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valogit-my.sharepoint.com/personal/andreas_vasileiadis_valog_com/Documents/Desktop/"/>
    </mc:Choice>
  </mc:AlternateContent>
  <xr:revisionPtr revIDLastSave="7" documentId="8_{337C32D9-EB2C-4093-A623-3186035947F5}" xr6:coauthVersionLast="47" xr6:coauthVersionMax="47" xr10:uidLastSave="{1E84F68B-99D5-4B57-920F-733D9623C026}"/>
  <bookViews>
    <workbookView xWindow="-120" yWindow="-120" windowWidth="38640" windowHeight="21120" xr2:uid="{00000000-000D-0000-FFFF-FFFF00000000}"/>
  </bookViews>
  <sheets>
    <sheet name="Zinsbandbreite" sheetId="12" r:id="rId1"/>
    <sheet name="iBoxx Data" sheetId="1" r:id="rId2"/>
    <sheet name="iBoxx Extrapolation" sheetId="4" r:id="rId3"/>
    <sheet name="Zinsswaps" sheetId="11" r:id="rId4"/>
    <sheet name="Stichtag-UGB" sheetId="2" r:id="rId5"/>
    <sheet name="5J-Daten" sheetId="5" r:id="rId6"/>
    <sheet name="6J-Daten" sheetId="6" r:id="rId7"/>
    <sheet name="7J-Daten" sheetId="7" r:id="rId8"/>
    <sheet name="8J-Daten" sheetId="8" r:id="rId9"/>
    <sheet name="9J-Daten" sheetId="9" r:id="rId10"/>
    <sheet name="10J-Daten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4" i="1" l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J294" i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I294" i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H294" i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Q293" i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P293" i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O293" i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N293" i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G293" i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F293" i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E293" i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D293" i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C293" i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T292" i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S292" i="1"/>
  <c r="S293" i="1" s="1"/>
  <c r="S294" i="1" s="1"/>
  <c r="S295" i="1" s="1"/>
  <c r="S296" i="1" s="1"/>
  <c r="S297" i="1" s="1"/>
  <c r="S298" i="1" s="1"/>
  <c r="S299" i="1" s="1"/>
  <c r="S300" i="1" s="1"/>
  <c r="S301" i="1" s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S344" i="1" s="1"/>
  <c r="S345" i="1" s="1"/>
  <c r="S346" i="1" s="1"/>
  <c r="S347" i="1" s="1"/>
  <c r="S348" i="1" s="1"/>
  <c r="S349" i="1" s="1"/>
  <c r="S350" i="1" s="1"/>
  <c r="S351" i="1" s="1"/>
  <c r="S352" i="1" s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S381" i="1" s="1"/>
  <c r="S382" i="1" s="1"/>
  <c r="S383" i="1" s="1"/>
  <c r="S384" i="1" s="1"/>
  <c r="S385" i="1" s="1"/>
  <c r="S386" i="1" s="1"/>
  <c r="S387" i="1" s="1"/>
  <c r="S388" i="1" s="1"/>
  <c r="S389" i="1" s="1"/>
  <c r="S390" i="1" s="1"/>
  <c r="S391" i="1" s="1"/>
  <c r="S392" i="1" s="1"/>
  <c r="S393" i="1" s="1"/>
  <c r="S394" i="1" s="1"/>
  <c r="S395" i="1" s="1"/>
  <c r="S396" i="1" s="1"/>
  <c r="S397" i="1" s="1"/>
  <c r="S398" i="1" s="1"/>
  <c r="S399" i="1" s="1"/>
  <c r="S400" i="1" s="1"/>
  <c r="S401" i="1" s="1"/>
  <c r="S402" i="1" s="1"/>
  <c r="S403" i="1" s="1"/>
  <c r="S404" i="1" s="1"/>
  <c r="S405" i="1" s="1"/>
  <c r="S406" i="1" s="1"/>
  <c r="S407" i="1" s="1"/>
  <c r="S408" i="1" s="1"/>
  <c r="S409" i="1" s="1"/>
  <c r="S410" i="1" s="1"/>
  <c r="S411" i="1" s="1"/>
  <c r="S412" i="1" s="1"/>
  <c r="S413" i="1" s="1"/>
  <c r="S414" i="1" s="1"/>
  <c r="S415" i="1" s="1"/>
  <c r="S416" i="1" s="1"/>
  <c r="S417" i="1" s="1"/>
  <c r="S418" i="1" s="1"/>
  <c r="S419" i="1" s="1"/>
  <c r="S420" i="1" s="1"/>
  <c r="S421" i="1" s="1"/>
  <c r="S422" i="1" s="1"/>
  <c r="S423" i="1" s="1"/>
  <c r="S424" i="1" s="1"/>
  <c r="S425" i="1" s="1"/>
  <c r="S426" i="1" s="1"/>
  <c r="S427" i="1" s="1"/>
  <c r="S428" i="1" s="1"/>
  <c r="S429" i="1" s="1"/>
  <c r="S430" i="1" s="1"/>
  <c r="S431" i="1" s="1"/>
  <c r="S432" i="1" s="1"/>
  <c r="S433" i="1" s="1"/>
  <c r="S434" i="1" s="1"/>
  <c r="S435" i="1" s="1"/>
  <c r="S436" i="1" s="1"/>
  <c r="S437" i="1" s="1"/>
  <c r="S438" i="1" s="1"/>
  <c r="S439" i="1" s="1"/>
  <c r="S440" i="1" s="1"/>
  <c r="S441" i="1" s="1"/>
  <c r="S442" i="1" s="1"/>
  <c r="S443" i="1" s="1"/>
  <c r="S444" i="1" s="1"/>
  <c r="S445" i="1" s="1"/>
  <c r="S446" i="1" s="1"/>
  <c r="S447" i="1" s="1"/>
  <c r="S448" i="1" s="1"/>
  <c r="S449" i="1" s="1"/>
  <c r="S450" i="1" s="1"/>
  <c r="S451" i="1" s="1"/>
  <c r="S452" i="1" s="1"/>
  <c r="S453" i="1" s="1"/>
  <c r="S454" i="1" s="1"/>
  <c r="S455" i="1" s="1"/>
  <c r="S456" i="1" s="1"/>
  <c r="S457" i="1" s="1"/>
  <c r="R292" i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Q292" i="1"/>
  <c r="P292" i="1"/>
  <c r="O292" i="1"/>
  <c r="N292" i="1"/>
  <c r="M292" i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L292" i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K292" i="1"/>
  <c r="K293" i="1" s="1"/>
  <c r="J292" i="1"/>
  <c r="J293" i="1" s="1"/>
  <c r="I292" i="1"/>
  <c r="I293" i="1" s="1"/>
  <c r="H292" i="1"/>
  <c r="H293" i="1" s="1"/>
  <c r="G292" i="1"/>
  <c r="F292" i="1"/>
  <c r="E292" i="1"/>
  <c r="D292" i="1"/>
  <c r="C292" i="1"/>
  <c r="W297" i="1"/>
  <c r="W298" i="1" s="1"/>
  <c r="W299" i="1" s="1"/>
  <c r="W300" i="1" s="1"/>
  <c r="W301" i="1" s="1"/>
  <c r="W302" i="1" s="1"/>
  <c r="W303" i="1" s="1"/>
  <c r="W304" i="1" s="1"/>
  <c r="W305" i="1" s="1"/>
  <c r="W306" i="1" s="1"/>
  <c r="W307" i="1" s="1"/>
  <c r="W308" i="1" s="1"/>
  <c r="W309" i="1" s="1"/>
  <c r="W310" i="1" s="1"/>
  <c r="W311" i="1" s="1"/>
  <c r="W312" i="1" s="1"/>
  <c r="W313" i="1" s="1"/>
  <c r="W314" i="1" s="1"/>
  <c r="W315" i="1" s="1"/>
  <c r="W316" i="1" s="1"/>
  <c r="W317" i="1" s="1"/>
  <c r="W318" i="1" s="1"/>
  <c r="W319" i="1" s="1"/>
  <c r="W320" i="1" s="1"/>
  <c r="W321" i="1" s="1"/>
  <c r="W322" i="1" s="1"/>
  <c r="W323" i="1" s="1"/>
  <c r="W324" i="1" s="1"/>
  <c r="W325" i="1" s="1"/>
  <c r="W326" i="1" s="1"/>
  <c r="W327" i="1" s="1"/>
  <c r="W328" i="1" s="1"/>
  <c r="W329" i="1" s="1"/>
  <c r="W330" i="1" s="1"/>
  <c r="W331" i="1" s="1"/>
  <c r="W332" i="1" s="1"/>
  <c r="W333" i="1" s="1"/>
  <c r="W334" i="1" s="1"/>
  <c r="W335" i="1" s="1"/>
  <c r="W336" i="1" s="1"/>
  <c r="W337" i="1" s="1"/>
  <c r="W338" i="1" s="1"/>
  <c r="W339" i="1" s="1"/>
  <c r="W340" i="1" s="1"/>
  <c r="W341" i="1" s="1"/>
  <c r="W342" i="1" s="1"/>
  <c r="W343" i="1" s="1"/>
  <c r="W344" i="1" s="1"/>
  <c r="W345" i="1" s="1"/>
  <c r="W346" i="1" s="1"/>
  <c r="W347" i="1" s="1"/>
  <c r="W348" i="1" s="1"/>
  <c r="W349" i="1" s="1"/>
  <c r="W350" i="1" s="1"/>
  <c r="W351" i="1" s="1"/>
  <c r="W352" i="1" s="1"/>
  <c r="W353" i="1" s="1"/>
  <c r="W354" i="1" s="1"/>
  <c r="W355" i="1" s="1"/>
  <c r="W356" i="1" s="1"/>
  <c r="W357" i="1" s="1"/>
  <c r="W358" i="1" s="1"/>
  <c r="W359" i="1" s="1"/>
  <c r="W360" i="1" s="1"/>
  <c r="W361" i="1" s="1"/>
  <c r="W362" i="1" s="1"/>
  <c r="W363" i="1" s="1"/>
  <c r="W364" i="1" s="1"/>
  <c r="W365" i="1" s="1"/>
  <c r="W366" i="1" s="1"/>
  <c r="W367" i="1" s="1"/>
  <c r="W368" i="1" s="1"/>
  <c r="W369" i="1" s="1"/>
  <c r="W370" i="1" s="1"/>
  <c r="W371" i="1" s="1"/>
  <c r="W372" i="1" s="1"/>
  <c r="W373" i="1" s="1"/>
  <c r="W374" i="1" s="1"/>
  <c r="W375" i="1" s="1"/>
  <c r="W376" i="1" s="1"/>
  <c r="W377" i="1" s="1"/>
  <c r="W378" i="1" s="1"/>
  <c r="W379" i="1" s="1"/>
  <c r="W380" i="1" s="1"/>
  <c r="W381" i="1" s="1"/>
  <c r="W382" i="1" s="1"/>
  <c r="W383" i="1" s="1"/>
  <c r="W384" i="1" s="1"/>
  <c r="W385" i="1" s="1"/>
  <c r="W386" i="1" s="1"/>
  <c r="W387" i="1" s="1"/>
  <c r="W388" i="1" s="1"/>
  <c r="W389" i="1" s="1"/>
  <c r="W390" i="1" s="1"/>
  <c r="W391" i="1" s="1"/>
  <c r="W392" i="1" s="1"/>
  <c r="W393" i="1" s="1"/>
  <c r="W394" i="1" s="1"/>
  <c r="W395" i="1" s="1"/>
  <c r="W396" i="1" s="1"/>
  <c r="W397" i="1" s="1"/>
  <c r="W398" i="1" s="1"/>
  <c r="W399" i="1" s="1"/>
  <c r="W400" i="1" s="1"/>
  <c r="W401" i="1" s="1"/>
  <c r="W402" i="1" s="1"/>
  <c r="W403" i="1" s="1"/>
  <c r="W404" i="1" s="1"/>
  <c r="W405" i="1" s="1"/>
  <c r="W406" i="1" s="1"/>
  <c r="W407" i="1" s="1"/>
  <c r="W408" i="1" s="1"/>
  <c r="W409" i="1" s="1"/>
  <c r="W410" i="1" s="1"/>
  <c r="W411" i="1" s="1"/>
  <c r="W412" i="1" s="1"/>
  <c r="W413" i="1" s="1"/>
  <c r="W414" i="1" s="1"/>
  <c r="W415" i="1" s="1"/>
  <c r="W416" i="1" s="1"/>
  <c r="W417" i="1" s="1"/>
  <c r="W418" i="1" s="1"/>
  <c r="W419" i="1" s="1"/>
  <c r="W420" i="1" s="1"/>
  <c r="W421" i="1" s="1"/>
  <c r="W422" i="1" s="1"/>
  <c r="W423" i="1" s="1"/>
  <c r="W424" i="1" s="1"/>
  <c r="W425" i="1" s="1"/>
  <c r="W426" i="1" s="1"/>
  <c r="W427" i="1" s="1"/>
  <c r="W428" i="1" s="1"/>
  <c r="W429" i="1" s="1"/>
  <c r="W430" i="1" s="1"/>
  <c r="W431" i="1" s="1"/>
  <c r="W432" i="1" s="1"/>
  <c r="W433" i="1" s="1"/>
  <c r="W434" i="1" s="1"/>
  <c r="W435" i="1" s="1"/>
  <c r="W436" i="1" s="1"/>
  <c r="W437" i="1" s="1"/>
  <c r="W438" i="1" s="1"/>
  <c r="W439" i="1" s="1"/>
  <c r="W440" i="1" s="1"/>
  <c r="W441" i="1" s="1"/>
  <c r="W442" i="1" s="1"/>
  <c r="W443" i="1" s="1"/>
  <c r="W444" i="1" s="1"/>
  <c r="W445" i="1" s="1"/>
  <c r="W446" i="1" s="1"/>
  <c r="W447" i="1" s="1"/>
  <c r="W448" i="1" s="1"/>
  <c r="W449" i="1" s="1"/>
  <c r="W450" i="1" s="1"/>
  <c r="W451" i="1" s="1"/>
  <c r="W452" i="1" s="1"/>
  <c r="W453" i="1" s="1"/>
  <c r="W454" i="1" s="1"/>
  <c r="W455" i="1" s="1"/>
  <c r="W456" i="1" s="1"/>
  <c r="W457" i="1" s="1"/>
  <c r="X295" i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W295" i="1"/>
  <c r="W296" i="1" s="1"/>
  <c r="AD294" i="1"/>
  <c r="AD295" i="1" s="1"/>
  <c r="AD296" i="1" s="1"/>
  <c r="AD297" i="1" s="1"/>
  <c r="AD298" i="1" s="1"/>
  <c r="AD299" i="1" s="1"/>
  <c r="AD300" i="1" s="1"/>
  <c r="AD301" i="1" s="1"/>
  <c r="AD302" i="1" s="1"/>
  <c r="AD303" i="1" s="1"/>
  <c r="AD304" i="1" s="1"/>
  <c r="AD305" i="1" s="1"/>
  <c r="AD306" i="1" s="1"/>
  <c r="AD307" i="1" s="1"/>
  <c r="AD308" i="1" s="1"/>
  <c r="AD309" i="1" s="1"/>
  <c r="AD310" i="1" s="1"/>
  <c r="AD311" i="1" s="1"/>
  <c r="AD312" i="1" s="1"/>
  <c r="AD313" i="1" s="1"/>
  <c r="AD314" i="1" s="1"/>
  <c r="AD315" i="1" s="1"/>
  <c r="AD316" i="1" s="1"/>
  <c r="AD317" i="1" s="1"/>
  <c r="AD318" i="1" s="1"/>
  <c r="AD319" i="1" s="1"/>
  <c r="AD320" i="1" s="1"/>
  <c r="AD321" i="1" s="1"/>
  <c r="AD322" i="1" s="1"/>
  <c r="AD323" i="1" s="1"/>
  <c r="AD324" i="1" s="1"/>
  <c r="AD325" i="1" s="1"/>
  <c r="AD326" i="1" s="1"/>
  <c r="AD327" i="1" s="1"/>
  <c r="AD328" i="1" s="1"/>
  <c r="AD329" i="1" s="1"/>
  <c r="AD330" i="1" s="1"/>
  <c r="AD331" i="1" s="1"/>
  <c r="AD332" i="1" s="1"/>
  <c r="AD333" i="1" s="1"/>
  <c r="AD334" i="1" s="1"/>
  <c r="AD335" i="1" s="1"/>
  <c r="AD336" i="1" s="1"/>
  <c r="AD337" i="1" s="1"/>
  <c r="AD338" i="1" s="1"/>
  <c r="AD339" i="1" s="1"/>
  <c r="AD340" i="1" s="1"/>
  <c r="AD341" i="1" s="1"/>
  <c r="AD342" i="1" s="1"/>
  <c r="AD343" i="1" s="1"/>
  <c r="AD344" i="1" s="1"/>
  <c r="AD345" i="1" s="1"/>
  <c r="AD346" i="1" s="1"/>
  <c r="AD347" i="1" s="1"/>
  <c r="AD348" i="1" s="1"/>
  <c r="AD349" i="1" s="1"/>
  <c r="AD350" i="1" s="1"/>
  <c r="AD351" i="1" s="1"/>
  <c r="AD352" i="1" s="1"/>
  <c r="AD353" i="1" s="1"/>
  <c r="AD354" i="1" s="1"/>
  <c r="AD355" i="1" s="1"/>
  <c r="AD356" i="1" s="1"/>
  <c r="AD357" i="1" s="1"/>
  <c r="AD358" i="1" s="1"/>
  <c r="AD359" i="1" s="1"/>
  <c r="AD360" i="1" s="1"/>
  <c r="AD361" i="1" s="1"/>
  <c r="AD362" i="1" s="1"/>
  <c r="AD363" i="1" s="1"/>
  <c r="AD364" i="1" s="1"/>
  <c r="AD365" i="1" s="1"/>
  <c r="AD366" i="1" s="1"/>
  <c r="AD367" i="1" s="1"/>
  <c r="AD368" i="1" s="1"/>
  <c r="AD369" i="1" s="1"/>
  <c r="AD370" i="1" s="1"/>
  <c r="AD371" i="1" s="1"/>
  <c r="AD372" i="1" s="1"/>
  <c r="AD373" i="1" s="1"/>
  <c r="AD374" i="1" s="1"/>
  <c r="AD375" i="1" s="1"/>
  <c r="AD376" i="1" s="1"/>
  <c r="AD377" i="1" s="1"/>
  <c r="AD378" i="1" s="1"/>
  <c r="AD379" i="1" s="1"/>
  <c r="AD380" i="1" s="1"/>
  <c r="AD381" i="1" s="1"/>
  <c r="AD382" i="1" s="1"/>
  <c r="AD383" i="1" s="1"/>
  <c r="AD384" i="1" s="1"/>
  <c r="AD385" i="1" s="1"/>
  <c r="AD386" i="1" s="1"/>
  <c r="AD387" i="1" s="1"/>
  <c r="AD388" i="1" s="1"/>
  <c r="AD389" i="1" s="1"/>
  <c r="AD390" i="1" s="1"/>
  <c r="AD391" i="1" s="1"/>
  <c r="AD392" i="1" s="1"/>
  <c r="AD393" i="1" s="1"/>
  <c r="AD394" i="1" s="1"/>
  <c r="AD395" i="1" s="1"/>
  <c r="AD396" i="1" s="1"/>
  <c r="AD397" i="1" s="1"/>
  <c r="AD398" i="1" s="1"/>
  <c r="AD399" i="1" s="1"/>
  <c r="AD400" i="1" s="1"/>
  <c r="AD401" i="1" s="1"/>
  <c r="AD402" i="1" s="1"/>
  <c r="AD403" i="1" s="1"/>
  <c r="AD404" i="1" s="1"/>
  <c r="AD405" i="1" s="1"/>
  <c r="AD406" i="1" s="1"/>
  <c r="AD407" i="1" s="1"/>
  <c r="AD408" i="1" s="1"/>
  <c r="AD409" i="1" s="1"/>
  <c r="AD410" i="1" s="1"/>
  <c r="AD411" i="1" s="1"/>
  <c r="AD412" i="1" s="1"/>
  <c r="AD413" i="1" s="1"/>
  <c r="AD414" i="1" s="1"/>
  <c r="AD415" i="1" s="1"/>
  <c r="AD416" i="1" s="1"/>
  <c r="AD417" i="1" s="1"/>
  <c r="AD418" i="1" s="1"/>
  <c r="AD419" i="1" s="1"/>
  <c r="AD420" i="1" s="1"/>
  <c r="AD421" i="1" s="1"/>
  <c r="AD422" i="1" s="1"/>
  <c r="AD423" i="1" s="1"/>
  <c r="AD424" i="1" s="1"/>
  <c r="AD425" i="1" s="1"/>
  <c r="AD426" i="1" s="1"/>
  <c r="AD427" i="1" s="1"/>
  <c r="AD428" i="1" s="1"/>
  <c r="AD429" i="1" s="1"/>
  <c r="AD430" i="1" s="1"/>
  <c r="AD431" i="1" s="1"/>
  <c r="AD432" i="1" s="1"/>
  <c r="AD433" i="1" s="1"/>
  <c r="AD434" i="1" s="1"/>
  <c r="AD435" i="1" s="1"/>
  <c r="AD436" i="1" s="1"/>
  <c r="AD437" i="1" s="1"/>
  <c r="AD438" i="1" s="1"/>
  <c r="AD439" i="1" s="1"/>
  <c r="AD440" i="1" s="1"/>
  <c r="AD441" i="1" s="1"/>
  <c r="AD442" i="1" s="1"/>
  <c r="AD443" i="1" s="1"/>
  <c r="AD444" i="1" s="1"/>
  <c r="AD445" i="1" s="1"/>
  <c r="AD446" i="1" s="1"/>
  <c r="AD447" i="1" s="1"/>
  <c r="AD448" i="1" s="1"/>
  <c r="AD449" i="1" s="1"/>
  <c r="AD450" i="1" s="1"/>
  <c r="AD451" i="1" s="1"/>
  <c r="AD452" i="1" s="1"/>
  <c r="AD453" i="1" s="1"/>
  <c r="AD454" i="1" s="1"/>
  <c r="AD455" i="1" s="1"/>
  <c r="AD456" i="1" s="1"/>
  <c r="AD457" i="1" s="1"/>
  <c r="W294" i="1"/>
  <c r="AN293" i="1"/>
  <c r="AN294" i="1" s="1"/>
  <c r="AN295" i="1" s="1"/>
  <c r="AN296" i="1" s="1"/>
  <c r="AN297" i="1" s="1"/>
  <c r="AN298" i="1" s="1"/>
  <c r="AN299" i="1" s="1"/>
  <c r="AN300" i="1" s="1"/>
  <c r="AN301" i="1" s="1"/>
  <c r="AN302" i="1" s="1"/>
  <c r="AN303" i="1" s="1"/>
  <c r="AN304" i="1" s="1"/>
  <c r="AN305" i="1" s="1"/>
  <c r="AN306" i="1" s="1"/>
  <c r="AN307" i="1" s="1"/>
  <c r="AN308" i="1" s="1"/>
  <c r="AN309" i="1" s="1"/>
  <c r="AN310" i="1" s="1"/>
  <c r="AN311" i="1" s="1"/>
  <c r="AN312" i="1" s="1"/>
  <c r="AN313" i="1" s="1"/>
  <c r="AN314" i="1" s="1"/>
  <c r="AN315" i="1" s="1"/>
  <c r="AN316" i="1" s="1"/>
  <c r="AN317" i="1" s="1"/>
  <c r="AN318" i="1" s="1"/>
  <c r="AN319" i="1" s="1"/>
  <c r="AN320" i="1" s="1"/>
  <c r="AN321" i="1" s="1"/>
  <c r="AN322" i="1" s="1"/>
  <c r="AN323" i="1" s="1"/>
  <c r="AN324" i="1" s="1"/>
  <c r="AN325" i="1" s="1"/>
  <c r="AN326" i="1" s="1"/>
  <c r="AN327" i="1" s="1"/>
  <c r="AN328" i="1" s="1"/>
  <c r="AN329" i="1" s="1"/>
  <c r="AN330" i="1" s="1"/>
  <c r="AN331" i="1" s="1"/>
  <c r="AN332" i="1" s="1"/>
  <c r="AN333" i="1" s="1"/>
  <c r="AN334" i="1" s="1"/>
  <c r="AN335" i="1" s="1"/>
  <c r="AN336" i="1" s="1"/>
  <c r="AN337" i="1" s="1"/>
  <c r="AN338" i="1" s="1"/>
  <c r="AN339" i="1" s="1"/>
  <c r="AN340" i="1" s="1"/>
  <c r="AN341" i="1" s="1"/>
  <c r="AN342" i="1" s="1"/>
  <c r="AN343" i="1" s="1"/>
  <c r="AN344" i="1" s="1"/>
  <c r="AN345" i="1" s="1"/>
  <c r="AN346" i="1" s="1"/>
  <c r="AN347" i="1" s="1"/>
  <c r="AN348" i="1" s="1"/>
  <c r="AN349" i="1" s="1"/>
  <c r="AN350" i="1" s="1"/>
  <c r="AN351" i="1" s="1"/>
  <c r="AN352" i="1" s="1"/>
  <c r="AN353" i="1" s="1"/>
  <c r="AN354" i="1" s="1"/>
  <c r="AN355" i="1" s="1"/>
  <c r="AN356" i="1" s="1"/>
  <c r="AN357" i="1" s="1"/>
  <c r="AN358" i="1" s="1"/>
  <c r="AN359" i="1" s="1"/>
  <c r="AN360" i="1" s="1"/>
  <c r="AN361" i="1" s="1"/>
  <c r="AN362" i="1" s="1"/>
  <c r="AN363" i="1" s="1"/>
  <c r="AN364" i="1" s="1"/>
  <c r="AN365" i="1" s="1"/>
  <c r="AN366" i="1" s="1"/>
  <c r="AN367" i="1" s="1"/>
  <c r="AN368" i="1" s="1"/>
  <c r="AN369" i="1" s="1"/>
  <c r="AN370" i="1" s="1"/>
  <c r="AN371" i="1" s="1"/>
  <c r="AN372" i="1" s="1"/>
  <c r="AN373" i="1" s="1"/>
  <c r="AN374" i="1" s="1"/>
  <c r="AN375" i="1" s="1"/>
  <c r="AN376" i="1" s="1"/>
  <c r="AN377" i="1" s="1"/>
  <c r="AN378" i="1" s="1"/>
  <c r="AN379" i="1" s="1"/>
  <c r="AN380" i="1" s="1"/>
  <c r="AN381" i="1" s="1"/>
  <c r="AN382" i="1" s="1"/>
  <c r="AN383" i="1" s="1"/>
  <c r="AN384" i="1" s="1"/>
  <c r="AN385" i="1" s="1"/>
  <c r="AN386" i="1" s="1"/>
  <c r="AN387" i="1" s="1"/>
  <c r="AN388" i="1" s="1"/>
  <c r="AN389" i="1" s="1"/>
  <c r="AN390" i="1" s="1"/>
  <c r="AN391" i="1" s="1"/>
  <c r="AN392" i="1" s="1"/>
  <c r="AN393" i="1" s="1"/>
  <c r="AN394" i="1" s="1"/>
  <c r="AN395" i="1" s="1"/>
  <c r="AN396" i="1" s="1"/>
  <c r="AN397" i="1" s="1"/>
  <c r="AN398" i="1" s="1"/>
  <c r="AN399" i="1" s="1"/>
  <c r="AN400" i="1" s="1"/>
  <c r="AN401" i="1" s="1"/>
  <c r="AN402" i="1" s="1"/>
  <c r="AN403" i="1" s="1"/>
  <c r="AN404" i="1" s="1"/>
  <c r="AN405" i="1" s="1"/>
  <c r="AN406" i="1" s="1"/>
  <c r="AN407" i="1" s="1"/>
  <c r="AN408" i="1" s="1"/>
  <c r="AN409" i="1" s="1"/>
  <c r="AN410" i="1" s="1"/>
  <c r="AN411" i="1" s="1"/>
  <c r="AN412" i="1" s="1"/>
  <c r="AN413" i="1" s="1"/>
  <c r="AN414" i="1" s="1"/>
  <c r="AN415" i="1" s="1"/>
  <c r="AN416" i="1" s="1"/>
  <c r="AN417" i="1" s="1"/>
  <c r="AN418" i="1" s="1"/>
  <c r="AN419" i="1" s="1"/>
  <c r="AN420" i="1" s="1"/>
  <c r="AN421" i="1" s="1"/>
  <c r="AN422" i="1" s="1"/>
  <c r="AN423" i="1" s="1"/>
  <c r="AN424" i="1" s="1"/>
  <c r="AN425" i="1" s="1"/>
  <c r="AN426" i="1" s="1"/>
  <c r="AN427" i="1" s="1"/>
  <c r="AN428" i="1" s="1"/>
  <c r="AN429" i="1" s="1"/>
  <c r="AN430" i="1" s="1"/>
  <c r="AN431" i="1" s="1"/>
  <c r="AN432" i="1" s="1"/>
  <c r="AN433" i="1" s="1"/>
  <c r="AN434" i="1" s="1"/>
  <c r="AN435" i="1" s="1"/>
  <c r="AN436" i="1" s="1"/>
  <c r="AN437" i="1" s="1"/>
  <c r="AN438" i="1" s="1"/>
  <c r="AN439" i="1" s="1"/>
  <c r="AN440" i="1" s="1"/>
  <c r="AN441" i="1" s="1"/>
  <c r="AN442" i="1" s="1"/>
  <c r="AN443" i="1" s="1"/>
  <c r="AN444" i="1" s="1"/>
  <c r="AN445" i="1" s="1"/>
  <c r="AN446" i="1" s="1"/>
  <c r="AN447" i="1" s="1"/>
  <c r="AN448" i="1" s="1"/>
  <c r="AN449" i="1" s="1"/>
  <c r="AN450" i="1" s="1"/>
  <c r="AN451" i="1" s="1"/>
  <c r="AN452" i="1" s="1"/>
  <c r="AN453" i="1" s="1"/>
  <c r="AN454" i="1" s="1"/>
  <c r="AN455" i="1" s="1"/>
  <c r="AN456" i="1" s="1"/>
  <c r="AN457" i="1" s="1"/>
  <c r="AL293" i="1"/>
  <c r="AL294" i="1" s="1"/>
  <c r="AL295" i="1" s="1"/>
  <c r="AL296" i="1" s="1"/>
  <c r="AL297" i="1" s="1"/>
  <c r="AL298" i="1" s="1"/>
  <c r="AL299" i="1" s="1"/>
  <c r="AL300" i="1" s="1"/>
  <c r="AL301" i="1" s="1"/>
  <c r="AL302" i="1" s="1"/>
  <c r="AL303" i="1" s="1"/>
  <c r="AL304" i="1" s="1"/>
  <c r="AL305" i="1" s="1"/>
  <c r="AL306" i="1" s="1"/>
  <c r="AL307" i="1" s="1"/>
  <c r="AL308" i="1" s="1"/>
  <c r="AL309" i="1" s="1"/>
  <c r="AL310" i="1" s="1"/>
  <c r="AL311" i="1" s="1"/>
  <c r="AL312" i="1" s="1"/>
  <c r="AL313" i="1" s="1"/>
  <c r="AL314" i="1" s="1"/>
  <c r="AL315" i="1" s="1"/>
  <c r="AL316" i="1" s="1"/>
  <c r="AL317" i="1" s="1"/>
  <c r="AL318" i="1" s="1"/>
  <c r="AL319" i="1" s="1"/>
  <c r="AL320" i="1" s="1"/>
  <c r="AL321" i="1" s="1"/>
  <c r="AL322" i="1" s="1"/>
  <c r="AL323" i="1" s="1"/>
  <c r="AL324" i="1" s="1"/>
  <c r="AL325" i="1" s="1"/>
  <c r="AL326" i="1" s="1"/>
  <c r="AL327" i="1" s="1"/>
  <c r="AL328" i="1" s="1"/>
  <c r="AL329" i="1" s="1"/>
  <c r="AL330" i="1" s="1"/>
  <c r="AL331" i="1" s="1"/>
  <c r="AL332" i="1" s="1"/>
  <c r="AL333" i="1" s="1"/>
  <c r="AL334" i="1" s="1"/>
  <c r="AL335" i="1" s="1"/>
  <c r="AL336" i="1" s="1"/>
  <c r="AL337" i="1" s="1"/>
  <c r="AL338" i="1" s="1"/>
  <c r="AL339" i="1" s="1"/>
  <c r="AL340" i="1" s="1"/>
  <c r="AL341" i="1" s="1"/>
  <c r="AL342" i="1" s="1"/>
  <c r="AL343" i="1" s="1"/>
  <c r="AL344" i="1" s="1"/>
  <c r="AL345" i="1" s="1"/>
  <c r="AL346" i="1" s="1"/>
  <c r="AL347" i="1" s="1"/>
  <c r="AL348" i="1" s="1"/>
  <c r="AL349" i="1" s="1"/>
  <c r="AL350" i="1" s="1"/>
  <c r="AL351" i="1" s="1"/>
  <c r="AL352" i="1" s="1"/>
  <c r="AL353" i="1" s="1"/>
  <c r="AL354" i="1" s="1"/>
  <c r="AL355" i="1" s="1"/>
  <c r="AL356" i="1" s="1"/>
  <c r="AL357" i="1" s="1"/>
  <c r="AL358" i="1" s="1"/>
  <c r="AL359" i="1" s="1"/>
  <c r="AL360" i="1" s="1"/>
  <c r="AL361" i="1" s="1"/>
  <c r="AL362" i="1" s="1"/>
  <c r="AL363" i="1" s="1"/>
  <c r="AL364" i="1" s="1"/>
  <c r="AL365" i="1" s="1"/>
  <c r="AL366" i="1" s="1"/>
  <c r="AL367" i="1" s="1"/>
  <c r="AL368" i="1" s="1"/>
  <c r="AL369" i="1" s="1"/>
  <c r="AL370" i="1" s="1"/>
  <c r="AL371" i="1" s="1"/>
  <c r="AL372" i="1" s="1"/>
  <c r="AL373" i="1" s="1"/>
  <c r="AL374" i="1" s="1"/>
  <c r="AL375" i="1" s="1"/>
  <c r="AL376" i="1" s="1"/>
  <c r="AL377" i="1" s="1"/>
  <c r="AL378" i="1" s="1"/>
  <c r="AL379" i="1" s="1"/>
  <c r="AL380" i="1" s="1"/>
  <c r="AL381" i="1" s="1"/>
  <c r="AL382" i="1" s="1"/>
  <c r="AL383" i="1" s="1"/>
  <c r="AL384" i="1" s="1"/>
  <c r="AL385" i="1" s="1"/>
  <c r="AL386" i="1" s="1"/>
  <c r="AL387" i="1" s="1"/>
  <c r="AL388" i="1" s="1"/>
  <c r="AL389" i="1" s="1"/>
  <c r="AL390" i="1" s="1"/>
  <c r="AL391" i="1" s="1"/>
  <c r="AL392" i="1" s="1"/>
  <c r="AL393" i="1" s="1"/>
  <c r="AL394" i="1" s="1"/>
  <c r="AL395" i="1" s="1"/>
  <c r="AL396" i="1" s="1"/>
  <c r="AL397" i="1" s="1"/>
  <c r="AL398" i="1" s="1"/>
  <c r="AL399" i="1" s="1"/>
  <c r="AL400" i="1" s="1"/>
  <c r="AL401" i="1" s="1"/>
  <c r="AL402" i="1" s="1"/>
  <c r="AL403" i="1" s="1"/>
  <c r="AL404" i="1" s="1"/>
  <c r="AL405" i="1" s="1"/>
  <c r="AL406" i="1" s="1"/>
  <c r="AL407" i="1" s="1"/>
  <c r="AL408" i="1" s="1"/>
  <c r="AL409" i="1" s="1"/>
  <c r="AL410" i="1" s="1"/>
  <c r="AL411" i="1" s="1"/>
  <c r="AL412" i="1" s="1"/>
  <c r="AL413" i="1" s="1"/>
  <c r="AL414" i="1" s="1"/>
  <c r="AL415" i="1" s="1"/>
  <c r="AL416" i="1" s="1"/>
  <c r="AL417" i="1" s="1"/>
  <c r="AL418" i="1" s="1"/>
  <c r="AL419" i="1" s="1"/>
  <c r="AL420" i="1" s="1"/>
  <c r="AL421" i="1" s="1"/>
  <c r="AL422" i="1" s="1"/>
  <c r="AL423" i="1" s="1"/>
  <c r="AL424" i="1" s="1"/>
  <c r="AL425" i="1" s="1"/>
  <c r="AL426" i="1" s="1"/>
  <c r="AL427" i="1" s="1"/>
  <c r="AL428" i="1" s="1"/>
  <c r="AL429" i="1" s="1"/>
  <c r="AL430" i="1" s="1"/>
  <c r="AL431" i="1" s="1"/>
  <c r="AL432" i="1" s="1"/>
  <c r="AL433" i="1" s="1"/>
  <c r="AL434" i="1" s="1"/>
  <c r="AL435" i="1" s="1"/>
  <c r="AL436" i="1" s="1"/>
  <c r="AL437" i="1" s="1"/>
  <c r="AL438" i="1" s="1"/>
  <c r="AL439" i="1" s="1"/>
  <c r="AL440" i="1" s="1"/>
  <c r="AL441" i="1" s="1"/>
  <c r="AL442" i="1" s="1"/>
  <c r="AL443" i="1" s="1"/>
  <c r="AL444" i="1" s="1"/>
  <c r="AL445" i="1" s="1"/>
  <c r="AL446" i="1" s="1"/>
  <c r="AL447" i="1" s="1"/>
  <c r="AL448" i="1" s="1"/>
  <c r="AL449" i="1" s="1"/>
  <c r="AL450" i="1" s="1"/>
  <c r="AL451" i="1" s="1"/>
  <c r="AL452" i="1" s="1"/>
  <c r="AL453" i="1" s="1"/>
  <c r="AL454" i="1" s="1"/>
  <c r="AL455" i="1" s="1"/>
  <c r="AL456" i="1" s="1"/>
  <c r="AL457" i="1" s="1"/>
  <c r="AK293" i="1"/>
  <c r="AK294" i="1" s="1"/>
  <c r="AK295" i="1" s="1"/>
  <c r="AK296" i="1" s="1"/>
  <c r="AK297" i="1" s="1"/>
  <c r="AK298" i="1" s="1"/>
  <c r="AK299" i="1" s="1"/>
  <c r="AK300" i="1" s="1"/>
  <c r="AK301" i="1" s="1"/>
  <c r="AK302" i="1" s="1"/>
  <c r="AK303" i="1" s="1"/>
  <c r="AK304" i="1" s="1"/>
  <c r="AK305" i="1" s="1"/>
  <c r="AK306" i="1" s="1"/>
  <c r="AK307" i="1" s="1"/>
  <c r="AK308" i="1" s="1"/>
  <c r="AK309" i="1" s="1"/>
  <c r="AK310" i="1" s="1"/>
  <c r="AK311" i="1" s="1"/>
  <c r="AK312" i="1" s="1"/>
  <c r="AK313" i="1" s="1"/>
  <c r="AK314" i="1" s="1"/>
  <c r="AK315" i="1" s="1"/>
  <c r="AK316" i="1" s="1"/>
  <c r="AK317" i="1" s="1"/>
  <c r="AK318" i="1" s="1"/>
  <c r="AK319" i="1" s="1"/>
  <c r="AK320" i="1" s="1"/>
  <c r="AK321" i="1" s="1"/>
  <c r="AK322" i="1" s="1"/>
  <c r="AK323" i="1" s="1"/>
  <c r="AK324" i="1" s="1"/>
  <c r="AK325" i="1" s="1"/>
  <c r="AK326" i="1" s="1"/>
  <c r="AK327" i="1" s="1"/>
  <c r="AK328" i="1" s="1"/>
  <c r="AK329" i="1" s="1"/>
  <c r="AK330" i="1" s="1"/>
  <c r="AK331" i="1" s="1"/>
  <c r="AK332" i="1" s="1"/>
  <c r="AK333" i="1" s="1"/>
  <c r="AK334" i="1" s="1"/>
  <c r="AK335" i="1" s="1"/>
  <c r="AK336" i="1" s="1"/>
  <c r="AK337" i="1" s="1"/>
  <c r="AK338" i="1" s="1"/>
  <c r="AK339" i="1" s="1"/>
  <c r="AK340" i="1" s="1"/>
  <c r="AK341" i="1" s="1"/>
  <c r="AK342" i="1" s="1"/>
  <c r="AK343" i="1" s="1"/>
  <c r="AK344" i="1" s="1"/>
  <c r="AK345" i="1" s="1"/>
  <c r="AK346" i="1" s="1"/>
  <c r="AK347" i="1" s="1"/>
  <c r="AK348" i="1" s="1"/>
  <c r="AK349" i="1" s="1"/>
  <c r="AK350" i="1" s="1"/>
  <c r="AK351" i="1" s="1"/>
  <c r="AK352" i="1" s="1"/>
  <c r="AK353" i="1" s="1"/>
  <c r="AK354" i="1" s="1"/>
  <c r="AK355" i="1" s="1"/>
  <c r="AK356" i="1" s="1"/>
  <c r="AK357" i="1" s="1"/>
  <c r="AK358" i="1" s="1"/>
  <c r="AK359" i="1" s="1"/>
  <c r="AK360" i="1" s="1"/>
  <c r="AK361" i="1" s="1"/>
  <c r="AK362" i="1" s="1"/>
  <c r="AK363" i="1" s="1"/>
  <c r="AK364" i="1" s="1"/>
  <c r="AK365" i="1" s="1"/>
  <c r="AK366" i="1" s="1"/>
  <c r="AK367" i="1" s="1"/>
  <c r="AK368" i="1" s="1"/>
  <c r="AK369" i="1" s="1"/>
  <c r="AK370" i="1" s="1"/>
  <c r="AK371" i="1" s="1"/>
  <c r="AK372" i="1" s="1"/>
  <c r="AK373" i="1" s="1"/>
  <c r="AK374" i="1" s="1"/>
  <c r="AK375" i="1" s="1"/>
  <c r="AK376" i="1" s="1"/>
  <c r="AK377" i="1" s="1"/>
  <c r="AK378" i="1" s="1"/>
  <c r="AK379" i="1" s="1"/>
  <c r="AK380" i="1" s="1"/>
  <c r="AK381" i="1" s="1"/>
  <c r="AK382" i="1" s="1"/>
  <c r="AK383" i="1" s="1"/>
  <c r="AK384" i="1" s="1"/>
  <c r="AK385" i="1" s="1"/>
  <c r="AK386" i="1" s="1"/>
  <c r="AK387" i="1" s="1"/>
  <c r="AK388" i="1" s="1"/>
  <c r="AK389" i="1" s="1"/>
  <c r="AK390" i="1" s="1"/>
  <c r="AK391" i="1" s="1"/>
  <c r="AK392" i="1" s="1"/>
  <c r="AK393" i="1" s="1"/>
  <c r="AK394" i="1" s="1"/>
  <c r="AK395" i="1" s="1"/>
  <c r="AK396" i="1" s="1"/>
  <c r="AK397" i="1" s="1"/>
  <c r="AK398" i="1" s="1"/>
  <c r="AK399" i="1" s="1"/>
  <c r="AK400" i="1" s="1"/>
  <c r="AK401" i="1" s="1"/>
  <c r="AK402" i="1" s="1"/>
  <c r="AK403" i="1" s="1"/>
  <c r="AK404" i="1" s="1"/>
  <c r="AK405" i="1" s="1"/>
  <c r="AK406" i="1" s="1"/>
  <c r="AK407" i="1" s="1"/>
  <c r="AK408" i="1" s="1"/>
  <c r="AK409" i="1" s="1"/>
  <c r="AK410" i="1" s="1"/>
  <c r="AK411" i="1" s="1"/>
  <c r="AK412" i="1" s="1"/>
  <c r="AK413" i="1" s="1"/>
  <c r="AK414" i="1" s="1"/>
  <c r="AK415" i="1" s="1"/>
  <c r="AK416" i="1" s="1"/>
  <c r="AK417" i="1" s="1"/>
  <c r="AK418" i="1" s="1"/>
  <c r="AK419" i="1" s="1"/>
  <c r="AK420" i="1" s="1"/>
  <c r="AK421" i="1" s="1"/>
  <c r="AK422" i="1" s="1"/>
  <c r="AK423" i="1" s="1"/>
  <c r="AK424" i="1" s="1"/>
  <c r="AK425" i="1" s="1"/>
  <c r="AK426" i="1" s="1"/>
  <c r="AK427" i="1" s="1"/>
  <c r="AK428" i="1" s="1"/>
  <c r="AK429" i="1" s="1"/>
  <c r="AK430" i="1" s="1"/>
  <c r="AK431" i="1" s="1"/>
  <c r="AK432" i="1" s="1"/>
  <c r="AK433" i="1" s="1"/>
  <c r="AK434" i="1" s="1"/>
  <c r="AK435" i="1" s="1"/>
  <c r="AK436" i="1" s="1"/>
  <c r="AK437" i="1" s="1"/>
  <c r="AK438" i="1" s="1"/>
  <c r="AK439" i="1" s="1"/>
  <c r="AK440" i="1" s="1"/>
  <c r="AK441" i="1" s="1"/>
  <c r="AK442" i="1" s="1"/>
  <c r="AK443" i="1" s="1"/>
  <c r="AK444" i="1" s="1"/>
  <c r="AK445" i="1" s="1"/>
  <c r="AK446" i="1" s="1"/>
  <c r="AK447" i="1" s="1"/>
  <c r="AK448" i="1" s="1"/>
  <c r="AK449" i="1" s="1"/>
  <c r="AK450" i="1" s="1"/>
  <c r="AK451" i="1" s="1"/>
  <c r="AK452" i="1" s="1"/>
  <c r="AK453" i="1" s="1"/>
  <c r="AK454" i="1" s="1"/>
  <c r="AK455" i="1" s="1"/>
  <c r="AK456" i="1" s="1"/>
  <c r="AK457" i="1" s="1"/>
  <c r="AJ293" i="1"/>
  <c r="AJ294" i="1" s="1"/>
  <c r="AJ295" i="1" s="1"/>
  <c r="AJ296" i="1" s="1"/>
  <c r="AJ297" i="1" s="1"/>
  <c r="AJ298" i="1" s="1"/>
  <c r="AJ299" i="1" s="1"/>
  <c r="AJ300" i="1" s="1"/>
  <c r="AJ301" i="1" s="1"/>
  <c r="AJ302" i="1" s="1"/>
  <c r="AJ303" i="1" s="1"/>
  <c r="AJ304" i="1" s="1"/>
  <c r="AJ305" i="1" s="1"/>
  <c r="AJ306" i="1" s="1"/>
  <c r="AJ307" i="1" s="1"/>
  <c r="AJ308" i="1" s="1"/>
  <c r="AJ309" i="1" s="1"/>
  <c r="AJ310" i="1" s="1"/>
  <c r="AJ311" i="1" s="1"/>
  <c r="AJ312" i="1" s="1"/>
  <c r="AJ313" i="1" s="1"/>
  <c r="AJ314" i="1" s="1"/>
  <c r="AJ315" i="1" s="1"/>
  <c r="AJ316" i="1" s="1"/>
  <c r="AJ317" i="1" s="1"/>
  <c r="AJ318" i="1" s="1"/>
  <c r="AJ319" i="1" s="1"/>
  <c r="AJ320" i="1" s="1"/>
  <c r="AJ321" i="1" s="1"/>
  <c r="AJ322" i="1" s="1"/>
  <c r="AJ323" i="1" s="1"/>
  <c r="AJ324" i="1" s="1"/>
  <c r="AJ325" i="1" s="1"/>
  <c r="AJ326" i="1" s="1"/>
  <c r="AJ327" i="1" s="1"/>
  <c r="AJ328" i="1" s="1"/>
  <c r="AJ329" i="1" s="1"/>
  <c r="AJ330" i="1" s="1"/>
  <c r="AJ331" i="1" s="1"/>
  <c r="AJ332" i="1" s="1"/>
  <c r="AJ333" i="1" s="1"/>
  <c r="AJ334" i="1" s="1"/>
  <c r="AJ335" i="1" s="1"/>
  <c r="AJ336" i="1" s="1"/>
  <c r="AJ337" i="1" s="1"/>
  <c r="AJ338" i="1" s="1"/>
  <c r="AJ339" i="1" s="1"/>
  <c r="AJ340" i="1" s="1"/>
  <c r="AJ341" i="1" s="1"/>
  <c r="AJ342" i="1" s="1"/>
  <c r="AJ343" i="1" s="1"/>
  <c r="AJ344" i="1" s="1"/>
  <c r="AJ345" i="1" s="1"/>
  <c r="AJ346" i="1" s="1"/>
  <c r="AJ347" i="1" s="1"/>
  <c r="AJ348" i="1" s="1"/>
  <c r="AJ349" i="1" s="1"/>
  <c r="AJ350" i="1" s="1"/>
  <c r="AJ351" i="1" s="1"/>
  <c r="AJ352" i="1" s="1"/>
  <c r="AJ353" i="1" s="1"/>
  <c r="AJ354" i="1" s="1"/>
  <c r="AJ355" i="1" s="1"/>
  <c r="AJ356" i="1" s="1"/>
  <c r="AJ357" i="1" s="1"/>
  <c r="AJ358" i="1" s="1"/>
  <c r="AJ359" i="1" s="1"/>
  <c r="AJ360" i="1" s="1"/>
  <c r="AJ361" i="1" s="1"/>
  <c r="AJ362" i="1" s="1"/>
  <c r="AJ363" i="1" s="1"/>
  <c r="AJ364" i="1" s="1"/>
  <c r="AJ365" i="1" s="1"/>
  <c r="AJ366" i="1" s="1"/>
  <c r="AJ367" i="1" s="1"/>
  <c r="AJ368" i="1" s="1"/>
  <c r="AJ369" i="1" s="1"/>
  <c r="AJ370" i="1" s="1"/>
  <c r="AJ371" i="1" s="1"/>
  <c r="AJ372" i="1" s="1"/>
  <c r="AJ373" i="1" s="1"/>
  <c r="AJ374" i="1" s="1"/>
  <c r="AJ375" i="1" s="1"/>
  <c r="AJ376" i="1" s="1"/>
  <c r="AJ377" i="1" s="1"/>
  <c r="AJ378" i="1" s="1"/>
  <c r="AJ379" i="1" s="1"/>
  <c r="AJ380" i="1" s="1"/>
  <c r="AJ381" i="1" s="1"/>
  <c r="AJ382" i="1" s="1"/>
  <c r="AJ383" i="1" s="1"/>
  <c r="AJ384" i="1" s="1"/>
  <c r="AJ385" i="1" s="1"/>
  <c r="AJ386" i="1" s="1"/>
  <c r="AJ387" i="1" s="1"/>
  <c r="AJ388" i="1" s="1"/>
  <c r="AJ389" i="1" s="1"/>
  <c r="AJ390" i="1" s="1"/>
  <c r="AJ391" i="1" s="1"/>
  <c r="AJ392" i="1" s="1"/>
  <c r="AJ393" i="1" s="1"/>
  <c r="AJ394" i="1" s="1"/>
  <c r="AJ395" i="1" s="1"/>
  <c r="AJ396" i="1" s="1"/>
  <c r="AJ397" i="1" s="1"/>
  <c r="AJ398" i="1" s="1"/>
  <c r="AJ399" i="1" s="1"/>
  <c r="AJ400" i="1" s="1"/>
  <c r="AJ401" i="1" s="1"/>
  <c r="AJ402" i="1" s="1"/>
  <c r="AJ403" i="1" s="1"/>
  <c r="AJ404" i="1" s="1"/>
  <c r="AJ405" i="1" s="1"/>
  <c r="AJ406" i="1" s="1"/>
  <c r="AJ407" i="1" s="1"/>
  <c r="AJ408" i="1" s="1"/>
  <c r="AJ409" i="1" s="1"/>
  <c r="AJ410" i="1" s="1"/>
  <c r="AJ411" i="1" s="1"/>
  <c r="AJ412" i="1" s="1"/>
  <c r="AJ413" i="1" s="1"/>
  <c r="AJ414" i="1" s="1"/>
  <c r="AJ415" i="1" s="1"/>
  <c r="AJ416" i="1" s="1"/>
  <c r="AJ417" i="1" s="1"/>
  <c r="AJ418" i="1" s="1"/>
  <c r="AJ419" i="1" s="1"/>
  <c r="AJ420" i="1" s="1"/>
  <c r="AJ421" i="1" s="1"/>
  <c r="AJ422" i="1" s="1"/>
  <c r="AJ423" i="1" s="1"/>
  <c r="AJ424" i="1" s="1"/>
  <c r="AJ425" i="1" s="1"/>
  <c r="AJ426" i="1" s="1"/>
  <c r="AJ427" i="1" s="1"/>
  <c r="AJ428" i="1" s="1"/>
  <c r="AJ429" i="1" s="1"/>
  <c r="AJ430" i="1" s="1"/>
  <c r="AJ431" i="1" s="1"/>
  <c r="AJ432" i="1" s="1"/>
  <c r="AJ433" i="1" s="1"/>
  <c r="AJ434" i="1" s="1"/>
  <c r="AJ435" i="1" s="1"/>
  <c r="AJ436" i="1" s="1"/>
  <c r="AJ437" i="1" s="1"/>
  <c r="AJ438" i="1" s="1"/>
  <c r="AJ439" i="1" s="1"/>
  <c r="AJ440" i="1" s="1"/>
  <c r="AJ441" i="1" s="1"/>
  <c r="AJ442" i="1" s="1"/>
  <c r="AJ443" i="1" s="1"/>
  <c r="AJ444" i="1" s="1"/>
  <c r="AJ445" i="1" s="1"/>
  <c r="AJ446" i="1" s="1"/>
  <c r="AJ447" i="1" s="1"/>
  <c r="AJ448" i="1" s="1"/>
  <c r="AJ449" i="1" s="1"/>
  <c r="AJ450" i="1" s="1"/>
  <c r="AJ451" i="1" s="1"/>
  <c r="AJ452" i="1" s="1"/>
  <c r="AJ453" i="1" s="1"/>
  <c r="AJ454" i="1" s="1"/>
  <c r="AJ455" i="1" s="1"/>
  <c r="AJ456" i="1" s="1"/>
  <c r="AJ457" i="1" s="1"/>
  <c r="AC293" i="1"/>
  <c r="AC294" i="1" s="1"/>
  <c r="AC295" i="1" s="1"/>
  <c r="AC296" i="1" s="1"/>
  <c r="AC297" i="1" s="1"/>
  <c r="AC298" i="1" s="1"/>
  <c r="AC299" i="1" s="1"/>
  <c r="AC300" i="1" s="1"/>
  <c r="AC301" i="1" s="1"/>
  <c r="AC302" i="1" s="1"/>
  <c r="AC303" i="1" s="1"/>
  <c r="AC304" i="1" s="1"/>
  <c r="AC305" i="1" s="1"/>
  <c r="AC306" i="1" s="1"/>
  <c r="AC307" i="1" s="1"/>
  <c r="AC308" i="1" s="1"/>
  <c r="AC309" i="1" s="1"/>
  <c r="AC310" i="1" s="1"/>
  <c r="AC311" i="1" s="1"/>
  <c r="AC312" i="1" s="1"/>
  <c r="AC313" i="1" s="1"/>
  <c r="AC314" i="1" s="1"/>
  <c r="AC315" i="1" s="1"/>
  <c r="AC316" i="1" s="1"/>
  <c r="AC317" i="1" s="1"/>
  <c r="AC318" i="1" s="1"/>
  <c r="AC319" i="1" s="1"/>
  <c r="AC320" i="1" s="1"/>
  <c r="AC321" i="1" s="1"/>
  <c r="AC322" i="1" s="1"/>
  <c r="AC323" i="1" s="1"/>
  <c r="AC324" i="1" s="1"/>
  <c r="AC325" i="1" s="1"/>
  <c r="AC326" i="1" s="1"/>
  <c r="AC327" i="1" s="1"/>
  <c r="AC328" i="1" s="1"/>
  <c r="AC329" i="1" s="1"/>
  <c r="AC330" i="1" s="1"/>
  <c r="AC331" i="1" s="1"/>
  <c r="AC332" i="1" s="1"/>
  <c r="AC333" i="1" s="1"/>
  <c r="AC334" i="1" s="1"/>
  <c r="AC335" i="1" s="1"/>
  <c r="AC336" i="1" s="1"/>
  <c r="AC337" i="1" s="1"/>
  <c r="AC338" i="1" s="1"/>
  <c r="AC339" i="1" s="1"/>
  <c r="AC340" i="1" s="1"/>
  <c r="AC341" i="1" s="1"/>
  <c r="AC342" i="1" s="1"/>
  <c r="AC343" i="1" s="1"/>
  <c r="AC344" i="1" s="1"/>
  <c r="AC345" i="1" s="1"/>
  <c r="AC346" i="1" s="1"/>
  <c r="AC347" i="1" s="1"/>
  <c r="AC348" i="1" s="1"/>
  <c r="AC349" i="1" s="1"/>
  <c r="AC350" i="1" s="1"/>
  <c r="AC351" i="1" s="1"/>
  <c r="AC352" i="1" s="1"/>
  <c r="AC353" i="1" s="1"/>
  <c r="AC354" i="1" s="1"/>
  <c r="AC355" i="1" s="1"/>
  <c r="AC356" i="1" s="1"/>
  <c r="AC357" i="1" s="1"/>
  <c r="AC358" i="1" s="1"/>
  <c r="AC359" i="1" s="1"/>
  <c r="AC360" i="1" s="1"/>
  <c r="AC361" i="1" s="1"/>
  <c r="AC362" i="1" s="1"/>
  <c r="AC363" i="1" s="1"/>
  <c r="AC364" i="1" s="1"/>
  <c r="AC365" i="1" s="1"/>
  <c r="AC366" i="1" s="1"/>
  <c r="AC367" i="1" s="1"/>
  <c r="AC368" i="1" s="1"/>
  <c r="AC369" i="1" s="1"/>
  <c r="AC370" i="1" s="1"/>
  <c r="AC371" i="1" s="1"/>
  <c r="AC372" i="1" s="1"/>
  <c r="AC373" i="1" s="1"/>
  <c r="AC374" i="1" s="1"/>
  <c r="AC375" i="1" s="1"/>
  <c r="AC376" i="1" s="1"/>
  <c r="AC377" i="1" s="1"/>
  <c r="AC378" i="1" s="1"/>
  <c r="AC379" i="1" s="1"/>
  <c r="AC380" i="1" s="1"/>
  <c r="AC381" i="1" s="1"/>
  <c r="AC382" i="1" s="1"/>
  <c r="AC383" i="1" s="1"/>
  <c r="AC384" i="1" s="1"/>
  <c r="AC385" i="1" s="1"/>
  <c r="AC386" i="1" s="1"/>
  <c r="AC387" i="1" s="1"/>
  <c r="AC388" i="1" s="1"/>
  <c r="AC389" i="1" s="1"/>
  <c r="AC390" i="1" s="1"/>
  <c r="AC391" i="1" s="1"/>
  <c r="AC392" i="1" s="1"/>
  <c r="AC393" i="1" s="1"/>
  <c r="AC394" i="1" s="1"/>
  <c r="AC395" i="1" s="1"/>
  <c r="AC396" i="1" s="1"/>
  <c r="AC397" i="1" s="1"/>
  <c r="AC398" i="1" s="1"/>
  <c r="AC399" i="1" s="1"/>
  <c r="AC400" i="1" s="1"/>
  <c r="AC401" i="1" s="1"/>
  <c r="AC402" i="1" s="1"/>
  <c r="AC403" i="1" s="1"/>
  <c r="AC404" i="1" s="1"/>
  <c r="AC405" i="1" s="1"/>
  <c r="AC406" i="1" s="1"/>
  <c r="AC407" i="1" s="1"/>
  <c r="AC408" i="1" s="1"/>
  <c r="AC409" i="1" s="1"/>
  <c r="AC410" i="1" s="1"/>
  <c r="AC411" i="1" s="1"/>
  <c r="AC412" i="1" s="1"/>
  <c r="AC413" i="1" s="1"/>
  <c r="AC414" i="1" s="1"/>
  <c r="AC415" i="1" s="1"/>
  <c r="AC416" i="1" s="1"/>
  <c r="AC417" i="1" s="1"/>
  <c r="AC418" i="1" s="1"/>
  <c r="AC419" i="1" s="1"/>
  <c r="AC420" i="1" s="1"/>
  <c r="AC421" i="1" s="1"/>
  <c r="AC422" i="1" s="1"/>
  <c r="AC423" i="1" s="1"/>
  <c r="AC424" i="1" s="1"/>
  <c r="AC425" i="1" s="1"/>
  <c r="AC426" i="1" s="1"/>
  <c r="AC427" i="1" s="1"/>
  <c r="AC428" i="1" s="1"/>
  <c r="AC429" i="1" s="1"/>
  <c r="AC430" i="1" s="1"/>
  <c r="AC431" i="1" s="1"/>
  <c r="AC432" i="1" s="1"/>
  <c r="AC433" i="1" s="1"/>
  <c r="AC434" i="1" s="1"/>
  <c r="AC435" i="1" s="1"/>
  <c r="AC436" i="1" s="1"/>
  <c r="AC437" i="1" s="1"/>
  <c r="AC438" i="1" s="1"/>
  <c r="AC439" i="1" s="1"/>
  <c r="AC440" i="1" s="1"/>
  <c r="AC441" i="1" s="1"/>
  <c r="AC442" i="1" s="1"/>
  <c r="AC443" i="1" s="1"/>
  <c r="AC444" i="1" s="1"/>
  <c r="AC445" i="1" s="1"/>
  <c r="AC446" i="1" s="1"/>
  <c r="AC447" i="1" s="1"/>
  <c r="AC448" i="1" s="1"/>
  <c r="AC449" i="1" s="1"/>
  <c r="AC450" i="1" s="1"/>
  <c r="AC451" i="1" s="1"/>
  <c r="AC452" i="1" s="1"/>
  <c r="AC453" i="1" s="1"/>
  <c r="AC454" i="1" s="1"/>
  <c r="AC455" i="1" s="1"/>
  <c r="AC456" i="1" s="1"/>
  <c r="AC457" i="1" s="1"/>
  <c r="AB293" i="1"/>
  <c r="AB294" i="1" s="1"/>
  <c r="AB295" i="1" s="1"/>
  <c r="AB296" i="1" s="1"/>
  <c r="AB297" i="1" s="1"/>
  <c r="AB298" i="1" s="1"/>
  <c r="AB299" i="1" s="1"/>
  <c r="AB300" i="1" s="1"/>
  <c r="AB301" i="1" s="1"/>
  <c r="AB302" i="1" s="1"/>
  <c r="AB303" i="1" s="1"/>
  <c r="AB304" i="1" s="1"/>
  <c r="AB305" i="1" s="1"/>
  <c r="AB306" i="1" s="1"/>
  <c r="AB307" i="1" s="1"/>
  <c r="AB308" i="1" s="1"/>
  <c r="AB309" i="1" s="1"/>
  <c r="AB310" i="1" s="1"/>
  <c r="AB311" i="1" s="1"/>
  <c r="AB312" i="1" s="1"/>
  <c r="AB313" i="1" s="1"/>
  <c r="AB314" i="1" s="1"/>
  <c r="AB315" i="1" s="1"/>
  <c r="AB316" i="1" s="1"/>
  <c r="AB317" i="1" s="1"/>
  <c r="AB318" i="1" s="1"/>
  <c r="AB319" i="1" s="1"/>
  <c r="AB320" i="1" s="1"/>
  <c r="AB321" i="1" s="1"/>
  <c r="AB322" i="1" s="1"/>
  <c r="AB323" i="1" s="1"/>
  <c r="AB324" i="1" s="1"/>
  <c r="AB325" i="1" s="1"/>
  <c r="AB326" i="1" s="1"/>
  <c r="AB327" i="1" s="1"/>
  <c r="AB328" i="1" s="1"/>
  <c r="AB329" i="1" s="1"/>
  <c r="AB330" i="1" s="1"/>
  <c r="AB331" i="1" s="1"/>
  <c r="AB332" i="1" s="1"/>
  <c r="AB333" i="1" s="1"/>
  <c r="AB334" i="1" s="1"/>
  <c r="AB335" i="1" s="1"/>
  <c r="AB336" i="1" s="1"/>
  <c r="AB337" i="1" s="1"/>
  <c r="AB338" i="1" s="1"/>
  <c r="AB339" i="1" s="1"/>
  <c r="AB340" i="1" s="1"/>
  <c r="AB341" i="1" s="1"/>
  <c r="AB342" i="1" s="1"/>
  <c r="AB343" i="1" s="1"/>
  <c r="AB344" i="1" s="1"/>
  <c r="AB345" i="1" s="1"/>
  <c r="AB346" i="1" s="1"/>
  <c r="AB347" i="1" s="1"/>
  <c r="AB348" i="1" s="1"/>
  <c r="AB349" i="1" s="1"/>
  <c r="AB350" i="1" s="1"/>
  <c r="AB351" i="1" s="1"/>
  <c r="AB352" i="1" s="1"/>
  <c r="AB353" i="1" s="1"/>
  <c r="AB354" i="1" s="1"/>
  <c r="AB355" i="1" s="1"/>
  <c r="AB356" i="1" s="1"/>
  <c r="AB357" i="1" s="1"/>
  <c r="AB358" i="1" s="1"/>
  <c r="AB359" i="1" s="1"/>
  <c r="AB360" i="1" s="1"/>
  <c r="AB361" i="1" s="1"/>
  <c r="AB362" i="1" s="1"/>
  <c r="AB363" i="1" s="1"/>
  <c r="AB364" i="1" s="1"/>
  <c r="AB365" i="1" s="1"/>
  <c r="AB366" i="1" s="1"/>
  <c r="AB367" i="1" s="1"/>
  <c r="AB368" i="1" s="1"/>
  <c r="AB369" i="1" s="1"/>
  <c r="AB370" i="1" s="1"/>
  <c r="AB371" i="1" s="1"/>
  <c r="AB372" i="1" s="1"/>
  <c r="AB373" i="1" s="1"/>
  <c r="AB374" i="1" s="1"/>
  <c r="AB375" i="1" s="1"/>
  <c r="AB376" i="1" s="1"/>
  <c r="AB377" i="1" s="1"/>
  <c r="AB378" i="1" s="1"/>
  <c r="AB379" i="1" s="1"/>
  <c r="AB380" i="1" s="1"/>
  <c r="AB381" i="1" s="1"/>
  <c r="AB382" i="1" s="1"/>
  <c r="AB383" i="1" s="1"/>
  <c r="AB384" i="1" s="1"/>
  <c r="AB385" i="1" s="1"/>
  <c r="AB386" i="1" s="1"/>
  <c r="AB387" i="1" s="1"/>
  <c r="AB388" i="1" s="1"/>
  <c r="AB389" i="1" s="1"/>
  <c r="AB390" i="1" s="1"/>
  <c r="AB391" i="1" s="1"/>
  <c r="AB392" i="1" s="1"/>
  <c r="AB393" i="1" s="1"/>
  <c r="AB394" i="1" s="1"/>
  <c r="AB395" i="1" s="1"/>
  <c r="AB396" i="1" s="1"/>
  <c r="AB397" i="1" s="1"/>
  <c r="AB398" i="1" s="1"/>
  <c r="AB399" i="1" s="1"/>
  <c r="AB400" i="1" s="1"/>
  <c r="AB401" i="1" s="1"/>
  <c r="AB402" i="1" s="1"/>
  <c r="AB403" i="1" s="1"/>
  <c r="AB404" i="1" s="1"/>
  <c r="AB405" i="1" s="1"/>
  <c r="AB406" i="1" s="1"/>
  <c r="AB407" i="1" s="1"/>
  <c r="AB408" i="1" s="1"/>
  <c r="AB409" i="1" s="1"/>
  <c r="AB410" i="1" s="1"/>
  <c r="AB411" i="1" s="1"/>
  <c r="AB412" i="1" s="1"/>
  <c r="AB413" i="1" s="1"/>
  <c r="AB414" i="1" s="1"/>
  <c r="AB415" i="1" s="1"/>
  <c r="AB416" i="1" s="1"/>
  <c r="AB417" i="1" s="1"/>
  <c r="AB418" i="1" s="1"/>
  <c r="AB419" i="1" s="1"/>
  <c r="AB420" i="1" s="1"/>
  <c r="AB421" i="1" s="1"/>
  <c r="AB422" i="1" s="1"/>
  <c r="AB423" i="1" s="1"/>
  <c r="AB424" i="1" s="1"/>
  <c r="AB425" i="1" s="1"/>
  <c r="AB426" i="1" s="1"/>
  <c r="AB427" i="1" s="1"/>
  <c r="AB428" i="1" s="1"/>
  <c r="AB429" i="1" s="1"/>
  <c r="AB430" i="1" s="1"/>
  <c r="AB431" i="1" s="1"/>
  <c r="AB432" i="1" s="1"/>
  <c r="AB433" i="1" s="1"/>
  <c r="AB434" i="1" s="1"/>
  <c r="AB435" i="1" s="1"/>
  <c r="AB436" i="1" s="1"/>
  <c r="AB437" i="1" s="1"/>
  <c r="AB438" i="1" s="1"/>
  <c r="AB439" i="1" s="1"/>
  <c r="AB440" i="1" s="1"/>
  <c r="AB441" i="1" s="1"/>
  <c r="AB442" i="1" s="1"/>
  <c r="AB443" i="1" s="1"/>
  <c r="AB444" i="1" s="1"/>
  <c r="AB445" i="1" s="1"/>
  <c r="AB446" i="1" s="1"/>
  <c r="AB447" i="1" s="1"/>
  <c r="AB448" i="1" s="1"/>
  <c r="AB449" i="1" s="1"/>
  <c r="AB450" i="1" s="1"/>
  <c r="AB451" i="1" s="1"/>
  <c r="AB452" i="1" s="1"/>
  <c r="AB453" i="1" s="1"/>
  <c r="AB454" i="1" s="1"/>
  <c r="AB455" i="1" s="1"/>
  <c r="AB456" i="1" s="1"/>
  <c r="AB457" i="1" s="1"/>
  <c r="AA293" i="1"/>
  <c r="AA294" i="1" s="1"/>
  <c r="AA295" i="1" s="1"/>
  <c r="AA296" i="1" s="1"/>
  <c r="AA297" i="1" s="1"/>
  <c r="AA298" i="1" s="1"/>
  <c r="AA299" i="1" s="1"/>
  <c r="AA300" i="1" s="1"/>
  <c r="AA301" i="1" s="1"/>
  <c r="AA302" i="1" s="1"/>
  <c r="AA303" i="1" s="1"/>
  <c r="AA304" i="1" s="1"/>
  <c r="AA305" i="1" s="1"/>
  <c r="AA306" i="1" s="1"/>
  <c r="AA307" i="1" s="1"/>
  <c r="AA308" i="1" s="1"/>
  <c r="AA309" i="1" s="1"/>
  <c r="AA310" i="1" s="1"/>
  <c r="AA311" i="1" s="1"/>
  <c r="AA312" i="1" s="1"/>
  <c r="AA313" i="1" s="1"/>
  <c r="AA314" i="1" s="1"/>
  <c r="AA315" i="1" s="1"/>
  <c r="AA316" i="1" s="1"/>
  <c r="AA317" i="1" s="1"/>
  <c r="AA318" i="1" s="1"/>
  <c r="AA319" i="1" s="1"/>
  <c r="AA320" i="1" s="1"/>
  <c r="AA321" i="1" s="1"/>
  <c r="AA322" i="1" s="1"/>
  <c r="AA323" i="1" s="1"/>
  <c r="AA324" i="1" s="1"/>
  <c r="AA325" i="1" s="1"/>
  <c r="AA326" i="1" s="1"/>
  <c r="AA327" i="1" s="1"/>
  <c r="AA328" i="1" s="1"/>
  <c r="AA329" i="1" s="1"/>
  <c r="AA330" i="1" s="1"/>
  <c r="AA331" i="1" s="1"/>
  <c r="AA332" i="1" s="1"/>
  <c r="AA333" i="1" s="1"/>
  <c r="AA334" i="1" s="1"/>
  <c r="AA335" i="1" s="1"/>
  <c r="AA336" i="1" s="1"/>
  <c r="AA337" i="1" s="1"/>
  <c r="AA338" i="1" s="1"/>
  <c r="AA339" i="1" s="1"/>
  <c r="AA340" i="1" s="1"/>
  <c r="AA341" i="1" s="1"/>
  <c r="AA342" i="1" s="1"/>
  <c r="AA343" i="1" s="1"/>
  <c r="AA344" i="1" s="1"/>
  <c r="AA345" i="1" s="1"/>
  <c r="AA346" i="1" s="1"/>
  <c r="AA347" i="1" s="1"/>
  <c r="AA348" i="1" s="1"/>
  <c r="AA349" i="1" s="1"/>
  <c r="AA350" i="1" s="1"/>
  <c r="AA351" i="1" s="1"/>
  <c r="AA352" i="1" s="1"/>
  <c r="AA353" i="1" s="1"/>
  <c r="AA354" i="1" s="1"/>
  <c r="AA355" i="1" s="1"/>
  <c r="AA356" i="1" s="1"/>
  <c r="AA357" i="1" s="1"/>
  <c r="AA358" i="1" s="1"/>
  <c r="AA359" i="1" s="1"/>
  <c r="AA360" i="1" s="1"/>
  <c r="AA361" i="1" s="1"/>
  <c r="AA362" i="1" s="1"/>
  <c r="AA363" i="1" s="1"/>
  <c r="AA364" i="1" s="1"/>
  <c r="AA365" i="1" s="1"/>
  <c r="AA366" i="1" s="1"/>
  <c r="AA367" i="1" s="1"/>
  <c r="AA368" i="1" s="1"/>
  <c r="AA369" i="1" s="1"/>
  <c r="AA370" i="1" s="1"/>
  <c r="AA371" i="1" s="1"/>
  <c r="AA372" i="1" s="1"/>
  <c r="AA373" i="1" s="1"/>
  <c r="AA374" i="1" s="1"/>
  <c r="AA375" i="1" s="1"/>
  <c r="AA376" i="1" s="1"/>
  <c r="AA377" i="1" s="1"/>
  <c r="AA378" i="1" s="1"/>
  <c r="AA379" i="1" s="1"/>
  <c r="AA380" i="1" s="1"/>
  <c r="AA381" i="1" s="1"/>
  <c r="AA382" i="1" s="1"/>
  <c r="AA383" i="1" s="1"/>
  <c r="AA384" i="1" s="1"/>
  <c r="AA385" i="1" s="1"/>
  <c r="AA386" i="1" s="1"/>
  <c r="AA387" i="1" s="1"/>
  <c r="AA388" i="1" s="1"/>
  <c r="AA389" i="1" s="1"/>
  <c r="AA390" i="1" s="1"/>
  <c r="AA391" i="1" s="1"/>
  <c r="AA392" i="1" s="1"/>
  <c r="AA393" i="1" s="1"/>
  <c r="AA394" i="1" s="1"/>
  <c r="AA395" i="1" s="1"/>
  <c r="AA396" i="1" s="1"/>
  <c r="AA397" i="1" s="1"/>
  <c r="AA398" i="1" s="1"/>
  <c r="AA399" i="1" s="1"/>
  <c r="AA400" i="1" s="1"/>
  <c r="AA401" i="1" s="1"/>
  <c r="AA402" i="1" s="1"/>
  <c r="AA403" i="1" s="1"/>
  <c r="AA404" i="1" s="1"/>
  <c r="AA405" i="1" s="1"/>
  <c r="AA406" i="1" s="1"/>
  <c r="AA407" i="1" s="1"/>
  <c r="AA408" i="1" s="1"/>
  <c r="AA409" i="1" s="1"/>
  <c r="AA410" i="1" s="1"/>
  <c r="AA411" i="1" s="1"/>
  <c r="AA412" i="1" s="1"/>
  <c r="AA413" i="1" s="1"/>
  <c r="AA414" i="1" s="1"/>
  <c r="AA415" i="1" s="1"/>
  <c r="AA416" i="1" s="1"/>
  <c r="AA417" i="1" s="1"/>
  <c r="AA418" i="1" s="1"/>
  <c r="AA419" i="1" s="1"/>
  <c r="AA420" i="1" s="1"/>
  <c r="AA421" i="1" s="1"/>
  <c r="AA422" i="1" s="1"/>
  <c r="AA423" i="1" s="1"/>
  <c r="AA424" i="1" s="1"/>
  <c r="AA425" i="1" s="1"/>
  <c r="AA426" i="1" s="1"/>
  <c r="AA427" i="1" s="1"/>
  <c r="AA428" i="1" s="1"/>
  <c r="AA429" i="1" s="1"/>
  <c r="AA430" i="1" s="1"/>
  <c r="AA431" i="1" s="1"/>
  <c r="AA432" i="1" s="1"/>
  <c r="AA433" i="1" s="1"/>
  <c r="AA434" i="1" s="1"/>
  <c r="AA435" i="1" s="1"/>
  <c r="AA436" i="1" s="1"/>
  <c r="AA437" i="1" s="1"/>
  <c r="AA438" i="1" s="1"/>
  <c r="AA439" i="1" s="1"/>
  <c r="AA440" i="1" s="1"/>
  <c r="AA441" i="1" s="1"/>
  <c r="AA442" i="1" s="1"/>
  <c r="AA443" i="1" s="1"/>
  <c r="AA444" i="1" s="1"/>
  <c r="AA445" i="1" s="1"/>
  <c r="AA446" i="1" s="1"/>
  <c r="AA447" i="1" s="1"/>
  <c r="AA448" i="1" s="1"/>
  <c r="AA449" i="1" s="1"/>
  <c r="AA450" i="1" s="1"/>
  <c r="AA451" i="1" s="1"/>
  <c r="AA452" i="1" s="1"/>
  <c r="AA453" i="1" s="1"/>
  <c r="AA454" i="1" s="1"/>
  <c r="AA455" i="1" s="1"/>
  <c r="AA456" i="1" s="1"/>
  <c r="AA457" i="1" s="1"/>
  <c r="Z293" i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Z370" i="1" s="1"/>
  <c r="Z371" i="1" s="1"/>
  <c r="Z372" i="1" s="1"/>
  <c r="Z373" i="1" s="1"/>
  <c r="Z374" i="1" s="1"/>
  <c r="Z375" i="1" s="1"/>
  <c r="Z376" i="1" s="1"/>
  <c r="Z377" i="1" s="1"/>
  <c r="Z378" i="1" s="1"/>
  <c r="Z379" i="1" s="1"/>
  <c r="Z380" i="1" s="1"/>
  <c r="Z381" i="1" s="1"/>
  <c r="Z382" i="1" s="1"/>
  <c r="Z383" i="1" s="1"/>
  <c r="Z384" i="1" s="1"/>
  <c r="Z385" i="1" s="1"/>
  <c r="Z386" i="1" s="1"/>
  <c r="Z387" i="1" s="1"/>
  <c r="Z388" i="1" s="1"/>
  <c r="Z389" i="1" s="1"/>
  <c r="Z390" i="1" s="1"/>
  <c r="Z391" i="1" s="1"/>
  <c r="Z392" i="1" s="1"/>
  <c r="Z393" i="1" s="1"/>
  <c r="Z394" i="1" s="1"/>
  <c r="Z395" i="1" s="1"/>
  <c r="Z396" i="1" s="1"/>
  <c r="Z397" i="1" s="1"/>
  <c r="Z398" i="1" s="1"/>
  <c r="Z399" i="1" s="1"/>
  <c r="Z400" i="1" s="1"/>
  <c r="Z401" i="1" s="1"/>
  <c r="Z402" i="1" s="1"/>
  <c r="Z403" i="1" s="1"/>
  <c r="Z404" i="1" s="1"/>
  <c r="Z405" i="1" s="1"/>
  <c r="Z406" i="1" s="1"/>
  <c r="Z407" i="1" s="1"/>
  <c r="Z408" i="1" s="1"/>
  <c r="Z409" i="1" s="1"/>
  <c r="Z410" i="1" s="1"/>
  <c r="Z411" i="1" s="1"/>
  <c r="Z412" i="1" s="1"/>
  <c r="Z413" i="1" s="1"/>
  <c r="Z414" i="1" s="1"/>
  <c r="Z415" i="1" s="1"/>
  <c r="Z416" i="1" s="1"/>
  <c r="Z417" i="1" s="1"/>
  <c r="Z418" i="1" s="1"/>
  <c r="Z419" i="1" s="1"/>
  <c r="Z420" i="1" s="1"/>
  <c r="Z421" i="1" s="1"/>
  <c r="Z422" i="1" s="1"/>
  <c r="Z423" i="1" s="1"/>
  <c r="Z424" i="1" s="1"/>
  <c r="Z425" i="1" s="1"/>
  <c r="Z426" i="1" s="1"/>
  <c r="Z427" i="1" s="1"/>
  <c r="Z428" i="1" s="1"/>
  <c r="Z429" i="1" s="1"/>
  <c r="Z430" i="1" s="1"/>
  <c r="Z431" i="1" s="1"/>
  <c r="Z432" i="1" s="1"/>
  <c r="Z433" i="1" s="1"/>
  <c r="Z434" i="1" s="1"/>
  <c r="Z435" i="1" s="1"/>
  <c r="Z436" i="1" s="1"/>
  <c r="Z437" i="1" s="1"/>
  <c r="Z438" i="1" s="1"/>
  <c r="Z439" i="1" s="1"/>
  <c r="Z440" i="1" s="1"/>
  <c r="Z441" i="1" s="1"/>
  <c r="Z442" i="1" s="1"/>
  <c r="Z443" i="1" s="1"/>
  <c r="Z444" i="1" s="1"/>
  <c r="Z445" i="1" s="1"/>
  <c r="Z446" i="1" s="1"/>
  <c r="Z447" i="1" s="1"/>
  <c r="Z448" i="1" s="1"/>
  <c r="Z449" i="1" s="1"/>
  <c r="Z450" i="1" s="1"/>
  <c r="Z451" i="1" s="1"/>
  <c r="Z452" i="1" s="1"/>
  <c r="Z453" i="1" s="1"/>
  <c r="Z454" i="1" s="1"/>
  <c r="Z455" i="1" s="1"/>
  <c r="Z456" i="1" s="1"/>
  <c r="Z457" i="1" s="1"/>
  <c r="Y293" i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Y359" i="1" s="1"/>
  <c r="Y360" i="1" s="1"/>
  <c r="Y361" i="1" s="1"/>
  <c r="Y362" i="1" s="1"/>
  <c r="Y363" i="1" s="1"/>
  <c r="Y364" i="1" s="1"/>
  <c r="Y365" i="1" s="1"/>
  <c r="Y366" i="1" s="1"/>
  <c r="Y367" i="1" s="1"/>
  <c r="Y368" i="1" s="1"/>
  <c r="Y369" i="1" s="1"/>
  <c r="Y370" i="1" s="1"/>
  <c r="Y371" i="1" s="1"/>
  <c r="Y372" i="1" s="1"/>
  <c r="Y373" i="1" s="1"/>
  <c r="Y374" i="1" s="1"/>
  <c r="Y375" i="1" s="1"/>
  <c r="Y376" i="1" s="1"/>
  <c r="Y377" i="1" s="1"/>
  <c r="Y378" i="1" s="1"/>
  <c r="Y379" i="1" s="1"/>
  <c r="Y380" i="1" s="1"/>
  <c r="Y381" i="1" s="1"/>
  <c r="Y382" i="1" s="1"/>
  <c r="Y383" i="1" s="1"/>
  <c r="Y384" i="1" s="1"/>
  <c r="Y385" i="1" s="1"/>
  <c r="Y386" i="1" s="1"/>
  <c r="Y387" i="1" s="1"/>
  <c r="Y388" i="1" s="1"/>
  <c r="Y389" i="1" s="1"/>
  <c r="Y390" i="1" s="1"/>
  <c r="Y391" i="1" s="1"/>
  <c r="Y392" i="1" s="1"/>
  <c r="Y393" i="1" s="1"/>
  <c r="Y394" i="1" s="1"/>
  <c r="Y395" i="1" s="1"/>
  <c r="Y396" i="1" s="1"/>
  <c r="Y397" i="1" s="1"/>
  <c r="Y398" i="1" s="1"/>
  <c r="Y399" i="1" s="1"/>
  <c r="Y400" i="1" s="1"/>
  <c r="Y401" i="1" s="1"/>
  <c r="Y402" i="1" s="1"/>
  <c r="Y403" i="1" s="1"/>
  <c r="Y404" i="1" s="1"/>
  <c r="Y405" i="1" s="1"/>
  <c r="Y406" i="1" s="1"/>
  <c r="Y407" i="1" s="1"/>
  <c r="Y408" i="1" s="1"/>
  <c r="Y409" i="1" s="1"/>
  <c r="Y410" i="1" s="1"/>
  <c r="Y411" i="1" s="1"/>
  <c r="Y412" i="1" s="1"/>
  <c r="Y413" i="1" s="1"/>
  <c r="Y414" i="1" s="1"/>
  <c r="Y415" i="1" s="1"/>
  <c r="Y416" i="1" s="1"/>
  <c r="Y417" i="1" s="1"/>
  <c r="Y418" i="1" s="1"/>
  <c r="Y419" i="1" s="1"/>
  <c r="Y420" i="1" s="1"/>
  <c r="Y421" i="1" s="1"/>
  <c r="Y422" i="1" s="1"/>
  <c r="Y423" i="1" s="1"/>
  <c r="Y424" i="1" s="1"/>
  <c r="Y425" i="1" s="1"/>
  <c r="Y426" i="1" s="1"/>
  <c r="Y427" i="1" s="1"/>
  <c r="Y428" i="1" s="1"/>
  <c r="Y429" i="1" s="1"/>
  <c r="Y430" i="1" s="1"/>
  <c r="Y431" i="1" s="1"/>
  <c r="Y432" i="1" s="1"/>
  <c r="Y433" i="1" s="1"/>
  <c r="Y434" i="1" s="1"/>
  <c r="Y435" i="1" s="1"/>
  <c r="Y436" i="1" s="1"/>
  <c r="Y437" i="1" s="1"/>
  <c r="Y438" i="1" s="1"/>
  <c r="Y439" i="1" s="1"/>
  <c r="Y440" i="1" s="1"/>
  <c r="Y441" i="1" s="1"/>
  <c r="Y442" i="1" s="1"/>
  <c r="Y443" i="1" s="1"/>
  <c r="Y444" i="1" s="1"/>
  <c r="Y445" i="1" s="1"/>
  <c r="Y446" i="1" s="1"/>
  <c r="Y447" i="1" s="1"/>
  <c r="Y448" i="1" s="1"/>
  <c r="Y449" i="1" s="1"/>
  <c r="Y450" i="1" s="1"/>
  <c r="Y451" i="1" s="1"/>
  <c r="Y452" i="1" s="1"/>
  <c r="Y453" i="1" s="1"/>
  <c r="Y454" i="1" s="1"/>
  <c r="Y455" i="1" s="1"/>
  <c r="Y456" i="1" s="1"/>
  <c r="Y457" i="1" s="1"/>
  <c r="X293" i="1"/>
  <c r="X294" i="1" s="1"/>
  <c r="W293" i="1"/>
  <c r="AN292" i="1"/>
  <c r="AM292" i="1"/>
  <c r="AM293" i="1" s="1"/>
  <c r="AM294" i="1" s="1"/>
  <c r="AM295" i="1" s="1"/>
  <c r="AM296" i="1" s="1"/>
  <c r="AM297" i="1" s="1"/>
  <c r="AM298" i="1" s="1"/>
  <c r="AM299" i="1" s="1"/>
  <c r="AM300" i="1" s="1"/>
  <c r="AM301" i="1" s="1"/>
  <c r="AM302" i="1" s="1"/>
  <c r="AM303" i="1" s="1"/>
  <c r="AM304" i="1" s="1"/>
  <c r="AM305" i="1" s="1"/>
  <c r="AM306" i="1" s="1"/>
  <c r="AM307" i="1" s="1"/>
  <c r="AM308" i="1" s="1"/>
  <c r="AM309" i="1" s="1"/>
  <c r="AM310" i="1" s="1"/>
  <c r="AM311" i="1" s="1"/>
  <c r="AM312" i="1" s="1"/>
  <c r="AM313" i="1" s="1"/>
  <c r="AM314" i="1" s="1"/>
  <c r="AM315" i="1" s="1"/>
  <c r="AM316" i="1" s="1"/>
  <c r="AM317" i="1" s="1"/>
  <c r="AM318" i="1" s="1"/>
  <c r="AM319" i="1" s="1"/>
  <c r="AM320" i="1" s="1"/>
  <c r="AM321" i="1" s="1"/>
  <c r="AM322" i="1" s="1"/>
  <c r="AM323" i="1" s="1"/>
  <c r="AM324" i="1" s="1"/>
  <c r="AM325" i="1" s="1"/>
  <c r="AM326" i="1" s="1"/>
  <c r="AM327" i="1" s="1"/>
  <c r="AM328" i="1" s="1"/>
  <c r="AM329" i="1" s="1"/>
  <c r="AM330" i="1" s="1"/>
  <c r="AM331" i="1" s="1"/>
  <c r="AM332" i="1" s="1"/>
  <c r="AM333" i="1" s="1"/>
  <c r="AM334" i="1" s="1"/>
  <c r="AM335" i="1" s="1"/>
  <c r="AM336" i="1" s="1"/>
  <c r="AM337" i="1" s="1"/>
  <c r="AM338" i="1" s="1"/>
  <c r="AM339" i="1" s="1"/>
  <c r="AM340" i="1" s="1"/>
  <c r="AM341" i="1" s="1"/>
  <c r="AM342" i="1" s="1"/>
  <c r="AM343" i="1" s="1"/>
  <c r="AM344" i="1" s="1"/>
  <c r="AM345" i="1" s="1"/>
  <c r="AM346" i="1" s="1"/>
  <c r="AM347" i="1" s="1"/>
  <c r="AM348" i="1" s="1"/>
  <c r="AM349" i="1" s="1"/>
  <c r="AM350" i="1" s="1"/>
  <c r="AM351" i="1" s="1"/>
  <c r="AM352" i="1" s="1"/>
  <c r="AM353" i="1" s="1"/>
  <c r="AM354" i="1" s="1"/>
  <c r="AM355" i="1" s="1"/>
  <c r="AM356" i="1" s="1"/>
  <c r="AM357" i="1" s="1"/>
  <c r="AM358" i="1" s="1"/>
  <c r="AM359" i="1" s="1"/>
  <c r="AM360" i="1" s="1"/>
  <c r="AM361" i="1" s="1"/>
  <c r="AM362" i="1" s="1"/>
  <c r="AM363" i="1" s="1"/>
  <c r="AM364" i="1" s="1"/>
  <c r="AM365" i="1" s="1"/>
  <c r="AM366" i="1" s="1"/>
  <c r="AM367" i="1" s="1"/>
  <c r="AM368" i="1" s="1"/>
  <c r="AM369" i="1" s="1"/>
  <c r="AM370" i="1" s="1"/>
  <c r="AM371" i="1" s="1"/>
  <c r="AM372" i="1" s="1"/>
  <c r="AM373" i="1" s="1"/>
  <c r="AM374" i="1" s="1"/>
  <c r="AM375" i="1" s="1"/>
  <c r="AM376" i="1" s="1"/>
  <c r="AM377" i="1" s="1"/>
  <c r="AM378" i="1" s="1"/>
  <c r="AM379" i="1" s="1"/>
  <c r="AM380" i="1" s="1"/>
  <c r="AM381" i="1" s="1"/>
  <c r="AM382" i="1" s="1"/>
  <c r="AM383" i="1" s="1"/>
  <c r="AM384" i="1" s="1"/>
  <c r="AM385" i="1" s="1"/>
  <c r="AM386" i="1" s="1"/>
  <c r="AM387" i="1" s="1"/>
  <c r="AM388" i="1" s="1"/>
  <c r="AM389" i="1" s="1"/>
  <c r="AM390" i="1" s="1"/>
  <c r="AM391" i="1" s="1"/>
  <c r="AM392" i="1" s="1"/>
  <c r="AM393" i="1" s="1"/>
  <c r="AM394" i="1" s="1"/>
  <c r="AM395" i="1" s="1"/>
  <c r="AM396" i="1" s="1"/>
  <c r="AM397" i="1" s="1"/>
  <c r="AM398" i="1" s="1"/>
  <c r="AM399" i="1" s="1"/>
  <c r="AM400" i="1" s="1"/>
  <c r="AM401" i="1" s="1"/>
  <c r="AM402" i="1" s="1"/>
  <c r="AM403" i="1" s="1"/>
  <c r="AM404" i="1" s="1"/>
  <c r="AM405" i="1" s="1"/>
  <c r="AM406" i="1" s="1"/>
  <c r="AM407" i="1" s="1"/>
  <c r="AM408" i="1" s="1"/>
  <c r="AM409" i="1" s="1"/>
  <c r="AM410" i="1" s="1"/>
  <c r="AM411" i="1" s="1"/>
  <c r="AM412" i="1" s="1"/>
  <c r="AM413" i="1" s="1"/>
  <c r="AM414" i="1" s="1"/>
  <c r="AM415" i="1" s="1"/>
  <c r="AM416" i="1" s="1"/>
  <c r="AM417" i="1" s="1"/>
  <c r="AM418" i="1" s="1"/>
  <c r="AM419" i="1" s="1"/>
  <c r="AM420" i="1" s="1"/>
  <c r="AM421" i="1" s="1"/>
  <c r="AM422" i="1" s="1"/>
  <c r="AM423" i="1" s="1"/>
  <c r="AM424" i="1" s="1"/>
  <c r="AM425" i="1" s="1"/>
  <c r="AM426" i="1" s="1"/>
  <c r="AM427" i="1" s="1"/>
  <c r="AM428" i="1" s="1"/>
  <c r="AM429" i="1" s="1"/>
  <c r="AM430" i="1" s="1"/>
  <c r="AM431" i="1" s="1"/>
  <c r="AM432" i="1" s="1"/>
  <c r="AM433" i="1" s="1"/>
  <c r="AM434" i="1" s="1"/>
  <c r="AM435" i="1" s="1"/>
  <c r="AM436" i="1" s="1"/>
  <c r="AM437" i="1" s="1"/>
  <c r="AM438" i="1" s="1"/>
  <c r="AM439" i="1" s="1"/>
  <c r="AM440" i="1" s="1"/>
  <c r="AM441" i="1" s="1"/>
  <c r="AM442" i="1" s="1"/>
  <c r="AM443" i="1" s="1"/>
  <c r="AM444" i="1" s="1"/>
  <c r="AM445" i="1" s="1"/>
  <c r="AM446" i="1" s="1"/>
  <c r="AM447" i="1" s="1"/>
  <c r="AM448" i="1" s="1"/>
  <c r="AM449" i="1" s="1"/>
  <c r="AM450" i="1" s="1"/>
  <c r="AM451" i="1" s="1"/>
  <c r="AM452" i="1" s="1"/>
  <c r="AM453" i="1" s="1"/>
  <c r="AM454" i="1" s="1"/>
  <c r="AM455" i="1" s="1"/>
  <c r="AM456" i="1" s="1"/>
  <c r="AM457" i="1" s="1"/>
  <c r="AL292" i="1"/>
  <c r="AK292" i="1"/>
  <c r="AJ292" i="1"/>
  <c r="AI292" i="1"/>
  <c r="AI293" i="1" s="1"/>
  <c r="AI294" i="1" s="1"/>
  <c r="AI295" i="1" s="1"/>
  <c r="AI296" i="1" s="1"/>
  <c r="AI297" i="1" s="1"/>
  <c r="AI298" i="1" s="1"/>
  <c r="AI299" i="1" s="1"/>
  <c r="AI300" i="1" s="1"/>
  <c r="AI301" i="1" s="1"/>
  <c r="AI302" i="1" s="1"/>
  <c r="AI303" i="1" s="1"/>
  <c r="AI304" i="1" s="1"/>
  <c r="AI305" i="1" s="1"/>
  <c r="AI306" i="1" s="1"/>
  <c r="AI307" i="1" s="1"/>
  <c r="AI308" i="1" s="1"/>
  <c r="AI309" i="1" s="1"/>
  <c r="AI310" i="1" s="1"/>
  <c r="AI311" i="1" s="1"/>
  <c r="AI312" i="1" s="1"/>
  <c r="AI313" i="1" s="1"/>
  <c r="AI314" i="1" s="1"/>
  <c r="AI315" i="1" s="1"/>
  <c r="AI316" i="1" s="1"/>
  <c r="AI317" i="1" s="1"/>
  <c r="AI318" i="1" s="1"/>
  <c r="AI319" i="1" s="1"/>
  <c r="AI320" i="1" s="1"/>
  <c r="AI321" i="1" s="1"/>
  <c r="AI322" i="1" s="1"/>
  <c r="AI323" i="1" s="1"/>
  <c r="AI324" i="1" s="1"/>
  <c r="AI325" i="1" s="1"/>
  <c r="AI326" i="1" s="1"/>
  <c r="AI327" i="1" s="1"/>
  <c r="AI328" i="1" s="1"/>
  <c r="AI329" i="1" s="1"/>
  <c r="AI330" i="1" s="1"/>
  <c r="AI331" i="1" s="1"/>
  <c r="AI332" i="1" s="1"/>
  <c r="AI333" i="1" s="1"/>
  <c r="AI334" i="1" s="1"/>
  <c r="AI335" i="1" s="1"/>
  <c r="AI336" i="1" s="1"/>
  <c r="AI337" i="1" s="1"/>
  <c r="AI338" i="1" s="1"/>
  <c r="AI339" i="1" s="1"/>
  <c r="AI340" i="1" s="1"/>
  <c r="AI341" i="1" s="1"/>
  <c r="AI342" i="1" s="1"/>
  <c r="AI343" i="1" s="1"/>
  <c r="AI344" i="1" s="1"/>
  <c r="AI345" i="1" s="1"/>
  <c r="AI346" i="1" s="1"/>
  <c r="AI347" i="1" s="1"/>
  <c r="AI348" i="1" s="1"/>
  <c r="AI349" i="1" s="1"/>
  <c r="AI350" i="1" s="1"/>
  <c r="AI351" i="1" s="1"/>
  <c r="AI352" i="1" s="1"/>
  <c r="AI353" i="1" s="1"/>
  <c r="AI354" i="1" s="1"/>
  <c r="AI355" i="1" s="1"/>
  <c r="AI356" i="1" s="1"/>
  <c r="AI357" i="1" s="1"/>
  <c r="AI358" i="1" s="1"/>
  <c r="AI359" i="1" s="1"/>
  <c r="AI360" i="1" s="1"/>
  <c r="AI361" i="1" s="1"/>
  <c r="AI362" i="1" s="1"/>
  <c r="AI363" i="1" s="1"/>
  <c r="AI364" i="1" s="1"/>
  <c r="AI365" i="1" s="1"/>
  <c r="AI366" i="1" s="1"/>
  <c r="AI367" i="1" s="1"/>
  <c r="AI368" i="1" s="1"/>
  <c r="AI369" i="1" s="1"/>
  <c r="AI370" i="1" s="1"/>
  <c r="AI371" i="1" s="1"/>
  <c r="AI372" i="1" s="1"/>
  <c r="AI373" i="1" s="1"/>
  <c r="AI374" i="1" s="1"/>
  <c r="AI375" i="1" s="1"/>
  <c r="AI376" i="1" s="1"/>
  <c r="AI377" i="1" s="1"/>
  <c r="AI378" i="1" s="1"/>
  <c r="AI379" i="1" s="1"/>
  <c r="AI380" i="1" s="1"/>
  <c r="AI381" i="1" s="1"/>
  <c r="AI382" i="1" s="1"/>
  <c r="AI383" i="1" s="1"/>
  <c r="AI384" i="1" s="1"/>
  <c r="AI385" i="1" s="1"/>
  <c r="AI386" i="1" s="1"/>
  <c r="AI387" i="1" s="1"/>
  <c r="AI388" i="1" s="1"/>
  <c r="AI389" i="1" s="1"/>
  <c r="AI390" i="1" s="1"/>
  <c r="AI391" i="1" s="1"/>
  <c r="AI392" i="1" s="1"/>
  <c r="AI393" i="1" s="1"/>
  <c r="AI394" i="1" s="1"/>
  <c r="AI395" i="1" s="1"/>
  <c r="AI396" i="1" s="1"/>
  <c r="AI397" i="1" s="1"/>
  <c r="AI398" i="1" s="1"/>
  <c r="AI399" i="1" s="1"/>
  <c r="AI400" i="1" s="1"/>
  <c r="AI401" i="1" s="1"/>
  <c r="AI402" i="1" s="1"/>
  <c r="AI403" i="1" s="1"/>
  <c r="AI404" i="1" s="1"/>
  <c r="AI405" i="1" s="1"/>
  <c r="AI406" i="1" s="1"/>
  <c r="AI407" i="1" s="1"/>
  <c r="AI408" i="1" s="1"/>
  <c r="AI409" i="1" s="1"/>
  <c r="AI410" i="1" s="1"/>
  <c r="AI411" i="1" s="1"/>
  <c r="AI412" i="1" s="1"/>
  <c r="AI413" i="1" s="1"/>
  <c r="AI414" i="1" s="1"/>
  <c r="AI415" i="1" s="1"/>
  <c r="AI416" i="1" s="1"/>
  <c r="AI417" i="1" s="1"/>
  <c r="AI418" i="1" s="1"/>
  <c r="AI419" i="1" s="1"/>
  <c r="AI420" i="1" s="1"/>
  <c r="AI421" i="1" s="1"/>
  <c r="AI422" i="1" s="1"/>
  <c r="AI423" i="1" s="1"/>
  <c r="AI424" i="1" s="1"/>
  <c r="AI425" i="1" s="1"/>
  <c r="AI426" i="1" s="1"/>
  <c r="AI427" i="1" s="1"/>
  <c r="AI428" i="1" s="1"/>
  <c r="AI429" i="1" s="1"/>
  <c r="AI430" i="1" s="1"/>
  <c r="AI431" i="1" s="1"/>
  <c r="AI432" i="1" s="1"/>
  <c r="AI433" i="1" s="1"/>
  <c r="AI434" i="1" s="1"/>
  <c r="AI435" i="1" s="1"/>
  <c r="AI436" i="1" s="1"/>
  <c r="AI437" i="1" s="1"/>
  <c r="AI438" i="1" s="1"/>
  <c r="AI439" i="1" s="1"/>
  <c r="AI440" i="1" s="1"/>
  <c r="AI441" i="1" s="1"/>
  <c r="AI442" i="1" s="1"/>
  <c r="AI443" i="1" s="1"/>
  <c r="AI444" i="1" s="1"/>
  <c r="AI445" i="1" s="1"/>
  <c r="AI446" i="1" s="1"/>
  <c r="AI447" i="1" s="1"/>
  <c r="AI448" i="1" s="1"/>
  <c r="AI449" i="1" s="1"/>
  <c r="AI450" i="1" s="1"/>
  <c r="AI451" i="1" s="1"/>
  <c r="AI452" i="1" s="1"/>
  <c r="AI453" i="1" s="1"/>
  <c r="AI454" i="1" s="1"/>
  <c r="AI455" i="1" s="1"/>
  <c r="AI456" i="1" s="1"/>
  <c r="AI457" i="1" s="1"/>
  <c r="AH292" i="1"/>
  <c r="AH293" i="1" s="1"/>
  <c r="AH294" i="1" s="1"/>
  <c r="AH295" i="1" s="1"/>
  <c r="AH296" i="1" s="1"/>
  <c r="AH297" i="1" s="1"/>
  <c r="AH298" i="1" s="1"/>
  <c r="AH299" i="1" s="1"/>
  <c r="AH300" i="1" s="1"/>
  <c r="AH301" i="1" s="1"/>
  <c r="AH302" i="1" s="1"/>
  <c r="AH303" i="1" s="1"/>
  <c r="AH304" i="1" s="1"/>
  <c r="AH305" i="1" s="1"/>
  <c r="AH306" i="1" s="1"/>
  <c r="AH307" i="1" s="1"/>
  <c r="AH308" i="1" s="1"/>
  <c r="AH309" i="1" s="1"/>
  <c r="AH310" i="1" s="1"/>
  <c r="AH311" i="1" s="1"/>
  <c r="AH312" i="1" s="1"/>
  <c r="AH313" i="1" s="1"/>
  <c r="AH314" i="1" s="1"/>
  <c r="AH315" i="1" s="1"/>
  <c r="AH316" i="1" s="1"/>
  <c r="AH317" i="1" s="1"/>
  <c r="AH318" i="1" s="1"/>
  <c r="AH319" i="1" s="1"/>
  <c r="AH320" i="1" s="1"/>
  <c r="AH321" i="1" s="1"/>
  <c r="AH322" i="1" s="1"/>
  <c r="AH323" i="1" s="1"/>
  <c r="AH324" i="1" s="1"/>
  <c r="AH325" i="1" s="1"/>
  <c r="AH326" i="1" s="1"/>
  <c r="AH327" i="1" s="1"/>
  <c r="AH328" i="1" s="1"/>
  <c r="AH329" i="1" s="1"/>
  <c r="AH330" i="1" s="1"/>
  <c r="AH331" i="1" s="1"/>
  <c r="AH332" i="1" s="1"/>
  <c r="AH333" i="1" s="1"/>
  <c r="AH334" i="1" s="1"/>
  <c r="AH335" i="1" s="1"/>
  <c r="AH336" i="1" s="1"/>
  <c r="AH337" i="1" s="1"/>
  <c r="AH338" i="1" s="1"/>
  <c r="AH339" i="1" s="1"/>
  <c r="AH340" i="1" s="1"/>
  <c r="AH341" i="1" s="1"/>
  <c r="AH342" i="1" s="1"/>
  <c r="AH343" i="1" s="1"/>
  <c r="AH344" i="1" s="1"/>
  <c r="AH345" i="1" s="1"/>
  <c r="AH346" i="1" s="1"/>
  <c r="AH347" i="1" s="1"/>
  <c r="AH348" i="1" s="1"/>
  <c r="AH349" i="1" s="1"/>
  <c r="AH350" i="1" s="1"/>
  <c r="AH351" i="1" s="1"/>
  <c r="AH352" i="1" s="1"/>
  <c r="AH353" i="1" s="1"/>
  <c r="AH354" i="1" s="1"/>
  <c r="AH355" i="1" s="1"/>
  <c r="AH356" i="1" s="1"/>
  <c r="AH357" i="1" s="1"/>
  <c r="AH358" i="1" s="1"/>
  <c r="AH359" i="1" s="1"/>
  <c r="AH360" i="1" s="1"/>
  <c r="AH361" i="1" s="1"/>
  <c r="AH362" i="1" s="1"/>
  <c r="AH363" i="1" s="1"/>
  <c r="AH364" i="1" s="1"/>
  <c r="AH365" i="1" s="1"/>
  <c r="AH366" i="1" s="1"/>
  <c r="AH367" i="1" s="1"/>
  <c r="AH368" i="1" s="1"/>
  <c r="AH369" i="1" s="1"/>
  <c r="AH370" i="1" s="1"/>
  <c r="AH371" i="1" s="1"/>
  <c r="AH372" i="1" s="1"/>
  <c r="AH373" i="1" s="1"/>
  <c r="AH374" i="1" s="1"/>
  <c r="AH375" i="1" s="1"/>
  <c r="AH376" i="1" s="1"/>
  <c r="AH377" i="1" s="1"/>
  <c r="AH378" i="1" s="1"/>
  <c r="AH379" i="1" s="1"/>
  <c r="AH380" i="1" s="1"/>
  <c r="AH381" i="1" s="1"/>
  <c r="AH382" i="1" s="1"/>
  <c r="AH383" i="1" s="1"/>
  <c r="AH384" i="1" s="1"/>
  <c r="AH385" i="1" s="1"/>
  <c r="AH386" i="1" s="1"/>
  <c r="AH387" i="1" s="1"/>
  <c r="AH388" i="1" s="1"/>
  <c r="AH389" i="1" s="1"/>
  <c r="AH390" i="1" s="1"/>
  <c r="AH391" i="1" s="1"/>
  <c r="AH392" i="1" s="1"/>
  <c r="AH393" i="1" s="1"/>
  <c r="AH394" i="1" s="1"/>
  <c r="AH395" i="1" s="1"/>
  <c r="AH396" i="1" s="1"/>
  <c r="AH397" i="1" s="1"/>
  <c r="AH398" i="1" s="1"/>
  <c r="AH399" i="1" s="1"/>
  <c r="AH400" i="1" s="1"/>
  <c r="AH401" i="1" s="1"/>
  <c r="AH402" i="1" s="1"/>
  <c r="AH403" i="1" s="1"/>
  <c r="AH404" i="1" s="1"/>
  <c r="AH405" i="1" s="1"/>
  <c r="AH406" i="1" s="1"/>
  <c r="AH407" i="1" s="1"/>
  <c r="AH408" i="1" s="1"/>
  <c r="AH409" i="1" s="1"/>
  <c r="AH410" i="1" s="1"/>
  <c r="AH411" i="1" s="1"/>
  <c r="AH412" i="1" s="1"/>
  <c r="AH413" i="1" s="1"/>
  <c r="AH414" i="1" s="1"/>
  <c r="AH415" i="1" s="1"/>
  <c r="AH416" i="1" s="1"/>
  <c r="AH417" i="1" s="1"/>
  <c r="AH418" i="1" s="1"/>
  <c r="AH419" i="1" s="1"/>
  <c r="AH420" i="1" s="1"/>
  <c r="AH421" i="1" s="1"/>
  <c r="AH422" i="1" s="1"/>
  <c r="AH423" i="1" s="1"/>
  <c r="AH424" i="1" s="1"/>
  <c r="AH425" i="1" s="1"/>
  <c r="AH426" i="1" s="1"/>
  <c r="AH427" i="1" s="1"/>
  <c r="AH428" i="1" s="1"/>
  <c r="AH429" i="1" s="1"/>
  <c r="AH430" i="1" s="1"/>
  <c r="AH431" i="1" s="1"/>
  <c r="AH432" i="1" s="1"/>
  <c r="AH433" i="1" s="1"/>
  <c r="AH434" i="1" s="1"/>
  <c r="AH435" i="1" s="1"/>
  <c r="AH436" i="1" s="1"/>
  <c r="AH437" i="1" s="1"/>
  <c r="AH438" i="1" s="1"/>
  <c r="AH439" i="1" s="1"/>
  <c r="AH440" i="1" s="1"/>
  <c r="AH441" i="1" s="1"/>
  <c r="AH442" i="1" s="1"/>
  <c r="AH443" i="1" s="1"/>
  <c r="AH444" i="1" s="1"/>
  <c r="AH445" i="1" s="1"/>
  <c r="AH446" i="1" s="1"/>
  <c r="AH447" i="1" s="1"/>
  <c r="AH448" i="1" s="1"/>
  <c r="AH449" i="1" s="1"/>
  <c r="AH450" i="1" s="1"/>
  <c r="AH451" i="1" s="1"/>
  <c r="AH452" i="1" s="1"/>
  <c r="AH453" i="1" s="1"/>
  <c r="AH454" i="1" s="1"/>
  <c r="AH455" i="1" s="1"/>
  <c r="AH456" i="1" s="1"/>
  <c r="AH457" i="1" s="1"/>
  <c r="AG292" i="1"/>
  <c r="AG293" i="1" s="1"/>
  <c r="AG294" i="1" s="1"/>
  <c r="AG295" i="1" s="1"/>
  <c r="AG296" i="1" s="1"/>
  <c r="AG297" i="1" s="1"/>
  <c r="AG298" i="1" s="1"/>
  <c r="AG299" i="1" s="1"/>
  <c r="AG300" i="1" s="1"/>
  <c r="AG301" i="1" s="1"/>
  <c r="AG302" i="1" s="1"/>
  <c r="AG303" i="1" s="1"/>
  <c r="AG304" i="1" s="1"/>
  <c r="AG305" i="1" s="1"/>
  <c r="AG306" i="1" s="1"/>
  <c r="AG307" i="1" s="1"/>
  <c r="AG308" i="1" s="1"/>
  <c r="AG309" i="1" s="1"/>
  <c r="AG310" i="1" s="1"/>
  <c r="AG311" i="1" s="1"/>
  <c r="AG312" i="1" s="1"/>
  <c r="AG313" i="1" s="1"/>
  <c r="AG314" i="1" s="1"/>
  <c r="AG315" i="1" s="1"/>
  <c r="AG316" i="1" s="1"/>
  <c r="AG317" i="1" s="1"/>
  <c r="AG318" i="1" s="1"/>
  <c r="AG319" i="1" s="1"/>
  <c r="AG320" i="1" s="1"/>
  <c r="AG321" i="1" s="1"/>
  <c r="AG322" i="1" s="1"/>
  <c r="AG323" i="1" s="1"/>
  <c r="AG324" i="1" s="1"/>
  <c r="AG325" i="1" s="1"/>
  <c r="AG326" i="1" s="1"/>
  <c r="AG327" i="1" s="1"/>
  <c r="AG328" i="1" s="1"/>
  <c r="AG329" i="1" s="1"/>
  <c r="AG330" i="1" s="1"/>
  <c r="AG331" i="1" s="1"/>
  <c r="AG332" i="1" s="1"/>
  <c r="AG333" i="1" s="1"/>
  <c r="AG334" i="1" s="1"/>
  <c r="AG335" i="1" s="1"/>
  <c r="AG336" i="1" s="1"/>
  <c r="AG337" i="1" s="1"/>
  <c r="AG338" i="1" s="1"/>
  <c r="AG339" i="1" s="1"/>
  <c r="AG340" i="1" s="1"/>
  <c r="AG341" i="1" s="1"/>
  <c r="AG342" i="1" s="1"/>
  <c r="AG343" i="1" s="1"/>
  <c r="AG344" i="1" s="1"/>
  <c r="AG345" i="1" s="1"/>
  <c r="AG346" i="1" s="1"/>
  <c r="AG347" i="1" s="1"/>
  <c r="AG348" i="1" s="1"/>
  <c r="AG349" i="1" s="1"/>
  <c r="AG350" i="1" s="1"/>
  <c r="AG351" i="1" s="1"/>
  <c r="AG352" i="1" s="1"/>
  <c r="AG353" i="1" s="1"/>
  <c r="AG354" i="1" s="1"/>
  <c r="AG355" i="1" s="1"/>
  <c r="AG356" i="1" s="1"/>
  <c r="AG357" i="1" s="1"/>
  <c r="AG358" i="1" s="1"/>
  <c r="AG359" i="1" s="1"/>
  <c r="AG360" i="1" s="1"/>
  <c r="AG361" i="1" s="1"/>
  <c r="AG362" i="1" s="1"/>
  <c r="AG363" i="1" s="1"/>
  <c r="AG364" i="1" s="1"/>
  <c r="AG365" i="1" s="1"/>
  <c r="AG366" i="1" s="1"/>
  <c r="AG367" i="1" s="1"/>
  <c r="AG368" i="1" s="1"/>
  <c r="AG369" i="1" s="1"/>
  <c r="AG370" i="1" s="1"/>
  <c r="AG371" i="1" s="1"/>
  <c r="AG372" i="1" s="1"/>
  <c r="AG373" i="1" s="1"/>
  <c r="AG374" i="1" s="1"/>
  <c r="AG375" i="1" s="1"/>
  <c r="AG376" i="1" s="1"/>
  <c r="AG377" i="1" s="1"/>
  <c r="AG378" i="1" s="1"/>
  <c r="AG379" i="1" s="1"/>
  <c r="AG380" i="1" s="1"/>
  <c r="AG381" i="1" s="1"/>
  <c r="AG382" i="1" s="1"/>
  <c r="AG383" i="1" s="1"/>
  <c r="AG384" i="1" s="1"/>
  <c r="AG385" i="1" s="1"/>
  <c r="AG386" i="1" s="1"/>
  <c r="AG387" i="1" s="1"/>
  <c r="AG388" i="1" s="1"/>
  <c r="AG389" i="1" s="1"/>
  <c r="AG390" i="1" s="1"/>
  <c r="AG391" i="1" s="1"/>
  <c r="AG392" i="1" s="1"/>
  <c r="AG393" i="1" s="1"/>
  <c r="AG394" i="1" s="1"/>
  <c r="AG395" i="1" s="1"/>
  <c r="AG396" i="1" s="1"/>
  <c r="AG397" i="1" s="1"/>
  <c r="AG398" i="1" s="1"/>
  <c r="AG399" i="1" s="1"/>
  <c r="AG400" i="1" s="1"/>
  <c r="AG401" i="1" s="1"/>
  <c r="AG402" i="1" s="1"/>
  <c r="AG403" i="1" s="1"/>
  <c r="AG404" i="1" s="1"/>
  <c r="AG405" i="1" s="1"/>
  <c r="AG406" i="1" s="1"/>
  <c r="AG407" i="1" s="1"/>
  <c r="AG408" i="1" s="1"/>
  <c r="AG409" i="1" s="1"/>
  <c r="AG410" i="1" s="1"/>
  <c r="AG411" i="1" s="1"/>
  <c r="AG412" i="1" s="1"/>
  <c r="AG413" i="1" s="1"/>
  <c r="AG414" i="1" s="1"/>
  <c r="AG415" i="1" s="1"/>
  <c r="AG416" i="1" s="1"/>
  <c r="AG417" i="1" s="1"/>
  <c r="AG418" i="1" s="1"/>
  <c r="AG419" i="1" s="1"/>
  <c r="AG420" i="1" s="1"/>
  <c r="AG421" i="1" s="1"/>
  <c r="AG422" i="1" s="1"/>
  <c r="AG423" i="1" s="1"/>
  <c r="AG424" i="1" s="1"/>
  <c r="AG425" i="1" s="1"/>
  <c r="AG426" i="1" s="1"/>
  <c r="AG427" i="1" s="1"/>
  <c r="AG428" i="1" s="1"/>
  <c r="AG429" i="1" s="1"/>
  <c r="AG430" i="1" s="1"/>
  <c r="AG431" i="1" s="1"/>
  <c r="AG432" i="1" s="1"/>
  <c r="AG433" i="1" s="1"/>
  <c r="AG434" i="1" s="1"/>
  <c r="AG435" i="1" s="1"/>
  <c r="AG436" i="1" s="1"/>
  <c r="AG437" i="1" s="1"/>
  <c r="AG438" i="1" s="1"/>
  <c r="AG439" i="1" s="1"/>
  <c r="AG440" i="1" s="1"/>
  <c r="AG441" i="1" s="1"/>
  <c r="AG442" i="1" s="1"/>
  <c r="AG443" i="1" s="1"/>
  <c r="AG444" i="1" s="1"/>
  <c r="AG445" i="1" s="1"/>
  <c r="AG446" i="1" s="1"/>
  <c r="AG447" i="1" s="1"/>
  <c r="AG448" i="1" s="1"/>
  <c r="AG449" i="1" s="1"/>
  <c r="AG450" i="1" s="1"/>
  <c r="AG451" i="1" s="1"/>
  <c r="AG452" i="1" s="1"/>
  <c r="AG453" i="1" s="1"/>
  <c r="AG454" i="1" s="1"/>
  <c r="AG455" i="1" s="1"/>
  <c r="AG456" i="1" s="1"/>
  <c r="AG457" i="1" s="1"/>
  <c r="AF292" i="1"/>
  <c r="AF293" i="1" s="1"/>
  <c r="AF294" i="1" s="1"/>
  <c r="AF295" i="1" s="1"/>
  <c r="AF296" i="1" s="1"/>
  <c r="AF297" i="1" s="1"/>
  <c r="AF298" i="1" s="1"/>
  <c r="AF299" i="1" s="1"/>
  <c r="AF300" i="1" s="1"/>
  <c r="AF301" i="1" s="1"/>
  <c r="AF302" i="1" s="1"/>
  <c r="AF303" i="1" s="1"/>
  <c r="AF304" i="1" s="1"/>
  <c r="AF305" i="1" s="1"/>
  <c r="AF306" i="1" s="1"/>
  <c r="AF307" i="1" s="1"/>
  <c r="AF308" i="1" s="1"/>
  <c r="AF309" i="1" s="1"/>
  <c r="AF310" i="1" s="1"/>
  <c r="AF311" i="1" s="1"/>
  <c r="AF312" i="1" s="1"/>
  <c r="AF313" i="1" s="1"/>
  <c r="AF314" i="1" s="1"/>
  <c r="AF315" i="1" s="1"/>
  <c r="AF316" i="1" s="1"/>
  <c r="AF317" i="1" s="1"/>
  <c r="AF318" i="1" s="1"/>
  <c r="AF319" i="1" s="1"/>
  <c r="AF320" i="1" s="1"/>
  <c r="AF321" i="1" s="1"/>
  <c r="AF322" i="1" s="1"/>
  <c r="AF323" i="1" s="1"/>
  <c r="AF324" i="1" s="1"/>
  <c r="AF325" i="1" s="1"/>
  <c r="AF326" i="1" s="1"/>
  <c r="AF327" i="1" s="1"/>
  <c r="AF328" i="1" s="1"/>
  <c r="AF329" i="1" s="1"/>
  <c r="AF330" i="1" s="1"/>
  <c r="AF331" i="1" s="1"/>
  <c r="AF332" i="1" s="1"/>
  <c r="AF333" i="1" s="1"/>
  <c r="AF334" i="1" s="1"/>
  <c r="AF335" i="1" s="1"/>
  <c r="AF336" i="1" s="1"/>
  <c r="AF337" i="1" s="1"/>
  <c r="AF338" i="1" s="1"/>
  <c r="AF339" i="1" s="1"/>
  <c r="AF340" i="1" s="1"/>
  <c r="AF341" i="1" s="1"/>
  <c r="AF342" i="1" s="1"/>
  <c r="AF343" i="1" s="1"/>
  <c r="AF344" i="1" s="1"/>
  <c r="AF345" i="1" s="1"/>
  <c r="AF346" i="1" s="1"/>
  <c r="AF347" i="1" s="1"/>
  <c r="AF348" i="1" s="1"/>
  <c r="AF349" i="1" s="1"/>
  <c r="AF350" i="1" s="1"/>
  <c r="AF351" i="1" s="1"/>
  <c r="AF352" i="1" s="1"/>
  <c r="AF353" i="1" s="1"/>
  <c r="AF354" i="1" s="1"/>
  <c r="AF355" i="1" s="1"/>
  <c r="AF356" i="1" s="1"/>
  <c r="AF357" i="1" s="1"/>
  <c r="AF358" i="1" s="1"/>
  <c r="AF359" i="1" s="1"/>
  <c r="AF360" i="1" s="1"/>
  <c r="AF361" i="1" s="1"/>
  <c r="AF362" i="1" s="1"/>
  <c r="AF363" i="1" s="1"/>
  <c r="AF364" i="1" s="1"/>
  <c r="AF365" i="1" s="1"/>
  <c r="AF366" i="1" s="1"/>
  <c r="AF367" i="1" s="1"/>
  <c r="AF368" i="1" s="1"/>
  <c r="AF369" i="1" s="1"/>
  <c r="AF370" i="1" s="1"/>
  <c r="AF371" i="1" s="1"/>
  <c r="AF372" i="1" s="1"/>
  <c r="AF373" i="1" s="1"/>
  <c r="AF374" i="1" s="1"/>
  <c r="AF375" i="1" s="1"/>
  <c r="AF376" i="1" s="1"/>
  <c r="AF377" i="1" s="1"/>
  <c r="AF378" i="1" s="1"/>
  <c r="AF379" i="1" s="1"/>
  <c r="AF380" i="1" s="1"/>
  <c r="AF381" i="1" s="1"/>
  <c r="AF382" i="1" s="1"/>
  <c r="AF383" i="1" s="1"/>
  <c r="AF384" i="1" s="1"/>
  <c r="AF385" i="1" s="1"/>
  <c r="AF386" i="1" s="1"/>
  <c r="AF387" i="1" s="1"/>
  <c r="AF388" i="1" s="1"/>
  <c r="AF389" i="1" s="1"/>
  <c r="AF390" i="1" s="1"/>
  <c r="AF391" i="1" s="1"/>
  <c r="AF392" i="1" s="1"/>
  <c r="AF393" i="1" s="1"/>
  <c r="AF394" i="1" s="1"/>
  <c r="AF395" i="1" s="1"/>
  <c r="AF396" i="1" s="1"/>
  <c r="AF397" i="1" s="1"/>
  <c r="AF398" i="1" s="1"/>
  <c r="AF399" i="1" s="1"/>
  <c r="AF400" i="1" s="1"/>
  <c r="AF401" i="1" s="1"/>
  <c r="AF402" i="1" s="1"/>
  <c r="AF403" i="1" s="1"/>
  <c r="AF404" i="1" s="1"/>
  <c r="AF405" i="1" s="1"/>
  <c r="AF406" i="1" s="1"/>
  <c r="AF407" i="1" s="1"/>
  <c r="AF408" i="1" s="1"/>
  <c r="AF409" i="1" s="1"/>
  <c r="AF410" i="1" s="1"/>
  <c r="AF411" i="1" s="1"/>
  <c r="AF412" i="1" s="1"/>
  <c r="AF413" i="1" s="1"/>
  <c r="AF414" i="1" s="1"/>
  <c r="AF415" i="1" s="1"/>
  <c r="AF416" i="1" s="1"/>
  <c r="AF417" i="1" s="1"/>
  <c r="AF418" i="1" s="1"/>
  <c r="AF419" i="1" s="1"/>
  <c r="AF420" i="1" s="1"/>
  <c r="AF421" i="1" s="1"/>
  <c r="AF422" i="1" s="1"/>
  <c r="AF423" i="1" s="1"/>
  <c r="AF424" i="1" s="1"/>
  <c r="AF425" i="1" s="1"/>
  <c r="AF426" i="1" s="1"/>
  <c r="AF427" i="1" s="1"/>
  <c r="AF428" i="1" s="1"/>
  <c r="AF429" i="1" s="1"/>
  <c r="AF430" i="1" s="1"/>
  <c r="AF431" i="1" s="1"/>
  <c r="AF432" i="1" s="1"/>
  <c r="AF433" i="1" s="1"/>
  <c r="AF434" i="1" s="1"/>
  <c r="AF435" i="1" s="1"/>
  <c r="AF436" i="1" s="1"/>
  <c r="AF437" i="1" s="1"/>
  <c r="AF438" i="1" s="1"/>
  <c r="AF439" i="1" s="1"/>
  <c r="AF440" i="1" s="1"/>
  <c r="AF441" i="1" s="1"/>
  <c r="AF442" i="1" s="1"/>
  <c r="AF443" i="1" s="1"/>
  <c r="AF444" i="1" s="1"/>
  <c r="AF445" i="1" s="1"/>
  <c r="AF446" i="1" s="1"/>
  <c r="AF447" i="1" s="1"/>
  <c r="AF448" i="1" s="1"/>
  <c r="AF449" i="1" s="1"/>
  <c r="AF450" i="1" s="1"/>
  <c r="AF451" i="1" s="1"/>
  <c r="AF452" i="1" s="1"/>
  <c r="AF453" i="1" s="1"/>
  <c r="AF454" i="1" s="1"/>
  <c r="AF455" i="1" s="1"/>
  <c r="AF456" i="1" s="1"/>
  <c r="AF457" i="1" s="1"/>
  <c r="AE292" i="1"/>
  <c r="AE293" i="1" s="1"/>
  <c r="AE294" i="1" s="1"/>
  <c r="AE295" i="1" s="1"/>
  <c r="AE296" i="1" s="1"/>
  <c r="AE297" i="1" s="1"/>
  <c r="AE298" i="1" s="1"/>
  <c r="AE299" i="1" s="1"/>
  <c r="AE300" i="1" s="1"/>
  <c r="AE301" i="1" s="1"/>
  <c r="AE302" i="1" s="1"/>
  <c r="AE303" i="1" s="1"/>
  <c r="AE304" i="1" s="1"/>
  <c r="AE305" i="1" s="1"/>
  <c r="AE306" i="1" s="1"/>
  <c r="AE307" i="1" s="1"/>
  <c r="AE308" i="1" s="1"/>
  <c r="AE309" i="1" s="1"/>
  <c r="AE310" i="1" s="1"/>
  <c r="AE311" i="1" s="1"/>
  <c r="AE312" i="1" s="1"/>
  <c r="AE313" i="1" s="1"/>
  <c r="AE314" i="1" s="1"/>
  <c r="AE315" i="1" s="1"/>
  <c r="AE316" i="1" s="1"/>
  <c r="AE317" i="1" s="1"/>
  <c r="AE318" i="1" s="1"/>
  <c r="AE319" i="1" s="1"/>
  <c r="AE320" i="1" s="1"/>
  <c r="AE321" i="1" s="1"/>
  <c r="AE322" i="1" s="1"/>
  <c r="AE323" i="1" s="1"/>
  <c r="AE324" i="1" s="1"/>
  <c r="AE325" i="1" s="1"/>
  <c r="AE326" i="1" s="1"/>
  <c r="AE327" i="1" s="1"/>
  <c r="AE328" i="1" s="1"/>
  <c r="AE329" i="1" s="1"/>
  <c r="AE330" i="1" s="1"/>
  <c r="AE331" i="1" s="1"/>
  <c r="AE332" i="1" s="1"/>
  <c r="AE333" i="1" s="1"/>
  <c r="AE334" i="1" s="1"/>
  <c r="AE335" i="1" s="1"/>
  <c r="AE336" i="1" s="1"/>
  <c r="AE337" i="1" s="1"/>
  <c r="AE338" i="1" s="1"/>
  <c r="AE339" i="1" s="1"/>
  <c r="AE340" i="1" s="1"/>
  <c r="AE341" i="1" s="1"/>
  <c r="AE342" i="1" s="1"/>
  <c r="AE343" i="1" s="1"/>
  <c r="AE344" i="1" s="1"/>
  <c r="AE345" i="1" s="1"/>
  <c r="AE346" i="1" s="1"/>
  <c r="AE347" i="1" s="1"/>
  <c r="AE348" i="1" s="1"/>
  <c r="AE349" i="1" s="1"/>
  <c r="AE350" i="1" s="1"/>
  <c r="AE351" i="1" s="1"/>
  <c r="AE352" i="1" s="1"/>
  <c r="AE353" i="1" s="1"/>
  <c r="AE354" i="1" s="1"/>
  <c r="AE355" i="1" s="1"/>
  <c r="AE356" i="1" s="1"/>
  <c r="AE357" i="1" s="1"/>
  <c r="AE358" i="1" s="1"/>
  <c r="AE359" i="1" s="1"/>
  <c r="AE360" i="1" s="1"/>
  <c r="AE361" i="1" s="1"/>
  <c r="AE362" i="1" s="1"/>
  <c r="AE363" i="1" s="1"/>
  <c r="AE364" i="1" s="1"/>
  <c r="AE365" i="1" s="1"/>
  <c r="AE366" i="1" s="1"/>
  <c r="AE367" i="1" s="1"/>
  <c r="AE368" i="1" s="1"/>
  <c r="AE369" i="1" s="1"/>
  <c r="AE370" i="1" s="1"/>
  <c r="AE371" i="1" s="1"/>
  <c r="AE372" i="1" s="1"/>
  <c r="AE373" i="1" s="1"/>
  <c r="AE374" i="1" s="1"/>
  <c r="AE375" i="1" s="1"/>
  <c r="AE376" i="1" s="1"/>
  <c r="AE377" i="1" s="1"/>
  <c r="AE378" i="1" s="1"/>
  <c r="AE379" i="1" s="1"/>
  <c r="AE380" i="1" s="1"/>
  <c r="AE381" i="1" s="1"/>
  <c r="AE382" i="1" s="1"/>
  <c r="AE383" i="1" s="1"/>
  <c r="AE384" i="1" s="1"/>
  <c r="AE385" i="1" s="1"/>
  <c r="AE386" i="1" s="1"/>
  <c r="AE387" i="1" s="1"/>
  <c r="AE388" i="1" s="1"/>
  <c r="AE389" i="1" s="1"/>
  <c r="AE390" i="1" s="1"/>
  <c r="AE391" i="1" s="1"/>
  <c r="AE392" i="1" s="1"/>
  <c r="AE393" i="1" s="1"/>
  <c r="AE394" i="1" s="1"/>
  <c r="AE395" i="1" s="1"/>
  <c r="AE396" i="1" s="1"/>
  <c r="AE397" i="1" s="1"/>
  <c r="AE398" i="1" s="1"/>
  <c r="AE399" i="1" s="1"/>
  <c r="AE400" i="1" s="1"/>
  <c r="AE401" i="1" s="1"/>
  <c r="AE402" i="1" s="1"/>
  <c r="AE403" i="1" s="1"/>
  <c r="AE404" i="1" s="1"/>
  <c r="AE405" i="1" s="1"/>
  <c r="AE406" i="1" s="1"/>
  <c r="AE407" i="1" s="1"/>
  <c r="AE408" i="1" s="1"/>
  <c r="AE409" i="1" s="1"/>
  <c r="AE410" i="1" s="1"/>
  <c r="AE411" i="1" s="1"/>
  <c r="AE412" i="1" s="1"/>
  <c r="AE413" i="1" s="1"/>
  <c r="AE414" i="1" s="1"/>
  <c r="AE415" i="1" s="1"/>
  <c r="AE416" i="1" s="1"/>
  <c r="AE417" i="1" s="1"/>
  <c r="AE418" i="1" s="1"/>
  <c r="AE419" i="1" s="1"/>
  <c r="AE420" i="1" s="1"/>
  <c r="AE421" i="1" s="1"/>
  <c r="AE422" i="1" s="1"/>
  <c r="AE423" i="1" s="1"/>
  <c r="AE424" i="1" s="1"/>
  <c r="AE425" i="1" s="1"/>
  <c r="AE426" i="1" s="1"/>
  <c r="AE427" i="1" s="1"/>
  <c r="AE428" i="1" s="1"/>
  <c r="AE429" i="1" s="1"/>
  <c r="AE430" i="1" s="1"/>
  <c r="AE431" i="1" s="1"/>
  <c r="AE432" i="1" s="1"/>
  <c r="AE433" i="1" s="1"/>
  <c r="AE434" i="1" s="1"/>
  <c r="AE435" i="1" s="1"/>
  <c r="AE436" i="1" s="1"/>
  <c r="AE437" i="1" s="1"/>
  <c r="AE438" i="1" s="1"/>
  <c r="AE439" i="1" s="1"/>
  <c r="AE440" i="1" s="1"/>
  <c r="AE441" i="1" s="1"/>
  <c r="AE442" i="1" s="1"/>
  <c r="AE443" i="1" s="1"/>
  <c r="AE444" i="1" s="1"/>
  <c r="AE445" i="1" s="1"/>
  <c r="AE446" i="1" s="1"/>
  <c r="AE447" i="1" s="1"/>
  <c r="AE448" i="1" s="1"/>
  <c r="AE449" i="1" s="1"/>
  <c r="AE450" i="1" s="1"/>
  <c r="AE451" i="1" s="1"/>
  <c r="AE452" i="1" s="1"/>
  <c r="AE453" i="1" s="1"/>
  <c r="AE454" i="1" s="1"/>
  <c r="AE455" i="1" s="1"/>
  <c r="AE456" i="1" s="1"/>
  <c r="AE457" i="1" s="1"/>
  <c r="AD292" i="1"/>
  <c r="AD293" i="1" s="1"/>
  <c r="AC292" i="1"/>
  <c r="AB292" i="1"/>
  <c r="AA292" i="1"/>
  <c r="Z292" i="1"/>
  <c r="Y292" i="1"/>
  <c r="X292" i="1"/>
  <c r="W292" i="1"/>
  <c r="BJ310" i="1"/>
  <c r="BJ311" i="1" s="1"/>
  <c r="BJ312" i="1" s="1"/>
  <c r="BJ313" i="1" s="1"/>
  <c r="BJ314" i="1" s="1"/>
  <c r="BJ315" i="1" s="1"/>
  <c r="BJ316" i="1" s="1"/>
  <c r="BJ317" i="1" s="1"/>
  <c r="BJ318" i="1" s="1"/>
  <c r="BJ319" i="1" s="1"/>
  <c r="BJ320" i="1" s="1"/>
  <c r="BJ321" i="1" s="1"/>
  <c r="BJ322" i="1" s="1"/>
  <c r="BJ323" i="1" s="1"/>
  <c r="BJ324" i="1" s="1"/>
  <c r="BJ325" i="1" s="1"/>
  <c r="BJ326" i="1" s="1"/>
  <c r="BJ327" i="1" s="1"/>
  <c r="BJ328" i="1" s="1"/>
  <c r="BJ329" i="1" s="1"/>
  <c r="BJ330" i="1" s="1"/>
  <c r="BJ331" i="1" s="1"/>
  <c r="BJ332" i="1" s="1"/>
  <c r="BJ333" i="1" s="1"/>
  <c r="BJ334" i="1" s="1"/>
  <c r="BJ335" i="1" s="1"/>
  <c r="BJ336" i="1" s="1"/>
  <c r="BJ337" i="1" s="1"/>
  <c r="BJ338" i="1" s="1"/>
  <c r="BJ339" i="1" s="1"/>
  <c r="BJ340" i="1" s="1"/>
  <c r="BJ341" i="1" s="1"/>
  <c r="BJ342" i="1" s="1"/>
  <c r="BJ343" i="1" s="1"/>
  <c r="BJ344" i="1" s="1"/>
  <c r="BJ345" i="1" s="1"/>
  <c r="BJ346" i="1" s="1"/>
  <c r="BJ347" i="1" s="1"/>
  <c r="BJ348" i="1" s="1"/>
  <c r="BJ349" i="1" s="1"/>
  <c r="BJ350" i="1" s="1"/>
  <c r="BJ351" i="1" s="1"/>
  <c r="BJ352" i="1" s="1"/>
  <c r="BJ353" i="1" s="1"/>
  <c r="BJ354" i="1" s="1"/>
  <c r="BJ355" i="1" s="1"/>
  <c r="BJ356" i="1" s="1"/>
  <c r="BJ357" i="1" s="1"/>
  <c r="BJ358" i="1" s="1"/>
  <c r="BJ359" i="1" s="1"/>
  <c r="BJ360" i="1" s="1"/>
  <c r="BJ361" i="1" s="1"/>
  <c r="BJ362" i="1" s="1"/>
  <c r="BJ363" i="1" s="1"/>
  <c r="BJ364" i="1" s="1"/>
  <c r="BJ365" i="1" s="1"/>
  <c r="BJ366" i="1" s="1"/>
  <c r="BJ367" i="1" s="1"/>
  <c r="BJ368" i="1" s="1"/>
  <c r="BJ369" i="1" s="1"/>
  <c r="BJ370" i="1" s="1"/>
  <c r="BJ371" i="1" s="1"/>
  <c r="BJ372" i="1" s="1"/>
  <c r="BJ373" i="1" s="1"/>
  <c r="BJ374" i="1" s="1"/>
  <c r="BJ375" i="1" s="1"/>
  <c r="BJ376" i="1" s="1"/>
  <c r="BJ377" i="1" s="1"/>
  <c r="BJ378" i="1" s="1"/>
  <c r="BJ379" i="1" s="1"/>
  <c r="BJ380" i="1" s="1"/>
  <c r="BJ381" i="1" s="1"/>
  <c r="BJ382" i="1" s="1"/>
  <c r="BJ383" i="1" s="1"/>
  <c r="BJ384" i="1" s="1"/>
  <c r="BJ385" i="1" s="1"/>
  <c r="BJ386" i="1" s="1"/>
  <c r="BJ387" i="1" s="1"/>
  <c r="BJ388" i="1" s="1"/>
  <c r="BJ389" i="1" s="1"/>
  <c r="BJ390" i="1" s="1"/>
  <c r="BJ391" i="1" s="1"/>
  <c r="BJ392" i="1" s="1"/>
  <c r="BJ393" i="1" s="1"/>
  <c r="BJ394" i="1" s="1"/>
  <c r="BJ395" i="1" s="1"/>
  <c r="BJ396" i="1" s="1"/>
  <c r="BJ397" i="1" s="1"/>
  <c r="BJ398" i="1" s="1"/>
  <c r="BJ399" i="1" s="1"/>
  <c r="BJ400" i="1" s="1"/>
  <c r="BJ401" i="1" s="1"/>
  <c r="BJ402" i="1" s="1"/>
  <c r="BJ403" i="1" s="1"/>
  <c r="BJ404" i="1" s="1"/>
  <c r="BJ405" i="1" s="1"/>
  <c r="BJ406" i="1" s="1"/>
  <c r="BJ407" i="1" s="1"/>
  <c r="BJ408" i="1" s="1"/>
  <c r="BJ409" i="1" s="1"/>
  <c r="BJ410" i="1" s="1"/>
  <c r="BJ411" i="1" s="1"/>
  <c r="BJ412" i="1" s="1"/>
  <c r="BJ413" i="1" s="1"/>
  <c r="BJ414" i="1" s="1"/>
  <c r="BJ415" i="1" s="1"/>
  <c r="BJ416" i="1" s="1"/>
  <c r="BJ417" i="1" s="1"/>
  <c r="BJ418" i="1" s="1"/>
  <c r="BJ419" i="1" s="1"/>
  <c r="BJ420" i="1" s="1"/>
  <c r="BJ421" i="1" s="1"/>
  <c r="BJ422" i="1" s="1"/>
  <c r="BJ423" i="1" s="1"/>
  <c r="BJ424" i="1" s="1"/>
  <c r="BJ425" i="1" s="1"/>
  <c r="BJ426" i="1" s="1"/>
  <c r="BJ427" i="1" s="1"/>
  <c r="BJ428" i="1" s="1"/>
  <c r="BJ429" i="1" s="1"/>
  <c r="BJ430" i="1" s="1"/>
  <c r="BJ431" i="1" s="1"/>
  <c r="BJ432" i="1" s="1"/>
  <c r="BJ433" i="1" s="1"/>
  <c r="BJ434" i="1" s="1"/>
  <c r="BJ435" i="1" s="1"/>
  <c r="BJ436" i="1" s="1"/>
  <c r="BJ437" i="1" s="1"/>
  <c r="BJ438" i="1" s="1"/>
  <c r="BJ439" i="1" s="1"/>
  <c r="BJ440" i="1" s="1"/>
  <c r="BJ441" i="1" s="1"/>
  <c r="BJ442" i="1" s="1"/>
  <c r="BJ443" i="1" s="1"/>
  <c r="BJ444" i="1" s="1"/>
  <c r="BJ445" i="1" s="1"/>
  <c r="BJ446" i="1" s="1"/>
  <c r="BJ447" i="1" s="1"/>
  <c r="BJ448" i="1" s="1"/>
  <c r="BJ449" i="1" s="1"/>
  <c r="BJ450" i="1" s="1"/>
  <c r="BJ451" i="1" s="1"/>
  <c r="BJ452" i="1" s="1"/>
  <c r="BJ453" i="1" s="1"/>
  <c r="BJ454" i="1" s="1"/>
  <c r="BJ455" i="1" s="1"/>
  <c r="BJ456" i="1" s="1"/>
  <c r="BJ457" i="1" s="1"/>
  <c r="BB294" i="1"/>
  <c r="BB295" i="1" s="1"/>
  <c r="BB296" i="1" s="1"/>
  <c r="BB297" i="1" s="1"/>
  <c r="BB298" i="1" s="1"/>
  <c r="BB299" i="1" s="1"/>
  <c r="BB300" i="1" s="1"/>
  <c r="BB301" i="1" s="1"/>
  <c r="BB302" i="1" s="1"/>
  <c r="BB303" i="1" s="1"/>
  <c r="BB304" i="1" s="1"/>
  <c r="BB305" i="1" s="1"/>
  <c r="BB306" i="1" s="1"/>
  <c r="BB307" i="1" s="1"/>
  <c r="BB308" i="1" s="1"/>
  <c r="BB309" i="1" s="1"/>
  <c r="BB310" i="1" s="1"/>
  <c r="BB311" i="1" s="1"/>
  <c r="BB312" i="1" s="1"/>
  <c r="BB313" i="1" s="1"/>
  <c r="BB314" i="1" s="1"/>
  <c r="BB315" i="1" s="1"/>
  <c r="BB316" i="1" s="1"/>
  <c r="BB317" i="1" s="1"/>
  <c r="BB318" i="1" s="1"/>
  <c r="BB319" i="1" s="1"/>
  <c r="BB320" i="1" s="1"/>
  <c r="BB321" i="1" s="1"/>
  <c r="BB322" i="1" s="1"/>
  <c r="BB323" i="1" s="1"/>
  <c r="BB324" i="1" s="1"/>
  <c r="BB325" i="1" s="1"/>
  <c r="BB326" i="1" s="1"/>
  <c r="BB327" i="1" s="1"/>
  <c r="BB328" i="1" s="1"/>
  <c r="BB329" i="1" s="1"/>
  <c r="BB330" i="1" s="1"/>
  <c r="BB331" i="1" s="1"/>
  <c r="BB332" i="1" s="1"/>
  <c r="BB333" i="1" s="1"/>
  <c r="BB334" i="1" s="1"/>
  <c r="BB335" i="1" s="1"/>
  <c r="BB336" i="1" s="1"/>
  <c r="BB337" i="1" s="1"/>
  <c r="BB338" i="1" s="1"/>
  <c r="BB339" i="1" s="1"/>
  <c r="BB340" i="1" s="1"/>
  <c r="BB341" i="1" s="1"/>
  <c r="BB342" i="1" s="1"/>
  <c r="BB343" i="1" s="1"/>
  <c r="BB344" i="1" s="1"/>
  <c r="BB345" i="1" s="1"/>
  <c r="BB346" i="1" s="1"/>
  <c r="BB347" i="1" s="1"/>
  <c r="BB348" i="1" s="1"/>
  <c r="BB349" i="1" s="1"/>
  <c r="BB350" i="1" s="1"/>
  <c r="BB351" i="1" s="1"/>
  <c r="BB352" i="1" s="1"/>
  <c r="BB353" i="1" s="1"/>
  <c r="BB354" i="1" s="1"/>
  <c r="BB355" i="1" s="1"/>
  <c r="BB356" i="1" s="1"/>
  <c r="BB357" i="1" s="1"/>
  <c r="BB358" i="1" s="1"/>
  <c r="BB359" i="1" s="1"/>
  <c r="BB360" i="1" s="1"/>
  <c r="BB361" i="1" s="1"/>
  <c r="BB362" i="1" s="1"/>
  <c r="BB363" i="1" s="1"/>
  <c r="BB364" i="1" s="1"/>
  <c r="BB365" i="1" s="1"/>
  <c r="BB366" i="1" s="1"/>
  <c r="BB367" i="1" s="1"/>
  <c r="BB368" i="1" s="1"/>
  <c r="BB369" i="1" s="1"/>
  <c r="BB370" i="1" s="1"/>
  <c r="BB371" i="1" s="1"/>
  <c r="BB372" i="1" s="1"/>
  <c r="BB373" i="1" s="1"/>
  <c r="BB374" i="1" s="1"/>
  <c r="BB375" i="1" s="1"/>
  <c r="BB376" i="1" s="1"/>
  <c r="BB377" i="1" s="1"/>
  <c r="BB378" i="1" s="1"/>
  <c r="BB379" i="1" s="1"/>
  <c r="BB380" i="1" s="1"/>
  <c r="BB381" i="1" s="1"/>
  <c r="BB382" i="1" s="1"/>
  <c r="BB383" i="1" s="1"/>
  <c r="BB384" i="1" s="1"/>
  <c r="BB385" i="1" s="1"/>
  <c r="BB386" i="1" s="1"/>
  <c r="BB387" i="1" s="1"/>
  <c r="BB388" i="1" s="1"/>
  <c r="BB389" i="1" s="1"/>
  <c r="BB390" i="1" s="1"/>
  <c r="BB391" i="1" s="1"/>
  <c r="BB392" i="1" s="1"/>
  <c r="BB393" i="1" s="1"/>
  <c r="BB394" i="1" s="1"/>
  <c r="BB395" i="1" s="1"/>
  <c r="BB396" i="1" s="1"/>
  <c r="BB397" i="1" s="1"/>
  <c r="BB398" i="1" s="1"/>
  <c r="BB399" i="1" s="1"/>
  <c r="BB400" i="1" s="1"/>
  <c r="BB401" i="1" s="1"/>
  <c r="BB402" i="1" s="1"/>
  <c r="BB403" i="1" s="1"/>
  <c r="BB404" i="1" s="1"/>
  <c r="BB405" i="1" s="1"/>
  <c r="BB406" i="1" s="1"/>
  <c r="BB407" i="1" s="1"/>
  <c r="BB408" i="1" s="1"/>
  <c r="BB409" i="1" s="1"/>
  <c r="BB410" i="1" s="1"/>
  <c r="BB411" i="1" s="1"/>
  <c r="BB412" i="1" s="1"/>
  <c r="BB413" i="1" s="1"/>
  <c r="BB414" i="1" s="1"/>
  <c r="BB415" i="1" s="1"/>
  <c r="BB416" i="1" s="1"/>
  <c r="BB417" i="1" s="1"/>
  <c r="BB418" i="1" s="1"/>
  <c r="BB419" i="1" s="1"/>
  <c r="BB420" i="1" s="1"/>
  <c r="BB421" i="1" s="1"/>
  <c r="BB422" i="1" s="1"/>
  <c r="BB423" i="1" s="1"/>
  <c r="BB424" i="1" s="1"/>
  <c r="BB425" i="1" s="1"/>
  <c r="BB426" i="1" s="1"/>
  <c r="BB427" i="1" s="1"/>
  <c r="BB428" i="1" s="1"/>
  <c r="BB429" i="1" s="1"/>
  <c r="BB430" i="1" s="1"/>
  <c r="BB431" i="1" s="1"/>
  <c r="BB432" i="1" s="1"/>
  <c r="BB433" i="1" s="1"/>
  <c r="BB434" i="1" s="1"/>
  <c r="BB435" i="1" s="1"/>
  <c r="BB436" i="1" s="1"/>
  <c r="BB437" i="1" s="1"/>
  <c r="BB438" i="1" s="1"/>
  <c r="BB439" i="1" s="1"/>
  <c r="BB440" i="1" s="1"/>
  <c r="BB441" i="1" s="1"/>
  <c r="BB442" i="1" s="1"/>
  <c r="BB443" i="1" s="1"/>
  <c r="BB444" i="1" s="1"/>
  <c r="BB445" i="1" s="1"/>
  <c r="BB446" i="1" s="1"/>
  <c r="BB447" i="1" s="1"/>
  <c r="BB448" i="1" s="1"/>
  <c r="BB449" i="1" s="1"/>
  <c r="BB450" i="1" s="1"/>
  <c r="BB451" i="1" s="1"/>
  <c r="BB452" i="1" s="1"/>
  <c r="BB453" i="1" s="1"/>
  <c r="BB454" i="1" s="1"/>
  <c r="BB455" i="1" s="1"/>
  <c r="BB456" i="1" s="1"/>
  <c r="BB457" i="1" s="1"/>
  <c r="AR294" i="1"/>
  <c r="AR295" i="1" s="1"/>
  <c r="AR296" i="1" s="1"/>
  <c r="AR297" i="1" s="1"/>
  <c r="AR298" i="1" s="1"/>
  <c r="AR299" i="1" s="1"/>
  <c r="AR300" i="1" s="1"/>
  <c r="AR301" i="1" s="1"/>
  <c r="AR302" i="1" s="1"/>
  <c r="AR303" i="1" s="1"/>
  <c r="AR304" i="1" s="1"/>
  <c r="AR305" i="1" s="1"/>
  <c r="AR306" i="1" s="1"/>
  <c r="AR307" i="1" s="1"/>
  <c r="AR308" i="1" s="1"/>
  <c r="AR309" i="1" s="1"/>
  <c r="AR310" i="1" s="1"/>
  <c r="AR311" i="1" s="1"/>
  <c r="AR312" i="1" s="1"/>
  <c r="AR313" i="1" s="1"/>
  <c r="AR314" i="1" s="1"/>
  <c r="AR315" i="1" s="1"/>
  <c r="AR316" i="1" s="1"/>
  <c r="AR317" i="1" s="1"/>
  <c r="AR318" i="1" s="1"/>
  <c r="AR319" i="1" s="1"/>
  <c r="AR320" i="1" s="1"/>
  <c r="AR321" i="1" s="1"/>
  <c r="AR322" i="1" s="1"/>
  <c r="AR323" i="1" s="1"/>
  <c r="AR324" i="1" s="1"/>
  <c r="AR325" i="1" s="1"/>
  <c r="AR326" i="1" s="1"/>
  <c r="AR327" i="1" s="1"/>
  <c r="AR328" i="1" s="1"/>
  <c r="AR329" i="1" s="1"/>
  <c r="AR330" i="1" s="1"/>
  <c r="AR331" i="1" s="1"/>
  <c r="AR332" i="1" s="1"/>
  <c r="AR333" i="1" s="1"/>
  <c r="AR334" i="1" s="1"/>
  <c r="AR335" i="1" s="1"/>
  <c r="AR336" i="1" s="1"/>
  <c r="AR337" i="1" s="1"/>
  <c r="AR338" i="1" s="1"/>
  <c r="AR339" i="1" s="1"/>
  <c r="AR340" i="1" s="1"/>
  <c r="AR341" i="1" s="1"/>
  <c r="AR342" i="1" s="1"/>
  <c r="AR343" i="1" s="1"/>
  <c r="AR344" i="1" s="1"/>
  <c r="AR345" i="1" s="1"/>
  <c r="AR346" i="1" s="1"/>
  <c r="AR347" i="1" s="1"/>
  <c r="AR348" i="1" s="1"/>
  <c r="AR349" i="1" s="1"/>
  <c r="AR350" i="1" s="1"/>
  <c r="AR351" i="1" s="1"/>
  <c r="AR352" i="1" s="1"/>
  <c r="AR353" i="1" s="1"/>
  <c r="AR354" i="1" s="1"/>
  <c r="AR355" i="1" s="1"/>
  <c r="AR356" i="1" s="1"/>
  <c r="AR357" i="1" s="1"/>
  <c r="AR358" i="1" s="1"/>
  <c r="AR359" i="1" s="1"/>
  <c r="AR360" i="1" s="1"/>
  <c r="AR361" i="1" s="1"/>
  <c r="AR362" i="1" s="1"/>
  <c r="AR363" i="1" s="1"/>
  <c r="AR364" i="1" s="1"/>
  <c r="AR365" i="1" s="1"/>
  <c r="AR366" i="1" s="1"/>
  <c r="AR367" i="1" s="1"/>
  <c r="AR368" i="1" s="1"/>
  <c r="AR369" i="1" s="1"/>
  <c r="AR370" i="1" s="1"/>
  <c r="AR371" i="1" s="1"/>
  <c r="AR372" i="1" s="1"/>
  <c r="AR373" i="1" s="1"/>
  <c r="AR374" i="1" s="1"/>
  <c r="AR375" i="1" s="1"/>
  <c r="AR376" i="1" s="1"/>
  <c r="AR377" i="1" s="1"/>
  <c r="AR378" i="1" s="1"/>
  <c r="AR379" i="1" s="1"/>
  <c r="AR380" i="1" s="1"/>
  <c r="AR381" i="1" s="1"/>
  <c r="AR382" i="1" s="1"/>
  <c r="AR383" i="1" s="1"/>
  <c r="AR384" i="1" s="1"/>
  <c r="AR385" i="1" s="1"/>
  <c r="AR386" i="1" s="1"/>
  <c r="AR387" i="1" s="1"/>
  <c r="AR388" i="1" s="1"/>
  <c r="AR389" i="1" s="1"/>
  <c r="AR390" i="1" s="1"/>
  <c r="AR391" i="1" s="1"/>
  <c r="AR392" i="1" s="1"/>
  <c r="AR393" i="1" s="1"/>
  <c r="AR394" i="1" s="1"/>
  <c r="AR395" i="1" s="1"/>
  <c r="AR396" i="1" s="1"/>
  <c r="AR397" i="1" s="1"/>
  <c r="AR398" i="1" s="1"/>
  <c r="AR399" i="1" s="1"/>
  <c r="AR400" i="1" s="1"/>
  <c r="AR401" i="1" s="1"/>
  <c r="AR402" i="1" s="1"/>
  <c r="AR403" i="1" s="1"/>
  <c r="AR404" i="1" s="1"/>
  <c r="AR405" i="1" s="1"/>
  <c r="AR406" i="1" s="1"/>
  <c r="AR407" i="1" s="1"/>
  <c r="AR408" i="1" s="1"/>
  <c r="AR409" i="1" s="1"/>
  <c r="AR410" i="1" s="1"/>
  <c r="AR411" i="1" s="1"/>
  <c r="AR412" i="1" s="1"/>
  <c r="AR413" i="1" s="1"/>
  <c r="AR414" i="1" s="1"/>
  <c r="AR415" i="1" s="1"/>
  <c r="AR416" i="1" s="1"/>
  <c r="AR417" i="1" s="1"/>
  <c r="AR418" i="1" s="1"/>
  <c r="AR419" i="1" s="1"/>
  <c r="AR420" i="1" s="1"/>
  <c r="AR421" i="1" s="1"/>
  <c r="AR422" i="1" s="1"/>
  <c r="AR423" i="1" s="1"/>
  <c r="AR424" i="1" s="1"/>
  <c r="AR425" i="1" s="1"/>
  <c r="AR426" i="1" s="1"/>
  <c r="AR427" i="1" s="1"/>
  <c r="AR428" i="1" s="1"/>
  <c r="AR429" i="1" s="1"/>
  <c r="AR430" i="1" s="1"/>
  <c r="AR431" i="1" s="1"/>
  <c r="AR432" i="1" s="1"/>
  <c r="AR433" i="1" s="1"/>
  <c r="AR434" i="1" s="1"/>
  <c r="AR435" i="1" s="1"/>
  <c r="AR436" i="1" s="1"/>
  <c r="AR437" i="1" s="1"/>
  <c r="AR438" i="1" s="1"/>
  <c r="AR439" i="1" s="1"/>
  <c r="AR440" i="1" s="1"/>
  <c r="AR441" i="1" s="1"/>
  <c r="AR442" i="1" s="1"/>
  <c r="AR443" i="1" s="1"/>
  <c r="AR444" i="1" s="1"/>
  <c r="AR445" i="1" s="1"/>
  <c r="AR446" i="1" s="1"/>
  <c r="AR447" i="1" s="1"/>
  <c r="AR448" i="1" s="1"/>
  <c r="AR449" i="1" s="1"/>
  <c r="AR450" i="1" s="1"/>
  <c r="AR451" i="1" s="1"/>
  <c r="AR452" i="1" s="1"/>
  <c r="AR453" i="1" s="1"/>
  <c r="AR454" i="1" s="1"/>
  <c r="AR455" i="1" s="1"/>
  <c r="AR456" i="1" s="1"/>
  <c r="AR457" i="1" s="1"/>
  <c r="BE293" i="1"/>
  <c r="BE294" i="1" s="1"/>
  <c r="BE295" i="1" s="1"/>
  <c r="BE296" i="1" s="1"/>
  <c r="BE297" i="1" s="1"/>
  <c r="BE298" i="1" s="1"/>
  <c r="BE299" i="1" s="1"/>
  <c r="BE300" i="1" s="1"/>
  <c r="BE301" i="1" s="1"/>
  <c r="BE302" i="1" s="1"/>
  <c r="BE303" i="1" s="1"/>
  <c r="BE304" i="1" s="1"/>
  <c r="BE305" i="1" s="1"/>
  <c r="BE306" i="1" s="1"/>
  <c r="BE307" i="1" s="1"/>
  <c r="BE308" i="1" s="1"/>
  <c r="BE309" i="1" s="1"/>
  <c r="BE310" i="1" s="1"/>
  <c r="BE311" i="1" s="1"/>
  <c r="BE312" i="1" s="1"/>
  <c r="BE313" i="1" s="1"/>
  <c r="BE314" i="1" s="1"/>
  <c r="BE315" i="1" s="1"/>
  <c r="BE316" i="1" s="1"/>
  <c r="BE317" i="1" s="1"/>
  <c r="BE318" i="1" s="1"/>
  <c r="BE319" i="1" s="1"/>
  <c r="BE320" i="1" s="1"/>
  <c r="BE321" i="1" s="1"/>
  <c r="BE322" i="1" s="1"/>
  <c r="BE323" i="1" s="1"/>
  <c r="BE324" i="1" s="1"/>
  <c r="BE325" i="1" s="1"/>
  <c r="BE326" i="1" s="1"/>
  <c r="BE327" i="1" s="1"/>
  <c r="BE328" i="1" s="1"/>
  <c r="BE329" i="1" s="1"/>
  <c r="BE330" i="1" s="1"/>
  <c r="BE331" i="1" s="1"/>
  <c r="BE332" i="1" s="1"/>
  <c r="BE333" i="1" s="1"/>
  <c r="BE334" i="1" s="1"/>
  <c r="BE335" i="1" s="1"/>
  <c r="BE336" i="1" s="1"/>
  <c r="BE337" i="1" s="1"/>
  <c r="BE338" i="1" s="1"/>
  <c r="BE339" i="1" s="1"/>
  <c r="BE340" i="1" s="1"/>
  <c r="BE341" i="1" s="1"/>
  <c r="BE342" i="1" s="1"/>
  <c r="BE343" i="1" s="1"/>
  <c r="BE344" i="1" s="1"/>
  <c r="BE345" i="1" s="1"/>
  <c r="BE346" i="1" s="1"/>
  <c r="BE347" i="1" s="1"/>
  <c r="BE348" i="1" s="1"/>
  <c r="BE349" i="1" s="1"/>
  <c r="BE350" i="1" s="1"/>
  <c r="BE351" i="1" s="1"/>
  <c r="BE352" i="1" s="1"/>
  <c r="BE353" i="1" s="1"/>
  <c r="BE354" i="1" s="1"/>
  <c r="BE355" i="1" s="1"/>
  <c r="BE356" i="1" s="1"/>
  <c r="BE357" i="1" s="1"/>
  <c r="BE358" i="1" s="1"/>
  <c r="BE359" i="1" s="1"/>
  <c r="BE360" i="1" s="1"/>
  <c r="BE361" i="1" s="1"/>
  <c r="BE362" i="1" s="1"/>
  <c r="BE363" i="1" s="1"/>
  <c r="BE364" i="1" s="1"/>
  <c r="BE365" i="1" s="1"/>
  <c r="BE366" i="1" s="1"/>
  <c r="BE367" i="1" s="1"/>
  <c r="BE368" i="1" s="1"/>
  <c r="BE369" i="1" s="1"/>
  <c r="BE370" i="1" s="1"/>
  <c r="BE371" i="1" s="1"/>
  <c r="BE372" i="1" s="1"/>
  <c r="BE373" i="1" s="1"/>
  <c r="BE374" i="1" s="1"/>
  <c r="BE375" i="1" s="1"/>
  <c r="BE376" i="1" s="1"/>
  <c r="BE377" i="1" s="1"/>
  <c r="BE378" i="1" s="1"/>
  <c r="BE379" i="1" s="1"/>
  <c r="BE380" i="1" s="1"/>
  <c r="BE381" i="1" s="1"/>
  <c r="BE382" i="1" s="1"/>
  <c r="BE383" i="1" s="1"/>
  <c r="BE384" i="1" s="1"/>
  <c r="BE385" i="1" s="1"/>
  <c r="BE386" i="1" s="1"/>
  <c r="BE387" i="1" s="1"/>
  <c r="BE388" i="1" s="1"/>
  <c r="BE389" i="1" s="1"/>
  <c r="BE390" i="1" s="1"/>
  <c r="BE391" i="1" s="1"/>
  <c r="BE392" i="1" s="1"/>
  <c r="BE393" i="1" s="1"/>
  <c r="BE394" i="1" s="1"/>
  <c r="BE395" i="1" s="1"/>
  <c r="BE396" i="1" s="1"/>
  <c r="BE397" i="1" s="1"/>
  <c r="BE398" i="1" s="1"/>
  <c r="BE399" i="1" s="1"/>
  <c r="BE400" i="1" s="1"/>
  <c r="BE401" i="1" s="1"/>
  <c r="BE402" i="1" s="1"/>
  <c r="BE403" i="1" s="1"/>
  <c r="BE404" i="1" s="1"/>
  <c r="BE405" i="1" s="1"/>
  <c r="BE406" i="1" s="1"/>
  <c r="BE407" i="1" s="1"/>
  <c r="BE408" i="1" s="1"/>
  <c r="BE409" i="1" s="1"/>
  <c r="BE410" i="1" s="1"/>
  <c r="BE411" i="1" s="1"/>
  <c r="BE412" i="1" s="1"/>
  <c r="BE413" i="1" s="1"/>
  <c r="BE414" i="1" s="1"/>
  <c r="BE415" i="1" s="1"/>
  <c r="BE416" i="1" s="1"/>
  <c r="BE417" i="1" s="1"/>
  <c r="BE418" i="1" s="1"/>
  <c r="BE419" i="1" s="1"/>
  <c r="BE420" i="1" s="1"/>
  <c r="BE421" i="1" s="1"/>
  <c r="BE422" i="1" s="1"/>
  <c r="BE423" i="1" s="1"/>
  <c r="BE424" i="1" s="1"/>
  <c r="BE425" i="1" s="1"/>
  <c r="BE426" i="1" s="1"/>
  <c r="BE427" i="1" s="1"/>
  <c r="BE428" i="1" s="1"/>
  <c r="BE429" i="1" s="1"/>
  <c r="BE430" i="1" s="1"/>
  <c r="BE431" i="1" s="1"/>
  <c r="BE432" i="1" s="1"/>
  <c r="BE433" i="1" s="1"/>
  <c r="BE434" i="1" s="1"/>
  <c r="BE435" i="1" s="1"/>
  <c r="BE436" i="1" s="1"/>
  <c r="BE437" i="1" s="1"/>
  <c r="BE438" i="1" s="1"/>
  <c r="BE439" i="1" s="1"/>
  <c r="BE440" i="1" s="1"/>
  <c r="BE441" i="1" s="1"/>
  <c r="BE442" i="1" s="1"/>
  <c r="BE443" i="1" s="1"/>
  <c r="BE444" i="1" s="1"/>
  <c r="BE445" i="1" s="1"/>
  <c r="BE446" i="1" s="1"/>
  <c r="BE447" i="1" s="1"/>
  <c r="BE448" i="1" s="1"/>
  <c r="BE449" i="1" s="1"/>
  <c r="BE450" i="1" s="1"/>
  <c r="BE451" i="1" s="1"/>
  <c r="BE452" i="1" s="1"/>
  <c r="BE453" i="1" s="1"/>
  <c r="BE454" i="1" s="1"/>
  <c r="BE455" i="1" s="1"/>
  <c r="BE456" i="1" s="1"/>
  <c r="BE457" i="1" s="1"/>
  <c r="BD293" i="1"/>
  <c r="BD294" i="1" s="1"/>
  <c r="BD295" i="1" s="1"/>
  <c r="BD296" i="1" s="1"/>
  <c r="BD297" i="1" s="1"/>
  <c r="BD298" i="1" s="1"/>
  <c r="BD299" i="1" s="1"/>
  <c r="BD300" i="1" s="1"/>
  <c r="BD301" i="1" s="1"/>
  <c r="BD302" i="1" s="1"/>
  <c r="BD303" i="1" s="1"/>
  <c r="BD304" i="1" s="1"/>
  <c r="BD305" i="1" s="1"/>
  <c r="BD306" i="1" s="1"/>
  <c r="BD307" i="1" s="1"/>
  <c r="BD308" i="1" s="1"/>
  <c r="BD309" i="1" s="1"/>
  <c r="BD310" i="1" s="1"/>
  <c r="BD311" i="1" s="1"/>
  <c r="BD312" i="1" s="1"/>
  <c r="BD313" i="1" s="1"/>
  <c r="BD314" i="1" s="1"/>
  <c r="BD315" i="1" s="1"/>
  <c r="BD316" i="1" s="1"/>
  <c r="BD317" i="1" s="1"/>
  <c r="BD318" i="1" s="1"/>
  <c r="BD319" i="1" s="1"/>
  <c r="BD320" i="1" s="1"/>
  <c r="BD321" i="1" s="1"/>
  <c r="BD322" i="1" s="1"/>
  <c r="BD323" i="1" s="1"/>
  <c r="BD324" i="1" s="1"/>
  <c r="BD325" i="1" s="1"/>
  <c r="BD326" i="1" s="1"/>
  <c r="BD327" i="1" s="1"/>
  <c r="BD328" i="1" s="1"/>
  <c r="BD329" i="1" s="1"/>
  <c r="BD330" i="1" s="1"/>
  <c r="BD331" i="1" s="1"/>
  <c r="BD332" i="1" s="1"/>
  <c r="BD333" i="1" s="1"/>
  <c r="BD334" i="1" s="1"/>
  <c r="BD335" i="1" s="1"/>
  <c r="BD336" i="1" s="1"/>
  <c r="BD337" i="1" s="1"/>
  <c r="BD338" i="1" s="1"/>
  <c r="BD339" i="1" s="1"/>
  <c r="BD340" i="1" s="1"/>
  <c r="BD341" i="1" s="1"/>
  <c r="BD342" i="1" s="1"/>
  <c r="BD343" i="1" s="1"/>
  <c r="BD344" i="1" s="1"/>
  <c r="BD345" i="1" s="1"/>
  <c r="BD346" i="1" s="1"/>
  <c r="BD347" i="1" s="1"/>
  <c r="BD348" i="1" s="1"/>
  <c r="BD349" i="1" s="1"/>
  <c r="BD350" i="1" s="1"/>
  <c r="BD351" i="1" s="1"/>
  <c r="BD352" i="1" s="1"/>
  <c r="BD353" i="1" s="1"/>
  <c r="BD354" i="1" s="1"/>
  <c r="BD355" i="1" s="1"/>
  <c r="BD356" i="1" s="1"/>
  <c r="BD357" i="1" s="1"/>
  <c r="BD358" i="1" s="1"/>
  <c r="BD359" i="1" s="1"/>
  <c r="BD360" i="1" s="1"/>
  <c r="BD361" i="1" s="1"/>
  <c r="BD362" i="1" s="1"/>
  <c r="BD363" i="1" s="1"/>
  <c r="BD364" i="1" s="1"/>
  <c r="BD365" i="1" s="1"/>
  <c r="BD366" i="1" s="1"/>
  <c r="BD367" i="1" s="1"/>
  <c r="BD368" i="1" s="1"/>
  <c r="BD369" i="1" s="1"/>
  <c r="BD370" i="1" s="1"/>
  <c r="BD371" i="1" s="1"/>
  <c r="BD372" i="1" s="1"/>
  <c r="BD373" i="1" s="1"/>
  <c r="BD374" i="1" s="1"/>
  <c r="BD375" i="1" s="1"/>
  <c r="BD376" i="1" s="1"/>
  <c r="BD377" i="1" s="1"/>
  <c r="BD378" i="1" s="1"/>
  <c r="BD379" i="1" s="1"/>
  <c r="BD380" i="1" s="1"/>
  <c r="BD381" i="1" s="1"/>
  <c r="BD382" i="1" s="1"/>
  <c r="BD383" i="1" s="1"/>
  <c r="BD384" i="1" s="1"/>
  <c r="BD385" i="1" s="1"/>
  <c r="BD386" i="1" s="1"/>
  <c r="BD387" i="1" s="1"/>
  <c r="BD388" i="1" s="1"/>
  <c r="BD389" i="1" s="1"/>
  <c r="BD390" i="1" s="1"/>
  <c r="BD391" i="1" s="1"/>
  <c r="BD392" i="1" s="1"/>
  <c r="BD393" i="1" s="1"/>
  <c r="BD394" i="1" s="1"/>
  <c r="BD395" i="1" s="1"/>
  <c r="BD396" i="1" s="1"/>
  <c r="BD397" i="1" s="1"/>
  <c r="BD398" i="1" s="1"/>
  <c r="BD399" i="1" s="1"/>
  <c r="BD400" i="1" s="1"/>
  <c r="BD401" i="1" s="1"/>
  <c r="BD402" i="1" s="1"/>
  <c r="BD403" i="1" s="1"/>
  <c r="BD404" i="1" s="1"/>
  <c r="BD405" i="1" s="1"/>
  <c r="BD406" i="1" s="1"/>
  <c r="BD407" i="1" s="1"/>
  <c r="BD408" i="1" s="1"/>
  <c r="BD409" i="1" s="1"/>
  <c r="BD410" i="1" s="1"/>
  <c r="BD411" i="1" s="1"/>
  <c r="BD412" i="1" s="1"/>
  <c r="BD413" i="1" s="1"/>
  <c r="BD414" i="1" s="1"/>
  <c r="BD415" i="1" s="1"/>
  <c r="BD416" i="1" s="1"/>
  <c r="BD417" i="1" s="1"/>
  <c r="BD418" i="1" s="1"/>
  <c r="BD419" i="1" s="1"/>
  <c r="BD420" i="1" s="1"/>
  <c r="BD421" i="1" s="1"/>
  <c r="BD422" i="1" s="1"/>
  <c r="BD423" i="1" s="1"/>
  <c r="BD424" i="1" s="1"/>
  <c r="BD425" i="1" s="1"/>
  <c r="BD426" i="1" s="1"/>
  <c r="BD427" i="1" s="1"/>
  <c r="BD428" i="1" s="1"/>
  <c r="BD429" i="1" s="1"/>
  <c r="BD430" i="1" s="1"/>
  <c r="BD431" i="1" s="1"/>
  <c r="BD432" i="1" s="1"/>
  <c r="BD433" i="1" s="1"/>
  <c r="BD434" i="1" s="1"/>
  <c r="BD435" i="1" s="1"/>
  <c r="BD436" i="1" s="1"/>
  <c r="BD437" i="1" s="1"/>
  <c r="BD438" i="1" s="1"/>
  <c r="BD439" i="1" s="1"/>
  <c r="BD440" i="1" s="1"/>
  <c r="BD441" i="1" s="1"/>
  <c r="BD442" i="1" s="1"/>
  <c r="BD443" i="1" s="1"/>
  <c r="BD444" i="1" s="1"/>
  <c r="BD445" i="1" s="1"/>
  <c r="BD446" i="1" s="1"/>
  <c r="BD447" i="1" s="1"/>
  <c r="BD448" i="1" s="1"/>
  <c r="BD449" i="1" s="1"/>
  <c r="BD450" i="1" s="1"/>
  <c r="BD451" i="1" s="1"/>
  <c r="BD452" i="1" s="1"/>
  <c r="BD453" i="1" s="1"/>
  <c r="BD454" i="1" s="1"/>
  <c r="BD455" i="1" s="1"/>
  <c r="BD456" i="1" s="1"/>
  <c r="BD457" i="1" s="1"/>
  <c r="BC293" i="1"/>
  <c r="BC294" i="1" s="1"/>
  <c r="BC295" i="1" s="1"/>
  <c r="BC296" i="1" s="1"/>
  <c r="BC297" i="1" s="1"/>
  <c r="BC298" i="1" s="1"/>
  <c r="BC299" i="1" s="1"/>
  <c r="BC300" i="1" s="1"/>
  <c r="BC301" i="1" s="1"/>
  <c r="BC302" i="1" s="1"/>
  <c r="BC303" i="1" s="1"/>
  <c r="BC304" i="1" s="1"/>
  <c r="BC305" i="1" s="1"/>
  <c r="BC306" i="1" s="1"/>
  <c r="BC307" i="1" s="1"/>
  <c r="BC308" i="1" s="1"/>
  <c r="BC309" i="1" s="1"/>
  <c r="BC310" i="1" s="1"/>
  <c r="BC311" i="1" s="1"/>
  <c r="BC312" i="1" s="1"/>
  <c r="BC313" i="1" s="1"/>
  <c r="BC314" i="1" s="1"/>
  <c r="BC315" i="1" s="1"/>
  <c r="BC316" i="1" s="1"/>
  <c r="BC317" i="1" s="1"/>
  <c r="BC318" i="1" s="1"/>
  <c r="BC319" i="1" s="1"/>
  <c r="BC320" i="1" s="1"/>
  <c r="BC321" i="1" s="1"/>
  <c r="BC322" i="1" s="1"/>
  <c r="BC323" i="1" s="1"/>
  <c r="BC324" i="1" s="1"/>
  <c r="BC325" i="1" s="1"/>
  <c r="BC326" i="1" s="1"/>
  <c r="BC327" i="1" s="1"/>
  <c r="BC328" i="1" s="1"/>
  <c r="BC329" i="1" s="1"/>
  <c r="BC330" i="1" s="1"/>
  <c r="BC331" i="1" s="1"/>
  <c r="BC332" i="1" s="1"/>
  <c r="BC333" i="1" s="1"/>
  <c r="BC334" i="1" s="1"/>
  <c r="BC335" i="1" s="1"/>
  <c r="BC336" i="1" s="1"/>
  <c r="BC337" i="1" s="1"/>
  <c r="BC338" i="1" s="1"/>
  <c r="BC339" i="1" s="1"/>
  <c r="BC340" i="1" s="1"/>
  <c r="BC341" i="1" s="1"/>
  <c r="BC342" i="1" s="1"/>
  <c r="BC343" i="1" s="1"/>
  <c r="BC344" i="1" s="1"/>
  <c r="BC345" i="1" s="1"/>
  <c r="BC346" i="1" s="1"/>
  <c r="BC347" i="1" s="1"/>
  <c r="BC348" i="1" s="1"/>
  <c r="BC349" i="1" s="1"/>
  <c r="BC350" i="1" s="1"/>
  <c r="BC351" i="1" s="1"/>
  <c r="BC352" i="1" s="1"/>
  <c r="BC353" i="1" s="1"/>
  <c r="BC354" i="1" s="1"/>
  <c r="BC355" i="1" s="1"/>
  <c r="BC356" i="1" s="1"/>
  <c r="BC357" i="1" s="1"/>
  <c r="BC358" i="1" s="1"/>
  <c r="BC359" i="1" s="1"/>
  <c r="BC360" i="1" s="1"/>
  <c r="BC361" i="1" s="1"/>
  <c r="BC362" i="1" s="1"/>
  <c r="BC363" i="1" s="1"/>
  <c r="BC364" i="1" s="1"/>
  <c r="BC365" i="1" s="1"/>
  <c r="BC366" i="1" s="1"/>
  <c r="BC367" i="1" s="1"/>
  <c r="BC368" i="1" s="1"/>
  <c r="BC369" i="1" s="1"/>
  <c r="BC370" i="1" s="1"/>
  <c r="BC371" i="1" s="1"/>
  <c r="BC372" i="1" s="1"/>
  <c r="BC373" i="1" s="1"/>
  <c r="BC374" i="1" s="1"/>
  <c r="BC375" i="1" s="1"/>
  <c r="BC376" i="1" s="1"/>
  <c r="BC377" i="1" s="1"/>
  <c r="BC378" i="1" s="1"/>
  <c r="BC379" i="1" s="1"/>
  <c r="BC380" i="1" s="1"/>
  <c r="BC381" i="1" s="1"/>
  <c r="BC382" i="1" s="1"/>
  <c r="BC383" i="1" s="1"/>
  <c r="BC384" i="1" s="1"/>
  <c r="BC385" i="1" s="1"/>
  <c r="BC386" i="1" s="1"/>
  <c r="BC387" i="1" s="1"/>
  <c r="BC388" i="1" s="1"/>
  <c r="BC389" i="1" s="1"/>
  <c r="BC390" i="1" s="1"/>
  <c r="BC391" i="1" s="1"/>
  <c r="BC392" i="1" s="1"/>
  <c r="BC393" i="1" s="1"/>
  <c r="BC394" i="1" s="1"/>
  <c r="BC395" i="1" s="1"/>
  <c r="BC396" i="1" s="1"/>
  <c r="BC397" i="1" s="1"/>
  <c r="BC398" i="1" s="1"/>
  <c r="BC399" i="1" s="1"/>
  <c r="BC400" i="1" s="1"/>
  <c r="BC401" i="1" s="1"/>
  <c r="BC402" i="1" s="1"/>
  <c r="BC403" i="1" s="1"/>
  <c r="BC404" i="1" s="1"/>
  <c r="BC405" i="1" s="1"/>
  <c r="BC406" i="1" s="1"/>
  <c r="BC407" i="1" s="1"/>
  <c r="BC408" i="1" s="1"/>
  <c r="BC409" i="1" s="1"/>
  <c r="BC410" i="1" s="1"/>
  <c r="BC411" i="1" s="1"/>
  <c r="BC412" i="1" s="1"/>
  <c r="BC413" i="1" s="1"/>
  <c r="BC414" i="1" s="1"/>
  <c r="BC415" i="1" s="1"/>
  <c r="BC416" i="1" s="1"/>
  <c r="BC417" i="1" s="1"/>
  <c r="BC418" i="1" s="1"/>
  <c r="BC419" i="1" s="1"/>
  <c r="BC420" i="1" s="1"/>
  <c r="BC421" i="1" s="1"/>
  <c r="BC422" i="1" s="1"/>
  <c r="BC423" i="1" s="1"/>
  <c r="BC424" i="1" s="1"/>
  <c r="BC425" i="1" s="1"/>
  <c r="BC426" i="1" s="1"/>
  <c r="BC427" i="1" s="1"/>
  <c r="BC428" i="1" s="1"/>
  <c r="BC429" i="1" s="1"/>
  <c r="BC430" i="1" s="1"/>
  <c r="BC431" i="1" s="1"/>
  <c r="BC432" i="1" s="1"/>
  <c r="BC433" i="1" s="1"/>
  <c r="BC434" i="1" s="1"/>
  <c r="BC435" i="1" s="1"/>
  <c r="BC436" i="1" s="1"/>
  <c r="BC437" i="1" s="1"/>
  <c r="BC438" i="1" s="1"/>
  <c r="BC439" i="1" s="1"/>
  <c r="BC440" i="1" s="1"/>
  <c r="BC441" i="1" s="1"/>
  <c r="BC442" i="1" s="1"/>
  <c r="BC443" i="1" s="1"/>
  <c r="BC444" i="1" s="1"/>
  <c r="BC445" i="1" s="1"/>
  <c r="BC446" i="1" s="1"/>
  <c r="BC447" i="1" s="1"/>
  <c r="BC448" i="1" s="1"/>
  <c r="BC449" i="1" s="1"/>
  <c r="BC450" i="1" s="1"/>
  <c r="BC451" i="1" s="1"/>
  <c r="BC452" i="1" s="1"/>
  <c r="BC453" i="1" s="1"/>
  <c r="BC454" i="1" s="1"/>
  <c r="BC455" i="1" s="1"/>
  <c r="BC456" i="1" s="1"/>
  <c r="BC457" i="1" s="1"/>
  <c r="BB293" i="1"/>
  <c r="BA293" i="1"/>
  <c r="BA294" i="1" s="1"/>
  <c r="BA295" i="1" s="1"/>
  <c r="BA296" i="1" s="1"/>
  <c r="BA297" i="1" s="1"/>
  <c r="BA298" i="1" s="1"/>
  <c r="BA299" i="1" s="1"/>
  <c r="BA300" i="1" s="1"/>
  <c r="BA301" i="1" s="1"/>
  <c r="BA302" i="1" s="1"/>
  <c r="BA303" i="1" s="1"/>
  <c r="BA304" i="1" s="1"/>
  <c r="BA305" i="1" s="1"/>
  <c r="BA306" i="1" s="1"/>
  <c r="BA307" i="1" s="1"/>
  <c r="BA308" i="1" s="1"/>
  <c r="BA309" i="1" s="1"/>
  <c r="BA310" i="1" s="1"/>
  <c r="BA311" i="1" s="1"/>
  <c r="BA312" i="1" s="1"/>
  <c r="BA313" i="1" s="1"/>
  <c r="BA314" i="1" s="1"/>
  <c r="BA315" i="1" s="1"/>
  <c r="BA316" i="1" s="1"/>
  <c r="BA317" i="1" s="1"/>
  <c r="BA318" i="1" s="1"/>
  <c r="BA319" i="1" s="1"/>
  <c r="BA320" i="1" s="1"/>
  <c r="BA321" i="1" s="1"/>
  <c r="BA322" i="1" s="1"/>
  <c r="BA323" i="1" s="1"/>
  <c r="BA324" i="1" s="1"/>
  <c r="BA325" i="1" s="1"/>
  <c r="BA326" i="1" s="1"/>
  <c r="BA327" i="1" s="1"/>
  <c r="BA328" i="1" s="1"/>
  <c r="BA329" i="1" s="1"/>
  <c r="BA330" i="1" s="1"/>
  <c r="BA331" i="1" s="1"/>
  <c r="BA332" i="1" s="1"/>
  <c r="BA333" i="1" s="1"/>
  <c r="BA334" i="1" s="1"/>
  <c r="BA335" i="1" s="1"/>
  <c r="BA336" i="1" s="1"/>
  <c r="BA337" i="1" s="1"/>
  <c r="BA338" i="1" s="1"/>
  <c r="BA339" i="1" s="1"/>
  <c r="BA340" i="1" s="1"/>
  <c r="BA341" i="1" s="1"/>
  <c r="BA342" i="1" s="1"/>
  <c r="BA343" i="1" s="1"/>
  <c r="BA344" i="1" s="1"/>
  <c r="BA345" i="1" s="1"/>
  <c r="BA346" i="1" s="1"/>
  <c r="BA347" i="1" s="1"/>
  <c r="BA348" i="1" s="1"/>
  <c r="BA349" i="1" s="1"/>
  <c r="BA350" i="1" s="1"/>
  <c r="BA351" i="1" s="1"/>
  <c r="BA352" i="1" s="1"/>
  <c r="BA353" i="1" s="1"/>
  <c r="BA354" i="1" s="1"/>
  <c r="BA355" i="1" s="1"/>
  <c r="BA356" i="1" s="1"/>
  <c r="BA357" i="1" s="1"/>
  <c r="BA358" i="1" s="1"/>
  <c r="BA359" i="1" s="1"/>
  <c r="BA360" i="1" s="1"/>
  <c r="BA361" i="1" s="1"/>
  <c r="BA362" i="1" s="1"/>
  <c r="BA363" i="1" s="1"/>
  <c r="BA364" i="1" s="1"/>
  <c r="BA365" i="1" s="1"/>
  <c r="BA366" i="1" s="1"/>
  <c r="BA367" i="1" s="1"/>
  <c r="BA368" i="1" s="1"/>
  <c r="BA369" i="1" s="1"/>
  <c r="BA370" i="1" s="1"/>
  <c r="BA371" i="1" s="1"/>
  <c r="BA372" i="1" s="1"/>
  <c r="BA373" i="1" s="1"/>
  <c r="BA374" i="1" s="1"/>
  <c r="BA375" i="1" s="1"/>
  <c r="BA376" i="1" s="1"/>
  <c r="BA377" i="1" s="1"/>
  <c r="BA378" i="1" s="1"/>
  <c r="BA379" i="1" s="1"/>
  <c r="BA380" i="1" s="1"/>
  <c r="BA381" i="1" s="1"/>
  <c r="BA382" i="1" s="1"/>
  <c r="BA383" i="1" s="1"/>
  <c r="BA384" i="1" s="1"/>
  <c r="BA385" i="1" s="1"/>
  <c r="BA386" i="1" s="1"/>
  <c r="BA387" i="1" s="1"/>
  <c r="BA388" i="1" s="1"/>
  <c r="BA389" i="1" s="1"/>
  <c r="BA390" i="1" s="1"/>
  <c r="BA391" i="1" s="1"/>
  <c r="BA392" i="1" s="1"/>
  <c r="BA393" i="1" s="1"/>
  <c r="BA394" i="1" s="1"/>
  <c r="BA395" i="1" s="1"/>
  <c r="BA396" i="1" s="1"/>
  <c r="BA397" i="1" s="1"/>
  <c r="BA398" i="1" s="1"/>
  <c r="BA399" i="1" s="1"/>
  <c r="BA400" i="1" s="1"/>
  <c r="BA401" i="1" s="1"/>
  <c r="BA402" i="1" s="1"/>
  <c r="BA403" i="1" s="1"/>
  <c r="BA404" i="1" s="1"/>
  <c r="BA405" i="1" s="1"/>
  <c r="BA406" i="1" s="1"/>
  <c r="BA407" i="1" s="1"/>
  <c r="BA408" i="1" s="1"/>
  <c r="BA409" i="1" s="1"/>
  <c r="BA410" i="1" s="1"/>
  <c r="BA411" i="1" s="1"/>
  <c r="BA412" i="1" s="1"/>
  <c r="BA413" i="1" s="1"/>
  <c r="BA414" i="1" s="1"/>
  <c r="BA415" i="1" s="1"/>
  <c r="BA416" i="1" s="1"/>
  <c r="BA417" i="1" s="1"/>
  <c r="BA418" i="1" s="1"/>
  <c r="BA419" i="1" s="1"/>
  <c r="BA420" i="1" s="1"/>
  <c r="BA421" i="1" s="1"/>
  <c r="BA422" i="1" s="1"/>
  <c r="BA423" i="1" s="1"/>
  <c r="BA424" i="1" s="1"/>
  <c r="BA425" i="1" s="1"/>
  <c r="BA426" i="1" s="1"/>
  <c r="BA427" i="1" s="1"/>
  <c r="BA428" i="1" s="1"/>
  <c r="BA429" i="1" s="1"/>
  <c r="BA430" i="1" s="1"/>
  <c r="BA431" i="1" s="1"/>
  <c r="BA432" i="1" s="1"/>
  <c r="BA433" i="1" s="1"/>
  <c r="BA434" i="1" s="1"/>
  <c r="BA435" i="1" s="1"/>
  <c r="BA436" i="1" s="1"/>
  <c r="BA437" i="1" s="1"/>
  <c r="BA438" i="1" s="1"/>
  <c r="BA439" i="1" s="1"/>
  <c r="BA440" i="1" s="1"/>
  <c r="BA441" i="1" s="1"/>
  <c r="BA442" i="1" s="1"/>
  <c r="BA443" i="1" s="1"/>
  <c r="BA444" i="1" s="1"/>
  <c r="BA445" i="1" s="1"/>
  <c r="BA446" i="1" s="1"/>
  <c r="BA447" i="1" s="1"/>
  <c r="BA448" i="1" s="1"/>
  <c r="BA449" i="1" s="1"/>
  <c r="BA450" i="1" s="1"/>
  <c r="BA451" i="1" s="1"/>
  <c r="BA452" i="1" s="1"/>
  <c r="BA453" i="1" s="1"/>
  <c r="BA454" i="1" s="1"/>
  <c r="BA455" i="1" s="1"/>
  <c r="BA456" i="1" s="1"/>
  <c r="BA457" i="1" s="1"/>
  <c r="AZ293" i="1"/>
  <c r="AZ294" i="1" s="1"/>
  <c r="AZ295" i="1" s="1"/>
  <c r="AZ296" i="1" s="1"/>
  <c r="AZ297" i="1" s="1"/>
  <c r="AZ298" i="1" s="1"/>
  <c r="AZ299" i="1" s="1"/>
  <c r="AZ300" i="1" s="1"/>
  <c r="AZ301" i="1" s="1"/>
  <c r="AZ302" i="1" s="1"/>
  <c r="AZ303" i="1" s="1"/>
  <c r="AZ304" i="1" s="1"/>
  <c r="AZ305" i="1" s="1"/>
  <c r="AZ306" i="1" s="1"/>
  <c r="AZ307" i="1" s="1"/>
  <c r="AZ308" i="1" s="1"/>
  <c r="AZ309" i="1" s="1"/>
  <c r="AZ310" i="1" s="1"/>
  <c r="AZ311" i="1" s="1"/>
  <c r="AZ312" i="1" s="1"/>
  <c r="AZ313" i="1" s="1"/>
  <c r="AZ314" i="1" s="1"/>
  <c r="AZ315" i="1" s="1"/>
  <c r="AZ316" i="1" s="1"/>
  <c r="AZ317" i="1" s="1"/>
  <c r="AZ318" i="1" s="1"/>
  <c r="AZ319" i="1" s="1"/>
  <c r="AZ320" i="1" s="1"/>
  <c r="AZ321" i="1" s="1"/>
  <c r="AZ322" i="1" s="1"/>
  <c r="AZ323" i="1" s="1"/>
  <c r="AZ324" i="1" s="1"/>
  <c r="AZ325" i="1" s="1"/>
  <c r="AZ326" i="1" s="1"/>
  <c r="AZ327" i="1" s="1"/>
  <c r="AZ328" i="1" s="1"/>
  <c r="AZ329" i="1" s="1"/>
  <c r="AZ330" i="1" s="1"/>
  <c r="AZ331" i="1" s="1"/>
  <c r="AZ332" i="1" s="1"/>
  <c r="AZ333" i="1" s="1"/>
  <c r="AZ334" i="1" s="1"/>
  <c r="AZ335" i="1" s="1"/>
  <c r="AZ336" i="1" s="1"/>
  <c r="AZ337" i="1" s="1"/>
  <c r="AZ338" i="1" s="1"/>
  <c r="AZ339" i="1" s="1"/>
  <c r="AZ340" i="1" s="1"/>
  <c r="AZ341" i="1" s="1"/>
  <c r="AZ342" i="1" s="1"/>
  <c r="AZ343" i="1" s="1"/>
  <c r="AZ344" i="1" s="1"/>
  <c r="AZ345" i="1" s="1"/>
  <c r="AZ346" i="1" s="1"/>
  <c r="AZ347" i="1" s="1"/>
  <c r="AZ348" i="1" s="1"/>
  <c r="AZ349" i="1" s="1"/>
  <c r="AZ350" i="1" s="1"/>
  <c r="AZ351" i="1" s="1"/>
  <c r="AZ352" i="1" s="1"/>
  <c r="AZ353" i="1" s="1"/>
  <c r="AZ354" i="1" s="1"/>
  <c r="AZ355" i="1" s="1"/>
  <c r="AZ356" i="1" s="1"/>
  <c r="AZ357" i="1" s="1"/>
  <c r="AZ358" i="1" s="1"/>
  <c r="AZ359" i="1" s="1"/>
  <c r="AZ360" i="1" s="1"/>
  <c r="AZ361" i="1" s="1"/>
  <c r="AZ362" i="1" s="1"/>
  <c r="AZ363" i="1" s="1"/>
  <c r="AZ364" i="1" s="1"/>
  <c r="AZ365" i="1" s="1"/>
  <c r="AZ366" i="1" s="1"/>
  <c r="AZ367" i="1" s="1"/>
  <c r="AZ368" i="1" s="1"/>
  <c r="AZ369" i="1" s="1"/>
  <c r="AZ370" i="1" s="1"/>
  <c r="AZ371" i="1" s="1"/>
  <c r="AZ372" i="1" s="1"/>
  <c r="AZ373" i="1" s="1"/>
  <c r="AZ374" i="1" s="1"/>
  <c r="AZ375" i="1" s="1"/>
  <c r="AZ376" i="1" s="1"/>
  <c r="AZ377" i="1" s="1"/>
  <c r="AZ378" i="1" s="1"/>
  <c r="AZ379" i="1" s="1"/>
  <c r="AZ380" i="1" s="1"/>
  <c r="AZ381" i="1" s="1"/>
  <c r="AZ382" i="1" s="1"/>
  <c r="AZ383" i="1" s="1"/>
  <c r="AZ384" i="1" s="1"/>
  <c r="AZ385" i="1" s="1"/>
  <c r="AZ386" i="1" s="1"/>
  <c r="AZ387" i="1" s="1"/>
  <c r="AZ388" i="1" s="1"/>
  <c r="AZ389" i="1" s="1"/>
  <c r="AZ390" i="1" s="1"/>
  <c r="AZ391" i="1" s="1"/>
  <c r="AZ392" i="1" s="1"/>
  <c r="AZ393" i="1" s="1"/>
  <c r="AZ394" i="1" s="1"/>
  <c r="AZ395" i="1" s="1"/>
  <c r="AZ396" i="1" s="1"/>
  <c r="AZ397" i="1" s="1"/>
  <c r="AZ398" i="1" s="1"/>
  <c r="AZ399" i="1" s="1"/>
  <c r="AZ400" i="1" s="1"/>
  <c r="AZ401" i="1" s="1"/>
  <c r="AZ402" i="1" s="1"/>
  <c r="AZ403" i="1" s="1"/>
  <c r="AZ404" i="1" s="1"/>
  <c r="AZ405" i="1" s="1"/>
  <c r="AZ406" i="1" s="1"/>
  <c r="AZ407" i="1" s="1"/>
  <c r="AZ408" i="1" s="1"/>
  <c r="AZ409" i="1" s="1"/>
  <c r="AZ410" i="1" s="1"/>
  <c r="AZ411" i="1" s="1"/>
  <c r="AZ412" i="1" s="1"/>
  <c r="AZ413" i="1" s="1"/>
  <c r="AZ414" i="1" s="1"/>
  <c r="AZ415" i="1" s="1"/>
  <c r="AZ416" i="1" s="1"/>
  <c r="AZ417" i="1" s="1"/>
  <c r="AZ418" i="1" s="1"/>
  <c r="AZ419" i="1" s="1"/>
  <c r="AZ420" i="1" s="1"/>
  <c r="AZ421" i="1" s="1"/>
  <c r="AZ422" i="1" s="1"/>
  <c r="AZ423" i="1" s="1"/>
  <c r="AZ424" i="1" s="1"/>
  <c r="AZ425" i="1" s="1"/>
  <c r="AZ426" i="1" s="1"/>
  <c r="AZ427" i="1" s="1"/>
  <c r="AZ428" i="1" s="1"/>
  <c r="AZ429" i="1" s="1"/>
  <c r="AZ430" i="1" s="1"/>
  <c r="AZ431" i="1" s="1"/>
  <c r="AZ432" i="1" s="1"/>
  <c r="AZ433" i="1" s="1"/>
  <c r="AZ434" i="1" s="1"/>
  <c r="AZ435" i="1" s="1"/>
  <c r="AZ436" i="1" s="1"/>
  <c r="AZ437" i="1" s="1"/>
  <c r="AZ438" i="1" s="1"/>
  <c r="AZ439" i="1" s="1"/>
  <c r="AZ440" i="1" s="1"/>
  <c r="AZ441" i="1" s="1"/>
  <c r="AZ442" i="1" s="1"/>
  <c r="AZ443" i="1" s="1"/>
  <c r="AZ444" i="1" s="1"/>
  <c r="AZ445" i="1" s="1"/>
  <c r="AZ446" i="1" s="1"/>
  <c r="AZ447" i="1" s="1"/>
  <c r="AZ448" i="1" s="1"/>
  <c r="AZ449" i="1" s="1"/>
  <c r="AZ450" i="1" s="1"/>
  <c r="AZ451" i="1" s="1"/>
  <c r="AZ452" i="1" s="1"/>
  <c r="AZ453" i="1" s="1"/>
  <c r="AZ454" i="1" s="1"/>
  <c r="AZ455" i="1" s="1"/>
  <c r="AZ456" i="1" s="1"/>
  <c r="AZ457" i="1" s="1"/>
  <c r="AR293" i="1"/>
  <c r="BO292" i="1"/>
  <c r="BO293" i="1" s="1"/>
  <c r="BO294" i="1" s="1"/>
  <c r="BO295" i="1" s="1"/>
  <c r="BO296" i="1" s="1"/>
  <c r="BO297" i="1" s="1"/>
  <c r="BO298" i="1" s="1"/>
  <c r="BO299" i="1" s="1"/>
  <c r="BO300" i="1" s="1"/>
  <c r="BO301" i="1" s="1"/>
  <c r="BO302" i="1" s="1"/>
  <c r="BO303" i="1" s="1"/>
  <c r="BO304" i="1" s="1"/>
  <c r="BO305" i="1" s="1"/>
  <c r="BO306" i="1" s="1"/>
  <c r="BO307" i="1" s="1"/>
  <c r="BO308" i="1" s="1"/>
  <c r="BO309" i="1" s="1"/>
  <c r="BO310" i="1" s="1"/>
  <c r="BO311" i="1" s="1"/>
  <c r="BO312" i="1" s="1"/>
  <c r="BO313" i="1" s="1"/>
  <c r="BO314" i="1" s="1"/>
  <c r="BO315" i="1" s="1"/>
  <c r="BO316" i="1" s="1"/>
  <c r="BO317" i="1" s="1"/>
  <c r="BO318" i="1" s="1"/>
  <c r="BO319" i="1" s="1"/>
  <c r="BO320" i="1" s="1"/>
  <c r="BO321" i="1" s="1"/>
  <c r="BO322" i="1" s="1"/>
  <c r="BO323" i="1" s="1"/>
  <c r="BO324" i="1" s="1"/>
  <c r="BO325" i="1" s="1"/>
  <c r="BO326" i="1" s="1"/>
  <c r="BO327" i="1" s="1"/>
  <c r="BO328" i="1" s="1"/>
  <c r="BO329" i="1" s="1"/>
  <c r="BO330" i="1" s="1"/>
  <c r="BO331" i="1" s="1"/>
  <c r="BO332" i="1" s="1"/>
  <c r="BO333" i="1" s="1"/>
  <c r="BO334" i="1" s="1"/>
  <c r="BO335" i="1" s="1"/>
  <c r="BO336" i="1" s="1"/>
  <c r="BO337" i="1" s="1"/>
  <c r="BO338" i="1" s="1"/>
  <c r="BO339" i="1" s="1"/>
  <c r="BO340" i="1" s="1"/>
  <c r="BO341" i="1" s="1"/>
  <c r="BO342" i="1" s="1"/>
  <c r="BO343" i="1" s="1"/>
  <c r="BO344" i="1" s="1"/>
  <c r="BO345" i="1" s="1"/>
  <c r="BO346" i="1" s="1"/>
  <c r="BO347" i="1" s="1"/>
  <c r="BO348" i="1" s="1"/>
  <c r="BO349" i="1" s="1"/>
  <c r="BO350" i="1" s="1"/>
  <c r="BO351" i="1" s="1"/>
  <c r="BO352" i="1" s="1"/>
  <c r="BO353" i="1" s="1"/>
  <c r="BO354" i="1" s="1"/>
  <c r="BO355" i="1" s="1"/>
  <c r="BO356" i="1" s="1"/>
  <c r="BO357" i="1" s="1"/>
  <c r="BO358" i="1" s="1"/>
  <c r="BO359" i="1" s="1"/>
  <c r="BO360" i="1" s="1"/>
  <c r="BO361" i="1" s="1"/>
  <c r="BO362" i="1" s="1"/>
  <c r="BO363" i="1" s="1"/>
  <c r="BO364" i="1" s="1"/>
  <c r="BO365" i="1" s="1"/>
  <c r="BO366" i="1" s="1"/>
  <c r="BO367" i="1" s="1"/>
  <c r="BO368" i="1" s="1"/>
  <c r="BO369" i="1" s="1"/>
  <c r="BO370" i="1" s="1"/>
  <c r="BO371" i="1" s="1"/>
  <c r="BO372" i="1" s="1"/>
  <c r="BO373" i="1" s="1"/>
  <c r="BO374" i="1" s="1"/>
  <c r="BO375" i="1" s="1"/>
  <c r="BO376" i="1" s="1"/>
  <c r="BO377" i="1" s="1"/>
  <c r="BO378" i="1" s="1"/>
  <c r="BO379" i="1" s="1"/>
  <c r="BO380" i="1" s="1"/>
  <c r="BO381" i="1" s="1"/>
  <c r="BO382" i="1" s="1"/>
  <c r="BO383" i="1" s="1"/>
  <c r="BO384" i="1" s="1"/>
  <c r="BO385" i="1" s="1"/>
  <c r="BO386" i="1" s="1"/>
  <c r="BO387" i="1" s="1"/>
  <c r="BO388" i="1" s="1"/>
  <c r="BO389" i="1" s="1"/>
  <c r="BO390" i="1" s="1"/>
  <c r="BO391" i="1" s="1"/>
  <c r="BO392" i="1" s="1"/>
  <c r="BO393" i="1" s="1"/>
  <c r="BO394" i="1" s="1"/>
  <c r="BO395" i="1" s="1"/>
  <c r="BO396" i="1" s="1"/>
  <c r="BO397" i="1" s="1"/>
  <c r="BO398" i="1" s="1"/>
  <c r="BO399" i="1" s="1"/>
  <c r="BO400" i="1" s="1"/>
  <c r="BO401" i="1" s="1"/>
  <c r="BO402" i="1" s="1"/>
  <c r="BO403" i="1" s="1"/>
  <c r="BO404" i="1" s="1"/>
  <c r="BO405" i="1" s="1"/>
  <c r="BO406" i="1" s="1"/>
  <c r="BO407" i="1" s="1"/>
  <c r="BO408" i="1" s="1"/>
  <c r="BO409" i="1" s="1"/>
  <c r="BO410" i="1" s="1"/>
  <c r="BO411" i="1" s="1"/>
  <c r="BO412" i="1" s="1"/>
  <c r="BO413" i="1" s="1"/>
  <c r="BO414" i="1" s="1"/>
  <c r="BO415" i="1" s="1"/>
  <c r="BO416" i="1" s="1"/>
  <c r="BO417" i="1" s="1"/>
  <c r="BO418" i="1" s="1"/>
  <c r="BO419" i="1" s="1"/>
  <c r="BO420" i="1" s="1"/>
  <c r="BO421" i="1" s="1"/>
  <c r="BO422" i="1" s="1"/>
  <c r="BO423" i="1" s="1"/>
  <c r="BO424" i="1" s="1"/>
  <c r="BO425" i="1" s="1"/>
  <c r="BO426" i="1" s="1"/>
  <c r="BO427" i="1" s="1"/>
  <c r="BO428" i="1" s="1"/>
  <c r="BO429" i="1" s="1"/>
  <c r="BO430" i="1" s="1"/>
  <c r="BO431" i="1" s="1"/>
  <c r="BO432" i="1" s="1"/>
  <c r="BO433" i="1" s="1"/>
  <c r="BO434" i="1" s="1"/>
  <c r="BO435" i="1" s="1"/>
  <c r="BO436" i="1" s="1"/>
  <c r="BO437" i="1" s="1"/>
  <c r="BO438" i="1" s="1"/>
  <c r="BO439" i="1" s="1"/>
  <c r="BO440" i="1" s="1"/>
  <c r="BO441" i="1" s="1"/>
  <c r="BO442" i="1" s="1"/>
  <c r="BO443" i="1" s="1"/>
  <c r="BO444" i="1" s="1"/>
  <c r="BO445" i="1" s="1"/>
  <c r="BO446" i="1" s="1"/>
  <c r="BO447" i="1" s="1"/>
  <c r="BO448" i="1" s="1"/>
  <c r="BO449" i="1" s="1"/>
  <c r="BO450" i="1" s="1"/>
  <c r="BO451" i="1" s="1"/>
  <c r="BO452" i="1" s="1"/>
  <c r="BO453" i="1" s="1"/>
  <c r="BO454" i="1" s="1"/>
  <c r="BO455" i="1" s="1"/>
  <c r="BO456" i="1" s="1"/>
  <c r="BO457" i="1" s="1"/>
  <c r="BN292" i="1"/>
  <c r="BN293" i="1" s="1"/>
  <c r="BN294" i="1" s="1"/>
  <c r="BN295" i="1" s="1"/>
  <c r="BN296" i="1" s="1"/>
  <c r="BN297" i="1" s="1"/>
  <c r="BN298" i="1" s="1"/>
  <c r="BN299" i="1" s="1"/>
  <c r="BN300" i="1" s="1"/>
  <c r="BN301" i="1" s="1"/>
  <c r="BN302" i="1" s="1"/>
  <c r="BN303" i="1" s="1"/>
  <c r="BN304" i="1" s="1"/>
  <c r="BN305" i="1" s="1"/>
  <c r="BN306" i="1" s="1"/>
  <c r="BN307" i="1" s="1"/>
  <c r="BN308" i="1" s="1"/>
  <c r="BN309" i="1" s="1"/>
  <c r="BN310" i="1" s="1"/>
  <c r="BN311" i="1" s="1"/>
  <c r="BN312" i="1" s="1"/>
  <c r="BN313" i="1" s="1"/>
  <c r="BN314" i="1" s="1"/>
  <c r="BN315" i="1" s="1"/>
  <c r="BN316" i="1" s="1"/>
  <c r="BN317" i="1" s="1"/>
  <c r="BN318" i="1" s="1"/>
  <c r="BN319" i="1" s="1"/>
  <c r="BN320" i="1" s="1"/>
  <c r="BN321" i="1" s="1"/>
  <c r="BN322" i="1" s="1"/>
  <c r="BN323" i="1" s="1"/>
  <c r="BN324" i="1" s="1"/>
  <c r="BN325" i="1" s="1"/>
  <c r="BN326" i="1" s="1"/>
  <c r="BN327" i="1" s="1"/>
  <c r="BN328" i="1" s="1"/>
  <c r="BN329" i="1" s="1"/>
  <c r="BN330" i="1" s="1"/>
  <c r="BN331" i="1" s="1"/>
  <c r="BN332" i="1" s="1"/>
  <c r="BN333" i="1" s="1"/>
  <c r="BN334" i="1" s="1"/>
  <c r="BN335" i="1" s="1"/>
  <c r="BN336" i="1" s="1"/>
  <c r="BN337" i="1" s="1"/>
  <c r="BN338" i="1" s="1"/>
  <c r="BN339" i="1" s="1"/>
  <c r="BN340" i="1" s="1"/>
  <c r="BN341" i="1" s="1"/>
  <c r="BN342" i="1" s="1"/>
  <c r="BN343" i="1" s="1"/>
  <c r="BN344" i="1" s="1"/>
  <c r="BN345" i="1" s="1"/>
  <c r="BN346" i="1" s="1"/>
  <c r="BN347" i="1" s="1"/>
  <c r="BN348" i="1" s="1"/>
  <c r="BN349" i="1" s="1"/>
  <c r="BN350" i="1" s="1"/>
  <c r="BN351" i="1" s="1"/>
  <c r="BN352" i="1" s="1"/>
  <c r="BN353" i="1" s="1"/>
  <c r="BN354" i="1" s="1"/>
  <c r="BN355" i="1" s="1"/>
  <c r="BN356" i="1" s="1"/>
  <c r="BN357" i="1" s="1"/>
  <c r="BN358" i="1" s="1"/>
  <c r="BN359" i="1" s="1"/>
  <c r="BN360" i="1" s="1"/>
  <c r="BN361" i="1" s="1"/>
  <c r="BN362" i="1" s="1"/>
  <c r="BN363" i="1" s="1"/>
  <c r="BN364" i="1" s="1"/>
  <c r="BN365" i="1" s="1"/>
  <c r="BN366" i="1" s="1"/>
  <c r="BN367" i="1" s="1"/>
  <c r="BN368" i="1" s="1"/>
  <c r="BN369" i="1" s="1"/>
  <c r="BN370" i="1" s="1"/>
  <c r="BN371" i="1" s="1"/>
  <c r="BN372" i="1" s="1"/>
  <c r="BN373" i="1" s="1"/>
  <c r="BN374" i="1" s="1"/>
  <c r="BN375" i="1" s="1"/>
  <c r="BN376" i="1" s="1"/>
  <c r="BN377" i="1" s="1"/>
  <c r="BN378" i="1" s="1"/>
  <c r="BN379" i="1" s="1"/>
  <c r="BN380" i="1" s="1"/>
  <c r="BN381" i="1" s="1"/>
  <c r="BN382" i="1" s="1"/>
  <c r="BN383" i="1" s="1"/>
  <c r="BN384" i="1" s="1"/>
  <c r="BN385" i="1" s="1"/>
  <c r="BN386" i="1" s="1"/>
  <c r="BN387" i="1" s="1"/>
  <c r="BN388" i="1" s="1"/>
  <c r="BN389" i="1" s="1"/>
  <c r="BN390" i="1" s="1"/>
  <c r="BN391" i="1" s="1"/>
  <c r="BN392" i="1" s="1"/>
  <c r="BN393" i="1" s="1"/>
  <c r="BN394" i="1" s="1"/>
  <c r="BN395" i="1" s="1"/>
  <c r="BN396" i="1" s="1"/>
  <c r="BN397" i="1" s="1"/>
  <c r="BN398" i="1" s="1"/>
  <c r="BN399" i="1" s="1"/>
  <c r="BN400" i="1" s="1"/>
  <c r="BN401" i="1" s="1"/>
  <c r="BN402" i="1" s="1"/>
  <c r="BN403" i="1" s="1"/>
  <c r="BN404" i="1" s="1"/>
  <c r="BN405" i="1" s="1"/>
  <c r="BN406" i="1" s="1"/>
  <c r="BN407" i="1" s="1"/>
  <c r="BN408" i="1" s="1"/>
  <c r="BN409" i="1" s="1"/>
  <c r="BN410" i="1" s="1"/>
  <c r="BN411" i="1" s="1"/>
  <c r="BN412" i="1" s="1"/>
  <c r="BN413" i="1" s="1"/>
  <c r="BN414" i="1" s="1"/>
  <c r="BN415" i="1" s="1"/>
  <c r="BN416" i="1" s="1"/>
  <c r="BN417" i="1" s="1"/>
  <c r="BN418" i="1" s="1"/>
  <c r="BN419" i="1" s="1"/>
  <c r="BN420" i="1" s="1"/>
  <c r="BN421" i="1" s="1"/>
  <c r="BN422" i="1" s="1"/>
  <c r="BN423" i="1" s="1"/>
  <c r="BN424" i="1" s="1"/>
  <c r="BN425" i="1" s="1"/>
  <c r="BN426" i="1" s="1"/>
  <c r="BN427" i="1" s="1"/>
  <c r="BN428" i="1" s="1"/>
  <c r="BN429" i="1" s="1"/>
  <c r="BN430" i="1" s="1"/>
  <c r="BN431" i="1" s="1"/>
  <c r="BN432" i="1" s="1"/>
  <c r="BN433" i="1" s="1"/>
  <c r="BN434" i="1" s="1"/>
  <c r="BN435" i="1" s="1"/>
  <c r="BN436" i="1" s="1"/>
  <c r="BN437" i="1" s="1"/>
  <c r="BN438" i="1" s="1"/>
  <c r="BN439" i="1" s="1"/>
  <c r="BN440" i="1" s="1"/>
  <c r="BN441" i="1" s="1"/>
  <c r="BN442" i="1" s="1"/>
  <c r="BN443" i="1" s="1"/>
  <c r="BN444" i="1" s="1"/>
  <c r="BN445" i="1" s="1"/>
  <c r="BN446" i="1" s="1"/>
  <c r="BN447" i="1" s="1"/>
  <c r="BN448" i="1" s="1"/>
  <c r="BN449" i="1" s="1"/>
  <c r="BN450" i="1" s="1"/>
  <c r="BN451" i="1" s="1"/>
  <c r="BN452" i="1" s="1"/>
  <c r="BN453" i="1" s="1"/>
  <c r="BN454" i="1" s="1"/>
  <c r="BN455" i="1" s="1"/>
  <c r="BN456" i="1" s="1"/>
  <c r="BN457" i="1" s="1"/>
  <c r="BM292" i="1"/>
  <c r="BM293" i="1" s="1"/>
  <c r="BM294" i="1" s="1"/>
  <c r="BM295" i="1" s="1"/>
  <c r="BM296" i="1" s="1"/>
  <c r="BM297" i="1" s="1"/>
  <c r="BM298" i="1" s="1"/>
  <c r="BM299" i="1" s="1"/>
  <c r="BM300" i="1" s="1"/>
  <c r="BM301" i="1" s="1"/>
  <c r="BM302" i="1" s="1"/>
  <c r="BM303" i="1" s="1"/>
  <c r="BM304" i="1" s="1"/>
  <c r="BM305" i="1" s="1"/>
  <c r="BM306" i="1" s="1"/>
  <c r="BM307" i="1" s="1"/>
  <c r="BM308" i="1" s="1"/>
  <c r="BM309" i="1" s="1"/>
  <c r="BM310" i="1" s="1"/>
  <c r="BM311" i="1" s="1"/>
  <c r="BM312" i="1" s="1"/>
  <c r="BM313" i="1" s="1"/>
  <c r="BM314" i="1" s="1"/>
  <c r="BM315" i="1" s="1"/>
  <c r="BM316" i="1" s="1"/>
  <c r="BM317" i="1" s="1"/>
  <c r="BM318" i="1" s="1"/>
  <c r="BM319" i="1" s="1"/>
  <c r="BM320" i="1" s="1"/>
  <c r="BM321" i="1" s="1"/>
  <c r="BM322" i="1" s="1"/>
  <c r="BM323" i="1" s="1"/>
  <c r="BM324" i="1" s="1"/>
  <c r="BM325" i="1" s="1"/>
  <c r="BM326" i="1" s="1"/>
  <c r="BM327" i="1" s="1"/>
  <c r="BM328" i="1" s="1"/>
  <c r="BM329" i="1" s="1"/>
  <c r="BM330" i="1" s="1"/>
  <c r="BM331" i="1" s="1"/>
  <c r="BM332" i="1" s="1"/>
  <c r="BM333" i="1" s="1"/>
  <c r="BM334" i="1" s="1"/>
  <c r="BM335" i="1" s="1"/>
  <c r="BM336" i="1" s="1"/>
  <c r="BM337" i="1" s="1"/>
  <c r="BM338" i="1" s="1"/>
  <c r="BM339" i="1" s="1"/>
  <c r="BM340" i="1" s="1"/>
  <c r="BM341" i="1" s="1"/>
  <c r="BM342" i="1" s="1"/>
  <c r="BM343" i="1" s="1"/>
  <c r="BM344" i="1" s="1"/>
  <c r="BM345" i="1" s="1"/>
  <c r="BM346" i="1" s="1"/>
  <c r="BM347" i="1" s="1"/>
  <c r="BM348" i="1" s="1"/>
  <c r="BM349" i="1" s="1"/>
  <c r="BM350" i="1" s="1"/>
  <c r="BM351" i="1" s="1"/>
  <c r="BM352" i="1" s="1"/>
  <c r="BM353" i="1" s="1"/>
  <c r="BM354" i="1" s="1"/>
  <c r="BM355" i="1" s="1"/>
  <c r="BM356" i="1" s="1"/>
  <c r="BM357" i="1" s="1"/>
  <c r="BM358" i="1" s="1"/>
  <c r="BM359" i="1" s="1"/>
  <c r="BM360" i="1" s="1"/>
  <c r="BM361" i="1" s="1"/>
  <c r="BM362" i="1" s="1"/>
  <c r="BM363" i="1" s="1"/>
  <c r="BM364" i="1" s="1"/>
  <c r="BM365" i="1" s="1"/>
  <c r="BM366" i="1" s="1"/>
  <c r="BM367" i="1" s="1"/>
  <c r="BM368" i="1" s="1"/>
  <c r="BM369" i="1" s="1"/>
  <c r="BM370" i="1" s="1"/>
  <c r="BM371" i="1" s="1"/>
  <c r="BM372" i="1" s="1"/>
  <c r="BM373" i="1" s="1"/>
  <c r="BM374" i="1" s="1"/>
  <c r="BM375" i="1" s="1"/>
  <c r="BM376" i="1" s="1"/>
  <c r="BM377" i="1" s="1"/>
  <c r="BM378" i="1" s="1"/>
  <c r="BM379" i="1" s="1"/>
  <c r="BM380" i="1" s="1"/>
  <c r="BM381" i="1" s="1"/>
  <c r="BM382" i="1" s="1"/>
  <c r="BM383" i="1" s="1"/>
  <c r="BM384" i="1" s="1"/>
  <c r="BM385" i="1" s="1"/>
  <c r="BM386" i="1" s="1"/>
  <c r="BM387" i="1" s="1"/>
  <c r="BM388" i="1" s="1"/>
  <c r="BM389" i="1" s="1"/>
  <c r="BM390" i="1" s="1"/>
  <c r="BM391" i="1" s="1"/>
  <c r="BM392" i="1" s="1"/>
  <c r="BM393" i="1" s="1"/>
  <c r="BM394" i="1" s="1"/>
  <c r="BM395" i="1" s="1"/>
  <c r="BM396" i="1" s="1"/>
  <c r="BM397" i="1" s="1"/>
  <c r="BM398" i="1" s="1"/>
  <c r="BM399" i="1" s="1"/>
  <c r="BM400" i="1" s="1"/>
  <c r="BM401" i="1" s="1"/>
  <c r="BM402" i="1" s="1"/>
  <c r="BM403" i="1" s="1"/>
  <c r="BM404" i="1" s="1"/>
  <c r="BM405" i="1" s="1"/>
  <c r="BM406" i="1" s="1"/>
  <c r="BM407" i="1" s="1"/>
  <c r="BM408" i="1" s="1"/>
  <c r="BM409" i="1" s="1"/>
  <c r="BM410" i="1" s="1"/>
  <c r="BM411" i="1" s="1"/>
  <c r="BM412" i="1" s="1"/>
  <c r="BM413" i="1" s="1"/>
  <c r="BM414" i="1" s="1"/>
  <c r="BM415" i="1" s="1"/>
  <c r="BM416" i="1" s="1"/>
  <c r="BM417" i="1" s="1"/>
  <c r="BM418" i="1" s="1"/>
  <c r="BM419" i="1" s="1"/>
  <c r="BM420" i="1" s="1"/>
  <c r="BM421" i="1" s="1"/>
  <c r="BM422" i="1" s="1"/>
  <c r="BM423" i="1" s="1"/>
  <c r="BM424" i="1" s="1"/>
  <c r="BM425" i="1" s="1"/>
  <c r="BM426" i="1" s="1"/>
  <c r="BM427" i="1" s="1"/>
  <c r="BM428" i="1" s="1"/>
  <c r="BM429" i="1" s="1"/>
  <c r="BM430" i="1" s="1"/>
  <c r="BM431" i="1" s="1"/>
  <c r="BM432" i="1" s="1"/>
  <c r="BM433" i="1" s="1"/>
  <c r="BM434" i="1" s="1"/>
  <c r="BM435" i="1" s="1"/>
  <c r="BM436" i="1" s="1"/>
  <c r="BM437" i="1" s="1"/>
  <c r="BM438" i="1" s="1"/>
  <c r="BM439" i="1" s="1"/>
  <c r="BM440" i="1" s="1"/>
  <c r="BM441" i="1" s="1"/>
  <c r="BM442" i="1" s="1"/>
  <c r="BM443" i="1" s="1"/>
  <c r="BM444" i="1" s="1"/>
  <c r="BM445" i="1" s="1"/>
  <c r="BM446" i="1" s="1"/>
  <c r="BM447" i="1" s="1"/>
  <c r="BM448" i="1" s="1"/>
  <c r="BM449" i="1" s="1"/>
  <c r="BM450" i="1" s="1"/>
  <c r="BM451" i="1" s="1"/>
  <c r="BM452" i="1" s="1"/>
  <c r="BM453" i="1" s="1"/>
  <c r="BM454" i="1" s="1"/>
  <c r="BM455" i="1" s="1"/>
  <c r="BM456" i="1" s="1"/>
  <c r="BM457" i="1" s="1"/>
  <c r="BL292" i="1"/>
  <c r="BL293" i="1" s="1"/>
  <c r="BL294" i="1" s="1"/>
  <c r="BL295" i="1" s="1"/>
  <c r="BL296" i="1" s="1"/>
  <c r="BL297" i="1" s="1"/>
  <c r="BL298" i="1" s="1"/>
  <c r="BL299" i="1" s="1"/>
  <c r="BL300" i="1" s="1"/>
  <c r="BL301" i="1" s="1"/>
  <c r="BL302" i="1" s="1"/>
  <c r="BL303" i="1" s="1"/>
  <c r="BL304" i="1" s="1"/>
  <c r="BL305" i="1" s="1"/>
  <c r="BL306" i="1" s="1"/>
  <c r="BL307" i="1" s="1"/>
  <c r="BL308" i="1" s="1"/>
  <c r="BL309" i="1" s="1"/>
  <c r="BL310" i="1" s="1"/>
  <c r="BL311" i="1" s="1"/>
  <c r="BL312" i="1" s="1"/>
  <c r="BL313" i="1" s="1"/>
  <c r="BL314" i="1" s="1"/>
  <c r="BL315" i="1" s="1"/>
  <c r="BL316" i="1" s="1"/>
  <c r="BL317" i="1" s="1"/>
  <c r="BL318" i="1" s="1"/>
  <c r="BL319" i="1" s="1"/>
  <c r="BL320" i="1" s="1"/>
  <c r="BL321" i="1" s="1"/>
  <c r="BL322" i="1" s="1"/>
  <c r="BL323" i="1" s="1"/>
  <c r="BL324" i="1" s="1"/>
  <c r="BL325" i="1" s="1"/>
  <c r="BL326" i="1" s="1"/>
  <c r="BL327" i="1" s="1"/>
  <c r="BL328" i="1" s="1"/>
  <c r="BL329" i="1" s="1"/>
  <c r="BL330" i="1" s="1"/>
  <c r="BL331" i="1" s="1"/>
  <c r="BL332" i="1" s="1"/>
  <c r="BL333" i="1" s="1"/>
  <c r="BL334" i="1" s="1"/>
  <c r="BL335" i="1" s="1"/>
  <c r="BL336" i="1" s="1"/>
  <c r="BL337" i="1" s="1"/>
  <c r="BL338" i="1" s="1"/>
  <c r="BL339" i="1" s="1"/>
  <c r="BL340" i="1" s="1"/>
  <c r="BL341" i="1" s="1"/>
  <c r="BL342" i="1" s="1"/>
  <c r="BL343" i="1" s="1"/>
  <c r="BL344" i="1" s="1"/>
  <c r="BL345" i="1" s="1"/>
  <c r="BL346" i="1" s="1"/>
  <c r="BL347" i="1" s="1"/>
  <c r="BL348" i="1" s="1"/>
  <c r="BL349" i="1" s="1"/>
  <c r="BL350" i="1" s="1"/>
  <c r="BL351" i="1" s="1"/>
  <c r="BL352" i="1" s="1"/>
  <c r="BL353" i="1" s="1"/>
  <c r="BL354" i="1" s="1"/>
  <c r="BL355" i="1" s="1"/>
  <c r="BL356" i="1" s="1"/>
  <c r="BL357" i="1" s="1"/>
  <c r="BL358" i="1" s="1"/>
  <c r="BL359" i="1" s="1"/>
  <c r="BL360" i="1" s="1"/>
  <c r="BL361" i="1" s="1"/>
  <c r="BL362" i="1" s="1"/>
  <c r="BL363" i="1" s="1"/>
  <c r="BL364" i="1" s="1"/>
  <c r="BL365" i="1" s="1"/>
  <c r="BL366" i="1" s="1"/>
  <c r="BL367" i="1" s="1"/>
  <c r="BL368" i="1" s="1"/>
  <c r="BL369" i="1" s="1"/>
  <c r="BL370" i="1" s="1"/>
  <c r="BL371" i="1" s="1"/>
  <c r="BL372" i="1" s="1"/>
  <c r="BL373" i="1" s="1"/>
  <c r="BL374" i="1" s="1"/>
  <c r="BL375" i="1" s="1"/>
  <c r="BL376" i="1" s="1"/>
  <c r="BL377" i="1" s="1"/>
  <c r="BL378" i="1" s="1"/>
  <c r="BL379" i="1" s="1"/>
  <c r="BL380" i="1" s="1"/>
  <c r="BL381" i="1" s="1"/>
  <c r="BL382" i="1" s="1"/>
  <c r="BL383" i="1" s="1"/>
  <c r="BL384" i="1" s="1"/>
  <c r="BL385" i="1" s="1"/>
  <c r="BL386" i="1" s="1"/>
  <c r="BL387" i="1" s="1"/>
  <c r="BL388" i="1" s="1"/>
  <c r="BL389" i="1" s="1"/>
  <c r="BL390" i="1" s="1"/>
  <c r="BL391" i="1" s="1"/>
  <c r="BL392" i="1" s="1"/>
  <c r="BL393" i="1" s="1"/>
  <c r="BL394" i="1" s="1"/>
  <c r="BL395" i="1" s="1"/>
  <c r="BL396" i="1" s="1"/>
  <c r="BL397" i="1" s="1"/>
  <c r="BL398" i="1" s="1"/>
  <c r="BL399" i="1" s="1"/>
  <c r="BL400" i="1" s="1"/>
  <c r="BL401" i="1" s="1"/>
  <c r="BL402" i="1" s="1"/>
  <c r="BL403" i="1" s="1"/>
  <c r="BL404" i="1" s="1"/>
  <c r="BL405" i="1" s="1"/>
  <c r="BL406" i="1" s="1"/>
  <c r="BL407" i="1" s="1"/>
  <c r="BL408" i="1" s="1"/>
  <c r="BL409" i="1" s="1"/>
  <c r="BL410" i="1" s="1"/>
  <c r="BL411" i="1" s="1"/>
  <c r="BL412" i="1" s="1"/>
  <c r="BL413" i="1" s="1"/>
  <c r="BL414" i="1" s="1"/>
  <c r="BL415" i="1" s="1"/>
  <c r="BL416" i="1" s="1"/>
  <c r="BL417" i="1" s="1"/>
  <c r="BL418" i="1" s="1"/>
  <c r="BL419" i="1" s="1"/>
  <c r="BL420" i="1" s="1"/>
  <c r="BL421" i="1" s="1"/>
  <c r="BL422" i="1" s="1"/>
  <c r="BL423" i="1" s="1"/>
  <c r="BL424" i="1" s="1"/>
  <c r="BL425" i="1" s="1"/>
  <c r="BL426" i="1" s="1"/>
  <c r="BL427" i="1" s="1"/>
  <c r="BL428" i="1" s="1"/>
  <c r="BL429" i="1" s="1"/>
  <c r="BL430" i="1" s="1"/>
  <c r="BL431" i="1" s="1"/>
  <c r="BL432" i="1" s="1"/>
  <c r="BL433" i="1" s="1"/>
  <c r="BL434" i="1" s="1"/>
  <c r="BL435" i="1" s="1"/>
  <c r="BL436" i="1" s="1"/>
  <c r="BL437" i="1" s="1"/>
  <c r="BL438" i="1" s="1"/>
  <c r="BL439" i="1" s="1"/>
  <c r="BL440" i="1" s="1"/>
  <c r="BL441" i="1" s="1"/>
  <c r="BL442" i="1" s="1"/>
  <c r="BL443" i="1" s="1"/>
  <c r="BL444" i="1" s="1"/>
  <c r="BL445" i="1" s="1"/>
  <c r="BL446" i="1" s="1"/>
  <c r="BL447" i="1" s="1"/>
  <c r="BL448" i="1" s="1"/>
  <c r="BL449" i="1" s="1"/>
  <c r="BL450" i="1" s="1"/>
  <c r="BL451" i="1" s="1"/>
  <c r="BL452" i="1" s="1"/>
  <c r="BL453" i="1" s="1"/>
  <c r="BL454" i="1" s="1"/>
  <c r="BL455" i="1" s="1"/>
  <c r="BL456" i="1" s="1"/>
  <c r="BL457" i="1" s="1"/>
  <c r="BK292" i="1"/>
  <c r="BK293" i="1" s="1"/>
  <c r="BK294" i="1" s="1"/>
  <c r="BK295" i="1" s="1"/>
  <c r="BK296" i="1" s="1"/>
  <c r="BK297" i="1" s="1"/>
  <c r="BK298" i="1" s="1"/>
  <c r="BK299" i="1" s="1"/>
  <c r="BK300" i="1" s="1"/>
  <c r="BK301" i="1" s="1"/>
  <c r="BK302" i="1" s="1"/>
  <c r="BK303" i="1" s="1"/>
  <c r="BK304" i="1" s="1"/>
  <c r="BK305" i="1" s="1"/>
  <c r="BK306" i="1" s="1"/>
  <c r="BK307" i="1" s="1"/>
  <c r="BK308" i="1" s="1"/>
  <c r="BK309" i="1" s="1"/>
  <c r="BK310" i="1" s="1"/>
  <c r="BK311" i="1" s="1"/>
  <c r="BK312" i="1" s="1"/>
  <c r="BK313" i="1" s="1"/>
  <c r="BK314" i="1" s="1"/>
  <c r="BK315" i="1" s="1"/>
  <c r="BK316" i="1" s="1"/>
  <c r="BK317" i="1" s="1"/>
  <c r="BK318" i="1" s="1"/>
  <c r="BK319" i="1" s="1"/>
  <c r="BK320" i="1" s="1"/>
  <c r="BK321" i="1" s="1"/>
  <c r="BK322" i="1" s="1"/>
  <c r="BK323" i="1" s="1"/>
  <c r="BK324" i="1" s="1"/>
  <c r="BK325" i="1" s="1"/>
  <c r="BK326" i="1" s="1"/>
  <c r="BK327" i="1" s="1"/>
  <c r="BK328" i="1" s="1"/>
  <c r="BK329" i="1" s="1"/>
  <c r="BK330" i="1" s="1"/>
  <c r="BK331" i="1" s="1"/>
  <c r="BK332" i="1" s="1"/>
  <c r="BK333" i="1" s="1"/>
  <c r="BK334" i="1" s="1"/>
  <c r="BK335" i="1" s="1"/>
  <c r="BK336" i="1" s="1"/>
  <c r="BK337" i="1" s="1"/>
  <c r="BK338" i="1" s="1"/>
  <c r="BK339" i="1" s="1"/>
  <c r="BK340" i="1" s="1"/>
  <c r="BK341" i="1" s="1"/>
  <c r="BK342" i="1" s="1"/>
  <c r="BK343" i="1" s="1"/>
  <c r="BK344" i="1" s="1"/>
  <c r="BK345" i="1" s="1"/>
  <c r="BK346" i="1" s="1"/>
  <c r="BK347" i="1" s="1"/>
  <c r="BK348" i="1" s="1"/>
  <c r="BK349" i="1" s="1"/>
  <c r="BK350" i="1" s="1"/>
  <c r="BK351" i="1" s="1"/>
  <c r="BK352" i="1" s="1"/>
  <c r="BK353" i="1" s="1"/>
  <c r="BK354" i="1" s="1"/>
  <c r="BK355" i="1" s="1"/>
  <c r="BK356" i="1" s="1"/>
  <c r="BK357" i="1" s="1"/>
  <c r="BK358" i="1" s="1"/>
  <c r="BK359" i="1" s="1"/>
  <c r="BK360" i="1" s="1"/>
  <c r="BK361" i="1" s="1"/>
  <c r="BK362" i="1" s="1"/>
  <c r="BK363" i="1" s="1"/>
  <c r="BK364" i="1" s="1"/>
  <c r="BK365" i="1" s="1"/>
  <c r="BK366" i="1" s="1"/>
  <c r="BK367" i="1" s="1"/>
  <c r="BK368" i="1" s="1"/>
  <c r="BK369" i="1" s="1"/>
  <c r="BK370" i="1" s="1"/>
  <c r="BK371" i="1" s="1"/>
  <c r="BK372" i="1" s="1"/>
  <c r="BK373" i="1" s="1"/>
  <c r="BK374" i="1" s="1"/>
  <c r="BK375" i="1" s="1"/>
  <c r="BK376" i="1" s="1"/>
  <c r="BK377" i="1" s="1"/>
  <c r="BK378" i="1" s="1"/>
  <c r="BK379" i="1" s="1"/>
  <c r="BK380" i="1" s="1"/>
  <c r="BK381" i="1" s="1"/>
  <c r="BK382" i="1" s="1"/>
  <c r="BK383" i="1" s="1"/>
  <c r="BK384" i="1" s="1"/>
  <c r="BK385" i="1" s="1"/>
  <c r="BK386" i="1" s="1"/>
  <c r="BK387" i="1" s="1"/>
  <c r="BK388" i="1" s="1"/>
  <c r="BK389" i="1" s="1"/>
  <c r="BK390" i="1" s="1"/>
  <c r="BK391" i="1" s="1"/>
  <c r="BK392" i="1" s="1"/>
  <c r="BK393" i="1" s="1"/>
  <c r="BK394" i="1" s="1"/>
  <c r="BK395" i="1" s="1"/>
  <c r="BK396" i="1" s="1"/>
  <c r="BK397" i="1" s="1"/>
  <c r="BK398" i="1" s="1"/>
  <c r="BK399" i="1" s="1"/>
  <c r="BK400" i="1" s="1"/>
  <c r="BK401" i="1" s="1"/>
  <c r="BK402" i="1" s="1"/>
  <c r="BK403" i="1" s="1"/>
  <c r="BK404" i="1" s="1"/>
  <c r="BK405" i="1" s="1"/>
  <c r="BK406" i="1" s="1"/>
  <c r="BK407" i="1" s="1"/>
  <c r="BK408" i="1" s="1"/>
  <c r="BK409" i="1" s="1"/>
  <c r="BK410" i="1" s="1"/>
  <c r="BK411" i="1" s="1"/>
  <c r="BK412" i="1" s="1"/>
  <c r="BK413" i="1" s="1"/>
  <c r="BK414" i="1" s="1"/>
  <c r="BK415" i="1" s="1"/>
  <c r="BK416" i="1" s="1"/>
  <c r="BK417" i="1" s="1"/>
  <c r="BK418" i="1" s="1"/>
  <c r="BK419" i="1" s="1"/>
  <c r="BK420" i="1" s="1"/>
  <c r="BK421" i="1" s="1"/>
  <c r="BK422" i="1" s="1"/>
  <c r="BK423" i="1" s="1"/>
  <c r="BK424" i="1" s="1"/>
  <c r="BK425" i="1" s="1"/>
  <c r="BK426" i="1" s="1"/>
  <c r="BK427" i="1" s="1"/>
  <c r="BK428" i="1" s="1"/>
  <c r="BK429" i="1" s="1"/>
  <c r="BK430" i="1" s="1"/>
  <c r="BK431" i="1" s="1"/>
  <c r="BK432" i="1" s="1"/>
  <c r="BK433" i="1" s="1"/>
  <c r="BK434" i="1" s="1"/>
  <c r="BK435" i="1" s="1"/>
  <c r="BK436" i="1" s="1"/>
  <c r="BK437" i="1" s="1"/>
  <c r="BK438" i="1" s="1"/>
  <c r="BK439" i="1" s="1"/>
  <c r="BK440" i="1" s="1"/>
  <c r="BK441" i="1" s="1"/>
  <c r="BK442" i="1" s="1"/>
  <c r="BK443" i="1" s="1"/>
  <c r="BK444" i="1" s="1"/>
  <c r="BK445" i="1" s="1"/>
  <c r="BK446" i="1" s="1"/>
  <c r="BK447" i="1" s="1"/>
  <c r="BK448" i="1" s="1"/>
  <c r="BK449" i="1" s="1"/>
  <c r="BK450" i="1" s="1"/>
  <c r="BK451" i="1" s="1"/>
  <c r="BK452" i="1" s="1"/>
  <c r="BK453" i="1" s="1"/>
  <c r="BK454" i="1" s="1"/>
  <c r="BK455" i="1" s="1"/>
  <c r="BK456" i="1" s="1"/>
  <c r="BK457" i="1" s="1"/>
  <c r="BJ292" i="1"/>
  <c r="BJ293" i="1" s="1"/>
  <c r="BJ294" i="1" s="1"/>
  <c r="BJ295" i="1" s="1"/>
  <c r="BJ296" i="1" s="1"/>
  <c r="BJ297" i="1" s="1"/>
  <c r="BJ298" i="1" s="1"/>
  <c r="BJ299" i="1" s="1"/>
  <c r="BJ300" i="1" s="1"/>
  <c r="BJ301" i="1" s="1"/>
  <c r="BJ302" i="1" s="1"/>
  <c r="BJ303" i="1" s="1"/>
  <c r="BJ304" i="1" s="1"/>
  <c r="BJ305" i="1" s="1"/>
  <c r="BJ306" i="1" s="1"/>
  <c r="BJ307" i="1" s="1"/>
  <c r="BJ308" i="1" s="1"/>
  <c r="BJ309" i="1" s="1"/>
  <c r="BI292" i="1"/>
  <c r="BI293" i="1" s="1"/>
  <c r="BI294" i="1" s="1"/>
  <c r="BI295" i="1" s="1"/>
  <c r="BI296" i="1" s="1"/>
  <c r="BI297" i="1" s="1"/>
  <c r="BI298" i="1" s="1"/>
  <c r="BI299" i="1" s="1"/>
  <c r="BI300" i="1" s="1"/>
  <c r="BI301" i="1" s="1"/>
  <c r="BI302" i="1" s="1"/>
  <c r="BI303" i="1" s="1"/>
  <c r="BI304" i="1" s="1"/>
  <c r="BI305" i="1" s="1"/>
  <c r="BI306" i="1" s="1"/>
  <c r="BI307" i="1" s="1"/>
  <c r="BI308" i="1" s="1"/>
  <c r="BI309" i="1" s="1"/>
  <c r="BI310" i="1" s="1"/>
  <c r="BI311" i="1" s="1"/>
  <c r="BI312" i="1" s="1"/>
  <c r="BI313" i="1" s="1"/>
  <c r="BI314" i="1" s="1"/>
  <c r="BI315" i="1" s="1"/>
  <c r="BI316" i="1" s="1"/>
  <c r="BI317" i="1" s="1"/>
  <c r="BI318" i="1" s="1"/>
  <c r="BI319" i="1" s="1"/>
  <c r="BI320" i="1" s="1"/>
  <c r="BI321" i="1" s="1"/>
  <c r="BI322" i="1" s="1"/>
  <c r="BI323" i="1" s="1"/>
  <c r="BI324" i="1" s="1"/>
  <c r="BI325" i="1" s="1"/>
  <c r="BI326" i="1" s="1"/>
  <c r="BI327" i="1" s="1"/>
  <c r="BI328" i="1" s="1"/>
  <c r="BI329" i="1" s="1"/>
  <c r="BI330" i="1" s="1"/>
  <c r="BI331" i="1" s="1"/>
  <c r="BI332" i="1" s="1"/>
  <c r="BI333" i="1" s="1"/>
  <c r="BI334" i="1" s="1"/>
  <c r="BI335" i="1" s="1"/>
  <c r="BI336" i="1" s="1"/>
  <c r="BI337" i="1" s="1"/>
  <c r="BI338" i="1" s="1"/>
  <c r="BI339" i="1" s="1"/>
  <c r="BI340" i="1" s="1"/>
  <c r="BI341" i="1" s="1"/>
  <c r="BI342" i="1" s="1"/>
  <c r="BI343" i="1" s="1"/>
  <c r="BI344" i="1" s="1"/>
  <c r="BI345" i="1" s="1"/>
  <c r="BI346" i="1" s="1"/>
  <c r="BI347" i="1" s="1"/>
  <c r="BI348" i="1" s="1"/>
  <c r="BI349" i="1" s="1"/>
  <c r="BI350" i="1" s="1"/>
  <c r="BI351" i="1" s="1"/>
  <c r="BI352" i="1" s="1"/>
  <c r="BI353" i="1" s="1"/>
  <c r="BI354" i="1" s="1"/>
  <c r="BI355" i="1" s="1"/>
  <c r="BI356" i="1" s="1"/>
  <c r="BI357" i="1" s="1"/>
  <c r="BI358" i="1" s="1"/>
  <c r="BI359" i="1" s="1"/>
  <c r="BI360" i="1" s="1"/>
  <c r="BI361" i="1" s="1"/>
  <c r="BI362" i="1" s="1"/>
  <c r="BI363" i="1" s="1"/>
  <c r="BI364" i="1" s="1"/>
  <c r="BI365" i="1" s="1"/>
  <c r="BI366" i="1" s="1"/>
  <c r="BI367" i="1" s="1"/>
  <c r="BI368" i="1" s="1"/>
  <c r="BI369" i="1" s="1"/>
  <c r="BI370" i="1" s="1"/>
  <c r="BI371" i="1" s="1"/>
  <c r="BI372" i="1" s="1"/>
  <c r="BI373" i="1" s="1"/>
  <c r="BI374" i="1" s="1"/>
  <c r="BI375" i="1" s="1"/>
  <c r="BI376" i="1" s="1"/>
  <c r="BI377" i="1" s="1"/>
  <c r="BI378" i="1" s="1"/>
  <c r="BI379" i="1" s="1"/>
  <c r="BI380" i="1" s="1"/>
  <c r="BI381" i="1" s="1"/>
  <c r="BI382" i="1" s="1"/>
  <c r="BI383" i="1" s="1"/>
  <c r="BI384" i="1" s="1"/>
  <c r="BI385" i="1" s="1"/>
  <c r="BI386" i="1" s="1"/>
  <c r="BI387" i="1" s="1"/>
  <c r="BI388" i="1" s="1"/>
  <c r="BI389" i="1" s="1"/>
  <c r="BI390" i="1" s="1"/>
  <c r="BI391" i="1" s="1"/>
  <c r="BI392" i="1" s="1"/>
  <c r="BI393" i="1" s="1"/>
  <c r="BI394" i="1" s="1"/>
  <c r="BI395" i="1" s="1"/>
  <c r="BI396" i="1" s="1"/>
  <c r="BI397" i="1" s="1"/>
  <c r="BI398" i="1" s="1"/>
  <c r="BI399" i="1" s="1"/>
  <c r="BI400" i="1" s="1"/>
  <c r="BI401" i="1" s="1"/>
  <c r="BI402" i="1" s="1"/>
  <c r="BI403" i="1" s="1"/>
  <c r="BI404" i="1" s="1"/>
  <c r="BI405" i="1" s="1"/>
  <c r="BI406" i="1" s="1"/>
  <c r="BI407" i="1" s="1"/>
  <c r="BI408" i="1" s="1"/>
  <c r="BI409" i="1" s="1"/>
  <c r="BI410" i="1" s="1"/>
  <c r="BI411" i="1" s="1"/>
  <c r="BI412" i="1" s="1"/>
  <c r="BI413" i="1" s="1"/>
  <c r="BI414" i="1" s="1"/>
  <c r="BI415" i="1" s="1"/>
  <c r="BI416" i="1" s="1"/>
  <c r="BI417" i="1" s="1"/>
  <c r="BI418" i="1" s="1"/>
  <c r="BI419" i="1" s="1"/>
  <c r="BI420" i="1" s="1"/>
  <c r="BI421" i="1" s="1"/>
  <c r="BI422" i="1" s="1"/>
  <c r="BI423" i="1" s="1"/>
  <c r="BI424" i="1" s="1"/>
  <c r="BI425" i="1" s="1"/>
  <c r="BI426" i="1" s="1"/>
  <c r="BI427" i="1" s="1"/>
  <c r="BI428" i="1" s="1"/>
  <c r="BI429" i="1" s="1"/>
  <c r="BI430" i="1" s="1"/>
  <c r="BI431" i="1" s="1"/>
  <c r="BI432" i="1" s="1"/>
  <c r="BI433" i="1" s="1"/>
  <c r="BI434" i="1" s="1"/>
  <c r="BI435" i="1" s="1"/>
  <c r="BI436" i="1" s="1"/>
  <c r="BI437" i="1" s="1"/>
  <c r="BI438" i="1" s="1"/>
  <c r="BI439" i="1" s="1"/>
  <c r="BI440" i="1" s="1"/>
  <c r="BI441" i="1" s="1"/>
  <c r="BI442" i="1" s="1"/>
  <c r="BI443" i="1" s="1"/>
  <c r="BI444" i="1" s="1"/>
  <c r="BI445" i="1" s="1"/>
  <c r="BI446" i="1" s="1"/>
  <c r="BI447" i="1" s="1"/>
  <c r="BI448" i="1" s="1"/>
  <c r="BI449" i="1" s="1"/>
  <c r="BI450" i="1" s="1"/>
  <c r="BI451" i="1" s="1"/>
  <c r="BI452" i="1" s="1"/>
  <c r="BI453" i="1" s="1"/>
  <c r="BI454" i="1" s="1"/>
  <c r="BI455" i="1" s="1"/>
  <c r="BI456" i="1" s="1"/>
  <c r="BI457" i="1" s="1"/>
  <c r="BH292" i="1"/>
  <c r="BH293" i="1" s="1"/>
  <c r="BH294" i="1" s="1"/>
  <c r="BH295" i="1" s="1"/>
  <c r="BH296" i="1" s="1"/>
  <c r="BH297" i="1" s="1"/>
  <c r="BH298" i="1" s="1"/>
  <c r="BH299" i="1" s="1"/>
  <c r="BH300" i="1" s="1"/>
  <c r="BH301" i="1" s="1"/>
  <c r="BH302" i="1" s="1"/>
  <c r="BH303" i="1" s="1"/>
  <c r="BH304" i="1" s="1"/>
  <c r="BH305" i="1" s="1"/>
  <c r="BH306" i="1" s="1"/>
  <c r="BH307" i="1" s="1"/>
  <c r="BH308" i="1" s="1"/>
  <c r="BH309" i="1" s="1"/>
  <c r="BH310" i="1" s="1"/>
  <c r="BH311" i="1" s="1"/>
  <c r="BH312" i="1" s="1"/>
  <c r="BH313" i="1" s="1"/>
  <c r="BH314" i="1" s="1"/>
  <c r="BH315" i="1" s="1"/>
  <c r="BH316" i="1" s="1"/>
  <c r="BH317" i="1" s="1"/>
  <c r="BH318" i="1" s="1"/>
  <c r="BH319" i="1" s="1"/>
  <c r="BH320" i="1" s="1"/>
  <c r="BH321" i="1" s="1"/>
  <c r="BH322" i="1" s="1"/>
  <c r="BH323" i="1" s="1"/>
  <c r="BH324" i="1" s="1"/>
  <c r="BH325" i="1" s="1"/>
  <c r="BH326" i="1" s="1"/>
  <c r="BH327" i="1" s="1"/>
  <c r="BH328" i="1" s="1"/>
  <c r="BH329" i="1" s="1"/>
  <c r="BH330" i="1" s="1"/>
  <c r="BH331" i="1" s="1"/>
  <c r="BH332" i="1" s="1"/>
  <c r="BH333" i="1" s="1"/>
  <c r="BH334" i="1" s="1"/>
  <c r="BH335" i="1" s="1"/>
  <c r="BH336" i="1" s="1"/>
  <c r="BH337" i="1" s="1"/>
  <c r="BH338" i="1" s="1"/>
  <c r="BH339" i="1" s="1"/>
  <c r="BH340" i="1" s="1"/>
  <c r="BH341" i="1" s="1"/>
  <c r="BH342" i="1" s="1"/>
  <c r="BH343" i="1" s="1"/>
  <c r="BH344" i="1" s="1"/>
  <c r="BH345" i="1" s="1"/>
  <c r="BH346" i="1" s="1"/>
  <c r="BH347" i="1" s="1"/>
  <c r="BH348" i="1" s="1"/>
  <c r="BH349" i="1" s="1"/>
  <c r="BH350" i="1" s="1"/>
  <c r="BH351" i="1" s="1"/>
  <c r="BH352" i="1" s="1"/>
  <c r="BH353" i="1" s="1"/>
  <c r="BH354" i="1" s="1"/>
  <c r="BH355" i="1" s="1"/>
  <c r="BH356" i="1" s="1"/>
  <c r="BH357" i="1" s="1"/>
  <c r="BH358" i="1" s="1"/>
  <c r="BH359" i="1" s="1"/>
  <c r="BH360" i="1" s="1"/>
  <c r="BH361" i="1" s="1"/>
  <c r="BH362" i="1" s="1"/>
  <c r="BH363" i="1" s="1"/>
  <c r="BH364" i="1" s="1"/>
  <c r="BH365" i="1" s="1"/>
  <c r="BH366" i="1" s="1"/>
  <c r="BH367" i="1" s="1"/>
  <c r="BH368" i="1" s="1"/>
  <c r="BH369" i="1" s="1"/>
  <c r="BH370" i="1" s="1"/>
  <c r="BH371" i="1" s="1"/>
  <c r="BH372" i="1" s="1"/>
  <c r="BH373" i="1" s="1"/>
  <c r="BH374" i="1" s="1"/>
  <c r="BH375" i="1" s="1"/>
  <c r="BH376" i="1" s="1"/>
  <c r="BH377" i="1" s="1"/>
  <c r="BH378" i="1" s="1"/>
  <c r="BH379" i="1" s="1"/>
  <c r="BH380" i="1" s="1"/>
  <c r="BH381" i="1" s="1"/>
  <c r="BH382" i="1" s="1"/>
  <c r="BH383" i="1" s="1"/>
  <c r="BH384" i="1" s="1"/>
  <c r="BH385" i="1" s="1"/>
  <c r="BH386" i="1" s="1"/>
  <c r="BH387" i="1" s="1"/>
  <c r="BH388" i="1" s="1"/>
  <c r="BH389" i="1" s="1"/>
  <c r="BH390" i="1" s="1"/>
  <c r="BH391" i="1" s="1"/>
  <c r="BH392" i="1" s="1"/>
  <c r="BH393" i="1" s="1"/>
  <c r="BH394" i="1" s="1"/>
  <c r="BH395" i="1" s="1"/>
  <c r="BH396" i="1" s="1"/>
  <c r="BH397" i="1" s="1"/>
  <c r="BH398" i="1" s="1"/>
  <c r="BH399" i="1" s="1"/>
  <c r="BH400" i="1" s="1"/>
  <c r="BH401" i="1" s="1"/>
  <c r="BH402" i="1" s="1"/>
  <c r="BH403" i="1" s="1"/>
  <c r="BH404" i="1" s="1"/>
  <c r="BH405" i="1" s="1"/>
  <c r="BH406" i="1" s="1"/>
  <c r="BH407" i="1" s="1"/>
  <c r="BH408" i="1" s="1"/>
  <c r="BH409" i="1" s="1"/>
  <c r="BH410" i="1" s="1"/>
  <c r="BH411" i="1" s="1"/>
  <c r="BH412" i="1" s="1"/>
  <c r="BH413" i="1" s="1"/>
  <c r="BH414" i="1" s="1"/>
  <c r="BH415" i="1" s="1"/>
  <c r="BH416" i="1" s="1"/>
  <c r="BH417" i="1" s="1"/>
  <c r="BH418" i="1" s="1"/>
  <c r="BH419" i="1" s="1"/>
  <c r="BH420" i="1" s="1"/>
  <c r="BH421" i="1" s="1"/>
  <c r="BH422" i="1" s="1"/>
  <c r="BH423" i="1" s="1"/>
  <c r="BH424" i="1" s="1"/>
  <c r="BH425" i="1" s="1"/>
  <c r="BH426" i="1" s="1"/>
  <c r="BH427" i="1" s="1"/>
  <c r="BH428" i="1" s="1"/>
  <c r="BH429" i="1" s="1"/>
  <c r="BH430" i="1" s="1"/>
  <c r="BH431" i="1" s="1"/>
  <c r="BH432" i="1" s="1"/>
  <c r="BH433" i="1" s="1"/>
  <c r="BH434" i="1" s="1"/>
  <c r="BH435" i="1" s="1"/>
  <c r="BH436" i="1" s="1"/>
  <c r="BH437" i="1" s="1"/>
  <c r="BH438" i="1" s="1"/>
  <c r="BH439" i="1" s="1"/>
  <c r="BH440" i="1" s="1"/>
  <c r="BH441" i="1" s="1"/>
  <c r="BH442" i="1" s="1"/>
  <c r="BH443" i="1" s="1"/>
  <c r="BH444" i="1" s="1"/>
  <c r="BH445" i="1" s="1"/>
  <c r="BH446" i="1" s="1"/>
  <c r="BH447" i="1" s="1"/>
  <c r="BH448" i="1" s="1"/>
  <c r="BH449" i="1" s="1"/>
  <c r="BH450" i="1" s="1"/>
  <c r="BH451" i="1" s="1"/>
  <c r="BH452" i="1" s="1"/>
  <c r="BH453" i="1" s="1"/>
  <c r="BH454" i="1" s="1"/>
  <c r="BH455" i="1" s="1"/>
  <c r="BH456" i="1" s="1"/>
  <c r="BH457" i="1" s="1"/>
  <c r="BG292" i="1"/>
  <c r="BG293" i="1" s="1"/>
  <c r="BG294" i="1" s="1"/>
  <c r="BG295" i="1" s="1"/>
  <c r="BG296" i="1" s="1"/>
  <c r="BG297" i="1" s="1"/>
  <c r="BG298" i="1" s="1"/>
  <c r="BG299" i="1" s="1"/>
  <c r="BG300" i="1" s="1"/>
  <c r="BG301" i="1" s="1"/>
  <c r="BG302" i="1" s="1"/>
  <c r="BG303" i="1" s="1"/>
  <c r="BG304" i="1" s="1"/>
  <c r="BG305" i="1" s="1"/>
  <c r="BG306" i="1" s="1"/>
  <c r="BG307" i="1" s="1"/>
  <c r="BG308" i="1" s="1"/>
  <c r="BG309" i="1" s="1"/>
  <c r="BG310" i="1" s="1"/>
  <c r="BG311" i="1" s="1"/>
  <c r="BG312" i="1" s="1"/>
  <c r="BG313" i="1" s="1"/>
  <c r="BG314" i="1" s="1"/>
  <c r="BG315" i="1" s="1"/>
  <c r="BG316" i="1" s="1"/>
  <c r="BG317" i="1" s="1"/>
  <c r="BG318" i="1" s="1"/>
  <c r="BG319" i="1" s="1"/>
  <c r="BG320" i="1" s="1"/>
  <c r="BG321" i="1" s="1"/>
  <c r="BG322" i="1" s="1"/>
  <c r="BG323" i="1" s="1"/>
  <c r="BG324" i="1" s="1"/>
  <c r="BG325" i="1" s="1"/>
  <c r="BG326" i="1" s="1"/>
  <c r="BG327" i="1" s="1"/>
  <c r="BG328" i="1" s="1"/>
  <c r="BG329" i="1" s="1"/>
  <c r="BG330" i="1" s="1"/>
  <c r="BG331" i="1" s="1"/>
  <c r="BG332" i="1" s="1"/>
  <c r="BG333" i="1" s="1"/>
  <c r="BG334" i="1" s="1"/>
  <c r="BG335" i="1" s="1"/>
  <c r="BG336" i="1" s="1"/>
  <c r="BG337" i="1" s="1"/>
  <c r="BG338" i="1" s="1"/>
  <c r="BG339" i="1" s="1"/>
  <c r="BG340" i="1" s="1"/>
  <c r="BG341" i="1" s="1"/>
  <c r="BG342" i="1" s="1"/>
  <c r="BG343" i="1" s="1"/>
  <c r="BG344" i="1" s="1"/>
  <c r="BG345" i="1" s="1"/>
  <c r="BG346" i="1" s="1"/>
  <c r="BG347" i="1" s="1"/>
  <c r="BG348" i="1" s="1"/>
  <c r="BG349" i="1" s="1"/>
  <c r="BG350" i="1" s="1"/>
  <c r="BG351" i="1" s="1"/>
  <c r="BG352" i="1" s="1"/>
  <c r="BG353" i="1" s="1"/>
  <c r="BG354" i="1" s="1"/>
  <c r="BG355" i="1" s="1"/>
  <c r="BG356" i="1" s="1"/>
  <c r="BG357" i="1" s="1"/>
  <c r="BG358" i="1" s="1"/>
  <c r="BG359" i="1" s="1"/>
  <c r="BG360" i="1" s="1"/>
  <c r="BG361" i="1" s="1"/>
  <c r="BG362" i="1" s="1"/>
  <c r="BG363" i="1" s="1"/>
  <c r="BG364" i="1" s="1"/>
  <c r="BG365" i="1" s="1"/>
  <c r="BG366" i="1" s="1"/>
  <c r="BG367" i="1" s="1"/>
  <c r="BG368" i="1" s="1"/>
  <c r="BG369" i="1" s="1"/>
  <c r="BG370" i="1" s="1"/>
  <c r="BG371" i="1" s="1"/>
  <c r="BG372" i="1" s="1"/>
  <c r="BG373" i="1" s="1"/>
  <c r="BG374" i="1" s="1"/>
  <c r="BG375" i="1" s="1"/>
  <c r="BG376" i="1" s="1"/>
  <c r="BG377" i="1" s="1"/>
  <c r="BG378" i="1" s="1"/>
  <c r="BG379" i="1" s="1"/>
  <c r="BG380" i="1" s="1"/>
  <c r="BG381" i="1" s="1"/>
  <c r="BG382" i="1" s="1"/>
  <c r="BG383" i="1" s="1"/>
  <c r="BG384" i="1" s="1"/>
  <c r="BG385" i="1" s="1"/>
  <c r="BG386" i="1" s="1"/>
  <c r="BG387" i="1" s="1"/>
  <c r="BG388" i="1" s="1"/>
  <c r="BG389" i="1" s="1"/>
  <c r="BG390" i="1" s="1"/>
  <c r="BG391" i="1" s="1"/>
  <c r="BG392" i="1" s="1"/>
  <c r="BG393" i="1" s="1"/>
  <c r="BG394" i="1" s="1"/>
  <c r="BG395" i="1" s="1"/>
  <c r="BG396" i="1" s="1"/>
  <c r="BG397" i="1" s="1"/>
  <c r="BG398" i="1" s="1"/>
  <c r="BG399" i="1" s="1"/>
  <c r="BG400" i="1" s="1"/>
  <c r="BG401" i="1" s="1"/>
  <c r="BG402" i="1" s="1"/>
  <c r="BG403" i="1" s="1"/>
  <c r="BG404" i="1" s="1"/>
  <c r="BG405" i="1" s="1"/>
  <c r="BG406" i="1" s="1"/>
  <c r="BG407" i="1" s="1"/>
  <c r="BG408" i="1" s="1"/>
  <c r="BG409" i="1" s="1"/>
  <c r="BG410" i="1" s="1"/>
  <c r="BG411" i="1" s="1"/>
  <c r="BG412" i="1" s="1"/>
  <c r="BG413" i="1" s="1"/>
  <c r="BG414" i="1" s="1"/>
  <c r="BG415" i="1" s="1"/>
  <c r="BG416" i="1" s="1"/>
  <c r="BG417" i="1" s="1"/>
  <c r="BG418" i="1" s="1"/>
  <c r="BG419" i="1" s="1"/>
  <c r="BG420" i="1" s="1"/>
  <c r="BG421" i="1" s="1"/>
  <c r="BG422" i="1" s="1"/>
  <c r="BG423" i="1" s="1"/>
  <c r="BG424" i="1" s="1"/>
  <c r="BG425" i="1" s="1"/>
  <c r="BG426" i="1" s="1"/>
  <c r="BG427" i="1" s="1"/>
  <c r="BG428" i="1" s="1"/>
  <c r="BG429" i="1" s="1"/>
  <c r="BG430" i="1" s="1"/>
  <c r="BG431" i="1" s="1"/>
  <c r="BG432" i="1" s="1"/>
  <c r="BG433" i="1" s="1"/>
  <c r="BG434" i="1" s="1"/>
  <c r="BG435" i="1" s="1"/>
  <c r="BG436" i="1" s="1"/>
  <c r="BG437" i="1" s="1"/>
  <c r="BG438" i="1" s="1"/>
  <c r="BG439" i="1" s="1"/>
  <c r="BG440" i="1" s="1"/>
  <c r="BG441" i="1" s="1"/>
  <c r="BG442" i="1" s="1"/>
  <c r="BG443" i="1" s="1"/>
  <c r="BG444" i="1" s="1"/>
  <c r="BG445" i="1" s="1"/>
  <c r="BG446" i="1" s="1"/>
  <c r="BG447" i="1" s="1"/>
  <c r="BG448" i="1" s="1"/>
  <c r="BG449" i="1" s="1"/>
  <c r="BG450" i="1" s="1"/>
  <c r="BG451" i="1" s="1"/>
  <c r="BG452" i="1" s="1"/>
  <c r="BG453" i="1" s="1"/>
  <c r="BG454" i="1" s="1"/>
  <c r="BG455" i="1" s="1"/>
  <c r="BG456" i="1" s="1"/>
  <c r="BG457" i="1" s="1"/>
  <c r="BF292" i="1"/>
  <c r="BF293" i="1" s="1"/>
  <c r="BF294" i="1" s="1"/>
  <c r="BF295" i="1" s="1"/>
  <c r="BF296" i="1" s="1"/>
  <c r="BF297" i="1" s="1"/>
  <c r="BF298" i="1" s="1"/>
  <c r="BF299" i="1" s="1"/>
  <c r="BF300" i="1" s="1"/>
  <c r="BF301" i="1" s="1"/>
  <c r="BF302" i="1" s="1"/>
  <c r="BF303" i="1" s="1"/>
  <c r="BF304" i="1" s="1"/>
  <c r="BF305" i="1" s="1"/>
  <c r="BF306" i="1" s="1"/>
  <c r="BF307" i="1" s="1"/>
  <c r="BF308" i="1" s="1"/>
  <c r="BF309" i="1" s="1"/>
  <c r="BF310" i="1" s="1"/>
  <c r="BF311" i="1" s="1"/>
  <c r="BF312" i="1" s="1"/>
  <c r="BF313" i="1" s="1"/>
  <c r="BF314" i="1" s="1"/>
  <c r="BF315" i="1" s="1"/>
  <c r="BF316" i="1" s="1"/>
  <c r="BF317" i="1" s="1"/>
  <c r="BF318" i="1" s="1"/>
  <c r="BF319" i="1" s="1"/>
  <c r="BF320" i="1" s="1"/>
  <c r="BF321" i="1" s="1"/>
  <c r="BF322" i="1" s="1"/>
  <c r="BF323" i="1" s="1"/>
  <c r="BF324" i="1" s="1"/>
  <c r="BF325" i="1" s="1"/>
  <c r="BF326" i="1" s="1"/>
  <c r="BF327" i="1" s="1"/>
  <c r="BF328" i="1" s="1"/>
  <c r="BF329" i="1" s="1"/>
  <c r="BF330" i="1" s="1"/>
  <c r="BF331" i="1" s="1"/>
  <c r="BF332" i="1" s="1"/>
  <c r="BF333" i="1" s="1"/>
  <c r="BF334" i="1" s="1"/>
  <c r="BF335" i="1" s="1"/>
  <c r="BF336" i="1" s="1"/>
  <c r="BF337" i="1" s="1"/>
  <c r="BF338" i="1" s="1"/>
  <c r="BF339" i="1" s="1"/>
  <c r="BF340" i="1" s="1"/>
  <c r="BF341" i="1" s="1"/>
  <c r="BF342" i="1" s="1"/>
  <c r="BF343" i="1" s="1"/>
  <c r="BF344" i="1" s="1"/>
  <c r="BF345" i="1" s="1"/>
  <c r="BF346" i="1" s="1"/>
  <c r="BF347" i="1" s="1"/>
  <c r="BF348" i="1" s="1"/>
  <c r="BF349" i="1" s="1"/>
  <c r="BF350" i="1" s="1"/>
  <c r="BF351" i="1" s="1"/>
  <c r="BF352" i="1" s="1"/>
  <c r="BF353" i="1" s="1"/>
  <c r="BF354" i="1" s="1"/>
  <c r="BF355" i="1" s="1"/>
  <c r="BF356" i="1" s="1"/>
  <c r="BF357" i="1" s="1"/>
  <c r="BF358" i="1" s="1"/>
  <c r="BF359" i="1" s="1"/>
  <c r="BF360" i="1" s="1"/>
  <c r="BF361" i="1" s="1"/>
  <c r="BF362" i="1" s="1"/>
  <c r="BF363" i="1" s="1"/>
  <c r="BF364" i="1" s="1"/>
  <c r="BF365" i="1" s="1"/>
  <c r="BF366" i="1" s="1"/>
  <c r="BF367" i="1" s="1"/>
  <c r="BF368" i="1" s="1"/>
  <c r="BF369" i="1" s="1"/>
  <c r="BF370" i="1" s="1"/>
  <c r="BF371" i="1" s="1"/>
  <c r="BF372" i="1" s="1"/>
  <c r="BF373" i="1" s="1"/>
  <c r="BF374" i="1" s="1"/>
  <c r="BF375" i="1" s="1"/>
  <c r="BF376" i="1" s="1"/>
  <c r="BF377" i="1" s="1"/>
  <c r="BF378" i="1" s="1"/>
  <c r="BF379" i="1" s="1"/>
  <c r="BF380" i="1" s="1"/>
  <c r="BF381" i="1" s="1"/>
  <c r="BF382" i="1" s="1"/>
  <c r="BF383" i="1" s="1"/>
  <c r="BF384" i="1" s="1"/>
  <c r="BF385" i="1" s="1"/>
  <c r="BF386" i="1" s="1"/>
  <c r="BF387" i="1" s="1"/>
  <c r="BF388" i="1" s="1"/>
  <c r="BF389" i="1" s="1"/>
  <c r="BF390" i="1" s="1"/>
  <c r="BF391" i="1" s="1"/>
  <c r="BF392" i="1" s="1"/>
  <c r="BF393" i="1" s="1"/>
  <c r="BF394" i="1" s="1"/>
  <c r="BF395" i="1" s="1"/>
  <c r="BF396" i="1" s="1"/>
  <c r="BF397" i="1" s="1"/>
  <c r="BF398" i="1" s="1"/>
  <c r="BF399" i="1" s="1"/>
  <c r="BF400" i="1" s="1"/>
  <c r="BF401" i="1" s="1"/>
  <c r="BF402" i="1" s="1"/>
  <c r="BF403" i="1" s="1"/>
  <c r="BF404" i="1" s="1"/>
  <c r="BF405" i="1" s="1"/>
  <c r="BF406" i="1" s="1"/>
  <c r="BF407" i="1" s="1"/>
  <c r="BF408" i="1" s="1"/>
  <c r="BF409" i="1" s="1"/>
  <c r="BF410" i="1" s="1"/>
  <c r="BF411" i="1" s="1"/>
  <c r="BF412" i="1" s="1"/>
  <c r="BF413" i="1" s="1"/>
  <c r="BF414" i="1" s="1"/>
  <c r="BF415" i="1" s="1"/>
  <c r="BF416" i="1" s="1"/>
  <c r="BF417" i="1" s="1"/>
  <c r="BF418" i="1" s="1"/>
  <c r="BF419" i="1" s="1"/>
  <c r="BF420" i="1" s="1"/>
  <c r="BF421" i="1" s="1"/>
  <c r="BF422" i="1" s="1"/>
  <c r="BF423" i="1" s="1"/>
  <c r="BF424" i="1" s="1"/>
  <c r="BF425" i="1" s="1"/>
  <c r="BF426" i="1" s="1"/>
  <c r="BF427" i="1" s="1"/>
  <c r="BF428" i="1" s="1"/>
  <c r="BF429" i="1" s="1"/>
  <c r="BF430" i="1" s="1"/>
  <c r="BF431" i="1" s="1"/>
  <c r="BF432" i="1" s="1"/>
  <c r="BF433" i="1" s="1"/>
  <c r="BF434" i="1" s="1"/>
  <c r="BF435" i="1" s="1"/>
  <c r="BF436" i="1" s="1"/>
  <c r="BF437" i="1" s="1"/>
  <c r="BF438" i="1" s="1"/>
  <c r="BF439" i="1" s="1"/>
  <c r="BF440" i="1" s="1"/>
  <c r="BF441" i="1" s="1"/>
  <c r="BF442" i="1" s="1"/>
  <c r="BF443" i="1" s="1"/>
  <c r="BF444" i="1" s="1"/>
  <c r="BF445" i="1" s="1"/>
  <c r="BF446" i="1" s="1"/>
  <c r="BF447" i="1" s="1"/>
  <c r="BF448" i="1" s="1"/>
  <c r="BF449" i="1" s="1"/>
  <c r="BF450" i="1" s="1"/>
  <c r="BF451" i="1" s="1"/>
  <c r="BF452" i="1" s="1"/>
  <c r="BF453" i="1" s="1"/>
  <c r="BF454" i="1" s="1"/>
  <c r="BF455" i="1" s="1"/>
  <c r="BF456" i="1" s="1"/>
  <c r="BF457" i="1" s="1"/>
  <c r="BE292" i="1"/>
  <c r="BD292" i="1"/>
  <c r="BC292" i="1"/>
  <c r="BB292" i="1"/>
  <c r="BA292" i="1"/>
  <c r="AZ292" i="1"/>
  <c r="AY292" i="1"/>
  <c r="AY293" i="1" s="1"/>
  <c r="AY294" i="1" s="1"/>
  <c r="AY295" i="1" s="1"/>
  <c r="AY296" i="1" s="1"/>
  <c r="AY297" i="1" s="1"/>
  <c r="AY298" i="1" s="1"/>
  <c r="AY299" i="1" s="1"/>
  <c r="AY300" i="1" s="1"/>
  <c r="AY301" i="1" s="1"/>
  <c r="AY302" i="1" s="1"/>
  <c r="AY303" i="1" s="1"/>
  <c r="AY304" i="1" s="1"/>
  <c r="AY305" i="1" s="1"/>
  <c r="AY306" i="1" s="1"/>
  <c r="AY307" i="1" s="1"/>
  <c r="AY308" i="1" s="1"/>
  <c r="AY309" i="1" s="1"/>
  <c r="AY310" i="1" s="1"/>
  <c r="AY311" i="1" s="1"/>
  <c r="AY312" i="1" s="1"/>
  <c r="AY313" i="1" s="1"/>
  <c r="AY314" i="1" s="1"/>
  <c r="AY315" i="1" s="1"/>
  <c r="AY316" i="1" s="1"/>
  <c r="AY317" i="1" s="1"/>
  <c r="AY318" i="1" s="1"/>
  <c r="AY319" i="1" s="1"/>
  <c r="AY320" i="1" s="1"/>
  <c r="AY321" i="1" s="1"/>
  <c r="AY322" i="1" s="1"/>
  <c r="AY323" i="1" s="1"/>
  <c r="AY324" i="1" s="1"/>
  <c r="AY325" i="1" s="1"/>
  <c r="AY326" i="1" s="1"/>
  <c r="AY327" i="1" s="1"/>
  <c r="AY328" i="1" s="1"/>
  <c r="AY329" i="1" s="1"/>
  <c r="AY330" i="1" s="1"/>
  <c r="AY331" i="1" s="1"/>
  <c r="AY332" i="1" s="1"/>
  <c r="AY333" i="1" s="1"/>
  <c r="AY334" i="1" s="1"/>
  <c r="AY335" i="1" s="1"/>
  <c r="AY336" i="1" s="1"/>
  <c r="AY337" i="1" s="1"/>
  <c r="AY338" i="1" s="1"/>
  <c r="AY339" i="1" s="1"/>
  <c r="AY340" i="1" s="1"/>
  <c r="AY341" i="1" s="1"/>
  <c r="AY342" i="1" s="1"/>
  <c r="AY343" i="1" s="1"/>
  <c r="AY344" i="1" s="1"/>
  <c r="AY345" i="1" s="1"/>
  <c r="AY346" i="1" s="1"/>
  <c r="AY347" i="1" s="1"/>
  <c r="AY348" i="1" s="1"/>
  <c r="AY349" i="1" s="1"/>
  <c r="AY350" i="1" s="1"/>
  <c r="AY351" i="1" s="1"/>
  <c r="AY352" i="1" s="1"/>
  <c r="AY353" i="1" s="1"/>
  <c r="AY354" i="1" s="1"/>
  <c r="AY355" i="1" s="1"/>
  <c r="AY356" i="1" s="1"/>
  <c r="AY357" i="1" s="1"/>
  <c r="AY358" i="1" s="1"/>
  <c r="AY359" i="1" s="1"/>
  <c r="AY360" i="1" s="1"/>
  <c r="AY361" i="1" s="1"/>
  <c r="AY362" i="1" s="1"/>
  <c r="AY363" i="1" s="1"/>
  <c r="AY364" i="1" s="1"/>
  <c r="AY365" i="1" s="1"/>
  <c r="AY366" i="1" s="1"/>
  <c r="AY367" i="1" s="1"/>
  <c r="AY368" i="1" s="1"/>
  <c r="AY369" i="1" s="1"/>
  <c r="AY370" i="1" s="1"/>
  <c r="AY371" i="1" s="1"/>
  <c r="AY372" i="1" s="1"/>
  <c r="AY373" i="1" s="1"/>
  <c r="AY374" i="1" s="1"/>
  <c r="AY375" i="1" s="1"/>
  <c r="AY376" i="1" s="1"/>
  <c r="AY377" i="1" s="1"/>
  <c r="AY378" i="1" s="1"/>
  <c r="AY379" i="1" s="1"/>
  <c r="AY380" i="1" s="1"/>
  <c r="AY381" i="1" s="1"/>
  <c r="AY382" i="1" s="1"/>
  <c r="AY383" i="1" s="1"/>
  <c r="AY384" i="1" s="1"/>
  <c r="AY385" i="1" s="1"/>
  <c r="AY386" i="1" s="1"/>
  <c r="AY387" i="1" s="1"/>
  <c r="AY388" i="1" s="1"/>
  <c r="AY389" i="1" s="1"/>
  <c r="AY390" i="1" s="1"/>
  <c r="AY391" i="1" s="1"/>
  <c r="AY392" i="1" s="1"/>
  <c r="AY393" i="1" s="1"/>
  <c r="AY394" i="1" s="1"/>
  <c r="AY395" i="1" s="1"/>
  <c r="AY396" i="1" s="1"/>
  <c r="AY397" i="1" s="1"/>
  <c r="AY398" i="1" s="1"/>
  <c r="AY399" i="1" s="1"/>
  <c r="AY400" i="1" s="1"/>
  <c r="AY401" i="1" s="1"/>
  <c r="AY402" i="1" s="1"/>
  <c r="AY403" i="1" s="1"/>
  <c r="AY404" i="1" s="1"/>
  <c r="AY405" i="1" s="1"/>
  <c r="AY406" i="1" s="1"/>
  <c r="AY407" i="1" s="1"/>
  <c r="AY408" i="1" s="1"/>
  <c r="AY409" i="1" s="1"/>
  <c r="AY410" i="1" s="1"/>
  <c r="AY411" i="1" s="1"/>
  <c r="AY412" i="1" s="1"/>
  <c r="AY413" i="1" s="1"/>
  <c r="AY414" i="1" s="1"/>
  <c r="AY415" i="1" s="1"/>
  <c r="AY416" i="1" s="1"/>
  <c r="AY417" i="1" s="1"/>
  <c r="AY418" i="1" s="1"/>
  <c r="AY419" i="1" s="1"/>
  <c r="AY420" i="1" s="1"/>
  <c r="AY421" i="1" s="1"/>
  <c r="AY422" i="1" s="1"/>
  <c r="AY423" i="1" s="1"/>
  <c r="AY424" i="1" s="1"/>
  <c r="AY425" i="1" s="1"/>
  <c r="AY426" i="1" s="1"/>
  <c r="AY427" i="1" s="1"/>
  <c r="AY428" i="1" s="1"/>
  <c r="AY429" i="1" s="1"/>
  <c r="AY430" i="1" s="1"/>
  <c r="AY431" i="1" s="1"/>
  <c r="AY432" i="1" s="1"/>
  <c r="AY433" i="1" s="1"/>
  <c r="AY434" i="1" s="1"/>
  <c r="AY435" i="1" s="1"/>
  <c r="AY436" i="1" s="1"/>
  <c r="AY437" i="1" s="1"/>
  <c r="AY438" i="1" s="1"/>
  <c r="AY439" i="1" s="1"/>
  <c r="AY440" i="1" s="1"/>
  <c r="AY441" i="1" s="1"/>
  <c r="AY442" i="1" s="1"/>
  <c r="AY443" i="1" s="1"/>
  <c r="AY444" i="1" s="1"/>
  <c r="AY445" i="1" s="1"/>
  <c r="AY446" i="1" s="1"/>
  <c r="AY447" i="1" s="1"/>
  <c r="AY448" i="1" s="1"/>
  <c r="AY449" i="1" s="1"/>
  <c r="AY450" i="1" s="1"/>
  <c r="AY451" i="1" s="1"/>
  <c r="AY452" i="1" s="1"/>
  <c r="AY453" i="1" s="1"/>
  <c r="AY454" i="1" s="1"/>
  <c r="AY455" i="1" s="1"/>
  <c r="AY456" i="1" s="1"/>
  <c r="AY457" i="1" s="1"/>
  <c r="AX292" i="1"/>
  <c r="AX293" i="1" s="1"/>
  <c r="AX294" i="1" s="1"/>
  <c r="AX295" i="1" s="1"/>
  <c r="AX296" i="1" s="1"/>
  <c r="AX297" i="1" s="1"/>
  <c r="AX298" i="1" s="1"/>
  <c r="AX299" i="1" s="1"/>
  <c r="AX300" i="1" s="1"/>
  <c r="AX301" i="1" s="1"/>
  <c r="AX302" i="1" s="1"/>
  <c r="AX303" i="1" s="1"/>
  <c r="AX304" i="1" s="1"/>
  <c r="AX305" i="1" s="1"/>
  <c r="AX306" i="1" s="1"/>
  <c r="AX307" i="1" s="1"/>
  <c r="AX308" i="1" s="1"/>
  <c r="AX309" i="1" s="1"/>
  <c r="AX310" i="1" s="1"/>
  <c r="AX311" i="1" s="1"/>
  <c r="AX312" i="1" s="1"/>
  <c r="AX313" i="1" s="1"/>
  <c r="AX314" i="1" s="1"/>
  <c r="AX315" i="1" s="1"/>
  <c r="AX316" i="1" s="1"/>
  <c r="AX317" i="1" s="1"/>
  <c r="AX318" i="1" s="1"/>
  <c r="AX319" i="1" s="1"/>
  <c r="AX320" i="1" s="1"/>
  <c r="AX321" i="1" s="1"/>
  <c r="AX322" i="1" s="1"/>
  <c r="AX323" i="1" s="1"/>
  <c r="AX324" i="1" s="1"/>
  <c r="AX325" i="1" s="1"/>
  <c r="AX326" i="1" s="1"/>
  <c r="AX327" i="1" s="1"/>
  <c r="AX328" i="1" s="1"/>
  <c r="AX329" i="1" s="1"/>
  <c r="AX330" i="1" s="1"/>
  <c r="AX331" i="1" s="1"/>
  <c r="AX332" i="1" s="1"/>
  <c r="AX333" i="1" s="1"/>
  <c r="AX334" i="1" s="1"/>
  <c r="AX335" i="1" s="1"/>
  <c r="AX336" i="1" s="1"/>
  <c r="AX337" i="1" s="1"/>
  <c r="AX338" i="1" s="1"/>
  <c r="AX339" i="1" s="1"/>
  <c r="AX340" i="1" s="1"/>
  <c r="AX341" i="1" s="1"/>
  <c r="AX342" i="1" s="1"/>
  <c r="AX343" i="1" s="1"/>
  <c r="AX344" i="1" s="1"/>
  <c r="AX345" i="1" s="1"/>
  <c r="AX346" i="1" s="1"/>
  <c r="AX347" i="1" s="1"/>
  <c r="AX348" i="1" s="1"/>
  <c r="AX349" i="1" s="1"/>
  <c r="AX350" i="1" s="1"/>
  <c r="AX351" i="1" s="1"/>
  <c r="AX352" i="1" s="1"/>
  <c r="AX353" i="1" s="1"/>
  <c r="AX354" i="1" s="1"/>
  <c r="AX355" i="1" s="1"/>
  <c r="AX356" i="1" s="1"/>
  <c r="AX357" i="1" s="1"/>
  <c r="AX358" i="1" s="1"/>
  <c r="AX359" i="1" s="1"/>
  <c r="AX360" i="1" s="1"/>
  <c r="AX361" i="1" s="1"/>
  <c r="AX362" i="1" s="1"/>
  <c r="AX363" i="1" s="1"/>
  <c r="AX364" i="1" s="1"/>
  <c r="AX365" i="1" s="1"/>
  <c r="AX366" i="1" s="1"/>
  <c r="AX367" i="1" s="1"/>
  <c r="AX368" i="1" s="1"/>
  <c r="AX369" i="1" s="1"/>
  <c r="AX370" i="1" s="1"/>
  <c r="AX371" i="1" s="1"/>
  <c r="AX372" i="1" s="1"/>
  <c r="AX373" i="1" s="1"/>
  <c r="AX374" i="1" s="1"/>
  <c r="AX375" i="1" s="1"/>
  <c r="AX376" i="1" s="1"/>
  <c r="AX377" i="1" s="1"/>
  <c r="AX378" i="1" s="1"/>
  <c r="AX379" i="1" s="1"/>
  <c r="AX380" i="1" s="1"/>
  <c r="AX381" i="1" s="1"/>
  <c r="AX382" i="1" s="1"/>
  <c r="AX383" i="1" s="1"/>
  <c r="AX384" i="1" s="1"/>
  <c r="AX385" i="1" s="1"/>
  <c r="AX386" i="1" s="1"/>
  <c r="AX387" i="1" s="1"/>
  <c r="AX388" i="1" s="1"/>
  <c r="AX389" i="1" s="1"/>
  <c r="AX390" i="1" s="1"/>
  <c r="AX391" i="1" s="1"/>
  <c r="AX392" i="1" s="1"/>
  <c r="AX393" i="1" s="1"/>
  <c r="AX394" i="1" s="1"/>
  <c r="AX395" i="1" s="1"/>
  <c r="AX396" i="1" s="1"/>
  <c r="AX397" i="1" s="1"/>
  <c r="AX398" i="1" s="1"/>
  <c r="AX399" i="1" s="1"/>
  <c r="AX400" i="1" s="1"/>
  <c r="AX401" i="1" s="1"/>
  <c r="AX402" i="1" s="1"/>
  <c r="AX403" i="1" s="1"/>
  <c r="AX404" i="1" s="1"/>
  <c r="AX405" i="1" s="1"/>
  <c r="AX406" i="1" s="1"/>
  <c r="AX407" i="1" s="1"/>
  <c r="AX408" i="1" s="1"/>
  <c r="AX409" i="1" s="1"/>
  <c r="AX410" i="1" s="1"/>
  <c r="AX411" i="1" s="1"/>
  <c r="AX412" i="1" s="1"/>
  <c r="AX413" i="1" s="1"/>
  <c r="AX414" i="1" s="1"/>
  <c r="AX415" i="1" s="1"/>
  <c r="AX416" i="1" s="1"/>
  <c r="AX417" i="1" s="1"/>
  <c r="AX418" i="1" s="1"/>
  <c r="AX419" i="1" s="1"/>
  <c r="AX420" i="1" s="1"/>
  <c r="AX421" i="1" s="1"/>
  <c r="AX422" i="1" s="1"/>
  <c r="AX423" i="1" s="1"/>
  <c r="AX424" i="1" s="1"/>
  <c r="AX425" i="1" s="1"/>
  <c r="AX426" i="1" s="1"/>
  <c r="AX427" i="1" s="1"/>
  <c r="AX428" i="1" s="1"/>
  <c r="AX429" i="1" s="1"/>
  <c r="AX430" i="1" s="1"/>
  <c r="AX431" i="1" s="1"/>
  <c r="AX432" i="1" s="1"/>
  <c r="AX433" i="1" s="1"/>
  <c r="AX434" i="1" s="1"/>
  <c r="AX435" i="1" s="1"/>
  <c r="AX436" i="1" s="1"/>
  <c r="AX437" i="1" s="1"/>
  <c r="AX438" i="1" s="1"/>
  <c r="AX439" i="1" s="1"/>
  <c r="AX440" i="1" s="1"/>
  <c r="AX441" i="1" s="1"/>
  <c r="AX442" i="1" s="1"/>
  <c r="AX443" i="1" s="1"/>
  <c r="AX444" i="1" s="1"/>
  <c r="AX445" i="1" s="1"/>
  <c r="AX446" i="1" s="1"/>
  <c r="AX447" i="1" s="1"/>
  <c r="AX448" i="1" s="1"/>
  <c r="AX449" i="1" s="1"/>
  <c r="AX450" i="1" s="1"/>
  <c r="AX451" i="1" s="1"/>
  <c r="AX452" i="1" s="1"/>
  <c r="AX453" i="1" s="1"/>
  <c r="AX454" i="1" s="1"/>
  <c r="AX455" i="1" s="1"/>
  <c r="AX456" i="1" s="1"/>
  <c r="AX457" i="1" s="1"/>
  <c r="AW292" i="1"/>
  <c r="AW293" i="1" s="1"/>
  <c r="AW294" i="1" s="1"/>
  <c r="AW295" i="1" s="1"/>
  <c r="AW296" i="1" s="1"/>
  <c r="AW297" i="1" s="1"/>
  <c r="AW298" i="1" s="1"/>
  <c r="AW299" i="1" s="1"/>
  <c r="AW300" i="1" s="1"/>
  <c r="AW301" i="1" s="1"/>
  <c r="AW302" i="1" s="1"/>
  <c r="AW303" i="1" s="1"/>
  <c r="AW304" i="1" s="1"/>
  <c r="AW305" i="1" s="1"/>
  <c r="AW306" i="1" s="1"/>
  <c r="AW307" i="1" s="1"/>
  <c r="AW308" i="1" s="1"/>
  <c r="AW309" i="1" s="1"/>
  <c r="AW310" i="1" s="1"/>
  <c r="AW311" i="1" s="1"/>
  <c r="AW312" i="1" s="1"/>
  <c r="AW313" i="1" s="1"/>
  <c r="AW314" i="1" s="1"/>
  <c r="AW315" i="1" s="1"/>
  <c r="AW316" i="1" s="1"/>
  <c r="AW317" i="1" s="1"/>
  <c r="AW318" i="1" s="1"/>
  <c r="AW319" i="1" s="1"/>
  <c r="AW320" i="1" s="1"/>
  <c r="AW321" i="1" s="1"/>
  <c r="AW322" i="1" s="1"/>
  <c r="AW323" i="1" s="1"/>
  <c r="AW324" i="1" s="1"/>
  <c r="AW325" i="1" s="1"/>
  <c r="AW326" i="1" s="1"/>
  <c r="AW327" i="1" s="1"/>
  <c r="AW328" i="1" s="1"/>
  <c r="AW329" i="1" s="1"/>
  <c r="AW330" i="1" s="1"/>
  <c r="AW331" i="1" s="1"/>
  <c r="AW332" i="1" s="1"/>
  <c r="AW333" i="1" s="1"/>
  <c r="AW334" i="1" s="1"/>
  <c r="AW335" i="1" s="1"/>
  <c r="AW336" i="1" s="1"/>
  <c r="AW337" i="1" s="1"/>
  <c r="AW338" i="1" s="1"/>
  <c r="AW339" i="1" s="1"/>
  <c r="AW340" i="1" s="1"/>
  <c r="AW341" i="1" s="1"/>
  <c r="AW342" i="1" s="1"/>
  <c r="AW343" i="1" s="1"/>
  <c r="AW344" i="1" s="1"/>
  <c r="AW345" i="1" s="1"/>
  <c r="AW346" i="1" s="1"/>
  <c r="AW347" i="1" s="1"/>
  <c r="AW348" i="1" s="1"/>
  <c r="AW349" i="1" s="1"/>
  <c r="AW350" i="1" s="1"/>
  <c r="AW351" i="1" s="1"/>
  <c r="AW352" i="1" s="1"/>
  <c r="AW353" i="1" s="1"/>
  <c r="AW354" i="1" s="1"/>
  <c r="AW355" i="1" s="1"/>
  <c r="AW356" i="1" s="1"/>
  <c r="AW357" i="1" s="1"/>
  <c r="AW358" i="1" s="1"/>
  <c r="AW359" i="1" s="1"/>
  <c r="AW360" i="1" s="1"/>
  <c r="AW361" i="1" s="1"/>
  <c r="AW362" i="1" s="1"/>
  <c r="AW363" i="1" s="1"/>
  <c r="AW364" i="1" s="1"/>
  <c r="AW365" i="1" s="1"/>
  <c r="AW366" i="1" s="1"/>
  <c r="AW367" i="1" s="1"/>
  <c r="AW368" i="1" s="1"/>
  <c r="AW369" i="1" s="1"/>
  <c r="AW370" i="1" s="1"/>
  <c r="AW371" i="1" s="1"/>
  <c r="AW372" i="1" s="1"/>
  <c r="AW373" i="1" s="1"/>
  <c r="AW374" i="1" s="1"/>
  <c r="AW375" i="1" s="1"/>
  <c r="AW376" i="1" s="1"/>
  <c r="AW377" i="1" s="1"/>
  <c r="AW378" i="1" s="1"/>
  <c r="AW379" i="1" s="1"/>
  <c r="AW380" i="1" s="1"/>
  <c r="AW381" i="1" s="1"/>
  <c r="AW382" i="1" s="1"/>
  <c r="AW383" i="1" s="1"/>
  <c r="AW384" i="1" s="1"/>
  <c r="AW385" i="1" s="1"/>
  <c r="AW386" i="1" s="1"/>
  <c r="AW387" i="1" s="1"/>
  <c r="AW388" i="1" s="1"/>
  <c r="AW389" i="1" s="1"/>
  <c r="AW390" i="1" s="1"/>
  <c r="AW391" i="1" s="1"/>
  <c r="AW392" i="1" s="1"/>
  <c r="AW393" i="1" s="1"/>
  <c r="AW394" i="1" s="1"/>
  <c r="AW395" i="1" s="1"/>
  <c r="AW396" i="1" s="1"/>
  <c r="AW397" i="1" s="1"/>
  <c r="AW398" i="1" s="1"/>
  <c r="AW399" i="1" s="1"/>
  <c r="AW400" i="1" s="1"/>
  <c r="AW401" i="1" s="1"/>
  <c r="AW402" i="1" s="1"/>
  <c r="AW403" i="1" s="1"/>
  <c r="AW404" i="1" s="1"/>
  <c r="AW405" i="1" s="1"/>
  <c r="AW406" i="1" s="1"/>
  <c r="AW407" i="1" s="1"/>
  <c r="AW408" i="1" s="1"/>
  <c r="AW409" i="1" s="1"/>
  <c r="AW410" i="1" s="1"/>
  <c r="AW411" i="1" s="1"/>
  <c r="AW412" i="1" s="1"/>
  <c r="AW413" i="1" s="1"/>
  <c r="AW414" i="1" s="1"/>
  <c r="AW415" i="1" s="1"/>
  <c r="AW416" i="1" s="1"/>
  <c r="AW417" i="1" s="1"/>
  <c r="AW418" i="1" s="1"/>
  <c r="AW419" i="1" s="1"/>
  <c r="AW420" i="1" s="1"/>
  <c r="AW421" i="1" s="1"/>
  <c r="AW422" i="1" s="1"/>
  <c r="AW423" i="1" s="1"/>
  <c r="AW424" i="1" s="1"/>
  <c r="AW425" i="1" s="1"/>
  <c r="AW426" i="1" s="1"/>
  <c r="AW427" i="1" s="1"/>
  <c r="AW428" i="1" s="1"/>
  <c r="AW429" i="1" s="1"/>
  <c r="AW430" i="1" s="1"/>
  <c r="AW431" i="1" s="1"/>
  <c r="AW432" i="1" s="1"/>
  <c r="AW433" i="1" s="1"/>
  <c r="AW434" i="1" s="1"/>
  <c r="AW435" i="1" s="1"/>
  <c r="AW436" i="1" s="1"/>
  <c r="AW437" i="1" s="1"/>
  <c r="AW438" i="1" s="1"/>
  <c r="AW439" i="1" s="1"/>
  <c r="AW440" i="1" s="1"/>
  <c r="AW441" i="1" s="1"/>
  <c r="AW442" i="1" s="1"/>
  <c r="AW443" i="1" s="1"/>
  <c r="AW444" i="1" s="1"/>
  <c r="AW445" i="1" s="1"/>
  <c r="AW446" i="1" s="1"/>
  <c r="AW447" i="1" s="1"/>
  <c r="AW448" i="1" s="1"/>
  <c r="AW449" i="1" s="1"/>
  <c r="AW450" i="1" s="1"/>
  <c r="AW451" i="1" s="1"/>
  <c r="AW452" i="1" s="1"/>
  <c r="AW453" i="1" s="1"/>
  <c r="AW454" i="1" s="1"/>
  <c r="AW455" i="1" s="1"/>
  <c r="AW456" i="1" s="1"/>
  <c r="AW457" i="1" s="1"/>
  <c r="AV292" i="1"/>
  <c r="AV293" i="1" s="1"/>
  <c r="AV294" i="1" s="1"/>
  <c r="AV295" i="1" s="1"/>
  <c r="AV296" i="1" s="1"/>
  <c r="AV297" i="1" s="1"/>
  <c r="AV298" i="1" s="1"/>
  <c r="AV299" i="1" s="1"/>
  <c r="AV300" i="1" s="1"/>
  <c r="AV301" i="1" s="1"/>
  <c r="AV302" i="1" s="1"/>
  <c r="AV303" i="1" s="1"/>
  <c r="AV304" i="1" s="1"/>
  <c r="AV305" i="1" s="1"/>
  <c r="AV306" i="1" s="1"/>
  <c r="AV307" i="1" s="1"/>
  <c r="AV308" i="1" s="1"/>
  <c r="AV309" i="1" s="1"/>
  <c r="AV310" i="1" s="1"/>
  <c r="AV311" i="1" s="1"/>
  <c r="AV312" i="1" s="1"/>
  <c r="AV313" i="1" s="1"/>
  <c r="AV314" i="1" s="1"/>
  <c r="AV315" i="1" s="1"/>
  <c r="AV316" i="1" s="1"/>
  <c r="AV317" i="1" s="1"/>
  <c r="AV318" i="1" s="1"/>
  <c r="AV319" i="1" s="1"/>
  <c r="AV320" i="1" s="1"/>
  <c r="AV321" i="1" s="1"/>
  <c r="AV322" i="1" s="1"/>
  <c r="AV323" i="1" s="1"/>
  <c r="AV324" i="1" s="1"/>
  <c r="AV325" i="1" s="1"/>
  <c r="AV326" i="1" s="1"/>
  <c r="AV327" i="1" s="1"/>
  <c r="AV328" i="1" s="1"/>
  <c r="AV329" i="1" s="1"/>
  <c r="AV330" i="1" s="1"/>
  <c r="AV331" i="1" s="1"/>
  <c r="AV332" i="1" s="1"/>
  <c r="AV333" i="1" s="1"/>
  <c r="AV334" i="1" s="1"/>
  <c r="AV335" i="1" s="1"/>
  <c r="AV336" i="1" s="1"/>
  <c r="AV337" i="1" s="1"/>
  <c r="AV338" i="1" s="1"/>
  <c r="AV339" i="1" s="1"/>
  <c r="AV340" i="1" s="1"/>
  <c r="AV341" i="1" s="1"/>
  <c r="AV342" i="1" s="1"/>
  <c r="AV343" i="1" s="1"/>
  <c r="AV344" i="1" s="1"/>
  <c r="AV345" i="1" s="1"/>
  <c r="AV346" i="1" s="1"/>
  <c r="AV347" i="1" s="1"/>
  <c r="AV348" i="1" s="1"/>
  <c r="AV349" i="1" s="1"/>
  <c r="AV350" i="1" s="1"/>
  <c r="AV351" i="1" s="1"/>
  <c r="AV352" i="1" s="1"/>
  <c r="AV353" i="1" s="1"/>
  <c r="AV354" i="1" s="1"/>
  <c r="AV355" i="1" s="1"/>
  <c r="AV356" i="1" s="1"/>
  <c r="AV357" i="1" s="1"/>
  <c r="AV358" i="1" s="1"/>
  <c r="AV359" i="1" s="1"/>
  <c r="AV360" i="1" s="1"/>
  <c r="AV361" i="1" s="1"/>
  <c r="AV362" i="1" s="1"/>
  <c r="AV363" i="1" s="1"/>
  <c r="AV364" i="1" s="1"/>
  <c r="AV365" i="1" s="1"/>
  <c r="AV366" i="1" s="1"/>
  <c r="AV367" i="1" s="1"/>
  <c r="AV368" i="1" s="1"/>
  <c r="AV369" i="1" s="1"/>
  <c r="AV370" i="1" s="1"/>
  <c r="AV371" i="1" s="1"/>
  <c r="AV372" i="1" s="1"/>
  <c r="AV373" i="1" s="1"/>
  <c r="AV374" i="1" s="1"/>
  <c r="AV375" i="1" s="1"/>
  <c r="AV376" i="1" s="1"/>
  <c r="AV377" i="1" s="1"/>
  <c r="AV378" i="1" s="1"/>
  <c r="AV379" i="1" s="1"/>
  <c r="AV380" i="1" s="1"/>
  <c r="AV381" i="1" s="1"/>
  <c r="AV382" i="1" s="1"/>
  <c r="AV383" i="1" s="1"/>
  <c r="AV384" i="1" s="1"/>
  <c r="AV385" i="1" s="1"/>
  <c r="AV386" i="1" s="1"/>
  <c r="AV387" i="1" s="1"/>
  <c r="AV388" i="1" s="1"/>
  <c r="AV389" i="1" s="1"/>
  <c r="AV390" i="1" s="1"/>
  <c r="AV391" i="1" s="1"/>
  <c r="AV392" i="1" s="1"/>
  <c r="AV393" i="1" s="1"/>
  <c r="AV394" i="1" s="1"/>
  <c r="AV395" i="1" s="1"/>
  <c r="AV396" i="1" s="1"/>
  <c r="AV397" i="1" s="1"/>
  <c r="AV398" i="1" s="1"/>
  <c r="AV399" i="1" s="1"/>
  <c r="AV400" i="1" s="1"/>
  <c r="AV401" i="1" s="1"/>
  <c r="AV402" i="1" s="1"/>
  <c r="AV403" i="1" s="1"/>
  <c r="AV404" i="1" s="1"/>
  <c r="AV405" i="1" s="1"/>
  <c r="AV406" i="1" s="1"/>
  <c r="AV407" i="1" s="1"/>
  <c r="AV408" i="1" s="1"/>
  <c r="AV409" i="1" s="1"/>
  <c r="AV410" i="1" s="1"/>
  <c r="AV411" i="1" s="1"/>
  <c r="AV412" i="1" s="1"/>
  <c r="AV413" i="1" s="1"/>
  <c r="AV414" i="1" s="1"/>
  <c r="AV415" i="1" s="1"/>
  <c r="AV416" i="1" s="1"/>
  <c r="AV417" i="1" s="1"/>
  <c r="AV418" i="1" s="1"/>
  <c r="AV419" i="1" s="1"/>
  <c r="AV420" i="1" s="1"/>
  <c r="AV421" i="1" s="1"/>
  <c r="AV422" i="1" s="1"/>
  <c r="AV423" i="1" s="1"/>
  <c r="AV424" i="1" s="1"/>
  <c r="AV425" i="1" s="1"/>
  <c r="AV426" i="1" s="1"/>
  <c r="AV427" i="1" s="1"/>
  <c r="AV428" i="1" s="1"/>
  <c r="AV429" i="1" s="1"/>
  <c r="AV430" i="1" s="1"/>
  <c r="AV431" i="1" s="1"/>
  <c r="AV432" i="1" s="1"/>
  <c r="AV433" i="1" s="1"/>
  <c r="AV434" i="1" s="1"/>
  <c r="AV435" i="1" s="1"/>
  <c r="AV436" i="1" s="1"/>
  <c r="AV437" i="1" s="1"/>
  <c r="AV438" i="1" s="1"/>
  <c r="AV439" i="1" s="1"/>
  <c r="AV440" i="1" s="1"/>
  <c r="AV441" i="1" s="1"/>
  <c r="AV442" i="1" s="1"/>
  <c r="AV443" i="1" s="1"/>
  <c r="AV444" i="1" s="1"/>
  <c r="AV445" i="1" s="1"/>
  <c r="AV446" i="1" s="1"/>
  <c r="AV447" i="1" s="1"/>
  <c r="AV448" i="1" s="1"/>
  <c r="AV449" i="1" s="1"/>
  <c r="AV450" i="1" s="1"/>
  <c r="AV451" i="1" s="1"/>
  <c r="AV452" i="1" s="1"/>
  <c r="AV453" i="1" s="1"/>
  <c r="AV454" i="1" s="1"/>
  <c r="AV455" i="1" s="1"/>
  <c r="AV456" i="1" s="1"/>
  <c r="AV457" i="1" s="1"/>
  <c r="AU292" i="1"/>
  <c r="AU293" i="1" s="1"/>
  <c r="AU294" i="1" s="1"/>
  <c r="AU295" i="1" s="1"/>
  <c r="AU296" i="1" s="1"/>
  <c r="AU297" i="1" s="1"/>
  <c r="AU298" i="1" s="1"/>
  <c r="AU299" i="1" s="1"/>
  <c r="AU300" i="1" s="1"/>
  <c r="AU301" i="1" s="1"/>
  <c r="AU302" i="1" s="1"/>
  <c r="AU303" i="1" s="1"/>
  <c r="AU304" i="1" s="1"/>
  <c r="AU305" i="1" s="1"/>
  <c r="AU306" i="1" s="1"/>
  <c r="AU307" i="1" s="1"/>
  <c r="AU308" i="1" s="1"/>
  <c r="AU309" i="1" s="1"/>
  <c r="AU310" i="1" s="1"/>
  <c r="AU311" i="1" s="1"/>
  <c r="AU312" i="1" s="1"/>
  <c r="AU313" i="1" s="1"/>
  <c r="AU314" i="1" s="1"/>
  <c r="AU315" i="1" s="1"/>
  <c r="AU316" i="1" s="1"/>
  <c r="AU317" i="1" s="1"/>
  <c r="AU318" i="1" s="1"/>
  <c r="AU319" i="1" s="1"/>
  <c r="AU320" i="1" s="1"/>
  <c r="AU321" i="1" s="1"/>
  <c r="AU322" i="1" s="1"/>
  <c r="AU323" i="1" s="1"/>
  <c r="AU324" i="1" s="1"/>
  <c r="AU325" i="1" s="1"/>
  <c r="AU326" i="1" s="1"/>
  <c r="AU327" i="1" s="1"/>
  <c r="AU328" i="1" s="1"/>
  <c r="AU329" i="1" s="1"/>
  <c r="AU330" i="1" s="1"/>
  <c r="AU331" i="1" s="1"/>
  <c r="AU332" i="1" s="1"/>
  <c r="AU333" i="1" s="1"/>
  <c r="AU334" i="1" s="1"/>
  <c r="AU335" i="1" s="1"/>
  <c r="AU336" i="1" s="1"/>
  <c r="AU337" i="1" s="1"/>
  <c r="AU338" i="1" s="1"/>
  <c r="AU339" i="1" s="1"/>
  <c r="AU340" i="1" s="1"/>
  <c r="AU341" i="1" s="1"/>
  <c r="AU342" i="1" s="1"/>
  <c r="AU343" i="1" s="1"/>
  <c r="AU344" i="1" s="1"/>
  <c r="AU345" i="1" s="1"/>
  <c r="AU346" i="1" s="1"/>
  <c r="AU347" i="1" s="1"/>
  <c r="AU348" i="1" s="1"/>
  <c r="AU349" i="1" s="1"/>
  <c r="AU350" i="1" s="1"/>
  <c r="AU351" i="1" s="1"/>
  <c r="AU352" i="1" s="1"/>
  <c r="AU353" i="1" s="1"/>
  <c r="AU354" i="1" s="1"/>
  <c r="AU355" i="1" s="1"/>
  <c r="AU356" i="1" s="1"/>
  <c r="AU357" i="1" s="1"/>
  <c r="AU358" i="1" s="1"/>
  <c r="AU359" i="1" s="1"/>
  <c r="AU360" i="1" s="1"/>
  <c r="AU361" i="1" s="1"/>
  <c r="AU362" i="1" s="1"/>
  <c r="AU363" i="1" s="1"/>
  <c r="AU364" i="1" s="1"/>
  <c r="AU365" i="1" s="1"/>
  <c r="AU366" i="1" s="1"/>
  <c r="AU367" i="1" s="1"/>
  <c r="AU368" i="1" s="1"/>
  <c r="AU369" i="1" s="1"/>
  <c r="AU370" i="1" s="1"/>
  <c r="AU371" i="1" s="1"/>
  <c r="AU372" i="1" s="1"/>
  <c r="AU373" i="1" s="1"/>
  <c r="AU374" i="1" s="1"/>
  <c r="AU375" i="1" s="1"/>
  <c r="AU376" i="1" s="1"/>
  <c r="AU377" i="1" s="1"/>
  <c r="AU378" i="1" s="1"/>
  <c r="AU379" i="1" s="1"/>
  <c r="AU380" i="1" s="1"/>
  <c r="AU381" i="1" s="1"/>
  <c r="AU382" i="1" s="1"/>
  <c r="AU383" i="1" s="1"/>
  <c r="AU384" i="1" s="1"/>
  <c r="AU385" i="1" s="1"/>
  <c r="AU386" i="1" s="1"/>
  <c r="AU387" i="1" s="1"/>
  <c r="AU388" i="1" s="1"/>
  <c r="AU389" i="1" s="1"/>
  <c r="AU390" i="1" s="1"/>
  <c r="AU391" i="1" s="1"/>
  <c r="AU392" i="1" s="1"/>
  <c r="AU393" i="1" s="1"/>
  <c r="AU394" i="1" s="1"/>
  <c r="AU395" i="1" s="1"/>
  <c r="AU396" i="1" s="1"/>
  <c r="AU397" i="1" s="1"/>
  <c r="AU398" i="1" s="1"/>
  <c r="AU399" i="1" s="1"/>
  <c r="AU400" i="1" s="1"/>
  <c r="AU401" i="1" s="1"/>
  <c r="AU402" i="1" s="1"/>
  <c r="AU403" i="1" s="1"/>
  <c r="AU404" i="1" s="1"/>
  <c r="AU405" i="1" s="1"/>
  <c r="AU406" i="1" s="1"/>
  <c r="AU407" i="1" s="1"/>
  <c r="AU408" i="1" s="1"/>
  <c r="AU409" i="1" s="1"/>
  <c r="AU410" i="1" s="1"/>
  <c r="AU411" i="1" s="1"/>
  <c r="AU412" i="1" s="1"/>
  <c r="AU413" i="1" s="1"/>
  <c r="AU414" i="1" s="1"/>
  <c r="AU415" i="1" s="1"/>
  <c r="AU416" i="1" s="1"/>
  <c r="AU417" i="1" s="1"/>
  <c r="AU418" i="1" s="1"/>
  <c r="AU419" i="1" s="1"/>
  <c r="AU420" i="1" s="1"/>
  <c r="AU421" i="1" s="1"/>
  <c r="AU422" i="1" s="1"/>
  <c r="AU423" i="1" s="1"/>
  <c r="AU424" i="1" s="1"/>
  <c r="AU425" i="1" s="1"/>
  <c r="AU426" i="1" s="1"/>
  <c r="AU427" i="1" s="1"/>
  <c r="AU428" i="1" s="1"/>
  <c r="AU429" i="1" s="1"/>
  <c r="AU430" i="1" s="1"/>
  <c r="AU431" i="1" s="1"/>
  <c r="AU432" i="1" s="1"/>
  <c r="AU433" i="1" s="1"/>
  <c r="AU434" i="1" s="1"/>
  <c r="AU435" i="1" s="1"/>
  <c r="AU436" i="1" s="1"/>
  <c r="AU437" i="1" s="1"/>
  <c r="AU438" i="1" s="1"/>
  <c r="AU439" i="1" s="1"/>
  <c r="AU440" i="1" s="1"/>
  <c r="AU441" i="1" s="1"/>
  <c r="AU442" i="1" s="1"/>
  <c r="AU443" i="1" s="1"/>
  <c r="AU444" i="1" s="1"/>
  <c r="AU445" i="1" s="1"/>
  <c r="AU446" i="1" s="1"/>
  <c r="AU447" i="1" s="1"/>
  <c r="AU448" i="1" s="1"/>
  <c r="AU449" i="1" s="1"/>
  <c r="AU450" i="1" s="1"/>
  <c r="AU451" i="1" s="1"/>
  <c r="AU452" i="1" s="1"/>
  <c r="AU453" i="1" s="1"/>
  <c r="AU454" i="1" s="1"/>
  <c r="AU455" i="1" s="1"/>
  <c r="AU456" i="1" s="1"/>
  <c r="AU457" i="1" s="1"/>
  <c r="AT292" i="1"/>
  <c r="AT293" i="1" s="1"/>
  <c r="AT294" i="1" s="1"/>
  <c r="AT295" i="1" s="1"/>
  <c r="AT296" i="1" s="1"/>
  <c r="AT297" i="1" s="1"/>
  <c r="AT298" i="1" s="1"/>
  <c r="AT299" i="1" s="1"/>
  <c r="AT300" i="1" s="1"/>
  <c r="AT301" i="1" s="1"/>
  <c r="AT302" i="1" s="1"/>
  <c r="AT303" i="1" s="1"/>
  <c r="AT304" i="1" s="1"/>
  <c r="AT305" i="1" s="1"/>
  <c r="AT306" i="1" s="1"/>
  <c r="AT307" i="1" s="1"/>
  <c r="AT308" i="1" s="1"/>
  <c r="AT309" i="1" s="1"/>
  <c r="AT310" i="1" s="1"/>
  <c r="AT311" i="1" s="1"/>
  <c r="AT312" i="1" s="1"/>
  <c r="AT313" i="1" s="1"/>
  <c r="AT314" i="1" s="1"/>
  <c r="AT315" i="1" s="1"/>
  <c r="AT316" i="1" s="1"/>
  <c r="AT317" i="1" s="1"/>
  <c r="AT318" i="1" s="1"/>
  <c r="AT319" i="1" s="1"/>
  <c r="AT320" i="1" s="1"/>
  <c r="AT321" i="1" s="1"/>
  <c r="AT322" i="1" s="1"/>
  <c r="AT323" i="1" s="1"/>
  <c r="AT324" i="1" s="1"/>
  <c r="AT325" i="1" s="1"/>
  <c r="AT326" i="1" s="1"/>
  <c r="AT327" i="1" s="1"/>
  <c r="AT328" i="1" s="1"/>
  <c r="AT329" i="1" s="1"/>
  <c r="AT330" i="1" s="1"/>
  <c r="AT331" i="1" s="1"/>
  <c r="AT332" i="1" s="1"/>
  <c r="AT333" i="1" s="1"/>
  <c r="AT334" i="1" s="1"/>
  <c r="AT335" i="1" s="1"/>
  <c r="AT336" i="1" s="1"/>
  <c r="AT337" i="1" s="1"/>
  <c r="AT338" i="1" s="1"/>
  <c r="AT339" i="1" s="1"/>
  <c r="AT340" i="1" s="1"/>
  <c r="AT341" i="1" s="1"/>
  <c r="AT342" i="1" s="1"/>
  <c r="AT343" i="1" s="1"/>
  <c r="AT344" i="1" s="1"/>
  <c r="AT345" i="1" s="1"/>
  <c r="AT346" i="1" s="1"/>
  <c r="AT347" i="1" s="1"/>
  <c r="AT348" i="1" s="1"/>
  <c r="AT349" i="1" s="1"/>
  <c r="AT350" i="1" s="1"/>
  <c r="AT351" i="1" s="1"/>
  <c r="AT352" i="1" s="1"/>
  <c r="AT353" i="1" s="1"/>
  <c r="AT354" i="1" s="1"/>
  <c r="AT355" i="1" s="1"/>
  <c r="AT356" i="1" s="1"/>
  <c r="AT357" i="1" s="1"/>
  <c r="AT358" i="1" s="1"/>
  <c r="AT359" i="1" s="1"/>
  <c r="AT360" i="1" s="1"/>
  <c r="AT361" i="1" s="1"/>
  <c r="AT362" i="1" s="1"/>
  <c r="AT363" i="1" s="1"/>
  <c r="AT364" i="1" s="1"/>
  <c r="AT365" i="1" s="1"/>
  <c r="AT366" i="1" s="1"/>
  <c r="AT367" i="1" s="1"/>
  <c r="AT368" i="1" s="1"/>
  <c r="AT369" i="1" s="1"/>
  <c r="AT370" i="1" s="1"/>
  <c r="AT371" i="1" s="1"/>
  <c r="AT372" i="1" s="1"/>
  <c r="AT373" i="1" s="1"/>
  <c r="AT374" i="1" s="1"/>
  <c r="AT375" i="1" s="1"/>
  <c r="AT376" i="1" s="1"/>
  <c r="AT377" i="1" s="1"/>
  <c r="AT378" i="1" s="1"/>
  <c r="AT379" i="1" s="1"/>
  <c r="AT380" i="1" s="1"/>
  <c r="AT381" i="1" s="1"/>
  <c r="AT382" i="1" s="1"/>
  <c r="AT383" i="1" s="1"/>
  <c r="AT384" i="1" s="1"/>
  <c r="AT385" i="1" s="1"/>
  <c r="AT386" i="1" s="1"/>
  <c r="AT387" i="1" s="1"/>
  <c r="AT388" i="1" s="1"/>
  <c r="AT389" i="1" s="1"/>
  <c r="AT390" i="1" s="1"/>
  <c r="AT391" i="1" s="1"/>
  <c r="AT392" i="1" s="1"/>
  <c r="AT393" i="1" s="1"/>
  <c r="AT394" i="1" s="1"/>
  <c r="AT395" i="1" s="1"/>
  <c r="AT396" i="1" s="1"/>
  <c r="AT397" i="1" s="1"/>
  <c r="AT398" i="1" s="1"/>
  <c r="AT399" i="1" s="1"/>
  <c r="AT400" i="1" s="1"/>
  <c r="AT401" i="1" s="1"/>
  <c r="AT402" i="1" s="1"/>
  <c r="AT403" i="1" s="1"/>
  <c r="AT404" i="1" s="1"/>
  <c r="AT405" i="1" s="1"/>
  <c r="AT406" i="1" s="1"/>
  <c r="AT407" i="1" s="1"/>
  <c r="AT408" i="1" s="1"/>
  <c r="AT409" i="1" s="1"/>
  <c r="AT410" i="1" s="1"/>
  <c r="AT411" i="1" s="1"/>
  <c r="AT412" i="1" s="1"/>
  <c r="AT413" i="1" s="1"/>
  <c r="AT414" i="1" s="1"/>
  <c r="AT415" i="1" s="1"/>
  <c r="AT416" i="1" s="1"/>
  <c r="AT417" i="1" s="1"/>
  <c r="AT418" i="1" s="1"/>
  <c r="AT419" i="1" s="1"/>
  <c r="AT420" i="1" s="1"/>
  <c r="AT421" i="1" s="1"/>
  <c r="AT422" i="1" s="1"/>
  <c r="AT423" i="1" s="1"/>
  <c r="AT424" i="1" s="1"/>
  <c r="AT425" i="1" s="1"/>
  <c r="AT426" i="1" s="1"/>
  <c r="AT427" i="1" s="1"/>
  <c r="AT428" i="1" s="1"/>
  <c r="AT429" i="1" s="1"/>
  <c r="AT430" i="1" s="1"/>
  <c r="AT431" i="1" s="1"/>
  <c r="AT432" i="1" s="1"/>
  <c r="AT433" i="1" s="1"/>
  <c r="AT434" i="1" s="1"/>
  <c r="AT435" i="1" s="1"/>
  <c r="AT436" i="1" s="1"/>
  <c r="AT437" i="1" s="1"/>
  <c r="AT438" i="1" s="1"/>
  <c r="AT439" i="1" s="1"/>
  <c r="AT440" i="1" s="1"/>
  <c r="AT441" i="1" s="1"/>
  <c r="AT442" i="1" s="1"/>
  <c r="AT443" i="1" s="1"/>
  <c r="AT444" i="1" s="1"/>
  <c r="AT445" i="1" s="1"/>
  <c r="AT446" i="1" s="1"/>
  <c r="AT447" i="1" s="1"/>
  <c r="AT448" i="1" s="1"/>
  <c r="AT449" i="1" s="1"/>
  <c r="AT450" i="1" s="1"/>
  <c r="AT451" i="1" s="1"/>
  <c r="AT452" i="1" s="1"/>
  <c r="AT453" i="1" s="1"/>
  <c r="AT454" i="1" s="1"/>
  <c r="AT455" i="1" s="1"/>
  <c r="AT456" i="1" s="1"/>
  <c r="AT457" i="1" s="1"/>
  <c r="AS292" i="1"/>
  <c r="AS293" i="1" s="1"/>
  <c r="AS294" i="1" s="1"/>
  <c r="AS295" i="1" s="1"/>
  <c r="AS296" i="1" s="1"/>
  <c r="AS297" i="1" s="1"/>
  <c r="AS298" i="1" s="1"/>
  <c r="AS299" i="1" s="1"/>
  <c r="AS300" i="1" s="1"/>
  <c r="AS301" i="1" s="1"/>
  <c r="AS302" i="1" s="1"/>
  <c r="AS303" i="1" s="1"/>
  <c r="AS304" i="1" s="1"/>
  <c r="AS305" i="1" s="1"/>
  <c r="AS306" i="1" s="1"/>
  <c r="AS307" i="1" s="1"/>
  <c r="AS308" i="1" s="1"/>
  <c r="AS309" i="1" s="1"/>
  <c r="AS310" i="1" s="1"/>
  <c r="AS311" i="1" s="1"/>
  <c r="AS312" i="1" s="1"/>
  <c r="AS313" i="1" s="1"/>
  <c r="AS314" i="1" s="1"/>
  <c r="AS315" i="1" s="1"/>
  <c r="AS316" i="1" s="1"/>
  <c r="AS317" i="1" s="1"/>
  <c r="AS318" i="1" s="1"/>
  <c r="AS319" i="1" s="1"/>
  <c r="AS320" i="1" s="1"/>
  <c r="AS321" i="1" s="1"/>
  <c r="AS322" i="1" s="1"/>
  <c r="AS323" i="1" s="1"/>
  <c r="AS324" i="1" s="1"/>
  <c r="AS325" i="1" s="1"/>
  <c r="AS326" i="1" s="1"/>
  <c r="AS327" i="1" s="1"/>
  <c r="AS328" i="1" s="1"/>
  <c r="AS329" i="1" s="1"/>
  <c r="AS330" i="1" s="1"/>
  <c r="AS331" i="1" s="1"/>
  <c r="AS332" i="1" s="1"/>
  <c r="AS333" i="1" s="1"/>
  <c r="AS334" i="1" s="1"/>
  <c r="AS335" i="1" s="1"/>
  <c r="AS336" i="1" s="1"/>
  <c r="AS337" i="1" s="1"/>
  <c r="AS338" i="1" s="1"/>
  <c r="AS339" i="1" s="1"/>
  <c r="AS340" i="1" s="1"/>
  <c r="AS341" i="1" s="1"/>
  <c r="AS342" i="1" s="1"/>
  <c r="AS343" i="1" s="1"/>
  <c r="AS344" i="1" s="1"/>
  <c r="AS345" i="1" s="1"/>
  <c r="AS346" i="1" s="1"/>
  <c r="AS347" i="1" s="1"/>
  <c r="AS348" i="1" s="1"/>
  <c r="AS349" i="1" s="1"/>
  <c r="AS350" i="1" s="1"/>
  <c r="AS351" i="1" s="1"/>
  <c r="AS352" i="1" s="1"/>
  <c r="AS353" i="1" s="1"/>
  <c r="AS354" i="1" s="1"/>
  <c r="AS355" i="1" s="1"/>
  <c r="AS356" i="1" s="1"/>
  <c r="AS357" i="1" s="1"/>
  <c r="AS358" i="1" s="1"/>
  <c r="AS359" i="1" s="1"/>
  <c r="AS360" i="1" s="1"/>
  <c r="AS361" i="1" s="1"/>
  <c r="AS362" i="1" s="1"/>
  <c r="AS363" i="1" s="1"/>
  <c r="AS364" i="1" s="1"/>
  <c r="AS365" i="1" s="1"/>
  <c r="AS366" i="1" s="1"/>
  <c r="AS367" i="1" s="1"/>
  <c r="AS368" i="1" s="1"/>
  <c r="AS369" i="1" s="1"/>
  <c r="AS370" i="1" s="1"/>
  <c r="AS371" i="1" s="1"/>
  <c r="AS372" i="1" s="1"/>
  <c r="AS373" i="1" s="1"/>
  <c r="AS374" i="1" s="1"/>
  <c r="AS375" i="1" s="1"/>
  <c r="AS376" i="1" s="1"/>
  <c r="AS377" i="1" s="1"/>
  <c r="AS378" i="1" s="1"/>
  <c r="AS379" i="1" s="1"/>
  <c r="AS380" i="1" s="1"/>
  <c r="AS381" i="1" s="1"/>
  <c r="AS382" i="1" s="1"/>
  <c r="AS383" i="1" s="1"/>
  <c r="AS384" i="1" s="1"/>
  <c r="AS385" i="1" s="1"/>
  <c r="AS386" i="1" s="1"/>
  <c r="AS387" i="1" s="1"/>
  <c r="AS388" i="1" s="1"/>
  <c r="AS389" i="1" s="1"/>
  <c r="AS390" i="1" s="1"/>
  <c r="AS391" i="1" s="1"/>
  <c r="AS392" i="1" s="1"/>
  <c r="AS393" i="1" s="1"/>
  <c r="AS394" i="1" s="1"/>
  <c r="AS395" i="1" s="1"/>
  <c r="AS396" i="1" s="1"/>
  <c r="AS397" i="1" s="1"/>
  <c r="AS398" i="1" s="1"/>
  <c r="AS399" i="1" s="1"/>
  <c r="AS400" i="1" s="1"/>
  <c r="AS401" i="1" s="1"/>
  <c r="AS402" i="1" s="1"/>
  <c r="AS403" i="1" s="1"/>
  <c r="AS404" i="1" s="1"/>
  <c r="AS405" i="1" s="1"/>
  <c r="AS406" i="1" s="1"/>
  <c r="AS407" i="1" s="1"/>
  <c r="AS408" i="1" s="1"/>
  <c r="AS409" i="1" s="1"/>
  <c r="AS410" i="1" s="1"/>
  <c r="AS411" i="1" s="1"/>
  <c r="AS412" i="1" s="1"/>
  <c r="AS413" i="1" s="1"/>
  <c r="AS414" i="1" s="1"/>
  <c r="AS415" i="1" s="1"/>
  <c r="AS416" i="1" s="1"/>
  <c r="AS417" i="1" s="1"/>
  <c r="AS418" i="1" s="1"/>
  <c r="AS419" i="1" s="1"/>
  <c r="AS420" i="1" s="1"/>
  <c r="AS421" i="1" s="1"/>
  <c r="AS422" i="1" s="1"/>
  <c r="AS423" i="1" s="1"/>
  <c r="AS424" i="1" s="1"/>
  <c r="AS425" i="1" s="1"/>
  <c r="AS426" i="1" s="1"/>
  <c r="AS427" i="1" s="1"/>
  <c r="AS428" i="1" s="1"/>
  <c r="AS429" i="1" s="1"/>
  <c r="AS430" i="1" s="1"/>
  <c r="AS431" i="1" s="1"/>
  <c r="AS432" i="1" s="1"/>
  <c r="AS433" i="1" s="1"/>
  <c r="AS434" i="1" s="1"/>
  <c r="AS435" i="1" s="1"/>
  <c r="AS436" i="1" s="1"/>
  <c r="AS437" i="1" s="1"/>
  <c r="AS438" i="1" s="1"/>
  <c r="AS439" i="1" s="1"/>
  <c r="AS440" i="1" s="1"/>
  <c r="AS441" i="1" s="1"/>
  <c r="AS442" i="1" s="1"/>
  <c r="AS443" i="1" s="1"/>
  <c r="AS444" i="1" s="1"/>
  <c r="AS445" i="1" s="1"/>
  <c r="AS446" i="1" s="1"/>
  <c r="AS447" i="1" s="1"/>
  <c r="AS448" i="1" s="1"/>
  <c r="AS449" i="1" s="1"/>
  <c r="AS450" i="1" s="1"/>
  <c r="AS451" i="1" s="1"/>
  <c r="AS452" i="1" s="1"/>
  <c r="AS453" i="1" s="1"/>
  <c r="AS454" i="1" s="1"/>
  <c r="AS455" i="1" s="1"/>
  <c r="AS456" i="1" s="1"/>
  <c r="AS457" i="1" s="1"/>
  <c r="AR292" i="1"/>
  <c r="CB299" i="1"/>
  <c r="CB300" i="1" s="1"/>
  <c r="CB301" i="1" s="1"/>
  <c r="CB302" i="1" s="1"/>
  <c r="CB303" i="1" s="1"/>
  <c r="CB304" i="1" s="1"/>
  <c r="CB305" i="1" s="1"/>
  <c r="CB306" i="1" s="1"/>
  <c r="CB307" i="1" s="1"/>
  <c r="CB308" i="1" s="1"/>
  <c r="CB309" i="1" s="1"/>
  <c r="CB310" i="1" s="1"/>
  <c r="CB311" i="1" s="1"/>
  <c r="CB312" i="1" s="1"/>
  <c r="CB313" i="1" s="1"/>
  <c r="CB314" i="1" s="1"/>
  <c r="CB315" i="1" s="1"/>
  <c r="CB316" i="1" s="1"/>
  <c r="CB317" i="1" s="1"/>
  <c r="CB318" i="1" s="1"/>
  <c r="CB319" i="1" s="1"/>
  <c r="CB320" i="1" s="1"/>
  <c r="CB321" i="1" s="1"/>
  <c r="CB322" i="1" s="1"/>
  <c r="CB323" i="1" s="1"/>
  <c r="CB324" i="1" s="1"/>
  <c r="CB325" i="1" s="1"/>
  <c r="CB326" i="1" s="1"/>
  <c r="CB327" i="1" s="1"/>
  <c r="CB328" i="1" s="1"/>
  <c r="CB329" i="1" s="1"/>
  <c r="CB330" i="1" s="1"/>
  <c r="CB331" i="1" s="1"/>
  <c r="CB332" i="1" s="1"/>
  <c r="CB333" i="1" s="1"/>
  <c r="CB334" i="1" s="1"/>
  <c r="CB335" i="1" s="1"/>
  <c r="CB336" i="1" s="1"/>
  <c r="CB337" i="1" s="1"/>
  <c r="CB338" i="1" s="1"/>
  <c r="CB339" i="1" s="1"/>
  <c r="CB340" i="1" s="1"/>
  <c r="CB341" i="1" s="1"/>
  <c r="CB342" i="1" s="1"/>
  <c r="CB343" i="1" s="1"/>
  <c r="CB344" i="1" s="1"/>
  <c r="CB345" i="1" s="1"/>
  <c r="CB346" i="1" s="1"/>
  <c r="CB347" i="1" s="1"/>
  <c r="CB348" i="1" s="1"/>
  <c r="CB349" i="1" s="1"/>
  <c r="CB350" i="1" s="1"/>
  <c r="CB351" i="1" s="1"/>
  <c r="CB352" i="1" s="1"/>
  <c r="CB353" i="1" s="1"/>
  <c r="CB354" i="1" s="1"/>
  <c r="CB355" i="1" s="1"/>
  <c r="CB356" i="1" s="1"/>
  <c r="CB357" i="1" s="1"/>
  <c r="CB358" i="1" s="1"/>
  <c r="CB359" i="1" s="1"/>
  <c r="CB360" i="1" s="1"/>
  <c r="CB361" i="1" s="1"/>
  <c r="CB362" i="1" s="1"/>
  <c r="CB363" i="1" s="1"/>
  <c r="CB364" i="1" s="1"/>
  <c r="CB365" i="1" s="1"/>
  <c r="CB366" i="1" s="1"/>
  <c r="CB367" i="1" s="1"/>
  <c r="CB368" i="1" s="1"/>
  <c r="CB369" i="1" s="1"/>
  <c r="CB370" i="1" s="1"/>
  <c r="CB371" i="1" s="1"/>
  <c r="CB372" i="1" s="1"/>
  <c r="CB373" i="1" s="1"/>
  <c r="CB374" i="1" s="1"/>
  <c r="CB375" i="1" s="1"/>
  <c r="CB376" i="1" s="1"/>
  <c r="CB377" i="1" s="1"/>
  <c r="CB378" i="1" s="1"/>
  <c r="CB379" i="1" s="1"/>
  <c r="CB380" i="1" s="1"/>
  <c r="CB381" i="1" s="1"/>
  <c r="CB382" i="1" s="1"/>
  <c r="CB383" i="1" s="1"/>
  <c r="CB384" i="1" s="1"/>
  <c r="CB385" i="1" s="1"/>
  <c r="CB386" i="1" s="1"/>
  <c r="CB387" i="1" s="1"/>
  <c r="CB388" i="1" s="1"/>
  <c r="CB389" i="1" s="1"/>
  <c r="CB390" i="1" s="1"/>
  <c r="CB391" i="1" s="1"/>
  <c r="CB392" i="1" s="1"/>
  <c r="CB393" i="1" s="1"/>
  <c r="CB394" i="1" s="1"/>
  <c r="CB395" i="1" s="1"/>
  <c r="CB396" i="1" s="1"/>
  <c r="CB397" i="1" s="1"/>
  <c r="CB398" i="1" s="1"/>
  <c r="CB399" i="1" s="1"/>
  <c r="CB400" i="1" s="1"/>
  <c r="CB401" i="1" s="1"/>
  <c r="CB402" i="1" s="1"/>
  <c r="CB403" i="1" s="1"/>
  <c r="CB404" i="1" s="1"/>
  <c r="CB405" i="1" s="1"/>
  <c r="CB406" i="1" s="1"/>
  <c r="CB407" i="1" s="1"/>
  <c r="CB408" i="1" s="1"/>
  <c r="CB409" i="1" s="1"/>
  <c r="CB410" i="1" s="1"/>
  <c r="CB411" i="1" s="1"/>
  <c r="CB412" i="1" s="1"/>
  <c r="CB413" i="1" s="1"/>
  <c r="CB414" i="1" s="1"/>
  <c r="CB415" i="1" s="1"/>
  <c r="CB416" i="1" s="1"/>
  <c r="CB417" i="1" s="1"/>
  <c r="CB418" i="1" s="1"/>
  <c r="CB419" i="1" s="1"/>
  <c r="CB420" i="1" s="1"/>
  <c r="CB421" i="1" s="1"/>
  <c r="CB422" i="1" s="1"/>
  <c r="CB423" i="1" s="1"/>
  <c r="CB424" i="1" s="1"/>
  <c r="CB425" i="1" s="1"/>
  <c r="CB426" i="1" s="1"/>
  <c r="CB427" i="1" s="1"/>
  <c r="CB428" i="1" s="1"/>
  <c r="CB429" i="1" s="1"/>
  <c r="CB430" i="1" s="1"/>
  <c r="CB431" i="1" s="1"/>
  <c r="CB432" i="1" s="1"/>
  <c r="CB433" i="1" s="1"/>
  <c r="CB434" i="1" s="1"/>
  <c r="CB435" i="1" s="1"/>
  <c r="CB436" i="1" s="1"/>
  <c r="CB437" i="1" s="1"/>
  <c r="CB438" i="1" s="1"/>
  <c r="CB439" i="1" s="1"/>
  <c r="CB440" i="1" s="1"/>
  <c r="CB441" i="1" s="1"/>
  <c r="CB442" i="1" s="1"/>
  <c r="CB443" i="1" s="1"/>
  <c r="CB444" i="1" s="1"/>
  <c r="CB445" i="1" s="1"/>
  <c r="CB446" i="1" s="1"/>
  <c r="CB447" i="1" s="1"/>
  <c r="CB448" i="1" s="1"/>
  <c r="CB449" i="1" s="1"/>
  <c r="CB450" i="1" s="1"/>
  <c r="CB451" i="1" s="1"/>
  <c r="CB452" i="1" s="1"/>
  <c r="CB453" i="1" s="1"/>
  <c r="CB454" i="1" s="1"/>
  <c r="CB455" i="1" s="1"/>
  <c r="CB456" i="1" s="1"/>
  <c r="CB457" i="1" s="1"/>
  <c r="BZ296" i="1"/>
  <c r="BZ297" i="1" s="1"/>
  <c r="BZ298" i="1" s="1"/>
  <c r="BZ299" i="1" s="1"/>
  <c r="BZ300" i="1" s="1"/>
  <c r="BZ301" i="1" s="1"/>
  <c r="BZ302" i="1" s="1"/>
  <c r="BZ303" i="1" s="1"/>
  <c r="BZ304" i="1" s="1"/>
  <c r="BZ305" i="1" s="1"/>
  <c r="BZ306" i="1" s="1"/>
  <c r="BZ307" i="1" s="1"/>
  <c r="BZ308" i="1" s="1"/>
  <c r="BZ309" i="1" s="1"/>
  <c r="BZ310" i="1" s="1"/>
  <c r="BZ311" i="1" s="1"/>
  <c r="BZ312" i="1" s="1"/>
  <c r="BZ313" i="1" s="1"/>
  <c r="BZ314" i="1" s="1"/>
  <c r="BZ315" i="1" s="1"/>
  <c r="BZ316" i="1" s="1"/>
  <c r="BZ317" i="1" s="1"/>
  <c r="BZ318" i="1" s="1"/>
  <c r="BZ319" i="1" s="1"/>
  <c r="BZ320" i="1" s="1"/>
  <c r="BZ321" i="1" s="1"/>
  <c r="BZ322" i="1" s="1"/>
  <c r="BZ323" i="1" s="1"/>
  <c r="BZ324" i="1" s="1"/>
  <c r="BZ325" i="1" s="1"/>
  <c r="BZ326" i="1" s="1"/>
  <c r="BZ327" i="1" s="1"/>
  <c r="BZ328" i="1" s="1"/>
  <c r="BZ329" i="1" s="1"/>
  <c r="BZ330" i="1" s="1"/>
  <c r="BZ331" i="1" s="1"/>
  <c r="BZ332" i="1" s="1"/>
  <c r="BZ333" i="1" s="1"/>
  <c r="BZ334" i="1" s="1"/>
  <c r="BZ335" i="1" s="1"/>
  <c r="BZ336" i="1" s="1"/>
  <c r="BZ337" i="1" s="1"/>
  <c r="BZ338" i="1" s="1"/>
  <c r="BZ339" i="1" s="1"/>
  <c r="BZ340" i="1" s="1"/>
  <c r="BZ341" i="1" s="1"/>
  <c r="BZ342" i="1" s="1"/>
  <c r="BZ343" i="1" s="1"/>
  <c r="BZ344" i="1" s="1"/>
  <c r="BZ345" i="1" s="1"/>
  <c r="BZ346" i="1" s="1"/>
  <c r="BZ347" i="1" s="1"/>
  <c r="BZ348" i="1" s="1"/>
  <c r="BZ349" i="1" s="1"/>
  <c r="BZ350" i="1" s="1"/>
  <c r="BZ351" i="1" s="1"/>
  <c r="BZ352" i="1" s="1"/>
  <c r="BZ353" i="1" s="1"/>
  <c r="BZ354" i="1" s="1"/>
  <c r="BZ355" i="1" s="1"/>
  <c r="BZ356" i="1" s="1"/>
  <c r="BZ357" i="1" s="1"/>
  <c r="BZ358" i="1" s="1"/>
  <c r="BZ359" i="1" s="1"/>
  <c r="BZ360" i="1" s="1"/>
  <c r="BZ361" i="1" s="1"/>
  <c r="BZ362" i="1" s="1"/>
  <c r="BZ363" i="1" s="1"/>
  <c r="BZ364" i="1" s="1"/>
  <c r="BZ365" i="1" s="1"/>
  <c r="BZ366" i="1" s="1"/>
  <c r="BZ367" i="1" s="1"/>
  <c r="BZ368" i="1" s="1"/>
  <c r="BZ369" i="1" s="1"/>
  <c r="BZ370" i="1" s="1"/>
  <c r="BZ371" i="1" s="1"/>
  <c r="BZ372" i="1" s="1"/>
  <c r="BZ373" i="1" s="1"/>
  <c r="BZ374" i="1" s="1"/>
  <c r="BZ375" i="1" s="1"/>
  <c r="BZ376" i="1" s="1"/>
  <c r="BZ377" i="1" s="1"/>
  <c r="BZ378" i="1" s="1"/>
  <c r="BZ379" i="1" s="1"/>
  <c r="BZ380" i="1" s="1"/>
  <c r="BZ381" i="1" s="1"/>
  <c r="BZ382" i="1" s="1"/>
  <c r="BZ383" i="1" s="1"/>
  <c r="BZ384" i="1" s="1"/>
  <c r="BZ385" i="1" s="1"/>
  <c r="BZ386" i="1" s="1"/>
  <c r="BZ387" i="1" s="1"/>
  <c r="BZ388" i="1" s="1"/>
  <c r="BZ389" i="1" s="1"/>
  <c r="BZ390" i="1" s="1"/>
  <c r="BZ391" i="1" s="1"/>
  <c r="BZ392" i="1" s="1"/>
  <c r="BZ393" i="1" s="1"/>
  <c r="BZ394" i="1" s="1"/>
  <c r="BZ395" i="1" s="1"/>
  <c r="BZ396" i="1" s="1"/>
  <c r="BZ397" i="1" s="1"/>
  <c r="BZ398" i="1" s="1"/>
  <c r="BZ399" i="1" s="1"/>
  <c r="BZ400" i="1" s="1"/>
  <c r="BZ401" i="1" s="1"/>
  <c r="BZ402" i="1" s="1"/>
  <c r="BZ403" i="1" s="1"/>
  <c r="BZ404" i="1" s="1"/>
  <c r="BZ405" i="1" s="1"/>
  <c r="BZ406" i="1" s="1"/>
  <c r="BZ407" i="1" s="1"/>
  <c r="BZ408" i="1" s="1"/>
  <c r="BZ409" i="1" s="1"/>
  <c r="BZ410" i="1" s="1"/>
  <c r="BZ411" i="1" s="1"/>
  <c r="BZ412" i="1" s="1"/>
  <c r="BZ413" i="1" s="1"/>
  <c r="BZ414" i="1" s="1"/>
  <c r="BZ415" i="1" s="1"/>
  <c r="BZ416" i="1" s="1"/>
  <c r="BZ417" i="1" s="1"/>
  <c r="BZ418" i="1" s="1"/>
  <c r="BZ419" i="1" s="1"/>
  <c r="BZ420" i="1" s="1"/>
  <c r="BZ421" i="1" s="1"/>
  <c r="BZ422" i="1" s="1"/>
  <c r="BZ423" i="1" s="1"/>
  <c r="BZ424" i="1" s="1"/>
  <c r="BZ425" i="1" s="1"/>
  <c r="BZ426" i="1" s="1"/>
  <c r="BZ427" i="1" s="1"/>
  <c r="BZ428" i="1" s="1"/>
  <c r="BZ429" i="1" s="1"/>
  <c r="BZ430" i="1" s="1"/>
  <c r="BZ431" i="1" s="1"/>
  <c r="BZ432" i="1" s="1"/>
  <c r="BZ433" i="1" s="1"/>
  <c r="BZ434" i="1" s="1"/>
  <c r="BZ435" i="1" s="1"/>
  <c r="BZ436" i="1" s="1"/>
  <c r="BZ437" i="1" s="1"/>
  <c r="BZ438" i="1" s="1"/>
  <c r="BZ439" i="1" s="1"/>
  <c r="BZ440" i="1" s="1"/>
  <c r="BZ441" i="1" s="1"/>
  <c r="BZ442" i="1" s="1"/>
  <c r="BZ443" i="1" s="1"/>
  <c r="BZ444" i="1" s="1"/>
  <c r="BZ445" i="1" s="1"/>
  <c r="BZ446" i="1" s="1"/>
  <c r="BZ447" i="1" s="1"/>
  <c r="BZ448" i="1" s="1"/>
  <c r="BZ449" i="1" s="1"/>
  <c r="BZ450" i="1" s="1"/>
  <c r="BZ451" i="1" s="1"/>
  <c r="BZ452" i="1" s="1"/>
  <c r="BZ453" i="1" s="1"/>
  <c r="BZ454" i="1" s="1"/>
  <c r="BZ455" i="1" s="1"/>
  <c r="BZ456" i="1" s="1"/>
  <c r="BZ457" i="1" s="1"/>
  <c r="CC295" i="1"/>
  <c r="CC296" i="1" s="1"/>
  <c r="CC297" i="1" s="1"/>
  <c r="CC298" i="1" s="1"/>
  <c r="CC299" i="1" s="1"/>
  <c r="CC300" i="1" s="1"/>
  <c r="CC301" i="1" s="1"/>
  <c r="CC302" i="1" s="1"/>
  <c r="CC303" i="1" s="1"/>
  <c r="CC304" i="1" s="1"/>
  <c r="CC305" i="1" s="1"/>
  <c r="CC306" i="1" s="1"/>
  <c r="CC307" i="1" s="1"/>
  <c r="CC308" i="1" s="1"/>
  <c r="CC309" i="1" s="1"/>
  <c r="CC310" i="1" s="1"/>
  <c r="CC311" i="1" s="1"/>
  <c r="CC312" i="1" s="1"/>
  <c r="CC313" i="1" s="1"/>
  <c r="CC314" i="1" s="1"/>
  <c r="CC315" i="1" s="1"/>
  <c r="CC316" i="1" s="1"/>
  <c r="CC317" i="1" s="1"/>
  <c r="CC318" i="1" s="1"/>
  <c r="CC319" i="1" s="1"/>
  <c r="CC320" i="1" s="1"/>
  <c r="CC321" i="1" s="1"/>
  <c r="CC322" i="1" s="1"/>
  <c r="CC323" i="1" s="1"/>
  <c r="CC324" i="1" s="1"/>
  <c r="CC325" i="1" s="1"/>
  <c r="CC326" i="1" s="1"/>
  <c r="CC327" i="1" s="1"/>
  <c r="CC328" i="1" s="1"/>
  <c r="CC329" i="1" s="1"/>
  <c r="CC330" i="1" s="1"/>
  <c r="CC331" i="1" s="1"/>
  <c r="CC332" i="1" s="1"/>
  <c r="CC333" i="1" s="1"/>
  <c r="CC334" i="1" s="1"/>
  <c r="CC335" i="1" s="1"/>
  <c r="CC336" i="1" s="1"/>
  <c r="CC337" i="1" s="1"/>
  <c r="CC338" i="1" s="1"/>
  <c r="CC339" i="1" s="1"/>
  <c r="CC340" i="1" s="1"/>
  <c r="CC341" i="1" s="1"/>
  <c r="CC342" i="1" s="1"/>
  <c r="CC343" i="1" s="1"/>
  <c r="CC344" i="1" s="1"/>
  <c r="CC345" i="1" s="1"/>
  <c r="CC346" i="1" s="1"/>
  <c r="CC347" i="1" s="1"/>
  <c r="CC348" i="1" s="1"/>
  <c r="CC349" i="1" s="1"/>
  <c r="CC350" i="1" s="1"/>
  <c r="CC351" i="1" s="1"/>
  <c r="CC352" i="1" s="1"/>
  <c r="CC353" i="1" s="1"/>
  <c r="CC354" i="1" s="1"/>
  <c r="CC355" i="1" s="1"/>
  <c r="CC356" i="1" s="1"/>
  <c r="CC357" i="1" s="1"/>
  <c r="CC358" i="1" s="1"/>
  <c r="CC359" i="1" s="1"/>
  <c r="CC360" i="1" s="1"/>
  <c r="CC361" i="1" s="1"/>
  <c r="CC362" i="1" s="1"/>
  <c r="CC363" i="1" s="1"/>
  <c r="CC364" i="1" s="1"/>
  <c r="CC365" i="1" s="1"/>
  <c r="CC366" i="1" s="1"/>
  <c r="CC367" i="1" s="1"/>
  <c r="CC368" i="1" s="1"/>
  <c r="CC369" i="1" s="1"/>
  <c r="CC370" i="1" s="1"/>
  <c r="CC371" i="1" s="1"/>
  <c r="CC372" i="1" s="1"/>
  <c r="CC373" i="1" s="1"/>
  <c r="CC374" i="1" s="1"/>
  <c r="CC375" i="1" s="1"/>
  <c r="CC376" i="1" s="1"/>
  <c r="CC377" i="1" s="1"/>
  <c r="CC378" i="1" s="1"/>
  <c r="CC379" i="1" s="1"/>
  <c r="CC380" i="1" s="1"/>
  <c r="CC381" i="1" s="1"/>
  <c r="CC382" i="1" s="1"/>
  <c r="CC383" i="1" s="1"/>
  <c r="CC384" i="1" s="1"/>
  <c r="CC385" i="1" s="1"/>
  <c r="CC386" i="1" s="1"/>
  <c r="CC387" i="1" s="1"/>
  <c r="CC388" i="1" s="1"/>
  <c r="CC389" i="1" s="1"/>
  <c r="CC390" i="1" s="1"/>
  <c r="CC391" i="1" s="1"/>
  <c r="CC392" i="1" s="1"/>
  <c r="CC393" i="1" s="1"/>
  <c r="CC394" i="1" s="1"/>
  <c r="CC395" i="1" s="1"/>
  <c r="CC396" i="1" s="1"/>
  <c r="CC397" i="1" s="1"/>
  <c r="CC398" i="1" s="1"/>
  <c r="CC399" i="1" s="1"/>
  <c r="CC400" i="1" s="1"/>
  <c r="CC401" i="1" s="1"/>
  <c r="CC402" i="1" s="1"/>
  <c r="CC403" i="1" s="1"/>
  <c r="CC404" i="1" s="1"/>
  <c r="CC405" i="1" s="1"/>
  <c r="CC406" i="1" s="1"/>
  <c r="CC407" i="1" s="1"/>
  <c r="CC408" i="1" s="1"/>
  <c r="CC409" i="1" s="1"/>
  <c r="CC410" i="1" s="1"/>
  <c r="CC411" i="1" s="1"/>
  <c r="CC412" i="1" s="1"/>
  <c r="CC413" i="1" s="1"/>
  <c r="CC414" i="1" s="1"/>
  <c r="CC415" i="1" s="1"/>
  <c r="CC416" i="1" s="1"/>
  <c r="CC417" i="1" s="1"/>
  <c r="CC418" i="1" s="1"/>
  <c r="CC419" i="1" s="1"/>
  <c r="CC420" i="1" s="1"/>
  <c r="CC421" i="1" s="1"/>
  <c r="CC422" i="1" s="1"/>
  <c r="CC423" i="1" s="1"/>
  <c r="CC424" i="1" s="1"/>
  <c r="CC425" i="1" s="1"/>
  <c r="CC426" i="1" s="1"/>
  <c r="CC427" i="1" s="1"/>
  <c r="CC428" i="1" s="1"/>
  <c r="CC429" i="1" s="1"/>
  <c r="CC430" i="1" s="1"/>
  <c r="CC431" i="1" s="1"/>
  <c r="CC432" i="1" s="1"/>
  <c r="CC433" i="1" s="1"/>
  <c r="CC434" i="1" s="1"/>
  <c r="CC435" i="1" s="1"/>
  <c r="CC436" i="1" s="1"/>
  <c r="CC437" i="1" s="1"/>
  <c r="CC438" i="1" s="1"/>
  <c r="CC439" i="1" s="1"/>
  <c r="CC440" i="1" s="1"/>
  <c r="CC441" i="1" s="1"/>
  <c r="CC442" i="1" s="1"/>
  <c r="CC443" i="1" s="1"/>
  <c r="CC444" i="1" s="1"/>
  <c r="CC445" i="1" s="1"/>
  <c r="CC446" i="1" s="1"/>
  <c r="CC447" i="1" s="1"/>
  <c r="CC448" i="1" s="1"/>
  <c r="CC449" i="1" s="1"/>
  <c r="CC450" i="1" s="1"/>
  <c r="CC451" i="1" s="1"/>
  <c r="CC452" i="1" s="1"/>
  <c r="CC453" i="1" s="1"/>
  <c r="CC454" i="1" s="1"/>
  <c r="CC455" i="1" s="1"/>
  <c r="CC456" i="1" s="1"/>
  <c r="CC457" i="1" s="1"/>
  <c r="CB295" i="1"/>
  <c r="CB296" i="1" s="1"/>
  <c r="CB297" i="1" s="1"/>
  <c r="CB298" i="1" s="1"/>
  <c r="CA295" i="1"/>
  <c r="CA296" i="1" s="1"/>
  <c r="CA297" i="1" s="1"/>
  <c r="CA298" i="1" s="1"/>
  <c r="CA299" i="1" s="1"/>
  <c r="CA300" i="1" s="1"/>
  <c r="CA301" i="1" s="1"/>
  <c r="CA302" i="1" s="1"/>
  <c r="CA303" i="1" s="1"/>
  <c r="CA304" i="1" s="1"/>
  <c r="CA305" i="1" s="1"/>
  <c r="CA306" i="1" s="1"/>
  <c r="CA307" i="1" s="1"/>
  <c r="CA308" i="1" s="1"/>
  <c r="CA309" i="1" s="1"/>
  <c r="CA310" i="1" s="1"/>
  <c r="CA311" i="1" s="1"/>
  <c r="CA312" i="1" s="1"/>
  <c r="CA313" i="1" s="1"/>
  <c r="CA314" i="1" s="1"/>
  <c r="CA315" i="1" s="1"/>
  <c r="CA316" i="1" s="1"/>
  <c r="CA317" i="1" s="1"/>
  <c r="CA318" i="1" s="1"/>
  <c r="CA319" i="1" s="1"/>
  <c r="CA320" i="1" s="1"/>
  <c r="CA321" i="1" s="1"/>
  <c r="CA322" i="1" s="1"/>
  <c r="CA323" i="1" s="1"/>
  <c r="CA324" i="1" s="1"/>
  <c r="CA325" i="1" s="1"/>
  <c r="CA326" i="1" s="1"/>
  <c r="CA327" i="1" s="1"/>
  <c r="CA328" i="1" s="1"/>
  <c r="CA329" i="1" s="1"/>
  <c r="CA330" i="1" s="1"/>
  <c r="CA331" i="1" s="1"/>
  <c r="CA332" i="1" s="1"/>
  <c r="CA333" i="1" s="1"/>
  <c r="CA334" i="1" s="1"/>
  <c r="CA335" i="1" s="1"/>
  <c r="CA336" i="1" s="1"/>
  <c r="CA337" i="1" s="1"/>
  <c r="CA338" i="1" s="1"/>
  <c r="CA339" i="1" s="1"/>
  <c r="CA340" i="1" s="1"/>
  <c r="CA341" i="1" s="1"/>
  <c r="CA342" i="1" s="1"/>
  <c r="CA343" i="1" s="1"/>
  <c r="CA344" i="1" s="1"/>
  <c r="CA345" i="1" s="1"/>
  <c r="CA346" i="1" s="1"/>
  <c r="CA347" i="1" s="1"/>
  <c r="CA348" i="1" s="1"/>
  <c r="CA349" i="1" s="1"/>
  <c r="CA350" i="1" s="1"/>
  <c r="CA351" i="1" s="1"/>
  <c r="CA352" i="1" s="1"/>
  <c r="CA353" i="1" s="1"/>
  <c r="CA354" i="1" s="1"/>
  <c r="CA355" i="1" s="1"/>
  <c r="CA356" i="1" s="1"/>
  <c r="CA357" i="1" s="1"/>
  <c r="CA358" i="1" s="1"/>
  <c r="CA359" i="1" s="1"/>
  <c r="CA360" i="1" s="1"/>
  <c r="CA361" i="1" s="1"/>
  <c r="CA362" i="1" s="1"/>
  <c r="CA363" i="1" s="1"/>
  <c r="CA364" i="1" s="1"/>
  <c r="CA365" i="1" s="1"/>
  <c r="CA366" i="1" s="1"/>
  <c r="CA367" i="1" s="1"/>
  <c r="CA368" i="1" s="1"/>
  <c r="CA369" i="1" s="1"/>
  <c r="CA370" i="1" s="1"/>
  <c r="CA371" i="1" s="1"/>
  <c r="CA372" i="1" s="1"/>
  <c r="CA373" i="1" s="1"/>
  <c r="CA374" i="1" s="1"/>
  <c r="CA375" i="1" s="1"/>
  <c r="CA376" i="1" s="1"/>
  <c r="CA377" i="1" s="1"/>
  <c r="CA378" i="1" s="1"/>
  <c r="CA379" i="1" s="1"/>
  <c r="CA380" i="1" s="1"/>
  <c r="CA381" i="1" s="1"/>
  <c r="CA382" i="1" s="1"/>
  <c r="CA383" i="1" s="1"/>
  <c r="CA384" i="1" s="1"/>
  <c r="CA385" i="1" s="1"/>
  <c r="CA386" i="1" s="1"/>
  <c r="CA387" i="1" s="1"/>
  <c r="CA388" i="1" s="1"/>
  <c r="CA389" i="1" s="1"/>
  <c r="CA390" i="1" s="1"/>
  <c r="CA391" i="1" s="1"/>
  <c r="CA392" i="1" s="1"/>
  <c r="CA393" i="1" s="1"/>
  <c r="CA394" i="1" s="1"/>
  <c r="CA395" i="1" s="1"/>
  <c r="CA396" i="1" s="1"/>
  <c r="CA397" i="1" s="1"/>
  <c r="CA398" i="1" s="1"/>
  <c r="CA399" i="1" s="1"/>
  <c r="CA400" i="1" s="1"/>
  <c r="CA401" i="1" s="1"/>
  <c r="CA402" i="1" s="1"/>
  <c r="CA403" i="1" s="1"/>
  <c r="CA404" i="1" s="1"/>
  <c r="CA405" i="1" s="1"/>
  <c r="CA406" i="1" s="1"/>
  <c r="CA407" i="1" s="1"/>
  <c r="CA408" i="1" s="1"/>
  <c r="CA409" i="1" s="1"/>
  <c r="CA410" i="1" s="1"/>
  <c r="CA411" i="1" s="1"/>
  <c r="CA412" i="1" s="1"/>
  <c r="CA413" i="1" s="1"/>
  <c r="CA414" i="1" s="1"/>
  <c r="CA415" i="1" s="1"/>
  <c r="CA416" i="1" s="1"/>
  <c r="CA417" i="1" s="1"/>
  <c r="CA418" i="1" s="1"/>
  <c r="CA419" i="1" s="1"/>
  <c r="CA420" i="1" s="1"/>
  <c r="CA421" i="1" s="1"/>
  <c r="CA422" i="1" s="1"/>
  <c r="CA423" i="1" s="1"/>
  <c r="CA424" i="1" s="1"/>
  <c r="CA425" i="1" s="1"/>
  <c r="CA426" i="1" s="1"/>
  <c r="CA427" i="1" s="1"/>
  <c r="CA428" i="1" s="1"/>
  <c r="CA429" i="1" s="1"/>
  <c r="CA430" i="1" s="1"/>
  <c r="CA431" i="1" s="1"/>
  <c r="CA432" i="1" s="1"/>
  <c r="CA433" i="1" s="1"/>
  <c r="CA434" i="1" s="1"/>
  <c r="CA435" i="1" s="1"/>
  <c r="CA436" i="1" s="1"/>
  <c r="CA437" i="1" s="1"/>
  <c r="CA438" i="1" s="1"/>
  <c r="CA439" i="1" s="1"/>
  <c r="CA440" i="1" s="1"/>
  <c r="CA441" i="1" s="1"/>
  <c r="CA442" i="1" s="1"/>
  <c r="CA443" i="1" s="1"/>
  <c r="CA444" i="1" s="1"/>
  <c r="CA445" i="1" s="1"/>
  <c r="CA446" i="1" s="1"/>
  <c r="CA447" i="1" s="1"/>
  <c r="CA448" i="1" s="1"/>
  <c r="CA449" i="1" s="1"/>
  <c r="CA450" i="1" s="1"/>
  <c r="CA451" i="1" s="1"/>
  <c r="CA452" i="1" s="1"/>
  <c r="CA453" i="1" s="1"/>
  <c r="CA454" i="1" s="1"/>
  <c r="CA455" i="1" s="1"/>
  <c r="CA456" i="1" s="1"/>
  <c r="CA457" i="1" s="1"/>
  <c r="BY295" i="1"/>
  <c r="BY296" i="1" s="1"/>
  <c r="BY297" i="1" s="1"/>
  <c r="BY298" i="1" s="1"/>
  <c r="BY299" i="1" s="1"/>
  <c r="BY300" i="1" s="1"/>
  <c r="BY301" i="1" s="1"/>
  <c r="BY302" i="1" s="1"/>
  <c r="BY303" i="1" s="1"/>
  <c r="BY304" i="1" s="1"/>
  <c r="BY305" i="1" s="1"/>
  <c r="BY306" i="1" s="1"/>
  <c r="BY307" i="1" s="1"/>
  <c r="BY308" i="1" s="1"/>
  <c r="BY309" i="1" s="1"/>
  <c r="BY310" i="1" s="1"/>
  <c r="BY311" i="1" s="1"/>
  <c r="BY312" i="1" s="1"/>
  <c r="BY313" i="1" s="1"/>
  <c r="BY314" i="1" s="1"/>
  <c r="BY315" i="1" s="1"/>
  <c r="BY316" i="1" s="1"/>
  <c r="BY317" i="1" s="1"/>
  <c r="BY318" i="1" s="1"/>
  <c r="BY319" i="1" s="1"/>
  <c r="BY320" i="1" s="1"/>
  <c r="BY321" i="1" s="1"/>
  <c r="BY322" i="1" s="1"/>
  <c r="BY323" i="1" s="1"/>
  <c r="BY324" i="1" s="1"/>
  <c r="BY325" i="1" s="1"/>
  <c r="BY326" i="1" s="1"/>
  <c r="BY327" i="1" s="1"/>
  <c r="BY328" i="1" s="1"/>
  <c r="BY329" i="1" s="1"/>
  <c r="BY330" i="1" s="1"/>
  <c r="BY331" i="1" s="1"/>
  <c r="BY332" i="1" s="1"/>
  <c r="BY333" i="1" s="1"/>
  <c r="BY334" i="1" s="1"/>
  <c r="BY335" i="1" s="1"/>
  <c r="BY336" i="1" s="1"/>
  <c r="BY337" i="1" s="1"/>
  <c r="BY338" i="1" s="1"/>
  <c r="BY339" i="1" s="1"/>
  <c r="BY340" i="1" s="1"/>
  <c r="BY341" i="1" s="1"/>
  <c r="BY342" i="1" s="1"/>
  <c r="BY343" i="1" s="1"/>
  <c r="BY344" i="1" s="1"/>
  <c r="BY345" i="1" s="1"/>
  <c r="BY346" i="1" s="1"/>
  <c r="BY347" i="1" s="1"/>
  <c r="BY348" i="1" s="1"/>
  <c r="BY349" i="1" s="1"/>
  <c r="BY350" i="1" s="1"/>
  <c r="BY351" i="1" s="1"/>
  <c r="BY352" i="1" s="1"/>
  <c r="BY353" i="1" s="1"/>
  <c r="BY354" i="1" s="1"/>
  <c r="BY355" i="1" s="1"/>
  <c r="BY356" i="1" s="1"/>
  <c r="BY357" i="1" s="1"/>
  <c r="BY358" i="1" s="1"/>
  <c r="BY359" i="1" s="1"/>
  <c r="BY360" i="1" s="1"/>
  <c r="BY361" i="1" s="1"/>
  <c r="BY362" i="1" s="1"/>
  <c r="BY363" i="1" s="1"/>
  <c r="BY364" i="1" s="1"/>
  <c r="BY365" i="1" s="1"/>
  <c r="BY366" i="1" s="1"/>
  <c r="BY367" i="1" s="1"/>
  <c r="BY368" i="1" s="1"/>
  <c r="BY369" i="1" s="1"/>
  <c r="BY370" i="1" s="1"/>
  <c r="BY371" i="1" s="1"/>
  <c r="BY372" i="1" s="1"/>
  <c r="BY373" i="1" s="1"/>
  <c r="BY374" i="1" s="1"/>
  <c r="BY375" i="1" s="1"/>
  <c r="BY376" i="1" s="1"/>
  <c r="BY377" i="1" s="1"/>
  <c r="BY378" i="1" s="1"/>
  <c r="BY379" i="1" s="1"/>
  <c r="BY380" i="1" s="1"/>
  <c r="BY381" i="1" s="1"/>
  <c r="BY382" i="1" s="1"/>
  <c r="BY383" i="1" s="1"/>
  <c r="BY384" i="1" s="1"/>
  <c r="BY385" i="1" s="1"/>
  <c r="BY386" i="1" s="1"/>
  <c r="BY387" i="1" s="1"/>
  <c r="BY388" i="1" s="1"/>
  <c r="BY389" i="1" s="1"/>
  <c r="BY390" i="1" s="1"/>
  <c r="BY391" i="1" s="1"/>
  <c r="BY392" i="1" s="1"/>
  <c r="BY393" i="1" s="1"/>
  <c r="BY394" i="1" s="1"/>
  <c r="BY395" i="1" s="1"/>
  <c r="BY396" i="1" s="1"/>
  <c r="BY397" i="1" s="1"/>
  <c r="BY398" i="1" s="1"/>
  <c r="BY399" i="1" s="1"/>
  <c r="BY400" i="1" s="1"/>
  <c r="BY401" i="1" s="1"/>
  <c r="BY402" i="1" s="1"/>
  <c r="BY403" i="1" s="1"/>
  <c r="BY404" i="1" s="1"/>
  <c r="BY405" i="1" s="1"/>
  <c r="BY406" i="1" s="1"/>
  <c r="BY407" i="1" s="1"/>
  <c r="BY408" i="1" s="1"/>
  <c r="BY409" i="1" s="1"/>
  <c r="BY410" i="1" s="1"/>
  <c r="BY411" i="1" s="1"/>
  <c r="BY412" i="1" s="1"/>
  <c r="BY413" i="1" s="1"/>
  <c r="BY414" i="1" s="1"/>
  <c r="BY415" i="1" s="1"/>
  <c r="BY416" i="1" s="1"/>
  <c r="BY417" i="1" s="1"/>
  <c r="BY418" i="1" s="1"/>
  <c r="BY419" i="1" s="1"/>
  <c r="BY420" i="1" s="1"/>
  <c r="BY421" i="1" s="1"/>
  <c r="BY422" i="1" s="1"/>
  <c r="BY423" i="1" s="1"/>
  <c r="BY424" i="1" s="1"/>
  <c r="BY425" i="1" s="1"/>
  <c r="BY426" i="1" s="1"/>
  <c r="BY427" i="1" s="1"/>
  <c r="BY428" i="1" s="1"/>
  <c r="BY429" i="1" s="1"/>
  <c r="BY430" i="1" s="1"/>
  <c r="BY431" i="1" s="1"/>
  <c r="BY432" i="1" s="1"/>
  <c r="BY433" i="1" s="1"/>
  <c r="BY434" i="1" s="1"/>
  <c r="BY435" i="1" s="1"/>
  <c r="BY436" i="1" s="1"/>
  <c r="BY437" i="1" s="1"/>
  <c r="BY438" i="1" s="1"/>
  <c r="BY439" i="1" s="1"/>
  <c r="BY440" i="1" s="1"/>
  <c r="BY441" i="1" s="1"/>
  <c r="BY442" i="1" s="1"/>
  <c r="BY443" i="1" s="1"/>
  <c r="BY444" i="1" s="1"/>
  <c r="BY445" i="1" s="1"/>
  <c r="BY446" i="1" s="1"/>
  <c r="BY447" i="1" s="1"/>
  <c r="BY448" i="1" s="1"/>
  <c r="BY449" i="1" s="1"/>
  <c r="BY450" i="1" s="1"/>
  <c r="BY451" i="1" s="1"/>
  <c r="BY452" i="1" s="1"/>
  <c r="BY453" i="1" s="1"/>
  <c r="BY454" i="1" s="1"/>
  <c r="BY455" i="1" s="1"/>
  <c r="BY456" i="1" s="1"/>
  <c r="BY457" i="1" s="1"/>
  <c r="BX295" i="1"/>
  <c r="BX296" i="1" s="1"/>
  <c r="BX297" i="1" s="1"/>
  <c r="BX298" i="1" s="1"/>
  <c r="BX299" i="1" s="1"/>
  <c r="BX300" i="1" s="1"/>
  <c r="BX301" i="1" s="1"/>
  <c r="BX302" i="1" s="1"/>
  <c r="BX303" i="1" s="1"/>
  <c r="BX304" i="1" s="1"/>
  <c r="BX305" i="1" s="1"/>
  <c r="BX306" i="1" s="1"/>
  <c r="BX307" i="1" s="1"/>
  <c r="BX308" i="1" s="1"/>
  <c r="BX309" i="1" s="1"/>
  <c r="BX310" i="1" s="1"/>
  <c r="BX311" i="1" s="1"/>
  <c r="BX312" i="1" s="1"/>
  <c r="BX313" i="1" s="1"/>
  <c r="BX314" i="1" s="1"/>
  <c r="BX315" i="1" s="1"/>
  <c r="BX316" i="1" s="1"/>
  <c r="BX317" i="1" s="1"/>
  <c r="BX318" i="1" s="1"/>
  <c r="BX319" i="1" s="1"/>
  <c r="BX320" i="1" s="1"/>
  <c r="BX321" i="1" s="1"/>
  <c r="BX322" i="1" s="1"/>
  <c r="BX323" i="1" s="1"/>
  <c r="BX324" i="1" s="1"/>
  <c r="BX325" i="1" s="1"/>
  <c r="BX326" i="1" s="1"/>
  <c r="BX327" i="1" s="1"/>
  <c r="BX328" i="1" s="1"/>
  <c r="BX329" i="1" s="1"/>
  <c r="BX330" i="1" s="1"/>
  <c r="BX331" i="1" s="1"/>
  <c r="BX332" i="1" s="1"/>
  <c r="BX333" i="1" s="1"/>
  <c r="BX334" i="1" s="1"/>
  <c r="BX335" i="1" s="1"/>
  <c r="BX336" i="1" s="1"/>
  <c r="BX337" i="1" s="1"/>
  <c r="BX338" i="1" s="1"/>
  <c r="BX339" i="1" s="1"/>
  <c r="BX340" i="1" s="1"/>
  <c r="BX341" i="1" s="1"/>
  <c r="BX342" i="1" s="1"/>
  <c r="BX343" i="1" s="1"/>
  <c r="BX344" i="1" s="1"/>
  <c r="BX345" i="1" s="1"/>
  <c r="BX346" i="1" s="1"/>
  <c r="BX347" i="1" s="1"/>
  <c r="BX348" i="1" s="1"/>
  <c r="BX349" i="1" s="1"/>
  <c r="BX350" i="1" s="1"/>
  <c r="BX351" i="1" s="1"/>
  <c r="BX352" i="1" s="1"/>
  <c r="BX353" i="1" s="1"/>
  <c r="BX354" i="1" s="1"/>
  <c r="BX355" i="1" s="1"/>
  <c r="BX356" i="1" s="1"/>
  <c r="BX357" i="1" s="1"/>
  <c r="BX358" i="1" s="1"/>
  <c r="BX359" i="1" s="1"/>
  <c r="BX360" i="1" s="1"/>
  <c r="BX361" i="1" s="1"/>
  <c r="BX362" i="1" s="1"/>
  <c r="BX363" i="1" s="1"/>
  <c r="BX364" i="1" s="1"/>
  <c r="BX365" i="1" s="1"/>
  <c r="BX366" i="1" s="1"/>
  <c r="BX367" i="1" s="1"/>
  <c r="BX368" i="1" s="1"/>
  <c r="BX369" i="1" s="1"/>
  <c r="BX370" i="1" s="1"/>
  <c r="BX371" i="1" s="1"/>
  <c r="BX372" i="1" s="1"/>
  <c r="BX373" i="1" s="1"/>
  <c r="BX374" i="1" s="1"/>
  <c r="BX375" i="1" s="1"/>
  <c r="BX376" i="1" s="1"/>
  <c r="BX377" i="1" s="1"/>
  <c r="BX378" i="1" s="1"/>
  <c r="BX379" i="1" s="1"/>
  <c r="BX380" i="1" s="1"/>
  <c r="BX381" i="1" s="1"/>
  <c r="BX382" i="1" s="1"/>
  <c r="BX383" i="1" s="1"/>
  <c r="BX384" i="1" s="1"/>
  <c r="BX385" i="1" s="1"/>
  <c r="BX386" i="1" s="1"/>
  <c r="BX387" i="1" s="1"/>
  <c r="BX388" i="1" s="1"/>
  <c r="BX389" i="1" s="1"/>
  <c r="BX390" i="1" s="1"/>
  <c r="BX391" i="1" s="1"/>
  <c r="BX392" i="1" s="1"/>
  <c r="BX393" i="1" s="1"/>
  <c r="BX394" i="1" s="1"/>
  <c r="BX395" i="1" s="1"/>
  <c r="BX396" i="1" s="1"/>
  <c r="BX397" i="1" s="1"/>
  <c r="BX398" i="1" s="1"/>
  <c r="BX399" i="1" s="1"/>
  <c r="BX400" i="1" s="1"/>
  <c r="BX401" i="1" s="1"/>
  <c r="BX402" i="1" s="1"/>
  <c r="BX403" i="1" s="1"/>
  <c r="BX404" i="1" s="1"/>
  <c r="BX405" i="1" s="1"/>
  <c r="BX406" i="1" s="1"/>
  <c r="BX407" i="1" s="1"/>
  <c r="BX408" i="1" s="1"/>
  <c r="BX409" i="1" s="1"/>
  <c r="BX410" i="1" s="1"/>
  <c r="BX411" i="1" s="1"/>
  <c r="BX412" i="1" s="1"/>
  <c r="BX413" i="1" s="1"/>
  <c r="BX414" i="1" s="1"/>
  <c r="BX415" i="1" s="1"/>
  <c r="BX416" i="1" s="1"/>
  <c r="BX417" i="1" s="1"/>
  <c r="BX418" i="1" s="1"/>
  <c r="BX419" i="1" s="1"/>
  <c r="BX420" i="1" s="1"/>
  <c r="BX421" i="1" s="1"/>
  <c r="BX422" i="1" s="1"/>
  <c r="BX423" i="1" s="1"/>
  <c r="BX424" i="1" s="1"/>
  <c r="BX425" i="1" s="1"/>
  <c r="BX426" i="1" s="1"/>
  <c r="BX427" i="1" s="1"/>
  <c r="BX428" i="1" s="1"/>
  <c r="BX429" i="1" s="1"/>
  <c r="BX430" i="1" s="1"/>
  <c r="BX431" i="1" s="1"/>
  <c r="BX432" i="1" s="1"/>
  <c r="BX433" i="1" s="1"/>
  <c r="BX434" i="1" s="1"/>
  <c r="BX435" i="1" s="1"/>
  <c r="BX436" i="1" s="1"/>
  <c r="BX437" i="1" s="1"/>
  <c r="BX438" i="1" s="1"/>
  <c r="BX439" i="1" s="1"/>
  <c r="BX440" i="1" s="1"/>
  <c r="BX441" i="1" s="1"/>
  <c r="BX442" i="1" s="1"/>
  <c r="BX443" i="1" s="1"/>
  <c r="BX444" i="1" s="1"/>
  <c r="BX445" i="1" s="1"/>
  <c r="BX446" i="1" s="1"/>
  <c r="BX447" i="1" s="1"/>
  <c r="BX448" i="1" s="1"/>
  <c r="BX449" i="1" s="1"/>
  <c r="BX450" i="1" s="1"/>
  <c r="BX451" i="1" s="1"/>
  <c r="BX452" i="1" s="1"/>
  <c r="BX453" i="1" s="1"/>
  <c r="BX454" i="1" s="1"/>
  <c r="BX455" i="1" s="1"/>
  <c r="BX456" i="1" s="1"/>
  <c r="BX457" i="1" s="1"/>
  <c r="CO294" i="1"/>
  <c r="CO295" i="1" s="1"/>
  <c r="CO296" i="1" s="1"/>
  <c r="CO297" i="1" s="1"/>
  <c r="CO298" i="1" s="1"/>
  <c r="CO299" i="1" s="1"/>
  <c r="CO300" i="1" s="1"/>
  <c r="CO301" i="1" s="1"/>
  <c r="CO302" i="1" s="1"/>
  <c r="CO303" i="1" s="1"/>
  <c r="CO304" i="1" s="1"/>
  <c r="CO305" i="1" s="1"/>
  <c r="CO306" i="1" s="1"/>
  <c r="CO307" i="1" s="1"/>
  <c r="CO308" i="1" s="1"/>
  <c r="CO309" i="1" s="1"/>
  <c r="CO310" i="1" s="1"/>
  <c r="CO311" i="1" s="1"/>
  <c r="CO312" i="1" s="1"/>
  <c r="CO313" i="1" s="1"/>
  <c r="CO314" i="1" s="1"/>
  <c r="CO315" i="1" s="1"/>
  <c r="CO316" i="1" s="1"/>
  <c r="CO317" i="1" s="1"/>
  <c r="CO318" i="1" s="1"/>
  <c r="CO319" i="1" s="1"/>
  <c r="CO320" i="1" s="1"/>
  <c r="CO321" i="1" s="1"/>
  <c r="CO322" i="1" s="1"/>
  <c r="CO323" i="1" s="1"/>
  <c r="CO324" i="1" s="1"/>
  <c r="CO325" i="1" s="1"/>
  <c r="CO326" i="1" s="1"/>
  <c r="CO327" i="1" s="1"/>
  <c r="CO328" i="1" s="1"/>
  <c r="CO329" i="1" s="1"/>
  <c r="CO330" i="1" s="1"/>
  <c r="CO331" i="1" s="1"/>
  <c r="CO332" i="1" s="1"/>
  <c r="CO333" i="1" s="1"/>
  <c r="CO334" i="1" s="1"/>
  <c r="CO335" i="1" s="1"/>
  <c r="CO336" i="1" s="1"/>
  <c r="CO337" i="1" s="1"/>
  <c r="CO338" i="1" s="1"/>
  <c r="CO339" i="1" s="1"/>
  <c r="CO340" i="1" s="1"/>
  <c r="CO341" i="1" s="1"/>
  <c r="CO342" i="1" s="1"/>
  <c r="CO343" i="1" s="1"/>
  <c r="CO344" i="1" s="1"/>
  <c r="CO345" i="1" s="1"/>
  <c r="CO346" i="1" s="1"/>
  <c r="CO347" i="1" s="1"/>
  <c r="CO348" i="1" s="1"/>
  <c r="CO349" i="1" s="1"/>
  <c r="CO350" i="1" s="1"/>
  <c r="CO351" i="1" s="1"/>
  <c r="CO352" i="1" s="1"/>
  <c r="CO353" i="1" s="1"/>
  <c r="CO354" i="1" s="1"/>
  <c r="CO355" i="1" s="1"/>
  <c r="CO356" i="1" s="1"/>
  <c r="CO357" i="1" s="1"/>
  <c r="CO358" i="1" s="1"/>
  <c r="CO359" i="1" s="1"/>
  <c r="CO360" i="1" s="1"/>
  <c r="CO361" i="1" s="1"/>
  <c r="CO362" i="1" s="1"/>
  <c r="CO363" i="1" s="1"/>
  <c r="CO364" i="1" s="1"/>
  <c r="CO365" i="1" s="1"/>
  <c r="CO366" i="1" s="1"/>
  <c r="CO367" i="1" s="1"/>
  <c r="CO368" i="1" s="1"/>
  <c r="CO369" i="1" s="1"/>
  <c r="CO370" i="1" s="1"/>
  <c r="CO371" i="1" s="1"/>
  <c r="CO372" i="1" s="1"/>
  <c r="CO373" i="1" s="1"/>
  <c r="CO374" i="1" s="1"/>
  <c r="CO375" i="1" s="1"/>
  <c r="CO376" i="1" s="1"/>
  <c r="CO377" i="1" s="1"/>
  <c r="CO378" i="1" s="1"/>
  <c r="CO379" i="1" s="1"/>
  <c r="CO380" i="1" s="1"/>
  <c r="CO381" i="1" s="1"/>
  <c r="CO382" i="1" s="1"/>
  <c r="CO383" i="1" s="1"/>
  <c r="CO384" i="1" s="1"/>
  <c r="CO385" i="1" s="1"/>
  <c r="CO386" i="1" s="1"/>
  <c r="CO387" i="1" s="1"/>
  <c r="CO388" i="1" s="1"/>
  <c r="CO389" i="1" s="1"/>
  <c r="CO390" i="1" s="1"/>
  <c r="CO391" i="1" s="1"/>
  <c r="CO392" i="1" s="1"/>
  <c r="CO393" i="1" s="1"/>
  <c r="CO394" i="1" s="1"/>
  <c r="CO395" i="1" s="1"/>
  <c r="CO396" i="1" s="1"/>
  <c r="CO397" i="1" s="1"/>
  <c r="CO398" i="1" s="1"/>
  <c r="CO399" i="1" s="1"/>
  <c r="CO400" i="1" s="1"/>
  <c r="CO401" i="1" s="1"/>
  <c r="CO402" i="1" s="1"/>
  <c r="CO403" i="1" s="1"/>
  <c r="CO404" i="1" s="1"/>
  <c r="CO405" i="1" s="1"/>
  <c r="CO406" i="1" s="1"/>
  <c r="CO407" i="1" s="1"/>
  <c r="CO408" i="1" s="1"/>
  <c r="CO409" i="1" s="1"/>
  <c r="CO410" i="1" s="1"/>
  <c r="CO411" i="1" s="1"/>
  <c r="CO412" i="1" s="1"/>
  <c r="CO413" i="1" s="1"/>
  <c r="CO414" i="1" s="1"/>
  <c r="CO415" i="1" s="1"/>
  <c r="CO416" i="1" s="1"/>
  <c r="CO417" i="1" s="1"/>
  <c r="CO418" i="1" s="1"/>
  <c r="CO419" i="1" s="1"/>
  <c r="CO420" i="1" s="1"/>
  <c r="CO421" i="1" s="1"/>
  <c r="CO422" i="1" s="1"/>
  <c r="CO423" i="1" s="1"/>
  <c r="CO424" i="1" s="1"/>
  <c r="CO425" i="1" s="1"/>
  <c r="CO426" i="1" s="1"/>
  <c r="CO427" i="1" s="1"/>
  <c r="CO428" i="1" s="1"/>
  <c r="CO429" i="1" s="1"/>
  <c r="CO430" i="1" s="1"/>
  <c r="CO431" i="1" s="1"/>
  <c r="CO432" i="1" s="1"/>
  <c r="CO433" i="1" s="1"/>
  <c r="CO434" i="1" s="1"/>
  <c r="CO435" i="1" s="1"/>
  <c r="CO436" i="1" s="1"/>
  <c r="CO437" i="1" s="1"/>
  <c r="CO438" i="1" s="1"/>
  <c r="CO439" i="1" s="1"/>
  <c r="CO440" i="1" s="1"/>
  <c r="CO441" i="1" s="1"/>
  <c r="CO442" i="1" s="1"/>
  <c r="CO443" i="1" s="1"/>
  <c r="CO444" i="1" s="1"/>
  <c r="CO445" i="1" s="1"/>
  <c r="CO446" i="1" s="1"/>
  <c r="CO447" i="1" s="1"/>
  <c r="CO448" i="1" s="1"/>
  <c r="CO449" i="1" s="1"/>
  <c r="CO450" i="1" s="1"/>
  <c r="CO451" i="1" s="1"/>
  <c r="CO452" i="1" s="1"/>
  <c r="CO453" i="1" s="1"/>
  <c r="CO454" i="1" s="1"/>
  <c r="CO455" i="1" s="1"/>
  <c r="CO456" i="1" s="1"/>
  <c r="CO457" i="1" s="1"/>
  <c r="CN294" i="1"/>
  <c r="CN295" i="1" s="1"/>
  <c r="CN296" i="1" s="1"/>
  <c r="CN297" i="1" s="1"/>
  <c r="CN298" i="1" s="1"/>
  <c r="CN299" i="1" s="1"/>
  <c r="CN300" i="1" s="1"/>
  <c r="CN301" i="1" s="1"/>
  <c r="CN302" i="1" s="1"/>
  <c r="CN303" i="1" s="1"/>
  <c r="CN304" i="1" s="1"/>
  <c r="CN305" i="1" s="1"/>
  <c r="CN306" i="1" s="1"/>
  <c r="CN307" i="1" s="1"/>
  <c r="CN308" i="1" s="1"/>
  <c r="CN309" i="1" s="1"/>
  <c r="CN310" i="1" s="1"/>
  <c r="CN311" i="1" s="1"/>
  <c r="CN312" i="1" s="1"/>
  <c r="CN313" i="1" s="1"/>
  <c r="CN314" i="1" s="1"/>
  <c r="CN315" i="1" s="1"/>
  <c r="CN316" i="1" s="1"/>
  <c r="CN317" i="1" s="1"/>
  <c r="CN318" i="1" s="1"/>
  <c r="CN319" i="1" s="1"/>
  <c r="CN320" i="1" s="1"/>
  <c r="CN321" i="1" s="1"/>
  <c r="CN322" i="1" s="1"/>
  <c r="CN323" i="1" s="1"/>
  <c r="CN324" i="1" s="1"/>
  <c r="CN325" i="1" s="1"/>
  <c r="CN326" i="1" s="1"/>
  <c r="CN327" i="1" s="1"/>
  <c r="CN328" i="1" s="1"/>
  <c r="CN329" i="1" s="1"/>
  <c r="CN330" i="1" s="1"/>
  <c r="CN331" i="1" s="1"/>
  <c r="CN332" i="1" s="1"/>
  <c r="CN333" i="1" s="1"/>
  <c r="CN334" i="1" s="1"/>
  <c r="CN335" i="1" s="1"/>
  <c r="CN336" i="1" s="1"/>
  <c r="CN337" i="1" s="1"/>
  <c r="CN338" i="1" s="1"/>
  <c r="CN339" i="1" s="1"/>
  <c r="CN340" i="1" s="1"/>
  <c r="CN341" i="1" s="1"/>
  <c r="CN342" i="1" s="1"/>
  <c r="CN343" i="1" s="1"/>
  <c r="CN344" i="1" s="1"/>
  <c r="CN345" i="1" s="1"/>
  <c r="CN346" i="1" s="1"/>
  <c r="CN347" i="1" s="1"/>
  <c r="CN348" i="1" s="1"/>
  <c r="CN349" i="1" s="1"/>
  <c r="CN350" i="1" s="1"/>
  <c r="CN351" i="1" s="1"/>
  <c r="CN352" i="1" s="1"/>
  <c r="CN353" i="1" s="1"/>
  <c r="CN354" i="1" s="1"/>
  <c r="CN355" i="1" s="1"/>
  <c r="CN356" i="1" s="1"/>
  <c r="CN357" i="1" s="1"/>
  <c r="CN358" i="1" s="1"/>
  <c r="CN359" i="1" s="1"/>
  <c r="CN360" i="1" s="1"/>
  <c r="CN361" i="1" s="1"/>
  <c r="CN362" i="1" s="1"/>
  <c r="CN363" i="1" s="1"/>
  <c r="CN364" i="1" s="1"/>
  <c r="CN365" i="1" s="1"/>
  <c r="CN366" i="1" s="1"/>
  <c r="CN367" i="1" s="1"/>
  <c r="CN368" i="1" s="1"/>
  <c r="CN369" i="1" s="1"/>
  <c r="CN370" i="1" s="1"/>
  <c r="CN371" i="1" s="1"/>
  <c r="CN372" i="1" s="1"/>
  <c r="CN373" i="1" s="1"/>
  <c r="CN374" i="1" s="1"/>
  <c r="CN375" i="1" s="1"/>
  <c r="CN376" i="1" s="1"/>
  <c r="CN377" i="1" s="1"/>
  <c r="CN378" i="1" s="1"/>
  <c r="CN379" i="1" s="1"/>
  <c r="CN380" i="1" s="1"/>
  <c r="CN381" i="1" s="1"/>
  <c r="CN382" i="1" s="1"/>
  <c r="CN383" i="1" s="1"/>
  <c r="CN384" i="1" s="1"/>
  <c r="CN385" i="1" s="1"/>
  <c r="CN386" i="1" s="1"/>
  <c r="CN387" i="1" s="1"/>
  <c r="CN388" i="1" s="1"/>
  <c r="CN389" i="1" s="1"/>
  <c r="CN390" i="1" s="1"/>
  <c r="CN391" i="1" s="1"/>
  <c r="CN392" i="1" s="1"/>
  <c r="CN393" i="1" s="1"/>
  <c r="CN394" i="1" s="1"/>
  <c r="CN395" i="1" s="1"/>
  <c r="CN396" i="1" s="1"/>
  <c r="CN397" i="1" s="1"/>
  <c r="CN398" i="1" s="1"/>
  <c r="CN399" i="1" s="1"/>
  <c r="CN400" i="1" s="1"/>
  <c r="CN401" i="1" s="1"/>
  <c r="CN402" i="1" s="1"/>
  <c r="CN403" i="1" s="1"/>
  <c r="CN404" i="1" s="1"/>
  <c r="CN405" i="1" s="1"/>
  <c r="CN406" i="1" s="1"/>
  <c r="CN407" i="1" s="1"/>
  <c r="CN408" i="1" s="1"/>
  <c r="CN409" i="1" s="1"/>
  <c r="CN410" i="1" s="1"/>
  <c r="CN411" i="1" s="1"/>
  <c r="CN412" i="1" s="1"/>
  <c r="CN413" i="1" s="1"/>
  <c r="CN414" i="1" s="1"/>
  <c r="CN415" i="1" s="1"/>
  <c r="CN416" i="1" s="1"/>
  <c r="CN417" i="1" s="1"/>
  <c r="CN418" i="1" s="1"/>
  <c r="CN419" i="1" s="1"/>
  <c r="CN420" i="1" s="1"/>
  <c r="CN421" i="1" s="1"/>
  <c r="CN422" i="1" s="1"/>
  <c r="CN423" i="1" s="1"/>
  <c r="CN424" i="1" s="1"/>
  <c r="CN425" i="1" s="1"/>
  <c r="CN426" i="1" s="1"/>
  <c r="CN427" i="1" s="1"/>
  <c r="CN428" i="1" s="1"/>
  <c r="CN429" i="1" s="1"/>
  <c r="CN430" i="1" s="1"/>
  <c r="CN431" i="1" s="1"/>
  <c r="CN432" i="1" s="1"/>
  <c r="CN433" i="1" s="1"/>
  <c r="CN434" i="1" s="1"/>
  <c r="CN435" i="1" s="1"/>
  <c r="CN436" i="1" s="1"/>
  <c r="CN437" i="1" s="1"/>
  <c r="CN438" i="1" s="1"/>
  <c r="CN439" i="1" s="1"/>
  <c r="CN440" i="1" s="1"/>
  <c r="CN441" i="1" s="1"/>
  <c r="CN442" i="1" s="1"/>
  <c r="CN443" i="1" s="1"/>
  <c r="CN444" i="1" s="1"/>
  <c r="CN445" i="1" s="1"/>
  <c r="CN446" i="1" s="1"/>
  <c r="CN447" i="1" s="1"/>
  <c r="CN448" i="1" s="1"/>
  <c r="CN449" i="1" s="1"/>
  <c r="CN450" i="1" s="1"/>
  <c r="CN451" i="1" s="1"/>
  <c r="CN452" i="1" s="1"/>
  <c r="CN453" i="1" s="1"/>
  <c r="CN454" i="1" s="1"/>
  <c r="CN455" i="1" s="1"/>
  <c r="CN456" i="1" s="1"/>
  <c r="CN457" i="1" s="1"/>
  <c r="CM294" i="1"/>
  <c r="CM295" i="1" s="1"/>
  <c r="CM296" i="1" s="1"/>
  <c r="CM297" i="1" s="1"/>
  <c r="CM298" i="1" s="1"/>
  <c r="CM299" i="1" s="1"/>
  <c r="CM300" i="1" s="1"/>
  <c r="CM301" i="1" s="1"/>
  <c r="CM302" i="1" s="1"/>
  <c r="CM303" i="1" s="1"/>
  <c r="CM304" i="1" s="1"/>
  <c r="CM305" i="1" s="1"/>
  <c r="CM306" i="1" s="1"/>
  <c r="CM307" i="1" s="1"/>
  <c r="CM308" i="1" s="1"/>
  <c r="CM309" i="1" s="1"/>
  <c r="CM310" i="1" s="1"/>
  <c r="CM311" i="1" s="1"/>
  <c r="CM312" i="1" s="1"/>
  <c r="CM313" i="1" s="1"/>
  <c r="CM314" i="1" s="1"/>
  <c r="CM315" i="1" s="1"/>
  <c r="CM316" i="1" s="1"/>
  <c r="CM317" i="1" s="1"/>
  <c r="CM318" i="1" s="1"/>
  <c r="CM319" i="1" s="1"/>
  <c r="CM320" i="1" s="1"/>
  <c r="CM321" i="1" s="1"/>
  <c r="CM322" i="1" s="1"/>
  <c r="CM323" i="1" s="1"/>
  <c r="CM324" i="1" s="1"/>
  <c r="CM325" i="1" s="1"/>
  <c r="CM326" i="1" s="1"/>
  <c r="CM327" i="1" s="1"/>
  <c r="CM328" i="1" s="1"/>
  <c r="CM329" i="1" s="1"/>
  <c r="CM330" i="1" s="1"/>
  <c r="CM331" i="1" s="1"/>
  <c r="CM332" i="1" s="1"/>
  <c r="CM333" i="1" s="1"/>
  <c r="CM334" i="1" s="1"/>
  <c r="CM335" i="1" s="1"/>
  <c r="CM336" i="1" s="1"/>
  <c r="CM337" i="1" s="1"/>
  <c r="CM338" i="1" s="1"/>
  <c r="CM339" i="1" s="1"/>
  <c r="CM340" i="1" s="1"/>
  <c r="CM341" i="1" s="1"/>
  <c r="CM342" i="1" s="1"/>
  <c r="CM343" i="1" s="1"/>
  <c r="CM344" i="1" s="1"/>
  <c r="CM345" i="1" s="1"/>
  <c r="CM346" i="1" s="1"/>
  <c r="CM347" i="1" s="1"/>
  <c r="CM348" i="1" s="1"/>
  <c r="CM349" i="1" s="1"/>
  <c r="CM350" i="1" s="1"/>
  <c r="CM351" i="1" s="1"/>
  <c r="CM352" i="1" s="1"/>
  <c r="CM353" i="1" s="1"/>
  <c r="CM354" i="1" s="1"/>
  <c r="CM355" i="1" s="1"/>
  <c r="CM356" i="1" s="1"/>
  <c r="CM357" i="1" s="1"/>
  <c r="CM358" i="1" s="1"/>
  <c r="CM359" i="1" s="1"/>
  <c r="CM360" i="1" s="1"/>
  <c r="CM361" i="1" s="1"/>
  <c r="CM362" i="1" s="1"/>
  <c r="CM363" i="1" s="1"/>
  <c r="CM364" i="1" s="1"/>
  <c r="CM365" i="1" s="1"/>
  <c r="CM366" i="1" s="1"/>
  <c r="CM367" i="1" s="1"/>
  <c r="CM368" i="1" s="1"/>
  <c r="CM369" i="1" s="1"/>
  <c r="CM370" i="1" s="1"/>
  <c r="CM371" i="1" s="1"/>
  <c r="CM372" i="1" s="1"/>
  <c r="CM373" i="1" s="1"/>
  <c r="CM374" i="1" s="1"/>
  <c r="CM375" i="1" s="1"/>
  <c r="CM376" i="1" s="1"/>
  <c r="CM377" i="1" s="1"/>
  <c r="CM378" i="1" s="1"/>
  <c r="CM379" i="1" s="1"/>
  <c r="CM380" i="1" s="1"/>
  <c r="CM381" i="1" s="1"/>
  <c r="CM382" i="1" s="1"/>
  <c r="CM383" i="1" s="1"/>
  <c r="CM384" i="1" s="1"/>
  <c r="CM385" i="1" s="1"/>
  <c r="CM386" i="1" s="1"/>
  <c r="CM387" i="1" s="1"/>
  <c r="CM388" i="1" s="1"/>
  <c r="CM389" i="1" s="1"/>
  <c r="CM390" i="1" s="1"/>
  <c r="CM391" i="1" s="1"/>
  <c r="CM392" i="1" s="1"/>
  <c r="CM393" i="1" s="1"/>
  <c r="CM394" i="1" s="1"/>
  <c r="CM395" i="1" s="1"/>
  <c r="CM396" i="1" s="1"/>
  <c r="CM397" i="1" s="1"/>
  <c r="CM398" i="1" s="1"/>
  <c r="CM399" i="1" s="1"/>
  <c r="CM400" i="1" s="1"/>
  <c r="CM401" i="1" s="1"/>
  <c r="CM402" i="1" s="1"/>
  <c r="CM403" i="1" s="1"/>
  <c r="CM404" i="1" s="1"/>
  <c r="CM405" i="1" s="1"/>
  <c r="CM406" i="1" s="1"/>
  <c r="CM407" i="1" s="1"/>
  <c r="CM408" i="1" s="1"/>
  <c r="CM409" i="1" s="1"/>
  <c r="CM410" i="1" s="1"/>
  <c r="CM411" i="1" s="1"/>
  <c r="CM412" i="1" s="1"/>
  <c r="CM413" i="1" s="1"/>
  <c r="CM414" i="1" s="1"/>
  <c r="CM415" i="1" s="1"/>
  <c r="CM416" i="1" s="1"/>
  <c r="CM417" i="1" s="1"/>
  <c r="CM418" i="1" s="1"/>
  <c r="CM419" i="1" s="1"/>
  <c r="CM420" i="1" s="1"/>
  <c r="CM421" i="1" s="1"/>
  <c r="CM422" i="1" s="1"/>
  <c r="CM423" i="1" s="1"/>
  <c r="CM424" i="1" s="1"/>
  <c r="CM425" i="1" s="1"/>
  <c r="CM426" i="1" s="1"/>
  <c r="CM427" i="1" s="1"/>
  <c r="CM428" i="1" s="1"/>
  <c r="CM429" i="1" s="1"/>
  <c r="CM430" i="1" s="1"/>
  <c r="CM431" i="1" s="1"/>
  <c r="CM432" i="1" s="1"/>
  <c r="CM433" i="1" s="1"/>
  <c r="CM434" i="1" s="1"/>
  <c r="CM435" i="1" s="1"/>
  <c r="CM436" i="1" s="1"/>
  <c r="CM437" i="1" s="1"/>
  <c r="CM438" i="1" s="1"/>
  <c r="CM439" i="1" s="1"/>
  <c r="CM440" i="1" s="1"/>
  <c r="CM441" i="1" s="1"/>
  <c r="CM442" i="1" s="1"/>
  <c r="CM443" i="1" s="1"/>
  <c r="CM444" i="1" s="1"/>
  <c r="CM445" i="1" s="1"/>
  <c r="CM446" i="1" s="1"/>
  <c r="CM447" i="1" s="1"/>
  <c r="CM448" i="1" s="1"/>
  <c r="CM449" i="1" s="1"/>
  <c r="CM450" i="1" s="1"/>
  <c r="CM451" i="1" s="1"/>
  <c r="CM452" i="1" s="1"/>
  <c r="CM453" i="1" s="1"/>
  <c r="CM454" i="1" s="1"/>
  <c r="CM455" i="1" s="1"/>
  <c r="CM456" i="1" s="1"/>
  <c r="CM457" i="1" s="1"/>
  <c r="CL294" i="1"/>
  <c r="CL295" i="1" s="1"/>
  <c r="CL296" i="1" s="1"/>
  <c r="CL297" i="1" s="1"/>
  <c r="CL298" i="1" s="1"/>
  <c r="CL299" i="1" s="1"/>
  <c r="CL300" i="1" s="1"/>
  <c r="CL301" i="1" s="1"/>
  <c r="CL302" i="1" s="1"/>
  <c r="CL303" i="1" s="1"/>
  <c r="CL304" i="1" s="1"/>
  <c r="CL305" i="1" s="1"/>
  <c r="CL306" i="1" s="1"/>
  <c r="CL307" i="1" s="1"/>
  <c r="CL308" i="1" s="1"/>
  <c r="CL309" i="1" s="1"/>
  <c r="CL310" i="1" s="1"/>
  <c r="CL311" i="1" s="1"/>
  <c r="CL312" i="1" s="1"/>
  <c r="CL313" i="1" s="1"/>
  <c r="CL314" i="1" s="1"/>
  <c r="CL315" i="1" s="1"/>
  <c r="CL316" i="1" s="1"/>
  <c r="CL317" i="1" s="1"/>
  <c r="CL318" i="1" s="1"/>
  <c r="CL319" i="1" s="1"/>
  <c r="CL320" i="1" s="1"/>
  <c r="CL321" i="1" s="1"/>
  <c r="CL322" i="1" s="1"/>
  <c r="CL323" i="1" s="1"/>
  <c r="CL324" i="1" s="1"/>
  <c r="CL325" i="1" s="1"/>
  <c r="CL326" i="1" s="1"/>
  <c r="CL327" i="1" s="1"/>
  <c r="CL328" i="1" s="1"/>
  <c r="CL329" i="1" s="1"/>
  <c r="CL330" i="1" s="1"/>
  <c r="CL331" i="1" s="1"/>
  <c r="CL332" i="1" s="1"/>
  <c r="CL333" i="1" s="1"/>
  <c r="CL334" i="1" s="1"/>
  <c r="CL335" i="1" s="1"/>
  <c r="CL336" i="1" s="1"/>
  <c r="CL337" i="1" s="1"/>
  <c r="CL338" i="1" s="1"/>
  <c r="CL339" i="1" s="1"/>
  <c r="CL340" i="1" s="1"/>
  <c r="CL341" i="1" s="1"/>
  <c r="CL342" i="1" s="1"/>
  <c r="CL343" i="1" s="1"/>
  <c r="CL344" i="1" s="1"/>
  <c r="CL345" i="1" s="1"/>
  <c r="CL346" i="1" s="1"/>
  <c r="CL347" i="1" s="1"/>
  <c r="CL348" i="1" s="1"/>
  <c r="CL349" i="1" s="1"/>
  <c r="CL350" i="1" s="1"/>
  <c r="CL351" i="1" s="1"/>
  <c r="CL352" i="1" s="1"/>
  <c r="CL353" i="1" s="1"/>
  <c r="CL354" i="1" s="1"/>
  <c r="CL355" i="1" s="1"/>
  <c r="CL356" i="1" s="1"/>
  <c r="CL357" i="1" s="1"/>
  <c r="CL358" i="1" s="1"/>
  <c r="CL359" i="1" s="1"/>
  <c r="CL360" i="1" s="1"/>
  <c r="CL361" i="1" s="1"/>
  <c r="CL362" i="1" s="1"/>
  <c r="CL363" i="1" s="1"/>
  <c r="CL364" i="1" s="1"/>
  <c r="CL365" i="1" s="1"/>
  <c r="CL366" i="1" s="1"/>
  <c r="CL367" i="1" s="1"/>
  <c r="CL368" i="1" s="1"/>
  <c r="CL369" i="1" s="1"/>
  <c r="CL370" i="1" s="1"/>
  <c r="CL371" i="1" s="1"/>
  <c r="CL372" i="1" s="1"/>
  <c r="CL373" i="1" s="1"/>
  <c r="CL374" i="1" s="1"/>
  <c r="CL375" i="1" s="1"/>
  <c r="CL376" i="1" s="1"/>
  <c r="CL377" i="1" s="1"/>
  <c r="CL378" i="1" s="1"/>
  <c r="CL379" i="1" s="1"/>
  <c r="CL380" i="1" s="1"/>
  <c r="CL381" i="1" s="1"/>
  <c r="CL382" i="1" s="1"/>
  <c r="CL383" i="1" s="1"/>
  <c r="CL384" i="1" s="1"/>
  <c r="CL385" i="1" s="1"/>
  <c r="CL386" i="1" s="1"/>
  <c r="CL387" i="1" s="1"/>
  <c r="CL388" i="1" s="1"/>
  <c r="CL389" i="1" s="1"/>
  <c r="CL390" i="1" s="1"/>
  <c r="CL391" i="1" s="1"/>
  <c r="CL392" i="1" s="1"/>
  <c r="CL393" i="1" s="1"/>
  <c r="CL394" i="1" s="1"/>
  <c r="CL395" i="1" s="1"/>
  <c r="CL396" i="1" s="1"/>
  <c r="CL397" i="1" s="1"/>
  <c r="CL398" i="1" s="1"/>
  <c r="CL399" i="1" s="1"/>
  <c r="CL400" i="1" s="1"/>
  <c r="CL401" i="1" s="1"/>
  <c r="CL402" i="1" s="1"/>
  <c r="CL403" i="1" s="1"/>
  <c r="CL404" i="1" s="1"/>
  <c r="CL405" i="1" s="1"/>
  <c r="CL406" i="1" s="1"/>
  <c r="CL407" i="1" s="1"/>
  <c r="CL408" i="1" s="1"/>
  <c r="CL409" i="1" s="1"/>
  <c r="CL410" i="1" s="1"/>
  <c r="CL411" i="1" s="1"/>
  <c r="CL412" i="1" s="1"/>
  <c r="CL413" i="1" s="1"/>
  <c r="CL414" i="1" s="1"/>
  <c r="CL415" i="1" s="1"/>
  <c r="CL416" i="1" s="1"/>
  <c r="CL417" i="1" s="1"/>
  <c r="CL418" i="1" s="1"/>
  <c r="CL419" i="1" s="1"/>
  <c r="CL420" i="1" s="1"/>
  <c r="CL421" i="1" s="1"/>
  <c r="CL422" i="1" s="1"/>
  <c r="CL423" i="1" s="1"/>
  <c r="CL424" i="1" s="1"/>
  <c r="CL425" i="1" s="1"/>
  <c r="CL426" i="1" s="1"/>
  <c r="CL427" i="1" s="1"/>
  <c r="CL428" i="1" s="1"/>
  <c r="CL429" i="1" s="1"/>
  <c r="CL430" i="1" s="1"/>
  <c r="CL431" i="1" s="1"/>
  <c r="CL432" i="1" s="1"/>
  <c r="CL433" i="1" s="1"/>
  <c r="CL434" i="1" s="1"/>
  <c r="CL435" i="1" s="1"/>
  <c r="CL436" i="1" s="1"/>
  <c r="CL437" i="1" s="1"/>
  <c r="CL438" i="1" s="1"/>
  <c r="CL439" i="1" s="1"/>
  <c r="CL440" i="1" s="1"/>
  <c r="CL441" i="1" s="1"/>
  <c r="CL442" i="1" s="1"/>
  <c r="CL443" i="1" s="1"/>
  <c r="CL444" i="1" s="1"/>
  <c r="CL445" i="1" s="1"/>
  <c r="CL446" i="1" s="1"/>
  <c r="CL447" i="1" s="1"/>
  <c r="CL448" i="1" s="1"/>
  <c r="CL449" i="1" s="1"/>
  <c r="CL450" i="1" s="1"/>
  <c r="CL451" i="1" s="1"/>
  <c r="CL452" i="1" s="1"/>
  <c r="CL453" i="1" s="1"/>
  <c r="CL454" i="1" s="1"/>
  <c r="CL455" i="1" s="1"/>
  <c r="CL456" i="1" s="1"/>
  <c r="CL457" i="1" s="1"/>
  <c r="CG294" i="1"/>
  <c r="CG295" i="1" s="1"/>
  <c r="CG296" i="1" s="1"/>
  <c r="CG297" i="1" s="1"/>
  <c r="CG298" i="1" s="1"/>
  <c r="CG299" i="1" s="1"/>
  <c r="CG300" i="1" s="1"/>
  <c r="CG301" i="1" s="1"/>
  <c r="CG302" i="1" s="1"/>
  <c r="CG303" i="1" s="1"/>
  <c r="CG304" i="1" s="1"/>
  <c r="CG305" i="1" s="1"/>
  <c r="CG306" i="1" s="1"/>
  <c r="CG307" i="1" s="1"/>
  <c r="CG308" i="1" s="1"/>
  <c r="CG309" i="1" s="1"/>
  <c r="CG310" i="1" s="1"/>
  <c r="CG311" i="1" s="1"/>
  <c r="CG312" i="1" s="1"/>
  <c r="CG313" i="1" s="1"/>
  <c r="CG314" i="1" s="1"/>
  <c r="CG315" i="1" s="1"/>
  <c r="CG316" i="1" s="1"/>
  <c r="CG317" i="1" s="1"/>
  <c r="CG318" i="1" s="1"/>
  <c r="CG319" i="1" s="1"/>
  <c r="CG320" i="1" s="1"/>
  <c r="CG321" i="1" s="1"/>
  <c r="CG322" i="1" s="1"/>
  <c r="CG323" i="1" s="1"/>
  <c r="CG324" i="1" s="1"/>
  <c r="CG325" i="1" s="1"/>
  <c r="CG326" i="1" s="1"/>
  <c r="CG327" i="1" s="1"/>
  <c r="CG328" i="1" s="1"/>
  <c r="CG329" i="1" s="1"/>
  <c r="CG330" i="1" s="1"/>
  <c r="CG331" i="1" s="1"/>
  <c r="CG332" i="1" s="1"/>
  <c r="CG333" i="1" s="1"/>
  <c r="CG334" i="1" s="1"/>
  <c r="CG335" i="1" s="1"/>
  <c r="CG336" i="1" s="1"/>
  <c r="CG337" i="1" s="1"/>
  <c r="CG338" i="1" s="1"/>
  <c r="CG339" i="1" s="1"/>
  <c r="CG340" i="1" s="1"/>
  <c r="CG341" i="1" s="1"/>
  <c r="CG342" i="1" s="1"/>
  <c r="CG343" i="1" s="1"/>
  <c r="CG344" i="1" s="1"/>
  <c r="CG345" i="1" s="1"/>
  <c r="CG346" i="1" s="1"/>
  <c r="CG347" i="1" s="1"/>
  <c r="CG348" i="1" s="1"/>
  <c r="CG349" i="1" s="1"/>
  <c r="CG350" i="1" s="1"/>
  <c r="CG351" i="1" s="1"/>
  <c r="CG352" i="1" s="1"/>
  <c r="CG353" i="1" s="1"/>
  <c r="CG354" i="1" s="1"/>
  <c r="CG355" i="1" s="1"/>
  <c r="CG356" i="1" s="1"/>
  <c r="CG357" i="1" s="1"/>
  <c r="CG358" i="1" s="1"/>
  <c r="CG359" i="1" s="1"/>
  <c r="CG360" i="1" s="1"/>
  <c r="CG361" i="1" s="1"/>
  <c r="CG362" i="1" s="1"/>
  <c r="CG363" i="1" s="1"/>
  <c r="CG364" i="1" s="1"/>
  <c r="CG365" i="1" s="1"/>
  <c r="CG366" i="1" s="1"/>
  <c r="CG367" i="1" s="1"/>
  <c r="CG368" i="1" s="1"/>
  <c r="CG369" i="1" s="1"/>
  <c r="CG370" i="1" s="1"/>
  <c r="CG371" i="1" s="1"/>
  <c r="CG372" i="1" s="1"/>
  <c r="CG373" i="1" s="1"/>
  <c r="CG374" i="1" s="1"/>
  <c r="CG375" i="1" s="1"/>
  <c r="CG376" i="1" s="1"/>
  <c r="CG377" i="1" s="1"/>
  <c r="CG378" i="1" s="1"/>
  <c r="CG379" i="1" s="1"/>
  <c r="CG380" i="1" s="1"/>
  <c r="CG381" i="1" s="1"/>
  <c r="CG382" i="1" s="1"/>
  <c r="CG383" i="1" s="1"/>
  <c r="CG384" i="1" s="1"/>
  <c r="CG385" i="1" s="1"/>
  <c r="CG386" i="1" s="1"/>
  <c r="CG387" i="1" s="1"/>
  <c r="CG388" i="1" s="1"/>
  <c r="CG389" i="1" s="1"/>
  <c r="CG390" i="1" s="1"/>
  <c r="CG391" i="1" s="1"/>
  <c r="CG392" i="1" s="1"/>
  <c r="CG393" i="1" s="1"/>
  <c r="CG394" i="1" s="1"/>
  <c r="CG395" i="1" s="1"/>
  <c r="CG396" i="1" s="1"/>
  <c r="CG397" i="1" s="1"/>
  <c r="CG398" i="1" s="1"/>
  <c r="CG399" i="1" s="1"/>
  <c r="CG400" i="1" s="1"/>
  <c r="CG401" i="1" s="1"/>
  <c r="CG402" i="1" s="1"/>
  <c r="CG403" i="1" s="1"/>
  <c r="CG404" i="1" s="1"/>
  <c r="CG405" i="1" s="1"/>
  <c r="CG406" i="1" s="1"/>
  <c r="CG407" i="1" s="1"/>
  <c r="CG408" i="1" s="1"/>
  <c r="CG409" i="1" s="1"/>
  <c r="CG410" i="1" s="1"/>
  <c r="CG411" i="1" s="1"/>
  <c r="CG412" i="1" s="1"/>
  <c r="CG413" i="1" s="1"/>
  <c r="CG414" i="1" s="1"/>
  <c r="CG415" i="1" s="1"/>
  <c r="CG416" i="1" s="1"/>
  <c r="CG417" i="1" s="1"/>
  <c r="CG418" i="1" s="1"/>
  <c r="CG419" i="1" s="1"/>
  <c r="CG420" i="1" s="1"/>
  <c r="CG421" i="1" s="1"/>
  <c r="CG422" i="1" s="1"/>
  <c r="CG423" i="1" s="1"/>
  <c r="CG424" i="1" s="1"/>
  <c r="CG425" i="1" s="1"/>
  <c r="CG426" i="1" s="1"/>
  <c r="CG427" i="1" s="1"/>
  <c r="CG428" i="1" s="1"/>
  <c r="CG429" i="1" s="1"/>
  <c r="CG430" i="1" s="1"/>
  <c r="CG431" i="1" s="1"/>
  <c r="CG432" i="1" s="1"/>
  <c r="CG433" i="1" s="1"/>
  <c r="CG434" i="1" s="1"/>
  <c r="CG435" i="1" s="1"/>
  <c r="CG436" i="1" s="1"/>
  <c r="CG437" i="1" s="1"/>
  <c r="CG438" i="1" s="1"/>
  <c r="CG439" i="1" s="1"/>
  <c r="CG440" i="1" s="1"/>
  <c r="CG441" i="1" s="1"/>
  <c r="CG442" i="1" s="1"/>
  <c r="CG443" i="1" s="1"/>
  <c r="CG444" i="1" s="1"/>
  <c r="CG445" i="1" s="1"/>
  <c r="CG446" i="1" s="1"/>
  <c r="CG447" i="1" s="1"/>
  <c r="CG448" i="1" s="1"/>
  <c r="CG449" i="1" s="1"/>
  <c r="CG450" i="1" s="1"/>
  <c r="CG451" i="1" s="1"/>
  <c r="CG452" i="1" s="1"/>
  <c r="CG453" i="1" s="1"/>
  <c r="CG454" i="1" s="1"/>
  <c r="CG455" i="1" s="1"/>
  <c r="CG456" i="1" s="1"/>
  <c r="CG457" i="1" s="1"/>
  <c r="CC294" i="1"/>
  <c r="CB294" i="1"/>
  <c r="CA294" i="1"/>
  <c r="BZ294" i="1"/>
  <c r="BZ295" i="1" s="1"/>
  <c r="CO293" i="1"/>
  <c r="CN293" i="1"/>
  <c r="CI293" i="1"/>
  <c r="CI294" i="1" s="1"/>
  <c r="CI295" i="1" s="1"/>
  <c r="CI296" i="1" s="1"/>
  <c r="CI297" i="1" s="1"/>
  <c r="CI298" i="1" s="1"/>
  <c r="CI299" i="1" s="1"/>
  <c r="CI300" i="1" s="1"/>
  <c r="CI301" i="1" s="1"/>
  <c r="CI302" i="1" s="1"/>
  <c r="CI303" i="1" s="1"/>
  <c r="CI304" i="1" s="1"/>
  <c r="CI305" i="1" s="1"/>
  <c r="CI306" i="1" s="1"/>
  <c r="CI307" i="1" s="1"/>
  <c r="CI308" i="1" s="1"/>
  <c r="CI309" i="1" s="1"/>
  <c r="CI310" i="1" s="1"/>
  <c r="CI311" i="1" s="1"/>
  <c r="CI312" i="1" s="1"/>
  <c r="CI313" i="1" s="1"/>
  <c r="CI314" i="1" s="1"/>
  <c r="CI315" i="1" s="1"/>
  <c r="CI316" i="1" s="1"/>
  <c r="CI317" i="1" s="1"/>
  <c r="CI318" i="1" s="1"/>
  <c r="CI319" i="1" s="1"/>
  <c r="CI320" i="1" s="1"/>
  <c r="CI321" i="1" s="1"/>
  <c r="CI322" i="1" s="1"/>
  <c r="CI323" i="1" s="1"/>
  <c r="CI324" i="1" s="1"/>
  <c r="CI325" i="1" s="1"/>
  <c r="CI326" i="1" s="1"/>
  <c r="CI327" i="1" s="1"/>
  <c r="CI328" i="1" s="1"/>
  <c r="CI329" i="1" s="1"/>
  <c r="CI330" i="1" s="1"/>
  <c r="CI331" i="1" s="1"/>
  <c r="CI332" i="1" s="1"/>
  <c r="CI333" i="1" s="1"/>
  <c r="CI334" i="1" s="1"/>
  <c r="CI335" i="1" s="1"/>
  <c r="CI336" i="1" s="1"/>
  <c r="CI337" i="1" s="1"/>
  <c r="CI338" i="1" s="1"/>
  <c r="CI339" i="1" s="1"/>
  <c r="CI340" i="1" s="1"/>
  <c r="CI341" i="1" s="1"/>
  <c r="CI342" i="1" s="1"/>
  <c r="CI343" i="1" s="1"/>
  <c r="CI344" i="1" s="1"/>
  <c r="CI345" i="1" s="1"/>
  <c r="CI346" i="1" s="1"/>
  <c r="CI347" i="1" s="1"/>
  <c r="CI348" i="1" s="1"/>
  <c r="CI349" i="1" s="1"/>
  <c r="CI350" i="1" s="1"/>
  <c r="CI351" i="1" s="1"/>
  <c r="CI352" i="1" s="1"/>
  <c r="CI353" i="1" s="1"/>
  <c r="CI354" i="1" s="1"/>
  <c r="CI355" i="1" s="1"/>
  <c r="CI356" i="1" s="1"/>
  <c r="CI357" i="1" s="1"/>
  <c r="CI358" i="1" s="1"/>
  <c r="CI359" i="1" s="1"/>
  <c r="CI360" i="1" s="1"/>
  <c r="CI361" i="1" s="1"/>
  <c r="CI362" i="1" s="1"/>
  <c r="CI363" i="1" s="1"/>
  <c r="CI364" i="1" s="1"/>
  <c r="CI365" i="1" s="1"/>
  <c r="CI366" i="1" s="1"/>
  <c r="CI367" i="1" s="1"/>
  <c r="CI368" i="1" s="1"/>
  <c r="CI369" i="1" s="1"/>
  <c r="CI370" i="1" s="1"/>
  <c r="CI371" i="1" s="1"/>
  <c r="CI372" i="1" s="1"/>
  <c r="CI373" i="1" s="1"/>
  <c r="CI374" i="1" s="1"/>
  <c r="CI375" i="1" s="1"/>
  <c r="CI376" i="1" s="1"/>
  <c r="CI377" i="1" s="1"/>
  <c r="CI378" i="1" s="1"/>
  <c r="CI379" i="1" s="1"/>
  <c r="CI380" i="1" s="1"/>
  <c r="CI381" i="1" s="1"/>
  <c r="CI382" i="1" s="1"/>
  <c r="CI383" i="1" s="1"/>
  <c r="CI384" i="1" s="1"/>
  <c r="CI385" i="1" s="1"/>
  <c r="CI386" i="1" s="1"/>
  <c r="CI387" i="1" s="1"/>
  <c r="CI388" i="1" s="1"/>
  <c r="CI389" i="1" s="1"/>
  <c r="CI390" i="1" s="1"/>
  <c r="CI391" i="1" s="1"/>
  <c r="CI392" i="1" s="1"/>
  <c r="CI393" i="1" s="1"/>
  <c r="CI394" i="1" s="1"/>
  <c r="CI395" i="1" s="1"/>
  <c r="CI396" i="1" s="1"/>
  <c r="CI397" i="1" s="1"/>
  <c r="CI398" i="1" s="1"/>
  <c r="CI399" i="1" s="1"/>
  <c r="CI400" i="1" s="1"/>
  <c r="CI401" i="1" s="1"/>
  <c r="CI402" i="1" s="1"/>
  <c r="CI403" i="1" s="1"/>
  <c r="CI404" i="1" s="1"/>
  <c r="CI405" i="1" s="1"/>
  <c r="CI406" i="1" s="1"/>
  <c r="CI407" i="1" s="1"/>
  <c r="CI408" i="1" s="1"/>
  <c r="CI409" i="1" s="1"/>
  <c r="CI410" i="1" s="1"/>
  <c r="CI411" i="1" s="1"/>
  <c r="CI412" i="1" s="1"/>
  <c r="CI413" i="1" s="1"/>
  <c r="CI414" i="1" s="1"/>
  <c r="CI415" i="1" s="1"/>
  <c r="CI416" i="1" s="1"/>
  <c r="CI417" i="1" s="1"/>
  <c r="CI418" i="1" s="1"/>
  <c r="CI419" i="1" s="1"/>
  <c r="CI420" i="1" s="1"/>
  <c r="CI421" i="1" s="1"/>
  <c r="CI422" i="1" s="1"/>
  <c r="CI423" i="1" s="1"/>
  <c r="CI424" i="1" s="1"/>
  <c r="CI425" i="1" s="1"/>
  <c r="CI426" i="1" s="1"/>
  <c r="CI427" i="1" s="1"/>
  <c r="CI428" i="1" s="1"/>
  <c r="CI429" i="1" s="1"/>
  <c r="CI430" i="1" s="1"/>
  <c r="CI431" i="1" s="1"/>
  <c r="CI432" i="1" s="1"/>
  <c r="CI433" i="1" s="1"/>
  <c r="CI434" i="1" s="1"/>
  <c r="CI435" i="1" s="1"/>
  <c r="CI436" i="1" s="1"/>
  <c r="CI437" i="1" s="1"/>
  <c r="CI438" i="1" s="1"/>
  <c r="CI439" i="1" s="1"/>
  <c r="CI440" i="1" s="1"/>
  <c r="CI441" i="1" s="1"/>
  <c r="CI442" i="1" s="1"/>
  <c r="CI443" i="1" s="1"/>
  <c r="CI444" i="1" s="1"/>
  <c r="CI445" i="1" s="1"/>
  <c r="CI446" i="1" s="1"/>
  <c r="CI447" i="1" s="1"/>
  <c r="CI448" i="1" s="1"/>
  <c r="CI449" i="1" s="1"/>
  <c r="CI450" i="1" s="1"/>
  <c r="CI451" i="1" s="1"/>
  <c r="CI452" i="1" s="1"/>
  <c r="CI453" i="1" s="1"/>
  <c r="CI454" i="1" s="1"/>
  <c r="CI455" i="1" s="1"/>
  <c r="CI456" i="1" s="1"/>
  <c r="CI457" i="1" s="1"/>
  <c r="CH293" i="1"/>
  <c r="CH294" i="1" s="1"/>
  <c r="CH295" i="1" s="1"/>
  <c r="CH296" i="1" s="1"/>
  <c r="CH297" i="1" s="1"/>
  <c r="CH298" i="1" s="1"/>
  <c r="CH299" i="1" s="1"/>
  <c r="CH300" i="1" s="1"/>
  <c r="CH301" i="1" s="1"/>
  <c r="CH302" i="1" s="1"/>
  <c r="CH303" i="1" s="1"/>
  <c r="CH304" i="1" s="1"/>
  <c r="CH305" i="1" s="1"/>
  <c r="CH306" i="1" s="1"/>
  <c r="CH307" i="1" s="1"/>
  <c r="CH308" i="1" s="1"/>
  <c r="CH309" i="1" s="1"/>
  <c r="CH310" i="1" s="1"/>
  <c r="CH311" i="1" s="1"/>
  <c r="CH312" i="1" s="1"/>
  <c r="CH313" i="1" s="1"/>
  <c r="CH314" i="1" s="1"/>
  <c r="CH315" i="1" s="1"/>
  <c r="CH316" i="1" s="1"/>
  <c r="CH317" i="1" s="1"/>
  <c r="CH318" i="1" s="1"/>
  <c r="CH319" i="1" s="1"/>
  <c r="CH320" i="1" s="1"/>
  <c r="CH321" i="1" s="1"/>
  <c r="CH322" i="1" s="1"/>
  <c r="CH323" i="1" s="1"/>
  <c r="CH324" i="1" s="1"/>
  <c r="CH325" i="1" s="1"/>
  <c r="CH326" i="1" s="1"/>
  <c r="CH327" i="1" s="1"/>
  <c r="CH328" i="1" s="1"/>
  <c r="CH329" i="1" s="1"/>
  <c r="CH330" i="1" s="1"/>
  <c r="CH331" i="1" s="1"/>
  <c r="CH332" i="1" s="1"/>
  <c r="CH333" i="1" s="1"/>
  <c r="CH334" i="1" s="1"/>
  <c r="CH335" i="1" s="1"/>
  <c r="CH336" i="1" s="1"/>
  <c r="CH337" i="1" s="1"/>
  <c r="CH338" i="1" s="1"/>
  <c r="CH339" i="1" s="1"/>
  <c r="CH340" i="1" s="1"/>
  <c r="CH341" i="1" s="1"/>
  <c r="CH342" i="1" s="1"/>
  <c r="CH343" i="1" s="1"/>
  <c r="CH344" i="1" s="1"/>
  <c r="CH345" i="1" s="1"/>
  <c r="CH346" i="1" s="1"/>
  <c r="CH347" i="1" s="1"/>
  <c r="CH348" i="1" s="1"/>
  <c r="CH349" i="1" s="1"/>
  <c r="CH350" i="1" s="1"/>
  <c r="CH351" i="1" s="1"/>
  <c r="CH352" i="1" s="1"/>
  <c r="CH353" i="1" s="1"/>
  <c r="CH354" i="1" s="1"/>
  <c r="CH355" i="1" s="1"/>
  <c r="CH356" i="1" s="1"/>
  <c r="CH357" i="1" s="1"/>
  <c r="CH358" i="1" s="1"/>
  <c r="CH359" i="1" s="1"/>
  <c r="CH360" i="1" s="1"/>
  <c r="CH361" i="1" s="1"/>
  <c r="CH362" i="1" s="1"/>
  <c r="CH363" i="1" s="1"/>
  <c r="CH364" i="1" s="1"/>
  <c r="CH365" i="1" s="1"/>
  <c r="CH366" i="1" s="1"/>
  <c r="CH367" i="1" s="1"/>
  <c r="CH368" i="1" s="1"/>
  <c r="CH369" i="1" s="1"/>
  <c r="CH370" i="1" s="1"/>
  <c r="CH371" i="1" s="1"/>
  <c r="CH372" i="1" s="1"/>
  <c r="CH373" i="1" s="1"/>
  <c r="CH374" i="1" s="1"/>
  <c r="CH375" i="1" s="1"/>
  <c r="CH376" i="1" s="1"/>
  <c r="CH377" i="1" s="1"/>
  <c r="CH378" i="1" s="1"/>
  <c r="CH379" i="1" s="1"/>
  <c r="CH380" i="1" s="1"/>
  <c r="CH381" i="1" s="1"/>
  <c r="CH382" i="1" s="1"/>
  <c r="CH383" i="1" s="1"/>
  <c r="CH384" i="1" s="1"/>
  <c r="CH385" i="1" s="1"/>
  <c r="CH386" i="1" s="1"/>
  <c r="CH387" i="1" s="1"/>
  <c r="CH388" i="1" s="1"/>
  <c r="CH389" i="1" s="1"/>
  <c r="CH390" i="1" s="1"/>
  <c r="CH391" i="1" s="1"/>
  <c r="CH392" i="1" s="1"/>
  <c r="CH393" i="1" s="1"/>
  <c r="CH394" i="1" s="1"/>
  <c r="CH395" i="1" s="1"/>
  <c r="CH396" i="1" s="1"/>
  <c r="CH397" i="1" s="1"/>
  <c r="CH398" i="1" s="1"/>
  <c r="CH399" i="1" s="1"/>
  <c r="CH400" i="1" s="1"/>
  <c r="CH401" i="1" s="1"/>
  <c r="CH402" i="1" s="1"/>
  <c r="CH403" i="1" s="1"/>
  <c r="CH404" i="1" s="1"/>
  <c r="CH405" i="1" s="1"/>
  <c r="CH406" i="1" s="1"/>
  <c r="CH407" i="1" s="1"/>
  <c r="CH408" i="1" s="1"/>
  <c r="CH409" i="1" s="1"/>
  <c r="CH410" i="1" s="1"/>
  <c r="CH411" i="1" s="1"/>
  <c r="CH412" i="1" s="1"/>
  <c r="CH413" i="1" s="1"/>
  <c r="CH414" i="1" s="1"/>
  <c r="CH415" i="1" s="1"/>
  <c r="CH416" i="1" s="1"/>
  <c r="CH417" i="1" s="1"/>
  <c r="CH418" i="1" s="1"/>
  <c r="CH419" i="1" s="1"/>
  <c r="CH420" i="1" s="1"/>
  <c r="CH421" i="1" s="1"/>
  <c r="CH422" i="1" s="1"/>
  <c r="CH423" i="1" s="1"/>
  <c r="CH424" i="1" s="1"/>
  <c r="CH425" i="1" s="1"/>
  <c r="CH426" i="1" s="1"/>
  <c r="CH427" i="1" s="1"/>
  <c r="CH428" i="1" s="1"/>
  <c r="CH429" i="1" s="1"/>
  <c r="CH430" i="1" s="1"/>
  <c r="CH431" i="1" s="1"/>
  <c r="CH432" i="1" s="1"/>
  <c r="CH433" i="1" s="1"/>
  <c r="CH434" i="1" s="1"/>
  <c r="CH435" i="1" s="1"/>
  <c r="CH436" i="1" s="1"/>
  <c r="CH437" i="1" s="1"/>
  <c r="CH438" i="1" s="1"/>
  <c r="CH439" i="1" s="1"/>
  <c r="CH440" i="1" s="1"/>
  <c r="CH441" i="1" s="1"/>
  <c r="CH442" i="1" s="1"/>
  <c r="CH443" i="1" s="1"/>
  <c r="CH444" i="1" s="1"/>
  <c r="CH445" i="1" s="1"/>
  <c r="CH446" i="1" s="1"/>
  <c r="CH447" i="1" s="1"/>
  <c r="CH448" i="1" s="1"/>
  <c r="CH449" i="1" s="1"/>
  <c r="CH450" i="1" s="1"/>
  <c r="CH451" i="1" s="1"/>
  <c r="CH452" i="1" s="1"/>
  <c r="CH453" i="1" s="1"/>
  <c r="CH454" i="1" s="1"/>
  <c r="CH455" i="1" s="1"/>
  <c r="CH456" i="1" s="1"/>
  <c r="CH457" i="1" s="1"/>
  <c r="CG293" i="1"/>
  <c r="CF293" i="1"/>
  <c r="CF294" i="1" s="1"/>
  <c r="CF295" i="1" s="1"/>
  <c r="CF296" i="1" s="1"/>
  <c r="CF297" i="1" s="1"/>
  <c r="CF298" i="1" s="1"/>
  <c r="CF299" i="1" s="1"/>
  <c r="CF300" i="1" s="1"/>
  <c r="CF301" i="1" s="1"/>
  <c r="CF302" i="1" s="1"/>
  <c r="CF303" i="1" s="1"/>
  <c r="CF304" i="1" s="1"/>
  <c r="CF305" i="1" s="1"/>
  <c r="CF306" i="1" s="1"/>
  <c r="CF307" i="1" s="1"/>
  <c r="CF308" i="1" s="1"/>
  <c r="CF309" i="1" s="1"/>
  <c r="CF310" i="1" s="1"/>
  <c r="CF311" i="1" s="1"/>
  <c r="CF312" i="1" s="1"/>
  <c r="CF313" i="1" s="1"/>
  <c r="CF314" i="1" s="1"/>
  <c r="CF315" i="1" s="1"/>
  <c r="CF316" i="1" s="1"/>
  <c r="CF317" i="1" s="1"/>
  <c r="CF318" i="1" s="1"/>
  <c r="CF319" i="1" s="1"/>
  <c r="CF320" i="1" s="1"/>
  <c r="CF321" i="1" s="1"/>
  <c r="CF322" i="1" s="1"/>
  <c r="CF323" i="1" s="1"/>
  <c r="CF324" i="1" s="1"/>
  <c r="CF325" i="1" s="1"/>
  <c r="CF326" i="1" s="1"/>
  <c r="CF327" i="1" s="1"/>
  <c r="CF328" i="1" s="1"/>
  <c r="CF329" i="1" s="1"/>
  <c r="CF330" i="1" s="1"/>
  <c r="CF331" i="1" s="1"/>
  <c r="CF332" i="1" s="1"/>
  <c r="CF333" i="1" s="1"/>
  <c r="CF334" i="1" s="1"/>
  <c r="CF335" i="1" s="1"/>
  <c r="CF336" i="1" s="1"/>
  <c r="CF337" i="1" s="1"/>
  <c r="CF338" i="1" s="1"/>
  <c r="CF339" i="1" s="1"/>
  <c r="CF340" i="1" s="1"/>
  <c r="CF341" i="1" s="1"/>
  <c r="CF342" i="1" s="1"/>
  <c r="CF343" i="1" s="1"/>
  <c r="CF344" i="1" s="1"/>
  <c r="CF345" i="1" s="1"/>
  <c r="CF346" i="1" s="1"/>
  <c r="CF347" i="1" s="1"/>
  <c r="CF348" i="1" s="1"/>
  <c r="CF349" i="1" s="1"/>
  <c r="CF350" i="1" s="1"/>
  <c r="CF351" i="1" s="1"/>
  <c r="CF352" i="1" s="1"/>
  <c r="CF353" i="1" s="1"/>
  <c r="CF354" i="1" s="1"/>
  <c r="CF355" i="1" s="1"/>
  <c r="CF356" i="1" s="1"/>
  <c r="CF357" i="1" s="1"/>
  <c r="CF358" i="1" s="1"/>
  <c r="CF359" i="1" s="1"/>
  <c r="CF360" i="1" s="1"/>
  <c r="CF361" i="1" s="1"/>
  <c r="CF362" i="1" s="1"/>
  <c r="CF363" i="1" s="1"/>
  <c r="CF364" i="1" s="1"/>
  <c r="CF365" i="1" s="1"/>
  <c r="CF366" i="1" s="1"/>
  <c r="CF367" i="1" s="1"/>
  <c r="CF368" i="1" s="1"/>
  <c r="CF369" i="1" s="1"/>
  <c r="CF370" i="1" s="1"/>
  <c r="CF371" i="1" s="1"/>
  <c r="CF372" i="1" s="1"/>
  <c r="CF373" i="1" s="1"/>
  <c r="CF374" i="1" s="1"/>
  <c r="CF375" i="1" s="1"/>
  <c r="CF376" i="1" s="1"/>
  <c r="CF377" i="1" s="1"/>
  <c r="CF378" i="1" s="1"/>
  <c r="CF379" i="1" s="1"/>
  <c r="CF380" i="1" s="1"/>
  <c r="CF381" i="1" s="1"/>
  <c r="CF382" i="1" s="1"/>
  <c r="CF383" i="1" s="1"/>
  <c r="CF384" i="1" s="1"/>
  <c r="CF385" i="1" s="1"/>
  <c r="CF386" i="1" s="1"/>
  <c r="CF387" i="1" s="1"/>
  <c r="CF388" i="1" s="1"/>
  <c r="CF389" i="1" s="1"/>
  <c r="CF390" i="1" s="1"/>
  <c r="CF391" i="1" s="1"/>
  <c r="CF392" i="1" s="1"/>
  <c r="CF393" i="1" s="1"/>
  <c r="CF394" i="1" s="1"/>
  <c r="CF395" i="1" s="1"/>
  <c r="CF396" i="1" s="1"/>
  <c r="CF397" i="1" s="1"/>
  <c r="CF398" i="1" s="1"/>
  <c r="CF399" i="1" s="1"/>
  <c r="CF400" i="1" s="1"/>
  <c r="CF401" i="1" s="1"/>
  <c r="CF402" i="1" s="1"/>
  <c r="CF403" i="1" s="1"/>
  <c r="CF404" i="1" s="1"/>
  <c r="CF405" i="1" s="1"/>
  <c r="CF406" i="1" s="1"/>
  <c r="CF407" i="1" s="1"/>
  <c r="CF408" i="1" s="1"/>
  <c r="CF409" i="1" s="1"/>
  <c r="CF410" i="1" s="1"/>
  <c r="CF411" i="1" s="1"/>
  <c r="CF412" i="1" s="1"/>
  <c r="CF413" i="1" s="1"/>
  <c r="CF414" i="1" s="1"/>
  <c r="CF415" i="1" s="1"/>
  <c r="CF416" i="1" s="1"/>
  <c r="CF417" i="1" s="1"/>
  <c r="CF418" i="1" s="1"/>
  <c r="CF419" i="1" s="1"/>
  <c r="CF420" i="1" s="1"/>
  <c r="CF421" i="1" s="1"/>
  <c r="CF422" i="1" s="1"/>
  <c r="CF423" i="1" s="1"/>
  <c r="CF424" i="1" s="1"/>
  <c r="CF425" i="1" s="1"/>
  <c r="CF426" i="1" s="1"/>
  <c r="CF427" i="1" s="1"/>
  <c r="CF428" i="1" s="1"/>
  <c r="CF429" i="1" s="1"/>
  <c r="CF430" i="1" s="1"/>
  <c r="CF431" i="1" s="1"/>
  <c r="CF432" i="1" s="1"/>
  <c r="CF433" i="1" s="1"/>
  <c r="CF434" i="1" s="1"/>
  <c r="CF435" i="1" s="1"/>
  <c r="CF436" i="1" s="1"/>
  <c r="CF437" i="1" s="1"/>
  <c r="CF438" i="1" s="1"/>
  <c r="CF439" i="1" s="1"/>
  <c r="CF440" i="1" s="1"/>
  <c r="CF441" i="1" s="1"/>
  <c r="CF442" i="1" s="1"/>
  <c r="CF443" i="1" s="1"/>
  <c r="CF444" i="1" s="1"/>
  <c r="CF445" i="1" s="1"/>
  <c r="CF446" i="1" s="1"/>
  <c r="CF447" i="1" s="1"/>
  <c r="CF448" i="1" s="1"/>
  <c r="CF449" i="1" s="1"/>
  <c r="CF450" i="1" s="1"/>
  <c r="CF451" i="1" s="1"/>
  <c r="CF452" i="1" s="1"/>
  <c r="CF453" i="1" s="1"/>
  <c r="CF454" i="1" s="1"/>
  <c r="CF455" i="1" s="1"/>
  <c r="CF456" i="1" s="1"/>
  <c r="CF457" i="1" s="1"/>
  <c r="CE293" i="1"/>
  <c r="CE294" i="1" s="1"/>
  <c r="CE295" i="1" s="1"/>
  <c r="CE296" i="1" s="1"/>
  <c r="CE297" i="1" s="1"/>
  <c r="CE298" i="1" s="1"/>
  <c r="CE299" i="1" s="1"/>
  <c r="CE300" i="1" s="1"/>
  <c r="CE301" i="1" s="1"/>
  <c r="CE302" i="1" s="1"/>
  <c r="CE303" i="1" s="1"/>
  <c r="CE304" i="1" s="1"/>
  <c r="CE305" i="1" s="1"/>
  <c r="CE306" i="1" s="1"/>
  <c r="CE307" i="1" s="1"/>
  <c r="CE308" i="1" s="1"/>
  <c r="CE309" i="1" s="1"/>
  <c r="CE310" i="1" s="1"/>
  <c r="CE311" i="1" s="1"/>
  <c r="CE312" i="1" s="1"/>
  <c r="CE313" i="1" s="1"/>
  <c r="CE314" i="1" s="1"/>
  <c r="CE315" i="1" s="1"/>
  <c r="CE316" i="1" s="1"/>
  <c r="CE317" i="1" s="1"/>
  <c r="CE318" i="1" s="1"/>
  <c r="CE319" i="1" s="1"/>
  <c r="CE320" i="1" s="1"/>
  <c r="CE321" i="1" s="1"/>
  <c r="CE322" i="1" s="1"/>
  <c r="CE323" i="1" s="1"/>
  <c r="CE324" i="1" s="1"/>
  <c r="CE325" i="1" s="1"/>
  <c r="CE326" i="1" s="1"/>
  <c r="CE327" i="1" s="1"/>
  <c r="CE328" i="1" s="1"/>
  <c r="CE329" i="1" s="1"/>
  <c r="CE330" i="1" s="1"/>
  <c r="CE331" i="1" s="1"/>
  <c r="CE332" i="1" s="1"/>
  <c r="CE333" i="1" s="1"/>
  <c r="CE334" i="1" s="1"/>
  <c r="CE335" i="1" s="1"/>
  <c r="CE336" i="1" s="1"/>
  <c r="CE337" i="1" s="1"/>
  <c r="CE338" i="1" s="1"/>
  <c r="CE339" i="1" s="1"/>
  <c r="CE340" i="1" s="1"/>
  <c r="CE341" i="1" s="1"/>
  <c r="CE342" i="1" s="1"/>
  <c r="CE343" i="1" s="1"/>
  <c r="CE344" i="1" s="1"/>
  <c r="CE345" i="1" s="1"/>
  <c r="CE346" i="1" s="1"/>
  <c r="CE347" i="1" s="1"/>
  <c r="CE348" i="1" s="1"/>
  <c r="CE349" i="1" s="1"/>
  <c r="CE350" i="1" s="1"/>
  <c r="CE351" i="1" s="1"/>
  <c r="CE352" i="1" s="1"/>
  <c r="CE353" i="1" s="1"/>
  <c r="CE354" i="1" s="1"/>
  <c r="CE355" i="1" s="1"/>
  <c r="CE356" i="1" s="1"/>
  <c r="CE357" i="1" s="1"/>
  <c r="CE358" i="1" s="1"/>
  <c r="CE359" i="1" s="1"/>
  <c r="CE360" i="1" s="1"/>
  <c r="CE361" i="1" s="1"/>
  <c r="CE362" i="1" s="1"/>
  <c r="CE363" i="1" s="1"/>
  <c r="CE364" i="1" s="1"/>
  <c r="CE365" i="1" s="1"/>
  <c r="CE366" i="1" s="1"/>
  <c r="CE367" i="1" s="1"/>
  <c r="CE368" i="1" s="1"/>
  <c r="CE369" i="1" s="1"/>
  <c r="CE370" i="1" s="1"/>
  <c r="CE371" i="1" s="1"/>
  <c r="CE372" i="1" s="1"/>
  <c r="CE373" i="1" s="1"/>
  <c r="CE374" i="1" s="1"/>
  <c r="CE375" i="1" s="1"/>
  <c r="CE376" i="1" s="1"/>
  <c r="CE377" i="1" s="1"/>
  <c r="CE378" i="1" s="1"/>
  <c r="CE379" i="1" s="1"/>
  <c r="CE380" i="1" s="1"/>
  <c r="CE381" i="1" s="1"/>
  <c r="CE382" i="1" s="1"/>
  <c r="CE383" i="1" s="1"/>
  <c r="CE384" i="1" s="1"/>
  <c r="CE385" i="1" s="1"/>
  <c r="CE386" i="1" s="1"/>
  <c r="CE387" i="1" s="1"/>
  <c r="CE388" i="1" s="1"/>
  <c r="CE389" i="1" s="1"/>
  <c r="CE390" i="1" s="1"/>
  <c r="CE391" i="1" s="1"/>
  <c r="CE392" i="1" s="1"/>
  <c r="CE393" i="1" s="1"/>
  <c r="CE394" i="1" s="1"/>
  <c r="CE395" i="1" s="1"/>
  <c r="CE396" i="1" s="1"/>
  <c r="CE397" i="1" s="1"/>
  <c r="CE398" i="1" s="1"/>
  <c r="CE399" i="1" s="1"/>
  <c r="CE400" i="1" s="1"/>
  <c r="CE401" i="1" s="1"/>
  <c r="CE402" i="1" s="1"/>
  <c r="CE403" i="1" s="1"/>
  <c r="CE404" i="1" s="1"/>
  <c r="CE405" i="1" s="1"/>
  <c r="CE406" i="1" s="1"/>
  <c r="CE407" i="1" s="1"/>
  <c r="CE408" i="1" s="1"/>
  <c r="CE409" i="1" s="1"/>
  <c r="CE410" i="1" s="1"/>
  <c r="CE411" i="1" s="1"/>
  <c r="CE412" i="1" s="1"/>
  <c r="CE413" i="1" s="1"/>
  <c r="CE414" i="1" s="1"/>
  <c r="CE415" i="1" s="1"/>
  <c r="CE416" i="1" s="1"/>
  <c r="CE417" i="1" s="1"/>
  <c r="CE418" i="1" s="1"/>
  <c r="CE419" i="1" s="1"/>
  <c r="CE420" i="1" s="1"/>
  <c r="CE421" i="1" s="1"/>
  <c r="CE422" i="1" s="1"/>
  <c r="CE423" i="1" s="1"/>
  <c r="CE424" i="1" s="1"/>
  <c r="CE425" i="1" s="1"/>
  <c r="CE426" i="1" s="1"/>
  <c r="CE427" i="1" s="1"/>
  <c r="CE428" i="1" s="1"/>
  <c r="CE429" i="1" s="1"/>
  <c r="CE430" i="1" s="1"/>
  <c r="CE431" i="1" s="1"/>
  <c r="CE432" i="1" s="1"/>
  <c r="CE433" i="1" s="1"/>
  <c r="CE434" i="1" s="1"/>
  <c r="CE435" i="1" s="1"/>
  <c r="CE436" i="1" s="1"/>
  <c r="CE437" i="1" s="1"/>
  <c r="CE438" i="1" s="1"/>
  <c r="CE439" i="1" s="1"/>
  <c r="CE440" i="1" s="1"/>
  <c r="CE441" i="1" s="1"/>
  <c r="CE442" i="1" s="1"/>
  <c r="CE443" i="1" s="1"/>
  <c r="CE444" i="1" s="1"/>
  <c r="CE445" i="1" s="1"/>
  <c r="CE446" i="1" s="1"/>
  <c r="CE447" i="1" s="1"/>
  <c r="CE448" i="1" s="1"/>
  <c r="CE449" i="1" s="1"/>
  <c r="CE450" i="1" s="1"/>
  <c r="CE451" i="1" s="1"/>
  <c r="CE452" i="1" s="1"/>
  <c r="CE453" i="1" s="1"/>
  <c r="CE454" i="1" s="1"/>
  <c r="CE455" i="1" s="1"/>
  <c r="CE456" i="1" s="1"/>
  <c r="CE457" i="1" s="1"/>
  <c r="CC293" i="1"/>
  <c r="CB293" i="1"/>
  <c r="CP292" i="1"/>
  <c r="CP293" i="1" s="1"/>
  <c r="CP294" i="1" s="1"/>
  <c r="CP295" i="1" s="1"/>
  <c r="CP296" i="1" s="1"/>
  <c r="CP297" i="1" s="1"/>
  <c r="CP298" i="1" s="1"/>
  <c r="CP299" i="1" s="1"/>
  <c r="CP300" i="1" s="1"/>
  <c r="CP301" i="1" s="1"/>
  <c r="CP302" i="1" s="1"/>
  <c r="CP303" i="1" s="1"/>
  <c r="CP304" i="1" s="1"/>
  <c r="CP305" i="1" s="1"/>
  <c r="CP306" i="1" s="1"/>
  <c r="CP307" i="1" s="1"/>
  <c r="CP308" i="1" s="1"/>
  <c r="CP309" i="1" s="1"/>
  <c r="CP310" i="1" s="1"/>
  <c r="CP311" i="1" s="1"/>
  <c r="CP312" i="1" s="1"/>
  <c r="CP313" i="1" s="1"/>
  <c r="CP314" i="1" s="1"/>
  <c r="CP315" i="1" s="1"/>
  <c r="CP316" i="1" s="1"/>
  <c r="CP317" i="1" s="1"/>
  <c r="CP318" i="1" s="1"/>
  <c r="CP319" i="1" s="1"/>
  <c r="CP320" i="1" s="1"/>
  <c r="CP321" i="1" s="1"/>
  <c r="CP322" i="1" s="1"/>
  <c r="CP323" i="1" s="1"/>
  <c r="CP324" i="1" s="1"/>
  <c r="CP325" i="1" s="1"/>
  <c r="CP326" i="1" s="1"/>
  <c r="CP327" i="1" s="1"/>
  <c r="CP328" i="1" s="1"/>
  <c r="CP329" i="1" s="1"/>
  <c r="CP330" i="1" s="1"/>
  <c r="CP331" i="1" s="1"/>
  <c r="CP332" i="1" s="1"/>
  <c r="CP333" i="1" s="1"/>
  <c r="CP334" i="1" s="1"/>
  <c r="CP335" i="1" s="1"/>
  <c r="CP336" i="1" s="1"/>
  <c r="CP337" i="1" s="1"/>
  <c r="CP338" i="1" s="1"/>
  <c r="CP339" i="1" s="1"/>
  <c r="CP340" i="1" s="1"/>
  <c r="CP341" i="1" s="1"/>
  <c r="CP342" i="1" s="1"/>
  <c r="CP343" i="1" s="1"/>
  <c r="CP344" i="1" s="1"/>
  <c r="CP345" i="1" s="1"/>
  <c r="CP346" i="1" s="1"/>
  <c r="CP347" i="1" s="1"/>
  <c r="CP348" i="1" s="1"/>
  <c r="CP349" i="1" s="1"/>
  <c r="CP350" i="1" s="1"/>
  <c r="CP351" i="1" s="1"/>
  <c r="CP352" i="1" s="1"/>
  <c r="CP353" i="1" s="1"/>
  <c r="CP354" i="1" s="1"/>
  <c r="CP355" i="1" s="1"/>
  <c r="CP356" i="1" s="1"/>
  <c r="CP357" i="1" s="1"/>
  <c r="CP358" i="1" s="1"/>
  <c r="CP359" i="1" s="1"/>
  <c r="CP360" i="1" s="1"/>
  <c r="CP361" i="1" s="1"/>
  <c r="CP362" i="1" s="1"/>
  <c r="CP363" i="1" s="1"/>
  <c r="CP364" i="1" s="1"/>
  <c r="CP365" i="1" s="1"/>
  <c r="CP366" i="1" s="1"/>
  <c r="CP367" i="1" s="1"/>
  <c r="CP368" i="1" s="1"/>
  <c r="CP369" i="1" s="1"/>
  <c r="CP370" i="1" s="1"/>
  <c r="CP371" i="1" s="1"/>
  <c r="CP372" i="1" s="1"/>
  <c r="CP373" i="1" s="1"/>
  <c r="CP374" i="1" s="1"/>
  <c r="CP375" i="1" s="1"/>
  <c r="CP376" i="1" s="1"/>
  <c r="CP377" i="1" s="1"/>
  <c r="CP378" i="1" s="1"/>
  <c r="CP379" i="1" s="1"/>
  <c r="CP380" i="1" s="1"/>
  <c r="CP381" i="1" s="1"/>
  <c r="CP382" i="1" s="1"/>
  <c r="CP383" i="1" s="1"/>
  <c r="CP384" i="1" s="1"/>
  <c r="CP385" i="1" s="1"/>
  <c r="CP386" i="1" s="1"/>
  <c r="CP387" i="1" s="1"/>
  <c r="CP388" i="1" s="1"/>
  <c r="CP389" i="1" s="1"/>
  <c r="CP390" i="1" s="1"/>
  <c r="CP391" i="1" s="1"/>
  <c r="CP392" i="1" s="1"/>
  <c r="CP393" i="1" s="1"/>
  <c r="CP394" i="1" s="1"/>
  <c r="CP395" i="1" s="1"/>
  <c r="CP396" i="1" s="1"/>
  <c r="CP397" i="1" s="1"/>
  <c r="CP398" i="1" s="1"/>
  <c r="CP399" i="1" s="1"/>
  <c r="CP400" i="1" s="1"/>
  <c r="CP401" i="1" s="1"/>
  <c r="CP402" i="1" s="1"/>
  <c r="CP403" i="1" s="1"/>
  <c r="CP404" i="1" s="1"/>
  <c r="CP405" i="1" s="1"/>
  <c r="CP406" i="1" s="1"/>
  <c r="CP407" i="1" s="1"/>
  <c r="CP408" i="1" s="1"/>
  <c r="CP409" i="1" s="1"/>
  <c r="CP410" i="1" s="1"/>
  <c r="CP411" i="1" s="1"/>
  <c r="CP412" i="1" s="1"/>
  <c r="CP413" i="1" s="1"/>
  <c r="CP414" i="1" s="1"/>
  <c r="CP415" i="1" s="1"/>
  <c r="CP416" i="1" s="1"/>
  <c r="CP417" i="1" s="1"/>
  <c r="CP418" i="1" s="1"/>
  <c r="CP419" i="1" s="1"/>
  <c r="CP420" i="1" s="1"/>
  <c r="CP421" i="1" s="1"/>
  <c r="CP422" i="1" s="1"/>
  <c r="CP423" i="1" s="1"/>
  <c r="CP424" i="1" s="1"/>
  <c r="CP425" i="1" s="1"/>
  <c r="CP426" i="1" s="1"/>
  <c r="CP427" i="1" s="1"/>
  <c r="CP428" i="1" s="1"/>
  <c r="CP429" i="1" s="1"/>
  <c r="CP430" i="1" s="1"/>
  <c r="CP431" i="1" s="1"/>
  <c r="CP432" i="1" s="1"/>
  <c r="CP433" i="1" s="1"/>
  <c r="CP434" i="1" s="1"/>
  <c r="CP435" i="1" s="1"/>
  <c r="CP436" i="1" s="1"/>
  <c r="CP437" i="1" s="1"/>
  <c r="CP438" i="1" s="1"/>
  <c r="CP439" i="1" s="1"/>
  <c r="CP440" i="1" s="1"/>
  <c r="CP441" i="1" s="1"/>
  <c r="CP442" i="1" s="1"/>
  <c r="CP443" i="1" s="1"/>
  <c r="CP444" i="1" s="1"/>
  <c r="CP445" i="1" s="1"/>
  <c r="CP446" i="1" s="1"/>
  <c r="CP447" i="1" s="1"/>
  <c r="CP448" i="1" s="1"/>
  <c r="CP449" i="1" s="1"/>
  <c r="CP450" i="1" s="1"/>
  <c r="CP451" i="1" s="1"/>
  <c r="CP452" i="1" s="1"/>
  <c r="CP453" i="1" s="1"/>
  <c r="CP454" i="1" s="1"/>
  <c r="CP455" i="1" s="1"/>
  <c r="CP456" i="1" s="1"/>
  <c r="CP457" i="1" s="1"/>
  <c r="CO292" i="1"/>
  <c r="CN292" i="1"/>
  <c r="CM292" i="1"/>
  <c r="CM293" i="1" s="1"/>
  <c r="CL292" i="1"/>
  <c r="CL293" i="1" s="1"/>
  <c r="CK292" i="1"/>
  <c r="CK293" i="1" s="1"/>
  <c r="CK294" i="1" s="1"/>
  <c r="CK295" i="1" s="1"/>
  <c r="CK296" i="1" s="1"/>
  <c r="CK297" i="1" s="1"/>
  <c r="CK298" i="1" s="1"/>
  <c r="CK299" i="1" s="1"/>
  <c r="CK300" i="1" s="1"/>
  <c r="CK301" i="1" s="1"/>
  <c r="CK302" i="1" s="1"/>
  <c r="CK303" i="1" s="1"/>
  <c r="CK304" i="1" s="1"/>
  <c r="CK305" i="1" s="1"/>
  <c r="CK306" i="1" s="1"/>
  <c r="CK307" i="1" s="1"/>
  <c r="CK308" i="1" s="1"/>
  <c r="CK309" i="1" s="1"/>
  <c r="CK310" i="1" s="1"/>
  <c r="CK311" i="1" s="1"/>
  <c r="CK312" i="1" s="1"/>
  <c r="CK313" i="1" s="1"/>
  <c r="CK314" i="1" s="1"/>
  <c r="CK315" i="1" s="1"/>
  <c r="CK316" i="1" s="1"/>
  <c r="CK317" i="1" s="1"/>
  <c r="CK318" i="1" s="1"/>
  <c r="CK319" i="1" s="1"/>
  <c r="CK320" i="1" s="1"/>
  <c r="CK321" i="1" s="1"/>
  <c r="CK322" i="1" s="1"/>
  <c r="CK323" i="1" s="1"/>
  <c r="CK324" i="1" s="1"/>
  <c r="CK325" i="1" s="1"/>
  <c r="CK326" i="1" s="1"/>
  <c r="CK327" i="1" s="1"/>
  <c r="CK328" i="1" s="1"/>
  <c r="CK329" i="1" s="1"/>
  <c r="CK330" i="1" s="1"/>
  <c r="CK331" i="1" s="1"/>
  <c r="CK332" i="1" s="1"/>
  <c r="CK333" i="1" s="1"/>
  <c r="CK334" i="1" s="1"/>
  <c r="CK335" i="1" s="1"/>
  <c r="CK336" i="1" s="1"/>
  <c r="CK337" i="1" s="1"/>
  <c r="CK338" i="1" s="1"/>
  <c r="CK339" i="1" s="1"/>
  <c r="CK340" i="1" s="1"/>
  <c r="CK341" i="1" s="1"/>
  <c r="CK342" i="1" s="1"/>
  <c r="CK343" i="1" s="1"/>
  <c r="CK344" i="1" s="1"/>
  <c r="CK345" i="1" s="1"/>
  <c r="CK346" i="1" s="1"/>
  <c r="CK347" i="1" s="1"/>
  <c r="CK348" i="1" s="1"/>
  <c r="CK349" i="1" s="1"/>
  <c r="CK350" i="1" s="1"/>
  <c r="CK351" i="1" s="1"/>
  <c r="CK352" i="1" s="1"/>
  <c r="CK353" i="1" s="1"/>
  <c r="CK354" i="1" s="1"/>
  <c r="CK355" i="1" s="1"/>
  <c r="CK356" i="1" s="1"/>
  <c r="CK357" i="1" s="1"/>
  <c r="CK358" i="1" s="1"/>
  <c r="CK359" i="1" s="1"/>
  <c r="CK360" i="1" s="1"/>
  <c r="CK361" i="1" s="1"/>
  <c r="CK362" i="1" s="1"/>
  <c r="CK363" i="1" s="1"/>
  <c r="CK364" i="1" s="1"/>
  <c r="CK365" i="1" s="1"/>
  <c r="CK366" i="1" s="1"/>
  <c r="CK367" i="1" s="1"/>
  <c r="CK368" i="1" s="1"/>
  <c r="CK369" i="1" s="1"/>
  <c r="CK370" i="1" s="1"/>
  <c r="CK371" i="1" s="1"/>
  <c r="CK372" i="1" s="1"/>
  <c r="CK373" i="1" s="1"/>
  <c r="CK374" i="1" s="1"/>
  <c r="CK375" i="1" s="1"/>
  <c r="CK376" i="1" s="1"/>
  <c r="CK377" i="1" s="1"/>
  <c r="CK378" i="1" s="1"/>
  <c r="CK379" i="1" s="1"/>
  <c r="CK380" i="1" s="1"/>
  <c r="CK381" i="1" s="1"/>
  <c r="CK382" i="1" s="1"/>
  <c r="CK383" i="1" s="1"/>
  <c r="CK384" i="1" s="1"/>
  <c r="CK385" i="1" s="1"/>
  <c r="CK386" i="1" s="1"/>
  <c r="CK387" i="1" s="1"/>
  <c r="CK388" i="1" s="1"/>
  <c r="CK389" i="1" s="1"/>
  <c r="CK390" i="1" s="1"/>
  <c r="CK391" i="1" s="1"/>
  <c r="CK392" i="1" s="1"/>
  <c r="CK393" i="1" s="1"/>
  <c r="CK394" i="1" s="1"/>
  <c r="CK395" i="1" s="1"/>
  <c r="CK396" i="1" s="1"/>
  <c r="CK397" i="1" s="1"/>
  <c r="CK398" i="1" s="1"/>
  <c r="CK399" i="1" s="1"/>
  <c r="CK400" i="1" s="1"/>
  <c r="CK401" i="1" s="1"/>
  <c r="CK402" i="1" s="1"/>
  <c r="CK403" i="1" s="1"/>
  <c r="CK404" i="1" s="1"/>
  <c r="CK405" i="1" s="1"/>
  <c r="CK406" i="1" s="1"/>
  <c r="CK407" i="1" s="1"/>
  <c r="CK408" i="1" s="1"/>
  <c r="CK409" i="1" s="1"/>
  <c r="CK410" i="1" s="1"/>
  <c r="CK411" i="1" s="1"/>
  <c r="CK412" i="1" s="1"/>
  <c r="CK413" i="1" s="1"/>
  <c r="CK414" i="1" s="1"/>
  <c r="CK415" i="1" s="1"/>
  <c r="CK416" i="1" s="1"/>
  <c r="CK417" i="1" s="1"/>
  <c r="CK418" i="1" s="1"/>
  <c r="CK419" i="1" s="1"/>
  <c r="CK420" i="1" s="1"/>
  <c r="CK421" i="1" s="1"/>
  <c r="CK422" i="1" s="1"/>
  <c r="CK423" i="1" s="1"/>
  <c r="CK424" i="1" s="1"/>
  <c r="CK425" i="1" s="1"/>
  <c r="CK426" i="1" s="1"/>
  <c r="CK427" i="1" s="1"/>
  <c r="CK428" i="1" s="1"/>
  <c r="CK429" i="1" s="1"/>
  <c r="CK430" i="1" s="1"/>
  <c r="CK431" i="1" s="1"/>
  <c r="CK432" i="1" s="1"/>
  <c r="CK433" i="1" s="1"/>
  <c r="CK434" i="1" s="1"/>
  <c r="CK435" i="1" s="1"/>
  <c r="CK436" i="1" s="1"/>
  <c r="CK437" i="1" s="1"/>
  <c r="CK438" i="1" s="1"/>
  <c r="CK439" i="1" s="1"/>
  <c r="CK440" i="1" s="1"/>
  <c r="CK441" i="1" s="1"/>
  <c r="CK442" i="1" s="1"/>
  <c r="CK443" i="1" s="1"/>
  <c r="CK444" i="1" s="1"/>
  <c r="CK445" i="1" s="1"/>
  <c r="CK446" i="1" s="1"/>
  <c r="CK447" i="1" s="1"/>
  <c r="CK448" i="1" s="1"/>
  <c r="CK449" i="1" s="1"/>
  <c r="CK450" i="1" s="1"/>
  <c r="CK451" i="1" s="1"/>
  <c r="CK452" i="1" s="1"/>
  <c r="CK453" i="1" s="1"/>
  <c r="CK454" i="1" s="1"/>
  <c r="CK455" i="1" s="1"/>
  <c r="CK456" i="1" s="1"/>
  <c r="CK457" i="1" s="1"/>
  <c r="CJ292" i="1"/>
  <c r="CJ293" i="1" s="1"/>
  <c r="CJ294" i="1" s="1"/>
  <c r="CJ295" i="1" s="1"/>
  <c r="CJ296" i="1" s="1"/>
  <c r="CJ297" i="1" s="1"/>
  <c r="CJ298" i="1" s="1"/>
  <c r="CJ299" i="1" s="1"/>
  <c r="CJ300" i="1" s="1"/>
  <c r="CJ301" i="1" s="1"/>
  <c r="CJ302" i="1" s="1"/>
  <c r="CJ303" i="1" s="1"/>
  <c r="CJ304" i="1" s="1"/>
  <c r="CJ305" i="1" s="1"/>
  <c r="CJ306" i="1" s="1"/>
  <c r="CJ307" i="1" s="1"/>
  <c r="CJ308" i="1" s="1"/>
  <c r="CJ309" i="1" s="1"/>
  <c r="CJ310" i="1" s="1"/>
  <c r="CJ311" i="1" s="1"/>
  <c r="CJ312" i="1" s="1"/>
  <c r="CJ313" i="1" s="1"/>
  <c r="CJ314" i="1" s="1"/>
  <c r="CJ315" i="1" s="1"/>
  <c r="CJ316" i="1" s="1"/>
  <c r="CJ317" i="1" s="1"/>
  <c r="CJ318" i="1" s="1"/>
  <c r="CJ319" i="1" s="1"/>
  <c r="CJ320" i="1" s="1"/>
  <c r="CJ321" i="1" s="1"/>
  <c r="CJ322" i="1" s="1"/>
  <c r="CJ323" i="1" s="1"/>
  <c r="CJ324" i="1" s="1"/>
  <c r="CJ325" i="1" s="1"/>
  <c r="CJ326" i="1" s="1"/>
  <c r="CJ327" i="1" s="1"/>
  <c r="CJ328" i="1" s="1"/>
  <c r="CJ329" i="1" s="1"/>
  <c r="CJ330" i="1" s="1"/>
  <c r="CJ331" i="1" s="1"/>
  <c r="CJ332" i="1" s="1"/>
  <c r="CJ333" i="1" s="1"/>
  <c r="CJ334" i="1" s="1"/>
  <c r="CJ335" i="1" s="1"/>
  <c r="CJ336" i="1" s="1"/>
  <c r="CJ337" i="1" s="1"/>
  <c r="CJ338" i="1" s="1"/>
  <c r="CJ339" i="1" s="1"/>
  <c r="CJ340" i="1" s="1"/>
  <c r="CJ341" i="1" s="1"/>
  <c r="CJ342" i="1" s="1"/>
  <c r="CJ343" i="1" s="1"/>
  <c r="CJ344" i="1" s="1"/>
  <c r="CJ345" i="1" s="1"/>
  <c r="CJ346" i="1" s="1"/>
  <c r="CJ347" i="1" s="1"/>
  <c r="CJ348" i="1" s="1"/>
  <c r="CJ349" i="1" s="1"/>
  <c r="CJ350" i="1" s="1"/>
  <c r="CJ351" i="1" s="1"/>
  <c r="CJ352" i="1" s="1"/>
  <c r="CJ353" i="1" s="1"/>
  <c r="CJ354" i="1" s="1"/>
  <c r="CJ355" i="1" s="1"/>
  <c r="CJ356" i="1" s="1"/>
  <c r="CJ357" i="1" s="1"/>
  <c r="CJ358" i="1" s="1"/>
  <c r="CJ359" i="1" s="1"/>
  <c r="CJ360" i="1" s="1"/>
  <c r="CJ361" i="1" s="1"/>
  <c r="CJ362" i="1" s="1"/>
  <c r="CJ363" i="1" s="1"/>
  <c r="CJ364" i="1" s="1"/>
  <c r="CJ365" i="1" s="1"/>
  <c r="CJ366" i="1" s="1"/>
  <c r="CJ367" i="1" s="1"/>
  <c r="CJ368" i="1" s="1"/>
  <c r="CJ369" i="1" s="1"/>
  <c r="CJ370" i="1" s="1"/>
  <c r="CJ371" i="1" s="1"/>
  <c r="CJ372" i="1" s="1"/>
  <c r="CJ373" i="1" s="1"/>
  <c r="CJ374" i="1" s="1"/>
  <c r="CJ375" i="1" s="1"/>
  <c r="CJ376" i="1" s="1"/>
  <c r="CJ377" i="1" s="1"/>
  <c r="CJ378" i="1" s="1"/>
  <c r="CJ379" i="1" s="1"/>
  <c r="CJ380" i="1" s="1"/>
  <c r="CJ381" i="1" s="1"/>
  <c r="CJ382" i="1" s="1"/>
  <c r="CJ383" i="1" s="1"/>
  <c r="CJ384" i="1" s="1"/>
  <c r="CJ385" i="1" s="1"/>
  <c r="CJ386" i="1" s="1"/>
  <c r="CJ387" i="1" s="1"/>
  <c r="CJ388" i="1" s="1"/>
  <c r="CJ389" i="1" s="1"/>
  <c r="CJ390" i="1" s="1"/>
  <c r="CJ391" i="1" s="1"/>
  <c r="CJ392" i="1" s="1"/>
  <c r="CJ393" i="1" s="1"/>
  <c r="CJ394" i="1" s="1"/>
  <c r="CJ395" i="1" s="1"/>
  <c r="CJ396" i="1" s="1"/>
  <c r="CJ397" i="1" s="1"/>
  <c r="CJ398" i="1" s="1"/>
  <c r="CJ399" i="1" s="1"/>
  <c r="CJ400" i="1" s="1"/>
  <c r="CJ401" i="1" s="1"/>
  <c r="CJ402" i="1" s="1"/>
  <c r="CJ403" i="1" s="1"/>
  <c r="CJ404" i="1" s="1"/>
  <c r="CJ405" i="1" s="1"/>
  <c r="CJ406" i="1" s="1"/>
  <c r="CJ407" i="1" s="1"/>
  <c r="CJ408" i="1" s="1"/>
  <c r="CJ409" i="1" s="1"/>
  <c r="CJ410" i="1" s="1"/>
  <c r="CJ411" i="1" s="1"/>
  <c r="CJ412" i="1" s="1"/>
  <c r="CJ413" i="1" s="1"/>
  <c r="CJ414" i="1" s="1"/>
  <c r="CJ415" i="1" s="1"/>
  <c r="CJ416" i="1" s="1"/>
  <c r="CJ417" i="1" s="1"/>
  <c r="CJ418" i="1" s="1"/>
  <c r="CJ419" i="1" s="1"/>
  <c r="CJ420" i="1" s="1"/>
  <c r="CJ421" i="1" s="1"/>
  <c r="CJ422" i="1" s="1"/>
  <c r="CJ423" i="1" s="1"/>
  <c r="CJ424" i="1" s="1"/>
  <c r="CJ425" i="1" s="1"/>
  <c r="CJ426" i="1" s="1"/>
  <c r="CJ427" i="1" s="1"/>
  <c r="CJ428" i="1" s="1"/>
  <c r="CJ429" i="1" s="1"/>
  <c r="CJ430" i="1" s="1"/>
  <c r="CJ431" i="1" s="1"/>
  <c r="CJ432" i="1" s="1"/>
  <c r="CJ433" i="1" s="1"/>
  <c r="CJ434" i="1" s="1"/>
  <c r="CJ435" i="1" s="1"/>
  <c r="CJ436" i="1" s="1"/>
  <c r="CJ437" i="1" s="1"/>
  <c r="CJ438" i="1" s="1"/>
  <c r="CJ439" i="1" s="1"/>
  <c r="CJ440" i="1" s="1"/>
  <c r="CJ441" i="1" s="1"/>
  <c r="CJ442" i="1" s="1"/>
  <c r="CJ443" i="1" s="1"/>
  <c r="CJ444" i="1" s="1"/>
  <c r="CJ445" i="1" s="1"/>
  <c r="CJ446" i="1" s="1"/>
  <c r="CJ447" i="1" s="1"/>
  <c r="CJ448" i="1" s="1"/>
  <c r="CJ449" i="1" s="1"/>
  <c r="CJ450" i="1" s="1"/>
  <c r="CJ451" i="1" s="1"/>
  <c r="CJ452" i="1" s="1"/>
  <c r="CJ453" i="1" s="1"/>
  <c r="CJ454" i="1" s="1"/>
  <c r="CJ455" i="1" s="1"/>
  <c r="CJ456" i="1" s="1"/>
  <c r="CJ457" i="1" s="1"/>
  <c r="CI292" i="1"/>
  <c r="CH292" i="1"/>
  <c r="CG292" i="1"/>
  <c r="CF292" i="1"/>
  <c r="CE292" i="1"/>
  <c r="CD292" i="1"/>
  <c r="CD293" i="1" s="1"/>
  <c r="CD294" i="1" s="1"/>
  <c r="CD295" i="1" s="1"/>
  <c r="CD296" i="1" s="1"/>
  <c r="CD297" i="1" s="1"/>
  <c r="CD298" i="1" s="1"/>
  <c r="CD299" i="1" s="1"/>
  <c r="CD300" i="1" s="1"/>
  <c r="CD301" i="1" s="1"/>
  <c r="CD302" i="1" s="1"/>
  <c r="CD303" i="1" s="1"/>
  <c r="CD304" i="1" s="1"/>
  <c r="CD305" i="1" s="1"/>
  <c r="CD306" i="1" s="1"/>
  <c r="CD307" i="1" s="1"/>
  <c r="CD308" i="1" s="1"/>
  <c r="CD309" i="1" s="1"/>
  <c r="CD310" i="1" s="1"/>
  <c r="CD311" i="1" s="1"/>
  <c r="CD312" i="1" s="1"/>
  <c r="CD313" i="1" s="1"/>
  <c r="CD314" i="1" s="1"/>
  <c r="CD315" i="1" s="1"/>
  <c r="CD316" i="1" s="1"/>
  <c r="CD317" i="1" s="1"/>
  <c r="CD318" i="1" s="1"/>
  <c r="CD319" i="1" s="1"/>
  <c r="CD320" i="1" s="1"/>
  <c r="CD321" i="1" s="1"/>
  <c r="CD322" i="1" s="1"/>
  <c r="CD323" i="1" s="1"/>
  <c r="CD324" i="1" s="1"/>
  <c r="CD325" i="1" s="1"/>
  <c r="CD326" i="1" s="1"/>
  <c r="CD327" i="1" s="1"/>
  <c r="CD328" i="1" s="1"/>
  <c r="CD329" i="1" s="1"/>
  <c r="CD330" i="1" s="1"/>
  <c r="CD331" i="1" s="1"/>
  <c r="CD332" i="1" s="1"/>
  <c r="CD333" i="1" s="1"/>
  <c r="CD334" i="1" s="1"/>
  <c r="CD335" i="1" s="1"/>
  <c r="CD336" i="1" s="1"/>
  <c r="CD337" i="1" s="1"/>
  <c r="CD338" i="1" s="1"/>
  <c r="CD339" i="1" s="1"/>
  <c r="CD340" i="1" s="1"/>
  <c r="CD341" i="1" s="1"/>
  <c r="CD342" i="1" s="1"/>
  <c r="CD343" i="1" s="1"/>
  <c r="CD344" i="1" s="1"/>
  <c r="CD345" i="1" s="1"/>
  <c r="CD346" i="1" s="1"/>
  <c r="CD347" i="1" s="1"/>
  <c r="CD348" i="1" s="1"/>
  <c r="CD349" i="1" s="1"/>
  <c r="CD350" i="1" s="1"/>
  <c r="CD351" i="1" s="1"/>
  <c r="CD352" i="1" s="1"/>
  <c r="CD353" i="1" s="1"/>
  <c r="CD354" i="1" s="1"/>
  <c r="CD355" i="1" s="1"/>
  <c r="CD356" i="1" s="1"/>
  <c r="CD357" i="1" s="1"/>
  <c r="CD358" i="1" s="1"/>
  <c r="CD359" i="1" s="1"/>
  <c r="CD360" i="1" s="1"/>
  <c r="CD361" i="1" s="1"/>
  <c r="CD362" i="1" s="1"/>
  <c r="CD363" i="1" s="1"/>
  <c r="CD364" i="1" s="1"/>
  <c r="CD365" i="1" s="1"/>
  <c r="CD366" i="1" s="1"/>
  <c r="CD367" i="1" s="1"/>
  <c r="CD368" i="1" s="1"/>
  <c r="CD369" i="1" s="1"/>
  <c r="CD370" i="1" s="1"/>
  <c r="CD371" i="1" s="1"/>
  <c r="CD372" i="1" s="1"/>
  <c r="CD373" i="1" s="1"/>
  <c r="CD374" i="1" s="1"/>
  <c r="CD375" i="1" s="1"/>
  <c r="CD376" i="1" s="1"/>
  <c r="CD377" i="1" s="1"/>
  <c r="CD378" i="1" s="1"/>
  <c r="CD379" i="1" s="1"/>
  <c r="CD380" i="1" s="1"/>
  <c r="CD381" i="1" s="1"/>
  <c r="CD382" i="1" s="1"/>
  <c r="CD383" i="1" s="1"/>
  <c r="CD384" i="1" s="1"/>
  <c r="CD385" i="1" s="1"/>
  <c r="CD386" i="1" s="1"/>
  <c r="CD387" i="1" s="1"/>
  <c r="CD388" i="1" s="1"/>
  <c r="CD389" i="1" s="1"/>
  <c r="CD390" i="1" s="1"/>
  <c r="CD391" i="1" s="1"/>
  <c r="CD392" i="1" s="1"/>
  <c r="CD393" i="1" s="1"/>
  <c r="CD394" i="1" s="1"/>
  <c r="CD395" i="1" s="1"/>
  <c r="CD396" i="1" s="1"/>
  <c r="CD397" i="1" s="1"/>
  <c r="CD398" i="1" s="1"/>
  <c r="CD399" i="1" s="1"/>
  <c r="CD400" i="1" s="1"/>
  <c r="CD401" i="1" s="1"/>
  <c r="CD402" i="1" s="1"/>
  <c r="CD403" i="1" s="1"/>
  <c r="CD404" i="1" s="1"/>
  <c r="CD405" i="1" s="1"/>
  <c r="CD406" i="1" s="1"/>
  <c r="CD407" i="1" s="1"/>
  <c r="CD408" i="1" s="1"/>
  <c r="CD409" i="1" s="1"/>
  <c r="CD410" i="1" s="1"/>
  <c r="CD411" i="1" s="1"/>
  <c r="CD412" i="1" s="1"/>
  <c r="CD413" i="1" s="1"/>
  <c r="CD414" i="1" s="1"/>
  <c r="CD415" i="1" s="1"/>
  <c r="CD416" i="1" s="1"/>
  <c r="CD417" i="1" s="1"/>
  <c r="CD418" i="1" s="1"/>
  <c r="CD419" i="1" s="1"/>
  <c r="CD420" i="1" s="1"/>
  <c r="CD421" i="1" s="1"/>
  <c r="CD422" i="1" s="1"/>
  <c r="CD423" i="1" s="1"/>
  <c r="CD424" i="1" s="1"/>
  <c r="CD425" i="1" s="1"/>
  <c r="CD426" i="1" s="1"/>
  <c r="CD427" i="1" s="1"/>
  <c r="CD428" i="1" s="1"/>
  <c r="CD429" i="1" s="1"/>
  <c r="CD430" i="1" s="1"/>
  <c r="CD431" i="1" s="1"/>
  <c r="CD432" i="1" s="1"/>
  <c r="CD433" i="1" s="1"/>
  <c r="CD434" i="1" s="1"/>
  <c r="CD435" i="1" s="1"/>
  <c r="CD436" i="1" s="1"/>
  <c r="CD437" i="1" s="1"/>
  <c r="CD438" i="1" s="1"/>
  <c r="CD439" i="1" s="1"/>
  <c r="CD440" i="1" s="1"/>
  <c r="CD441" i="1" s="1"/>
  <c r="CD442" i="1" s="1"/>
  <c r="CD443" i="1" s="1"/>
  <c r="CD444" i="1" s="1"/>
  <c r="CD445" i="1" s="1"/>
  <c r="CD446" i="1" s="1"/>
  <c r="CD447" i="1" s="1"/>
  <c r="CD448" i="1" s="1"/>
  <c r="CD449" i="1" s="1"/>
  <c r="CD450" i="1" s="1"/>
  <c r="CD451" i="1" s="1"/>
  <c r="CD452" i="1" s="1"/>
  <c r="CD453" i="1" s="1"/>
  <c r="CD454" i="1" s="1"/>
  <c r="CD455" i="1" s="1"/>
  <c r="CD456" i="1" s="1"/>
  <c r="CD457" i="1" s="1"/>
  <c r="CC292" i="1"/>
  <c r="CB292" i="1"/>
  <c r="CA292" i="1"/>
  <c r="CA293" i="1" s="1"/>
  <c r="BZ292" i="1"/>
  <c r="BZ293" i="1" s="1"/>
  <c r="BY292" i="1"/>
  <c r="BY293" i="1" s="1"/>
  <c r="BY294" i="1" s="1"/>
  <c r="BX292" i="1"/>
  <c r="BX293" i="1" s="1"/>
  <c r="BX294" i="1" s="1"/>
  <c r="BW292" i="1"/>
  <c r="BW293" i="1" s="1"/>
  <c r="BW294" i="1" s="1"/>
  <c r="BW295" i="1" s="1"/>
  <c r="BW296" i="1" s="1"/>
  <c r="BW297" i="1" s="1"/>
  <c r="BW298" i="1" s="1"/>
  <c r="BW299" i="1" s="1"/>
  <c r="BW300" i="1" s="1"/>
  <c r="BW301" i="1" s="1"/>
  <c r="BW302" i="1" s="1"/>
  <c r="BW303" i="1" s="1"/>
  <c r="BW304" i="1" s="1"/>
  <c r="BW305" i="1" s="1"/>
  <c r="BW306" i="1" s="1"/>
  <c r="BW307" i="1" s="1"/>
  <c r="BW308" i="1" s="1"/>
  <c r="BW309" i="1" s="1"/>
  <c r="BW310" i="1" s="1"/>
  <c r="BW311" i="1" s="1"/>
  <c r="BW312" i="1" s="1"/>
  <c r="BW313" i="1" s="1"/>
  <c r="BW314" i="1" s="1"/>
  <c r="BW315" i="1" s="1"/>
  <c r="BW316" i="1" s="1"/>
  <c r="BW317" i="1" s="1"/>
  <c r="BW318" i="1" s="1"/>
  <c r="BW319" i="1" s="1"/>
  <c r="BW320" i="1" s="1"/>
  <c r="BW321" i="1" s="1"/>
  <c r="BW322" i="1" s="1"/>
  <c r="BW323" i="1" s="1"/>
  <c r="BW324" i="1" s="1"/>
  <c r="BW325" i="1" s="1"/>
  <c r="BW326" i="1" s="1"/>
  <c r="BW327" i="1" s="1"/>
  <c r="BW328" i="1" s="1"/>
  <c r="BW329" i="1" s="1"/>
  <c r="BW330" i="1" s="1"/>
  <c r="BW331" i="1" s="1"/>
  <c r="BW332" i="1" s="1"/>
  <c r="BW333" i="1" s="1"/>
  <c r="BW334" i="1" s="1"/>
  <c r="BW335" i="1" s="1"/>
  <c r="BW336" i="1" s="1"/>
  <c r="BW337" i="1" s="1"/>
  <c r="BW338" i="1" s="1"/>
  <c r="BW339" i="1" s="1"/>
  <c r="BW340" i="1" s="1"/>
  <c r="BW341" i="1" s="1"/>
  <c r="BW342" i="1" s="1"/>
  <c r="BW343" i="1" s="1"/>
  <c r="BW344" i="1" s="1"/>
  <c r="BW345" i="1" s="1"/>
  <c r="BW346" i="1" s="1"/>
  <c r="BW347" i="1" s="1"/>
  <c r="BW348" i="1" s="1"/>
  <c r="BW349" i="1" s="1"/>
  <c r="BW350" i="1" s="1"/>
  <c r="BW351" i="1" s="1"/>
  <c r="BW352" i="1" s="1"/>
  <c r="BW353" i="1" s="1"/>
  <c r="BW354" i="1" s="1"/>
  <c r="BW355" i="1" s="1"/>
  <c r="BW356" i="1" s="1"/>
  <c r="BW357" i="1" s="1"/>
  <c r="BW358" i="1" s="1"/>
  <c r="BW359" i="1" s="1"/>
  <c r="BW360" i="1" s="1"/>
  <c r="BW361" i="1" s="1"/>
  <c r="BW362" i="1" s="1"/>
  <c r="BW363" i="1" s="1"/>
  <c r="BW364" i="1" s="1"/>
  <c r="BW365" i="1" s="1"/>
  <c r="BW366" i="1" s="1"/>
  <c r="BW367" i="1" s="1"/>
  <c r="BW368" i="1" s="1"/>
  <c r="BW369" i="1" s="1"/>
  <c r="BW370" i="1" s="1"/>
  <c r="BW371" i="1" s="1"/>
  <c r="BW372" i="1" s="1"/>
  <c r="BW373" i="1" s="1"/>
  <c r="BW374" i="1" s="1"/>
  <c r="BW375" i="1" s="1"/>
  <c r="BW376" i="1" s="1"/>
  <c r="BW377" i="1" s="1"/>
  <c r="BW378" i="1" s="1"/>
  <c r="BW379" i="1" s="1"/>
  <c r="BW380" i="1" s="1"/>
  <c r="BW381" i="1" s="1"/>
  <c r="BW382" i="1" s="1"/>
  <c r="BW383" i="1" s="1"/>
  <c r="BW384" i="1" s="1"/>
  <c r="BW385" i="1" s="1"/>
  <c r="BW386" i="1" s="1"/>
  <c r="BW387" i="1" s="1"/>
  <c r="BW388" i="1" s="1"/>
  <c r="BW389" i="1" s="1"/>
  <c r="BW390" i="1" s="1"/>
  <c r="BW391" i="1" s="1"/>
  <c r="BW392" i="1" s="1"/>
  <c r="BW393" i="1" s="1"/>
  <c r="BW394" i="1" s="1"/>
  <c r="BW395" i="1" s="1"/>
  <c r="BW396" i="1" s="1"/>
  <c r="BW397" i="1" s="1"/>
  <c r="BW398" i="1" s="1"/>
  <c r="BW399" i="1" s="1"/>
  <c r="BW400" i="1" s="1"/>
  <c r="BW401" i="1" s="1"/>
  <c r="BW402" i="1" s="1"/>
  <c r="BW403" i="1" s="1"/>
  <c r="BW404" i="1" s="1"/>
  <c r="BW405" i="1" s="1"/>
  <c r="BW406" i="1" s="1"/>
  <c r="BW407" i="1" s="1"/>
  <c r="BW408" i="1" s="1"/>
  <c r="BW409" i="1" s="1"/>
  <c r="BW410" i="1" s="1"/>
  <c r="BW411" i="1" s="1"/>
  <c r="BW412" i="1" s="1"/>
  <c r="BW413" i="1" s="1"/>
  <c r="BW414" i="1" s="1"/>
  <c r="BW415" i="1" s="1"/>
  <c r="BW416" i="1" s="1"/>
  <c r="BW417" i="1" s="1"/>
  <c r="BW418" i="1" s="1"/>
  <c r="BW419" i="1" s="1"/>
  <c r="BW420" i="1" s="1"/>
  <c r="BW421" i="1" s="1"/>
  <c r="BW422" i="1" s="1"/>
  <c r="BW423" i="1" s="1"/>
  <c r="BW424" i="1" s="1"/>
  <c r="BW425" i="1" s="1"/>
  <c r="BW426" i="1" s="1"/>
  <c r="BW427" i="1" s="1"/>
  <c r="BW428" i="1" s="1"/>
  <c r="BW429" i="1" s="1"/>
  <c r="BW430" i="1" s="1"/>
  <c r="BW431" i="1" s="1"/>
  <c r="BW432" i="1" s="1"/>
  <c r="BW433" i="1" s="1"/>
  <c r="BW434" i="1" s="1"/>
  <c r="BW435" i="1" s="1"/>
  <c r="BW436" i="1" s="1"/>
  <c r="BW437" i="1" s="1"/>
  <c r="BW438" i="1" s="1"/>
  <c r="BW439" i="1" s="1"/>
  <c r="BW440" i="1" s="1"/>
  <c r="BW441" i="1" s="1"/>
  <c r="BW442" i="1" s="1"/>
  <c r="BW443" i="1" s="1"/>
  <c r="BW444" i="1" s="1"/>
  <c r="BW445" i="1" s="1"/>
  <c r="BW446" i="1" s="1"/>
  <c r="BW447" i="1" s="1"/>
  <c r="BW448" i="1" s="1"/>
  <c r="BW449" i="1" s="1"/>
  <c r="BW450" i="1" s="1"/>
  <c r="BW451" i="1" s="1"/>
  <c r="BW452" i="1" s="1"/>
  <c r="BW453" i="1" s="1"/>
  <c r="BW454" i="1" s="1"/>
  <c r="BW455" i="1" s="1"/>
  <c r="BW456" i="1" s="1"/>
  <c r="BW457" i="1" s="1"/>
  <c r="BV292" i="1"/>
  <c r="BV293" i="1" s="1"/>
  <c r="BV294" i="1" s="1"/>
  <c r="BV295" i="1" s="1"/>
  <c r="BV296" i="1" s="1"/>
  <c r="BV297" i="1" s="1"/>
  <c r="BV298" i="1" s="1"/>
  <c r="BV299" i="1" s="1"/>
  <c r="BV300" i="1" s="1"/>
  <c r="BV301" i="1" s="1"/>
  <c r="BV302" i="1" s="1"/>
  <c r="BV303" i="1" s="1"/>
  <c r="BV304" i="1" s="1"/>
  <c r="BV305" i="1" s="1"/>
  <c r="BV306" i="1" s="1"/>
  <c r="BV307" i="1" s="1"/>
  <c r="BV308" i="1" s="1"/>
  <c r="BV309" i="1" s="1"/>
  <c r="BV310" i="1" s="1"/>
  <c r="BV311" i="1" s="1"/>
  <c r="BV312" i="1" s="1"/>
  <c r="BV313" i="1" s="1"/>
  <c r="BV314" i="1" s="1"/>
  <c r="BV315" i="1" s="1"/>
  <c r="BV316" i="1" s="1"/>
  <c r="BV317" i="1" s="1"/>
  <c r="BV318" i="1" s="1"/>
  <c r="BV319" i="1" s="1"/>
  <c r="BV320" i="1" s="1"/>
  <c r="BV321" i="1" s="1"/>
  <c r="BV322" i="1" s="1"/>
  <c r="BV323" i="1" s="1"/>
  <c r="BV324" i="1" s="1"/>
  <c r="BV325" i="1" s="1"/>
  <c r="BV326" i="1" s="1"/>
  <c r="BV327" i="1" s="1"/>
  <c r="BV328" i="1" s="1"/>
  <c r="BV329" i="1" s="1"/>
  <c r="BV330" i="1" s="1"/>
  <c r="BV331" i="1" s="1"/>
  <c r="BV332" i="1" s="1"/>
  <c r="BV333" i="1" s="1"/>
  <c r="BV334" i="1" s="1"/>
  <c r="BV335" i="1" s="1"/>
  <c r="BV336" i="1" s="1"/>
  <c r="BV337" i="1" s="1"/>
  <c r="BV338" i="1" s="1"/>
  <c r="BV339" i="1" s="1"/>
  <c r="BV340" i="1" s="1"/>
  <c r="BV341" i="1" s="1"/>
  <c r="BV342" i="1" s="1"/>
  <c r="BV343" i="1" s="1"/>
  <c r="BV344" i="1" s="1"/>
  <c r="BV345" i="1" s="1"/>
  <c r="BV346" i="1" s="1"/>
  <c r="BV347" i="1" s="1"/>
  <c r="BV348" i="1" s="1"/>
  <c r="BV349" i="1" s="1"/>
  <c r="BV350" i="1" s="1"/>
  <c r="BV351" i="1" s="1"/>
  <c r="BV352" i="1" s="1"/>
  <c r="BV353" i="1" s="1"/>
  <c r="BV354" i="1" s="1"/>
  <c r="BV355" i="1" s="1"/>
  <c r="BV356" i="1" s="1"/>
  <c r="BV357" i="1" s="1"/>
  <c r="BV358" i="1" s="1"/>
  <c r="BV359" i="1" s="1"/>
  <c r="BV360" i="1" s="1"/>
  <c r="BV361" i="1" s="1"/>
  <c r="BV362" i="1" s="1"/>
  <c r="BV363" i="1" s="1"/>
  <c r="BV364" i="1" s="1"/>
  <c r="BV365" i="1" s="1"/>
  <c r="BV366" i="1" s="1"/>
  <c r="BV367" i="1" s="1"/>
  <c r="BV368" i="1" s="1"/>
  <c r="BV369" i="1" s="1"/>
  <c r="BV370" i="1" s="1"/>
  <c r="BV371" i="1" s="1"/>
  <c r="BV372" i="1" s="1"/>
  <c r="BV373" i="1" s="1"/>
  <c r="BV374" i="1" s="1"/>
  <c r="BV375" i="1" s="1"/>
  <c r="BV376" i="1" s="1"/>
  <c r="BV377" i="1" s="1"/>
  <c r="BV378" i="1" s="1"/>
  <c r="BV379" i="1" s="1"/>
  <c r="BV380" i="1" s="1"/>
  <c r="BV381" i="1" s="1"/>
  <c r="BV382" i="1" s="1"/>
  <c r="BV383" i="1" s="1"/>
  <c r="BV384" i="1" s="1"/>
  <c r="BV385" i="1" s="1"/>
  <c r="BV386" i="1" s="1"/>
  <c r="BV387" i="1" s="1"/>
  <c r="BV388" i="1" s="1"/>
  <c r="BV389" i="1" s="1"/>
  <c r="BV390" i="1" s="1"/>
  <c r="BV391" i="1" s="1"/>
  <c r="BV392" i="1" s="1"/>
  <c r="BV393" i="1" s="1"/>
  <c r="BV394" i="1" s="1"/>
  <c r="BV395" i="1" s="1"/>
  <c r="BV396" i="1" s="1"/>
  <c r="BV397" i="1" s="1"/>
  <c r="BV398" i="1" s="1"/>
  <c r="BV399" i="1" s="1"/>
  <c r="BV400" i="1" s="1"/>
  <c r="BV401" i="1" s="1"/>
  <c r="BV402" i="1" s="1"/>
  <c r="BV403" i="1" s="1"/>
  <c r="BV404" i="1" s="1"/>
  <c r="BV405" i="1" s="1"/>
  <c r="BV406" i="1" s="1"/>
  <c r="BV407" i="1" s="1"/>
  <c r="BV408" i="1" s="1"/>
  <c r="BV409" i="1" s="1"/>
  <c r="BV410" i="1" s="1"/>
  <c r="BV411" i="1" s="1"/>
  <c r="BV412" i="1" s="1"/>
  <c r="BV413" i="1" s="1"/>
  <c r="BV414" i="1" s="1"/>
  <c r="BV415" i="1" s="1"/>
  <c r="BV416" i="1" s="1"/>
  <c r="BV417" i="1" s="1"/>
  <c r="BV418" i="1" s="1"/>
  <c r="BV419" i="1" s="1"/>
  <c r="BV420" i="1" s="1"/>
  <c r="BV421" i="1" s="1"/>
  <c r="BV422" i="1" s="1"/>
  <c r="BV423" i="1" s="1"/>
  <c r="BV424" i="1" s="1"/>
  <c r="BV425" i="1" s="1"/>
  <c r="BV426" i="1" s="1"/>
  <c r="BV427" i="1" s="1"/>
  <c r="BV428" i="1" s="1"/>
  <c r="BV429" i="1" s="1"/>
  <c r="BV430" i="1" s="1"/>
  <c r="BV431" i="1" s="1"/>
  <c r="BV432" i="1" s="1"/>
  <c r="BV433" i="1" s="1"/>
  <c r="BV434" i="1" s="1"/>
  <c r="BV435" i="1" s="1"/>
  <c r="BV436" i="1" s="1"/>
  <c r="BV437" i="1" s="1"/>
  <c r="BV438" i="1" s="1"/>
  <c r="BV439" i="1" s="1"/>
  <c r="BV440" i="1" s="1"/>
  <c r="BV441" i="1" s="1"/>
  <c r="BV442" i="1" s="1"/>
  <c r="BV443" i="1" s="1"/>
  <c r="BV444" i="1" s="1"/>
  <c r="BV445" i="1" s="1"/>
  <c r="BV446" i="1" s="1"/>
  <c r="BV447" i="1" s="1"/>
  <c r="BV448" i="1" s="1"/>
  <c r="BV449" i="1" s="1"/>
  <c r="BV450" i="1" s="1"/>
  <c r="BV451" i="1" s="1"/>
  <c r="BV452" i="1" s="1"/>
  <c r="BV453" i="1" s="1"/>
  <c r="BV454" i="1" s="1"/>
  <c r="BV455" i="1" s="1"/>
  <c r="BV456" i="1" s="1"/>
  <c r="BV457" i="1" s="1"/>
  <c r="BU292" i="1"/>
  <c r="BU293" i="1" s="1"/>
  <c r="BU294" i="1" s="1"/>
  <c r="BU295" i="1" s="1"/>
  <c r="BU296" i="1" s="1"/>
  <c r="BU297" i="1" s="1"/>
  <c r="BU298" i="1" s="1"/>
  <c r="BU299" i="1" s="1"/>
  <c r="BU300" i="1" s="1"/>
  <c r="BU301" i="1" s="1"/>
  <c r="BU302" i="1" s="1"/>
  <c r="BU303" i="1" s="1"/>
  <c r="BU304" i="1" s="1"/>
  <c r="BU305" i="1" s="1"/>
  <c r="BU306" i="1" s="1"/>
  <c r="BU307" i="1" s="1"/>
  <c r="BU308" i="1" s="1"/>
  <c r="BU309" i="1" s="1"/>
  <c r="BU310" i="1" s="1"/>
  <c r="BU311" i="1" s="1"/>
  <c r="BU312" i="1" s="1"/>
  <c r="BU313" i="1" s="1"/>
  <c r="BU314" i="1" s="1"/>
  <c r="BU315" i="1" s="1"/>
  <c r="BU316" i="1" s="1"/>
  <c r="BU317" i="1" s="1"/>
  <c r="BU318" i="1" s="1"/>
  <c r="BU319" i="1" s="1"/>
  <c r="BU320" i="1" s="1"/>
  <c r="BU321" i="1" s="1"/>
  <c r="BU322" i="1" s="1"/>
  <c r="BU323" i="1" s="1"/>
  <c r="BU324" i="1" s="1"/>
  <c r="BU325" i="1" s="1"/>
  <c r="BU326" i="1" s="1"/>
  <c r="BU327" i="1" s="1"/>
  <c r="BU328" i="1" s="1"/>
  <c r="BU329" i="1" s="1"/>
  <c r="BU330" i="1" s="1"/>
  <c r="BU331" i="1" s="1"/>
  <c r="BU332" i="1" s="1"/>
  <c r="BU333" i="1" s="1"/>
  <c r="BU334" i="1" s="1"/>
  <c r="BU335" i="1" s="1"/>
  <c r="BU336" i="1" s="1"/>
  <c r="BU337" i="1" s="1"/>
  <c r="BU338" i="1" s="1"/>
  <c r="BU339" i="1" s="1"/>
  <c r="BU340" i="1" s="1"/>
  <c r="BU341" i="1" s="1"/>
  <c r="BU342" i="1" s="1"/>
  <c r="BU343" i="1" s="1"/>
  <c r="BU344" i="1" s="1"/>
  <c r="BU345" i="1" s="1"/>
  <c r="BU346" i="1" s="1"/>
  <c r="BU347" i="1" s="1"/>
  <c r="BU348" i="1" s="1"/>
  <c r="BU349" i="1" s="1"/>
  <c r="BU350" i="1" s="1"/>
  <c r="BU351" i="1" s="1"/>
  <c r="BU352" i="1" s="1"/>
  <c r="BU353" i="1" s="1"/>
  <c r="BU354" i="1" s="1"/>
  <c r="BU355" i="1" s="1"/>
  <c r="BU356" i="1" s="1"/>
  <c r="BU357" i="1" s="1"/>
  <c r="BU358" i="1" s="1"/>
  <c r="BU359" i="1" s="1"/>
  <c r="BU360" i="1" s="1"/>
  <c r="BU361" i="1" s="1"/>
  <c r="BU362" i="1" s="1"/>
  <c r="BU363" i="1" s="1"/>
  <c r="BU364" i="1" s="1"/>
  <c r="BU365" i="1" s="1"/>
  <c r="BU366" i="1" s="1"/>
  <c r="BU367" i="1" s="1"/>
  <c r="BU368" i="1" s="1"/>
  <c r="BU369" i="1" s="1"/>
  <c r="BU370" i="1" s="1"/>
  <c r="BU371" i="1" s="1"/>
  <c r="BU372" i="1" s="1"/>
  <c r="BU373" i="1" s="1"/>
  <c r="BU374" i="1" s="1"/>
  <c r="BU375" i="1" s="1"/>
  <c r="BU376" i="1" s="1"/>
  <c r="BU377" i="1" s="1"/>
  <c r="BU378" i="1" s="1"/>
  <c r="BU379" i="1" s="1"/>
  <c r="BU380" i="1" s="1"/>
  <c r="BU381" i="1" s="1"/>
  <c r="BU382" i="1" s="1"/>
  <c r="BU383" i="1" s="1"/>
  <c r="BU384" i="1" s="1"/>
  <c r="BU385" i="1" s="1"/>
  <c r="BU386" i="1" s="1"/>
  <c r="BU387" i="1" s="1"/>
  <c r="BU388" i="1" s="1"/>
  <c r="BU389" i="1" s="1"/>
  <c r="BU390" i="1" s="1"/>
  <c r="BU391" i="1" s="1"/>
  <c r="BU392" i="1" s="1"/>
  <c r="BU393" i="1" s="1"/>
  <c r="BU394" i="1" s="1"/>
  <c r="BU395" i="1" s="1"/>
  <c r="BU396" i="1" s="1"/>
  <c r="BU397" i="1" s="1"/>
  <c r="BU398" i="1" s="1"/>
  <c r="BU399" i="1" s="1"/>
  <c r="BU400" i="1" s="1"/>
  <c r="BU401" i="1" s="1"/>
  <c r="BU402" i="1" s="1"/>
  <c r="BU403" i="1" s="1"/>
  <c r="BU404" i="1" s="1"/>
  <c r="BU405" i="1" s="1"/>
  <c r="BU406" i="1" s="1"/>
  <c r="BU407" i="1" s="1"/>
  <c r="BU408" i="1" s="1"/>
  <c r="BU409" i="1" s="1"/>
  <c r="BU410" i="1" s="1"/>
  <c r="BU411" i="1" s="1"/>
  <c r="BU412" i="1" s="1"/>
  <c r="BU413" i="1" s="1"/>
  <c r="BU414" i="1" s="1"/>
  <c r="BU415" i="1" s="1"/>
  <c r="BU416" i="1" s="1"/>
  <c r="BU417" i="1" s="1"/>
  <c r="BU418" i="1" s="1"/>
  <c r="BU419" i="1" s="1"/>
  <c r="BU420" i="1" s="1"/>
  <c r="BU421" i="1" s="1"/>
  <c r="BU422" i="1" s="1"/>
  <c r="BU423" i="1" s="1"/>
  <c r="BU424" i="1" s="1"/>
  <c r="BU425" i="1" s="1"/>
  <c r="BU426" i="1" s="1"/>
  <c r="BU427" i="1" s="1"/>
  <c r="BU428" i="1" s="1"/>
  <c r="BU429" i="1" s="1"/>
  <c r="BU430" i="1" s="1"/>
  <c r="BU431" i="1" s="1"/>
  <c r="BU432" i="1" s="1"/>
  <c r="BU433" i="1" s="1"/>
  <c r="BU434" i="1" s="1"/>
  <c r="BU435" i="1" s="1"/>
  <c r="BU436" i="1" s="1"/>
  <c r="BU437" i="1" s="1"/>
  <c r="BU438" i="1" s="1"/>
  <c r="BU439" i="1" s="1"/>
  <c r="BU440" i="1" s="1"/>
  <c r="BU441" i="1" s="1"/>
  <c r="BU442" i="1" s="1"/>
  <c r="BU443" i="1" s="1"/>
  <c r="BU444" i="1" s="1"/>
  <c r="BU445" i="1" s="1"/>
  <c r="BU446" i="1" s="1"/>
  <c r="BU447" i="1" s="1"/>
  <c r="BU448" i="1" s="1"/>
  <c r="BU449" i="1" s="1"/>
  <c r="BU450" i="1" s="1"/>
  <c r="BU451" i="1" s="1"/>
  <c r="BU452" i="1" s="1"/>
  <c r="BU453" i="1" s="1"/>
  <c r="BU454" i="1" s="1"/>
  <c r="BU455" i="1" s="1"/>
  <c r="BU456" i="1" s="1"/>
  <c r="BU457" i="1" s="1"/>
  <c r="BT292" i="1"/>
  <c r="BT293" i="1" s="1"/>
  <c r="BT294" i="1" s="1"/>
  <c r="BT295" i="1" s="1"/>
  <c r="BT296" i="1" s="1"/>
  <c r="BT297" i="1" s="1"/>
  <c r="BT298" i="1" s="1"/>
  <c r="BT299" i="1" s="1"/>
  <c r="BT300" i="1" s="1"/>
  <c r="BT301" i="1" s="1"/>
  <c r="BT302" i="1" s="1"/>
  <c r="BT303" i="1" s="1"/>
  <c r="BT304" i="1" s="1"/>
  <c r="BT305" i="1" s="1"/>
  <c r="BT306" i="1" s="1"/>
  <c r="BT307" i="1" s="1"/>
  <c r="BT308" i="1" s="1"/>
  <c r="BT309" i="1" s="1"/>
  <c r="BT310" i="1" s="1"/>
  <c r="BT311" i="1" s="1"/>
  <c r="BT312" i="1" s="1"/>
  <c r="BT313" i="1" s="1"/>
  <c r="BT314" i="1" s="1"/>
  <c r="BT315" i="1" s="1"/>
  <c r="BT316" i="1" s="1"/>
  <c r="BT317" i="1" s="1"/>
  <c r="BT318" i="1" s="1"/>
  <c r="BT319" i="1" s="1"/>
  <c r="BT320" i="1" s="1"/>
  <c r="BT321" i="1" s="1"/>
  <c r="BT322" i="1" s="1"/>
  <c r="BT323" i="1" s="1"/>
  <c r="BT324" i="1" s="1"/>
  <c r="BT325" i="1" s="1"/>
  <c r="BT326" i="1" s="1"/>
  <c r="BT327" i="1" s="1"/>
  <c r="BT328" i="1" s="1"/>
  <c r="BT329" i="1" s="1"/>
  <c r="BT330" i="1" s="1"/>
  <c r="BT331" i="1" s="1"/>
  <c r="BT332" i="1" s="1"/>
  <c r="BT333" i="1" s="1"/>
  <c r="BT334" i="1" s="1"/>
  <c r="BT335" i="1" s="1"/>
  <c r="BT336" i="1" s="1"/>
  <c r="BT337" i="1" s="1"/>
  <c r="BT338" i="1" s="1"/>
  <c r="BT339" i="1" s="1"/>
  <c r="BT340" i="1" s="1"/>
  <c r="BT341" i="1" s="1"/>
  <c r="BT342" i="1" s="1"/>
  <c r="BT343" i="1" s="1"/>
  <c r="BT344" i="1" s="1"/>
  <c r="BT345" i="1" s="1"/>
  <c r="BT346" i="1" s="1"/>
  <c r="BT347" i="1" s="1"/>
  <c r="BT348" i="1" s="1"/>
  <c r="BT349" i="1" s="1"/>
  <c r="BT350" i="1" s="1"/>
  <c r="BT351" i="1" s="1"/>
  <c r="BT352" i="1" s="1"/>
  <c r="BT353" i="1" s="1"/>
  <c r="BT354" i="1" s="1"/>
  <c r="BT355" i="1" s="1"/>
  <c r="BT356" i="1" s="1"/>
  <c r="BT357" i="1" s="1"/>
  <c r="BT358" i="1" s="1"/>
  <c r="BT359" i="1" s="1"/>
  <c r="BT360" i="1" s="1"/>
  <c r="BT361" i="1" s="1"/>
  <c r="BT362" i="1" s="1"/>
  <c r="BT363" i="1" s="1"/>
  <c r="BT364" i="1" s="1"/>
  <c r="BT365" i="1" s="1"/>
  <c r="BT366" i="1" s="1"/>
  <c r="BT367" i="1" s="1"/>
  <c r="BT368" i="1" s="1"/>
  <c r="BT369" i="1" s="1"/>
  <c r="BT370" i="1" s="1"/>
  <c r="BT371" i="1" s="1"/>
  <c r="BT372" i="1" s="1"/>
  <c r="BT373" i="1" s="1"/>
  <c r="BT374" i="1" s="1"/>
  <c r="BT375" i="1" s="1"/>
  <c r="BT376" i="1" s="1"/>
  <c r="BT377" i="1" s="1"/>
  <c r="BT378" i="1" s="1"/>
  <c r="BT379" i="1" s="1"/>
  <c r="BT380" i="1" s="1"/>
  <c r="BT381" i="1" s="1"/>
  <c r="BT382" i="1" s="1"/>
  <c r="BT383" i="1" s="1"/>
  <c r="BT384" i="1" s="1"/>
  <c r="BT385" i="1" s="1"/>
  <c r="BT386" i="1" s="1"/>
  <c r="BT387" i="1" s="1"/>
  <c r="BT388" i="1" s="1"/>
  <c r="BT389" i="1" s="1"/>
  <c r="BT390" i="1" s="1"/>
  <c r="BT391" i="1" s="1"/>
  <c r="BT392" i="1" s="1"/>
  <c r="BT393" i="1" s="1"/>
  <c r="BT394" i="1" s="1"/>
  <c r="BT395" i="1" s="1"/>
  <c r="BT396" i="1" s="1"/>
  <c r="BT397" i="1" s="1"/>
  <c r="BT398" i="1" s="1"/>
  <c r="BT399" i="1" s="1"/>
  <c r="BT400" i="1" s="1"/>
  <c r="BT401" i="1" s="1"/>
  <c r="BT402" i="1" s="1"/>
  <c r="BT403" i="1" s="1"/>
  <c r="BT404" i="1" s="1"/>
  <c r="BT405" i="1" s="1"/>
  <c r="BT406" i="1" s="1"/>
  <c r="BT407" i="1" s="1"/>
  <c r="BT408" i="1" s="1"/>
  <c r="BT409" i="1" s="1"/>
  <c r="BT410" i="1" s="1"/>
  <c r="BT411" i="1" s="1"/>
  <c r="BT412" i="1" s="1"/>
  <c r="BT413" i="1" s="1"/>
  <c r="BT414" i="1" s="1"/>
  <c r="BT415" i="1" s="1"/>
  <c r="BT416" i="1" s="1"/>
  <c r="BT417" i="1" s="1"/>
  <c r="BT418" i="1" s="1"/>
  <c r="BT419" i="1" s="1"/>
  <c r="BT420" i="1" s="1"/>
  <c r="BT421" i="1" s="1"/>
  <c r="BT422" i="1" s="1"/>
  <c r="BT423" i="1" s="1"/>
  <c r="BT424" i="1" s="1"/>
  <c r="BT425" i="1" s="1"/>
  <c r="BT426" i="1" s="1"/>
  <c r="BT427" i="1" s="1"/>
  <c r="BT428" i="1" s="1"/>
  <c r="BT429" i="1" s="1"/>
  <c r="BT430" i="1" s="1"/>
  <c r="BT431" i="1" s="1"/>
  <c r="BT432" i="1" s="1"/>
  <c r="BT433" i="1" s="1"/>
  <c r="BT434" i="1" s="1"/>
  <c r="BT435" i="1" s="1"/>
  <c r="BT436" i="1" s="1"/>
  <c r="BT437" i="1" s="1"/>
  <c r="BT438" i="1" s="1"/>
  <c r="BT439" i="1" s="1"/>
  <c r="BT440" i="1" s="1"/>
  <c r="BT441" i="1" s="1"/>
  <c r="BT442" i="1" s="1"/>
  <c r="BT443" i="1" s="1"/>
  <c r="BT444" i="1" s="1"/>
  <c r="BT445" i="1" s="1"/>
  <c r="BT446" i="1" s="1"/>
  <c r="BT447" i="1" s="1"/>
  <c r="BT448" i="1" s="1"/>
  <c r="BT449" i="1" s="1"/>
  <c r="BT450" i="1" s="1"/>
  <c r="BT451" i="1" s="1"/>
  <c r="BT452" i="1" s="1"/>
  <c r="BT453" i="1" s="1"/>
  <c r="BT454" i="1" s="1"/>
  <c r="BT455" i="1" s="1"/>
  <c r="BT456" i="1" s="1"/>
  <c r="BT457" i="1" s="1"/>
  <c r="BS292" i="1"/>
  <c r="BS293" i="1" s="1"/>
  <c r="BS294" i="1" s="1"/>
  <c r="BS295" i="1" s="1"/>
  <c r="BS296" i="1" s="1"/>
  <c r="BS297" i="1" s="1"/>
  <c r="BS298" i="1" s="1"/>
  <c r="BS299" i="1" s="1"/>
  <c r="BS300" i="1" s="1"/>
  <c r="BS301" i="1" s="1"/>
  <c r="BS302" i="1" s="1"/>
  <c r="BS303" i="1" s="1"/>
  <c r="BS304" i="1" s="1"/>
  <c r="BS305" i="1" s="1"/>
  <c r="BS306" i="1" s="1"/>
  <c r="BS307" i="1" s="1"/>
  <c r="BS308" i="1" s="1"/>
  <c r="BS309" i="1" s="1"/>
  <c r="BS310" i="1" s="1"/>
  <c r="BS311" i="1" s="1"/>
  <c r="BS312" i="1" s="1"/>
  <c r="BS313" i="1" s="1"/>
  <c r="BS314" i="1" s="1"/>
  <c r="BS315" i="1" s="1"/>
  <c r="BS316" i="1" s="1"/>
  <c r="BS317" i="1" s="1"/>
  <c r="BS318" i="1" s="1"/>
  <c r="BS319" i="1" s="1"/>
  <c r="BS320" i="1" s="1"/>
  <c r="BS321" i="1" s="1"/>
  <c r="BS322" i="1" s="1"/>
  <c r="BS323" i="1" s="1"/>
  <c r="BS324" i="1" s="1"/>
  <c r="BS325" i="1" s="1"/>
  <c r="BS326" i="1" s="1"/>
  <c r="BS327" i="1" s="1"/>
  <c r="BS328" i="1" s="1"/>
  <c r="BS329" i="1" s="1"/>
  <c r="BS330" i="1" s="1"/>
  <c r="BS331" i="1" s="1"/>
  <c r="BS332" i="1" s="1"/>
  <c r="BS333" i="1" s="1"/>
  <c r="BS334" i="1" s="1"/>
  <c r="BS335" i="1" s="1"/>
  <c r="BS336" i="1" s="1"/>
  <c r="BS337" i="1" s="1"/>
  <c r="BS338" i="1" s="1"/>
  <c r="BS339" i="1" s="1"/>
  <c r="BS340" i="1" s="1"/>
  <c r="BS341" i="1" s="1"/>
  <c r="BS342" i="1" s="1"/>
  <c r="BS343" i="1" s="1"/>
  <c r="BS344" i="1" s="1"/>
  <c r="BS345" i="1" s="1"/>
  <c r="BS346" i="1" s="1"/>
  <c r="BS347" i="1" s="1"/>
  <c r="BS348" i="1" s="1"/>
  <c r="BS349" i="1" s="1"/>
  <c r="BS350" i="1" s="1"/>
  <c r="BS351" i="1" s="1"/>
  <c r="BS352" i="1" s="1"/>
  <c r="BS353" i="1" s="1"/>
  <c r="BS354" i="1" s="1"/>
  <c r="BS355" i="1" s="1"/>
  <c r="BS356" i="1" s="1"/>
  <c r="BS357" i="1" s="1"/>
  <c r="BS358" i="1" s="1"/>
  <c r="BS359" i="1" s="1"/>
  <c r="BS360" i="1" s="1"/>
  <c r="BS361" i="1" s="1"/>
  <c r="BS362" i="1" s="1"/>
  <c r="BS363" i="1" s="1"/>
  <c r="BS364" i="1" s="1"/>
  <c r="BS365" i="1" s="1"/>
  <c r="BS366" i="1" s="1"/>
  <c r="BS367" i="1" s="1"/>
  <c r="BS368" i="1" s="1"/>
  <c r="BS369" i="1" s="1"/>
  <c r="BS370" i="1" s="1"/>
  <c r="BS371" i="1" s="1"/>
  <c r="BS372" i="1" s="1"/>
  <c r="BS373" i="1" s="1"/>
  <c r="BS374" i="1" s="1"/>
  <c r="BS375" i="1" s="1"/>
  <c r="BS376" i="1" s="1"/>
  <c r="BS377" i="1" s="1"/>
  <c r="BS378" i="1" s="1"/>
  <c r="BS379" i="1" s="1"/>
  <c r="BS380" i="1" s="1"/>
  <c r="BS381" i="1" s="1"/>
  <c r="BS382" i="1" s="1"/>
  <c r="BS383" i="1" s="1"/>
  <c r="BS384" i="1" s="1"/>
  <c r="BS385" i="1" s="1"/>
  <c r="BS386" i="1" s="1"/>
  <c r="BS387" i="1" s="1"/>
  <c r="BS388" i="1" s="1"/>
  <c r="BS389" i="1" s="1"/>
  <c r="BS390" i="1" s="1"/>
  <c r="BS391" i="1" s="1"/>
  <c r="BS392" i="1" s="1"/>
  <c r="BS393" i="1" s="1"/>
  <c r="BS394" i="1" s="1"/>
  <c r="BS395" i="1" s="1"/>
  <c r="BS396" i="1" s="1"/>
  <c r="BS397" i="1" s="1"/>
  <c r="BS398" i="1" s="1"/>
  <c r="BS399" i="1" s="1"/>
  <c r="BS400" i="1" s="1"/>
  <c r="BS401" i="1" s="1"/>
  <c r="BS402" i="1" s="1"/>
  <c r="BS403" i="1" s="1"/>
  <c r="BS404" i="1" s="1"/>
  <c r="BS405" i="1" s="1"/>
  <c r="BS406" i="1" s="1"/>
  <c r="BS407" i="1" s="1"/>
  <c r="BS408" i="1" s="1"/>
  <c r="BS409" i="1" s="1"/>
  <c r="BS410" i="1" s="1"/>
  <c r="BS411" i="1" s="1"/>
  <c r="BS412" i="1" s="1"/>
  <c r="BS413" i="1" s="1"/>
  <c r="BS414" i="1" s="1"/>
  <c r="BS415" i="1" s="1"/>
  <c r="BS416" i="1" s="1"/>
  <c r="BS417" i="1" s="1"/>
  <c r="BS418" i="1" s="1"/>
  <c r="BS419" i="1" s="1"/>
  <c r="BS420" i="1" s="1"/>
  <c r="BS421" i="1" s="1"/>
  <c r="BS422" i="1" s="1"/>
  <c r="BS423" i="1" s="1"/>
  <c r="BS424" i="1" s="1"/>
  <c r="BS425" i="1" s="1"/>
  <c r="BS426" i="1" s="1"/>
  <c r="BS427" i="1" s="1"/>
  <c r="BS428" i="1" s="1"/>
  <c r="BS429" i="1" s="1"/>
  <c r="BS430" i="1" s="1"/>
  <c r="BS431" i="1" s="1"/>
  <c r="BS432" i="1" s="1"/>
  <c r="BS433" i="1" s="1"/>
  <c r="BS434" i="1" s="1"/>
  <c r="BS435" i="1" s="1"/>
  <c r="BS436" i="1" s="1"/>
  <c r="BS437" i="1" s="1"/>
  <c r="BS438" i="1" s="1"/>
  <c r="BS439" i="1" s="1"/>
  <c r="BS440" i="1" s="1"/>
  <c r="BS441" i="1" s="1"/>
  <c r="BS442" i="1" s="1"/>
  <c r="BS443" i="1" s="1"/>
  <c r="BS444" i="1" s="1"/>
  <c r="BS445" i="1" s="1"/>
  <c r="BS446" i="1" s="1"/>
  <c r="BS447" i="1" s="1"/>
  <c r="BS448" i="1" s="1"/>
  <c r="BS449" i="1" s="1"/>
  <c r="BS450" i="1" s="1"/>
  <c r="BS451" i="1" s="1"/>
  <c r="BS452" i="1" s="1"/>
  <c r="BS453" i="1" s="1"/>
  <c r="BS454" i="1" s="1"/>
  <c r="BS455" i="1" s="1"/>
  <c r="BS456" i="1" s="1"/>
  <c r="BS457" i="1" s="1"/>
  <c r="D3" i="12"/>
  <c r="B4" i="12"/>
  <c r="B5" i="12" s="1"/>
  <c r="B6" i="12" s="1"/>
  <c r="B7" i="12" s="1"/>
  <c r="B8" i="12" s="1"/>
  <c r="B9" i="12" s="1"/>
  <c r="B10" i="12" s="1"/>
  <c r="B11" i="12" s="1"/>
  <c r="B12" i="12" s="1"/>
  <c r="B13" i="12" s="1"/>
  <c r="A4" i="12"/>
  <c r="D4" i="12" l="1"/>
  <c r="A5" i="12"/>
  <c r="D5" i="12" l="1"/>
  <c r="A6" i="12"/>
  <c r="D6" i="12" l="1"/>
  <c r="A7" i="12"/>
  <c r="D7" i="12" l="1"/>
  <c r="A8" i="12"/>
  <c r="D8" i="12" l="1"/>
  <c r="A9" i="12"/>
  <c r="D9" i="12" l="1"/>
  <c r="A10" i="12"/>
  <c r="D10" i="12" l="1"/>
  <c r="A11" i="12"/>
  <c r="D11" i="12" l="1"/>
  <c r="A12" i="12"/>
  <c r="D12" i="12" l="1"/>
  <c r="A13" i="12"/>
  <c r="D174" i="4" s="1" a="1"/>
  <c r="D174" i="4" s="1"/>
  <c r="D101" i="4" l="1" a="1"/>
  <c r="D101" i="4" s="1"/>
  <c r="D72" i="4" a="1"/>
  <c r="D72" i="4" s="1"/>
  <c r="D144" i="4" a="1"/>
  <c r="D144" i="4" s="1"/>
  <c r="D153" i="4" a="1"/>
  <c r="D153" i="4" s="1"/>
  <c r="D215" i="4" a="1"/>
  <c r="D215" i="4" s="1"/>
  <c r="D250" i="4" a="1"/>
  <c r="D250" i="4" s="1"/>
  <c r="D213" i="4" a="1"/>
  <c r="D213" i="4" s="1"/>
  <c r="D91" i="4" a="1"/>
  <c r="D91" i="4" s="1"/>
  <c r="D175" i="4" a="1"/>
  <c r="D175" i="4" s="1"/>
  <c r="D370" i="4" a="1"/>
  <c r="D370" i="4" s="1"/>
  <c r="D182" i="4" a="1"/>
  <c r="D182" i="4" s="1"/>
  <c r="D291" i="4" a="1"/>
  <c r="D291" i="4" s="1"/>
  <c r="D374" i="4" a="1"/>
  <c r="D374" i="4" s="1"/>
  <c r="D141" i="4" a="1"/>
  <c r="D141" i="4" s="1"/>
  <c r="D167" i="4" a="1"/>
  <c r="D167" i="4" s="1"/>
  <c r="D305" i="4" a="1"/>
  <c r="D305" i="4" s="1"/>
  <c r="D85" i="4" a="1"/>
  <c r="D85" i="4" s="1"/>
  <c r="D21" i="4" a="1"/>
  <c r="D21" i="4" s="1"/>
  <c r="D412" i="4" a="1"/>
  <c r="D412" i="4" s="1"/>
  <c r="F412" i="4" s="1" a="1"/>
  <c r="F412" i="4" s="1"/>
  <c r="D371" i="4" a="1"/>
  <c r="D371" i="4" s="1"/>
  <c r="D262" i="4" a="1"/>
  <c r="D262" i="4" s="1"/>
  <c r="F262" i="4" s="1" a="1"/>
  <c r="F262" i="4" s="1"/>
  <c r="D357" i="4" a="1"/>
  <c r="D357" i="4" s="1"/>
  <c r="D178" i="4" a="1"/>
  <c r="D178" i="4" s="1"/>
  <c r="D414" i="4" a="1"/>
  <c r="D414" i="4" s="1"/>
  <c r="F414" i="4" s="1" a="1"/>
  <c r="F414" i="4" s="1"/>
  <c r="D63" i="4" a="1"/>
  <c r="D63" i="4" s="1"/>
  <c r="D25" i="4" a="1"/>
  <c r="D25" i="4" s="1"/>
  <c r="D442" i="4" a="1"/>
  <c r="D442" i="4" s="1"/>
  <c r="F442" i="4" s="1" a="1"/>
  <c r="F442" i="4" s="1"/>
  <c r="D84" i="4" a="1"/>
  <c r="D84" i="4" s="1"/>
  <c r="D368" i="4" a="1"/>
  <c r="D368" i="4" s="1"/>
  <c r="D204" i="4" a="1"/>
  <c r="D204" i="4" s="1"/>
  <c r="D424" i="4" a="1"/>
  <c r="D424" i="4" s="1"/>
  <c r="F424" i="4" s="1" a="1"/>
  <c r="F424" i="4" s="1"/>
  <c r="D48" i="4" a="1"/>
  <c r="D48" i="4" s="1"/>
  <c r="D346" i="4" a="1"/>
  <c r="D346" i="4" s="1"/>
  <c r="D179" i="4" a="1"/>
  <c r="D179" i="4" s="1"/>
  <c r="D253" i="4" a="1"/>
  <c r="D253" i="4" s="1"/>
  <c r="D16" i="4" a="1"/>
  <c r="D16" i="4" s="1"/>
  <c r="D106" i="4" a="1"/>
  <c r="D106" i="4" s="1"/>
  <c r="D439" i="4" a="1"/>
  <c r="D439" i="4" s="1"/>
  <c r="F439" i="4" s="1" a="1"/>
  <c r="F439" i="4" s="1"/>
  <c r="D31" i="4" a="1"/>
  <c r="D31" i="4" s="1"/>
  <c r="D53" i="4" a="1"/>
  <c r="D53" i="4" s="1"/>
  <c r="D110" i="4" a="1"/>
  <c r="D110" i="4" s="1"/>
  <c r="D340" i="4" a="1"/>
  <c r="D340" i="4" s="1"/>
  <c r="D149" i="4" a="1"/>
  <c r="D149" i="4" s="1"/>
  <c r="D220" i="4" a="1"/>
  <c r="D220" i="4" s="1"/>
  <c r="D132" i="4" a="1"/>
  <c r="D132" i="4" s="1"/>
  <c r="D139" i="4" a="1"/>
  <c r="D139" i="4" s="1"/>
  <c r="D142" i="4" a="1"/>
  <c r="D142" i="4" s="1"/>
  <c r="D289" i="4" a="1"/>
  <c r="D289" i="4" s="1"/>
  <c r="D221" i="4" a="1"/>
  <c r="D221" i="4" s="1"/>
  <c r="D457" i="4" a="1"/>
  <c r="D457" i="4" s="1"/>
  <c r="F457" i="4" s="1" a="1"/>
  <c r="F457" i="4" s="1"/>
  <c r="D242" i="4" a="1"/>
  <c r="D242" i="4" s="1"/>
  <c r="D232" i="4" a="1"/>
  <c r="D232" i="4" s="1"/>
  <c r="D318" i="4" a="1"/>
  <c r="D318" i="4" s="1"/>
  <c r="D22" i="4" a="1"/>
  <c r="D22" i="4" s="1"/>
  <c r="D230" i="4" a="1"/>
  <c r="D230" i="4" s="1"/>
  <c r="D425" i="4" a="1"/>
  <c r="D425" i="4" s="1"/>
  <c r="F425" i="4" s="1" a="1"/>
  <c r="F425" i="4" s="1"/>
  <c r="D180" i="4" a="1"/>
  <c r="D180" i="4" s="1"/>
  <c r="D40" i="4" a="1"/>
  <c r="D40" i="4" s="1"/>
  <c r="D395" i="4" a="1"/>
  <c r="D395" i="4" s="1"/>
  <c r="D364" i="4" a="1"/>
  <c r="D364" i="4" s="1"/>
  <c r="D115" i="4" a="1"/>
  <c r="D115" i="4" s="1"/>
  <c r="D186" i="4" a="1"/>
  <c r="D186" i="4" s="1"/>
  <c r="D163" i="4" a="1"/>
  <c r="D163" i="4" s="1"/>
  <c r="D448" i="4" a="1"/>
  <c r="D448" i="4" s="1"/>
  <c r="F448" i="4" s="1" a="1"/>
  <c r="F448" i="4" s="1"/>
  <c r="D196" i="4" a="1"/>
  <c r="D196" i="4" s="1"/>
  <c r="D347" i="4" a="1"/>
  <c r="D347" i="4" s="1"/>
  <c r="D24" i="4" a="1"/>
  <c r="D24" i="4" s="1"/>
  <c r="D19" i="4" a="1"/>
  <c r="D19" i="4" s="1"/>
  <c r="D104" i="4" a="1"/>
  <c r="D104" i="4" s="1"/>
  <c r="D6" i="4" a="1"/>
  <c r="D6" i="4" s="1"/>
  <c r="D359" i="4" a="1"/>
  <c r="D359" i="4" s="1"/>
  <c r="D229" i="4" a="1"/>
  <c r="D229" i="4" s="1"/>
  <c r="D244" i="4" a="1"/>
  <c r="D244" i="4" s="1"/>
  <c r="D11" i="4" a="1"/>
  <c r="D11" i="4" s="1"/>
  <c r="D69" i="4" a="1"/>
  <c r="D69" i="4" s="1"/>
  <c r="D444" i="4" a="1"/>
  <c r="D444" i="4" s="1"/>
  <c r="F444" i="4" s="1" a="1"/>
  <c r="F444" i="4" s="1"/>
  <c r="D42" i="4" a="1"/>
  <c r="D42" i="4" s="1"/>
  <c r="D34" i="4" a="1"/>
  <c r="D34" i="4" s="1"/>
  <c r="D102" i="4" a="1"/>
  <c r="D102" i="4" s="1"/>
  <c r="D120" i="4" a="1"/>
  <c r="D120" i="4" s="1"/>
  <c r="D440" i="4" a="1"/>
  <c r="D440" i="4" s="1"/>
  <c r="F440" i="4" s="1" a="1"/>
  <c r="F440" i="4" s="1"/>
  <c r="D93" i="4" a="1"/>
  <c r="D93" i="4" s="1"/>
  <c r="D138" i="4" a="1"/>
  <c r="D138" i="4" s="1"/>
  <c r="D168" i="4" a="1"/>
  <c r="D168" i="4" s="1"/>
  <c r="D193" i="4" a="1"/>
  <c r="D193" i="4" s="1"/>
  <c r="D280" i="4" a="1"/>
  <c r="D280" i="4" s="1"/>
  <c r="D95" i="4" a="1"/>
  <c r="D95" i="4" s="1"/>
  <c r="D265" i="4" a="1"/>
  <c r="D265" i="4" s="1"/>
  <c r="D59" i="4" a="1"/>
  <c r="D59" i="4" s="1"/>
  <c r="D225" i="4" a="1"/>
  <c r="D225" i="4" s="1"/>
  <c r="D410" i="4" a="1"/>
  <c r="D410" i="4" s="1"/>
  <c r="F410" i="4" s="1" a="1"/>
  <c r="F410" i="4" s="1"/>
  <c r="D23" i="4" a="1"/>
  <c r="D23" i="4" s="1"/>
  <c r="D136" i="4" a="1"/>
  <c r="D136" i="4" s="1"/>
  <c r="F136" i="4" s="1" a="1"/>
  <c r="F136" i="4" s="1"/>
  <c r="D311" i="4" a="1"/>
  <c r="D311" i="4" s="1"/>
  <c r="D362" i="4" a="1"/>
  <c r="D362" i="4" s="1"/>
  <c r="D352" i="4" a="1"/>
  <c r="D352" i="4" s="1"/>
  <c r="D134" i="4" a="1"/>
  <c r="D134" i="4" s="1"/>
  <c r="D301" i="4" a="1"/>
  <c r="D301" i="4" s="1"/>
  <c r="D286" i="4" a="1"/>
  <c r="D286" i="4" s="1"/>
  <c r="D39" i="4" a="1"/>
  <c r="D39" i="4" s="1"/>
  <c r="D52" i="4" a="1"/>
  <c r="D52" i="4" s="1"/>
  <c r="D189" i="4" a="1"/>
  <c r="D189" i="4" s="1"/>
  <c r="D321" i="4" a="1"/>
  <c r="D321" i="4" s="1"/>
  <c r="D456" i="4" a="1"/>
  <c r="D456" i="4" s="1"/>
  <c r="F456" i="4" s="1" a="1"/>
  <c r="F456" i="4" s="1"/>
  <c r="D415" i="4" a="1"/>
  <c r="D415" i="4" s="1"/>
  <c r="F415" i="4" s="1" a="1"/>
  <c r="F415" i="4" s="1"/>
  <c r="D419" i="4" a="1"/>
  <c r="D419" i="4" s="1"/>
  <c r="F419" i="4" s="1" a="1"/>
  <c r="F419" i="4" s="1"/>
  <c r="D342" i="4" a="1"/>
  <c r="D342" i="4" s="1"/>
  <c r="D32" i="4" a="1"/>
  <c r="D32" i="4" s="1"/>
  <c r="D119" i="4" a="1"/>
  <c r="D119" i="4" s="1"/>
  <c r="D348" i="4" a="1"/>
  <c r="D348" i="4" s="1"/>
  <c r="D299" i="4" a="1"/>
  <c r="D299" i="4" s="1"/>
  <c r="D433" i="4" a="1"/>
  <c r="D433" i="4" s="1"/>
  <c r="F433" i="4" s="1" a="1"/>
  <c r="F433" i="4" s="1"/>
  <c r="D157" i="4" a="1"/>
  <c r="D157" i="4" s="1"/>
  <c r="D310" i="4" a="1"/>
  <c r="D310" i="4" s="1"/>
  <c r="D209" i="4" a="1"/>
  <c r="D209" i="4" s="1"/>
  <c r="D76" i="4" a="1"/>
  <c r="D76" i="4" s="1"/>
  <c r="D452" i="4" a="1"/>
  <c r="D452" i="4" s="1"/>
  <c r="F452" i="4" s="1" a="1"/>
  <c r="F452" i="4" s="1"/>
  <c r="D26" i="4" a="1"/>
  <c r="D26" i="4" s="1"/>
  <c r="D237" i="4" a="1"/>
  <c r="D237" i="4" s="1"/>
  <c r="D54" i="4" a="1"/>
  <c r="D54" i="4" s="1"/>
  <c r="D173" i="4" a="1"/>
  <c r="D173" i="4" s="1"/>
  <c r="D328" i="4" a="1"/>
  <c r="D328" i="4" s="1"/>
  <c r="D267" i="4" a="1"/>
  <c r="D267" i="4" s="1"/>
  <c r="D30" i="4" a="1"/>
  <c r="D30" i="4" s="1"/>
  <c r="D217" i="4" a="1"/>
  <c r="D217" i="4" s="1"/>
  <c r="D81" i="4" a="1"/>
  <c r="D81" i="4" s="1"/>
  <c r="D317" i="4" a="1"/>
  <c r="D317" i="4" s="1"/>
  <c r="D165" i="4" a="1"/>
  <c r="D165" i="4" s="1"/>
  <c r="D363" i="4" a="1"/>
  <c r="D363" i="4" s="1"/>
  <c r="D391" i="4" a="1"/>
  <c r="D391" i="4" s="1"/>
  <c r="D8" i="4" a="1"/>
  <c r="D8" i="4" s="1"/>
  <c r="D388" i="4" a="1"/>
  <c r="D388" i="4" s="1"/>
  <c r="D261" i="4" a="1"/>
  <c r="D261" i="4" s="1"/>
  <c r="D392" i="4" a="1"/>
  <c r="D392" i="4" s="1"/>
  <c r="D37" i="4" a="1"/>
  <c r="D37" i="4" s="1"/>
  <c r="D273" i="4" a="1"/>
  <c r="D273" i="4" s="1"/>
  <c r="D331" i="4" a="1"/>
  <c r="D331" i="4" s="1"/>
  <c r="F331" i="4" s="1" a="1"/>
  <c r="F331" i="4" s="1"/>
  <c r="D434" i="4" a="1"/>
  <c r="D434" i="4" s="1"/>
  <c r="D409" i="4" a="1"/>
  <c r="D409" i="4" s="1"/>
  <c r="F409" i="4" s="1" a="1"/>
  <c r="F409" i="4" s="1"/>
  <c r="D258" i="4" a="1"/>
  <c r="D258" i="4" s="1"/>
  <c r="D320" i="4" a="1"/>
  <c r="D320" i="4" s="1"/>
  <c r="D239" i="4" a="1"/>
  <c r="D239" i="4" s="1"/>
  <c r="D341" i="4" a="1"/>
  <c r="D341" i="4" s="1"/>
  <c r="D284" i="4" a="1"/>
  <c r="D284" i="4" s="1"/>
  <c r="D429" i="4" a="1"/>
  <c r="D429" i="4" s="1"/>
  <c r="F429" i="4" s="1" a="1"/>
  <c r="F429" i="4" s="1"/>
  <c r="D406" i="4" a="1"/>
  <c r="D406" i="4" s="1"/>
  <c r="D398" i="4" a="1"/>
  <c r="D398" i="4" s="1"/>
  <c r="D281" i="4" a="1"/>
  <c r="D281" i="4" s="1"/>
  <c r="D454" i="4" a="1"/>
  <c r="D454" i="4" s="1"/>
  <c r="F454" i="4" s="1" a="1"/>
  <c r="F454" i="4" s="1"/>
  <c r="D82" i="4" a="1"/>
  <c r="D82" i="4" s="1"/>
  <c r="D79" i="4" a="1"/>
  <c r="D79" i="4" s="1"/>
  <c r="D58" i="4" a="1"/>
  <c r="D58" i="4" s="1"/>
  <c r="D46" i="4" a="1"/>
  <c r="D46" i="4" s="1"/>
  <c r="D438" i="4" a="1"/>
  <c r="D438" i="4" s="1"/>
  <c r="F438" i="4" s="1" a="1"/>
  <c r="F438" i="4" s="1"/>
  <c r="D12" i="4" a="1"/>
  <c r="D12" i="4" s="1"/>
  <c r="D402" i="4" a="1"/>
  <c r="D402" i="4" s="1"/>
  <c r="F402" i="4" s="1" a="1"/>
  <c r="F402" i="4" s="1"/>
  <c r="D195" i="4" a="1"/>
  <c r="D195" i="4" s="1"/>
  <c r="D254" i="4" a="1"/>
  <c r="D254" i="4" s="1"/>
  <c r="D185" i="4" a="1"/>
  <c r="D185" i="4" s="1"/>
  <c r="D83" i="4" a="1"/>
  <c r="D83" i="4" s="1"/>
  <c r="D176" i="4" a="1"/>
  <c r="D176" i="4" s="1"/>
  <c r="D411" i="4" a="1"/>
  <c r="D411" i="4" s="1"/>
  <c r="D226" i="4" a="1"/>
  <c r="D226" i="4" s="1"/>
  <c r="D377" i="4" a="1"/>
  <c r="D377" i="4" s="1"/>
  <c r="D249" i="4" a="1"/>
  <c r="D249" i="4" s="1"/>
  <c r="D304" i="4" a="1"/>
  <c r="D304" i="4" s="1"/>
  <c r="D360" i="4" a="1"/>
  <c r="D360" i="4" s="1"/>
  <c r="D61" i="4" a="1"/>
  <c r="D61" i="4" s="1"/>
  <c r="D33" i="4" a="1"/>
  <c r="D33" i="4" s="1"/>
  <c r="D184" i="4" a="1"/>
  <c r="D184" i="4" s="1"/>
  <c r="D366" i="4" a="1"/>
  <c r="D366" i="4" s="1"/>
  <c r="D158" i="4" a="1"/>
  <c r="D158" i="4" s="1"/>
  <c r="D251" i="4" a="1"/>
  <c r="D251" i="4" s="1"/>
  <c r="D3" i="4" a="1"/>
  <c r="D3" i="4" s="1"/>
  <c r="D218" i="4" a="1"/>
  <c r="D218" i="4" s="1"/>
  <c r="D210" i="4" a="1"/>
  <c r="D210" i="4" s="1"/>
  <c r="D203" i="4" a="1"/>
  <c r="D203" i="4" s="1"/>
  <c r="D27" i="4" a="1"/>
  <c r="D27" i="4" s="1"/>
  <c r="D130" i="4" a="1"/>
  <c r="D130" i="4" s="1"/>
  <c r="D15" i="4" a="1"/>
  <c r="D15" i="4" s="1"/>
  <c r="D9" i="4" a="1"/>
  <c r="D9" i="4" s="1"/>
  <c r="D390" i="4" a="1"/>
  <c r="D390" i="4" s="1"/>
  <c r="D208" i="4" a="1"/>
  <c r="D208" i="4" s="1"/>
  <c r="D437" i="4" a="1"/>
  <c r="D437" i="4" s="1"/>
  <c r="F437" i="4" s="1" a="1"/>
  <c r="F437" i="4" s="1"/>
  <c r="D324" i="4" a="1"/>
  <c r="D324" i="4" s="1"/>
  <c r="D443" i="4" a="1"/>
  <c r="D443" i="4" s="1"/>
  <c r="F443" i="4" s="1" a="1"/>
  <c r="F443" i="4" s="1"/>
  <c r="D97" i="4" a="1"/>
  <c r="D97" i="4" s="1"/>
  <c r="D283" i="4" a="1"/>
  <c r="D283" i="4" s="1"/>
  <c r="D148" i="4" a="1"/>
  <c r="D148" i="4" s="1"/>
  <c r="D2" i="4" a="1"/>
  <c r="D2" i="4" s="1"/>
  <c r="D123" i="4" a="1"/>
  <c r="D123" i="4" s="1"/>
  <c r="D350" i="4" a="1"/>
  <c r="D350" i="4" s="1"/>
  <c r="D334" i="4" a="1"/>
  <c r="D334" i="4" s="1"/>
  <c r="D337" i="4" a="1"/>
  <c r="D337" i="4" s="1"/>
  <c r="D404" i="4" a="1"/>
  <c r="D404" i="4" s="1"/>
  <c r="F404" i="4" s="1" a="1"/>
  <c r="F404" i="4" s="1"/>
  <c r="D338" i="4" a="1"/>
  <c r="D338" i="4" s="1"/>
  <c r="D326" i="4" a="1"/>
  <c r="D326" i="4" s="1"/>
  <c r="D246" i="4" a="1"/>
  <c r="D246" i="4" s="1"/>
  <c r="D159" i="4" a="1"/>
  <c r="D159" i="4" s="1"/>
  <c r="D373" i="4" a="1"/>
  <c r="D373" i="4" s="1"/>
  <c r="D287" i="4" a="1"/>
  <c r="D287" i="4" s="1"/>
  <c r="D369" i="4" a="1"/>
  <c r="D369" i="4" s="1"/>
  <c r="D236" i="4" a="1"/>
  <c r="D236" i="4" s="1"/>
  <c r="D87" i="4" a="1"/>
  <c r="D87" i="4" s="1"/>
  <c r="D55" i="4" a="1"/>
  <c r="D55" i="4" s="1"/>
  <c r="D385" i="4" a="1"/>
  <c r="D385" i="4" s="1"/>
  <c r="D353" i="4" a="1"/>
  <c r="D353" i="4" s="1"/>
  <c r="D269" i="4" a="1"/>
  <c r="D269" i="4" s="1"/>
  <c r="D198" i="4" a="1"/>
  <c r="D198" i="4" s="1"/>
  <c r="D399" i="4" a="1"/>
  <c r="D399" i="4" s="1"/>
  <c r="D235" i="4" a="1"/>
  <c r="D235" i="4" s="1"/>
  <c r="D68" i="4" a="1"/>
  <c r="D68" i="4" s="1"/>
  <c r="D131" i="4" a="1"/>
  <c r="D131" i="4" s="1"/>
  <c r="D426" i="4" a="1"/>
  <c r="D426" i="4" s="1"/>
  <c r="F426" i="4" s="1" a="1"/>
  <c r="F426" i="4" s="1"/>
  <c r="D222" i="4" a="1"/>
  <c r="D222" i="4" s="1"/>
  <c r="D28" i="4" a="1"/>
  <c r="D28" i="4" s="1"/>
  <c r="D113" i="4" a="1"/>
  <c r="D113" i="4" s="1"/>
  <c r="D128" i="4" a="1"/>
  <c r="D128" i="4" s="1"/>
  <c r="D384" i="4" a="1"/>
  <c r="D384" i="4" s="1"/>
  <c r="D205" i="4" a="1"/>
  <c r="D205" i="4" s="1"/>
  <c r="D383" i="4" a="1"/>
  <c r="D383" i="4" s="1"/>
  <c r="D224" i="4" a="1"/>
  <c r="D224" i="4" s="1"/>
  <c r="D192" i="4" a="1"/>
  <c r="D192" i="4" s="1"/>
  <c r="D214" i="4" a="1"/>
  <c r="D214" i="4" s="1"/>
  <c r="D125" i="4" a="1"/>
  <c r="D125" i="4" s="1"/>
  <c r="D71" i="4" a="1"/>
  <c r="D71" i="4" s="1"/>
  <c r="D219" i="4" a="1"/>
  <c r="D219" i="4" s="1"/>
  <c r="D387" i="4" a="1"/>
  <c r="D387" i="4" s="1"/>
  <c r="D127" i="4" a="1"/>
  <c r="D127" i="4" s="1"/>
  <c r="D325" i="4" a="1"/>
  <c r="D325" i="4" s="1"/>
  <c r="D381" i="4" a="1"/>
  <c r="D381" i="4" s="1"/>
  <c r="D14" i="4" a="1"/>
  <c r="D14" i="4" s="1"/>
  <c r="D99" i="4" a="1"/>
  <c r="D99" i="4" s="1"/>
  <c r="D98" i="4" a="1"/>
  <c r="D98" i="4" s="1"/>
  <c r="D375" i="4" a="1"/>
  <c r="D375" i="4" s="1"/>
  <c r="D295" i="4" a="1"/>
  <c r="D295" i="4" s="1"/>
  <c r="D112" i="4" a="1"/>
  <c r="D112" i="4" s="1"/>
  <c r="D199" i="4" a="1"/>
  <c r="D199" i="4" s="1"/>
  <c r="F199" i="4" s="1" a="1"/>
  <c r="F199" i="4" s="1"/>
  <c r="D264" i="4" a="1"/>
  <c r="D264" i="4" s="1"/>
  <c r="D355" i="4" a="1"/>
  <c r="D355" i="4" s="1"/>
  <c r="D330" i="4" a="1"/>
  <c r="D330" i="4" s="1"/>
  <c r="D50" i="4" a="1"/>
  <c r="D50" i="4" s="1"/>
  <c r="D397" i="4" a="1"/>
  <c r="D397" i="4" s="1"/>
  <c r="D451" i="4" a="1"/>
  <c r="D451" i="4" s="1"/>
  <c r="F451" i="4" s="1" a="1"/>
  <c r="F451" i="4" s="1"/>
  <c r="D441" i="4" a="1"/>
  <c r="D441" i="4" s="1"/>
  <c r="D200" i="4" a="1"/>
  <c r="D200" i="4" s="1"/>
  <c r="D66" i="4" a="1"/>
  <c r="D66" i="4" s="1"/>
  <c r="D197" i="4" a="1"/>
  <c r="D197" i="4" s="1"/>
  <c r="D38" i="4" a="1"/>
  <c r="D38" i="4" s="1"/>
  <c r="D80" i="4" a="1"/>
  <c r="D80" i="4" s="1"/>
  <c r="D206" i="4" a="1"/>
  <c r="D206" i="4" s="1"/>
  <c r="D423" i="4" a="1"/>
  <c r="D423" i="4" s="1"/>
  <c r="F423" i="4" s="1" a="1"/>
  <c r="F423" i="4" s="1"/>
  <c r="D240" i="4" a="1"/>
  <c r="D240" i="4" s="1"/>
  <c r="D408" i="4" a="1"/>
  <c r="D408" i="4" s="1"/>
  <c r="D70" i="4" a="1"/>
  <c r="D70" i="4" s="1"/>
  <c r="D285" i="4" a="1"/>
  <c r="D285" i="4" s="1"/>
  <c r="D303" i="4" a="1"/>
  <c r="D303" i="4" s="1"/>
  <c r="D405" i="4" a="1"/>
  <c r="D405" i="4" s="1"/>
  <c r="F405" i="4" s="1" a="1"/>
  <c r="F405" i="4" s="1"/>
  <c r="D290" i="4" a="1"/>
  <c r="D290" i="4" s="1"/>
  <c r="D322" i="4" a="1"/>
  <c r="D322" i="4" s="1"/>
  <c r="D10" i="4" a="1"/>
  <c r="D10" i="4" s="1"/>
  <c r="D266" i="4" a="1"/>
  <c r="D266" i="4" s="1"/>
  <c r="D378" i="4" a="1"/>
  <c r="D378" i="4" s="1"/>
  <c r="D111" i="4" a="1"/>
  <c r="D111" i="4" s="1"/>
  <c r="D116" i="4" a="1"/>
  <c r="D116" i="4" s="1"/>
  <c r="D62" i="4" a="1"/>
  <c r="D62" i="4" s="1"/>
  <c r="D336" i="4" a="1"/>
  <c r="D336" i="4" s="1"/>
  <c r="D380" i="4" a="1"/>
  <c r="D380" i="4" s="1"/>
  <c r="D449" i="4" a="1"/>
  <c r="D449" i="4" s="1"/>
  <c r="F449" i="4" s="1" a="1"/>
  <c r="F449" i="4" s="1"/>
  <c r="D455" i="4" a="1"/>
  <c r="D455" i="4" s="1"/>
  <c r="D121" i="4" a="1"/>
  <c r="D121" i="4" s="1"/>
  <c r="D92" i="4" a="1"/>
  <c r="D92" i="4" s="1"/>
  <c r="D143" i="4" a="1"/>
  <c r="D143" i="4" s="1"/>
  <c r="D228" i="4" a="1"/>
  <c r="D228" i="4" s="1"/>
  <c r="D60" i="4" a="1"/>
  <c r="D60" i="4" s="1"/>
  <c r="D133" i="4" a="1"/>
  <c r="D133" i="4" s="1"/>
  <c r="D247" i="4" a="1"/>
  <c r="D247" i="4" s="1"/>
  <c r="D427" i="4" a="1"/>
  <c r="D427" i="4" s="1"/>
  <c r="D276" i="4" a="1"/>
  <c r="D276" i="4" s="1"/>
  <c r="D372" i="4" a="1"/>
  <c r="D372" i="4" s="1"/>
  <c r="D351" i="4" a="1"/>
  <c r="D351" i="4" s="1"/>
  <c r="D13" i="4" a="1"/>
  <c r="D13" i="4" s="1"/>
  <c r="D316" i="4" a="1"/>
  <c r="D316" i="4" s="1"/>
  <c r="D394" i="4" a="1"/>
  <c r="D394" i="4" s="1"/>
  <c r="D147" i="4" a="1"/>
  <c r="D147" i="4" s="1"/>
  <c r="D430" i="4" a="1"/>
  <c r="D430" i="4" s="1"/>
  <c r="F430" i="4" s="1" a="1"/>
  <c r="F430" i="4" s="1"/>
  <c r="D41" i="4" a="1"/>
  <c r="D41" i="4" s="1"/>
  <c r="D18" i="4" a="1"/>
  <c r="D18" i="4" s="1"/>
  <c r="D314" i="4" a="1"/>
  <c r="D314" i="4" s="1"/>
  <c r="D279" i="4" a="1"/>
  <c r="D279" i="4" s="1"/>
  <c r="D211" i="4" a="1"/>
  <c r="D211" i="4" s="1"/>
  <c r="D212" i="4" a="1"/>
  <c r="D212" i="4" s="1"/>
  <c r="D94" i="4" a="1"/>
  <c r="D94" i="4" s="1"/>
  <c r="D44" i="4" a="1"/>
  <c r="D44" i="4" s="1"/>
  <c r="D243" i="4" a="1"/>
  <c r="D243" i="4" s="1"/>
  <c r="D137" i="4" a="1"/>
  <c r="D137" i="4" s="1"/>
  <c r="D124" i="4" a="1"/>
  <c r="D124" i="4" s="1"/>
  <c r="D297" i="4" a="1"/>
  <c r="D297" i="4" s="1"/>
  <c r="D271" i="4" a="1"/>
  <c r="D271" i="4" s="1"/>
  <c r="D191" i="4" a="1"/>
  <c r="D191" i="4" s="1"/>
  <c r="D88" i="4" a="1"/>
  <c r="D88" i="4" s="1"/>
  <c r="D202" i="4" a="1"/>
  <c r="D202" i="4" s="1"/>
  <c r="D86" i="4" a="1"/>
  <c r="D86" i="4" s="1"/>
  <c r="D135" i="4" a="1"/>
  <c r="D135" i="4" s="1"/>
  <c r="D177" i="4" a="1"/>
  <c r="D177" i="4" s="1"/>
  <c r="D413" i="4" a="1"/>
  <c r="D413" i="4" s="1"/>
  <c r="F413" i="4" s="1" a="1"/>
  <c r="F413" i="4" s="1"/>
  <c r="D345" i="4" a="1"/>
  <c r="D345" i="4" s="1"/>
  <c r="D223" i="4" a="1"/>
  <c r="D223" i="4" s="1"/>
  <c r="D306" i="4" a="1"/>
  <c r="D306" i="4" s="1"/>
  <c r="D117" i="4" a="1"/>
  <c r="D117" i="4" s="1"/>
  <c r="D57" i="4" a="1"/>
  <c r="D57" i="4" s="1"/>
  <c r="D77" i="4" a="1"/>
  <c r="D77" i="4" s="1"/>
  <c r="D259" i="4" a="1"/>
  <c r="D259" i="4" s="1"/>
  <c r="D329" i="4" a="1"/>
  <c r="D329" i="4" s="1"/>
  <c r="D155" i="4" a="1"/>
  <c r="D155" i="4" s="1"/>
  <c r="D43" i="4" a="1"/>
  <c r="D43" i="4" s="1"/>
  <c r="D293" i="4" a="1"/>
  <c r="D293" i="4" s="1"/>
  <c r="D166" i="4" a="1"/>
  <c r="D166" i="4" s="1"/>
  <c r="D268" i="4" a="1"/>
  <c r="D268" i="4" s="1"/>
  <c r="D126" i="4" a="1"/>
  <c r="D126" i="4" s="1"/>
  <c r="D156" i="4" a="1"/>
  <c r="D156" i="4" s="1"/>
  <c r="D344" i="4" a="1"/>
  <c r="D344" i="4" s="1"/>
  <c r="D238" i="4" a="1"/>
  <c r="D238" i="4" s="1"/>
  <c r="D36" i="4" a="1"/>
  <c r="D36" i="4" s="1"/>
  <c r="D56" i="4" a="1"/>
  <c r="D56" i="4" s="1"/>
  <c r="D292" i="4" a="1"/>
  <c r="D292" i="4" s="1"/>
  <c r="D171" i="4" a="1"/>
  <c r="D171" i="4" s="1"/>
  <c r="D270" i="4" a="1"/>
  <c r="D270" i="4" s="1"/>
  <c r="D256" i="4" a="1"/>
  <c r="D256" i="4" s="1"/>
  <c r="D162" i="4" a="1"/>
  <c r="D162" i="4" s="1"/>
  <c r="D183" i="4" a="1"/>
  <c r="D183" i="4" s="1"/>
  <c r="D382" i="4" a="1"/>
  <c r="D382" i="4" s="1"/>
  <c r="D275" i="4" a="1"/>
  <c r="D275" i="4" s="1"/>
  <c r="D282" i="4" a="1"/>
  <c r="D282" i="4" s="1"/>
  <c r="D379" i="4" a="1"/>
  <c r="D379" i="4" s="1"/>
  <c r="D114" i="4" a="1"/>
  <c r="D114" i="4" s="1"/>
  <c r="D356" i="4" a="1"/>
  <c r="D356" i="4" s="1"/>
  <c r="D161" i="4" a="1"/>
  <c r="D161" i="4" s="1"/>
  <c r="D151" i="4" a="1"/>
  <c r="D151" i="4" s="1"/>
  <c r="D445" i="4" a="1"/>
  <c r="D445" i="4" s="1"/>
  <c r="F445" i="4" s="1" a="1"/>
  <c r="F445" i="4" s="1"/>
  <c r="D207" i="4" a="1"/>
  <c r="D207" i="4" s="1"/>
  <c r="D154" i="4" a="1"/>
  <c r="D154" i="4" s="1"/>
  <c r="D393" i="4" a="1"/>
  <c r="D393" i="4" s="1"/>
  <c r="D231" i="4" a="1"/>
  <c r="D231" i="4" s="1"/>
  <c r="D274" i="4" a="1"/>
  <c r="D274" i="4" s="1"/>
  <c r="D241" i="4" a="1"/>
  <c r="D241" i="4" s="1"/>
  <c r="D272" i="4" a="1"/>
  <c r="D272" i="4" s="1"/>
  <c r="D216" i="4" a="1"/>
  <c r="D216" i="4" s="1"/>
  <c r="D252" i="4" a="1"/>
  <c r="D252" i="4" s="1"/>
  <c r="D64" i="4" a="1"/>
  <c r="D64" i="4" s="1"/>
  <c r="D358" i="4" a="1"/>
  <c r="D358" i="4" s="1"/>
  <c r="D78" i="4" a="1"/>
  <c r="D78" i="4" s="1"/>
  <c r="D446" i="4" a="1"/>
  <c r="D446" i="4" s="1"/>
  <c r="F446" i="4" s="1" a="1"/>
  <c r="F446" i="4" s="1"/>
  <c r="D300" i="4" a="1"/>
  <c r="D300" i="4" s="1"/>
  <c r="D421" i="4" a="1"/>
  <c r="D421" i="4" s="1"/>
  <c r="F421" i="4" s="1" a="1"/>
  <c r="F421" i="4" s="1"/>
  <c r="D418" i="4" a="1"/>
  <c r="D418" i="4" s="1"/>
  <c r="F418" i="4" s="1" a="1"/>
  <c r="F418" i="4" s="1"/>
  <c r="D160" i="4" a="1"/>
  <c r="D160" i="4" s="1"/>
  <c r="D343" i="4" a="1"/>
  <c r="D343" i="4" s="1"/>
  <c r="D315" i="4" a="1"/>
  <c r="D315" i="4" s="1"/>
  <c r="D145" i="4" a="1"/>
  <c r="D145" i="4" s="1"/>
  <c r="D146" i="4" a="1"/>
  <c r="D146" i="4" s="1"/>
  <c r="D260" i="4" a="1"/>
  <c r="D260" i="4" s="1"/>
  <c r="D367" i="4" a="1"/>
  <c r="D367" i="4" s="1"/>
  <c r="D96" i="4" a="1"/>
  <c r="D96" i="4" s="1"/>
  <c r="D278" i="4" a="1"/>
  <c r="D278" i="4" s="1"/>
  <c r="D105" i="4" a="1"/>
  <c r="D105" i="4" s="1"/>
  <c r="D140" i="4" a="1"/>
  <c r="D140" i="4" s="1"/>
  <c r="D89" i="4" a="1"/>
  <c r="D89" i="4" s="1"/>
  <c r="D4" i="4" a="1"/>
  <c r="D4" i="4" s="1"/>
  <c r="D164" i="4" a="1"/>
  <c r="D164" i="4" s="1"/>
  <c r="D407" i="4" a="1"/>
  <c r="D407" i="4" s="1"/>
  <c r="F407" i="4" s="1" a="1"/>
  <c r="F407" i="4" s="1"/>
  <c r="D129" i="4" a="1"/>
  <c r="D129" i="4" s="1"/>
  <c r="D7" i="4" a="1"/>
  <c r="D7" i="4" s="1"/>
  <c r="D432" i="4" a="1"/>
  <c r="D432" i="4" s="1"/>
  <c r="F432" i="4" s="1" a="1"/>
  <c r="F432" i="4" s="1"/>
  <c r="D170" i="4" a="1"/>
  <c r="D170" i="4" s="1"/>
  <c r="D277" i="4" a="1"/>
  <c r="D277" i="4" s="1"/>
  <c r="D389" i="4" a="1"/>
  <c r="D389" i="4" s="1"/>
  <c r="D396" i="4" a="1"/>
  <c r="D396" i="4" s="1"/>
  <c r="D333" i="4" a="1"/>
  <c r="D333" i="4" s="1"/>
  <c r="D308" i="4" a="1"/>
  <c r="D308" i="4" s="1"/>
  <c r="D194" i="4" a="1"/>
  <c r="D194" i="4" s="1"/>
  <c r="D307" i="4" a="1"/>
  <c r="D307" i="4" s="1"/>
  <c r="D431" i="4" a="1"/>
  <c r="D431" i="4" s="1"/>
  <c r="F431" i="4" s="1" a="1"/>
  <c r="F431" i="4" s="1"/>
  <c r="D416" i="4" a="1"/>
  <c r="D416" i="4" s="1"/>
  <c r="F416" i="4" s="1" a="1"/>
  <c r="F416" i="4" s="1"/>
  <c r="D420" i="4" a="1"/>
  <c r="D420" i="4" s="1"/>
  <c r="F420" i="4" s="1" a="1"/>
  <c r="F420" i="4" s="1"/>
  <c r="D255" i="4" a="1"/>
  <c r="D255" i="4" s="1"/>
  <c r="D190" i="4" a="1"/>
  <c r="D190" i="4" s="1"/>
  <c r="D74" i="4" a="1"/>
  <c r="D74" i="4" s="1"/>
  <c r="D376" i="4" a="1"/>
  <c r="D376" i="4" s="1"/>
  <c r="D400" i="4" a="1"/>
  <c r="D400" i="4" s="1"/>
  <c r="F400" i="4" s="1" a="1"/>
  <c r="F400" i="4" s="1"/>
  <c r="D327" i="4" a="1"/>
  <c r="D327" i="4" s="1"/>
  <c r="D263" i="4" a="1"/>
  <c r="D263" i="4" s="1"/>
  <c r="D403" i="4" a="1"/>
  <c r="D403" i="4" s="1"/>
  <c r="F403" i="4" s="1" a="1"/>
  <c r="F403" i="4" s="1"/>
  <c r="D181" i="4" a="1"/>
  <c r="D181" i="4" s="1"/>
  <c r="D233" i="4" a="1"/>
  <c r="D233" i="4" s="1"/>
  <c r="D45" i="4" a="1"/>
  <c r="D45" i="4" s="1"/>
  <c r="D103" i="4" a="1"/>
  <c r="D103" i="4" s="1"/>
  <c r="D35" i="4" a="1"/>
  <c r="D35" i="4" s="1"/>
  <c r="D51" i="4" a="1"/>
  <c r="D51" i="4" s="1"/>
  <c r="D109" i="4" a="1"/>
  <c r="D109" i="4" s="1"/>
  <c r="D152" i="4" a="1"/>
  <c r="D152" i="4" s="1"/>
  <c r="D172" i="4" a="1"/>
  <c r="D172" i="4" s="1"/>
  <c r="D313" i="4" a="1"/>
  <c r="D313" i="4" s="1"/>
  <c r="D302" i="4" a="1"/>
  <c r="D302" i="4" s="1"/>
  <c r="D187" i="4" a="1"/>
  <c r="D187" i="4" s="1"/>
  <c r="D365" i="4" a="1"/>
  <c r="D365" i="4" s="1"/>
  <c r="D234" i="4" a="1"/>
  <c r="D234" i="4" s="1"/>
  <c r="D453" i="4" a="1"/>
  <c r="D453" i="4" s="1"/>
  <c r="F453" i="4" s="1" a="1"/>
  <c r="F453" i="4" s="1"/>
  <c r="D435" i="4" a="1"/>
  <c r="D435" i="4" s="1"/>
  <c r="F435" i="4" s="1" a="1"/>
  <c r="F435" i="4" s="1"/>
  <c r="D447" i="4" a="1"/>
  <c r="D447" i="4" s="1"/>
  <c r="F447" i="4" s="1" a="1"/>
  <c r="F447" i="4" s="1"/>
  <c r="D227" i="4" a="1"/>
  <c r="D227" i="4" s="1"/>
  <c r="D401" i="4" a="1"/>
  <c r="D401" i="4" s="1"/>
  <c r="F401" i="4" s="1" a="1"/>
  <c r="F401" i="4" s="1"/>
  <c r="D422" i="4" a="1"/>
  <c r="D422" i="4" s="1"/>
  <c r="F422" i="4" s="1" a="1"/>
  <c r="F422" i="4" s="1"/>
  <c r="D294" i="4" a="1"/>
  <c r="D294" i="4" s="1"/>
  <c r="D107" i="4" a="1"/>
  <c r="D107" i="4" s="1"/>
  <c r="D436" i="4" a="1"/>
  <c r="D436" i="4" s="1"/>
  <c r="F436" i="4" s="1" a="1"/>
  <c r="F436" i="4" s="1"/>
  <c r="D75" i="4" a="1"/>
  <c r="D75" i="4" s="1"/>
  <c r="D90" i="4" a="1"/>
  <c r="D90" i="4" s="1"/>
  <c r="D108" i="4" a="1"/>
  <c r="D108" i="4" s="1"/>
  <c r="D47" i="4" a="1"/>
  <c r="D47" i="4" s="1"/>
  <c r="D73" i="4" a="1"/>
  <c r="D73" i="4" s="1"/>
  <c r="D335" i="4" a="1"/>
  <c r="D335" i="4" s="1"/>
  <c r="D288" i="4" a="1"/>
  <c r="D288" i="4" s="1"/>
  <c r="D118" i="4" a="1"/>
  <c r="D118" i="4" s="1"/>
  <c r="D201" i="4" a="1"/>
  <c r="D201" i="4" s="1"/>
  <c r="D349" i="4" a="1"/>
  <c r="D349" i="4" s="1"/>
  <c r="D257" i="4" a="1"/>
  <c r="D257" i="4" s="1"/>
  <c r="D29" i="4" a="1"/>
  <c r="D29" i="4" s="1"/>
  <c r="D248" i="4" a="1"/>
  <c r="D248" i="4" s="1"/>
  <c r="D65" i="4" a="1"/>
  <c r="D65" i="4" s="1"/>
  <c r="D17" i="4" a="1"/>
  <c r="D17" i="4" s="1"/>
  <c r="D428" i="4" a="1"/>
  <c r="D428" i="4" s="1"/>
  <c r="F428" i="4" s="1" a="1"/>
  <c r="F428" i="4" s="1"/>
  <c r="D49" i="4" a="1"/>
  <c r="D49" i="4" s="1"/>
  <c r="D319" i="4" a="1"/>
  <c r="D319" i="4" s="1"/>
  <c r="D296" i="4" a="1"/>
  <c r="D296" i="4" s="1"/>
  <c r="D67" i="4" a="1"/>
  <c r="D67" i="4" s="1"/>
  <c r="D332" i="4" a="1"/>
  <c r="D332" i="4" s="1"/>
  <c r="D5" i="4" a="1"/>
  <c r="D5" i="4" s="1"/>
  <c r="D312" i="4" a="1"/>
  <c r="D312" i="4" s="1"/>
  <c r="D354" i="4" a="1"/>
  <c r="D354" i="4" s="1"/>
  <c r="D245" i="4" a="1"/>
  <c r="D245" i="4" s="1"/>
  <c r="D361" i="4" a="1"/>
  <c r="D361" i="4" s="1"/>
  <c r="D417" i="4" a="1"/>
  <c r="D417" i="4" s="1"/>
  <c r="F417" i="4" s="1" a="1"/>
  <c r="F417" i="4" s="1"/>
  <c r="D100" i="4" a="1"/>
  <c r="D100" i="4" s="1"/>
  <c r="D450" i="4" a="1"/>
  <c r="D450" i="4" s="1"/>
  <c r="F450" i="4" s="1" a="1"/>
  <c r="F450" i="4" s="1"/>
  <c r="D20" i="4" a="1"/>
  <c r="D20" i="4" s="1"/>
  <c r="D169" i="4" a="1"/>
  <c r="D169" i="4" s="1"/>
  <c r="D122" i="4" a="1"/>
  <c r="D122" i="4" s="1"/>
  <c r="D386" i="4" a="1"/>
  <c r="D386" i="4" s="1"/>
  <c r="D188" i="4" a="1"/>
  <c r="D188" i="4" s="1"/>
  <c r="D298" i="4" a="1"/>
  <c r="D298" i="4" s="1"/>
  <c r="D309" i="4" a="1"/>
  <c r="D309" i="4" s="1"/>
  <c r="D323" i="4" a="1"/>
  <c r="D323" i="4" s="1"/>
  <c r="D150" i="4" a="1"/>
  <c r="D150" i="4" s="1"/>
  <c r="D339" i="4" a="1"/>
  <c r="D339" i="4" s="1"/>
  <c r="F441" i="4" a="1"/>
  <c r="F441" i="4" s="1"/>
  <c r="F411" i="4" a="1"/>
  <c r="F411" i="4" s="1"/>
  <c r="F399" i="4" a="1"/>
  <c r="F399" i="4" s="1"/>
  <c r="F434" i="4" a="1"/>
  <c r="F434" i="4" s="1"/>
  <c r="D13" i="12"/>
  <c r="F408" i="4" a="1"/>
  <c r="F408" i="4" s="1"/>
  <c r="F406" i="4" a="1"/>
  <c r="F406" i="4" s="1"/>
  <c r="F427" i="4" a="1"/>
  <c r="F427" i="4" s="1"/>
  <c r="F455" i="4" a="1"/>
  <c r="F455" i="4" s="1"/>
  <c r="J298" i="11"/>
  <c r="J299" i="11" s="1"/>
  <c r="J300" i="11" s="1"/>
  <c r="J301" i="11" s="1"/>
  <c r="J302" i="11" s="1"/>
  <c r="J303" i="11" s="1"/>
  <c r="J304" i="11" s="1"/>
  <c r="J305" i="11" s="1"/>
  <c r="J306" i="11" s="1"/>
  <c r="J307" i="11" s="1"/>
  <c r="J308" i="11" s="1"/>
  <c r="J309" i="11" s="1"/>
  <c r="J310" i="11" s="1"/>
  <c r="J311" i="11" s="1"/>
  <c r="J312" i="11" s="1"/>
  <c r="J313" i="11" s="1"/>
  <c r="J314" i="11" s="1"/>
  <c r="J315" i="11" s="1"/>
  <c r="J316" i="11" s="1"/>
  <c r="J317" i="11" s="1"/>
  <c r="J318" i="11" s="1"/>
  <c r="J319" i="11" s="1"/>
  <c r="J320" i="11" s="1"/>
  <c r="J321" i="11" s="1"/>
  <c r="J322" i="11" s="1"/>
  <c r="J323" i="11" s="1"/>
  <c r="J324" i="11" s="1"/>
  <c r="J325" i="11" s="1"/>
  <c r="J326" i="11" s="1"/>
  <c r="J327" i="11" s="1"/>
  <c r="J328" i="11" s="1"/>
  <c r="J329" i="11" s="1"/>
  <c r="J330" i="11" s="1"/>
  <c r="J331" i="11" s="1"/>
  <c r="J332" i="11" s="1"/>
  <c r="J333" i="11" s="1"/>
  <c r="J334" i="11" s="1"/>
  <c r="J335" i="11" s="1"/>
  <c r="J336" i="11" s="1"/>
  <c r="J337" i="11" s="1"/>
  <c r="J338" i="11" s="1"/>
  <c r="J339" i="11" s="1"/>
  <c r="J340" i="11" s="1"/>
  <c r="J341" i="11" s="1"/>
  <c r="J342" i="11" s="1"/>
  <c r="J343" i="11" s="1"/>
  <c r="J344" i="11" s="1"/>
  <c r="J345" i="11" s="1"/>
  <c r="J346" i="11" s="1"/>
  <c r="J347" i="11" s="1"/>
  <c r="J348" i="11" s="1"/>
  <c r="J349" i="11" s="1"/>
  <c r="J350" i="11" s="1"/>
  <c r="J351" i="11" s="1"/>
  <c r="J352" i="11" s="1"/>
  <c r="J353" i="11" s="1"/>
  <c r="J354" i="11" s="1"/>
  <c r="J355" i="11" s="1"/>
  <c r="J356" i="11" s="1"/>
  <c r="J357" i="11" s="1"/>
  <c r="J358" i="11" s="1"/>
  <c r="J359" i="11" s="1"/>
  <c r="J360" i="11" s="1"/>
  <c r="J361" i="11" s="1"/>
  <c r="J362" i="11" s="1"/>
  <c r="J363" i="11" s="1"/>
  <c r="J364" i="11" s="1"/>
  <c r="J365" i="11" s="1"/>
  <c r="J366" i="11" s="1"/>
  <c r="J367" i="11" s="1"/>
  <c r="J368" i="11" s="1"/>
  <c r="J369" i="11" s="1"/>
  <c r="J370" i="11" s="1"/>
  <c r="J371" i="11" s="1"/>
  <c r="J372" i="11" s="1"/>
  <c r="J373" i="11" s="1"/>
  <c r="J374" i="11" s="1"/>
  <c r="J375" i="11" s="1"/>
  <c r="J376" i="11" s="1"/>
  <c r="J377" i="11" s="1"/>
  <c r="J378" i="11" s="1"/>
  <c r="J379" i="11" s="1"/>
  <c r="J380" i="11" s="1"/>
  <c r="J381" i="11" s="1"/>
  <c r="J382" i="11" s="1"/>
  <c r="J383" i="11" s="1"/>
  <c r="J384" i="11" s="1"/>
  <c r="J385" i="11" s="1"/>
  <c r="J386" i="11" s="1"/>
  <c r="J387" i="11" s="1"/>
  <c r="J388" i="11" s="1"/>
  <c r="J389" i="11" s="1"/>
  <c r="J390" i="11" s="1"/>
  <c r="J391" i="11" s="1"/>
  <c r="J392" i="11" s="1"/>
  <c r="J393" i="11" s="1"/>
  <c r="J394" i="11" s="1"/>
  <c r="J395" i="11" s="1"/>
  <c r="J396" i="11" s="1"/>
  <c r="J397" i="11" s="1"/>
  <c r="J398" i="11" s="1"/>
  <c r="J399" i="11" s="1"/>
  <c r="J400" i="11" s="1"/>
  <c r="J401" i="11" s="1"/>
  <c r="J402" i="11" s="1"/>
  <c r="J403" i="11" s="1"/>
  <c r="J404" i="11" s="1"/>
  <c r="J405" i="11" s="1"/>
  <c r="J406" i="11" s="1"/>
  <c r="J407" i="11" s="1"/>
  <c r="J408" i="11" s="1"/>
  <c r="J409" i="11" s="1"/>
  <c r="J410" i="11" s="1"/>
  <c r="J411" i="11" s="1"/>
  <c r="J412" i="11" s="1"/>
  <c r="J413" i="11" s="1"/>
  <c r="J414" i="11" s="1"/>
  <c r="J415" i="11" s="1"/>
  <c r="J416" i="11" s="1"/>
  <c r="J417" i="11" s="1"/>
  <c r="J418" i="11" s="1"/>
  <c r="J419" i="11" s="1"/>
  <c r="J420" i="11" s="1"/>
  <c r="J421" i="11" s="1"/>
  <c r="J422" i="11" s="1"/>
  <c r="J423" i="11" s="1"/>
  <c r="J424" i="11" s="1"/>
  <c r="J425" i="11" s="1"/>
  <c r="J426" i="11" s="1"/>
  <c r="J427" i="11" s="1"/>
  <c r="J428" i="11" s="1"/>
  <c r="J429" i="11" s="1"/>
  <c r="J430" i="11" s="1"/>
  <c r="J431" i="11" s="1"/>
  <c r="J432" i="11" s="1"/>
  <c r="J433" i="11" s="1"/>
  <c r="J434" i="11" s="1"/>
  <c r="J435" i="11" s="1"/>
  <c r="J436" i="11" s="1"/>
  <c r="J437" i="11" s="1"/>
  <c r="J438" i="11" s="1"/>
  <c r="J439" i="11" s="1"/>
  <c r="J440" i="11" s="1"/>
  <c r="J441" i="11" s="1"/>
  <c r="J442" i="11" s="1"/>
  <c r="J443" i="11" s="1"/>
  <c r="J444" i="11" s="1"/>
  <c r="J445" i="11" s="1"/>
  <c r="J446" i="11" s="1"/>
  <c r="J447" i="11" s="1"/>
  <c r="J448" i="11" s="1"/>
  <c r="J449" i="11" s="1"/>
  <c r="J450" i="11" s="1"/>
  <c r="J451" i="11" s="1"/>
  <c r="J452" i="11" s="1"/>
  <c r="J453" i="11" s="1"/>
  <c r="J454" i="11" s="1"/>
  <c r="J455" i="11" s="1"/>
  <c r="J456" i="11" s="1"/>
  <c r="J457" i="11" s="1"/>
  <c r="AY296" i="11"/>
  <c r="AY297" i="11" s="1"/>
  <c r="AY298" i="11" s="1"/>
  <c r="AY299" i="11" s="1"/>
  <c r="AY300" i="11" s="1"/>
  <c r="AY301" i="11" s="1"/>
  <c r="AY302" i="11" s="1"/>
  <c r="AY303" i="11" s="1"/>
  <c r="AY304" i="11" s="1"/>
  <c r="AY305" i="11" s="1"/>
  <c r="AY306" i="11" s="1"/>
  <c r="AY307" i="11" s="1"/>
  <c r="AY308" i="11" s="1"/>
  <c r="AY309" i="11" s="1"/>
  <c r="AY310" i="11" s="1"/>
  <c r="AY311" i="11" s="1"/>
  <c r="AY312" i="11" s="1"/>
  <c r="AY313" i="11" s="1"/>
  <c r="AY314" i="11" s="1"/>
  <c r="AY315" i="11" s="1"/>
  <c r="AY316" i="11" s="1"/>
  <c r="AY317" i="11" s="1"/>
  <c r="AY318" i="11" s="1"/>
  <c r="AY319" i="11" s="1"/>
  <c r="AY320" i="11" s="1"/>
  <c r="AY321" i="11" s="1"/>
  <c r="AY322" i="11" s="1"/>
  <c r="AY323" i="11" s="1"/>
  <c r="AY324" i="11" s="1"/>
  <c r="AY325" i="11" s="1"/>
  <c r="AY326" i="11" s="1"/>
  <c r="AY327" i="11" s="1"/>
  <c r="AY328" i="11" s="1"/>
  <c r="AY329" i="11" s="1"/>
  <c r="AY330" i="11" s="1"/>
  <c r="AY331" i="11" s="1"/>
  <c r="AY332" i="11" s="1"/>
  <c r="AY333" i="11" s="1"/>
  <c r="AY334" i="11" s="1"/>
  <c r="AY335" i="11" s="1"/>
  <c r="AY336" i="11" s="1"/>
  <c r="AY337" i="11" s="1"/>
  <c r="AY338" i="11" s="1"/>
  <c r="AY339" i="11" s="1"/>
  <c r="AY340" i="11" s="1"/>
  <c r="AY341" i="11" s="1"/>
  <c r="AY342" i="11" s="1"/>
  <c r="AY343" i="11" s="1"/>
  <c r="AY344" i="11" s="1"/>
  <c r="AY345" i="11" s="1"/>
  <c r="AY346" i="11" s="1"/>
  <c r="AY347" i="11" s="1"/>
  <c r="AY348" i="11" s="1"/>
  <c r="AY349" i="11" s="1"/>
  <c r="AY350" i="11" s="1"/>
  <c r="AY351" i="11" s="1"/>
  <c r="AY352" i="11" s="1"/>
  <c r="AY353" i="11" s="1"/>
  <c r="AY354" i="11" s="1"/>
  <c r="AY355" i="11" s="1"/>
  <c r="AY356" i="11" s="1"/>
  <c r="AY357" i="11" s="1"/>
  <c r="AY358" i="11" s="1"/>
  <c r="AY359" i="11" s="1"/>
  <c r="AY360" i="11" s="1"/>
  <c r="AY361" i="11" s="1"/>
  <c r="AY362" i="11" s="1"/>
  <c r="AY363" i="11" s="1"/>
  <c r="AY364" i="11" s="1"/>
  <c r="AY365" i="11" s="1"/>
  <c r="AY366" i="11" s="1"/>
  <c r="AY367" i="11" s="1"/>
  <c r="AY368" i="11" s="1"/>
  <c r="AY369" i="11" s="1"/>
  <c r="AY370" i="11" s="1"/>
  <c r="AY371" i="11" s="1"/>
  <c r="AY372" i="11" s="1"/>
  <c r="AY373" i="11" s="1"/>
  <c r="AY374" i="11" s="1"/>
  <c r="AY375" i="11" s="1"/>
  <c r="AY376" i="11" s="1"/>
  <c r="AY377" i="11" s="1"/>
  <c r="AY378" i="11" s="1"/>
  <c r="AY379" i="11" s="1"/>
  <c r="AY380" i="11" s="1"/>
  <c r="AY381" i="11" s="1"/>
  <c r="AY382" i="11" s="1"/>
  <c r="AY383" i="11" s="1"/>
  <c r="AY384" i="11" s="1"/>
  <c r="AY385" i="11" s="1"/>
  <c r="AY386" i="11" s="1"/>
  <c r="AY387" i="11" s="1"/>
  <c r="AY388" i="11" s="1"/>
  <c r="AY389" i="11" s="1"/>
  <c r="AY390" i="11" s="1"/>
  <c r="AY391" i="11" s="1"/>
  <c r="AY392" i="11" s="1"/>
  <c r="AY393" i="11" s="1"/>
  <c r="AY394" i="11" s="1"/>
  <c r="AY395" i="11" s="1"/>
  <c r="AY396" i="11" s="1"/>
  <c r="AY397" i="11" s="1"/>
  <c r="AY398" i="11" s="1"/>
  <c r="AY399" i="11" s="1"/>
  <c r="AY400" i="11" s="1"/>
  <c r="AY401" i="11" s="1"/>
  <c r="AY402" i="11" s="1"/>
  <c r="AY403" i="11" s="1"/>
  <c r="AY404" i="11" s="1"/>
  <c r="AY405" i="11" s="1"/>
  <c r="AY406" i="11" s="1"/>
  <c r="AY407" i="11" s="1"/>
  <c r="AY408" i="11" s="1"/>
  <c r="AY409" i="11" s="1"/>
  <c r="AY410" i="11" s="1"/>
  <c r="AY411" i="11" s="1"/>
  <c r="AY412" i="11" s="1"/>
  <c r="AY413" i="11" s="1"/>
  <c r="AY414" i="11" s="1"/>
  <c r="AY415" i="11" s="1"/>
  <c r="AY416" i="11" s="1"/>
  <c r="AY417" i="11" s="1"/>
  <c r="AY418" i="11" s="1"/>
  <c r="AY419" i="11" s="1"/>
  <c r="AY420" i="11" s="1"/>
  <c r="AY421" i="11" s="1"/>
  <c r="AY422" i="11" s="1"/>
  <c r="AY423" i="11" s="1"/>
  <c r="AY424" i="11" s="1"/>
  <c r="AY425" i="11" s="1"/>
  <c r="AY426" i="11" s="1"/>
  <c r="AY427" i="11" s="1"/>
  <c r="AY428" i="11" s="1"/>
  <c r="AY429" i="11" s="1"/>
  <c r="AY430" i="11" s="1"/>
  <c r="AY431" i="11" s="1"/>
  <c r="AY432" i="11" s="1"/>
  <c r="AY433" i="11" s="1"/>
  <c r="AY434" i="11" s="1"/>
  <c r="AY435" i="11" s="1"/>
  <c r="AY436" i="11" s="1"/>
  <c r="AY437" i="11" s="1"/>
  <c r="AY438" i="11" s="1"/>
  <c r="AY439" i="11" s="1"/>
  <c r="AY440" i="11" s="1"/>
  <c r="AY441" i="11" s="1"/>
  <c r="AY442" i="11" s="1"/>
  <c r="AY443" i="11" s="1"/>
  <c r="AY444" i="11" s="1"/>
  <c r="AY445" i="11" s="1"/>
  <c r="AY446" i="11" s="1"/>
  <c r="AY447" i="11" s="1"/>
  <c r="AY448" i="11" s="1"/>
  <c r="AY449" i="11" s="1"/>
  <c r="AY450" i="11" s="1"/>
  <c r="AY451" i="11" s="1"/>
  <c r="AY452" i="11" s="1"/>
  <c r="AY453" i="11" s="1"/>
  <c r="AY454" i="11" s="1"/>
  <c r="AY455" i="11" s="1"/>
  <c r="AY456" i="11" s="1"/>
  <c r="AY457" i="11" s="1"/>
  <c r="AM296" i="11"/>
  <c r="AM297" i="11" s="1"/>
  <c r="AM298" i="11" s="1"/>
  <c r="AM299" i="11" s="1"/>
  <c r="AM300" i="11" s="1"/>
  <c r="AM301" i="11" s="1"/>
  <c r="AM302" i="11" s="1"/>
  <c r="AM303" i="11" s="1"/>
  <c r="AM304" i="11" s="1"/>
  <c r="AM305" i="11" s="1"/>
  <c r="AM306" i="11" s="1"/>
  <c r="AM307" i="11" s="1"/>
  <c r="AM308" i="11" s="1"/>
  <c r="AM309" i="11" s="1"/>
  <c r="AM310" i="11" s="1"/>
  <c r="AM311" i="11" s="1"/>
  <c r="AM312" i="11" s="1"/>
  <c r="AM313" i="11" s="1"/>
  <c r="AM314" i="11" s="1"/>
  <c r="AM315" i="11" s="1"/>
  <c r="AM316" i="11" s="1"/>
  <c r="AM317" i="11" s="1"/>
  <c r="AM318" i="11" s="1"/>
  <c r="AM319" i="11" s="1"/>
  <c r="AM320" i="11" s="1"/>
  <c r="AM321" i="11" s="1"/>
  <c r="AM322" i="11" s="1"/>
  <c r="AM323" i="11" s="1"/>
  <c r="AM324" i="11" s="1"/>
  <c r="AM325" i="11" s="1"/>
  <c r="AM326" i="11" s="1"/>
  <c r="AM327" i="11" s="1"/>
  <c r="AM328" i="11" s="1"/>
  <c r="AM329" i="11" s="1"/>
  <c r="AM330" i="11" s="1"/>
  <c r="AM331" i="11" s="1"/>
  <c r="AM332" i="11" s="1"/>
  <c r="AM333" i="11" s="1"/>
  <c r="AM334" i="11" s="1"/>
  <c r="AM335" i="11" s="1"/>
  <c r="AM336" i="11" s="1"/>
  <c r="AM337" i="11" s="1"/>
  <c r="AM338" i="11" s="1"/>
  <c r="AM339" i="11" s="1"/>
  <c r="AM340" i="11" s="1"/>
  <c r="AM341" i="11" s="1"/>
  <c r="AM342" i="11" s="1"/>
  <c r="AM343" i="11" s="1"/>
  <c r="AM344" i="11" s="1"/>
  <c r="AM345" i="11" s="1"/>
  <c r="AM346" i="11" s="1"/>
  <c r="AM347" i="11" s="1"/>
  <c r="AM348" i="11" s="1"/>
  <c r="AM349" i="11" s="1"/>
  <c r="AM350" i="11" s="1"/>
  <c r="AM351" i="11" s="1"/>
  <c r="AM352" i="11" s="1"/>
  <c r="AM353" i="11" s="1"/>
  <c r="AM354" i="11" s="1"/>
  <c r="AM355" i="11" s="1"/>
  <c r="AM356" i="11" s="1"/>
  <c r="AM357" i="11" s="1"/>
  <c r="AM358" i="11" s="1"/>
  <c r="AM359" i="11" s="1"/>
  <c r="AM360" i="11" s="1"/>
  <c r="AM361" i="11" s="1"/>
  <c r="AM362" i="11" s="1"/>
  <c r="AM363" i="11" s="1"/>
  <c r="AM364" i="11" s="1"/>
  <c r="AM365" i="11" s="1"/>
  <c r="AM366" i="11" s="1"/>
  <c r="AM367" i="11" s="1"/>
  <c r="AM368" i="11" s="1"/>
  <c r="AM369" i="11" s="1"/>
  <c r="AM370" i="11" s="1"/>
  <c r="AM371" i="11" s="1"/>
  <c r="AM372" i="11" s="1"/>
  <c r="AM373" i="11" s="1"/>
  <c r="AM374" i="11" s="1"/>
  <c r="AM375" i="11" s="1"/>
  <c r="AM376" i="11" s="1"/>
  <c r="AM377" i="11" s="1"/>
  <c r="AM378" i="11" s="1"/>
  <c r="AM379" i="11" s="1"/>
  <c r="AM380" i="11" s="1"/>
  <c r="AM381" i="11" s="1"/>
  <c r="AM382" i="11" s="1"/>
  <c r="AM383" i="11" s="1"/>
  <c r="AM384" i="11" s="1"/>
  <c r="AM385" i="11" s="1"/>
  <c r="AM386" i="11" s="1"/>
  <c r="AM387" i="11" s="1"/>
  <c r="AM388" i="11" s="1"/>
  <c r="AM389" i="11" s="1"/>
  <c r="AM390" i="11" s="1"/>
  <c r="AM391" i="11" s="1"/>
  <c r="AM392" i="11" s="1"/>
  <c r="AM393" i="11" s="1"/>
  <c r="AM394" i="11" s="1"/>
  <c r="AM395" i="11" s="1"/>
  <c r="AM396" i="11" s="1"/>
  <c r="AM397" i="11" s="1"/>
  <c r="AM398" i="11" s="1"/>
  <c r="AM399" i="11" s="1"/>
  <c r="AM400" i="11" s="1"/>
  <c r="AM401" i="11" s="1"/>
  <c r="AM402" i="11" s="1"/>
  <c r="AM403" i="11" s="1"/>
  <c r="AM404" i="11" s="1"/>
  <c r="AM405" i="11" s="1"/>
  <c r="AM406" i="11" s="1"/>
  <c r="AM407" i="11" s="1"/>
  <c r="AM408" i="11" s="1"/>
  <c r="AM409" i="11" s="1"/>
  <c r="AM410" i="11" s="1"/>
  <c r="AM411" i="11" s="1"/>
  <c r="AM412" i="11" s="1"/>
  <c r="AM413" i="11" s="1"/>
  <c r="AM414" i="11" s="1"/>
  <c r="AM415" i="11" s="1"/>
  <c r="AM416" i="11" s="1"/>
  <c r="AM417" i="11" s="1"/>
  <c r="AM418" i="11" s="1"/>
  <c r="AM419" i="11" s="1"/>
  <c r="AM420" i="11" s="1"/>
  <c r="AM421" i="11" s="1"/>
  <c r="AM422" i="11" s="1"/>
  <c r="AM423" i="11" s="1"/>
  <c r="AM424" i="11" s="1"/>
  <c r="AM425" i="11" s="1"/>
  <c r="AM426" i="11" s="1"/>
  <c r="AM427" i="11" s="1"/>
  <c r="AM428" i="11" s="1"/>
  <c r="AM429" i="11" s="1"/>
  <c r="AM430" i="11" s="1"/>
  <c r="AM431" i="11" s="1"/>
  <c r="AM432" i="11" s="1"/>
  <c r="AM433" i="11" s="1"/>
  <c r="AM434" i="11" s="1"/>
  <c r="AM435" i="11" s="1"/>
  <c r="AM436" i="11" s="1"/>
  <c r="AM437" i="11" s="1"/>
  <c r="AM438" i="11" s="1"/>
  <c r="AM439" i="11" s="1"/>
  <c r="AM440" i="11" s="1"/>
  <c r="AM441" i="11" s="1"/>
  <c r="AM442" i="11" s="1"/>
  <c r="AM443" i="11" s="1"/>
  <c r="AM444" i="11" s="1"/>
  <c r="AM445" i="11" s="1"/>
  <c r="AM446" i="11" s="1"/>
  <c r="AM447" i="11" s="1"/>
  <c r="AM448" i="11" s="1"/>
  <c r="AM449" i="11" s="1"/>
  <c r="AM450" i="11" s="1"/>
  <c r="AM451" i="11" s="1"/>
  <c r="AM452" i="11" s="1"/>
  <c r="AM453" i="11" s="1"/>
  <c r="AM454" i="11" s="1"/>
  <c r="AM455" i="11" s="1"/>
  <c r="AM456" i="11" s="1"/>
  <c r="AM457" i="11" s="1"/>
  <c r="AH295" i="11"/>
  <c r="AH296" i="11" s="1"/>
  <c r="AH297" i="11" s="1"/>
  <c r="AH298" i="11" s="1"/>
  <c r="AH299" i="11" s="1"/>
  <c r="AH300" i="11" s="1"/>
  <c r="AH301" i="11" s="1"/>
  <c r="AH302" i="11" s="1"/>
  <c r="AH303" i="11" s="1"/>
  <c r="AH304" i="11" s="1"/>
  <c r="AH305" i="11" s="1"/>
  <c r="AH306" i="11" s="1"/>
  <c r="AH307" i="11" s="1"/>
  <c r="AH308" i="11" s="1"/>
  <c r="AH309" i="11" s="1"/>
  <c r="AH310" i="11" s="1"/>
  <c r="AH311" i="11" s="1"/>
  <c r="AH312" i="11" s="1"/>
  <c r="AH313" i="11" s="1"/>
  <c r="AH314" i="11" s="1"/>
  <c r="AH315" i="11" s="1"/>
  <c r="AH316" i="11" s="1"/>
  <c r="AH317" i="11" s="1"/>
  <c r="AH318" i="11" s="1"/>
  <c r="AH319" i="11" s="1"/>
  <c r="AH320" i="11" s="1"/>
  <c r="AH321" i="11" s="1"/>
  <c r="AH322" i="11" s="1"/>
  <c r="AH323" i="11" s="1"/>
  <c r="AH324" i="11" s="1"/>
  <c r="AH325" i="11" s="1"/>
  <c r="AH326" i="11" s="1"/>
  <c r="AH327" i="11" s="1"/>
  <c r="AH328" i="11" s="1"/>
  <c r="AH329" i="11" s="1"/>
  <c r="AH330" i="11" s="1"/>
  <c r="AH331" i="11" s="1"/>
  <c r="AH332" i="11" s="1"/>
  <c r="AH333" i="11" s="1"/>
  <c r="AH334" i="11" s="1"/>
  <c r="AH335" i="11" s="1"/>
  <c r="AH336" i="11" s="1"/>
  <c r="AH337" i="11" s="1"/>
  <c r="AH338" i="11" s="1"/>
  <c r="AH339" i="11" s="1"/>
  <c r="AH340" i="11" s="1"/>
  <c r="AH341" i="11" s="1"/>
  <c r="AH342" i="11" s="1"/>
  <c r="AH343" i="11" s="1"/>
  <c r="AH344" i="11" s="1"/>
  <c r="AH345" i="11" s="1"/>
  <c r="AH346" i="11" s="1"/>
  <c r="AH347" i="11" s="1"/>
  <c r="AH348" i="11" s="1"/>
  <c r="AH349" i="11" s="1"/>
  <c r="AH350" i="11" s="1"/>
  <c r="AH351" i="11" s="1"/>
  <c r="AH352" i="11" s="1"/>
  <c r="AH353" i="11" s="1"/>
  <c r="AH354" i="11" s="1"/>
  <c r="AH355" i="11" s="1"/>
  <c r="AH356" i="11" s="1"/>
  <c r="AH357" i="11" s="1"/>
  <c r="AH358" i="11" s="1"/>
  <c r="AH359" i="11" s="1"/>
  <c r="AH360" i="11" s="1"/>
  <c r="AH361" i="11" s="1"/>
  <c r="AH362" i="11" s="1"/>
  <c r="AH363" i="11" s="1"/>
  <c r="AH364" i="11" s="1"/>
  <c r="AH365" i="11" s="1"/>
  <c r="AH366" i="11" s="1"/>
  <c r="AH367" i="11" s="1"/>
  <c r="AH368" i="11" s="1"/>
  <c r="AH369" i="11" s="1"/>
  <c r="AH370" i="11" s="1"/>
  <c r="AH371" i="11" s="1"/>
  <c r="AH372" i="11" s="1"/>
  <c r="AH373" i="11" s="1"/>
  <c r="AH374" i="11" s="1"/>
  <c r="AH375" i="11" s="1"/>
  <c r="AH376" i="11" s="1"/>
  <c r="AH377" i="11" s="1"/>
  <c r="AH378" i="11" s="1"/>
  <c r="AH379" i="11" s="1"/>
  <c r="AH380" i="11" s="1"/>
  <c r="AH381" i="11" s="1"/>
  <c r="AH382" i="11" s="1"/>
  <c r="AH383" i="11" s="1"/>
  <c r="AH384" i="11" s="1"/>
  <c r="AH385" i="11" s="1"/>
  <c r="AH386" i="11" s="1"/>
  <c r="AH387" i="11" s="1"/>
  <c r="AH388" i="11" s="1"/>
  <c r="AH389" i="11" s="1"/>
  <c r="AH390" i="11" s="1"/>
  <c r="AH391" i="11" s="1"/>
  <c r="AH392" i="11" s="1"/>
  <c r="AH393" i="11" s="1"/>
  <c r="AH394" i="11" s="1"/>
  <c r="AH395" i="11" s="1"/>
  <c r="AH396" i="11" s="1"/>
  <c r="AH397" i="11" s="1"/>
  <c r="AH398" i="11" s="1"/>
  <c r="AH399" i="11" s="1"/>
  <c r="AH400" i="11" s="1"/>
  <c r="AH401" i="11" s="1"/>
  <c r="AH402" i="11" s="1"/>
  <c r="AH403" i="11" s="1"/>
  <c r="AH404" i="11" s="1"/>
  <c r="AH405" i="11" s="1"/>
  <c r="AH406" i="11" s="1"/>
  <c r="AH407" i="11" s="1"/>
  <c r="AH408" i="11" s="1"/>
  <c r="AH409" i="11" s="1"/>
  <c r="AH410" i="11" s="1"/>
  <c r="AH411" i="11" s="1"/>
  <c r="AH412" i="11" s="1"/>
  <c r="AH413" i="11" s="1"/>
  <c r="AH414" i="11" s="1"/>
  <c r="AH415" i="11" s="1"/>
  <c r="AH416" i="11" s="1"/>
  <c r="AH417" i="11" s="1"/>
  <c r="AH418" i="11" s="1"/>
  <c r="AH419" i="11" s="1"/>
  <c r="AH420" i="11" s="1"/>
  <c r="AH421" i="11" s="1"/>
  <c r="AH422" i="11" s="1"/>
  <c r="AH423" i="11" s="1"/>
  <c r="AH424" i="11" s="1"/>
  <c r="AH425" i="11" s="1"/>
  <c r="AH426" i="11" s="1"/>
  <c r="AH427" i="11" s="1"/>
  <c r="AH428" i="11" s="1"/>
  <c r="AH429" i="11" s="1"/>
  <c r="AH430" i="11" s="1"/>
  <c r="AH431" i="11" s="1"/>
  <c r="AH432" i="11" s="1"/>
  <c r="AH433" i="11" s="1"/>
  <c r="AH434" i="11" s="1"/>
  <c r="AH435" i="11" s="1"/>
  <c r="AH436" i="11" s="1"/>
  <c r="AH437" i="11" s="1"/>
  <c r="AH438" i="11" s="1"/>
  <c r="AH439" i="11" s="1"/>
  <c r="AH440" i="11" s="1"/>
  <c r="AH441" i="11" s="1"/>
  <c r="AH442" i="11" s="1"/>
  <c r="AH443" i="11" s="1"/>
  <c r="AH444" i="11" s="1"/>
  <c r="AH445" i="11" s="1"/>
  <c r="AH446" i="11" s="1"/>
  <c r="AH447" i="11" s="1"/>
  <c r="AH448" i="11" s="1"/>
  <c r="AH449" i="11" s="1"/>
  <c r="AH450" i="11" s="1"/>
  <c r="AH451" i="11" s="1"/>
  <c r="AH452" i="11" s="1"/>
  <c r="AH453" i="11" s="1"/>
  <c r="AH454" i="11" s="1"/>
  <c r="AH455" i="11" s="1"/>
  <c r="AH456" i="11" s="1"/>
  <c r="AH457" i="11" s="1"/>
  <c r="J295" i="11"/>
  <c r="J296" i="11" s="1"/>
  <c r="J297" i="11" s="1"/>
  <c r="L294" i="11"/>
  <c r="L295" i="11" s="1"/>
  <c r="L296" i="11" s="1"/>
  <c r="L297" i="11" s="1"/>
  <c r="L298" i="11" s="1"/>
  <c r="L299" i="11" s="1"/>
  <c r="L300" i="11" s="1"/>
  <c r="L301" i="11" s="1"/>
  <c r="L302" i="11" s="1"/>
  <c r="L303" i="11" s="1"/>
  <c r="L304" i="11" s="1"/>
  <c r="L305" i="11" s="1"/>
  <c r="L306" i="11" s="1"/>
  <c r="L307" i="11" s="1"/>
  <c r="L308" i="11" s="1"/>
  <c r="L309" i="11" s="1"/>
  <c r="L310" i="11" s="1"/>
  <c r="L311" i="11" s="1"/>
  <c r="L312" i="11" s="1"/>
  <c r="L313" i="11" s="1"/>
  <c r="L314" i="11" s="1"/>
  <c r="L315" i="11" s="1"/>
  <c r="L316" i="11" s="1"/>
  <c r="L317" i="11" s="1"/>
  <c r="L318" i="11" s="1"/>
  <c r="L319" i="11" s="1"/>
  <c r="L320" i="11" s="1"/>
  <c r="L321" i="11" s="1"/>
  <c r="L322" i="11" s="1"/>
  <c r="L323" i="11" s="1"/>
  <c r="L324" i="11" s="1"/>
  <c r="L325" i="11" s="1"/>
  <c r="L326" i="11" s="1"/>
  <c r="L327" i="11" s="1"/>
  <c r="L328" i="11" s="1"/>
  <c r="L329" i="11" s="1"/>
  <c r="L330" i="11" s="1"/>
  <c r="L331" i="11" s="1"/>
  <c r="L332" i="11" s="1"/>
  <c r="L333" i="11" s="1"/>
  <c r="L334" i="11" s="1"/>
  <c r="L335" i="11" s="1"/>
  <c r="L336" i="11" s="1"/>
  <c r="L337" i="11" s="1"/>
  <c r="L338" i="11" s="1"/>
  <c r="L339" i="11" s="1"/>
  <c r="L340" i="11" s="1"/>
  <c r="L341" i="11" s="1"/>
  <c r="L342" i="11" s="1"/>
  <c r="L343" i="11" s="1"/>
  <c r="L344" i="11" s="1"/>
  <c r="L345" i="11" s="1"/>
  <c r="L346" i="11" s="1"/>
  <c r="L347" i="11" s="1"/>
  <c r="L348" i="11" s="1"/>
  <c r="L349" i="11" s="1"/>
  <c r="L350" i="11" s="1"/>
  <c r="L351" i="11" s="1"/>
  <c r="L352" i="11" s="1"/>
  <c r="L353" i="11" s="1"/>
  <c r="L354" i="11" s="1"/>
  <c r="L355" i="11" s="1"/>
  <c r="L356" i="11" s="1"/>
  <c r="L357" i="11" s="1"/>
  <c r="L358" i="11" s="1"/>
  <c r="L359" i="11" s="1"/>
  <c r="L360" i="11" s="1"/>
  <c r="L361" i="11" s="1"/>
  <c r="L362" i="11" s="1"/>
  <c r="L363" i="11" s="1"/>
  <c r="L364" i="11" s="1"/>
  <c r="L365" i="11" s="1"/>
  <c r="L366" i="11" s="1"/>
  <c r="L367" i="11" s="1"/>
  <c r="L368" i="11" s="1"/>
  <c r="L369" i="11" s="1"/>
  <c r="L370" i="11" s="1"/>
  <c r="L371" i="11" s="1"/>
  <c r="L372" i="11" s="1"/>
  <c r="L373" i="11" s="1"/>
  <c r="L374" i="11" s="1"/>
  <c r="L375" i="11" s="1"/>
  <c r="L376" i="11" s="1"/>
  <c r="L377" i="11" s="1"/>
  <c r="L378" i="11" s="1"/>
  <c r="L379" i="11" s="1"/>
  <c r="L380" i="11" s="1"/>
  <c r="L381" i="11" s="1"/>
  <c r="L382" i="11" s="1"/>
  <c r="L383" i="11" s="1"/>
  <c r="L384" i="11" s="1"/>
  <c r="L385" i="11" s="1"/>
  <c r="L386" i="11" s="1"/>
  <c r="L387" i="11" s="1"/>
  <c r="L388" i="11" s="1"/>
  <c r="L389" i="11" s="1"/>
  <c r="L390" i="11" s="1"/>
  <c r="L391" i="11" s="1"/>
  <c r="L392" i="11" s="1"/>
  <c r="L393" i="11" s="1"/>
  <c r="L394" i="11" s="1"/>
  <c r="L395" i="11" s="1"/>
  <c r="L396" i="11" s="1"/>
  <c r="L397" i="11" s="1"/>
  <c r="L398" i="11" s="1"/>
  <c r="L399" i="11" s="1"/>
  <c r="L400" i="11" s="1"/>
  <c r="L401" i="11" s="1"/>
  <c r="L402" i="11" s="1"/>
  <c r="L403" i="11" s="1"/>
  <c r="L404" i="11" s="1"/>
  <c r="L405" i="11" s="1"/>
  <c r="L406" i="11" s="1"/>
  <c r="L407" i="11" s="1"/>
  <c r="L408" i="11" s="1"/>
  <c r="L409" i="11" s="1"/>
  <c r="L410" i="11" s="1"/>
  <c r="L411" i="11" s="1"/>
  <c r="L412" i="11" s="1"/>
  <c r="L413" i="11" s="1"/>
  <c r="L414" i="11" s="1"/>
  <c r="L415" i="11" s="1"/>
  <c r="L416" i="11" s="1"/>
  <c r="L417" i="11" s="1"/>
  <c r="L418" i="11" s="1"/>
  <c r="L419" i="11" s="1"/>
  <c r="L420" i="11" s="1"/>
  <c r="L421" i="11" s="1"/>
  <c r="L422" i="11" s="1"/>
  <c r="L423" i="11" s="1"/>
  <c r="L424" i="11" s="1"/>
  <c r="L425" i="11" s="1"/>
  <c r="L426" i="11" s="1"/>
  <c r="L427" i="11" s="1"/>
  <c r="L428" i="11" s="1"/>
  <c r="L429" i="11" s="1"/>
  <c r="L430" i="11" s="1"/>
  <c r="L431" i="11" s="1"/>
  <c r="L432" i="11" s="1"/>
  <c r="L433" i="11" s="1"/>
  <c r="L434" i="11" s="1"/>
  <c r="L435" i="11" s="1"/>
  <c r="L436" i="11" s="1"/>
  <c r="L437" i="11" s="1"/>
  <c r="L438" i="11" s="1"/>
  <c r="L439" i="11" s="1"/>
  <c r="L440" i="11" s="1"/>
  <c r="L441" i="11" s="1"/>
  <c r="L442" i="11" s="1"/>
  <c r="L443" i="11" s="1"/>
  <c r="L444" i="11" s="1"/>
  <c r="L445" i="11" s="1"/>
  <c r="L446" i="11" s="1"/>
  <c r="L447" i="11" s="1"/>
  <c r="L448" i="11" s="1"/>
  <c r="L449" i="11" s="1"/>
  <c r="L450" i="11" s="1"/>
  <c r="L451" i="11" s="1"/>
  <c r="L452" i="11" s="1"/>
  <c r="L453" i="11" s="1"/>
  <c r="L454" i="11" s="1"/>
  <c r="L455" i="11" s="1"/>
  <c r="L456" i="11" s="1"/>
  <c r="L457" i="11" s="1"/>
  <c r="AV293" i="11"/>
  <c r="AV294" i="11" s="1"/>
  <c r="AV295" i="11" s="1"/>
  <c r="AV296" i="11" s="1"/>
  <c r="AV297" i="11" s="1"/>
  <c r="AV298" i="11" s="1"/>
  <c r="AV299" i="11" s="1"/>
  <c r="AV300" i="11" s="1"/>
  <c r="AV301" i="11" s="1"/>
  <c r="AV302" i="11" s="1"/>
  <c r="AV303" i="11" s="1"/>
  <c r="AV304" i="11" s="1"/>
  <c r="AV305" i="11" s="1"/>
  <c r="AV306" i="11" s="1"/>
  <c r="AV307" i="11" s="1"/>
  <c r="AV308" i="11" s="1"/>
  <c r="AV309" i="11" s="1"/>
  <c r="AV310" i="11" s="1"/>
  <c r="AV311" i="11" s="1"/>
  <c r="AV312" i="11" s="1"/>
  <c r="AV313" i="11" s="1"/>
  <c r="AV314" i="11" s="1"/>
  <c r="AV315" i="11" s="1"/>
  <c r="AV316" i="11" s="1"/>
  <c r="AV317" i="11" s="1"/>
  <c r="AV318" i="11" s="1"/>
  <c r="AV319" i="11" s="1"/>
  <c r="AV320" i="11" s="1"/>
  <c r="AV321" i="11" s="1"/>
  <c r="AV322" i="11" s="1"/>
  <c r="AV323" i="11" s="1"/>
  <c r="AV324" i="11" s="1"/>
  <c r="AV325" i="11" s="1"/>
  <c r="AV326" i="11" s="1"/>
  <c r="AV327" i="11" s="1"/>
  <c r="AV328" i="11" s="1"/>
  <c r="AV329" i="11" s="1"/>
  <c r="AV330" i="11" s="1"/>
  <c r="AV331" i="11" s="1"/>
  <c r="AV332" i="11" s="1"/>
  <c r="AV333" i="11" s="1"/>
  <c r="AV334" i="11" s="1"/>
  <c r="AV335" i="11" s="1"/>
  <c r="AV336" i="11" s="1"/>
  <c r="AV337" i="11" s="1"/>
  <c r="AV338" i="11" s="1"/>
  <c r="AV339" i="11" s="1"/>
  <c r="AV340" i="11" s="1"/>
  <c r="AV341" i="11" s="1"/>
  <c r="AV342" i="11" s="1"/>
  <c r="AV343" i="11" s="1"/>
  <c r="AV344" i="11" s="1"/>
  <c r="AV345" i="11" s="1"/>
  <c r="AV346" i="11" s="1"/>
  <c r="AV347" i="11" s="1"/>
  <c r="AV348" i="11" s="1"/>
  <c r="AV349" i="11" s="1"/>
  <c r="AV350" i="11" s="1"/>
  <c r="AV351" i="11" s="1"/>
  <c r="AV352" i="11" s="1"/>
  <c r="AV353" i="11" s="1"/>
  <c r="AV354" i="11" s="1"/>
  <c r="AV355" i="11" s="1"/>
  <c r="AV356" i="11" s="1"/>
  <c r="AV357" i="11" s="1"/>
  <c r="AV358" i="11" s="1"/>
  <c r="AV359" i="11" s="1"/>
  <c r="AV360" i="11" s="1"/>
  <c r="AV361" i="11" s="1"/>
  <c r="AV362" i="11" s="1"/>
  <c r="AV363" i="11" s="1"/>
  <c r="AV364" i="11" s="1"/>
  <c r="AV365" i="11" s="1"/>
  <c r="AV366" i="11" s="1"/>
  <c r="AV367" i="11" s="1"/>
  <c r="AV368" i="11" s="1"/>
  <c r="AV369" i="11" s="1"/>
  <c r="AV370" i="11" s="1"/>
  <c r="AV371" i="11" s="1"/>
  <c r="AV372" i="11" s="1"/>
  <c r="AV373" i="11" s="1"/>
  <c r="AV374" i="11" s="1"/>
  <c r="AV375" i="11" s="1"/>
  <c r="AV376" i="11" s="1"/>
  <c r="AV377" i="11" s="1"/>
  <c r="AV378" i="11" s="1"/>
  <c r="AV379" i="11" s="1"/>
  <c r="AV380" i="11" s="1"/>
  <c r="AV381" i="11" s="1"/>
  <c r="AV382" i="11" s="1"/>
  <c r="AV383" i="11" s="1"/>
  <c r="AV384" i="11" s="1"/>
  <c r="AV385" i="11" s="1"/>
  <c r="AV386" i="11" s="1"/>
  <c r="AV387" i="11" s="1"/>
  <c r="AV388" i="11" s="1"/>
  <c r="AV389" i="11" s="1"/>
  <c r="AV390" i="11" s="1"/>
  <c r="AV391" i="11" s="1"/>
  <c r="AV392" i="11" s="1"/>
  <c r="AV393" i="11" s="1"/>
  <c r="AV394" i="11" s="1"/>
  <c r="AV395" i="11" s="1"/>
  <c r="AV396" i="11" s="1"/>
  <c r="AV397" i="11" s="1"/>
  <c r="AV398" i="11" s="1"/>
  <c r="AV399" i="11" s="1"/>
  <c r="AV400" i="11" s="1"/>
  <c r="AV401" i="11" s="1"/>
  <c r="AV402" i="11" s="1"/>
  <c r="AV403" i="11" s="1"/>
  <c r="AV404" i="11" s="1"/>
  <c r="AV405" i="11" s="1"/>
  <c r="AV406" i="11" s="1"/>
  <c r="AV407" i="11" s="1"/>
  <c r="AV408" i="11" s="1"/>
  <c r="AV409" i="11" s="1"/>
  <c r="AV410" i="11" s="1"/>
  <c r="AV411" i="11" s="1"/>
  <c r="AV412" i="11" s="1"/>
  <c r="AV413" i="11" s="1"/>
  <c r="AV414" i="11" s="1"/>
  <c r="AV415" i="11" s="1"/>
  <c r="AV416" i="11" s="1"/>
  <c r="AV417" i="11" s="1"/>
  <c r="AV418" i="11" s="1"/>
  <c r="AV419" i="11" s="1"/>
  <c r="AV420" i="11" s="1"/>
  <c r="AV421" i="11" s="1"/>
  <c r="AV422" i="11" s="1"/>
  <c r="AV423" i="11" s="1"/>
  <c r="AV424" i="11" s="1"/>
  <c r="AV425" i="11" s="1"/>
  <c r="AV426" i="11" s="1"/>
  <c r="AV427" i="11" s="1"/>
  <c r="AV428" i="11" s="1"/>
  <c r="AV429" i="11" s="1"/>
  <c r="AV430" i="11" s="1"/>
  <c r="AV431" i="11" s="1"/>
  <c r="AV432" i="11" s="1"/>
  <c r="AV433" i="11" s="1"/>
  <c r="AV434" i="11" s="1"/>
  <c r="AV435" i="11" s="1"/>
  <c r="AV436" i="11" s="1"/>
  <c r="AV437" i="11" s="1"/>
  <c r="AV438" i="11" s="1"/>
  <c r="AV439" i="11" s="1"/>
  <c r="AV440" i="11" s="1"/>
  <c r="AV441" i="11" s="1"/>
  <c r="AV442" i="11" s="1"/>
  <c r="AV443" i="11" s="1"/>
  <c r="AV444" i="11" s="1"/>
  <c r="AV445" i="11" s="1"/>
  <c r="AV446" i="11" s="1"/>
  <c r="AV447" i="11" s="1"/>
  <c r="AV448" i="11" s="1"/>
  <c r="AV449" i="11" s="1"/>
  <c r="AV450" i="11" s="1"/>
  <c r="AV451" i="11" s="1"/>
  <c r="AV452" i="11" s="1"/>
  <c r="AV453" i="11" s="1"/>
  <c r="AV454" i="11" s="1"/>
  <c r="AV455" i="11" s="1"/>
  <c r="AV456" i="11" s="1"/>
  <c r="AV457" i="11" s="1"/>
  <c r="U293" i="11"/>
  <c r="U294" i="11" s="1"/>
  <c r="U295" i="11" s="1"/>
  <c r="U296" i="11" s="1"/>
  <c r="U297" i="11" s="1"/>
  <c r="U298" i="11" s="1"/>
  <c r="U299" i="11" s="1"/>
  <c r="U300" i="11" s="1"/>
  <c r="U301" i="11" s="1"/>
  <c r="U302" i="11" s="1"/>
  <c r="U303" i="11" s="1"/>
  <c r="U304" i="11" s="1"/>
  <c r="U305" i="11" s="1"/>
  <c r="U306" i="11" s="1"/>
  <c r="U307" i="11" s="1"/>
  <c r="U308" i="11" s="1"/>
  <c r="U309" i="11" s="1"/>
  <c r="U310" i="11" s="1"/>
  <c r="U311" i="11" s="1"/>
  <c r="U312" i="11" s="1"/>
  <c r="U313" i="11" s="1"/>
  <c r="U314" i="11" s="1"/>
  <c r="U315" i="11" s="1"/>
  <c r="U316" i="11" s="1"/>
  <c r="U317" i="11" s="1"/>
  <c r="U318" i="11" s="1"/>
  <c r="U319" i="11" s="1"/>
  <c r="U320" i="11" s="1"/>
  <c r="U321" i="11" s="1"/>
  <c r="U322" i="11" s="1"/>
  <c r="U323" i="11" s="1"/>
  <c r="U324" i="11" s="1"/>
  <c r="U325" i="11" s="1"/>
  <c r="U326" i="11" s="1"/>
  <c r="U327" i="11" s="1"/>
  <c r="U328" i="11" s="1"/>
  <c r="U329" i="11" s="1"/>
  <c r="U330" i="11" s="1"/>
  <c r="U331" i="11" s="1"/>
  <c r="U332" i="11" s="1"/>
  <c r="U333" i="11" s="1"/>
  <c r="U334" i="11" s="1"/>
  <c r="U335" i="11" s="1"/>
  <c r="U336" i="11" s="1"/>
  <c r="U337" i="11" s="1"/>
  <c r="U338" i="11" s="1"/>
  <c r="U339" i="11" s="1"/>
  <c r="U340" i="11" s="1"/>
  <c r="U341" i="11" s="1"/>
  <c r="U342" i="11" s="1"/>
  <c r="U343" i="11" s="1"/>
  <c r="U344" i="11" s="1"/>
  <c r="U345" i="11" s="1"/>
  <c r="U346" i="11" s="1"/>
  <c r="U347" i="11" s="1"/>
  <c r="U348" i="11" s="1"/>
  <c r="U349" i="11" s="1"/>
  <c r="U350" i="11" s="1"/>
  <c r="U351" i="11" s="1"/>
  <c r="U352" i="11" s="1"/>
  <c r="U353" i="11" s="1"/>
  <c r="U354" i="11" s="1"/>
  <c r="U355" i="11" s="1"/>
  <c r="U356" i="11" s="1"/>
  <c r="U357" i="11" s="1"/>
  <c r="U358" i="11" s="1"/>
  <c r="U359" i="11" s="1"/>
  <c r="U360" i="11" s="1"/>
  <c r="U361" i="11" s="1"/>
  <c r="U362" i="11" s="1"/>
  <c r="U363" i="11" s="1"/>
  <c r="U364" i="11" s="1"/>
  <c r="U365" i="11" s="1"/>
  <c r="U366" i="11" s="1"/>
  <c r="U367" i="11" s="1"/>
  <c r="U368" i="11" s="1"/>
  <c r="U369" i="11" s="1"/>
  <c r="U370" i="11" s="1"/>
  <c r="U371" i="11" s="1"/>
  <c r="U372" i="11" s="1"/>
  <c r="U373" i="11" s="1"/>
  <c r="U374" i="11" s="1"/>
  <c r="U375" i="11" s="1"/>
  <c r="U376" i="11" s="1"/>
  <c r="U377" i="11" s="1"/>
  <c r="U378" i="11" s="1"/>
  <c r="U379" i="11" s="1"/>
  <c r="U380" i="11" s="1"/>
  <c r="U381" i="11" s="1"/>
  <c r="U382" i="11" s="1"/>
  <c r="U383" i="11" s="1"/>
  <c r="U384" i="11" s="1"/>
  <c r="U385" i="11" s="1"/>
  <c r="U386" i="11" s="1"/>
  <c r="U387" i="11" s="1"/>
  <c r="U388" i="11" s="1"/>
  <c r="U389" i="11" s="1"/>
  <c r="U390" i="11" s="1"/>
  <c r="U391" i="11" s="1"/>
  <c r="U392" i="11" s="1"/>
  <c r="U393" i="11" s="1"/>
  <c r="U394" i="11" s="1"/>
  <c r="U395" i="11" s="1"/>
  <c r="U396" i="11" s="1"/>
  <c r="U397" i="11" s="1"/>
  <c r="U398" i="11" s="1"/>
  <c r="U399" i="11" s="1"/>
  <c r="U400" i="11" s="1"/>
  <c r="U401" i="11" s="1"/>
  <c r="U402" i="11" s="1"/>
  <c r="U403" i="11" s="1"/>
  <c r="U404" i="11" s="1"/>
  <c r="U405" i="11" s="1"/>
  <c r="U406" i="11" s="1"/>
  <c r="U407" i="11" s="1"/>
  <c r="U408" i="11" s="1"/>
  <c r="U409" i="11" s="1"/>
  <c r="U410" i="11" s="1"/>
  <c r="U411" i="11" s="1"/>
  <c r="U412" i="11" s="1"/>
  <c r="U413" i="11" s="1"/>
  <c r="U414" i="11" s="1"/>
  <c r="U415" i="11" s="1"/>
  <c r="U416" i="11" s="1"/>
  <c r="U417" i="11" s="1"/>
  <c r="U418" i="11" s="1"/>
  <c r="U419" i="11" s="1"/>
  <c r="U420" i="11" s="1"/>
  <c r="U421" i="11" s="1"/>
  <c r="U422" i="11" s="1"/>
  <c r="U423" i="11" s="1"/>
  <c r="U424" i="11" s="1"/>
  <c r="U425" i="11" s="1"/>
  <c r="U426" i="11" s="1"/>
  <c r="U427" i="11" s="1"/>
  <c r="U428" i="11" s="1"/>
  <c r="U429" i="11" s="1"/>
  <c r="U430" i="11" s="1"/>
  <c r="U431" i="11" s="1"/>
  <c r="U432" i="11" s="1"/>
  <c r="U433" i="11" s="1"/>
  <c r="U434" i="11" s="1"/>
  <c r="U435" i="11" s="1"/>
  <c r="U436" i="11" s="1"/>
  <c r="U437" i="11" s="1"/>
  <c r="U438" i="11" s="1"/>
  <c r="U439" i="11" s="1"/>
  <c r="U440" i="11" s="1"/>
  <c r="U441" i="11" s="1"/>
  <c r="U442" i="11" s="1"/>
  <c r="U443" i="11" s="1"/>
  <c r="U444" i="11" s="1"/>
  <c r="U445" i="11" s="1"/>
  <c r="U446" i="11" s="1"/>
  <c r="U447" i="11" s="1"/>
  <c r="U448" i="11" s="1"/>
  <c r="U449" i="11" s="1"/>
  <c r="U450" i="11" s="1"/>
  <c r="U451" i="11" s="1"/>
  <c r="U452" i="11" s="1"/>
  <c r="U453" i="11" s="1"/>
  <c r="U454" i="11" s="1"/>
  <c r="U455" i="11" s="1"/>
  <c r="U456" i="11" s="1"/>
  <c r="U457" i="11" s="1"/>
  <c r="L293" i="11"/>
  <c r="AY292" i="11"/>
  <c r="AY293" i="11" s="1"/>
  <c r="AY294" i="11" s="1"/>
  <c r="AY295" i="11" s="1"/>
  <c r="AX292" i="11"/>
  <c r="AX293" i="11" s="1"/>
  <c r="AX294" i="11" s="1"/>
  <c r="AX295" i="11" s="1"/>
  <c r="AX296" i="11" s="1"/>
  <c r="AX297" i="11" s="1"/>
  <c r="AX298" i="11" s="1"/>
  <c r="AX299" i="11" s="1"/>
  <c r="AX300" i="11" s="1"/>
  <c r="AX301" i="11" s="1"/>
  <c r="AX302" i="11" s="1"/>
  <c r="AX303" i="11" s="1"/>
  <c r="AX304" i="11" s="1"/>
  <c r="AX305" i="11" s="1"/>
  <c r="AX306" i="11" s="1"/>
  <c r="AX307" i="11" s="1"/>
  <c r="AX308" i="11" s="1"/>
  <c r="AX309" i="11" s="1"/>
  <c r="AX310" i="11" s="1"/>
  <c r="AX311" i="11" s="1"/>
  <c r="AX312" i="11" s="1"/>
  <c r="AX313" i="11" s="1"/>
  <c r="AX314" i="11" s="1"/>
  <c r="AX315" i="11" s="1"/>
  <c r="AX316" i="11" s="1"/>
  <c r="AX317" i="11" s="1"/>
  <c r="AX318" i="11" s="1"/>
  <c r="AX319" i="11" s="1"/>
  <c r="AX320" i="11" s="1"/>
  <c r="AX321" i="11" s="1"/>
  <c r="AX322" i="11" s="1"/>
  <c r="AX323" i="11" s="1"/>
  <c r="AX324" i="11" s="1"/>
  <c r="AX325" i="11" s="1"/>
  <c r="AX326" i="11" s="1"/>
  <c r="AX327" i="11" s="1"/>
  <c r="AX328" i="11" s="1"/>
  <c r="AX329" i="11" s="1"/>
  <c r="AX330" i="11" s="1"/>
  <c r="AX331" i="11" s="1"/>
  <c r="AX332" i="11" s="1"/>
  <c r="AX333" i="11" s="1"/>
  <c r="AX334" i="11" s="1"/>
  <c r="AX335" i="11" s="1"/>
  <c r="AX336" i="11" s="1"/>
  <c r="AX337" i="11" s="1"/>
  <c r="AX338" i="11" s="1"/>
  <c r="AX339" i="11" s="1"/>
  <c r="AX340" i="11" s="1"/>
  <c r="AX341" i="11" s="1"/>
  <c r="AX342" i="11" s="1"/>
  <c r="AX343" i="11" s="1"/>
  <c r="AX344" i="11" s="1"/>
  <c r="AX345" i="11" s="1"/>
  <c r="AX346" i="11" s="1"/>
  <c r="AX347" i="11" s="1"/>
  <c r="AX348" i="11" s="1"/>
  <c r="AX349" i="11" s="1"/>
  <c r="AX350" i="11" s="1"/>
  <c r="AX351" i="11" s="1"/>
  <c r="AX352" i="11" s="1"/>
  <c r="AX353" i="11" s="1"/>
  <c r="AX354" i="11" s="1"/>
  <c r="AX355" i="11" s="1"/>
  <c r="AX356" i="11" s="1"/>
  <c r="AX357" i="11" s="1"/>
  <c r="AX358" i="11" s="1"/>
  <c r="AX359" i="11" s="1"/>
  <c r="AX360" i="11" s="1"/>
  <c r="AX361" i="11" s="1"/>
  <c r="AX362" i="11" s="1"/>
  <c r="AX363" i="11" s="1"/>
  <c r="AX364" i="11" s="1"/>
  <c r="AX365" i="11" s="1"/>
  <c r="AX366" i="11" s="1"/>
  <c r="AX367" i="11" s="1"/>
  <c r="AX368" i="11" s="1"/>
  <c r="AX369" i="11" s="1"/>
  <c r="AX370" i="11" s="1"/>
  <c r="AX371" i="11" s="1"/>
  <c r="AX372" i="11" s="1"/>
  <c r="AX373" i="11" s="1"/>
  <c r="AX374" i="11" s="1"/>
  <c r="AX375" i="11" s="1"/>
  <c r="AX376" i="11" s="1"/>
  <c r="AX377" i="11" s="1"/>
  <c r="AX378" i="11" s="1"/>
  <c r="AX379" i="11" s="1"/>
  <c r="AX380" i="11" s="1"/>
  <c r="AX381" i="11" s="1"/>
  <c r="AX382" i="11" s="1"/>
  <c r="AX383" i="11" s="1"/>
  <c r="AX384" i="11" s="1"/>
  <c r="AX385" i="11" s="1"/>
  <c r="AX386" i="11" s="1"/>
  <c r="AX387" i="11" s="1"/>
  <c r="AX388" i="11" s="1"/>
  <c r="AX389" i="11" s="1"/>
  <c r="AX390" i="11" s="1"/>
  <c r="AX391" i="11" s="1"/>
  <c r="AX392" i="11" s="1"/>
  <c r="AX393" i="11" s="1"/>
  <c r="AX394" i="11" s="1"/>
  <c r="AX395" i="11" s="1"/>
  <c r="AX396" i="11" s="1"/>
  <c r="AX397" i="11" s="1"/>
  <c r="AX398" i="11" s="1"/>
  <c r="AX399" i="11" s="1"/>
  <c r="AX400" i="11" s="1"/>
  <c r="AX401" i="11" s="1"/>
  <c r="AX402" i="11" s="1"/>
  <c r="AX403" i="11" s="1"/>
  <c r="AX404" i="11" s="1"/>
  <c r="AX405" i="11" s="1"/>
  <c r="AX406" i="11" s="1"/>
  <c r="AX407" i="11" s="1"/>
  <c r="AX408" i="11" s="1"/>
  <c r="AX409" i="11" s="1"/>
  <c r="AX410" i="11" s="1"/>
  <c r="AX411" i="11" s="1"/>
  <c r="AX412" i="11" s="1"/>
  <c r="AX413" i="11" s="1"/>
  <c r="AX414" i="11" s="1"/>
  <c r="AX415" i="11" s="1"/>
  <c r="AX416" i="11" s="1"/>
  <c r="AX417" i="11" s="1"/>
  <c r="AX418" i="11" s="1"/>
  <c r="AX419" i="11" s="1"/>
  <c r="AX420" i="11" s="1"/>
  <c r="AX421" i="11" s="1"/>
  <c r="AX422" i="11" s="1"/>
  <c r="AX423" i="11" s="1"/>
  <c r="AX424" i="11" s="1"/>
  <c r="AX425" i="11" s="1"/>
  <c r="AX426" i="11" s="1"/>
  <c r="AX427" i="11" s="1"/>
  <c r="AX428" i="11" s="1"/>
  <c r="AX429" i="11" s="1"/>
  <c r="AX430" i="11" s="1"/>
  <c r="AX431" i="11" s="1"/>
  <c r="AX432" i="11" s="1"/>
  <c r="AX433" i="11" s="1"/>
  <c r="AX434" i="11" s="1"/>
  <c r="AX435" i="11" s="1"/>
  <c r="AX436" i="11" s="1"/>
  <c r="AX437" i="11" s="1"/>
  <c r="AX438" i="11" s="1"/>
  <c r="AX439" i="11" s="1"/>
  <c r="AX440" i="11" s="1"/>
  <c r="AX441" i="11" s="1"/>
  <c r="AX442" i="11" s="1"/>
  <c r="AX443" i="11" s="1"/>
  <c r="AX444" i="11" s="1"/>
  <c r="AX445" i="11" s="1"/>
  <c r="AX446" i="11" s="1"/>
  <c r="AX447" i="11" s="1"/>
  <c r="AX448" i="11" s="1"/>
  <c r="AX449" i="11" s="1"/>
  <c r="AX450" i="11" s="1"/>
  <c r="AX451" i="11" s="1"/>
  <c r="AX452" i="11" s="1"/>
  <c r="AX453" i="11" s="1"/>
  <c r="AX454" i="11" s="1"/>
  <c r="AX455" i="11" s="1"/>
  <c r="AX456" i="11" s="1"/>
  <c r="AX457" i="11" s="1"/>
  <c r="AW292" i="11"/>
  <c r="AW293" i="11" s="1"/>
  <c r="AW294" i="11" s="1"/>
  <c r="AW295" i="11" s="1"/>
  <c r="AW296" i="11" s="1"/>
  <c r="AW297" i="11" s="1"/>
  <c r="AW298" i="11" s="1"/>
  <c r="AW299" i="11" s="1"/>
  <c r="AW300" i="11" s="1"/>
  <c r="AW301" i="11" s="1"/>
  <c r="AW302" i="11" s="1"/>
  <c r="AW303" i="11" s="1"/>
  <c r="AW304" i="11" s="1"/>
  <c r="AW305" i="11" s="1"/>
  <c r="AW306" i="11" s="1"/>
  <c r="AW307" i="11" s="1"/>
  <c r="AW308" i="11" s="1"/>
  <c r="AW309" i="11" s="1"/>
  <c r="AW310" i="11" s="1"/>
  <c r="AW311" i="11" s="1"/>
  <c r="AW312" i="11" s="1"/>
  <c r="AW313" i="11" s="1"/>
  <c r="AW314" i="11" s="1"/>
  <c r="AW315" i="11" s="1"/>
  <c r="AW316" i="11" s="1"/>
  <c r="AW317" i="11" s="1"/>
  <c r="AW318" i="11" s="1"/>
  <c r="AW319" i="11" s="1"/>
  <c r="AW320" i="11" s="1"/>
  <c r="AW321" i="11" s="1"/>
  <c r="AW322" i="11" s="1"/>
  <c r="AW323" i="11" s="1"/>
  <c r="AW324" i="11" s="1"/>
  <c r="AW325" i="11" s="1"/>
  <c r="AW326" i="11" s="1"/>
  <c r="AW327" i="11" s="1"/>
  <c r="AW328" i="11" s="1"/>
  <c r="AW329" i="11" s="1"/>
  <c r="AW330" i="11" s="1"/>
  <c r="AW331" i="11" s="1"/>
  <c r="AW332" i="11" s="1"/>
  <c r="AW333" i="11" s="1"/>
  <c r="AW334" i="11" s="1"/>
  <c r="AW335" i="11" s="1"/>
  <c r="AW336" i="11" s="1"/>
  <c r="AW337" i="11" s="1"/>
  <c r="AW338" i="11" s="1"/>
  <c r="AW339" i="11" s="1"/>
  <c r="AW340" i="11" s="1"/>
  <c r="AW341" i="11" s="1"/>
  <c r="AW342" i="11" s="1"/>
  <c r="AW343" i="11" s="1"/>
  <c r="AW344" i="11" s="1"/>
  <c r="AW345" i="11" s="1"/>
  <c r="AW346" i="11" s="1"/>
  <c r="AW347" i="11" s="1"/>
  <c r="AW348" i="11" s="1"/>
  <c r="AW349" i="11" s="1"/>
  <c r="AW350" i="11" s="1"/>
  <c r="AW351" i="11" s="1"/>
  <c r="AW352" i="11" s="1"/>
  <c r="AW353" i="11" s="1"/>
  <c r="AW354" i="11" s="1"/>
  <c r="AW355" i="11" s="1"/>
  <c r="AW356" i="11" s="1"/>
  <c r="AW357" i="11" s="1"/>
  <c r="AW358" i="11" s="1"/>
  <c r="AW359" i="11" s="1"/>
  <c r="AW360" i="11" s="1"/>
  <c r="AW361" i="11" s="1"/>
  <c r="AW362" i="11" s="1"/>
  <c r="AW363" i="11" s="1"/>
  <c r="AW364" i="11" s="1"/>
  <c r="AW365" i="11" s="1"/>
  <c r="AW366" i="11" s="1"/>
  <c r="AW367" i="11" s="1"/>
  <c r="AW368" i="11" s="1"/>
  <c r="AW369" i="11" s="1"/>
  <c r="AW370" i="11" s="1"/>
  <c r="AW371" i="11" s="1"/>
  <c r="AW372" i="11" s="1"/>
  <c r="AW373" i="11" s="1"/>
  <c r="AW374" i="11" s="1"/>
  <c r="AW375" i="11" s="1"/>
  <c r="AW376" i="11" s="1"/>
  <c r="AW377" i="11" s="1"/>
  <c r="AW378" i="11" s="1"/>
  <c r="AW379" i="11" s="1"/>
  <c r="AW380" i="11" s="1"/>
  <c r="AW381" i="11" s="1"/>
  <c r="AW382" i="11" s="1"/>
  <c r="AW383" i="11" s="1"/>
  <c r="AW384" i="11" s="1"/>
  <c r="AW385" i="11" s="1"/>
  <c r="AW386" i="11" s="1"/>
  <c r="AW387" i="11" s="1"/>
  <c r="AW388" i="11" s="1"/>
  <c r="AW389" i="11" s="1"/>
  <c r="AW390" i="11" s="1"/>
  <c r="AW391" i="11" s="1"/>
  <c r="AW392" i="11" s="1"/>
  <c r="AW393" i="11" s="1"/>
  <c r="AW394" i="11" s="1"/>
  <c r="AW395" i="11" s="1"/>
  <c r="AW396" i="11" s="1"/>
  <c r="AW397" i="11" s="1"/>
  <c r="AW398" i="11" s="1"/>
  <c r="AW399" i="11" s="1"/>
  <c r="AW400" i="11" s="1"/>
  <c r="AW401" i="11" s="1"/>
  <c r="AW402" i="11" s="1"/>
  <c r="AW403" i="11" s="1"/>
  <c r="AW404" i="11" s="1"/>
  <c r="AW405" i="11" s="1"/>
  <c r="AW406" i="11" s="1"/>
  <c r="AW407" i="11" s="1"/>
  <c r="AW408" i="11" s="1"/>
  <c r="AW409" i="11" s="1"/>
  <c r="AW410" i="11" s="1"/>
  <c r="AW411" i="11" s="1"/>
  <c r="AW412" i="11" s="1"/>
  <c r="AW413" i="11" s="1"/>
  <c r="AW414" i="11" s="1"/>
  <c r="AW415" i="11" s="1"/>
  <c r="AW416" i="11" s="1"/>
  <c r="AW417" i="11" s="1"/>
  <c r="AW418" i="11" s="1"/>
  <c r="AW419" i="11" s="1"/>
  <c r="AW420" i="11" s="1"/>
  <c r="AW421" i="11" s="1"/>
  <c r="AW422" i="11" s="1"/>
  <c r="AW423" i="11" s="1"/>
  <c r="AW424" i="11" s="1"/>
  <c r="AW425" i="11" s="1"/>
  <c r="AW426" i="11" s="1"/>
  <c r="AW427" i="11" s="1"/>
  <c r="AW428" i="11" s="1"/>
  <c r="AW429" i="11" s="1"/>
  <c r="AW430" i="11" s="1"/>
  <c r="AW431" i="11" s="1"/>
  <c r="AW432" i="11" s="1"/>
  <c r="AW433" i="11" s="1"/>
  <c r="AW434" i="11" s="1"/>
  <c r="AW435" i="11" s="1"/>
  <c r="AW436" i="11" s="1"/>
  <c r="AW437" i="11" s="1"/>
  <c r="AW438" i="11" s="1"/>
  <c r="AW439" i="11" s="1"/>
  <c r="AW440" i="11" s="1"/>
  <c r="AW441" i="11" s="1"/>
  <c r="AW442" i="11" s="1"/>
  <c r="AW443" i="11" s="1"/>
  <c r="AW444" i="11" s="1"/>
  <c r="AW445" i="11" s="1"/>
  <c r="AW446" i="11" s="1"/>
  <c r="AW447" i="11" s="1"/>
  <c r="AW448" i="11" s="1"/>
  <c r="AW449" i="11" s="1"/>
  <c r="AW450" i="11" s="1"/>
  <c r="AW451" i="11" s="1"/>
  <c r="AW452" i="11" s="1"/>
  <c r="AW453" i="11" s="1"/>
  <c r="AW454" i="11" s="1"/>
  <c r="AW455" i="11" s="1"/>
  <c r="AW456" i="11" s="1"/>
  <c r="AW457" i="11" s="1"/>
  <c r="AV292" i="11"/>
  <c r="AU292" i="11"/>
  <c r="AU293" i="11" s="1"/>
  <c r="AU294" i="11" s="1"/>
  <c r="AU295" i="11" s="1"/>
  <c r="AU296" i="11" s="1"/>
  <c r="AU297" i="11" s="1"/>
  <c r="AU298" i="11" s="1"/>
  <c r="AU299" i="11" s="1"/>
  <c r="AU300" i="11" s="1"/>
  <c r="AU301" i="11" s="1"/>
  <c r="AU302" i="11" s="1"/>
  <c r="AU303" i="11" s="1"/>
  <c r="AU304" i="11" s="1"/>
  <c r="AU305" i="11" s="1"/>
  <c r="AU306" i="11" s="1"/>
  <c r="AU307" i="11" s="1"/>
  <c r="AU308" i="11" s="1"/>
  <c r="AU309" i="11" s="1"/>
  <c r="AU310" i="11" s="1"/>
  <c r="AU311" i="11" s="1"/>
  <c r="AU312" i="11" s="1"/>
  <c r="AU313" i="11" s="1"/>
  <c r="AU314" i="11" s="1"/>
  <c r="AU315" i="11" s="1"/>
  <c r="AU316" i="11" s="1"/>
  <c r="AU317" i="11" s="1"/>
  <c r="AU318" i="11" s="1"/>
  <c r="AU319" i="11" s="1"/>
  <c r="AU320" i="11" s="1"/>
  <c r="AU321" i="11" s="1"/>
  <c r="AU322" i="11" s="1"/>
  <c r="AU323" i="11" s="1"/>
  <c r="AU324" i="11" s="1"/>
  <c r="AU325" i="11" s="1"/>
  <c r="AU326" i="11" s="1"/>
  <c r="AU327" i="11" s="1"/>
  <c r="AU328" i="11" s="1"/>
  <c r="AU329" i="11" s="1"/>
  <c r="AU330" i="11" s="1"/>
  <c r="AU331" i="11" s="1"/>
  <c r="AU332" i="11" s="1"/>
  <c r="AU333" i="11" s="1"/>
  <c r="AU334" i="11" s="1"/>
  <c r="AU335" i="11" s="1"/>
  <c r="AU336" i="11" s="1"/>
  <c r="AU337" i="11" s="1"/>
  <c r="AU338" i="11" s="1"/>
  <c r="AU339" i="11" s="1"/>
  <c r="AU340" i="11" s="1"/>
  <c r="AU341" i="11" s="1"/>
  <c r="AU342" i="11" s="1"/>
  <c r="AU343" i="11" s="1"/>
  <c r="AU344" i="11" s="1"/>
  <c r="AU345" i="11" s="1"/>
  <c r="AU346" i="11" s="1"/>
  <c r="AU347" i="11" s="1"/>
  <c r="AU348" i="11" s="1"/>
  <c r="AU349" i="11" s="1"/>
  <c r="AU350" i="11" s="1"/>
  <c r="AU351" i="11" s="1"/>
  <c r="AU352" i="11" s="1"/>
  <c r="AU353" i="11" s="1"/>
  <c r="AU354" i="11" s="1"/>
  <c r="AU355" i="11" s="1"/>
  <c r="AU356" i="11" s="1"/>
  <c r="AU357" i="11" s="1"/>
  <c r="AU358" i="11" s="1"/>
  <c r="AU359" i="11" s="1"/>
  <c r="AU360" i="11" s="1"/>
  <c r="AU361" i="11" s="1"/>
  <c r="AU362" i="11" s="1"/>
  <c r="AU363" i="11" s="1"/>
  <c r="AU364" i="11" s="1"/>
  <c r="AU365" i="11" s="1"/>
  <c r="AU366" i="11" s="1"/>
  <c r="AU367" i="11" s="1"/>
  <c r="AU368" i="11" s="1"/>
  <c r="AU369" i="11" s="1"/>
  <c r="AU370" i="11" s="1"/>
  <c r="AU371" i="11" s="1"/>
  <c r="AU372" i="11" s="1"/>
  <c r="AU373" i="11" s="1"/>
  <c r="AU374" i="11" s="1"/>
  <c r="AU375" i="11" s="1"/>
  <c r="AU376" i="11" s="1"/>
  <c r="AU377" i="11" s="1"/>
  <c r="AU378" i="11" s="1"/>
  <c r="AU379" i="11" s="1"/>
  <c r="AU380" i="11" s="1"/>
  <c r="AU381" i="11" s="1"/>
  <c r="AU382" i="11" s="1"/>
  <c r="AU383" i="11" s="1"/>
  <c r="AU384" i="11" s="1"/>
  <c r="AU385" i="11" s="1"/>
  <c r="AU386" i="11" s="1"/>
  <c r="AU387" i="11" s="1"/>
  <c r="AU388" i="11" s="1"/>
  <c r="AU389" i="11" s="1"/>
  <c r="AU390" i="11" s="1"/>
  <c r="AU391" i="11" s="1"/>
  <c r="AU392" i="11" s="1"/>
  <c r="AU393" i="11" s="1"/>
  <c r="AU394" i="11" s="1"/>
  <c r="AU395" i="11" s="1"/>
  <c r="AU396" i="11" s="1"/>
  <c r="AU397" i="11" s="1"/>
  <c r="AU398" i="11" s="1"/>
  <c r="AU399" i="11" s="1"/>
  <c r="AU400" i="11" s="1"/>
  <c r="AU401" i="11" s="1"/>
  <c r="AU402" i="11" s="1"/>
  <c r="AU403" i="11" s="1"/>
  <c r="AU404" i="11" s="1"/>
  <c r="AU405" i="11" s="1"/>
  <c r="AU406" i="11" s="1"/>
  <c r="AU407" i="11" s="1"/>
  <c r="AU408" i="11" s="1"/>
  <c r="AU409" i="11" s="1"/>
  <c r="AU410" i="11" s="1"/>
  <c r="AU411" i="11" s="1"/>
  <c r="AU412" i="11" s="1"/>
  <c r="AU413" i="11" s="1"/>
  <c r="AU414" i="11" s="1"/>
  <c r="AU415" i="11" s="1"/>
  <c r="AU416" i="11" s="1"/>
  <c r="AU417" i="11" s="1"/>
  <c r="AU418" i="11" s="1"/>
  <c r="AU419" i="11" s="1"/>
  <c r="AU420" i="11" s="1"/>
  <c r="AU421" i="11" s="1"/>
  <c r="AU422" i="11" s="1"/>
  <c r="AU423" i="11" s="1"/>
  <c r="AU424" i="11" s="1"/>
  <c r="AU425" i="11" s="1"/>
  <c r="AU426" i="11" s="1"/>
  <c r="AU427" i="11" s="1"/>
  <c r="AU428" i="11" s="1"/>
  <c r="AU429" i="11" s="1"/>
  <c r="AU430" i="11" s="1"/>
  <c r="AU431" i="11" s="1"/>
  <c r="AU432" i="11" s="1"/>
  <c r="AU433" i="11" s="1"/>
  <c r="AU434" i="11" s="1"/>
  <c r="AU435" i="11" s="1"/>
  <c r="AU436" i="11" s="1"/>
  <c r="AU437" i="11" s="1"/>
  <c r="AU438" i="11" s="1"/>
  <c r="AU439" i="11" s="1"/>
  <c r="AU440" i="11" s="1"/>
  <c r="AU441" i="11" s="1"/>
  <c r="AU442" i="11" s="1"/>
  <c r="AU443" i="11" s="1"/>
  <c r="AU444" i="11" s="1"/>
  <c r="AU445" i="11" s="1"/>
  <c r="AU446" i="11" s="1"/>
  <c r="AU447" i="11" s="1"/>
  <c r="AU448" i="11" s="1"/>
  <c r="AU449" i="11" s="1"/>
  <c r="AU450" i="11" s="1"/>
  <c r="AU451" i="11" s="1"/>
  <c r="AU452" i="11" s="1"/>
  <c r="AU453" i="11" s="1"/>
  <c r="AU454" i="11" s="1"/>
  <c r="AU455" i="11" s="1"/>
  <c r="AU456" i="11" s="1"/>
  <c r="AU457" i="11" s="1"/>
  <c r="AT292" i="11"/>
  <c r="AT293" i="11" s="1"/>
  <c r="AT294" i="11" s="1"/>
  <c r="AT295" i="11" s="1"/>
  <c r="AT296" i="11" s="1"/>
  <c r="AT297" i="11" s="1"/>
  <c r="AT298" i="11" s="1"/>
  <c r="AT299" i="11" s="1"/>
  <c r="AT300" i="11" s="1"/>
  <c r="AT301" i="11" s="1"/>
  <c r="AT302" i="11" s="1"/>
  <c r="AT303" i="11" s="1"/>
  <c r="AT304" i="11" s="1"/>
  <c r="AT305" i="11" s="1"/>
  <c r="AT306" i="11" s="1"/>
  <c r="AT307" i="11" s="1"/>
  <c r="AT308" i="11" s="1"/>
  <c r="AT309" i="11" s="1"/>
  <c r="AT310" i="11" s="1"/>
  <c r="AT311" i="11" s="1"/>
  <c r="AT312" i="11" s="1"/>
  <c r="AT313" i="11" s="1"/>
  <c r="AT314" i="11" s="1"/>
  <c r="AT315" i="11" s="1"/>
  <c r="AT316" i="11" s="1"/>
  <c r="AT317" i="11" s="1"/>
  <c r="AT318" i="11" s="1"/>
  <c r="AT319" i="11" s="1"/>
  <c r="AT320" i="11" s="1"/>
  <c r="AT321" i="11" s="1"/>
  <c r="AT322" i="11" s="1"/>
  <c r="AT323" i="11" s="1"/>
  <c r="AT324" i="11" s="1"/>
  <c r="AT325" i="11" s="1"/>
  <c r="AT326" i="11" s="1"/>
  <c r="AT327" i="11" s="1"/>
  <c r="AT328" i="11" s="1"/>
  <c r="AT329" i="11" s="1"/>
  <c r="AT330" i="11" s="1"/>
  <c r="AT331" i="11" s="1"/>
  <c r="AT332" i="11" s="1"/>
  <c r="AT333" i="11" s="1"/>
  <c r="AT334" i="11" s="1"/>
  <c r="AT335" i="11" s="1"/>
  <c r="AT336" i="11" s="1"/>
  <c r="AT337" i="11" s="1"/>
  <c r="AT338" i="11" s="1"/>
  <c r="AT339" i="11" s="1"/>
  <c r="AT340" i="11" s="1"/>
  <c r="AT341" i="11" s="1"/>
  <c r="AT342" i="11" s="1"/>
  <c r="AT343" i="11" s="1"/>
  <c r="AT344" i="11" s="1"/>
  <c r="AT345" i="11" s="1"/>
  <c r="AT346" i="11" s="1"/>
  <c r="AT347" i="11" s="1"/>
  <c r="AT348" i="11" s="1"/>
  <c r="AT349" i="11" s="1"/>
  <c r="AT350" i="11" s="1"/>
  <c r="AT351" i="11" s="1"/>
  <c r="AT352" i="11" s="1"/>
  <c r="AT353" i="11" s="1"/>
  <c r="AT354" i="11" s="1"/>
  <c r="AT355" i="11" s="1"/>
  <c r="AT356" i="11" s="1"/>
  <c r="AT357" i="11" s="1"/>
  <c r="AT358" i="11" s="1"/>
  <c r="AT359" i="11" s="1"/>
  <c r="AT360" i="11" s="1"/>
  <c r="AT361" i="11" s="1"/>
  <c r="AT362" i="11" s="1"/>
  <c r="AT363" i="11" s="1"/>
  <c r="AT364" i="11" s="1"/>
  <c r="AT365" i="11" s="1"/>
  <c r="AT366" i="11" s="1"/>
  <c r="AT367" i="11" s="1"/>
  <c r="AT368" i="11" s="1"/>
  <c r="AT369" i="11" s="1"/>
  <c r="AT370" i="11" s="1"/>
  <c r="AT371" i="11" s="1"/>
  <c r="AT372" i="11" s="1"/>
  <c r="AT373" i="11" s="1"/>
  <c r="AT374" i="11" s="1"/>
  <c r="AT375" i="11" s="1"/>
  <c r="AT376" i="11" s="1"/>
  <c r="AT377" i="11" s="1"/>
  <c r="AT378" i="11" s="1"/>
  <c r="AT379" i="11" s="1"/>
  <c r="AT380" i="11" s="1"/>
  <c r="AT381" i="11" s="1"/>
  <c r="AT382" i="11" s="1"/>
  <c r="AT383" i="11" s="1"/>
  <c r="AT384" i="11" s="1"/>
  <c r="AT385" i="11" s="1"/>
  <c r="AT386" i="11" s="1"/>
  <c r="AT387" i="11" s="1"/>
  <c r="AT388" i="11" s="1"/>
  <c r="AT389" i="11" s="1"/>
  <c r="AT390" i="11" s="1"/>
  <c r="AT391" i="11" s="1"/>
  <c r="AT392" i="11" s="1"/>
  <c r="AT393" i="11" s="1"/>
  <c r="AT394" i="11" s="1"/>
  <c r="AT395" i="11" s="1"/>
  <c r="AT396" i="11" s="1"/>
  <c r="AT397" i="11" s="1"/>
  <c r="AT398" i="11" s="1"/>
  <c r="AT399" i="11" s="1"/>
  <c r="AT400" i="11" s="1"/>
  <c r="AT401" i="11" s="1"/>
  <c r="AT402" i="11" s="1"/>
  <c r="AT403" i="11" s="1"/>
  <c r="AT404" i="11" s="1"/>
  <c r="AT405" i="11" s="1"/>
  <c r="AT406" i="11" s="1"/>
  <c r="AT407" i="11" s="1"/>
  <c r="AT408" i="11" s="1"/>
  <c r="AT409" i="11" s="1"/>
  <c r="AT410" i="11" s="1"/>
  <c r="AT411" i="11" s="1"/>
  <c r="AT412" i="11" s="1"/>
  <c r="AT413" i="11" s="1"/>
  <c r="AT414" i="11" s="1"/>
  <c r="AT415" i="11" s="1"/>
  <c r="AT416" i="11" s="1"/>
  <c r="AT417" i="11" s="1"/>
  <c r="AT418" i="11" s="1"/>
  <c r="AT419" i="11" s="1"/>
  <c r="AT420" i="11" s="1"/>
  <c r="AT421" i="11" s="1"/>
  <c r="AT422" i="11" s="1"/>
  <c r="AT423" i="11" s="1"/>
  <c r="AT424" i="11" s="1"/>
  <c r="AT425" i="11" s="1"/>
  <c r="AT426" i="11" s="1"/>
  <c r="AT427" i="11" s="1"/>
  <c r="AT428" i="11" s="1"/>
  <c r="AT429" i="11" s="1"/>
  <c r="AT430" i="11" s="1"/>
  <c r="AT431" i="11" s="1"/>
  <c r="AT432" i="11" s="1"/>
  <c r="AT433" i="11" s="1"/>
  <c r="AT434" i="11" s="1"/>
  <c r="AT435" i="11" s="1"/>
  <c r="AT436" i="11" s="1"/>
  <c r="AT437" i="11" s="1"/>
  <c r="AT438" i="11" s="1"/>
  <c r="AT439" i="11" s="1"/>
  <c r="AT440" i="11" s="1"/>
  <c r="AT441" i="11" s="1"/>
  <c r="AT442" i="11" s="1"/>
  <c r="AT443" i="11" s="1"/>
  <c r="AT444" i="11" s="1"/>
  <c r="AT445" i="11" s="1"/>
  <c r="AT446" i="11" s="1"/>
  <c r="AT447" i="11" s="1"/>
  <c r="AT448" i="11" s="1"/>
  <c r="AT449" i="11" s="1"/>
  <c r="AT450" i="11" s="1"/>
  <c r="AT451" i="11" s="1"/>
  <c r="AT452" i="11" s="1"/>
  <c r="AT453" i="11" s="1"/>
  <c r="AT454" i="11" s="1"/>
  <c r="AT455" i="11" s="1"/>
  <c r="AT456" i="11" s="1"/>
  <c r="AT457" i="11" s="1"/>
  <c r="AS292" i="11"/>
  <c r="AS293" i="11" s="1"/>
  <c r="AS294" i="11" s="1"/>
  <c r="AS295" i="11" s="1"/>
  <c r="AS296" i="11" s="1"/>
  <c r="AS297" i="11" s="1"/>
  <c r="AS298" i="11" s="1"/>
  <c r="AS299" i="11" s="1"/>
  <c r="AS300" i="11" s="1"/>
  <c r="AS301" i="11" s="1"/>
  <c r="AS302" i="11" s="1"/>
  <c r="AS303" i="11" s="1"/>
  <c r="AS304" i="11" s="1"/>
  <c r="AS305" i="11" s="1"/>
  <c r="AS306" i="11" s="1"/>
  <c r="AS307" i="11" s="1"/>
  <c r="AS308" i="11" s="1"/>
  <c r="AS309" i="11" s="1"/>
  <c r="AS310" i="11" s="1"/>
  <c r="AS311" i="11" s="1"/>
  <c r="AS312" i="11" s="1"/>
  <c r="AS313" i="11" s="1"/>
  <c r="AS314" i="11" s="1"/>
  <c r="AS315" i="11" s="1"/>
  <c r="AS316" i="11" s="1"/>
  <c r="AS317" i="11" s="1"/>
  <c r="AS318" i="11" s="1"/>
  <c r="AS319" i="11" s="1"/>
  <c r="AS320" i="11" s="1"/>
  <c r="AS321" i="11" s="1"/>
  <c r="AS322" i="11" s="1"/>
  <c r="AS323" i="11" s="1"/>
  <c r="AS324" i="11" s="1"/>
  <c r="AS325" i="11" s="1"/>
  <c r="AS326" i="11" s="1"/>
  <c r="AS327" i="11" s="1"/>
  <c r="AS328" i="11" s="1"/>
  <c r="AS329" i="11" s="1"/>
  <c r="AS330" i="11" s="1"/>
  <c r="AS331" i="11" s="1"/>
  <c r="AS332" i="11" s="1"/>
  <c r="AS333" i="11" s="1"/>
  <c r="AS334" i="11" s="1"/>
  <c r="AS335" i="11" s="1"/>
  <c r="AS336" i="11" s="1"/>
  <c r="AS337" i="11" s="1"/>
  <c r="AS338" i="11" s="1"/>
  <c r="AS339" i="11" s="1"/>
  <c r="AS340" i="11" s="1"/>
  <c r="AS341" i="11" s="1"/>
  <c r="AS342" i="11" s="1"/>
  <c r="AS343" i="11" s="1"/>
  <c r="AS344" i="11" s="1"/>
  <c r="AS345" i="11" s="1"/>
  <c r="AS346" i="11" s="1"/>
  <c r="AS347" i="11" s="1"/>
  <c r="AS348" i="11" s="1"/>
  <c r="AS349" i="11" s="1"/>
  <c r="AS350" i="11" s="1"/>
  <c r="AS351" i="11" s="1"/>
  <c r="AS352" i="11" s="1"/>
  <c r="AS353" i="11" s="1"/>
  <c r="AS354" i="11" s="1"/>
  <c r="AS355" i="11" s="1"/>
  <c r="AS356" i="11" s="1"/>
  <c r="AS357" i="11" s="1"/>
  <c r="AS358" i="11" s="1"/>
  <c r="AS359" i="11" s="1"/>
  <c r="AS360" i="11" s="1"/>
  <c r="AS361" i="11" s="1"/>
  <c r="AS362" i="11" s="1"/>
  <c r="AS363" i="11" s="1"/>
  <c r="AS364" i="11" s="1"/>
  <c r="AS365" i="11" s="1"/>
  <c r="AS366" i="11" s="1"/>
  <c r="AS367" i="11" s="1"/>
  <c r="AS368" i="11" s="1"/>
  <c r="AS369" i="11" s="1"/>
  <c r="AS370" i="11" s="1"/>
  <c r="AS371" i="11" s="1"/>
  <c r="AS372" i="11" s="1"/>
  <c r="AS373" i="11" s="1"/>
  <c r="AS374" i="11" s="1"/>
  <c r="AS375" i="11" s="1"/>
  <c r="AS376" i="11" s="1"/>
  <c r="AS377" i="11" s="1"/>
  <c r="AS378" i="11" s="1"/>
  <c r="AS379" i="11" s="1"/>
  <c r="AS380" i="11" s="1"/>
  <c r="AS381" i="11" s="1"/>
  <c r="AS382" i="11" s="1"/>
  <c r="AS383" i="11" s="1"/>
  <c r="AS384" i="11" s="1"/>
  <c r="AS385" i="11" s="1"/>
  <c r="AS386" i="11" s="1"/>
  <c r="AS387" i="11" s="1"/>
  <c r="AS388" i="11" s="1"/>
  <c r="AS389" i="11" s="1"/>
  <c r="AS390" i="11" s="1"/>
  <c r="AS391" i="11" s="1"/>
  <c r="AS392" i="11" s="1"/>
  <c r="AS393" i="11" s="1"/>
  <c r="AS394" i="11" s="1"/>
  <c r="AS395" i="11" s="1"/>
  <c r="AS396" i="11" s="1"/>
  <c r="AS397" i="11" s="1"/>
  <c r="AS398" i="11" s="1"/>
  <c r="AS399" i="11" s="1"/>
  <c r="AS400" i="11" s="1"/>
  <c r="AS401" i="11" s="1"/>
  <c r="AS402" i="11" s="1"/>
  <c r="AS403" i="11" s="1"/>
  <c r="AS404" i="11" s="1"/>
  <c r="AS405" i="11" s="1"/>
  <c r="AS406" i="11" s="1"/>
  <c r="AS407" i="11" s="1"/>
  <c r="AS408" i="11" s="1"/>
  <c r="AS409" i="11" s="1"/>
  <c r="AS410" i="11" s="1"/>
  <c r="AS411" i="11" s="1"/>
  <c r="AS412" i="11" s="1"/>
  <c r="AS413" i="11" s="1"/>
  <c r="AS414" i="11" s="1"/>
  <c r="AS415" i="11" s="1"/>
  <c r="AS416" i="11" s="1"/>
  <c r="AS417" i="11" s="1"/>
  <c r="AS418" i="11" s="1"/>
  <c r="AS419" i="11" s="1"/>
  <c r="AS420" i="11" s="1"/>
  <c r="AS421" i="11" s="1"/>
  <c r="AS422" i="11" s="1"/>
  <c r="AS423" i="11" s="1"/>
  <c r="AS424" i="11" s="1"/>
  <c r="AS425" i="11" s="1"/>
  <c r="AS426" i="11" s="1"/>
  <c r="AS427" i="11" s="1"/>
  <c r="AS428" i="11" s="1"/>
  <c r="AS429" i="11" s="1"/>
  <c r="AS430" i="11" s="1"/>
  <c r="AS431" i="11" s="1"/>
  <c r="AS432" i="11" s="1"/>
  <c r="AS433" i="11" s="1"/>
  <c r="AS434" i="11" s="1"/>
  <c r="AS435" i="11" s="1"/>
  <c r="AS436" i="11" s="1"/>
  <c r="AS437" i="11" s="1"/>
  <c r="AS438" i="11" s="1"/>
  <c r="AS439" i="11" s="1"/>
  <c r="AS440" i="11" s="1"/>
  <c r="AS441" i="11" s="1"/>
  <c r="AS442" i="11" s="1"/>
  <c r="AS443" i="11" s="1"/>
  <c r="AS444" i="11" s="1"/>
  <c r="AS445" i="11" s="1"/>
  <c r="AS446" i="11" s="1"/>
  <c r="AS447" i="11" s="1"/>
  <c r="AS448" i="11" s="1"/>
  <c r="AS449" i="11" s="1"/>
  <c r="AS450" i="11" s="1"/>
  <c r="AS451" i="11" s="1"/>
  <c r="AS452" i="11" s="1"/>
  <c r="AS453" i="11" s="1"/>
  <c r="AS454" i="11" s="1"/>
  <c r="AS455" i="11" s="1"/>
  <c r="AS456" i="11" s="1"/>
  <c r="AS457" i="11" s="1"/>
  <c r="AR292" i="11"/>
  <c r="AR293" i="11" s="1"/>
  <c r="AR294" i="11" s="1"/>
  <c r="AR295" i="11" s="1"/>
  <c r="AR296" i="11" s="1"/>
  <c r="AR297" i="11" s="1"/>
  <c r="AR298" i="11" s="1"/>
  <c r="AR299" i="11" s="1"/>
  <c r="AR300" i="11" s="1"/>
  <c r="AR301" i="11" s="1"/>
  <c r="AR302" i="11" s="1"/>
  <c r="AR303" i="11" s="1"/>
  <c r="AR304" i="11" s="1"/>
  <c r="AR305" i="11" s="1"/>
  <c r="AR306" i="11" s="1"/>
  <c r="AR307" i="11" s="1"/>
  <c r="AR308" i="11" s="1"/>
  <c r="AR309" i="11" s="1"/>
  <c r="AR310" i="11" s="1"/>
  <c r="AR311" i="11" s="1"/>
  <c r="AR312" i="11" s="1"/>
  <c r="AR313" i="11" s="1"/>
  <c r="AR314" i="11" s="1"/>
  <c r="AR315" i="11" s="1"/>
  <c r="AR316" i="11" s="1"/>
  <c r="AR317" i="11" s="1"/>
  <c r="AR318" i="11" s="1"/>
  <c r="AR319" i="11" s="1"/>
  <c r="AR320" i="11" s="1"/>
  <c r="AR321" i="11" s="1"/>
  <c r="AR322" i="11" s="1"/>
  <c r="AR323" i="11" s="1"/>
  <c r="AR324" i="11" s="1"/>
  <c r="AR325" i="11" s="1"/>
  <c r="AR326" i="11" s="1"/>
  <c r="AR327" i="11" s="1"/>
  <c r="AR328" i="11" s="1"/>
  <c r="AR329" i="11" s="1"/>
  <c r="AR330" i="11" s="1"/>
  <c r="AR331" i="11" s="1"/>
  <c r="AR332" i="11" s="1"/>
  <c r="AR333" i="11" s="1"/>
  <c r="AR334" i="11" s="1"/>
  <c r="AR335" i="11" s="1"/>
  <c r="AR336" i="11" s="1"/>
  <c r="AR337" i="11" s="1"/>
  <c r="AR338" i="11" s="1"/>
  <c r="AR339" i="11" s="1"/>
  <c r="AR340" i="11" s="1"/>
  <c r="AR341" i="11" s="1"/>
  <c r="AR342" i="11" s="1"/>
  <c r="AR343" i="11" s="1"/>
  <c r="AR344" i="11" s="1"/>
  <c r="AR345" i="11" s="1"/>
  <c r="AR346" i="11" s="1"/>
  <c r="AR347" i="11" s="1"/>
  <c r="AR348" i="11" s="1"/>
  <c r="AR349" i="11" s="1"/>
  <c r="AR350" i="11" s="1"/>
  <c r="AR351" i="11" s="1"/>
  <c r="AR352" i="11" s="1"/>
  <c r="AR353" i="11" s="1"/>
  <c r="AR354" i="11" s="1"/>
  <c r="AR355" i="11" s="1"/>
  <c r="AR356" i="11" s="1"/>
  <c r="AR357" i="11" s="1"/>
  <c r="AR358" i="11" s="1"/>
  <c r="AR359" i="11" s="1"/>
  <c r="AR360" i="11" s="1"/>
  <c r="AR361" i="11" s="1"/>
  <c r="AR362" i="11" s="1"/>
  <c r="AR363" i="11" s="1"/>
  <c r="AR364" i="11" s="1"/>
  <c r="AR365" i="11" s="1"/>
  <c r="AR366" i="11" s="1"/>
  <c r="AR367" i="11" s="1"/>
  <c r="AR368" i="11" s="1"/>
  <c r="AR369" i="11" s="1"/>
  <c r="AR370" i="11" s="1"/>
  <c r="AR371" i="11" s="1"/>
  <c r="AR372" i="11" s="1"/>
  <c r="AR373" i="11" s="1"/>
  <c r="AR374" i="11" s="1"/>
  <c r="AR375" i="11" s="1"/>
  <c r="AR376" i="11" s="1"/>
  <c r="AR377" i="11" s="1"/>
  <c r="AR378" i="11" s="1"/>
  <c r="AR379" i="11" s="1"/>
  <c r="AR380" i="11" s="1"/>
  <c r="AR381" i="11" s="1"/>
  <c r="AR382" i="11" s="1"/>
  <c r="AR383" i="11" s="1"/>
  <c r="AR384" i="11" s="1"/>
  <c r="AR385" i="11" s="1"/>
  <c r="AR386" i="11" s="1"/>
  <c r="AR387" i="11" s="1"/>
  <c r="AR388" i="11" s="1"/>
  <c r="AR389" i="11" s="1"/>
  <c r="AR390" i="11" s="1"/>
  <c r="AR391" i="11" s="1"/>
  <c r="AR392" i="11" s="1"/>
  <c r="AR393" i="11" s="1"/>
  <c r="AR394" i="11" s="1"/>
  <c r="AR395" i="11" s="1"/>
  <c r="AR396" i="11" s="1"/>
  <c r="AR397" i="11" s="1"/>
  <c r="AR398" i="11" s="1"/>
  <c r="AR399" i="11" s="1"/>
  <c r="AR400" i="11" s="1"/>
  <c r="AR401" i="11" s="1"/>
  <c r="AR402" i="11" s="1"/>
  <c r="AR403" i="11" s="1"/>
  <c r="AR404" i="11" s="1"/>
  <c r="AR405" i="11" s="1"/>
  <c r="AR406" i="11" s="1"/>
  <c r="AR407" i="11" s="1"/>
  <c r="AR408" i="11" s="1"/>
  <c r="AR409" i="11" s="1"/>
  <c r="AR410" i="11" s="1"/>
  <c r="AR411" i="11" s="1"/>
  <c r="AR412" i="11" s="1"/>
  <c r="AR413" i="11" s="1"/>
  <c r="AR414" i="11" s="1"/>
  <c r="AR415" i="11" s="1"/>
  <c r="AR416" i="11" s="1"/>
  <c r="AR417" i="11" s="1"/>
  <c r="AR418" i="11" s="1"/>
  <c r="AR419" i="11" s="1"/>
  <c r="AR420" i="11" s="1"/>
  <c r="AR421" i="11" s="1"/>
  <c r="AR422" i="11" s="1"/>
  <c r="AR423" i="11" s="1"/>
  <c r="AR424" i="11" s="1"/>
  <c r="AR425" i="11" s="1"/>
  <c r="AR426" i="11" s="1"/>
  <c r="AR427" i="11" s="1"/>
  <c r="AR428" i="11" s="1"/>
  <c r="AR429" i="11" s="1"/>
  <c r="AR430" i="11" s="1"/>
  <c r="AR431" i="11" s="1"/>
  <c r="AR432" i="11" s="1"/>
  <c r="AR433" i="11" s="1"/>
  <c r="AR434" i="11" s="1"/>
  <c r="AR435" i="11" s="1"/>
  <c r="AR436" i="11" s="1"/>
  <c r="AR437" i="11" s="1"/>
  <c r="AR438" i="11" s="1"/>
  <c r="AR439" i="11" s="1"/>
  <c r="AR440" i="11" s="1"/>
  <c r="AR441" i="11" s="1"/>
  <c r="AR442" i="11" s="1"/>
  <c r="AR443" i="11" s="1"/>
  <c r="AR444" i="11" s="1"/>
  <c r="AR445" i="11" s="1"/>
  <c r="AR446" i="11" s="1"/>
  <c r="AR447" i="11" s="1"/>
  <c r="AR448" i="11" s="1"/>
  <c r="AR449" i="11" s="1"/>
  <c r="AR450" i="11" s="1"/>
  <c r="AR451" i="11" s="1"/>
  <c r="AR452" i="11" s="1"/>
  <c r="AR453" i="11" s="1"/>
  <c r="AR454" i="11" s="1"/>
  <c r="AR455" i="11" s="1"/>
  <c r="AR456" i="11" s="1"/>
  <c r="AR457" i="11" s="1"/>
  <c r="AQ292" i="11"/>
  <c r="AQ293" i="11" s="1"/>
  <c r="AQ294" i="11" s="1"/>
  <c r="AQ295" i="11" s="1"/>
  <c r="AQ296" i="11" s="1"/>
  <c r="AQ297" i="11" s="1"/>
  <c r="AQ298" i="11" s="1"/>
  <c r="AQ299" i="11" s="1"/>
  <c r="AQ300" i="11" s="1"/>
  <c r="AQ301" i="11" s="1"/>
  <c r="AQ302" i="11" s="1"/>
  <c r="AQ303" i="11" s="1"/>
  <c r="AQ304" i="11" s="1"/>
  <c r="AQ305" i="11" s="1"/>
  <c r="AQ306" i="11" s="1"/>
  <c r="AQ307" i="11" s="1"/>
  <c r="AQ308" i="11" s="1"/>
  <c r="AQ309" i="11" s="1"/>
  <c r="AQ310" i="11" s="1"/>
  <c r="AQ311" i="11" s="1"/>
  <c r="AQ312" i="11" s="1"/>
  <c r="AQ313" i="11" s="1"/>
  <c r="AQ314" i="11" s="1"/>
  <c r="AQ315" i="11" s="1"/>
  <c r="AQ316" i="11" s="1"/>
  <c r="AQ317" i="11" s="1"/>
  <c r="AQ318" i="11" s="1"/>
  <c r="AQ319" i="11" s="1"/>
  <c r="AQ320" i="11" s="1"/>
  <c r="AQ321" i="11" s="1"/>
  <c r="AQ322" i="11" s="1"/>
  <c r="AQ323" i="11" s="1"/>
  <c r="AQ324" i="11" s="1"/>
  <c r="AQ325" i="11" s="1"/>
  <c r="AQ326" i="11" s="1"/>
  <c r="AQ327" i="11" s="1"/>
  <c r="AQ328" i="11" s="1"/>
  <c r="AQ329" i="11" s="1"/>
  <c r="AQ330" i="11" s="1"/>
  <c r="AQ331" i="11" s="1"/>
  <c r="AQ332" i="11" s="1"/>
  <c r="AQ333" i="11" s="1"/>
  <c r="AQ334" i="11" s="1"/>
  <c r="AQ335" i="11" s="1"/>
  <c r="AQ336" i="11" s="1"/>
  <c r="AQ337" i="11" s="1"/>
  <c r="AQ338" i="11" s="1"/>
  <c r="AQ339" i="11" s="1"/>
  <c r="AQ340" i="11" s="1"/>
  <c r="AQ341" i="11" s="1"/>
  <c r="AQ342" i="11" s="1"/>
  <c r="AQ343" i="11" s="1"/>
  <c r="AQ344" i="11" s="1"/>
  <c r="AQ345" i="11" s="1"/>
  <c r="AQ346" i="11" s="1"/>
  <c r="AQ347" i="11" s="1"/>
  <c r="AQ348" i="11" s="1"/>
  <c r="AQ349" i="11" s="1"/>
  <c r="AQ350" i="11" s="1"/>
  <c r="AQ351" i="11" s="1"/>
  <c r="AQ352" i="11" s="1"/>
  <c r="AQ353" i="11" s="1"/>
  <c r="AQ354" i="11" s="1"/>
  <c r="AQ355" i="11" s="1"/>
  <c r="AQ356" i="11" s="1"/>
  <c r="AQ357" i="11" s="1"/>
  <c r="AQ358" i="11" s="1"/>
  <c r="AQ359" i="11" s="1"/>
  <c r="AQ360" i="11" s="1"/>
  <c r="AQ361" i="11" s="1"/>
  <c r="AQ362" i="11" s="1"/>
  <c r="AQ363" i="11" s="1"/>
  <c r="AQ364" i="11" s="1"/>
  <c r="AQ365" i="11" s="1"/>
  <c r="AQ366" i="11" s="1"/>
  <c r="AQ367" i="11" s="1"/>
  <c r="AQ368" i="11" s="1"/>
  <c r="AQ369" i="11" s="1"/>
  <c r="AQ370" i="11" s="1"/>
  <c r="AQ371" i="11" s="1"/>
  <c r="AQ372" i="11" s="1"/>
  <c r="AQ373" i="11" s="1"/>
  <c r="AQ374" i="11" s="1"/>
  <c r="AQ375" i="11" s="1"/>
  <c r="AQ376" i="11" s="1"/>
  <c r="AQ377" i="11" s="1"/>
  <c r="AQ378" i="11" s="1"/>
  <c r="AQ379" i="11" s="1"/>
  <c r="AQ380" i="11" s="1"/>
  <c r="AQ381" i="11" s="1"/>
  <c r="AQ382" i="11" s="1"/>
  <c r="AQ383" i="11" s="1"/>
  <c r="AQ384" i="11" s="1"/>
  <c r="AQ385" i="11" s="1"/>
  <c r="AQ386" i="11" s="1"/>
  <c r="AQ387" i="11" s="1"/>
  <c r="AQ388" i="11" s="1"/>
  <c r="AQ389" i="11" s="1"/>
  <c r="AQ390" i="11" s="1"/>
  <c r="AQ391" i="11" s="1"/>
  <c r="AQ392" i="11" s="1"/>
  <c r="AQ393" i="11" s="1"/>
  <c r="AQ394" i="11" s="1"/>
  <c r="AQ395" i="11" s="1"/>
  <c r="AQ396" i="11" s="1"/>
  <c r="AQ397" i="11" s="1"/>
  <c r="AQ398" i="11" s="1"/>
  <c r="AQ399" i="11" s="1"/>
  <c r="AQ400" i="11" s="1"/>
  <c r="AQ401" i="11" s="1"/>
  <c r="AQ402" i="11" s="1"/>
  <c r="AQ403" i="11" s="1"/>
  <c r="AQ404" i="11" s="1"/>
  <c r="AQ405" i="11" s="1"/>
  <c r="AQ406" i="11" s="1"/>
  <c r="AQ407" i="11" s="1"/>
  <c r="AQ408" i="11" s="1"/>
  <c r="AQ409" i="11" s="1"/>
  <c r="AQ410" i="11" s="1"/>
  <c r="AQ411" i="11" s="1"/>
  <c r="AQ412" i="11" s="1"/>
  <c r="AQ413" i="11" s="1"/>
  <c r="AQ414" i="11" s="1"/>
  <c r="AQ415" i="11" s="1"/>
  <c r="AQ416" i="11" s="1"/>
  <c r="AQ417" i="11" s="1"/>
  <c r="AQ418" i="11" s="1"/>
  <c r="AQ419" i="11" s="1"/>
  <c r="AQ420" i="11" s="1"/>
  <c r="AQ421" i="11" s="1"/>
  <c r="AQ422" i="11" s="1"/>
  <c r="AQ423" i="11" s="1"/>
  <c r="AQ424" i="11" s="1"/>
  <c r="AQ425" i="11" s="1"/>
  <c r="AQ426" i="11" s="1"/>
  <c r="AQ427" i="11" s="1"/>
  <c r="AQ428" i="11" s="1"/>
  <c r="AQ429" i="11" s="1"/>
  <c r="AQ430" i="11" s="1"/>
  <c r="AQ431" i="11" s="1"/>
  <c r="AQ432" i="11" s="1"/>
  <c r="AQ433" i="11" s="1"/>
  <c r="AQ434" i="11" s="1"/>
  <c r="AQ435" i="11" s="1"/>
  <c r="AQ436" i="11" s="1"/>
  <c r="AQ437" i="11" s="1"/>
  <c r="AQ438" i="11" s="1"/>
  <c r="AQ439" i="11" s="1"/>
  <c r="AQ440" i="11" s="1"/>
  <c r="AQ441" i="11" s="1"/>
  <c r="AQ442" i="11" s="1"/>
  <c r="AQ443" i="11" s="1"/>
  <c r="AQ444" i="11" s="1"/>
  <c r="AQ445" i="11" s="1"/>
  <c r="AQ446" i="11" s="1"/>
  <c r="AQ447" i="11" s="1"/>
  <c r="AQ448" i="11" s="1"/>
  <c r="AQ449" i="11" s="1"/>
  <c r="AQ450" i="11" s="1"/>
  <c r="AQ451" i="11" s="1"/>
  <c r="AQ452" i="11" s="1"/>
  <c r="AQ453" i="11" s="1"/>
  <c r="AQ454" i="11" s="1"/>
  <c r="AQ455" i="11" s="1"/>
  <c r="AQ456" i="11" s="1"/>
  <c r="AQ457" i="11" s="1"/>
  <c r="AP292" i="11"/>
  <c r="AP293" i="11" s="1"/>
  <c r="AP294" i="11" s="1"/>
  <c r="AP295" i="11" s="1"/>
  <c r="AP296" i="11" s="1"/>
  <c r="AP297" i="11" s="1"/>
  <c r="AP298" i="11" s="1"/>
  <c r="AP299" i="11" s="1"/>
  <c r="AP300" i="11" s="1"/>
  <c r="AP301" i="11" s="1"/>
  <c r="AP302" i="11" s="1"/>
  <c r="AP303" i="11" s="1"/>
  <c r="AP304" i="11" s="1"/>
  <c r="AP305" i="11" s="1"/>
  <c r="AP306" i="11" s="1"/>
  <c r="AP307" i="11" s="1"/>
  <c r="AP308" i="11" s="1"/>
  <c r="AP309" i="11" s="1"/>
  <c r="AP310" i="11" s="1"/>
  <c r="AP311" i="11" s="1"/>
  <c r="AP312" i="11" s="1"/>
  <c r="AP313" i="11" s="1"/>
  <c r="AP314" i="11" s="1"/>
  <c r="AP315" i="11" s="1"/>
  <c r="AP316" i="11" s="1"/>
  <c r="AP317" i="11" s="1"/>
  <c r="AP318" i="11" s="1"/>
  <c r="AP319" i="11" s="1"/>
  <c r="AP320" i="11" s="1"/>
  <c r="AP321" i="11" s="1"/>
  <c r="AP322" i="11" s="1"/>
  <c r="AP323" i="11" s="1"/>
  <c r="AP324" i="11" s="1"/>
  <c r="AP325" i="11" s="1"/>
  <c r="AP326" i="11" s="1"/>
  <c r="AP327" i="11" s="1"/>
  <c r="AP328" i="11" s="1"/>
  <c r="AP329" i="11" s="1"/>
  <c r="AP330" i="11" s="1"/>
  <c r="AP331" i="11" s="1"/>
  <c r="AP332" i="11" s="1"/>
  <c r="AP333" i="11" s="1"/>
  <c r="AP334" i="11" s="1"/>
  <c r="AP335" i="11" s="1"/>
  <c r="AP336" i="11" s="1"/>
  <c r="AP337" i="11" s="1"/>
  <c r="AP338" i="11" s="1"/>
  <c r="AP339" i="11" s="1"/>
  <c r="AP340" i="11" s="1"/>
  <c r="AP341" i="11" s="1"/>
  <c r="AP342" i="11" s="1"/>
  <c r="AP343" i="11" s="1"/>
  <c r="AP344" i="11" s="1"/>
  <c r="AP345" i="11" s="1"/>
  <c r="AP346" i="11" s="1"/>
  <c r="AP347" i="11" s="1"/>
  <c r="AP348" i="11" s="1"/>
  <c r="AP349" i="11" s="1"/>
  <c r="AP350" i="11" s="1"/>
  <c r="AP351" i="11" s="1"/>
  <c r="AP352" i="11" s="1"/>
  <c r="AP353" i="11" s="1"/>
  <c r="AP354" i="11" s="1"/>
  <c r="AP355" i="11" s="1"/>
  <c r="AP356" i="11" s="1"/>
  <c r="AP357" i="11" s="1"/>
  <c r="AP358" i="11" s="1"/>
  <c r="AP359" i="11" s="1"/>
  <c r="AP360" i="11" s="1"/>
  <c r="AP361" i="11" s="1"/>
  <c r="AP362" i="11" s="1"/>
  <c r="AP363" i="11" s="1"/>
  <c r="AP364" i="11" s="1"/>
  <c r="AP365" i="11" s="1"/>
  <c r="AP366" i="11" s="1"/>
  <c r="AP367" i="11" s="1"/>
  <c r="AP368" i="11" s="1"/>
  <c r="AP369" i="11" s="1"/>
  <c r="AP370" i="11" s="1"/>
  <c r="AP371" i="11" s="1"/>
  <c r="AP372" i="11" s="1"/>
  <c r="AP373" i="11" s="1"/>
  <c r="AP374" i="11" s="1"/>
  <c r="AP375" i="11" s="1"/>
  <c r="AP376" i="11" s="1"/>
  <c r="AP377" i="11" s="1"/>
  <c r="AP378" i="11" s="1"/>
  <c r="AP379" i="11" s="1"/>
  <c r="AP380" i="11" s="1"/>
  <c r="AP381" i="11" s="1"/>
  <c r="AP382" i="11" s="1"/>
  <c r="AP383" i="11" s="1"/>
  <c r="AP384" i="11" s="1"/>
  <c r="AP385" i="11" s="1"/>
  <c r="AP386" i="11" s="1"/>
  <c r="AP387" i="11" s="1"/>
  <c r="AP388" i="11" s="1"/>
  <c r="AP389" i="11" s="1"/>
  <c r="AP390" i="11" s="1"/>
  <c r="AP391" i="11" s="1"/>
  <c r="AP392" i="11" s="1"/>
  <c r="AP393" i="11" s="1"/>
  <c r="AP394" i="11" s="1"/>
  <c r="AP395" i="11" s="1"/>
  <c r="AP396" i="11" s="1"/>
  <c r="AP397" i="11" s="1"/>
  <c r="AP398" i="11" s="1"/>
  <c r="AP399" i="11" s="1"/>
  <c r="AP400" i="11" s="1"/>
  <c r="AP401" i="11" s="1"/>
  <c r="AP402" i="11" s="1"/>
  <c r="AP403" i="11" s="1"/>
  <c r="AP404" i="11" s="1"/>
  <c r="AP405" i="11" s="1"/>
  <c r="AP406" i="11" s="1"/>
  <c r="AP407" i="11" s="1"/>
  <c r="AP408" i="11" s="1"/>
  <c r="AP409" i="11" s="1"/>
  <c r="AP410" i="11" s="1"/>
  <c r="AP411" i="11" s="1"/>
  <c r="AP412" i="11" s="1"/>
  <c r="AP413" i="11" s="1"/>
  <c r="AP414" i="11" s="1"/>
  <c r="AP415" i="11" s="1"/>
  <c r="AP416" i="11" s="1"/>
  <c r="AP417" i="11" s="1"/>
  <c r="AP418" i="11" s="1"/>
  <c r="AP419" i="11" s="1"/>
  <c r="AP420" i="11" s="1"/>
  <c r="AP421" i="11" s="1"/>
  <c r="AP422" i="11" s="1"/>
  <c r="AP423" i="11" s="1"/>
  <c r="AP424" i="11" s="1"/>
  <c r="AP425" i="11" s="1"/>
  <c r="AP426" i="11" s="1"/>
  <c r="AP427" i="11" s="1"/>
  <c r="AP428" i="11" s="1"/>
  <c r="AP429" i="11" s="1"/>
  <c r="AP430" i="11" s="1"/>
  <c r="AP431" i="11" s="1"/>
  <c r="AP432" i="11" s="1"/>
  <c r="AP433" i="11" s="1"/>
  <c r="AP434" i="11" s="1"/>
  <c r="AP435" i="11" s="1"/>
  <c r="AP436" i="11" s="1"/>
  <c r="AP437" i="11" s="1"/>
  <c r="AP438" i="11" s="1"/>
  <c r="AP439" i="11" s="1"/>
  <c r="AP440" i="11" s="1"/>
  <c r="AP441" i="11" s="1"/>
  <c r="AP442" i="11" s="1"/>
  <c r="AP443" i="11" s="1"/>
  <c r="AP444" i="11" s="1"/>
  <c r="AP445" i="11" s="1"/>
  <c r="AP446" i="11" s="1"/>
  <c r="AP447" i="11" s="1"/>
  <c r="AP448" i="11" s="1"/>
  <c r="AP449" i="11" s="1"/>
  <c r="AP450" i="11" s="1"/>
  <c r="AP451" i="11" s="1"/>
  <c r="AP452" i="11" s="1"/>
  <c r="AP453" i="11" s="1"/>
  <c r="AP454" i="11" s="1"/>
  <c r="AP455" i="11" s="1"/>
  <c r="AP456" i="11" s="1"/>
  <c r="AP457" i="11" s="1"/>
  <c r="AO292" i="11"/>
  <c r="AO293" i="11" s="1"/>
  <c r="AO294" i="11" s="1"/>
  <c r="AO295" i="11" s="1"/>
  <c r="AO296" i="11" s="1"/>
  <c r="AO297" i="11" s="1"/>
  <c r="AO298" i="11" s="1"/>
  <c r="AO299" i="11" s="1"/>
  <c r="AO300" i="11" s="1"/>
  <c r="AO301" i="11" s="1"/>
  <c r="AO302" i="11" s="1"/>
  <c r="AO303" i="11" s="1"/>
  <c r="AO304" i="11" s="1"/>
  <c r="AO305" i="11" s="1"/>
  <c r="AO306" i="11" s="1"/>
  <c r="AO307" i="11" s="1"/>
  <c r="AO308" i="11" s="1"/>
  <c r="AO309" i="11" s="1"/>
  <c r="AO310" i="11" s="1"/>
  <c r="AO311" i="11" s="1"/>
  <c r="AO312" i="11" s="1"/>
  <c r="AO313" i="11" s="1"/>
  <c r="AO314" i="11" s="1"/>
  <c r="AO315" i="11" s="1"/>
  <c r="AO316" i="11" s="1"/>
  <c r="AO317" i="11" s="1"/>
  <c r="AO318" i="11" s="1"/>
  <c r="AO319" i="11" s="1"/>
  <c r="AO320" i="11" s="1"/>
  <c r="AO321" i="11" s="1"/>
  <c r="AO322" i="11" s="1"/>
  <c r="AO323" i="11" s="1"/>
  <c r="AO324" i="11" s="1"/>
  <c r="AO325" i="11" s="1"/>
  <c r="AO326" i="11" s="1"/>
  <c r="AO327" i="11" s="1"/>
  <c r="AO328" i="11" s="1"/>
  <c r="AO329" i="11" s="1"/>
  <c r="AO330" i="11" s="1"/>
  <c r="AO331" i="11" s="1"/>
  <c r="AO332" i="11" s="1"/>
  <c r="AO333" i="11" s="1"/>
  <c r="AO334" i="11" s="1"/>
  <c r="AO335" i="11" s="1"/>
  <c r="AO336" i="11" s="1"/>
  <c r="AO337" i="11" s="1"/>
  <c r="AO338" i="11" s="1"/>
  <c r="AO339" i="11" s="1"/>
  <c r="AO340" i="11" s="1"/>
  <c r="AO341" i="11" s="1"/>
  <c r="AO342" i="11" s="1"/>
  <c r="AO343" i="11" s="1"/>
  <c r="AO344" i="11" s="1"/>
  <c r="AO345" i="11" s="1"/>
  <c r="AO346" i="11" s="1"/>
  <c r="AO347" i="11" s="1"/>
  <c r="AO348" i="11" s="1"/>
  <c r="AO349" i="11" s="1"/>
  <c r="AO350" i="11" s="1"/>
  <c r="AO351" i="11" s="1"/>
  <c r="AO352" i="11" s="1"/>
  <c r="AO353" i="11" s="1"/>
  <c r="AO354" i="11" s="1"/>
  <c r="AO355" i="11" s="1"/>
  <c r="AO356" i="11" s="1"/>
  <c r="AO357" i="11" s="1"/>
  <c r="AO358" i="11" s="1"/>
  <c r="AO359" i="11" s="1"/>
  <c r="AO360" i="11" s="1"/>
  <c r="AO361" i="11" s="1"/>
  <c r="AO362" i="11" s="1"/>
  <c r="AO363" i="11" s="1"/>
  <c r="AO364" i="11" s="1"/>
  <c r="AO365" i="11" s="1"/>
  <c r="AO366" i="11" s="1"/>
  <c r="AO367" i="11" s="1"/>
  <c r="AO368" i="11" s="1"/>
  <c r="AO369" i="11" s="1"/>
  <c r="AO370" i="11" s="1"/>
  <c r="AO371" i="11" s="1"/>
  <c r="AO372" i="11" s="1"/>
  <c r="AO373" i="11" s="1"/>
  <c r="AO374" i="11" s="1"/>
  <c r="AO375" i="11" s="1"/>
  <c r="AO376" i="11" s="1"/>
  <c r="AO377" i="11" s="1"/>
  <c r="AO378" i="11" s="1"/>
  <c r="AO379" i="11" s="1"/>
  <c r="AO380" i="11" s="1"/>
  <c r="AO381" i="11" s="1"/>
  <c r="AO382" i="11" s="1"/>
  <c r="AO383" i="11" s="1"/>
  <c r="AO384" i="11" s="1"/>
  <c r="AO385" i="11" s="1"/>
  <c r="AO386" i="11" s="1"/>
  <c r="AO387" i="11" s="1"/>
  <c r="AO388" i="11" s="1"/>
  <c r="AO389" i="11" s="1"/>
  <c r="AO390" i="11" s="1"/>
  <c r="AO391" i="11" s="1"/>
  <c r="AO392" i="11" s="1"/>
  <c r="AO393" i="11" s="1"/>
  <c r="AO394" i="11" s="1"/>
  <c r="AO395" i="11" s="1"/>
  <c r="AO396" i="11" s="1"/>
  <c r="AO397" i="11" s="1"/>
  <c r="AO398" i="11" s="1"/>
  <c r="AO399" i="11" s="1"/>
  <c r="AO400" i="11" s="1"/>
  <c r="AO401" i="11" s="1"/>
  <c r="AO402" i="11" s="1"/>
  <c r="AO403" i="11" s="1"/>
  <c r="AO404" i="11" s="1"/>
  <c r="AO405" i="11" s="1"/>
  <c r="AO406" i="11" s="1"/>
  <c r="AO407" i="11" s="1"/>
  <c r="AO408" i="11" s="1"/>
  <c r="AO409" i="11" s="1"/>
  <c r="AO410" i="11" s="1"/>
  <c r="AO411" i="11" s="1"/>
  <c r="AO412" i="11" s="1"/>
  <c r="AO413" i="11" s="1"/>
  <c r="AO414" i="11" s="1"/>
  <c r="AO415" i="11" s="1"/>
  <c r="AO416" i="11" s="1"/>
  <c r="AO417" i="11" s="1"/>
  <c r="AO418" i="11" s="1"/>
  <c r="AO419" i="11" s="1"/>
  <c r="AO420" i="11" s="1"/>
  <c r="AO421" i="11" s="1"/>
  <c r="AO422" i="11" s="1"/>
  <c r="AO423" i="11" s="1"/>
  <c r="AO424" i="11" s="1"/>
  <c r="AO425" i="11" s="1"/>
  <c r="AO426" i="11" s="1"/>
  <c r="AO427" i="11" s="1"/>
  <c r="AO428" i="11" s="1"/>
  <c r="AO429" i="11" s="1"/>
  <c r="AO430" i="11" s="1"/>
  <c r="AO431" i="11" s="1"/>
  <c r="AO432" i="11" s="1"/>
  <c r="AO433" i="11" s="1"/>
  <c r="AO434" i="11" s="1"/>
  <c r="AO435" i="11" s="1"/>
  <c r="AO436" i="11" s="1"/>
  <c r="AO437" i="11" s="1"/>
  <c r="AO438" i="11" s="1"/>
  <c r="AO439" i="11" s="1"/>
  <c r="AO440" i="11" s="1"/>
  <c r="AO441" i="11" s="1"/>
  <c r="AO442" i="11" s="1"/>
  <c r="AO443" i="11" s="1"/>
  <c r="AO444" i="11" s="1"/>
  <c r="AO445" i="11" s="1"/>
  <c r="AO446" i="11" s="1"/>
  <c r="AO447" i="11" s="1"/>
  <c r="AO448" i="11" s="1"/>
  <c r="AO449" i="11" s="1"/>
  <c r="AO450" i="11" s="1"/>
  <c r="AO451" i="11" s="1"/>
  <c r="AO452" i="11" s="1"/>
  <c r="AO453" i="11" s="1"/>
  <c r="AO454" i="11" s="1"/>
  <c r="AO455" i="11" s="1"/>
  <c r="AO456" i="11" s="1"/>
  <c r="AO457" i="11" s="1"/>
  <c r="AN292" i="11"/>
  <c r="AN293" i="11" s="1"/>
  <c r="AN294" i="11" s="1"/>
  <c r="AN295" i="11" s="1"/>
  <c r="AN296" i="11" s="1"/>
  <c r="AN297" i="11" s="1"/>
  <c r="AN298" i="11" s="1"/>
  <c r="AN299" i="11" s="1"/>
  <c r="AN300" i="11" s="1"/>
  <c r="AN301" i="11" s="1"/>
  <c r="AN302" i="11" s="1"/>
  <c r="AN303" i="11" s="1"/>
  <c r="AN304" i="11" s="1"/>
  <c r="AN305" i="11" s="1"/>
  <c r="AN306" i="11" s="1"/>
  <c r="AN307" i="11" s="1"/>
  <c r="AN308" i="11" s="1"/>
  <c r="AN309" i="11" s="1"/>
  <c r="AN310" i="11" s="1"/>
  <c r="AN311" i="11" s="1"/>
  <c r="AN312" i="11" s="1"/>
  <c r="AN313" i="11" s="1"/>
  <c r="AN314" i="11" s="1"/>
  <c r="AN315" i="11" s="1"/>
  <c r="AN316" i="11" s="1"/>
  <c r="AN317" i="11" s="1"/>
  <c r="AN318" i="11" s="1"/>
  <c r="AN319" i="11" s="1"/>
  <c r="AN320" i="11" s="1"/>
  <c r="AN321" i="11" s="1"/>
  <c r="AN322" i="11" s="1"/>
  <c r="AN323" i="11" s="1"/>
  <c r="AN324" i="11" s="1"/>
  <c r="AN325" i="11" s="1"/>
  <c r="AN326" i="11" s="1"/>
  <c r="AN327" i="11" s="1"/>
  <c r="AN328" i="11" s="1"/>
  <c r="AN329" i="11" s="1"/>
  <c r="AN330" i="11" s="1"/>
  <c r="AN331" i="11" s="1"/>
  <c r="AN332" i="11" s="1"/>
  <c r="AN333" i="11" s="1"/>
  <c r="AN334" i="11" s="1"/>
  <c r="AN335" i="11" s="1"/>
  <c r="AN336" i="11" s="1"/>
  <c r="AN337" i="11" s="1"/>
  <c r="AN338" i="11" s="1"/>
  <c r="AN339" i="11" s="1"/>
  <c r="AN340" i="11" s="1"/>
  <c r="AN341" i="11" s="1"/>
  <c r="AN342" i="11" s="1"/>
  <c r="AN343" i="11" s="1"/>
  <c r="AN344" i="11" s="1"/>
  <c r="AN345" i="11" s="1"/>
  <c r="AN346" i="11" s="1"/>
  <c r="AN347" i="11" s="1"/>
  <c r="AN348" i="11" s="1"/>
  <c r="AN349" i="11" s="1"/>
  <c r="AN350" i="11" s="1"/>
  <c r="AN351" i="11" s="1"/>
  <c r="AN352" i="11" s="1"/>
  <c r="AN353" i="11" s="1"/>
  <c r="AN354" i="11" s="1"/>
  <c r="AN355" i="11" s="1"/>
  <c r="AN356" i="11" s="1"/>
  <c r="AN357" i="11" s="1"/>
  <c r="AN358" i="11" s="1"/>
  <c r="AN359" i="11" s="1"/>
  <c r="AN360" i="11" s="1"/>
  <c r="AN361" i="11" s="1"/>
  <c r="AN362" i="11" s="1"/>
  <c r="AN363" i="11" s="1"/>
  <c r="AN364" i="11" s="1"/>
  <c r="AN365" i="11" s="1"/>
  <c r="AN366" i="11" s="1"/>
  <c r="AN367" i="11" s="1"/>
  <c r="AN368" i="11" s="1"/>
  <c r="AN369" i="11" s="1"/>
  <c r="AN370" i="11" s="1"/>
  <c r="AN371" i="11" s="1"/>
  <c r="AN372" i="11" s="1"/>
  <c r="AN373" i="11" s="1"/>
  <c r="AN374" i="11" s="1"/>
  <c r="AN375" i="11" s="1"/>
  <c r="AN376" i="11" s="1"/>
  <c r="AN377" i="11" s="1"/>
  <c r="AN378" i="11" s="1"/>
  <c r="AN379" i="11" s="1"/>
  <c r="AN380" i="11" s="1"/>
  <c r="AN381" i="11" s="1"/>
  <c r="AN382" i="11" s="1"/>
  <c r="AN383" i="11" s="1"/>
  <c r="AN384" i="11" s="1"/>
  <c r="AN385" i="11" s="1"/>
  <c r="AN386" i="11" s="1"/>
  <c r="AN387" i="11" s="1"/>
  <c r="AN388" i="11" s="1"/>
  <c r="AN389" i="11" s="1"/>
  <c r="AN390" i="11" s="1"/>
  <c r="AN391" i="11" s="1"/>
  <c r="AN392" i="11" s="1"/>
  <c r="AN393" i="11" s="1"/>
  <c r="AN394" i="11" s="1"/>
  <c r="AN395" i="11" s="1"/>
  <c r="AN396" i="11" s="1"/>
  <c r="AN397" i="11" s="1"/>
  <c r="AN398" i="11" s="1"/>
  <c r="AN399" i="11" s="1"/>
  <c r="AN400" i="11" s="1"/>
  <c r="AN401" i="11" s="1"/>
  <c r="AN402" i="11" s="1"/>
  <c r="AN403" i="11" s="1"/>
  <c r="AN404" i="11" s="1"/>
  <c r="AN405" i="11" s="1"/>
  <c r="AN406" i="11" s="1"/>
  <c r="AN407" i="11" s="1"/>
  <c r="AN408" i="11" s="1"/>
  <c r="AN409" i="11" s="1"/>
  <c r="AN410" i="11" s="1"/>
  <c r="AN411" i="11" s="1"/>
  <c r="AN412" i="11" s="1"/>
  <c r="AN413" i="11" s="1"/>
  <c r="AN414" i="11" s="1"/>
  <c r="AN415" i="11" s="1"/>
  <c r="AN416" i="11" s="1"/>
  <c r="AN417" i="11" s="1"/>
  <c r="AN418" i="11" s="1"/>
  <c r="AN419" i="11" s="1"/>
  <c r="AN420" i="11" s="1"/>
  <c r="AN421" i="11" s="1"/>
  <c r="AN422" i="11" s="1"/>
  <c r="AN423" i="11" s="1"/>
  <c r="AN424" i="11" s="1"/>
  <c r="AN425" i="11" s="1"/>
  <c r="AN426" i="11" s="1"/>
  <c r="AN427" i="11" s="1"/>
  <c r="AN428" i="11" s="1"/>
  <c r="AN429" i="11" s="1"/>
  <c r="AN430" i="11" s="1"/>
  <c r="AN431" i="11" s="1"/>
  <c r="AN432" i="11" s="1"/>
  <c r="AN433" i="11" s="1"/>
  <c r="AN434" i="11" s="1"/>
  <c r="AN435" i="11" s="1"/>
  <c r="AN436" i="11" s="1"/>
  <c r="AN437" i="11" s="1"/>
  <c r="AN438" i="11" s="1"/>
  <c r="AN439" i="11" s="1"/>
  <c r="AN440" i="11" s="1"/>
  <c r="AN441" i="11" s="1"/>
  <c r="AN442" i="11" s="1"/>
  <c r="AN443" i="11" s="1"/>
  <c r="AN444" i="11" s="1"/>
  <c r="AN445" i="11" s="1"/>
  <c r="AN446" i="11" s="1"/>
  <c r="AN447" i="11" s="1"/>
  <c r="AN448" i="11" s="1"/>
  <c r="AN449" i="11" s="1"/>
  <c r="AN450" i="11" s="1"/>
  <c r="AN451" i="11" s="1"/>
  <c r="AN452" i="11" s="1"/>
  <c r="AN453" i="11" s="1"/>
  <c r="AN454" i="11" s="1"/>
  <c r="AN455" i="11" s="1"/>
  <c r="AN456" i="11" s="1"/>
  <c r="AN457" i="11" s="1"/>
  <c r="AM292" i="11"/>
  <c r="AM293" i="11" s="1"/>
  <c r="AM294" i="11" s="1"/>
  <c r="AM295" i="11" s="1"/>
  <c r="AL292" i="11"/>
  <c r="AL293" i="11" s="1"/>
  <c r="AL294" i="11" s="1"/>
  <c r="AL295" i="11" s="1"/>
  <c r="AL296" i="11" s="1"/>
  <c r="AL297" i="11" s="1"/>
  <c r="AL298" i="11" s="1"/>
  <c r="AL299" i="11" s="1"/>
  <c r="AL300" i="11" s="1"/>
  <c r="AL301" i="11" s="1"/>
  <c r="AL302" i="11" s="1"/>
  <c r="AL303" i="11" s="1"/>
  <c r="AL304" i="11" s="1"/>
  <c r="AL305" i="11" s="1"/>
  <c r="AL306" i="11" s="1"/>
  <c r="AL307" i="11" s="1"/>
  <c r="AL308" i="11" s="1"/>
  <c r="AL309" i="11" s="1"/>
  <c r="AL310" i="11" s="1"/>
  <c r="AL311" i="11" s="1"/>
  <c r="AL312" i="11" s="1"/>
  <c r="AL313" i="11" s="1"/>
  <c r="AL314" i="11" s="1"/>
  <c r="AL315" i="11" s="1"/>
  <c r="AL316" i="11" s="1"/>
  <c r="AL317" i="11" s="1"/>
  <c r="AL318" i="11" s="1"/>
  <c r="AL319" i="11" s="1"/>
  <c r="AL320" i="11" s="1"/>
  <c r="AL321" i="11" s="1"/>
  <c r="AL322" i="11" s="1"/>
  <c r="AL323" i="11" s="1"/>
  <c r="AL324" i="11" s="1"/>
  <c r="AL325" i="11" s="1"/>
  <c r="AL326" i="11" s="1"/>
  <c r="AL327" i="11" s="1"/>
  <c r="AL328" i="11" s="1"/>
  <c r="AL329" i="11" s="1"/>
  <c r="AL330" i="11" s="1"/>
  <c r="AL331" i="11" s="1"/>
  <c r="AL332" i="11" s="1"/>
  <c r="AL333" i="11" s="1"/>
  <c r="AL334" i="11" s="1"/>
  <c r="AL335" i="11" s="1"/>
  <c r="AL336" i="11" s="1"/>
  <c r="AL337" i="11" s="1"/>
  <c r="AL338" i="11" s="1"/>
  <c r="AL339" i="11" s="1"/>
  <c r="AL340" i="11" s="1"/>
  <c r="AL341" i="11" s="1"/>
  <c r="AL342" i="11" s="1"/>
  <c r="AL343" i="11" s="1"/>
  <c r="AL344" i="11" s="1"/>
  <c r="AL345" i="11" s="1"/>
  <c r="AL346" i="11" s="1"/>
  <c r="AL347" i="11" s="1"/>
  <c r="AL348" i="11" s="1"/>
  <c r="AL349" i="11" s="1"/>
  <c r="AL350" i="11" s="1"/>
  <c r="AL351" i="11" s="1"/>
  <c r="AL352" i="11" s="1"/>
  <c r="AL353" i="11" s="1"/>
  <c r="AL354" i="11" s="1"/>
  <c r="AL355" i="11" s="1"/>
  <c r="AL356" i="11" s="1"/>
  <c r="AL357" i="11" s="1"/>
  <c r="AL358" i="11" s="1"/>
  <c r="AL359" i="11" s="1"/>
  <c r="AL360" i="11" s="1"/>
  <c r="AL361" i="11" s="1"/>
  <c r="AL362" i="11" s="1"/>
  <c r="AL363" i="11" s="1"/>
  <c r="AL364" i="11" s="1"/>
  <c r="AL365" i="11" s="1"/>
  <c r="AL366" i="11" s="1"/>
  <c r="AL367" i="11" s="1"/>
  <c r="AL368" i="11" s="1"/>
  <c r="AL369" i="11" s="1"/>
  <c r="AL370" i="11" s="1"/>
  <c r="AL371" i="11" s="1"/>
  <c r="AL372" i="11" s="1"/>
  <c r="AL373" i="11" s="1"/>
  <c r="AL374" i="11" s="1"/>
  <c r="AL375" i="11" s="1"/>
  <c r="AL376" i="11" s="1"/>
  <c r="AL377" i="11" s="1"/>
  <c r="AL378" i="11" s="1"/>
  <c r="AL379" i="11" s="1"/>
  <c r="AL380" i="11" s="1"/>
  <c r="AL381" i="11" s="1"/>
  <c r="AL382" i="11" s="1"/>
  <c r="AL383" i="11" s="1"/>
  <c r="AL384" i="11" s="1"/>
  <c r="AL385" i="11" s="1"/>
  <c r="AL386" i="11" s="1"/>
  <c r="AL387" i="11" s="1"/>
  <c r="AL388" i="11" s="1"/>
  <c r="AL389" i="11" s="1"/>
  <c r="AL390" i="11" s="1"/>
  <c r="AL391" i="11" s="1"/>
  <c r="AL392" i="11" s="1"/>
  <c r="AL393" i="11" s="1"/>
  <c r="AL394" i="11" s="1"/>
  <c r="AL395" i="11" s="1"/>
  <c r="AL396" i="11" s="1"/>
  <c r="AL397" i="11" s="1"/>
  <c r="AL398" i="11" s="1"/>
  <c r="AL399" i="11" s="1"/>
  <c r="AL400" i="11" s="1"/>
  <c r="AL401" i="11" s="1"/>
  <c r="AL402" i="11" s="1"/>
  <c r="AL403" i="11" s="1"/>
  <c r="AL404" i="11" s="1"/>
  <c r="AL405" i="11" s="1"/>
  <c r="AL406" i="11" s="1"/>
  <c r="AL407" i="11" s="1"/>
  <c r="AL408" i="11" s="1"/>
  <c r="AL409" i="11" s="1"/>
  <c r="AL410" i="11" s="1"/>
  <c r="AL411" i="11" s="1"/>
  <c r="AL412" i="11" s="1"/>
  <c r="AL413" i="11" s="1"/>
  <c r="AL414" i="11" s="1"/>
  <c r="AL415" i="11" s="1"/>
  <c r="AL416" i="11" s="1"/>
  <c r="AL417" i="11" s="1"/>
  <c r="AL418" i="11" s="1"/>
  <c r="AL419" i="11" s="1"/>
  <c r="AL420" i="11" s="1"/>
  <c r="AL421" i="11" s="1"/>
  <c r="AL422" i="11" s="1"/>
  <c r="AL423" i="11" s="1"/>
  <c r="AL424" i="11" s="1"/>
  <c r="AL425" i="11" s="1"/>
  <c r="AL426" i="11" s="1"/>
  <c r="AL427" i="11" s="1"/>
  <c r="AL428" i="11" s="1"/>
  <c r="AL429" i="11" s="1"/>
  <c r="AL430" i="11" s="1"/>
  <c r="AL431" i="11" s="1"/>
  <c r="AL432" i="11" s="1"/>
  <c r="AL433" i="11" s="1"/>
  <c r="AL434" i="11" s="1"/>
  <c r="AL435" i="11" s="1"/>
  <c r="AL436" i="11" s="1"/>
  <c r="AL437" i="11" s="1"/>
  <c r="AL438" i="11" s="1"/>
  <c r="AL439" i="11" s="1"/>
  <c r="AL440" i="11" s="1"/>
  <c r="AL441" i="11" s="1"/>
  <c r="AL442" i="11" s="1"/>
  <c r="AL443" i="11" s="1"/>
  <c r="AL444" i="11" s="1"/>
  <c r="AL445" i="11" s="1"/>
  <c r="AL446" i="11" s="1"/>
  <c r="AL447" i="11" s="1"/>
  <c r="AL448" i="11" s="1"/>
  <c r="AL449" i="11" s="1"/>
  <c r="AL450" i="11" s="1"/>
  <c r="AL451" i="11" s="1"/>
  <c r="AL452" i="11" s="1"/>
  <c r="AL453" i="11" s="1"/>
  <c r="AL454" i="11" s="1"/>
  <c r="AL455" i="11" s="1"/>
  <c r="AL456" i="11" s="1"/>
  <c r="AL457" i="11" s="1"/>
  <c r="AK292" i="11"/>
  <c r="AK293" i="11" s="1"/>
  <c r="AK294" i="11" s="1"/>
  <c r="AK295" i="11" s="1"/>
  <c r="AK296" i="11" s="1"/>
  <c r="AK297" i="11" s="1"/>
  <c r="AK298" i="11" s="1"/>
  <c r="AK299" i="11" s="1"/>
  <c r="AK300" i="11" s="1"/>
  <c r="AK301" i="11" s="1"/>
  <c r="AK302" i="11" s="1"/>
  <c r="AK303" i="11" s="1"/>
  <c r="AK304" i="11" s="1"/>
  <c r="AK305" i="11" s="1"/>
  <c r="AK306" i="11" s="1"/>
  <c r="AK307" i="11" s="1"/>
  <c r="AK308" i="11" s="1"/>
  <c r="AK309" i="11" s="1"/>
  <c r="AK310" i="11" s="1"/>
  <c r="AK311" i="11" s="1"/>
  <c r="AK312" i="11" s="1"/>
  <c r="AK313" i="11" s="1"/>
  <c r="AK314" i="11" s="1"/>
  <c r="AK315" i="11" s="1"/>
  <c r="AK316" i="11" s="1"/>
  <c r="AK317" i="11" s="1"/>
  <c r="AK318" i="11" s="1"/>
  <c r="AK319" i="11" s="1"/>
  <c r="AK320" i="11" s="1"/>
  <c r="AK321" i="11" s="1"/>
  <c r="AK322" i="11" s="1"/>
  <c r="AK323" i="11" s="1"/>
  <c r="AK324" i="11" s="1"/>
  <c r="AK325" i="11" s="1"/>
  <c r="AK326" i="11" s="1"/>
  <c r="AK327" i="11" s="1"/>
  <c r="AK328" i="11" s="1"/>
  <c r="AK329" i="11" s="1"/>
  <c r="AK330" i="11" s="1"/>
  <c r="AK331" i="11" s="1"/>
  <c r="AK332" i="11" s="1"/>
  <c r="AK333" i="11" s="1"/>
  <c r="AK334" i="11" s="1"/>
  <c r="AK335" i="11" s="1"/>
  <c r="AK336" i="11" s="1"/>
  <c r="AK337" i="11" s="1"/>
  <c r="AK338" i="11" s="1"/>
  <c r="AK339" i="11" s="1"/>
  <c r="AK340" i="11" s="1"/>
  <c r="AK341" i="11" s="1"/>
  <c r="AK342" i="11" s="1"/>
  <c r="AK343" i="11" s="1"/>
  <c r="AK344" i="11" s="1"/>
  <c r="AK345" i="11" s="1"/>
  <c r="AK346" i="11" s="1"/>
  <c r="AK347" i="11" s="1"/>
  <c r="AK348" i="11" s="1"/>
  <c r="AK349" i="11" s="1"/>
  <c r="AK350" i="11" s="1"/>
  <c r="AK351" i="11" s="1"/>
  <c r="AK352" i="11" s="1"/>
  <c r="AK353" i="11" s="1"/>
  <c r="AK354" i="11" s="1"/>
  <c r="AK355" i="11" s="1"/>
  <c r="AK356" i="11" s="1"/>
  <c r="AK357" i="11" s="1"/>
  <c r="AK358" i="11" s="1"/>
  <c r="AK359" i="11" s="1"/>
  <c r="AK360" i="11" s="1"/>
  <c r="AK361" i="11" s="1"/>
  <c r="AK362" i="11" s="1"/>
  <c r="AK363" i="11" s="1"/>
  <c r="AK364" i="11" s="1"/>
  <c r="AK365" i="11" s="1"/>
  <c r="AK366" i="11" s="1"/>
  <c r="AK367" i="11" s="1"/>
  <c r="AK368" i="11" s="1"/>
  <c r="AK369" i="11" s="1"/>
  <c r="AK370" i="11" s="1"/>
  <c r="AK371" i="11" s="1"/>
  <c r="AK372" i="11" s="1"/>
  <c r="AK373" i="11" s="1"/>
  <c r="AK374" i="11" s="1"/>
  <c r="AK375" i="11" s="1"/>
  <c r="AK376" i="11" s="1"/>
  <c r="AK377" i="11" s="1"/>
  <c r="AK378" i="11" s="1"/>
  <c r="AK379" i="11" s="1"/>
  <c r="AK380" i="11" s="1"/>
  <c r="AK381" i="11" s="1"/>
  <c r="AK382" i="11" s="1"/>
  <c r="AK383" i="11" s="1"/>
  <c r="AK384" i="11" s="1"/>
  <c r="AK385" i="11" s="1"/>
  <c r="AK386" i="11" s="1"/>
  <c r="AK387" i="11" s="1"/>
  <c r="AK388" i="11" s="1"/>
  <c r="AK389" i="11" s="1"/>
  <c r="AK390" i="11" s="1"/>
  <c r="AK391" i="11" s="1"/>
  <c r="AK392" i="11" s="1"/>
  <c r="AK393" i="11" s="1"/>
  <c r="AK394" i="11" s="1"/>
  <c r="AK395" i="11" s="1"/>
  <c r="AK396" i="11" s="1"/>
  <c r="AK397" i="11" s="1"/>
  <c r="AK398" i="11" s="1"/>
  <c r="AK399" i="11" s="1"/>
  <c r="AK400" i="11" s="1"/>
  <c r="AK401" i="11" s="1"/>
  <c r="AK402" i="11" s="1"/>
  <c r="AK403" i="11" s="1"/>
  <c r="AK404" i="11" s="1"/>
  <c r="AK405" i="11" s="1"/>
  <c r="AK406" i="11" s="1"/>
  <c r="AK407" i="11" s="1"/>
  <c r="AK408" i="11" s="1"/>
  <c r="AK409" i="11" s="1"/>
  <c r="AK410" i="11" s="1"/>
  <c r="AK411" i="11" s="1"/>
  <c r="AK412" i="11" s="1"/>
  <c r="AK413" i="11" s="1"/>
  <c r="AK414" i="11" s="1"/>
  <c r="AK415" i="11" s="1"/>
  <c r="AK416" i="11" s="1"/>
  <c r="AK417" i="11" s="1"/>
  <c r="AK418" i="11" s="1"/>
  <c r="AK419" i="11" s="1"/>
  <c r="AK420" i="11" s="1"/>
  <c r="AK421" i="11" s="1"/>
  <c r="AK422" i="11" s="1"/>
  <c r="AK423" i="11" s="1"/>
  <c r="AK424" i="11" s="1"/>
  <c r="AK425" i="11" s="1"/>
  <c r="AK426" i="11" s="1"/>
  <c r="AK427" i="11" s="1"/>
  <c r="AK428" i="11" s="1"/>
  <c r="AK429" i="11" s="1"/>
  <c r="AK430" i="11" s="1"/>
  <c r="AK431" i="11" s="1"/>
  <c r="AK432" i="11" s="1"/>
  <c r="AK433" i="11" s="1"/>
  <c r="AK434" i="11" s="1"/>
  <c r="AK435" i="11" s="1"/>
  <c r="AK436" i="11" s="1"/>
  <c r="AK437" i="11" s="1"/>
  <c r="AK438" i="11" s="1"/>
  <c r="AK439" i="11" s="1"/>
  <c r="AK440" i="11" s="1"/>
  <c r="AK441" i="11" s="1"/>
  <c r="AK442" i="11" s="1"/>
  <c r="AK443" i="11" s="1"/>
  <c r="AK444" i="11" s="1"/>
  <c r="AK445" i="11" s="1"/>
  <c r="AK446" i="11" s="1"/>
  <c r="AK447" i="11" s="1"/>
  <c r="AK448" i="11" s="1"/>
  <c r="AK449" i="11" s="1"/>
  <c r="AK450" i="11" s="1"/>
  <c r="AK451" i="11" s="1"/>
  <c r="AK452" i="11" s="1"/>
  <c r="AK453" i="11" s="1"/>
  <c r="AK454" i="11" s="1"/>
  <c r="AK455" i="11" s="1"/>
  <c r="AK456" i="11" s="1"/>
  <c r="AK457" i="11" s="1"/>
  <c r="AJ292" i="11"/>
  <c r="AJ293" i="11" s="1"/>
  <c r="AJ294" i="11" s="1"/>
  <c r="AJ295" i="11" s="1"/>
  <c r="AJ296" i="11" s="1"/>
  <c r="AJ297" i="11" s="1"/>
  <c r="AJ298" i="11" s="1"/>
  <c r="AJ299" i="11" s="1"/>
  <c r="AJ300" i="11" s="1"/>
  <c r="AJ301" i="11" s="1"/>
  <c r="AJ302" i="11" s="1"/>
  <c r="AJ303" i="11" s="1"/>
  <c r="AJ304" i="11" s="1"/>
  <c r="AJ305" i="11" s="1"/>
  <c r="AJ306" i="11" s="1"/>
  <c r="AJ307" i="11" s="1"/>
  <c r="AJ308" i="11" s="1"/>
  <c r="AJ309" i="11" s="1"/>
  <c r="AJ310" i="11" s="1"/>
  <c r="AJ311" i="11" s="1"/>
  <c r="AJ312" i="11" s="1"/>
  <c r="AJ313" i="11" s="1"/>
  <c r="AJ314" i="11" s="1"/>
  <c r="AJ315" i="11" s="1"/>
  <c r="AJ316" i="11" s="1"/>
  <c r="AJ317" i="11" s="1"/>
  <c r="AJ318" i="11" s="1"/>
  <c r="AJ319" i="11" s="1"/>
  <c r="AJ320" i="11" s="1"/>
  <c r="AJ321" i="11" s="1"/>
  <c r="AJ322" i="11" s="1"/>
  <c r="AJ323" i="11" s="1"/>
  <c r="AJ324" i="11" s="1"/>
  <c r="AJ325" i="11" s="1"/>
  <c r="AJ326" i="11" s="1"/>
  <c r="AJ327" i="11" s="1"/>
  <c r="AJ328" i="11" s="1"/>
  <c r="AJ329" i="11" s="1"/>
  <c r="AJ330" i="11" s="1"/>
  <c r="AJ331" i="11" s="1"/>
  <c r="AJ332" i="11" s="1"/>
  <c r="AJ333" i="11" s="1"/>
  <c r="AJ334" i="11" s="1"/>
  <c r="AJ335" i="11" s="1"/>
  <c r="AJ336" i="11" s="1"/>
  <c r="AJ337" i="11" s="1"/>
  <c r="AJ338" i="11" s="1"/>
  <c r="AJ339" i="11" s="1"/>
  <c r="AJ340" i="11" s="1"/>
  <c r="AJ341" i="11" s="1"/>
  <c r="AJ342" i="11" s="1"/>
  <c r="AJ343" i="11" s="1"/>
  <c r="AJ344" i="11" s="1"/>
  <c r="AJ345" i="11" s="1"/>
  <c r="AJ346" i="11" s="1"/>
  <c r="AJ347" i="11" s="1"/>
  <c r="AJ348" i="11" s="1"/>
  <c r="AJ349" i="11" s="1"/>
  <c r="AJ350" i="11" s="1"/>
  <c r="AJ351" i="11" s="1"/>
  <c r="AJ352" i="11" s="1"/>
  <c r="AJ353" i="11" s="1"/>
  <c r="AJ354" i="11" s="1"/>
  <c r="AJ355" i="11" s="1"/>
  <c r="AJ356" i="11" s="1"/>
  <c r="AJ357" i="11" s="1"/>
  <c r="AJ358" i="11" s="1"/>
  <c r="AJ359" i="11" s="1"/>
  <c r="AJ360" i="11" s="1"/>
  <c r="AJ361" i="11" s="1"/>
  <c r="AJ362" i="11" s="1"/>
  <c r="AJ363" i="11" s="1"/>
  <c r="AJ364" i="11" s="1"/>
  <c r="AJ365" i="11" s="1"/>
  <c r="AJ366" i="11" s="1"/>
  <c r="AJ367" i="11" s="1"/>
  <c r="AJ368" i="11" s="1"/>
  <c r="AJ369" i="11" s="1"/>
  <c r="AJ370" i="11" s="1"/>
  <c r="AJ371" i="11" s="1"/>
  <c r="AJ372" i="11" s="1"/>
  <c r="AJ373" i="11" s="1"/>
  <c r="AJ374" i="11" s="1"/>
  <c r="AJ375" i="11" s="1"/>
  <c r="AJ376" i="11" s="1"/>
  <c r="AJ377" i="11" s="1"/>
  <c r="AJ378" i="11" s="1"/>
  <c r="AJ379" i="11" s="1"/>
  <c r="AJ380" i="11" s="1"/>
  <c r="AJ381" i="11" s="1"/>
  <c r="AJ382" i="11" s="1"/>
  <c r="AJ383" i="11" s="1"/>
  <c r="AJ384" i="11" s="1"/>
  <c r="AJ385" i="11" s="1"/>
  <c r="AJ386" i="11" s="1"/>
  <c r="AJ387" i="11" s="1"/>
  <c r="AJ388" i="11" s="1"/>
  <c r="AJ389" i="11" s="1"/>
  <c r="AJ390" i="11" s="1"/>
  <c r="AJ391" i="11" s="1"/>
  <c r="AJ392" i="11" s="1"/>
  <c r="AJ393" i="11" s="1"/>
  <c r="AJ394" i="11" s="1"/>
  <c r="AJ395" i="11" s="1"/>
  <c r="AJ396" i="11" s="1"/>
  <c r="AJ397" i="11" s="1"/>
  <c r="AJ398" i="11" s="1"/>
  <c r="AJ399" i="11" s="1"/>
  <c r="AJ400" i="11" s="1"/>
  <c r="AJ401" i="11" s="1"/>
  <c r="AJ402" i="11" s="1"/>
  <c r="AJ403" i="11" s="1"/>
  <c r="AJ404" i="11" s="1"/>
  <c r="AJ405" i="11" s="1"/>
  <c r="AJ406" i="11" s="1"/>
  <c r="AJ407" i="11" s="1"/>
  <c r="AJ408" i="11" s="1"/>
  <c r="AJ409" i="11" s="1"/>
  <c r="AJ410" i="11" s="1"/>
  <c r="AJ411" i="11" s="1"/>
  <c r="AJ412" i="11" s="1"/>
  <c r="AJ413" i="11" s="1"/>
  <c r="AJ414" i="11" s="1"/>
  <c r="AJ415" i="11" s="1"/>
  <c r="AJ416" i="11" s="1"/>
  <c r="AJ417" i="11" s="1"/>
  <c r="AJ418" i="11" s="1"/>
  <c r="AJ419" i="11" s="1"/>
  <c r="AJ420" i="11" s="1"/>
  <c r="AJ421" i="11" s="1"/>
  <c r="AJ422" i="11" s="1"/>
  <c r="AJ423" i="11" s="1"/>
  <c r="AJ424" i="11" s="1"/>
  <c r="AJ425" i="11" s="1"/>
  <c r="AJ426" i="11" s="1"/>
  <c r="AJ427" i="11" s="1"/>
  <c r="AJ428" i="11" s="1"/>
  <c r="AJ429" i="11" s="1"/>
  <c r="AJ430" i="11" s="1"/>
  <c r="AJ431" i="11" s="1"/>
  <c r="AJ432" i="11" s="1"/>
  <c r="AJ433" i="11" s="1"/>
  <c r="AJ434" i="11" s="1"/>
  <c r="AJ435" i="11" s="1"/>
  <c r="AJ436" i="11" s="1"/>
  <c r="AJ437" i="11" s="1"/>
  <c r="AJ438" i="11" s="1"/>
  <c r="AJ439" i="11" s="1"/>
  <c r="AJ440" i="11" s="1"/>
  <c r="AJ441" i="11" s="1"/>
  <c r="AJ442" i="11" s="1"/>
  <c r="AJ443" i="11" s="1"/>
  <c r="AJ444" i="11" s="1"/>
  <c r="AJ445" i="11" s="1"/>
  <c r="AJ446" i="11" s="1"/>
  <c r="AJ447" i="11" s="1"/>
  <c r="AJ448" i="11" s="1"/>
  <c r="AJ449" i="11" s="1"/>
  <c r="AJ450" i="11" s="1"/>
  <c r="AJ451" i="11" s="1"/>
  <c r="AJ452" i="11" s="1"/>
  <c r="AJ453" i="11" s="1"/>
  <c r="AJ454" i="11" s="1"/>
  <c r="AJ455" i="11" s="1"/>
  <c r="AJ456" i="11" s="1"/>
  <c r="AJ457" i="11" s="1"/>
  <c r="AI292" i="11"/>
  <c r="AI293" i="11" s="1"/>
  <c r="AI294" i="11" s="1"/>
  <c r="AI295" i="11" s="1"/>
  <c r="AI296" i="11" s="1"/>
  <c r="AI297" i="11" s="1"/>
  <c r="AI298" i="11" s="1"/>
  <c r="AI299" i="11" s="1"/>
  <c r="AI300" i="11" s="1"/>
  <c r="AI301" i="11" s="1"/>
  <c r="AI302" i="11" s="1"/>
  <c r="AI303" i="11" s="1"/>
  <c r="AI304" i="11" s="1"/>
  <c r="AI305" i="11" s="1"/>
  <c r="AI306" i="11" s="1"/>
  <c r="AI307" i="11" s="1"/>
  <c r="AI308" i="11" s="1"/>
  <c r="AI309" i="11" s="1"/>
  <c r="AI310" i="11" s="1"/>
  <c r="AI311" i="11" s="1"/>
  <c r="AI312" i="11" s="1"/>
  <c r="AI313" i="11" s="1"/>
  <c r="AI314" i="11" s="1"/>
  <c r="AI315" i="11" s="1"/>
  <c r="AI316" i="11" s="1"/>
  <c r="AI317" i="11" s="1"/>
  <c r="AI318" i="11" s="1"/>
  <c r="AI319" i="11" s="1"/>
  <c r="AI320" i="11" s="1"/>
  <c r="AI321" i="11" s="1"/>
  <c r="AI322" i="11" s="1"/>
  <c r="AI323" i="11" s="1"/>
  <c r="AI324" i="11" s="1"/>
  <c r="AI325" i="11" s="1"/>
  <c r="AI326" i="11" s="1"/>
  <c r="AI327" i="11" s="1"/>
  <c r="AI328" i="11" s="1"/>
  <c r="AI329" i="11" s="1"/>
  <c r="AI330" i="11" s="1"/>
  <c r="AI331" i="11" s="1"/>
  <c r="AI332" i="11" s="1"/>
  <c r="AI333" i="11" s="1"/>
  <c r="AI334" i="11" s="1"/>
  <c r="AI335" i="11" s="1"/>
  <c r="AI336" i="11" s="1"/>
  <c r="AI337" i="11" s="1"/>
  <c r="AI338" i="11" s="1"/>
  <c r="AI339" i="11" s="1"/>
  <c r="AI340" i="11" s="1"/>
  <c r="AI341" i="11" s="1"/>
  <c r="AI342" i="11" s="1"/>
  <c r="AI343" i="11" s="1"/>
  <c r="AI344" i="11" s="1"/>
  <c r="AI345" i="11" s="1"/>
  <c r="AI346" i="11" s="1"/>
  <c r="AI347" i="11" s="1"/>
  <c r="AI348" i="11" s="1"/>
  <c r="AI349" i="11" s="1"/>
  <c r="AI350" i="11" s="1"/>
  <c r="AI351" i="11" s="1"/>
  <c r="AI352" i="11" s="1"/>
  <c r="AI353" i="11" s="1"/>
  <c r="AI354" i="11" s="1"/>
  <c r="AI355" i="11" s="1"/>
  <c r="AI356" i="11" s="1"/>
  <c r="AI357" i="11" s="1"/>
  <c r="AI358" i="11" s="1"/>
  <c r="AI359" i="11" s="1"/>
  <c r="AI360" i="11" s="1"/>
  <c r="AI361" i="11" s="1"/>
  <c r="AI362" i="11" s="1"/>
  <c r="AI363" i="11" s="1"/>
  <c r="AI364" i="11" s="1"/>
  <c r="AI365" i="11" s="1"/>
  <c r="AI366" i="11" s="1"/>
  <c r="AI367" i="11" s="1"/>
  <c r="AI368" i="11" s="1"/>
  <c r="AI369" i="11" s="1"/>
  <c r="AI370" i="11" s="1"/>
  <c r="AI371" i="11" s="1"/>
  <c r="AI372" i="11" s="1"/>
  <c r="AI373" i="11" s="1"/>
  <c r="AI374" i="11" s="1"/>
  <c r="AI375" i="11" s="1"/>
  <c r="AI376" i="11" s="1"/>
  <c r="AI377" i="11" s="1"/>
  <c r="AI378" i="11" s="1"/>
  <c r="AI379" i="11" s="1"/>
  <c r="AI380" i="11" s="1"/>
  <c r="AI381" i="11" s="1"/>
  <c r="AI382" i="11" s="1"/>
  <c r="AI383" i="11" s="1"/>
  <c r="AI384" i="11" s="1"/>
  <c r="AI385" i="11" s="1"/>
  <c r="AI386" i="11" s="1"/>
  <c r="AI387" i="11" s="1"/>
  <c r="AI388" i="11" s="1"/>
  <c r="AI389" i="11" s="1"/>
  <c r="AI390" i="11" s="1"/>
  <c r="AI391" i="11" s="1"/>
  <c r="AI392" i="11" s="1"/>
  <c r="AI393" i="11" s="1"/>
  <c r="AI394" i="11" s="1"/>
  <c r="AI395" i="11" s="1"/>
  <c r="AI396" i="11" s="1"/>
  <c r="AI397" i="11" s="1"/>
  <c r="AI398" i="11" s="1"/>
  <c r="AI399" i="11" s="1"/>
  <c r="AI400" i="11" s="1"/>
  <c r="AI401" i="11" s="1"/>
  <c r="AI402" i="11" s="1"/>
  <c r="AI403" i="11" s="1"/>
  <c r="AI404" i="11" s="1"/>
  <c r="AI405" i="11" s="1"/>
  <c r="AI406" i="11" s="1"/>
  <c r="AI407" i="11" s="1"/>
  <c r="AI408" i="11" s="1"/>
  <c r="AI409" i="11" s="1"/>
  <c r="AI410" i="11" s="1"/>
  <c r="AI411" i="11" s="1"/>
  <c r="AI412" i="11" s="1"/>
  <c r="AI413" i="11" s="1"/>
  <c r="AI414" i="11" s="1"/>
  <c r="AI415" i="11" s="1"/>
  <c r="AI416" i="11" s="1"/>
  <c r="AI417" i="11" s="1"/>
  <c r="AI418" i="11" s="1"/>
  <c r="AI419" i="11" s="1"/>
  <c r="AI420" i="11" s="1"/>
  <c r="AI421" i="11" s="1"/>
  <c r="AI422" i="11" s="1"/>
  <c r="AI423" i="11" s="1"/>
  <c r="AI424" i="11" s="1"/>
  <c r="AI425" i="11" s="1"/>
  <c r="AI426" i="11" s="1"/>
  <c r="AI427" i="11" s="1"/>
  <c r="AI428" i="11" s="1"/>
  <c r="AI429" i="11" s="1"/>
  <c r="AI430" i="11" s="1"/>
  <c r="AI431" i="11" s="1"/>
  <c r="AI432" i="11" s="1"/>
  <c r="AI433" i="11" s="1"/>
  <c r="AI434" i="11" s="1"/>
  <c r="AI435" i="11" s="1"/>
  <c r="AI436" i="11" s="1"/>
  <c r="AI437" i="11" s="1"/>
  <c r="AI438" i="11" s="1"/>
  <c r="AI439" i="11" s="1"/>
  <c r="AI440" i="11" s="1"/>
  <c r="AI441" i="11" s="1"/>
  <c r="AI442" i="11" s="1"/>
  <c r="AI443" i="11" s="1"/>
  <c r="AI444" i="11" s="1"/>
  <c r="AI445" i="11" s="1"/>
  <c r="AI446" i="11" s="1"/>
  <c r="AI447" i="11" s="1"/>
  <c r="AI448" i="11" s="1"/>
  <c r="AI449" i="11" s="1"/>
  <c r="AI450" i="11" s="1"/>
  <c r="AI451" i="11" s="1"/>
  <c r="AI452" i="11" s="1"/>
  <c r="AI453" i="11" s="1"/>
  <c r="AI454" i="11" s="1"/>
  <c r="AI455" i="11" s="1"/>
  <c r="AI456" i="11" s="1"/>
  <c r="AI457" i="11" s="1"/>
  <c r="AH292" i="11"/>
  <c r="AH293" i="11" s="1"/>
  <c r="AH294" i="11" s="1"/>
  <c r="AG292" i="11"/>
  <c r="AG293" i="11" s="1"/>
  <c r="AG294" i="11" s="1"/>
  <c r="AG295" i="11" s="1"/>
  <c r="AG296" i="11" s="1"/>
  <c r="AG297" i="11" s="1"/>
  <c r="AG298" i="11" s="1"/>
  <c r="AG299" i="11" s="1"/>
  <c r="AG300" i="11" s="1"/>
  <c r="AG301" i="11" s="1"/>
  <c r="AG302" i="11" s="1"/>
  <c r="AG303" i="11" s="1"/>
  <c r="AG304" i="11" s="1"/>
  <c r="AG305" i="11" s="1"/>
  <c r="AG306" i="11" s="1"/>
  <c r="AG307" i="11" s="1"/>
  <c r="AG308" i="11" s="1"/>
  <c r="AG309" i="11" s="1"/>
  <c r="AG310" i="11" s="1"/>
  <c r="AG311" i="11" s="1"/>
  <c r="AG312" i="11" s="1"/>
  <c r="AG313" i="11" s="1"/>
  <c r="AG314" i="11" s="1"/>
  <c r="AG315" i="11" s="1"/>
  <c r="AG316" i="11" s="1"/>
  <c r="AG317" i="11" s="1"/>
  <c r="AG318" i="11" s="1"/>
  <c r="AG319" i="11" s="1"/>
  <c r="AG320" i="11" s="1"/>
  <c r="AG321" i="11" s="1"/>
  <c r="AG322" i="11" s="1"/>
  <c r="AG323" i="11" s="1"/>
  <c r="AG324" i="11" s="1"/>
  <c r="AG325" i="11" s="1"/>
  <c r="AG326" i="11" s="1"/>
  <c r="AG327" i="11" s="1"/>
  <c r="AG328" i="11" s="1"/>
  <c r="AG329" i="11" s="1"/>
  <c r="AG330" i="11" s="1"/>
  <c r="AG331" i="11" s="1"/>
  <c r="AG332" i="11" s="1"/>
  <c r="AG333" i="11" s="1"/>
  <c r="AG334" i="11" s="1"/>
  <c r="AG335" i="11" s="1"/>
  <c r="AG336" i="11" s="1"/>
  <c r="AG337" i="11" s="1"/>
  <c r="AG338" i="11" s="1"/>
  <c r="AG339" i="11" s="1"/>
  <c r="AG340" i="11" s="1"/>
  <c r="AG341" i="11" s="1"/>
  <c r="AG342" i="11" s="1"/>
  <c r="AG343" i="11" s="1"/>
  <c r="AG344" i="11" s="1"/>
  <c r="AG345" i="11" s="1"/>
  <c r="AG346" i="11" s="1"/>
  <c r="AG347" i="11" s="1"/>
  <c r="AG348" i="11" s="1"/>
  <c r="AG349" i="11" s="1"/>
  <c r="AG350" i="11" s="1"/>
  <c r="AG351" i="11" s="1"/>
  <c r="AG352" i="11" s="1"/>
  <c r="AG353" i="11" s="1"/>
  <c r="AG354" i="11" s="1"/>
  <c r="AG355" i="11" s="1"/>
  <c r="AG356" i="11" s="1"/>
  <c r="AG357" i="11" s="1"/>
  <c r="AG358" i="11" s="1"/>
  <c r="AG359" i="11" s="1"/>
  <c r="AG360" i="11" s="1"/>
  <c r="AG361" i="11" s="1"/>
  <c r="AG362" i="11" s="1"/>
  <c r="AG363" i="11" s="1"/>
  <c r="AG364" i="11" s="1"/>
  <c r="AG365" i="11" s="1"/>
  <c r="AG366" i="11" s="1"/>
  <c r="AG367" i="11" s="1"/>
  <c r="AG368" i="11" s="1"/>
  <c r="AG369" i="11" s="1"/>
  <c r="AG370" i="11" s="1"/>
  <c r="AG371" i="11" s="1"/>
  <c r="AG372" i="11" s="1"/>
  <c r="AG373" i="11" s="1"/>
  <c r="AG374" i="11" s="1"/>
  <c r="AG375" i="11" s="1"/>
  <c r="AG376" i="11" s="1"/>
  <c r="AG377" i="11" s="1"/>
  <c r="AG378" i="11" s="1"/>
  <c r="AG379" i="11" s="1"/>
  <c r="AG380" i="11" s="1"/>
  <c r="AG381" i="11" s="1"/>
  <c r="AG382" i="11" s="1"/>
  <c r="AG383" i="11" s="1"/>
  <c r="AG384" i="11" s="1"/>
  <c r="AG385" i="11" s="1"/>
  <c r="AG386" i="11" s="1"/>
  <c r="AG387" i="11" s="1"/>
  <c r="AG388" i="11" s="1"/>
  <c r="AG389" i="11" s="1"/>
  <c r="AG390" i="11" s="1"/>
  <c r="AG391" i="11" s="1"/>
  <c r="AG392" i="11" s="1"/>
  <c r="AG393" i="11" s="1"/>
  <c r="AG394" i="11" s="1"/>
  <c r="AG395" i="11" s="1"/>
  <c r="AG396" i="11" s="1"/>
  <c r="AG397" i="11" s="1"/>
  <c r="AG398" i="11" s="1"/>
  <c r="AG399" i="11" s="1"/>
  <c r="AG400" i="11" s="1"/>
  <c r="AG401" i="11" s="1"/>
  <c r="AG402" i="11" s="1"/>
  <c r="AG403" i="11" s="1"/>
  <c r="AG404" i="11" s="1"/>
  <c r="AG405" i="11" s="1"/>
  <c r="AG406" i="11" s="1"/>
  <c r="AG407" i="11" s="1"/>
  <c r="AG408" i="11" s="1"/>
  <c r="AG409" i="11" s="1"/>
  <c r="AG410" i="11" s="1"/>
  <c r="AG411" i="11" s="1"/>
  <c r="AG412" i="11" s="1"/>
  <c r="AG413" i="11" s="1"/>
  <c r="AG414" i="11" s="1"/>
  <c r="AG415" i="11" s="1"/>
  <c r="AG416" i="11" s="1"/>
  <c r="AG417" i="11" s="1"/>
  <c r="AG418" i="11" s="1"/>
  <c r="AG419" i="11" s="1"/>
  <c r="AG420" i="11" s="1"/>
  <c r="AG421" i="11" s="1"/>
  <c r="AG422" i="11" s="1"/>
  <c r="AG423" i="11" s="1"/>
  <c r="AG424" i="11" s="1"/>
  <c r="AG425" i="11" s="1"/>
  <c r="AG426" i="11" s="1"/>
  <c r="AG427" i="11" s="1"/>
  <c r="AG428" i="11" s="1"/>
  <c r="AG429" i="11" s="1"/>
  <c r="AG430" i="11" s="1"/>
  <c r="AG431" i="11" s="1"/>
  <c r="AG432" i="11" s="1"/>
  <c r="AG433" i="11" s="1"/>
  <c r="AG434" i="11" s="1"/>
  <c r="AG435" i="11" s="1"/>
  <c r="AG436" i="11" s="1"/>
  <c r="AG437" i="11" s="1"/>
  <c r="AG438" i="11" s="1"/>
  <c r="AG439" i="11" s="1"/>
  <c r="AG440" i="11" s="1"/>
  <c r="AG441" i="11" s="1"/>
  <c r="AG442" i="11" s="1"/>
  <c r="AG443" i="11" s="1"/>
  <c r="AG444" i="11" s="1"/>
  <c r="AG445" i="11" s="1"/>
  <c r="AG446" i="11" s="1"/>
  <c r="AG447" i="11" s="1"/>
  <c r="AG448" i="11" s="1"/>
  <c r="AG449" i="11" s="1"/>
  <c r="AG450" i="11" s="1"/>
  <c r="AG451" i="11" s="1"/>
  <c r="AG452" i="11" s="1"/>
  <c r="AG453" i="11" s="1"/>
  <c r="AG454" i="11" s="1"/>
  <c r="AG455" i="11" s="1"/>
  <c r="AG456" i="11" s="1"/>
  <c r="AG457" i="11" s="1"/>
  <c r="AF292" i="11"/>
  <c r="AF293" i="11" s="1"/>
  <c r="AF294" i="11" s="1"/>
  <c r="AF295" i="11" s="1"/>
  <c r="AF296" i="11" s="1"/>
  <c r="AF297" i="11" s="1"/>
  <c r="AF298" i="11" s="1"/>
  <c r="AF299" i="11" s="1"/>
  <c r="AF300" i="11" s="1"/>
  <c r="AF301" i="11" s="1"/>
  <c r="AF302" i="11" s="1"/>
  <c r="AF303" i="11" s="1"/>
  <c r="AF304" i="11" s="1"/>
  <c r="AF305" i="11" s="1"/>
  <c r="AF306" i="11" s="1"/>
  <c r="AF307" i="11" s="1"/>
  <c r="AF308" i="11" s="1"/>
  <c r="AF309" i="11" s="1"/>
  <c r="AF310" i="11" s="1"/>
  <c r="AF311" i="11" s="1"/>
  <c r="AF312" i="11" s="1"/>
  <c r="AF313" i="11" s="1"/>
  <c r="AF314" i="11" s="1"/>
  <c r="AF315" i="11" s="1"/>
  <c r="AF316" i="11" s="1"/>
  <c r="AF317" i="11" s="1"/>
  <c r="AF318" i="11" s="1"/>
  <c r="AF319" i="11" s="1"/>
  <c r="AF320" i="11" s="1"/>
  <c r="AF321" i="11" s="1"/>
  <c r="AF322" i="11" s="1"/>
  <c r="AF323" i="11" s="1"/>
  <c r="AF324" i="11" s="1"/>
  <c r="AF325" i="11" s="1"/>
  <c r="AF326" i="11" s="1"/>
  <c r="AF327" i="11" s="1"/>
  <c r="AF328" i="11" s="1"/>
  <c r="AF329" i="11" s="1"/>
  <c r="AF330" i="11" s="1"/>
  <c r="AF331" i="11" s="1"/>
  <c r="AF332" i="11" s="1"/>
  <c r="AF333" i="11" s="1"/>
  <c r="AF334" i="11" s="1"/>
  <c r="AF335" i="11" s="1"/>
  <c r="AF336" i="11" s="1"/>
  <c r="AF337" i="11" s="1"/>
  <c r="AF338" i="11" s="1"/>
  <c r="AF339" i="11" s="1"/>
  <c r="AF340" i="11" s="1"/>
  <c r="AF341" i="11" s="1"/>
  <c r="AF342" i="11" s="1"/>
  <c r="AF343" i="11" s="1"/>
  <c r="AF344" i="11" s="1"/>
  <c r="AF345" i="11" s="1"/>
  <c r="AF346" i="11" s="1"/>
  <c r="AF347" i="11" s="1"/>
  <c r="AF348" i="11" s="1"/>
  <c r="AF349" i="11" s="1"/>
  <c r="AF350" i="11" s="1"/>
  <c r="AF351" i="11" s="1"/>
  <c r="AF352" i="11" s="1"/>
  <c r="AF353" i="11" s="1"/>
  <c r="AF354" i="11" s="1"/>
  <c r="AF355" i="11" s="1"/>
  <c r="AF356" i="11" s="1"/>
  <c r="AF357" i="11" s="1"/>
  <c r="AF358" i="11" s="1"/>
  <c r="AF359" i="11" s="1"/>
  <c r="AF360" i="11" s="1"/>
  <c r="AF361" i="11" s="1"/>
  <c r="AF362" i="11" s="1"/>
  <c r="AF363" i="11" s="1"/>
  <c r="AF364" i="11" s="1"/>
  <c r="AF365" i="11" s="1"/>
  <c r="AF366" i="11" s="1"/>
  <c r="AF367" i="11" s="1"/>
  <c r="AF368" i="11" s="1"/>
  <c r="AF369" i="11" s="1"/>
  <c r="AF370" i="11" s="1"/>
  <c r="AF371" i="11" s="1"/>
  <c r="AF372" i="11" s="1"/>
  <c r="AF373" i="11" s="1"/>
  <c r="AF374" i="11" s="1"/>
  <c r="AF375" i="11" s="1"/>
  <c r="AF376" i="11" s="1"/>
  <c r="AF377" i="11" s="1"/>
  <c r="AF378" i="11" s="1"/>
  <c r="AF379" i="11" s="1"/>
  <c r="AF380" i="11" s="1"/>
  <c r="AF381" i="11" s="1"/>
  <c r="AF382" i="11" s="1"/>
  <c r="AF383" i="11" s="1"/>
  <c r="AF384" i="11" s="1"/>
  <c r="AF385" i="11" s="1"/>
  <c r="AF386" i="11" s="1"/>
  <c r="AF387" i="11" s="1"/>
  <c r="AF388" i="11" s="1"/>
  <c r="AF389" i="11" s="1"/>
  <c r="AF390" i="11" s="1"/>
  <c r="AF391" i="11" s="1"/>
  <c r="AF392" i="11" s="1"/>
  <c r="AF393" i="11" s="1"/>
  <c r="AF394" i="11" s="1"/>
  <c r="AF395" i="11" s="1"/>
  <c r="AF396" i="11" s="1"/>
  <c r="AF397" i="11" s="1"/>
  <c r="AF398" i="11" s="1"/>
  <c r="AF399" i="11" s="1"/>
  <c r="AF400" i="11" s="1"/>
  <c r="AF401" i="11" s="1"/>
  <c r="AF402" i="11" s="1"/>
  <c r="AF403" i="11" s="1"/>
  <c r="AF404" i="11" s="1"/>
  <c r="AF405" i="11" s="1"/>
  <c r="AF406" i="11" s="1"/>
  <c r="AF407" i="11" s="1"/>
  <c r="AF408" i="11" s="1"/>
  <c r="AF409" i="11" s="1"/>
  <c r="AF410" i="11" s="1"/>
  <c r="AF411" i="11" s="1"/>
  <c r="AF412" i="11" s="1"/>
  <c r="AF413" i="11" s="1"/>
  <c r="AF414" i="11" s="1"/>
  <c r="AF415" i="11" s="1"/>
  <c r="AF416" i="11" s="1"/>
  <c r="AF417" i="11" s="1"/>
  <c r="AF418" i="11" s="1"/>
  <c r="AF419" i="11" s="1"/>
  <c r="AF420" i="11" s="1"/>
  <c r="AF421" i="11" s="1"/>
  <c r="AF422" i="11" s="1"/>
  <c r="AF423" i="11" s="1"/>
  <c r="AF424" i="11" s="1"/>
  <c r="AF425" i="11" s="1"/>
  <c r="AF426" i="11" s="1"/>
  <c r="AF427" i="11" s="1"/>
  <c r="AF428" i="11" s="1"/>
  <c r="AF429" i="11" s="1"/>
  <c r="AF430" i="11" s="1"/>
  <c r="AF431" i="11" s="1"/>
  <c r="AF432" i="11" s="1"/>
  <c r="AF433" i="11" s="1"/>
  <c r="AF434" i="11" s="1"/>
  <c r="AF435" i="11" s="1"/>
  <c r="AF436" i="11" s="1"/>
  <c r="AF437" i="11" s="1"/>
  <c r="AF438" i="11" s="1"/>
  <c r="AF439" i="11" s="1"/>
  <c r="AF440" i="11" s="1"/>
  <c r="AF441" i="11" s="1"/>
  <c r="AF442" i="11" s="1"/>
  <c r="AF443" i="11" s="1"/>
  <c r="AF444" i="11" s="1"/>
  <c r="AF445" i="11" s="1"/>
  <c r="AF446" i="11" s="1"/>
  <c r="AF447" i="11" s="1"/>
  <c r="AF448" i="11" s="1"/>
  <c r="AF449" i="11" s="1"/>
  <c r="AF450" i="11" s="1"/>
  <c r="AF451" i="11" s="1"/>
  <c r="AF452" i="11" s="1"/>
  <c r="AF453" i="11" s="1"/>
  <c r="AF454" i="11" s="1"/>
  <c r="AF455" i="11" s="1"/>
  <c r="AF456" i="11" s="1"/>
  <c r="AF457" i="11" s="1"/>
  <c r="AE292" i="11"/>
  <c r="AE293" i="11" s="1"/>
  <c r="AE294" i="11" s="1"/>
  <c r="AE295" i="11" s="1"/>
  <c r="AE296" i="11" s="1"/>
  <c r="AE297" i="11" s="1"/>
  <c r="AE298" i="11" s="1"/>
  <c r="AE299" i="11" s="1"/>
  <c r="AE300" i="11" s="1"/>
  <c r="AE301" i="11" s="1"/>
  <c r="AE302" i="11" s="1"/>
  <c r="AE303" i="11" s="1"/>
  <c r="AE304" i="11" s="1"/>
  <c r="AE305" i="11" s="1"/>
  <c r="AE306" i="11" s="1"/>
  <c r="AE307" i="11" s="1"/>
  <c r="AE308" i="11" s="1"/>
  <c r="AE309" i="11" s="1"/>
  <c r="AE310" i="11" s="1"/>
  <c r="AE311" i="11" s="1"/>
  <c r="AE312" i="11" s="1"/>
  <c r="AE313" i="11" s="1"/>
  <c r="AE314" i="11" s="1"/>
  <c r="AE315" i="11" s="1"/>
  <c r="AE316" i="11" s="1"/>
  <c r="AE317" i="11" s="1"/>
  <c r="AE318" i="11" s="1"/>
  <c r="AE319" i="11" s="1"/>
  <c r="AE320" i="11" s="1"/>
  <c r="AE321" i="11" s="1"/>
  <c r="AE322" i="11" s="1"/>
  <c r="AE323" i="11" s="1"/>
  <c r="AE324" i="11" s="1"/>
  <c r="AE325" i="11" s="1"/>
  <c r="AE326" i="11" s="1"/>
  <c r="AE327" i="11" s="1"/>
  <c r="AE328" i="11" s="1"/>
  <c r="AE329" i="11" s="1"/>
  <c r="AE330" i="11" s="1"/>
  <c r="AE331" i="11" s="1"/>
  <c r="AE332" i="11" s="1"/>
  <c r="AE333" i="11" s="1"/>
  <c r="AE334" i="11" s="1"/>
  <c r="AE335" i="11" s="1"/>
  <c r="AE336" i="11" s="1"/>
  <c r="AE337" i="11" s="1"/>
  <c r="AE338" i="11" s="1"/>
  <c r="AE339" i="11" s="1"/>
  <c r="AE340" i="11" s="1"/>
  <c r="AE341" i="11" s="1"/>
  <c r="AE342" i="11" s="1"/>
  <c r="AE343" i="11" s="1"/>
  <c r="AE344" i="11" s="1"/>
  <c r="AE345" i="11" s="1"/>
  <c r="AE346" i="11" s="1"/>
  <c r="AE347" i="11" s="1"/>
  <c r="AE348" i="11" s="1"/>
  <c r="AE349" i="11" s="1"/>
  <c r="AE350" i="11" s="1"/>
  <c r="AE351" i="11" s="1"/>
  <c r="AE352" i="11" s="1"/>
  <c r="AE353" i="11" s="1"/>
  <c r="AE354" i="11" s="1"/>
  <c r="AE355" i="11" s="1"/>
  <c r="AE356" i="11" s="1"/>
  <c r="AE357" i="11" s="1"/>
  <c r="AE358" i="11" s="1"/>
  <c r="AE359" i="11" s="1"/>
  <c r="AE360" i="11" s="1"/>
  <c r="AE361" i="11" s="1"/>
  <c r="AE362" i="11" s="1"/>
  <c r="AE363" i="11" s="1"/>
  <c r="AE364" i="11" s="1"/>
  <c r="AE365" i="11" s="1"/>
  <c r="AE366" i="11" s="1"/>
  <c r="AE367" i="11" s="1"/>
  <c r="AE368" i="11" s="1"/>
  <c r="AE369" i="11" s="1"/>
  <c r="AE370" i="11" s="1"/>
  <c r="AE371" i="11" s="1"/>
  <c r="AE372" i="11" s="1"/>
  <c r="AE373" i="11" s="1"/>
  <c r="AE374" i="11" s="1"/>
  <c r="AE375" i="11" s="1"/>
  <c r="AE376" i="11" s="1"/>
  <c r="AE377" i="11" s="1"/>
  <c r="AE378" i="11" s="1"/>
  <c r="AE379" i="11" s="1"/>
  <c r="AE380" i="11" s="1"/>
  <c r="AE381" i="11" s="1"/>
  <c r="AE382" i="11" s="1"/>
  <c r="AE383" i="11" s="1"/>
  <c r="AE384" i="11" s="1"/>
  <c r="AE385" i="11" s="1"/>
  <c r="AE386" i="11" s="1"/>
  <c r="AE387" i="11" s="1"/>
  <c r="AE388" i="11" s="1"/>
  <c r="AE389" i="11" s="1"/>
  <c r="AE390" i="11" s="1"/>
  <c r="AE391" i="11" s="1"/>
  <c r="AE392" i="11" s="1"/>
  <c r="AE393" i="11" s="1"/>
  <c r="AE394" i="11" s="1"/>
  <c r="AE395" i="11" s="1"/>
  <c r="AE396" i="11" s="1"/>
  <c r="AE397" i="11" s="1"/>
  <c r="AE398" i="11" s="1"/>
  <c r="AE399" i="11" s="1"/>
  <c r="AE400" i="11" s="1"/>
  <c r="AE401" i="11" s="1"/>
  <c r="AE402" i="11" s="1"/>
  <c r="AE403" i="11" s="1"/>
  <c r="AE404" i="11" s="1"/>
  <c r="AE405" i="11" s="1"/>
  <c r="AE406" i="11" s="1"/>
  <c r="AE407" i="11" s="1"/>
  <c r="AE408" i="11" s="1"/>
  <c r="AE409" i="11" s="1"/>
  <c r="AE410" i="11" s="1"/>
  <c r="AE411" i="11" s="1"/>
  <c r="AE412" i="11" s="1"/>
  <c r="AE413" i="11" s="1"/>
  <c r="AE414" i="11" s="1"/>
  <c r="AE415" i="11" s="1"/>
  <c r="AE416" i="11" s="1"/>
  <c r="AE417" i="11" s="1"/>
  <c r="AE418" i="11" s="1"/>
  <c r="AE419" i="11" s="1"/>
  <c r="AE420" i="11" s="1"/>
  <c r="AE421" i="11" s="1"/>
  <c r="AE422" i="11" s="1"/>
  <c r="AE423" i="11" s="1"/>
  <c r="AE424" i="11" s="1"/>
  <c r="AE425" i="11" s="1"/>
  <c r="AE426" i="11" s="1"/>
  <c r="AE427" i="11" s="1"/>
  <c r="AE428" i="11" s="1"/>
  <c r="AE429" i="11" s="1"/>
  <c r="AE430" i="11" s="1"/>
  <c r="AE431" i="11" s="1"/>
  <c r="AE432" i="11" s="1"/>
  <c r="AE433" i="11" s="1"/>
  <c r="AE434" i="11" s="1"/>
  <c r="AE435" i="11" s="1"/>
  <c r="AE436" i="11" s="1"/>
  <c r="AE437" i="11" s="1"/>
  <c r="AE438" i="11" s="1"/>
  <c r="AE439" i="11" s="1"/>
  <c r="AE440" i="11" s="1"/>
  <c r="AE441" i="11" s="1"/>
  <c r="AE442" i="11" s="1"/>
  <c r="AE443" i="11" s="1"/>
  <c r="AE444" i="11" s="1"/>
  <c r="AE445" i="11" s="1"/>
  <c r="AE446" i="11" s="1"/>
  <c r="AE447" i="11" s="1"/>
  <c r="AE448" i="11" s="1"/>
  <c r="AE449" i="11" s="1"/>
  <c r="AE450" i="11" s="1"/>
  <c r="AE451" i="11" s="1"/>
  <c r="AE452" i="11" s="1"/>
  <c r="AE453" i="11" s="1"/>
  <c r="AE454" i="11" s="1"/>
  <c r="AE455" i="11" s="1"/>
  <c r="AE456" i="11" s="1"/>
  <c r="AE457" i="11" s="1"/>
  <c r="AD292" i="11"/>
  <c r="AD293" i="11" s="1"/>
  <c r="AD294" i="11" s="1"/>
  <c r="AD295" i="11" s="1"/>
  <c r="AD296" i="11" s="1"/>
  <c r="AD297" i="11" s="1"/>
  <c r="AD298" i="11" s="1"/>
  <c r="AD299" i="11" s="1"/>
  <c r="AD300" i="11" s="1"/>
  <c r="AD301" i="11" s="1"/>
  <c r="AD302" i="11" s="1"/>
  <c r="AD303" i="11" s="1"/>
  <c r="AD304" i="11" s="1"/>
  <c r="AD305" i="11" s="1"/>
  <c r="AD306" i="11" s="1"/>
  <c r="AD307" i="11" s="1"/>
  <c r="AD308" i="11" s="1"/>
  <c r="AD309" i="11" s="1"/>
  <c r="AD310" i="11" s="1"/>
  <c r="AD311" i="11" s="1"/>
  <c r="AD312" i="11" s="1"/>
  <c r="AD313" i="11" s="1"/>
  <c r="AD314" i="11" s="1"/>
  <c r="AD315" i="11" s="1"/>
  <c r="AD316" i="11" s="1"/>
  <c r="AD317" i="11" s="1"/>
  <c r="AD318" i="11" s="1"/>
  <c r="AD319" i="11" s="1"/>
  <c r="AD320" i="11" s="1"/>
  <c r="AD321" i="11" s="1"/>
  <c r="AD322" i="11" s="1"/>
  <c r="AD323" i="11" s="1"/>
  <c r="AD324" i="11" s="1"/>
  <c r="AD325" i="11" s="1"/>
  <c r="AD326" i="11" s="1"/>
  <c r="AD327" i="11" s="1"/>
  <c r="AD328" i="11" s="1"/>
  <c r="AD329" i="11" s="1"/>
  <c r="AD330" i="11" s="1"/>
  <c r="AD331" i="11" s="1"/>
  <c r="AD332" i="11" s="1"/>
  <c r="AD333" i="11" s="1"/>
  <c r="AD334" i="11" s="1"/>
  <c r="AD335" i="11" s="1"/>
  <c r="AD336" i="11" s="1"/>
  <c r="AD337" i="11" s="1"/>
  <c r="AD338" i="11" s="1"/>
  <c r="AD339" i="11" s="1"/>
  <c r="AD340" i="11" s="1"/>
  <c r="AD341" i="11" s="1"/>
  <c r="AD342" i="11" s="1"/>
  <c r="AD343" i="11" s="1"/>
  <c r="AD344" i="11" s="1"/>
  <c r="AD345" i="11" s="1"/>
  <c r="AD346" i="11" s="1"/>
  <c r="AD347" i="11" s="1"/>
  <c r="AD348" i="11" s="1"/>
  <c r="AD349" i="11" s="1"/>
  <c r="AD350" i="11" s="1"/>
  <c r="AD351" i="11" s="1"/>
  <c r="AD352" i="11" s="1"/>
  <c r="AD353" i="11" s="1"/>
  <c r="AD354" i="11" s="1"/>
  <c r="AD355" i="11" s="1"/>
  <c r="AD356" i="11" s="1"/>
  <c r="AD357" i="11" s="1"/>
  <c r="AD358" i="11" s="1"/>
  <c r="AD359" i="11" s="1"/>
  <c r="AD360" i="11" s="1"/>
  <c r="AD361" i="11" s="1"/>
  <c r="AD362" i="11" s="1"/>
  <c r="AD363" i="11" s="1"/>
  <c r="AD364" i="11" s="1"/>
  <c r="AD365" i="11" s="1"/>
  <c r="AD366" i="11" s="1"/>
  <c r="AD367" i="11" s="1"/>
  <c r="AD368" i="11" s="1"/>
  <c r="AD369" i="11" s="1"/>
  <c r="AD370" i="11" s="1"/>
  <c r="AD371" i="11" s="1"/>
  <c r="AD372" i="11" s="1"/>
  <c r="AD373" i="11" s="1"/>
  <c r="AD374" i="11" s="1"/>
  <c r="AD375" i="11" s="1"/>
  <c r="AD376" i="11" s="1"/>
  <c r="AD377" i="11" s="1"/>
  <c r="AD378" i="11" s="1"/>
  <c r="AD379" i="11" s="1"/>
  <c r="AD380" i="11" s="1"/>
  <c r="AD381" i="11" s="1"/>
  <c r="AD382" i="11" s="1"/>
  <c r="AD383" i="11" s="1"/>
  <c r="AD384" i="11" s="1"/>
  <c r="AD385" i="11" s="1"/>
  <c r="AD386" i="11" s="1"/>
  <c r="AD387" i="11" s="1"/>
  <c r="AD388" i="11" s="1"/>
  <c r="AD389" i="11" s="1"/>
  <c r="AD390" i="11" s="1"/>
  <c r="AD391" i="11" s="1"/>
  <c r="AD392" i="11" s="1"/>
  <c r="AD393" i="11" s="1"/>
  <c r="AD394" i="11" s="1"/>
  <c r="AD395" i="11" s="1"/>
  <c r="AD396" i="11" s="1"/>
  <c r="AD397" i="11" s="1"/>
  <c r="AD398" i="11" s="1"/>
  <c r="AD399" i="11" s="1"/>
  <c r="AD400" i="11" s="1"/>
  <c r="AD401" i="11" s="1"/>
  <c r="AD402" i="11" s="1"/>
  <c r="AD403" i="11" s="1"/>
  <c r="AD404" i="11" s="1"/>
  <c r="AD405" i="11" s="1"/>
  <c r="AD406" i="11" s="1"/>
  <c r="AD407" i="11" s="1"/>
  <c r="AD408" i="11" s="1"/>
  <c r="AD409" i="11" s="1"/>
  <c r="AD410" i="11" s="1"/>
  <c r="AD411" i="11" s="1"/>
  <c r="AD412" i="11" s="1"/>
  <c r="AD413" i="11" s="1"/>
  <c r="AD414" i="11" s="1"/>
  <c r="AD415" i="11" s="1"/>
  <c r="AD416" i="11" s="1"/>
  <c r="AD417" i="11" s="1"/>
  <c r="AD418" i="11" s="1"/>
  <c r="AD419" i="11" s="1"/>
  <c r="AD420" i="11" s="1"/>
  <c r="AD421" i="11" s="1"/>
  <c r="AD422" i="11" s="1"/>
  <c r="AD423" i="11" s="1"/>
  <c r="AD424" i="11" s="1"/>
  <c r="AD425" i="11" s="1"/>
  <c r="AD426" i="11" s="1"/>
  <c r="AD427" i="11" s="1"/>
  <c r="AD428" i="11" s="1"/>
  <c r="AD429" i="11" s="1"/>
  <c r="AD430" i="11" s="1"/>
  <c r="AD431" i="11" s="1"/>
  <c r="AD432" i="11" s="1"/>
  <c r="AD433" i="11" s="1"/>
  <c r="AD434" i="11" s="1"/>
  <c r="AD435" i="11" s="1"/>
  <c r="AD436" i="11" s="1"/>
  <c r="AD437" i="11" s="1"/>
  <c r="AD438" i="11" s="1"/>
  <c r="AD439" i="11" s="1"/>
  <c r="AD440" i="11" s="1"/>
  <c r="AD441" i="11" s="1"/>
  <c r="AD442" i="11" s="1"/>
  <c r="AD443" i="11" s="1"/>
  <c r="AD444" i="11" s="1"/>
  <c r="AD445" i="11" s="1"/>
  <c r="AD446" i="11" s="1"/>
  <c r="AD447" i="11" s="1"/>
  <c r="AD448" i="11" s="1"/>
  <c r="AD449" i="11" s="1"/>
  <c r="AD450" i="11" s="1"/>
  <c r="AD451" i="11" s="1"/>
  <c r="AD452" i="11" s="1"/>
  <c r="AD453" i="11" s="1"/>
  <c r="AD454" i="11" s="1"/>
  <c r="AD455" i="11" s="1"/>
  <c r="AD456" i="11" s="1"/>
  <c r="AD457" i="11" s="1"/>
  <c r="AC292" i="11"/>
  <c r="AC293" i="11" s="1"/>
  <c r="AC294" i="11" s="1"/>
  <c r="AC295" i="11" s="1"/>
  <c r="AC296" i="11" s="1"/>
  <c r="AC297" i="11" s="1"/>
  <c r="AC298" i="11" s="1"/>
  <c r="AC299" i="11" s="1"/>
  <c r="AC300" i="11" s="1"/>
  <c r="AC301" i="11" s="1"/>
  <c r="AC302" i="11" s="1"/>
  <c r="AC303" i="11" s="1"/>
  <c r="AC304" i="11" s="1"/>
  <c r="AC305" i="11" s="1"/>
  <c r="AC306" i="11" s="1"/>
  <c r="AC307" i="11" s="1"/>
  <c r="AC308" i="11" s="1"/>
  <c r="AC309" i="11" s="1"/>
  <c r="AC310" i="11" s="1"/>
  <c r="AC311" i="11" s="1"/>
  <c r="AC312" i="11" s="1"/>
  <c r="AC313" i="11" s="1"/>
  <c r="AC314" i="11" s="1"/>
  <c r="AC315" i="11" s="1"/>
  <c r="AC316" i="11" s="1"/>
  <c r="AC317" i="11" s="1"/>
  <c r="AC318" i="11" s="1"/>
  <c r="AC319" i="11" s="1"/>
  <c r="AC320" i="11" s="1"/>
  <c r="AC321" i="11" s="1"/>
  <c r="AC322" i="11" s="1"/>
  <c r="AC323" i="11" s="1"/>
  <c r="AC324" i="11" s="1"/>
  <c r="AC325" i="11" s="1"/>
  <c r="AC326" i="11" s="1"/>
  <c r="AC327" i="11" s="1"/>
  <c r="AC328" i="11" s="1"/>
  <c r="AC329" i="11" s="1"/>
  <c r="AC330" i="11" s="1"/>
  <c r="AC331" i="11" s="1"/>
  <c r="AC332" i="11" s="1"/>
  <c r="AC333" i="11" s="1"/>
  <c r="AC334" i="11" s="1"/>
  <c r="AC335" i="11" s="1"/>
  <c r="AC336" i="11" s="1"/>
  <c r="AC337" i="11" s="1"/>
  <c r="AC338" i="11" s="1"/>
  <c r="AC339" i="11" s="1"/>
  <c r="AC340" i="11" s="1"/>
  <c r="AC341" i="11" s="1"/>
  <c r="AC342" i="11" s="1"/>
  <c r="AC343" i="11" s="1"/>
  <c r="AC344" i="11" s="1"/>
  <c r="AC345" i="11" s="1"/>
  <c r="AC346" i="11" s="1"/>
  <c r="AC347" i="11" s="1"/>
  <c r="AC348" i="11" s="1"/>
  <c r="AC349" i="11" s="1"/>
  <c r="AC350" i="11" s="1"/>
  <c r="AC351" i="11" s="1"/>
  <c r="AC352" i="11" s="1"/>
  <c r="AC353" i="11" s="1"/>
  <c r="AC354" i="11" s="1"/>
  <c r="AC355" i="11" s="1"/>
  <c r="AC356" i="11" s="1"/>
  <c r="AC357" i="11" s="1"/>
  <c r="AC358" i="11" s="1"/>
  <c r="AC359" i="11" s="1"/>
  <c r="AC360" i="11" s="1"/>
  <c r="AC361" i="11" s="1"/>
  <c r="AC362" i="11" s="1"/>
  <c r="AC363" i="11" s="1"/>
  <c r="AC364" i="11" s="1"/>
  <c r="AC365" i="11" s="1"/>
  <c r="AC366" i="11" s="1"/>
  <c r="AC367" i="11" s="1"/>
  <c r="AC368" i="11" s="1"/>
  <c r="AC369" i="11" s="1"/>
  <c r="AC370" i="11" s="1"/>
  <c r="AC371" i="11" s="1"/>
  <c r="AC372" i="11" s="1"/>
  <c r="AC373" i="11" s="1"/>
  <c r="AC374" i="11" s="1"/>
  <c r="AC375" i="11" s="1"/>
  <c r="AC376" i="11" s="1"/>
  <c r="AC377" i="11" s="1"/>
  <c r="AC378" i="11" s="1"/>
  <c r="AC379" i="11" s="1"/>
  <c r="AC380" i="11" s="1"/>
  <c r="AC381" i="11" s="1"/>
  <c r="AC382" i="11" s="1"/>
  <c r="AC383" i="11" s="1"/>
  <c r="AC384" i="11" s="1"/>
  <c r="AC385" i="11" s="1"/>
  <c r="AC386" i="11" s="1"/>
  <c r="AC387" i="11" s="1"/>
  <c r="AC388" i="11" s="1"/>
  <c r="AC389" i="11" s="1"/>
  <c r="AC390" i="11" s="1"/>
  <c r="AC391" i="11" s="1"/>
  <c r="AC392" i="11" s="1"/>
  <c r="AC393" i="11" s="1"/>
  <c r="AC394" i="11" s="1"/>
  <c r="AC395" i="11" s="1"/>
  <c r="AC396" i="11" s="1"/>
  <c r="AC397" i="11" s="1"/>
  <c r="AC398" i="11" s="1"/>
  <c r="AC399" i="11" s="1"/>
  <c r="AC400" i="11" s="1"/>
  <c r="AC401" i="11" s="1"/>
  <c r="AC402" i="11" s="1"/>
  <c r="AC403" i="11" s="1"/>
  <c r="AC404" i="11" s="1"/>
  <c r="AC405" i="11" s="1"/>
  <c r="AC406" i="11" s="1"/>
  <c r="AC407" i="11" s="1"/>
  <c r="AC408" i="11" s="1"/>
  <c r="AC409" i="11" s="1"/>
  <c r="AC410" i="11" s="1"/>
  <c r="AC411" i="11" s="1"/>
  <c r="AC412" i="11" s="1"/>
  <c r="AC413" i="11" s="1"/>
  <c r="AC414" i="11" s="1"/>
  <c r="AC415" i="11" s="1"/>
  <c r="AC416" i="11" s="1"/>
  <c r="AC417" i="11" s="1"/>
  <c r="AC418" i="11" s="1"/>
  <c r="AC419" i="11" s="1"/>
  <c r="AC420" i="11" s="1"/>
  <c r="AC421" i="11" s="1"/>
  <c r="AC422" i="11" s="1"/>
  <c r="AC423" i="11" s="1"/>
  <c r="AC424" i="11" s="1"/>
  <c r="AC425" i="11" s="1"/>
  <c r="AC426" i="11" s="1"/>
  <c r="AC427" i="11" s="1"/>
  <c r="AC428" i="11" s="1"/>
  <c r="AC429" i="11" s="1"/>
  <c r="AC430" i="11" s="1"/>
  <c r="AC431" i="11" s="1"/>
  <c r="AC432" i="11" s="1"/>
  <c r="AC433" i="11" s="1"/>
  <c r="AC434" i="11" s="1"/>
  <c r="AC435" i="11" s="1"/>
  <c r="AC436" i="11" s="1"/>
  <c r="AC437" i="11" s="1"/>
  <c r="AC438" i="11" s="1"/>
  <c r="AC439" i="11" s="1"/>
  <c r="AC440" i="11" s="1"/>
  <c r="AC441" i="11" s="1"/>
  <c r="AC442" i="11" s="1"/>
  <c r="AC443" i="11" s="1"/>
  <c r="AC444" i="11" s="1"/>
  <c r="AC445" i="11" s="1"/>
  <c r="AC446" i="11" s="1"/>
  <c r="AC447" i="11" s="1"/>
  <c r="AC448" i="11" s="1"/>
  <c r="AC449" i="11" s="1"/>
  <c r="AC450" i="11" s="1"/>
  <c r="AC451" i="11" s="1"/>
  <c r="AC452" i="11" s="1"/>
  <c r="AC453" i="11" s="1"/>
  <c r="AC454" i="11" s="1"/>
  <c r="AC455" i="11" s="1"/>
  <c r="AC456" i="11" s="1"/>
  <c r="AC457" i="11" s="1"/>
  <c r="AB292" i="11"/>
  <c r="AB293" i="11" s="1"/>
  <c r="AB294" i="11" s="1"/>
  <c r="AB295" i="11" s="1"/>
  <c r="AB296" i="11" s="1"/>
  <c r="AB297" i="11" s="1"/>
  <c r="AB298" i="11" s="1"/>
  <c r="AB299" i="11" s="1"/>
  <c r="AB300" i="11" s="1"/>
  <c r="AB301" i="11" s="1"/>
  <c r="AB302" i="11" s="1"/>
  <c r="AB303" i="11" s="1"/>
  <c r="AB304" i="11" s="1"/>
  <c r="AB305" i="11" s="1"/>
  <c r="AB306" i="11" s="1"/>
  <c r="AB307" i="11" s="1"/>
  <c r="AB308" i="11" s="1"/>
  <c r="AB309" i="11" s="1"/>
  <c r="AB310" i="11" s="1"/>
  <c r="AB311" i="11" s="1"/>
  <c r="AB312" i="11" s="1"/>
  <c r="AB313" i="11" s="1"/>
  <c r="AB314" i="11" s="1"/>
  <c r="AB315" i="11" s="1"/>
  <c r="AB316" i="11" s="1"/>
  <c r="AB317" i="11" s="1"/>
  <c r="AB318" i="11" s="1"/>
  <c r="AB319" i="11" s="1"/>
  <c r="AB320" i="11" s="1"/>
  <c r="AB321" i="11" s="1"/>
  <c r="AB322" i="11" s="1"/>
  <c r="AB323" i="11" s="1"/>
  <c r="AB324" i="11" s="1"/>
  <c r="AB325" i="11" s="1"/>
  <c r="AB326" i="11" s="1"/>
  <c r="AB327" i="11" s="1"/>
  <c r="AB328" i="11" s="1"/>
  <c r="AB329" i="11" s="1"/>
  <c r="AB330" i="11" s="1"/>
  <c r="AB331" i="11" s="1"/>
  <c r="AB332" i="11" s="1"/>
  <c r="AB333" i="11" s="1"/>
  <c r="AB334" i="11" s="1"/>
  <c r="AB335" i="11" s="1"/>
  <c r="AB336" i="11" s="1"/>
  <c r="AB337" i="11" s="1"/>
  <c r="AB338" i="11" s="1"/>
  <c r="AB339" i="11" s="1"/>
  <c r="AB340" i="11" s="1"/>
  <c r="AB341" i="11" s="1"/>
  <c r="AB342" i="11" s="1"/>
  <c r="AB343" i="11" s="1"/>
  <c r="AB344" i="11" s="1"/>
  <c r="AB345" i="11" s="1"/>
  <c r="AB346" i="11" s="1"/>
  <c r="AB347" i="11" s="1"/>
  <c r="AB348" i="11" s="1"/>
  <c r="AB349" i="11" s="1"/>
  <c r="AB350" i="11" s="1"/>
  <c r="AB351" i="11" s="1"/>
  <c r="AB352" i="11" s="1"/>
  <c r="AB353" i="11" s="1"/>
  <c r="AB354" i="11" s="1"/>
  <c r="AB355" i="11" s="1"/>
  <c r="AB356" i="11" s="1"/>
  <c r="AB357" i="11" s="1"/>
  <c r="AB358" i="11" s="1"/>
  <c r="AB359" i="11" s="1"/>
  <c r="AB360" i="11" s="1"/>
  <c r="AB361" i="11" s="1"/>
  <c r="AB362" i="11" s="1"/>
  <c r="AB363" i="11" s="1"/>
  <c r="AB364" i="11" s="1"/>
  <c r="AB365" i="11" s="1"/>
  <c r="AB366" i="11" s="1"/>
  <c r="AB367" i="11" s="1"/>
  <c r="AB368" i="11" s="1"/>
  <c r="AB369" i="11" s="1"/>
  <c r="AB370" i="11" s="1"/>
  <c r="AB371" i="11" s="1"/>
  <c r="AB372" i="11" s="1"/>
  <c r="AB373" i="11" s="1"/>
  <c r="AB374" i="11" s="1"/>
  <c r="AB375" i="11" s="1"/>
  <c r="AB376" i="11" s="1"/>
  <c r="AB377" i="11" s="1"/>
  <c r="AB378" i="11" s="1"/>
  <c r="AB379" i="11" s="1"/>
  <c r="AB380" i="11" s="1"/>
  <c r="AB381" i="11" s="1"/>
  <c r="AB382" i="11" s="1"/>
  <c r="AB383" i="11" s="1"/>
  <c r="AB384" i="11" s="1"/>
  <c r="AB385" i="11" s="1"/>
  <c r="AB386" i="11" s="1"/>
  <c r="AB387" i="11" s="1"/>
  <c r="AB388" i="11" s="1"/>
  <c r="AB389" i="11" s="1"/>
  <c r="AB390" i="11" s="1"/>
  <c r="AB391" i="11" s="1"/>
  <c r="AB392" i="11" s="1"/>
  <c r="AB393" i="11" s="1"/>
  <c r="AB394" i="11" s="1"/>
  <c r="AB395" i="11" s="1"/>
  <c r="AB396" i="11" s="1"/>
  <c r="AB397" i="11" s="1"/>
  <c r="AB398" i="11" s="1"/>
  <c r="AB399" i="11" s="1"/>
  <c r="AB400" i="11" s="1"/>
  <c r="AB401" i="11" s="1"/>
  <c r="AB402" i="11" s="1"/>
  <c r="AB403" i="11" s="1"/>
  <c r="AB404" i="11" s="1"/>
  <c r="AB405" i="11" s="1"/>
  <c r="AB406" i="11" s="1"/>
  <c r="AB407" i="11" s="1"/>
  <c r="AB408" i="11" s="1"/>
  <c r="AB409" i="11" s="1"/>
  <c r="AB410" i="11" s="1"/>
  <c r="AB411" i="11" s="1"/>
  <c r="AB412" i="11" s="1"/>
  <c r="AB413" i="11" s="1"/>
  <c r="AB414" i="11" s="1"/>
  <c r="AB415" i="11" s="1"/>
  <c r="AB416" i="11" s="1"/>
  <c r="AB417" i="11" s="1"/>
  <c r="AB418" i="11" s="1"/>
  <c r="AB419" i="11" s="1"/>
  <c r="AB420" i="11" s="1"/>
  <c r="AB421" i="11" s="1"/>
  <c r="AB422" i="11" s="1"/>
  <c r="AB423" i="11" s="1"/>
  <c r="AB424" i="11" s="1"/>
  <c r="AB425" i="11" s="1"/>
  <c r="AB426" i="11" s="1"/>
  <c r="AB427" i="11" s="1"/>
  <c r="AB428" i="11" s="1"/>
  <c r="AB429" i="11" s="1"/>
  <c r="AB430" i="11" s="1"/>
  <c r="AB431" i="11" s="1"/>
  <c r="AB432" i="11" s="1"/>
  <c r="AB433" i="11" s="1"/>
  <c r="AB434" i="11" s="1"/>
  <c r="AB435" i="11" s="1"/>
  <c r="AB436" i="11" s="1"/>
  <c r="AB437" i="11" s="1"/>
  <c r="AB438" i="11" s="1"/>
  <c r="AB439" i="11" s="1"/>
  <c r="AB440" i="11" s="1"/>
  <c r="AB441" i="11" s="1"/>
  <c r="AB442" i="11" s="1"/>
  <c r="AB443" i="11" s="1"/>
  <c r="AB444" i="11" s="1"/>
  <c r="AB445" i="11" s="1"/>
  <c r="AB446" i="11" s="1"/>
  <c r="AB447" i="11" s="1"/>
  <c r="AB448" i="11" s="1"/>
  <c r="AB449" i="11" s="1"/>
  <c r="AB450" i="11" s="1"/>
  <c r="AB451" i="11" s="1"/>
  <c r="AB452" i="11" s="1"/>
  <c r="AB453" i="11" s="1"/>
  <c r="AB454" i="11" s="1"/>
  <c r="AB455" i="11" s="1"/>
  <c r="AB456" i="11" s="1"/>
  <c r="AB457" i="11" s="1"/>
  <c r="AA292" i="11"/>
  <c r="AA293" i="11" s="1"/>
  <c r="AA294" i="11" s="1"/>
  <c r="AA295" i="11" s="1"/>
  <c r="AA296" i="11" s="1"/>
  <c r="AA297" i="11" s="1"/>
  <c r="AA298" i="11" s="1"/>
  <c r="AA299" i="11" s="1"/>
  <c r="AA300" i="11" s="1"/>
  <c r="AA301" i="11" s="1"/>
  <c r="AA302" i="11" s="1"/>
  <c r="AA303" i="11" s="1"/>
  <c r="AA304" i="11" s="1"/>
  <c r="AA305" i="11" s="1"/>
  <c r="AA306" i="11" s="1"/>
  <c r="AA307" i="11" s="1"/>
  <c r="AA308" i="11" s="1"/>
  <c r="AA309" i="11" s="1"/>
  <c r="AA310" i="11" s="1"/>
  <c r="AA311" i="11" s="1"/>
  <c r="AA312" i="11" s="1"/>
  <c r="AA313" i="11" s="1"/>
  <c r="AA314" i="11" s="1"/>
  <c r="AA315" i="11" s="1"/>
  <c r="AA316" i="11" s="1"/>
  <c r="AA317" i="11" s="1"/>
  <c r="AA318" i="11" s="1"/>
  <c r="AA319" i="11" s="1"/>
  <c r="AA320" i="11" s="1"/>
  <c r="AA321" i="11" s="1"/>
  <c r="AA322" i="11" s="1"/>
  <c r="AA323" i="11" s="1"/>
  <c r="AA324" i="11" s="1"/>
  <c r="AA325" i="11" s="1"/>
  <c r="AA326" i="11" s="1"/>
  <c r="AA327" i="11" s="1"/>
  <c r="AA328" i="11" s="1"/>
  <c r="AA329" i="11" s="1"/>
  <c r="AA330" i="11" s="1"/>
  <c r="AA331" i="11" s="1"/>
  <c r="AA332" i="11" s="1"/>
  <c r="AA333" i="11" s="1"/>
  <c r="AA334" i="11" s="1"/>
  <c r="AA335" i="11" s="1"/>
  <c r="AA336" i="11" s="1"/>
  <c r="AA337" i="11" s="1"/>
  <c r="AA338" i="11" s="1"/>
  <c r="AA339" i="11" s="1"/>
  <c r="AA340" i="11" s="1"/>
  <c r="AA341" i="11" s="1"/>
  <c r="AA342" i="11" s="1"/>
  <c r="AA343" i="11" s="1"/>
  <c r="AA344" i="11" s="1"/>
  <c r="AA345" i="11" s="1"/>
  <c r="AA346" i="11" s="1"/>
  <c r="AA347" i="11" s="1"/>
  <c r="AA348" i="11" s="1"/>
  <c r="AA349" i="11" s="1"/>
  <c r="AA350" i="11" s="1"/>
  <c r="AA351" i="11" s="1"/>
  <c r="AA352" i="11" s="1"/>
  <c r="AA353" i="11" s="1"/>
  <c r="AA354" i="11" s="1"/>
  <c r="AA355" i="11" s="1"/>
  <c r="AA356" i="11" s="1"/>
  <c r="AA357" i="11" s="1"/>
  <c r="AA358" i="11" s="1"/>
  <c r="AA359" i="11" s="1"/>
  <c r="AA360" i="11" s="1"/>
  <c r="AA361" i="11" s="1"/>
  <c r="AA362" i="11" s="1"/>
  <c r="AA363" i="11" s="1"/>
  <c r="AA364" i="11" s="1"/>
  <c r="AA365" i="11" s="1"/>
  <c r="AA366" i="11" s="1"/>
  <c r="AA367" i="11" s="1"/>
  <c r="AA368" i="11" s="1"/>
  <c r="AA369" i="11" s="1"/>
  <c r="AA370" i="11" s="1"/>
  <c r="AA371" i="11" s="1"/>
  <c r="AA372" i="11" s="1"/>
  <c r="AA373" i="11" s="1"/>
  <c r="AA374" i="11" s="1"/>
  <c r="AA375" i="11" s="1"/>
  <c r="AA376" i="11" s="1"/>
  <c r="AA377" i="11" s="1"/>
  <c r="AA378" i="11" s="1"/>
  <c r="AA379" i="11" s="1"/>
  <c r="AA380" i="11" s="1"/>
  <c r="AA381" i="11" s="1"/>
  <c r="AA382" i="11" s="1"/>
  <c r="AA383" i="11" s="1"/>
  <c r="AA384" i="11" s="1"/>
  <c r="AA385" i="11" s="1"/>
  <c r="AA386" i="11" s="1"/>
  <c r="AA387" i="11" s="1"/>
  <c r="AA388" i="11" s="1"/>
  <c r="AA389" i="11" s="1"/>
  <c r="AA390" i="11" s="1"/>
  <c r="AA391" i="11" s="1"/>
  <c r="AA392" i="11" s="1"/>
  <c r="AA393" i="11" s="1"/>
  <c r="AA394" i="11" s="1"/>
  <c r="AA395" i="11" s="1"/>
  <c r="AA396" i="11" s="1"/>
  <c r="AA397" i="11" s="1"/>
  <c r="AA398" i="11" s="1"/>
  <c r="AA399" i="11" s="1"/>
  <c r="AA400" i="11" s="1"/>
  <c r="AA401" i="11" s="1"/>
  <c r="AA402" i="11" s="1"/>
  <c r="AA403" i="11" s="1"/>
  <c r="AA404" i="11" s="1"/>
  <c r="AA405" i="11" s="1"/>
  <c r="AA406" i="11" s="1"/>
  <c r="AA407" i="11" s="1"/>
  <c r="AA408" i="11" s="1"/>
  <c r="AA409" i="11" s="1"/>
  <c r="AA410" i="11" s="1"/>
  <c r="AA411" i="11" s="1"/>
  <c r="AA412" i="11" s="1"/>
  <c r="AA413" i="11" s="1"/>
  <c r="AA414" i="11" s="1"/>
  <c r="AA415" i="11" s="1"/>
  <c r="AA416" i="11" s="1"/>
  <c r="AA417" i="11" s="1"/>
  <c r="AA418" i="11" s="1"/>
  <c r="AA419" i="11" s="1"/>
  <c r="AA420" i="11" s="1"/>
  <c r="AA421" i="11" s="1"/>
  <c r="AA422" i="11" s="1"/>
  <c r="AA423" i="11" s="1"/>
  <c r="AA424" i="11" s="1"/>
  <c r="AA425" i="11" s="1"/>
  <c r="AA426" i="11" s="1"/>
  <c r="AA427" i="11" s="1"/>
  <c r="AA428" i="11" s="1"/>
  <c r="AA429" i="11" s="1"/>
  <c r="AA430" i="11" s="1"/>
  <c r="AA431" i="11" s="1"/>
  <c r="AA432" i="11" s="1"/>
  <c r="AA433" i="11" s="1"/>
  <c r="AA434" i="11" s="1"/>
  <c r="AA435" i="11" s="1"/>
  <c r="AA436" i="11" s="1"/>
  <c r="AA437" i="11" s="1"/>
  <c r="AA438" i="11" s="1"/>
  <c r="AA439" i="11" s="1"/>
  <c r="AA440" i="11" s="1"/>
  <c r="AA441" i="11" s="1"/>
  <c r="AA442" i="11" s="1"/>
  <c r="AA443" i="11" s="1"/>
  <c r="AA444" i="11" s="1"/>
  <c r="AA445" i="11" s="1"/>
  <c r="AA446" i="11" s="1"/>
  <c r="AA447" i="11" s="1"/>
  <c r="AA448" i="11" s="1"/>
  <c r="AA449" i="11" s="1"/>
  <c r="AA450" i="11" s="1"/>
  <c r="AA451" i="11" s="1"/>
  <c r="AA452" i="11" s="1"/>
  <c r="AA453" i="11" s="1"/>
  <c r="AA454" i="11" s="1"/>
  <c r="AA455" i="11" s="1"/>
  <c r="AA456" i="11" s="1"/>
  <c r="AA457" i="11" s="1"/>
  <c r="Z292" i="11"/>
  <c r="Z293" i="11" s="1"/>
  <c r="Z294" i="11" s="1"/>
  <c r="Z295" i="11" s="1"/>
  <c r="Z296" i="11" s="1"/>
  <c r="Z297" i="11" s="1"/>
  <c r="Z298" i="11" s="1"/>
  <c r="Z299" i="11" s="1"/>
  <c r="Z300" i="11" s="1"/>
  <c r="Z301" i="11" s="1"/>
  <c r="Z302" i="11" s="1"/>
  <c r="Z303" i="11" s="1"/>
  <c r="Z304" i="11" s="1"/>
  <c r="Z305" i="11" s="1"/>
  <c r="Z306" i="11" s="1"/>
  <c r="Z307" i="11" s="1"/>
  <c r="Z308" i="11" s="1"/>
  <c r="Z309" i="11" s="1"/>
  <c r="Z310" i="11" s="1"/>
  <c r="Z311" i="11" s="1"/>
  <c r="Z312" i="11" s="1"/>
  <c r="Z313" i="11" s="1"/>
  <c r="Z314" i="11" s="1"/>
  <c r="Z315" i="11" s="1"/>
  <c r="Z316" i="11" s="1"/>
  <c r="Z317" i="11" s="1"/>
  <c r="Z318" i="11" s="1"/>
  <c r="Z319" i="11" s="1"/>
  <c r="Z320" i="11" s="1"/>
  <c r="Z321" i="11" s="1"/>
  <c r="Z322" i="11" s="1"/>
  <c r="Z323" i="11" s="1"/>
  <c r="Z324" i="11" s="1"/>
  <c r="Z325" i="11" s="1"/>
  <c r="Z326" i="11" s="1"/>
  <c r="Z327" i="11" s="1"/>
  <c r="Z328" i="11" s="1"/>
  <c r="Z329" i="11" s="1"/>
  <c r="Z330" i="11" s="1"/>
  <c r="Z331" i="11" s="1"/>
  <c r="Z332" i="11" s="1"/>
  <c r="Z333" i="11" s="1"/>
  <c r="Z334" i="11" s="1"/>
  <c r="Z335" i="11" s="1"/>
  <c r="Z336" i="11" s="1"/>
  <c r="Z337" i="11" s="1"/>
  <c r="Z338" i="11" s="1"/>
  <c r="Z339" i="11" s="1"/>
  <c r="Z340" i="11" s="1"/>
  <c r="Z341" i="11" s="1"/>
  <c r="Z342" i="11" s="1"/>
  <c r="Z343" i="11" s="1"/>
  <c r="Z344" i="11" s="1"/>
  <c r="Z345" i="11" s="1"/>
  <c r="Z346" i="11" s="1"/>
  <c r="Z347" i="11" s="1"/>
  <c r="Z348" i="11" s="1"/>
  <c r="Z349" i="11" s="1"/>
  <c r="Z350" i="11" s="1"/>
  <c r="Z351" i="11" s="1"/>
  <c r="Z352" i="11" s="1"/>
  <c r="Z353" i="11" s="1"/>
  <c r="Z354" i="11" s="1"/>
  <c r="Z355" i="11" s="1"/>
  <c r="Z356" i="11" s="1"/>
  <c r="Z357" i="11" s="1"/>
  <c r="Z358" i="11" s="1"/>
  <c r="Z359" i="11" s="1"/>
  <c r="Z360" i="11" s="1"/>
  <c r="Z361" i="11" s="1"/>
  <c r="Z362" i="11" s="1"/>
  <c r="Z363" i="11" s="1"/>
  <c r="Z364" i="11" s="1"/>
  <c r="Z365" i="11" s="1"/>
  <c r="Z366" i="11" s="1"/>
  <c r="Z367" i="11" s="1"/>
  <c r="Z368" i="11" s="1"/>
  <c r="Z369" i="11" s="1"/>
  <c r="Z370" i="11" s="1"/>
  <c r="Z371" i="11" s="1"/>
  <c r="Z372" i="11" s="1"/>
  <c r="Z373" i="11" s="1"/>
  <c r="Z374" i="11" s="1"/>
  <c r="Z375" i="11" s="1"/>
  <c r="Z376" i="11" s="1"/>
  <c r="Z377" i="11" s="1"/>
  <c r="Z378" i="11" s="1"/>
  <c r="Z379" i="11" s="1"/>
  <c r="Z380" i="11" s="1"/>
  <c r="Z381" i="11" s="1"/>
  <c r="Z382" i="11" s="1"/>
  <c r="Z383" i="11" s="1"/>
  <c r="Z384" i="11" s="1"/>
  <c r="Z385" i="11" s="1"/>
  <c r="Z386" i="11" s="1"/>
  <c r="Z387" i="11" s="1"/>
  <c r="Z388" i="11" s="1"/>
  <c r="Z389" i="11" s="1"/>
  <c r="Z390" i="11" s="1"/>
  <c r="Z391" i="11" s="1"/>
  <c r="Z392" i="11" s="1"/>
  <c r="Z393" i="11" s="1"/>
  <c r="Z394" i="11" s="1"/>
  <c r="Z395" i="11" s="1"/>
  <c r="Z396" i="11" s="1"/>
  <c r="Z397" i="11" s="1"/>
  <c r="Z398" i="11" s="1"/>
  <c r="Z399" i="11" s="1"/>
  <c r="Z400" i="11" s="1"/>
  <c r="Z401" i="11" s="1"/>
  <c r="Z402" i="11" s="1"/>
  <c r="Z403" i="11" s="1"/>
  <c r="Z404" i="11" s="1"/>
  <c r="Z405" i="11" s="1"/>
  <c r="Z406" i="11" s="1"/>
  <c r="Z407" i="11" s="1"/>
  <c r="Z408" i="11" s="1"/>
  <c r="Z409" i="11" s="1"/>
  <c r="Z410" i="11" s="1"/>
  <c r="Z411" i="11" s="1"/>
  <c r="Z412" i="11" s="1"/>
  <c r="Z413" i="11" s="1"/>
  <c r="Z414" i="11" s="1"/>
  <c r="Z415" i="11" s="1"/>
  <c r="Z416" i="11" s="1"/>
  <c r="Z417" i="11" s="1"/>
  <c r="Z418" i="11" s="1"/>
  <c r="Z419" i="11" s="1"/>
  <c r="Z420" i="11" s="1"/>
  <c r="Z421" i="11" s="1"/>
  <c r="Z422" i="11" s="1"/>
  <c r="Z423" i="11" s="1"/>
  <c r="Z424" i="11" s="1"/>
  <c r="Z425" i="11" s="1"/>
  <c r="Z426" i="11" s="1"/>
  <c r="Z427" i="11" s="1"/>
  <c r="Z428" i="11" s="1"/>
  <c r="Z429" i="11" s="1"/>
  <c r="Z430" i="11" s="1"/>
  <c r="Z431" i="11" s="1"/>
  <c r="Z432" i="11" s="1"/>
  <c r="Z433" i="11" s="1"/>
  <c r="Z434" i="11" s="1"/>
  <c r="Z435" i="11" s="1"/>
  <c r="Z436" i="11" s="1"/>
  <c r="Z437" i="11" s="1"/>
  <c r="Z438" i="11" s="1"/>
  <c r="Z439" i="11" s="1"/>
  <c r="Z440" i="11" s="1"/>
  <c r="Z441" i="11" s="1"/>
  <c r="Z442" i="11" s="1"/>
  <c r="Z443" i="11" s="1"/>
  <c r="Z444" i="11" s="1"/>
  <c r="Z445" i="11" s="1"/>
  <c r="Z446" i="11" s="1"/>
  <c r="Z447" i="11" s="1"/>
  <c r="Z448" i="11" s="1"/>
  <c r="Z449" i="11" s="1"/>
  <c r="Z450" i="11" s="1"/>
  <c r="Z451" i="11" s="1"/>
  <c r="Z452" i="11" s="1"/>
  <c r="Z453" i="11" s="1"/>
  <c r="Z454" i="11" s="1"/>
  <c r="Z455" i="11" s="1"/>
  <c r="Z456" i="11" s="1"/>
  <c r="Z457" i="11" s="1"/>
  <c r="Y292" i="11"/>
  <c r="Y293" i="11" s="1"/>
  <c r="Y294" i="11" s="1"/>
  <c r="Y295" i="11" s="1"/>
  <c r="Y296" i="11" s="1"/>
  <c r="Y297" i="11" s="1"/>
  <c r="Y298" i="11" s="1"/>
  <c r="Y299" i="11" s="1"/>
  <c r="Y300" i="11" s="1"/>
  <c r="Y301" i="11" s="1"/>
  <c r="Y302" i="11" s="1"/>
  <c r="Y303" i="11" s="1"/>
  <c r="Y304" i="11" s="1"/>
  <c r="Y305" i="11" s="1"/>
  <c r="Y306" i="11" s="1"/>
  <c r="Y307" i="11" s="1"/>
  <c r="Y308" i="11" s="1"/>
  <c r="Y309" i="11" s="1"/>
  <c r="Y310" i="11" s="1"/>
  <c r="Y311" i="11" s="1"/>
  <c r="Y312" i="11" s="1"/>
  <c r="Y313" i="11" s="1"/>
  <c r="Y314" i="11" s="1"/>
  <c r="Y315" i="11" s="1"/>
  <c r="Y316" i="11" s="1"/>
  <c r="Y317" i="11" s="1"/>
  <c r="Y318" i="11" s="1"/>
  <c r="Y319" i="11" s="1"/>
  <c r="Y320" i="11" s="1"/>
  <c r="Y321" i="11" s="1"/>
  <c r="Y322" i="11" s="1"/>
  <c r="Y323" i="11" s="1"/>
  <c r="Y324" i="11" s="1"/>
  <c r="Y325" i="11" s="1"/>
  <c r="Y326" i="11" s="1"/>
  <c r="Y327" i="11" s="1"/>
  <c r="Y328" i="11" s="1"/>
  <c r="Y329" i="11" s="1"/>
  <c r="Y330" i="11" s="1"/>
  <c r="Y331" i="11" s="1"/>
  <c r="Y332" i="11" s="1"/>
  <c r="Y333" i="11" s="1"/>
  <c r="Y334" i="11" s="1"/>
  <c r="Y335" i="11" s="1"/>
  <c r="Y336" i="11" s="1"/>
  <c r="Y337" i="11" s="1"/>
  <c r="Y338" i="11" s="1"/>
  <c r="Y339" i="11" s="1"/>
  <c r="Y340" i="11" s="1"/>
  <c r="Y341" i="11" s="1"/>
  <c r="Y342" i="11" s="1"/>
  <c r="Y343" i="11" s="1"/>
  <c r="Y344" i="11" s="1"/>
  <c r="Y345" i="11" s="1"/>
  <c r="Y346" i="11" s="1"/>
  <c r="Y347" i="11" s="1"/>
  <c r="Y348" i="11" s="1"/>
  <c r="Y349" i="11" s="1"/>
  <c r="Y350" i="11" s="1"/>
  <c r="Y351" i="11" s="1"/>
  <c r="Y352" i="11" s="1"/>
  <c r="Y353" i="11" s="1"/>
  <c r="Y354" i="11" s="1"/>
  <c r="Y355" i="11" s="1"/>
  <c r="Y356" i="11" s="1"/>
  <c r="Y357" i="11" s="1"/>
  <c r="Y358" i="11" s="1"/>
  <c r="Y359" i="11" s="1"/>
  <c r="Y360" i="11" s="1"/>
  <c r="Y361" i="11" s="1"/>
  <c r="Y362" i="11" s="1"/>
  <c r="Y363" i="11" s="1"/>
  <c r="Y364" i="11" s="1"/>
  <c r="Y365" i="11" s="1"/>
  <c r="Y366" i="11" s="1"/>
  <c r="Y367" i="11" s="1"/>
  <c r="Y368" i="11" s="1"/>
  <c r="Y369" i="11" s="1"/>
  <c r="Y370" i="11" s="1"/>
  <c r="Y371" i="11" s="1"/>
  <c r="Y372" i="11" s="1"/>
  <c r="Y373" i="11" s="1"/>
  <c r="Y374" i="11" s="1"/>
  <c r="Y375" i="11" s="1"/>
  <c r="Y376" i="11" s="1"/>
  <c r="Y377" i="11" s="1"/>
  <c r="Y378" i="11" s="1"/>
  <c r="Y379" i="11" s="1"/>
  <c r="Y380" i="11" s="1"/>
  <c r="Y381" i="11" s="1"/>
  <c r="Y382" i="11" s="1"/>
  <c r="Y383" i="11" s="1"/>
  <c r="Y384" i="11" s="1"/>
  <c r="Y385" i="11" s="1"/>
  <c r="Y386" i="11" s="1"/>
  <c r="Y387" i="11" s="1"/>
  <c r="Y388" i="11" s="1"/>
  <c r="Y389" i="11" s="1"/>
  <c r="Y390" i="11" s="1"/>
  <c r="Y391" i="11" s="1"/>
  <c r="Y392" i="11" s="1"/>
  <c r="Y393" i="11" s="1"/>
  <c r="Y394" i="11" s="1"/>
  <c r="Y395" i="11" s="1"/>
  <c r="Y396" i="11" s="1"/>
  <c r="Y397" i="11" s="1"/>
  <c r="Y398" i="11" s="1"/>
  <c r="Y399" i="11" s="1"/>
  <c r="Y400" i="11" s="1"/>
  <c r="Y401" i="11" s="1"/>
  <c r="Y402" i="11" s="1"/>
  <c r="Y403" i="11" s="1"/>
  <c r="Y404" i="11" s="1"/>
  <c r="Y405" i="11" s="1"/>
  <c r="Y406" i="11" s="1"/>
  <c r="Y407" i="11" s="1"/>
  <c r="Y408" i="11" s="1"/>
  <c r="Y409" i="11" s="1"/>
  <c r="Y410" i="11" s="1"/>
  <c r="Y411" i="11" s="1"/>
  <c r="Y412" i="11" s="1"/>
  <c r="Y413" i="11" s="1"/>
  <c r="Y414" i="11" s="1"/>
  <c r="Y415" i="11" s="1"/>
  <c r="Y416" i="11" s="1"/>
  <c r="Y417" i="11" s="1"/>
  <c r="Y418" i="11" s="1"/>
  <c r="Y419" i="11" s="1"/>
  <c r="Y420" i="11" s="1"/>
  <c r="Y421" i="11" s="1"/>
  <c r="Y422" i="11" s="1"/>
  <c r="Y423" i="11" s="1"/>
  <c r="Y424" i="11" s="1"/>
  <c r="Y425" i="11" s="1"/>
  <c r="Y426" i="11" s="1"/>
  <c r="Y427" i="11" s="1"/>
  <c r="Y428" i="11" s="1"/>
  <c r="Y429" i="11" s="1"/>
  <c r="Y430" i="11" s="1"/>
  <c r="Y431" i="11" s="1"/>
  <c r="Y432" i="11" s="1"/>
  <c r="Y433" i="11" s="1"/>
  <c r="Y434" i="11" s="1"/>
  <c r="Y435" i="11" s="1"/>
  <c r="Y436" i="11" s="1"/>
  <c r="Y437" i="11" s="1"/>
  <c r="Y438" i="11" s="1"/>
  <c r="Y439" i="11" s="1"/>
  <c r="Y440" i="11" s="1"/>
  <c r="Y441" i="11" s="1"/>
  <c r="Y442" i="11" s="1"/>
  <c r="Y443" i="11" s="1"/>
  <c r="Y444" i="11" s="1"/>
  <c r="Y445" i="11" s="1"/>
  <c r="Y446" i="11" s="1"/>
  <c r="Y447" i="11" s="1"/>
  <c r="Y448" i="11" s="1"/>
  <c r="Y449" i="11" s="1"/>
  <c r="Y450" i="11" s="1"/>
  <c r="Y451" i="11" s="1"/>
  <c r="Y452" i="11" s="1"/>
  <c r="Y453" i="11" s="1"/>
  <c r="Y454" i="11" s="1"/>
  <c r="Y455" i="11" s="1"/>
  <c r="Y456" i="11" s="1"/>
  <c r="Y457" i="11" s="1"/>
  <c r="X292" i="11"/>
  <c r="X293" i="11" s="1"/>
  <c r="X294" i="11" s="1"/>
  <c r="X295" i="11" s="1"/>
  <c r="X296" i="11" s="1"/>
  <c r="X297" i="11" s="1"/>
  <c r="X298" i="11" s="1"/>
  <c r="X299" i="11" s="1"/>
  <c r="X300" i="11" s="1"/>
  <c r="X301" i="11" s="1"/>
  <c r="X302" i="11" s="1"/>
  <c r="X303" i="11" s="1"/>
  <c r="X304" i="11" s="1"/>
  <c r="X305" i="11" s="1"/>
  <c r="X306" i="11" s="1"/>
  <c r="X307" i="11" s="1"/>
  <c r="X308" i="11" s="1"/>
  <c r="X309" i="11" s="1"/>
  <c r="X310" i="11" s="1"/>
  <c r="X311" i="11" s="1"/>
  <c r="X312" i="11" s="1"/>
  <c r="X313" i="11" s="1"/>
  <c r="X314" i="11" s="1"/>
  <c r="X315" i="11" s="1"/>
  <c r="X316" i="11" s="1"/>
  <c r="X317" i="11" s="1"/>
  <c r="X318" i="11" s="1"/>
  <c r="X319" i="11" s="1"/>
  <c r="X320" i="11" s="1"/>
  <c r="X321" i="11" s="1"/>
  <c r="X322" i="11" s="1"/>
  <c r="X323" i="11" s="1"/>
  <c r="X324" i="11" s="1"/>
  <c r="X325" i="11" s="1"/>
  <c r="X326" i="11" s="1"/>
  <c r="X327" i="11" s="1"/>
  <c r="X328" i="11" s="1"/>
  <c r="X329" i="11" s="1"/>
  <c r="X330" i="11" s="1"/>
  <c r="X331" i="11" s="1"/>
  <c r="X332" i="11" s="1"/>
  <c r="X333" i="11" s="1"/>
  <c r="X334" i="11" s="1"/>
  <c r="X335" i="11" s="1"/>
  <c r="X336" i="11" s="1"/>
  <c r="X337" i="11" s="1"/>
  <c r="X338" i="11" s="1"/>
  <c r="X339" i="11" s="1"/>
  <c r="X340" i="11" s="1"/>
  <c r="X341" i="11" s="1"/>
  <c r="X342" i="11" s="1"/>
  <c r="X343" i="11" s="1"/>
  <c r="X344" i="11" s="1"/>
  <c r="X345" i="11" s="1"/>
  <c r="X346" i="11" s="1"/>
  <c r="X347" i="11" s="1"/>
  <c r="X348" i="11" s="1"/>
  <c r="X349" i="11" s="1"/>
  <c r="X350" i="11" s="1"/>
  <c r="X351" i="11" s="1"/>
  <c r="X352" i="11" s="1"/>
  <c r="X353" i="11" s="1"/>
  <c r="X354" i="11" s="1"/>
  <c r="X355" i="11" s="1"/>
  <c r="X356" i="11" s="1"/>
  <c r="X357" i="11" s="1"/>
  <c r="X358" i="11" s="1"/>
  <c r="X359" i="11" s="1"/>
  <c r="X360" i="11" s="1"/>
  <c r="X361" i="11" s="1"/>
  <c r="X362" i="11" s="1"/>
  <c r="X363" i="11" s="1"/>
  <c r="X364" i="11" s="1"/>
  <c r="X365" i="11" s="1"/>
  <c r="X366" i="11" s="1"/>
  <c r="X367" i="11" s="1"/>
  <c r="X368" i="11" s="1"/>
  <c r="X369" i="11" s="1"/>
  <c r="X370" i="11" s="1"/>
  <c r="X371" i="11" s="1"/>
  <c r="X372" i="11" s="1"/>
  <c r="X373" i="11" s="1"/>
  <c r="X374" i="11" s="1"/>
  <c r="X375" i="11" s="1"/>
  <c r="X376" i="11" s="1"/>
  <c r="X377" i="11" s="1"/>
  <c r="X378" i="11" s="1"/>
  <c r="X379" i="11" s="1"/>
  <c r="X380" i="11" s="1"/>
  <c r="X381" i="11" s="1"/>
  <c r="X382" i="11" s="1"/>
  <c r="X383" i="11" s="1"/>
  <c r="X384" i="11" s="1"/>
  <c r="X385" i="11" s="1"/>
  <c r="X386" i="11" s="1"/>
  <c r="X387" i="11" s="1"/>
  <c r="X388" i="11" s="1"/>
  <c r="X389" i="11" s="1"/>
  <c r="X390" i="11" s="1"/>
  <c r="X391" i="11" s="1"/>
  <c r="X392" i="11" s="1"/>
  <c r="X393" i="11" s="1"/>
  <c r="X394" i="11" s="1"/>
  <c r="X395" i="11" s="1"/>
  <c r="X396" i="11" s="1"/>
  <c r="X397" i="11" s="1"/>
  <c r="X398" i="11" s="1"/>
  <c r="X399" i="11" s="1"/>
  <c r="X400" i="11" s="1"/>
  <c r="X401" i="11" s="1"/>
  <c r="X402" i="11" s="1"/>
  <c r="X403" i="11" s="1"/>
  <c r="X404" i="11" s="1"/>
  <c r="X405" i="11" s="1"/>
  <c r="X406" i="11" s="1"/>
  <c r="X407" i="11" s="1"/>
  <c r="X408" i="11" s="1"/>
  <c r="X409" i="11" s="1"/>
  <c r="X410" i="11" s="1"/>
  <c r="X411" i="11" s="1"/>
  <c r="X412" i="11" s="1"/>
  <c r="X413" i="11" s="1"/>
  <c r="X414" i="11" s="1"/>
  <c r="X415" i="11" s="1"/>
  <c r="X416" i="11" s="1"/>
  <c r="X417" i="11" s="1"/>
  <c r="X418" i="11" s="1"/>
  <c r="X419" i="11" s="1"/>
  <c r="X420" i="11" s="1"/>
  <c r="X421" i="11" s="1"/>
  <c r="X422" i="11" s="1"/>
  <c r="X423" i="11" s="1"/>
  <c r="X424" i="11" s="1"/>
  <c r="X425" i="11" s="1"/>
  <c r="X426" i="11" s="1"/>
  <c r="X427" i="11" s="1"/>
  <c r="X428" i="11" s="1"/>
  <c r="X429" i="11" s="1"/>
  <c r="X430" i="11" s="1"/>
  <c r="X431" i="11" s="1"/>
  <c r="X432" i="11" s="1"/>
  <c r="X433" i="11" s="1"/>
  <c r="X434" i="11" s="1"/>
  <c r="X435" i="11" s="1"/>
  <c r="X436" i="11" s="1"/>
  <c r="X437" i="11" s="1"/>
  <c r="X438" i="11" s="1"/>
  <c r="X439" i="11" s="1"/>
  <c r="X440" i="11" s="1"/>
  <c r="X441" i="11" s="1"/>
  <c r="X442" i="11" s="1"/>
  <c r="X443" i="11" s="1"/>
  <c r="X444" i="11" s="1"/>
  <c r="X445" i="11" s="1"/>
  <c r="X446" i="11" s="1"/>
  <c r="X447" i="11" s="1"/>
  <c r="X448" i="11" s="1"/>
  <c r="X449" i="11" s="1"/>
  <c r="X450" i="11" s="1"/>
  <c r="X451" i="11" s="1"/>
  <c r="X452" i="11" s="1"/>
  <c r="X453" i="11" s="1"/>
  <c r="X454" i="11" s="1"/>
  <c r="X455" i="11" s="1"/>
  <c r="X456" i="11" s="1"/>
  <c r="X457" i="11" s="1"/>
  <c r="W292" i="11"/>
  <c r="W293" i="11" s="1"/>
  <c r="W294" i="11" s="1"/>
  <c r="W295" i="11" s="1"/>
  <c r="W296" i="11" s="1"/>
  <c r="W297" i="11" s="1"/>
  <c r="W298" i="11" s="1"/>
  <c r="W299" i="11" s="1"/>
  <c r="W300" i="11" s="1"/>
  <c r="W301" i="11" s="1"/>
  <c r="W302" i="11" s="1"/>
  <c r="W303" i="11" s="1"/>
  <c r="W304" i="11" s="1"/>
  <c r="W305" i="11" s="1"/>
  <c r="W306" i="11" s="1"/>
  <c r="W307" i="11" s="1"/>
  <c r="W308" i="11" s="1"/>
  <c r="W309" i="11" s="1"/>
  <c r="W310" i="11" s="1"/>
  <c r="W311" i="11" s="1"/>
  <c r="W312" i="11" s="1"/>
  <c r="W313" i="11" s="1"/>
  <c r="W314" i="11" s="1"/>
  <c r="W315" i="11" s="1"/>
  <c r="W316" i="11" s="1"/>
  <c r="W317" i="11" s="1"/>
  <c r="W318" i="11" s="1"/>
  <c r="W319" i="11" s="1"/>
  <c r="W320" i="11" s="1"/>
  <c r="W321" i="11" s="1"/>
  <c r="W322" i="11" s="1"/>
  <c r="W323" i="11" s="1"/>
  <c r="W324" i="11" s="1"/>
  <c r="W325" i="11" s="1"/>
  <c r="W326" i="11" s="1"/>
  <c r="W327" i="11" s="1"/>
  <c r="W328" i="11" s="1"/>
  <c r="W329" i="11" s="1"/>
  <c r="W330" i="11" s="1"/>
  <c r="W331" i="11" s="1"/>
  <c r="W332" i="11" s="1"/>
  <c r="W333" i="11" s="1"/>
  <c r="W334" i="11" s="1"/>
  <c r="W335" i="11" s="1"/>
  <c r="W336" i="11" s="1"/>
  <c r="W337" i="11" s="1"/>
  <c r="W338" i="11" s="1"/>
  <c r="W339" i="11" s="1"/>
  <c r="W340" i="11" s="1"/>
  <c r="W341" i="11" s="1"/>
  <c r="W342" i="11" s="1"/>
  <c r="W343" i="11" s="1"/>
  <c r="W344" i="11" s="1"/>
  <c r="W345" i="11" s="1"/>
  <c r="W346" i="11" s="1"/>
  <c r="W347" i="11" s="1"/>
  <c r="W348" i="11" s="1"/>
  <c r="W349" i="11" s="1"/>
  <c r="W350" i="11" s="1"/>
  <c r="W351" i="11" s="1"/>
  <c r="W352" i="11" s="1"/>
  <c r="W353" i="11" s="1"/>
  <c r="W354" i="11" s="1"/>
  <c r="W355" i="11" s="1"/>
  <c r="W356" i="11" s="1"/>
  <c r="W357" i="11" s="1"/>
  <c r="W358" i="11" s="1"/>
  <c r="W359" i="11" s="1"/>
  <c r="W360" i="11" s="1"/>
  <c r="W361" i="11" s="1"/>
  <c r="W362" i="11" s="1"/>
  <c r="W363" i="11" s="1"/>
  <c r="W364" i="11" s="1"/>
  <c r="W365" i="11" s="1"/>
  <c r="W366" i="11" s="1"/>
  <c r="W367" i="11" s="1"/>
  <c r="W368" i="11" s="1"/>
  <c r="W369" i="11" s="1"/>
  <c r="W370" i="11" s="1"/>
  <c r="W371" i="11" s="1"/>
  <c r="W372" i="11" s="1"/>
  <c r="W373" i="11" s="1"/>
  <c r="W374" i="11" s="1"/>
  <c r="W375" i="11" s="1"/>
  <c r="W376" i="11" s="1"/>
  <c r="W377" i="11" s="1"/>
  <c r="W378" i="11" s="1"/>
  <c r="W379" i="11" s="1"/>
  <c r="W380" i="11" s="1"/>
  <c r="W381" i="11" s="1"/>
  <c r="W382" i="11" s="1"/>
  <c r="W383" i="11" s="1"/>
  <c r="W384" i="11" s="1"/>
  <c r="W385" i="11" s="1"/>
  <c r="W386" i="11" s="1"/>
  <c r="W387" i="11" s="1"/>
  <c r="W388" i="11" s="1"/>
  <c r="W389" i="11" s="1"/>
  <c r="W390" i="11" s="1"/>
  <c r="W391" i="11" s="1"/>
  <c r="W392" i="11" s="1"/>
  <c r="W393" i="11" s="1"/>
  <c r="W394" i="11" s="1"/>
  <c r="W395" i="11" s="1"/>
  <c r="W396" i="11" s="1"/>
  <c r="W397" i="11" s="1"/>
  <c r="W398" i="11" s="1"/>
  <c r="W399" i="11" s="1"/>
  <c r="W400" i="11" s="1"/>
  <c r="W401" i="11" s="1"/>
  <c r="W402" i="11" s="1"/>
  <c r="W403" i="11" s="1"/>
  <c r="W404" i="11" s="1"/>
  <c r="W405" i="11" s="1"/>
  <c r="W406" i="11" s="1"/>
  <c r="W407" i="11" s="1"/>
  <c r="W408" i="11" s="1"/>
  <c r="W409" i="11" s="1"/>
  <c r="W410" i="11" s="1"/>
  <c r="W411" i="11" s="1"/>
  <c r="W412" i="11" s="1"/>
  <c r="W413" i="11" s="1"/>
  <c r="W414" i="11" s="1"/>
  <c r="W415" i="11" s="1"/>
  <c r="W416" i="11" s="1"/>
  <c r="W417" i="11" s="1"/>
  <c r="W418" i="11" s="1"/>
  <c r="W419" i="11" s="1"/>
  <c r="W420" i="11" s="1"/>
  <c r="W421" i="11" s="1"/>
  <c r="W422" i="11" s="1"/>
  <c r="W423" i="11" s="1"/>
  <c r="W424" i="11" s="1"/>
  <c r="W425" i="11" s="1"/>
  <c r="W426" i="11" s="1"/>
  <c r="W427" i="11" s="1"/>
  <c r="W428" i="11" s="1"/>
  <c r="W429" i="11" s="1"/>
  <c r="W430" i="11" s="1"/>
  <c r="W431" i="11" s="1"/>
  <c r="W432" i="11" s="1"/>
  <c r="W433" i="11" s="1"/>
  <c r="W434" i="11" s="1"/>
  <c r="W435" i="11" s="1"/>
  <c r="W436" i="11" s="1"/>
  <c r="W437" i="11" s="1"/>
  <c r="W438" i="11" s="1"/>
  <c r="W439" i="11" s="1"/>
  <c r="W440" i="11" s="1"/>
  <c r="W441" i="11" s="1"/>
  <c r="W442" i="11" s="1"/>
  <c r="W443" i="11" s="1"/>
  <c r="W444" i="11" s="1"/>
  <c r="W445" i="11" s="1"/>
  <c r="W446" i="11" s="1"/>
  <c r="W447" i="11" s="1"/>
  <c r="W448" i="11" s="1"/>
  <c r="W449" i="11" s="1"/>
  <c r="W450" i="11" s="1"/>
  <c r="W451" i="11" s="1"/>
  <c r="W452" i="11" s="1"/>
  <c r="W453" i="11" s="1"/>
  <c r="W454" i="11" s="1"/>
  <c r="W455" i="11" s="1"/>
  <c r="W456" i="11" s="1"/>
  <c r="W457" i="11" s="1"/>
  <c r="V292" i="11"/>
  <c r="V293" i="11" s="1"/>
  <c r="V294" i="11" s="1"/>
  <c r="V295" i="11" s="1"/>
  <c r="V296" i="11" s="1"/>
  <c r="V297" i="11" s="1"/>
  <c r="V298" i="11" s="1"/>
  <c r="V299" i="11" s="1"/>
  <c r="V300" i="11" s="1"/>
  <c r="V301" i="11" s="1"/>
  <c r="V302" i="11" s="1"/>
  <c r="V303" i="11" s="1"/>
  <c r="V304" i="11" s="1"/>
  <c r="V305" i="11" s="1"/>
  <c r="V306" i="11" s="1"/>
  <c r="V307" i="11" s="1"/>
  <c r="V308" i="11" s="1"/>
  <c r="V309" i="11" s="1"/>
  <c r="V310" i="11" s="1"/>
  <c r="V311" i="11" s="1"/>
  <c r="V312" i="11" s="1"/>
  <c r="V313" i="11" s="1"/>
  <c r="V314" i="11" s="1"/>
  <c r="V315" i="11" s="1"/>
  <c r="V316" i="11" s="1"/>
  <c r="V317" i="11" s="1"/>
  <c r="V318" i="11" s="1"/>
  <c r="V319" i="11" s="1"/>
  <c r="V320" i="11" s="1"/>
  <c r="V321" i="11" s="1"/>
  <c r="V322" i="11" s="1"/>
  <c r="V323" i="11" s="1"/>
  <c r="V324" i="11" s="1"/>
  <c r="V325" i="11" s="1"/>
  <c r="V326" i="11" s="1"/>
  <c r="V327" i="11" s="1"/>
  <c r="V328" i="11" s="1"/>
  <c r="V329" i="11" s="1"/>
  <c r="V330" i="11" s="1"/>
  <c r="V331" i="11" s="1"/>
  <c r="V332" i="11" s="1"/>
  <c r="V333" i="11" s="1"/>
  <c r="V334" i="11" s="1"/>
  <c r="V335" i="11" s="1"/>
  <c r="V336" i="11" s="1"/>
  <c r="V337" i="11" s="1"/>
  <c r="V338" i="11" s="1"/>
  <c r="V339" i="11" s="1"/>
  <c r="V340" i="11" s="1"/>
  <c r="V341" i="11" s="1"/>
  <c r="V342" i="11" s="1"/>
  <c r="V343" i="11" s="1"/>
  <c r="V344" i="11" s="1"/>
  <c r="V345" i="11" s="1"/>
  <c r="V346" i="11" s="1"/>
  <c r="V347" i="11" s="1"/>
  <c r="V348" i="11" s="1"/>
  <c r="V349" i="11" s="1"/>
  <c r="V350" i="11" s="1"/>
  <c r="V351" i="11" s="1"/>
  <c r="V352" i="11" s="1"/>
  <c r="V353" i="11" s="1"/>
  <c r="V354" i="11" s="1"/>
  <c r="V355" i="11" s="1"/>
  <c r="V356" i="11" s="1"/>
  <c r="V357" i="11" s="1"/>
  <c r="V358" i="11" s="1"/>
  <c r="V359" i="11" s="1"/>
  <c r="V360" i="11" s="1"/>
  <c r="V361" i="11" s="1"/>
  <c r="V362" i="11" s="1"/>
  <c r="V363" i="11" s="1"/>
  <c r="V364" i="11" s="1"/>
  <c r="V365" i="11" s="1"/>
  <c r="V366" i="11" s="1"/>
  <c r="V367" i="11" s="1"/>
  <c r="V368" i="11" s="1"/>
  <c r="V369" i="11" s="1"/>
  <c r="V370" i="11" s="1"/>
  <c r="V371" i="11" s="1"/>
  <c r="V372" i="11" s="1"/>
  <c r="V373" i="11" s="1"/>
  <c r="V374" i="11" s="1"/>
  <c r="V375" i="11" s="1"/>
  <c r="V376" i="11" s="1"/>
  <c r="V377" i="11" s="1"/>
  <c r="V378" i="11" s="1"/>
  <c r="V379" i="11" s="1"/>
  <c r="V380" i="11" s="1"/>
  <c r="V381" i="11" s="1"/>
  <c r="V382" i="11" s="1"/>
  <c r="V383" i="11" s="1"/>
  <c r="V384" i="11" s="1"/>
  <c r="V385" i="11" s="1"/>
  <c r="V386" i="11" s="1"/>
  <c r="V387" i="11" s="1"/>
  <c r="V388" i="11" s="1"/>
  <c r="V389" i="11" s="1"/>
  <c r="V390" i="11" s="1"/>
  <c r="V391" i="11" s="1"/>
  <c r="V392" i="11" s="1"/>
  <c r="V393" i="11" s="1"/>
  <c r="V394" i="11" s="1"/>
  <c r="V395" i="11" s="1"/>
  <c r="V396" i="11" s="1"/>
  <c r="V397" i="11" s="1"/>
  <c r="V398" i="11" s="1"/>
  <c r="V399" i="11" s="1"/>
  <c r="V400" i="11" s="1"/>
  <c r="V401" i="11" s="1"/>
  <c r="V402" i="11" s="1"/>
  <c r="V403" i="11" s="1"/>
  <c r="V404" i="11" s="1"/>
  <c r="V405" i="11" s="1"/>
  <c r="V406" i="11" s="1"/>
  <c r="V407" i="11" s="1"/>
  <c r="V408" i="11" s="1"/>
  <c r="V409" i="11" s="1"/>
  <c r="V410" i="11" s="1"/>
  <c r="V411" i="11" s="1"/>
  <c r="V412" i="11" s="1"/>
  <c r="V413" i="11" s="1"/>
  <c r="V414" i="11" s="1"/>
  <c r="V415" i="11" s="1"/>
  <c r="V416" i="11" s="1"/>
  <c r="V417" i="11" s="1"/>
  <c r="V418" i="11" s="1"/>
  <c r="V419" i="11" s="1"/>
  <c r="V420" i="11" s="1"/>
  <c r="V421" i="11" s="1"/>
  <c r="V422" i="11" s="1"/>
  <c r="V423" i="11" s="1"/>
  <c r="V424" i="11" s="1"/>
  <c r="V425" i="11" s="1"/>
  <c r="V426" i="11" s="1"/>
  <c r="V427" i="11" s="1"/>
  <c r="V428" i="11" s="1"/>
  <c r="V429" i="11" s="1"/>
  <c r="V430" i="11" s="1"/>
  <c r="V431" i="11" s="1"/>
  <c r="V432" i="11" s="1"/>
  <c r="V433" i="11" s="1"/>
  <c r="V434" i="11" s="1"/>
  <c r="V435" i="11" s="1"/>
  <c r="V436" i="11" s="1"/>
  <c r="V437" i="11" s="1"/>
  <c r="V438" i="11" s="1"/>
  <c r="V439" i="11" s="1"/>
  <c r="V440" i="11" s="1"/>
  <c r="V441" i="11" s="1"/>
  <c r="V442" i="11" s="1"/>
  <c r="V443" i="11" s="1"/>
  <c r="V444" i="11" s="1"/>
  <c r="V445" i="11" s="1"/>
  <c r="V446" i="11" s="1"/>
  <c r="V447" i="11" s="1"/>
  <c r="V448" i="11" s="1"/>
  <c r="V449" i="11" s="1"/>
  <c r="V450" i="11" s="1"/>
  <c r="V451" i="11" s="1"/>
  <c r="V452" i="11" s="1"/>
  <c r="V453" i="11" s="1"/>
  <c r="V454" i="11" s="1"/>
  <c r="V455" i="11" s="1"/>
  <c r="V456" i="11" s="1"/>
  <c r="V457" i="11" s="1"/>
  <c r="U292" i="11"/>
  <c r="T292" i="11"/>
  <c r="T293" i="11" s="1"/>
  <c r="T294" i="11" s="1"/>
  <c r="T295" i="11" s="1"/>
  <c r="T296" i="11" s="1"/>
  <c r="T297" i="11" s="1"/>
  <c r="T298" i="11" s="1"/>
  <c r="T299" i="11" s="1"/>
  <c r="T300" i="11" s="1"/>
  <c r="T301" i="11" s="1"/>
  <c r="T302" i="11" s="1"/>
  <c r="T303" i="11" s="1"/>
  <c r="T304" i="11" s="1"/>
  <c r="T305" i="11" s="1"/>
  <c r="T306" i="11" s="1"/>
  <c r="T307" i="11" s="1"/>
  <c r="T308" i="11" s="1"/>
  <c r="T309" i="11" s="1"/>
  <c r="T310" i="11" s="1"/>
  <c r="T311" i="11" s="1"/>
  <c r="T312" i="11" s="1"/>
  <c r="T313" i="11" s="1"/>
  <c r="T314" i="11" s="1"/>
  <c r="T315" i="11" s="1"/>
  <c r="T316" i="11" s="1"/>
  <c r="T317" i="11" s="1"/>
  <c r="T318" i="11" s="1"/>
  <c r="T319" i="11" s="1"/>
  <c r="T320" i="11" s="1"/>
  <c r="T321" i="11" s="1"/>
  <c r="T322" i="11" s="1"/>
  <c r="T323" i="11" s="1"/>
  <c r="T324" i="11" s="1"/>
  <c r="T325" i="11" s="1"/>
  <c r="T326" i="11" s="1"/>
  <c r="T327" i="11" s="1"/>
  <c r="T328" i="11" s="1"/>
  <c r="T329" i="11" s="1"/>
  <c r="T330" i="11" s="1"/>
  <c r="T331" i="11" s="1"/>
  <c r="T332" i="11" s="1"/>
  <c r="T333" i="11" s="1"/>
  <c r="T334" i="11" s="1"/>
  <c r="T335" i="11" s="1"/>
  <c r="T336" i="11" s="1"/>
  <c r="T337" i="11" s="1"/>
  <c r="T338" i="11" s="1"/>
  <c r="T339" i="11" s="1"/>
  <c r="T340" i="11" s="1"/>
  <c r="T341" i="11" s="1"/>
  <c r="T342" i="11" s="1"/>
  <c r="T343" i="11" s="1"/>
  <c r="T344" i="11" s="1"/>
  <c r="T345" i="11" s="1"/>
  <c r="T346" i="11" s="1"/>
  <c r="T347" i="11" s="1"/>
  <c r="T348" i="11" s="1"/>
  <c r="T349" i="11" s="1"/>
  <c r="T350" i="11" s="1"/>
  <c r="T351" i="11" s="1"/>
  <c r="T352" i="11" s="1"/>
  <c r="T353" i="11" s="1"/>
  <c r="T354" i="11" s="1"/>
  <c r="T355" i="11" s="1"/>
  <c r="T356" i="11" s="1"/>
  <c r="T357" i="11" s="1"/>
  <c r="T358" i="11" s="1"/>
  <c r="T359" i="11" s="1"/>
  <c r="T360" i="11" s="1"/>
  <c r="T361" i="11" s="1"/>
  <c r="T362" i="11" s="1"/>
  <c r="T363" i="11" s="1"/>
  <c r="T364" i="11" s="1"/>
  <c r="T365" i="11" s="1"/>
  <c r="T366" i="11" s="1"/>
  <c r="T367" i="11" s="1"/>
  <c r="T368" i="11" s="1"/>
  <c r="T369" i="11" s="1"/>
  <c r="T370" i="11" s="1"/>
  <c r="T371" i="11" s="1"/>
  <c r="T372" i="11" s="1"/>
  <c r="T373" i="11" s="1"/>
  <c r="T374" i="11" s="1"/>
  <c r="T375" i="11" s="1"/>
  <c r="T376" i="11" s="1"/>
  <c r="T377" i="11" s="1"/>
  <c r="T378" i="11" s="1"/>
  <c r="T379" i="11" s="1"/>
  <c r="T380" i="11" s="1"/>
  <c r="T381" i="11" s="1"/>
  <c r="T382" i="11" s="1"/>
  <c r="T383" i="11" s="1"/>
  <c r="T384" i="11" s="1"/>
  <c r="T385" i="11" s="1"/>
  <c r="T386" i="11" s="1"/>
  <c r="T387" i="11" s="1"/>
  <c r="T388" i="11" s="1"/>
  <c r="T389" i="11" s="1"/>
  <c r="T390" i="11" s="1"/>
  <c r="T391" i="11" s="1"/>
  <c r="T392" i="11" s="1"/>
  <c r="T393" i="11" s="1"/>
  <c r="T394" i="11" s="1"/>
  <c r="T395" i="11" s="1"/>
  <c r="T396" i="11" s="1"/>
  <c r="T397" i="11" s="1"/>
  <c r="T398" i="11" s="1"/>
  <c r="T399" i="11" s="1"/>
  <c r="T400" i="11" s="1"/>
  <c r="T401" i="11" s="1"/>
  <c r="T402" i="11" s="1"/>
  <c r="T403" i="11" s="1"/>
  <c r="T404" i="11" s="1"/>
  <c r="T405" i="11" s="1"/>
  <c r="T406" i="11" s="1"/>
  <c r="T407" i="11" s="1"/>
  <c r="T408" i="11" s="1"/>
  <c r="T409" i="11" s="1"/>
  <c r="T410" i="11" s="1"/>
  <c r="T411" i="11" s="1"/>
  <c r="T412" i="11" s="1"/>
  <c r="T413" i="11" s="1"/>
  <c r="T414" i="11" s="1"/>
  <c r="T415" i="11" s="1"/>
  <c r="T416" i="11" s="1"/>
  <c r="T417" i="11" s="1"/>
  <c r="T418" i="11" s="1"/>
  <c r="T419" i="11" s="1"/>
  <c r="T420" i="11" s="1"/>
  <c r="T421" i="11" s="1"/>
  <c r="T422" i="11" s="1"/>
  <c r="T423" i="11" s="1"/>
  <c r="T424" i="11" s="1"/>
  <c r="T425" i="11" s="1"/>
  <c r="T426" i="11" s="1"/>
  <c r="T427" i="11" s="1"/>
  <c r="T428" i="11" s="1"/>
  <c r="T429" i="11" s="1"/>
  <c r="T430" i="11" s="1"/>
  <c r="T431" i="11" s="1"/>
  <c r="T432" i="11" s="1"/>
  <c r="T433" i="11" s="1"/>
  <c r="T434" i="11" s="1"/>
  <c r="T435" i="11" s="1"/>
  <c r="T436" i="11" s="1"/>
  <c r="T437" i="11" s="1"/>
  <c r="T438" i="11" s="1"/>
  <c r="T439" i="11" s="1"/>
  <c r="T440" i="11" s="1"/>
  <c r="T441" i="11" s="1"/>
  <c r="T442" i="11" s="1"/>
  <c r="T443" i="11" s="1"/>
  <c r="T444" i="11" s="1"/>
  <c r="T445" i="11" s="1"/>
  <c r="T446" i="11" s="1"/>
  <c r="T447" i="11" s="1"/>
  <c r="T448" i="11" s="1"/>
  <c r="T449" i="11" s="1"/>
  <c r="T450" i="11" s="1"/>
  <c r="T451" i="11" s="1"/>
  <c r="T452" i="11" s="1"/>
  <c r="T453" i="11" s="1"/>
  <c r="T454" i="11" s="1"/>
  <c r="T455" i="11" s="1"/>
  <c r="T456" i="11" s="1"/>
  <c r="T457" i="11" s="1"/>
  <c r="S292" i="11"/>
  <c r="S293" i="11" s="1"/>
  <c r="S294" i="11" s="1"/>
  <c r="S295" i="11" s="1"/>
  <c r="S296" i="11" s="1"/>
  <c r="S297" i="11" s="1"/>
  <c r="S298" i="11" s="1"/>
  <c r="S299" i="11" s="1"/>
  <c r="S300" i="11" s="1"/>
  <c r="S301" i="11" s="1"/>
  <c r="S302" i="11" s="1"/>
  <c r="S303" i="11" s="1"/>
  <c r="S304" i="11" s="1"/>
  <c r="S305" i="11" s="1"/>
  <c r="S306" i="11" s="1"/>
  <c r="S307" i="11" s="1"/>
  <c r="S308" i="11" s="1"/>
  <c r="S309" i="11" s="1"/>
  <c r="S310" i="11" s="1"/>
  <c r="S311" i="11" s="1"/>
  <c r="S312" i="11" s="1"/>
  <c r="S313" i="11" s="1"/>
  <c r="S314" i="11" s="1"/>
  <c r="S315" i="11" s="1"/>
  <c r="S316" i="11" s="1"/>
  <c r="S317" i="11" s="1"/>
  <c r="S318" i="11" s="1"/>
  <c r="S319" i="11" s="1"/>
  <c r="S320" i="11" s="1"/>
  <c r="S321" i="11" s="1"/>
  <c r="S322" i="11" s="1"/>
  <c r="S323" i="11" s="1"/>
  <c r="S324" i="11" s="1"/>
  <c r="S325" i="11" s="1"/>
  <c r="S326" i="11" s="1"/>
  <c r="S327" i="11" s="1"/>
  <c r="S328" i="11" s="1"/>
  <c r="S329" i="11" s="1"/>
  <c r="S330" i="11" s="1"/>
  <c r="S331" i="11" s="1"/>
  <c r="S332" i="11" s="1"/>
  <c r="S333" i="11" s="1"/>
  <c r="S334" i="11" s="1"/>
  <c r="S335" i="11" s="1"/>
  <c r="S336" i="11" s="1"/>
  <c r="S337" i="11" s="1"/>
  <c r="S338" i="11" s="1"/>
  <c r="S339" i="11" s="1"/>
  <c r="S340" i="11" s="1"/>
  <c r="S341" i="11" s="1"/>
  <c r="S342" i="11" s="1"/>
  <c r="S343" i="11" s="1"/>
  <c r="S344" i="11" s="1"/>
  <c r="S345" i="11" s="1"/>
  <c r="S346" i="11" s="1"/>
  <c r="S347" i="11" s="1"/>
  <c r="S348" i="11" s="1"/>
  <c r="S349" i="11" s="1"/>
  <c r="S350" i="11" s="1"/>
  <c r="S351" i="11" s="1"/>
  <c r="S352" i="11" s="1"/>
  <c r="S353" i="11" s="1"/>
  <c r="S354" i="11" s="1"/>
  <c r="S355" i="11" s="1"/>
  <c r="S356" i="11" s="1"/>
  <c r="S357" i="11" s="1"/>
  <c r="S358" i="11" s="1"/>
  <c r="S359" i="11" s="1"/>
  <c r="S360" i="11" s="1"/>
  <c r="S361" i="11" s="1"/>
  <c r="S362" i="11" s="1"/>
  <c r="S363" i="11" s="1"/>
  <c r="S364" i="11" s="1"/>
  <c r="S365" i="11" s="1"/>
  <c r="S366" i="11" s="1"/>
  <c r="S367" i="11" s="1"/>
  <c r="S368" i="11" s="1"/>
  <c r="S369" i="11" s="1"/>
  <c r="S370" i="11" s="1"/>
  <c r="S371" i="11" s="1"/>
  <c r="S372" i="11" s="1"/>
  <c r="S373" i="11" s="1"/>
  <c r="S374" i="11" s="1"/>
  <c r="S375" i="11" s="1"/>
  <c r="S376" i="11" s="1"/>
  <c r="S377" i="11" s="1"/>
  <c r="S378" i="11" s="1"/>
  <c r="S379" i="11" s="1"/>
  <c r="S380" i="11" s="1"/>
  <c r="S381" i="11" s="1"/>
  <c r="S382" i="11" s="1"/>
  <c r="S383" i="11" s="1"/>
  <c r="S384" i="11" s="1"/>
  <c r="S385" i="11" s="1"/>
  <c r="S386" i="11" s="1"/>
  <c r="S387" i="11" s="1"/>
  <c r="S388" i="11" s="1"/>
  <c r="S389" i="11" s="1"/>
  <c r="S390" i="11" s="1"/>
  <c r="S391" i="11" s="1"/>
  <c r="S392" i="11" s="1"/>
  <c r="S393" i="11" s="1"/>
  <c r="S394" i="11" s="1"/>
  <c r="S395" i="11" s="1"/>
  <c r="S396" i="11" s="1"/>
  <c r="S397" i="11" s="1"/>
  <c r="S398" i="11" s="1"/>
  <c r="S399" i="11" s="1"/>
  <c r="S400" i="11" s="1"/>
  <c r="S401" i="11" s="1"/>
  <c r="S402" i="11" s="1"/>
  <c r="S403" i="11" s="1"/>
  <c r="S404" i="11" s="1"/>
  <c r="S405" i="11" s="1"/>
  <c r="S406" i="11" s="1"/>
  <c r="S407" i="11" s="1"/>
  <c r="S408" i="11" s="1"/>
  <c r="S409" i="11" s="1"/>
  <c r="S410" i="11" s="1"/>
  <c r="S411" i="11" s="1"/>
  <c r="S412" i="11" s="1"/>
  <c r="S413" i="11" s="1"/>
  <c r="S414" i="11" s="1"/>
  <c r="S415" i="11" s="1"/>
  <c r="S416" i="11" s="1"/>
  <c r="S417" i="11" s="1"/>
  <c r="S418" i="11" s="1"/>
  <c r="S419" i="11" s="1"/>
  <c r="S420" i="11" s="1"/>
  <c r="S421" i="11" s="1"/>
  <c r="S422" i="11" s="1"/>
  <c r="S423" i="11" s="1"/>
  <c r="S424" i="11" s="1"/>
  <c r="S425" i="11" s="1"/>
  <c r="S426" i="11" s="1"/>
  <c r="S427" i="11" s="1"/>
  <c r="S428" i="11" s="1"/>
  <c r="S429" i="11" s="1"/>
  <c r="S430" i="11" s="1"/>
  <c r="S431" i="11" s="1"/>
  <c r="S432" i="11" s="1"/>
  <c r="S433" i="11" s="1"/>
  <c r="S434" i="11" s="1"/>
  <c r="S435" i="11" s="1"/>
  <c r="S436" i="11" s="1"/>
  <c r="S437" i="11" s="1"/>
  <c r="S438" i="11" s="1"/>
  <c r="S439" i="11" s="1"/>
  <c r="S440" i="11" s="1"/>
  <c r="S441" i="11" s="1"/>
  <c r="S442" i="11" s="1"/>
  <c r="S443" i="11" s="1"/>
  <c r="S444" i="11" s="1"/>
  <c r="S445" i="11" s="1"/>
  <c r="S446" i="11" s="1"/>
  <c r="S447" i="11" s="1"/>
  <c r="S448" i="11" s="1"/>
  <c r="S449" i="11" s="1"/>
  <c r="S450" i="11" s="1"/>
  <c r="S451" i="11" s="1"/>
  <c r="S452" i="11" s="1"/>
  <c r="S453" i="11" s="1"/>
  <c r="S454" i="11" s="1"/>
  <c r="S455" i="11" s="1"/>
  <c r="S456" i="11" s="1"/>
  <c r="S457" i="11" s="1"/>
  <c r="R292" i="11"/>
  <c r="R293" i="11" s="1"/>
  <c r="R294" i="11" s="1"/>
  <c r="R295" i="11" s="1"/>
  <c r="R296" i="11" s="1"/>
  <c r="R297" i="11" s="1"/>
  <c r="R298" i="11" s="1"/>
  <c r="R299" i="11" s="1"/>
  <c r="R300" i="11" s="1"/>
  <c r="R301" i="11" s="1"/>
  <c r="R302" i="11" s="1"/>
  <c r="R303" i="11" s="1"/>
  <c r="R304" i="11" s="1"/>
  <c r="R305" i="11" s="1"/>
  <c r="R306" i="11" s="1"/>
  <c r="R307" i="11" s="1"/>
  <c r="R308" i="11" s="1"/>
  <c r="R309" i="11" s="1"/>
  <c r="R310" i="11" s="1"/>
  <c r="R311" i="11" s="1"/>
  <c r="R312" i="11" s="1"/>
  <c r="R313" i="11" s="1"/>
  <c r="R314" i="11" s="1"/>
  <c r="R315" i="11" s="1"/>
  <c r="R316" i="11" s="1"/>
  <c r="R317" i="11" s="1"/>
  <c r="R318" i="11" s="1"/>
  <c r="R319" i="11" s="1"/>
  <c r="R320" i="11" s="1"/>
  <c r="R321" i="11" s="1"/>
  <c r="R322" i="11" s="1"/>
  <c r="R323" i="11" s="1"/>
  <c r="R324" i="11" s="1"/>
  <c r="R325" i="11" s="1"/>
  <c r="R326" i="11" s="1"/>
  <c r="R327" i="11" s="1"/>
  <c r="R328" i="11" s="1"/>
  <c r="R329" i="11" s="1"/>
  <c r="R330" i="11" s="1"/>
  <c r="R331" i="11" s="1"/>
  <c r="R332" i="11" s="1"/>
  <c r="R333" i="11" s="1"/>
  <c r="R334" i="11" s="1"/>
  <c r="R335" i="11" s="1"/>
  <c r="R336" i="11" s="1"/>
  <c r="R337" i="11" s="1"/>
  <c r="R338" i="11" s="1"/>
  <c r="R339" i="11" s="1"/>
  <c r="R340" i="11" s="1"/>
  <c r="R341" i="11" s="1"/>
  <c r="R342" i="11" s="1"/>
  <c r="R343" i="11" s="1"/>
  <c r="R344" i="11" s="1"/>
  <c r="R345" i="11" s="1"/>
  <c r="R346" i="11" s="1"/>
  <c r="R347" i="11" s="1"/>
  <c r="R348" i="11" s="1"/>
  <c r="R349" i="11" s="1"/>
  <c r="R350" i="11" s="1"/>
  <c r="R351" i="11" s="1"/>
  <c r="R352" i="11" s="1"/>
  <c r="R353" i="11" s="1"/>
  <c r="R354" i="11" s="1"/>
  <c r="R355" i="11" s="1"/>
  <c r="R356" i="11" s="1"/>
  <c r="R357" i="11" s="1"/>
  <c r="R358" i="11" s="1"/>
  <c r="R359" i="11" s="1"/>
  <c r="R360" i="11" s="1"/>
  <c r="R361" i="11" s="1"/>
  <c r="R362" i="11" s="1"/>
  <c r="R363" i="11" s="1"/>
  <c r="R364" i="11" s="1"/>
  <c r="R365" i="11" s="1"/>
  <c r="R366" i="11" s="1"/>
  <c r="R367" i="11" s="1"/>
  <c r="R368" i="11" s="1"/>
  <c r="R369" i="11" s="1"/>
  <c r="R370" i="11" s="1"/>
  <c r="R371" i="11" s="1"/>
  <c r="R372" i="11" s="1"/>
  <c r="R373" i="11" s="1"/>
  <c r="R374" i="11" s="1"/>
  <c r="R375" i="11" s="1"/>
  <c r="R376" i="11" s="1"/>
  <c r="R377" i="11" s="1"/>
  <c r="R378" i="11" s="1"/>
  <c r="R379" i="11" s="1"/>
  <c r="R380" i="11" s="1"/>
  <c r="R381" i="11" s="1"/>
  <c r="R382" i="11" s="1"/>
  <c r="R383" i="11" s="1"/>
  <c r="R384" i="11" s="1"/>
  <c r="R385" i="11" s="1"/>
  <c r="R386" i="11" s="1"/>
  <c r="R387" i="11" s="1"/>
  <c r="R388" i="11" s="1"/>
  <c r="R389" i="11" s="1"/>
  <c r="R390" i="11" s="1"/>
  <c r="R391" i="11" s="1"/>
  <c r="R392" i="11" s="1"/>
  <c r="R393" i="11" s="1"/>
  <c r="R394" i="11" s="1"/>
  <c r="R395" i="11" s="1"/>
  <c r="R396" i="11" s="1"/>
  <c r="R397" i="11" s="1"/>
  <c r="R398" i="11" s="1"/>
  <c r="R399" i="11" s="1"/>
  <c r="R400" i="11" s="1"/>
  <c r="R401" i="11" s="1"/>
  <c r="R402" i="11" s="1"/>
  <c r="R403" i="11" s="1"/>
  <c r="R404" i="11" s="1"/>
  <c r="R405" i="11" s="1"/>
  <c r="R406" i="11" s="1"/>
  <c r="R407" i="11" s="1"/>
  <c r="R408" i="11" s="1"/>
  <c r="R409" i="11" s="1"/>
  <c r="R410" i="11" s="1"/>
  <c r="R411" i="11" s="1"/>
  <c r="R412" i="11" s="1"/>
  <c r="R413" i="11" s="1"/>
  <c r="R414" i="11" s="1"/>
  <c r="R415" i="11" s="1"/>
  <c r="R416" i="11" s="1"/>
  <c r="R417" i="11" s="1"/>
  <c r="R418" i="11" s="1"/>
  <c r="R419" i="11" s="1"/>
  <c r="R420" i="11" s="1"/>
  <c r="R421" i="11" s="1"/>
  <c r="R422" i="11" s="1"/>
  <c r="R423" i="11" s="1"/>
  <c r="R424" i="11" s="1"/>
  <c r="R425" i="11" s="1"/>
  <c r="R426" i="11" s="1"/>
  <c r="R427" i="11" s="1"/>
  <c r="R428" i="11" s="1"/>
  <c r="R429" i="11" s="1"/>
  <c r="R430" i="11" s="1"/>
  <c r="R431" i="11" s="1"/>
  <c r="R432" i="11" s="1"/>
  <c r="R433" i="11" s="1"/>
  <c r="R434" i="11" s="1"/>
  <c r="R435" i="11" s="1"/>
  <c r="R436" i="11" s="1"/>
  <c r="R437" i="11" s="1"/>
  <c r="R438" i="11" s="1"/>
  <c r="R439" i="11" s="1"/>
  <c r="R440" i="11" s="1"/>
  <c r="R441" i="11" s="1"/>
  <c r="R442" i="11" s="1"/>
  <c r="R443" i="11" s="1"/>
  <c r="R444" i="11" s="1"/>
  <c r="R445" i="11" s="1"/>
  <c r="R446" i="11" s="1"/>
  <c r="R447" i="11" s="1"/>
  <c r="R448" i="11" s="1"/>
  <c r="R449" i="11" s="1"/>
  <c r="R450" i="11" s="1"/>
  <c r="R451" i="11" s="1"/>
  <c r="R452" i="11" s="1"/>
  <c r="R453" i="11" s="1"/>
  <c r="R454" i="11" s="1"/>
  <c r="R455" i="11" s="1"/>
  <c r="R456" i="11" s="1"/>
  <c r="R457" i="11" s="1"/>
  <c r="Q292" i="11"/>
  <c r="Q293" i="11" s="1"/>
  <c r="Q294" i="11" s="1"/>
  <c r="Q295" i="11" s="1"/>
  <c r="Q296" i="11" s="1"/>
  <c r="Q297" i="11" s="1"/>
  <c r="Q298" i="11" s="1"/>
  <c r="Q299" i="11" s="1"/>
  <c r="Q300" i="11" s="1"/>
  <c r="Q301" i="11" s="1"/>
  <c r="Q302" i="11" s="1"/>
  <c r="Q303" i="11" s="1"/>
  <c r="Q304" i="11" s="1"/>
  <c r="Q305" i="11" s="1"/>
  <c r="Q306" i="11" s="1"/>
  <c r="Q307" i="11" s="1"/>
  <c r="Q308" i="11" s="1"/>
  <c r="Q309" i="11" s="1"/>
  <c r="Q310" i="11" s="1"/>
  <c r="Q311" i="11" s="1"/>
  <c r="Q312" i="11" s="1"/>
  <c r="Q313" i="11" s="1"/>
  <c r="Q314" i="11" s="1"/>
  <c r="Q315" i="11" s="1"/>
  <c r="Q316" i="11" s="1"/>
  <c r="Q317" i="11" s="1"/>
  <c r="Q318" i="11" s="1"/>
  <c r="Q319" i="11" s="1"/>
  <c r="Q320" i="11" s="1"/>
  <c r="Q321" i="11" s="1"/>
  <c r="Q322" i="11" s="1"/>
  <c r="Q323" i="11" s="1"/>
  <c r="Q324" i="11" s="1"/>
  <c r="Q325" i="11" s="1"/>
  <c r="Q326" i="11" s="1"/>
  <c r="Q327" i="11" s="1"/>
  <c r="Q328" i="11" s="1"/>
  <c r="Q329" i="11" s="1"/>
  <c r="Q330" i="11" s="1"/>
  <c r="Q331" i="11" s="1"/>
  <c r="Q332" i="11" s="1"/>
  <c r="Q333" i="11" s="1"/>
  <c r="Q334" i="11" s="1"/>
  <c r="Q335" i="11" s="1"/>
  <c r="Q336" i="11" s="1"/>
  <c r="Q337" i="11" s="1"/>
  <c r="Q338" i="11" s="1"/>
  <c r="Q339" i="11" s="1"/>
  <c r="Q340" i="11" s="1"/>
  <c r="Q341" i="11" s="1"/>
  <c r="Q342" i="11" s="1"/>
  <c r="Q343" i="11" s="1"/>
  <c r="Q344" i="11" s="1"/>
  <c r="Q345" i="11" s="1"/>
  <c r="Q346" i="11" s="1"/>
  <c r="Q347" i="11" s="1"/>
  <c r="Q348" i="11" s="1"/>
  <c r="Q349" i="11" s="1"/>
  <c r="Q350" i="11" s="1"/>
  <c r="Q351" i="11" s="1"/>
  <c r="Q352" i="11" s="1"/>
  <c r="Q353" i="11" s="1"/>
  <c r="Q354" i="11" s="1"/>
  <c r="Q355" i="11" s="1"/>
  <c r="Q356" i="11" s="1"/>
  <c r="Q357" i="11" s="1"/>
  <c r="Q358" i="11" s="1"/>
  <c r="Q359" i="11" s="1"/>
  <c r="Q360" i="11" s="1"/>
  <c r="Q361" i="11" s="1"/>
  <c r="Q362" i="11" s="1"/>
  <c r="Q363" i="11" s="1"/>
  <c r="Q364" i="11" s="1"/>
  <c r="Q365" i="11" s="1"/>
  <c r="Q366" i="11" s="1"/>
  <c r="Q367" i="11" s="1"/>
  <c r="Q368" i="11" s="1"/>
  <c r="Q369" i="11" s="1"/>
  <c r="Q370" i="11" s="1"/>
  <c r="Q371" i="11" s="1"/>
  <c r="Q372" i="11" s="1"/>
  <c r="Q373" i="11" s="1"/>
  <c r="Q374" i="11" s="1"/>
  <c r="Q375" i="11" s="1"/>
  <c r="Q376" i="11" s="1"/>
  <c r="Q377" i="11" s="1"/>
  <c r="Q378" i="11" s="1"/>
  <c r="Q379" i="11" s="1"/>
  <c r="Q380" i="11" s="1"/>
  <c r="Q381" i="11" s="1"/>
  <c r="Q382" i="11" s="1"/>
  <c r="Q383" i="11" s="1"/>
  <c r="Q384" i="11" s="1"/>
  <c r="Q385" i="11" s="1"/>
  <c r="Q386" i="11" s="1"/>
  <c r="Q387" i="11" s="1"/>
  <c r="Q388" i="11" s="1"/>
  <c r="Q389" i="11" s="1"/>
  <c r="Q390" i="11" s="1"/>
  <c r="Q391" i="11" s="1"/>
  <c r="Q392" i="11" s="1"/>
  <c r="Q393" i="11" s="1"/>
  <c r="Q394" i="11" s="1"/>
  <c r="Q395" i="11" s="1"/>
  <c r="Q396" i="11" s="1"/>
  <c r="Q397" i="11" s="1"/>
  <c r="Q398" i="11" s="1"/>
  <c r="Q399" i="11" s="1"/>
  <c r="Q400" i="11" s="1"/>
  <c r="Q401" i="11" s="1"/>
  <c r="Q402" i="11" s="1"/>
  <c r="Q403" i="11" s="1"/>
  <c r="Q404" i="11" s="1"/>
  <c r="Q405" i="11" s="1"/>
  <c r="Q406" i="11" s="1"/>
  <c r="Q407" i="11" s="1"/>
  <c r="Q408" i="11" s="1"/>
  <c r="Q409" i="11" s="1"/>
  <c r="Q410" i="11" s="1"/>
  <c r="Q411" i="11" s="1"/>
  <c r="Q412" i="11" s="1"/>
  <c r="Q413" i="11" s="1"/>
  <c r="Q414" i="11" s="1"/>
  <c r="Q415" i="11" s="1"/>
  <c r="Q416" i="11" s="1"/>
  <c r="Q417" i="11" s="1"/>
  <c r="Q418" i="11" s="1"/>
  <c r="Q419" i="11" s="1"/>
  <c r="Q420" i="11" s="1"/>
  <c r="Q421" i="11" s="1"/>
  <c r="Q422" i="11" s="1"/>
  <c r="Q423" i="11" s="1"/>
  <c r="Q424" i="11" s="1"/>
  <c r="Q425" i="11" s="1"/>
  <c r="Q426" i="11" s="1"/>
  <c r="Q427" i="11" s="1"/>
  <c r="Q428" i="11" s="1"/>
  <c r="Q429" i="11" s="1"/>
  <c r="Q430" i="11" s="1"/>
  <c r="Q431" i="11" s="1"/>
  <c r="Q432" i="11" s="1"/>
  <c r="Q433" i="11" s="1"/>
  <c r="Q434" i="11" s="1"/>
  <c r="Q435" i="11" s="1"/>
  <c r="Q436" i="11" s="1"/>
  <c r="Q437" i="11" s="1"/>
  <c r="Q438" i="11" s="1"/>
  <c r="Q439" i="11" s="1"/>
  <c r="Q440" i="11" s="1"/>
  <c r="Q441" i="11" s="1"/>
  <c r="Q442" i="11" s="1"/>
  <c r="Q443" i="11" s="1"/>
  <c r="Q444" i="11" s="1"/>
  <c r="Q445" i="11" s="1"/>
  <c r="Q446" i="11" s="1"/>
  <c r="Q447" i="11" s="1"/>
  <c r="Q448" i="11" s="1"/>
  <c r="Q449" i="11" s="1"/>
  <c r="Q450" i="11" s="1"/>
  <c r="Q451" i="11" s="1"/>
  <c r="Q452" i="11" s="1"/>
  <c r="Q453" i="11" s="1"/>
  <c r="Q454" i="11" s="1"/>
  <c r="Q455" i="11" s="1"/>
  <c r="Q456" i="11" s="1"/>
  <c r="Q457" i="11" s="1"/>
  <c r="P292" i="11"/>
  <c r="P293" i="11" s="1"/>
  <c r="P294" i="11" s="1"/>
  <c r="P295" i="11" s="1"/>
  <c r="P296" i="11" s="1"/>
  <c r="P297" i="11" s="1"/>
  <c r="P298" i="11" s="1"/>
  <c r="P299" i="11" s="1"/>
  <c r="P300" i="11" s="1"/>
  <c r="P301" i="11" s="1"/>
  <c r="P302" i="11" s="1"/>
  <c r="P303" i="11" s="1"/>
  <c r="P304" i="11" s="1"/>
  <c r="P305" i="11" s="1"/>
  <c r="P306" i="11" s="1"/>
  <c r="P307" i="11" s="1"/>
  <c r="P308" i="11" s="1"/>
  <c r="P309" i="11" s="1"/>
  <c r="P310" i="11" s="1"/>
  <c r="P311" i="11" s="1"/>
  <c r="P312" i="11" s="1"/>
  <c r="P313" i="11" s="1"/>
  <c r="P314" i="11" s="1"/>
  <c r="P315" i="11" s="1"/>
  <c r="P316" i="11" s="1"/>
  <c r="P317" i="11" s="1"/>
  <c r="P318" i="11" s="1"/>
  <c r="P319" i="11" s="1"/>
  <c r="P320" i="11" s="1"/>
  <c r="P321" i="11" s="1"/>
  <c r="P322" i="11" s="1"/>
  <c r="P323" i="11" s="1"/>
  <c r="P324" i="11" s="1"/>
  <c r="P325" i="11" s="1"/>
  <c r="P326" i="11" s="1"/>
  <c r="P327" i="11" s="1"/>
  <c r="P328" i="11" s="1"/>
  <c r="P329" i="11" s="1"/>
  <c r="P330" i="11" s="1"/>
  <c r="P331" i="11" s="1"/>
  <c r="P332" i="11" s="1"/>
  <c r="P333" i="11" s="1"/>
  <c r="P334" i="11" s="1"/>
  <c r="P335" i="11" s="1"/>
  <c r="P336" i="11" s="1"/>
  <c r="P337" i="11" s="1"/>
  <c r="P338" i="11" s="1"/>
  <c r="P339" i="11" s="1"/>
  <c r="P340" i="11" s="1"/>
  <c r="P341" i="11" s="1"/>
  <c r="P342" i="11" s="1"/>
  <c r="P343" i="11" s="1"/>
  <c r="P344" i="11" s="1"/>
  <c r="P345" i="11" s="1"/>
  <c r="P346" i="11" s="1"/>
  <c r="P347" i="11" s="1"/>
  <c r="P348" i="11" s="1"/>
  <c r="P349" i="11" s="1"/>
  <c r="P350" i="11" s="1"/>
  <c r="P351" i="11" s="1"/>
  <c r="P352" i="11" s="1"/>
  <c r="P353" i="11" s="1"/>
  <c r="P354" i="11" s="1"/>
  <c r="P355" i="11" s="1"/>
  <c r="P356" i="11" s="1"/>
  <c r="P357" i="11" s="1"/>
  <c r="P358" i="11" s="1"/>
  <c r="P359" i="11" s="1"/>
  <c r="P360" i="11" s="1"/>
  <c r="P361" i="11" s="1"/>
  <c r="P362" i="11" s="1"/>
  <c r="P363" i="11" s="1"/>
  <c r="P364" i="11" s="1"/>
  <c r="P365" i="11" s="1"/>
  <c r="P366" i="11" s="1"/>
  <c r="P367" i="11" s="1"/>
  <c r="P368" i="11" s="1"/>
  <c r="P369" i="11" s="1"/>
  <c r="P370" i="11" s="1"/>
  <c r="P371" i="11" s="1"/>
  <c r="P372" i="11" s="1"/>
  <c r="P373" i="11" s="1"/>
  <c r="P374" i="11" s="1"/>
  <c r="P375" i="11" s="1"/>
  <c r="P376" i="11" s="1"/>
  <c r="P377" i="11" s="1"/>
  <c r="P378" i="11" s="1"/>
  <c r="P379" i="11" s="1"/>
  <c r="P380" i="11" s="1"/>
  <c r="P381" i="11" s="1"/>
  <c r="P382" i="11" s="1"/>
  <c r="P383" i="11" s="1"/>
  <c r="P384" i="11" s="1"/>
  <c r="P385" i="11" s="1"/>
  <c r="P386" i="11" s="1"/>
  <c r="P387" i="11" s="1"/>
  <c r="P388" i="11" s="1"/>
  <c r="P389" i="11" s="1"/>
  <c r="P390" i="11" s="1"/>
  <c r="P391" i="11" s="1"/>
  <c r="P392" i="11" s="1"/>
  <c r="P393" i="11" s="1"/>
  <c r="P394" i="11" s="1"/>
  <c r="P395" i="11" s="1"/>
  <c r="P396" i="11" s="1"/>
  <c r="P397" i="11" s="1"/>
  <c r="P398" i="11" s="1"/>
  <c r="P399" i="11" s="1"/>
  <c r="P400" i="11" s="1"/>
  <c r="P401" i="11" s="1"/>
  <c r="P402" i="11" s="1"/>
  <c r="P403" i="11" s="1"/>
  <c r="P404" i="11" s="1"/>
  <c r="P405" i="11" s="1"/>
  <c r="P406" i="11" s="1"/>
  <c r="P407" i="11" s="1"/>
  <c r="P408" i="11" s="1"/>
  <c r="P409" i="11" s="1"/>
  <c r="P410" i="11" s="1"/>
  <c r="P411" i="11" s="1"/>
  <c r="P412" i="11" s="1"/>
  <c r="P413" i="11" s="1"/>
  <c r="P414" i="11" s="1"/>
  <c r="P415" i="11" s="1"/>
  <c r="P416" i="11" s="1"/>
  <c r="P417" i="11" s="1"/>
  <c r="P418" i="11" s="1"/>
  <c r="P419" i="11" s="1"/>
  <c r="P420" i="11" s="1"/>
  <c r="P421" i="11" s="1"/>
  <c r="P422" i="11" s="1"/>
  <c r="P423" i="11" s="1"/>
  <c r="P424" i="11" s="1"/>
  <c r="P425" i="11" s="1"/>
  <c r="P426" i="11" s="1"/>
  <c r="P427" i="11" s="1"/>
  <c r="P428" i="11" s="1"/>
  <c r="P429" i="11" s="1"/>
  <c r="P430" i="11" s="1"/>
  <c r="P431" i="11" s="1"/>
  <c r="P432" i="11" s="1"/>
  <c r="P433" i="11" s="1"/>
  <c r="P434" i="11" s="1"/>
  <c r="P435" i="11" s="1"/>
  <c r="P436" i="11" s="1"/>
  <c r="P437" i="11" s="1"/>
  <c r="P438" i="11" s="1"/>
  <c r="P439" i="11" s="1"/>
  <c r="P440" i="11" s="1"/>
  <c r="P441" i="11" s="1"/>
  <c r="P442" i="11" s="1"/>
  <c r="P443" i="11" s="1"/>
  <c r="P444" i="11" s="1"/>
  <c r="P445" i="11" s="1"/>
  <c r="P446" i="11" s="1"/>
  <c r="P447" i="11" s="1"/>
  <c r="P448" i="11" s="1"/>
  <c r="P449" i="11" s="1"/>
  <c r="P450" i="11" s="1"/>
  <c r="P451" i="11" s="1"/>
  <c r="P452" i="11" s="1"/>
  <c r="P453" i="11" s="1"/>
  <c r="P454" i="11" s="1"/>
  <c r="P455" i="11" s="1"/>
  <c r="P456" i="11" s="1"/>
  <c r="P457" i="11" s="1"/>
  <c r="O292" i="11"/>
  <c r="O293" i="11" s="1"/>
  <c r="O294" i="11" s="1"/>
  <c r="O295" i="11" s="1"/>
  <c r="O296" i="11" s="1"/>
  <c r="O297" i="11" s="1"/>
  <c r="O298" i="11" s="1"/>
  <c r="O299" i="11" s="1"/>
  <c r="O300" i="11" s="1"/>
  <c r="O301" i="11" s="1"/>
  <c r="O302" i="11" s="1"/>
  <c r="O303" i="11" s="1"/>
  <c r="O304" i="11" s="1"/>
  <c r="O305" i="11" s="1"/>
  <c r="O306" i="11" s="1"/>
  <c r="O307" i="11" s="1"/>
  <c r="O308" i="11" s="1"/>
  <c r="O309" i="11" s="1"/>
  <c r="O310" i="11" s="1"/>
  <c r="O311" i="11" s="1"/>
  <c r="O312" i="11" s="1"/>
  <c r="O313" i="11" s="1"/>
  <c r="O314" i="11" s="1"/>
  <c r="O315" i="11" s="1"/>
  <c r="O316" i="11" s="1"/>
  <c r="O317" i="11" s="1"/>
  <c r="O318" i="11" s="1"/>
  <c r="O319" i="11" s="1"/>
  <c r="O320" i="11" s="1"/>
  <c r="O321" i="11" s="1"/>
  <c r="O322" i="11" s="1"/>
  <c r="O323" i="11" s="1"/>
  <c r="O324" i="11" s="1"/>
  <c r="O325" i="11" s="1"/>
  <c r="O326" i="11" s="1"/>
  <c r="O327" i="11" s="1"/>
  <c r="O328" i="11" s="1"/>
  <c r="O329" i="11" s="1"/>
  <c r="O330" i="11" s="1"/>
  <c r="O331" i="11" s="1"/>
  <c r="O332" i="11" s="1"/>
  <c r="O333" i="11" s="1"/>
  <c r="O334" i="11" s="1"/>
  <c r="O335" i="11" s="1"/>
  <c r="O336" i="11" s="1"/>
  <c r="O337" i="11" s="1"/>
  <c r="O338" i="11" s="1"/>
  <c r="O339" i="11" s="1"/>
  <c r="O340" i="11" s="1"/>
  <c r="O341" i="11" s="1"/>
  <c r="O342" i="11" s="1"/>
  <c r="O343" i="11" s="1"/>
  <c r="O344" i="11" s="1"/>
  <c r="O345" i="11" s="1"/>
  <c r="O346" i="11" s="1"/>
  <c r="O347" i="11" s="1"/>
  <c r="O348" i="11" s="1"/>
  <c r="O349" i="11" s="1"/>
  <c r="O350" i="11" s="1"/>
  <c r="O351" i="11" s="1"/>
  <c r="O352" i="11" s="1"/>
  <c r="O353" i="11" s="1"/>
  <c r="O354" i="11" s="1"/>
  <c r="O355" i="11" s="1"/>
  <c r="O356" i="11" s="1"/>
  <c r="O357" i="11" s="1"/>
  <c r="O358" i="11" s="1"/>
  <c r="O359" i="11" s="1"/>
  <c r="O360" i="11" s="1"/>
  <c r="O361" i="11" s="1"/>
  <c r="O362" i="11" s="1"/>
  <c r="O363" i="11" s="1"/>
  <c r="O364" i="11" s="1"/>
  <c r="O365" i="11" s="1"/>
  <c r="O366" i="11" s="1"/>
  <c r="O367" i="11" s="1"/>
  <c r="O368" i="11" s="1"/>
  <c r="O369" i="11" s="1"/>
  <c r="O370" i="11" s="1"/>
  <c r="O371" i="11" s="1"/>
  <c r="O372" i="11" s="1"/>
  <c r="O373" i="11" s="1"/>
  <c r="O374" i="11" s="1"/>
  <c r="O375" i="11" s="1"/>
  <c r="O376" i="11" s="1"/>
  <c r="O377" i="11" s="1"/>
  <c r="O378" i="11" s="1"/>
  <c r="O379" i="11" s="1"/>
  <c r="O380" i="11" s="1"/>
  <c r="O381" i="11" s="1"/>
  <c r="O382" i="11" s="1"/>
  <c r="O383" i="11" s="1"/>
  <c r="O384" i="11" s="1"/>
  <c r="O385" i="11" s="1"/>
  <c r="O386" i="11" s="1"/>
  <c r="O387" i="11" s="1"/>
  <c r="O388" i="11" s="1"/>
  <c r="O389" i="11" s="1"/>
  <c r="O390" i="11" s="1"/>
  <c r="O391" i="11" s="1"/>
  <c r="O392" i="11" s="1"/>
  <c r="O393" i="11" s="1"/>
  <c r="O394" i="11" s="1"/>
  <c r="O395" i="11" s="1"/>
  <c r="O396" i="11" s="1"/>
  <c r="O397" i="11" s="1"/>
  <c r="O398" i="11" s="1"/>
  <c r="O399" i="11" s="1"/>
  <c r="O400" i="11" s="1"/>
  <c r="O401" i="11" s="1"/>
  <c r="O402" i="11" s="1"/>
  <c r="O403" i="11" s="1"/>
  <c r="O404" i="11" s="1"/>
  <c r="O405" i="11" s="1"/>
  <c r="O406" i="11" s="1"/>
  <c r="O407" i="11" s="1"/>
  <c r="O408" i="11" s="1"/>
  <c r="O409" i="11" s="1"/>
  <c r="O410" i="11" s="1"/>
  <c r="O411" i="11" s="1"/>
  <c r="O412" i="11" s="1"/>
  <c r="O413" i="11" s="1"/>
  <c r="O414" i="11" s="1"/>
  <c r="O415" i="11" s="1"/>
  <c r="O416" i="11" s="1"/>
  <c r="O417" i="11" s="1"/>
  <c r="O418" i="11" s="1"/>
  <c r="O419" i="11" s="1"/>
  <c r="O420" i="11" s="1"/>
  <c r="O421" i="11" s="1"/>
  <c r="O422" i="11" s="1"/>
  <c r="O423" i="11" s="1"/>
  <c r="O424" i="11" s="1"/>
  <c r="O425" i="11" s="1"/>
  <c r="O426" i="11" s="1"/>
  <c r="O427" i="11" s="1"/>
  <c r="O428" i="11" s="1"/>
  <c r="O429" i="11" s="1"/>
  <c r="O430" i="11" s="1"/>
  <c r="O431" i="11" s="1"/>
  <c r="O432" i="11" s="1"/>
  <c r="O433" i="11" s="1"/>
  <c r="O434" i="11" s="1"/>
  <c r="O435" i="11" s="1"/>
  <c r="O436" i="11" s="1"/>
  <c r="O437" i="11" s="1"/>
  <c r="O438" i="11" s="1"/>
  <c r="O439" i="11" s="1"/>
  <c r="O440" i="11" s="1"/>
  <c r="O441" i="11" s="1"/>
  <c r="O442" i="11" s="1"/>
  <c r="O443" i="11" s="1"/>
  <c r="O444" i="11" s="1"/>
  <c r="O445" i="11" s="1"/>
  <c r="O446" i="11" s="1"/>
  <c r="O447" i="11" s="1"/>
  <c r="O448" i="11" s="1"/>
  <c r="O449" i="11" s="1"/>
  <c r="O450" i="11" s="1"/>
  <c r="O451" i="11" s="1"/>
  <c r="O452" i="11" s="1"/>
  <c r="O453" i="11" s="1"/>
  <c r="O454" i="11" s="1"/>
  <c r="O455" i="11" s="1"/>
  <c r="O456" i="11" s="1"/>
  <c r="O457" i="11" s="1"/>
  <c r="N292" i="11"/>
  <c r="N293" i="11" s="1"/>
  <c r="N294" i="11" s="1"/>
  <c r="N295" i="11" s="1"/>
  <c r="N296" i="11" s="1"/>
  <c r="N297" i="11" s="1"/>
  <c r="N298" i="11" s="1"/>
  <c r="N299" i="11" s="1"/>
  <c r="N300" i="11" s="1"/>
  <c r="N301" i="11" s="1"/>
  <c r="N302" i="11" s="1"/>
  <c r="N303" i="11" s="1"/>
  <c r="N304" i="11" s="1"/>
  <c r="N305" i="11" s="1"/>
  <c r="N306" i="11" s="1"/>
  <c r="N307" i="11" s="1"/>
  <c r="N308" i="11" s="1"/>
  <c r="N309" i="11" s="1"/>
  <c r="N310" i="11" s="1"/>
  <c r="N311" i="11" s="1"/>
  <c r="N312" i="11" s="1"/>
  <c r="N313" i="11" s="1"/>
  <c r="N314" i="11" s="1"/>
  <c r="N315" i="11" s="1"/>
  <c r="N316" i="11" s="1"/>
  <c r="N317" i="11" s="1"/>
  <c r="N318" i="11" s="1"/>
  <c r="N319" i="11" s="1"/>
  <c r="N320" i="11" s="1"/>
  <c r="N321" i="11" s="1"/>
  <c r="N322" i="11" s="1"/>
  <c r="N323" i="11" s="1"/>
  <c r="N324" i="11" s="1"/>
  <c r="N325" i="11" s="1"/>
  <c r="N326" i="11" s="1"/>
  <c r="N327" i="11" s="1"/>
  <c r="N328" i="11" s="1"/>
  <c r="N329" i="11" s="1"/>
  <c r="N330" i="11" s="1"/>
  <c r="N331" i="11" s="1"/>
  <c r="N332" i="11" s="1"/>
  <c r="N333" i="11" s="1"/>
  <c r="N334" i="11" s="1"/>
  <c r="N335" i="11" s="1"/>
  <c r="N336" i="11" s="1"/>
  <c r="N337" i="11" s="1"/>
  <c r="N338" i="11" s="1"/>
  <c r="N339" i="11" s="1"/>
  <c r="N340" i="11" s="1"/>
  <c r="N341" i="11" s="1"/>
  <c r="N342" i="11" s="1"/>
  <c r="N343" i="11" s="1"/>
  <c r="N344" i="11" s="1"/>
  <c r="N345" i="11" s="1"/>
  <c r="N346" i="11" s="1"/>
  <c r="N347" i="11" s="1"/>
  <c r="N348" i="11" s="1"/>
  <c r="N349" i="11" s="1"/>
  <c r="N350" i="11" s="1"/>
  <c r="N351" i="11" s="1"/>
  <c r="N352" i="11" s="1"/>
  <c r="N353" i="11" s="1"/>
  <c r="N354" i="11" s="1"/>
  <c r="N355" i="11" s="1"/>
  <c r="N356" i="11" s="1"/>
  <c r="N357" i="11" s="1"/>
  <c r="N358" i="11" s="1"/>
  <c r="N359" i="11" s="1"/>
  <c r="N360" i="11" s="1"/>
  <c r="N361" i="11" s="1"/>
  <c r="N362" i="11" s="1"/>
  <c r="N363" i="11" s="1"/>
  <c r="N364" i="11" s="1"/>
  <c r="N365" i="11" s="1"/>
  <c r="N366" i="11" s="1"/>
  <c r="N367" i="11" s="1"/>
  <c r="N368" i="11" s="1"/>
  <c r="N369" i="11" s="1"/>
  <c r="N370" i="11" s="1"/>
  <c r="N371" i="11" s="1"/>
  <c r="N372" i="11" s="1"/>
  <c r="N373" i="11" s="1"/>
  <c r="N374" i="11" s="1"/>
  <c r="N375" i="11" s="1"/>
  <c r="N376" i="11" s="1"/>
  <c r="N377" i="11" s="1"/>
  <c r="N378" i="11" s="1"/>
  <c r="N379" i="11" s="1"/>
  <c r="N380" i="11" s="1"/>
  <c r="N381" i="11" s="1"/>
  <c r="N382" i="11" s="1"/>
  <c r="N383" i="11" s="1"/>
  <c r="N384" i="11" s="1"/>
  <c r="N385" i="11" s="1"/>
  <c r="N386" i="11" s="1"/>
  <c r="N387" i="11" s="1"/>
  <c r="N388" i="11" s="1"/>
  <c r="N389" i="11" s="1"/>
  <c r="N390" i="11" s="1"/>
  <c r="N391" i="11" s="1"/>
  <c r="N392" i="11" s="1"/>
  <c r="N393" i="11" s="1"/>
  <c r="N394" i="11" s="1"/>
  <c r="N395" i="11" s="1"/>
  <c r="N396" i="11" s="1"/>
  <c r="N397" i="11" s="1"/>
  <c r="N398" i="11" s="1"/>
  <c r="N399" i="11" s="1"/>
  <c r="N400" i="11" s="1"/>
  <c r="N401" i="11" s="1"/>
  <c r="N402" i="11" s="1"/>
  <c r="N403" i="11" s="1"/>
  <c r="N404" i="11" s="1"/>
  <c r="N405" i="11" s="1"/>
  <c r="N406" i="11" s="1"/>
  <c r="N407" i="11" s="1"/>
  <c r="N408" i="11" s="1"/>
  <c r="N409" i="11" s="1"/>
  <c r="N410" i="11" s="1"/>
  <c r="N411" i="11" s="1"/>
  <c r="N412" i="11" s="1"/>
  <c r="N413" i="11" s="1"/>
  <c r="N414" i="11" s="1"/>
  <c r="N415" i="11" s="1"/>
  <c r="N416" i="11" s="1"/>
  <c r="N417" i="11" s="1"/>
  <c r="N418" i="11" s="1"/>
  <c r="N419" i="11" s="1"/>
  <c r="N420" i="11" s="1"/>
  <c r="N421" i="11" s="1"/>
  <c r="N422" i="11" s="1"/>
  <c r="N423" i="11" s="1"/>
  <c r="N424" i="11" s="1"/>
  <c r="N425" i="11" s="1"/>
  <c r="N426" i="11" s="1"/>
  <c r="N427" i="11" s="1"/>
  <c r="N428" i="11" s="1"/>
  <c r="N429" i="11" s="1"/>
  <c r="N430" i="11" s="1"/>
  <c r="N431" i="11" s="1"/>
  <c r="N432" i="11" s="1"/>
  <c r="N433" i="11" s="1"/>
  <c r="N434" i="11" s="1"/>
  <c r="N435" i="11" s="1"/>
  <c r="N436" i="11" s="1"/>
  <c r="N437" i="11" s="1"/>
  <c r="N438" i="11" s="1"/>
  <c r="N439" i="11" s="1"/>
  <c r="N440" i="11" s="1"/>
  <c r="N441" i="11" s="1"/>
  <c r="N442" i="11" s="1"/>
  <c r="N443" i="11" s="1"/>
  <c r="N444" i="11" s="1"/>
  <c r="N445" i="11" s="1"/>
  <c r="N446" i="11" s="1"/>
  <c r="N447" i="11" s="1"/>
  <c r="N448" i="11" s="1"/>
  <c r="N449" i="11" s="1"/>
  <c r="N450" i="11" s="1"/>
  <c r="N451" i="11" s="1"/>
  <c r="N452" i="11" s="1"/>
  <c r="N453" i="11" s="1"/>
  <c r="N454" i="11" s="1"/>
  <c r="N455" i="11" s="1"/>
  <c r="N456" i="11" s="1"/>
  <c r="N457" i="11" s="1"/>
  <c r="M292" i="11"/>
  <c r="M293" i="11" s="1"/>
  <c r="M294" i="11" s="1"/>
  <c r="M295" i="11" s="1"/>
  <c r="M296" i="11" s="1"/>
  <c r="M297" i="11" s="1"/>
  <c r="M298" i="11" s="1"/>
  <c r="M299" i="11" s="1"/>
  <c r="M300" i="11" s="1"/>
  <c r="M301" i="11" s="1"/>
  <c r="M302" i="11" s="1"/>
  <c r="M303" i="11" s="1"/>
  <c r="M304" i="11" s="1"/>
  <c r="M305" i="11" s="1"/>
  <c r="M306" i="11" s="1"/>
  <c r="M307" i="11" s="1"/>
  <c r="M308" i="11" s="1"/>
  <c r="M309" i="11" s="1"/>
  <c r="M310" i="11" s="1"/>
  <c r="M311" i="11" s="1"/>
  <c r="M312" i="11" s="1"/>
  <c r="M313" i="11" s="1"/>
  <c r="M314" i="11" s="1"/>
  <c r="M315" i="11" s="1"/>
  <c r="M316" i="11" s="1"/>
  <c r="M317" i="11" s="1"/>
  <c r="M318" i="11" s="1"/>
  <c r="M319" i="11" s="1"/>
  <c r="M320" i="11" s="1"/>
  <c r="M321" i="11" s="1"/>
  <c r="M322" i="11" s="1"/>
  <c r="M323" i="11" s="1"/>
  <c r="M324" i="11" s="1"/>
  <c r="M325" i="11" s="1"/>
  <c r="M326" i="11" s="1"/>
  <c r="M327" i="11" s="1"/>
  <c r="M328" i="11" s="1"/>
  <c r="M329" i="11" s="1"/>
  <c r="M330" i="11" s="1"/>
  <c r="M331" i="11" s="1"/>
  <c r="M332" i="11" s="1"/>
  <c r="M333" i="11" s="1"/>
  <c r="M334" i="11" s="1"/>
  <c r="M335" i="11" s="1"/>
  <c r="M336" i="11" s="1"/>
  <c r="M337" i="11" s="1"/>
  <c r="M338" i="11" s="1"/>
  <c r="M339" i="11" s="1"/>
  <c r="M340" i="11" s="1"/>
  <c r="M341" i="11" s="1"/>
  <c r="M342" i="11" s="1"/>
  <c r="M343" i="11" s="1"/>
  <c r="M344" i="11" s="1"/>
  <c r="M345" i="11" s="1"/>
  <c r="M346" i="11" s="1"/>
  <c r="M347" i="11" s="1"/>
  <c r="M348" i="11" s="1"/>
  <c r="M349" i="11" s="1"/>
  <c r="M350" i="11" s="1"/>
  <c r="M351" i="11" s="1"/>
  <c r="M352" i="11" s="1"/>
  <c r="M353" i="11" s="1"/>
  <c r="M354" i="11" s="1"/>
  <c r="M355" i="11" s="1"/>
  <c r="M356" i="11" s="1"/>
  <c r="M357" i="11" s="1"/>
  <c r="M358" i="11" s="1"/>
  <c r="M359" i="11" s="1"/>
  <c r="M360" i="11" s="1"/>
  <c r="M361" i="11" s="1"/>
  <c r="M362" i="11" s="1"/>
  <c r="M363" i="11" s="1"/>
  <c r="M364" i="11" s="1"/>
  <c r="M365" i="11" s="1"/>
  <c r="M366" i="11" s="1"/>
  <c r="M367" i="11" s="1"/>
  <c r="M368" i="11" s="1"/>
  <c r="M369" i="11" s="1"/>
  <c r="M370" i="11" s="1"/>
  <c r="M371" i="11" s="1"/>
  <c r="M372" i="11" s="1"/>
  <c r="M373" i="11" s="1"/>
  <c r="M374" i="11" s="1"/>
  <c r="M375" i="11" s="1"/>
  <c r="M376" i="11" s="1"/>
  <c r="M377" i="11" s="1"/>
  <c r="M378" i="11" s="1"/>
  <c r="M379" i="11" s="1"/>
  <c r="M380" i="11" s="1"/>
  <c r="M381" i="11" s="1"/>
  <c r="M382" i="11" s="1"/>
  <c r="M383" i="11" s="1"/>
  <c r="M384" i="11" s="1"/>
  <c r="M385" i="11" s="1"/>
  <c r="M386" i="11" s="1"/>
  <c r="M387" i="11" s="1"/>
  <c r="M388" i="11" s="1"/>
  <c r="M389" i="11" s="1"/>
  <c r="M390" i="11" s="1"/>
  <c r="M391" i="11" s="1"/>
  <c r="M392" i="11" s="1"/>
  <c r="M393" i="11" s="1"/>
  <c r="M394" i="11" s="1"/>
  <c r="M395" i="11" s="1"/>
  <c r="M396" i="11" s="1"/>
  <c r="M397" i="11" s="1"/>
  <c r="M398" i="11" s="1"/>
  <c r="M399" i="11" s="1"/>
  <c r="M400" i="11" s="1"/>
  <c r="M401" i="11" s="1"/>
  <c r="M402" i="11" s="1"/>
  <c r="M403" i="11" s="1"/>
  <c r="M404" i="11" s="1"/>
  <c r="M405" i="11" s="1"/>
  <c r="M406" i="11" s="1"/>
  <c r="M407" i="11" s="1"/>
  <c r="M408" i="11" s="1"/>
  <c r="M409" i="11" s="1"/>
  <c r="M410" i="11" s="1"/>
  <c r="M411" i="11" s="1"/>
  <c r="M412" i="11" s="1"/>
  <c r="M413" i="11" s="1"/>
  <c r="M414" i="11" s="1"/>
  <c r="M415" i="11" s="1"/>
  <c r="M416" i="11" s="1"/>
  <c r="M417" i="11" s="1"/>
  <c r="M418" i="11" s="1"/>
  <c r="M419" i="11" s="1"/>
  <c r="M420" i="11" s="1"/>
  <c r="M421" i="11" s="1"/>
  <c r="M422" i="11" s="1"/>
  <c r="M423" i="11" s="1"/>
  <c r="M424" i="11" s="1"/>
  <c r="M425" i="11" s="1"/>
  <c r="M426" i="11" s="1"/>
  <c r="M427" i="11" s="1"/>
  <c r="M428" i="11" s="1"/>
  <c r="M429" i="11" s="1"/>
  <c r="M430" i="11" s="1"/>
  <c r="M431" i="11" s="1"/>
  <c r="M432" i="11" s="1"/>
  <c r="M433" i="11" s="1"/>
  <c r="M434" i="11" s="1"/>
  <c r="M435" i="11" s="1"/>
  <c r="M436" i="11" s="1"/>
  <c r="M437" i="11" s="1"/>
  <c r="M438" i="11" s="1"/>
  <c r="M439" i="11" s="1"/>
  <c r="M440" i="11" s="1"/>
  <c r="M441" i="11" s="1"/>
  <c r="M442" i="11" s="1"/>
  <c r="M443" i="11" s="1"/>
  <c r="M444" i="11" s="1"/>
  <c r="M445" i="11" s="1"/>
  <c r="M446" i="11" s="1"/>
  <c r="M447" i="11" s="1"/>
  <c r="M448" i="11" s="1"/>
  <c r="M449" i="11" s="1"/>
  <c r="M450" i="11" s="1"/>
  <c r="M451" i="11" s="1"/>
  <c r="M452" i="11" s="1"/>
  <c r="M453" i="11" s="1"/>
  <c r="M454" i="11" s="1"/>
  <c r="M455" i="11" s="1"/>
  <c r="M456" i="11" s="1"/>
  <c r="M457" i="11" s="1"/>
  <c r="L292" i="11"/>
  <c r="K292" i="11"/>
  <c r="K293" i="11" s="1"/>
  <c r="K294" i="11" s="1"/>
  <c r="K295" i="11" s="1"/>
  <c r="K296" i="11" s="1"/>
  <c r="K297" i="11" s="1"/>
  <c r="K298" i="11" s="1"/>
  <c r="K299" i="11" s="1"/>
  <c r="K300" i="11" s="1"/>
  <c r="K301" i="11" s="1"/>
  <c r="K302" i="11" s="1"/>
  <c r="K303" i="11" s="1"/>
  <c r="K304" i="11" s="1"/>
  <c r="K305" i="11" s="1"/>
  <c r="K306" i="11" s="1"/>
  <c r="K307" i="11" s="1"/>
  <c r="K308" i="11" s="1"/>
  <c r="K309" i="11" s="1"/>
  <c r="K310" i="11" s="1"/>
  <c r="K311" i="11" s="1"/>
  <c r="K312" i="11" s="1"/>
  <c r="K313" i="11" s="1"/>
  <c r="K314" i="11" s="1"/>
  <c r="K315" i="11" s="1"/>
  <c r="K316" i="11" s="1"/>
  <c r="K317" i="11" s="1"/>
  <c r="K318" i="11" s="1"/>
  <c r="K319" i="11" s="1"/>
  <c r="K320" i="11" s="1"/>
  <c r="K321" i="11" s="1"/>
  <c r="K322" i="11" s="1"/>
  <c r="K323" i="11" s="1"/>
  <c r="K324" i="11" s="1"/>
  <c r="K325" i="11" s="1"/>
  <c r="K326" i="11" s="1"/>
  <c r="K327" i="11" s="1"/>
  <c r="K328" i="11" s="1"/>
  <c r="K329" i="11" s="1"/>
  <c r="K330" i="11" s="1"/>
  <c r="K331" i="11" s="1"/>
  <c r="K332" i="11" s="1"/>
  <c r="K333" i="11" s="1"/>
  <c r="K334" i="11" s="1"/>
  <c r="K335" i="11" s="1"/>
  <c r="K336" i="11" s="1"/>
  <c r="K337" i="11" s="1"/>
  <c r="K338" i="11" s="1"/>
  <c r="K339" i="11" s="1"/>
  <c r="K340" i="11" s="1"/>
  <c r="K341" i="11" s="1"/>
  <c r="K342" i="11" s="1"/>
  <c r="K343" i="11" s="1"/>
  <c r="K344" i="11" s="1"/>
  <c r="K345" i="11" s="1"/>
  <c r="K346" i="11" s="1"/>
  <c r="K347" i="11" s="1"/>
  <c r="K348" i="11" s="1"/>
  <c r="K349" i="11" s="1"/>
  <c r="K350" i="11" s="1"/>
  <c r="K351" i="11" s="1"/>
  <c r="K352" i="11" s="1"/>
  <c r="K353" i="11" s="1"/>
  <c r="K354" i="11" s="1"/>
  <c r="K355" i="11" s="1"/>
  <c r="K356" i="11" s="1"/>
  <c r="K357" i="11" s="1"/>
  <c r="K358" i="11" s="1"/>
  <c r="K359" i="11" s="1"/>
  <c r="K360" i="11" s="1"/>
  <c r="K361" i="11" s="1"/>
  <c r="K362" i="11" s="1"/>
  <c r="K363" i="11" s="1"/>
  <c r="K364" i="11" s="1"/>
  <c r="K365" i="11" s="1"/>
  <c r="K366" i="11" s="1"/>
  <c r="K367" i="11" s="1"/>
  <c r="K368" i="11" s="1"/>
  <c r="K369" i="11" s="1"/>
  <c r="K370" i="11" s="1"/>
  <c r="K371" i="11" s="1"/>
  <c r="K372" i="11" s="1"/>
  <c r="K373" i="11" s="1"/>
  <c r="K374" i="11" s="1"/>
  <c r="K375" i="11" s="1"/>
  <c r="K376" i="11" s="1"/>
  <c r="K377" i="11" s="1"/>
  <c r="K378" i="11" s="1"/>
  <c r="K379" i="11" s="1"/>
  <c r="K380" i="11" s="1"/>
  <c r="K381" i="11" s="1"/>
  <c r="K382" i="11" s="1"/>
  <c r="K383" i="11" s="1"/>
  <c r="K384" i="11" s="1"/>
  <c r="K385" i="11" s="1"/>
  <c r="K386" i="11" s="1"/>
  <c r="K387" i="11" s="1"/>
  <c r="K388" i="11" s="1"/>
  <c r="K389" i="11" s="1"/>
  <c r="K390" i="11" s="1"/>
  <c r="K391" i="11" s="1"/>
  <c r="K392" i="11" s="1"/>
  <c r="K393" i="11" s="1"/>
  <c r="K394" i="11" s="1"/>
  <c r="K395" i="11" s="1"/>
  <c r="K396" i="11" s="1"/>
  <c r="K397" i="11" s="1"/>
  <c r="K398" i="11" s="1"/>
  <c r="K399" i="11" s="1"/>
  <c r="K400" i="11" s="1"/>
  <c r="K401" i="11" s="1"/>
  <c r="K402" i="11" s="1"/>
  <c r="K403" i="11" s="1"/>
  <c r="K404" i="11" s="1"/>
  <c r="K405" i="11" s="1"/>
  <c r="K406" i="11" s="1"/>
  <c r="K407" i="11" s="1"/>
  <c r="K408" i="11" s="1"/>
  <c r="K409" i="11" s="1"/>
  <c r="K410" i="11" s="1"/>
  <c r="K411" i="11" s="1"/>
  <c r="K412" i="11" s="1"/>
  <c r="K413" i="11" s="1"/>
  <c r="K414" i="11" s="1"/>
  <c r="K415" i="11" s="1"/>
  <c r="K416" i="11" s="1"/>
  <c r="K417" i="11" s="1"/>
  <c r="K418" i="11" s="1"/>
  <c r="K419" i="11" s="1"/>
  <c r="K420" i="11" s="1"/>
  <c r="K421" i="11" s="1"/>
  <c r="K422" i="11" s="1"/>
  <c r="K423" i="11" s="1"/>
  <c r="K424" i="11" s="1"/>
  <c r="K425" i="11" s="1"/>
  <c r="K426" i="11" s="1"/>
  <c r="K427" i="11" s="1"/>
  <c r="K428" i="11" s="1"/>
  <c r="K429" i="11" s="1"/>
  <c r="K430" i="11" s="1"/>
  <c r="K431" i="11" s="1"/>
  <c r="K432" i="11" s="1"/>
  <c r="K433" i="11" s="1"/>
  <c r="K434" i="11" s="1"/>
  <c r="K435" i="11" s="1"/>
  <c r="K436" i="11" s="1"/>
  <c r="K437" i="11" s="1"/>
  <c r="K438" i="11" s="1"/>
  <c r="K439" i="11" s="1"/>
  <c r="K440" i="11" s="1"/>
  <c r="K441" i="11" s="1"/>
  <c r="K442" i="11" s="1"/>
  <c r="K443" i="11" s="1"/>
  <c r="K444" i="11" s="1"/>
  <c r="K445" i="11" s="1"/>
  <c r="K446" i="11" s="1"/>
  <c r="K447" i="11" s="1"/>
  <c r="K448" i="11" s="1"/>
  <c r="K449" i="11" s="1"/>
  <c r="K450" i="11" s="1"/>
  <c r="K451" i="11" s="1"/>
  <c r="K452" i="11" s="1"/>
  <c r="K453" i="11" s="1"/>
  <c r="K454" i="11" s="1"/>
  <c r="K455" i="11" s="1"/>
  <c r="K456" i="11" s="1"/>
  <c r="K457" i="11" s="1"/>
  <c r="J292" i="11"/>
  <c r="J293" i="11" s="1"/>
  <c r="J294" i="11" s="1"/>
  <c r="I292" i="11"/>
  <c r="I293" i="11" s="1"/>
  <c r="I294" i="11" s="1"/>
  <c r="I295" i="11" s="1"/>
  <c r="I296" i="11" s="1"/>
  <c r="I297" i="11" s="1"/>
  <c r="I298" i="11" s="1"/>
  <c r="I299" i="11" s="1"/>
  <c r="I300" i="11" s="1"/>
  <c r="I301" i="11" s="1"/>
  <c r="I302" i="11" s="1"/>
  <c r="I303" i="11" s="1"/>
  <c r="I304" i="11" s="1"/>
  <c r="I305" i="11" s="1"/>
  <c r="I306" i="11" s="1"/>
  <c r="I307" i="11" s="1"/>
  <c r="I308" i="11" s="1"/>
  <c r="I309" i="11" s="1"/>
  <c r="I310" i="11" s="1"/>
  <c r="I311" i="11" s="1"/>
  <c r="I312" i="11" s="1"/>
  <c r="I313" i="11" s="1"/>
  <c r="I314" i="11" s="1"/>
  <c r="I315" i="11" s="1"/>
  <c r="I316" i="11" s="1"/>
  <c r="I317" i="11" s="1"/>
  <c r="I318" i="11" s="1"/>
  <c r="I319" i="11" s="1"/>
  <c r="I320" i="11" s="1"/>
  <c r="I321" i="11" s="1"/>
  <c r="I322" i="11" s="1"/>
  <c r="I323" i="11" s="1"/>
  <c r="I324" i="11" s="1"/>
  <c r="I325" i="11" s="1"/>
  <c r="I326" i="11" s="1"/>
  <c r="I327" i="11" s="1"/>
  <c r="I328" i="11" s="1"/>
  <c r="I329" i="11" s="1"/>
  <c r="I330" i="11" s="1"/>
  <c r="I331" i="11" s="1"/>
  <c r="I332" i="11" s="1"/>
  <c r="I333" i="11" s="1"/>
  <c r="I334" i="11" s="1"/>
  <c r="I335" i="11" s="1"/>
  <c r="I336" i="11" s="1"/>
  <c r="I337" i="11" s="1"/>
  <c r="I338" i="11" s="1"/>
  <c r="I339" i="11" s="1"/>
  <c r="I340" i="11" s="1"/>
  <c r="I341" i="11" s="1"/>
  <c r="I342" i="11" s="1"/>
  <c r="I343" i="11" s="1"/>
  <c r="I344" i="11" s="1"/>
  <c r="I345" i="11" s="1"/>
  <c r="I346" i="11" s="1"/>
  <c r="I347" i="11" s="1"/>
  <c r="I348" i="11" s="1"/>
  <c r="I349" i="11" s="1"/>
  <c r="I350" i="11" s="1"/>
  <c r="I351" i="11" s="1"/>
  <c r="I352" i="11" s="1"/>
  <c r="I353" i="11" s="1"/>
  <c r="I354" i="11" s="1"/>
  <c r="I355" i="11" s="1"/>
  <c r="I356" i="11" s="1"/>
  <c r="I357" i="11" s="1"/>
  <c r="I358" i="11" s="1"/>
  <c r="I359" i="11" s="1"/>
  <c r="I360" i="11" s="1"/>
  <c r="I361" i="11" s="1"/>
  <c r="I362" i="11" s="1"/>
  <c r="I363" i="11" s="1"/>
  <c r="I364" i="11" s="1"/>
  <c r="I365" i="11" s="1"/>
  <c r="I366" i="11" s="1"/>
  <c r="I367" i="11" s="1"/>
  <c r="I368" i="11" s="1"/>
  <c r="I369" i="11" s="1"/>
  <c r="I370" i="11" s="1"/>
  <c r="I371" i="11" s="1"/>
  <c r="I372" i="11" s="1"/>
  <c r="I373" i="11" s="1"/>
  <c r="I374" i="11" s="1"/>
  <c r="I375" i="11" s="1"/>
  <c r="I376" i="11" s="1"/>
  <c r="I377" i="11" s="1"/>
  <c r="I378" i="11" s="1"/>
  <c r="I379" i="11" s="1"/>
  <c r="I380" i="11" s="1"/>
  <c r="I381" i="11" s="1"/>
  <c r="I382" i="11" s="1"/>
  <c r="I383" i="11" s="1"/>
  <c r="I384" i="11" s="1"/>
  <c r="I385" i="11" s="1"/>
  <c r="I386" i="11" s="1"/>
  <c r="I387" i="11" s="1"/>
  <c r="I388" i="11" s="1"/>
  <c r="I389" i="11" s="1"/>
  <c r="I390" i="11" s="1"/>
  <c r="I391" i="11" s="1"/>
  <c r="I392" i="11" s="1"/>
  <c r="I393" i="11" s="1"/>
  <c r="I394" i="11" s="1"/>
  <c r="I395" i="11" s="1"/>
  <c r="I396" i="11" s="1"/>
  <c r="I397" i="11" s="1"/>
  <c r="I398" i="11" s="1"/>
  <c r="I399" i="11" s="1"/>
  <c r="I400" i="11" s="1"/>
  <c r="I401" i="11" s="1"/>
  <c r="I402" i="11" s="1"/>
  <c r="I403" i="11" s="1"/>
  <c r="I404" i="11" s="1"/>
  <c r="I405" i="11" s="1"/>
  <c r="I406" i="11" s="1"/>
  <c r="I407" i="11" s="1"/>
  <c r="I408" i="11" s="1"/>
  <c r="I409" i="11" s="1"/>
  <c r="I410" i="11" s="1"/>
  <c r="I411" i="11" s="1"/>
  <c r="I412" i="11" s="1"/>
  <c r="I413" i="11" s="1"/>
  <c r="I414" i="11" s="1"/>
  <c r="I415" i="11" s="1"/>
  <c r="I416" i="11" s="1"/>
  <c r="I417" i="11" s="1"/>
  <c r="I418" i="11" s="1"/>
  <c r="I419" i="11" s="1"/>
  <c r="I420" i="11" s="1"/>
  <c r="I421" i="11" s="1"/>
  <c r="I422" i="11" s="1"/>
  <c r="I423" i="11" s="1"/>
  <c r="I424" i="11" s="1"/>
  <c r="I425" i="11" s="1"/>
  <c r="I426" i="11" s="1"/>
  <c r="I427" i="11" s="1"/>
  <c r="I428" i="11" s="1"/>
  <c r="I429" i="11" s="1"/>
  <c r="I430" i="11" s="1"/>
  <c r="I431" i="11" s="1"/>
  <c r="I432" i="11" s="1"/>
  <c r="I433" i="11" s="1"/>
  <c r="I434" i="11" s="1"/>
  <c r="I435" i="11" s="1"/>
  <c r="I436" i="11" s="1"/>
  <c r="I437" i="11" s="1"/>
  <c r="I438" i="11" s="1"/>
  <c r="I439" i="11" s="1"/>
  <c r="I440" i="11" s="1"/>
  <c r="I441" i="11" s="1"/>
  <c r="I442" i="11" s="1"/>
  <c r="I443" i="11" s="1"/>
  <c r="I444" i="11" s="1"/>
  <c r="I445" i="11" s="1"/>
  <c r="I446" i="11" s="1"/>
  <c r="I447" i="11" s="1"/>
  <c r="I448" i="11" s="1"/>
  <c r="I449" i="11" s="1"/>
  <c r="I450" i="11" s="1"/>
  <c r="I451" i="11" s="1"/>
  <c r="I452" i="11" s="1"/>
  <c r="I453" i="11" s="1"/>
  <c r="I454" i="11" s="1"/>
  <c r="I455" i="11" s="1"/>
  <c r="I456" i="11" s="1"/>
  <c r="I457" i="11" s="1"/>
  <c r="H292" i="11"/>
  <c r="H293" i="11" s="1"/>
  <c r="H294" i="11" s="1"/>
  <c r="H295" i="11" s="1"/>
  <c r="H296" i="11" s="1"/>
  <c r="H297" i="11" s="1"/>
  <c r="H298" i="11" s="1"/>
  <c r="H299" i="11" s="1"/>
  <c r="H300" i="11" s="1"/>
  <c r="H301" i="11" s="1"/>
  <c r="H302" i="11" s="1"/>
  <c r="H303" i="11" s="1"/>
  <c r="H304" i="11" s="1"/>
  <c r="H305" i="11" s="1"/>
  <c r="H306" i="11" s="1"/>
  <c r="H307" i="11" s="1"/>
  <c r="H308" i="11" s="1"/>
  <c r="H309" i="11" s="1"/>
  <c r="H310" i="11" s="1"/>
  <c r="H311" i="11" s="1"/>
  <c r="H312" i="11" s="1"/>
  <c r="H313" i="11" s="1"/>
  <c r="H314" i="11" s="1"/>
  <c r="H315" i="11" s="1"/>
  <c r="H316" i="11" s="1"/>
  <c r="H317" i="11" s="1"/>
  <c r="H318" i="11" s="1"/>
  <c r="H319" i="11" s="1"/>
  <c r="H320" i="11" s="1"/>
  <c r="H321" i="11" s="1"/>
  <c r="H322" i="11" s="1"/>
  <c r="H323" i="11" s="1"/>
  <c r="H324" i="11" s="1"/>
  <c r="H325" i="11" s="1"/>
  <c r="H326" i="11" s="1"/>
  <c r="H327" i="11" s="1"/>
  <c r="H328" i="11" s="1"/>
  <c r="H329" i="11" s="1"/>
  <c r="H330" i="11" s="1"/>
  <c r="H331" i="11" s="1"/>
  <c r="H332" i="11" s="1"/>
  <c r="H333" i="11" s="1"/>
  <c r="H334" i="11" s="1"/>
  <c r="H335" i="11" s="1"/>
  <c r="H336" i="11" s="1"/>
  <c r="H337" i="11" s="1"/>
  <c r="H338" i="11" s="1"/>
  <c r="H339" i="11" s="1"/>
  <c r="H340" i="11" s="1"/>
  <c r="H341" i="11" s="1"/>
  <c r="H342" i="11" s="1"/>
  <c r="H343" i="11" s="1"/>
  <c r="H344" i="11" s="1"/>
  <c r="H345" i="11" s="1"/>
  <c r="H346" i="11" s="1"/>
  <c r="H347" i="11" s="1"/>
  <c r="H348" i="11" s="1"/>
  <c r="H349" i="11" s="1"/>
  <c r="H350" i="11" s="1"/>
  <c r="H351" i="11" s="1"/>
  <c r="H352" i="11" s="1"/>
  <c r="H353" i="11" s="1"/>
  <c r="H354" i="11" s="1"/>
  <c r="H355" i="11" s="1"/>
  <c r="H356" i="11" s="1"/>
  <c r="H357" i="11" s="1"/>
  <c r="H358" i="11" s="1"/>
  <c r="H359" i="11" s="1"/>
  <c r="H360" i="11" s="1"/>
  <c r="H361" i="11" s="1"/>
  <c r="H362" i="11" s="1"/>
  <c r="H363" i="11" s="1"/>
  <c r="H364" i="11" s="1"/>
  <c r="H365" i="11" s="1"/>
  <c r="H366" i="11" s="1"/>
  <c r="H367" i="11" s="1"/>
  <c r="H368" i="11" s="1"/>
  <c r="H369" i="11" s="1"/>
  <c r="H370" i="11" s="1"/>
  <c r="H371" i="11" s="1"/>
  <c r="H372" i="11" s="1"/>
  <c r="H373" i="11" s="1"/>
  <c r="H374" i="11" s="1"/>
  <c r="H375" i="11" s="1"/>
  <c r="H376" i="11" s="1"/>
  <c r="H377" i="11" s="1"/>
  <c r="H378" i="11" s="1"/>
  <c r="H379" i="11" s="1"/>
  <c r="H380" i="11" s="1"/>
  <c r="H381" i="11" s="1"/>
  <c r="H382" i="11" s="1"/>
  <c r="H383" i="11" s="1"/>
  <c r="H384" i="11" s="1"/>
  <c r="H385" i="11" s="1"/>
  <c r="H386" i="11" s="1"/>
  <c r="H387" i="11" s="1"/>
  <c r="H388" i="11" s="1"/>
  <c r="H389" i="11" s="1"/>
  <c r="H390" i="11" s="1"/>
  <c r="H391" i="11" s="1"/>
  <c r="H392" i="11" s="1"/>
  <c r="H393" i="11" s="1"/>
  <c r="H394" i="11" s="1"/>
  <c r="H395" i="11" s="1"/>
  <c r="H396" i="11" s="1"/>
  <c r="H397" i="11" s="1"/>
  <c r="H398" i="11" s="1"/>
  <c r="H399" i="11" s="1"/>
  <c r="H400" i="11" s="1"/>
  <c r="H401" i="11" s="1"/>
  <c r="H402" i="11" s="1"/>
  <c r="H403" i="11" s="1"/>
  <c r="H404" i="11" s="1"/>
  <c r="H405" i="11" s="1"/>
  <c r="H406" i="11" s="1"/>
  <c r="H407" i="11" s="1"/>
  <c r="H408" i="11" s="1"/>
  <c r="H409" i="11" s="1"/>
  <c r="H410" i="11" s="1"/>
  <c r="H411" i="11" s="1"/>
  <c r="H412" i="11" s="1"/>
  <c r="H413" i="11" s="1"/>
  <c r="H414" i="11" s="1"/>
  <c r="H415" i="11" s="1"/>
  <c r="H416" i="11" s="1"/>
  <c r="H417" i="11" s="1"/>
  <c r="H418" i="11" s="1"/>
  <c r="H419" i="11" s="1"/>
  <c r="H420" i="11" s="1"/>
  <c r="H421" i="11" s="1"/>
  <c r="H422" i="11" s="1"/>
  <c r="H423" i="11" s="1"/>
  <c r="H424" i="11" s="1"/>
  <c r="H425" i="11" s="1"/>
  <c r="H426" i="11" s="1"/>
  <c r="H427" i="11" s="1"/>
  <c r="H428" i="11" s="1"/>
  <c r="H429" i="11" s="1"/>
  <c r="H430" i="11" s="1"/>
  <c r="H431" i="11" s="1"/>
  <c r="H432" i="11" s="1"/>
  <c r="H433" i="11" s="1"/>
  <c r="H434" i="11" s="1"/>
  <c r="H435" i="11" s="1"/>
  <c r="H436" i="11" s="1"/>
  <c r="H437" i="11" s="1"/>
  <c r="H438" i="11" s="1"/>
  <c r="H439" i="11" s="1"/>
  <c r="H440" i="11" s="1"/>
  <c r="H441" i="11" s="1"/>
  <c r="H442" i="11" s="1"/>
  <c r="H443" i="11" s="1"/>
  <c r="H444" i="11" s="1"/>
  <c r="H445" i="11" s="1"/>
  <c r="H446" i="11" s="1"/>
  <c r="H447" i="11" s="1"/>
  <c r="H448" i="11" s="1"/>
  <c r="H449" i="11" s="1"/>
  <c r="H450" i="11" s="1"/>
  <c r="H451" i="11" s="1"/>
  <c r="H452" i="11" s="1"/>
  <c r="H453" i="11" s="1"/>
  <c r="H454" i="11" s="1"/>
  <c r="H455" i="11" s="1"/>
  <c r="H456" i="11" s="1"/>
  <c r="H457" i="11" s="1"/>
  <c r="G292" i="11"/>
  <c r="G293" i="11" s="1"/>
  <c r="G294" i="11" s="1"/>
  <c r="G295" i="11" s="1"/>
  <c r="G296" i="11" s="1"/>
  <c r="G297" i="11" s="1"/>
  <c r="G298" i="11" s="1"/>
  <c r="G299" i="11" s="1"/>
  <c r="G300" i="11" s="1"/>
  <c r="F292" i="11"/>
  <c r="F293" i="11" s="1"/>
  <c r="F294" i="11" s="1"/>
  <c r="F295" i="11" s="1"/>
  <c r="F296" i="11" s="1"/>
  <c r="F297" i="11" s="1"/>
  <c r="F298" i="11" s="1"/>
  <c r="F299" i="11" s="1"/>
  <c r="F300" i="11" s="1"/>
  <c r="F301" i="11" s="1"/>
  <c r="F302" i="11" s="1"/>
  <c r="F303" i="11" s="1"/>
  <c r="F304" i="11" s="1"/>
  <c r="F305" i="11" s="1"/>
  <c r="F306" i="11" s="1"/>
  <c r="F307" i="11" s="1"/>
  <c r="F308" i="11" s="1"/>
  <c r="F309" i="11" s="1"/>
  <c r="F310" i="11" s="1"/>
  <c r="F311" i="11" s="1"/>
  <c r="F312" i="11" s="1"/>
  <c r="F313" i="11" s="1"/>
  <c r="F314" i="11" s="1"/>
  <c r="F315" i="11" s="1"/>
  <c r="F316" i="11" s="1"/>
  <c r="F317" i="11" s="1"/>
  <c r="F318" i="11" s="1"/>
  <c r="F319" i="11" s="1"/>
  <c r="F320" i="11" s="1"/>
  <c r="F321" i="11" s="1"/>
  <c r="F322" i="11" s="1"/>
  <c r="F323" i="11" s="1"/>
  <c r="F324" i="11" s="1"/>
  <c r="F325" i="11" s="1"/>
  <c r="F326" i="11" s="1"/>
  <c r="F327" i="11" s="1"/>
  <c r="F328" i="11" s="1"/>
  <c r="F329" i="11" s="1"/>
  <c r="F330" i="11" s="1"/>
  <c r="F331" i="11" s="1"/>
  <c r="F332" i="11" s="1"/>
  <c r="F333" i="11" s="1"/>
  <c r="F334" i="11" s="1"/>
  <c r="F335" i="11" s="1"/>
  <c r="F336" i="11" s="1"/>
  <c r="F337" i="11" s="1"/>
  <c r="F338" i="11" s="1"/>
  <c r="F339" i="11" s="1"/>
  <c r="F340" i="11" s="1"/>
  <c r="F341" i="11" s="1"/>
  <c r="F342" i="11" s="1"/>
  <c r="F343" i="11" s="1"/>
  <c r="F344" i="11" s="1"/>
  <c r="F345" i="11" s="1"/>
  <c r="F346" i="11" s="1"/>
  <c r="F347" i="11" s="1"/>
  <c r="F348" i="11" s="1"/>
  <c r="F349" i="11" s="1"/>
  <c r="F350" i="11" s="1"/>
  <c r="F351" i="11" s="1"/>
  <c r="F352" i="11" s="1"/>
  <c r="F353" i="11" s="1"/>
  <c r="F354" i="11" s="1"/>
  <c r="F355" i="11" s="1"/>
  <c r="F356" i="11" s="1"/>
  <c r="F357" i="11" s="1"/>
  <c r="F358" i="11" s="1"/>
  <c r="F359" i="11" s="1"/>
  <c r="F360" i="11" s="1"/>
  <c r="F361" i="11" s="1"/>
  <c r="F362" i="11" s="1"/>
  <c r="F363" i="11" s="1"/>
  <c r="F364" i="11" s="1"/>
  <c r="F365" i="11" s="1"/>
  <c r="F366" i="11" s="1"/>
  <c r="F367" i="11" s="1"/>
  <c r="F368" i="11" s="1"/>
  <c r="F369" i="11" s="1"/>
  <c r="F370" i="11" s="1"/>
  <c r="F371" i="11" s="1"/>
  <c r="F372" i="11" s="1"/>
  <c r="F373" i="11" s="1"/>
  <c r="F374" i="11" s="1"/>
  <c r="F375" i="11" s="1"/>
  <c r="F376" i="11" s="1"/>
  <c r="F377" i="11" s="1"/>
  <c r="F378" i="11" s="1"/>
  <c r="F379" i="11" s="1"/>
  <c r="F380" i="11" s="1"/>
  <c r="F381" i="11" s="1"/>
  <c r="F382" i="11" s="1"/>
  <c r="F383" i="11" s="1"/>
  <c r="F384" i="11" s="1"/>
  <c r="F385" i="11" s="1"/>
  <c r="F386" i="11" s="1"/>
  <c r="F387" i="11" s="1"/>
  <c r="F388" i="11" s="1"/>
  <c r="F389" i="11" s="1"/>
  <c r="F390" i="11" s="1"/>
  <c r="F391" i="11" s="1"/>
  <c r="F392" i="11" s="1"/>
  <c r="F393" i="11" s="1"/>
  <c r="F394" i="11" s="1"/>
  <c r="F395" i="11" s="1"/>
  <c r="F396" i="11" s="1"/>
  <c r="F397" i="11" s="1"/>
  <c r="F398" i="11" s="1"/>
  <c r="F399" i="11" s="1"/>
  <c r="F400" i="11" s="1"/>
  <c r="F401" i="11" s="1"/>
  <c r="F402" i="11" s="1"/>
  <c r="F403" i="11" s="1"/>
  <c r="F404" i="11" s="1"/>
  <c r="F405" i="11" s="1"/>
  <c r="F406" i="11" s="1"/>
  <c r="F407" i="11" s="1"/>
  <c r="F408" i="11" s="1"/>
  <c r="F409" i="11" s="1"/>
  <c r="F410" i="11" s="1"/>
  <c r="F411" i="11" s="1"/>
  <c r="F412" i="11" s="1"/>
  <c r="F413" i="11" s="1"/>
  <c r="F414" i="11" s="1"/>
  <c r="F415" i="11" s="1"/>
  <c r="F416" i="11" s="1"/>
  <c r="F417" i="11" s="1"/>
  <c r="F418" i="11" s="1"/>
  <c r="F419" i="11" s="1"/>
  <c r="F420" i="11" s="1"/>
  <c r="F421" i="11" s="1"/>
  <c r="F422" i="11" s="1"/>
  <c r="F423" i="11" s="1"/>
  <c r="F424" i="11" s="1"/>
  <c r="F425" i="11" s="1"/>
  <c r="F426" i="11" s="1"/>
  <c r="F427" i="11" s="1"/>
  <c r="F428" i="11" s="1"/>
  <c r="F429" i="11" s="1"/>
  <c r="F430" i="11" s="1"/>
  <c r="F431" i="11" s="1"/>
  <c r="F432" i="11" s="1"/>
  <c r="F433" i="11" s="1"/>
  <c r="F434" i="11" s="1"/>
  <c r="F435" i="11" s="1"/>
  <c r="F436" i="11" s="1"/>
  <c r="F437" i="11" s="1"/>
  <c r="F438" i="11" s="1"/>
  <c r="F439" i="11" s="1"/>
  <c r="F440" i="11" s="1"/>
  <c r="F441" i="11" s="1"/>
  <c r="F442" i="11" s="1"/>
  <c r="F443" i="11" s="1"/>
  <c r="F444" i="11" s="1"/>
  <c r="F445" i="11" s="1"/>
  <c r="F446" i="11" s="1"/>
  <c r="F447" i="11" s="1"/>
  <c r="F448" i="11" s="1"/>
  <c r="F449" i="11" s="1"/>
  <c r="F450" i="11" s="1"/>
  <c r="F451" i="11" s="1"/>
  <c r="F452" i="11" s="1"/>
  <c r="F453" i="11" s="1"/>
  <c r="F454" i="11" s="1"/>
  <c r="F455" i="11" s="1"/>
  <c r="F456" i="11" s="1"/>
  <c r="F457" i="11" s="1"/>
  <c r="E292" i="11"/>
  <c r="E293" i="11" s="1"/>
  <c r="E294" i="11" s="1"/>
  <c r="E295" i="11" s="1"/>
  <c r="E296" i="11" s="1"/>
  <c r="E297" i="11" s="1"/>
  <c r="E298" i="11" s="1"/>
  <c r="E299" i="11" s="1"/>
  <c r="E300" i="11" s="1"/>
  <c r="E301" i="11" s="1"/>
  <c r="E302" i="11" s="1"/>
  <c r="E303" i="11" s="1"/>
  <c r="E304" i="11" s="1"/>
  <c r="E305" i="11" s="1"/>
  <c r="E306" i="11" s="1"/>
  <c r="E307" i="11" s="1"/>
  <c r="E308" i="11" s="1"/>
  <c r="E309" i="11" s="1"/>
  <c r="E310" i="11" s="1"/>
  <c r="E311" i="11" s="1"/>
  <c r="E312" i="11" s="1"/>
  <c r="E313" i="11" s="1"/>
  <c r="E314" i="11" s="1"/>
  <c r="E315" i="11" s="1"/>
  <c r="E316" i="11" s="1"/>
  <c r="E317" i="11" s="1"/>
  <c r="E318" i="11" s="1"/>
  <c r="E319" i="11" s="1"/>
  <c r="E320" i="11" s="1"/>
  <c r="E321" i="11" s="1"/>
  <c r="E322" i="11" s="1"/>
  <c r="E323" i="11" s="1"/>
  <c r="E324" i="11" s="1"/>
  <c r="E325" i="11" s="1"/>
  <c r="E326" i="11" s="1"/>
  <c r="E327" i="11" s="1"/>
  <c r="E328" i="11" s="1"/>
  <c r="E329" i="11" s="1"/>
  <c r="E330" i="11" s="1"/>
  <c r="E331" i="11" s="1"/>
  <c r="E332" i="11" s="1"/>
  <c r="E333" i="11" s="1"/>
  <c r="E334" i="11" s="1"/>
  <c r="E335" i="11" s="1"/>
  <c r="E336" i="11" s="1"/>
  <c r="E337" i="11" s="1"/>
  <c r="E338" i="11" s="1"/>
  <c r="E339" i="11" s="1"/>
  <c r="E340" i="11" s="1"/>
  <c r="E341" i="11" s="1"/>
  <c r="E342" i="11" s="1"/>
  <c r="E343" i="11" s="1"/>
  <c r="E344" i="11" s="1"/>
  <c r="E345" i="11" s="1"/>
  <c r="E346" i="11" s="1"/>
  <c r="E347" i="11" s="1"/>
  <c r="E348" i="11" s="1"/>
  <c r="E349" i="11" s="1"/>
  <c r="E350" i="11" s="1"/>
  <c r="E351" i="11" s="1"/>
  <c r="E352" i="11" s="1"/>
  <c r="E353" i="11" s="1"/>
  <c r="E354" i="11" s="1"/>
  <c r="E355" i="11" s="1"/>
  <c r="E356" i="11" s="1"/>
  <c r="E357" i="11" s="1"/>
  <c r="E358" i="11" s="1"/>
  <c r="E359" i="11" s="1"/>
  <c r="E360" i="11" s="1"/>
  <c r="E361" i="11" s="1"/>
  <c r="E362" i="11" s="1"/>
  <c r="E363" i="11" s="1"/>
  <c r="E364" i="11" s="1"/>
  <c r="E365" i="11" s="1"/>
  <c r="E366" i="11" s="1"/>
  <c r="E367" i="11" s="1"/>
  <c r="E368" i="11" s="1"/>
  <c r="E369" i="11" s="1"/>
  <c r="E370" i="11" s="1"/>
  <c r="E371" i="11" s="1"/>
  <c r="E372" i="11" s="1"/>
  <c r="E373" i="11" s="1"/>
  <c r="E374" i="11" s="1"/>
  <c r="E375" i="11" s="1"/>
  <c r="E376" i="11" s="1"/>
  <c r="E377" i="11" s="1"/>
  <c r="E378" i="11" s="1"/>
  <c r="E379" i="11" s="1"/>
  <c r="E380" i="11" s="1"/>
  <c r="E381" i="11" s="1"/>
  <c r="E382" i="11" s="1"/>
  <c r="E383" i="11" s="1"/>
  <c r="E384" i="11" s="1"/>
  <c r="E385" i="11" s="1"/>
  <c r="E386" i="11" s="1"/>
  <c r="E387" i="11" s="1"/>
  <c r="E388" i="11" s="1"/>
  <c r="E389" i="11" s="1"/>
  <c r="E390" i="11" s="1"/>
  <c r="E391" i="11" s="1"/>
  <c r="E392" i="11" s="1"/>
  <c r="E393" i="11" s="1"/>
  <c r="E394" i="11" s="1"/>
  <c r="E395" i="11" s="1"/>
  <c r="E396" i="11" s="1"/>
  <c r="E397" i="11" s="1"/>
  <c r="E398" i="11" s="1"/>
  <c r="E399" i="11" s="1"/>
  <c r="E400" i="11" s="1"/>
  <c r="E401" i="11" s="1"/>
  <c r="E402" i="11" s="1"/>
  <c r="E403" i="11" s="1"/>
  <c r="E404" i="11" s="1"/>
  <c r="E405" i="11" s="1"/>
  <c r="E406" i="11" s="1"/>
  <c r="E407" i="11" s="1"/>
  <c r="E408" i="11" s="1"/>
  <c r="E409" i="11" s="1"/>
  <c r="E410" i="11" s="1"/>
  <c r="E411" i="11" s="1"/>
  <c r="E412" i="11" s="1"/>
  <c r="E413" i="11" s="1"/>
  <c r="E414" i="11" s="1"/>
  <c r="E415" i="11" s="1"/>
  <c r="E416" i="11" s="1"/>
  <c r="E417" i="11" s="1"/>
  <c r="E418" i="11" s="1"/>
  <c r="E419" i="11" s="1"/>
  <c r="E420" i="11" s="1"/>
  <c r="E421" i="11" s="1"/>
  <c r="E422" i="11" s="1"/>
  <c r="E423" i="11" s="1"/>
  <c r="E424" i="11" s="1"/>
  <c r="E425" i="11" s="1"/>
  <c r="E426" i="11" s="1"/>
  <c r="E427" i="11" s="1"/>
  <c r="E428" i="11" s="1"/>
  <c r="E429" i="11" s="1"/>
  <c r="E430" i="11" s="1"/>
  <c r="E431" i="11" s="1"/>
  <c r="E432" i="11" s="1"/>
  <c r="E433" i="11" s="1"/>
  <c r="E434" i="11" s="1"/>
  <c r="E435" i="11" s="1"/>
  <c r="E436" i="11" s="1"/>
  <c r="E437" i="11" s="1"/>
  <c r="E438" i="11" s="1"/>
  <c r="E439" i="11" s="1"/>
  <c r="E440" i="11" s="1"/>
  <c r="E441" i="11" s="1"/>
  <c r="E442" i="11" s="1"/>
  <c r="E443" i="11" s="1"/>
  <c r="E444" i="11" s="1"/>
  <c r="E445" i="11" s="1"/>
  <c r="E446" i="11" s="1"/>
  <c r="E447" i="11" s="1"/>
  <c r="E448" i="11" s="1"/>
  <c r="E449" i="11" s="1"/>
  <c r="E450" i="11" s="1"/>
  <c r="E451" i="11" s="1"/>
  <c r="E452" i="11" s="1"/>
  <c r="E453" i="11" s="1"/>
  <c r="E454" i="11" s="1"/>
  <c r="E455" i="11" s="1"/>
  <c r="E456" i="11" s="1"/>
  <c r="E457" i="11" s="1"/>
  <c r="D292" i="11"/>
  <c r="D293" i="11" s="1"/>
  <c r="D294" i="11" s="1"/>
  <c r="D295" i="11" s="1"/>
  <c r="D296" i="11" s="1"/>
  <c r="D297" i="11" s="1"/>
  <c r="D298" i="11" s="1"/>
  <c r="D299" i="11" s="1"/>
  <c r="D300" i="11" s="1"/>
  <c r="D301" i="11" s="1"/>
  <c r="D302" i="11" s="1"/>
  <c r="D303" i="11" s="1"/>
  <c r="D304" i="11" s="1"/>
  <c r="D305" i="11" s="1"/>
  <c r="D306" i="11" s="1"/>
  <c r="D307" i="11" s="1"/>
  <c r="D308" i="11" s="1"/>
  <c r="D309" i="11" s="1"/>
  <c r="D310" i="11" s="1"/>
  <c r="D311" i="11" s="1"/>
  <c r="D312" i="11" s="1"/>
  <c r="D313" i="11" s="1"/>
  <c r="D314" i="11" s="1"/>
  <c r="D315" i="11" s="1"/>
  <c r="D316" i="11" s="1"/>
  <c r="D317" i="11" s="1"/>
  <c r="D318" i="11" s="1"/>
  <c r="D319" i="11" s="1"/>
  <c r="D320" i="11" s="1"/>
  <c r="D321" i="11" s="1"/>
  <c r="D322" i="11" s="1"/>
  <c r="D323" i="11" s="1"/>
  <c r="D324" i="11" s="1"/>
  <c r="D325" i="11" s="1"/>
  <c r="D326" i="11" s="1"/>
  <c r="D327" i="11" s="1"/>
  <c r="D328" i="11" s="1"/>
  <c r="D329" i="11" s="1"/>
  <c r="D330" i="11" s="1"/>
  <c r="D331" i="11" s="1"/>
  <c r="D332" i="11" s="1"/>
  <c r="D333" i="11" s="1"/>
  <c r="D334" i="11" s="1"/>
  <c r="D335" i="11" s="1"/>
  <c r="D336" i="11" s="1"/>
  <c r="D337" i="11" s="1"/>
  <c r="D338" i="11" s="1"/>
  <c r="D339" i="11" s="1"/>
  <c r="D340" i="11" s="1"/>
  <c r="D341" i="11" s="1"/>
  <c r="D342" i="11" s="1"/>
  <c r="D343" i="11" s="1"/>
  <c r="D344" i="11" s="1"/>
  <c r="D345" i="11" s="1"/>
  <c r="D346" i="11" s="1"/>
  <c r="D347" i="11" s="1"/>
  <c r="D348" i="11" s="1"/>
  <c r="D349" i="11" s="1"/>
  <c r="D350" i="11" s="1"/>
  <c r="D351" i="11" s="1"/>
  <c r="D352" i="11" s="1"/>
  <c r="D353" i="11" s="1"/>
  <c r="D354" i="11" s="1"/>
  <c r="D355" i="11" s="1"/>
  <c r="D356" i="11" s="1"/>
  <c r="D357" i="11" s="1"/>
  <c r="D358" i="11" s="1"/>
  <c r="D359" i="11" s="1"/>
  <c r="D360" i="11" s="1"/>
  <c r="D361" i="11" s="1"/>
  <c r="D362" i="11" s="1"/>
  <c r="D363" i="11" s="1"/>
  <c r="D364" i="11" s="1"/>
  <c r="D365" i="11" s="1"/>
  <c r="D366" i="11" s="1"/>
  <c r="D367" i="11" s="1"/>
  <c r="D368" i="11" s="1"/>
  <c r="D369" i="11" s="1"/>
  <c r="D370" i="11" s="1"/>
  <c r="D371" i="11" s="1"/>
  <c r="D372" i="11" s="1"/>
  <c r="D373" i="11" s="1"/>
  <c r="D374" i="11" s="1"/>
  <c r="D375" i="11" s="1"/>
  <c r="D376" i="11" s="1"/>
  <c r="D377" i="11" s="1"/>
  <c r="D378" i="11" s="1"/>
  <c r="D379" i="11" s="1"/>
  <c r="D380" i="11" s="1"/>
  <c r="D381" i="11" s="1"/>
  <c r="D382" i="11" s="1"/>
  <c r="D383" i="11" s="1"/>
  <c r="D384" i="11" s="1"/>
  <c r="D385" i="11" s="1"/>
  <c r="D386" i="11" s="1"/>
  <c r="D387" i="11" s="1"/>
  <c r="D388" i="11" s="1"/>
  <c r="D389" i="11" s="1"/>
  <c r="D390" i="11" s="1"/>
  <c r="D391" i="11" s="1"/>
  <c r="D392" i="11" s="1"/>
  <c r="D393" i="11" s="1"/>
  <c r="D394" i="11" s="1"/>
  <c r="D395" i="11" s="1"/>
  <c r="D396" i="11" s="1"/>
  <c r="D397" i="11" s="1"/>
  <c r="D398" i="11" s="1"/>
  <c r="D399" i="11" s="1"/>
  <c r="D400" i="11" s="1"/>
  <c r="D401" i="11" s="1"/>
  <c r="D402" i="11" s="1"/>
  <c r="D403" i="11" s="1"/>
  <c r="D404" i="11" s="1"/>
  <c r="D405" i="11" s="1"/>
  <c r="D406" i="11" s="1"/>
  <c r="D407" i="11" s="1"/>
  <c r="D408" i="11" s="1"/>
  <c r="D409" i="11" s="1"/>
  <c r="D410" i="11" s="1"/>
  <c r="D411" i="11" s="1"/>
  <c r="D412" i="11" s="1"/>
  <c r="D413" i="11" s="1"/>
  <c r="D414" i="11" s="1"/>
  <c r="D415" i="11" s="1"/>
  <c r="D416" i="11" s="1"/>
  <c r="D417" i="11" s="1"/>
  <c r="D418" i="11" s="1"/>
  <c r="D419" i="11" s="1"/>
  <c r="D420" i="11" s="1"/>
  <c r="D421" i="11" s="1"/>
  <c r="D422" i="11" s="1"/>
  <c r="D423" i="11" s="1"/>
  <c r="D424" i="11" s="1"/>
  <c r="D425" i="11" s="1"/>
  <c r="D426" i="11" s="1"/>
  <c r="D427" i="11" s="1"/>
  <c r="D428" i="11" s="1"/>
  <c r="D429" i="11" s="1"/>
  <c r="D430" i="11" s="1"/>
  <c r="D431" i="11" s="1"/>
  <c r="D432" i="11" s="1"/>
  <c r="D433" i="11" s="1"/>
  <c r="D434" i="11" s="1"/>
  <c r="D435" i="11" s="1"/>
  <c r="D436" i="11" s="1"/>
  <c r="D437" i="11" s="1"/>
  <c r="D438" i="11" s="1"/>
  <c r="D439" i="11" s="1"/>
  <c r="D440" i="11" s="1"/>
  <c r="D441" i="11" s="1"/>
  <c r="D442" i="11" s="1"/>
  <c r="D443" i="11" s="1"/>
  <c r="D444" i="11" s="1"/>
  <c r="D445" i="11" s="1"/>
  <c r="D446" i="11" s="1"/>
  <c r="D447" i="11" s="1"/>
  <c r="D448" i="11" s="1"/>
  <c r="D449" i="11" s="1"/>
  <c r="D450" i="11" s="1"/>
  <c r="D451" i="11" s="1"/>
  <c r="D452" i="11" s="1"/>
  <c r="D453" i="11" s="1"/>
  <c r="D454" i="11" s="1"/>
  <c r="D455" i="11" s="1"/>
  <c r="D456" i="11" s="1"/>
  <c r="D457" i="11" s="1"/>
  <c r="C292" i="11"/>
  <c r="C293" i="11" s="1"/>
  <c r="C294" i="11" s="1"/>
  <c r="C295" i="11" s="1"/>
  <c r="C296" i="11" s="1"/>
  <c r="C297" i="11" s="1"/>
  <c r="C298" i="11" s="1"/>
  <c r="C299" i="11" s="1"/>
  <c r="C300" i="11" s="1"/>
  <c r="C301" i="11" s="1"/>
  <c r="C302" i="11" s="1"/>
  <c r="C303" i="11" s="1"/>
  <c r="C304" i="11" s="1"/>
  <c r="C305" i="11" s="1"/>
  <c r="C306" i="11" s="1"/>
  <c r="C307" i="11" s="1"/>
  <c r="C308" i="11" s="1"/>
  <c r="C309" i="11" s="1"/>
  <c r="C310" i="11" s="1"/>
  <c r="C311" i="11" s="1"/>
  <c r="C312" i="11" s="1"/>
  <c r="C313" i="11" s="1"/>
  <c r="C314" i="11" s="1"/>
  <c r="C315" i="11" s="1"/>
  <c r="C316" i="11" s="1"/>
  <c r="C317" i="11" s="1"/>
  <c r="C318" i="11" s="1"/>
  <c r="C319" i="11" s="1"/>
  <c r="C320" i="11" s="1"/>
  <c r="C321" i="11" s="1"/>
  <c r="C322" i="11" s="1"/>
  <c r="C323" i="11" s="1"/>
  <c r="C324" i="11" s="1"/>
  <c r="C325" i="11" s="1"/>
  <c r="C326" i="11" s="1"/>
  <c r="C327" i="11" s="1"/>
  <c r="C328" i="11" s="1"/>
  <c r="C329" i="11" s="1"/>
  <c r="C330" i="11" s="1"/>
  <c r="C331" i="11" s="1"/>
  <c r="C332" i="11" s="1"/>
  <c r="C333" i="11" s="1"/>
  <c r="C334" i="11" s="1"/>
  <c r="C335" i="11" s="1"/>
  <c r="C336" i="11" s="1"/>
  <c r="C337" i="11" s="1"/>
  <c r="C338" i="11" s="1"/>
  <c r="C339" i="11" s="1"/>
  <c r="C340" i="11" s="1"/>
  <c r="C341" i="11" s="1"/>
  <c r="C342" i="11" s="1"/>
  <c r="C343" i="11" s="1"/>
  <c r="C344" i="11" s="1"/>
  <c r="C345" i="11" s="1"/>
  <c r="C346" i="11" s="1"/>
  <c r="C347" i="11" s="1"/>
  <c r="C348" i="11" s="1"/>
  <c r="C349" i="11" s="1"/>
  <c r="C350" i="11" s="1"/>
  <c r="C351" i="11" s="1"/>
  <c r="C352" i="11" s="1"/>
  <c r="C353" i="11" s="1"/>
  <c r="C354" i="11" s="1"/>
  <c r="C355" i="11" s="1"/>
  <c r="C356" i="11" s="1"/>
  <c r="C357" i="11" s="1"/>
  <c r="C358" i="11" s="1"/>
  <c r="C359" i="11" s="1"/>
  <c r="C360" i="11" s="1"/>
  <c r="C361" i="11" s="1"/>
  <c r="C362" i="11" s="1"/>
  <c r="C363" i="11" s="1"/>
  <c r="C364" i="11" s="1"/>
  <c r="C365" i="11" s="1"/>
  <c r="C366" i="11" s="1"/>
  <c r="C367" i="11" s="1"/>
  <c r="C368" i="11" s="1"/>
  <c r="C369" i="11" s="1"/>
  <c r="C370" i="11" s="1"/>
  <c r="C371" i="11" s="1"/>
  <c r="C372" i="11" s="1"/>
  <c r="C373" i="11" s="1"/>
  <c r="C374" i="11" s="1"/>
  <c r="C375" i="11" s="1"/>
  <c r="C376" i="11" s="1"/>
  <c r="C377" i="11" s="1"/>
  <c r="C378" i="11" s="1"/>
  <c r="C379" i="11" s="1"/>
  <c r="C380" i="11" s="1"/>
  <c r="C381" i="11" s="1"/>
  <c r="C382" i="11" s="1"/>
  <c r="C383" i="11" s="1"/>
  <c r="C384" i="11" s="1"/>
  <c r="C385" i="11" s="1"/>
  <c r="C386" i="11" s="1"/>
  <c r="C387" i="11" s="1"/>
  <c r="C388" i="11" s="1"/>
  <c r="C389" i="11" s="1"/>
  <c r="C390" i="11" s="1"/>
  <c r="C391" i="11" s="1"/>
  <c r="C392" i="11" s="1"/>
  <c r="C393" i="11" s="1"/>
  <c r="C394" i="11" s="1"/>
  <c r="C395" i="11" s="1"/>
  <c r="C396" i="11" s="1"/>
  <c r="C397" i="11" s="1"/>
  <c r="C398" i="11" s="1"/>
  <c r="C399" i="11" s="1"/>
  <c r="C400" i="11" s="1"/>
  <c r="C401" i="11" s="1"/>
  <c r="C402" i="11" s="1"/>
  <c r="C403" i="11" s="1"/>
  <c r="C404" i="11" s="1"/>
  <c r="C405" i="11" s="1"/>
  <c r="C406" i="11" s="1"/>
  <c r="C407" i="11" s="1"/>
  <c r="C408" i="11" s="1"/>
  <c r="C409" i="11" s="1"/>
  <c r="C410" i="11" s="1"/>
  <c r="C411" i="11" s="1"/>
  <c r="C412" i="11" s="1"/>
  <c r="C413" i="11" s="1"/>
  <c r="C414" i="11" s="1"/>
  <c r="C415" i="11" s="1"/>
  <c r="C416" i="11" s="1"/>
  <c r="C417" i="11" s="1"/>
  <c r="C418" i="11" s="1"/>
  <c r="C419" i="11" s="1"/>
  <c r="C420" i="11" s="1"/>
  <c r="C421" i="11" s="1"/>
  <c r="C422" i="11" s="1"/>
  <c r="C423" i="11" s="1"/>
  <c r="C424" i="11" s="1"/>
  <c r="C425" i="11" s="1"/>
  <c r="C426" i="11" s="1"/>
  <c r="C427" i="11" s="1"/>
  <c r="C428" i="11" s="1"/>
  <c r="C429" i="11" s="1"/>
  <c r="C430" i="11" s="1"/>
  <c r="C431" i="11" s="1"/>
  <c r="C432" i="11" s="1"/>
  <c r="C433" i="11" s="1"/>
  <c r="C434" i="11" s="1"/>
  <c r="C435" i="11" s="1"/>
  <c r="C436" i="11" s="1"/>
  <c r="C437" i="11" s="1"/>
  <c r="C438" i="11" s="1"/>
  <c r="C439" i="11" s="1"/>
  <c r="C440" i="11" s="1"/>
  <c r="C441" i="11" s="1"/>
  <c r="C442" i="11" s="1"/>
  <c r="C443" i="11" s="1"/>
  <c r="C444" i="11" s="1"/>
  <c r="C445" i="11" s="1"/>
  <c r="C446" i="11" s="1"/>
  <c r="C447" i="11" s="1"/>
  <c r="C448" i="11" s="1"/>
  <c r="C449" i="11" s="1"/>
  <c r="C450" i="11" s="1"/>
  <c r="C451" i="11" s="1"/>
  <c r="C452" i="11" s="1"/>
  <c r="C453" i="11" s="1"/>
  <c r="C454" i="11" s="1"/>
  <c r="C455" i="11" s="1"/>
  <c r="C456" i="11" s="1"/>
  <c r="C457" i="11" s="1"/>
  <c r="B292" i="1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305" i="11" s="1"/>
  <c r="B306" i="11" s="1"/>
  <c r="B307" i="11" s="1"/>
  <c r="B308" i="11" s="1"/>
  <c r="B309" i="11" s="1"/>
  <c r="B310" i="11" s="1"/>
  <c r="B311" i="11" s="1"/>
  <c r="B312" i="11" s="1"/>
  <c r="B313" i="11" s="1"/>
  <c r="B314" i="11" s="1"/>
  <c r="B315" i="11" s="1"/>
  <c r="B316" i="11" s="1"/>
  <c r="B317" i="11" s="1"/>
  <c r="B318" i="11" s="1"/>
  <c r="B319" i="11" s="1"/>
  <c r="B320" i="11" s="1"/>
  <c r="B321" i="11" s="1"/>
  <c r="B322" i="11" s="1"/>
  <c r="B323" i="11" s="1"/>
  <c r="B324" i="11" s="1"/>
  <c r="B325" i="11" s="1"/>
  <c r="B326" i="11" s="1"/>
  <c r="B327" i="11" s="1"/>
  <c r="B328" i="11" s="1"/>
  <c r="B329" i="11" s="1"/>
  <c r="B330" i="11" s="1"/>
  <c r="B331" i="11" s="1"/>
  <c r="B332" i="11" s="1"/>
  <c r="B333" i="11" s="1"/>
  <c r="B334" i="11" s="1"/>
  <c r="B335" i="11" s="1"/>
  <c r="B336" i="11" s="1"/>
  <c r="B337" i="11" s="1"/>
  <c r="B338" i="11" s="1"/>
  <c r="B339" i="11" s="1"/>
  <c r="B340" i="11" s="1"/>
  <c r="B341" i="11" s="1"/>
  <c r="B342" i="11" s="1"/>
  <c r="B343" i="11" s="1"/>
  <c r="B344" i="11" s="1"/>
  <c r="B345" i="11" s="1"/>
  <c r="B346" i="11" s="1"/>
  <c r="B347" i="11" s="1"/>
  <c r="B348" i="11" s="1"/>
  <c r="B349" i="11" s="1"/>
  <c r="B350" i="11" s="1"/>
  <c r="B351" i="11" s="1"/>
  <c r="B352" i="11" s="1"/>
  <c r="B353" i="11" s="1"/>
  <c r="B354" i="11" s="1"/>
  <c r="B355" i="11" s="1"/>
  <c r="B356" i="11" s="1"/>
  <c r="B357" i="11" s="1"/>
  <c r="B358" i="11" s="1"/>
  <c r="B359" i="11" s="1"/>
  <c r="B360" i="11" s="1"/>
  <c r="B361" i="11" s="1"/>
  <c r="B362" i="11" s="1"/>
  <c r="B363" i="11" s="1"/>
  <c r="B364" i="11" s="1"/>
  <c r="B365" i="11" s="1"/>
  <c r="B366" i="11" s="1"/>
  <c r="B367" i="11" s="1"/>
  <c r="B368" i="11" s="1"/>
  <c r="B369" i="11" s="1"/>
  <c r="B370" i="11" s="1"/>
  <c r="B371" i="11" s="1"/>
  <c r="B372" i="11" s="1"/>
  <c r="B373" i="11" s="1"/>
  <c r="B374" i="11" s="1"/>
  <c r="B375" i="11" s="1"/>
  <c r="B376" i="11" s="1"/>
  <c r="B377" i="11" s="1"/>
  <c r="B378" i="11" s="1"/>
  <c r="B379" i="11" s="1"/>
  <c r="B380" i="11" s="1"/>
  <c r="B381" i="11" s="1"/>
  <c r="B382" i="11" s="1"/>
  <c r="B383" i="11" s="1"/>
  <c r="B384" i="11" s="1"/>
  <c r="B385" i="11" s="1"/>
  <c r="B386" i="11" s="1"/>
  <c r="B387" i="11" s="1"/>
  <c r="B388" i="11" s="1"/>
  <c r="B389" i="11" s="1"/>
  <c r="B390" i="11" s="1"/>
  <c r="B391" i="11" s="1"/>
  <c r="B392" i="11" s="1"/>
  <c r="B393" i="11" s="1"/>
  <c r="B394" i="11" s="1"/>
  <c r="B395" i="11" s="1"/>
  <c r="B396" i="11" s="1"/>
  <c r="B397" i="11" s="1"/>
  <c r="B398" i="11" s="1"/>
  <c r="B399" i="11" s="1"/>
  <c r="B400" i="11" s="1"/>
  <c r="B401" i="11" s="1"/>
  <c r="B402" i="11" s="1"/>
  <c r="B403" i="11" s="1"/>
  <c r="B404" i="11" s="1"/>
  <c r="B405" i="11" s="1"/>
  <c r="B406" i="11" s="1"/>
  <c r="B407" i="11" s="1"/>
  <c r="B408" i="11" s="1"/>
  <c r="B409" i="11" s="1"/>
  <c r="B410" i="11" s="1"/>
  <c r="B411" i="11" s="1"/>
  <c r="B412" i="11" s="1"/>
  <c r="B413" i="11" s="1"/>
  <c r="B414" i="11" s="1"/>
  <c r="B415" i="11" s="1"/>
  <c r="B416" i="11" s="1"/>
  <c r="B417" i="11" s="1"/>
  <c r="B418" i="11" s="1"/>
  <c r="B419" i="11" s="1"/>
  <c r="B420" i="11" s="1"/>
  <c r="B421" i="11" s="1"/>
  <c r="B422" i="11" s="1"/>
  <c r="B423" i="11" s="1"/>
  <c r="B424" i="11" s="1"/>
  <c r="B425" i="11" s="1"/>
  <c r="B426" i="11" s="1"/>
  <c r="B427" i="11" s="1"/>
  <c r="B428" i="11" s="1"/>
  <c r="B429" i="11" s="1"/>
  <c r="B430" i="11" s="1"/>
  <c r="B431" i="11" s="1"/>
  <c r="B432" i="11" s="1"/>
  <c r="B433" i="11" s="1"/>
  <c r="B434" i="11" s="1"/>
  <c r="B435" i="11" s="1"/>
  <c r="B436" i="11" s="1"/>
  <c r="B437" i="11" s="1"/>
  <c r="B438" i="11" s="1"/>
  <c r="B439" i="11" s="1"/>
  <c r="B440" i="11" s="1"/>
  <c r="B441" i="11" s="1"/>
  <c r="B442" i="11" s="1"/>
  <c r="B443" i="11" s="1"/>
  <c r="B444" i="11" s="1"/>
  <c r="B445" i="11" s="1"/>
  <c r="B446" i="11" s="1"/>
  <c r="B447" i="11" s="1"/>
  <c r="B448" i="11" s="1"/>
  <c r="B449" i="11" s="1"/>
  <c r="B450" i="11" s="1"/>
  <c r="B451" i="11" s="1"/>
  <c r="B452" i="11" s="1"/>
  <c r="B453" i="11" s="1"/>
  <c r="B454" i="11" s="1"/>
  <c r="B455" i="11" s="1"/>
  <c r="B456" i="11" s="1"/>
  <c r="B457" i="11" s="1"/>
  <c r="I125" i="4" l="1"/>
  <c r="K243" i="4"/>
  <c r="L450" i="4"/>
  <c r="I85" i="4"/>
  <c r="K369" i="4"/>
  <c r="H270" i="4"/>
  <c r="I282" i="4"/>
  <c r="J161" i="4"/>
  <c r="K173" i="4"/>
  <c r="I149" i="4"/>
  <c r="G125" i="4"/>
  <c r="H137" i="4"/>
  <c r="L185" i="4"/>
  <c r="G136" i="4"/>
  <c r="L196" i="4"/>
  <c r="K184" i="4"/>
  <c r="H148" i="4"/>
  <c r="I160" i="4"/>
  <c r="J172" i="4"/>
  <c r="H113" i="4"/>
  <c r="G323" i="4"/>
  <c r="I347" i="4"/>
  <c r="L383" i="4"/>
  <c r="F264" i="4" a="1"/>
  <c r="F264" i="4" s="1"/>
  <c r="K371" i="4"/>
  <c r="J359" i="4"/>
  <c r="H335" i="4"/>
  <c r="H457" i="4"/>
  <c r="G445" i="4"/>
  <c r="F386" i="4" a="1"/>
  <c r="F386" i="4" s="1"/>
  <c r="L239" i="4"/>
  <c r="K227" i="4"/>
  <c r="I203" i="4"/>
  <c r="J215" i="4"/>
  <c r="H191" i="4"/>
  <c r="G179" i="4"/>
  <c r="F120" i="4" a="1"/>
  <c r="F120" i="4" s="1"/>
  <c r="L252" i="4"/>
  <c r="K240" i="4"/>
  <c r="I216" i="4"/>
  <c r="J228" i="4"/>
  <c r="F133" i="4" a="1"/>
  <c r="F133" i="4" s="1"/>
  <c r="G192" i="4"/>
  <c r="H204" i="4"/>
  <c r="L345" i="4"/>
  <c r="K333" i="4"/>
  <c r="I309" i="4"/>
  <c r="H297" i="4"/>
  <c r="G285" i="4"/>
  <c r="F226" i="4" a="1"/>
  <c r="F226" i="4" s="1"/>
  <c r="J321" i="4"/>
  <c r="J250" i="4"/>
  <c r="I238" i="4"/>
  <c r="L274" i="4"/>
  <c r="F155" i="4" a="1"/>
  <c r="F155" i="4" s="1"/>
  <c r="H226" i="4"/>
  <c r="K262" i="4"/>
  <c r="G214" i="4"/>
  <c r="F137" i="4" a="1"/>
  <c r="F137" i="4" s="1"/>
  <c r="G196" i="4"/>
  <c r="L256" i="4"/>
  <c r="K244" i="4"/>
  <c r="J232" i="4"/>
  <c r="I220" i="4"/>
  <c r="H208" i="4"/>
  <c r="L125" i="4"/>
  <c r="J101" i="4"/>
  <c r="K113" i="4"/>
  <c r="I89" i="4"/>
  <c r="F372" i="4" a="1"/>
  <c r="F372" i="4" s="1"/>
  <c r="H443" i="4"/>
  <c r="I455" i="4"/>
  <c r="G431" i="4"/>
  <c r="L173" i="4"/>
  <c r="H125" i="4"/>
  <c r="I137" i="4"/>
  <c r="G113" i="4"/>
  <c r="K161" i="4"/>
  <c r="J149" i="4"/>
  <c r="G457" i="4"/>
  <c r="F398" i="4" a="1"/>
  <c r="F398" i="4" s="1"/>
  <c r="H418" i="4"/>
  <c r="F347" i="4" a="1"/>
  <c r="F347" i="4" s="1"/>
  <c r="K454" i="4"/>
  <c r="I430" i="4"/>
  <c r="G406" i="4"/>
  <c r="J442" i="4"/>
  <c r="G257" i="4"/>
  <c r="I281" i="4"/>
  <c r="F198" i="4" a="1"/>
  <c r="F198" i="4" s="1"/>
  <c r="H269" i="4"/>
  <c r="L317" i="4"/>
  <c r="K305" i="4"/>
  <c r="J293" i="4"/>
  <c r="K176" i="4"/>
  <c r="H140" i="4"/>
  <c r="L188" i="4"/>
  <c r="J164" i="4"/>
  <c r="I152" i="4"/>
  <c r="G128" i="4"/>
  <c r="L255" i="4"/>
  <c r="F252" i="4" a="1"/>
  <c r="F252" i="4" s="1"/>
  <c r="L371" i="4"/>
  <c r="K359" i="4"/>
  <c r="J347" i="4"/>
  <c r="H323" i="4"/>
  <c r="G311" i="4"/>
  <c r="I335" i="4"/>
  <c r="G381" i="4"/>
  <c r="K429" i="4"/>
  <c r="J417" i="4"/>
  <c r="I405" i="4"/>
  <c r="L441" i="4"/>
  <c r="F322" i="4" a="1"/>
  <c r="F322" i="4" s="1"/>
  <c r="H393" i="4"/>
  <c r="I202" i="4"/>
  <c r="F119" i="4" a="1"/>
  <c r="F119" i="4" s="1"/>
  <c r="K226" i="4"/>
  <c r="G178" i="4"/>
  <c r="H190" i="4"/>
  <c r="L238" i="4"/>
  <c r="J214" i="4"/>
  <c r="F274" i="4" a="1"/>
  <c r="F274" i="4" s="1"/>
  <c r="J369" i="4"/>
  <c r="I357" i="4"/>
  <c r="H345" i="4"/>
  <c r="L393" i="4"/>
  <c r="G333" i="4"/>
  <c r="K381" i="4"/>
  <c r="J355" i="4"/>
  <c r="H331" i="4"/>
  <c r="F260" i="4" a="1"/>
  <c r="F260" i="4" s="1"/>
  <c r="L379" i="4"/>
  <c r="G319" i="4"/>
  <c r="K367" i="4"/>
  <c r="I343" i="4"/>
  <c r="G258" i="4"/>
  <c r="G134" i="4"/>
  <c r="L194" i="4"/>
  <c r="H146" i="4"/>
  <c r="J170" i="4"/>
  <c r="K182" i="4"/>
  <c r="I158" i="4"/>
  <c r="G202" i="4"/>
  <c r="F143" i="4" a="1"/>
  <c r="F143" i="4" s="1"/>
  <c r="J238" i="4"/>
  <c r="K250" i="4"/>
  <c r="L262" i="4"/>
  <c r="H214" i="4"/>
  <c r="I226" i="4"/>
  <c r="F164" i="4" a="1"/>
  <c r="F164" i="4" s="1"/>
  <c r="J259" i="4"/>
  <c r="I247" i="4"/>
  <c r="G223" i="4"/>
  <c r="H235" i="4"/>
  <c r="L283" i="4"/>
  <c r="K271" i="4"/>
  <c r="L264" i="4"/>
  <c r="I228" i="4"/>
  <c r="F145" i="4" a="1"/>
  <c r="F145" i="4" s="1"/>
  <c r="G204" i="4"/>
  <c r="J240" i="4"/>
  <c r="H216" i="4"/>
  <c r="K252" i="4"/>
  <c r="F341" i="4" a="1"/>
  <c r="F341" i="4" s="1"/>
  <c r="H412" i="4"/>
  <c r="K448" i="4"/>
  <c r="I424" i="4"/>
  <c r="J436" i="4"/>
  <c r="G400" i="4"/>
  <c r="F390" i="4" a="1"/>
  <c r="F390" i="4" s="1"/>
  <c r="G449" i="4"/>
  <c r="I119" i="4"/>
  <c r="H107" i="4"/>
  <c r="J131" i="4"/>
  <c r="G95" i="4"/>
  <c r="L155" i="4"/>
  <c r="K143" i="4"/>
  <c r="H429" i="4"/>
  <c r="I441" i="4"/>
  <c r="J453" i="4"/>
  <c r="G417" i="4"/>
  <c r="F358" i="4" a="1"/>
  <c r="F358" i="4" s="1"/>
  <c r="L330" i="4"/>
  <c r="K318" i="4"/>
  <c r="G270" i="4"/>
  <c r="F211" i="4" a="1"/>
  <c r="F211" i="4" s="1"/>
  <c r="H282" i="4"/>
  <c r="I294" i="4"/>
  <c r="J306" i="4"/>
  <c r="H324" i="4"/>
  <c r="G312" i="4"/>
  <c r="F253" i="4" a="1"/>
  <c r="F253" i="4" s="1"/>
  <c r="L372" i="4"/>
  <c r="K360" i="4"/>
  <c r="J348" i="4"/>
  <c r="I336" i="4"/>
  <c r="H267" i="4"/>
  <c r="L315" i="4"/>
  <c r="K303" i="4"/>
  <c r="G255" i="4"/>
  <c r="F196" i="4" a="1"/>
  <c r="F196" i="4" s="1"/>
  <c r="I279" i="4"/>
  <c r="J291" i="4"/>
  <c r="K438" i="4"/>
  <c r="F321" i="4" a="1"/>
  <c r="F321" i="4" s="1"/>
  <c r="H392" i="4"/>
  <c r="G380" i="4"/>
  <c r="J416" i="4"/>
  <c r="K428" i="4"/>
  <c r="I404" i="4"/>
  <c r="L440" i="4"/>
  <c r="I88" i="4"/>
  <c r="L124" i="4"/>
  <c r="K112" i="4"/>
  <c r="J100" i="4"/>
  <c r="F241" i="4" a="1"/>
  <c r="F241" i="4" s="1"/>
  <c r="G300" i="4"/>
  <c r="I324" i="4"/>
  <c r="H312" i="4"/>
  <c r="L360" i="4"/>
  <c r="K348" i="4"/>
  <c r="J336" i="4"/>
  <c r="H354" i="4"/>
  <c r="K390" i="4"/>
  <c r="J378" i="4"/>
  <c r="L402" i="4"/>
  <c r="G342" i="4"/>
  <c r="I366" i="4"/>
  <c r="F283" i="4" a="1"/>
  <c r="F283" i="4" s="1"/>
  <c r="I248" i="4"/>
  <c r="L284" i="4"/>
  <c r="H236" i="4"/>
  <c r="K272" i="4"/>
  <c r="J260" i="4"/>
  <c r="F165" i="4" a="1"/>
  <c r="F165" i="4" s="1"/>
  <c r="G224" i="4"/>
  <c r="I157" i="4"/>
  <c r="L193" i="4"/>
  <c r="G133" i="4"/>
  <c r="H145" i="4"/>
  <c r="K181" i="4"/>
  <c r="J169" i="4"/>
  <c r="F383" i="4" a="1"/>
  <c r="F383" i="4" s="1"/>
  <c r="H454" i="4"/>
  <c r="G442" i="4"/>
  <c r="L232" i="4"/>
  <c r="I196" i="4"/>
  <c r="H184" i="4"/>
  <c r="K220" i="4"/>
  <c r="J208" i="4"/>
  <c r="F113" i="4" a="1"/>
  <c r="F113" i="4" s="1"/>
  <c r="G172" i="4"/>
  <c r="K451" i="4"/>
  <c r="G403" i="4"/>
  <c r="F344" i="4" a="1"/>
  <c r="F344" i="4" s="1"/>
  <c r="H415" i="4"/>
  <c r="I427" i="4"/>
  <c r="J439" i="4"/>
  <c r="F306" i="4" a="1"/>
  <c r="F306" i="4" s="1"/>
  <c r="K413" i="4"/>
  <c r="J401" i="4"/>
  <c r="L425" i="4"/>
  <c r="I389" i="4"/>
  <c r="H377" i="4"/>
  <c r="G365" i="4"/>
  <c r="G410" i="4"/>
  <c r="F351" i="4" a="1"/>
  <c r="F351" i="4" s="1"/>
  <c r="J446" i="4"/>
  <c r="I434" i="4"/>
  <c r="H422" i="4"/>
  <c r="F108" i="4" a="1"/>
  <c r="F108" i="4" s="1"/>
  <c r="G167" i="4"/>
  <c r="I191" i="4"/>
  <c r="L227" i="4"/>
  <c r="K215" i="4"/>
  <c r="J203" i="4"/>
  <c r="H179" i="4"/>
  <c r="F188" i="4" a="1"/>
  <c r="F188" i="4" s="1"/>
  <c r="J283" i="4"/>
  <c r="L307" i="4"/>
  <c r="K295" i="4"/>
  <c r="G247" i="4"/>
  <c r="H259" i="4"/>
  <c r="I271" i="4"/>
  <c r="H154" i="4"/>
  <c r="I166" i="4"/>
  <c r="K190" i="4"/>
  <c r="J178" i="4"/>
  <c r="L202" i="4"/>
  <c r="G142" i="4"/>
  <c r="F265" i="4" a="1"/>
  <c r="F265" i="4" s="1"/>
  <c r="G324" i="4"/>
  <c r="H336" i="4"/>
  <c r="L384" i="4"/>
  <c r="J360" i="4"/>
  <c r="K372" i="4"/>
  <c r="I348" i="4"/>
  <c r="H207" i="4"/>
  <c r="H308" i="4"/>
  <c r="K344" i="4"/>
  <c r="I320" i="4"/>
  <c r="F237" i="4" a="1"/>
  <c r="F237" i="4" s="1"/>
  <c r="G296" i="4"/>
  <c r="L356" i="4"/>
  <c r="J332" i="4"/>
  <c r="G427" i="4"/>
  <c r="F368" i="4" a="1"/>
  <c r="F368" i="4" s="1"/>
  <c r="H439" i="4"/>
  <c r="I451" i="4"/>
  <c r="J356" i="4"/>
  <c r="L380" i="4"/>
  <c r="F261" i="4" a="1"/>
  <c r="F261" i="4" s="1"/>
  <c r="K368" i="4"/>
  <c r="H332" i="4"/>
  <c r="I344" i="4"/>
  <c r="G320" i="4"/>
  <c r="F167" i="4" a="1"/>
  <c r="F167" i="4" s="1"/>
  <c r="K274" i="4"/>
  <c r="G226" i="4"/>
  <c r="L286" i="4"/>
  <c r="J262" i="4"/>
  <c r="I250" i="4"/>
  <c r="H238" i="4"/>
  <c r="H127" i="4"/>
  <c r="J151" i="4"/>
  <c r="L175" i="4"/>
  <c r="K163" i="4"/>
  <c r="I139" i="4"/>
  <c r="G115" i="4"/>
  <c r="L332" i="4"/>
  <c r="H284" i="4"/>
  <c r="K320" i="4"/>
  <c r="I296" i="4"/>
  <c r="G272" i="4"/>
  <c r="F213" i="4" a="1"/>
  <c r="F213" i="4" s="1"/>
  <c r="J308" i="4"/>
  <c r="J294" i="4"/>
  <c r="F269" i="4" a="1"/>
  <c r="F269" i="4" s="1"/>
  <c r="G328" i="4"/>
  <c r="I352" i="4"/>
  <c r="K376" i="4"/>
  <c r="H340" i="4"/>
  <c r="L388" i="4"/>
  <c r="J364" i="4"/>
  <c r="F381" i="4" a="1"/>
  <c r="F381" i="4" s="1"/>
  <c r="G440" i="4"/>
  <c r="H452" i="4"/>
  <c r="H285" i="4"/>
  <c r="I297" i="4"/>
  <c r="F214" i="4" a="1"/>
  <c r="F214" i="4" s="1"/>
  <c r="K321" i="4"/>
  <c r="G273" i="4"/>
  <c r="J309" i="4"/>
  <c r="L333" i="4"/>
  <c r="H309" i="4"/>
  <c r="I321" i="4"/>
  <c r="L357" i="4"/>
  <c r="K345" i="4"/>
  <c r="J333" i="4"/>
  <c r="G297" i="4"/>
  <c r="F238" i="4" a="1"/>
  <c r="F238" i="4" s="1"/>
  <c r="L187" i="4"/>
  <c r="K175" i="4"/>
  <c r="H139" i="4"/>
  <c r="J163" i="4"/>
  <c r="G127" i="4"/>
  <c r="I151" i="4"/>
  <c r="G321" i="4"/>
  <c r="G345" i="4"/>
  <c r="F286" i="4" a="1"/>
  <c r="F286" i="4" s="1"/>
  <c r="L405" i="4"/>
  <c r="K393" i="4"/>
  <c r="J381" i="4"/>
  <c r="I369" i="4"/>
  <c r="H357" i="4"/>
  <c r="J447" i="4"/>
  <c r="F352" i="4" a="1"/>
  <c r="F352" i="4" s="1"/>
  <c r="I435" i="4"/>
  <c r="H423" i="4"/>
  <c r="G411" i="4"/>
  <c r="J120" i="4"/>
  <c r="I108" i="4"/>
  <c r="L144" i="4"/>
  <c r="K132" i="4"/>
  <c r="H96" i="4"/>
  <c r="G99" i="4"/>
  <c r="J135" i="4"/>
  <c r="K147" i="4"/>
  <c r="I123" i="4"/>
  <c r="L159" i="4"/>
  <c r="H111" i="4"/>
  <c r="I414" i="4"/>
  <c r="L186" i="4"/>
  <c r="J162" i="4"/>
  <c r="G126" i="4"/>
  <c r="I150" i="4"/>
  <c r="H138" i="4"/>
  <c r="K174" i="4"/>
  <c r="I457" i="4"/>
  <c r="H445" i="4"/>
  <c r="G433" i="4"/>
  <c r="F374" i="4" a="1"/>
  <c r="F374" i="4" s="1"/>
  <c r="F278" i="4" a="1"/>
  <c r="F278" i="4" s="1"/>
  <c r="J373" i="4"/>
  <c r="I361" i="4"/>
  <c r="H349" i="4"/>
  <c r="G337" i="4"/>
  <c r="L397" i="4"/>
  <c r="K385" i="4"/>
  <c r="I218" i="4"/>
  <c r="J230" i="4"/>
  <c r="L254" i="4"/>
  <c r="F135" i="4" a="1"/>
  <c r="F135" i="4" s="1"/>
  <c r="H206" i="4"/>
  <c r="G194" i="4"/>
  <c r="K242" i="4"/>
  <c r="K355" i="4"/>
  <c r="L367" i="4"/>
  <c r="I331" i="4"/>
  <c r="J343" i="4"/>
  <c r="G307" i="4"/>
  <c r="H319" i="4"/>
  <c r="F248" i="4" a="1"/>
  <c r="F248" i="4" s="1"/>
  <c r="L139" i="4"/>
  <c r="J115" i="4"/>
  <c r="K127" i="4"/>
  <c r="I103" i="4"/>
  <c r="H91" i="4"/>
  <c r="L141" i="4"/>
  <c r="H93" i="4"/>
  <c r="I105" i="4"/>
  <c r="J117" i="4"/>
  <c r="K129" i="4"/>
  <c r="F209" i="4" a="1"/>
  <c r="F209" i="4" s="1"/>
  <c r="I292" i="4"/>
  <c r="L328" i="4"/>
  <c r="H280" i="4"/>
  <c r="G268" i="4"/>
  <c r="J304" i="4"/>
  <c r="K316" i="4"/>
  <c r="J258" i="4"/>
  <c r="I246" i="4"/>
  <c r="F163" i="4" a="1"/>
  <c r="F163" i="4" s="1"/>
  <c r="L282" i="4"/>
  <c r="G222" i="4"/>
  <c r="H234" i="4"/>
  <c r="K270" i="4"/>
  <c r="F249" i="4" a="1"/>
  <c r="F249" i="4" s="1"/>
  <c r="L368" i="4"/>
  <c r="I332" i="4"/>
  <c r="K356" i="4"/>
  <c r="J344" i="4"/>
  <c r="G308" i="4"/>
  <c r="H320" i="4"/>
  <c r="J187" i="4"/>
  <c r="L211" i="4"/>
  <c r="H163" i="4"/>
  <c r="I175" i="4"/>
  <c r="K199" i="4"/>
  <c r="G151" i="4"/>
  <c r="F92" i="4" a="1"/>
  <c r="F92" i="4" s="1"/>
  <c r="L448" i="4"/>
  <c r="H400" i="4"/>
  <c r="J424" i="4"/>
  <c r="I412" i="4"/>
  <c r="K436" i="4"/>
  <c r="F329" i="4" a="1"/>
  <c r="F329" i="4" s="1"/>
  <c r="G388" i="4"/>
  <c r="F117" i="4" a="1"/>
  <c r="F117" i="4" s="1"/>
  <c r="J212" i="4"/>
  <c r="I200" i="4"/>
  <c r="H188" i="4"/>
  <c r="G176" i="4"/>
  <c r="L236" i="4"/>
  <c r="K224" i="4"/>
  <c r="L261" i="4"/>
  <c r="I225" i="4"/>
  <c r="H213" i="4"/>
  <c r="J237" i="4"/>
  <c r="K249" i="4"/>
  <c r="G201" i="4"/>
  <c r="F142" i="4" a="1"/>
  <c r="F142" i="4" s="1"/>
  <c r="F110" i="4" a="1"/>
  <c r="F110" i="4" s="1"/>
  <c r="I193" i="4"/>
  <c r="J205" i="4"/>
  <c r="L229" i="4"/>
  <c r="H181" i="4"/>
  <c r="G169" i="4"/>
  <c r="K217" i="4"/>
  <c r="I443" i="4"/>
  <c r="F360" i="4" a="1"/>
  <c r="F360" i="4" s="1"/>
  <c r="H431" i="4"/>
  <c r="G419" i="4"/>
  <c r="J455" i="4"/>
  <c r="K114" i="4"/>
  <c r="J102" i="4"/>
  <c r="L126" i="4"/>
  <c r="I90" i="4"/>
  <c r="G88" i="4"/>
  <c r="K136" i="4"/>
  <c r="J124" i="4"/>
  <c r="H100" i="4"/>
  <c r="L148" i="4"/>
  <c r="I112" i="4"/>
  <c r="F89" i="4" a="1"/>
  <c r="F89" i="4" s="1"/>
  <c r="G148" i="4"/>
  <c r="L208" i="4"/>
  <c r="K196" i="4"/>
  <c r="J184" i="4"/>
  <c r="I172" i="4"/>
  <c r="H160" i="4"/>
  <c r="G195" i="4"/>
  <c r="G228" i="4"/>
  <c r="F169" i="4" a="1"/>
  <c r="F169" i="4" s="1"/>
  <c r="J264" i="4"/>
  <c r="I252" i="4"/>
  <c r="H240" i="4"/>
  <c r="L288" i="4"/>
  <c r="K276" i="4"/>
  <c r="F106" i="4" a="1"/>
  <c r="F106" i="4" s="1"/>
  <c r="G165" i="4"/>
  <c r="H177" i="4"/>
  <c r="K213" i="4"/>
  <c r="L225" i="4"/>
  <c r="J201" i="4"/>
  <c r="I189" i="4"/>
  <c r="L342" i="4"/>
  <c r="K330" i="4"/>
  <c r="F223" i="4" a="1"/>
  <c r="F223" i="4" s="1"/>
  <c r="J318" i="4"/>
  <c r="G282" i="4"/>
  <c r="I306" i="4"/>
  <c r="H294" i="4"/>
  <c r="K338" i="4"/>
  <c r="I314" i="4"/>
  <c r="J326" i="4"/>
  <c r="L350" i="4"/>
  <c r="H302" i="4"/>
  <c r="G290" i="4"/>
  <c r="F231" i="4" a="1"/>
  <c r="F231" i="4" s="1"/>
  <c r="G277" i="4"/>
  <c r="L337" i="4"/>
  <c r="I301" i="4"/>
  <c r="H289" i="4"/>
  <c r="F218" i="4" a="1"/>
  <c r="F218" i="4" s="1"/>
  <c r="K325" i="4"/>
  <c r="J313" i="4"/>
  <c r="F320" i="4" a="1"/>
  <c r="F320" i="4" s="1"/>
  <c r="L439" i="4"/>
  <c r="G379" i="4"/>
  <c r="I403" i="4"/>
  <c r="J415" i="4"/>
  <c r="K427" i="4"/>
  <c r="H391" i="4"/>
  <c r="J437" i="4"/>
  <c r="H413" i="4"/>
  <c r="K449" i="4"/>
  <c r="G401" i="4"/>
  <c r="I425" i="4"/>
  <c r="F342" i="4" a="1"/>
  <c r="F342" i="4" s="1"/>
  <c r="F161" i="4" a="1"/>
  <c r="F161" i="4" s="1"/>
  <c r="K268" i="4"/>
  <c r="L280" i="4"/>
  <c r="J256" i="4"/>
  <c r="I244" i="4"/>
  <c r="H232" i="4"/>
  <c r="G220" i="4"/>
  <c r="I162" i="4"/>
  <c r="G138" i="4"/>
  <c r="H150" i="4"/>
  <c r="K186" i="4"/>
  <c r="J174" i="4"/>
  <c r="L198" i="4"/>
  <c r="H360" i="4"/>
  <c r="G348" i="4"/>
  <c r="L408" i="4"/>
  <c r="K396" i="4"/>
  <c r="J384" i="4"/>
  <c r="I372" i="4"/>
  <c r="F289" i="4" a="1"/>
  <c r="F289" i="4" s="1"/>
  <c r="L392" i="4"/>
  <c r="I356" i="4"/>
  <c r="F273" i="4" a="1"/>
  <c r="F273" i="4" s="1"/>
  <c r="K380" i="4"/>
  <c r="J368" i="4"/>
  <c r="G332" i="4"/>
  <c r="H344" i="4"/>
  <c r="F85" i="4" a="1"/>
  <c r="F85" i="4" s="1"/>
  <c r="J180" i="4"/>
  <c r="I168" i="4"/>
  <c r="G144" i="4"/>
  <c r="L204" i="4"/>
  <c r="K192" i="4"/>
  <c r="H156" i="4"/>
  <c r="H333" i="4"/>
  <c r="F147" i="4" a="1"/>
  <c r="F147" i="4" s="1"/>
  <c r="G206" i="4"/>
  <c r="K254" i="4"/>
  <c r="L266" i="4"/>
  <c r="J242" i="4"/>
  <c r="I230" i="4"/>
  <c r="H218" i="4"/>
  <c r="K334" i="4"/>
  <c r="J322" i="4"/>
  <c r="F227" i="4" a="1"/>
  <c r="F227" i="4" s="1"/>
  <c r="G286" i="4"/>
  <c r="H298" i="4"/>
  <c r="L346" i="4"/>
  <c r="I310" i="4"/>
  <c r="H370" i="4"/>
  <c r="I382" i="4"/>
  <c r="K406" i="4"/>
  <c r="F299" i="4" a="1"/>
  <c r="F299" i="4" s="1"/>
  <c r="L418" i="4"/>
  <c r="J394" i="4"/>
  <c r="G358" i="4"/>
  <c r="F307" i="4" a="1"/>
  <c r="F307" i="4" s="1"/>
  <c r="J402" i="4"/>
  <c r="L426" i="4"/>
  <c r="K414" i="4"/>
  <c r="G366" i="4"/>
  <c r="H378" i="4"/>
  <c r="I390" i="4"/>
  <c r="K168" i="4"/>
  <c r="I144" i="4"/>
  <c r="G120" i="4"/>
  <c r="L180" i="4"/>
  <c r="H132" i="4"/>
  <c r="J156" i="4"/>
  <c r="G390" i="4"/>
  <c r="J423" i="4"/>
  <c r="I411" i="4"/>
  <c r="K435" i="4"/>
  <c r="L447" i="4"/>
  <c r="H399" i="4"/>
  <c r="G387" i="4"/>
  <c r="F328" i="4" a="1"/>
  <c r="F328" i="4" s="1"/>
  <c r="F396" i="4" a="1"/>
  <c r="F396" i="4" s="1"/>
  <c r="G455" i="4"/>
  <c r="F388" i="4" a="1"/>
  <c r="F388" i="4" s="1"/>
  <c r="G447" i="4"/>
  <c r="G116" i="4"/>
  <c r="H128" i="4"/>
  <c r="J152" i="4"/>
  <c r="K164" i="4"/>
  <c r="I140" i="4"/>
  <c r="L176" i="4"/>
  <c r="J268" i="4"/>
  <c r="H244" i="4"/>
  <c r="L292" i="4"/>
  <c r="G232" i="4"/>
  <c r="F173" i="4" a="1"/>
  <c r="F173" i="4" s="1"/>
  <c r="I256" i="4"/>
  <c r="K280" i="4"/>
  <c r="I146" i="4"/>
  <c r="H134" i="4"/>
  <c r="L182" i="4"/>
  <c r="G122" i="4"/>
  <c r="K170" i="4"/>
  <c r="J158" i="4"/>
  <c r="L434" i="4"/>
  <c r="G374" i="4"/>
  <c r="J410" i="4"/>
  <c r="K422" i="4"/>
  <c r="F315" i="4" a="1"/>
  <c r="F315" i="4" s="1"/>
  <c r="I398" i="4"/>
  <c r="H386" i="4"/>
  <c r="K279" i="4"/>
  <c r="G231" i="4"/>
  <c r="I255" i="4"/>
  <c r="F172" i="4" a="1"/>
  <c r="F172" i="4" s="1"/>
  <c r="J267" i="4"/>
  <c r="H243" i="4"/>
  <c r="L291" i="4"/>
  <c r="F391" i="4" a="1"/>
  <c r="F391" i="4" s="1"/>
  <c r="G450" i="4"/>
  <c r="H311" i="4"/>
  <c r="G299" i="4"/>
  <c r="I323" i="4"/>
  <c r="K347" i="4"/>
  <c r="J335" i="4"/>
  <c r="L359" i="4"/>
  <c r="F240" i="4" a="1"/>
  <c r="F240" i="4" s="1"/>
  <c r="G354" i="4"/>
  <c r="F295" i="4" a="1"/>
  <c r="F295" i="4" s="1"/>
  <c r="K402" i="4"/>
  <c r="J390" i="4"/>
  <c r="H366" i="4"/>
  <c r="I378" i="4"/>
  <c r="L414" i="4"/>
  <c r="J357" i="4"/>
  <c r="G145" i="4"/>
  <c r="J181" i="4"/>
  <c r="K193" i="4"/>
  <c r="F86" i="4" a="1"/>
  <c r="F86" i="4" s="1"/>
  <c r="I169" i="4"/>
  <c r="L205" i="4"/>
  <c r="H157" i="4"/>
  <c r="F127" i="4" a="1"/>
  <c r="F127" i="4" s="1"/>
  <c r="I210" i="4"/>
  <c r="L246" i="4"/>
  <c r="J222" i="4"/>
  <c r="K234" i="4"/>
  <c r="G186" i="4"/>
  <c r="H198" i="4"/>
  <c r="G306" i="4"/>
  <c r="H318" i="4"/>
  <c r="I330" i="4"/>
  <c r="L366" i="4"/>
  <c r="K354" i="4"/>
  <c r="F247" i="4" a="1"/>
  <c r="F247" i="4" s="1"/>
  <c r="J342" i="4"/>
  <c r="F229" i="4" a="1"/>
  <c r="F229" i="4" s="1"/>
  <c r="G288" i="4"/>
  <c r="I312" i="4"/>
  <c r="J324" i="4"/>
  <c r="H300" i="4"/>
  <c r="L348" i="4"/>
  <c r="K336" i="4"/>
  <c r="L435" i="4"/>
  <c r="G375" i="4"/>
  <c r="I399" i="4"/>
  <c r="J411" i="4"/>
  <c r="K423" i="4"/>
  <c r="H387" i="4"/>
  <c r="F316" i="4" a="1"/>
  <c r="F316" i="4" s="1"/>
  <c r="I316" i="4"/>
  <c r="G292" i="4"/>
  <c r="K340" i="4"/>
  <c r="H304" i="4"/>
  <c r="F233" i="4" a="1"/>
  <c r="F233" i="4" s="1"/>
  <c r="J328" i="4"/>
  <c r="L352" i="4"/>
  <c r="J110" i="4"/>
  <c r="I98" i="4"/>
  <c r="H86" i="4"/>
  <c r="K122" i="4"/>
  <c r="L134" i="4"/>
  <c r="H310" i="4"/>
  <c r="F239" i="4" a="1"/>
  <c r="F239" i="4" s="1"/>
  <c r="J334" i="4"/>
  <c r="L358" i="4"/>
  <c r="K346" i="4"/>
  <c r="G298" i="4"/>
  <c r="I322" i="4"/>
  <c r="F216" i="4" a="1"/>
  <c r="F216" i="4" s="1"/>
  <c r="K323" i="4"/>
  <c r="H287" i="4"/>
  <c r="L335" i="4"/>
  <c r="I299" i="4"/>
  <c r="G275" i="4"/>
  <c r="J311" i="4"/>
  <c r="F140" i="4" a="1"/>
  <c r="F140" i="4" s="1"/>
  <c r="H211" i="4"/>
  <c r="J235" i="4"/>
  <c r="G199" i="4"/>
  <c r="L259" i="4"/>
  <c r="K247" i="4"/>
  <c r="I223" i="4"/>
  <c r="F346" i="4" a="1"/>
  <c r="F346" i="4" s="1"/>
  <c r="G405" i="4"/>
  <c r="H417" i="4"/>
  <c r="K453" i="4"/>
  <c r="J441" i="4"/>
  <c r="I429" i="4"/>
  <c r="G260" i="4"/>
  <c r="J296" i="4"/>
  <c r="L320" i="4"/>
  <c r="I284" i="4"/>
  <c r="K308" i="4"/>
  <c r="F201" i="4" a="1"/>
  <c r="F201" i="4" s="1"/>
  <c r="H272" i="4"/>
  <c r="I154" i="4"/>
  <c r="K178" i="4"/>
  <c r="J166" i="4"/>
  <c r="G130" i="4"/>
  <c r="H142" i="4"/>
  <c r="L190" i="4"/>
  <c r="F376" i="4" a="1"/>
  <c r="F376" i="4" s="1"/>
  <c r="G435" i="4"/>
  <c r="H447" i="4"/>
  <c r="L354" i="4"/>
  <c r="K342" i="4"/>
  <c r="I318" i="4"/>
  <c r="F235" i="4" a="1"/>
  <c r="F235" i="4" s="1"/>
  <c r="G294" i="4"/>
  <c r="H306" i="4"/>
  <c r="J330" i="4"/>
  <c r="H419" i="4"/>
  <c r="J443" i="4"/>
  <c r="K455" i="4"/>
  <c r="I431" i="4"/>
  <c r="G407" i="4"/>
  <c r="F348" i="4" a="1"/>
  <c r="F348" i="4" s="1"/>
  <c r="I385" i="4"/>
  <c r="G361" i="4"/>
  <c r="H373" i="4"/>
  <c r="F302" i="4" a="1"/>
  <c r="F302" i="4" s="1"/>
  <c r="K409" i="4"/>
  <c r="J397" i="4"/>
  <c r="L421" i="4"/>
  <c r="I456" i="4"/>
  <c r="F373" i="4" a="1"/>
  <c r="F373" i="4" s="1"/>
  <c r="G432" i="4"/>
  <c r="H444" i="4"/>
  <c r="J419" i="4"/>
  <c r="I407" i="4"/>
  <c r="L443" i="4"/>
  <c r="K431" i="4"/>
  <c r="G383" i="4"/>
  <c r="F324" i="4" a="1"/>
  <c r="F324" i="4" s="1"/>
  <c r="H395" i="4"/>
  <c r="F285" i="4" a="1"/>
  <c r="F285" i="4" s="1"/>
  <c r="K392" i="4"/>
  <c r="L404" i="4"/>
  <c r="G344" i="4"/>
  <c r="J380" i="4"/>
  <c r="H356" i="4"/>
  <c r="I368" i="4"/>
  <c r="I224" i="4"/>
  <c r="H212" i="4"/>
  <c r="F141" i="4" a="1"/>
  <c r="F141" i="4" s="1"/>
  <c r="G200" i="4"/>
  <c r="L260" i="4"/>
  <c r="K248" i="4"/>
  <c r="J236" i="4"/>
  <c r="J295" i="4"/>
  <c r="L319" i="4"/>
  <c r="I283" i="4"/>
  <c r="G259" i="4"/>
  <c r="F200" i="4" a="1"/>
  <c r="F200" i="4" s="1"/>
  <c r="H271" i="4"/>
  <c r="K307" i="4"/>
  <c r="G225" i="4"/>
  <c r="K273" i="4"/>
  <c r="L285" i="4"/>
  <c r="J261" i="4"/>
  <c r="I249" i="4"/>
  <c r="H237" i="4"/>
  <c r="F166" i="4" a="1"/>
  <c r="F166" i="4" s="1"/>
  <c r="H293" i="4"/>
  <c r="G281" i="4"/>
  <c r="F222" i="4" a="1"/>
  <c r="F222" i="4" s="1"/>
  <c r="L341" i="4"/>
  <c r="K329" i="4"/>
  <c r="J317" i="4"/>
  <c r="I305" i="4"/>
  <c r="J231" i="4"/>
  <c r="J421" i="4"/>
  <c r="I409" i="4"/>
  <c r="K433" i="4"/>
  <c r="G385" i="4"/>
  <c r="L445" i="4"/>
  <c r="H397" i="4"/>
  <c r="F326" i="4" a="1"/>
  <c r="F326" i="4" s="1"/>
  <c r="K111" i="4"/>
  <c r="L123" i="4"/>
  <c r="J99" i="4"/>
  <c r="I87" i="4"/>
  <c r="K391" i="4"/>
  <c r="F284" i="4" a="1"/>
  <c r="F284" i="4" s="1"/>
  <c r="L403" i="4"/>
  <c r="J379" i="4"/>
  <c r="I367" i="4"/>
  <c r="G343" i="4"/>
  <c r="H355" i="4"/>
  <c r="J179" i="4"/>
  <c r="I167" i="4"/>
  <c r="L203" i="4"/>
  <c r="K191" i="4"/>
  <c r="H155" i="4"/>
  <c r="G143" i="4"/>
  <c r="G284" i="4"/>
  <c r="K332" i="4"/>
  <c r="L344" i="4"/>
  <c r="H296" i="4"/>
  <c r="F225" i="4" a="1"/>
  <c r="F225" i="4" s="1"/>
  <c r="J320" i="4"/>
  <c r="I308" i="4"/>
  <c r="K306" i="4"/>
  <c r="I128" i="4"/>
  <c r="G104" i="4"/>
  <c r="J140" i="4"/>
  <c r="H116" i="4"/>
  <c r="L164" i="4"/>
  <c r="K152" i="4"/>
  <c r="L249" i="4"/>
  <c r="I213" i="4"/>
  <c r="G189" i="4"/>
  <c r="F130" i="4" a="1"/>
  <c r="F130" i="4" s="1"/>
  <c r="K237" i="4"/>
  <c r="H201" i="4"/>
  <c r="J225" i="4"/>
  <c r="K151" i="4"/>
  <c r="L163" i="4"/>
  <c r="G103" i="4"/>
  <c r="J139" i="4"/>
  <c r="I127" i="4"/>
  <c r="H115" i="4"/>
  <c r="I423" i="4"/>
  <c r="K447" i="4"/>
  <c r="F340" i="4" a="1"/>
  <c r="F340" i="4" s="1"/>
  <c r="J435" i="4"/>
  <c r="H411" i="4"/>
  <c r="G399" i="4"/>
  <c r="L381" i="4"/>
  <c r="H440" i="4"/>
  <c r="F369" i="4" a="1"/>
  <c r="F369" i="4" s="1"/>
  <c r="G428" i="4"/>
  <c r="I452" i="4"/>
  <c r="L209" i="4"/>
  <c r="K197" i="4"/>
  <c r="I173" i="4"/>
  <c r="G149" i="4"/>
  <c r="F90" i="4" a="1"/>
  <c r="F90" i="4" s="1"/>
  <c r="J185" i="4"/>
  <c r="H161" i="4"/>
  <c r="J198" i="4"/>
  <c r="G162" i="4"/>
  <c r="F103" i="4" a="1"/>
  <c r="F103" i="4" s="1"/>
  <c r="K210" i="4"/>
  <c r="L222" i="4"/>
  <c r="H174" i="4"/>
  <c r="I186" i="4"/>
  <c r="F363" i="4" a="1"/>
  <c r="F363" i="4" s="1"/>
  <c r="I446" i="4"/>
  <c r="H434" i="4"/>
  <c r="G422" i="4"/>
  <c r="L130" i="4"/>
  <c r="J106" i="4"/>
  <c r="I94" i="4"/>
  <c r="K118" i="4"/>
  <c r="H176" i="4"/>
  <c r="F105" i="4" a="1"/>
  <c r="F105" i="4" s="1"/>
  <c r="G164" i="4"/>
  <c r="L224" i="4"/>
  <c r="K212" i="4"/>
  <c r="J200" i="4"/>
  <c r="I188" i="4"/>
  <c r="H456" i="4"/>
  <c r="G444" i="4"/>
  <c r="F385" i="4" a="1"/>
  <c r="F385" i="4" s="1"/>
  <c r="I205" i="4"/>
  <c r="K229" i="4"/>
  <c r="L241" i="4"/>
  <c r="G181" i="4"/>
  <c r="F122" i="4" a="1"/>
  <c r="F122" i="4" s="1"/>
  <c r="H193" i="4"/>
  <c r="J217" i="4"/>
  <c r="H264" i="4"/>
  <c r="F193" i="4" a="1"/>
  <c r="F193" i="4" s="1"/>
  <c r="J288" i="4"/>
  <c r="I276" i="4"/>
  <c r="G252" i="4"/>
  <c r="K300" i="4"/>
  <c r="L312" i="4"/>
  <c r="G256" i="4"/>
  <c r="K304" i="4"/>
  <c r="H268" i="4"/>
  <c r="I280" i="4"/>
  <c r="J292" i="4"/>
  <c r="F197" i="4" a="1"/>
  <c r="F197" i="4" s="1"/>
  <c r="L316" i="4"/>
  <c r="F317" i="4" a="1"/>
  <c r="F317" i="4" s="1"/>
  <c r="I400" i="4"/>
  <c r="G376" i="4"/>
  <c r="J412" i="4"/>
  <c r="K424" i="4"/>
  <c r="H388" i="4"/>
  <c r="L436" i="4"/>
  <c r="J431" i="4"/>
  <c r="I419" i="4"/>
  <c r="K443" i="4"/>
  <c r="L455" i="4"/>
  <c r="F336" i="4" a="1"/>
  <c r="F336" i="4" s="1"/>
  <c r="H407" i="4"/>
  <c r="G395" i="4"/>
  <c r="F250" i="4" a="1"/>
  <c r="F250" i="4" s="1"/>
  <c r="G309" i="4"/>
  <c r="L369" i="4"/>
  <c r="K357" i="4"/>
  <c r="J345" i="4"/>
  <c r="I333" i="4"/>
  <c r="H321" i="4"/>
  <c r="F180" i="4" a="1"/>
  <c r="F180" i="4" s="1"/>
  <c r="G239" i="4"/>
  <c r="K287" i="4"/>
  <c r="I263" i="4"/>
  <c r="H251" i="4"/>
  <c r="L299" i="4"/>
  <c r="J275" i="4"/>
  <c r="F287" i="4" a="1"/>
  <c r="F287" i="4" s="1"/>
  <c r="G346" i="4"/>
  <c r="J382" i="4"/>
  <c r="I370" i="4"/>
  <c r="H358" i="4"/>
  <c r="K394" i="4"/>
  <c r="L406" i="4"/>
  <c r="F377" i="4" a="1"/>
  <c r="F377" i="4" s="1"/>
  <c r="G436" i="4"/>
  <c r="H448" i="4"/>
  <c r="L240" i="4"/>
  <c r="K228" i="4"/>
  <c r="I204" i="4"/>
  <c r="H192" i="4"/>
  <c r="G180" i="4"/>
  <c r="J216" i="4"/>
  <c r="F121" i="4" a="1"/>
  <c r="F121" i="4" s="1"/>
  <c r="G97" i="4"/>
  <c r="H109" i="4"/>
  <c r="I121" i="4"/>
  <c r="L157" i="4"/>
  <c r="J133" i="4"/>
  <c r="K145" i="4"/>
  <c r="G101" i="4"/>
  <c r="J171" i="4"/>
  <c r="I159" i="4"/>
  <c r="L195" i="4"/>
  <c r="G135" i="4"/>
  <c r="K183" i="4"/>
  <c r="H147" i="4"/>
  <c r="H369" i="4"/>
  <c r="L417" i="4"/>
  <c r="K405" i="4"/>
  <c r="J393" i="4"/>
  <c r="I381" i="4"/>
  <c r="F298" i="4" a="1"/>
  <c r="F298" i="4" s="1"/>
  <c r="G357" i="4"/>
  <c r="F394" i="4" a="1"/>
  <c r="F394" i="4" s="1"/>
  <c r="G453" i="4"/>
  <c r="G238" i="4"/>
  <c r="J274" i="4"/>
  <c r="F179" i="4" a="1"/>
  <c r="F179" i="4" s="1"/>
  <c r="K286" i="4"/>
  <c r="I262" i="4"/>
  <c r="L298" i="4"/>
  <c r="H250" i="4"/>
  <c r="F334" i="4" a="1"/>
  <c r="F334" i="4" s="1"/>
  <c r="G393" i="4"/>
  <c r="I417" i="4"/>
  <c r="K441" i="4"/>
  <c r="J429" i="4"/>
  <c r="H405" i="4"/>
  <c r="L453" i="4"/>
  <c r="I438" i="4"/>
  <c r="H426" i="4"/>
  <c r="J450" i="4"/>
  <c r="G414" i="4"/>
  <c r="F355" i="4" a="1"/>
  <c r="F355" i="4" s="1"/>
  <c r="I92" i="4"/>
  <c r="L128" i="4"/>
  <c r="K116" i="4"/>
  <c r="J104" i="4"/>
  <c r="H438" i="4"/>
  <c r="G426" i="4"/>
  <c r="I450" i="4"/>
  <c r="F367" i="4" a="1"/>
  <c r="F367" i="4" s="1"/>
  <c r="I219" i="4"/>
  <c r="K153" i="4"/>
  <c r="H117" i="4"/>
  <c r="J141" i="4"/>
  <c r="G105" i="4"/>
  <c r="L165" i="4"/>
  <c r="I129" i="4"/>
  <c r="F378" i="4" a="1"/>
  <c r="F378" i="4" s="1"/>
  <c r="G437" i="4"/>
  <c r="H449" i="4"/>
  <c r="L325" i="4"/>
  <c r="J301" i="4"/>
  <c r="H277" i="4"/>
  <c r="K313" i="4"/>
  <c r="G265" i="4"/>
  <c r="I289" i="4"/>
  <c r="F206" i="4" a="1"/>
  <c r="F206" i="4" s="1"/>
  <c r="G356" i="4"/>
  <c r="L416" i="4"/>
  <c r="F297" i="4" a="1"/>
  <c r="F297" i="4" s="1"/>
  <c r="I380" i="4"/>
  <c r="K404" i="4"/>
  <c r="J392" i="4"/>
  <c r="H368" i="4"/>
  <c r="F258" i="4" a="1"/>
  <c r="F258" i="4" s="1"/>
  <c r="L377" i="4"/>
  <c r="I341" i="4"/>
  <c r="K365" i="4"/>
  <c r="G317" i="4"/>
  <c r="J353" i="4"/>
  <c r="H329" i="4"/>
  <c r="L271" i="4"/>
  <c r="J247" i="4"/>
  <c r="I235" i="4"/>
  <c r="F152" i="4" a="1"/>
  <c r="F152" i="4" s="1"/>
  <c r="G211" i="4"/>
  <c r="K259" i="4"/>
  <c r="H223" i="4"/>
  <c r="L318" i="4"/>
  <c r="F157" i="4" a="1"/>
  <c r="F157" i="4" s="1"/>
  <c r="G216" i="4"/>
  <c r="J252" i="4"/>
  <c r="I240" i="4"/>
  <c r="H228" i="4"/>
  <c r="K264" i="4"/>
  <c r="L276" i="4"/>
  <c r="I342" i="4"/>
  <c r="L378" i="4"/>
  <c r="K366" i="4"/>
  <c r="G318" i="4"/>
  <c r="F259" i="4" a="1"/>
  <c r="F259" i="4" s="1"/>
  <c r="H330" i="4"/>
  <c r="J354" i="4"/>
  <c r="L423" i="4"/>
  <c r="G363" i="4"/>
  <c r="I387" i="4"/>
  <c r="H375" i="4"/>
  <c r="F304" i="4" a="1"/>
  <c r="F304" i="4" s="1"/>
  <c r="J399" i="4"/>
  <c r="K411" i="4"/>
  <c r="G215" i="4"/>
  <c r="H227" i="4"/>
  <c r="I239" i="4"/>
  <c r="L275" i="4"/>
  <c r="F156" i="4" a="1"/>
  <c r="F156" i="4" s="1"/>
  <c r="K263" i="4"/>
  <c r="J251" i="4"/>
  <c r="F392" i="4" a="1"/>
  <c r="F392" i="4" s="1"/>
  <c r="G451" i="4"/>
  <c r="J352" i="4"/>
  <c r="I340" i="4"/>
  <c r="H328" i="4"/>
  <c r="K364" i="4"/>
  <c r="G316" i="4"/>
  <c r="F257" i="4" a="1"/>
  <c r="F257" i="4" s="1"/>
  <c r="L376" i="4"/>
  <c r="J255" i="4"/>
  <c r="G219" i="4"/>
  <c r="F160" i="4" a="1"/>
  <c r="F160" i="4" s="1"/>
  <c r="I243" i="4"/>
  <c r="K267" i="4"/>
  <c r="L279" i="4"/>
  <c r="H231" i="4"/>
  <c r="K117" i="4"/>
  <c r="I93" i="4"/>
  <c r="L129" i="4"/>
  <c r="J105" i="4"/>
  <c r="L150" i="4"/>
  <c r="K138" i="4"/>
  <c r="I114" i="4"/>
  <c r="H102" i="4"/>
  <c r="J126" i="4"/>
  <c r="G90" i="4"/>
  <c r="I113" i="4"/>
  <c r="H101" i="4"/>
  <c r="L149" i="4"/>
  <c r="K137" i="4"/>
  <c r="J125" i="4"/>
  <c r="G89" i="4"/>
  <c r="G153" i="4"/>
  <c r="J189" i="4"/>
  <c r="I177" i="4"/>
  <c r="H165" i="4"/>
  <c r="F94" i="4" a="1"/>
  <c r="F94" i="4" s="1"/>
  <c r="K201" i="4"/>
  <c r="L213" i="4"/>
  <c r="F224" i="4" a="1"/>
  <c r="F224" i="4" s="1"/>
  <c r="I307" i="4"/>
  <c r="G283" i="4"/>
  <c r="K331" i="4"/>
  <c r="J319" i="4"/>
  <c r="H295" i="4"/>
  <c r="L343" i="4"/>
  <c r="G236" i="4"/>
  <c r="H248" i="4"/>
  <c r="F177" i="4" a="1"/>
  <c r="F177" i="4" s="1"/>
  <c r="K284" i="4"/>
  <c r="J272" i="4"/>
  <c r="I260" i="4"/>
  <c r="L296" i="4"/>
  <c r="L362" i="4"/>
  <c r="K350" i="4"/>
  <c r="G302" i="4"/>
  <c r="H314" i="4"/>
  <c r="J338" i="4"/>
  <c r="F243" i="4" a="1"/>
  <c r="F243" i="4" s="1"/>
  <c r="I326" i="4"/>
  <c r="L221" i="4"/>
  <c r="K209" i="4"/>
  <c r="J197" i="4"/>
  <c r="H173" i="4"/>
  <c r="G161" i="4"/>
  <c r="I185" i="4"/>
  <c r="F102" i="4" a="1"/>
  <c r="F102" i="4" s="1"/>
  <c r="H94" i="4"/>
  <c r="K130" i="4"/>
  <c r="L142" i="4"/>
  <c r="J118" i="4"/>
  <c r="I106" i="4"/>
  <c r="I86" i="4"/>
  <c r="K110" i="4"/>
  <c r="L122" i="4"/>
  <c r="J98" i="4"/>
  <c r="I442" i="4"/>
  <c r="F359" i="4" a="1"/>
  <c r="F359" i="4" s="1"/>
  <c r="H430" i="4"/>
  <c r="J454" i="4"/>
  <c r="G418" i="4"/>
  <c r="F246" i="4" a="1"/>
  <c r="F246" i="4" s="1"/>
  <c r="K353" i="4"/>
  <c r="H317" i="4"/>
  <c r="J341" i="4"/>
  <c r="I329" i="4"/>
  <c r="G305" i="4"/>
  <c r="L365" i="4"/>
  <c r="F87" i="4" a="1"/>
  <c r="F87" i="4" s="1"/>
  <c r="G146" i="4"/>
  <c r="L206" i="4"/>
  <c r="J182" i="4"/>
  <c r="K194" i="4"/>
  <c r="I170" i="4"/>
  <c r="H158" i="4"/>
  <c r="G266" i="4"/>
  <c r="J302" i="4"/>
  <c r="I290" i="4"/>
  <c r="K314" i="4"/>
  <c r="L326" i="4"/>
  <c r="H278" i="4"/>
  <c r="F207" i="4" a="1"/>
  <c r="F207" i="4" s="1"/>
  <c r="G112" i="4"/>
  <c r="L172" i="4"/>
  <c r="H124" i="4"/>
  <c r="K160" i="4"/>
  <c r="J148" i="4"/>
  <c r="I136" i="4"/>
  <c r="L161" i="4"/>
  <c r="H225" i="4"/>
  <c r="J249" i="4"/>
  <c r="L273" i="4"/>
  <c r="G213" i="4"/>
  <c r="I237" i="4"/>
  <c r="K261" i="4"/>
  <c r="F154" i="4" a="1"/>
  <c r="F154" i="4" s="1"/>
  <c r="F168" i="4" a="1"/>
  <c r="F168" i="4" s="1"/>
  <c r="G227" i="4"/>
  <c r="L287" i="4"/>
  <c r="H239" i="4"/>
  <c r="I251" i="4"/>
  <c r="J263" i="4"/>
  <c r="K275" i="4"/>
  <c r="F387" i="4" a="1"/>
  <c r="F387" i="4" s="1"/>
  <c r="G446" i="4"/>
  <c r="H408" i="4"/>
  <c r="F337" i="4" a="1"/>
  <c r="F337" i="4" s="1"/>
  <c r="G396" i="4"/>
  <c r="L456" i="4"/>
  <c r="I420" i="4"/>
  <c r="K444" i="4"/>
  <c r="J432" i="4"/>
  <c r="L121" i="4"/>
  <c r="G94" i="4"/>
  <c r="L154" i="4"/>
  <c r="K142" i="4"/>
  <c r="H106" i="4"/>
  <c r="J130" i="4"/>
  <c r="I118" i="4"/>
  <c r="L200" i="4"/>
  <c r="I164" i="4"/>
  <c r="G140" i="4"/>
  <c r="H152" i="4"/>
  <c r="K188" i="4"/>
  <c r="J176" i="4"/>
  <c r="F294" i="4" a="1"/>
  <c r="F294" i="4" s="1"/>
  <c r="K401" i="4"/>
  <c r="J389" i="4"/>
  <c r="I377" i="4"/>
  <c r="H365" i="4"/>
  <c r="L413" i="4"/>
  <c r="G353" i="4"/>
  <c r="H159" i="4"/>
  <c r="F88" i="4" a="1"/>
  <c r="F88" i="4" s="1"/>
  <c r="L207" i="4"/>
  <c r="I171" i="4"/>
  <c r="J183" i="4"/>
  <c r="G147" i="4"/>
  <c r="K195" i="4"/>
  <c r="F345" i="4" a="1"/>
  <c r="F345" i="4" s="1"/>
  <c r="J440" i="4"/>
  <c r="G404" i="4"/>
  <c r="K452" i="4"/>
  <c r="I428" i="4"/>
  <c r="H416" i="4"/>
  <c r="F176" i="4" a="1"/>
  <c r="F176" i="4" s="1"/>
  <c r="H247" i="4"/>
  <c r="K283" i="4"/>
  <c r="I259" i="4"/>
  <c r="J271" i="4"/>
  <c r="G235" i="4"/>
  <c r="L295" i="4"/>
  <c r="K290" i="4"/>
  <c r="H254" i="4"/>
  <c r="G242" i="4"/>
  <c r="J278" i="4"/>
  <c r="L302" i="4"/>
  <c r="F183" i="4" a="1"/>
  <c r="F183" i="4" s="1"/>
  <c r="I266" i="4"/>
  <c r="J248" i="4"/>
  <c r="L272" i="4"/>
  <c r="K260" i="4"/>
  <c r="I236" i="4"/>
  <c r="H224" i="4"/>
  <c r="G212" i="4"/>
  <c r="F153" i="4" a="1"/>
  <c r="F153" i="4" s="1"/>
  <c r="H183" i="4"/>
  <c r="I195" i="4"/>
  <c r="J207" i="4"/>
  <c r="F112" i="4" a="1"/>
  <c r="F112" i="4" s="1"/>
  <c r="K219" i="4"/>
  <c r="L231" i="4"/>
  <c r="G171" i="4"/>
  <c r="G184" i="4"/>
  <c r="L244" i="4"/>
  <c r="K232" i="4"/>
  <c r="J220" i="4"/>
  <c r="I208" i="4"/>
  <c r="F125" i="4" a="1"/>
  <c r="F125" i="4" s="1"/>
  <c r="H196" i="4"/>
  <c r="I345" i="4"/>
  <c r="H88" i="4"/>
  <c r="L136" i="4"/>
  <c r="K124" i="4"/>
  <c r="J112" i="4"/>
  <c r="I100" i="4"/>
  <c r="F389" i="4" a="1"/>
  <c r="F389" i="4" s="1"/>
  <c r="G448" i="4"/>
  <c r="I147" i="4"/>
  <c r="J159" i="4"/>
  <c r="K171" i="4"/>
  <c r="H135" i="4"/>
  <c r="L183" i="4"/>
  <c r="G123" i="4"/>
  <c r="K198" i="4"/>
  <c r="L210" i="4"/>
  <c r="F91" i="4" a="1"/>
  <c r="F91" i="4" s="1"/>
  <c r="I174" i="4"/>
  <c r="H162" i="4"/>
  <c r="G150" i="4"/>
  <c r="J186" i="4"/>
  <c r="L322" i="4"/>
  <c r="I286" i="4"/>
  <c r="H274" i="4"/>
  <c r="G262" i="4"/>
  <c r="J298" i="4"/>
  <c r="K310" i="4"/>
  <c r="F203" i="4" a="1"/>
  <c r="F203" i="4" s="1"/>
  <c r="G349" i="4"/>
  <c r="H361" i="4"/>
  <c r="F290" i="4" a="1"/>
  <c r="F290" i="4" s="1"/>
  <c r="L409" i="4"/>
  <c r="J385" i="4"/>
  <c r="I373" i="4"/>
  <c r="K397" i="4"/>
  <c r="J103" i="4"/>
  <c r="I91" i="4"/>
  <c r="L127" i="4"/>
  <c r="K115" i="4"/>
  <c r="F268" i="4" a="1"/>
  <c r="F268" i="4" s="1"/>
  <c r="G327" i="4"/>
  <c r="H339" i="4"/>
  <c r="K375" i="4"/>
  <c r="I351" i="4"/>
  <c r="L387" i="4"/>
  <c r="J363" i="4"/>
  <c r="I234" i="4"/>
  <c r="J246" i="4"/>
  <c r="L270" i="4"/>
  <c r="H222" i="4"/>
  <c r="G210" i="4"/>
  <c r="K258" i="4"/>
  <c r="F151" i="4" a="1"/>
  <c r="F151" i="4" s="1"/>
  <c r="K450" i="4"/>
  <c r="J438" i="4"/>
  <c r="I426" i="4"/>
  <c r="G402" i="4"/>
  <c r="F343" i="4" a="1"/>
  <c r="F343" i="4" s="1"/>
  <c r="H414" i="4"/>
  <c r="G205" i="4"/>
  <c r="K253" i="4"/>
  <c r="L265" i="4"/>
  <c r="I229" i="4"/>
  <c r="H217" i="4"/>
  <c r="F146" i="4" a="1"/>
  <c r="F146" i="4" s="1"/>
  <c r="J241" i="4"/>
  <c r="F270" i="4" a="1"/>
  <c r="F270" i="4" s="1"/>
  <c r="J365" i="4"/>
  <c r="I353" i="4"/>
  <c r="H341" i="4"/>
  <c r="G329" i="4"/>
  <c r="L389" i="4"/>
  <c r="K377" i="4"/>
  <c r="I413" i="4"/>
  <c r="L449" i="4"/>
  <c r="K437" i="4"/>
  <c r="F330" i="4" a="1"/>
  <c r="F330" i="4" s="1"/>
  <c r="J425" i="4"/>
  <c r="H401" i="4"/>
  <c r="G389" i="4"/>
  <c r="I181" i="4"/>
  <c r="K205" i="4"/>
  <c r="H169" i="4"/>
  <c r="L217" i="4"/>
  <c r="G157" i="4"/>
  <c r="J193" i="4"/>
  <c r="F98" i="4" a="1"/>
  <c r="F98" i="4" s="1"/>
  <c r="J395" i="4"/>
  <c r="L419" i="4"/>
  <c r="G359" i="4"/>
  <c r="I383" i="4"/>
  <c r="K407" i="4"/>
  <c r="F300" i="4" a="1"/>
  <c r="F300" i="4" s="1"/>
  <c r="H371" i="4"/>
  <c r="J97" i="4"/>
  <c r="I354" i="4"/>
  <c r="H342" i="4"/>
  <c r="F271" i="4" a="1"/>
  <c r="F271" i="4" s="1"/>
  <c r="L390" i="4"/>
  <c r="G330" i="4"/>
  <c r="K378" i="4"/>
  <c r="J366" i="4"/>
  <c r="I133" i="4"/>
  <c r="J145" i="4"/>
  <c r="G109" i="4"/>
  <c r="H121" i="4"/>
  <c r="K157" i="4"/>
  <c r="L169" i="4"/>
  <c r="H451" i="4"/>
  <c r="G439" i="4"/>
  <c r="F380" i="4" a="1"/>
  <c r="F380" i="4" s="1"/>
  <c r="H420" i="4"/>
  <c r="G408" i="4"/>
  <c r="J444" i="4"/>
  <c r="I432" i="4"/>
  <c r="K456" i="4"/>
  <c r="F349" i="4" a="1"/>
  <c r="F349" i="4" s="1"/>
  <c r="I145" i="4"/>
  <c r="H133" i="4"/>
  <c r="L181" i="4"/>
  <c r="J157" i="4"/>
  <c r="G121" i="4"/>
  <c r="K169" i="4"/>
  <c r="G454" i="4"/>
  <c r="F395" i="4" a="1"/>
  <c r="F395" i="4" s="1"/>
  <c r="I269" i="4"/>
  <c r="H257" i="4"/>
  <c r="L305" i="4"/>
  <c r="J281" i="4"/>
  <c r="G245" i="4"/>
  <c r="F186" i="4" a="1"/>
  <c r="F186" i="4" s="1"/>
  <c r="K293" i="4"/>
  <c r="F139" i="4" a="1"/>
  <c r="F139" i="4" s="1"/>
  <c r="I222" i="4"/>
  <c r="J234" i="4"/>
  <c r="K246" i="4"/>
  <c r="L258" i="4"/>
  <c r="H210" i="4"/>
  <c r="G198" i="4"/>
  <c r="F275" i="4" a="1"/>
  <c r="F275" i="4" s="1"/>
  <c r="L394" i="4"/>
  <c r="J370" i="4"/>
  <c r="H346" i="4"/>
  <c r="G334" i="4"/>
  <c r="K382" i="4"/>
  <c r="I358" i="4"/>
  <c r="I161" i="4"/>
  <c r="K185" i="4"/>
  <c r="H149" i="4"/>
  <c r="J173" i="4"/>
  <c r="G137" i="4"/>
  <c r="L197" i="4"/>
  <c r="G152" i="4"/>
  <c r="L212" i="4"/>
  <c r="K200" i="4"/>
  <c r="J188" i="4"/>
  <c r="I176" i="4"/>
  <c r="F93" i="4" a="1"/>
  <c r="F93" i="4" s="1"/>
  <c r="H164" i="4"/>
  <c r="F354" i="4" a="1"/>
  <c r="F354" i="4" s="1"/>
  <c r="H425" i="4"/>
  <c r="G413" i="4"/>
  <c r="J449" i="4"/>
  <c r="I437" i="4"/>
  <c r="F128" i="4" a="1"/>
  <c r="F128" i="4" s="1"/>
  <c r="H199" i="4"/>
  <c r="K235" i="4"/>
  <c r="L247" i="4"/>
  <c r="J223" i="4"/>
  <c r="I211" i="4"/>
  <c r="G187" i="4"/>
  <c r="G244" i="4"/>
  <c r="J280" i="4"/>
  <c r="I268" i="4"/>
  <c r="H256" i="4"/>
  <c r="L304" i="4"/>
  <c r="F185" i="4" a="1"/>
  <c r="F185" i="4" s="1"/>
  <c r="K292" i="4"/>
  <c r="H175" i="4"/>
  <c r="K211" i="4"/>
  <c r="J199" i="4"/>
  <c r="I187" i="4"/>
  <c r="F104" i="4" a="1"/>
  <c r="F104" i="4" s="1"/>
  <c r="L223" i="4"/>
  <c r="G163" i="4"/>
  <c r="K419" i="4"/>
  <c r="I395" i="4"/>
  <c r="J407" i="4"/>
  <c r="G371" i="4"/>
  <c r="L431" i="4"/>
  <c r="H383" i="4"/>
  <c r="F312" i="4" a="1"/>
  <c r="F312" i="4" s="1"/>
  <c r="G287" i="4"/>
  <c r="H299" i="4"/>
  <c r="L347" i="4"/>
  <c r="J323" i="4"/>
  <c r="F228" i="4" a="1"/>
  <c r="F228" i="4" s="1"/>
  <c r="I311" i="4"/>
  <c r="K335" i="4"/>
  <c r="I101" i="4"/>
  <c r="H89" i="4"/>
  <c r="L137" i="4"/>
  <c r="K125" i="4"/>
  <c r="J113" i="4"/>
  <c r="F280" i="4" a="1"/>
  <c r="F280" i="4" s="1"/>
  <c r="G339" i="4"/>
  <c r="K387" i="4"/>
  <c r="I363" i="4"/>
  <c r="J375" i="4"/>
  <c r="L399" i="4"/>
  <c r="H351" i="4"/>
  <c r="G434" i="4"/>
  <c r="F375" i="4" a="1"/>
  <c r="F375" i="4" s="1"/>
  <c r="H446" i="4"/>
  <c r="F210" i="4" a="1"/>
  <c r="F210" i="4" s="1"/>
  <c r="K317" i="4"/>
  <c r="J305" i="4"/>
  <c r="I293" i="4"/>
  <c r="L329" i="4"/>
  <c r="G269" i="4"/>
  <c r="H281" i="4"/>
  <c r="J111" i="4"/>
  <c r="K123" i="4"/>
  <c r="I99" i="4"/>
  <c r="L135" i="4"/>
  <c r="H87" i="4"/>
  <c r="L133" i="4"/>
  <c r="G203" i="4"/>
  <c r="L263" i="4"/>
  <c r="K251" i="4"/>
  <c r="J239" i="4"/>
  <c r="I227" i="4"/>
  <c r="H215" i="4"/>
  <c r="F144" i="4" a="1"/>
  <c r="F144" i="4" s="1"/>
  <c r="J422" i="4"/>
  <c r="F327" i="4" a="1"/>
  <c r="F327" i="4" s="1"/>
  <c r="I410" i="4"/>
  <c r="K434" i="4"/>
  <c r="L446" i="4"/>
  <c r="H398" i="4"/>
  <c r="G386" i="4"/>
  <c r="F230" i="4" a="1"/>
  <c r="F230" i="4" s="1"/>
  <c r="G289" i="4"/>
  <c r="J325" i="4"/>
  <c r="I313" i="4"/>
  <c r="K337" i="4"/>
  <c r="H301" i="4"/>
  <c r="L349" i="4"/>
  <c r="F384" i="4" a="1"/>
  <c r="F384" i="4" s="1"/>
  <c r="H455" i="4"/>
  <c r="G443" i="4"/>
  <c r="F217" i="4" a="1"/>
  <c r="F217" i="4" s="1"/>
  <c r="L336" i="4"/>
  <c r="G276" i="4"/>
  <c r="K324" i="4"/>
  <c r="J312" i="4"/>
  <c r="H288" i="4"/>
  <c r="I300" i="4"/>
  <c r="J387" i="4"/>
  <c r="I375" i="4"/>
  <c r="G351" i="4"/>
  <c r="H363" i="4"/>
  <c r="F292" i="4" a="1"/>
  <c r="F292" i="4" s="1"/>
  <c r="L411" i="4"/>
  <c r="K399" i="4"/>
  <c r="H246" i="4"/>
  <c r="L294" i="4"/>
  <c r="K282" i="4"/>
  <c r="I258" i="4"/>
  <c r="J270" i="4"/>
  <c r="G234" i="4"/>
  <c r="F175" i="4" a="1"/>
  <c r="F175" i="4" s="1"/>
  <c r="F115" i="4" a="1"/>
  <c r="F115" i="4" s="1"/>
  <c r="K222" i="4"/>
  <c r="J210" i="4"/>
  <c r="L234" i="4"/>
  <c r="I198" i="4"/>
  <c r="G174" i="4"/>
  <c r="H186" i="4"/>
  <c r="I386" i="4"/>
  <c r="J398" i="4"/>
  <c r="H374" i="4"/>
  <c r="G362" i="4"/>
  <c r="L422" i="4"/>
  <c r="F303" i="4" a="1"/>
  <c r="F303" i="4" s="1"/>
  <c r="K410" i="4"/>
  <c r="F97" i="4" a="1"/>
  <c r="F97" i="4" s="1"/>
  <c r="J192" i="4"/>
  <c r="G156" i="4"/>
  <c r="H168" i="4"/>
  <c r="I180" i="4"/>
  <c r="L216" i="4"/>
  <c r="K204" i="4"/>
  <c r="F149" i="4" a="1"/>
  <c r="F149" i="4" s="1"/>
  <c r="G208" i="4"/>
  <c r="J244" i="4"/>
  <c r="I232" i="4"/>
  <c r="L268" i="4"/>
  <c r="K256" i="4"/>
  <c r="H220" i="4"/>
  <c r="F256" i="4" a="1"/>
  <c r="F256" i="4" s="1"/>
  <c r="J351" i="4"/>
  <c r="I339" i="4"/>
  <c r="H327" i="4"/>
  <c r="K363" i="4"/>
  <c r="L375" i="4"/>
  <c r="G315" i="4"/>
  <c r="K109" i="4"/>
  <c r="F150" i="4" a="1"/>
  <c r="F150" i="4" s="1"/>
  <c r="H221" i="4"/>
  <c r="G209" i="4"/>
  <c r="I233" i="4"/>
  <c r="J245" i="4"/>
  <c r="L269" i="4"/>
  <c r="K257" i="4"/>
  <c r="K281" i="4"/>
  <c r="L293" i="4"/>
  <c r="J269" i="4"/>
  <c r="I257" i="4"/>
  <c r="G233" i="4"/>
  <c r="F174" i="4" a="1"/>
  <c r="F174" i="4" s="1"/>
  <c r="H245" i="4"/>
  <c r="L454" i="4"/>
  <c r="G394" i="4"/>
  <c r="H406" i="4"/>
  <c r="K442" i="4"/>
  <c r="J430" i="4"/>
  <c r="I418" i="4"/>
  <c r="F335" i="4" a="1"/>
  <c r="F335" i="4" s="1"/>
  <c r="G303" i="4"/>
  <c r="I327" i="4"/>
  <c r="K351" i="4"/>
  <c r="F244" i="4" a="1"/>
  <c r="F244" i="4" s="1"/>
  <c r="L363" i="4"/>
  <c r="H315" i="4"/>
  <c r="J339" i="4"/>
  <c r="I117" i="4"/>
  <c r="H105" i="4"/>
  <c r="L153" i="4"/>
  <c r="K141" i="4"/>
  <c r="J129" i="4"/>
  <c r="G93" i="4"/>
  <c r="J155" i="4"/>
  <c r="I143" i="4"/>
  <c r="G119" i="4"/>
  <c r="H131" i="4"/>
  <c r="L179" i="4"/>
  <c r="K167" i="4"/>
  <c r="G154" i="4"/>
  <c r="F95" i="4" a="1"/>
  <c r="F95" i="4" s="1"/>
  <c r="L214" i="4"/>
  <c r="H166" i="4"/>
  <c r="K202" i="4"/>
  <c r="I178" i="4"/>
  <c r="J190" i="4"/>
  <c r="J307" i="4"/>
  <c r="F212" i="4" a="1"/>
  <c r="F212" i="4" s="1"/>
  <c r="K319" i="4"/>
  <c r="L331" i="4"/>
  <c r="G271" i="4"/>
  <c r="H283" i="4"/>
  <c r="I295" i="4"/>
  <c r="I298" i="4"/>
  <c r="L334" i="4"/>
  <c r="H286" i="4"/>
  <c r="K322" i="4"/>
  <c r="J310" i="4"/>
  <c r="G274" i="4"/>
  <c r="F215" i="4" a="1"/>
  <c r="F215" i="4" s="1"/>
  <c r="H266" i="4"/>
  <c r="K302" i="4"/>
  <c r="F195" i="4" a="1"/>
  <c r="F195" i="4" s="1"/>
  <c r="G254" i="4"/>
  <c r="I278" i="4"/>
  <c r="J290" i="4"/>
  <c r="L314" i="4"/>
  <c r="G118" i="4"/>
  <c r="H130" i="4"/>
  <c r="J154" i="4"/>
  <c r="K166" i="4"/>
  <c r="L178" i="4"/>
  <c r="I142" i="4"/>
  <c r="I304" i="4"/>
  <c r="K328" i="4"/>
  <c r="H292" i="4"/>
  <c r="L340" i="4"/>
  <c r="G280" i="4"/>
  <c r="F221" i="4" a="1"/>
  <c r="F221" i="4" s="1"/>
  <c r="J316" i="4"/>
  <c r="G409" i="4"/>
  <c r="K457" i="4"/>
  <c r="I433" i="4"/>
  <c r="H421" i="4"/>
  <c r="F350" i="4" a="1"/>
  <c r="F350" i="4" s="1"/>
  <c r="J445" i="4"/>
  <c r="H437" i="4"/>
  <c r="G425" i="4"/>
  <c r="F366" i="4" a="1"/>
  <c r="F366" i="4" s="1"/>
  <c r="I449" i="4"/>
  <c r="F393" i="4" a="1"/>
  <c r="F393" i="4" s="1"/>
  <c r="G452" i="4"/>
  <c r="G129" i="4"/>
  <c r="J165" i="4"/>
  <c r="I153" i="4"/>
  <c r="K177" i="4"/>
  <c r="L189" i="4"/>
  <c r="H141" i="4"/>
  <c r="F208" i="4" a="1"/>
  <c r="F208" i="4" s="1"/>
  <c r="L327" i="4"/>
  <c r="K315" i="4"/>
  <c r="H279" i="4"/>
  <c r="G267" i="4"/>
  <c r="J303" i="4"/>
  <c r="I291" i="4"/>
  <c r="L353" i="4"/>
  <c r="K341" i="4"/>
  <c r="J329" i="4"/>
  <c r="F234" i="4" a="1"/>
  <c r="F234" i="4" s="1"/>
  <c r="H305" i="4"/>
  <c r="G293" i="4"/>
  <c r="I317" i="4"/>
  <c r="J279" i="4"/>
  <c r="L303" i="4"/>
  <c r="I267" i="4"/>
  <c r="H255" i="4"/>
  <c r="G243" i="4"/>
  <c r="F184" i="4" a="1"/>
  <c r="F184" i="4" s="1"/>
  <c r="K291" i="4"/>
  <c r="F251" i="4" a="1"/>
  <c r="F251" i="4" s="1"/>
  <c r="H322" i="4"/>
  <c r="K358" i="4"/>
  <c r="I334" i="4"/>
  <c r="G310" i="4"/>
  <c r="J346" i="4"/>
  <c r="L370" i="4"/>
  <c r="G263" i="4"/>
  <c r="I287" i="4"/>
  <c r="H275" i="4"/>
  <c r="F204" i="4" a="1"/>
  <c r="F204" i="4" s="1"/>
  <c r="J299" i="4"/>
  <c r="K311" i="4"/>
  <c r="L323" i="4"/>
  <c r="G110" i="4"/>
  <c r="J146" i="4"/>
  <c r="K158" i="4"/>
  <c r="H122" i="4"/>
  <c r="L170" i="4"/>
  <c r="I134" i="4"/>
  <c r="J109" i="4"/>
  <c r="F255" i="4" a="1"/>
  <c r="F255" i="4" s="1"/>
  <c r="L374" i="4"/>
  <c r="J350" i="4"/>
  <c r="K362" i="4"/>
  <c r="G314" i="4"/>
  <c r="H326" i="4"/>
  <c r="I338" i="4"/>
  <c r="F311" i="4" a="1"/>
  <c r="F311" i="4" s="1"/>
  <c r="G370" i="4"/>
  <c r="K418" i="4"/>
  <c r="L430" i="4"/>
  <c r="J406" i="4"/>
  <c r="H382" i="4"/>
  <c r="I394" i="4"/>
  <c r="G108" i="4"/>
  <c r="L168" i="4"/>
  <c r="H120" i="4"/>
  <c r="I132" i="4"/>
  <c r="K156" i="4"/>
  <c r="J144" i="4"/>
  <c r="I440" i="4"/>
  <c r="H428" i="4"/>
  <c r="G416" i="4"/>
  <c r="J452" i="4"/>
  <c r="F357" i="4" a="1"/>
  <c r="F357" i="4" s="1"/>
  <c r="L361" i="4"/>
  <c r="K349" i="4"/>
  <c r="I325" i="4"/>
  <c r="F242" i="4" a="1"/>
  <c r="F242" i="4" s="1"/>
  <c r="H313" i="4"/>
  <c r="G301" i="4"/>
  <c r="J337" i="4"/>
  <c r="L245" i="4"/>
  <c r="J221" i="4"/>
  <c r="F126" i="4" a="1"/>
  <c r="F126" i="4" s="1"/>
  <c r="H197" i="4"/>
  <c r="K233" i="4"/>
  <c r="G185" i="4"/>
  <c r="I209" i="4"/>
  <c r="F332" i="4" a="1"/>
  <c r="F332" i="4" s="1"/>
  <c r="L451" i="4"/>
  <c r="J427" i="4"/>
  <c r="G391" i="4"/>
  <c r="H403" i="4"/>
  <c r="I415" i="4"/>
  <c r="K439" i="4"/>
  <c r="J137" i="4"/>
  <c r="G248" i="4"/>
  <c r="I272" i="4"/>
  <c r="F189" i="4" a="1"/>
  <c r="F189" i="4" s="1"/>
  <c r="J284" i="4"/>
  <c r="K296" i="4"/>
  <c r="L308" i="4"/>
  <c r="H260" i="4"/>
  <c r="J409" i="4"/>
  <c r="I397" i="4"/>
  <c r="L433" i="4"/>
  <c r="K421" i="4"/>
  <c r="F314" i="4" a="1"/>
  <c r="F314" i="4" s="1"/>
  <c r="H385" i="4"/>
  <c r="G373" i="4"/>
  <c r="L373" i="4"/>
  <c r="K361" i="4"/>
  <c r="J349" i="4"/>
  <c r="I337" i="4"/>
  <c r="F254" i="4" a="1"/>
  <c r="F254" i="4" s="1"/>
  <c r="H325" i="4"/>
  <c r="G313" i="4"/>
  <c r="J408" i="4"/>
  <c r="F313" i="4" a="1"/>
  <c r="F313" i="4" s="1"/>
  <c r="G372" i="4"/>
  <c r="L432" i="4"/>
  <c r="K420" i="4"/>
  <c r="I396" i="4"/>
  <c r="H384" i="4"/>
  <c r="I350" i="4"/>
  <c r="L386" i="4"/>
  <c r="F267" i="4" a="1"/>
  <c r="F267" i="4" s="1"/>
  <c r="H338" i="4"/>
  <c r="G326" i="4"/>
  <c r="J362" i="4"/>
  <c r="K374" i="4"/>
  <c r="L132" i="4"/>
  <c r="K120" i="4"/>
  <c r="J108" i="4"/>
  <c r="I96" i="4"/>
  <c r="F232" i="4" a="1"/>
  <c r="F232" i="4" s="1"/>
  <c r="K339" i="4"/>
  <c r="L351" i="4"/>
  <c r="J327" i="4"/>
  <c r="H303" i="4"/>
  <c r="I315" i="4"/>
  <c r="G291" i="4"/>
  <c r="G98" i="4"/>
  <c r="K146" i="4"/>
  <c r="L158" i="4"/>
  <c r="I122" i="4"/>
  <c r="H110" i="4"/>
  <c r="J134" i="4"/>
  <c r="K298" i="4"/>
  <c r="L310" i="4"/>
  <c r="H262" i="4"/>
  <c r="J286" i="4"/>
  <c r="I274" i="4"/>
  <c r="F191" i="4" a="1"/>
  <c r="F191" i="4" s="1"/>
  <c r="G250" i="4"/>
  <c r="G107" i="4"/>
  <c r="H119" i="4"/>
  <c r="L167" i="4"/>
  <c r="K155" i="4"/>
  <c r="J143" i="4"/>
  <c r="I131" i="4"/>
  <c r="G347" i="4"/>
  <c r="F288" i="4" a="1"/>
  <c r="F288" i="4" s="1"/>
  <c r="K395" i="4"/>
  <c r="L407" i="4"/>
  <c r="J383" i="4"/>
  <c r="I371" i="4"/>
  <c r="H359" i="4"/>
  <c r="F277" i="4" a="1"/>
  <c r="F277" i="4" s="1"/>
  <c r="H348" i="4"/>
  <c r="J372" i="4"/>
  <c r="L396" i="4"/>
  <c r="I360" i="4"/>
  <c r="K384" i="4"/>
  <c r="G336" i="4"/>
  <c r="G241" i="4"/>
  <c r="L301" i="4"/>
  <c r="I265" i="4"/>
  <c r="H253" i="4"/>
  <c r="F182" i="4" a="1"/>
  <c r="F182" i="4" s="1"/>
  <c r="K289" i="4"/>
  <c r="J277" i="4"/>
  <c r="H424" i="4"/>
  <c r="G412" i="4"/>
  <c r="I436" i="4"/>
  <c r="F353" i="4" a="1"/>
  <c r="F353" i="4" s="1"/>
  <c r="J448" i="4"/>
  <c r="F134" i="4" a="1"/>
  <c r="F134" i="4" s="1"/>
  <c r="L253" i="4"/>
  <c r="I217" i="4"/>
  <c r="J229" i="4"/>
  <c r="K241" i="4"/>
  <c r="H205" i="4"/>
  <c r="G193" i="4"/>
  <c r="L171" i="4"/>
  <c r="H123" i="4"/>
  <c r="I135" i="4"/>
  <c r="J147" i="4"/>
  <c r="K159" i="4"/>
  <c r="G111" i="4"/>
  <c r="H362" i="4"/>
  <c r="K398" i="4"/>
  <c r="J386" i="4"/>
  <c r="L410" i="4"/>
  <c r="I374" i="4"/>
  <c r="F291" i="4" a="1"/>
  <c r="F291" i="4" s="1"/>
  <c r="G350" i="4"/>
  <c r="F158" i="4" a="1"/>
  <c r="F158" i="4" s="1"/>
  <c r="G217" i="4"/>
  <c r="L277" i="4"/>
  <c r="J253" i="4"/>
  <c r="H229" i="4"/>
  <c r="K265" i="4"/>
  <c r="I241" i="4"/>
  <c r="J331" i="4"/>
  <c r="I319" i="4"/>
  <c r="F236" i="4" a="1"/>
  <c r="F236" i="4" s="1"/>
  <c r="H307" i="4"/>
  <c r="G295" i="4"/>
  <c r="K343" i="4"/>
  <c r="L355" i="4"/>
  <c r="I364" i="4"/>
  <c r="L400" i="4"/>
  <c r="F281" i="4" a="1"/>
  <c r="F281" i="4" s="1"/>
  <c r="G340" i="4"/>
  <c r="J376" i="4"/>
  <c r="H352" i="4"/>
  <c r="K388" i="4"/>
  <c r="J160" i="4"/>
  <c r="H136" i="4"/>
  <c r="K172" i="4"/>
  <c r="I148" i="4"/>
  <c r="G124" i="4"/>
  <c r="L184" i="4"/>
  <c r="G117" i="4"/>
  <c r="H129" i="4"/>
  <c r="I141" i="4"/>
  <c r="L177" i="4"/>
  <c r="K165" i="4"/>
  <c r="J153" i="4"/>
  <c r="F370" i="4" a="1"/>
  <c r="F370" i="4" s="1"/>
  <c r="H441" i="4"/>
  <c r="I453" i="4"/>
  <c r="G429" i="4"/>
  <c r="I130" i="4"/>
  <c r="G106" i="4"/>
  <c r="H118" i="4"/>
  <c r="L166" i="4"/>
  <c r="J142" i="4"/>
  <c r="K154" i="4"/>
  <c r="L147" i="4"/>
  <c r="G87" i="4"/>
  <c r="I111" i="4"/>
  <c r="K135" i="4"/>
  <c r="J123" i="4"/>
  <c r="H99" i="4"/>
  <c r="G420" i="4"/>
  <c r="F361" i="4" a="1"/>
  <c r="F361" i="4" s="1"/>
  <c r="H432" i="4"/>
  <c r="J456" i="4"/>
  <c r="I444" i="4"/>
  <c r="I242" i="4"/>
  <c r="L278" i="4"/>
  <c r="K266" i="4"/>
  <c r="G218" i="4"/>
  <c r="F159" i="4" a="1"/>
  <c r="F159" i="4" s="1"/>
  <c r="J254" i="4"/>
  <c r="H230" i="4"/>
  <c r="I97" i="4"/>
  <c r="F308" i="4" a="1"/>
  <c r="F308" i="4" s="1"/>
  <c r="G367" i="4"/>
  <c r="H379" i="4"/>
  <c r="I391" i="4"/>
  <c r="J403" i="4"/>
  <c r="K415" i="4"/>
  <c r="L427" i="4"/>
  <c r="F319" i="4" a="1"/>
  <c r="F319" i="4" s="1"/>
  <c r="L438" i="4"/>
  <c r="K426" i="4"/>
  <c r="J414" i="4"/>
  <c r="I402" i="4"/>
  <c r="H390" i="4"/>
  <c r="G378" i="4"/>
  <c r="I253" i="4"/>
  <c r="H241" i="4"/>
  <c r="G229" i="4"/>
  <c r="K277" i="4"/>
  <c r="L289" i="4"/>
  <c r="J265" i="4"/>
  <c r="F170" i="4" a="1"/>
  <c r="F170" i="4" s="1"/>
  <c r="J114" i="4"/>
  <c r="I102" i="4"/>
  <c r="H90" i="4"/>
  <c r="L138" i="4"/>
  <c r="K126" i="4"/>
  <c r="F148" i="4" a="1"/>
  <c r="F148" i="4" s="1"/>
  <c r="L267" i="4"/>
  <c r="G207" i="4"/>
  <c r="K255" i="4"/>
  <c r="I231" i="4"/>
  <c r="H219" i="4"/>
  <c r="J243" i="4"/>
  <c r="K379" i="4"/>
  <c r="L391" i="4"/>
  <c r="J367" i="4"/>
  <c r="I355" i="4"/>
  <c r="H343" i="4"/>
  <c r="F272" i="4" a="1"/>
  <c r="F272" i="4" s="1"/>
  <c r="G331" i="4"/>
  <c r="G86" i="4"/>
  <c r="J122" i="4"/>
  <c r="K134" i="4"/>
  <c r="L146" i="4"/>
  <c r="I110" i="4"/>
  <c r="H98" i="4"/>
  <c r="K140" i="4"/>
  <c r="J128" i="4"/>
  <c r="L152" i="4"/>
  <c r="I116" i="4"/>
  <c r="G92" i="4"/>
  <c r="H104" i="4"/>
  <c r="K149" i="4"/>
  <c r="L452" i="4"/>
  <c r="J428" i="4"/>
  <c r="I416" i="4"/>
  <c r="G392" i="4"/>
  <c r="F333" i="4" a="1"/>
  <c r="F333" i="4" s="1"/>
  <c r="K440" i="4"/>
  <c r="H404" i="4"/>
  <c r="J127" i="4"/>
  <c r="I115" i="4"/>
  <c r="H103" i="4"/>
  <c r="L151" i="4"/>
  <c r="K139" i="4"/>
  <c r="G91" i="4"/>
  <c r="G188" i="4"/>
  <c r="F129" i="4" a="1"/>
  <c r="F129" i="4" s="1"/>
  <c r="K236" i="4"/>
  <c r="J224" i="4"/>
  <c r="I212" i="4"/>
  <c r="H200" i="4"/>
  <c r="L248" i="4"/>
  <c r="F318" i="4" a="1"/>
  <c r="F318" i="4" s="1"/>
  <c r="G377" i="4"/>
  <c r="J413" i="4"/>
  <c r="K425" i="4"/>
  <c r="I401" i="4"/>
  <c r="H389" i="4"/>
  <c r="L437" i="4"/>
  <c r="I285" i="4"/>
  <c r="G261" i="4"/>
  <c r="H273" i="4"/>
  <c r="L321" i="4"/>
  <c r="K309" i="4"/>
  <c r="J297" i="4"/>
  <c r="F202" i="4" a="1"/>
  <c r="F202" i="4" s="1"/>
  <c r="H195" i="4"/>
  <c r="K231" i="4"/>
  <c r="F124" i="4" a="1"/>
  <c r="F124" i="4" s="1"/>
  <c r="G183" i="4"/>
  <c r="I207" i="4"/>
  <c r="L243" i="4"/>
  <c r="J219" i="4"/>
  <c r="I184" i="4"/>
  <c r="H172" i="4"/>
  <c r="F101" i="4" a="1"/>
  <c r="F101" i="4" s="1"/>
  <c r="L220" i="4"/>
  <c r="K208" i="4"/>
  <c r="J196" i="4"/>
  <c r="G160" i="4"/>
  <c r="G190" i="4"/>
  <c r="F131" i="4" a="1"/>
  <c r="F131" i="4" s="1"/>
  <c r="I214" i="4"/>
  <c r="K238" i="4"/>
  <c r="L250" i="4"/>
  <c r="H202" i="4"/>
  <c r="J226" i="4"/>
  <c r="F309" i="4" a="1"/>
  <c r="F309" i="4" s="1"/>
  <c r="I392" i="4"/>
  <c r="J404" i="4"/>
  <c r="K416" i="4"/>
  <c r="G368" i="4"/>
  <c r="L428" i="4"/>
  <c r="H380" i="4"/>
  <c r="L140" i="4"/>
  <c r="K128" i="4"/>
  <c r="J116" i="4"/>
  <c r="I104" i="4"/>
  <c r="H92" i="4"/>
  <c r="I275" i="4"/>
  <c r="J287" i="4"/>
  <c r="L311" i="4"/>
  <c r="H263" i="4"/>
  <c r="K299" i="4"/>
  <c r="F192" i="4" a="1"/>
  <c r="F192" i="4" s="1"/>
  <c r="G251" i="4"/>
  <c r="F118" i="4" a="1"/>
  <c r="F118" i="4" s="1"/>
  <c r="J213" i="4"/>
  <c r="I201" i="4"/>
  <c r="K225" i="4"/>
  <c r="H189" i="4"/>
  <c r="L237" i="4"/>
  <c r="G177" i="4"/>
  <c r="F279" i="4" a="1"/>
  <c r="F279" i="4" s="1"/>
  <c r="G338" i="4"/>
  <c r="I362" i="4"/>
  <c r="H350" i="4"/>
  <c r="L398" i="4"/>
  <c r="K386" i="4"/>
  <c r="J374" i="4"/>
  <c r="K389" i="4"/>
  <c r="I365" i="4"/>
  <c r="G341" i="4"/>
  <c r="L401" i="4"/>
  <c r="J377" i="4"/>
  <c r="H353" i="4"/>
  <c r="F282" i="4" a="1"/>
  <c r="F282" i="4" s="1"/>
  <c r="K150" i="4"/>
  <c r="L162" i="4"/>
  <c r="I126" i="4"/>
  <c r="H114" i="4"/>
  <c r="G102" i="4"/>
  <c r="J138" i="4"/>
  <c r="H442" i="4"/>
  <c r="I454" i="4"/>
  <c r="F371" i="4" a="1"/>
  <c r="F371" i="4" s="1"/>
  <c r="G430" i="4"/>
  <c r="F220" i="4" a="1"/>
  <c r="F220" i="4" s="1"/>
  <c r="J315" i="4"/>
  <c r="I303" i="4"/>
  <c r="K327" i="4"/>
  <c r="L339" i="4"/>
  <c r="G279" i="4"/>
  <c r="H291" i="4"/>
  <c r="L192" i="4"/>
  <c r="I156" i="4"/>
  <c r="J168" i="4"/>
  <c r="K180" i="4"/>
  <c r="H144" i="4"/>
  <c r="G132" i="4"/>
  <c r="J195" i="4"/>
  <c r="K207" i="4"/>
  <c r="G159" i="4"/>
  <c r="F100" i="4" a="1"/>
  <c r="F100" i="4" s="1"/>
  <c r="H171" i="4"/>
  <c r="L219" i="4"/>
  <c r="I183" i="4"/>
  <c r="L143" i="4"/>
  <c r="K131" i="4"/>
  <c r="I107" i="4"/>
  <c r="H95" i="4"/>
  <c r="J119" i="4"/>
  <c r="F205" i="4" a="1"/>
  <c r="F205" i="4" s="1"/>
  <c r="G264" i="4"/>
  <c r="K312" i="4"/>
  <c r="L324" i="4"/>
  <c r="I288" i="4"/>
  <c r="H276" i="4"/>
  <c r="J300" i="4"/>
  <c r="F382" i="4" a="1"/>
  <c r="F382" i="4" s="1"/>
  <c r="H453" i="4"/>
  <c r="G441" i="4"/>
  <c r="G131" i="4"/>
  <c r="J167" i="4"/>
  <c r="I155" i="4"/>
  <c r="L191" i="4"/>
  <c r="K179" i="4"/>
  <c r="H143" i="4"/>
  <c r="F99" i="4" a="1"/>
  <c r="F99" i="4" s="1"/>
  <c r="I182" i="4"/>
  <c r="K206" i="4"/>
  <c r="G158" i="4"/>
  <c r="L218" i="4"/>
  <c r="J194" i="4"/>
  <c r="H170" i="4"/>
  <c r="J266" i="4"/>
  <c r="K278" i="4"/>
  <c r="G230" i="4"/>
  <c r="H242" i="4"/>
  <c r="F171" i="4" a="1"/>
  <c r="F171" i="4" s="1"/>
  <c r="I254" i="4"/>
  <c r="L290" i="4"/>
  <c r="I328" i="4"/>
  <c r="K352" i="4"/>
  <c r="L364" i="4"/>
  <c r="H316" i="4"/>
  <c r="J340" i="4"/>
  <c r="F245" i="4" a="1"/>
  <c r="F245" i="4" s="1"/>
  <c r="G304" i="4"/>
  <c r="F310" i="4" a="1"/>
  <c r="F310" i="4" s="1"/>
  <c r="G369" i="4"/>
  <c r="K417" i="4"/>
  <c r="I393" i="4"/>
  <c r="J405" i="4"/>
  <c r="L429" i="4"/>
  <c r="H381" i="4"/>
  <c r="J426" i="4"/>
  <c r="L233" i="4"/>
  <c r="K221" i="4"/>
  <c r="J209" i="4"/>
  <c r="I197" i="4"/>
  <c r="G173" i="4"/>
  <c r="H185" i="4"/>
  <c r="F114" i="4" a="1"/>
  <c r="F114" i="4" s="1"/>
  <c r="F339" i="4" a="1"/>
  <c r="F339" i="4" s="1"/>
  <c r="I422" i="4"/>
  <c r="J434" i="4"/>
  <c r="H410" i="4"/>
  <c r="G398" i="4"/>
  <c r="K446" i="4"/>
  <c r="K121" i="4"/>
  <c r="F178" i="4" a="1"/>
  <c r="F178" i="4" s="1"/>
  <c r="G237" i="4"/>
  <c r="H249" i="4"/>
  <c r="K285" i="4"/>
  <c r="L297" i="4"/>
  <c r="I261" i="4"/>
  <c r="J273" i="4"/>
  <c r="F301" i="4" a="1"/>
  <c r="F301" i="4" s="1"/>
  <c r="H372" i="4"/>
  <c r="G360" i="4"/>
  <c r="L420" i="4"/>
  <c r="K408" i="4"/>
  <c r="I384" i="4"/>
  <c r="J396" i="4"/>
  <c r="F187" i="4" a="1"/>
  <c r="F187" i="4" s="1"/>
  <c r="I270" i="4"/>
  <c r="L306" i="4"/>
  <c r="K294" i="4"/>
  <c r="G246" i="4"/>
  <c r="J282" i="4"/>
  <c r="H258" i="4"/>
  <c r="F276" i="4" a="1"/>
  <c r="F276" i="4" s="1"/>
  <c r="G335" i="4"/>
  <c r="H347" i="4"/>
  <c r="L395" i="4"/>
  <c r="I359" i="4"/>
  <c r="K383" i="4"/>
  <c r="J371" i="4"/>
  <c r="F325" i="4" a="1"/>
  <c r="F325" i="4" s="1"/>
  <c r="H396" i="4"/>
  <c r="L444" i="4"/>
  <c r="K432" i="4"/>
  <c r="J420" i="4"/>
  <c r="G384" i="4"/>
  <c r="I408" i="4"/>
  <c r="L415" i="4"/>
  <c r="J391" i="4"/>
  <c r="K403" i="4"/>
  <c r="H367" i="4"/>
  <c r="G355" i="4"/>
  <c r="F296" i="4" a="1"/>
  <c r="F296" i="4" s="1"/>
  <c r="I379" i="4"/>
  <c r="F379" i="4" a="1"/>
  <c r="F379" i="4" s="1"/>
  <c r="G438" i="4"/>
  <c r="H450" i="4"/>
  <c r="I206" i="4"/>
  <c r="K230" i="4"/>
  <c r="L242" i="4"/>
  <c r="G182" i="4"/>
  <c r="F123" i="4" a="1"/>
  <c r="F123" i="4" s="1"/>
  <c r="H194" i="4"/>
  <c r="J218" i="4"/>
  <c r="J121" i="4"/>
  <c r="H97" i="4"/>
  <c r="G85" i="4"/>
  <c r="K133" i="4"/>
  <c r="L145" i="4"/>
  <c r="I109" i="4"/>
  <c r="F397" i="4" a="1"/>
  <c r="F397" i="4" s="1"/>
  <c r="G456" i="4"/>
  <c r="F190" i="4" a="1"/>
  <c r="F190" i="4" s="1"/>
  <c r="G249" i="4"/>
  <c r="H261" i="4"/>
  <c r="L309" i="4"/>
  <c r="K297" i="4"/>
  <c r="I273" i="4"/>
  <c r="J285" i="4"/>
  <c r="I215" i="4"/>
  <c r="J227" i="4"/>
  <c r="L251" i="4"/>
  <c r="K239" i="4"/>
  <c r="H203" i="4"/>
  <c r="G191" i="4"/>
  <c r="F132" i="4" a="1"/>
  <c r="F132" i="4" s="1"/>
  <c r="G322" i="4"/>
  <c r="J358" i="4"/>
  <c r="H334" i="4"/>
  <c r="I346" i="4"/>
  <c r="F263" i="4" a="1"/>
  <c r="F263" i="4" s="1"/>
  <c r="L382" i="4"/>
  <c r="K370" i="4"/>
  <c r="K162" i="4"/>
  <c r="I138" i="4"/>
  <c r="J150" i="4"/>
  <c r="H126" i="4"/>
  <c r="G114" i="4"/>
  <c r="L174" i="4"/>
  <c r="J388" i="4"/>
  <c r="I376" i="4"/>
  <c r="G352" i="4"/>
  <c r="L412" i="4"/>
  <c r="H364" i="4"/>
  <c r="F293" i="4" a="1"/>
  <c r="F293" i="4" s="1"/>
  <c r="K400" i="4"/>
  <c r="J451" i="4"/>
  <c r="F356" i="4" a="1"/>
  <c r="F356" i="4" s="1"/>
  <c r="H427" i="4"/>
  <c r="G415" i="4"/>
  <c r="I439" i="4"/>
  <c r="I199" i="4"/>
  <c r="F116" i="4" a="1"/>
  <c r="F116" i="4" s="1"/>
  <c r="K223" i="4"/>
  <c r="G175" i="4"/>
  <c r="H187" i="4"/>
  <c r="L235" i="4"/>
  <c r="J211" i="4"/>
  <c r="F96" i="4" a="1"/>
  <c r="F96" i="4" s="1"/>
  <c r="L215" i="4"/>
  <c r="J191" i="4"/>
  <c r="H167" i="4"/>
  <c r="I179" i="4"/>
  <c r="G155" i="4"/>
  <c r="K203" i="4"/>
  <c r="L160" i="4"/>
  <c r="K148" i="4"/>
  <c r="H112" i="4"/>
  <c r="G100" i="4"/>
  <c r="J136" i="4"/>
  <c r="I124" i="4"/>
  <c r="J457" i="4"/>
  <c r="I445" i="4"/>
  <c r="F362" i="4" a="1"/>
  <c r="F362" i="4" s="1"/>
  <c r="G421" i="4"/>
  <c r="H433" i="4"/>
  <c r="K301" i="4"/>
  <c r="I277" i="4"/>
  <c r="J289" i="4"/>
  <c r="H265" i="4"/>
  <c r="F194" i="4" a="1"/>
  <c r="F194" i="4" s="1"/>
  <c r="L313" i="4"/>
  <c r="G253" i="4"/>
  <c r="F138" i="4" a="1"/>
  <c r="F138" i="4" s="1"/>
  <c r="L257" i="4"/>
  <c r="G197" i="4"/>
  <c r="J233" i="4"/>
  <c r="H209" i="4"/>
  <c r="I221" i="4"/>
  <c r="K245" i="4"/>
  <c r="L228" i="4"/>
  <c r="J204" i="4"/>
  <c r="H180" i="4"/>
  <c r="G168" i="4"/>
  <c r="F109" i="4" a="1"/>
  <c r="F109" i="4" s="1"/>
  <c r="K216" i="4"/>
  <c r="I192" i="4"/>
  <c r="K119" i="4"/>
  <c r="J107" i="4"/>
  <c r="L131" i="4"/>
  <c r="I95" i="4"/>
  <c r="G166" i="4"/>
  <c r="H178" i="4"/>
  <c r="K214" i="4"/>
  <c r="L226" i="4"/>
  <c r="J202" i="4"/>
  <c r="I190" i="4"/>
  <c r="F107" i="4" a="1"/>
  <c r="F107" i="4" s="1"/>
  <c r="G139" i="4"/>
  <c r="I163" i="4"/>
  <c r="J175" i="4"/>
  <c r="H151" i="4"/>
  <c r="K187" i="4"/>
  <c r="L199" i="4"/>
  <c r="H153" i="4"/>
  <c r="K189" i="4"/>
  <c r="L201" i="4"/>
  <c r="J177" i="4"/>
  <c r="I165" i="4"/>
  <c r="G141" i="4"/>
  <c r="G397" i="4"/>
  <c r="F338" i="4" a="1"/>
  <c r="F338" i="4" s="1"/>
  <c r="J433" i="4"/>
  <c r="I421" i="4"/>
  <c r="H409" i="4"/>
  <c r="L457" i="4"/>
  <c r="K445" i="4"/>
  <c r="F266" i="4" a="1"/>
  <c r="F266" i="4" s="1"/>
  <c r="H337" i="4"/>
  <c r="G325" i="4"/>
  <c r="L385" i="4"/>
  <c r="J361" i="4"/>
  <c r="I349" i="4"/>
  <c r="K373" i="4"/>
  <c r="I447" i="4"/>
  <c r="H435" i="4"/>
  <c r="F364" i="4" a="1"/>
  <c r="F364" i="4" s="1"/>
  <c r="G423" i="4"/>
  <c r="J418" i="4"/>
  <c r="K430" i="4"/>
  <c r="H394" i="4"/>
  <c r="I406" i="4"/>
  <c r="L442" i="4"/>
  <c r="F323" i="4" a="1"/>
  <c r="F323" i="4" s="1"/>
  <c r="G382" i="4"/>
  <c r="L300" i="4"/>
  <c r="I264" i="4"/>
  <c r="H252" i="4"/>
  <c r="G240" i="4"/>
  <c r="F181" i="4" a="1"/>
  <c r="F181" i="4" s="1"/>
  <c r="K288" i="4"/>
  <c r="J276" i="4"/>
  <c r="L281" i="4"/>
  <c r="I245" i="4"/>
  <c r="H233" i="4"/>
  <c r="F162" i="4" a="1"/>
  <c r="F162" i="4" s="1"/>
  <c r="K269" i="4"/>
  <c r="J257" i="4"/>
  <c r="G221" i="4"/>
  <c r="I448" i="4"/>
  <c r="H436" i="4"/>
  <c r="G424" i="4"/>
  <c r="F365" i="4" a="1"/>
  <c r="F365" i="4" s="1"/>
  <c r="F305" i="4" a="1"/>
  <c r="F305" i="4" s="1"/>
  <c r="H376" i="4"/>
  <c r="L424" i="4"/>
  <c r="G364" i="4"/>
  <c r="I388" i="4"/>
  <c r="J400" i="4"/>
  <c r="K412" i="4"/>
  <c r="H402" i="4"/>
  <c r="F219" i="4" a="1"/>
  <c r="F219" i="4" s="1"/>
  <c r="G278" i="4"/>
  <c r="K326" i="4"/>
  <c r="H290" i="4"/>
  <c r="J314" i="4"/>
  <c r="L338" i="4"/>
  <c r="I302" i="4"/>
  <c r="G96" i="4"/>
  <c r="K144" i="4"/>
  <c r="I120" i="4"/>
  <c r="H108" i="4"/>
  <c r="L156" i="4"/>
  <c r="J132" i="4"/>
  <c r="L230" i="4"/>
  <c r="H182" i="4"/>
  <c r="J206" i="4"/>
  <c r="K218" i="4"/>
  <c r="G170" i="4"/>
  <c r="F111" i="4" a="1"/>
  <c r="F111" i="4" s="1"/>
  <c r="I194" i="4"/>
  <c r="H85" i="4"/>
  <c r="G301" i="11"/>
  <c r="G302" i="11" s="1"/>
  <c r="G303" i="11" s="1"/>
  <c r="G304" i="11" s="1"/>
  <c r="G305" i="11" s="1"/>
  <c r="G306" i="11" s="1"/>
  <c r="G307" i="11" s="1"/>
  <c r="G308" i="11" s="1"/>
  <c r="G309" i="11" s="1"/>
  <c r="G310" i="11" s="1"/>
  <c r="G311" i="11" s="1"/>
  <c r="G312" i="11" s="1"/>
  <c r="G313" i="11" l="1"/>
  <c r="AX307" i="2"/>
  <c r="AL307" i="2"/>
  <c r="Z307" i="2"/>
  <c r="N307" i="2"/>
  <c r="B307" i="2"/>
  <c r="AW307" i="2"/>
  <c r="AK307" i="2"/>
  <c r="Y307" i="2"/>
  <c r="M307" i="2"/>
  <c r="AV307" i="2"/>
  <c r="AJ307" i="2"/>
  <c r="X307" i="2"/>
  <c r="L307" i="2"/>
  <c r="AT307" i="2"/>
  <c r="AH307" i="2"/>
  <c r="V307" i="2"/>
  <c r="J307" i="2"/>
  <c r="AU307" i="2"/>
  <c r="AD307" i="2"/>
  <c r="K307" i="2"/>
  <c r="AS307" i="2"/>
  <c r="AC307" i="2"/>
  <c r="I307" i="2"/>
  <c r="AR307" i="2"/>
  <c r="AB307" i="2"/>
  <c r="H307" i="2"/>
  <c r="AP307" i="2"/>
  <c r="W307" i="2"/>
  <c r="F307" i="2"/>
  <c r="AN307" i="2"/>
  <c r="T307" i="2"/>
  <c r="D307" i="2"/>
  <c r="AE307" i="2"/>
  <c r="AA307" i="2"/>
  <c r="U307" i="2"/>
  <c r="AY307" i="2"/>
  <c r="Q307" i="2"/>
  <c r="S307" i="2"/>
  <c r="R307" i="2"/>
  <c r="P307" i="2"/>
  <c r="O307" i="2"/>
  <c r="G307" i="2"/>
  <c r="AQ307" i="2"/>
  <c r="AO307" i="2"/>
  <c r="AM307" i="2"/>
  <c r="AG307" i="2"/>
  <c r="E307" i="2"/>
  <c r="AI307" i="2"/>
  <c r="AF307" i="2"/>
  <c r="C307" i="2"/>
  <c r="AV308" i="2"/>
  <c r="AJ308" i="2"/>
  <c r="X308" i="2"/>
  <c r="L308" i="2"/>
  <c r="AU308" i="2"/>
  <c r="AI308" i="2"/>
  <c r="W308" i="2"/>
  <c r="K308" i="2"/>
  <c r="AT308" i="2"/>
  <c r="AH308" i="2"/>
  <c r="V308" i="2"/>
  <c r="J308" i="2"/>
  <c r="AR308" i="2"/>
  <c r="AF308" i="2"/>
  <c r="T308" i="2"/>
  <c r="H308" i="2"/>
  <c r="AG308" i="2"/>
  <c r="P308" i="2"/>
  <c r="AY308" i="2"/>
  <c r="AE308" i="2"/>
  <c r="O308" i="2"/>
  <c r="AX308" i="2"/>
  <c r="AD308" i="2"/>
  <c r="N308" i="2"/>
  <c r="AS308" i="2"/>
  <c r="AB308" i="2"/>
  <c r="I308" i="2"/>
  <c r="AP308" i="2"/>
  <c r="Z308" i="2"/>
  <c r="F308" i="2"/>
  <c r="AN308" i="2"/>
  <c r="G308" i="2"/>
  <c r="AM308" i="2"/>
  <c r="E308" i="2"/>
  <c r="AL308" i="2"/>
  <c r="D308" i="2"/>
  <c r="AA308" i="2"/>
  <c r="S308" i="2"/>
  <c r="R308" i="2"/>
  <c r="Q308" i="2"/>
  <c r="M308" i="2"/>
  <c r="C308" i="2"/>
  <c r="AW308" i="2"/>
  <c r="AO308" i="2"/>
  <c r="B308" i="2"/>
  <c r="AQ308" i="2"/>
  <c r="AK308" i="2"/>
  <c r="Y308" i="2"/>
  <c r="U308" i="2"/>
  <c r="AC308" i="2"/>
  <c r="AR298" i="2"/>
  <c r="AF298" i="2"/>
  <c r="T298" i="2"/>
  <c r="H298" i="2"/>
  <c r="AQ298" i="2"/>
  <c r="AE298" i="2"/>
  <c r="S298" i="2"/>
  <c r="G298" i="2"/>
  <c r="AP298" i="2"/>
  <c r="AD298" i="2"/>
  <c r="R298" i="2"/>
  <c r="F298" i="2"/>
  <c r="AN298" i="2"/>
  <c r="AB298" i="2"/>
  <c r="P298" i="2"/>
  <c r="D298" i="2"/>
  <c r="AV298" i="2"/>
  <c r="AC298" i="2"/>
  <c r="L298" i="2"/>
  <c r="AU298" i="2"/>
  <c r="AA298" i="2"/>
  <c r="K298" i="2"/>
  <c r="AL298" i="2"/>
  <c r="V298" i="2"/>
  <c r="B298" i="2"/>
  <c r="AT298" i="2"/>
  <c r="W298" i="2"/>
  <c r="AS298" i="2"/>
  <c r="U298" i="2"/>
  <c r="AO298" i="2"/>
  <c r="Q298" i="2"/>
  <c r="AJ298" i="2"/>
  <c r="M298" i="2"/>
  <c r="AG298" i="2"/>
  <c r="Z298" i="2"/>
  <c r="Y298" i="2"/>
  <c r="X298" i="2"/>
  <c r="O298" i="2"/>
  <c r="J298" i="2"/>
  <c r="I298" i="2"/>
  <c r="E298" i="2"/>
  <c r="AY298" i="2"/>
  <c r="AW298" i="2"/>
  <c r="AH298" i="2"/>
  <c r="N298" i="2"/>
  <c r="C298" i="2"/>
  <c r="AX298" i="2"/>
  <c r="AM298" i="2"/>
  <c r="AK298" i="2"/>
  <c r="AI298" i="2"/>
  <c r="AP299" i="2"/>
  <c r="AD299" i="2"/>
  <c r="R299" i="2"/>
  <c r="F299" i="2"/>
  <c r="AO299" i="2"/>
  <c r="AC299" i="2"/>
  <c r="Q299" i="2"/>
  <c r="E299" i="2"/>
  <c r="AN299" i="2"/>
  <c r="AB299" i="2"/>
  <c r="P299" i="2"/>
  <c r="D299" i="2"/>
  <c r="AX299" i="2"/>
  <c r="AL299" i="2"/>
  <c r="Z299" i="2"/>
  <c r="N299" i="2"/>
  <c r="B299" i="2"/>
  <c r="AY299" i="2"/>
  <c r="AH299" i="2"/>
  <c r="O299" i="2"/>
  <c r="AW299" i="2"/>
  <c r="AG299" i="2"/>
  <c r="M299" i="2"/>
  <c r="AR299" i="2"/>
  <c r="X299" i="2"/>
  <c r="H299" i="2"/>
  <c r="AS299" i="2"/>
  <c r="U299" i="2"/>
  <c r="AQ299" i="2"/>
  <c r="T299" i="2"/>
  <c r="AM299" i="2"/>
  <c r="S299" i="2"/>
  <c r="AI299" i="2"/>
  <c r="J299" i="2"/>
  <c r="L299" i="2"/>
  <c r="AV299" i="2"/>
  <c r="K299" i="2"/>
  <c r="AU299" i="2"/>
  <c r="I299" i="2"/>
  <c r="AT299" i="2"/>
  <c r="G299" i="2"/>
  <c r="AK299" i="2"/>
  <c r="C299" i="2"/>
  <c r="AA299" i="2"/>
  <c r="Y299" i="2"/>
  <c r="W299" i="2"/>
  <c r="AJ299" i="2"/>
  <c r="AE299" i="2"/>
  <c r="AF299" i="2"/>
  <c r="V299" i="2"/>
  <c r="AP311" i="2"/>
  <c r="AD311" i="2"/>
  <c r="R311" i="2"/>
  <c r="F311" i="2"/>
  <c r="AO311" i="2"/>
  <c r="AC311" i="2"/>
  <c r="Q311" i="2"/>
  <c r="E311" i="2"/>
  <c r="AN311" i="2"/>
  <c r="AB311" i="2"/>
  <c r="P311" i="2"/>
  <c r="D311" i="2"/>
  <c r="AX311" i="2"/>
  <c r="AL311" i="2"/>
  <c r="Z311" i="2"/>
  <c r="N311" i="2"/>
  <c r="B311" i="2"/>
  <c r="AT311" i="2"/>
  <c r="AA311" i="2"/>
  <c r="J311" i="2"/>
  <c r="AS311" i="2"/>
  <c r="Y311" i="2"/>
  <c r="I311" i="2"/>
  <c r="AR311" i="2"/>
  <c r="X311" i="2"/>
  <c r="H311" i="2"/>
  <c r="AM311" i="2"/>
  <c r="V311" i="2"/>
  <c r="C311" i="2"/>
  <c r="AJ311" i="2"/>
  <c r="T311" i="2"/>
  <c r="AU311" i="2"/>
  <c r="M311" i="2"/>
  <c r="AQ311" i="2"/>
  <c r="L311" i="2"/>
  <c r="AK311" i="2"/>
  <c r="K311" i="2"/>
  <c r="AG311" i="2"/>
  <c r="G311" i="2"/>
  <c r="AY311" i="2"/>
  <c r="AW311" i="2"/>
  <c r="AV311" i="2"/>
  <c r="AI311" i="2"/>
  <c r="S311" i="2"/>
  <c r="O311" i="2"/>
  <c r="AH311" i="2"/>
  <c r="U311" i="2"/>
  <c r="AF311" i="2"/>
  <c r="AE311" i="2"/>
  <c r="W311" i="2"/>
  <c r="AV296" i="2"/>
  <c r="AJ296" i="2"/>
  <c r="X296" i="2"/>
  <c r="L296" i="2"/>
  <c r="AU296" i="2"/>
  <c r="AI296" i="2"/>
  <c r="W296" i="2"/>
  <c r="K296" i="2"/>
  <c r="AT296" i="2"/>
  <c r="AH296" i="2"/>
  <c r="V296" i="2"/>
  <c r="J296" i="2"/>
  <c r="AR296" i="2"/>
  <c r="AF296" i="2"/>
  <c r="T296" i="2"/>
  <c r="H296" i="2"/>
  <c r="AN296" i="2"/>
  <c r="U296" i="2"/>
  <c r="D296" i="2"/>
  <c r="AM296" i="2"/>
  <c r="S296" i="2"/>
  <c r="C296" i="2"/>
  <c r="AX296" i="2"/>
  <c r="AD296" i="2"/>
  <c r="AY296" i="2"/>
  <c r="AA296" i="2"/>
  <c r="E296" i="2"/>
  <c r="AW296" i="2"/>
  <c r="Z296" i="2"/>
  <c r="B296" i="2"/>
  <c r="AS296" i="2"/>
  <c r="Y296" i="2"/>
  <c r="AO296" i="2"/>
  <c r="P296" i="2"/>
  <c r="R296" i="2"/>
  <c r="Q296" i="2"/>
  <c r="O296" i="2"/>
  <c r="N296" i="2"/>
  <c r="AQ296" i="2"/>
  <c r="M296" i="2"/>
  <c r="AP296" i="2"/>
  <c r="AL296" i="2"/>
  <c r="AG296" i="2"/>
  <c r="AC296" i="2"/>
  <c r="I296" i="2"/>
  <c r="G296" i="2"/>
  <c r="F296" i="2"/>
  <c r="AK296" i="2"/>
  <c r="AB296" i="2"/>
  <c r="AE296" i="2"/>
  <c r="AT297" i="2"/>
  <c r="AH297" i="2"/>
  <c r="V297" i="2"/>
  <c r="J297" i="2"/>
  <c r="AS297" i="2"/>
  <c r="AG297" i="2"/>
  <c r="U297" i="2"/>
  <c r="I297" i="2"/>
  <c r="AR297" i="2"/>
  <c r="AF297" i="2"/>
  <c r="T297" i="2"/>
  <c r="H297" i="2"/>
  <c r="AP297" i="2"/>
  <c r="AD297" i="2"/>
  <c r="R297" i="2"/>
  <c r="F297" i="2"/>
  <c r="AQ297" i="2"/>
  <c r="Z297" i="2"/>
  <c r="G297" i="2"/>
  <c r="AO297" i="2"/>
  <c r="Y297" i="2"/>
  <c r="E297" i="2"/>
  <c r="AJ297" i="2"/>
  <c r="P297" i="2"/>
  <c r="AW297" i="2"/>
  <c r="X297" i="2"/>
  <c r="AV297" i="2"/>
  <c r="W297" i="2"/>
  <c r="AU297" i="2"/>
  <c r="S297" i="2"/>
  <c r="AL297" i="2"/>
  <c r="N297" i="2"/>
  <c r="AN297" i="2"/>
  <c r="K297" i="2"/>
  <c r="AM297" i="2"/>
  <c r="D297" i="2"/>
  <c r="AK297" i="2"/>
  <c r="C297" i="2"/>
  <c r="AI297" i="2"/>
  <c r="B297" i="2"/>
  <c r="AE297" i="2"/>
  <c r="L297" i="2"/>
  <c r="AY297" i="2"/>
  <c r="AC297" i="2"/>
  <c r="AB297" i="2"/>
  <c r="Q297" i="2"/>
  <c r="O297" i="2"/>
  <c r="M297" i="2"/>
  <c r="AX297" i="2"/>
  <c r="AA297" i="2"/>
  <c r="AN300" i="2"/>
  <c r="AB300" i="2"/>
  <c r="P300" i="2"/>
  <c r="D300" i="2"/>
  <c r="AY300" i="2"/>
  <c r="AM300" i="2"/>
  <c r="AA300" i="2"/>
  <c r="O300" i="2"/>
  <c r="C300" i="2"/>
  <c r="AX300" i="2"/>
  <c r="AL300" i="2"/>
  <c r="Z300" i="2"/>
  <c r="N300" i="2"/>
  <c r="B300" i="2"/>
  <c r="AV300" i="2"/>
  <c r="AJ300" i="2"/>
  <c r="X300" i="2"/>
  <c r="L300" i="2"/>
  <c r="AK300" i="2"/>
  <c r="T300" i="2"/>
  <c r="AI300" i="2"/>
  <c r="S300" i="2"/>
  <c r="AT300" i="2"/>
  <c r="AD300" i="2"/>
  <c r="J300" i="2"/>
  <c r="AQ300" i="2"/>
  <c r="R300" i="2"/>
  <c r="AP300" i="2"/>
  <c r="Q300" i="2"/>
  <c r="AO300" i="2"/>
  <c r="M300" i="2"/>
  <c r="AF300" i="2"/>
  <c r="H300" i="2"/>
  <c r="AH300" i="2"/>
  <c r="E300" i="2"/>
  <c r="AG300" i="2"/>
  <c r="AE300" i="2"/>
  <c r="AC300" i="2"/>
  <c r="Y300" i="2"/>
  <c r="AS300" i="2"/>
  <c r="AR300" i="2"/>
  <c r="W300" i="2"/>
  <c r="U300" i="2"/>
  <c r="I300" i="2"/>
  <c r="V300" i="2"/>
  <c r="K300" i="2"/>
  <c r="G300" i="2"/>
  <c r="AW300" i="2"/>
  <c r="AU300" i="2"/>
  <c r="F300" i="2"/>
  <c r="AN312" i="2"/>
  <c r="AB312" i="2"/>
  <c r="P312" i="2"/>
  <c r="D312" i="2"/>
  <c r="AY312" i="2"/>
  <c r="AM312" i="2"/>
  <c r="AA312" i="2"/>
  <c r="O312" i="2"/>
  <c r="C312" i="2"/>
  <c r="AX312" i="2"/>
  <c r="AL312" i="2"/>
  <c r="Z312" i="2"/>
  <c r="N312" i="2"/>
  <c r="B312" i="2"/>
  <c r="AV312" i="2"/>
  <c r="AJ312" i="2"/>
  <c r="X312" i="2"/>
  <c r="L312" i="2"/>
  <c r="AW312" i="2"/>
  <c r="AF312" i="2"/>
  <c r="M312" i="2"/>
  <c r="AU312" i="2"/>
  <c r="AE312" i="2"/>
  <c r="K312" i="2"/>
  <c r="AT312" i="2"/>
  <c r="AD312" i="2"/>
  <c r="J312" i="2"/>
  <c r="AR312" i="2"/>
  <c r="Y312" i="2"/>
  <c r="H312" i="2"/>
  <c r="AP312" i="2"/>
  <c r="V312" i="2"/>
  <c r="F312" i="2"/>
  <c r="W312" i="2"/>
  <c r="U312" i="2"/>
  <c r="T312" i="2"/>
  <c r="AQ312" i="2"/>
  <c r="Q312" i="2"/>
  <c r="E312" i="2"/>
  <c r="AS312" i="2"/>
  <c r="AO312" i="2"/>
  <c r="AK312" i="2"/>
  <c r="AI312" i="2"/>
  <c r="AH312" i="2"/>
  <c r="AG312" i="2"/>
  <c r="AC312" i="2"/>
  <c r="R312" i="2"/>
  <c r="G312" i="2"/>
  <c r="S312" i="2"/>
  <c r="I312" i="2"/>
  <c r="AX301" i="2"/>
  <c r="AL301" i="2"/>
  <c r="Z301" i="2"/>
  <c r="N301" i="2"/>
  <c r="B301" i="2"/>
  <c r="AW301" i="2"/>
  <c r="AK301" i="2"/>
  <c r="Y301" i="2"/>
  <c r="M301" i="2"/>
  <c r="AV301" i="2"/>
  <c r="AJ301" i="2"/>
  <c r="X301" i="2"/>
  <c r="L301" i="2"/>
  <c r="AT301" i="2"/>
  <c r="AH301" i="2"/>
  <c r="V301" i="2"/>
  <c r="J301" i="2"/>
  <c r="AP301" i="2"/>
  <c r="W301" i="2"/>
  <c r="F301" i="2"/>
  <c r="AO301" i="2"/>
  <c r="U301" i="2"/>
  <c r="E301" i="2"/>
  <c r="AN301" i="2"/>
  <c r="T301" i="2"/>
  <c r="AF301" i="2"/>
  <c r="P301" i="2"/>
  <c r="AR301" i="2"/>
  <c r="Q301" i="2"/>
  <c r="AQ301" i="2"/>
  <c r="O301" i="2"/>
  <c r="AM301" i="2"/>
  <c r="K301" i="2"/>
  <c r="AE301" i="2"/>
  <c r="G301" i="2"/>
  <c r="AB301" i="2"/>
  <c r="AA301" i="2"/>
  <c r="S301" i="2"/>
  <c r="R301" i="2"/>
  <c r="I301" i="2"/>
  <c r="AY301" i="2"/>
  <c r="AU301" i="2"/>
  <c r="AS301" i="2"/>
  <c r="AG301" i="2"/>
  <c r="AC301" i="2"/>
  <c r="AD301" i="2"/>
  <c r="C301" i="2"/>
  <c r="AI301" i="2"/>
  <c r="H301" i="2"/>
  <c r="D301" i="2"/>
  <c r="AT309" i="2"/>
  <c r="AH309" i="2"/>
  <c r="V309" i="2"/>
  <c r="J309" i="2"/>
  <c r="AS309" i="2"/>
  <c r="AG309" i="2"/>
  <c r="U309" i="2"/>
  <c r="I309" i="2"/>
  <c r="AR309" i="2"/>
  <c r="AF309" i="2"/>
  <c r="T309" i="2"/>
  <c r="H309" i="2"/>
  <c r="AP309" i="2"/>
  <c r="AD309" i="2"/>
  <c r="R309" i="2"/>
  <c r="F309" i="2"/>
  <c r="AL309" i="2"/>
  <c r="S309" i="2"/>
  <c r="B309" i="2"/>
  <c r="AK309" i="2"/>
  <c r="Q309" i="2"/>
  <c r="AJ309" i="2"/>
  <c r="P309" i="2"/>
  <c r="AX309" i="2"/>
  <c r="AE309" i="2"/>
  <c r="N309" i="2"/>
  <c r="AV309" i="2"/>
  <c r="AB309" i="2"/>
  <c r="L309" i="2"/>
  <c r="AY309" i="2"/>
  <c r="X309" i="2"/>
  <c r="AW309" i="2"/>
  <c r="W309" i="2"/>
  <c r="AU309" i="2"/>
  <c r="O309" i="2"/>
  <c r="AN309" i="2"/>
  <c r="G309" i="2"/>
  <c r="M309" i="2"/>
  <c r="K309" i="2"/>
  <c r="E309" i="2"/>
  <c r="D309" i="2"/>
  <c r="AQ309" i="2"/>
  <c r="C309" i="2"/>
  <c r="AC309" i="2"/>
  <c r="AA309" i="2"/>
  <c r="Z309" i="2"/>
  <c r="AM309" i="2"/>
  <c r="Y309" i="2"/>
  <c r="AI309" i="2"/>
  <c r="AO309" i="2"/>
  <c r="AV302" i="2"/>
  <c r="AJ302" i="2"/>
  <c r="X302" i="2"/>
  <c r="L302" i="2"/>
  <c r="AU302" i="2"/>
  <c r="AI302" i="2"/>
  <c r="W302" i="2"/>
  <c r="K302" i="2"/>
  <c r="AT302" i="2"/>
  <c r="AH302" i="2"/>
  <c r="V302" i="2"/>
  <c r="J302" i="2"/>
  <c r="AR302" i="2"/>
  <c r="AF302" i="2"/>
  <c r="T302" i="2"/>
  <c r="H302" i="2"/>
  <c r="AS302" i="2"/>
  <c r="AB302" i="2"/>
  <c r="I302" i="2"/>
  <c r="AQ302" i="2"/>
  <c r="AA302" i="2"/>
  <c r="G302" i="2"/>
  <c r="AP302" i="2"/>
  <c r="Z302" i="2"/>
  <c r="F302" i="2"/>
  <c r="AL302" i="2"/>
  <c r="R302" i="2"/>
  <c r="B302" i="2"/>
  <c r="AX302" i="2"/>
  <c r="S302" i="2"/>
  <c r="AW302" i="2"/>
  <c r="Q302" i="2"/>
  <c r="AO302" i="2"/>
  <c r="P302" i="2"/>
  <c r="AK302" i="2"/>
  <c r="M302" i="2"/>
  <c r="O302" i="2"/>
  <c r="N302" i="2"/>
  <c r="E302" i="2"/>
  <c r="AY302" i="2"/>
  <c r="D302" i="2"/>
  <c r="AN302" i="2"/>
  <c r="C302" i="2"/>
  <c r="AG302" i="2"/>
  <c r="AE302" i="2"/>
  <c r="AD302" i="2"/>
  <c r="AC302" i="2"/>
  <c r="U302" i="2"/>
  <c r="AM302" i="2"/>
  <c r="Y302" i="2"/>
  <c r="AU291" i="2"/>
  <c r="AI291" i="2"/>
  <c r="W291" i="2"/>
  <c r="K291" i="2"/>
  <c r="AT291" i="2"/>
  <c r="AH291" i="2"/>
  <c r="V291" i="2"/>
  <c r="J291" i="2"/>
  <c r="AS291" i="2"/>
  <c r="AG291" i="2"/>
  <c r="U291" i="2"/>
  <c r="I291" i="2"/>
  <c r="AQ291" i="2"/>
  <c r="AE291" i="2"/>
  <c r="S291" i="2"/>
  <c r="G291" i="2"/>
  <c r="AM291" i="2"/>
  <c r="T291" i="2"/>
  <c r="C291" i="2"/>
  <c r="AF291" i="2"/>
  <c r="N291" i="2"/>
  <c r="AY291" i="2"/>
  <c r="AD291" i="2"/>
  <c r="M291" i="2"/>
  <c r="AX291" i="2"/>
  <c r="AC291" i="2"/>
  <c r="L291" i="2"/>
  <c r="AR291" i="2"/>
  <c r="Z291" i="2"/>
  <c r="E291" i="2"/>
  <c r="AB291" i="2"/>
  <c r="AA291" i="2"/>
  <c r="Y291" i="2"/>
  <c r="X291" i="2"/>
  <c r="AW291" i="2"/>
  <c r="R291" i="2"/>
  <c r="AN291" i="2"/>
  <c r="AL291" i="2"/>
  <c r="AK291" i="2"/>
  <c r="Q291" i="2"/>
  <c r="O291" i="2"/>
  <c r="D291" i="2"/>
  <c r="B291" i="2"/>
  <c r="AP291" i="2"/>
  <c r="H291" i="2"/>
  <c r="F291" i="2"/>
  <c r="P291" i="2"/>
  <c r="AO291" i="2"/>
  <c r="AV291" i="2"/>
  <c r="AJ291" i="2"/>
  <c r="AX295" i="2"/>
  <c r="AL295" i="2"/>
  <c r="Z295" i="2"/>
  <c r="N295" i="2"/>
  <c r="B295" i="2"/>
  <c r="AW295" i="2"/>
  <c r="AK295" i="2"/>
  <c r="Y295" i="2"/>
  <c r="M295" i="2"/>
  <c r="AV295" i="2"/>
  <c r="AJ295" i="2"/>
  <c r="X295" i="2"/>
  <c r="L295" i="2"/>
  <c r="AT295" i="2"/>
  <c r="AH295" i="2"/>
  <c r="V295" i="2"/>
  <c r="J295" i="2"/>
  <c r="AI295" i="2"/>
  <c r="R295" i="2"/>
  <c r="AG295" i="2"/>
  <c r="Q295" i="2"/>
  <c r="AE295" i="2"/>
  <c r="I295" i="2"/>
  <c r="AD295" i="2"/>
  <c r="H295" i="2"/>
  <c r="AY295" i="2"/>
  <c r="AC295" i="2"/>
  <c r="G295" i="2"/>
  <c r="AR295" i="2"/>
  <c r="W295" i="2"/>
  <c r="D295" i="2"/>
  <c r="AO295" i="2"/>
  <c r="F295" i="2"/>
  <c r="AN295" i="2"/>
  <c r="E295" i="2"/>
  <c r="AM295" i="2"/>
  <c r="C295" i="2"/>
  <c r="AF295" i="2"/>
  <c r="AB295" i="2"/>
  <c r="AS295" i="2"/>
  <c r="AQ295" i="2"/>
  <c r="AP295" i="2"/>
  <c r="U295" i="2"/>
  <c r="S295" i="2"/>
  <c r="AA295" i="2"/>
  <c r="P295" i="2"/>
  <c r="AU295" i="2"/>
  <c r="O295" i="2"/>
  <c r="T295" i="2"/>
  <c r="K295" i="2"/>
  <c r="AR292" i="2"/>
  <c r="AF292" i="2"/>
  <c r="T292" i="2"/>
  <c r="H292" i="2"/>
  <c r="AQ292" i="2"/>
  <c r="AE292" i="2"/>
  <c r="S292" i="2"/>
  <c r="G292" i="2"/>
  <c r="AP292" i="2"/>
  <c r="AD292" i="2"/>
  <c r="R292" i="2"/>
  <c r="F292" i="2"/>
  <c r="AN292" i="2"/>
  <c r="AB292" i="2"/>
  <c r="P292" i="2"/>
  <c r="D292" i="2"/>
  <c r="AO292" i="2"/>
  <c r="X292" i="2"/>
  <c r="E292" i="2"/>
  <c r="AM292" i="2"/>
  <c r="V292" i="2"/>
  <c r="AL292" i="2"/>
  <c r="U292" i="2"/>
  <c r="AK292" i="2"/>
  <c r="Q292" i="2"/>
  <c r="AY292" i="2"/>
  <c r="AH292" i="2"/>
  <c r="M292" i="2"/>
  <c r="AJ292" i="2"/>
  <c r="J292" i="2"/>
  <c r="AI292" i="2"/>
  <c r="I292" i="2"/>
  <c r="AG292" i="2"/>
  <c r="C292" i="2"/>
  <c r="AC292" i="2"/>
  <c r="B292" i="2"/>
  <c r="AA292" i="2"/>
  <c r="AT292" i="2"/>
  <c r="AS292" i="2"/>
  <c r="Z292" i="2"/>
  <c r="W292" i="2"/>
  <c r="N292" i="2"/>
  <c r="AU292" i="2"/>
  <c r="Y292" i="2"/>
  <c r="O292" i="2"/>
  <c r="K292" i="2"/>
  <c r="AX292" i="2"/>
  <c r="AW292" i="2"/>
  <c r="AV292" i="2"/>
  <c r="L292" i="2"/>
  <c r="AP293" i="2"/>
  <c r="AD293" i="2"/>
  <c r="R293" i="2"/>
  <c r="F293" i="2"/>
  <c r="AO293" i="2"/>
  <c r="AC293" i="2"/>
  <c r="Q293" i="2"/>
  <c r="E293" i="2"/>
  <c r="AN293" i="2"/>
  <c r="AB293" i="2"/>
  <c r="P293" i="2"/>
  <c r="D293" i="2"/>
  <c r="AX293" i="2"/>
  <c r="AL293" i="2"/>
  <c r="Z293" i="2"/>
  <c r="N293" i="2"/>
  <c r="B293" i="2"/>
  <c r="AT293" i="2"/>
  <c r="AA293" i="2"/>
  <c r="J293" i="2"/>
  <c r="AW293" i="2"/>
  <c r="AF293" i="2"/>
  <c r="K293" i="2"/>
  <c r="AV293" i="2"/>
  <c r="AE293" i="2"/>
  <c r="I293" i="2"/>
  <c r="AU293" i="2"/>
  <c r="Y293" i="2"/>
  <c r="H293" i="2"/>
  <c r="AQ293" i="2"/>
  <c r="V293" i="2"/>
  <c r="AS293" i="2"/>
  <c r="S293" i="2"/>
  <c r="AR293" i="2"/>
  <c r="O293" i="2"/>
  <c r="AM293" i="2"/>
  <c r="M293" i="2"/>
  <c r="AK293" i="2"/>
  <c r="L293" i="2"/>
  <c r="AJ293" i="2"/>
  <c r="G293" i="2"/>
  <c r="AI293" i="2"/>
  <c r="AH293" i="2"/>
  <c r="AG293" i="2"/>
  <c r="W293" i="2"/>
  <c r="T293" i="2"/>
  <c r="X293" i="2"/>
  <c r="AY293" i="2"/>
  <c r="U293" i="2"/>
  <c r="C293" i="2"/>
  <c r="AP305" i="2"/>
  <c r="AD305" i="2"/>
  <c r="R305" i="2"/>
  <c r="F305" i="2"/>
  <c r="AO305" i="2"/>
  <c r="AC305" i="2"/>
  <c r="Q305" i="2"/>
  <c r="E305" i="2"/>
  <c r="AN305" i="2"/>
  <c r="AB305" i="2"/>
  <c r="P305" i="2"/>
  <c r="D305" i="2"/>
  <c r="AX305" i="2"/>
  <c r="AL305" i="2"/>
  <c r="Z305" i="2"/>
  <c r="N305" i="2"/>
  <c r="B305" i="2"/>
  <c r="AM305" i="2"/>
  <c r="V305" i="2"/>
  <c r="C305" i="2"/>
  <c r="AK305" i="2"/>
  <c r="U305" i="2"/>
  <c r="AJ305" i="2"/>
  <c r="T305" i="2"/>
  <c r="AY305" i="2"/>
  <c r="AH305" i="2"/>
  <c r="O305" i="2"/>
  <c r="AV305" i="2"/>
  <c r="AF305" i="2"/>
  <c r="L305" i="2"/>
  <c r="AI305" i="2"/>
  <c r="H305" i="2"/>
  <c r="AG305" i="2"/>
  <c r="G305" i="2"/>
  <c r="AE305" i="2"/>
  <c r="X305" i="2"/>
  <c r="AA305" i="2"/>
  <c r="Y305" i="2"/>
  <c r="W305" i="2"/>
  <c r="S305" i="2"/>
  <c r="M305" i="2"/>
  <c r="AW305" i="2"/>
  <c r="AT305" i="2"/>
  <c r="AR305" i="2"/>
  <c r="J305" i="2"/>
  <c r="I305" i="2"/>
  <c r="K305" i="2"/>
  <c r="AS305" i="2"/>
  <c r="AU305" i="2"/>
  <c r="AQ305" i="2"/>
  <c r="AR310" i="2"/>
  <c r="AF310" i="2"/>
  <c r="T310" i="2"/>
  <c r="H310" i="2"/>
  <c r="AQ310" i="2"/>
  <c r="AE310" i="2"/>
  <c r="S310" i="2"/>
  <c r="G310" i="2"/>
  <c r="AP310" i="2"/>
  <c r="AD310" i="2"/>
  <c r="R310" i="2"/>
  <c r="F310" i="2"/>
  <c r="AN310" i="2"/>
  <c r="AB310" i="2"/>
  <c r="P310" i="2"/>
  <c r="D310" i="2"/>
  <c r="AO310" i="2"/>
  <c r="X310" i="2"/>
  <c r="E310" i="2"/>
  <c r="AM310" i="2"/>
  <c r="W310" i="2"/>
  <c r="C310" i="2"/>
  <c r="AL310" i="2"/>
  <c r="V310" i="2"/>
  <c r="B310" i="2"/>
  <c r="AJ310" i="2"/>
  <c r="Q310" i="2"/>
  <c r="AX310" i="2"/>
  <c r="AH310" i="2"/>
  <c r="N310" i="2"/>
  <c r="AG310" i="2"/>
  <c r="AC310" i="2"/>
  <c r="AA310" i="2"/>
  <c r="AW310" i="2"/>
  <c r="U310" i="2"/>
  <c r="L310" i="2"/>
  <c r="AY310" i="2"/>
  <c r="K310" i="2"/>
  <c r="AV310" i="2"/>
  <c r="J310" i="2"/>
  <c r="AU310" i="2"/>
  <c r="I310" i="2"/>
  <c r="AT310" i="2"/>
  <c r="AS310" i="2"/>
  <c r="AI310" i="2"/>
  <c r="Y310" i="2"/>
  <c r="Z310" i="2"/>
  <c r="O310" i="2"/>
  <c r="M310" i="2"/>
  <c r="AK310" i="2"/>
  <c r="AT303" i="2"/>
  <c r="AH303" i="2"/>
  <c r="V303" i="2"/>
  <c r="J303" i="2"/>
  <c r="AS303" i="2"/>
  <c r="AG303" i="2"/>
  <c r="U303" i="2"/>
  <c r="I303" i="2"/>
  <c r="AR303" i="2"/>
  <c r="AF303" i="2"/>
  <c r="T303" i="2"/>
  <c r="H303" i="2"/>
  <c r="AP303" i="2"/>
  <c r="AD303" i="2"/>
  <c r="R303" i="2"/>
  <c r="F303" i="2"/>
  <c r="AX303" i="2"/>
  <c r="AE303" i="2"/>
  <c r="N303" i="2"/>
  <c r="AW303" i="2"/>
  <c r="AC303" i="2"/>
  <c r="M303" i="2"/>
  <c r="AV303" i="2"/>
  <c r="AB303" i="2"/>
  <c r="L303" i="2"/>
  <c r="AN303" i="2"/>
  <c r="X303" i="2"/>
  <c r="D303" i="2"/>
  <c r="Y303" i="2"/>
  <c r="AY303" i="2"/>
  <c r="W303" i="2"/>
  <c r="AU303" i="2"/>
  <c r="S303" i="2"/>
  <c r="AM303" i="2"/>
  <c r="O303" i="2"/>
  <c r="AQ303" i="2"/>
  <c r="E303" i="2"/>
  <c r="AO303" i="2"/>
  <c r="C303" i="2"/>
  <c r="AL303" i="2"/>
  <c r="B303" i="2"/>
  <c r="AK303" i="2"/>
  <c r="AJ303" i="2"/>
  <c r="Z303" i="2"/>
  <c r="Q303" i="2"/>
  <c r="P303" i="2"/>
  <c r="G303" i="2"/>
  <c r="AI303" i="2"/>
  <c r="AA303" i="2"/>
  <c r="K303" i="2"/>
  <c r="AR304" i="2"/>
  <c r="AF304" i="2"/>
  <c r="T304" i="2"/>
  <c r="H304" i="2"/>
  <c r="AQ304" i="2"/>
  <c r="AE304" i="2"/>
  <c r="S304" i="2"/>
  <c r="G304" i="2"/>
  <c r="AP304" i="2"/>
  <c r="AD304" i="2"/>
  <c r="R304" i="2"/>
  <c r="F304" i="2"/>
  <c r="AN304" i="2"/>
  <c r="AB304" i="2"/>
  <c r="P304" i="2"/>
  <c r="D304" i="2"/>
  <c r="AJ304" i="2"/>
  <c r="Q304" i="2"/>
  <c r="AY304" i="2"/>
  <c r="AI304" i="2"/>
  <c r="O304" i="2"/>
  <c r="AX304" i="2"/>
  <c r="AH304" i="2"/>
  <c r="N304" i="2"/>
  <c r="AT304" i="2"/>
  <c r="Z304" i="2"/>
  <c r="J304" i="2"/>
  <c r="AA304" i="2"/>
  <c r="B304" i="2"/>
  <c r="Y304" i="2"/>
  <c r="AW304" i="2"/>
  <c r="X304" i="2"/>
  <c r="AS304" i="2"/>
  <c r="U304" i="2"/>
  <c r="AL304" i="2"/>
  <c r="AK304" i="2"/>
  <c r="AG304" i="2"/>
  <c r="AC304" i="2"/>
  <c r="W304" i="2"/>
  <c r="AU304" i="2"/>
  <c r="AO304" i="2"/>
  <c r="AM304" i="2"/>
  <c r="M304" i="2"/>
  <c r="K304" i="2"/>
  <c r="AV304" i="2"/>
  <c r="L304" i="2"/>
  <c r="E304" i="2"/>
  <c r="V304" i="2"/>
  <c r="I304" i="2"/>
  <c r="C304" i="2"/>
  <c r="AN294" i="2"/>
  <c r="AB294" i="2"/>
  <c r="P294" i="2"/>
  <c r="D294" i="2"/>
  <c r="AY294" i="2"/>
  <c r="AM294" i="2"/>
  <c r="AA294" i="2"/>
  <c r="O294" i="2"/>
  <c r="C294" i="2"/>
  <c r="AX294" i="2"/>
  <c r="AL294" i="2"/>
  <c r="Z294" i="2"/>
  <c r="N294" i="2"/>
  <c r="B294" i="2"/>
  <c r="AV294" i="2"/>
  <c r="AJ294" i="2"/>
  <c r="X294" i="2"/>
  <c r="L294" i="2"/>
  <c r="AW294" i="2"/>
  <c r="AF294" i="2"/>
  <c r="M294" i="2"/>
  <c r="AU294" i="2"/>
  <c r="AO294" i="2"/>
  <c r="T294" i="2"/>
  <c r="AK294" i="2"/>
  <c r="S294" i="2"/>
  <c r="AI294" i="2"/>
  <c r="R294" i="2"/>
  <c r="AE294" i="2"/>
  <c r="J294" i="2"/>
  <c r="Y294" i="2"/>
  <c r="W294" i="2"/>
  <c r="V294" i="2"/>
  <c r="AT294" i="2"/>
  <c r="U294" i="2"/>
  <c r="AS294" i="2"/>
  <c r="Q294" i="2"/>
  <c r="AP294" i="2"/>
  <c r="AH294" i="2"/>
  <c r="AG294" i="2"/>
  <c r="AC294" i="2"/>
  <c r="I294" i="2"/>
  <c r="K294" i="2"/>
  <c r="H294" i="2"/>
  <c r="G294" i="2"/>
  <c r="E294" i="2"/>
  <c r="F294" i="2"/>
  <c r="AQ294" i="2"/>
  <c r="AD294" i="2"/>
  <c r="AR294" i="2"/>
  <c r="AN306" i="2"/>
  <c r="AB306" i="2"/>
  <c r="P306" i="2"/>
  <c r="D306" i="2"/>
  <c r="AY306" i="2"/>
  <c r="AM306" i="2"/>
  <c r="AA306" i="2"/>
  <c r="O306" i="2"/>
  <c r="C306" i="2"/>
  <c r="AX306" i="2"/>
  <c r="AL306" i="2"/>
  <c r="Z306" i="2"/>
  <c r="N306" i="2"/>
  <c r="B306" i="2"/>
  <c r="AV306" i="2"/>
  <c r="AJ306" i="2"/>
  <c r="X306" i="2"/>
  <c r="L306" i="2"/>
  <c r="AR306" i="2"/>
  <c r="Y306" i="2"/>
  <c r="H306" i="2"/>
  <c r="AQ306" i="2"/>
  <c r="W306" i="2"/>
  <c r="G306" i="2"/>
  <c r="AP306" i="2"/>
  <c r="V306" i="2"/>
  <c r="F306" i="2"/>
  <c r="AK306" i="2"/>
  <c r="T306" i="2"/>
  <c r="AH306" i="2"/>
  <c r="R306" i="2"/>
  <c r="AU306" i="2"/>
  <c r="Q306" i="2"/>
  <c r="AT306" i="2"/>
  <c r="M306" i="2"/>
  <c r="AS306" i="2"/>
  <c r="K306" i="2"/>
  <c r="AG306" i="2"/>
  <c r="E306" i="2"/>
  <c r="AD306" i="2"/>
  <c r="AC306" i="2"/>
  <c r="U306" i="2"/>
  <c r="S306" i="2"/>
  <c r="J306" i="2"/>
  <c r="AE306" i="2"/>
  <c r="I306" i="2"/>
  <c r="AW306" i="2"/>
  <c r="AI306" i="2"/>
  <c r="AO306" i="2"/>
  <c r="AF306" i="2"/>
  <c r="E3" i="12" l="1"/>
  <c r="G314" i="11"/>
  <c r="AV313" i="2" l="1"/>
  <c r="AF313" i="2"/>
  <c r="AE313" i="2"/>
  <c r="O313" i="2"/>
  <c r="AJ313" i="2"/>
  <c r="P313" i="2"/>
  <c r="D313" i="2"/>
  <c r="I313" i="2"/>
  <c r="X313" i="2"/>
  <c r="AU313" i="2"/>
  <c r="W313" i="2"/>
  <c r="AA313" i="2"/>
  <c r="AX313" i="2"/>
  <c r="L313" i="2"/>
  <c r="AD313" i="2"/>
  <c r="AS313" i="2"/>
  <c r="G313" i="2"/>
  <c r="AL313" i="2"/>
  <c r="AT313" i="2"/>
  <c r="K313" i="2"/>
  <c r="C313" i="2"/>
  <c r="T313" i="2"/>
  <c r="Z313" i="2"/>
  <c r="AH313" i="2"/>
  <c r="AR313" i="2"/>
  <c r="AQ313" i="2"/>
  <c r="B313" i="2"/>
  <c r="J313" i="2"/>
  <c r="H313" i="2"/>
  <c r="AO313" i="2"/>
  <c r="AW313" i="2"/>
  <c r="AI313" i="2"/>
  <c r="AN313" i="2"/>
  <c r="AC313" i="2"/>
  <c r="AK313" i="2"/>
  <c r="R313" i="2"/>
  <c r="F313" i="2"/>
  <c r="AY313" i="2"/>
  <c r="V313" i="2"/>
  <c r="AG313" i="2"/>
  <c r="Q313" i="2"/>
  <c r="AB313" i="2"/>
  <c r="AM313" i="2"/>
  <c r="E313" i="2"/>
  <c r="E4" i="12" s="1"/>
  <c r="AP313" i="2"/>
  <c r="U313" i="2"/>
  <c r="S313" i="2"/>
  <c r="N313" i="2"/>
  <c r="Y313" i="2"/>
  <c r="M313" i="2"/>
  <c r="G315" i="11"/>
  <c r="G314" i="2"/>
  <c r="CB291" i="1"/>
  <c r="CC291" i="1" s="1"/>
  <c r="CA291" i="1"/>
  <c r="BZ291" i="1"/>
  <c r="BY291" i="1"/>
  <c r="BX291" i="1"/>
  <c r="BW291" i="1"/>
  <c r="BV291" i="1"/>
  <c r="BU291" i="1"/>
  <c r="BT291" i="1"/>
  <c r="BS291" i="1"/>
  <c r="BR291" i="1" s="1"/>
  <c r="BR292" i="1" s="1"/>
  <c r="BR293" i="1" s="1"/>
  <c r="BR294" i="1" s="1"/>
  <c r="BR295" i="1" s="1"/>
  <c r="BR296" i="1" s="1"/>
  <c r="BR297" i="1" s="1"/>
  <c r="BR298" i="1" s="1"/>
  <c r="BR299" i="1" s="1"/>
  <c r="BR300" i="1" s="1"/>
  <c r="BR301" i="1" s="1"/>
  <c r="BR302" i="1" s="1"/>
  <c r="BR303" i="1" s="1"/>
  <c r="BR304" i="1" s="1"/>
  <c r="BR305" i="1" s="1"/>
  <c r="BR306" i="1" s="1"/>
  <c r="BR307" i="1" s="1"/>
  <c r="BR308" i="1" s="1"/>
  <c r="BR309" i="1" s="1"/>
  <c r="BR310" i="1" s="1"/>
  <c r="BR311" i="1" s="1"/>
  <c r="BR312" i="1" s="1"/>
  <c r="BR313" i="1" s="1"/>
  <c r="BR314" i="1" s="1"/>
  <c r="BR315" i="1" s="1"/>
  <c r="BR316" i="1" s="1"/>
  <c r="BR317" i="1" s="1"/>
  <c r="BR318" i="1" s="1"/>
  <c r="BR319" i="1" s="1"/>
  <c r="BR320" i="1" s="1"/>
  <c r="BR321" i="1" s="1"/>
  <c r="BR322" i="1" s="1"/>
  <c r="BR323" i="1" s="1"/>
  <c r="BR324" i="1" s="1"/>
  <c r="BR325" i="1" s="1"/>
  <c r="BR326" i="1" s="1"/>
  <c r="BR327" i="1" s="1"/>
  <c r="BR328" i="1" s="1"/>
  <c r="BR329" i="1" s="1"/>
  <c r="BR330" i="1" s="1"/>
  <c r="BR331" i="1" s="1"/>
  <c r="BR332" i="1" s="1"/>
  <c r="BR333" i="1" s="1"/>
  <c r="BR334" i="1" s="1"/>
  <c r="BR335" i="1" s="1"/>
  <c r="BR336" i="1" s="1"/>
  <c r="BR337" i="1" s="1"/>
  <c r="BR338" i="1" s="1"/>
  <c r="BR339" i="1" s="1"/>
  <c r="BR340" i="1" s="1"/>
  <c r="BR341" i="1" s="1"/>
  <c r="BR342" i="1" s="1"/>
  <c r="BR343" i="1" s="1"/>
  <c r="BR344" i="1" s="1"/>
  <c r="BR345" i="1" s="1"/>
  <c r="BR346" i="1" s="1"/>
  <c r="BR347" i="1" s="1"/>
  <c r="BR348" i="1" s="1"/>
  <c r="BR349" i="1" s="1"/>
  <c r="BR350" i="1" s="1"/>
  <c r="BR351" i="1" s="1"/>
  <c r="BR352" i="1" s="1"/>
  <c r="BR353" i="1" s="1"/>
  <c r="BR354" i="1" s="1"/>
  <c r="BR355" i="1" s="1"/>
  <c r="BR356" i="1" s="1"/>
  <c r="BR357" i="1" s="1"/>
  <c r="BR358" i="1" s="1"/>
  <c r="BR359" i="1" s="1"/>
  <c r="BR360" i="1" s="1"/>
  <c r="BR361" i="1" s="1"/>
  <c r="BR362" i="1" s="1"/>
  <c r="BR363" i="1" s="1"/>
  <c r="BR364" i="1" s="1"/>
  <c r="BR365" i="1" s="1"/>
  <c r="BR366" i="1" s="1"/>
  <c r="BR367" i="1" s="1"/>
  <c r="BR368" i="1" s="1"/>
  <c r="BR369" i="1" s="1"/>
  <c r="BR370" i="1" s="1"/>
  <c r="BR371" i="1" s="1"/>
  <c r="BR372" i="1" s="1"/>
  <c r="BR373" i="1" s="1"/>
  <c r="BR374" i="1" s="1"/>
  <c r="BR375" i="1" s="1"/>
  <c r="BR376" i="1" s="1"/>
  <c r="BR377" i="1" s="1"/>
  <c r="BR378" i="1" s="1"/>
  <c r="BR379" i="1" s="1"/>
  <c r="BR380" i="1" s="1"/>
  <c r="BR381" i="1" s="1"/>
  <c r="BR382" i="1" s="1"/>
  <c r="BR383" i="1" s="1"/>
  <c r="BR384" i="1" s="1"/>
  <c r="BR385" i="1" s="1"/>
  <c r="BR386" i="1" s="1"/>
  <c r="BR387" i="1" s="1"/>
  <c r="BR388" i="1" s="1"/>
  <c r="BR389" i="1" s="1"/>
  <c r="BR390" i="1" s="1"/>
  <c r="BR391" i="1" s="1"/>
  <c r="BR392" i="1" s="1"/>
  <c r="BR393" i="1" s="1"/>
  <c r="BR394" i="1" s="1"/>
  <c r="BR395" i="1" s="1"/>
  <c r="BR396" i="1" s="1"/>
  <c r="BR397" i="1" s="1"/>
  <c r="BR398" i="1" s="1"/>
  <c r="BR399" i="1" s="1"/>
  <c r="BR400" i="1" s="1"/>
  <c r="BR401" i="1" s="1"/>
  <c r="BR402" i="1" s="1"/>
  <c r="BR403" i="1" s="1"/>
  <c r="BR404" i="1" s="1"/>
  <c r="BR405" i="1" s="1"/>
  <c r="BR406" i="1" s="1"/>
  <c r="BR407" i="1" s="1"/>
  <c r="BR408" i="1" s="1"/>
  <c r="BR409" i="1" s="1"/>
  <c r="BR410" i="1" s="1"/>
  <c r="BR411" i="1" s="1"/>
  <c r="BR412" i="1" s="1"/>
  <c r="BR413" i="1" s="1"/>
  <c r="BR414" i="1" s="1"/>
  <c r="BR415" i="1" s="1"/>
  <c r="BR416" i="1" s="1"/>
  <c r="BR417" i="1" s="1"/>
  <c r="BR418" i="1" s="1"/>
  <c r="BR419" i="1" s="1"/>
  <c r="BR420" i="1" s="1"/>
  <c r="BR421" i="1" s="1"/>
  <c r="BR422" i="1" s="1"/>
  <c r="BR423" i="1" s="1"/>
  <c r="BR424" i="1" s="1"/>
  <c r="BR425" i="1" s="1"/>
  <c r="BR426" i="1" s="1"/>
  <c r="BR427" i="1" s="1"/>
  <c r="BR428" i="1" s="1"/>
  <c r="BR429" i="1" s="1"/>
  <c r="BR430" i="1" s="1"/>
  <c r="BR431" i="1" s="1"/>
  <c r="BR432" i="1" s="1"/>
  <c r="BR433" i="1" s="1"/>
  <c r="BR434" i="1" s="1"/>
  <c r="BR435" i="1" s="1"/>
  <c r="BR436" i="1" s="1"/>
  <c r="BR437" i="1" s="1"/>
  <c r="BR438" i="1" s="1"/>
  <c r="BR439" i="1" s="1"/>
  <c r="BR440" i="1" s="1"/>
  <c r="BR441" i="1" s="1"/>
  <c r="BR442" i="1" s="1"/>
  <c r="BR443" i="1" s="1"/>
  <c r="BR444" i="1" s="1"/>
  <c r="BR445" i="1" s="1"/>
  <c r="BR446" i="1" s="1"/>
  <c r="BR447" i="1" s="1"/>
  <c r="BR448" i="1" s="1"/>
  <c r="BR449" i="1" s="1"/>
  <c r="BR450" i="1" s="1"/>
  <c r="BR451" i="1" s="1"/>
  <c r="BR452" i="1" s="1"/>
  <c r="BR453" i="1" s="1"/>
  <c r="BR454" i="1" s="1"/>
  <c r="BR455" i="1" s="1"/>
  <c r="BR456" i="1" s="1"/>
  <c r="BR457" i="1" s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CB290" i="1"/>
  <c r="CA290" i="1"/>
  <c r="BZ290" i="1"/>
  <c r="BY290" i="1"/>
  <c r="BX290" i="1"/>
  <c r="BW290" i="1"/>
  <c r="BV290" i="1"/>
  <c r="BU290" i="1"/>
  <c r="BT290" i="1"/>
  <c r="BS290" i="1"/>
  <c r="BR290" i="1" s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BO291" i="1" l="1"/>
  <c r="CC290" i="1"/>
  <c r="CD290" i="1" s="1"/>
  <c r="CE290" i="1" s="1"/>
  <c r="CF290" i="1" s="1"/>
  <c r="CG290" i="1" s="1"/>
  <c r="CH290" i="1" s="1"/>
  <c r="CI290" i="1" s="1"/>
  <c r="CJ290" i="1" s="1"/>
  <c r="CK290" i="1" s="1"/>
  <c r="CL290" i="1" s="1"/>
  <c r="CM290" i="1" s="1"/>
  <c r="CN290" i="1" s="1"/>
  <c r="CO290" i="1" s="1"/>
  <c r="CD291" i="1"/>
  <c r="CE291" i="1" s="1"/>
  <c r="CF291" i="1" s="1"/>
  <c r="CG291" i="1" s="1"/>
  <c r="CH291" i="1" s="1"/>
  <c r="CI291" i="1" s="1"/>
  <c r="CJ291" i="1" s="1"/>
  <c r="CK291" i="1" s="1"/>
  <c r="CL291" i="1" s="1"/>
  <c r="CM291" i="1" s="1"/>
  <c r="CN291" i="1" s="1"/>
  <c r="CO291" i="1" s="1"/>
  <c r="CP291" i="1" s="1"/>
  <c r="BO290" i="1"/>
  <c r="AT314" i="2"/>
  <c r="S314" i="2"/>
  <c r="AS314" i="2"/>
  <c r="I314" i="2"/>
  <c r="AH314" i="2"/>
  <c r="C314" i="2"/>
  <c r="O314" i="2"/>
  <c r="V314" i="2"/>
  <c r="AL314" i="2"/>
  <c r="AQ314" i="2"/>
  <c r="AY314" i="2"/>
  <c r="J314" i="2"/>
  <c r="R314" i="2"/>
  <c r="M314" i="2"/>
  <c r="Z314" i="2"/>
  <c r="AV314" i="2"/>
  <c r="AR314" i="2"/>
  <c r="B314" i="2"/>
  <c r="AK314" i="2"/>
  <c r="E314" i="2"/>
  <c r="AJ314" i="2"/>
  <c r="AF314" i="2"/>
  <c r="AG314" i="2"/>
  <c r="F314" i="2"/>
  <c r="AA314" i="2"/>
  <c r="L314" i="2"/>
  <c r="H314" i="2"/>
  <c r="AX314" i="2"/>
  <c r="AO314" i="2"/>
  <c r="X314" i="2"/>
  <c r="N314" i="2"/>
  <c r="AU314" i="2"/>
  <c r="AW314" i="2"/>
  <c r="AI314" i="2"/>
  <c r="Q314" i="2"/>
  <c r="W314" i="2"/>
  <c r="AP314" i="2"/>
  <c r="K314" i="2"/>
  <c r="AE314" i="2"/>
  <c r="U314" i="2"/>
  <c r="Y314" i="2"/>
  <c r="D314" i="2"/>
  <c r="AM314" i="2"/>
  <c r="T314" i="2"/>
  <c r="AN314" i="2"/>
  <c r="P314" i="2"/>
  <c r="AD314" i="2"/>
  <c r="AB314" i="2"/>
  <c r="AC314" i="2"/>
  <c r="G316" i="11"/>
  <c r="G315" i="2"/>
  <c r="AN293" i="10"/>
  <c r="AB293" i="10"/>
  <c r="P293" i="10"/>
  <c r="D293" i="10"/>
  <c r="H293" i="10"/>
  <c r="AY293" i="10"/>
  <c r="AM293" i="10"/>
  <c r="AA293" i="10"/>
  <c r="O293" i="10"/>
  <c r="C293" i="10"/>
  <c r="AF293" i="10"/>
  <c r="AX293" i="10"/>
  <c r="AL293" i="10"/>
  <c r="Z293" i="10"/>
  <c r="N293" i="10"/>
  <c r="B293" i="10"/>
  <c r="AW293" i="10"/>
  <c r="AK293" i="10"/>
  <c r="Y293" i="10"/>
  <c r="M293" i="10"/>
  <c r="T293" i="10"/>
  <c r="AV293" i="10"/>
  <c r="AJ293" i="10"/>
  <c r="X293" i="10"/>
  <c r="L293" i="10"/>
  <c r="AU293" i="10"/>
  <c r="AI293" i="10"/>
  <c r="W293" i="10"/>
  <c r="K293" i="10"/>
  <c r="AR293" i="10"/>
  <c r="AT293" i="10"/>
  <c r="AH293" i="10"/>
  <c r="V293" i="10"/>
  <c r="J293" i="10"/>
  <c r="AS293" i="10"/>
  <c r="AG293" i="10"/>
  <c r="U293" i="10"/>
  <c r="I293" i="10"/>
  <c r="AQ293" i="10"/>
  <c r="AE293" i="10"/>
  <c r="S293" i="10"/>
  <c r="G293" i="10"/>
  <c r="AP293" i="10"/>
  <c r="AD293" i="10"/>
  <c r="R293" i="10"/>
  <c r="AO293" i="10"/>
  <c r="AC293" i="10"/>
  <c r="Q293" i="10"/>
  <c r="E293" i="10"/>
  <c r="F293" i="10"/>
  <c r="AO353" i="10"/>
  <c r="AC353" i="10"/>
  <c r="Q353" i="10"/>
  <c r="E353" i="10"/>
  <c r="AN353" i="10"/>
  <c r="AB353" i="10"/>
  <c r="P353" i="10"/>
  <c r="D353" i="10"/>
  <c r="AY353" i="10"/>
  <c r="AM353" i="10"/>
  <c r="AA353" i="10"/>
  <c r="O353" i="10"/>
  <c r="C353" i="10"/>
  <c r="AW353" i="10"/>
  <c r="AK353" i="10"/>
  <c r="Y353" i="10"/>
  <c r="M353" i="10"/>
  <c r="AV353" i="10"/>
  <c r="AJ353" i="10"/>
  <c r="X353" i="10"/>
  <c r="L353" i="10"/>
  <c r="AU353" i="10"/>
  <c r="AI353" i="10"/>
  <c r="W353" i="10"/>
  <c r="K353" i="10"/>
  <c r="AT353" i="10"/>
  <c r="AH353" i="10"/>
  <c r="V353" i="10"/>
  <c r="J353" i="10"/>
  <c r="AF353" i="10"/>
  <c r="F353" i="10"/>
  <c r="AE353" i="10"/>
  <c r="B353" i="10"/>
  <c r="AD353" i="10"/>
  <c r="Z353" i="10"/>
  <c r="AX353" i="10"/>
  <c r="T353" i="10"/>
  <c r="AS353" i="10"/>
  <c r="S353" i="10"/>
  <c r="AG353" i="10"/>
  <c r="U353" i="10"/>
  <c r="R353" i="10"/>
  <c r="N353" i="10"/>
  <c r="I353" i="10"/>
  <c r="H353" i="10"/>
  <c r="AR353" i="10"/>
  <c r="AL353" i="10"/>
  <c r="AQ353" i="10"/>
  <c r="AP353" i="10"/>
  <c r="AX309" i="10"/>
  <c r="AL309" i="10"/>
  <c r="Z309" i="10"/>
  <c r="N309" i="10"/>
  <c r="B309" i="10"/>
  <c r="AW309" i="10"/>
  <c r="AK309" i="10"/>
  <c r="Y309" i="10"/>
  <c r="M309" i="10"/>
  <c r="AV309" i="10"/>
  <c r="AJ309" i="10"/>
  <c r="X309" i="10"/>
  <c r="L309" i="10"/>
  <c r="AU309" i="10"/>
  <c r="AI309" i="10"/>
  <c r="W309" i="10"/>
  <c r="K309" i="10"/>
  <c r="AT309" i="10"/>
  <c r="AH309" i="10"/>
  <c r="V309" i="10"/>
  <c r="J309" i="10"/>
  <c r="AS309" i="10"/>
  <c r="AG309" i="10"/>
  <c r="U309" i="10"/>
  <c r="I309" i="10"/>
  <c r="AR309" i="10"/>
  <c r="AF309" i="10"/>
  <c r="T309" i="10"/>
  <c r="H309" i="10"/>
  <c r="AQ309" i="10"/>
  <c r="AE309" i="10"/>
  <c r="S309" i="10"/>
  <c r="G309" i="10"/>
  <c r="AP309" i="10"/>
  <c r="AD309" i="10"/>
  <c r="R309" i="10"/>
  <c r="F309" i="10"/>
  <c r="AY309" i="10"/>
  <c r="AM309" i="10"/>
  <c r="AA309" i="10"/>
  <c r="O309" i="10"/>
  <c r="C309" i="10"/>
  <c r="Q309" i="10"/>
  <c r="AO309" i="10"/>
  <c r="AN309" i="10"/>
  <c r="AC309" i="10"/>
  <c r="AB309" i="10"/>
  <c r="P309" i="10"/>
  <c r="E309" i="10"/>
  <c r="D309" i="10"/>
  <c r="AV381" i="10"/>
  <c r="AJ381" i="10"/>
  <c r="AQ381" i="10"/>
  <c r="AE381" i="10"/>
  <c r="AP381" i="10"/>
  <c r="AD381" i="10"/>
  <c r="AW381" i="10"/>
  <c r="AK381" i="10"/>
  <c r="AL381" i="10"/>
  <c r="V381" i="10"/>
  <c r="J381" i="10"/>
  <c r="AI381" i="10"/>
  <c r="U381" i="10"/>
  <c r="I381" i="10"/>
  <c r="AH381" i="10"/>
  <c r="T381" i="10"/>
  <c r="H381" i="10"/>
  <c r="AY381" i="10"/>
  <c r="AG381" i="10"/>
  <c r="S381" i="10"/>
  <c r="AU381" i="10"/>
  <c r="AC381" i="10"/>
  <c r="Q381" i="10"/>
  <c r="E381" i="10"/>
  <c r="AT381" i="10"/>
  <c r="AB381" i="10"/>
  <c r="P381" i="10"/>
  <c r="D381" i="10"/>
  <c r="AS381" i="10"/>
  <c r="AA381" i="10"/>
  <c r="O381" i="10"/>
  <c r="C381" i="10"/>
  <c r="AR381" i="10"/>
  <c r="Z381" i="10"/>
  <c r="N381" i="10"/>
  <c r="B381" i="10"/>
  <c r="AM381" i="10"/>
  <c r="W381" i="10"/>
  <c r="K381" i="10"/>
  <c r="AO381" i="10"/>
  <c r="AN381" i="10"/>
  <c r="AF381" i="10"/>
  <c r="Y381" i="10"/>
  <c r="X381" i="10"/>
  <c r="R381" i="10"/>
  <c r="M381" i="10"/>
  <c r="AX381" i="10"/>
  <c r="L381" i="10"/>
  <c r="F381" i="10"/>
  <c r="AV316" i="10"/>
  <c r="AJ316" i="10"/>
  <c r="X316" i="10"/>
  <c r="L316" i="10"/>
  <c r="AU316" i="10"/>
  <c r="AI316" i="10"/>
  <c r="W316" i="10"/>
  <c r="K316" i="10"/>
  <c r="AT316" i="10"/>
  <c r="AH316" i="10"/>
  <c r="V316" i="10"/>
  <c r="J316" i="10"/>
  <c r="AS316" i="10"/>
  <c r="AG316" i="10"/>
  <c r="U316" i="10"/>
  <c r="I316" i="10"/>
  <c r="AR316" i="10"/>
  <c r="AF316" i="10"/>
  <c r="T316" i="10"/>
  <c r="H316" i="10"/>
  <c r="AQ316" i="10"/>
  <c r="AE316" i="10"/>
  <c r="S316" i="10"/>
  <c r="G316" i="10"/>
  <c r="AP316" i="10"/>
  <c r="AD316" i="10"/>
  <c r="R316" i="10"/>
  <c r="F316" i="10"/>
  <c r="AO316" i="10"/>
  <c r="AC316" i="10"/>
  <c r="Q316" i="10"/>
  <c r="E316" i="10"/>
  <c r="AN316" i="10"/>
  <c r="AB316" i="10"/>
  <c r="P316" i="10"/>
  <c r="D316" i="10"/>
  <c r="AW316" i="10"/>
  <c r="AK316" i="10"/>
  <c r="Y316" i="10"/>
  <c r="M316" i="10"/>
  <c r="C316" i="10"/>
  <c r="B316" i="10"/>
  <c r="AY316" i="10"/>
  <c r="AX316" i="10"/>
  <c r="AA316" i="10"/>
  <c r="AM316" i="10"/>
  <c r="AL316" i="10"/>
  <c r="Z316" i="10"/>
  <c r="O316" i="10"/>
  <c r="N316" i="10"/>
  <c r="AT299" i="10"/>
  <c r="AH299" i="10"/>
  <c r="V299" i="10"/>
  <c r="J299" i="10"/>
  <c r="AR299" i="10"/>
  <c r="AF299" i="10"/>
  <c r="T299" i="10"/>
  <c r="H299" i="10"/>
  <c r="AO299" i="10"/>
  <c r="AC299" i="10"/>
  <c r="Q299" i="10"/>
  <c r="E299" i="10"/>
  <c r="AN299" i="10"/>
  <c r="AB299" i="10"/>
  <c r="P299" i="10"/>
  <c r="D299" i="10"/>
  <c r="AU299" i="10"/>
  <c r="AI299" i="10"/>
  <c r="W299" i="10"/>
  <c r="K299" i="10"/>
  <c r="AV299" i="10"/>
  <c r="Z299" i="10"/>
  <c r="F299" i="10"/>
  <c r="AS299" i="10"/>
  <c r="Y299" i="10"/>
  <c r="C299" i="10"/>
  <c r="AQ299" i="10"/>
  <c r="X299" i="10"/>
  <c r="B299" i="10"/>
  <c r="AG299" i="10"/>
  <c r="AP299" i="10"/>
  <c r="U299" i="10"/>
  <c r="AM299" i="10"/>
  <c r="S299" i="10"/>
  <c r="AL299" i="10"/>
  <c r="R299" i="10"/>
  <c r="AK299" i="10"/>
  <c r="O299" i="10"/>
  <c r="AJ299" i="10"/>
  <c r="N299" i="10"/>
  <c r="AY299" i="10"/>
  <c r="AE299" i="10"/>
  <c r="L299" i="10"/>
  <c r="AX299" i="10"/>
  <c r="AD299" i="10"/>
  <c r="I299" i="10"/>
  <c r="AW299" i="10"/>
  <c r="AA299" i="10"/>
  <c r="G299" i="10"/>
  <c r="M299" i="10"/>
  <c r="AV304" i="10"/>
  <c r="AJ304" i="10"/>
  <c r="X304" i="10"/>
  <c r="L304" i="10"/>
  <c r="AU304" i="10"/>
  <c r="AI304" i="10"/>
  <c r="W304" i="10"/>
  <c r="K304" i="10"/>
  <c r="AT304" i="10"/>
  <c r="AH304" i="10"/>
  <c r="V304" i="10"/>
  <c r="J304" i="10"/>
  <c r="AS304" i="10"/>
  <c r="AG304" i="10"/>
  <c r="U304" i="10"/>
  <c r="I304" i="10"/>
  <c r="AR304" i="10"/>
  <c r="AF304" i="10"/>
  <c r="T304" i="10"/>
  <c r="H304" i="10"/>
  <c r="AQ304" i="10"/>
  <c r="AE304" i="10"/>
  <c r="S304" i="10"/>
  <c r="G304" i="10"/>
  <c r="AP304" i="10"/>
  <c r="AD304" i="10"/>
  <c r="R304" i="10"/>
  <c r="F304" i="10"/>
  <c r="AO304" i="10"/>
  <c r="AC304" i="10"/>
  <c r="Q304" i="10"/>
  <c r="E304" i="10"/>
  <c r="AN304" i="10"/>
  <c r="AB304" i="10"/>
  <c r="P304" i="10"/>
  <c r="D304" i="10"/>
  <c r="AW304" i="10"/>
  <c r="AK304" i="10"/>
  <c r="Y304" i="10"/>
  <c r="M304" i="10"/>
  <c r="AA304" i="10"/>
  <c r="Z304" i="10"/>
  <c r="O304" i="10"/>
  <c r="N304" i="10"/>
  <c r="AY304" i="10"/>
  <c r="C304" i="10"/>
  <c r="B304" i="10"/>
  <c r="AX304" i="10"/>
  <c r="AM304" i="10"/>
  <c r="AL304" i="10"/>
  <c r="AP292" i="10"/>
  <c r="AD292" i="10"/>
  <c r="R292" i="10"/>
  <c r="F292" i="10"/>
  <c r="AO292" i="10"/>
  <c r="AC292" i="10"/>
  <c r="Q292" i="10"/>
  <c r="E292" i="10"/>
  <c r="AN292" i="10"/>
  <c r="AB292" i="10"/>
  <c r="P292" i="10"/>
  <c r="D292" i="10"/>
  <c r="AH292" i="10"/>
  <c r="H292" i="10"/>
  <c r="AY292" i="10"/>
  <c r="AM292" i="10"/>
  <c r="AA292" i="10"/>
  <c r="O292" i="10"/>
  <c r="C292" i="10"/>
  <c r="AR292" i="10"/>
  <c r="AX292" i="10"/>
  <c r="AL292" i="10"/>
  <c r="Z292" i="10"/>
  <c r="N292" i="10"/>
  <c r="B292" i="10"/>
  <c r="AW292" i="10"/>
  <c r="AK292" i="10"/>
  <c r="Y292" i="10"/>
  <c r="M292" i="10"/>
  <c r="AV292" i="10"/>
  <c r="AJ292" i="10"/>
  <c r="X292" i="10"/>
  <c r="L292" i="10"/>
  <c r="V292" i="10"/>
  <c r="T292" i="10"/>
  <c r="AU292" i="10"/>
  <c r="AI292" i="10"/>
  <c r="W292" i="10"/>
  <c r="K292" i="10"/>
  <c r="AT292" i="10"/>
  <c r="AS292" i="10"/>
  <c r="AG292" i="10"/>
  <c r="U292" i="10"/>
  <c r="I292" i="10"/>
  <c r="AF292" i="10"/>
  <c r="AQ292" i="10"/>
  <c r="AE292" i="10"/>
  <c r="S292" i="10"/>
  <c r="G292" i="10"/>
  <c r="J292" i="10"/>
  <c r="AW332" i="10"/>
  <c r="AK332" i="10"/>
  <c r="Y332" i="10"/>
  <c r="M332" i="10"/>
  <c r="AV332" i="10"/>
  <c r="AJ332" i="10"/>
  <c r="X332" i="10"/>
  <c r="L332" i="10"/>
  <c r="AU332" i="10"/>
  <c r="AI332" i="10"/>
  <c r="W332" i="10"/>
  <c r="K332" i="10"/>
  <c r="AT332" i="10"/>
  <c r="AH332" i="10"/>
  <c r="V332" i="10"/>
  <c r="J332" i="10"/>
  <c r="AR332" i="10"/>
  <c r="AF332" i="10"/>
  <c r="T332" i="10"/>
  <c r="H332" i="10"/>
  <c r="AX332" i="10"/>
  <c r="AL332" i="10"/>
  <c r="Z332" i="10"/>
  <c r="N332" i="10"/>
  <c r="B332" i="10"/>
  <c r="AQ332" i="10"/>
  <c r="S332" i="10"/>
  <c r="AP332" i="10"/>
  <c r="R332" i="10"/>
  <c r="AO332" i="10"/>
  <c r="Q332" i="10"/>
  <c r="AN332" i="10"/>
  <c r="P332" i="10"/>
  <c r="AM332" i="10"/>
  <c r="O332" i="10"/>
  <c r="AG332" i="10"/>
  <c r="I332" i="10"/>
  <c r="AE332" i="10"/>
  <c r="AD332" i="10"/>
  <c r="F332" i="10"/>
  <c r="AC332" i="10"/>
  <c r="E332" i="10"/>
  <c r="AS332" i="10"/>
  <c r="U332" i="10"/>
  <c r="AB332" i="10"/>
  <c r="AA332" i="10"/>
  <c r="D332" i="10"/>
  <c r="C332" i="10"/>
  <c r="AY332" i="10"/>
  <c r="AX395" i="10"/>
  <c r="AR395" i="10"/>
  <c r="AF395" i="10"/>
  <c r="T395" i="10"/>
  <c r="H395" i="10"/>
  <c r="AQ395" i="10"/>
  <c r="AE395" i="10"/>
  <c r="S395" i="10"/>
  <c r="AP395" i="10"/>
  <c r="AD395" i="10"/>
  <c r="R395" i="10"/>
  <c r="F395" i="10"/>
  <c r="AO395" i="10"/>
  <c r="AC395" i="10"/>
  <c r="Q395" i="10"/>
  <c r="E395" i="10"/>
  <c r="AM395" i="10"/>
  <c r="AA395" i="10"/>
  <c r="O395" i="10"/>
  <c r="C395" i="10"/>
  <c r="AY395" i="10"/>
  <c r="AL395" i="10"/>
  <c r="Z395" i="10"/>
  <c r="N395" i="10"/>
  <c r="B395" i="10"/>
  <c r="AW395" i="10"/>
  <c r="AK395" i="10"/>
  <c r="Y395" i="10"/>
  <c r="M395" i="10"/>
  <c r="AS395" i="10"/>
  <c r="AG395" i="10"/>
  <c r="U395" i="10"/>
  <c r="I395" i="10"/>
  <c r="AV395" i="10"/>
  <c r="L395" i="10"/>
  <c r="AU395" i="10"/>
  <c r="K395" i="10"/>
  <c r="AT395" i="10"/>
  <c r="J395" i="10"/>
  <c r="AN395" i="10"/>
  <c r="D395" i="10"/>
  <c r="AI395" i="10"/>
  <c r="AH395" i="10"/>
  <c r="AB395" i="10"/>
  <c r="X395" i="10"/>
  <c r="P395" i="10"/>
  <c r="AJ395" i="10"/>
  <c r="W395" i="10"/>
  <c r="V395" i="10"/>
  <c r="AX294" i="10"/>
  <c r="AL294" i="10"/>
  <c r="Z294" i="10"/>
  <c r="N294" i="10"/>
  <c r="B294" i="10"/>
  <c r="AW294" i="10"/>
  <c r="AK294" i="10"/>
  <c r="Y294" i="10"/>
  <c r="M294" i="10"/>
  <c r="AV294" i="10"/>
  <c r="AJ294" i="10"/>
  <c r="X294" i="10"/>
  <c r="L294" i="10"/>
  <c r="AP294" i="10"/>
  <c r="AU294" i="10"/>
  <c r="AI294" i="10"/>
  <c r="W294" i="10"/>
  <c r="K294" i="10"/>
  <c r="AT294" i="10"/>
  <c r="AH294" i="10"/>
  <c r="V294" i="10"/>
  <c r="J294" i="10"/>
  <c r="F294" i="10"/>
  <c r="AS294" i="10"/>
  <c r="AG294" i="10"/>
  <c r="U294" i="10"/>
  <c r="I294" i="10"/>
  <c r="AR294" i="10"/>
  <c r="AF294" i="10"/>
  <c r="T294" i="10"/>
  <c r="H294" i="10"/>
  <c r="AD294" i="10"/>
  <c r="AQ294" i="10"/>
  <c r="AE294" i="10"/>
  <c r="S294" i="10"/>
  <c r="G294" i="10"/>
  <c r="AO294" i="10"/>
  <c r="AC294" i="10"/>
  <c r="Q294" i="10"/>
  <c r="E294" i="10"/>
  <c r="AN294" i="10"/>
  <c r="AB294" i="10"/>
  <c r="P294" i="10"/>
  <c r="D294" i="10"/>
  <c r="AY294" i="10"/>
  <c r="AM294" i="10"/>
  <c r="AA294" i="10"/>
  <c r="O294" i="10"/>
  <c r="C294" i="10"/>
  <c r="R294" i="10"/>
  <c r="AX392" i="10"/>
  <c r="AL392" i="10"/>
  <c r="Z392" i="10"/>
  <c r="N392" i="10"/>
  <c r="B392" i="10"/>
  <c r="AW392" i="10"/>
  <c r="AK392" i="10"/>
  <c r="Y392" i="10"/>
  <c r="M392" i="10"/>
  <c r="AV392" i="10"/>
  <c r="AJ392" i="10"/>
  <c r="X392" i="10"/>
  <c r="L392" i="10"/>
  <c r="AU392" i="10"/>
  <c r="AI392" i="10"/>
  <c r="W392" i="10"/>
  <c r="K392" i="10"/>
  <c r="AS392" i="10"/>
  <c r="AG392" i="10"/>
  <c r="U392" i="10"/>
  <c r="I392" i="10"/>
  <c r="AR392" i="10"/>
  <c r="AF392" i="10"/>
  <c r="T392" i="10"/>
  <c r="H392" i="10"/>
  <c r="AQ392" i="10"/>
  <c r="AE392" i="10"/>
  <c r="S392" i="10"/>
  <c r="AY392" i="10"/>
  <c r="AM392" i="10"/>
  <c r="AA392" i="10"/>
  <c r="O392" i="10"/>
  <c r="C392" i="10"/>
  <c r="R392" i="10"/>
  <c r="Q392" i="10"/>
  <c r="P392" i="10"/>
  <c r="AT392" i="10"/>
  <c r="J392" i="10"/>
  <c r="AO392" i="10"/>
  <c r="E392" i="10"/>
  <c r="AN392" i="10"/>
  <c r="D392" i="10"/>
  <c r="AH392" i="10"/>
  <c r="AD392" i="10"/>
  <c r="V392" i="10"/>
  <c r="AP392" i="10"/>
  <c r="AC392" i="10"/>
  <c r="AB392" i="10"/>
  <c r="F392" i="10"/>
  <c r="AR364" i="10"/>
  <c r="AF364" i="10"/>
  <c r="T364" i="10"/>
  <c r="H364" i="10"/>
  <c r="AQ364" i="10"/>
  <c r="AE364" i="10"/>
  <c r="S364" i="10"/>
  <c r="AP364" i="10"/>
  <c r="AD364" i="10"/>
  <c r="R364" i="10"/>
  <c r="F364" i="10"/>
  <c r="AO364" i="10"/>
  <c r="AC364" i="10"/>
  <c r="Q364" i="10"/>
  <c r="E364" i="10"/>
  <c r="AY364" i="10"/>
  <c r="AM364" i="10"/>
  <c r="AA364" i="10"/>
  <c r="O364" i="10"/>
  <c r="C364" i="10"/>
  <c r="AX364" i="10"/>
  <c r="AL364" i="10"/>
  <c r="Z364" i="10"/>
  <c r="N364" i="10"/>
  <c r="B364" i="10"/>
  <c r="AW364" i="10"/>
  <c r="AK364" i="10"/>
  <c r="Y364" i="10"/>
  <c r="M364" i="10"/>
  <c r="AV364" i="10"/>
  <c r="AJ364" i="10"/>
  <c r="X364" i="10"/>
  <c r="L364" i="10"/>
  <c r="AS364" i="10"/>
  <c r="AG364" i="10"/>
  <c r="U364" i="10"/>
  <c r="I364" i="10"/>
  <c r="W364" i="10"/>
  <c r="V364" i="10"/>
  <c r="P364" i="10"/>
  <c r="K364" i="10"/>
  <c r="D364" i="10"/>
  <c r="AU364" i="10"/>
  <c r="AB364" i="10"/>
  <c r="J364" i="10"/>
  <c r="AT364" i="10"/>
  <c r="AH364" i="10"/>
  <c r="AN364" i="10"/>
  <c r="AI364" i="10"/>
  <c r="AP307" i="10"/>
  <c r="AD307" i="10"/>
  <c r="R307" i="10"/>
  <c r="F307" i="10"/>
  <c r="AO307" i="10"/>
  <c r="AC307" i="10"/>
  <c r="Q307" i="10"/>
  <c r="E307" i="10"/>
  <c r="AN307" i="10"/>
  <c r="AB307" i="10"/>
  <c r="P307" i="10"/>
  <c r="D307" i="10"/>
  <c r="AY307" i="10"/>
  <c r="AM307" i="10"/>
  <c r="AA307" i="10"/>
  <c r="O307" i="10"/>
  <c r="C307" i="10"/>
  <c r="AX307" i="10"/>
  <c r="AL307" i="10"/>
  <c r="Z307" i="10"/>
  <c r="N307" i="10"/>
  <c r="B307" i="10"/>
  <c r="AW307" i="10"/>
  <c r="AK307" i="10"/>
  <c r="Y307" i="10"/>
  <c r="M307" i="10"/>
  <c r="AV307" i="10"/>
  <c r="AJ307" i="10"/>
  <c r="X307" i="10"/>
  <c r="L307" i="10"/>
  <c r="AU307" i="10"/>
  <c r="AI307" i="10"/>
  <c r="W307" i="10"/>
  <c r="K307" i="10"/>
  <c r="AT307" i="10"/>
  <c r="AH307" i="10"/>
  <c r="V307" i="10"/>
  <c r="J307" i="10"/>
  <c r="AQ307" i="10"/>
  <c r="AE307" i="10"/>
  <c r="S307" i="10"/>
  <c r="G307" i="10"/>
  <c r="U307" i="10"/>
  <c r="AS307" i="10"/>
  <c r="T307" i="10"/>
  <c r="I307" i="10"/>
  <c r="H307" i="10"/>
  <c r="AR307" i="10"/>
  <c r="AG307" i="10"/>
  <c r="AF307" i="10"/>
  <c r="AQ335" i="10"/>
  <c r="AE335" i="10"/>
  <c r="S335" i="10"/>
  <c r="AP335" i="10"/>
  <c r="AD335" i="10"/>
  <c r="R335" i="10"/>
  <c r="F335" i="10"/>
  <c r="AO335" i="10"/>
  <c r="AC335" i="10"/>
  <c r="Q335" i="10"/>
  <c r="E335" i="10"/>
  <c r="AN335" i="10"/>
  <c r="AB335" i="10"/>
  <c r="P335" i="10"/>
  <c r="D335" i="10"/>
  <c r="AX335" i="10"/>
  <c r="AL335" i="10"/>
  <c r="Z335" i="10"/>
  <c r="N335" i="10"/>
  <c r="B335" i="10"/>
  <c r="AR335" i="10"/>
  <c r="AF335" i="10"/>
  <c r="T335" i="10"/>
  <c r="H335" i="10"/>
  <c r="AK335" i="10"/>
  <c r="M335" i="10"/>
  <c r="AJ335" i="10"/>
  <c r="L335" i="10"/>
  <c r="AI335" i="10"/>
  <c r="K335" i="10"/>
  <c r="AH335" i="10"/>
  <c r="J335" i="10"/>
  <c r="AG335" i="10"/>
  <c r="I335" i="10"/>
  <c r="AY335" i="10"/>
  <c r="AA335" i="10"/>
  <c r="C335" i="10"/>
  <c r="AW335" i="10"/>
  <c r="Y335" i="10"/>
  <c r="AV335" i="10"/>
  <c r="X335" i="10"/>
  <c r="AU335" i="10"/>
  <c r="W335" i="10"/>
  <c r="AM335" i="10"/>
  <c r="O335" i="10"/>
  <c r="V335" i="10"/>
  <c r="U335" i="10"/>
  <c r="AT335" i="10"/>
  <c r="AS335" i="10"/>
  <c r="AV374" i="10"/>
  <c r="AJ374" i="10"/>
  <c r="X374" i="10"/>
  <c r="L374" i="10"/>
  <c r="AU374" i="10"/>
  <c r="AI374" i="10"/>
  <c r="W374" i="10"/>
  <c r="K374" i="10"/>
  <c r="AT374" i="10"/>
  <c r="AH374" i="10"/>
  <c r="V374" i="10"/>
  <c r="J374" i="10"/>
  <c r="AS374" i="10"/>
  <c r="AG374" i="10"/>
  <c r="U374" i="10"/>
  <c r="I374" i="10"/>
  <c r="AQ374" i="10"/>
  <c r="AE374" i="10"/>
  <c r="S374" i="10"/>
  <c r="AP374" i="10"/>
  <c r="AD374" i="10"/>
  <c r="R374" i="10"/>
  <c r="F374" i="10"/>
  <c r="AO374" i="10"/>
  <c r="AC374" i="10"/>
  <c r="Q374" i="10"/>
  <c r="E374" i="10"/>
  <c r="AN374" i="10"/>
  <c r="AB374" i="10"/>
  <c r="P374" i="10"/>
  <c r="D374" i="10"/>
  <c r="AW374" i="10"/>
  <c r="AK374" i="10"/>
  <c r="Y374" i="10"/>
  <c r="M374" i="10"/>
  <c r="AY374" i="10"/>
  <c r="C374" i="10"/>
  <c r="AX374" i="10"/>
  <c r="B374" i="10"/>
  <c r="AR374" i="10"/>
  <c r="AM374" i="10"/>
  <c r="AL374" i="10"/>
  <c r="AF374" i="10"/>
  <c r="AA374" i="10"/>
  <c r="H374" i="10"/>
  <c r="Z374" i="10"/>
  <c r="T374" i="10"/>
  <c r="O374" i="10"/>
  <c r="N374" i="10"/>
  <c r="AN360" i="10"/>
  <c r="AB360" i="10"/>
  <c r="P360" i="10"/>
  <c r="D360" i="10"/>
  <c r="AY360" i="10"/>
  <c r="AM360" i="10"/>
  <c r="AA360" i="10"/>
  <c r="O360" i="10"/>
  <c r="C360" i="10"/>
  <c r="AX360" i="10"/>
  <c r="AL360" i="10"/>
  <c r="Z360" i="10"/>
  <c r="N360" i="10"/>
  <c r="B360" i="10"/>
  <c r="AW360" i="10"/>
  <c r="AK360" i="10"/>
  <c r="Y360" i="10"/>
  <c r="M360" i="10"/>
  <c r="AU360" i="10"/>
  <c r="AI360" i="10"/>
  <c r="W360" i="10"/>
  <c r="K360" i="10"/>
  <c r="AT360" i="10"/>
  <c r="AH360" i="10"/>
  <c r="V360" i="10"/>
  <c r="J360" i="10"/>
  <c r="AS360" i="10"/>
  <c r="AG360" i="10"/>
  <c r="U360" i="10"/>
  <c r="I360" i="10"/>
  <c r="AR360" i="10"/>
  <c r="AF360" i="10"/>
  <c r="T360" i="10"/>
  <c r="H360" i="10"/>
  <c r="AO360" i="10"/>
  <c r="AC360" i="10"/>
  <c r="Q360" i="10"/>
  <c r="E360" i="10"/>
  <c r="AE360" i="10"/>
  <c r="AD360" i="10"/>
  <c r="X360" i="10"/>
  <c r="S360" i="10"/>
  <c r="L360" i="10"/>
  <c r="AJ360" i="10"/>
  <c r="AV360" i="10"/>
  <c r="AQ360" i="10"/>
  <c r="AP360" i="10"/>
  <c r="R360" i="10"/>
  <c r="F360" i="10"/>
  <c r="AR312" i="10"/>
  <c r="AF312" i="10"/>
  <c r="T312" i="10"/>
  <c r="H312" i="10"/>
  <c r="AQ312" i="10"/>
  <c r="AE312" i="10"/>
  <c r="S312" i="10"/>
  <c r="G312" i="10"/>
  <c r="AP312" i="10"/>
  <c r="AD312" i="10"/>
  <c r="R312" i="10"/>
  <c r="F312" i="10"/>
  <c r="AO312" i="10"/>
  <c r="AC312" i="10"/>
  <c r="Q312" i="10"/>
  <c r="E312" i="10"/>
  <c r="AN312" i="10"/>
  <c r="AB312" i="10"/>
  <c r="P312" i="10"/>
  <c r="D312" i="10"/>
  <c r="AY312" i="10"/>
  <c r="AM312" i="10"/>
  <c r="AA312" i="10"/>
  <c r="O312" i="10"/>
  <c r="C312" i="10"/>
  <c r="AX312" i="10"/>
  <c r="AL312" i="10"/>
  <c r="Z312" i="10"/>
  <c r="N312" i="10"/>
  <c r="B312" i="10"/>
  <c r="AW312" i="10"/>
  <c r="AK312" i="10"/>
  <c r="Y312" i="10"/>
  <c r="M312" i="10"/>
  <c r="AV312" i="10"/>
  <c r="AJ312" i="10"/>
  <c r="X312" i="10"/>
  <c r="L312" i="10"/>
  <c r="AS312" i="10"/>
  <c r="AG312" i="10"/>
  <c r="U312" i="10"/>
  <c r="I312" i="10"/>
  <c r="AU312" i="10"/>
  <c r="AT312" i="10"/>
  <c r="AI312" i="10"/>
  <c r="AH312" i="10"/>
  <c r="W312" i="10"/>
  <c r="V312" i="10"/>
  <c r="K312" i="10"/>
  <c r="J312" i="10"/>
  <c r="AW349" i="10"/>
  <c r="AK349" i="10"/>
  <c r="Y349" i="10"/>
  <c r="M349" i="10"/>
  <c r="AV349" i="10"/>
  <c r="AJ349" i="10"/>
  <c r="X349" i="10"/>
  <c r="L349" i="10"/>
  <c r="AU349" i="10"/>
  <c r="AI349" i="10"/>
  <c r="W349" i="10"/>
  <c r="K349" i="10"/>
  <c r="AS349" i="10"/>
  <c r="AG349" i="10"/>
  <c r="U349" i="10"/>
  <c r="I349" i="10"/>
  <c r="AR349" i="10"/>
  <c r="AF349" i="10"/>
  <c r="T349" i="10"/>
  <c r="H349" i="10"/>
  <c r="AQ349" i="10"/>
  <c r="AE349" i="10"/>
  <c r="S349" i="10"/>
  <c r="AP349" i="10"/>
  <c r="AD349" i="10"/>
  <c r="R349" i="10"/>
  <c r="F349" i="10"/>
  <c r="AC349" i="10"/>
  <c r="C349" i="10"/>
  <c r="AB349" i="10"/>
  <c r="B349" i="10"/>
  <c r="AA349" i="10"/>
  <c r="Z349" i="10"/>
  <c r="AX349" i="10"/>
  <c r="Q349" i="10"/>
  <c r="AT349" i="10"/>
  <c r="AH349" i="10"/>
  <c r="D349" i="10"/>
  <c r="P349" i="10"/>
  <c r="O349" i="10"/>
  <c r="N349" i="10"/>
  <c r="J349" i="10"/>
  <c r="E349" i="10"/>
  <c r="AY349" i="10"/>
  <c r="AO349" i="10"/>
  <c r="AN349" i="10"/>
  <c r="V349" i="10"/>
  <c r="AM349" i="10"/>
  <c r="AL349" i="10"/>
  <c r="AY331" i="10"/>
  <c r="AM331" i="10"/>
  <c r="AA331" i="10"/>
  <c r="O331" i="10"/>
  <c r="C331" i="10"/>
  <c r="AX331" i="10"/>
  <c r="AL331" i="10"/>
  <c r="Z331" i="10"/>
  <c r="N331" i="10"/>
  <c r="B331" i="10"/>
  <c r="AW331" i="10"/>
  <c r="AK331" i="10"/>
  <c r="Y331" i="10"/>
  <c r="M331" i="10"/>
  <c r="AV331" i="10"/>
  <c r="AJ331" i="10"/>
  <c r="X331" i="10"/>
  <c r="L331" i="10"/>
  <c r="AT331" i="10"/>
  <c r="AH331" i="10"/>
  <c r="V331" i="10"/>
  <c r="J331" i="10"/>
  <c r="AN331" i="10"/>
  <c r="AB331" i="10"/>
  <c r="P331" i="10"/>
  <c r="D331" i="10"/>
  <c r="AS331" i="10"/>
  <c r="U331" i="10"/>
  <c r="AR331" i="10"/>
  <c r="T331" i="10"/>
  <c r="AQ331" i="10"/>
  <c r="S331" i="10"/>
  <c r="AP331" i="10"/>
  <c r="R331" i="10"/>
  <c r="AO331" i="10"/>
  <c r="Q331" i="10"/>
  <c r="AI331" i="10"/>
  <c r="K331" i="10"/>
  <c r="AG331" i="10"/>
  <c r="I331" i="10"/>
  <c r="AF331" i="10"/>
  <c r="H331" i="10"/>
  <c r="AE331" i="10"/>
  <c r="AU331" i="10"/>
  <c r="W331" i="10"/>
  <c r="AD331" i="10"/>
  <c r="AC331" i="10"/>
  <c r="F331" i="10"/>
  <c r="E331" i="10"/>
  <c r="AX373" i="10"/>
  <c r="AL373" i="10"/>
  <c r="Z373" i="10"/>
  <c r="N373" i="10"/>
  <c r="B373" i="10"/>
  <c r="AW373" i="10"/>
  <c r="AK373" i="10"/>
  <c r="Y373" i="10"/>
  <c r="M373" i="10"/>
  <c r="AV373" i="10"/>
  <c r="AJ373" i="10"/>
  <c r="X373" i="10"/>
  <c r="L373" i="10"/>
  <c r="AU373" i="10"/>
  <c r="AI373" i="10"/>
  <c r="W373" i="10"/>
  <c r="K373" i="10"/>
  <c r="AS373" i="10"/>
  <c r="AG373" i="10"/>
  <c r="U373" i="10"/>
  <c r="I373" i="10"/>
  <c r="AR373" i="10"/>
  <c r="AF373" i="10"/>
  <c r="T373" i="10"/>
  <c r="H373" i="10"/>
  <c r="AQ373" i="10"/>
  <c r="AE373" i="10"/>
  <c r="S373" i="10"/>
  <c r="AP373" i="10"/>
  <c r="AD373" i="10"/>
  <c r="R373" i="10"/>
  <c r="F373" i="10"/>
  <c r="AY373" i="10"/>
  <c r="AM373" i="10"/>
  <c r="AA373" i="10"/>
  <c r="O373" i="10"/>
  <c r="C373" i="10"/>
  <c r="E373" i="10"/>
  <c r="D373" i="10"/>
  <c r="AT373" i="10"/>
  <c r="AO373" i="10"/>
  <c r="AH373" i="10"/>
  <c r="AC373" i="10"/>
  <c r="J373" i="10"/>
  <c r="V373" i="10"/>
  <c r="Q373" i="10"/>
  <c r="P373" i="10"/>
  <c r="AB373" i="10"/>
  <c r="AN373" i="10"/>
  <c r="AW338" i="10"/>
  <c r="AK338" i="10"/>
  <c r="Y338" i="10"/>
  <c r="M338" i="10"/>
  <c r="AV338" i="10"/>
  <c r="AJ338" i="10"/>
  <c r="X338" i="10"/>
  <c r="L338" i="10"/>
  <c r="AU338" i="10"/>
  <c r="AI338" i="10"/>
  <c r="W338" i="10"/>
  <c r="K338" i="10"/>
  <c r="AT338" i="10"/>
  <c r="AH338" i="10"/>
  <c r="V338" i="10"/>
  <c r="J338" i="10"/>
  <c r="AR338" i="10"/>
  <c r="AF338" i="10"/>
  <c r="T338" i="10"/>
  <c r="H338" i="10"/>
  <c r="AX338" i="10"/>
  <c r="AL338" i="10"/>
  <c r="Z338" i="10"/>
  <c r="N338" i="10"/>
  <c r="B338" i="10"/>
  <c r="AE338" i="10"/>
  <c r="AD338" i="10"/>
  <c r="F338" i="10"/>
  <c r="AC338" i="10"/>
  <c r="E338" i="10"/>
  <c r="AB338" i="10"/>
  <c r="D338" i="10"/>
  <c r="AY338" i="10"/>
  <c r="AA338" i="10"/>
  <c r="C338" i="10"/>
  <c r="AS338" i="10"/>
  <c r="U338" i="10"/>
  <c r="AQ338" i="10"/>
  <c r="S338" i="10"/>
  <c r="AP338" i="10"/>
  <c r="R338" i="10"/>
  <c r="AO338" i="10"/>
  <c r="Q338" i="10"/>
  <c r="AG338" i="10"/>
  <c r="I338" i="10"/>
  <c r="P338" i="10"/>
  <c r="O338" i="10"/>
  <c r="AN338" i="10"/>
  <c r="AM338" i="10"/>
  <c r="AT369" i="10"/>
  <c r="AH369" i="10"/>
  <c r="V369" i="10"/>
  <c r="J369" i="10"/>
  <c r="AS369" i="10"/>
  <c r="AG369" i="10"/>
  <c r="U369" i="10"/>
  <c r="I369" i="10"/>
  <c r="AR369" i="10"/>
  <c r="AF369" i="10"/>
  <c r="T369" i="10"/>
  <c r="H369" i="10"/>
  <c r="AQ369" i="10"/>
  <c r="AE369" i="10"/>
  <c r="S369" i="10"/>
  <c r="AO369" i="10"/>
  <c r="AC369" i="10"/>
  <c r="Q369" i="10"/>
  <c r="E369" i="10"/>
  <c r="AN369" i="10"/>
  <c r="AB369" i="10"/>
  <c r="P369" i="10"/>
  <c r="D369" i="10"/>
  <c r="AY369" i="10"/>
  <c r="AM369" i="10"/>
  <c r="AA369" i="10"/>
  <c r="O369" i="10"/>
  <c r="C369" i="10"/>
  <c r="AX369" i="10"/>
  <c r="AL369" i="10"/>
  <c r="Z369" i="10"/>
  <c r="N369" i="10"/>
  <c r="B369" i="10"/>
  <c r="AU369" i="10"/>
  <c r="AI369" i="10"/>
  <c r="W369" i="10"/>
  <c r="K369" i="10"/>
  <c r="M369" i="10"/>
  <c r="L369" i="10"/>
  <c r="F369" i="10"/>
  <c r="AW369" i="10"/>
  <c r="AP369" i="10"/>
  <c r="AK369" i="10"/>
  <c r="R369" i="10"/>
  <c r="AV369" i="10"/>
  <c r="AJ369" i="10"/>
  <c r="AD369" i="10"/>
  <c r="Y369" i="10"/>
  <c r="X369" i="10"/>
  <c r="AT394" i="10"/>
  <c r="AH394" i="10"/>
  <c r="V394" i="10"/>
  <c r="J394" i="10"/>
  <c r="AS394" i="10"/>
  <c r="AG394" i="10"/>
  <c r="U394" i="10"/>
  <c r="I394" i="10"/>
  <c r="AR394" i="10"/>
  <c r="AF394" i="10"/>
  <c r="T394" i="10"/>
  <c r="H394" i="10"/>
  <c r="AQ394" i="10"/>
  <c r="AE394" i="10"/>
  <c r="S394" i="10"/>
  <c r="AO394" i="10"/>
  <c r="AC394" i="10"/>
  <c r="Q394" i="10"/>
  <c r="E394" i="10"/>
  <c r="AN394" i="10"/>
  <c r="AB394" i="10"/>
  <c r="P394" i="10"/>
  <c r="D394" i="10"/>
  <c r="AY394" i="10"/>
  <c r="AM394" i="10"/>
  <c r="AA394" i="10"/>
  <c r="O394" i="10"/>
  <c r="C394" i="10"/>
  <c r="AU394" i="10"/>
  <c r="AI394" i="10"/>
  <c r="W394" i="10"/>
  <c r="K394" i="10"/>
  <c r="Z394" i="10"/>
  <c r="Y394" i="10"/>
  <c r="X394" i="10"/>
  <c r="R394" i="10"/>
  <c r="AW394" i="10"/>
  <c r="M394" i="10"/>
  <c r="AV394" i="10"/>
  <c r="L394" i="10"/>
  <c r="AP394" i="10"/>
  <c r="F394" i="10"/>
  <c r="AL394" i="10"/>
  <c r="B394" i="10"/>
  <c r="AD394" i="10"/>
  <c r="N394" i="10"/>
  <c r="AX394" i="10"/>
  <c r="AK394" i="10"/>
  <c r="AJ394" i="10"/>
  <c r="AQ329" i="10"/>
  <c r="AE329" i="10"/>
  <c r="S329" i="10"/>
  <c r="AP329" i="10"/>
  <c r="AD329" i="10"/>
  <c r="R329" i="10"/>
  <c r="F329" i="10"/>
  <c r="AO329" i="10"/>
  <c r="AC329" i="10"/>
  <c r="Q329" i="10"/>
  <c r="E329" i="10"/>
  <c r="AN329" i="10"/>
  <c r="AB329" i="10"/>
  <c r="P329" i="10"/>
  <c r="D329" i="10"/>
  <c r="AX329" i="10"/>
  <c r="AL329" i="10"/>
  <c r="Z329" i="10"/>
  <c r="N329" i="10"/>
  <c r="B329" i="10"/>
  <c r="AR329" i="10"/>
  <c r="AF329" i="10"/>
  <c r="T329" i="10"/>
  <c r="H329" i="10"/>
  <c r="AW329" i="10"/>
  <c r="Y329" i="10"/>
  <c r="AV329" i="10"/>
  <c r="X329" i="10"/>
  <c r="AU329" i="10"/>
  <c r="W329" i="10"/>
  <c r="AT329" i="10"/>
  <c r="V329" i="10"/>
  <c r="AS329" i="10"/>
  <c r="U329" i="10"/>
  <c r="AM329" i="10"/>
  <c r="O329" i="10"/>
  <c r="AK329" i="10"/>
  <c r="M329" i="10"/>
  <c r="AJ329" i="10"/>
  <c r="L329" i="10"/>
  <c r="AI329" i="10"/>
  <c r="K329" i="10"/>
  <c r="AY329" i="10"/>
  <c r="AA329" i="10"/>
  <c r="C329" i="10"/>
  <c r="AH329" i="10"/>
  <c r="AG329" i="10"/>
  <c r="J329" i="10"/>
  <c r="I329" i="10"/>
  <c r="AV380" i="10"/>
  <c r="AJ380" i="10"/>
  <c r="X380" i="10"/>
  <c r="L380" i="10"/>
  <c r="AU380" i="10"/>
  <c r="AI380" i="10"/>
  <c r="W380" i="10"/>
  <c r="K380" i="10"/>
  <c r="AT380" i="10"/>
  <c r="AH380" i="10"/>
  <c r="V380" i="10"/>
  <c r="J380" i="10"/>
  <c r="AS380" i="10"/>
  <c r="AG380" i="10"/>
  <c r="U380" i="10"/>
  <c r="I380" i="10"/>
  <c r="AQ380" i="10"/>
  <c r="AE380" i="10"/>
  <c r="S380" i="10"/>
  <c r="AP380" i="10"/>
  <c r="AD380" i="10"/>
  <c r="R380" i="10"/>
  <c r="F380" i="10"/>
  <c r="AO380" i="10"/>
  <c r="AC380" i="10"/>
  <c r="Q380" i="10"/>
  <c r="E380" i="10"/>
  <c r="AN380" i="10"/>
  <c r="AB380" i="10"/>
  <c r="P380" i="10"/>
  <c r="D380" i="10"/>
  <c r="AW380" i="10"/>
  <c r="AK380" i="10"/>
  <c r="Y380" i="10"/>
  <c r="M380" i="10"/>
  <c r="AM380" i="10"/>
  <c r="AL380" i="10"/>
  <c r="AF380" i="10"/>
  <c r="AA380" i="10"/>
  <c r="Z380" i="10"/>
  <c r="T380" i="10"/>
  <c r="O380" i="10"/>
  <c r="AR380" i="10"/>
  <c r="AY380" i="10"/>
  <c r="AX380" i="10"/>
  <c r="N380" i="10"/>
  <c r="H380" i="10"/>
  <c r="C380" i="10"/>
  <c r="B380" i="10"/>
  <c r="AN378" i="10"/>
  <c r="AB378" i="10"/>
  <c r="P378" i="10"/>
  <c r="D378" i="10"/>
  <c r="AY378" i="10"/>
  <c r="AM378" i="10"/>
  <c r="AA378" i="10"/>
  <c r="O378" i="10"/>
  <c r="C378" i="10"/>
  <c r="AX378" i="10"/>
  <c r="AL378" i="10"/>
  <c r="Z378" i="10"/>
  <c r="N378" i="10"/>
  <c r="B378" i="10"/>
  <c r="AW378" i="10"/>
  <c r="AK378" i="10"/>
  <c r="Y378" i="10"/>
  <c r="M378" i="10"/>
  <c r="AU378" i="10"/>
  <c r="AI378" i="10"/>
  <c r="W378" i="10"/>
  <c r="K378" i="10"/>
  <c r="AT378" i="10"/>
  <c r="AH378" i="10"/>
  <c r="V378" i="10"/>
  <c r="J378" i="10"/>
  <c r="AS378" i="10"/>
  <c r="AG378" i="10"/>
  <c r="U378" i="10"/>
  <c r="I378" i="10"/>
  <c r="AR378" i="10"/>
  <c r="AF378" i="10"/>
  <c r="T378" i="10"/>
  <c r="H378" i="10"/>
  <c r="AO378" i="10"/>
  <c r="AC378" i="10"/>
  <c r="Q378" i="10"/>
  <c r="E378" i="10"/>
  <c r="AQ378" i="10"/>
  <c r="AP378" i="10"/>
  <c r="AJ378" i="10"/>
  <c r="AE378" i="10"/>
  <c r="AD378" i="10"/>
  <c r="X378" i="10"/>
  <c r="S378" i="10"/>
  <c r="AV378" i="10"/>
  <c r="R378" i="10"/>
  <c r="L378" i="10"/>
  <c r="F378" i="10"/>
  <c r="AV393" i="10"/>
  <c r="AJ393" i="10"/>
  <c r="X393" i="10"/>
  <c r="L393" i="10"/>
  <c r="AU393" i="10"/>
  <c r="AI393" i="10"/>
  <c r="W393" i="10"/>
  <c r="K393" i="10"/>
  <c r="AT393" i="10"/>
  <c r="AH393" i="10"/>
  <c r="V393" i="10"/>
  <c r="J393" i="10"/>
  <c r="AS393" i="10"/>
  <c r="AG393" i="10"/>
  <c r="U393" i="10"/>
  <c r="I393" i="10"/>
  <c r="AQ393" i="10"/>
  <c r="AE393" i="10"/>
  <c r="S393" i="10"/>
  <c r="AP393" i="10"/>
  <c r="AD393" i="10"/>
  <c r="R393" i="10"/>
  <c r="F393" i="10"/>
  <c r="AO393" i="10"/>
  <c r="AC393" i="10"/>
  <c r="Q393" i="10"/>
  <c r="E393" i="10"/>
  <c r="AW393" i="10"/>
  <c r="AK393" i="10"/>
  <c r="Y393" i="10"/>
  <c r="M393" i="10"/>
  <c r="AN393" i="10"/>
  <c r="D393" i="10"/>
  <c r="AM393" i="10"/>
  <c r="C393" i="10"/>
  <c r="AL393" i="10"/>
  <c r="B393" i="10"/>
  <c r="AF393" i="10"/>
  <c r="AA393" i="10"/>
  <c r="Z393" i="10"/>
  <c r="T393" i="10"/>
  <c r="P393" i="10"/>
  <c r="AR393" i="10"/>
  <c r="H393" i="10"/>
  <c r="AY393" i="10"/>
  <c r="AX393" i="10"/>
  <c r="AB393" i="10"/>
  <c r="O393" i="10"/>
  <c r="N393" i="10"/>
  <c r="AT311" i="10"/>
  <c r="AH311" i="10"/>
  <c r="V311" i="10"/>
  <c r="J311" i="10"/>
  <c r="AS311" i="10"/>
  <c r="AG311" i="10"/>
  <c r="U311" i="10"/>
  <c r="I311" i="10"/>
  <c r="AR311" i="10"/>
  <c r="AF311" i="10"/>
  <c r="T311" i="10"/>
  <c r="H311" i="10"/>
  <c r="AQ311" i="10"/>
  <c r="AE311" i="10"/>
  <c r="S311" i="10"/>
  <c r="G311" i="10"/>
  <c r="AP311" i="10"/>
  <c r="AD311" i="10"/>
  <c r="R311" i="10"/>
  <c r="F311" i="10"/>
  <c r="AO311" i="10"/>
  <c r="AC311" i="10"/>
  <c r="Q311" i="10"/>
  <c r="E311" i="10"/>
  <c r="AN311" i="10"/>
  <c r="AB311" i="10"/>
  <c r="P311" i="10"/>
  <c r="D311" i="10"/>
  <c r="AY311" i="10"/>
  <c r="AM311" i="10"/>
  <c r="AA311" i="10"/>
  <c r="O311" i="10"/>
  <c r="C311" i="10"/>
  <c r="AX311" i="10"/>
  <c r="AL311" i="10"/>
  <c r="Z311" i="10"/>
  <c r="N311" i="10"/>
  <c r="B311" i="10"/>
  <c r="AU311" i="10"/>
  <c r="AI311" i="10"/>
  <c r="W311" i="10"/>
  <c r="K311" i="10"/>
  <c r="AK311" i="10"/>
  <c r="AJ311" i="10"/>
  <c r="Y311" i="10"/>
  <c r="X311" i="10"/>
  <c r="M311" i="10"/>
  <c r="L311" i="10"/>
  <c r="AW311" i="10"/>
  <c r="AV311" i="10"/>
  <c r="AN391" i="10"/>
  <c r="AB391" i="10"/>
  <c r="P391" i="10"/>
  <c r="D391" i="10"/>
  <c r="AY391" i="10"/>
  <c r="AM391" i="10"/>
  <c r="AA391" i="10"/>
  <c r="O391" i="10"/>
  <c r="C391" i="10"/>
  <c r="AX391" i="10"/>
  <c r="AL391" i="10"/>
  <c r="Z391" i="10"/>
  <c r="N391" i="10"/>
  <c r="B391" i="10"/>
  <c r="AW391" i="10"/>
  <c r="AK391" i="10"/>
  <c r="Y391" i="10"/>
  <c r="M391" i="10"/>
  <c r="AU391" i="10"/>
  <c r="AI391" i="10"/>
  <c r="W391" i="10"/>
  <c r="K391" i="10"/>
  <c r="AT391" i="10"/>
  <c r="AH391" i="10"/>
  <c r="V391" i="10"/>
  <c r="J391" i="10"/>
  <c r="AS391" i="10"/>
  <c r="AG391" i="10"/>
  <c r="U391" i="10"/>
  <c r="I391" i="10"/>
  <c r="AO391" i="10"/>
  <c r="AC391" i="10"/>
  <c r="Q391" i="10"/>
  <c r="E391" i="10"/>
  <c r="AF391" i="10"/>
  <c r="AE391" i="10"/>
  <c r="AD391" i="10"/>
  <c r="X391" i="10"/>
  <c r="S391" i="10"/>
  <c r="R391" i="10"/>
  <c r="AV391" i="10"/>
  <c r="L391" i="10"/>
  <c r="AR391" i="10"/>
  <c r="H391" i="10"/>
  <c r="AJ391" i="10"/>
  <c r="F391" i="10"/>
  <c r="T391" i="10"/>
  <c r="AQ391" i="10"/>
  <c r="AP391" i="10"/>
  <c r="AR389" i="10"/>
  <c r="AF389" i="10"/>
  <c r="T389" i="10"/>
  <c r="H389" i="10"/>
  <c r="AQ389" i="10"/>
  <c r="AE389" i="10"/>
  <c r="S389" i="10"/>
  <c r="AP389" i="10"/>
  <c r="AD389" i="10"/>
  <c r="R389" i="10"/>
  <c r="F389" i="10"/>
  <c r="AO389" i="10"/>
  <c r="AC389" i="10"/>
  <c r="Q389" i="10"/>
  <c r="E389" i="10"/>
  <c r="AY389" i="10"/>
  <c r="AM389" i="10"/>
  <c r="AA389" i="10"/>
  <c r="O389" i="10"/>
  <c r="C389" i="10"/>
  <c r="AX389" i="10"/>
  <c r="AL389" i="10"/>
  <c r="Z389" i="10"/>
  <c r="N389" i="10"/>
  <c r="B389" i="10"/>
  <c r="AW389" i="10"/>
  <c r="AK389" i="10"/>
  <c r="Y389" i="10"/>
  <c r="M389" i="10"/>
  <c r="AS389" i="10"/>
  <c r="AG389" i="10"/>
  <c r="U389" i="10"/>
  <c r="I389" i="10"/>
  <c r="X389" i="10"/>
  <c r="W389" i="10"/>
  <c r="V389" i="10"/>
  <c r="P389" i="10"/>
  <c r="AU389" i="10"/>
  <c r="K389" i="10"/>
  <c r="AT389" i="10"/>
  <c r="J389" i="10"/>
  <c r="AN389" i="10"/>
  <c r="D389" i="10"/>
  <c r="AJ389" i="10"/>
  <c r="AB389" i="10"/>
  <c r="AV389" i="10"/>
  <c r="AI389" i="10"/>
  <c r="L389" i="10"/>
  <c r="AH389" i="10"/>
  <c r="AX361" i="10"/>
  <c r="AL361" i="10"/>
  <c r="Z361" i="10"/>
  <c r="N361" i="10"/>
  <c r="B361" i="10"/>
  <c r="AW361" i="10"/>
  <c r="AK361" i="10"/>
  <c r="Y361" i="10"/>
  <c r="M361" i="10"/>
  <c r="AV361" i="10"/>
  <c r="AJ361" i="10"/>
  <c r="X361" i="10"/>
  <c r="L361" i="10"/>
  <c r="AU361" i="10"/>
  <c r="AI361" i="10"/>
  <c r="W361" i="10"/>
  <c r="K361" i="10"/>
  <c r="AS361" i="10"/>
  <c r="AG361" i="10"/>
  <c r="U361" i="10"/>
  <c r="I361" i="10"/>
  <c r="AR361" i="10"/>
  <c r="AF361" i="10"/>
  <c r="T361" i="10"/>
  <c r="H361" i="10"/>
  <c r="AQ361" i="10"/>
  <c r="AE361" i="10"/>
  <c r="S361" i="10"/>
  <c r="AP361" i="10"/>
  <c r="AD361" i="10"/>
  <c r="R361" i="10"/>
  <c r="F361" i="10"/>
  <c r="AY361" i="10"/>
  <c r="AM361" i="10"/>
  <c r="AA361" i="10"/>
  <c r="O361" i="10"/>
  <c r="C361" i="10"/>
  <c r="AC361" i="10"/>
  <c r="AB361" i="10"/>
  <c r="V361" i="10"/>
  <c r="Q361" i="10"/>
  <c r="J361" i="10"/>
  <c r="E361" i="10"/>
  <c r="AH361" i="10"/>
  <c r="AT361" i="10"/>
  <c r="AO361" i="10"/>
  <c r="AN361" i="10"/>
  <c r="P361" i="10"/>
  <c r="D361" i="10"/>
  <c r="AT305" i="10"/>
  <c r="AH305" i="10"/>
  <c r="V305" i="10"/>
  <c r="J305" i="10"/>
  <c r="AS305" i="10"/>
  <c r="AG305" i="10"/>
  <c r="U305" i="10"/>
  <c r="I305" i="10"/>
  <c r="AR305" i="10"/>
  <c r="AF305" i="10"/>
  <c r="T305" i="10"/>
  <c r="H305" i="10"/>
  <c r="AQ305" i="10"/>
  <c r="AE305" i="10"/>
  <c r="S305" i="10"/>
  <c r="G305" i="10"/>
  <c r="AP305" i="10"/>
  <c r="AD305" i="10"/>
  <c r="R305" i="10"/>
  <c r="F305" i="10"/>
  <c r="AO305" i="10"/>
  <c r="AC305" i="10"/>
  <c r="Q305" i="10"/>
  <c r="E305" i="10"/>
  <c r="AN305" i="10"/>
  <c r="AB305" i="10"/>
  <c r="P305" i="10"/>
  <c r="D305" i="10"/>
  <c r="AY305" i="10"/>
  <c r="AM305" i="10"/>
  <c r="AA305" i="10"/>
  <c r="O305" i="10"/>
  <c r="C305" i="10"/>
  <c r="AX305" i="10"/>
  <c r="AL305" i="10"/>
  <c r="Z305" i="10"/>
  <c r="N305" i="10"/>
  <c r="B305" i="10"/>
  <c r="AU305" i="10"/>
  <c r="AI305" i="10"/>
  <c r="W305" i="10"/>
  <c r="K305" i="10"/>
  <c r="AW305" i="10"/>
  <c r="AV305" i="10"/>
  <c r="AK305" i="10"/>
  <c r="AJ305" i="10"/>
  <c r="Y305" i="10"/>
  <c r="X305" i="10"/>
  <c r="M305" i="10"/>
  <c r="L305" i="10"/>
  <c r="AO330" i="10"/>
  <c r="AC330" i="10"/>
  <c r="Q330" i="10"/>
  <c r="E330" i="10"/>
  <c r="AN330" i="10"/>
  <c r="AB330" i="10"/>
  <c r="P330" i="10"/>
  <c r="D330" i="10"/>
  <c r="AY330" i="10"/>
  <c r="AM330" i="10"/>
  <c r="AA330" i="10"/>
  <c r="O330" i="10"/>
  <c r="C330" i="10"/>
  <c r="AX330" i="10"/>
  <c r="AL330" i="10"/>
  <c r="Z330" i="10"/>
  <c r="N330" i="10"/>
  <c r="B330" i="10"/>
  <c r="AV330" i="10"/>
  <c r="AJ330" i="10"/>
  <c r="X330" i="10"/>
  <c r="L330" i="10"/>
  <c r="AP330" i="10"/>
  <c r="AD330" i="10"/>
  <c r="R330" i="10"/>
  <c r="F330" i="10"/>
  <c r="AU330" i="10"/>
  <c r="W330" i="10"/>
  <c r="AT330" i="10"/>
  <c r="V330" i="10"/>
  <c r="AS330" i="10"/>
  <c r="U330" i="10"/>
  <c r="AR330" i="10"/>
  <c r="T330" i="10"/>
  <c r="AQ330" i="10"/>
  <c r="S330" i="10"/>
  <c r="AK330" i="10"/>
  <c r="M330" i="10"/>
  <c r="AI330" i="10"/>
  <c r="K330" i="10"/>
  <c r="AH330" i="10"/>
  <c r="J330" i="10"/>
  <c r="AG330" i="10"/>
  <c r="I330" i="10"/>
  <c r="AW330" i="10"/>
  <c r="Y330" i="10"/>
  <c r="AF330" i="10"/>
  <c r="AE330" i="10"/>
  <c r="H330" i="10"/>
  <c r="AR358" i="10"/>
  <c r="AF358" i="10"/>
  <c r="T358" i="10"/>
  <c r="H358" i="10"/>
  <c r="AQ358" i="10"/>
  <c r="AE358" i="10"/>
  <c r="S358" i="10"/>
  <c r="AP358" i="10"/>
  <c r="AD358" i="10"/>
  <c r="R358" i="10"/>
  <c r="F358" i="10"/>
  <c r="AO358" i="10"/>
  <c r="AC358" i="10"/>
  <c r="Q358" i="10"/>
  <c r="E358" i="10"/>
  <c r="AY358" i="10"/>
  <c r="AM358" i="10"/>
  <c r="AA358" i="10"/>
  <c r="O358" i="10"/>
  <c r="C358" i="10"/>
  <c r="AX358" i="10"/>
  <c r="AL358" i="10"/>
  <c r="Z358" i="10"/>
  <c r="N358" i="10"/>
  <c r="B358" i="10"/>
  <c r="AW358" i="10"/>
  <c r="AK358" i="10"/>
  <c r="Y358" i="10"/>
  <c r="M358" i="10"/>
  <c r="AV358" i="10"/>
  <c r="AJ358" i="10"/>
  <c r="X358" i="10"/>
  <c r="L358" i="10"/>
  <c r="AS358" i="10"/>
  <c r="AG358" i="10"/>
  <c r="U358" i="10"/>
  <c r="I358" i="10"/>
  <c r="AI358" i="10"/>
  <c r="AH358" i="10"/>
  <c r="AB358" i="10"/>
  <c r="W358" i="10"/>
  <c r="P358" i="10"/>
  <c r="K358" i="10"/>
  <c r="AN358" i="10"/>
  <c r="AU358" i="10"/>
  <c r="AT358" i="10"/>
  <c r="V358" i="10"/>
  <c r="J358" i="10"/>
  <c r="D358" i="10"/>
  <c r="AX401" i="10"/>
  <c r="AL401" i="10"/>
  <c r="Z401" i="10"/>
  <c r="N401" i="10"/>
  <c r="B401" i="10"/>
  <c r="AV401" i="10"/>
  <c r="AJ401" i="10"/>
  <c r="X401" i="10"/>
  <c r="L401" i="10"/>
  <c r="AT401" i="10"/>
  <c r="AH401" i="10"/>
  <c r="V401" i="10"/>
  <c r="J401" i="10"/>
  <c r="AS401" i="10"/>
  <c r="AG401" i="10"/>
  <c r="U401" i="10"/>
  <c r="I401" i="10"/>
  <c r="AR401" i="10"/>
  <c r="AF401" i="10"/>
  <c r="T401" i="10"/>
  <c r="H401" i="10"/>
  <c r="AQ401" i="10"/>
  <c r="AE401" i="10"/>
  <c r="S401" i="10"/>
  <c r="AO401" i="10"/>
  <c r="AC401" i="10"/>
  <c r="Q401" i="10"/>
  <c r="E401" i="10"/>
  <c r="AY401" i="10"/>
  <c r="AM401" i="10"/>
  <c r="AA401" i="10"/>
  <c r="O401" i="10"/>
  <c r="C401" i="10"/>
  <c r="AB401" i="10"/>
  <c r="Y401" i="10"/>
  <c r="W401" i="10"/>
  <c r="R401" i="10"/>
  <c r="AW401" i="10"/>
  <c r="M401" i="10"/>
  <c r="AU401" i="10"/>
  <c r="K401" i="10"/>
  <c r="AP401" i="10"/>
  <c r="F401" i="10"/>
  <c r="AD401" i="10"/>
  <c r="AN401" i="10"/>
  <c r="AK401" i="10"/>
  <c r="AI401" i="10"/>
  <c r="P401" i="10"/>
  <c r="D401" i="10"/>
  <c r="AX386" i="10"/>
  <c r="AL386" i="10"/>
  <c r="Z386" i="10"/>
  <c r="N386" i="10"/>
  <c r="B386" i="10"/>
  <c r="AW386" i="10"/>
  <c r="AV386" i="10"/>
  <c r="AJ386" i="10"/>
  <c r="X386" i="10"/>
  <c r="L386" i="10"/>
  <c r="AU386" i="10"/>
  <c r="AI386" i="10"/>
  <c r="W386" i="10"/>
  <c r="K386" i="10"/>
  <c r="AS386" i="10"/>
  <c r="AG386" i="10"/>
  <c r="U386" i="10"/>
  <c r="I386" i="10"/>
  <c r="AR386" i="10"/>
  <c r="AF386" i="10"/>
  <c r="T386" i="10"/>
  <c r="H386" i="10"/>
  <c r="AQ386" i="10"/>
  <c r="AE386" i="10"/>
  <c r="S386" i="10"/>
  <c r="AY386" i="10"/>
  <c r="AM386" i="10"/>
  <c r="AA386" i="10"/>
  <c r="O386" i="10"/>
  <c r="C386" i="10"/>
  <c r="AH386" i="10"/>
  <c r="E386" i="10"/>
  <c r="AD386" i="10"/>
  <c r="D386" i="10"/>
  <c r="AC386" i="10"/>
  <c r="AB386" i="10"/>
  <c r="V386" i="10"/>
  <c r="R386" i="10"/>
  <c r="AT386" i="10"/>
  <c r="Q386" i="10"/>
  <c r="AP386" i="10"/>
  <c r="P386" i="10"/>
  <c r="AK386" i="10"/>
  <c r="F386" i="10"/>
  <c r="AO386" i="10"/>
  <c r="AN386" i="10"/>
  <c r="Y386" i="10"/>
  <c r="M386" i="10"/>
  <c r="J386" i="10"/>
  <c r="AS334" i="10"/>
  <c r="AG334" i="10"/>
  <c r="U334" i="10"/>
  <c r="I334" i="10"/>
  <c r="AR334" i="10"/>
  <c r="AF334" i="10"/>
  <c r="T334" i="10"/>
  <c r="H334" i="10"/>
  <c r="AQ334" i="10"/>
  <c r="AE334" i="10"/>
  <c r="S334" i="10"/>
  <c r="AP334" i="10"/>
  <c r="AD334" i="10"/>
  <c r="R334" i="10"/>
  <c r="F334" i="10"/>
  <c r="AN334" i="10"/>
  <c r="AB334" i="10"/>
  <c r="P334" i="10"/>
  <c r="D334" i="10"/>
  <c r="AT334" i="10"/>
  <c r="AH334" i="10"/>
  <c r="V334" i="10"/>
  <c r="J334" i="10"/>
  <c r="AM334" i="10"/>
  <c r="O334" i="10"/>
  <c r="AL334" i="10"/>
  <c r="N334" i="10"/>
  <c r="AK334" i="10"/>
  <c r="M334" i="10"/>
  <c r="AJ334" i="10"/>
  <c r="L334" i="10"/>
  <c r="AI334" i="10"/>
  <c r="K334" i="10"/>
  <c r="AC334" i="10"/>
  <c r="E334" i="10"/>
  <c r="AY334" i="10"/>
  <c r="AA334" i="10"/>
  <c r="C334" i="10"/>
  <c r="AX334" i="10"/>
  <c r="Z334" i="10"/>
  <c r="B334" i="10"/>
  <c r="AW334" i="10"/>
  <c r="Y334" i="10"/>
  <c r="AO334" i="10"/>
  <c r="Q334" i="10"/>
  <c r="AV334" i="10"/>
  <c r="AU334" i="10"/>
  <c r="X334" i="10"/>
  <c r="W334" i="10"/>
  <c r="AN354" i="10"/>
  <c r="AB354" i="10"/>
  <c r="P354" i="10"/>
  <c r="AY354" i="10"/>
  <c r="AM354" i="10"/>
  <c r="AA354" i="10"/>
  <c r="O354" i="10"/>
  <c r="C354" i="10"/>
  <c r="AX354" i="10"/>
  <c r="AL354" i="10"/>
  <c r="Z354" i="10"/>
  <c r="N354" i="10"/>
  <c r="B354" i="10"/>
  <c r="AW354" i="10"/>
  <c r="AK354" i="10"/>
  <c r="Y354" i="10"/>
  <c r="M354" i="10"/>
  <c r="AU354" i="10"/>
  <c r="AI354" i="10"/>
  <c r="W354" i="10"/>
  <c r="K354" i="10"/>
  <c r="AT354" i="10"/>
  <c r="AH354" i="10"/>
  <c r="V354" i="10"/>
  <c r="J354" i="10"/>
  <c r="AS354" i="10"/>
  <c r="AG354" i="10"/>
  <c r="U354" i="10"/>
  <c r="I354" i="10"/>
  <c r="AR354" i="10"/>
  <c r="AF354" i="10"/>
  <c r="T354" i="10"/>
  <c r="H354" i="10"/>
  <c r="AV354" i="10"/>
  <c r="L354" i="10"/>
  <c r="AQ354" i="10"/>
  <c r="AP354" i="10"/>
  <c r="F354" i="10"/>
  <c r="AO354" i="10"/>
  <c r="E354" i="10"/>
  <c r="AE354" i="10"/>
  <c r="AD354" i="10"/>
  <c r="Q354" i="10"/>
  <c r="AJ354" i="10"/>
  <c r="AC354" i="10"/>
  <c r="X354" i="10"/>
  <c r="S354" i="10"/>
  <c r="R354" i="10"/>
  <c r="D354" i="10"/>
  <c r="AV320" i="10"/>
  <c r="AJ320" i="10"/>
  <c r="X320" i="10"/>
  <c r="L320" i="10"/>
  <c r="AU320" i="10"/>
  <c r="AI320" i="10"/>
  <c r="W320" i="10"/>
  <c r="K320" i="10"/>
  <c r="AT320" i="10"/>
  <c r="AH320" i="10"/>
  <c r="V320" i="10"/>
  <c r="J320" i="10"/>
  <c r="AR320" i="10"/>
  <c r="AF320" i="10"/>
  <c r="T320" i="10"/>
  <c r="H320" i="10"/>
  <c r="AX320" i="10"/>
  <c r="AL320" i="10"/>
  <c r="Z320" i="10"/>
  <c r="N320" i="10"/>
  <c r="B320" i="10"/>
  <c r="AG320" i="10"/>
  <c r="O320" i="10"/>
  <c r="AE320" i="10"/>
  <c r="M320" i="10"/>
  <c r="AD320" i="10"/>
  <c r="I320" i="10"/>
  <c r="AY320" i="10"/>
  <c r="AC320" i="10"/>
  <c r="AW320" i="10"/>
  <c r="AB320" i="10"/>
  <c r="F320" i="10"/>
  <c r="AS320" i="10"/>
  <c r="AA320" i="10"/>
  <c r="E320" i="10"/>
  <c r="AQ320" i="10"/>
  <c r="Y320" i="10"/>
  <c r="D320" i="10"/>
  <c r="AP320" i="10"/>
  <c r="U320" i="10"/>
  <c r="C320" i="10"/>
  <c r="AO320" i="10"/>
  <c r="S320" i="10"/>
  <c r="AK320" i="10"/>
  <c r="P320" i="10"/>
  <c r="AN320" i="10"/>
  <c r="AM320" i="10"/>
  <c r="R320" i="10"/>
  <c r="Q320" i="10"/>
  <c r="AR370" i="10"/>
  <c r="AF370" i="10"/>
  <c r="T370" i="10"/>
  <c r="H370" i="10"/>
  <c r="AQ370" i="10"/>
  <c r="AE370" i="10"/>
  <c r="S370" i="10"/>
  <c r="AP370" i="10"/>
  <c r="AD370" i="10"/>
  <c r="R370" i="10"/>
  <c r="F370" i="10"/>
  <c r="AO370" i="10"/>
  <c r="AC370" i="10"/>
  <c r="Q370" i="10"/>
  <c r="E370" i="10"/>
  <c r="AY370" i="10"/>
  <c r="AM370" i="10"/>
  <c r="AA370" i="10"/>
  <c r="O370" i="10"/>
  <c r="C370" i="10"/>
  <c r="AX370" i="10"/>
  <c r="AL370" i="10"/>
  <c r="Z370" i="10"/>
  <c r="N370" i="10"/>
  <c r="B370" i="10"/>
  <c r="AW370" i="10"/>
  <c r="AK370" i="10"/>
  <c r="Y370" i="10"/>
  <c r="M370" i="10"/>
  <c r="AV370" i="10"/>
  <c r="AJ370" i="10"/>
  <c r="X370" i="10"/>
  <c r="L370" i="10"/>
  <c r="AS370" i="10"/>
  <c r="AG370" i="10"/>
  <c r="U370" i="10"/>
  <c r="I370" i="10"/>
  <c r="K370" i="10"/>
  <c r="J370" i="10"/>
  <c r="D370" i="10"/>
  <c r="AU370" i="10"/>
  <c r="AN370" i="10"/>
  <c r="AI370" i="10"/>
  <c r="P370" i="10"/>
  <c r="AT370" i="10"/>
  <c r="AH370" i="10"/>
  <c r="AB370" i="10"/>
  <c r="W370" i="10"/>
  <c r="V370" i="10"/>
  <c r="AP365" i="10"/>
  <c r="AD365" i="10"/>
  <c r="R365" i="10"/>
  <c r="F365" i="10"/>
  <c r="AO365" i="10"/>
  <c r="AC365" i="10"/>
  <c r="Q365" i="10"/>
  <c r="E365" i="10"/>
  <c r="AN365" i="10"/>
  <c r="AB365" i="10"/>
  <c r="P365" i="10"/>
  <c r="D365" i="10"/>
  <c r="AY365" i="10"/>
  <c r="AM365" i="10"/>
  <c r="AA365" i="10"/>
  <c r="O365" i="10"/>
  <c r="C365" i="10"/>
  <c r="AW365" i="10"/>
  <c r="AK365" i="10"/>
  <c r="Y365" i="10"/>
  <c r="M365" i="10"/>
  <c r="AV365" i="10"/>
  <c r="AJ365" i="10"/>
  <c r="X365" i="10"/>
  <c r="L365" i="10"/>
  <c r="AU365" i="10"/>
  <c r="AI365" i="10"/>
  <c r="W365" i="10"/>
  <c r="K365" i="10"/>
  <c r="AT365" i="10"/>
  <c r="AH365" i="10"/>
  <c r="V365" i="10"/>
  <c r="J365" i="10"/>
  <c r="AQ365" i="10"/>
  <c r="AE365" i="10"/>
  <c r="S365" i="10"/>
  <c r="U365" i="10"/>
  <c r="T365" i="10"/>
  <c r="N365" i="10"/>
  <c r="I365" i="10"/>
  <c r="AX365" i="10"/>
  <c r="B365" i="10"/>
  <c r="AS365" i="10"/>
  <c r="Z365" i="10"/>
  <c r="AR365" i="10"/>
  <c r="AL365" i="10"/>
  <c r="AG365" i="10"/>
  <c r="AF365" i="10"/>
  <c r="H365" i="10"/>
  <c r="AP399" i="10"/>
  <c r="AD399" i="10"/>
  <c r="R399" i="10"/>
  <c r="F399" i="10"/>
  <c r="AN399" i="10"/>
  <c r="AB399" i="10"/>
  <c r="P399" i="10"/>
  <c r="D399" i="10"/>
  <c r="AX399" i="10"/>
  <c r="AL399" i="10"/>
  <c r="Z399" i="10"/>
  <c r="N399" i="10"/>
  <c r="B399" i="10"/>
  <c r="AW399" i="10"/>
  <c r="AK399" i="10"/>
  <c r="Y399" i="10"/>
  <c r="M399" i="10"/>
  <c r="AV399" i="10"/>
  <c r="AJ399" i="10"/>
  <c r="X399" i="10"/>
  <c r="L399" i="10"/>
  <c r="AU399" i="10"/>
  <c r="AI399" i="10"/>
  <c r="W399" i="10"/>
  <c r="K399" i="10"/>
  <c r="AS399" i="10"/>
  <c r="AG399" i="10"/>
  <c r="U399" i="10"/>
  <c r="I399" i="10"/>
  <c r="AQ399" i="10"/>
  <c r="AE399" i="10"/>
  <c r="S399" i="10"/>
  <c r="T399" i="10"/>
  <c r="Q399" i="10"/>
  <c r="AY399" i="10"/>
  <c r="O399" i="10"/>
  <c r="AT399" i="10"/>
  <c r="J399" i="10"/>
  <c r="AO399" i="10"/>
  <c r="E399" i="10"/>
  <c r="AM399" i="10"/>
  <c r="C399" i="10"/>
  <c r="AH399" i="10"/>
  <c r="V399" i="10"/>
  <c r="AF399" i="10"/>
  <c r="AC399" i="10"/>
  <c r="AA399" i="10"/>
  <c r="H399" i="10"/>
  <c r="AR399" i="10"/>
  <c r="AX379" i="10"/>
  <c r="AL379" i="10"/>
  <c r="Z379" i="10"/>
  <c r="N379" i="10"/>
  <c r="B379" i="10"/>
  <c r="AW379" i="10"/>
  <c r="AK379" i="10"/>
  <c r="Y379" i="10"/>
  <c r="M379" i="10"/>
  <c r="AV379" i="10"/>
  <c r="AJ379" i="10"/>
  <c r="X379" i="10"/>
  <c r="L379" i="10"/>
  <c r="AU379" i="10"/>
  <c r="AI379" i="10"/>
  <c r="W379" i="10"/>
  <c r="K379" i="10"/>
  <c r="AS379" i="10"/>
  <c r="AG379" i="10"/>
  <c r="U379" i="10"/>
  <c r="I379" i="10"/>
  <c r="AR379" i="10"/>
  <c r="AF379" i="10"/>
  <c r="T379" i="10"/>
  <c r="H379" i="10"/>
  <c r="AQ379" i="10"/>
  <c r="AE379" i="10"/>
  <c r="S379" i="10"/>
  <c r="AP379" i="10"/>
  <c r="AD379" i="10"/>
  <c r="R379" i="10"/>
  <c r="F379" i="10"/>
  <c r="AY379" i="10"/>
  <c r="AM379" i="10"/>
  <c r="AA379" i="10"/>
  <c r="O379" i="10"/>
  <c r="C379" i="10"/>
  <c r="AO379" i="10"/>
  <c r="AN379" i="10"/>
  <c r="AH379" i="10"/>
  <c r="AC379" i="10"/>
  <c r="AB379" i="10"/>
  <c r="V379" i="10"/>
  <c r="Q379" i="10"/>
  <c r="AT379" i="10"/>
  <c r="E379" i="10"/>
  <c r="D379" i="10"/>
  <c r="J379" i="10"/>
  <c r="P379" i="10"/>
  <c r="AN302" i="10"/>
  <c r="AB302" i="10"/>
  <c r="P302" i="10"/>
  <c r="D302" i="10"/>
  <c r="AY302" i="10"/>
  <c r="AM302" i="10"/>
  <c r="AA302" i="10"/>
  <c r="O302" i="10"/>
  <c r="C302" i="10"/>
  <c r="AX302" i="10"/>
  <c r="AL302" i="10"/>
  <c r="Z302" i="10"/>
  <c r="N302" i="10"/>
  <c r="B302" i="10"/>
  <c r="AV302" i="10"/>
  <c r="AJ302" i="10"/>
  <c r="X302" i="10"/>
  <c r="L302" i="10"/>
  <c r="AU302" i="10"/>
  <c r="AI302" i="10"/>
  <c r="W302" i="10"/>
  <c r="K302" i="10"/>
  <c r="AT302" i="10"/>
  <c r="AH302" i="10"/>
  <c r="V302" i="10"/>
  <c r="J302" i="10"/>
  <c r="AS302" i="10"/>
  <c r="AG302" i="10"/>
  <c r="U302" i="10"/>
  <c r="I302" i="10"/>
  <c r="AR302" i="10"/>
  <c r="AF302" i="10"/>
  <c r="T302" i="10"/>
  <c r="H302" i="10"/>
  <c r="AO302" i="10"/>
  <c r="AC302" i="10"/>
  <c r="Q302" i="10"/>
  <c r="E302" i="10"/>
  <c r="S302" i="10"/>
  <c r="R302" i="10"/>
  <c r="M302" i="10"/>
  <c r="G302" i="10"/>
  <c r="F302" i="10"/>
  <c r="AW302" i="10"/>
  <c r="AQ302" i="10"/>
  <c r="AP302" i="10"/>
  <c r="AE302" i="10"/>
  <c r="AD302" i="10"/>
  <c r="Y302" i="10"/>
  <c r="AK302" i="10"/>
  <c r="AN400" i="10"/>
  <c r="AB400" i="10"/>
  <c r="P400" i="10"/>
  <c r="D400" i="10"/>
  <c r="AX400" i="10"/>
  <c r="AL400" i="10"/>
  <c r="Z400" i="10"/>
  <c r="N400" i="10"/>
  <c r="B400" i="10"/>
  <c r="AV400" i="10"/>
  <c r="AJ400" i="10"/>
  <c r="X400" i="10"/>
  <c r="L400" i="10"/>
  <c r="AU400" i="10"/>
  <c r="AI400" i="10"/>
  <c r="W400" i="10"/>
  <c r="K400" i="10"/>
  <c r="AT400" i="10"/>
  <c r="AH400" i="10"/>
  <c r="V400" i="10"/>
  <c r="J400" i="10"/>
  <c r="AS400" i="10"/>
  <c r="AG400" i="10"/>
  <c r="U400" i="10"/>
  <c r="I400" i="10"/>
  <c r="AQ400" i="10"/>
  <c r="AE400" i="10"/>
  <c r="S400" i="10"/>
  <c r="AO400" i="10"/>
  <c r="AC400" i="10"/>
  <c r="Q400" i="10"/>
  <c r="E400" i="10"/>
  <c r="AP400" i="10"/>
  <c r="F400" i="10"/>
  <c r="AM400" i="10"/>
  <c r="C400" i="10"/>
  <c r="AK400" i="10"/>
  <c r="AF400" i="10"/>
  <c r="AA400" i="10"/>
  <c r="Y400" i="10"/>
  <c r="T400" i="10"/>
  <c r="AR400" i="10"/>
  <c r="H400" i="10"/>
  <c r="AY400" i="10"/>
  <c r="AW400" i="10"/>
  <c r="AD400" i="10"/>
  <c r="R400" i="10"/>
  <c r="O400" i="10"/>
  <c r="M400" i="10"/>
  <c r="AS328" i="10"/>
  <c r="AG328" i="10"/>
  <c r="U328" i="10"/>
  <c r="I328" i="10"/>
  <c r="AR328" i="10"/>
  <c r="AF328" i="10"/>
  <c r="T328" i="10"/>
  <c r="H328" i="10"/>
  <c r="AQ328" i="10"/>
  <c r="AE328" i="10"/>
  <c r="S328" i="10"/>
  <c r="AP328" i="10"/>
  <c r="AD328" i="10"/>
  <c r="R328" i="10"/>
  <c r="F328" i="10"/>
  <c r="AN328" i="10"/>
  <c r="AB328" i="10"/>
  <c r="P328" i="10"/>
  <c r="D328" i="10"/>
  <c r="AT328" i="10"/>
  <c r="AH328" i="10"/>
  <c r="V328" i="10"/>
  <c r="J328" i="10"/>
  <c r="AY328" i="10"/>
  <c r="AA328" i="10"/>
  <c r="C328" i="10"/>
  <c r="AX328" i="10"/>
  <c r="Z328" i="10"/>
  <c r="B328" i="10"/>
  <c r="AW328" i="10"/>
  <c r="Y328" i="10"/>
  <c r="AV328" i="10"/>
  <c r="X328" i="10"/>
  <c r="AU328" i="10"/>
  <c r="W328" i="10"/>
  <c r="AO328" i="10"/>
  <c r="Q328" i="10"/>
  <c r="AM328" i="10"/>
  <c r="O328" i="10"/>
  <c r="AL328" i="10"/>
  <c r="N328" i="10"/>
  <c r="AK328" i="10"/>
  <c r="M328" i="10"/>
  <c r="AC328" i="10"/>
  <c r="E328" i="10"/>
  <c r="AJ328" i="10"/>
  <c r="AI328" i="10"/>
  <c r="L328" i="10"/>
  <c r="K328" i="10"/>
  <c r="AY348" i="10"/>
  <c r="AM348" i="10"/>
  <c r="AA348" i="10"/>
  <c r="O348" i="10"/>
  <c r="AX348" i="10"/>
  <c r="AL348" i="10"/>
  <c r="Z348" i="10"/>
  <c r="N348" i="10"/>
  <c r="AW348" i="10"/>
  <c r="AK348" i="10"/>
  <c r="Y348" i="10"/>
  <c r="M348" i="10"/>
  <c r="AU348" i="10"/>
  <c r="AI348" i="10"/>
  <c r="W348" i="10"/>
  <c r="AT348" i="10"/>
  <c r="AH348" i="10"/>
  <c r="V348" i="10"/>
  <c r="AS348" i="10"/>
  <c r="AG348" i="10"/>
  <c r="U348" i="10"/>
  <c r="AR348" i="10"/>
  <c r="AF348" i="10"/>
  <c r="T348" i="10"/>
  <c r="X348" i="10"/>
  <c r="E348" i="10"/>
  <c r="S348" i="10"/>
  <c r="D348" i="10"/>
  <c r="AV348" i="10"/>
  <c r="R348" i="10"/>
  <c r="C348" i="10"/>
  <c r="AQ348" i="10"/>
  <c r="Q348" i="10"/>
  <c r="B348" i="10"/>
  <c r="AO348" i="10"/>
  <c r="L348" i="10"/>
  <c r="AB348" i="10"/>
  <c r="F348" i="10"/>
  <c r="K348" i="10"/>
  <c r="J348" i="10"/>
  <c r="I348" i="10"/>
  <c r="H348" i="10"/>
  <c r="AP348" i="10"/>
  <c r="AN348" i="10"/>
  <c r="AJ348" i="10"/>
  <c r="AE348" i="10"/>
  <c r="P348" i="10"/>
  <c r="AD348" i="10"/>
  <c r="AC348" i="10"/>
  <c r="AY337" i="10"/>
  <c r="AM337" i="10"/>
  <c r="AA337" i="10"/>
  <c r="O337" i="10"/>
  <c r="C337" i="10"/>
  <c r="AX337" i="10"/>
  <c r="AL337" i="10"/>
  <c r="Z337" i="10"/>
  <c r="N337" i="10"/>
  <c r="B337" i="10"/>
  <c r="AW337" i="10"/>
  <c r="AK337" i="10"/>
  <c r="Y337" i="10"/>
  <c r="M337" i="10"/>
  <c r="AV337" i="10"/>
  <c r="AJ337" i="10"/>
  <c r="X337" i="10"/>
  <c r="L337" i="10"/>
  <c r="AT337" i="10"/>
  <c r="AH337" i="10"/>
  <c r="V337" i="10"/>
  <c r="J337" i="10"/>
  <c r="AN337" i="10"/>
  <c r="AB337" i="10"/>
  <c r="P337" i="10"/>
  <c r="D337" i="10"/>
  <c r="AG337" i="10"/>
  <c r="I337" i="10"/>
  <c r="AF337" i="10"/>
  <c r="H337" i="10"/>
  <c r="AE337" i="10"/>
  <c r="AD337" i="10"/>
  <c r="F337" i="10"/>
  <c r="AC337" i="10"/>
  <c r="E337" i="10"/>
  <c r="AU337" i="10"/>
  <c r="W337" i="10"/>
  <c r="AS337" i="10"/>
  <c r="U337" i="10"/>
  <c r="AR337" i="10"/>
  <c r="T337" i="10"/>
  <c r="AQ337" i="10"/>
  <c r="S337" i="10"/>
  <c r="AI337" i="10"/>
  <c r="K337" i="10"/>
  <c r="AP337" i="10"/>
  <c r="AO337" i="10"/>
  <c r="R337" i="10"/>
  <c r="Q337" i="10"/>
  <c r="AU350" i="10"/>
  <c r="AI350" i="10"/>
  <c r="W350" i="10"/>
  <c r="K350" i="10"/>
  <c r="AT350" i="10"/>
  <c r="AH350" i="10"/>
  <c r="V350" i="10"/>
  <c r="J350" i="10"/>
  <c r="AS350" i="10"/>
  <c r="AG350" i="10"/>
  <c r="U350" i="10"/>
  <c r="I350" i="10"/>
  <c r="AQ350" i="10"/>
  <c r="AE350" i="10"/>
  <c r="S350" i="10"/>
  <c r="AP350" i="10"/>
  <c r="AD350" i="10"/>
  <c r="R350" i="10"/>
  <c r="F350" i="10"/>
  <c r="AO350" i="10"/>
  <c r="AC350" i="10"/>
  <c r="Q350" i="10"/>
  <c r="E350" i="10"/>
  <c r="AN350" i="10"/>
  <c r="AB350" i="10"/>
  <c r="P350" i="10"/>
  <c r="D350" i="10"/>
  <c r="AL350" i="10"/>
  <c r="L350" i="10"/>
  <c r="AK350" i="10"/>
  <c r="H350" i="10"/>
  <c r="AJ350" i="10"/>
  <c r="C350" i="10"/>
  <c r="AF350" i="10"/>
  <c r="B350" i="10"/>
  <c r="Z350" i="10"/>
  <c r="AY350" i="10"/>
  <c r="Y350" i="10"/>
  <c r="AM350" i="10"/>
  <c r="M350" i="10"/>
  <c r="AR350" i="10"/>
  <c r="AA350" i="10"/>
  <c r="X350" i="10"/>
  <c r="T350" i="10"/>
  <c r="O350" i="10"/>
  <c r="N350" i="10"/>
  <c r="AV350" i="10"/>
  <c r="AX350" i="10"/>
  <c r="AW350" i="10"/>
  <c r="AU327" i="10"/>
  <c r="AI327" i="10"/>
  <c r="W327" i="10"/>
  <c r="K327" i="10"/>
  <c r="AT327" i="10"/>
  <c r="AH327" i="10"/>
  <c r="V327" i="10"/>
  <c r="J327" i="10"/>
  <c r="AS327" i="10"/>
  <c r="AG327" i="10"/>
  <c r="U327" i="10"/>
  <c r="I327" i="10"/>
  <c r="AR327" i="10"/>
  <c r="AF327" i="10"/>
  <c r="T327" i="10"/>
  <c r="H327" i="10"/>
  <c r="AP327" i="10"/>
  <c r="AD327" i="10"/>
  <c r="R327" i="10"/>
  <c r="F327" i="10"/>
  <c r="AV327" i="10"/>
  <c r="AJ327" i="10"/>
  <c r="X327" i="10"/>
  <c r="L327" i="10"/>
  <c r="AC327" i="10"/>
  <c r="E327" i="10"/>
  <c r="AB327" i="10"/>
  <c r="D327" i="10"/>
  <c r="AY327" i="10"/>
  <c r="AA327" i="10"/>
  <c r="C327" i="10"/>
  <c r="AX327" i="10"/>
  <c r="Z327" i="10"/>
  <c r="B327" i="10"/>
  <c r="AW327" i="10"/>
  <c r="Y327" i="10"/>
  <c r="AQ327" i="10"/>
  <c r="S327" i="10"/>
  <c r="AO327" i="10"/>
  <c r="Q327" i="10"/>
  <c r="AN327" i="10"/>
  <c r="P327" i="10"/>
  <c r="AM327" i="10"/>
  <c r="O327" i="10"/>
  <c r="AE327" i="10"/>
  <c r="AL327" i="10"/>
  <c r="AK327" i="10"/>
  <c r="N327" i="10"/>
  <c r="M327" i="10"/>
  <c r="AT397" i="10"/>
  <c r="AH397" i="10"/>
  <c r="V397" i="10"/>
  <c r="J397" i="10"/>
  <c r="AR397" i="10"/>
  <c r="AF397" i="10"/>
  <c r="T397" i="10"/>
  <c r="H397" i="10"/>
  <c r="AN397" i="10"/>
  <c r="AB397" i="10"/>
  <c r="P397" i="10"/>
  <c r="AW397" i="10"/>
  <c r="AK397" i="10"/>
  <c r="Y397" i="10"/>
  <c r="M397" i="10"/>
  <c r="AU397" i="10"/>
  <c r="AI397" i="10"/>
  <c r="Q397" i="10"/>
  <c r="AG397" i="10"/>
  <c r="O397" i="10"/>
  <c r="AY397" i="10"/>
  <c r="AE397" i="10"/>
  <c r="N397" i="10"/>
  <c r="AX397" i="10"/>
  <c r="AD397" i="10"/>
  <c r="L397" i="10"/>
  <c r="AS397" i="10"/>
  <c r="AA397" i="10"/>
  <c r="I397" i="10"/>
  <c r="AQ397" i="10"/>
  <c r="Z397" i="10"/>
  <c r="AP397" i="10"/>
  <c r="X397" i="10"/>
  <c r="F397" i="10"/>
  <c r="AJ397" i="10"/>
  <c r="R397" i="10"/>
  <c r="B397" i="10"/>
  <c r="AO397" i="10"/>
  <c r="AM397" i="10"/>
  <c r="AL397" i="10"/>
  <c r="AC397" i="10"/>
  <c r="U397" i="10"/>
  <c r="S397" i="10"/>
  <c r="K397" i="10"/>
  <c r="E397" i="10"/>
  <c r="AV397" i="10"/>
  <c r="D397" i="10"/>
  <c r="C397" i="10"/>
  <c r="W397" i="10"/>
  <c r="AV368" i="10"/>
  <c r="AJ368" i="10"/>
  <c r="X368" i="10"/>
  <c r="L368" i="10"/>
  <c r="AU368" i="10"/>
  <c r="AI368" i="10"/>
  <c r="W368" i="10"/>
  <c r="K368" i="10"/>
  <c r="AT368" i="10"/>
  <c r="AH368" i="10"/>
  <c r="V368" i="10"/>
  <c r="J368" i="10"/>
  <c r="AS368" i="10"/>
  <c r="AG368" i="10"/>
  <c r="U368" i="10"/>
  <c r="I368" i="10"/>
  <c r="AQ368" i="10"/>
  <c r="AE368" i="10"/>
  <c r="S368" i="10"/>
  <c r="AP368" i="10"/>
  <c r="AD368" i="10"/>
  <c r="R368" i="10"/>
  <c r="F368" i="10"/>
  <c r="AO368" i="10"/>
  <c r="AC368" i="10"/>
  <c r="Q368" i="10"/>
  <c r="E368" i="10"/>
  <c r="AN368" i="10"/>
  <c r="AB368" i="10"/>
  <c r="P368" i="10"/>
  <c r="D368" i="10"/>
  <c r="AW368" i="10"/>
  <c r="AK368" i="10"/>
  <c r="Y368" i="10"/>
  <c r="M368" i="10"/>
  <c r="O368" i="10"/>
  <c r="N368" i="10"/>
  <c r="H368" i="10"/>
  <c r="AY368" i="10"/>
  <c r="C368" i="10"/>
  <c r="AR368" i="10"/>
  <c r="AM368" i="10"/>
  <c r="T368" i="10"/>
  <c r="AL368" i="10"/>
  <c r="AF368" i="10"/>
  <c r="AA368" i="10"/>
  <c r="Z368" i="10"/>
  <c r="B368" i="10"/>
  <c r="AX368" i="10"/>
  <c r="AP377" i="10"/>
  <c r="AD377" i="10"/>
  <c r="R377" i="10"/>
  <c r="F377" i="10"/>
  <c r="AO377" i="10"/>
  <c r="AC377" i="10"/>
  <c r="Q377" i="10"/>
  <c r="E377" i="10"/>
  <c r="AN377" i="10"/>
  <c r="AB377" i="10"/>
  <c r="P377" i="10"/>
  <c r="D377" i="10"/>
  <c r="AY377" i="10"/>
  <c r="AM377" i="10"/>
  <c r="AA377" i="10"/>
  <c r="O377" i="10"/>
  <c r="C377" i="10"/>
  <c r="AW377" i="10"/>
  <c r="AK377" i="10"/>
  <c r="Y377" i="10"/>
  <c r="M377" i="10"/>
  <c r="AV377" i="10"/>
  <c r="AJ377" i="10"/>
  <c r="X377" i="10"/>
  <c r="L377" i="10"/>
  <c r="AU377" i="10"/>
  <c r="AI377" i="10"/>
  <c r="W377" i="10"/>
  <c r="K377" i="10"/>
  <c r="AT377" i="10"/>
  <c r="AH377" i="10"/>
  <c r="V377" i="10"/>
  <c r="J377" i="10"/>
  <c r="AQ377" i="10"/>
  <c r="AE377" i="10"/>
  <c r="S377" i="10"/>
  <c r="AS377" i="10"/>
  <c r="AR377" i="10"/>
  <c r="AL377" i="10"/>
  <c r="AG377" i="10"/>
  <c r="AF377" i="10"/>
  <c r="Z377" i="10"/>
  <c r="U377" i="10"/>
  <c r="AX377" i="10"/>
  <c r="B377" i="10"/>
  <c r="T377" i="10"/>
  <c r="N377" i="10"/>
  <c r="I377" i="10"/>
  <c r="H377" i="10"/>
  <c r="AU345" i="10"/>
  <c r="AI345" i="10"/>
  <c r="W345" i="10"/>
  <c r="K345" i="10"/>
  <c r="AT345" i="10"/>
  <c r="AH345" i="10"/>
  <c r="V345" i="10"/>
  <c r="J345" i="10"/>
  <c r="AS345" i="10"/>
  <c r="AG345" i="10"/>
  <c r="U345" i="10"/>
  <c r="I345" i="10"/>
  <c r="AR345" i="10"/>
  <c r="AF345" i="10"/>
  <c r="T345" i="10"/>
  <c r="H345" i="10"/>
  <c r="AP345" i="10"/>
  <c r="AD345" i="10"/>
  <c r="R345" i="10"/>
  <c r="F345" i="10"/>
  <c r="AV345" i="10"/>
  <c r="AJ345" i="10"/>
  <c r="X345" i="10"/>
  <c r="L345" i="10"/>
  <c r="AO345" i="10"/>
  <c r="Q345" i="10"/>
  <c r="AN345" i="10"/>
  <c r="P345" i="10"/>
  <c r="AM345" i="10"/>
  <c r="O345" i="10"/>
  <c r="AL345" i="10"/>
  <c r="N345" i="10"/>
  <c r="AK345" i="10"/>
  <c r="M345" i="10"/>
  <c r="AE345" i="10"/>
  <c r="AC345" i="10"/>
  <c r="E345" i="10"/>
  <c r="AB345" i="10"/>
  <c r="D345" i="10"/>
  <c r="AY345" i="10"/>
  <c r="AA345" i="10"/>
  <c r="C345" i="10"/>
  <c r="AQ345" i="10"/>
  <c r="S345" i="10"/>
  <c r="B345" i="10"/>
  <c r="AX345" i="10"/>
  <c r="AW345" i="10"/>
  <c r="Z345" i="10"/>
  <c r="Y345" i="10"/>
  <c r="AX303" i="10"/>
  <c r="AL303" i="10"/>
  <c r="Z303" i="10"/>
  <c r="N303" i="10"/>
  <c r="B303" i="10"/>
  <c r="AW303" i="10"/>
  <c r="AK303" i="10"/>
  <c r="Y303" i="10"/>
  <c r="M303" i="10"/>
  <c r="AV303" i="10"/>
  <c r="AJ303" i="10"/>
  <c r="X303" i="10"/>
  <c r="L303" i="10"/>
  <c r="AU303" i="10"/>
  <c r="AT303" i="10"/>
  <c r="AH303" i="10"/>
  <c r="V303" i="10"/>
  <c r="J303" i="10"/>
  <c r="AS303" i="10"/>
  <c r="AG303" i="10"/>
  <c r="U303" i="10"/>
  <c r="I303" i="10"/>
  <c r="AR303" i="10"/>
  <c r="AF303" i="10"/>
  <c r="T303" i="10"/>
  <c r="H303" i="10"/>
  <c r="AQ303" i="10"/>
  <c r="AE303" i="10"/>
  <c r="S303" i="10"/>
  <c r="G303" i="10"/>
  <c r="AP303" i="10"/>
  <c r="AD303" i="10"/>
  <c r="R303" i="10"/>
  <c r="F303" i="10"/>
  <c r="AY303" i="10"/>
  <c r="AM303" i="10"/>
  <c r="AA303" i="10"/>
  <c r="O303" i="10"/>
  <c r="C303" i="10"/>
  <c r="Q303" i="10"/>
  <c r="P303" i="10"/>
  <c r="K303" i="10"/>
  <c r="E303" i="10"/>
  <c r="D303" i="10"/>
  <c r="AI303" i="10"/>
  <c r="AO303" i="10"/>
  <c r="AN303" i="10"/>
  <c r="AC303" i="10"/>
  <c r="AB303" i="10"/>
  <c r="W303" i="10"/>
  <c r="AS351" i="10"/>
  <c r="AG351" i="10"/>
  <c r="U351" i="10"/>
  <c r="I351" i="10"/>
  <c r="AR351" i="10"/>
  <c r="AF351" i="10"/>
  <c r="T351" i="10"/>
  <c r="H351" i="10"/>
  <c r="AQ351" i="10"/>
  <c r="AE351" i="10"/>
  <c r="S351" i="10"/>
  <c r="AO351" i="10"/>
  <c r="AC351" i="10"/>
  <c r="Q351" i="10"/>
  <c r="E351" i="10"/>
  <c r="AN351" i="10"/>
  <c r="AB351" i="10"/>
  <c r="P351" i="10"/>
  <c r="D351" i="10"/>
  <c r="AY351" i="10"/>
  <c r="AM351" i="10"/>
  <c r="AA351" i="10"/>
  <c r="O351" i="10"/>
  <c r="C351" i="10"/>
  <c r="AX351" i="10"/>
  <c r="AL351" i="10"/>
  <c r="Z351" i="10"/>
  <c r="N351" i="10"/>
  <c r="B351" i="10"/>
  <c r="AU351" i="10"/>
  <c r="R351" i="10"/>
  <c r="AT351" i="10"/>
  <c r="M351" i="10"/>
  <c r="AP351" i="10"/>
  <c r="L351" i="10"/>
  <c r="AK351" i="10"/>
  <c r="K351" i="10"/>
  <c r="AI351" i="10"/>
  <c r="F351" i="10"/>
  <c r="AH351" i="10"/>
  <c r="AV351" i="10"/>
  <c r="V351" i="10"/>
  <c r="AW351" i="10"/>
  <c r="AJ351" i="10"/>
  <c r="AD351" i="10"/>
  <c r="Y351" i="10"/>
  <c r="X351" i="10"/>
  <c r="W351" i="10"/>
  <c r="J351" i="10"/>
  <c r="AN366" i="10"/>
  <c r="AB366" i="10"/>
  <c r="P366" i="10"/>
  <c r="D366" i="10"/>
  <c r="AY366" i="10"/>
  <c r="AM366" i="10"/>
  <c r="AA366" i="10"/>
  <c r="O366" i="10"/>
  <c r="C366" i="10"/>
  <c r="AX366" i="10"/>
  <c r="AL366" i="10"/>
  <c r="Z366" i="10"/>
  <c r="N366" i="10"/>
  <c r="B366" i="10"/>
  <c r="AW366" i="10"/>
  <c r="AK366" i="10"/>
  <c r="Y366" i="10"/>
  <c r="M366" i="10"/>
  <c r="AU366" i="10"/>
  <c r="AI366" i="10"/>
  <c r="W366" i="10"/>
  <c r="K366" i="10"/>
  <c r="AT366" i="10"/>
  <c r="AH366" i="10"/>
  <c r="V366" i="10"/>
  <c r="J366" i="10"/>
  <c r="AS366" i="10"/>
  <c r="AG366" i="10"/>
  <c r="U366" i="10"/>
  <c r="I366" i="10"/>
  <c r="AR366" i="10"/>
  <c r="AF366" i="10"/>
  <c r="T366" i="10"/>
  <c r="H366" i="10"/>
  <c r="AO366" i="10"/>
  <c r="AC366" i="10"/>
  <c r="Q366" i="10"/>
  <c r="E366" i="10"/>
  <c r="S366" i="10"/>
  <c r="R366" i="10"/>
  <c r="L366" i="10"/>
  <c r="AV366" i="10"/>
  <c r="AQ366" i="10"/>
  <c r="X366" i="10"/>
  <c r="AE366" i="10"/>
  <c r="AD366" i="10"/>
  <c r="F366" i="10"/>
  <c r="AJ366" i="10"/>
  <c r="AP366" i="10"/>
  <c r="AR398" i="10"/>
  <c r="AF398" i="10"/>
  <c r="T398" i="10"/>
  <c r="H398" i="10"/>
  <c r="AP398" i="10"/>
  <c r="AD398" i="10"/>
  <c r="R398" i="10"/>
  <c r="F398" i="10"/>
  <c r="AN398" i="10"/>
  <c r="AB398" i="10"/>
  <c r="P398" i="10"/>
  <c r="AY398" i="10"/>
  <c r="AM398" i="10"/>
  <c r="AA398" i="10"/>
  <c r="O398" i="10"/>
  <c r="C398" i="10"/>
  <c r="AX398" i="10"/>
  <c r="AL398" i="10"/>
  <c r="Z398" i="10"/>
  <c r="N398" i="10"/>
  <c r="B398" i="10"/>
  <c r="AW398" i="10"/>
  <c r="AK398" i="10"/>
  <c r="AU398" i="10"/>
  <c r="AI398" i="10"/>
  <c r="W398" i="10"/>
  <c r="K398" i="10"/>
  <c r="AS398" i="10"/>
  <c r="AG398" i="10"/>
  <c r="U398" i="10"/>
  <c r="I398" i="10"/>
  <c r="AH398" i="10"/>
  <c r="E398" i="10"/>
  <c r="AE398" i="10"/>
  <c r="D398" i="10"/>
  <c r="AC398" i="10"/>
  <c r="Y398" i="10"/>
  <c r="V398" i="10"/>
  <c r="S398" i="10"/>
  <c r="AV398" i="10"/>
  <c r="Q398" i="10"/>
  <c r="AJ398" i="10"/>
  <c r="AQ398" i="10"/>
  <c r="AO398" i="10"/>
  <c r="X398" i="10"/>
  <c r="M398" i="10"/>
  <c r="L398" i="10"/>
  <c r="J398" i="10"/>
  <c r="AT398" i="10"/>
  <c r="AO336" i="10"/>
  <c r="AC336" i="10"/>
  <c r="Q336" i="10"/>
  <c r="E336" i="10"/>
  <c r="AN336" i="10"/>
  <c r="AB336" i="10"/>
  <c r="P336" i="10"/>
  <c r="D336" i="10"/>
  <c r="AY336" i="10"/>
  <c r="AM336" i="10"/>
  <c r="AA336" i="10"/>
  <c r="O336" i="10"/>
  <c r="C336" i="10"/>
  <c r="AX336" i="10"/>
  <c r="AL336" i="10"/>
  <c r="Z336" i="10"/>
  <c r="N336" i="10"/>
  <c r="B336" i="10"/>
  <c r="AV336" i="10"/>
  <c r="AJ336" i="10"/>
  <c r="X336" i="10"/>
  <c r="L336" i="10"/>
  <c r="AP336" i="10"/>
  <c r="AD336" i="10"/>
  <c r="R336" i="10"/>
  <c r="F336" i="10"/>
  <c r="AI336" i="10"/>
  <c r="K336" i="10"/>
  <c r="AH336" i="10"/>
  <c r="J336" i="10"/>
  <c r="AG336" i="10"/>
  <c r="I336" i="10"/>
  <c r="AF336" i="10"/>
  <c r="H336" i="10"/>
  <c r="AE336" i="10"/>
  <c r="AW336" i="10"/>
  <c r="Y336" i="10"/>
  <c r="AU336" i="10"/>
  <c r="W336" i="10"/>
  <c r="AT336" i="10"/>
  <c r="V336" i="10"/>
  <c r="AS336" i="10"/>
  <c r="U336" i="10"/>
  <c r="AK336" i="10"/>
  <c r="M336" i="10"/>
  <c r="T336" i="10"/>
  <c r="AR336" i="10"/>
  <c r="AQ336" i="10"/>
  <c r="S336" i="10"/>
  <c r="AN318" i="10"/>
  <c r="AY318" i="10"/>
  <c r="AM318" i="10"/>
  <c r="AX318" i="10"/>
  <c r="AL318" i="10"/>
  <c r="AV318" i="10"/>
  <c r="AJ318" i="10"/>
  <c r="AP318" i="10"/>
  <c r="AF318" i="10"/>
  <c r="T318" i="10"/>
  <c r="H318" i="10"/>
  <c r="AW318" i="10"/>
  <c r="AE318" i="10"/>
  <c r="S318" i="10"/>
  <c r="AU318" i="10"/>
  <c r="AD318" i="10"/>
  <c r="R318" i="10"/>
  <c r="F318" i="10"/>
  <c r="AT318" i="10"/>
  <c r="AC318" i="10"/>
  <c r="Q318" i="10"/>
  <c r="E318" i="10"/>
  <c r="AS318" i="10"/>
  <c r="AB318" i="10"/>
  <c r="P318" i="10"/>
  <c r="D318" i="10"/>
  <c r="AR318" i="10"/>
  <c r="AA318" i="10"/>
  <c r="O318" i="10"/>
  <c r="C318" i="10"/>
  <c r="AQ318" i="10"/>
  <c r="Z318" i="10"/>
  <c r="N318" i="10"/>
  <c r="B318" i="10"/>
  <c r="AO318" i="10"/>
  <c r="Y318" i="10"/>
  <c r="M318" i="10"/>
  <c r="AK318" i="10"/>
  <c r="X318" i="10"/>
  <c r="L318" i="10"/>
  <c r="AG318" i="10"/>
  <c r="U318" i="10"/>
  <c r="I318" i="10"/>
  <c r="AI318" i="10"/>
  <c r="AH318" i="10"/>
  <c r="W318" i="10"/>
  <c r="V318" i="10"/>
  <c r="K318" i="10"/>
  <c r="J318" i="10"/>
  <c r="AQ341" i="10"/>
  <c r="AE341" i="10"/>
  <c r="S341" i="10"/>
  <c r="AP341" i="10"/>
  <c r="AD341" i="10"/>
  <c r="R341" i="10"/>
  <c r="F341" i="10"/>
  <c r="AO341" i="10"/>
  <c r="AC341" i="10"/>
  <c r="Q341" i="10"/>
  <c r="E341" i="10"/>
  <c r="AN341" i="10"/>
  <c r="AB341" i="10"/>
  <c r="P341" i="10"/>
  <c r="D341" i="10"/>
  <c r="AX341" i="10"/>
  <c r="AL341" i="10"/>
  <c r="Z341" i="10"/>
  <c r="N341" i="10"/>
  <c r="B341" i="10"/>
  <c r="AR341" i="10"/>
  <c r="AF341" i="10"/>
  <c r="T341" i="10"/>
  <c r="H341" i="10"/>
  <c r="AW341" i="10"/>
  <c r="Y341" i="10"/>
  <c r="AV341" i="10"/>
  <c r="X341" i="10"/>
  <c r="AU341" i="10"/>
  <c r="W341" i="10"/>
  <c r="AT341" i="10"/>
  <c r="V341" i="10"/>
  <c r="AS341" i="10"/>
  <c r="U341" i="10"/>
  <c r="AM341" i="10"/>
  <c r="O341" i="10"/>
  <c r="AK341" i="10"/>
  <c r="M341" i="10"/>
  <c r="AJ341" i="10"/>
  <c r="L341" i="10"/>
  <c r="AI341" i="10"/>
  <c r="K341" i="10"/>
  <c r="AY341" i="10"/>
  <c r="AA341" i="10"/>
  <c r="C341" i="10"/>
  <c r="J341" i="10"/>
  <c r="I341" i="10"/>
  <c r="AH341" i="10"/>
  <c r="AG341" i="10"/>
  <c r="AT321" i="10"/>
  <c r="AH321" i="10"/>
  <c r="V321" i="10"/>
  <c r="J321" i="10"/>
  <c r="AS321" i="10"/>
  <c r="AG321" i="10"/>
  <c r="U321" i="10"/>
  <c r="I321" i="10"/>
  <c r="AR321" i="10"/>
  <c r="AF321" i="10"/>
  <c r="T321" i="10"/>
  <c r="H321" i="10"/>
  <c r="AP321" i="10"/>
  <c r="AD321" i="10"/>
  <c r="R321" i="10"/>
  <c r="F321" i="10"/>
  <c r="AV321" i="10"/>
  <c r="AJ321" i="10"/>
  <c r="X321" i="10"/>
  <c r="L321" i="10"/>
  <c r="AU321" i="10"/>
  <c r="Z321" i="10"/>
  <c r="D321" i="10"/>
  <c r="AQ321" i="10"/>
  <c r="Y321" i="10"/>
  <c r="C321" i="10"/>
  <c r="AO321" i="10"/>
  <c r="W321" i="10"/>
  <c r="B321" i="10"/>
  <c r="AN321" i="10"/>
  <c r="S321" i="10"/>
  <c r="AM321" i="10"/>
  <c r="Q321" i="10"/>
  <c r="AL321" i="10"/>
  <c r="P321" i="10"/>
  <c r="AK321" i="10"/>
  <c r="O321" i="10"/>
  <c r="AI321" i="10"/>
  <c r="N321" i="10"/>
  <c r="AE321" i="10"/>
  <c r="M321" i="10"/>
  <c r="AW321" i="10"/>
  <c r="AA321" i="10"/>
  <c r="E321" i="10"/>
  <c r="AC321" i="10"/>
  <c r="AB321" i="10"/>
  <c r="K321" i="10"/>
  <c r="AY321" i="10"/>
  <c r="AX321" i="10"/>
  <c r="AP323" i="10"/>
  <c r="AD323" i="10"/>
  <c r="R323" i="10"/>
  <c r="F323" i="10"/>
  <c r="AO323" i="10"/>
  <c r="AC323" i="10"/>
  <c r="Q323" i="10"/>
  <c r="E323" i="10"/>
  <c r="AN323" i="10"/>
  <c r="AB323" i="10"/>
  <c r="P323" i="10"/>
  <c r="D323" i="10"/>
  <c r="AX323" i="10"/>
  <c r="AL323" i="10"/>
  <c r="Z323" i="10"/>
  <c r="N323" i="10"/>
  <c r="B323" i="10"/>
  <c r="AR323" i="10"/>
  <c r="AF323" i="10"/>
  <c r="T323" i="10"/>
  <c r="H323" i="10"/>
  <c r="AV323" i="10"/>
  <c r="AA323" i="10"/>
  <c r="I323" i="10"/>
  <c r="AU323" i="10"/>
  <c r="Y323" i="10"/>
  <c r="AT323" i="10"/>
  <c r="X323" i="10"/>
  <c r="C323" i="10"/>
  <c r="AS323" i="10"/>
  <c r="W323" i="10"/>
  <c r="AQ323" i="10"/>
  <c r="V323" i="10"/>
  <c r="AM323" i="10"/>
  <c r="U323" i="10"/>
  <c r="AK323" i="10"/>
  <c r="S323" i="10"/>
  <c r="AJ323" i="10"/>
  <c r="O323" i="10"/>
  <c r="AI323" i="10"/>
  <c r="M323" i="10"/>
  <c r="AW323" i="10"/>
  <c r="AE323" i="10"/>
  <c r="J323" i="10"/>
  <c r="AY323" i="10"/>
  <c r="AH323" i="10"/>
  <c r="AG323" i="10"/>
  <c r="L323" i="10"/>
  <c r="K323" i="10"/>
  <c r="AP384" i="10"/>
  <c r="AD384" i="10"/>
  <c r="R384" i="10"/>
  <c r="F384" i="10"/>
  <c r="AN384" i="10"/>
  <c r="AB384" i="10"/>
  <c r="P384" i="10"/>
  <c r="D384" i="10"/>
  <c r="AY384" i="10"/>
  <c r="AM384" i="10"/>
  <c r="AA384" i="10"/>
  <c r="O384" i="10"/>
  <c r="C384" i="10"/>
  <c r="AW384" i="10"/>
  <c r="AK384" i="10"/>
  <c r="Y384" i="10"/>
  <c r="M384" i="10"/>
  <c r="AV384" i="10"/>
  <c r="AJ384" i="10"/>
  <c r="X384" i="10"/>
  <c r="L384" i="10"/>
  <c r="AU384" i="10"/>
  <c r="AI384" i="10"/>
  <c r="W384" i="10"/>
  <c r="K384" i="10"/>
  <c r="AQ384" i="10"/>
  <c r="AE384" i="10"/>
  <c r="S384" i="10"/>
  <c r="AT384" i="10"/>
  <c r="T384" i="10"/>
  <c r="AS384" i="10"/>
  <c r="Q384" i="10"/>
  <c r="AR384" i="10"/>
  <c r="N384" i="10"/>
  <c r="AO384" i="10"/>
  <c r="J384" i="10"/>
  <c r="AH384" i="10"/>
  <c r="H384" i="10"/>
  <c r="AG384" i="10"/>
  <c r="E384" i="10"/>
  <c r="AF384" i="10"/>
  <c r="B384" i="10"/>
  <c r="AC384" i="10"/>
  <c r="AX384" i="10"/>
  <c r="U384" i="10"/>
  <c r="AL384" i="10"/>
  <c r="Z384" i="10"/>
  <c r="V384" i="10"/>
  <c r="I384" i="10"/>
  <c r="AO342" i="10"/>
  <c r="AC342" i="10"/>
  <c r="Q342" i="10"/>
  <c r="E342" i="10"/>
  <c r="AN342" i="10"/>
  <c r="AB342" i="10"/>
  <c r="P342" i="10"/>
  <c r="D342" i="10"/>
  <c r="AY342" i="10"/>
  <c r="AM342" i="10"/>
  <c r="AA342" i="10"/>
  <c r="O342" i="10"/>
  <c r="C342" i="10"/>
  <c r="AX342" i="10"/>
  <c r="AL342" i="10"/>
  <c r="Z342" i="10"/>
  <c r="N342" i="10"/>
  <c r="B342" i="10"/>
  <c r="AV342" i="10"/>
  <c r="AJ342" i="10"/>
  <c r="X342" i="10"/>
  <c r="L342" i="10"/>
  <c r="AP342" i="10"/>
  <c r="AD342" i="10"/>
  <c r="R342" i="10"/>
  <c r="F342" i="10"/>
  <c r="AU342" i="10"/>
  <c r="W342" i="10"/>
  <c r="AT342" i="10"/>
  <c r="V342" i="10"/>
  <c r="AS342" i="10"/>
  <c r="U342" i="10"/>
  <c r="AR342" i="10"/>
  <c r="T342" i="10"/>
  <c r="AQ342" i="10"/>
  <c r="S342" i="10"/>
  <c r="AK342" i="10"/>
  <c r="M342" i="10"/>
  <c r="AI342" i="10"/>
  <c r="K342" i="10"/>
  <c r="AH342" i="10"/>
  <c r="J342" i="10"/>
  <c r="AG342" i="10"/>
  <c r="I342" i="10"/>
  <c r="AW342" i="10"/>
  <c r="Y342" i="10"/>
  <c r="H342" i="10"/>
  <c r="AF342" i="10"/>
  <c r="AE342" i="10"/>
  <c r="AT375" i="10"/>
  <c r="AH375" i="10"/>
  <c r="V375" i="10"/>
  <c r="J375" i="10"/>
  <c r="AS375" i="10"/>
  <c r="AG375" i="10"/>
  <c r="U375" i="10"/>
  <c r="I375" i="10"/>
  <c r="AR375" i="10"/>
  <c r="AF375" i="10"/>
  <c r="T375" i="10"/>
  <c r="H375" i="10"/>
  <c r="AQ375" i="10"/>
  <c r="AE375" i="10"/>
  <c r="S375" i="10"/>
  <c r="AO375" i="10"/>
  <c r="AC375" i="10"/>
  <c r="Q375" i="10"/>
  <c r="E375" i="10"/>
  <c r="AN375" i="10"/>
  <c r="AB375" i="10"/>
  <c r="P375" i="10"/>
  <c r="D375" i="10"/>
  <c r="AY375" i="10"/>
  <c r="AM375" i="10"/>
  <c r="AA375" i="10"/>
  <c r="O375" i="10"/>
  <c r="C375" i="10"/>
  <c r="AX375" i="10"/>
  <c r="AL375" i="10"/>
  <c r="Z375" i="10"/>
  <c r="N375" i="10"/>
  <c r="B375" i="10"/>
  <c r="AU375" i="10"/>
  <c r="AI375" i="10"/>
  <c r="W375" i="10"/>
  <c r="K375" i="10"/>
  <c r="AW375" i="10"/>
  <c r="AV375" i="10"/>
  <c r="AP375" i="10"/>
  <c r="AK375" i="10"/>
  <c r="AJ375" i="10"/>
  <c r="AD375" i="10"/>
  <c r="Y375" i="10"/>
  <c r="F375" i="10"/>
  <c r="X375" i="10"/>
  <c r="R375" i="10"/>
  <c r="M375" i="10"/>
  <c r="L375" i="10"/>
  <c r="AX367" i="10"/>
  <c r="AL367" i="10"/>
  <c r="Z367" i="10"/>
  <c r="N367" i="10"/>
  <c r="B367" i="10"/>
  <c r="AW367" i="10"/>
  <c r="AK367" i="10"/>
  <c r="Y367" i="10"/>
  <c r="M367" i="10"/>
  <c r="AV367" i="10"/>
  <c r="AJ367" i="10"/>
  <c r="X367" i="10"/>
  <c r="L367" i="10"/>
  <c r="AU367" i="10"/>
  <c r="AI367" i="10"/>
  <c r="W367" i="10"/>
  <c r="K367" i="10"/>
  <c r="AS367" i="10"/>
  <c r="AG367" i="10"/>
  <c r="U367" i="10"/>
  <c r="I367" i="10"/>
  <c r="AR367" i="10"/>
  <c r="AF367" i="10"/>
  <c r="T367" i="10"/>
  <c r="H367" i="10"/>
  <c r="AQ367" i="10"/>
  <c r="AE367" i="10"/>
  <c r="S367" i="10"/>
  <c r="AP367" i="10"/>
  <c r="AD367" i="10"/>
  <c r="R367" i="10"/>
  <c r="F367" i="10"/>
  <c r="AY367" i="10"/>
  <c r="AM367" i="10"/>
  <c r="AA367" i="10"/>
  <c r="O367" i="10"/>
  <c r="C367" i="10"/>
  <c r="Q367" i="10"/>
  <c r="P367" i="10"/>
  <c r="J367" i="10"/>
  <c r="E367" i="10"/>
  <c r="AT367" i="10"/>
  <c r="AO367" i="10"/>
  <c r="V367" i="10"/>
  <c r="AN367" i="10"/>
  <c r="AH367" i="10"/>
  <c r="AC367" i="10"/>
  <c r="AB367" i="10"/>
  <c r="D367" i="10"/>
  <c r="AR306" i="10"/>
  <c r="AF306" i="10"/>
  <c r="T306" i="10"/>
  <c r="H306" i="10"/>
  <c r="AQ306" i="10"/>
  <c r="AE306" i="10"/>
  <c r="S306" i="10"/>
  <c r="G306" i="10"/>
  <c r="AP306" i="10"/>
  <c r="AD306" i="10"/>
  <c r="R306" i="10"/>
  <c r="F306" i="10"/>
  <c r="AO306" i="10"/>
  <c r="AC306" i="10"/>
  <c r="Q306" i="10"/>
  <c r="E306" i="10"/>
  <c r="AN306" i="10"/>
  <c r="AB306" i="10"/>
  <c r="P306" i="10"/>
  <c r="D306" i="10"/>
  <c r="AY306" i="10"/>
  <c r="AM306" i="10"/>
  <c r="AA306" i="10"/>
  <c r="O306" i="10"/>
  <c r="C306" i="10"/>
  <c r="AX306" i="10"/>
  <c r="AL306" i="10"/>
  <c r="Z306" i="10"/>
  <c r="N306" i="10"/>
  <c r="B306" i="10"/>
  <c r="AW306" i="10"/>
  <c r="AK306" i="10"/>
  <c r="Y306" i="10"/>
  <c r="M306" i="10"/>
  <c r="AV306" i="10"/>
  <c r="AJ306" i="10"/>
  <c r="X306" i="10"/>
  <c r="L306" i="10"/>
  <c r="AS306" i="10"/>
  <c r="AG306" i="10"/>
  <c r="U306" i="10"/>
  <c r="I306" i="10"/>
  <c r="W306" i="10"/>
  <c r="AU306" i="10"/>
  <c r="AT306" i="10"/>
  <c r="AI306" i="10"/>
  <c r="AH306" i="10"/>
  <c r="V306" i="10"/>
  <c r="K306" i="10"/>
  <c r="J306" i="10"/>
  <c r="AT382" i="10"/>
  <c r="AH382" i="10"/>
  <c r="V382" i="10"/>
  <c r="J382" i="10"/>
  <c r="AR382" i="10"/>
  <c r="AO382" i="10"/>
  <c r="AC382" i="10"/>
  <c r="Q382" i="10"/>
  <c r="E382" i="10"/>
  <c r="AN382" i="10"/>
  <c r="AB382" i="10"/>
  <c r="P382" i="10"/>
  <c r="D382" i="10"/>
  <c r="AU382" i="10"/>
  <c r="AI382" i="10"/>
  <c r="W382" i="10"/>
  <c r="K382" i="10"/>
  <c r="AP382" i="10"/>
  <c r="X382" i="10"/>
  <c r="F382" i="10"/>
  <c r="AM382" i="10"/>
  <c r="U382" i="10"/>
  <c r="C382" i="10"/>
  <c r="AL382" i="10"/>
  <c r="T382" i="10"/>
  <c r="B382" i="10"/>
  <c r="AK382" i="10"/>
  <c r="S382" i="10"/>
  <c r="AG382" i="10"/>
  <c r="O382" i="10"/>
  <c r="AY382" i="10"/>
  <c r="AF382" i="10"/>
  <c r="N382" i="10"/>
  <c r="AX382" i="10"/>
  <c r="AE382" i="10"/>
  <c r="M382" i="10"/>
  <c r="AW382" i="10"/>
  <c r="AD382" i="10"/>
  <c r="L382" i="10"/>
  <c r="AQ382" i="10"/>
  <c r="Y382" i="10"/>
  <c r="AV382" i="10"/>
  <c r="AS382" i="10"/>
  <c r="AJ382" i="10"/>
  <c r="AA382" i="10"/>
  <c r="I382" i="10"/>
  <c r="H382" i="10"/>
  <c r="R382" i="10"/>
  <c r="Z382" i="10"/>
  <c r="AS340" i="10"/>
  <c r="AG340" i="10"/>
  <c r="U340" i="10"/>
  <c r="I340" i="10"/>
  <c r="AR340" i="10"/>
  <c r="AF340" i="10"/>
  <c r="T340" i="10"/>
  <c r="H340" i="10"/>
  <c r="AQ340" i="10"/>
  <c r="AE340" i="10"/>
  <c r="S340" i="10"/>
  <c r="AP340" i="10"/>
  <c r="AD340" i="10"/>
  <c r="R340" i="10"/>
  <c r="F340" i="10"/>
  <c r="AN340" i="10"/>
  <c r="AB340" i="10"/>
  <c r="P340" i="10"/>
  <c r="D340" i="10"/>
  <c r="AT340" i="10"/>
  <c r="AH340" i="10"/>
  <c r="V340" i="10"/>
  <c r="J340" i="10"/>
  <c r="AY340" i="10"/>
  <c r="AA340" i="10"/>
  <c r="C340" i="10"/>
  <c r="AX340" i="10"/>
  <c r="Z340" i="10"/>
  <c r="B340" i="10"/>
  <c r="AW340" i="10"/>
  <c r="Y340" i="10"/>
  <c r="AV340" i="10"/>
  <c r="X340" i="10"/>
  <c r="AU340" i="10"/>
  <c r="W340" i="10"/>
  <c r="AO340" i="10"/>
  <c r="Q340" i="10"/>
  <c r="AM340" i="10"/>
  <c r="O340" i="10"/>
  <c r="AL340" i="10"/>
  <c r="N340" i="10"/>
  <c r="AK340" i="10"/>
  <c r="M340" i="10"/>
  <c r="AC340" i="10"/>
  <c r="E340" i="10"/>
  <c r="AJ340" i="10"/>
  <c r="AI340" i="10"/>
  <c r="L340" i="10"/>
  <c r="K340" i="10"/>
  <c r="AP301" i="10"/>
  <c r="AD301" i="10"/>
  <c r="R301" i="10"/>
  <c r="F301" i="10"/>
  <c r="AO301" i="10"/>
  <c r="AC301" i="10"/>
  <c r="Q301" i="10"/>
  <c r="E301" i="10"/>
  <c r="AN301" i="10"/>
  <c r="AB301" i="10"/>
  <c r="P301" i="10"/>
  <c r="D301" i="10"/>
  <c r="AX301" i="10"/>
  <c r="AL301" i="10"/>
  <c r="Z301" i="10"/>
  <c r="N301" i="10"/>
  <c r="AW301" i="10"/>
  <c r="AK301" i="10"/>
  <c r="Y301" i="10"/>
  <c r="M301" i="10"/>
  <c r="AV301" i="10"/>
  <c r="AJ301" i="10"/>
  <c r="X301" i="10"/>
  <c r="L301" i="10"/>
  <c r="AU301" i="10"/>
  <c r="AI301" i="10"/>
  <c r="W301" i="10"/>
  <c r="K301" i="10"/>
  <c r="AT301" i="10"/>
  <c r="AH301" i="10"/>
  <c r="V301" i="10"/>
  <c r="J301" i="10"/>
  <c r="AQ301" i="10"/>
  <c r="AE301" i="10"/>
  <c r="S301" i="10"/>
  <c r="G301" i="10"/>
  <c r="U301" i="10"/>
  <c r="T301" i="10"/>
  <c r="O301" i="10"/>
  <c r="I301" i="10"/>
  <c r="H301" i="10"/>
  <c r="AM301" i="10"/>
  <c r="AY301" i="10"/>
  <c r="C301" i="10"/>
  <c r="AS301" i="10"/>
  <c r="B301" i="10"/>
  <c r="AR301" i="10"/>
  <c r="AG301" i="10"/>
  <c r="AF301" i="10"/>
  <c r="AA301" i="10"/>
  <c r="AR322" i="10"/>
  <c r="AF322" i="10"/>
  <c r="T322" i="10"/>
  <c r="H322" i="10"/>
  <c r="AQ322" i="10"/>
  <c r="AE322" i="10"/>
  <c r="S322" i="10"/>
  <c r="AP322" i="10"/>
  <c r="AD322" i="10"/>
  <c r="R322" i="10"/>
  <c r="F322" i="10"/>
  <c r="AN322" i="10"/>
  <c r="AB322" i="10"/>
  <c r="P322" i="10"/>
  <c r="D322" i="10"/>
  <c r="AT322" i="10"/>
  <c r="AH322" i="10"/>
  <c r="V322" i="10"/>
  <c r="J322" i="10"/>
  <c r="AK322" i="10"/>
  <c r="O322" i="10"/>
  <c r="AJ322" i="10"/>
  <c r="N322" i="10"/>
  <c r="AI322" i="10"/>
  <c r="M322" i="10"/>
  <c r="AY322" i="10"/>
  <c r="AG322" i="10"/>
  <c r="L322" i="10"/>
  <c r="AX322" i="10"/>
  <c r="AC322" i="10"/>
  <c r="K322" i="10"/>
  <c r="AW322" i="10"/>
  <c r="AA322" i="10"/>
  <c r="I322" i="10"/>
  <c r="AV322" i="10"/>
  <c r="Z322" i="10"/>
  <c r="E322" i="10"/>
  <c r="AU322" i="10"/>
  <c r="Y322" i="10"/>
  <c r="C322" i="10"/>
  <c r="AS322" i="10"/>
  <c r="X322" i="10"/>
  <c r="B322" i="10"/>
  <c r="AL322" i="10"/>
  <c r="Q322" i="10"/>
  <c r="W322" i="10"/>
  <c r="AO322" i="10"/>
  <c r="AM322" i="10"/>
  <c r="U322" i="10"/>
  <c r="AT357" i="10"/>
  <c r="AH357" i="10"/>
  <c r="V357" i="10"/>
  <c r="J357" i="10"/>
  <c r="AS357" i="10"/>
  <c r="AG357" i="10"/>
  <c r="U357" i="10"/>
  <c r="I357" i="10"/>
  <c r="AR357" i="10"/>
  <c r="AF357" i="10"/>
  <c r="T357" i="10"/>
  <c r="H357" i="10"/>
  <c r="AQ357" i="10"/>
  <c r="AE357" i="10"/>
  <c r="S357" i="10"/>
  <c r="AO357" i="10"/>
  <c r="AC357" i="10"/>
  <c r="Q357" i="10"/>
  <c r="E357" i="10"/>
  <c r="AN357" i="10"/>
  <c r="AB357" i="10"/>
  <c r="P357" i="10"/>
  <c r="D357" i="10"/>
  <c r="AY357" i="10"/>
  <c r="AM357" i="10"/>
  <c r="AA357" i="10"/>
  <c r="O357" i="10"/>
  <c r="C357" i="10"/>
  <c r="AX357" i="10"/>
  <c r="AL357" i="10"/>
  <c r="Z357" i="10"/>
  <c r="N357" i="10"/>
  <c r="B357" i="10"/>
  <c r="AU357" i="10"/>
  <c r="AI357" i="10"/>
  <c r="W357" i="10"/>
  <c r="K357" i="10"/>
  <c r="AK357" i="10"/>
  <c r="AJ357" i="10"/>
  <c r="AD357" i="10"/>
  <c r="Y357" i="10"/>
  <c r="R357" i="10"/>
  <c r="M357" i="10"/>
  <c r="AP357" i="10"/>
  <c r="L357" i="10"/>
  <c r="F357" i="10"/>
  <c r="X357" i="10"/>
  <c r="AW357" i="10"/>
  <c r="AV357" i="10"/>
  <c r="AR383" i="10"/>
  <c r="AF383" i="10"/>
  <c r="T383" i="10"/>
  <c r="H383" i="10"/>
  <c r="AP383" i="10"/>
  <c r="AD383" i="10"/>
  <c r="R383" i="10"/>
  <c r="F383" i="10"/>
  <c r="AO383" i="10"/>
  <c r="AC383" i="10"/>
  <c r="Q383" i="10"/>
  <c r="AY383" i="10"/>
  <c r="AM383" i="10"/>
  <c r="AA383" i="10"/>
  <c r="O383" i="10"/>
  <c r="C383" i="10"/>
  <c r="AX383" i="10"/>
  <c r="AL383" i="10"/>
  <c r="Z383" i="10"/>
  <c r="N383" i="10"/>
  <c r="B383" i="10"/>
  <c r="AW383" i="10"/>
  <c r="AK383" i="10"/>
  <c r="Y383" i="10"/>
  <c r="AS383" i="10"/>
  <c r="AG383" i="10"/>
  <c r="U383" i="10"/>
  <c r="I383" i="10"/>
  <c r="AN383" i="10"/>
  <c r="L383" i="10"/>
  <c r="AJ383" i="10"/>
  <c r="K383" i="10"/>
  <c r="AI383" i="10"/>
  <c r="J383" i="10"/>
  <c r="AH383" i="10"/>
  <c r="AB383" i="10"/>
  <c r="D383" i="10"/>
  <c r="X383" i="10"/>
  <c r="W383" i="10"/>
  <c r="AV383" i="10"/>
  <c r="V383" i="10"/>
  <c r="AQ383" i="10"/>
  <c r="M383" i="10"/>
  <c r="S383" i="10"/>
  <c r="P383" i="10"/>
  <c r="E383" i="10"/>
  <c r="AE383" i="10"/>
  <c r="AU383" i="10"/>
  <c r="AT383" i="10"/>
  <c r="AT296" i="10"/>
  <c r="AH296" i="10"/>
  <c r="V296" i="10"/>
  <c r="J296" i="10"/>
  <c r="AS296" i="10"/>
  <c r="AG296" i="10"/>
  <c r="U296" i="10"/>
  <c r="I296" i="10"/>
  <c r="AR296" i="10"/>
  <c r="AF296" i="10"/>
  <c r="T296" i="10"/>
  <c r="H296" i="10"/>
  <c r="AL296" i="10"/>
  <c r="AQ296" i="10"/>
  <c r="AE296" i="10"/>
  <c r="S296" i="10"/>
  <c r="G296" i="10"/>
  <c r="N296" i="10"/>
  <c r="AP296" i="10"/>
  <c r="AD296" i="10"/>
  <c r="R296" i="10"/>
  <c r="F296" i="10"/>
  <c r="B296" i="10"/>
  <c r="AO296" i="10"/>
  <c r="AC296" i="10"/>
  <c r="Q296" i="10"/>
  <c r="E296" i="10"/>
  <c r="AN296" i="10"/>
  <c r="AB296" i="10"/>
  <c r="P296" i="10"/>
  <c r="D296" i="10"/>
  <c r="AX296" i="10"/>
  <c r="AY296" i="10"/>
  <c r="AM296" i="10"/>
  <c r="AA296" i="10"/>
  <c r="O296" i="10"/>
  <c r="C296" i="10"/>
  <c r="AW296" i="10"/>
  <c r="AK296" i="10"/>
  <c r="Y296" i="10"/>
  <c r="M296" i="10"/>
  <c r="AV296" i="10"/>
  <c r="AJ296" i="10"/>
  <c r="X296" i="10"/>
  <c r="L296" i="10"/>
  <c r="AU296" i="10"/>
  <c r="AI296" i="10"/>
  <c r="W296" i="10"/>
  <c r="K296" i="10"/>
  <c r="Z296" i="10"/>
  <c r="AP371" i="10"/>
  <c r="AD371" i="10"/>
  <c r="R371" i="10"/>
  <c r="F371" i="10"/>
  <c r="AO371" i="10"/>
  <c r="AC371" i="10"/>
  <c r="Q371" i="10"/>
  <c r="E371" i="10"/>
  <c r="AN371" i="10"/>
  <c r="AB371" i="10"/>
  <c r="P371" i="10"/>
  <c r="D371" i="10"/>
  <c r="AY371" i="10"/>
  <c r="AM371" i="10"/>
  <c r="AA371" i="10"/>
  <c r="O371" i="10"/>
  <c r="C371" i="10"/>
  <c r="AW371" i="10"/>
  <c r="AK371" i="10"/>
  <c r="Y371" i="10"/>
  <c r="M371" i="10"/>
  <c r="AV371" i="10"/>
  <c r="AJ371" i="10"/>
  <c r="X371" i="10"/>
  <c r="L371" i="10"/>
  <c r="AU371" i="10"/>
  <c r="AI371" i="10"/>
  <c r="W371" i="10"/>
  <c r="K371" i="10"/>
  <c r="AT371" i="10"/>
  <c r="AH371" i="10"/>
  <c r="V371" i="10"/>
  <c r="J371" i="10"/>
  <c r="AQ371" i="10"/>
  <c r="AE371" i="10"/>
  <c r="S371" i="10"/>
  <c r="I371" i="10"/>
  <c r="H371" i="10"/>
  <c r="AX371" i="10"/>
  <c r="B371" i="10"/>
  <c r="AS371" i="10"/>
  <c r="AL371" i="10"/>
  <c r="AG371" i="10"/>
  <c r="N371" i="10"/>
  <c r="T371" i="10"/>
  <c r="AR371" i="10"/>
  <c r="U371" i="10"/>
  <c r="AF371" i="10"/>
  <c r="Z371" i="10"/>
  <c r="AT388" i="10"/>
  <c r="AH388" i="10"/>
  <c r="V388" i="10"/>
  <c r="J388" i="10"/>
  <c r="AS388" i="10"/>
  <c r="AG388" i="10"/>
  <c r="U388" i="10"/>
  <c r="I388" i="10"/>
  <c r="AR388" i="10"/>
  <c r="AF388" i="10"/>
  <c r="T388" i="10"/>
  <c r="H388" i="10"/>
  <c r="AQ388" i="10"/>
  <c r="AE388" i="10"/>
  <c r="S388" i="10"/>
  <c r="AO388" i="10"/>
  <c r="AC388" i="10"/>
  <c r="Q388" i="10"/>
  <c r="E388" i="10"/>
  <c r="AN388" i="10"/>
  <c r="AB388" i="10"/>
  <c r="P388" i="10"/>
  <c r="D388" i="10"/>
  <c r="AY388" i="10"/>
  <c r="AM388" i="10"/>
  <c r="AA388" i="10"/>
  <c r="O388" i="10"/>
  <c r="C388" i="10"/>
  <c r="AU388" i="10"/>
  <c r="AI388" i="10"/>
  <c r="W388" i="10"/>
  <c r="K388" i="10"/>
  <c r="AL388" i="10"/>
  <c r="B388" i="10"/>
  <c r="AK388" i="10"/>
  <c r="AJ388" i="10"/>
  <c r="AD388" i="10"/>
  <c r="Y388" i="10"/>
  <c r="X388" i="10"/>
  <c r="R388" i="10"/>
  <c r="AX388" i="10"/>
  <c r="N388" i="10"/>
  <c r="AP388" i="10"/>
  <c r="F388" i="10"/>
  <c r="M388" i="10"/>
  <c r="L388" i="10"/>
  <c r="Z388" i="10"/>
  <c r="AW388" i="10"/>
  <c r="AV388" i="10"/>
  <c r="AP359" i="10"/>
  <c r="AD359" i="10"/>
  <c r="R359" i="10"/>
  <c r="F359" i="10"/>
  <c r="AO359" i="10"/>
  <c r="AC359" i="10"/>
  <c r="Q359" i="10"/>
  <c r="E359" i="10"/>
  <c r="AN359" i="10"/>
  <c r="AB359" i="10"/>
  <c r="P359" i="10"/>
  <c r="D359" i="10"/>
  <c r="AY359" i="10"/>
  <c r="AM359" i="10"/>
  <c r="AA359" i="10"/>
  <c r="O359" i="10"/>
  <c r="C359" i="10"/>
  <c r="AW359" i="10"/>
  <c r="AK359" i="10"/>
  <c r="Y359" i="10"/>
  <c r="M359" i="10"/>
  <c r="AV359" i="10"/>
  <c r="AJ359" i="10"/>
  <c r="X359" i="10"/>
  <c r="L359" i="10"/>
  <c r="AU359" i="10"/>
  <c r="AI359" i="10"/>
  <c r="W359" i="10"/>
  <c r="K359" i="10"/>
  <c r="AT359" i="10"/>
  <c r="AH359" i="10"/>
  <c r="V359" i="10"/>
  <c r="J359" i="10"/>
  <c r="AQ359" i="10"/>
  <c r="AE359" i="10"/>
  <c r="S359" i="10"/>
  <c r="AG359" i="10"/>
  <c r="AF359" i="10"/>
  <c r="Z359" i="10"/>
  <c r="U359" i="10"/>
  <c r="N359" i="10"/>
  <c r="I359" i="10"/>
  <c r="AL359" i="10"/>
  <c r="AR359" i="10"/>
  <c r="T359" i="10"/>
  <c r="H359" i="10"/>
  <c r="B359" i="10"/>
  <c r="AS359" i="10"/>
  <c r="AX359" i="10"/>
  <c r="AV387" i="10"/>
  <c r="AJ387" i="10"/>
  <c r="X387" i="10"/>
  <c r="L387" i="10"/>
  <c r="AU387" i="10"/>
  <c r="AI387" i="10"/>
  <c r="W387" i="10"/>
  <c r="K387" i="10"/>
  <c r="AT387" i="10"/>
  <c r="AH387" i="10"/>
  <c r="V387" i="10"/>
  <c r="J387" i="10"/>
  <c r="AS387" i="10"/>
  <c r="AG387" i="10"/>
  <c r="U387" i="10"/>
  <c r="I387" i="10"/>
  <c r="AQ387" i="10"/>
  <c r="AE387" i="10"/>
  <c r="S387" i="10"/>
  <c r="AP387" i="10"/>
  <c r="AD387" i="10"/>
  <c r="R387" i="10"/>
  <c r="F387" i="10"/>
  <c r="AO387" i="10"/>
  <c r="AC387" i="10"/>
  <c r="Q387" i="10"/>
  <c r="E387" i="10"/>
  <c r="AW387" i="10"/>
  <c r="AK387" i="10"/>
  <c r="Y387" i="10"/>
  <c r="M387" i="10"/>
  <c r="P387" i="10"/>
  <c r="AY387" i="10"/>
  <c r="O387" i="10"/>
  <c r="AX387" i="10"/>
  <c r="N387" i="10"/>
  <c r="AR387" i="10"/>
  <c r="H387" i="10"/>
  <c r="AM387" i="10"/>
  <c r="C387" i="10"/>
  <c r="AL387" i="10"/>
  <c r="B387" i="10"/>
  <c r="AF387" i="10"/>
  <c r="AB387" i="10"/>
  <c r="T387" i="10"/>
  <c r="AN387" i="10"/>
  <c r="AA387" i="10"/>
  <c r="Z387" i="10"/>
  <c r="D387" i="10"/>
  <c r="AN385" i="10"/>
  <c r="AB385" i="10"/>
  <c r="P385" i="10"/>
  <c r="D385" i="10"/>
  <c r="AX385" i="10"/>
  <c r="AL385" i="10"/>
  <c r="Z385" i="10"/>
  <c r="N385" i="10"/>
  <c r="B385" i="10"/>
  <c r="AW385" i="10"/>
  <c r="AK385" i="10"/>
  <c r="Y385" i="10"/>
  <c r="M385" i="10"/>
  <c r="AU385" i="10"/>
  <c r="AI385" i="10"/>
  <c r="W385" i="10"/>
  <c r="K385" i="10"/>
  <c r="AT385" i="10"/>
  <c r="AH385" i="10"/>
  <c r="V385" i="10"/>
  <c r="J385" i="10"/>
  <c r="AS385" i="10"/>
  <c r="AG385" i="10"/>
  <c r="U385" i="10"/>
  <c r="I385" i="10"/>
  <c r="AO385" i="10"/>
  <c r="AC385" i="10"/>
  <c r="Q385" i="10"/>
  <c r="E385" i="10"/>
  <c r="AA385" i="10"/>
  <c r="X385" i="10"/>
  <c r="AY385" i="10"/>
  <c r="T385" i="10"/>
  <c r="AV385" i="10"/>
  <c r="S385" i="10"/>
  <c r="AQ385" i="10"/>
  <c r="O385" i="10"/>
  <c r="AP385" i="10"/>
  <c r="L385" i="10"/>
  <c r="AM385" i="10"/>
  <c r="H385" i="10"/>
  <c r="AJ385" i="10"/>
  <c r="AD385" i="10"/>
  <c r="AF385" i="10"/>
  <c r="AE385" i="10"/>
  <c r="R385" i="10"/>
  <c r="F385" i="10"/>
  <c r="C385" i="10"/>
  <c r="AR385" i="10"/>
  <c r="AY343" i="10"/>
  <c r="AM343" i="10"/>
  <c r="AA343" i="10"/>
  <c r="O343" i="10"/>
  <c r="C343" i="10"/>
  <c r="AX343" i="10"/>
  <c r="AL343" i="10"/>
  <c r="Z343" i="10"/>
  <c r="N343" i="10"/>
  <c r="B343" i="10"/>
  <c r="AW343" i="10"/>
  <c r="AK343" i="10"/>
  <c r="Y343" i="10"/>
  <c r="M343" i="10"/>
  <c r="AV343" i="10"/>
  <c r="AJ343" i="10"/>
  <c r="X343" i="10"/>
  <c r="L343" i="10"/>
  <c r="AT343" i="10"/>
  <c r="AH343" i="10"/>
  <c r="V343" i="10"/>
  <c r="J343" i="10"/>
  <c r="AN343" i="10"/>
  <c r="AB343" i="10"/>
  <c r="P343" i="10"/>
  <c r="D343" i="10"/>
  <c r="AS343" i="10"/>
  <c r="U343" i="10"/>
  <c r="AR343" i="10"/>
  <c r="T343" i="10"/>
  <c r="AQ343" i="10"/>
  <c r="S343" i="10"/>
  <c r="AP343" i="10"/>
  <c r="R343" i="10"/>
  <c r="AO343" i="10"/>
  <c r="Q343" i="10"/>
  <c r="AI343" i="10"/>
  <c r="K343" i="10"/>
  <c r="AG343" i="10"/>
  <c r="I343" i="10"/>
  <c r="AF343" i="10"/>
  <c r="H343" i="10"/>
  <c r="AE343" i="10"/>
  <c r="AU343" i="10"/>
  <c r="W343" i="10"/>
  <c r="AD343" i="10"/>
  <c r="AC343" i="10"/>
  <c r="F343" i="10"/>
  <c r="E343" i="10"/>
  <c r="AT317" i="10"/>
  <c r="AH317" i="10"/>
  <c r="V317" i="10"/>
  <c r="J317" i="10"/>
  <c r="AS317" i="10"/>
  <c r="AG317" i="10"/>
  <c r="U317" i="10"/>
  <c r="I317" i="10"/>
  <c r="AR317" i="10"/>
  <c r="AF317" i="10"/>
  <c r="T317" i="10"/>
  <c r="H317" i="10"/>
  <c r="AQ317" i="10"/>
  <c r="AE317" i="10"/>
  <c r="S317" i="10"/>
  <c r="AP317" i="10"/>
  <c r="AD317" i="10"/>
  <c r="R317" i="10"/>
  <c r="F317" i="10"/>
  <c r="AO317" i="10"/>
  <c r="AC317" i="10"/>
  <c r="Q317" i="10"/>
  <c r="E317" i="10"/>
  <c r="AN317" i="10"/>
  <c r="AB317" i="10"/>
  <c r="P317" i="10"/>
  <c r="D317" i="10"/>
  <c r="AY317" i="10"/>
  <c r="AM317" i="10"/>
  <c r="AA317" i="10"/>
  <c r="O317" i="10"/>
  <c r="C317" i="10"/>
  <c r="AX317" i="10"/>
  <c r="AL317" i="10"/>
  <c r="Z317" i="10"/>
  <c r="N317" i="10"/>
  <c r="B317" i="10"/>
  <c r="AU317" i="10"/>
  <c r="AI317" i="10"/>
  <c r="W317" i="10"/>
  <c r="K317" i="10"/>
  <c r="Y317" i="10"/>
  <c r="X317" i="10"/>
  <c r="M317" i="10"/>
  <c r="L317" i="10"/>
  <c r="AW317" i="10"/>
  <c r="AV317" i="10"/>
  <c r="AK317" i="10"/>
  <c r="AJ317" i="10"/>
  <c r="AV298" i="10"/>
  <c r="AJ298" i="10"/>
  <c r="X298" i="10"/>
  <c r="L298" i="10"/>
  <c r="AT298" i="10"/>
  <c r="AH298" i="10"/>
  <c r="V298" i="10"/>
  <c r="AQ298" i="10"/>
  <c r="AE298" i="10"/>
  <c r="S298" i="10"/>
  <c r="G298" i="10"/>
  <c r="AP298" i="10"/>
  <c r="AD298" i="10"/>
  <c r="R298" i="10"/>
  <c r="F298" i="10"/>
  <c r="AW298" i="10"/>
  <c r="AK298" i="10"/>
  <c r="Y298" i="10"/>
  <c r="AI298" i="10"/>
  <c r="O298" i="10"/>
  <c r="AG298" i="10"/>
  <c r="N298" i="10"/>
  <c r="U298" i="10"/>
  <c r="AF298" i="10"/>
  <c r="M298" i="10"/>
  <c r="AY298" i="10"/>
  <c r="AC298" i="10"/>
  <c r="K298" i="10"/>
  <c r="AO298" i="10"/>
  <c r="AX298" i="10"/>
  <c r="AB298" i="10"/>
  <c r="J298" i="10"/>
  <c r="AU298" i="10"/>
  <c r="AA298" i="10"/>
  <c r="I298" i="10"/>
  <c r="D298" i="10"/>
  <c r="AS298" i="10"/>
  <c r="Z298" i="10"/>
  <c r="H298" i="10"/>
  <c r="AR298" i="10"/>
  <c r="W298" i="10"/>
  <c r="E298" i="10"/>
  <c r="AN298" i="10"/>
  <c r="T298" i="10"/>
  <c r="C298" i="10"/>
  <c r="AM298" i="10"/>
  <c r="Q298" i="10"/>
  <c r="B298" i="10"/>
  <c r="AL298" i="10"/>
  <c r="P298" i="10"/>
  <c r="AX319" i="10"/>
  <c r="AL319" i="10"/>
  <c r="Z319" i="10"/>
  <c r="N319" i="10"/>
  <c r="B319" i="10"/>
  <c r="AW319" i="10"/>
  <c r="AK319" i="10"/>
  <c r="Y319" i="10"/>
  <c r="M319" i="10"/>
  <c r="AV319" i="10"/>
  <c r="AJ319" i="10"/>
  <c r="X319" i="10"/>
  <c r="L319" i="10"/>
  <c r="AT319" i="10"/>
  <c r="AH319" i="10"/>
  <c r="V319" i="10"/>
  <c r="J319" i="10"/>
  <c r="AN319" i="10"/>
  <c r="AB319" i="10"/>
  <c r="P319" i="10"/>
  <c r="D319" i="10"/>
  <c r="AQ319" i="10"/>
  <c r="U319" i="10"/>
  <c r="C319" i="10"/>
  <c r="AP319" i="10"/>
  <c r="T319" i="10"/>
  <c r="AO319" i="10"/>
  <c r="S319" i="10"/>
  <c r="AM319" i="10"/>
  <c r="R319" i="10"/>
  <c r="AI319" i="10"/>
  <c r="Q319" i="10"/>
  <c r="AG319" i="10"/>
  <c r="O319" i="10"/>
  <c r="AF319" i="10"/>
  <c r="K319" i="10"/>
  <c r="AE319" i="10"/>
  <c r="I319" i="10"/>
  <c r="AY319" i="10"/>
  <c r="AD319" i="10"/>
  <c r="H319" i="10"/>
  <c r="AR319" i="10"/>
  <c r="W319" i="10"/>
  <c r="E319" i="10"/>
  <c r="F319" i="10"/>
  <c r="AU319" i="10"/>
  <c r="AS319" i="10"/>
  <c r="AC319" i="10"/>
  <c r="AA319" i="10"/>
  <c r="AQ352" i="10"/>
  <c r="AE352" i="10"/>
  <c r="S352" i="10"/>
  <c r="AP352" i="10"/>
  <c r="AD352" i="10"/>
  <c r="R352" i="10"/>
  <c r="F352" i="10"/>
  <c r="AO352" i="10"/>
  <c r="AC352" i="10"/>
  <c r="Q352" i="10"/>
  <c r="E352" i="10"/>
  <c r="AY352" i="10"/>
  <c r="AM352" i="10"/>
  <c r="AA352" i="10"/>
  <c r="O352" i="10"/>
  <c r="C352" i="10"/>
  <c r="AX352" i="10"/>
  <c r="AL352" i="10"/>
  <c r="Z352" i="10"/>
  <c r="N352" i="10"/>
  <c r="B352" i="10"/>
  <c r="AW352" i="10"/>
  <c r="AK352" i="10"/>
  <c r="Y352" i="10"/>
  <c r="M352" i="10"/>
  <c r="AV352" i="10"/>
  <c r="AJ352" i="10"/>
  <c r="X352" i="10"/>
  <c r="L352" i="10"/>
  <c r="W352" i="10"/>
  <c r="V352" i="10"/>
  <c r="AU352" i="10"/>
  <c r="U352" i="10"/>
  <c r="AT352" i="10"/>
  <c r="T352" i="10"/>
  <c r="AR352" i="10"/>
  <c r="K352" i="10"/>
  <c r="AN352" i="10"/>
  <c r="J352" i="10"/>
  <c r="AB352" i="10"/>
  <c r="H352" i="10"/>
  <c r="D352" i="10"/>
  <c r="AS352" i="10"/>
  <c r="AI352" i="10"/>
  <c r="AH352" i="10"/>
  <c r="AG352" i="10"/>
  <c r="I352" i="10"/>
  <c r="AF352" i="10"/>
  <c r="P352" i="10"/>
  <c r="AU339" i="10"/>
  <c r="AI339" i="10"/>
  <c r="W339" i="10"/>
  <c r="K339" i="10"/>
  <c r="AT339" i="10"/>
  <c r="AH339" i="10"/>
  <c r="V339" i="10"/>
  <c r="J339" i="10"/>
  <c r="AS339" i="10"/>
  <c r="AG339" i="10"/>
  <c r="U339" i="10"/>
  <c r="I339" i="10"/>
  <c r="AR339" i="10"/>
  <c r="AF339" i="10"/>
  <c r="T339" i="10"/>
  <c r="H339" i="10"/>
  <c r="AP339" i="10"/>
  <c r="AD339" i="10"/>
  <c r="R339" i="10"/>
  <c r="F339" i="10"/>
  <c r="AV339" i="10"/>
  <c r="AJ339" i="10"/>
  <c r="X339" i="10"/>
  <c r="L339" i="10"/>
  <c r="AC339" i="10"/>
  <c r="E339" i="10"/>
  <c r="AB339" i="10"/>
  <c r="D339" i="10"/>
  <c r="AY339" i="10"/>
  <c r="AA339" i="10"/>
  <c r="C339" i="10"/>
  <c r="AX339" i="10"/>
  <c r="Z339" i="10"/>
  <c r="B339" i="10"/>
  <c r="AW339" i="10"/>
  <c r="Y339" i="10"/>
  <c r="AQ339" i="10"/>
  <c r="S339" i="10"/>
  <c r="AO339" i="10"/>
  <c r="Q339" i="10"/>
  <c r="AN339" i="10"/>
  <c r="P339" i="10"/>
  <c r="AM339" i="10"/>
  <c r="O339" i="10"/>
  <c r="AE339" i="10"/>
  <c r="N339" i="10"/>
  <c r="AL339" i="10"/>
  <c r="AK339" i="10"/>
  <c r="M339" i="10"/>
  <c r="AR300" i="10"/>
  <c r="AF300" i="10"/>
  <c r="T300" i="10"/>
  <c r="H300" i="10"/>
  <c r="AQ300" i="10"/>
  <c r="AE300" i="10"/>
  <c r="AP300" i="10"/>
  <c r="AD300" i="10"/>
  <c r="R300" i="10"/>
  <c r="F300" i="10"/>
  <c r="AY300" i="10"/>
  <c r="AM300" i="10"/>
  <c r="AA300" i="10"/>
  <c r="O300" i="10"/>
  <c r="C300" i="10"/>
  <c r="AX300" i="10"/>
  <c r="AL300" i="10"/>
  <c r="Z300" i="10"/>
  <c r="N300" i="10"/>
  <c r="B300" i="10"/>
  <c r="AS300" i="10"/>
  <c r="AG300" i="10"/>
  <c r="U300" i="10"/>
  <c r="I300" i="10"/>
  <c r="AN300" i="10"/>
  <c r="Q300" i="10"/>
  <c r="X300" i="10"/>
  <c r="AK300" i="10"/>
  <c r="P300" i="10"/>
  <c r="AJ300" i="10"/>
  <c r="M300" i="10"/>
  <c r="AI300" i="10"/>
  <c r="L300" i="10"/>
  <c r="AH300" i="10"/>
  <c r="K300" i="10"/>
  <c r="AC300" i="10"/>
  <c r="J300" i="10"/>
  <c r="AB300" i="10"/>
  <c r="G300" i="10"/>
  <c r="D300" i="10"/>
  <c r="AW300" i="10"/>
  <c r="Y300" i="10"/>
  <c r="E300" i="10"/>
  <c r="AV300" i="10"/>
  <c r="AU300" i="10"/>
  <c r="W300" i="10"/>
  <c r="AT300" i="10"/>
  <c r="V300" i="10"/>
  <c r="AO300" i="10"/>
  <c r="S300" i="10"/>
  <c r="AX315" i="10"/>
  <c r="AL315" i="10"/>
  <c r="Z315" i="10"/>
  <c r="N315" i="10"/>
  <c r="B315" i="10"/>
  <c r="AW315" i="10"/>
  <c r="AK315" i="10"/>
  <c r="Y315" i="10"/>
  <c r="M315" i="10"/>
  <c r="AV315" i="10"/>
  <c r="AJ315" i="10"/>
  <c r="X315" i="10"/>
  <c r="L315" i="10"/>
  <c r="AU315" i="10"/>
  <c r="AI315" i="10"/>
  <c r="W315" i="10"/>
  <c r="K315" i="10"/>
  <c r="AT315" i="10"/>
  <c r="AH315" i="10"/>
  <c r="V315" i="10"/>
  <c r="J315" i="10"/>
  <c r="AS315" i="10"/>
  <c r="AG315" i="10"/>
  <c r="U315" i="10"/>
  <c r="I315" i="10"/>
  <c r="AR315" i="10"/>
  <c r="AF315" i="10"/>
  <c r="T315" i="10"/>
  <c r="H315" i="10"/>
  <c r="AQ315" i="10"/>
  <c r="AE315" i="10"/>
  <c r="S315" i="10"/>
  <c r="G315" i="10"/>
  <c r="AP315" i="10"/>
  <c r="AD315" i="10"/>
  <c r="R315" i="10"/>
  <c r="F315" i="10"/>
  <c r="AY315" i="10"/>
  <c r="AM315" i="10"/>
  <c r="AA315" i="10"/>
  <c r="O315" i="10"/>
  <c r="C315" i="10"/>
  <c r="AO315" i="10"/>
  <c r="AN315" i="10"/>
  <c r="AC315" i="10"/>
  <c r="AB315" i="10"/>
  <c r="Q315" i="10"/>
  <c r="P315" i="10"/>
  <c r="D315" i="10"/>
  <c r="E315" i="10"/>
  <c r="AV295" i="10"/>
  <c r="AJ295" i="10"/>
  <c r="X295" i="10"/>
  <c r="L295" i="10"/>
  <c r="P295" i="10"/>
  <c r="AU295" i="10"/>
  <c r="AI295" i="10"/>
  <c r="W295" i="10"/>
  <c r="K295" i="10"/>
  <c r="AB295" i="10"/>
  <c r="AT295" i="10"/>
  <c r="AH295" i="10"/>
  <c r="V295" i="10"/>
  <c r="J295" i="10"/>
  <c r="AS295" i="10"/>
  <c r="AG295" i="10"/>
  <c r="U295" i="10"/>
  <c r="I295" i="10"/>
  <c r="AR295" i="10"/>
  <c r="AF295" i="10"/>
  <c r="T295" i="10"/>
  <c r="H295" i="10"/>
  <c r="AQ295" i="10"/>
  <c r="AE295" i="10"/>
  <c r="S295" i="10"/>
  <c r="G295" i="10"/>
  <c r="AN295" i="10"/>
  <c r="AP295" i="10"/>
  <c r="AD295" i="10"/>
  <c r="R295" i="10"/>
  <c r="F295" i="10"/>
  <c r="AO295" i="10"/>
  <c r="AC295" i="10"/>
  <c r="Q295" i="10"/>
  <c r="E295" i="10"/>
  <c r="D295" i="10"/>
  <c r="AY295" i="10"/>
  <c r="AM295" i="10"/>
  <c r="AA295" i="10"/>
  <c r="O295" i="10"/>
  <c r="C295" i="10"/>
  <c r="AX295" i="10"/>
  <c r="AL295" i="10"/>
  <c r="Z295" i="10"/>
  <c r="N295" i="10"/>
  <c r="B295" i="10"/>
  <c r="AW295" i="10"/>
  <c r="AK295" i="10"/>
  <c r="Y295" i="10"/>
  <c r="M295" i="10"/>
  <c r="AV356" i="10"/>
  <c r="AJ356" i="10"/>
  <c r="X356" i="10"/>
  <c r="L356" i="10"/>
  <c r="AU356" i="10"/>
  <c r="AI356" i="10"/>
  <c r="W356" i="10"/>
  <c r="K356" i="10"/>
  <c r="AT356" i="10"/>
  <c r="AH356" i="10"/>
  <c r="V356" i="10"/>
  <c r="J356" i="10"/>
  <c r="AS356" i="10"/>
  <c r="AG356" i="10"/>
  <c r="U356" i="10"/>
  <c r="I356" i="10"/>
  <c r="AQ356" i="10"/>
  <c r="AE356" i="10"/>
  <c r="S356" i="10"/>
  <c r="AP356" i="10"/>
  <c r="AD356" i="10"/>
  <c r="R356" i="10"/>
  <c r="F356" i="10"/>
  <c r="AO356" i="10"/>
  <c r="AC356" i="10"/>
  <c r="Q356" i="10"/>
  <c r="E356" i="10"/>
  <c r="AN356" i="10"/>
  <c r="AB356" i="10"/>
  <c r="P356" i="10"/>
  <c r="D356" i="10"/>
  <c r="AW356" i="10"/>
  <c r="AK356" i="10"/>
  <c r="Y356" i="10"/>
  <c r="M356" i="10"/>
  <c r="AM356" i="10"/>
  <c r="AL356" i="10"/>
  <c r="AF356" i="10"/>
  <c r="AA356" i="10"/>
  <c r="T356" i="10"/>
  <c r="O356" i="10"/>
  <c r="AR356" i="10"/>
  <c r="AY356" i="10"/>
  <c r="AX356" i="10"/>
  <c r="Z356" i="10"/>
  <c r="N356" i="10"/>
  <c r="H356" i="10"/>
  <c r="C356" i="10"/>
  <c r="B356" i="10"/>
  <c r="AW326" i="10"/>
  <c r="AK326" i="10"/>
  <c r="Y326" i="10"/>
  <c r="M326" i="10"/>
  <c r="AV326" i="10"/>
  <c r="AJ326" i="10"/>
  <c r="X326" i="10"/>
  <c r="L326" i="10"/>
  <c r="AU326" i="10"/>
  <c r="AI326" i="10"/>
  <c r="W326" i="10"/>
  <c r="K326" i="10"/>
  <c r="AT326" i="10"/>
  <c r="AH326" i="10"/>
  <c r="V326" i="10"/>
  <c r="J326" i="10"/>
  <c r="AR326" i="10"/>
  <c r="AF326" i="10"/>
  <c r="T326" i="10"/>
  <c r="H326" i="10"/>
  <c r="AX326" i="10"/>
  <c r="AL326" i="10"/>
  <c r="Z326" i="10"/>
  <c r="N326" i="10"/>
  <c r="B326" i="10"/>
  <c r="AE326" i="10"/>
  <c r="AD326" i="10"/>
  <c r="F326" i="10"/>
  <c r="AC326" i="10"/>
  <c r="E326" i="10"/>
  <c r="AB326" i="10"/>
  <c r="D326" i="10"/>
  <c r="AY326" i="10"/>
  <c r="AA326" i="10"/>
  <c r="C326" i="10"/>
  <c r="AS326" i="10"/>
  <c r="U326" i="10"/>
  <c r="AQ326" i="10"/>
  <c r="S326" i="10"/>
  <c r="AP326" i="10"/>
  <c r="R326" i="10"/>
  <c r="AO326" i="10"/>
  <c r="Q326" i="10"/>
  <c r="AG326" i="10"/>
  <c r="I326" i="10"/>
  <c r="AN326" i="10"/>
  <c r="AM326" i="10"/>
  <c r="P326" i="10"/>
  <c r="O326" i="10"/>
  <c r="AV310" i="10"/>
  <c r="AJ310" i="10"/>
  <c r="X310" i="10"/>
  <c r="L310" i="10"/>
  <c r="AU310" i="10"/>
  <c r="AI310" i="10"/>
  <c r="W310" i="10"/>
  <c r="K310" i="10"/>
  <c r="AT310" i="10"/>
  <c r="AH310" i="10"/>
  <c r="V310" i="10"/>
  <c r="J310" i="10"/>
  <c r="AS310" i="10"/>
  <c r="AG310" i="10"/>
  <c r="U310" i="10"/>
  <c r="I310" i="10"/>
  <c r="AR310" i="10"/>
  <c r="AF310" i="10"/>
  <c r="T310" i="10"/>
  <c r="H310" i="10"/>
  <c r="AQ310" i="10"/>
  <c r="AE310" i="10"/>
  <c r="S310" i="10"/>
  <c r="G310" i="10"/>
  <c r="AP310" i="10"/>
  <c r="AD310" i="10"/>
  <c r="R310" i="10"/>
  <c r="F310" i="10"/>
  <c r="AO310" i="10"/>
  <c r="AC310" i="10"/>
  <c r="Q310" i="10"/>
  <c r="E310" i="10"/>
  <c r="AN310" i="10"/>
  <c r="AB310" i="10"/>
  <c r="P310" i="10"/>
  <c r="D310" i="10"/>
  <c r="AW310" i="10"/>
  <c r="AK310" i="10"/>
  <c r="Y310" i="10"/>
  <c r="M310" i="10"/>
  <c r="O310" i="10"/>
  <c r="N310" i="10"/>
  <c r="C310" i="10"/>
  <c r="B310" i="10"/>
  <c r="AY310" i="10"/>
  <c r="AM310" i="10"/>
  <c r="AX310" i="10"/>
  <c r="AL310" i="10"/>
  <c r="AA310" i="10"/>
  <c r="Z310" i="10"/>
  <c r="AV362" i="10"/>
  <c r="AJ362" i="10"/>
  <c r="X362" i="10"/>
  <c r="L362" i="10"/>
  <c r="AU362" i="10"/>
  <c r="AI362" i="10"/>
  <c r="W362" i="10"/>
  <c r="K362" i="10"/>
  <c r="AT362" i="10"/>
  <c r="AH362" i="10"/>
  <c r="V362" i="10"/>
  <c r="J362" i="10"/>
  <c r="AS362" i="10"/>
  <c r="AG362" i="10"/>
  <c r="U362" i="10"/>
  <c r="I362" i="10"/>
  <c r="AQ362" i="10"/>
  <c r="AE362" i="10"/>
  <c r="S362" i="10"/>
  <c r="AP362" i="10"/>
  <c r="AD362" i="10"/>
  <c r="R362" i="10"/>
  <c r="F362" i="10"/>
  <c r="AO362" i="10"/>
  <c r="AC362" i="10"/>
  <c r="Q362" i="10"/>
  <c r="E362" i="10"/>
  <c r="AN362" i="10"/>
  <c r="AB362" i="10"/>
  <c r="P362" i="10"/>
  <c r="D362" i="10"/>
  <c r="AW362" i="10"/>
  <c r="AK362" i="10"/>
  <c r="Y362" i="10"/>
  <c r="M362" i="10"/>
  <c r="AA362" i="10"/>
  <c r="Z362" i="10"/>
  <c r="T362" i="10"/>
  <c r="O362" i="10"/>
  <c r="H362" i="10"/>
  <c r="AY362" i="10"/>
  <c r="C362" i="10"/>
  <c r="AF362" i="10"/>
  <c r="AX362" i="10"/>
  <c r="AR362" i="10"/>
  <c r="AM362" i="10"/>
  <c r="B362" i="10"/>
  <c r="AL362" i="10"/>
  <c r="N362" i="10"/>
  <c r="AY325" i="10"/>
  <c r="AM325" i="10"/>
  <c r="AA325" i="10"/>
  <c r="O325" i="10"/>
  <c r="AX325" i="10"/>
  <c r="AL325" i="10"/>
  <c r="Z325" i="10"/>
  <c r="N325" i="10"/>
  <c r="B325" i="10"/>
  <c r="AW325" i="10"/>
  <c r="AK325" i="10"/>
  <c r="Y325" i="10"/>
  <c r="M325" i="10"/>
  <c r="AV325" i="10"/>
  <c r="AJ325" i="10"/>
  <c r="X325" i="10"/>
  <c r="L325" i="10"/>
  <c r="AT325" i="10"/>
  <c r="AH325" i="10"/>
  <c r="V325" i="10"/>
  <c r="J325" i="10"/>
  <c r="AN325" i="10"/>
  <c r="AB325" i="10"/>
  <c r="P325" i="10"/>
  <c r="D325" i="10"/>
  <c r="AG325" i="10"/>
  <c r="I325" i="10"/>
  <c r="AF325" i="10"/>
  <c r="H325" i="10"/>
  <c r="AE325" i="10"/>
  <c r="AD325" i="10"/>
  <c r="F325" i="10"/>
  <c r="AC325" i="10"/>
  <c r="E325" i="10"/>
  <c r="AU325" i="10"/>
  <c r="W325" i="10"/>
  <c r="C325" i="10"/>
  <c r="AS325" i="10"/>
  <c r="U325" i="10"/>
  <c r="AR325" i="10"/>
  <c r="T325" i="10"/>
  <c r="AQ325" i="10"/>
  <c r="S325" i="10"/>
  <c r="AI325" i="10"/>
  <c r="K325" i="10"/>
  <c r="AP325" i="10"/>
  <c r="AO325" i="10"/>
  <c r="R325" i="10"/>
  <c r="Q325" i="10"/>
  <c r="AN314" i="10"/>
  <c r="AB314" i="10"/>
  <c r="P314" i="10"/>
  <c r="D314" i="10"/>
  <c r="AY314" i="10"/>
  <c r="AM314" i="10"/>
  <c r="AA314" i="10"/>
  <c r="O314" i="10"/>
  <c r="C314" i="10"/>
  <c r="AX314" i="10"/>
  <c r="AL314" i="10"/>
  <c r="Z314" i="10"/>
  <c r="N314" i="10"/>
  <c r="B314" i="10"/>
  <c r="AW314" i="10"/>
  <c r="AK314" i="10"/>
  <c r="Y314" i="10"/>
  <c r="M314" i="10"/>
  <c r="AV314" i="10"/>
  <c r="AJ314" i="10"/>
  <c r="X314" i="10"/>
  <c r="L314" i="10"/>
  <c r="AU314" i="10"/>
  <c r="AI314" i="10"/>
  <c r="W314" i="10"/>
  <c r="K314" i="10"/>
  <c r="AT314" i="10"/>
  <c r="AH314" i="10"/>
  <c r="V314" i="10"/>
  <c r="J314" i="10"/>
  <c r="AS314" i="10"/>
  <c r="AG314" i="10"/>
  <c r="U314" i="10"/>
  <c r="I314" i="10"/>
  <c r="AR314" i="10"/>
  <c r="AF314" i="10"/>
  <c r="T314" i="10"/>
  <c r="H314" i="10"/>
  <c r="AO314" i="10"/>
  <c r="AC314" i="10"/>
  <c r="Q314" i="10"/>
  <c r="E314" i="10"/>
  <c r="AE314" i="10"/>
  <c r="AD314" i="10"/>
  <c r="S314" i="10"/>
  <c r="R314" i="10"/>
  <c r="G314" i="10"/>
  <c r="F314" i="10"/>
  <c r="AQ314" i="10"/>
  <c r="AP314" i="10"/>
  <c r="AN324" i="10"/>
  <c r="AB324" i="10"/>
  <c r="P324" i="10"/>
  <c r="D324" i="10"/>
  <c r="AY324" i="10"/>
  <c r="AM324" i="10"/>
  <c r="AA324" i="10"/>
  <c r="O324" i="10"/>
  <c r="C324" i="10"/>
  <c r="AX324" i="10"/>
  <c r="AL324" i="10"/>
  <c r="Z324" i="10"/>
  <c r="N324" i="10"/>
  <c r="B324" i="10"/>
  <c r="AV324" i="10"/>
  <c r="AJ324" i="10"/>
  <c r="X324" i="10"/>
  <c r="L324" i="10"/>
  <c r="AP324" i="10"/>
  <c r="AD324" i="10"/>
  <c r="R324" i="10"/>
  <c r="F324" i="10"/>
  <c r="AO324" i="10"/>
  <c r="T324" i="10"/>
  <c r="AK324" i="10"/>
  <c r="S324" i="10"/>
  <c r="AI324" i="10"/>
  <c r="Q324" i="10"/>
  <c r="AH324" i="10"/>
  <c r="M324" i="10"/>
  <c r="AG324" i="10"/>
  <c r="K324" i="10"/>
  <c r="AF324" i="10"/>
  <c r="J324" i="10"/>
  <c r="AW324" i="10"/>
  <c r="AE324" i="10"/>
  <c r="I324" i="10"/>
  <c r="AU324" i="10"/>
  <c r="AC324" i="10"/>
  <c r="H324" i="10"/>
  <c r="AT324" i="10"/>
  <c r="Y324" i="10"/>
  <c r="AQ324" i="10"/>
  <c r="U324" i="10"/>
  <c r="E324" i="10"/>
  <c r="AS324" i="10"/>
  <c r="AR324" i="10"/>
  <c r="W324" i="10"/>
  <c r="V324" i="10"/>
  <c r="AQ347" i="10"/>
  <c r="AE347" i="10"/>
  <c r="S347" i="10"/>
  <c r="AP347" i="10"/>
  <c r="AD347" i="10"/>
  <c r="R347" i="10"/>
  <c r="F347" i="10"/>
  <c r="AO347" i="10"/>
  <c r="AC347" i="10"/>
  <c r="Q347" i="10"/>
  <c r="E347" i="10"/>
  <c r="AN347" i="10"/>
  <c r="AB347" i="10"/>
  <c r="P347" i="10"/>
  <c r="D347" i="10"/>
  <c r="AX347" i="10"/>
  <c r="AL347" i="10"/>
  <c r="Z347" i="10"/>
  <c r="N347" i="10"/>
  <c r="B347" i="10"/>
  <c r="AR347" i="10"/>
  <c r="AF347" i="10"/>
  <c r="T347" i="10"/>
  <c r="H347" i="10"/>
  <c r="AK347" i="10"/>
  <c r="M347" i="10"/>
  <c r="AJ347" i="10"/>
  <c r="L347" i="10"/>
  <c r="AI347" i="10"/>
  <c r="K347" i="10"/>
  <c r="AH347" i="10"/>
  <c r="J347" i="10"/>
  <c r="AG347" i="10"/>
  <c r="I347" i="10"/>
  <c r="AY347" i="10"/>
  <c r="AA347" i="10"/>
  <c r="C347" i="10"/>
  <c r="AW347" i="10"/>
  <c r="Y347" i="10"/>
  <c r="AV347" i="10"/>
  <c r="X347" i="10"/>
  <c r="AU347" i="10"/>
  <c r="W347" i="10"/>
  <c r="AM347" i="10"/>
  <c r="O347" i="10"/>
  <c r="AT347" i="10"/>
  <c r="AS347" i="10"/>
  <c r="V347" i="10"/>
  <c r="U347" i="10"/>
  <c r="AR376" i="10"/>
  <c r="AF376" i="10"/>
  <c r="T376" i="10"/>
  <c r="H376" i="10"/>
  <c r="AQ376" i="10"/>
  <c r="AE376" i="10"/>
  <c r="S376" i="10"/>
  <c r="AP376" i="10"/>
  <c r="AD376" i="10"/>
  <c r="R376" i="10"/>
  <c r="F376" i="10"/>
  <c r="AO376" i="10"/>
  <c r="AC376" i="10"/>
  <c r="Q376" i="10"/>
  <c r="E376" i="10"/>
  <c r="AY376" i="10"/>
  <c r="AM376" i="10"/>
  <c r="AA376" i="10"/>
  <c r="O376" i="10"/>
  <c r="C376" i="10"/>
  <c r="AX376" i="10"/>
  <c r="AL376" i="10"/>
  <c r="Z376" i="10"/>
  <c r="N376" i="10"/>
  <c r="B376" i="10"/>
  <c r="AW376" i="10"/>
  <c r="AK376" i="10"/>
  <c r="Y376" i="10"/>
  <c r="M376" i="10"/>
  <c r="AV376" i="10"/>
  <c r="AJ376" i="10"/>
  <c r="X376" i="10"/>
  <c r="L376" i="10"/>
  <c r="AS376" i="10"/>
  <c r="AG376" i="10"/>
  <c r="U376" i="10"/>
  <c r="I376" i="10"/>
  <c r="AU376" i="10"/>
  <c r="AT376" i="10"/>
  <c r="AN376" i="10"/>
  <c r="AI376" i="10"/>
  <c r="AH376" i="10"/>
  <c r="AB376" i="10"/>
  <c r="W376" i="10"/>
  <c r="D376" i="10"/>
  <c r="K376" i="10"/>
  <c r="J376" i="10"/>
  <c r="P376" i="10"/>
  <c r="V376" i="10"/>
  <c r="AT363" i="10"/>
  <c r="AH363" i="10"/>
  <c r="V363" i="10"/>
  <c r="J363" i="10"/>
  <c r="AS363" i="10"/>
  <c r="AG363" i="10"/>
  <c r="U363" i="10"/>
  <c r="I363" i="10"/>
  <c r="AR363" i="10"/>
  <c r="AF363" i="10"/>
  <c r="T363" i="10"/>
  <c r="H363" i="10"/>
  <c r="AQ363" i="10"/>
  <c r="AE363" i="10"/>
  <c r="S363" i="10"/>
  <c r="AO363" i="10"/>
  <c r="AC363" i="10"/>
  <c r="Q363" i="10"/>
  <c r="E363" i="10"/>
  <c r="AN363" i="10"/>
  <c r="AB363" i="10"/>
  <c r="P363" i="10"/>
  <c r="D363" i="10"/>
  <c r="AY363" i="10"/>
  <c r="AM363" i="10"/>
  <c r="AA363" i="10"/>
  <c r="O363" i="10"/>
  <c r="C363" i="10"/>
  <c r="AX363" i="10"/>
  <c r="AL363" i="10"/>
  <c r="Z363" i="10"/>
  <c r="N363" i="10"/>
  <c r="B363" i="10"/>
  <c r="AU363" i="10"/>
  <c r="AI363" i="10"/>
  <c r="W363" i="10"/>
  <c r="K363" i="10"/>
  <c r="Y363" i="10"/>
  <c r="X363" i="10"/>
  <c r="R363" i="10"/>
  <c r="M363" i="10"/>
  <c r="F363" i="10"/>
  <c r="AW363" i="10"/>
  <c r="AD363" i="10"/>
  <c r="AV363" i="10"/>
  <c r="AP363" i="10"/>
  <c r="AK363" i="10"/>
  <c r="AJ363" i="10"/>
  <c r="L363" i="10"/>
  <c r="AX297" i="10"/>
  <c r="AL297" i="10"/>
  <c r="AS297" i="10"/>
  <c r="AG297" i="10"/>
  <c r="AR297" i="10"/>
  <c r="AF297" i="10"/>
  <c r="AW297" i="10"/>
  <c r="AH297" i="10"/>
  <c r="T297" i="10"/>
  <c r="H297" i="10"/>
  <c r="X297" i="10"/>
  <c r="AV297" i="10"/>
  <c r="AE297" i="10"/>
  <c r="S297" i="10"/>
  <c r="G297" i="10"/>
  <c r="AU297" i="10"/>
  <c r="AD297" i="10"/>
  <c r="R297" i="10"/>
  <c r="F297" i="10"/>
  <c r="AT297" i="10"/>
  <c r="AC297" i="10"/>
  <c r="Q297" i="10"/>
  <c r="E297" i="10"/>
  <c r="AQ297" i="10"/>
  <c r="AB297" i="10"/>
  <c r="P297" i="10"/>
  <c r="D297" i="10"/>
  <c r="AM297" i="10"/>
  <c r="AP297" i="10"/>
  <c r="AA297" i="10"/>
  <c r="O297" i="10"/>
  <c r="C297" i="10"/>
  <c r="AO297" i="10"/>
  <c r="Z297" i="10"/>
  <c r="N297" i="10"/>
  <c r="B297" i="10"/>
  <c r="AN297" i="10"/>
  <c r="Y297" i="10"/>
  <c r="M297" i="10"/>
  <c r="L297" i="10"/>
  <c r="AK297" i="10"/>
  <c r="W297" i="10"/>
  <c r="K297" i="10"/>
  <c r="AJ297" i="10"/>
  <c r="V297" i="10"/>
  <c r="J297" i="10"/>
  <c r="AY297" i="10"/>
  <c r="AI297" i="10"/>
  <c r="U297" i="10"/>
  <c r="I297" i="10"/>
  <c r="AP313" i="10"/>
  <c r="AD313" i="10"/>
  <c r="R313" i="10"/>
  <c r="F313" i="10"/>
  <c r="AO313" i="10"/>
  <c r="AC313" i="10"/>
  <c r="Q313" i="10"/>
  <c r="E313" i="10"/>
  <c r="AN313" i="10"/>
  <c r="AB313" i="10"/>
  <c r="P313" i="10"/>
  <c r="D313" i="10"/>
  <c r="AY313" i="10"/>
  <c r="AM313" i="10"/>
  <c r="AA313" i="10"/>
  <c r="O313" i="10"/>
  <c r="C313" i="10"/>
  <c r="AX313" i="10"/>
  <c r="AL313" i="10"/>
  <c r="Z313" i="10"/>
  <c r="N313" i="10"/>
  <c r="B313" i="10"/>
  <c r="AW313" i="10"/>
  <c r="AK313" i="10"/>
  <c r="Y313" i="10"/>
  <c r="M313" i="10"/>
  <c r="AV313" i="10"/>
  <c r="AJ313" i="10"/>
  <c r="X313" i="10"/>
  <c r="L313" i="10"/>
  <c r="AU313" i="10"/>
  <c r="AI313" i="10"/>
  <c r="W313" i="10"/>
  <c r="K313" i="10"/>
  <c r="AT313" i="10"/>
  <c r="AH313" i="10"/>
  <c r="V313" i="10"/>
  <c r="J313" i="10"/>
  <c r="AQ313" i="10"/>
  <c r="AE313" i="10"/>
  <c r="S313" i="10"/>
  <c r="G313" i="10"/>
  <c r="I313" i="10"/>
  <c r="H313" i="10"/>
  <c r="AG313" i="10"/>
  <c r="AS313" i="10"/>
  <c r="AR313" i="10"/>
  <c r="AF313" i="10"/>
  <c r="U313" i="10"/>
  <c r="T313" i="10"/>
  <c r="AN308" i="10"/>
  <c r="AB308" i="10"/>
  <c r="P308" i="10"/>
  <c r="D308" i="10"/>
  <c r="AY308" i="10"/>
  <c r="AM308" i="10"/>
  <c r="AA308" i="10"/>
  <c r="O308" i="10"/>
  <c r="C308" i="10"/>
  <c r="AX308" i="10"/>
  <c r="AL308" i="10"/>
  <c r="Z308" i="10"/>
  <c r="N308" i="10"/>
  <c r="B308" i="10"/>
  <c r="AW308" i="10"/>
  <c r="AK308" i="10"/>
  <c r="Y308" i="10"/>
  <c r="M308" i="10"/>
  <c r="AV308" i="10"/>
  <c r="AJ308" i="10"/>
  <c r="X308" i="10"/>
  <c r="L308" i="10"/>
  <c r="AU308" i="10"/>
  <c r="AI308" i="10"/>
  <c r="W308" i="10"/>
  <c r="K308" i="10"/>
  <c r="AT308" i="10"/>
  <c r="AH308" i="10"/>
  <c r="V308" i="10"/>
  <c r="J308" i="10"/>
  <c r="AS308" i="10"/>
  <c r="AG308" i="10"/>
  <c r="U308" i="10"/>
  <c r="I308" i="10"/>
  <c r="AR308" i="10"/>
  <c r="AF308" i="10"/>
  <c r="T308" i="10"/>
  <c r="H308" i="10"/>
  <c r="AO308" i="10"/>
  <c r="AC308" i="10"/>
  <c r="Q308" i="10"/>
  <c r="E308" i="10"/>
  <c r="AQ308" i="10"/>
  <c r="AP308" i="10"/>
  <c r="AE308" i="10"/>
  <c r="AD308" i="10"/>
  <c r="S308" i="10"/>
  <c r="R308" i="10"/>
  <c r="G308" i="10"/>
  <c r="F308" i="10"/>
  <c r="AN372" i="10"/>
  <c r="AB372" i="10"/>
  <c r="P372" i="10"/>
  <c r="D372" i="10"/>
  <c r="AY372" i="10"/>
  <c r="AM372" i="10"/>
  <c r="AA372" i="10"/>
  <c r="O372" i="10"/>
  <c r="C372" i="10"/>
  <c r="AX372" i="10"/>
  <c r="AL372" i="10"/>
  <c r="Z372" i="10"/>
  <c r="N372" i="10"/>
  <c r="B372" i="10"/>
  <c r="AW372" i="10"/>
  <c r="AK372" i="10"/>
  <c r="Y372" i="10"/>
  <c r="M372" i="10"/>
  <c r="AU372" i="10"/>
  <c r="AI372" i="10"/>
  <c r="W372" i="10"/>
  <c r="K372" i="10"/>
  <c r="AT372" i="10"/>
  <c r="AH372" i="10"/>
  <c r="V372" i="10"/>
  <c r="J372" i="10"/>
  <c r="AS372" i="10"/>
  <c r="AG372" i="10"/>
  <c r="U372" i="10"/>
  <c r="I372" i="10"/>
  <c r="AR372" i="10"/>
  <c r="AF372" i="10"/>
  <c r="T372" i="10"/>
  <c r="H372" i="10"/>
  <c r="AO372" i="10"/>
  <c r="AC372" i="10"/>
  <c r="Q372" i="10"/>
  <c r="E372" i="10"/>
  <c r="F372" i="10"/>
  <c r="AV372" i="10"/>
  <c r="AQ372" i="10"/>
  <c r="AJ372" i="10"/>
  <c r="AE372" i="10"/>
  <c r="L372" i="10"/>
  <c r="AP372" i="10"/>
  <c r="AD372" i="10"/>
  <c r="X372" i="10"/>
  <c r="S372" i="10"/>
  <c r="R372" i="10"/>
  <c r="AP390" i="10"/>
  <c r="AD390" i="10"/>
  <c r="R390" i="10"/>
  <c r="F390" i="10"/>
  <c r="AO390" i="10"/>
  <c r="AC390" i="10"/>
  <c r="Q390" i="10"/>
  <c r="E390" i="10"/>
  <c r="AN390" i="10"/>
  <c r="AB390" i="10"/>
  <c r="P390" i="10"/>
  <c r="D390" i="10"/>
  <c r="AY390" i="10"/>
  <c r="AM390" i="10"/>
  <c r="AA390" i="10"/>
  <c r="O390" i="10"/>
  <c r="C390" i="10"/>
  <c r="AW390" i="10"/>
  <c r="AK390" i="10"/>
  <c r="Y390" i="10"/>
  <c r="M390" i="10"/>
  <c r="AV390" i="10"/>
  <c r="AJ390" i="10"/>
  <c r="X390" i="10"/>
  <c r="L390" i="10"/>
  <c r="AU390" i="10"/>
  <c r="AI390" i="10"/>
  <c r="W390" i="10"/>
  <c r="K390" i="10"/>
  <c r="AQ390" i="10"/>
  <c r="AE390" i="10"/>
  <c r="S390" i="10"/>
  <c r="AT390" i="10"/>
  <c r="J390" i="10"/>
  <c r="AS390" i="10"/>
  <c r="I390" i="10"/>
  <c r="AR390" i="10"/>
  <c r="H390" i="10"/>
  <c r="AL390" i="10"/>
  <c r="B390" i="10"/>
  <c r="AG390" i="10"/>
  <c r="AF390" i="10"/>
  <c r="Z390" i="10"/>
  <c r="V390" i="10"/>
  <c r="AX390" i="10"/>
  <c r="N390" i="10"/>
  <c r="AH390" i="10"/>
  <c r="U390" i="10"/>
  <c r="T390" i="10"/>
  <c r="AV396" i="10"/>
  <c r="AJ396" i="10"/>
  <c r="X396" i="10"/>
  <c r="L396" i="10"/>
  <c r="AT396" i="10"/>
  <c r="AH396" i="10"/>
  <c r="V396" i="10"/>
  <c r="J396" i="10"/>
  <c r="AY396" i="10"/>
  <c r="AK396" i="10"/>
  <c r="U396" i="10"/>
  <c r="AX396" i="10"/>
  <c r="AI396" i="10"/>
  <c r="T396" i="10"/>
  <c r="F396" i="10"/>
  <c r="AW396" i="10"/>
  <c r="AG396" i="10"/>
  <c r="S396" i="10"/>
  <c r="E396" i="10"/>
  <c r="AU396" i="10"/>
  <c r="AF396" i="10"/>
  <c r="R396" i="10"/>
  <c r="D396" i="10"/>
  <c r="AR396" i="10"/>
  <c r="AD396" i="10"/>
  <c r="P396" i="10"/>
  <c r="B396" i="10"/>
  <c r="AQ396" i="10"/>
  <c r="AC396" i="10"/>
  <c r="O396" i="10"/>
  <c r="AP396" i="10"/>
  <c r="AB396" i="10"/>
  <c r="N396" i="10"/>
  <c r="AL396" i="10"/>
  <c r="W396" i="10"/>
  <c r="H396" i="10"/>
  <c r="AO396" i="10"/>
  <c r="AN396" i="10"/>
  <c r="AM396" i="10"/>
  <c r="AE396" i="10"/>
  <c r="Z396" i="10"/>
  <c r="Y396" i="10"/>
  <c r="Q396" i="10"/>
  <c r="M396" i="10"/>
  <c r="AS396" i="10"/>
  <c r="C396" i="10"/>
  <c r="AA396" i="10"/>
  <c r="K396" i="10"/>
  <c r="I396" i="10"/>
  <c r="AS346" i="10"/>
  <c r="AG346" i="10"/>
  <c r="U346" i="10"/>
  <c r="I346" i="10"/>
  <c r="AR346" i="10"/>
  <c r="AF346" i="10"/>
  <c r="T346" i="10"/>
  <c r="H346" i="10"/>
  <c r="AQ346" i="10"/>
  <c r="AE346" i="10"/>
  <c r="S346" i="10"/>
  <c r="AP346" i="10"/>
  <c r="AD346" i="10"/>
  <c r="R346" i="10"/>
  <c r="F346" i="10"/>
  <c r="AN346" i="10"/>
  <c r="AB346" i="10"/>
  <c r="P346" i="10"/>
  <c r="D346" i="10"/>
  <c r="AT346" i="10"/>
  <c r="AH346" i="10"/>
  <c r="V346" i="10"/>
  <c r="J346" i="10"/>
  <c r="AM346" i="10"/>
  <c r="O346" i="10"/>
  <c r="AL346" i="10"/>
  <c r="N346" i="10"/>
  <c r="AK346" i="10"/>
  <c r="M346" i="10"/>
  <c r="AJ346" i="10"/>
  <c r="L346" i="10"/>
  <c r="AI346" i="10"/>
  <c r="K346" i="10"/>
  <c r="AC346" i="10"/>
  <c r="E346" i="10"/>
  <c r="AY346" i="10"/>
  <c r="AA346" i="10"/>
  <c r="C346" i="10"/>
  <c r="AX346" i="10"/>
  <c r="Z346" i="10"/>
  <c r="B346" i="10"/>
  <c r="AW346" i="10"/>
  <c r="Y346" i="10"/>
  <c r="AO346" i="10"/>
  <c r="Q346" i="10"/>
  <c r="AV346" i="10"/>
  <c r="AU346" i="10"/>
  <c r="X346" i="10"/>
  <c r="W346" i="10"/>
  <c r="AU333" i="10"/>
  <c r="AI333" i="10"/>
  <c r="W333" i="10"/>
  <c r="K333" i="10"/>
  <c r="AT333" i="10"/>
  <c r="AH333" i="10"/>
  <c r="V333" i="10"/>
  <c r="J333" i="10"/>
  <c r="AS333" i="10"/>
  <c r="AG333" i="10"/>
  <c r="U333" i="10"/>
  <c r="I333" i="10"/>
  <c r="AR333" i="10"/>
  <c r="AF333" i="10"/>
  <c r="T333" i="10"/>
  <c r="H333" i="10"/>
  <c r="AP333" i="10"/>
  <c r="AD333" i="10"/>
  <c r="R333" i="10"/>
  <c r="F333" i="10"/>
  <c r="AV333" i="10"/>
  <c r="AJ333" i="10"/>
  <c r="X333" i="10"/>
  <c r="L333" i="10"/>
  <c r="AO333" i="10"/>
  <c r="Q333" i="10"/>
  <c r="AN333" i="10"/>
  <c r="P333" i="10"/>
  <c r="AM333" i="10"/>
  <c r="O333" i="10"/>
  <c r="AL333" i="10"/>
  <c r="N333" i="10"/>
  <c r="AK333" i="10"/>
  <c r="M333" i="10"/>
  <c r="AE333" i="10"/>
  <c r="AC333" i="10"/>
  <c r="E333" i="10"/>
  <c r="AB333" i="10"/>
  <c r="D333" i="10"/>
  <c r="AY333" i="10"/>
  <c r="AA333" i="10"/>
  <c r="C333" i="10"/>
  <c r="AQ333" i="10"/>
  <c r="S333" i="10"/>
  <c r="AX333" i="10"/>
  <c r="AW333" i="10"/>
  <c r="Y333" i="10"/>
  <c r="B333" i="10"/>
  <c r="Z333" i="10"/>
  <c r="AW344" i="10"/>
  <c r="AK344" i="10"/>
  <c r="Y344" i="10"/>
  <c r="M344" i="10"/>
  <c r="AV344" i="10"/>
  <c r="AJ344" i="10"/>
  <c r="X344" i="10"/>
  <c r="L344" i="10"/>
  <c r="AU344" i="10"/>
  <c r="AI344" i="10"/>
  <c r="W344" i="10"/>
  <c r="K344" i="10"/>
  <c r="AT344" i="10"/>
  <c r="AH344" i="10"/>
  <c r="V344" i="10"/>
  <c r="J344" i="10"/>
  <c r="AR344" i="10"/>
  <c r="AF344" i="10"/>
  <c r="T344" i="10"/>
  <c r="H344" i="10"/>
  <c r="AX344" i="10"/>
  <c r="AL344" i="10"/>
  <c r="Z344" i="10"/>
  <c r="N344" i="10"/>
  <c r="B344" i="10"/>
  <c r="AQ344" i="10"/>
  <c r="S344" i="10"/>
  <c r="AP344" i="10"/>
  <c r="R344" i="10"/>
  <c r="AO344" i="10"/>
  <c r="Q344" i="10"/>
  <c r="AN344" i="10"/>
  <c r="P344" i="10"/>
  <c r="AM344" i="10"/>
  <c r="O344" i="10"/>
  <c r="AG344" i="10"/>
  <c r="I344" i="10"/>
  <c r="AE344" i="10"/>
  <c r="AD344" i="10"/>
  <c r="F344" i="10"/>
  <c r="AC344" i="10"/>
  <c r="E344" i="10"/>
  <c r="AS344" i="10"/>
  <c r="U344" i="10"/>
  <c r="D344" i="10"/>
  <c r="C344" i="10"/>
  <c r="AY344" i="10"/>
  <c r="AB344" i="10"/>
  <c r="AA344" i="10"/>
  <c r="AX355" i="10"/>
  <c r="AL355" i="10"/>
  <c r="Z355" i="10"/>
  <c r="N355" i="10"/>
  <c r="B355" i="10"/>
  <c r="AW355" i="10"/>
  <c r="AK355" i="10"/>
  <c r="Y355" i="10"/>
  <c r="M355" i="10"/>
  <c r="AV355" i="10"/>
  <c r="AJ355" i="10"/>
  <c r="X355" i="10"/>
  <c r="L355" i="10"/>
  <c r="AU355" i="10"/>
  <c r="AI355" i="10"/>
  <c r="W355" i="10"/>
  <c r="K355" i="10"/>
  <c r="AS355" i="10"/>
  <c r="AG355" i="10"/>
  <c r="U355" i="10"/>
  <c r="I355" i="10"/>
  <c r="AR355" i="10"/>
  <c r="AF355" i="10"/>
  <c r="T355" i="10"/>
  <c r="H355" i="10"/>
  <c r="AQ355" i="10"/>
  <c r="AE355" i="10"/>
  <c r="S355" i="10"/>
  <c r="AP355" i="10"/>
  <c r="AD355" i="10"/>
  <c r="R355" i="10"/>
  <c r="F355" i="10"/>
  <c r="AY355" i="10"/>
  <c r="AM355" i="10"/>
  <c r="AA355" i="10"/>
  <c r="O355" i="10"/>
  <c r="AO355" i="10"/>
  <c r="AN355" i="10"/>
  <c r="AH355" i="10"/>
  <c r="AC355" i="10"/>
  <c r="V355" i="10"/>
  <c r="Q355" i="10"/>
  <c r="AT355" i="10"/>
  <c r="C355" i="10"/>
  <c r="E355" i="10"/>
  <c r="D355" i="10"/>
  <c r="J355" i="10"/>
  <c r="AB355" i="10"/>
  <c r="P355" i="10"/>
  <c r="AQ351" i="9"/>
  <c r="AE351" i="9"/>
  <c r="S351" i="9"/>
  <c r="AP351" i="9"/>
  <c r="AD351" i="9"/>
  <c r="R351" i="9"/>
  <c r="F351" i="9"/>
  <c r="AW351" i="9"/>
  <c r="AI351" i="9"/>
  <c r="U351" i="9"/>
  <c r="E351" i="9"/>
  <c r="AV351" i="9"/>
  <c r="AH351" i="9"/>
  <c r="T351" i="9"/>
  <c r="D351" i="9"/>
  <c r="AU351" i="9"/>
  <c r="AG351" i="9"/>
  <c r="Q351" i="9"/>
  <c r="C351" i="9"/>
  <c r="AT351" i="9"/>
  <c r="AF351" i="9"/>
  <c r="P351" i="9"/>
  <c r="B351" i="9"/>
  <c r="AR351" i="9"/>
  <c r="AB351" i="9"/>
  <c r="N351" i="9"/>
  <c r="AL351" i="9"/>
  <c r="L351" i="9"/>
  <c r="AK351" i="9"/>
  <c r="K351" i="9"/>
  <c r="AJ351" i="9"/>
  <c r="J351" i="9"/>
  <c r="AC351" i="9"/>
  <c r="I351" i="9"/>
  <c r="X351" i="9"/>
  <c r="W351" i="9"/>
  <c r="V351" i="9"/>
  <c r="AX351" i="9"/>
  <c r="M351" i="9"/>
  <c r="Y351" i="9"/>
  <c r="O351" i="9"/>
  <c r="AY351" i="9"/>
  <c r="AO351" i="9"/>
  <c r="AN351" i="9"/>
  <c r="Z351" i="9"/>
  <c r="H351" i="9"/>
  <c r="AS351" i="9"/>
  <c r="AM351" i="9"/>
  <c r="AA351" i="9"/>
  <c r="AT300" i="9"/>
  <c r="AH300" i="9"/>
  <c r="V300" i="9"/>
  <c r="J300" i="9"/>
  <c r="AO300" i="9"/>
  <c r="AB300" i="9"/>
  <c r="O300" i="9"/>
  <c r="B300" i="9"/>
  <c r="AN300" i="9"/>
  <c r="AA300" i="9"/>
  <c r="N300" i="9"/>
  <c r="AR300" i="9"/>
  <c r="AC300" i="9"/>
  <c r="L300" i="9"/>
  <c r="AQ300" i="9"/>
  <c r="Z300" i="9"/>
  <c r="K300" i="9"/>
  <c r="AL300" i="9"/>
  <c r="W300" i="9"/>
  <c r="G300" i="9"/>
  <c r="AK300" i="9"/>
  <c r="U300" i="9"/>
  <c r="F300" i="9"/>
  <c r="AS300" i="9"/>
  <c r="S300" i="9"/>
  <c r="AP300" i="9"/>
  <c r="R300" i="9"/>
  <c r="AM300" i="9"/>
  <c r="Q300" i="9"/>
  <c r="AI300" i="9"/>
  <c r="M300" i="9"/>
  <c r="AY300" i="9"/>
  <c r="T300" i="9"/>
  <c r="AX300" i="9"/>
  <c r="P300" i="9"/>
  <c r="AW300" i="9"/>
  <c r="I300" i="9"/>
  <c r="AV300" i="9"/>
  <c r="H300" i="9"/>
  <c r="AU300" i="9"/>
  <c r="E300" i="9"/>
  <c r="AE300" i="9"/>
  <c r="AJ300" i="9"/>
  <c r="AG300" i="9"/>
  <c r="AF300" i="9"/>
  <c r="Y300" i="9"/>
  <c r="X300" i="9"/>
  <c r="C300" i="9"/>
  <c r="AD300" i="9"/>
  <c r="D300" i="9"/>
  <c r="AV339" i="9"/>
  <c r="AT339" i="9"/>
  <c r="AP339" i="9"/>
  <c r="AD339" i="9"/>
  <c r="R339" i="9"/>
  <c r="F339" i="9"/>
  <c r="AO339" i="9"/>
  <c r="AC339" i="9"/>
  <c r="Q339" i="9"/>
  <c r="E339" i="9"/>
  <c r="AN339" i="9"/>
  <c r="AB339" i="9"/>
  <c r="P339" i="9"/>
  <c r="D339" i="9"/>
  <c r="AM339" i="9"/>
  <c r="AA339" i="9"/>
  <c r="O339" i="9"/>
  <c r="C339" i="9"/>
  <c r="AW339" i="9"/>
  <c r="AE339" i="9"/>
  <c r="K339" i="9"/>
  <c r="AU339" i="9"/>
  <c r="Z339" i="9"/>
  <c r="J339" i="9"/>
  <c r="AS339" i="9"/>
  <c r="Y339" i="9"/>
  <c r="I339" i="9"/>
  <c r="AQ339" i="9"/>
  <c r="W339" i="9"/>
  <c r="AX339" i="9"/>
  <c r="T339" i="9"/>
  <c r="AR339" i="9"/>
  <c r="S339" i="9"/>
  <c r="AJ339" i="9"/>
  <c r="L339" i="9"/>
  <c r="AI339" i="9"/>
  <c r="H339" i="9"/>
  <c r="AY339" i="9"/>
  <c r="AL339" i="9"/>
  <c r="AG339" i="9"/>
  <c r="AF339" i="9"/>
  <c r="AK339" i="9"/>
  <c r="AH339" i="9"/>
  <c r="X339" i="9"/>
  <c r="V339" i="9"/>
  <c r="U339" i="9"/>
  <c r="N339" i="9"/>
  <c r="M339" i="9"/>
  <c r="B339" i="9"/>
  <c r="AX354" i="9"/>
  <c r="AL354" i="9"/>
  <c r="Z354" i="9"/>
  <c r="N354" i="9"/>
  <c r="B354" i="9"/>
  <c r="AW354" i="9"/>
  <c r="AK354" i="9"/>
  <c r="Y354" i="9"/>
  <c r="M354" i="9"/>
  <c r="AV354" i="9"/>
  <c r="AJ354" i="9"/>
  <c r="X354" i="9"/>
  <c r="L354" i="9"/>
  <c r="AH354" i="9"/>
  <c r="S354" i="9"/>
  <c r="D354" i="9"/>
  <c r="AY354" i="9"/>
  <c r="AG354" i="9"/>
  <c r="R354" i="9"/>
  <c r="C354" i="9"/>
  <c r="AU354" i="9"/>
  <c r="AF354" i="9"/>
  <c r="Q354" i="9"/>
  <c r="AT354" i="9"/>
  <c r="AE354" i="9"/>
  <c r="P354" i="9"/>
  <c r="AR354" i="9"/>
  <c r="AC354" i="9"/>
  <c r="K354" i="9"/>
  <c r="AP354" i="9"/>
  <c r="O354" i="9"/>
  <c r="AO354" i="9"/>
  <c r="J354" i="9"/>
  <c r="AN354" i="9"/>
  <c r="I354" i="9"/>
  <c r="AM354" i="9"/>
  <c r="H354" i="9"/>
  <c r="AA354" i="9"/>
  <c r="W354" i="9"/>
  <c r="V354" i="9"/>
  <c r="T354" i="9"/>
  <c r="AS354" i="9"/>
  <c r="AQ354" i="9"/>
  <c r="AB354" i="9"/>
  <c r="U354" i="9"/>
  <c r="AI354" i="9"/>
  <c r="AD354" i="9"/>
  <c r="F354" i="9"/>
  <c r="E354" i="9"/>
  <c r="AP333" i="9"/>
  <c r="AD333" i="9"/>
  <c r="R333" i="9"/>
  <c r="F333" i="9"/>
  <c r="AO333" i="9"/>
  <c r="AC333" i="9"/>
  <c r="Q333" i="9"/>
  <c r="E333" i="9"/>
  <c r="AN333" i="9"/>
  <c r="AB333" i="9"/>
  <c r="P333" i="9"/>
  <c r="D333" i="9"/>
  <c r="AY333" i="9"/>
  <c r="AM333" i="9"/>
  <c r="AA333" i="9"/>
  <c r="O333" i="9"/>
  <c r="C333" i="9"/>
  <c r="AL333" i="9"/>
  <c r="V333" i="9"/>
  <c r="B333" i="9"/>
  <c r="AK333" i="9"/>
  <c r="U333" i="9"/>
  <c r="AW333" i="9"/>
  <c r="AE333" i="9"/>
  <c r="I333" i="9"/>
  <c r="AV333" i="9"/>
  <c r="Z333" i="9"/>
  <c r="H333" i="9"/>
  <c r="AS333" i="9"/>
  <c r="W333" i="9"/>
  <c r="AR333" i="9"/>
  <c r="T333" i="9"/>
  <c r="AJ333" i="9"/>
  <c r="J333" i="9"/>
  <c r="AI333" i="9"/>
  <c r="AF333" i="9"/>
  <c r="Y333" i="9"/>
  <c r="AQ333" i="9"/>
  <c r="AH333" i="9"/>
  <c r="AG333" i="9"/>
  <c r="X333" i="9"/>
  <c r="S333" i="9"/>
  <c r="AX333" i="9"/>
  <c r="M333" i="9"/>
  <c r="AU333" i="9"/>
  <c r="AT333" i="9"/>
  <c r="N333" i="9"/>
  <c r="L333" i="9"/>
  <c r="K333" i="9"/>
  <c r="AR347" i="9"/>
  <c r="AF347" i="9"/>
  <c r="T347" i="9"/>
  <c r="H347" i="9"/>
  <c r="AP347" i="9"/>
  <c r="AD347" i="9"/>
  <c r="R347" i="9"/>
  <c r="F347" i="9"/>
  <c r="AT347" i="9"/>
  <c r="AE347" i="9"/>
  <c r="P347" i="9"/>
  <c r="B347" i="9"/>
  <c r="AS347" i="9"/>
  <c r="AC347" i="9"/>
  <c r="O347" i="9"/>
  <c r="AQ347" i="9"/>
  <c r="AB347" i="9"/>
  <c r="N347" i="9"/>
  <c r="AO347" i="9"/>
  <c r="AA347" i="9"/>
  <c r="M347" i="9"/>
  <c r="AK347" i="9"/>
  <c r="Q347" i="9"/>
  <c r="AJ347" i="9"/>
  <c r="L347" i="9"/>
  <c r="AI347" i="9"/>
  <c r="K347" i="9"/>
  <c r="AY347" i="9"/>
  <c r="AG347" i="9"/>
  <c r="I347" i="9"/>
  <c r="AL347" i="9"/>
  <c r="D347" i="9"/>
  <c r="AH347" i="9"/>
  <c r="C347" i="9"/>
  <c r="X347" i="9"/>
  <c r="W347" i="9"/>
  <c r="AM347" i="9"/>
  <c r="Z347" i="9"/>
  <c r="U347" i="9"/>
  <c r="S347" i="9"/>
  <c r="E347" i="9"/>
  <c r="AX347" i="9"/>
  <c r="V347" i="9"/>
  <c r="J347" i="9"/>
  <c r="AV347" i="9"/>
  <c r="AW347" i="9"/>
  <c r="AN347" i="9"/>
  <c r="Y347" i="9"/>
  <c r="AU347" i="9"/>
  <c r="AR375" i="9"/>
  <c r="AF375" i="9"/>
  <c r="T375" i="9"/>
  <c r="H375" i="9"/>
  <c r="AQ375" i="9"/>
  <c r="AE375" i="9"/>
  <c r="S375" i="9"/>
  <c r="AP375" i="9"/>
  <c r="AD375" i="9"/>
  <c r="R375" i="9"/>
  <c r="F375" i="9"/>
  <c r="AV375" i="9"/>
  <c r="AG375" i="9"/>
  <c r="O375" i="9"/>
  <c r="AT375" i="9"/>
  <c r="AB375" i="9"/>
  <c r="M375" i="9"/>
  <c r="AY375" i="9"/>
  <c r="AH375" i="9"/>
  <c r="L375" i="9"/>
  <c r="AX375" i="9"/>
  <c r="AC375" i="9"/>
  <c r="K375" i="9"/>
  <c r="AW375" i="9"/>
  <c r="AA375" i="9"/>
  <c r="J375" i="9"/>
  <c r="AU375" i="9"/>
  <c r="Z375" i="9"/>
  <c r="I375" i="9"/>
  <c r="AO375" i="9"/>
  <c r="X375" i="9"/>
  <c r="D375" i="9"/>
  <c r="AJ375" i="9"/>
  <c r="AI375" i="9"/>
  <c r="Y375" i="9"/>
  <c r="W375" i="9"/>
  <c r="P375" i="9"/>
  <c r="N375" i="9"/>
  <c r="E375" i="9"/>
  <c r="AS375" i="9"/>
  <c r="B375" i="9"/>
  <c r="AL375" i="9"/>
  <c r="AK375" i="9"/>
  <c r="AN375" i="9"/>
  <c r="V375" i="9"/>
  <c r="U375" i="9"/>
  <c r="Q375" i="9"/>
  <c r="C375" i="9"/>
  <c r="AM375" i="9"/>
  <c r="AN334" i="9"/>
  <c r="AB334" i="9"/>
  <c r="P334" i="9"/>
  <c r="D334" i="9"/>
  <c r="AY334" i="9"/>
  <c r="AM334" i="9"/>
  <c r="AA334" i="9"/>
  <c r="O334" i="9"/>
  <c r="C334" i="9"/>
  <c r="AX334" i="9"/>
  <c r="AL334" i="9"/>
  <c r="Z334" i="9"/>
  <c r="N334" i="9"/>
  <c r="B334" i="9"/>
  <c r="AW334" i="9"/>
  <c r="AK334" i="9"/>
  <c r="Y334" i="9"/>
  <c r="M334" i="9"/>
  <c r="AR334" i="9"/>
  <c r="X334" i="9"/>
  <c r="H334" i="9"/>
  <c r="AQ334" i="9"/>
  <c r="W334" i="9"/>
  <c r="AS334" i="9"/>
  <c r="U334" i="9"/>
  <c r="AP334" i="9"/>
  <c r="T334" i="9"/>
  <c r="AI334" i="9"/>
  <c r="Q334" i="9"/>
  <c r="AH334" i="9"/>
  <c r="L334" i="9"/>
  <c r="V334" i="9"/>
  <c r="S334" i="9"/>
  <c r="AT334" i="9"/>
  <c r="J334" i="9"/>
  <c r="AO334" i="9"/>
  <c r="I334" i="9"/>
  <c r="AG334" i="9"/>
  <c r="AF334" i="9"/>
  <c r="AE334" i="9"/>
  <c r="AD334" i="9"/>
  <c r="AC334" i="9"/>
  <c r="R334" i="9"/>
  <c r="K334" i="9"/>
  <c r="F334" i="9"/>
  <c r="E334" i="9"/>
  <c r="AU334" i="9"/>
  <c r="AJ334" i="9"/>
  <c r="AV334" i="9"/>
  <c r="AN303" i="9"/>
  <c r="AB303" i="9"/>
  <c r="P303" i="9"/>
  <c r="D303" i="9"/>
  <c r="AV303" i="9"/>
  <c r="AI303" i="9"/>
  <c r="V303" i="9"/>
  <c r="I303" i="9"/>
  <c r="AU303" i="9"/>
  <c r="AH303" i="9"/>
  <c r="U303" i="9"/>
  <c r="H303" i="9"/>
  <c r="AR303" i="9"/>
  <c r="AE303" i="9"/>
  <c r="R303" i="9"/>
  <c r="E303" i="9"/>
  <c r="AQ303" i="9"/>
  <c r="AD303" i="9"/>
  <c r="Q303" i="9"/>
  <c r="C303" i="9"/>
  <c r="AW303" i="9"/>
  <c r="AA303" i="9"/>
  <c r="J303" i="9"/>
  <c r="AT303" i="9"/>
  <c r="Z303" i="9"/>
  <c r="G303" i="9"/>
  <c r="AO303" i="9"/>
  <c r="W303" i="9"/>
  <c r="AM303" i="9"/>
  <c r="T303" i="9"/>
  <c r="AK303" i="9"/>
  <c r="K303" i="9"/>
  <c r="AJ303" i="9"/>
  <c r="F303" i="9"/>
  <c r="AG303" i="9"/>
  <c r="B303" i="9"/>
  <c r="AC303" i="9"/>
  <c r="AL303" i="9"/>
  <c r="AF303" i="9"/>
  <c r="Y303" i="9"/>
  <c r="X303" i="9"/>
  <c r="S303" i="9"/>
  <c r="AY303" i="9"/>
  <c r="L303" i="9"/>
  <c r="AS303" i="9"/>
  <c r="AP303" i="9"/>
  <c r="O303" i="9"/>
  <c r="AX303" i="9"/>
  <c r="N303" i="9"/>
  <c r="M303" i="9"/>
  <c r="AX372" i="9"/>
  <c r="AL372" i="9"/>
  <c r="Z372" i="9"/>
  <c r="N372" i="9"/>
  <c r="B372" i="9"/>
  <c r="AW372" i="9"/>
  <c r="AK372" i="9"/>
  <c r="Y372" i="9"/>
  <c r="M372" i="9"/>
  <c r="AV372" i="9"/>
  <c r="AJ372" i="9"/>
  <c r="X372" i="9"/>
  <c r="L372" i="9"/>
  <c r="AM372" i="9"/>
  <c r="U372" i="9"/>
  <c r="F372" i="9"/>
  <c r="AH372" i="9"/>
  <c r="S372" i="9"/>
  <c r="D372" i="9"/>
  <c r="AT372" i="9"/>
  <c r="AC372" i="9"/>
  <c r="I372" i="9"/>
  <c r="AS372" i="9"/>
  <c r="AB372" i="9"/>
  <c r="H372" i="9"/>
  <c r="AR372" i="9"/>
  <c r="AA372" i="9"/>
  <c r="AQ372" i="9"/>
  <c r="W372" i="9"/>
  <c r="E372" i="9"/>
  <c r="AO372" i="9"/>
  <c r="T372" i="9"/>
  <c r="Q372" i="9"/>
  <c r="AY372" i="9"/>
  <c r="P372" i="9"/>
  <c r="AU372" i="9"/>
  <c r="O372" i="9"/>
  <c r="AP372" i="9"/>
  <c r="K372" i="9"/>
  <c r="R372" i="9"/>
  <c r="J372" i="9"/>
  <c r="C372" i="9"/>
  <c r="AG372" i="9"/>
  <c r="AF372" i="9"/>
  <c r="AD372" i="9"/>
  <c r="V372" i="9"/>
  <c r="AE372" i="9"/>
  <c r="AN372" i="9"/>
  <c r="AI372" i="9"/>
  <c r="AX378" i="9"/>
  <c r="AL378" i="9"/>
  <c r="Z378" i="9"/>
  <c r="N378" i="9"/>
  <c r="B378" i="9"/>
  <c r="AW378" i="9"/>
  <c r="AK378" i="9"/>
  <c r="Y378" i="9"/>
  <c r="M378" i="9"/>
  <c r="AV378" i="9"/>
  <c r="AJ378" i="9"/>
  <c r="X378" i="9"/>
  <c r="L378" i="9"/>
  <c r="AP378" i="9"/>
  <c r="AA378" i="9"/>
  <c r="I378" i="9"/>
  <c r="AN378" i="9"/>
  <c r="V378" i="9"/>
  <c r="AM378" i="9"/>
  <c r="U378" i="9"/>
  <c r="F378" i="9"/>
  <c r="AO378" i="9"/>
  <c r="R378" i="9"/>
  <c r="AI378" i="9"/>
  <c r="Q378" i="9"/>
  <c r="AH378" i="9"/>
  <c r="P378" i="9"/>
  <c r="AG378" i="9"/>
  <c r="O378" i="9"/>
  <c r="AE378" i="9"/>
  <c r="J378" i="9"/>
  <c r="AY378" i="9"/>
  <c r="S378" i="9"/>
  <c r="AU378" i="9"/>
  <c r="K378" i="9"/>
  <c r="AT378" i="9"/>
  <c r="H378" i="9"/>
  <c r="AS378" i="9"/>
  <c r="E378" i="9"/>
  <c r="T378" i="9"/>
  <c r="D378" i="9"/>
  <c r="C378" i="9"/>
  <c r="AF378" i="9"/>
  <c r="AD378" i="9"/>
  <c r="AR378" i="9"/>
  <c r="AB378" i="9"/>
  <c r="W378" i="9"/>
  <c r="AQ378" i="9"/>
  <c r="AC378" i="9"/>
  <c r="AX344" i="9"/>
  <c r="AL344" i="9"/>
  <c r="Z344" i="9"/>
  <c r="N344" i="9"/>
  <c r="B344" i="9"/>
  <c r="AV344" i="9"/>
  <c r="AJ344" i="9"/>
  <c r="X344" i="9"/>
  <c r="L344" i="9"/>
  <c r="AK344" i="9"/>
  <c r="V344" i="9"/>
  <c r="H344" i="9"/>
  <c r="AY344" i="9"/>
  <c r="AI344" i="9"/>
  <c r="U344" i="9"/>
  <c r="AW344" i="9"/>
  <c r="AH344" i="9"/>
  <c r="T344" i="9"/>
  <c r="F344" i="9"/>
  <c r="AU344" i="9"/>
  <c r="AG344" i="9"/>
  <c r="S344" i="9"/>
  <c r="E344" i="9"/>
  <c r="AM344" i="9"/>
  <c r="O344" i="9"/>
  <c r="AF344" i="9"/>
  <c r="M344" i="9"/>
  <c r="AE344" i="9"/>
  <c r="K344" i="9"/>
  <c r="AC344" i="9"/>
  <c r="I344" i="9"/>
  <c r="Y344" i="9"/>
  <c r="W344" i="9"/>
  <c r="AR344" i="9"/>
  <c r="P344" i="9"/>
  <c r="AQ344" i="9"/>
  <c r="J344" i="9"/>
  <c r="AO344" i="9"/>
  <c r="AN344" i="9"/>
  <c r="AA344" i="9"/>
  <c r="R344" i="9"/>
  <c r="D344" i="9"/>
  <c r="C344" i="9"/>
  <c r="AP344" i="9"/>
  <c r="AD344" i="9"/>
  <c r="AB344" i="9"/>
  <c r="Q344" i="9"/>
  <c r="AS344" i="9"/>
  <c r="AT344" i="9"/>
  <c r="AT368" i="9"/>
  <c r="AH368" i="9"/>
  <c r="V368" i="9"/>
  <c r="J368" i="9"/>
  <c r="AS368" i="9"/>
  <c r="AG368" i="9"/>
  <c r="U368" i="9"/>
  <c r="I368" i="9"/>
  <c r="AR368" i="9"/>
  <c r="AF368" i="9"/>
  <c r="T368" i="9"/>
  <c r="H368" i="9"/>
  <c r="AU368" i="9"/>
  <c r="AC368" i="9"/>
  <c r="N368" i="9"/>
  <c r="AP368" i="9"/>
  <c r="AA368" i="9"/>
  <c r="L368" i="9"/>
  <c r="AK368" i="9"/>
  <c r="Q368" i="9"/>
  <c r="AJ368" i="9"/>
  <c r="P368" i="9"/>
  <c r="AI368" i="9"/>
  <c r="O368" i="9"/>
  <c r="AY368" i="9"/>
  <c r="AE368" i="9"/>
  <c r="M368" i="9"/>
  <c r="AW368" i="9"/>
  <c r="AB368" i="9"/>
  <c r="W368" i="9"/>
  <c r="AX368" i="9"/>
  <c r="S368" i="9"/>
  <c r="AV368" i="9"/>
  <c r="R368" i="9"/>
  <c r="AQ368" i="9"/>
  <c r="K368" i="9"/>
  <c r="X368" i="9"/>
  <c r="F368" i="9"/>
  <c r="E368" i="9"/>
  <c r="C368" i="9"/>
  <c r="AM368" i="9"/>
  <c r="AL368" i="9"/>
  <c r="Y368" i="9"/>
  <c r="D368" i="9"/>
  <c r="AO368" i="9"/>
  <c r="AN368" i="9"/>
  <c r="AD368" i="9"/>
  <c r="Z368" i="9"/>
  <c r="B368" i="9"/>
  <c r="AO321" i="9"/>
  <c r="AC321" i="9"/>
  <c r="Q321" i="9"/>
  <c r="E321" i="9"/>
  <c r="AN321" i="9"/>
  <c r="AB321" i="9"/>
  <c r="P321" i="9"/>
  <c r="D321" i="9"/>
  <c r="AY321" i="9"/>
  <c r="AM321" i="9"/>
  <c r="AA321" i="9"/>
  <c r="O321" i="9"/>
  <c r="C321" i="9"/>
  <c r="AT321" i="9"/>
  <c r="AE321" i="9"/>
  <c r="M321" i="9"/>
  <c r="AS321" i="9"/>
  <c r="AD321" i="9"/>
  <c r="L321" i="9"/>
  <c r="AP321" i="9"/>
  <c r="X321" i="9"/>
  <c r="I321" i="9"/>
  <c r="AL321" i="9"/>
  <c r="W321" i="9"/>
  <c r="H321" i="9"/>
  <c r="AF321" i="9"/>
  <c r="F321" i="9"/>
  <c r="AX321" i="9"/>
  <c r="Z321" i="9"/>
  <c r="B321" i="9"/>
  <c r="AU321" i="9"/>
  <c r="U321" i="9"/>
  <c r="AR321" i="9"/>
  <c r="T321" i="9"/>
  <c r="AG321" i="9"/>
  <c r="Y321" i="9"/>
  <c r="V321" i="9"/>
  <c r="S321" i="9"/>
  <c r="R321" i="9"/>
  <c r="AW321" i="9"/>
  <c r="AV321" i="9"/>
  <c r="AQ321" i="9"/>
  <c r="AH321" i="9"/>
  <c r="J321" i="9"/>
  <c r="AK321" i="9"/>
  <c r="AJ321" i="9"/>
  <c r="AI321" i="9"/>
  <c r="N321" i="9"/>
  <c r="K321" i="9"/>
  <c r="AR338" i="9"/>
  <c r="AF338" i="9"/>
  <c r="T338" i="9"/>
  <c r="H338" i="9"/>
  <c r="AQ338" i="9"/>
  <c r="AE338" i="9"/>
  <c r="S338" i="9"/>
  <c r="AP338" i="9"/>
  <c r="AD338" i="9"/>
  <c r="R338" i="9"/>
  <c r="F338" i="9"/>
  <c r="AO338" i="9"/>
  <c r="AC338" i="9"/>
  <c r="Q338" i="9"/>
  <c r="E338" i="9"/>
  <c r="AS338" i="9"/>
  <c r="Y338" i="9"/>
  <c r="AN338" i="9"/>
  <c r="X338" i="9"/>
  <c r="D338" i="9"/>
  <c r="AM338" i="9"/>
  <c r="W338" i="9"/>
  <c r="C338" i="9"/>
  <c r="AK338" i="9"/>
  <c r="AT338" i="9"/>
  <c r="O338" i="9"/>
  <c r="AL338" i="9"/>
  <c r="N338" i="9"/>
  <c r="AH338" i="9"/>
  <c r="K338" i="9"/>
  <c r="AG338" i="9"/>
  <c r="J338" i="9"/>
  <c r="AY338" i="9"/>
  <c r="P338" i="9"/>
  <c r="AX338" i="9"/>
  <c r="M338" i="9"/>
  <c r="AU338" i="9"/>
  <c r="B338" i="9"/>
  <c r="AJ338" i="9"/>
  <c r="AB338" i="9"/>
  <c r="AA338" i="9"/>
  <c r="Z338" i="9"/>
  <c r="V338" i="9"/>
  <c r="U338" i="9"/>
  <c r="L338" i="9"/>
  <c r="AW338" i="9"/>
  <c r="AV338" i="9"/>
  <c r="AI338" i="9"/>
  <c r="I338" i="9"/>
  <c r="AT325" i="9"/>
  <c r="AH325" i="9"/>
  <c r="V325" i="9"/>
  <c r="J325" i="9"/>
  <c r="AS325" i="9"/>
  <c r="AG325" i="9"/>
  <c r="U325" i="9"/>
  <c r="I325" i="9"/>
  <c r="AR325" i="9"/>
  <c r="AF325" i="9"/>
  <c r="T325" i="9"/>
  <c r="H325" i="9"/>
  <c r="AQ325" i="9"/>
  <c r="AE325" i="9"/>
  <c r="S325" i="9"/>
  <c r="AJ325" i="9"/>
  <c r="P325" i="9"/>
  <c r="AY325" i="9"/>
  <c r="AI325" i="9"/>
  <c r="O325" i="9"/>
  <c r="AV325" i="9"/>
  <c r="AB325" i="9"/>
  <c r="L325" i="9"/>
  <c r="AU325" i="9"/>
  <c r="AA325" i="9"/>
  <c r="K325" i="9"/>
  <c r="AK325" i="9"/>
  <c r="E325" i="9"/>
  <c r="AD325" i="9"/>
  <c r="D325" i="9"/>
  <c r="Y325" i="9"/>
  <c r="AX325" i="9"/>
  <c r="X325" i="9"/>
  <c r="R325" i="9"/>
  <c r="Q325" i="9"/>
  <c r="N325" i="9"/>
  <c r="AW325" i="9"/>
  <c r="M325" i="9"/>
  <c r="AP325" i="9"/>
  <c r="F325" i="9"/>
  <c r="AO325" i="9"/>
  <c r="AN325" i="9"/>
  <c r="Z325" i="9"/>
  <c r="AM325" i="9"/>
  <c r="AL325" i="9"/>
  <c r="AC325" i="9"/>
  <c r="C325" i="9"/>
  <c r="B325" i="9"/>
  <c r="W325" i="9"/>
  <c r="AN359" i="9"/>
  <c r="AB359" i="9"/>
  <c r="P359" i="9"/>
  <c r="D359" i="9"/>
  <c r="AY359" i="9"/>
  <c r="AM359" i="9"/>
  <c r="AA359" i="9"/>
  <c r="O359" i="9"/>
  <c r="C359" i="9"/>
  <c r="AX359" i="9"/>
  <c r="AL359" i="9"/>
  <c r="Z359" i="9"/>
  <c r="N359" i="9"/>
  <c r="B359" i="9"/>
  <c r="AU359" i="9"/>
  <c r="AF359" i="9"/>
  <c r="AS359" i="9"/>
  <c r="AD359" i="9"/>
  <c r="AR359" i="9"/>
  <c r="X359" i="9"/>
  <c r="I359" i="9"/>
  <c r="AQ359" i="9"/>
  <c r="W359" i="9"/>
  <c r="H359" i="9"/>
  <c r="AP359" i="9"/>
  <c r="V359" i="9"/>
  <c r="AO359" i="9"/>
  <c r="U359" i="9"/>
  <c r="F359" i="9"/>
  <c r="AJ359" i="9"/>
  <c r="S359" i="9"/>
  <c r="AT359" i="9"/>
  <c r="L359" i="9"/>
  <c r="AK359" i="9"/>
  <c r="K359" i="9"/>
  <c r="AI359" i="9"/>
  <c r="J359" i="9"/>
  <c r="AH359" i="9"/>
  <c r="E359" i="9"/>
  <c r="Y359" i="9"/>
  <c r="T359" i="9"/>
  <c r="R359" i="9"/>
  <c r="M359" i="9"/>
  <c r="AW359" i="9"/>
  <c r="AV359" i="9"/>
  <c r="AC359" i="9"/>
  <c r="Q359" i="9"/>
  <c r="AG359" i="9"/>
  <c r="AE359" i="9"/>
  <c r="AN365" i="9"/>
  <c r="AB365" i="9"/>
  <c r="P365" i="9"/>
  <c r="D365" i="9"/>
  <c r="AY365" i="9"/>
  <c r="AM365" i="9"/>
  <c r="AA365" i="9"/>
  <c r="O365" i="9"/>
  <c r="C365" i="9"/>
  <c r="AX365" i="9"/>
  <c r="AL365" i="9"/>
  <c r="Z365" i="9"/>
  <c r="N365" i="9"/>
  <c r="B365" i="9"/>
  <c r="AI365" i="9"/>
  <c r="T365" i="9"/>
  <c r="E365" i="9"/>
  <c r="AV365" i="9"/>
  <c r="AG365" i="9"/>
  <c r="R365" i="9"/>
  <c r="AF365" i="9"/>
  <c r="L365" i="9"/>
  <c r="AW365" i="9"/>
  <c r="AE365" i="9"/>
  <c r="K365" i="9"/>
  <c r="AU365" i="9"/>
  <c r="AD365" i="9"/>
  <c r="J365" i="9"/>
  <c r="AT365" i="9"/>
  <c r="AC365" i="9"/>
  <c r="I365" i="9"/>
  <c r="AR365" i="9"/>
  <c r="X365" i="9"/>
  <c r="AO365" i="9"/>
  <c r="F365" i="9"/>
  <c r="AK365" i="9"/>
  <c r="AJ365" i="9"/>
  <c r="AH365" i="9"/>
  <c r="U365" i="9"/>
  <c r="S365" i="9"/>
  <c r="Q365" i="9"/>
  <c r="H365" i="9"/>
  <c r="AQ365" i="9"/>
  <c r="AP365" i="9"/>
  <c r="V365" i="9"/>
  <c r="M365" i="9"/>
  <c r="AS365" i="9"/>
  <c r="Y365" i="9"/>
  <c r="W365" i="9"/>
  <c r="AR332" i="9"/>
  <c r="AF332" i="9"/>
  <c r="T332" i="9"/>
  <c r="H332" i="9"/>
  <c r="AQ332" i="9"/>
  <c r="AE332" i="9"/>
  <c r="S332" i="9"/>
  <c r="AP332" i="9"/>
  <c r="AD332" i="9"/>
  <c r="R332" i="9"/>
  <c r="F332" i="9"/>
  <c r="AO332" i="9"/>
  <c r="AC332" i="9"/>
  <c r="Q332" i="9"/>
  <c r="E332" i="9"/>
  <c r="AJ332" i="9"/>
  <c r="P332" i="9"/>
  <c r="AY332" i="9"/>
  <c r="AI332" i="9"/>
  <c r="O332" i="9"/>
  <c r="AK332" i="9"/>
  <c r="M332" i="9"/>
  <c r="AH332" i="9"/>
  <c r="L332" i="9"/>
  <c r="AW332" i="9"/>
  <c r="AA332" i="9"/>
  <c r="I332" i="9"/>
  <c r="AV332" i="9"/>
  <c r="Z332" i="9"/>
  <c r="D332" i="9"/>
  <c r="X332" i="9"/>
  <c r="W332" i="9"/>
  <c r="AT332" i="9"/>
  <c r="N332" i="9"/>
  <c r="AS332" i="9"/>
  <c r="K332" i="9"/>
  <c r="AM332" i="9"/>
  <c r="AL332" i="9"/>
  <c r="AG332" i="9"/>
  <c r="AB332" i="9"/>
  <c r="Y332" i="9"/>
  <c r="AU332" i="9"/>
  <c r="AN332" i="9"/>
  <c r="V332" i="9"/>
  <c r="U332" i="9"/>
  <c r="J332" i="9"/>
  <c r="AX332" i="9"/>
  <c r="C332" i="9"/>
  <c r="B332" i="9"/>
  <c r="AS350" i="9"/>
  <c r="AG350" i="9"/>
  <c r="AR350" i="9"/>
  <c r="AF350" i="9"/>
  <c r="AO350" i="9"/>
  <c r="AA350" i="9"/>
  <c r="O350" i="9"/>
  <c r="C350" i="9"/>
  <c r="AN350" i="9"/>
  <c r="Z350" i="9"/>
  <c r="N350" i="9"/>
  <c r="B350" i="9"/>
  <c r="AM350" i="9"/>
  <c r="Y350" i="9"/>
  <c r="M350" i="9"/>
  <c r="AL350" i="9"/>
  <c r="X350" i="9"/>
  <c r="L350" i="9"/>
  <c r="AX350" i="9"/>
  <c r="AJ350" i="9"/>
  <c r="V350" i="9"/>
  <c r="J350" i="9"/>
  <c r="AK350" i="9"/>
  <c r="Q350" i="9"/>
  <c r="AI350" i="9"/>
  <c r="P350" i="9"/>
  <c r="AH350" i="9"/>
  <c r="K350" i="9"/>
  <c r="AE350" i="9"/>
  <c r="I350" i="9"/>
  <c r="AP350" i="9"/>
  <c r="E350" i="9"/>
  <c r="AD350" i="9"/>
  <c r="D350" i="9"/>
  <c r="AC350" i="9"/>
  <c r="W350" i="9"/>
  <c r="S350" i="9"/>
  <c r="R350" i="9"/>
  <c r="AW350" i="9"/>
  <c r="F350" i="9"/>
  <c r="AV350" i="9"/>
  <c r="T350" i="9"/>
  <c r="H350" i="9"/>
  <c r="AU350" i="9"/>
  <c r="AT350" i="9"/>
  <c r="AQ350" i="9"/>
  <c r="AB350" i="9"/>
  <c r="U350" i="9"/>
  <c r="AY350" i="9"/>
  <c r="AP358" i="9"/>
  <c r="AD358" i="9"/>
  <c r="R358" i="9"/>
  <c r="F358" i="9"/>
  <c r="AO358" i="9"/>
  <c r="AC358" i="9"/>
  <c r="Q358" i="9"/>
  <c r="E358" i="9"/>
  <c r="AN358" i="9"/>
  <c r="AB358" i="9"/>
  <c r="P358" i="9"/>
  <c r="D358" i="9"/>
  <c r="AR358" i="9"/>
  <c r="Z358" i="9"/>
  <c r="K358" i="9"/>
  <c r="AQ358" i="9"/>
  <c r="Y358" i="9"/>
  <c r="J358" i="9"/>
  <c r="AM358" i="9"/>
  <c r="X358" i="9"/>
  <c r="I358" i="9"/>
  <c r="AL358" i="9"/>
  <c r="W358" i="9"/>
  <c r="H358" i="9"/>
  <c r="AY358" i="9"/>
  <c r="AJ358" i="9"/>
  <c r="U358" i="9"/>
  <c r="C358" i="9"/>
  <c r="AH358" i="9"/>
  <c r="AG358" i="9"/>
  <c r="B358" i="9"/>
  <c r="AF358" i="9"/>
  <c r="AE358" i="9"/>
  <c r="AI358" i="9"/>
  <c r="AA358" i="9"/>
  <c r="V358" i="9"/>
  <c r="S358" i="9"/>
  <c r="AK358" i="9"/>
  <c r="T358" i="9"/>
  <c r="M358" i="9"/>
  <c r="L358" i="9"/>
  <c r="AW358" i="9"/>
  <c r="AV358" i="9"/>
  <c r="AS358" i="9"/>
  <c r="O358" i="9"/>
  <c r="AX358" i="9"/>
  <c r="AU358" i="9"/>
  <c r="AT358" i="9"/>
  <c r="N358" i="9"/>
  <c r="AX298" i="9"/>
  <c r="AL298" i="9"/>
  <c r="Z298" i="9"/>
  <c r="N298" i="9"/>
  <c r="B298" i="9"/>
  <c r="AW298" i="9"/>
  <c r="AJ298" i="9"/>
  <c r="W298" i="9"/>
  <c r="J298" i="9"/>
  <c r="AV298" i="9"/>
  <c r="AI298" i="9"/>
  <c r="V298" i="9"/>
  <c r="I298" i="9"/>
  <c r="AY298" i="9"/>
  <c r="AG298" i="9"/>
  <c r="R298" i="9"/>
  <c r="C298" i="9"/>
  <c r="AU298" i="9"/>
  <c r="AF298" i="9"/>
  <c r="Q298" i="9"/>
  <c r="AR298" i="9"/>
  <c r="AC298" i="9"/>
  <c r="M298" i="9"/>
  <c r="AQ298" i="9"/>
  <c r="AB298" i="9"/>
  <c r="L298" i="9"/>
  <c r="Y298" i="9"/>
  <c r="D298" i="9"/>
  <c r="AT298" i="9"/>
  <c r="X298" i="9"/>
  <c r="AS298" i="9"/>
  <c r="U298" i="9"/>
  <c r="AO298" i="9"/>
  <c r="S298" i="9"/>
  <c r="K298" i="9"/>
  <c r="AP298" i="9"/>
  <c r="H298" i="9"/>
  <c r="AN298" i="9"/>
  <c r="G298" i="9"/>
  <c r="AM298" i="9"/>
  <c r="F298" i="9"/>
  <c r="AK298" i="9"/>
  <c r="E298" i="9"/>
  <c r="AA298" i="9"/>
  <c r="O298" i="9"/>
  <c r="AH298" i="9"/>
  <c r="AE298" i="9"/>
  <c r="AD298" i="9"/>
  <c r="T298" i="9"/>
  <c r="P298" i="9"/>
  <c r="AU312" i="9"/>
  <c r="AI312" i="9"/>
  <c r="W312" i="9"/>
  <c r="K312" i="9"/>
  <c r="AT312" i="9"/>
  <c r="AH312" i="9"/>
  <c r="V312" i="9"/>
  <c r="J312" i="9"/>
  <c r="AS312" i="9"/>
  <c r="AG312" i="9"/>
  <c r="U312" i="9"/>
  <c r="I312" i="9"/>
  <c r="AW312" i="9"/>
  <c r="AE312" i="9"/>
  <c r="P312" i="9"/>
  <c r="AV312" i="9"/>
  <c r="AD312" i="9"/>
  <c r="O312" i="9"/>
  <c r="AP312" i="9"/>
  <c r="AA312" i="9"/>
  <c r="L312" i="9"/>
  <c r="AO312" i="9"/>
  <c r="Z312" i="9"/>
  <c r="H312" i="9"/>
  <c r="AX312" i="9"/>
  <c r="X312" i="9"/>
  <c r="B312" i="9"/>
  <c r="AR312" i="9"/>
  <c r="T312" i="9"/>
  <c r="AM312" i="9"/>
  <c r="Q312" i="9"/>
  <c r="AL312" i="9"/>
  <c r="N312" i="9"/>
  <c r="AY312" i="9"/>
  <c r="G312" i="9"/>
  <c r="AQ312" i="9"/>
  <c r="F312" i="9"/>
  <c r="AN312" i="9"/>
  <c r="E312" i="9"/>
  <c r="AJ312" i="9"/>
  <c r="C312" i="9"/>
  <c r="AK312" i="9"/>
  <c r="AF312" i="9"/>
  <c r="AC312" i="9"/>
  <c r="AB312" i="9"/>
  <c r="M312" i="9"/>
  <c r="Y312" i="9"/>
  <c r="S312" i="9"/>
  <c r="R312" i="9"/>
  <c r="D312" i="9"/>
  <c r="AR307" i="9"/>
  <c r="AF307" i="9"/>
  <c r="T307" i="9"/>
  <c r="H307" i="9"/>
  <c r="AS307" i="9"/>
  <c r="AE307" i="9"/>
  <c r="R307" i="9"/>
  <c r="E307" i="9"/>
  <c r="AQ307" i="9"/>
  <c r="AD307" i="9"/>
  <c r="Q307" i="9"/>
  <c r="D307" i="9"/>
  <c r="AN307" i="9"/>
  <c r="AA307" i="9"/>
  <c r="N307" i="9"/>
  <c r="AM307" i="9"/>
  <c r="Z307" i="9"/>
  <c r="M307" i="9"/>
  <c r="AT307" i="9"/>
  <c r="X307" i="9"/>
  <c r="F307" i="9"/>
  <c r="AP307" i="9"/>
  <c r="W307" i="9"/>
  <c r="C307" i="9"/>
  <c r="AK307" i="9"/>
  <c r="S307" i="9"/>
  <c r="AJ307" i="9"/>
  <c r="P307" i="9"/>
  <c r="AU307" i="9"/>
  <c r="L307" i="9"/>
  <c r="AO307" i="9"/>
  <c r="K307" i="9"/>
  <c r="AL307" i="9"/>
  <c r="J307" i="9"/>
  <c r="AH307" i="9"/>
  <c r="G307" i="9"/>
  <c r="O307" i="9"/>
  <c r="AY307" i="9"/>
  <c r="I307" i="9"/>
  <c r="AX307" i="9"/>
  <c r="B307" i="9"/>
  <c r="AW307" i="9"/>
  <c r="AV307" i="9"/>
  <c r="AB307" i="9"/>
  <c r="AI307" i="9"/>
  <c r="AG307" i="9"/>
  <c r="AC307" i="9"/>
  <c r="V307" i="9"/>
  <c r="U307" i="9"/>
  <c r="Y307" i="9"/>
  <c r="AX384" i="9"/>
  <c r="AL384" i="9"/>
  <c r="Z384" i="9"/>
  <c r="N384" i="9"/>
  <c r="B384" i="9"/>
  <c r="AW384" i="9"/>
  <c r="AK384" i="9"/>
  <c r="Y384" i="9"/>
  <c r="M384" i="9"/>
  <c r="AV384" i="9"/>
  <c r="AJ384" i="9"/>
  <c r="X384" i="9"/>
  <c r="L384" i="9"/>
  <c r="AS384" i="9"/>
  <c r="AD384" i="9"/>
  <c r="O384" i="9"/>
  <c r="AQ384" i="9"/>
  <c r="AB384" i="9"/>
  <c r="J384" i="9"/>
  <c r="AP384" i="9"/>
  <c r="AA384" i="9"/>
  <c r="I384" i="9"/>
  <c r="AG384" i="9"/>
  <c r="K384" i="9"/>
  <c r="AE384" i="9"/>
  <c r="AF384" i="9"/>
  <c r="E384" i="9"/>
  <c r="AC384" i="9"/>
  <c r="D384" i="9"/>
  <c r="W384" i="9"/>
  <c r="C384" i="9"/>
  <c r="AY384" i="9"/>
  <c r="V384" i="9"/>
  <c r="AU384" i="9"/>
  <c r="U384" i="9"/>
  <c r="AT384" i="9"/>
  <c r="T384" i="9"/>
  <c r="F384" i="9"/>
  <c r="AR384" i="9"/>
  <c r="AO384" i="9"/>
  <c r="AN384" i="9"/>
  <c r="S384" i="9"/>
  <c r="R384" i="9"/>
  <c r="Q384" i="9"/>
  <c r="H384" i="9"/>
  <c r="AH384" i="9"/>
  <c r="P384" i="9"/>
  <c r="AM384" i="9"/>
  <c r="AI384" i="9"/>
  <c r="AO349" i="9"/>
  <c r="AC349" i="9"/>
  <c r="Q349" i="9"/>
  <c r="E349" i="9"/>
  <c r="AN349" i="9"/>
  <c r="AB349" i="9"/>
  <c r="P349" i="9"/>
  <c r="D349" i="9"/>
  <c r="AY349" i="9"/>
  <c r="AM349" i="9"/>
  <c r="AA349" i="9"/>
  <c r="O349" i="9"/>
  <c r="C349" i="9"/>
  <c r="AX349" i="9"/>
  <c r="AL349" i="9"/>
  <c r="Z349" i="9"/>
  <c r="N349" i="9"/>
  <c r="B349" i="9"/>
  <c r="AV349" i="9"/>
  <c r="AJ349" i="9"/>
  <c r="X349" i="9"/>
  <c r="L349" i="9"/>
  <c r="AS349" i="9"/>
  <c r="W349" i="9"/>
  <c r="F349" i="9"/>
  <c r="AR349" i="9"/>
  <c r="V349" i="9"/>
  <c r="AQ349" i="9"/>
  <c r="U349" i="9"/>
  <c r="AP349" i="9"/>
  <c r="T349" i="9"/>
  <c r="Y349" i="9"/>
  <c r="S349" i="9"/>
  <c r="AW349" i="9"/>
  <c r="R349" i="9"/>
  <c r="AT349" i="9"/>
  <c r="K349" i="9"/>
  <c r="AD349" i="9"/>
  <c r="M349" i="9"/>
  <c r="H349" i="9"/>
  <c r="AU349" i="9"/>
  <c r="AI349" i="9"/>
  <c r="AH349" i="9"/>
  <c r="AK349" i="9"/>
  <c r="AG349" i="9"/>
  <c r="AF349" i="9"/>
  <c r="AE349" i="9"/>
  <c r="J349" i="9"/>
  <c r="I349" i="9"/>
  <c r="AT294" i="9"/>
  <c r="AH294" i="9"/>
  <c r="V294" i="9"/>
  <c r="J294" i="9"/>
  <c r="AN294" i="9"/>
  <c r="AA294" i="9"/>
  <c r="N294" i="9"/>
  <c r="AM294" i="9"/>
  <c r="Z294" i="9"/>
  <c r="M294" i="9"/>
  <c r="AS294" i="9"/>
  <c r="AD294" i="9"/>
  <c r="O294" i="9"/>
  <c r="AR294" i="9"/>
  <c r="AC294" i="9"/>
  <c r="L294" i="9"/>
  <c r="AO294" i="9"/>
  <c r="X294" i="9"/>
  <c r="H294" i="9"/>
  <c r="AL294" i="9"/>
  <c r="W294" i="9"/>
  <c r="G294" i="9"/>
  <c r="AJ294" i="9"/>
  <c r="P294" i="9"/>
  <c r="AI294" i="9"/>
  <c r="K294" i="9"/>
  <c r="AG294" i="9"/>
  <c r="I294" i="9"/>
  <c r="AY294" i="9"/>
  <c r="AE294" i="9"/>
  <c r="E294" i="9"/>
  <c r="AK294" i="9"/>
  <c r="B294" i="9"/>
  <c r="AF294" i="9"/>
  <c r="AB294" i="9"/>
  <c r="Y294" i="9"/>
  <c r="U294" i="9"/>
  <c r="AV294" i="9"/>
  <c r="Q294" i="9"/>
  <c r="C294" i="9"/>
  <c r="AX294" i="9"/>
  <c r="AW294" i="9"/>
  <c r="AQ294" i="9"/>
  <c r="AP294" i="9"/>
  <c r="D294" i="9"/>
  <c r="S294" i="9"/>
  <c r="T294" i="9"/>
  <c r="F294" i="9"/>
  <c r="AU294" i="9"/>
  <c r="R294" i="9"/>
  <c r="AS319" i="9"/>
  <c r="AG319" i="9"/>
  <c r="U319" i="9"/>
  <c r="I319" i="9"/>
  <c r="AR319" i="9"/>
  <c r="AF319" i="9"/>
  <c r="T319" i="9"/>
  <c r="H319" i="9"/>
  <c r="AQ319" i="9"/>
  <c r="AE319" i="9"/>
  <c r="S319" i="9"/>
  <c r="AX319" i="9"/>
  <c r="AI319" i="9"/>
  <c r="Q319" i="9"/>
  <c r="B319" i="9"/>
  <c r="AW319" i="9"/>
  <c r="AH319" i="9"/>
  <c r="P319" i="9"/>
  <c r="AT319" i="9"/>
  <c r="AB319" i="9"/>
  <c r="M319" i="9"/>
  <c r="AP319" i="9"/>
  <c r="AA319" i="9"/>
  <c r="L319" i="9"/>
  <c r="AJ319" i="9"/>
  <c r="J319" i="9"/>
  <c r="AD319" i="9"/>
  <c r="F319" i="9"/>
  <c r="AY319" i="9"/>
  <c r="Y319" i="9"/>
  <c r="C319" i="9"/>
  <c r="AV319" i="9"/>
  <c r="X319" i="9"/>
  <c r="V319" i="9"/>
  <c r="R319" i="9"/>
  <c r="O319" i="9"/>
  <c r="AU319" i="9"/>
  <c r="N319" i="9"/>
  <c r="AO319" i="9"/>
  <c r="K319" i="9"/>
  <c r="AM319" i="9"/>
  <c r="AL319" i="9"/>
  <c r="AK319" i="9"/>
  <c r="AC319" i="9"/>
  <c r="Z319" i="9"/>
  <c r="AN319" i="9"/>
  <c r="D319" i="9"/>
  <c r="W319" i="9"/>
  <c r="E319" i="9"/>
  <c r="AP382" i="9"/>
  <c r="AD382" i="9"/>
  <c r="R382" i="9"/>
  <c r="F382" i="9"/>
  <c r="AO382" i="9"/>
  <c r="AC382" i="9"/>
  <c r="Q382" i="9"/>
  <c r="E382" i="9"/>
  <c r="AN382" i="9"/>
  <c r="AB382" i="9"/>
  <c r="P382" i="9"/>
  <c r="D382" i="9"/>
  <c r="AW382" i="9"/>
  <c r="AH382" i="9"/>
  <c r="S382" i="9"/>
  <c r="AU382" i="9"/>
  <c r="AF382" i="9"/>
  <c r="N382" i="9"/>
  <c r="AT382" i="9"/>
  <c r="AE382" i="9"/>
  <c r="M382" i="9"/>
  <c r="AV382" i="9"/>
  <c r="Y382" i="9"/>
  <c r="AR382" i="9"/>
  <c r="W382" i="9"/>
  <c r="B382" i="9"/>
  <c r="AA382" i="9"/>
  <c r="C382" i="9"/>
  <c r="Z382" i="9"/>
  <c r="AY382" i="9"/>
  <c r="X382" i="9"/>
  <c r="AX382" i="9"/>
  <c r="V382" i="9"/>
  <c r="AQ382" i="9"/>
  <c r="T382" i="9"/>
  <c r="L382" i="9"/>
  <c r="K382" i="9"/>
  <c r="J382" i="9"/>
  <c r="AS382" i="9"/>
  <c r="I382" i="9"/>
  <c r="AM382" i="9"/>
  <c r="AL382" i="9"/>
  <c r="AJ382" i="9"/>
  <c r="AK382" i="9"/>
  <c r="U382" i="9"/>
  <c r="O382" i="9"/>
  <c r="AI382" i="9"/>
  <c r="AG382" i="9"/>
  <c r="H382" i="9"/>
  <c r="AT386" i="9"/>
  <c r="AH386" i="9"/>
  <c r="V386" i="9"/>
  <c r="J386" i="9"/>
  <c r="AS386" i="9"/>
  <c r="AG386" i="9"/>
  <c r="U386" i="9"/>
  <c r="I386" i="9"/>
  <c r="AR386" i="9"/>
  <c r="AF386" i="9"/>
  <c r="T386" i="9"/>
  <c r="H386" i="9"/>
  <c r="AO386" i="9"/>
  <c r="Z386" i="9"/>
  <c r="K386" i="9"/>
  <c r="AM386" i="9"/>
  <c r="X386" i="9"/>
  <c r="F386" i="9"/>
  <c r="AL386" i="9"/>
  <c r="W386" i="9"/>
  <c r="E386" i="9"/>
  <c r="AN386" i="9"/>
  <c r="Q386" i="9"/>
  <c r="AJ386" i="9"/>
  <c r="O386" i="9"/>
  <c r="AE386" i="9"/>
  <c r="AD386" i="9"/>
  <c r="D386" i="9"/>
  <c r="AC386" i="9"/>
  <c r="C386" i="9"/>
  <c r="AY386" i="9"/>
  <c r="AB386" i="9"/>
  <c r="B386" i="9"/>
  <c r="AX386" i="9"/>
  <c r="AA386" i="9"/>
  <c r="AW386" i="9"/>
  <c r="Y386" i="9"/>
  <c r="L386" i="9"/>
  <c r="AV386" i="9"/>
  <c r="AU386" i="9"/>
  <c r="AQ386" i="9"/>
  <c r="M386" i="9"/>
  <c r="AI386" i="9"/>
  <c r="S386" i="9"/>
  <c r="AP386" i="9"/>
  <c r="AK386" i="9"/>
  <c r="R386" i="9"/>
  <c r="N386" i="9"/>
  <c r="P386" i="9"/>
  <c r="AT362" i="9"/>
  <c r="AH362" i="9"/>
  <c r="V362" i="9"/>
  <c r="J362" i="9"/>
  <c r="AS362" i="9"/>
  <c r="AG362" i="9"/>
  <c r="U362" i="9"/>
  <c r="I362" i="9"/>
  <c r="AR362" i="9"/>
  <c r="AF362" i="9"/>
  <c r="T362" i="9"/>
  <c r="H362" i="9"/>
  <c r="AO362" i="9"/>
  <c r="Z362" i="9"/>
  <c r="K362" i="9"/>
  <c r="AM362" i="9"/>
  <c r="X362" i="9"/>
  <c r="F362" i="9"/>
  <c r="AW362" i="9"/>
  <c r="AC362" i="9"/>
  <c r="L362" i="9"/>
  <c r="AV362" i="9"/>
  <c r="AB362" i="9"/>
  <c r="AU362" i="9"/>
  <c r="AA362" i="9"/>
  <c r="E362" i="9"/>
  <c r="AQ362" i="9"/>
  <c r="Y362" i="9"/>
  <c r="D362" i="9"/>
  <c r="AN362" i="9"/>
  <c r="S362" i="9"/>
  <c r="B362" i="9"/>
  <c r="W362" i="9"/>
  <c r="R362" i="9"/>
  <c r="Q362" i="9"/>
  <c r="AY362" i="9"/>
  <c r="P362" i="9"/>
  <c r="AD362" i="9"/>
  <c r="O362" i="9"/>
  <c r="N362" i="9"/>
  <c r="C362" i="9"/>
  <c r="AL362" i="9"/>
  <c r="AK362" i="9"/>
  <c r="AE362" i="9"/>
  <c r="M362" i="9"/>
  <c r="AP362" i="9"/>
  <c r="AJ362" i="9"/>
  <c r="AX362" i="9"/>
  <c r="AI362" i="9"/>
  <c r="AR341" i="9"/>
  <c r="AF341" i="9"/>
  <c r="T341" i="9"/>
  <c r="H341" i="9"/>
  <c r="AP341" i="9"/>
  <c r="AD341" i="9"/>
  <c r="R341" i="9"/>
  <c r="F341" i="9"/>
  <c r="AQ341" i="9"/>
  <c r="AB341" i="9"/>
  <c r="N341" i="9"/>
  <c r="AO341" i="9"/>
  <c r="AA341" i="9"/>
  <c r="M341" i="9"/>
  <c r="AN341" i="9"/>
  <c r="Z341" i="9"/>
  <c r="L341" i="9"/>
  <c r="AM341" i="9"/>
  <c r="Y341" i="9"/>
  <c r="K341" i="9"/>
  <c r="AI341" i="9"/>
  <c r="O341" i="9"/>
  <c r="AH341" i="9"/>
  <c r="J341" i="9"/>
  <c r="AY341" i="9"/>
  <c r="AG341" i="9"/>
  <c r="I341" i="9"/>
  <c r="AW341" i="9"/>
  <c r="AC341" i="9"/>
  <c r="E341" i="9"/>
  <c r="AT341" i="9"/>
  <c r="P341" i="9"/>
  <c r="AS341" i="9"/>
  <c r="AJ341" i="9"/>
  <c r="B341" i="9"/>
  <c r="AE341" i="9"/>
  <c r="AU341" i="9"/>
  <c r="AL341" i="9"/>
  <c r="W341" i="9"/>
  <c r="V341" i="9"/>
  <c r="S341" i="9"/>
  <c r="Q341" i="9"/>
  <c r="D341" i="9"/>
  <c r="C341" i="9"/>
  <c r="AX341" i="9"/>
  <c r="AV341" i="9"/>
  <c r="AK341" i="9"/>
  <c r="X341" i="9"/>
  <c r="U341" i="9"/>
  <c r="AR326" i="9"/>
  <c r="AF326" i="9"/>
  <c r="T326" i="9"/>
  <c r="H326" i="9"/>
  <c r="AQ326" i="9"/>
  <c r="AE326" i="9"/>
  <c r="S326" i="9"/>
  <c r="AP326" i="9"/>
  <c r="AD326" i="9"/>
  <c r="R326" i="9"/>
  <c r="F326" i="9"/>
  <c r="AO326" i="9"/>
  <c r="AC326" i="9"/>
  <c r="Q326" i="9"/>
  <c r="E326" i="9"/>
  <c r="AL326" i="9"/>
  <c r="V326" i="9"/>
  <c r="B326" i="9"/>
  <c r="AK326" i="9"/>
  <c r="U326" i="9"/>
  <c r="AX326" i="9"/>
  <c r="AH326" i="9"/>
  <c r="N326" i="9"/>
  <c r="AW326" i="9"/>
  <c r="AG326" i="9"/>
  <c r="M326" i="9"/>
  <c r="AM326" i="9"/>
  <c r="K326" i="9"/>
  <c r="AJ326" i="9"/>
  <c r="J326" i="9"/>
  <c r="AA326" i="9"/>
  <c r="C326" i="9"/>
  <c r="Z326" i="9"/>
  <c r="AV326" i="9"/>
  <c r="L326" i="9"/>
  <c r="AU326" i="9"/>
  <c r="I326" i="9"/>
  <c r="AT326" i="9"/>
  <c r="D326" i="9"/>
  <c r="AS326" i="9"/>
  <c r="AN326" i="9"/>
  <c r="W326" i="9"/>
  <c r="P326" i="9"/>
  <c r="O326" i="9"/>
  <c r="AI326" i="9"/>
  <c r="X326" i="9"/>
  <c r="AY326" i="9"/>
  <c r="AB326" i="9"/>
  <c r="Y326" i="9"/>
  <c r="AP308" i="9"/>
  <c r="AD308" i="9"/>
  <c r="R308" i="9"/>
  <c r="F308" i="9"/>
  <c r="AU308" i="9"/>
  <c r="AH308" i="9"/>
  <c r="U308" i="9"/>
  <c r="H308" i="9"/>
  <c r="AT308" i="9"/>
  <c r="AG308" i="9"/>
  <c r="T308" i="9"/>
  <c r="G308" i="9"/>
  <c r="AQ308" i="9"/>
  <c r="AC308" i="9"/>
  <c r="P308" i="9"/>
  <c r="C308" i="9"/>
  <c r="AO308" i="9"/>
  <c r="AB308" i="9"/>
  <c r="O308" i="9"/>
  <c r="B308" i="9"/>
  <c r="AI308" i="9"/>
  <c r="M308" i="9"/>
  <c r="AY308" i="9"/>
  <c r="AF308" i="9"/>
  <c r="L308" i="9"/>
  <c r="AV308" i="9"/>
  <c r="Z308" i="9"/>
  <c r="I308" i="9"/>
  <c r="AS308" i="9"/>
  <c r="Y308" i="9"/>
  <c r="E308" i="9"/>
  <c r="W308" i="9"/>
  <c r="AX308" i="9"/>
  <c r="V308" i="9"/>
  <c r="AW308" i="9"/>
  <c r="S308" i="9"/>
  <c r="AN308" i="9"/>
  <c r="N308" i="9"/>
  <c r="D308" i="9"/>
  <c r="AR308" i="9"/>
  <c r="AM308" i="9"/>
  <c r="AL308" i="9"/>
  <c r="AK308" i="9"/>
  <c r="X308" i="9"/>
  <c r="J308" i="9"/>
  <c r="AJ308" i="9"/>
  <c r="AE308" i="9"/>
  <c r="AA308" i="9"/>
  <c r="Q308" i="9"/>
  <c r="K308" i="9"/>
  <c r="AT340" i="9"/>
  <c r="AH340" i="9"/>
  <c r="V340" i="9"/>
  <c r="J340" i="9"/>
  <c r="AR340" i="9"/>
  <c r="AF340" i="9"/>
  <c r="T340" i="9"/>
  <c r="H340" i="9"/>
  <c r="AX340" i="9"/>
  <c r="AJ340" i="9"/>
  <c r="U340" i="9"/>
  <c r="F340" i="9"/>
  <c r="AW340" i="9"/>
  <c r="AI340" i="9"/>
  <c r="S340" i="9"/>
  <c r="E340" i="9"/>
  <c r="AV340" i="9"/>
  <c r="AG340" i="9"/>
  <c r="R340" i="9"/>
  <c r="D340" i="9"/>
  <c r="AU340" i="9"/>
  <c r="AE340" i="9"/>
  <c r="Q340" i="9"/>
  <c r="C340" i="9"/>
  <c r="AO340" i="9"/>
  <c r="W340" i="9"/>
  <c r="AN340" i="9"/>
  <c r="P340" i="9"/>
  <c r="AM340" i="9"/>
  <c r="O340" i="9"/>
  <c r="AK340" i="9"/>
  <c r="M340" i="9"/>
  <c r="AB340" i="9"/>
  <c r="AA340" i="9"/>
  <c r="X340" i="9"/>
  <c r="AY340" i="9"/>
  <c r="N340" i="9"/>
  <c r="AQ340" i="9"/>
  <c r="AP340" i="9"/>
  <c r="AC340" i="9"/>
  <c r="Z340" i="9"/>
  <c r="B340" i="9"/>
  <c r="AS340" i="9"/>
  <c r="Y340" i="9"/>
  <c r="I340" i="9"/>
  <c r="AL340" i="9"/>
  <c r="AD340" i="9"/>
  <c r="L340" i="9"/>
  <c r="K340" i="9"/>
  <c r="AN371" i="9"/>
  <c r="AB371" i="9"/>
  <c r="P371" i="9"/>
  <c r="D371" i="9"/>
  <c r="AY371" i="9"/>
  <c r="AM371" i="9"/>
  <c r="AA371" i="9"/>
  <c r="O371" i="9"/>
  <c r="C371" i="9"/>
  <c r="AX371" i="9"/>
  <c r="AL371" i="9"/>
  <c r="Z371" i="9"/>
  <c r="N371" i="9"/>
  <c r="B371" i="9"/>
  <c r="AO371" i="9"/>
  <c r="W371" i="9"/>
  <c r="H371" i="9"/>
  <c r="AJ371" i="9"/>
  <c r="U371" i="9"/>
  <c r="F371" i="9"/>
  <c r="AP371" i="9"/>
  <c r="T371" i="9"/>
  <c r="AK371" i="9"/>
  <c r="S371" i="9"/>
  <c r="AI371" i="9"/>
  <c r="R371" i="9"/>
  <c r="AH371" i="9"/>
  <c r="Q371" i="9"/>
  <c r="AW371" i="9"/>
  <c r="AF371" i="9"/>
  <c r="L371" i="9"/>
  <c r="AG371" i="9"/>
  <c r="E371" i="9"/>
  <c r="AE371" i="9"/>
  <c r="AD371" i="9"/>
  <c r="AC371" i="9"/>
  <c r="M371" i="9"/>
  <c r="K371" i="9"/>
  <c r="J371" i="9"/>
  <c r="AU371" i="9"/>
  <c r="AR371" i="9"/>
  <c r="AQ371" i="9"/>
  <c r="V371" i="9"/>
  <c r="I371" i="9"/>
  <c r="AS371" i="9"/>
  <c r="Y371" i="9"/>
  <c r="AV371" i="9"/>
  <c r="AT371" i="9"/>
  <c r="X371" i="9"/>
  <c r="AN353" i="9"/>
  <c r="AB353" i="9"/>
  <c r="AY353" i="9"/>
  <c r="AM353" i="9"/>
  <c r="AA353" i="9"/>
  <c r="O353" i="9"/>
  <c r="C353" i="9"/>
  <c r="AX353" i="9"/>
  <c r="AL353" i="9"/>
  <c r="Z353" i="9"/>
  <c r="N353" i="9"/>
  <c r="B353" i="9"/>
  <c r="AJ353" i="9"/>
  <c r="U353" i="9"/>
  <c r="AI353" i="9"/>
  <c r="T353" i="9"/>
  <c r="F353" i="9"/>
  <c r="AW353" i="9"/>
  <c r="AH353" i="9"/>
  <c r="S353" i="9"/>
  <c r="E353" i="9"/>
  <c r="AV353" i="9"/>
  <c r="AG353" i="9"/>
  <c r="R353" i="9"/>
  <c r="D353" i="9"/>
  <c r="AT353" i="9"/>
  <c r="AE353" i="9"/>
  <c r="P353" i="9"/>
  <c r="AO353" i="9"/>
  <c r="K353" i="9"/>
  <c r="AK353" i="9"/>
  <c r="J353" i="9"/>
  <c r="AF353" i="9"/>
  <c r="I353" i="9"/>
  <c r="AD353" i="9"/>
  <c r="H353" i="9"/>
  <c r="AP353" i="9"/>
  <c r="AC353" i="9"/>
  <c r="Y353" i="9"/>
  <c r="W353" i="9"/>
  <c r="AQ353" i="9"/>
  <c r="X353" i="9"/>
  <c r="M353" i="9"/>
  <c r="L353" i="9"/>
  <c r="AR353" i="9"/>
  <c r="V353" i="9"/>
  <c r="AS353" i="9"/>
  <c r="Q353" i="9"/>
  <c r="AU353" i="9"/>
  <c r="AO352" i="9"/>
  <c r="AC352" i="9"/>
  <c r="Q352" i="9"/>
  <c r="E352" i="9"/>
  <c r="AN352" i="9"/>
  <c r="AB352" i="9"/>
  <c r="P352" i="9"/>
  <c r="D352" i="9"/>
  <c r="AQ352" i="9"/>
  <c r="AA352" i="9"/>
  <c r="M352" i="9"/>
  <c r="AP352" i="9"/>
  <c r="Z352" i="9"/>
  <c r="L352" i="9"/>
  <c r="AM352" i="9"/>
  <c r="Y352" i="9"/>
  <c r="K352" i="9"/>
  <c r="AL352" i="9"/>
  <c r="X352" i="9"/>
  <c r="J352" i="9"/>
  <c r="AX352" i="9"/>
  <c r="AJ352" i="9"/>
  <c r="V352" i="9"/>
  <c r="H352" i="9"/>
  <c r="AI352" i="9"/>
  <c r="N352" i="9"/>
  <c r="AH352" i="9"/>
  <c r="I352" i="9"/>
  <c r="AG352" i="9"/>
  <c r="AF352" i="9"/>
  <c r="F352" i="9"/>
  <c r="AU352" i="9"/>
  <c r="O352" i="9"/>
  <c r="AT352" i="9"/>
  <c r="C352" i="9"/>
  <c r="AS352" i="9"/>
  <c r="B352" i="9"/>
  <c r="AK352" i="9"/>
  <c r="W352" i="9"/>
  <c r="U352" i="9"/>
  <c r="R352" i="9"/>
  <c r="AW352" i="9"/>
  <c r="AV352" i="9"/>
  <c r="AY352" i="9"/>
  <c r="AR352" i="9"/>
  <c r="AE352" i="9"/>
  <c r="AD352" i="9"/>
  <c r="T352" i="9"/>
  <c r="S352" i="9"/>
  <c r="AP296" i="9"/>
  <c r="AD296" i="9"/>
  <c r="R296" i="9"/>
  <c r="F296" i="9"/>
  <c r="AS296" i="9"/>
  <c r="AF296" i="9"/>
  <c r="S296" i="9"/>
  <c r="E296" i="9"/>
  <c r="AR296" i="9"/>
  <c r="AE296" i="9"/>
  <c r="Q296" i="9"/>
  <c r="D296" i="9"/>
  <c r="AM296" i="9"/>
  <c r="X296" i="9"/>
  <c r="I296" i="9"/>
  <c r="AL296" i="9"/>
  <c r="W296" i="9"/>
  <c r="H296" i="9"/>
  <c r="AX296" i="9"/>
  <c r="AI296" i="9"/>
  <c r="T296" i="9"/>
  <c r="B296" i="9"/>
  <c r="AW296" i="9"/>
  <c r="AH296" i="9"/>
  <c r="P296" i="9"/>
  <c r="AC296" i="9"/>
  <c r="J296" i="9"/>
  <c r="AB296" i="9"/>
  <c r="G296" i="9"/>
  <c r="AY296" i="9"/>
  <c r="AA296" i="9"/>
  <c r="C296" i="9"/>
  <c r="AU296" i="9"/>
  <c r="Y296" i="9"/>
  <c r="AO296" i="9"/>
  <c r="K296" i="9"/>
  <c r="AN296" i="9"/>
  <c r="AK296" i="9"/>
  <c r="AJ296" i="9"/>
  <c r="AG296" i="9"/>
  <c r="O296" i="9"/>
  <c r="AQ296" i="9"/>
  <c r="Z296" i="9"/>
  <c r="V296" i="9"/>
  <c r="U296" i="9"/>
  <c r="M296" i="9"/>
  <c r="L296" i="9"/>
  <c r="AT296" i="9"/>
  <c r="N296" i="9"/>
  <c r="AV296" i="9"/>
  <c r="AX360" i="9"/>
  <c r="AL360" i="9"/>
  <c r="Z360" i="9"/>
  <c r="N360" i="9"/>
  <c r="B360" i="9"/>
  <c r="AW360" i="9"/>
  <c r="AK360" i="9"/>
  <c r="Y360" i="9"/>
  <c r="M360" i="9"/>
  <c r="AV360" i="9"/>
  <c r="AJ360" i="9"/>
  <c r="X360" i="9"/>
  <c r="L360" i="9"/>
  <c r="AS360" i="9"/>
  <c r="AD360" i="9"/>
  <c r="O360" i="9"/>
  <c r="AQ360" i="9"/>
  <c r="AB360" i="9"/>
  <c r="J360" i="9"/>
  <c r="AG360" i="9"/>
  <c r="P360" i="9"/>
  <c r="AF360" i="9"/>
  <c r="K360" i="9"/>
  <c r="AY360" i="9"/>
  <c r="AE360" i="9"/>
  <c r="I360" i="9"/>
  <c r="AU360" i="9"/>
  <c r="AC360" i="9"/>
  <c r="H360" i="9"/>
  <c r="AR360" i="9"/>
  <c r="W360" i="9"/>
  <c r="F360" i="9"/>
  <c r="V360" i="9"/>
  <c r="U360" i="9"/>
  <c r="T360" i="9"/>
  <c r="S360" i="9"/>
  <c r="AA360" i="9"/>
  <c r="R360" i="9"/>
  <c r="Q360" i="9"/>
  <c r="E360" i="9"/>
  <c r="AO360" i="9"/>
  <c r="AN360" i="9"/>
  <c r="AT360" i="9"/>
  <c r="AI360" i="9"/>
  <c r="AH360" i="9"/>
  <c r="C360" i="9"/>
  <c r="AP360" i="9"/>
  <c r="D360" i="9"/>
  <c r="AM360" i="9"/>
  <c r="AY316" i="9"/>
  <c r="AM316" i="9"/>
  <c r="AA316" i="9"/>
  <c r="O316" i="9"/>
  <c r="C316" i="9"/>
  <c r="AX316" i="9"/>
  <c r="AL316" i="9"/>
  <c r="Z316" i="9"/>
  <c r="N316" i="9"/>
  <c r="B316" i="9"/>
  <c r="AW316" i="9"/>
  <c r="AK316" i="9"/>
  <c r="Y316" i="9"/>
  <c r="M316" i="9"/>
  <c r="AO316" i="9"/>
  <c r="W316" i="9"/>
  <c r="H316" i="9"/>
  <c r="AN316" i="9"/>
  <c r="V316" i="9"/>
  <c r="G316" i="9"/>
  <c r="AH316" i="9"/>
  <c r="S316" i="9"/>
  <c r="D316" i="9"/>
  <c r="AV316" i="9"/>
  <c r="AG316" i="9"/>
  <c r="R316" i="9"/>
  <c r="AP316" i="9"/>
  <c r="P316" i="9"/>
  <c r="AJ316" i="9"/>
  <c r="L316" i="9"/>
  <c r="AE316" i="9"/>
  <c r="I316" i="9"/>
  <c r="AD316" i="9"/>
  <c r="F316" i="9"/>
  <c r="AB316" i="9"/>
  <c r="X316" i="9"/>
  <c r="U316" i="9"/>
  <c r="T316" i="9"/>
  <c r="AU316" i="9"/>
  <c r="Q316" i="9"/>
  <c r="E316" i="9"/>
  <c r="AT316" i="9"/>
  <c r="AS316" i="9"/>
  <c r="AF316" i="9"/>
  <c r="J316" i="9"/>
  <c r="AR316" i="9"/>
  <c r="AQ316" i="9"/>
  <c r="AI316" i="9"/>
  <c r="AC316" i="9"/>
  <c r="K316" i="9"/>
  <c r="AT380" i="9"/>
  <c r="AH380" i="9"/>
  <c r="V380" i="9"/>
  <c r="J380" i="9"/>
  <c r="AS380" i="9"/>
  <c r="AG380" i="9"/>
  <c r="U380" i="9"/>
  <c r="I380" i="9"/>
  <c r="AR380" i="9"/>
  <c r="AF380" i="9"/>
  <c r="T380" i="9"/>
  <c r="H380" i="9"/>
  <c r="AL380" i="9"/>
  <c r="W380" i="9"/>
  <c r="E380" i="9"/>
  <c r="AY380" i="9"/>
  <c r="AJ380" i="9"/>
  <c r="R380" i="9"/>
  <c r="C380" i="9"/>
  <c r="AX380" i="9"/>
  <c r="AI380" i="9"/>
  <c r="Q380" i="9"/>
  <c r="B380" i="9"/>
  <c r="AO380" i="9"/>
  <c r="S380" i="9"/>
  <c r="AC380" i="9"/>
  <c r="AB380" i="9"/>
  <c r="F380" i="9"/>
  <c r="AW380" i="9"/>
  <c r="AA380" i="9"/>
  <c r="D380" i="9"/>
  <c r="AV380" i="9"/>
  <c r="Z380" i="9"/>
  <c r="AQ380" i="9"/>
  <c r="X380" i="9"/>
  <c r="AE380" i="9"/>
  <c r="AD380" i="9"/>
  <c r="Y380" i="9"/>
  <c r="P380" i="9"/>
  <c r="AK380" i="9"/>
  <c r="O380" i="9"/>
  <c r="N380" i="9"/>
  <c r="L380" i="9"/>
  <c r="AU380" i="9"/>
  <c r="AM380" i="9"/>
  <c r="M380" i="9"/>
  <c r="AP380" i="9"/>
  <c r="AN380" i="9"/>
  <c r="K380" i="9"/>
  <c r="AR387" i="9"/>
  <c r="AF387" i="9"/>
  <c r="T387" i="9"/>
  <c r="H387" i="9"/>
  <c r="AQ387" i="9"/>
  <c r="AE387" i="9"/>
  <c r="S387" i="9"/>
  <c r="AP387" i="9"/>
  <c r="AD387" i="9"/>
  <c r="R387" i="9"/>
  <c r="F387" i="9"/>
  <c r="AM387" i="9"/>
  <c r="X387" i="9"/>
  <c r="I387" i="9"/>
  <c r="AK387" i="9"/>
  <c r="V387" i="9"/>
  <c r="D387" i="9"/>
  <c r="AY387" i="9"/>
  <c r="AJ387" i="9"/>
  <c r="U387" i="9"/>
  <c r="C387" i="9"/>
  <c r="AG387" i="9"/>
  <c r="L387" i="9"/>
  <c r="AW387" i="9"/>
  <c r="AB387" i="9"/>
  <c r="J387" i="9"/>
  <c r="AI387" i="9"/>
  <c r="K387" i="9"/>
  <c r="AH387" i="9"/>
  <c r="E387" i="9"/>
  <c r="AC387" i="9"/>
  <c r="B387" i="9"/>
  <c r="AA387" i="9"/>
  <c r="AX387" i="9"/>
  <c r="Z387" i="9"/>
  <c r="AV387" i="9"/>
  <c r="Y387" i="9"/>
  <c r="M387" i="9"/>
  <c r="AU387" i="9"/>
  <c r="AT387" i="9"/>
  <c r="AS387" i="9"/>
  <c r="W387" i="9"/>
  <c r="Q387" i="9"/>
  <c r="P387" i="9"/>
  <c r="N387" i="9"/>
  <c r="AL387" i="9"/>
  <c r="O387" i="9"/>
  <c r="AN387" i="9"/>
  <c r="AO387" i="9"/>
  <c r="AT331" i="9"/>
  <c r="AH331" i="9"/>
  <c r="V331" i="9"/>
  <c r="J331" i="9"/>
  <c r="AS331" i="9"/>
  <c r="AG331" i="9"/>
  <c r="U331" i="9"/>
  <c r="I331" i="9"/>
  <c r="AR331" i="9"/>
  <c r="AF331" i="9"/>
  <c r="T331" i="9"/>
  <c r="H331" i="9"/>
  <c r="AQ331" i="9"/>
  <c r="AE331" i="9"/>
  <c r="S331" i="9"/>
  <c r="AX331" i="9"/>
  <c r="AD331" i="9"/>
  <c r="N331" i="9"/>
  <c r="AW331" i="9"/>
  <c r="AC331" i="9"/>
  <c r="M331" i="9"/>
  <c r="AO331" i="9"/>
  <c r="W331" i="9"/>
  <c r="AN331" i="9"/>
  <c r="R331" i="9"/>
  <c r="AK331" i="9"/>
  <c r="O331" i="9"/>
  <c r="AJ331" i="9"/>
  <c r="L331" i="9"/>
  <c r="AP331" i="9"/>
  <c r="F331" i="9"/>
  <c r="AM331" i="9"/>
  <c r="E331" i="9"/>
  <c r="AB331" i="9"/>
  <c r="B331" i="9"/>
  <c r="AA331" i="9"/>
  <c r="AU331" i="9"/>
  <c r="AL331" i="9"/>
  <c r="AI331" i="9"/>
  <c r="Z331" i="9"/>
  <c r="Y331" i="9"/>
  <c r="K331" i="9"/>
  <c r="D331" i="9"/>
  <c r="C331" i="9"/>
  <c r="AV331" i="9"/>
  <c r="AY331" i="9"/>
  <c r="Q331" i="9"/>
  <c r="P331" i="9"/>
  <c r="X331" i="9"/>
  <c r="AX304" i="9"/>
  <c r="AL304" i="9"/>
  <c r="Z304" i="9"/>
  <c r="N304" i="9"/>
  <c r="B304" i="9"/>
  <c r="AY304" i="9"/>
  <c r="AK304" i="9"/>
  <c r="X304" i="9"/>
  <c r="K304" i="9"/>
  <c r="AW304" i="9"/>
  <c r="AJ304" i="9"/>
  <c r="W304" i="9"/>
  <c r="J304" i="9"/>
  <c r="AT304" i="9"/>
  <c r="AG304" i="9"/>
  <c r="T304" i="9"/>
  <c r="G304" i="9"/>
  <c r="AS304" i="9"/>
  <c r="AF304" i="9"/>
  <c r="S304" i="9"/>
  <c r="F304" i="9"/>
  <c r="AM304" i="9"/>
  <c r="Q304" i="9"/>
  <c r="AI304" i="9"/>
  <c r="P304" i="9"/>
  <c r="AD304" i="9"/>
  <c r="L304" i="9"/>
  <c r="AV304" i="9"/>
  <c r="AC304" i="9"/>
  <c r="I304" i="9"/>
  <c r="AR304" i="9"/>
  <c r="R304" i="9"/>
  <c r="AQ304" i="9"/>
  <c r="O304" i="9"/>
  <c r="AP304" i="9"/>
  <c r="M304" i="9"/>
  <c r="AN304" i="9"/>
  <c r="E304" i="9"/>
  <c r="AB304" i="9"/>
  <c r="AA304" i="9"/>
  <c r="Y304" i="9"/>
  <c r="V304" i="9"/>
  <c r="U304" i="9"/>
  <c r="AU304" i="9"/>
  <c r="AE304" i="9"/>
  <c r="H304" i="9"/>
  <c r="D304" i="9"/>
  <c r="C304" i="9"/>
  <c r="AO304" i="9"/>
  <c r="AH304" i="9"/>
  <c r="AR381" i="9"/>
  <c r="AF381" i="9"/>
  <c r="T381" i="9"/>
  <c r="H381" i="9"/>
  <c r="AQ381" i="9"/>
  <c r="AE381" i="9"/>
  <c r="S381" i="9"/>
  <c r="AP381" i="9"/>
  <c r="AD381" i="9"/>
  <c r="R381" i="9"/>
  <c r="F381" i="9"/>
  <c r="AY381" i="9"/>
  <c r="AJ381" i="9"/>
  <c r="U381" i="9"/>
  <c r="C381" i="9"/>
  <c r="AW381" i="9"/>
  <c r="AH381" i="9"/>
  <c r="P381" i="9"/>
  <c r="AV381" i="9"/>
  <c r="AG381" i="9"/>
  <c r="O381" i="9"/>
  <c r="AI381" i="9"/>
  <c r="L381" i="9"/>
  <c r="AB381" i="9"/>
  <c r="Z381" i="9"/>
  <c r="D381" i="9"/>
  <c r="AX381" i="9"/>
  <c r="Y381" i="9"/>
  <c r="B381" i="9"/>
  <c r="AU381" i="9"/>
  <c r="X381" i="9"/>
  <c r="AT381" i="9"/>
  <c r="W381" i="9"/>
  <c r="AO381" i="9"/>
  <c r="Q381" i="9"/>
  <c r="V381" i="9"/>
  <c r="N381" i="9"/>
  <c r="M381" i="9"/>
  <c r="K381" i="9"/>
  <c r="AM381" i="9"/>
  <c r="AL381" i="9"/>
  <c r="AK381" i="9"/>
  <c r="AA381" i="9"/>
  <c r="E381" i="9"/>
  <c r="AS381" i="9"/>
  <c r="AN381" i="9"/>
  <c r="I381" i="9"/>
  <c r="AC381" i="9"/>
  <c r="J381" i="9"/>
  <c r="AV324" i="9"/>
  <c r="AJ324" i="9"/>
  <c r="X324" i="9"/>
  <c r="L324" i="9"/>
  <c r="AU324" i="9"/>
  <c r="AI324" i="9"/>
  <c r="W324" i="9"/>
  <c r="K324" i="9"/>
  <c r="AT324" i="9"/>
  <c r="AH324" i="9"/>
  <c r="V324" i="9"/>
  <c r="J324" i="9"/>
  <c r="AS324" i="9"/>
  <c r="AG324" i="9"/>
  <c r="U324" i="9"/>
  <c r="I324" i="9"/>
  <c r="AX324" i="9"/>
  <c r="AD324" i="9"/>
  <c r="N324" i="9"/>
  <c r="AW324" i="9"/>
  <c r="AC324" i="9"/>
  <c r="M324" i="9"/>
  <c r="AP324" i="9"/>
  <c r="Z324" i="9"/>
  <c r="F324" i="9"/>
  <c r="AO324" i="9"/>
  <c r="Y324" i="9"/>
  <c r="E324" i="9"/>
  <c r="AE324" i="9"/>
  <c r="C324" i="9"/>
  <c r="AB324" i="9"/>
  <c r="B324" i="9"/>
  <c r="AY324" i="9"/>
  <c r="S324" i="9"/>
  <c r="AR324" i="9"/>
  <c r="R324" i="9"/>
  <c r="AF324" i="9"/>
  <c r="AA324" i="9"/>
  <c r="T324" i="9"/>
  <c r="Q324" i="9"/>
  <c r="P324" i="9"/>
  <c r="AQ324" i="9"/>
  <c r="AN324" i="9"/>
  <c r="AM324" i="9"/>
  <c r="AL324" i="9"/>
  <c r="AK324" i="9"/>
  <c r="D324" i="9"/>
  <c r="H324" i="9"/>
  <c r="O324" i="9"/>
  <c r="AX366" i="9"/>
  <c r="AL366" i="9"/>
  <c r="Z366" i="9"/>
  <c r="N366" i="9"/>
  <c r="B366" i="9"/>
  <c r="AW366" i="9"/>
  <c r="AK366" i="9"/>
  <c r="Y366" i="9"/>
  <c r="M366" i="9"/>
  <c r="AV366" i="9"/>
  <c r="AJ366" i="9"/>
  <c r="X366" i="9"/>
  <c r="L366" i="9"/>
  <c r="AY366" i="9"/>
  <c r="AG366" i="9"/>
  <c r="R366" i="9"/>
  <c r="C366" i="9"/>
  <c r="AT366" i="9"/>
  <c r="AE366" i="9"/>
  <c r="P366" i="9"/>
  <c r="AO366" i="9"/>
  <c r="U366" i="9"/>
  <c r="D366" i="9"/>
  <c r="AN366" i="9"/>
  <c r="T366" i="9"/>
  <c r="AM366" i="9"/>
  <c r="S366" i="9"/>
  <c r="AI366" i="9"/>
  <c r="Q366" i="9"/>
  <c r="AF366" i="9"/>
  <c r="K366" i="9"/>
  <c r="W366" i="9"/>
  <c r="V366" i="9"/>
  <c r="AU366" i="9"/>
  <c r="O366" i="9"/>
  <c r="AS366" i="9"/>
  <c r="J366" i="9"/>
  <c r="AA366" i="9"/>
  <c r="I366" i="9"/>
  <c r="H366" i="9"/>
  <c r="F366" i="9"/>
  <c r="AP366" i="9"/>
  <c r="AH366" i="9"/>
  <c r="AR366" i="9"/>
  <c r="E366" i="9"/>
  <c r="AQ366" i="9"/>
  <c r="AC366" i="9"/>
  <c r="AB366" i="9"/>
  <c r="AD366" i="9"/>
  <c r="AP302" i="9"/>
  <c r="AD302" i="9"/>
  <c r="R302" i="9"/>
  <c r="F302" i="9"/>
  <c r="AT302" i="9"/>
  <c r="AG302" i="9"/>
  <c r="T302" i="9"/>
  <c r="G302" i="9"/>
  <c r="AS302" i="9"/>
  <c r="AF302" i="9"/>
  <c r="S302" i="9"/>
  <c r="E302" i="9"/>
  <c r="AO302" i="9"/>
  <c r="AB302" i="9"/>
  <c r="O302" i="9"/>
  <c r="B302" i="9"/>
  <c r="AN302" i="9"/>
  <c r="AA302" i="9"/>
  <c r="N302" i="9"/>
  <c r="AL302" i="9"/>
  <c r="U302" i="9"/>
  <c r="AK302" i="9"/>
  <c r="Q302" i="9"/>
  <c r="AY302" i="9"/>
  <c r="AH302" i="9"/>
  <c r="L302" i="9"/>
  <c r="AX302" i="9"/>
  <c r="AE302" i="9"/>
  <c r="K302" i="9"/>
  <c r="Z302" i="9"/>
  <c r="Y302" i="9"/>
  <c r="X302" i="9"/>
  <c r="AV302" i="9"/>
  <c r="V302" i="9"/>
  <c r="AQ302" i="9"/>
  <c r="C302" i="9"/>
  <c r="AM302" i="9"/>
  <c r="AJ302" i="9"/>
  <c r="AI302" i="9"/>
  <c r="AC302" i="9"/>
  <c r="J302" i="9"/>
  <c r="AR302" i="9"/>
  <c r="W302" i="9"/>
  <c r="P302" i="9"/>
  <c r="M302" i="9"/>
  <c r="H302" i="9"/>
  <c r="D302" i="9"/>
  <c r="AU302" i="9"/>
  <c r="I302" i="9"/>
  <c r="AW302" i="9"/>
  <c r="AQ348" i="9"/>
  <c r="AE348" i="9"/>
  <c r="S348" i="9"/>
  <c r="AP348" i="9"/>
  <c r="AD348" i="9"/>
  <c r="R348" i="9"/>
  <c r="F348" i="9"/>
  <c r="AO348" i="9"/>
  <c r="AC348" i="9"/>
  <c r="Q348" i="9"/>
  <c r="E348" i="9"/>
  <c r="AN348" i="9"/>
  <c r="AB348" i="9"/>
  <c r="P348" i="9"/>
  <c r="D348" i="9"/>
  <c r="AX348" i="9"/>
  <c r="AL348" i="9"/>
  <c r="Z348" i="9"/>
  <c r="N348" i="9"/>
  <c r="AH348" i="9"/>
  <c r="L348" i="9"/>
  <c r="AY348" i="9"/>
  <c r="AG348" i="9"/>
  <c r="K348" i="9"/>
  <c r="AW348" i="9"/>
  <c r="AF348" i="9"/>
  <c r="J348" i="9"/>
  <c r="AV348" i="9"/>
  <c r="AA348" i="9"/>
  <c r="I348" i="9"/>
  <c r="AR348" i="9"/>
  <c r="M348" i="9"/>
  <c r="AM348" i="9"/>
  <c r="H348" i="9"/>
  <c r="AK348" i="9"/>
  <c r="C348" i="9"/>
  <c r="AI348" i="9"/>
  <c r="W348" i="9"/>
  <c r="V348" i="9"/>
  <c r="O348" i="9"/>
  <c r="B348" i="9"/>
  <c r="AT348" i="9"/>
  <c r="AS348" i="9"/>
  <c r="X348" i="9"/>
  <c r="U348" i="9"/>
  <c r="AU348" i="9"/>
  <c r="AJ348" i="9"/>
  <c r="Y348" i="9"/>
  <c r="T348" i="9"/>
  <c r="AX292" i="9"/>
  <c r="AL292" i="9"/>
  <c r="Z292" i="9"/>
  <c r="N292" i="9"/>
  <c r="B292" i="9"/>
  <c r="AV292" i="9"/>
  <c r="AI292" i="9"/>
  <c r="V292" i="9"/>
  <c r="I292" i="9"/>
  <c r="AU292" i="9"/>
  <c r="AH292" i="9"/>
  <c r="U292" i="9"/>
  <c r="H292" i="9"/>
  <c r="AJ292" i="9"/>
  <c r="S292" i="9"/>
  <c r="D292" i="9"/>
  <c r="AY292" i="9"/>
  <c r="AG292" i="9"/>
  <c r="R292" i="9"/>
  <c r="C292" i="9"/>
  <c r="AS292" i="9"/>
  <c r="AD292" i="9"/>
  <c r="O292" i="9"/>
  <c r="AR292" i="9"/>
  <c r="AC292" i="9"/>
  <c r="M292" i="9"/>
  <c r="AP292" i="9"/>
  <c r="T292" i="9"/>
  <c r="AO292" i="9"/>
  <c r="Q292" i="9"/>
  <c r="AN292" i="9"/>
  <c r="P292" i="9"/>
  <c r="AK292" i="9"/>
  <c r="K292" i="9"/>
  <c r="AB292" i="9"/>
  <c r="AA292" i="9"/>
  <c r="Y292" i="9"/>
  <c r="X292" i="9"/>
  <c r="W292" i="9"/>
  <c r="AQ292" i="9"/>
  <c r="F292" i="9"/>
  <c r="AE292" i="9"/>
  <c r="L292" i="9"/>
  <c r="J292" i="9"/>
  <c r="G292" i="9"/>
  <c r="AW292" i="9"/>
  <c r="AT292" i="9"/>
  <c r="AM292" i="9"/>
  <c r="AF292" i="9"/>
  <c r="E292" i="9"/>
  <c r="AP327" i="9"/>
  <c r="AD327" i="9"/>
  <c r="R327" i="9"/>
  <c r="F327" i="9"/>
  <c r="AO327" i="9"/>
  <c r="AC327" i="9"/>
  <c r="Q327" i="9"/>
  <c r="E327" i="9"/>
  <c r="AN327" i="9"/>
  <c r="AB327" i="9"/>
  <c r="P327" i="9"/>
  <c r="D327" i="9"/>
  <c r="AY327" i="9"/>
  <c r="AM327" i="9"/>
  <c r="AA327" i="9"/>
  <c r="O327" i="9"/>
  <c r="C327" i="9"/>
  <c r="AX327" i="9"/>
  <c r="AH327" i="9"/>
  <c r="N327" i="9"/>
  <c r="AW327" i="9"/>
  <c r="AG327" i="9"/>
  <c r="AU327" i="9"/>
  <c r="Y327" i="9"/>
  <c r="H327" i="9"/>
  <c r="AT327" i="9"/>
  <c r="X327" i="9"/>
  <c r="AQ327" i="9"/>
  <c r="U327" i="9"/>
  <c r="AL327" i="9"/>
  <c r="T327" i="9"/>
  <c r="AV327" i="9"/>
  <c r="M327" i="9"/>
  <c r="AS327" i="9"/>
  <c r="L327" i="9"/>
  <c r="AJ327" i="9"/>
  <c r="I327" i="9"/>
  <c r="AI327" i="9"/>
  <c r="B327" i="9"/>
  <c r="AR327" i="9"/>
  <c r="AK327" i="9"/>
  <c r="AF327" i="9"/>
  <c r="AE327" i="9"/>
  <c r="Z327" i="9"/>
  <c r="W327" i="9"/>
  <c r="V327" i="9"/>
  <c r="S327" i="9"/>
  <c r="K327" i="9"/>
  <c r="J327" i="9"/>
  <c r="AV379" i="9"/>
  <c r="AJ379" i="9"/>
  <c r="X379" i="9"/>
  <c r="L379" i="9"/>
  <c r="AU379" i="9"/>
  <c r="AI379" i="9"/>
  <c r="W379" i="9"/>
  <c r="K379" i="9"/>
  <c r="AT379" i="9"/>
  <c r="AH379" i="9"/>
  <c r="V379" i="9"/>
  <c r="J379" i="9"/>
  <c r="AN379" i="9"/>
  <c r="Y379" i="9"/>
  <c r="AL379" i="9"/>
  <c r="T379" i="9"/>
  <c r="E379" i="9"/>
  <c r="AK379" i="9"/>
  <c r="S379" i="9"/>
  <c r="D379" i="9"/>
  <c r="AW379" i="9"/>
  <c r="AB379" i="9"/>
  <c r="AF379" i="9"/>
  <c r="M379" i="9"/>
  <c r="AE379" i="9"/>
  <c r="I379" i="9"/>
  <c r="AD379" i="9"/>
  <c r="H379" i="9"/>
  <c r="AY379" i="9"/>
  <c r="AC379" i="9"/>
  <c r="F379" i="9"/>
  <c r="AS379" i="9"/>
  <c r="Z379" i="9"/>
  <c r="B379" i="9"/>
  <c r="AP379" i="9"/>
  <c r="AO379" i="9"/>
  <c r="AM379" i="9"/>
  <c r="AG379" i="9"/>
  <c r="Q379" i="9"/>
  <c r="P379" i="9"/>
  <c r="O379" i="9"/>
  <c r="C379" i="9"/>
  <c r="R379" i="9"/>
  <c r="N379" i="9"/>
  <c r="U379" i="9"/>
  <c r="AA379" i="9"/>
  <c r="AQ379" i="9"/>
  <c r="AX379" i="9"/>
  <c r="AR379" i="9"/>
  <c r="AV330" i="9"/>
  <c r="AJ330" i="9"/>
  <c r="X330" i="9"/>
  <c r="L330" i="9"/>
  <c r="AU330" i="9"/>
  <c r="AI330" i="9"/>
  <c r="W330" i="9"/>
  <c r="K330" i="9"/>
  <c r="AT330" i="9"/>
  <c r="AH330" i="9"/>
  <c r="V330" i="9"/>
  <c r="J330" i="9"/>
  <c r="AS330" i="9"/>
  <c r="AG330" i="9"/>
  <c r="U330" i="9"/>
  <c r="I330" i="9"/>
  <c r="AR330" i="9"/>
  <c r="AB330" i="9"/>
  <c r="H330" i="9"/>
  <c r="AQ330" i="9"/>
  <c r="AA330" i="9"/>
  <c r="AY330" i="9"/>
  <c r="AC330" i="9"/>
  <c r="E330" i="9"/>
  <c r="AX330" i="9"/>
  <c r="Z330" i="9"/>
  <c r="D330" i="9"/>
  <c r="AO330" i="9"/>
  <c r="S330" i="9"/>
  <c r="AN330" i="9"/>
  <c r="R330" i="9"/>
  <c r="AD330" i="9"/>
  <c r="Y330" i="9"/>
  <c r="P330" i="9"/>
  <c r="AW330" i="9"/>
  <c r="O330" i="9"/>
  <c r="AM330" i="9"/>
  <c r="AL330" i="9"/>
  <c r="AK330" i="9"/>
  <c r="AF330" i="9"/>
  <c r="AE330" i="9"/>
  <c r="AP330" i="9"/>
  <c r="T330" i="9"/>
  <c r="F330" i="9"/>
  <c r="B330" i="9"/>
  <c r="M330" i="9"/>
  <c r="C330" i="9"/>
  <c r="N330" i="9"/>
  <c r="Q330" i="9"/>
  <c r="AN389" i="9"/>
  <c r="AB389" i="9"/>
  <c r="P389" i="9"/>
  <c r="D389" i="9"/>
  <c r="AY389" i="9"/>
  <c r="AM389" i="9"/>
  <c r="AA389" i="9"/>
  <c r="O389" i="9"/>
  <c r="C389" i="9"/>
  <c r="AX389" i="9"/>
  <c r="AL389" i="9"/>
  <c r="Z389" i="9"/>
  <c r="N389" i="9"/>
  <c r="B389" i="9"/>
  <c r="AI389" i="9"/>
  <c r="T389" i="9"/>
  <c r="E389" i="9"/>
  <c r="AV389" i="9"/>
  <c r="AG389" i="9"/>
  <c r="R389" i="9"/>
  <c r="AU389" i="9"/>
  <c r="AF389" i="9"/>
  <c r="Q389" i="9"/>
  <c r="AO389" i="9"/>
  <c r="S389" i="9"/>
  <c r="AJ389" i="9"/>
  <c r="L389" i="9"/>
  <c r="AD389" i="9"/>
  <c r="AP389" i="9"/>
  <c r="J389" i="9"/>
  <c r="AK389" i="9"/>
  <c r="I389" i="9"/>
  <c r="AH389" i="9"/>
  <c r="H389" i="9"/>
  <c r="AE389" i="9"/>
  <c r="AC389" i="9"/>
  <c r="F389" i="9"/>
  <c r="Y389" i="9"/>
  <c r="K389" i="9"/>
  <c r="AW389" i="9"/>
  <c r="AT389" i="9"/>
  <c r="M389" i="9"/>
  <c r="AQ389" i="9"/>
  <c r="X389" i="9"/>
  <c r="U389" i="9"/>
  <c r="AS389" i="9"/>
  <c r="AR389" i="9"/>
  <c r="W389" i="9"/>
  <c r="V389" i="9"/>
  <c r="AX335" i="9"/>
  <c r="AL335" i="9"/>
  <c r="Z335" i="9"/>
  <c r="N335" i="9"/>
  <c r="B335" i="9"/>
  <c r="AW335" i="9"/>
  <c r="AK335" i="9"/>
  <c r="Y335" i="9"/>
  <c r="M335" i="9"/>
  <c r="AV335" i="9"/>
  <c r="AJ335" i="9"/>
  <c r="X335" i="9"/>
  <c r="L335" i="9"/>
  <c r="AU335" i="9"/>
  <c r="AI335" i="9"/>
  <c r="W335" i="9"/>
  <c r="K335" i="9"/>
  <c r="AT335" i="9"/>
  <c r="AD335" i="9"/>
  <c r="J335" i="9"/>
  <c r="AS335" i="9"/>
  <c r="AC335" i="9"/>
  <c r="I335" i="9"/>
  <c r="AM335" i="9"/>
  <c r="Q335" i="9"/>
  <c r="AH335" i="9"/>
  <c r="P335" i="9"/>
  <c r="AE335" i="9"/>
  <c r="AB335" i="9"/>
  <c r="F335" i="9"/>
  <c r="AN335" i="9"/>
  <c r="D335" i="9"/>
  <c r="AG335" i="9"/>
  <c r="C335" i="9"/>
  <c r="V335" i="9"/>
  <c r="U335" i="9"/>
  <c r="AO335" i="9"/>
  <c r="AF335" i="9"/>
  <c r="AA335" i="9"/>
  <c r="T335" i="9"/>
  <c r="S335" i="9"/>
  <c r="AY335" i="9"/>
  <c r="AR335" i="9"/>
  <c r="AQ335" i="9"/>
  <c r="AP335" i="9"/>
  <c r="E335" i="9"/>
  <c r="R335" i="9"/>
  <c r="O335" i="9"/>
  <c r="H335" i="9"/>
  <c r="AN328" i="9"/>
  <c r="AB328" i="9"/>
  <c r="P328" i="9"/>
  <c r="D328" i="9"/>
  <c r="AY328" i="9"/>
  <c r="AM328" i="9"/>
  <c r="AA328" i="9"/>
  <c r="O328" i="9"/>
  <c r="C328" i="9"/>
  <c r="AX328" i="9"/>
  <c r="AL328" i="9"/>
  <c r="Z328" i="9"/>
  <c r="N328" i="9"/>
  <c r="B328" i="9"/>
  <c r="AW328" i="9"/>
  <c r="AK328" i="9"/>
  <c r="Y328" i="9"/>
  <c r="M328" i="9"/>
  <c r="AJ328" i="9"/>
  <c r="T328" i="9"/>
  <c r="AI328" i="9"/>
  <c r="S328" i="9"/>
  <c r="AQ328" i="9"/>
  <c r="U328" i="9"/>
  <c r="AP328" i="9"/>
  <c r="R328" i="9"/>
  <c r="AG328" i="9"/>
  <c r="K328" i="9"/>
  <c r="AF328" i="9"/>
  <c r="J328" i="9"/>
  <c r="AD328" i="9"/>
  <c r="AC328" i="9"/>
  <c r="AV328" i="9"/>
  <c r="V328" i="9"/>
  <c r="AU328" i="9"/>
  <c r="Q328" i="9"/>
  <c r="AS328" i="9"/>
  <c r="E328" i="9"/>
  <c r="AR328" i="9"/>
  <c r="AO328" i="9"/>
  <c r="AH328" i="9"/>
  <c r="AE328" i="9"/>
  <c r="F328" i="9"/>
  <c r="L328" i="9"/>
  <c r="AT328" i="9"/>
  <c r="X328" i="9"/>
  <c r="W328" i="9"/>
  <c r="H328" i="9"/>
  <c r="I328" i="9"/>
  <c r="AX329" i="9"/>
  <c r="AL329" i="9"/>
  <c r="Z329" i="9"/>
  <c r="N329" i="9"/>
  <c r="B329" i="9"/>
  <c r="AW329" i="9"/>
  <c r="AK329" i="9"/>
  <c r="Y329" i="9"/>
  <c r="M329" i="9"/>
  <c r="AV329" i="9"/>
  <c r="AJ329" i="9"/>
  <c r="X329" i="9"/>
  <c r="L329" i="9"/>
  <c r="AU329" i="9"/>
  <c r="AI329" i="9"/>
  <c r="W329" i="9"/>
  <c r="K329" i="9"/>
  <c r="AP329" i="9"/>
  <c r="V329" i="9"/>
  <c r="F329" i="9"/>
  <c r="AO329" i="9"/>
  <c r="U329" i="9"/>
  <c r="E329" i="9"/>
  <c r="AG329" i="9"/>
  <c r="O329" i="9"/>
  <c r="AF329" i="9"/>
  <c r="J329" i="9"/>
  <c r="AY329" i="9"/>
  <c r="AC329" i="9"/>
  <c r="AT329" i="9"/>
  <c r="AB329" i="9"/>
  <c r="D329" i="9"/>
  <c r="AR329" i="9"/>
  <c r="P329" i="9"/>
  <c r="AQ329" i="9"/>
  <c r="I329" i="9"/>
  <c r="AH329" i="9"/>
  <c r="AE329" i="9"/>
  <c r="AS329" i="9"/>
  <c r="AN329" i="9"/>
  <c r="AM329" i="9"/>
  <c r="AD329" i="9"/>
  <c r="AA329" i="9"/>
  <c r="S329" i="9"/>
  <c r="R329" i="9"/>
  <c r="Q329" i="9"/>
  <c r="H329" i="9"/>
  <c r="C329" i="9"/>
  <c r="T329" i="9"/>
  <c r="AT306" i="9"/>
  <c r="AH306" i="9"/>
  <c r="V306" i="9"/>
  <c r="J306" i="9"/>
  <c r="AP306" i="9"/>
  <c r="AC306" i="9"/>
  <c r="P306" i="9"/>
  <c r="C306" i="9"/>
  <c r="AO306" i="9"/>
  <c r="AB306" i="9"/>
  <c r="O306" i="9"/>
  <c r="B306" i="9"/>
  <c r="AY306" i="9"/>
  <c r="AL306" i="9"/>
  <c r="Y306" i="9"/>
  <c r="L306" i="9"/>
  <c r="AX306" i="9"/>
  <c r="AK306" i="9"/>
  <c r="X306" i="9"/>
  <c r="K306" i="9"/>
  <c r="AI306" i="9"/>
  <c r="Q306" i="9"/>
  <c r="AG306" i="9"/>
  <c r="N306" i="9"/>
  <c r="AV306" i="9"/>
  <c r="AD306" i="9"/>
  <c r="H306" i="9"/>
  <c r="AU306" i="9"/>
  <c r="AA306" i="9"/>
  <c r="G306" i="9"/>
  <c r="AJ306" i="9"/>
  <c r="E306" i="9"/>
  <c r="AF306" i="9"/>
  <c r="D306" i="9"/>
  <c r="AE306" i="9"/>
  <c r="W306" i="9"/>
  <c r="S306" i="9"/>
  <c r="R306" i="9"/>
  <c r="M306" i="9"/>
  <c r="AW306" i="9"/>
  <c r="I306" i="9"/>
  <c r="AS306" i="9"/>
  <c r="F306" i="9"/>
  <c r="AM306" i="9"/>
  <c r="T306" i="9"/>
  <c r="U306" i="9"/>
  <c r="AQ306" i="9"/>
  <c r="AN306" i="9"/>
  <c r="Z306" i="9"/>
  <c r="AR306" i="9"/>
  <c r="AN343" i="9"/>
  <c r="AB343" i="9"/>
  <c r="P343" i="9"/>
  <c r="D343" i="9"/>
  <c r="AX343" i="9"/>
  <c r="AL343" i="9"/>
  <c r="Z343" i="9"/>
  <c r="N343" i="9"/>
  <c r="B343" i="9"/>
  <c r="AR343" i="9"/>
  <c r="AD343" i="9"/>
  <c r="O343" i="9"/>
  <c r="AQ343" i="9"/>
  <c r="AC343" i="9"/>
  <c r="M343" i="9"/>
  <c r="AP343" i="9"/>
  <c r="AA343" i="9"/>
  <c r="L343" i="9"/>
  <c r="AO343" i="9"/>
  <c r="Y343" i="9"/>
  <c r="K343" i="9"/>
  <c r="AS343" i="9"/>
  <c r="U343" i="9"/>
  <c r="AM343" i="9"/>
  <c r="T343" i="9"/>
  <c r="AK343" i="9"/>
  <c r="S343" i="9"/>
  <c r="AI343" i="9"/>
  <c r="Q343" i="9"/>
  <c r="AT343" i="9"/>
  <c r="H343" i="9"/>
  <c r="AJ343" i="9"/>
  <c r="AF343" i="9"/>
  <c r="C343" i="9"/>
  <c r="AE343" i="9"/>
  <c r="AU343" i="9"/>
  <c r="AH343" i="9"/>
  <c r="W343" i="9"/>
  <c r="V343" i="9"/>
  <c r="AY343" i="9"/>
  <c r="AW343" i="9"/>
  <c r="AV343" i="9"/>
  <c r="AG343" i="9"/>
  <c r="I343" i="9"/>
  <c r="X343" i="9"/>
  <c r="R343" i="9"/>
  <c r="J343" i="9"/>
  <c r="E343" i="9"/>
  <c r="F343" i="9"/>
  <c r="AV373" i="9"/>
  <c r="AJ373" i="9"/>
  <c r="X373" i="9"/>
  <c r="L373" i="9"/>
  <c r="AU373" i="9"/>
  <c r="AI373" i="9"/>
  <c r="W373" i="9"/>
  <c r="K373" i="9"/>
  <c r="AT373" i="9"/>
  <c r="AH373" i="9"/>
  <c r="V373" i="9"/>
  <c r="J373" i="9"/>
  <c r="AK373" i="9"/>
  <c r="S373" i="9"/>
  <c r="D373" i="9"/>
  <c r="AX373" i="9"/>
  <c r="AF373" i="9"/>
  <c r="Q373" i="9"/>
  <c r="B373" i="9"/>
  <c r="AL373" i="9"/>
  <c r="P373" i="9"/>
  <c r="AG373" i="9"/>
  <c r="O373" i="9"/>
  <c r="AE373" i="9"/>
  <c r="N373" i="9"/>
  <c r="AY373" i="9"/>
  <c r="AD373" i="9"/>
  <c r="M373" i="9"/>
  <c r="AS373" i="9"/>
  <c r="AB373" i="9"/>
  <c r="H373" i="9"/>
  <c r="AM373" i="9"/>
  <c r="C373" i="9"/>
  <c r="AC373" i="9"/>
  <c r="AA373" i="9"/>
  <c r="Z373" i="9"/>
  <c r="R373" i="9"/>
  <c r="I373" i="9"/>
  <c r="AR373" i="9"/>
  <c r="E373" i="9"/>
  <c r="T373" i="9"/>
  <c r="F373" i="9"/>
  <c r="AW373" i="9"/>
  <c r="AP373" i="9"/>
  <c r="AO373" i="9"/>
  <c r="U373" i="9"/>
  <c r="AQ373" i="9"/>
  <c r="AN373" i="9"/>
  <c r="Y373" i="9"/>
  <c r="AU318" i="9"/>
  <c r="AI318" i="9"/>
  <c r="W318" i="9"/>
  <c r="K318" i="9"/>
  <c r="AT318" i="9"/>
  <c r="AH318" i="9"/>
  <c r="V318" i="9"/>
  <c r="J318" i="9"/>
  <c r="AS318" i="9"/>
  <c r="AG318" i="9"/>
  <c r="U318" i="9"/>
  <c r="I318" i="9"/>
  <c r="AK318" i="9"/>
  <c r="S318" i="9"/>
  <c r="D318" i="9"/>
  <c r="AY318" i="9"/>
  <c r="AJ318" i="9"/>
  <c r="R318" i="9"/>
  <c r="C318" i="9"/>
  <c r="AV318" i="9"/>
  <c r="AD318" i="9"/>
  <c r="O318" i="9"/>
  <c r="AR318" i="9"/>
  <c r="AC318" i="9"/>
  <c r="N318" i="9"/>
  <c r="AL318" i="9"/>
  <c r="L318" i="9"/>
  <c r="AF318" i="9"/>
  <c r="H318" i="9"/>
  <c r="AA318" i="9"/>
  <c r="E318" i="9"/>
  <c r="AX318" i="9"/>
  <c r="Z318" i="9"/>
  <c r="B318" i="9"/>
  <c r="AM318" i="9"/>
  <c r="AE318" i="9"/>
  <c r="AB318" i="9"/>
  <c r="Y318" i="9"/>
  <c r="X318" i="9"/>
  <c r="AN318" i="9"/>
  <c r="T318" i="9"/>
  <c r="Q318" i="9"/>
  <c r="P318" i="9"/>
  <c r="M318" i="9"/>
  <c r="AW318" i="9"/>
  <c r="AO318" i="9"/>
  <c r="F318" i="9"/>
  <c r="AP318" i="9"/>
  <c r="AQ318" i="9"/>
  <c r="AP388" i="9"/>
  <c r="AD388" i="9"/>
  <c r="R388" i="9"/>
  <c r="F388" i="9"/>
  <c r="AO388" i="9"/>
  <c r="AC388" i="9"/>
  <c r="Q388" i="9"/>
  <c r="E388" i="9"/>
  <c r="AN388" i="9"/>
  <c r="AB388" i="9"/>
  <c r="P388" i="9"/>
  <c r="D388" i="9"/>
  <c r="AK388" i="9"/>
  <c r="V388" i="9"/>
  <c r="AX388" i="9"/>
  <c r="AI388" i="9"/>
  <c r="T388" i="9"/>
  <c r="B388" i="9"/>
  <c r="AW388" i="9"/>
  <c r="AH388" i="9"/>
  <c r="S388" i="9"/>
  <c r="AT388" i="9"/>
  <c r="Y388" i="9"/>
  <c r="C388" i="9"/>
  <c r="AR388" i="9"/>
  <c r="W388" i="9"/>
  <c r="AJ388" i="9"/>
  <c r="K388" i="9"/>
  <c r="AG388" i="9"/>
  <c r="J388" i="9"/>
  <c r="AF388" i="9"/>
  <c r="I388" i="9"/>
  <c r="AE388" i="9"/>
  <c r="H388" i="9"/>
  <c r="AA388" i="9"/>
  <c r="AY388" i="9"/>
  <c r="Z388" i="9"/>
  <c r="L388" i="9"/>
  <c r="AV388" i="9"/>
  <c r="AU388" i="9"/>
  <c r="AS388" i="9"/>
  <c r="AQ388" i="9"/>
  <c r="AM388" i="9"/>
  <c r="X388" i="9"/>
  <c r="AL388" i="9"/>
  <c r="O388" i="9"/>
  <c r="N388" i="9"/>
  <c r="U388" i="9"/>
  <c r="M388" i="9"/>
  <c r="AN309" i="9"/>
  <c r="AB309" i="9"/>
  <c r="P309" i="9"/>
  <c r="D309" i="9"/>
  <c r="AW309" i="9"/>
  <c r="AJ309" i="9"/>
  <c r="W309" i="9"/>
  <c r="J309" i="9"/>
  <c r="AV309" i="9"/>
  <c r="AI309" i="9"/>
  <c r="V309" i="9"/>
  <c r="I309" i="9"/>
  <c r="AS309" i="9"/>
  <c r="AF309" i="9"/>
  <c r="S309" i="9"/>
  <c r="F309" i="9"/>
  <c r="AR309" i="9"/>
  <c r="AE309" i="9"/>
  <c r="R309" i="9"/>
  <c r="E309" i="9"/>
  <c r="AP309" i="9"/>
  <c r="X309" i="9"/>
  <c r="B309" i="9"/>
  <c r="AO309" i="9"/>
  <c r="U309" i="9"/>
  <c r="AK309" i="9"/>
  <c r="O309" i="9"/>
  <c r="AH309" i="9"/>
  <c r="N309" i="9"/>
  <c r="AD309" i="9"/>
  <c r="C309" i="9"/>
  <c r="AC309" i="9"/>
  <c r="AA309" i="9"/>
  <c r="AY309" i="9"/>
  <c r="Y309" i="9"/>
  <c r="AT309" i="9"/>
  <c r="G309" i="9"/>
  <c r="AQ309" i="9"/>
  <c r="AM309" i="9"/>
  <c r="AL309" i="9"/>
  <c r="AG309" i="9"/>
  <c r="M309" i="9"/>
  <c r="AU309" i="9"/>
  <c r="Z309" i="9"/>
  <c r="T309" i="9"/>
  <c r="Q309" i="9"/>
  <c r="K309" i="9"/>
  <c r="H309" i="9"/>
  <c r="AX309" i="9"/>
  <c r="L309" i="9"/>
  <c r="AP376" i="9"/>
  <c r="AD376" i="9"/>
  <c r="R376" i="9"/>
  <c r="F376" i="9"/>
  <c r="AO376" i="9"/>
  <c r="AC376" i="9"/>
  <c r="Q376" i="9"/>
  <c r="E376" i="9"/>
  <c r="AN376" i="9"/>
  <c r="AB376" i="9"/>
  <c r="P376" i="9"/>
  <c r="D376" i="9"/>
  <c r="AT376" i="9"/>
  <c r="AE376" i="9"/>
  <c r="M376" i="9"/>
  <c r="AR376" i="9"/>
  <c r="Z376" i="9"/>
  <c r="K376" i="9"/>
  <c r="AL376" i="9"/>
  <c r="U376" i="9"/>
  <c r="AK376" i="9"/>
  <c r="T376" i="9"/>
  <c r="AJ376" i="9"/>
  <c r="S376" i="9"/>
  <c r="AI376" i="9"/>
  <c r="O376" i="9"/>
  <c r="AX376" i="9"/>
  <c r="AG376" i="9"/>
  <c r="L376" i="9"/>
  <c r="AV376" i="9"/>
  <c r="N376" i="9"/>
  <c r="AU376" i="9"/>
  <c r="J376" i="9"/>
  <c r="AS376" i="9"/>
  <c r="I376" i="9"/>
  <c r="AQ376" i="9"/>
  <c r="H376" i="9"/>
  <c r="V376" i="9"/>
  <c r="C376" i="9"/>
  <c r="AW376" i="9"/>
  <c r="W376" i="9"/>
  <c r="B376" i="9"/>
  <c r="AY376" i="9"/>
  <c r="AH376" i="9"/>
  <c r="AF376" i="9"/>
  <c r="X376" i="9"/>
  <c r="AM376" i="9"/>
  <c r="AA376" i="9"/>
  <c r="Y376" i="9"/>
  <c r="AV345" i="9"/>
  <c r="AJ345" i="9"/>
  <c r="X345" i="9"/>
  <c r="L345" i="9"/>
  <c r="AT345" i="9"/>
  <c r="AH345" i="9"/>
  <c r="V345" i="9"/>
  <c r="J345" i="9"/>
  <c r="AR345" i="9"/>
  <c r="AD345" i="9"/>
  <c r="P345" i="9"/>
  <c r="B345" i="9"/>
  <c r="AQ345" i="9"/>
  <c r="AC345" i="9"/>
  <c r="O345" i="9"/>
  <c r="AP345" i="9"/>
  <c r="AB345" i="9"/>
  <c r="N345" i="9"/>
  <c r="AO345" i="9"/>
  <c r="AA345" i="9"/>
  <c r="M345" i="9"/>
  <c r="AY345" i="9"/>
  <c r="AE345" i="9"/>
  <c r="AX345" i="9"/>
  <c r="Z345" i="9"/>
  <c r="F345" i="9"/>
  <c r="AW345" i="9"/>
  <c r="Y345" i="9"/>
  <c r="E345" i="9"/>
  <c r="AS345" i="9"/>
  <c r="U345" i="9"/>
  <c r="C345" i="9"/>
  <c r="AL345" i="9"/>
  <c r="H345" i="9"/>
  <c r="AK345" i="9"/>
  <c r="D345" i="9"/>
  <c r="AF345" i="9"/>
  <c r="W345" i="9"/>
  <c r="AM345" i="9"/>
  <c r="AI345" i="9"/>
  <c r="S345" i="9"/>
  <c r="R345" i="9"/>
  <c r="AN345" i="9"/>
  <c r="AG345" i="9"/>
  <c r="T345" i="9"/>
  <c r="Q345" i="9"/>
  <c r="K345" i="9"/>
  <c r="AU345" i="9"/>
  <c r="I345" i="9"/>
  <c r="AR369" i="9"/>
  <c r="AF369" i="9"/>
  <c r="T369" i="9"/>
  <c r="H369" i="9"/>
  <c r="AQ369" i="9"/>
  <c r="AE369" i="9"/>
  <c r="S369" i="9"/>
  <c r="AP369" i="9"/>
  <c r="AD369" i="9"/>
  <c r="R369" i="9"/>
  <c r="F369" i="9"/>
  <c r="AS369" i="9"/>
  <c r="AA369" i="9"/>
  <c r="L369" i="9"/>
  <c r="AN369" i="9"/>
  <c r="Y369" i="9"/>
  <c r="J369" i="9"/>
  <c r="AT369" i="9"/>
  <c r="X369" i="9"/>
  <c r="D369" i="9"/>
  <c r="AO369" i="9"/>
  <c r="W369" i="9"/>
  <c r="C369" i="9"/>
  <c r="AM369" i="9"/>
  <c r="V369" i="9"/>
  <c r="B369" i="9"/>
  <c r="AL369" i="9"/>
  <c r="U369" i="9"/>
  <c r="AJ369" i="9"/>
  <c r="P369" i="9"/>
  <c r="AI369" i="9"/>
  <c r="E369" i="9"/>
  <c r="AH369" i="9"/>
  <c r="AG369" i="9"/>
  <c r="AC369" i="9"/>
  <c r="O369" i="9"/>
  <c r="N369" i="9"/>
  <c r="M369" i="9"/>
  <c r="AX369" i="9"/>
  <c r="I369" i="9"/>
  <c r="AY369" i="9"/>
  <c r="AU369" i="9"/>
  <c r="AK369" i="9"/>
  <c r="AW369" i="9"/>
  <c r="Z369" i="9"/>
  <c r="Q369" i="9"/>
  <c r="AV369" i="9"/>
  <c r="AB369" i="9"/>
  <c r="K369" i="9"/>
  <c r="AR301" i="9"/>
  <c r="AF301" i="9"/>
  <c r="T301" i="9"/>
  <c r="H301" i="9"/>
  <c r="AQ301" i="9"/>
  <c r="AD301" i="9"/>
  <c r="Q301" i="9"/>
  <c r="D301" i="9"/>
  <c r="AP301" i="9"/>
  <c r="AC301" i="9"/>
  <c r="P301" i="9"/>
  <c r="C301" i="9"/>
  <c r="AM301" i="9"/>
  <c r="Z301" i="9"/>
  <c r="M301" i="9"/>
  <c r="AY301" i="9"/>
  <c r="AL301" i="9"/>
  <c r="Y301" i="9"/>
  <c r="L301" i="9"/>
  <c r="AW301" i="9"/>
  <c r="AE301" i="9"/>
  <c r="J301" i="9"/>
  <c r="AV301" i="9"/>
  <c r="AB301" i="9"/>
  <c r="I301" i="9"/>
  <c r="AS301" i="9"/>
  <c r="W301" i="9"/>
  <c r="E301" i="9"/>
  <c r="AO301" i="9"/>
  <c r="V301" i="9"/>
  <c r="B301" i="9"/>
  <c r="AX301" i="9"/>
  <c r="S301" i="9"/>
  <c r="AU301" i="9"/>
  <c r="R301" i="9"/>
  <c r="AT301" i="9"/>
  <c r="O301" i="9"/>
  <c r="AK301" i="9"/>
  <c r="K301" i="9"/>
  <c r="AN301" i="9"/>
  <c r="AJ301" i="9"/>
  <c r="AI301" i="9"/>
  <c r="AH301" i="9"/>
  <c r="U301" i="9"/>
  <c r="F301" i="9"/>
  <c r="AG301" i="9"/>
  <c r="AA301" i="9"/>
  <c r="X301" i="9"/>
  <c r="N301" i="9"/>
  <c r="G301" i="9"/>
  <c r="AW317" i="9"/>
  <c r="AK317" i="9"/>
  <c r="Y317" i="9"/>
  <c r="M317" i="9"/>
  <c r="AV317" i="9"/>
  <c r="AJ317" i="9"/>
  <c r="X317" i="9"/>
  <c r="L317" i="9"/>
  <c r="AU317" i="9"/>
  <c r="AI317" i="9"/>
  <c r="W317" i="9"/>
  <c r="K317" i="9"/>
  <c r="AM317" i="9"/>
  <c r="U317" i="9"/>
  <c r="F317" i="9"/>
  <c r="AL317" i="9"/>
  <c r="T317" i="9"/>
  <c r="E317" i="9"/>
  <c r="AX317" i="9"/>
  <c r="AF317" i="9"/>
  <c r="Q317" i="9"/>
  <c r="B317" i="9"/>
  <c r="AT317" i="9"/>
  <c r="AE317" i="9"/>
  <c r="P317" i="9"/>
  <c r="AN317" i="9"/>
  <c r="N317" i="9"/>
  <c r="AH317" i="9"/>
  <c r="J317" i="9"/>
  <c r="AC317" i="9"/>
  <c r="AB317" i="9"/>
  <c r="D317" i="9"/>
  <c r="AS317" i="9"/>
  <c r="O317" i="9"/>
  <c r="AR317" i="9"/>
  <c r="I317" i="9"/>
  <c r="AQ317" i="9"/>
  <c r="H317" i="9"/>
  <c r="AP317" i="9"/>
  <c r="C317" i="9"/>
  <c r="AO317" i="9"/>
  <c r="V317" i="9"/>
  <c r="S317" i="9"/>
  <c r="R317" i="9"/>
  <c r="AG317" i="9"/>
  <c r="AY317" i="9"/>
  <c r="AA317" i="9"/>
  <c r="Z317" i="9"/>
  <c r="AD317" i="9"/>
  <c r="AV305" i="9"/>
  <c r="AJ305" i="9"/>
  <c r="X305" i="9"/>
  <c r="L305" i="9"/>
  <c r="AN305" i="9"/>
  <c r="AA305" i="9"/>
  <c r="N305" i="9"/>
  <c r="AM305" i="9"/>
  <c r="Z305" i="9"/>
  <c r="M305" i="9"/>
  <c r="AW305" i="9"/>
  <c r="AI305" i="9"/>
  <c r="V305" i="9"/>
  <c r="I305" i="9"/>
  <c r="AU305" i="9"/>
  <c r="AH305" i="9"/>
  <c r="U305" i="9"/>
  <c r="H305" i="9"/>
  <c r="AS305" i="9"/>
  <c r="AB305" i="9"/>
  <c r="F305" i="9"/>
  <c r="AR305" i="9"/>
  <c r="Y305" i="9"/>
  <c r="E305" i="9"/>
  <c r="AO305" i="9"/>
  <c r="S305" i="9"/>
  <c r="B305" i="9"/>
  <c r="AL305" i="9"/>
  <c r="R305" i="9"/>
  <c r="AC305" i="9"/>
  <c r="W305" i="9"/>
  <c r="AY305" i="9"/>
  <c r="T305" i="9"/>
  <c r="AT305" i="9"/>
  <c r="P305" i="9"/>
  <c r="AD305" i="9"/>
  <c r="Q305" i="9"/>
  <c r="O305" i="9"/>
  <c r="K305" i="9"/>
  <c r="J305" i="9"/>
  <c r="AK305" i="9"/>
  <c r="AX305" i="9"/>
  <c r="AQ305" i="9"/>
  <c r="AP305" i="9"/>
  <c r="AF305" i="9"/>
  <c r="AE305" i="9"/>
  <c r="AG305" i="9"/>
  <c r="G305" i="9"/>
  <c r="D305" i="9"/>
  <c r="C305" i="9"/>
  <c r="AP342" i="9"/>
  <c r="AD342" i="9"/>
  <c r="R342" i="9"/>
  <c r="F342" i="9"/>
  <c r="AN342" i="9"/>
  <c r="AB342" i="9"/>
  <c r="P342" i="9"/>
  <c r="D342" i="9"/>
  <c r="AX342" i="9"/>
  <c r="AJ342" i="9"/>
  <c r="V342" i="9"/>
  <c r="H342" i="9"/>
  <c r="AW342" i="9"/>
  <c r="AI342" i="9"/>
  <c r="U342" i="9"/>
  <c r="AV342" i="9"/>
  <c r="AH342" i="9"/>
  <c r="T342" i="9"/>
  <c r="E342" i="9"/>
  <c r="AU342" i="9"/>
  <c r="AG342" i="9"/>
  <c r="S342" i="9"/>
  <c r="C342" i="9"/>
  <c r="AY342" i="9"/>
  <c r="AA342" i="9"/>
  <c r="I342" i="9"/>
  <c r="AT342" i="9"/>
  <c r="Z342" i="9"/>
  <c r="B342" i="9"/>
  <c r="AS342" i="9"/>
  <c r="Y342" i="9"/>
  <c r="AQ342" i="9"/>
  <c r="W342" i="9"/>
  <c r="AC342" i="9"/>
  <c r="X342" i="9"/>
  <c r="N342" i="9"/>
  <c r="AR342" i="9"/>
  <c r="M342" i="9"/>
  <c r="AM342" i="9"/>
  <c r="AL342" i="9"/>
  <c r="AE342" i="9"/>
  <c r="Q342" i="9"/>
  <c r="AO342" i="9"/>
  <c r="AK342" i="9"/>
  <c r="AF342" i="9"/>
  <c r="O342" i="9"/>
  <c r="L342" i="9"/>
  <c r="J342" i="9"/>
  <c r="K342" i="9"/>
  <c r="AV336" i="9"/>
  <c r="AJ336" i="9"/>
  <c r="X336" i="9"/>
  <c r="L336" i="9"/>
  <c r="AU336" i="9"/>
  <c r="AI336" i="9"/>
  <c r="W336" i="9"/>
  <c r="K336" i="9"/>
  <c r="AT336" i="9"/>
  <c r="AH336" i="9"/>
  <c r="V336" i="9"/>
  <c r="J336" i="9"/>
  <c r="AS336" i="9"/>
  <c r="AG336" i="9"/>
  <c r="U336" i="9"/>
  <c r="I336" i="9"/>
  <c r="AF336" i="9"/>
  <c r="P336" i="9"/>
  <c r="AY336" i="9"/>
  <c r="AE336" i="9"/>
  <c r="O336" i="9"/>
  <c r="AC336" i="9"/>
  <c r="AX336" i="9"/>
  <c r="AB336" i="9"/>
  <c r="F336" i="9"/>
  <c r="AQ336" i="9"/>
  <c r="Y336" i="9"/>
  <c r="C336" i="9"/>
  <c r="AP336" i="9"/>
  <c r="T336" i="9"/>
  <c r="B336" i="9"/>
  <c r="R336" i="9"/>
  <c r="AW336" i="9"/>
  <c r="Q336" i="9"/>
  <c r="AN336" i="9"/>
  <c r="H336" i="9"/>
  <c r="AM336" i="9"/>
  <c r="E336" i="9"/>
  <c r="AK336" i="9"/>
  <c r="AD336" i="9"/>
  <c r="AA336" i="9"/>
  <c r="Z336" i="9"/>
  <c r="S336" i="9"/>
  <c r="D336" i="9"/>
  <c r="AO336" i="9"/>
  <c r="M336" i="9"/>
  <c r="N336" i="9"/>
  <c r="AR336" i="9"/>
  <c r="AL336" i="9"/>
  <c r="AT346" i="9"/>
  <c r="AH346" i="9"/>
  <c r="V346" i="9"/>
  <c r="J346" i="9"/>
  <c r="AR346" i="9"/>
  <c r="AF346" i="9"/>
  <c r="T346" i="9"/>
  <c r="H346" i="9"/>
  <c r="AL346" i="9"/>
  <c r="X346" i="9"/>
  <c r="I346" i="9"/>
  <c r="AY346" i="9"/>
  <c r="AK346" i="9"/>
  <c r="W346" i="9"/>
  <c r="AX346" i="9"/>
  <c r="AJ346" i="9"/>
  <c r="U346" i="9"/>
  <c r="F346" i="9"/>
  <c r="AW346" i="9"/>
  <c r="AI346" i="9"/>
  <c r="S346" i="9"/>
  <c r="E346" i="9"/>
  <c r="AQ346" i="9"/>
  <c r="Y346" i="9"/>
  <c r="AP346" i="9"/>
  <c r="R346" i="9"/>
  <c r="AO346" i="9"/>
  <c r="Q346" i="9"/>
  <c r="AM346" i="9"/>
  <c r="O346" i="9"/>
  <c r="Z346" i="9"/>
  <c r="P346" i="9"/>
  <c r="AS346" i="9"/>
  <c r="L346" i="9"/>
  <c r="AN346" i="9"/>
  <c r="K346" i="9"/>
  <c r="AE346" i="9"/>
  <c r="AD346" i="9"/>
  <c r="AA346" i="9"/>
  <c r="N346" i="9"/>
  <c r="AV346" i="9"/>
  <c r="AU346" i="9"/>
  <c r="AG346" i="9"/>
  <c r="AC346" i="9"/>
  <c r="AB346" i="9"/>
  <c r="M346" i="9"/>
  <c r="D346" i="9"/>
  <c r="C346" i="9"/>
  <c r="B346" i="9"/>
  <c r="AS313" i="9"/>
  <c r="AG313" i="9"/>
  <c r="U313" i="9"/>
  <c r="I313" i="9"/>
  <c r="AR313" i="9"/>
  <c r="AF313" i="9"/>
  <c r="T313" i="9"/>
  <c r="H313" i="9"/>
  <c r="AQ313" i="9"/>
  <c r="AE313" i="9"/>
  <c r="S313" i="9"/>
  <c r="G313" i="9"/>
  <c r="AU313" i="9"/>
  <c r="AC313" i="9"/>
  <c r="N313" i="9"/>
  <c r="AT313" i="9"/>
  <c r="AB313" i="9"/>
  <c r="M313" i="9"/>
  <c r="AN313" i="9"/>
  <c r="Y313" i="9"/>
  <c r="J313" i="9"/>
  <c r="AM313" i="9"/>
  <c r="X313" i="9"/>
  <c r="F313" i="9"/>
  <c r="AV313" i="9"/>
  <c r="V313" i="9"/>
  <c r="AP313" i="9"/>
  <c r="R313" i="9"/>
  <c r="AK313" i="9"/>
  <c r="O313" i="9"/>
  <c r="AJ313" i="9"/>
  <c r="L313" i="9"/>
  <c r="AH313" i="9"/>
  <c r="AD313" i="9"/>
  <c r="AA313" i="9"/>
  <c r="W313" i="9"/>
  <c r="AX313" i="9"/>
  <c r="B313" i="9"/>
  <c r="AW313" i="9"/>
  <c r="AO313" i="9"/>
  <c r="AL313" i="9"/>
  <c r="AI313" i="9"/>
  <c r="K313" i="9"/>
  <c r="AY313" i="9"/>
  <c r="Z313" i="9"/>
  <c r="Q313" i="9"/>
  <c r="P313" i="9"/>
  <c r="D313" i="9"/>
  <c r="C313" i="9"/>
  <c r="E313" i="9"/>
  <c r="AV385" i="9"/>
  <c r="AJ385" i="9"/>
  <c r="X385" i="9"/>
  <c r="L385" i="9"/>
  <c r="AU385" i="9"/>
  <c r="AI385" i="9"/>
  <c r="W385" i="9"/>
  <c r="K385" i="9"/>
  <c r="AT385" i="9"/>
  <c r="AH385" i="9"/>
  <c r="V385" i="9"/>
  <c r="J385" i="9"/>
  <c r="AQ385" i="9"/>
  <c r="AB385" i="9"/>
  <c r="M385" i="9"/>
  <c r="AO385" i="9"/>
  <c r="Z385" i="9"/>
  <c r="H385" i="9"/>
  <c r="AN385" i="9"/>
  <c r="Y385" i="9"/>
  <c r="AW385" i="9"/>
  <c r="AA385" i="9"/>
  <c r="D385" i="9"/>
  <c r="AR385" i="9"/>
  <c r="T385" i="9"/>
  <c r="B385" i="9"/>
  <c r="AF385" i="9"/>
  <c r="F385" i="9"/>
  <c r="AE385" i="9"/>
  <c r="E385" i="9"/>
  <c r="AD385" i="9"/>
  <c r="C385" i="9"/>
  <c r="AC385" i="9"/>
  <c r="AY385" i="9"/>
  <c r="U385" i="9"/>
  <c r="AX385" i="9"/>
  <c r="S385" i="9"/>
  <c r="I385" i="9"/>
  <c r="AS385" i="9"/>
  <c r="AP385" i="9"/>
  <c r="AM385" i="9"/>
  <c r="AL385" i="9"/>
  <c r="AK385" i="9"/>
  <c r="R385" i="9"/>
  <c r="O385" i="9"/>
  <c r="N385" i="9"/>
  <c r="P385" i="9"/>
  <c r="Q385" i="9"/>
  <c r="AG385" i="9"/>
  <c r="AQ314" i="9"/>
  <c r="AE314" i="9"/>
  <c r="S314" i="9"/>
  <c r="G314" i="9"/>
  <c r="AP314" i="9"/>
  <c r="AD314" i="9"/>
  <c r="R314" i="9"/>
  <c r="F314" i="9"/>
  <c r="AO314" i="9"/>
  <c r="AC314" i="9"/>
  <c r="Q314" i="9"/>
  <c r="E314" i="9"/>
  <c r="AS314" i="9"/>
  <c r="AA314" i="9"/>
  <c r="L314" i="9"/>
  <c r="AR314" i="9"/>
  <c r="Z314" i="9"/>
  <c r="K314" i="9"/>
  <c r="AL314" i="9"/>
  <c r="W314" i="9"/>
  <c r="H314" i="9"/>
  <c r="AK314" i="9"/>
  <c r="V314" i="9"/>
  <c r="D314" i="9"/>
  <c r="AT314" i="9"/>
  <c r="T314" i="9"/>
  <c r="AN314" i="9"/>
  <c r="P314" i="9"/>
  <c r="AI314" i="9"/>
  <c r="M314" i="9"/>
  <c r="AH314" i="9"/>
  <c r="J314" i="9"/>
  <c r="AY314" i="9"/>
  <c r="U314" i="9"/>
  <c r="AX314" i="9"/>
  <c r="O314" i="9"/>
  <c r="AW314" i="9"/>
  <c r="N314" i="9"/>
  <c r="AU314" i="9"/>
  <c r="C314" i="9"/>
  <c r="AV314" i="9"/>
  <c r="AM314" i="9"/>
  <c r="AJ314" i="9"/>
  <c r="AG314" i="9"/>
  <c r="X314" i="9"/>
  <c r="B314" i="9"/>
  <c r="AF314" i="9"/>
  <c r="AB314" i="9"/>
  <c r="Y314" i="9"/>
  <c r="I314" i="9"/>
  <c r="AN297" i="9"/>
  <c r="AB297" i="9"/>
  <c r="P297" i="9"/>
  <c r="D297" i="9"/>
  <c r="AU297" i="9"/>
  <c r="AH297" i="9"/>
  <c r="U297" i="9"/>
  <c r="H297" i="9"/>
  <c r="AT297" i="9"/>
  <c r="AG297" i="9"/>
  <c r="T297" i="9"/>
  <c r="G297" i="9"/>
  <c r="AK297" i="9"/>
  <c r="V297" i="9"/>
  <c r="E297" i="9"/>
  <c r="AY297" i="9"/>
  <c r="AJ297" i="9"/>
  <c r="S297" i="9"/>
  <c r="C297" i="9"/>
  <c r="AV297" i="9"/>
  <c r="AE297" i="9"/>
  <c r="O297" i="9"/>
  <c r="AS297" i="9"/>
  <c r="AD297" i="9"/>
  <c r="N297" i="9"/>
  <c r="AA297" i="9"/>
  <c r="F297" i="9"/>
  <c r="AX297" i="9"/>
  <c r="Z297" i="9"/>
  <c r="B297" i="9"/>
  <c r="AW297" i="9"/>
  <c r="Y297" i="9"/>
  <c r="AQ297" i="9"/>
  <c r="W297" i="9"/>
  <c r="AC297" i="9"/>
  <c r="X297" i="9"/>
  <c r="R297" i="9"/>
  <c r="Q297" i="9"/>
  <c r="M297" i="9"/>
  <c r="AM297" i="9"/>
  <c r="I297" i="9"/>
  <c r="AR297" i="9"/>
  <c r="AP297" i="9"/>
  <c r="AO297" i="9"/>
  <c r="AI297" i="9"/>
  <c r="AF297" i="9"/>
  <c r="AL297" i="9"/>
  <c r="J297" i="9"/>
  <c r="L297" i="9"/>
  <c r="K297" i="9"/>
  <c r="AN383" i="9"/>
  <c r="AB383" i="9"/>
  <c r="P383" i="9"/>
  <c r="D383" i="9"/>
  <c r="AY383" i="9"/>
  <c r="AM383" i="9"/>
  <c r="AA383" i="9"/>
  <c r="O383" i="9"/>
  <c r="C383" i="9"/>
  <c r="AX383" i="9"/>
  <c r="AL383" i="9"/>
  <c r="Z383" i="9"/>
  <c r="N383" i="9"/>
  <c r="B383" i="9"/>
  <c r="AU383" i="9"/>
  <c r="AF383" i="9"/>
  <c r="Q383" i="9"/>
  <c r="AS383" i="9"/>
  <c r="AD383" i="9"/>
  <c r="L383" i="9"/>
  <c r="AR383" i="9"/>
  <c r="AC383" i="9"/>
  <c r="K383" i="9"/>
  <c r="AO383" i="9"/>
  <c r="T383" i="9"/>
  <c r="AJ383" i="9"/>
  <c r="R383" i="9"/>
  <c r="AE383" i="9"/>
  <c r="F383" i="9"/>
  <c r="Y383" i="9"/>
  <c r="E383" i="9"/>
  <c r="X383" i="9"/>
  <c r="AW383" i="9"/>
  <c r="W383" i="9"/>
  <c r="AT383" i="9"/>
  <c r="U383" i="9"/>
  <c r="I383" i="9"/>
  <c r="AV383" i="9"/>
  <c r="H383" i="9"/>
  <c r="AQ383" i="9"/>
  <c r="AP383" i="9"/>
  <c r="J383" i="9"/>
  <c r="M383" i="9"/>
  <c r="AI383" i="9"/>
  <c r="AH383" i="9"/>
  <c r="V383" i="9"/>
  <c r="S383" i="9"/>
  <c r="AK383" i="9"/>
  <c r="AG383" i="9"/>
  <c r="AT356" i="9"/>
  <c r="AH356" i="9"/>
  <c r="V356" i="9"/>
  <c r="J356" i="9"/>
  <c r="AS356" i="9"/>
  <c r="AG356" i="9"/>
  <c r="U356" i="9"/>
  <c r="I356" i="9"/>
  <c r="AR356" i="9"/>
  <c r="AF356" i="9"/>
  <c r="T356" i="9"/>
  <c r="H356" i="9"/>
  <c r="AV356" i="9"/>
  <c r="AD356" i="9"/>
  <c r="O356" i="9"/>
  <c r="AU356" i="9"/>
  <c r="AC356" i="9"/>
  <c r="N356" i="9"/>
  <c r="AQ356" i="9"/>
  <c r="AB356" i="9"/>
  <c r="M356" i="9"/>
  <c r="AP356" i="9"/>
  <c r="AA356" i="9"/>
  <c r="L356" i="9"/>
  <c r="AN356" i="9"/>
  <c r="Y356" i="9"/>
  <c r="X356" i="9"/>
  <c r="AY356" i="9"/>
  <c r="W356" i="9"/>
  <c r="AX356" i="9"/>
  <c r="S356" i="9"/>
  <c r="AW356" i="9"/>
  <c r="R356" i="9"/>
  <c r="F356" i="9"/>
  <c r="AO356" i="9"/>
  <c r="E356" i="9"/>
  <c r="AM356" i="9"/>
  <c r="D356" i="9"/>
  <c r="AK356" i="9"/>
  <c r="B356" i="9"/>
  <c r="K356" i="9"/>
  <c r="C356" i="9"/>
  <c r="AL356" i="9"/>
  <c r="AI356" i="9"/>
  <c r="AE356" i="9"/>
  <c r="Q356" i="9"/>
  <c r="P356" i="9"/>
  <c r="AJ356" i="9"/>
  <c r="Z356" i="9"/>
  <c r="AV293" i="9"/>
  <c r="AJ293" i="9"/>
  <c r="X293" i="9"/>
  <c r="L293" i="9"/>
  <c r="AY293" i="9"/>
  <c r="AL293" i="9"/>
  <c r="Y293" i="9"/>
  <c r="K293" i="9"/>
  <c r="AX293" i="9"/>
  <c r="AK293" i="9"/>
  <c r="W293" i="9"/>
  <c r="J293" i="9"/>
  <c r="AU293" i="9"/>
  <c r="AF293" i="9"/>
  <c r="Q293" i="9"/>
  <c r="B293" i="9"/>
  <c r="AT293" i="9"/>
  <c r="AE293" i="9"/>
  <c r="P293" i="9"/>
  <c r="AQ293" i="9"/>
  <c r="AB293" i="9"/>
  <c r="M293" i="9"/>
  <c r="AP293" i="9"/>
  <c r="AA293" i="9"/>
  <c r="I293" i="9"/>
  <c r="AN293" i="9"/>
  <c r="R293" i="9"/>
  <c r="AM293" i="9"/>
  <c r="O293" i="9"/>
  <c r="AI293" i="9"/>
  <c r="N293" i="9"/>
  <c r="AG293" i="9"/>
  <c r="G293" i="9"/>
  <c r="S293" i="9"/>
  <c r="AW293" i="9"/>
  <c r="H293" i="9"/>
  <c r="AS293" i="9"/>
  <c r="F293" i="9"/>
  <c r="AR293" i="9"/>
  <c r="E293" i="9"/>
  <c r="AO293" i="9"/>
  <c r="D293" i="9"/>
  <c r="Z293" i="9"/>
  <c r="AH293" i="9"/>
  <c r="AD293" i="9"/>
  <c r="AC293" i="9"/>
  <c r="U293" i="9"/>
  <c r="T293" i="9"/>
  <c r="V293" i="9"/>
  <c r="C293" i="9"/>
  <c r="AT374" i="9"/>
  <c r="AH374" i="9"/>
  <c r="V374" i="9"/>
  <c r="J374" i="9"/>
  <c r="AS374" i="9"/>
  <c r="AG374" i="9"/>
  <c r="U374" i="9"/>
  <c r="I374" i="9"/>
  <c r="AR374" i="9"/>
  <c r="AF374" i="9"/>
  <c r="T374" i="9"/>
  <c r="H374" i="9"/>
  <c r="AX374" i="9"/>
  <c r="AI374" i="9"/>
  <c r="Q374" i="9"/>
  <c r="B374" i="9"/>
  <c r="AV374" i="9"/>
  <c r="AD374" i="9"/>
  <c r="O374" i="9"/>
  <c r="AP374" i="9"/>
  <c r="Y374" i="9"/>
  <c r="E374" i="9"/>
  <c r="AO374" i="9"/>
  <c r="X374" i="9"/>
  <c r="D374" i="9"/>
  <c r="AN374" i="9"/>
  <c r="W374" i="9"/>
  <c r="C374" i="9"/>
  <c r="AM374" i="9"/>
  <c r="S374" i="9"/>
  <c r="AK374" i="9"/>
  <c r="P374" i="9"/>
  <c r="AY374" i="9"/>
  <c r="N374" i="9"/>
  <c r="AW374" i="9"/>
  <c r="M374" i="9"/>
  <c r="AU374" i="9"/>
  <c r="L374" i="9"/>
  <c r="AQ374" i="9"/>
  <c r="K374" i="9"/>
  <c r="R374" i="9"/>
  <c r="F374" i="9"/>
  <c r="AE374" i="9"/>
  <c r="AC374" i="9"/>
  <c r="Z374" i="9"/>
  <c r="AJ374" i="9"/>
  <c r="AB374" i="9"/>
  <c r="AL374" i="9"/>
  <c r="AA374" i="9"/>
  <c r="AV367" i="9"/>
  <c r="AJ367" i="9"/>
  <c r="X367" i="9"/>
  <c r="L367" i="9"/>
  <c r="AU367" i="9"/>
  <c r="AI367" i="9"/>
  <c r="W367" i="9"/>
  <c r="K367" i="9"/>
  <c r="AT367" i="9"/>
  <c r="AH367" i="9"/>
  <c r="V367" i="9"/>
  <c r="J367" i="9"/>
  <c r="AW367" i="9"/>
  <c r="AE367" i="9"/>
  <c r="P367" i="9"/>
  <c r="AR367" i="9"/>
  <c r="AC367" i="9"/>
  <c r="N367" i="9"/>
  <c r="AX367" i="9"/>
  <c r="AB367" i="9"/>
  <c r="H367" i="9"/>
  <c r="AS367" i="9"/>
  <c r="AA367" i="9"/>
  <c r="AQ367" i="9"/>
  <c r="Z367" i="9"/>
  <c r="F367" i="9"/>
  <c r="AP367" i="9"/>
  <c r="Y367" i="9"/>
  <c r="E367" i="9"/>
  <c r="AN367" i="9"/>
  <c r="T367" i="9"/>
  <c r="C367" i="9"/>
  <c r="AL367" i="9"/>
  <c r="D367" i="9"/>
  <c r="AK367" i="9"/>
  <c r="B367" i="9"/>
  <c r="AG367" i="9"/>
  <c r="AF367" i="9"/>
  <c r="R367" i="9"/>
  <c r="Q367" i="9"/>
  <c r="O367" i="9"/>
  <c r="I367" i="9"/>
  <c r="S367" i="9"/>
  <c r="M367" i="9"/>
  <c r="AY367" i="9"/>
  <c r="AO367" i="9"/>
  <c r="U367" i="9"/>
  <c r="AM367" i="9"/>
  <c r="AD367" i="9"/>
  <c r="AR363" i="9"/>
  <c r="AF363" i="9"/>
  <c r="T363" i="9"/>
  <c r="H363" i="9"/>
  <c r="AQ363" i="9"/>
  <c r="AE363" i="9"/>
  <c r="S363" i="9"/>
  <c r="AP363" i="9"/>
  <c r="AD363" i="9"/>
  <c r="R363" i="9"/>
  <c r="F363" i="9"/>
  <c r="AM363" i="9"/>
  <c r="X363" i="9"/>
  <c r="I363" i="9"/>
  <c r="AK363" i="9"/>
  <c r="V363" i="9"/>
  <c r="D363" i="9"/>
  <c r="AJ363" i="9"/>
  <c r="P363" i="9"/>
  <c r="AI363" i="9"/>
  <c r="O363" i="9"/>
  <c r="AY363" i="9"/>
  <c r="AH363" i="9"/>
  <c r="N363" i="9"/>
  <c r="AX363" i="9"/>
  <c r="AG363" i="9"/>
  <c r="M363" i="9"/>
  <c r="AV363" i="9"/>
  <c r="AB363" i="9"/>
  <c r="K363" i="9"/>
  <c r="AO363" i="9"/>
  <c r="E363" i="9"/>
  <c r="AN363" i="9"/>
  <c r="C363" i="9"/>
  <c r="AL363" i="9"/>
  <c r="B363" i="9"/>
  <c r="AC363" i="9"/>
  <c r="W363" i="9"/>
  <c r="U363" i="9"/>
  <c r="Q363" i="9"/>
  <c r="J363" i="9"/>
  <c r="AT363" i="9"/>
  <c r="AS363" i="9"/>
  <c r="Z363" i="9"/>
  <c r="Y363" i="9"/>
  <c r="AW363" i="9"/>
  <c r="AU363" i="9"/>
  <c r="AA363" i="9"/>
  <c r="L363" i="9"/>
  <c r="AQ320" i="9"/>
  <c r="AE320" i="9"/>
  <c r="S320" i="9"/>
  <c r="AP320" i="9"/>
  <c r="AD320" i="9"/>
  <c r="R320" i="9"/>
  <c r="F320" i="9"/>
  <c r="AO320" i="9"/>
  <c r="AC320" i="9"/>
  <c r="Q320" i="9"/>
  <c r="E320" i="9"/>
  <c r="AV320" i="9"/>
  <c r="AG320" i="9"/>
  <c r="O320" i="9"/>
  <c r="AU320" i="9"/>
  <c r="AF320" i="9"/>
  <c r="N320" i="9"/>
  <c r="AR320" i="9"/>
  <c r="Z320" i="9"/>
  <c r="K320" i="9"/>
  <c r="AN320" i="9"/>
  <c r="Y320" i="9"/>
  <c r="J320" i="9"/>
  <c r="AH320" i="9"/>
  <c r="H320" i="9"/>
  <c r="AB320" i="9"/>
  <c r="D320" i="9"/>
  <c r="AW320" i="9"/>
  <c r="W320" i="9"/>
  <c r="AT320" i="9"/>
  <c r="V320" i="9"/>
  <c r="AM320" i="9"/>
  <c r="I320" i="9"/>
  <c r="AL320" i="9"/>
  <c r="C320" i="9"/>
  <c r="AK320" i="9"/>
  <c r="B320" i="9"/>
  <c r="AJ320" i="9"/>
  <c r="AI320" i="9"/>
  <c r="AY320" i="9"/>
  <c r="AX320" i="9"/>
  <c r="AS320" i="9"/>
  <c r="AA320" i="9"/>
  <c r="P320" i="9"/>
  <c r="X320" i="9"/>
  <c r="U320" i="9"/>
  <c r="T320" i="9"/>
  <c r="L320" i="9"/>
  <c r="M320" i="9"/>
  <c r="AO315" i="9"/>
  <c r="AC315" i="9"/>
  <c r="Q315" i="9"/>
  <c r="E315" i="9"/>
  <c r="AN315" i="9"/>
  <c r="AB315" i="9"/>
  <c r="P315" i="9"/>
  <c r="D315" i="9"/>
  <c r="AY315" i="9"/>
  <c r="AM315" i="9"/>
  <c r="AA315" i="9"/>
  <c r="O315" i="9"/>
  <c r="C315" i="9"/>
  <c r="AQ315" i="9"/>
  <c r="Y315" i="9"/>
  <c r="J315" i="9"/>
  <c r="AP315" i="9"/>
  <c r="X315" i="9"/>
  <c r="I315" i="9"/>
  <c r="AJ315" i="9"/>
  <c r="U315" i="9"/>
  <c r="F315" i="9"/>
  <c r="AX315" i="9"/>
  <c r="AI315" i="9"/>
  <c r="T315" i="9"/>
  <c r="B315" i="9"/>
  <c r="AR315" i="9"/>
  <c r="R315" i="9"/>
  <c r="AL315" i="9"/>
  <c r="N315" i="9"/>
  <c r="AG315" i="9"/>
  <c r="K315" i="9"/>
  <c r="AF315" i="9"/>
  <c r="H315" i="9"/>
  <c r="AS315" i="9"/>
  <c r="AK315" i="9"/>
  <c r="AH315" i="9"/>
  <c r="AD315" i="9"/>
  <c r="G315" i="9"/>
  <c r="AW315" i="9"/>
  <c r="AV315" i="9"/>
  <c r="AU315" i="9"/>
  <c r="AT315" i="9"/>
  <c r="V315" i="9"/>
  <c r="AE315" i="9"/>
  <c r="Z315" i="9"/>
  <c r="W315" i="9"/>
  <c r="M315" i="9"/>
  <c r="L315" i="9"/>
  <c r="S315" i="9"/>
  <c r="AN291" i="9"/>
  <c r="AB291" i="9"/>
  <c r="P291" i="9"/>
  <c r="D291" i="9"/>
  <c r="AT291" i="9"/>
  <c r="AG291" i="9"/>
  <c r="T291" i="9"/>
  <c r="G291" i="9"/>
  <c r="AS291" i="9"/>
  <c r="AF291" i="9"/>
  <c r="S291" i="9"/>
  <c r="F291" i="9"/>
  <c r="AL291" i="9"/>
  <c r="W291" i="9"/>
  <c r="H291" i="9"/>
  <c r="AK291" i="9"/>
  <c r="V291" i="9"/>
  <c r="E291" i="9"/>
  <c r="AW291" i="9"/>
  <c r="AH291" i="9"/>
  <c r="Q291" i="9"/>
  <c r="AV291" i="9"/>
  <c r="AE291" i="9"/>
  <c r="O291" i="9"/>
  <c r="AR291" i="9"/>
  <c r="X291" i="9"/>
  <c r="AQ291" i="9"/>
  <c r="U291" i="9"/>
  <c r="AP291" i="9"/>
  <c r="R291" i="9"/>
  <c r="AM291" i="9"/>
  <c r="M291" i="9"/>
  <c r="AU291" i="9"/>
  <c r="J291" i="9"/>
  <c r="AO291" i="9"/>
  <c r="I291" i="9"/>
  <c r="AJ291" i="9"/>
  <c r="C291" i="9"/>
  <c r="AI291" i="9"/>
  <c r="B291" i="9"/>
  <c r="AD291" i="9"/>
  <c r="Y291" i="9"/>
  <c r="K291" i="9"/>
  <c r="AY291" i="9"/>
  <c r="AX291" i="9"/>
  <c r="L291" i="9"/>
  <c r="AC291" i="9"/>
  <c r="AA291" i="9"/>
  <c r="Z291" i="9"/>
  <c r="N291" i="9"/>
  <c r="AN377" i="9"/>
  <c r="AB377" i="9"/>
  <c r="P377" i="9"/>
  <c r="D377" i="9"/>
  <c r="AY377" i="9"/>
  <c r="AM377" i="9"/>
  <c r="AA377" i="9"/>
  <c r="O377" i="9"/>
  <c r="C377" i="9"/>
  <c r="AX377" i="9"/>
  <c r="AL377" i="9"/>
  <c r="Z377" i="9"/>
  <c r="N377" i="9"/>
  <c r="B377" i="9"/>
  <c r="AR377" i="9"/>
  <c r="AC377" i="9"/>
  <c r="K377" i="9"/>
  <c r="AP377" i="9"/>
  <c r="X377" i="9"/>
  <c r="I377" i="9"/>
  <c r="AU377" i="9"/>
  <c r="AD377" i="9"/>
  <c r="H377" i="9"/>
  <c r="AT377" i="9"/>
  <c r="Y377" i="9"/>
  <c r="AS377" i="9"/>
  <c r="W377" i="9"/>
  <c r="F377" i="9"/>
  <c r="AQ377" i="9"/>
  <c r="V377" i="9"/>
  <c r="E377" i="9"/>
  <c r="AK377" i="9"/>
  <c r="T377" i="9"/>
  <c r="AG377" i="9"/>
  <c r="AF377" i="9"/>
  <c r="AE377" i="9"/>
  <c r="U377" i="9"/>
  <c r="M377" i="9"/>
  <c r="L377" i="9"/>
  <c r="J377" i="9"/>
  <c r="AV377" i="9"/>
  <c r="AI377" i="9"/>
  <c r="AH377" i="9"/>
  <c r="Q377" i="9"/>
  <c r="AW377" i="9"/>
  <c r="AO377" i="9"/>
  <c r="S377" i="9"/>
  <c r="R377" i="9"/>
  <c r="AJ377" i="9"/>
  <c r="AP364" i="9"/>
  <c r="AD364" i="9"/>
  <c r="R364" i="9"/>
  <c r="F364" i="9"/>
  <c r="AO364" i="9"/>
  <c r="AC364" i="9"/>
  <c r="Q364" i="9"/>
  <c r="E364" i="9"/>
  <c r="AN364" i="9"/>
  <c r="AB364" i="9"/>
  <c r="P364" i="9"/>
  <c r="D364" i="9"/>
  <c r="AK364" i="9"/>
  <c r="V364" i="9"/>
  <c r="AX364" i="9"/>
  <c r="AI364" i="9"/>
  <c r="T364" i="9"/>
  <c r="B364" i="9"/>
  <c r="AS364" i="9"/>
  <c r="Y364" i="9"/>
  <c r="H364" i="9"/>
  <c r="AR364" i="9"/>
  <c r="X364" i="9"/>
  <c r="C364" i="9"/>
  <c r="AQ364" i="9"/>
  <c r="W364" i="9"/>
  <c r="AM364" i="9"/>
  <c r="U364" i="9"/>
  <c r="AJ364" i="9"/>
  <c r="O364" i="9"/>
  <c r="Z364" i="9"/>
  <c r="AY364" i="9"/>
  <c r="S364" i="9"/>
  <c r="AW364" i="9"/>
  <c r="N364" i="9"/>
  <c r="AV364" i="9"/>
  <c r="M364" i="9"/>
  <c r="AA364" i="9"/>
  <c r="L364" i="9"/>
  <c r="K364" i="9"/>
  <c r="I364" i="9"/>
  <c r="AE364" i="9"/>
  <c r="J364" i="9"/>
  <c r="AT364" i="9"/>
  <c r="AL364" i="9"/>
  <c r="AU364" i="9"/>
  <c r="AH364" i="9"/>
  <c r="AG364" i="9"/>
  <c r="AF364" i="9"/>
  <c r="AY322" i="9"/>
  <c r="AM322" i="9"/>
  <c r="AA322" i="9"/>
  <c r="O322" i="9"/>
  <c r="C322" i="9"/>
  <c r="AX322" i="9"/>
  <c r="AL322" i="9"/>
  <c r="Z322" i="9"/>
  <c r="N322" i="9"/>
  <c r="B322" i="9"/>
  <c r="AW322" i="9"/>
  <c r="AK322" i="9"/>
  <c r="Y322" i="9"/>
  <c r="M322" i="9"/>
  <c r="AR322" i="9"/>
  <c r="AC322" i="9"/>
  <c r="K322" i="9"/>
  <c r="AQ322" i="9"/>
  <c r="AB322" i="9"/>
  <c r="J322" i="9"/>
  <c r="AN322" i="9"/>
  <c r="V322" i="9"/>
  <c r="AJ322" i="9"/>
  <c r="U322" i="9"/>
  <c r="F322" i="9"/>
  <c r="AD322" i="9"/>
  <c r="D322" i="9"/>
  <c r="AV322" i="9"/>
  <c r="X322" i="9"/>
  <c r="AS322" i="9"/>
  <c r="S322" i="9"/>
  <c r="AP322" i="9"/>
  <c r="R322" i="9"/>
  <c r="P322" i="9"/>
  <c r="AU322" i="9"/>
  <c r="L322" i="9"/>
  <c r="AT322" i="9"/>
  <c r="I322" i="9"/>
  <c r="AO322" i="9"/>
  <c r="H322" i="9"/>
  <c r="AI322" i="9"/>
  <c r="E322" i="9"/>
  <c r="T322" i="9"/>
  <c r="Q322" i="9"/>
  <c r="AG322" i="9"/>
  <c r="AH322" i="9"/>
  <c r="AE322" i="9"/>
  <c r="W322" i="9"/>
  <c r="AF322" i="9"/>
  <c r="AV361" i="9"/>
  <c r="AJ361" i="9"/>
  <c r="X361" i="9"/>
  <c r="L361" i="9"/>
  <c r="AU361" i="9"/>
  <c r="AI361" i="9"/>
  <c r="W361" i="9"/>
  <c r="K361" i="9"/>
  <c r="AT361" i="9"/>
  <c r="AH361" i="9"/>
  <c r="V361" i="9"/>
  <c r="J361" i="9"/>
  <c r="AQ361" i="9"/>
  <c r="AB361" i="9"/>
  <c r="M361" i="9"/>
  <c r="AO361" i="9"/>
  <c r="Z361" i="9"/>
  <c r="H361" i="9"/>
  <c r="AN361" i="9"/>
  <c r="T361" i="9"/>
  <c r="C361" i="9"/>
  <c r="AM361" i="9"/>
  <c r="S361" i="9"/>
  <c r="B361" i="9"/>
  <c r="AL361" i="9"/>
  <c r="R361" i="9"/>
  <c r="AK361" i="9"/>
  <c r="Q361" i="9"/>
  <c r="AF361" i="9"/>
  <c r="O361" i="9"/>
  <c r="AR361" i="9"/>
  <c r="AP361" i="9"/>
  <c r="F361" i="9"/>
  <c r="AG361" i="9"/>
  <c r="E361" i="9"/>
  <c r="AE361" i="9"/>
  <c r="D361" i="9"/>
  <c r="Y361" i="9"/>
  <c r="U361" i="9"/>
  <c r="P361" i="9"/>
  <c r="I361" i="9"/>
  <c r="AA361" i="9"/>
  <c r="N361" i="9"/>
  <c r="AC361" i="9"/>
  <c r="AY361" i="9"/>
  <c r="AX361" i="9"/>
  <c r="AW361" i="9"/>
  <c r="AS361" i="9"/>
  <c r="AD361" i="9"/>
  <c r="AX323" i="9"/>
  <c r="AL323" i="9"/>
  <c r="Z323" i="9"/>
  <c r="AW323" i="9"/>
  <c r="AK323" i="9"/>
  <c r="Y323" i="9"/>
  <c r="M323" i="9"/>
  <c r="AV323" i="9"/>
  <c r="AJ323" i="9"/>
  <c r="X323" i="9"/>
  <c r="L323" i="9"/>
  <c r="AU323" i="9"/>
  <c r="AI323" i="9"/>
  <c r="W323" i="9"/>
  <c r="K323" i="9"/>
  <c r="AR323" i="9"/>
  <c r="AB323" i="9"/>
  <c r="I323" i="9"/>
  <c r="AQ323" i="9"/>
  <c r="AA323" i="9"/>
  <c r="H323" i="9"/>
  <c r="AN323" i="9"/>
  <c r="T323" i="9"/>
  <c r="E323" i="9"/>
  <c r="AM323" i="9"/>
  <c r="S323" i="9"/>
  <c r="D323" i="9"/>
  <c r="AC323" i="9"/>
  <c r="B323" i="9"/>
  <c r="V323" i="9"/>
  <c r="AS323" i="9"/>
  <c r="Q323" i="9"/>
  <c r="AP323" i="9"/>
  <c r="P323" i="9"/>
  <c r="AH323" i="9"/>
  <c r="C323" i="9"/>
  <c r="AG323" i="9"/>
  <c r="AF323" i="9"/>
  <c r="AE323" i="9"/>
  <c r="AD323" i="9"/>
  <c r="U323" i="9"/>
  <c r="R323" i="9"/>
  <c r="O323" i="9"/>
  <c r="N323" i="9"/>
  <c r="J323" i="9"/>
  <c r="AO323" i="9"/>
  <c r="F323" i="9"/>
  <c r="AT323" i="9"/>
  <c r="AY323" i="9"/>
  <c r="AT337" i="9"/>
  <c r="AH337" i="9"/>
  <c r="V337" i="9"/>
  <c r="J337" i="9"/>
  <c r="AS337" i="9"/>
  <c r="AG337" i="9"/>
  <c r="U337" i="9"/>
  <c r="I337" i="9"/>
  <c r="AR337" i="9"/>
  <c r="AF337" i="9"/>
  <c r="T337" i="9"/>
  <c r="H337" i="9"/>
  <c r="AQ337" i="9"/>
  <c r="AE337" i="9"/>
  <c r="S337" i="9"/>
  <c r="AL337" i="9"/>
  <c r="R337" i="9"/>
  <c r="B337" i="9"/>
  <c r="AK337" i="9"/>
  <c r="Q337" i="9"/>
  <c r="AU337" i="9"/>
  <c r="Y337" i="9"/>
  <c r="C337" i="9"/>
  <c r="AP337" i="9"/>
  <c r="X337" i="9"/>
  <c r="AM337" i="9"/>
  <c r="O337" i="9"/>
  <c r="AJ337" i="9"/>
  <c r="N337" i="9"/>
  <c r="AD337" i="9"/>
  <c r="D337" i="9"/>
  <c r="AC337" i="9"/>
  <c r="Z337" i="9"/>
  <c r="AY337" i="9"/>
  <c r="W337" i="9"/>
  <c r="AI337" i="9"/>
  <c r="AB337" i="9"/>
  <c r="AA337" i="9"/>
  <c r="P337" i="9"/>
  <c r="M337" i="9"/>
  <c r="AV337" i="9"/>
  <c r="AO337" i="9"/>
  <c r="AN337" i="9"/>
  <c r="L337" i="9"/>
  <c r="K337" i="9"/>
  <c r="AX337" i="9"/>
  <c r="AW337" i="9"/>
  <c r="F337" i="9"/>
  <c r="E337" i="9"/>
  <c r="AV355" i="9"/>
  <c r="AJ355" i="9"/>
  <c r="X355" i="9"/>
  <c r="L355" i="9"/>
  <c r="AU355" i="9"/>
  <c r="AI355" i="9"/>
  <c r="W355" i="9"/>
  <c r="K355" i="9"/>
  <c r="AT355" i="9"/>
  <c r="AH355" i="9"/>
  <c r="V355" i="9"/>
  <c r="J355" i="9"/>
  <c r="AX355" i="9"/>
  <c r="AF355" i="9"/>
  <c r="Q355" i="9"/>
  <c r="B355" i="9"/>
  <c r="AW355" i="9"/>
  <c r="AE355" i="9"/>
  <c r="P355" i="9"/>
  <c r="AS355" i="9"/>
  <c r="AD355" i="9"/>
  <c r="O355" i="9"/>
  <c r="AR355" i="9"/>
  <c r="AC355" i="9"/>
  <c r="N355" i="9"/>
  <c r="AP355" i="9"/>
  <c r="AA355" i="9"/>
  <c r="I355" i="9"/>
  <c r="AY355" i="9"/>
  <c r="T355" i="9"/>
  <c r="AQ355" i="9"/>
  <c r="S355" i="9"/>
  <c r="AO355" i="9"/>
  <c r="R355" i="9"/>
  <c r="AN355" i="9"/>
  <c r="M355" i="9"/>
  <c r="U355" i="9"/>
  <c r="H355" i="9"/>
  <c r="E355" i="9"/>
  <c r="AK355" i="9"/>
  <c r="AG355" i="9"/>
  <c r="Z355" i="9"/>
  <c r="Y355" i="9"/>
  <c r="C355" i="9"/>
  <c r="AM355" i="9"/>
  <c r="AL355" i="9"/>
  <c r="AB355" i="9"/>
  <c r="F355" i="9"/>
  <c r="D355" i="9"/>
  <c r="AR357" i="9"/>
  <c r="AF357" i="9"/>
  <c r="T357" i="9"/>
  <c r="H357" i="9"/>
  <c r="AQ357" i="9"/>
  <c r="AE357" i="9"/>
  <c r="S357" i="9"/>
  <c r="AP357" i="9"/>
  <c r="AD357" i="9"/>
  <c r="R357" i="9"/>
  <c r="F357" i="9"/>
  <c r="AT357" i="9"/>
  <c r="AB357" i="9"/>
  <c r="M357" i="9"/>
  <c r="AS357" i="9"/>
  <c r="AA357" i="9"/>
  <c r="L357" i="9"/>
  <c r="AO357" i="9"/>
  <c r="Z357" i="9"/>
  <c r="K357" i="9"/>
  <c r="AN357" i="9"/>
  <c r="Y357" i="9"/>
  <c r="J357" i="9"/>
  <c r="AL357" i="9"/>
  <c r="W357" i="9"/>
  <c r="E357" i="9"/>
  <c r="AG357" i="9"/>
  <c r="B357" i="9"/>
  <c r="AC357" i="9"/>
  <c r="AY357" i="9"/>
  <c r="X357" i="9"/>
  <c r="AX357" i="9"/>
  <c r="V357" i="9"/>
  <c r="AM357" i="9"/>
  <c r="C357" i="9"/>
  <c r="AK357" i="9"/>
  <c r="AJ357" i="9"/>
  <c r="AH357" i="9"/>
  <c r="P357" i="9"/>
  <c r="O357" i="9"/>
  <c r="D357" i="9"/>
  <c r="Q357" i="9"/>
  <c r="N357" i="9"/>
  <c r="AW357" i="9"/>
  <c r="AV357" i="9"/>
  <c r="AU357" i="9"/>
  <c r="AI357" i="9"/>
  <c r="U357" i="9"/>
  <c r="I357" i="9"/>
  <c r="AX310" i="9"/>
  <c r="AL310" i="9"/>
  <c r="Z310" i="9"/>
  <c r="N310" i="9"/>
  <c r="B310" i="9"/>
  <c r="AW310" i="9"/>
  <c r="AK310" i="9"/>
  <c r="Y310" i="9"/>
  <c r="M310" i="9"/>
  <c r="AP310" i="9"/>
  <c r="AB310" i="9"/>
  <c r="L310" i="9"/>
  <c r="AO310" i="9"/>
  <c r="AA310" i="9"/>
  <c r="K310" i="9"/>
  <c r="AJ310" i="9"/>
  <c r="V310" i="9"/>
  <c r="H310" i="9"/>
  <c r="AY310" i="9"/>
  <c r="AI310" i="9"/>
  <c r="U310" i="9"/>
  <c r="G310" i="9"/>
  <c r="AG310" i="9"/>
  <c r="O310" i="9"/>
  <c r="AF310" i="9"/>
  <c r="J310" i="9"/>
  <c r="AU310" i="9"/>
  <c r="AC310" i="9"/>
  <c r="E310" i="9"/>
  <c r="AT310" i="9"/>
  <c r="X310" i="9"/>
  <c r="D310" i="9"/>
  <c r="AR310" i="9"/>
  <c r="P310" i="9"/>
  <c r="AQ310" i="9"/>
  <c r="I310" i="9"/>
  <c r="AN310" i="9"/>
  <c r="F310" i="9"/>
  <c r="AH310" i="9"/>
  <c r="AS310" i="9"/>
  <c r="AM310" i="9"/>
  <c r="AE310" i="9"/>
  <c r="AD310" i="9"/>
  <c r="W310" i="9"/>
  <c r="Q310" i="9"/>
  <c r="AV310" i="9"/>
  <c r="S310" i="9"/>
  <c r="C310" i="9"/>
  <c r="R310" i="9"/>
  <c r="T310" i="9"/>
  <c r="AR295" i="9"/>
  <c r="AF295" i="9"/>
  <c r="T295" i="9"/>
  <c r="H295" i="9"/>
  <c r="AP295" i="9"/>
  <c r="AC295" i="9"/>
  <c r="P295" i="9"/>
  <c r="C295" i="9"/>
  <c r="AO295" i="9"/>
  <c r="AB295" i="9"/>
  <c r="O295" i="9"/>
  <c r="B295" i="9"/>
  <c r="AQ295" i="9"/>
  <c r="Z295" i="9"/>
  <c r="K295" i="9"/>
  <c r="AN295" i="9"/>
  <c r="Y295" i="9"/>
  <c r="J295" i="9"/>
  <c r="AK295" i="9"/>
  <c r="V295" i="9"/>
  <c r="F295" i="9"/>
  <c r="AY295" i="9"/>
  <c r="AJ295" i="9"/>
  <c r="U295" i="9"/>
  <c r="E295" i="9"/>
  <c r="AH295" i="9"/>
  <c r="L295" i="9"/>
  <c r="AG295" i="9"/>
  <c r="I295" i="9"/>
  <c r="AE295" i="9"/>
  <c r="G295" i="9"/>
  <c r="AW295" i="9"/>
  <c r="AA295" i="9"/>
  <c r="S295" i="9"/>
  <c r="AX295" i="9"/>
  <c r="R295" i="9"/>
  <c r="AV295" i="9"/>
  <c r="Q295" i="9"/>
  <c r="AU295" i="9"/>
  <c r="N295" i="9"/>
  <c r="AT295" i="9"/>
  <c r="M295" i="9"/>
  <c r="AI295" i="9"/>
  <c r="W295" i="9"/>
  <c r="D295" i="9"/>
  <c r="AS295" i="9"/>
  <c r="AM295" i="9"/>
  <c r="AL295" i="9"/>
  <c r="AD295" i="9"/>
  <c r="X295" i="9"/>
  <c r="AP370" i="9"/>
  <c r="AD370" i="9"/>
  <c r="R370" i="9"/>
  <c r="F370" i="9"/>
  <c r="AO370" i="9"/>
  <c r="AC370" i="9"/>
  <c r="Q370" i="9"/>
  <c r="E370" i="9"/>
  <c r="AN370" i="9"/>
  <c r="AB370" i="9"/>
  <c r="P370" i="9"/>
  <c r="D370" i="9"/>
  <c r="AQ370" i="9"/>
  <c r="Y370" i="9"/>
  <c r="J370" i="9"/>
  <c r="AL370" i="9"/>
  <c r="W370" i="9"/>
  <c r="H370" i="9"/>
  <c r="AX370" i="9"/>
  <c r="AG370" i="9"/>
  <c r="M370" i="9"/>
  <c r="AW370" i="9"/>
  <c r="AF370" i="9"/>
  <c r="L370" i="9"/>
  <c r="AV370" i="9"/>
  <c r="AE370" i="9"/>
  <c r="K370" i="9"/>
  <c r="AU370" i="9"/>
  <c r="AA370" i="9"/>
  <c r="I370" i="9"/>
  <c r="AS370" i="9"/>
  <c r="X370" i="9"/>
  <c r="C370" i="9"/>
  <c r="T370" i="9"/>
  <c r="AY370" i="9"/>
  <c r="S370" i="9"/>
  <c r="AT370" i="9"/>
  <c r="O370" i="9"/>
  <c r="AR370" i="9"/>
  <c r="N370" i="9"/>
  <c r="U370" i="9"/>
  <c r="B370" i="9"/>
  <c r="V370" i="9"/>
  <c r="Z370" i="9"/>
  <c r="AM370" i="9"/>
  <c r="AJ370" i="9"/>
  <c r="AI370" i="9"/>
  <c r="AH370" i="9"/>
  <c r="AK370" i="9"/>
  <c r="AW311" i="9"/>
  <c r="AV311" i="9"/>
  <c r="AJ311" i="9"/>
  <c r="X311" i="9"/>
  <c r="L311" i="9"/>
  <c r="AU311" i="9"/>
  <c r="AI311" i="9"/>
  <c r="W311" i="9"/>
  <c r="K311" i="9"/>
  <c r="AY311" i="9"/>
  <c r="AH311" i="9"/>
  <c r="T311" i="9"/>
  <c r="F311" i="9"/>
  <c r="AX311" i="9"/>
  <c r="AG311" i="9"/>
  <c r="S311" i="9"/>
  <c r="E311" i="9"/>
  <c r="AR311" i="9"/>
  <c r="AD311" i="9"/>
  <c r="P311" i="9"/>
  <c r="B311" i="9"/>
  <c r="AQ311" i="9"/>
  <c r="AC311" i="9"/>
  <c r="O311" i="9"/>
  <c r="AA311" i="9"/>
  <c r="G311" i="9"/>
  <c r="AT311" i="9"/>
  <c r="Z311" i="9"/>
  <c r="D311" i="9"/>
  <c r="AO311" i="9"/>
  <c r="U311" i="9"/>
  <c r="AN311" i="9"/>
  <c r="R311" i="9"/>
  <c r="AB311" i="9"/>
  <c r="Y311" i="9"/>
  <c r="V311" i="9"/>
  <c r="N311" i="9"/>
  <c r="AM311" i="9"/>
  <c r="AL311" i="9"/>
  <c r="AK311" i="9"/>
  <c r="AF311" i="9"/>
  <c r="AE311" i="9"/>
  <c r="I311" i="9"/>
  <c r="AP311" i="9"/>
  <c r="Q311" i="9"/>
  <c r="M311" i="9"/>
  <c r="J311" i="9"/>
  <c r="C311" i="9"/>
  <c r="AS311" i="9"/>
  <c r="H311" i="9"/>
  <c r="AV299" i="9"/>
  <c r="AJ299" i="9"/>
  <c r="X299" i="9"/>
  <c r="L299" i="9"/>
  <c r="AM299" i="9"/>
  <c r="Z299" i="9"/>
  <c r="M299" i="9"/>
  <c r="AY299" i="9"/>
  <c r="AL299" i="9"/>
  <c r="Y299" i="9"/>
  <c r="K299" i="9"/>
  <c r="AT299" i="9"/>
  <c r="AE299" i="9"/>
  <c r="P299" i="9"/>
  <c r="AS299" i="9"/>
  <c r="AD299" i="9"/>
  <c r="O299" i="9"/>
  <c r="AP299" i="9"/>
  <c r="AA299" i="9"/>
  <c r="I299" i="9"/>
  <c r="AO299" i="9"/>
  <c r="W299" i="9"/>
  <c r="H299" i="9"/>
  <c r="AU299" i="9"/>
  <c r="U299" i="9"/>
  <c r="B299" i="9"/>
  <c r="AR299" i="9"/>
  <c r="T299" i="9"/>
  <c r="AQ299" i="9"/>
  <c r="S299" i="9"/>
  <c r="AK299" i="9"/>
  <c r="Q299" i="9"/>
  <c r="AG299" i="9"/>
  <c r="C299" i="9"/>
  <c r="AF299" i="9"/>
  <c r="AC299" i="9"/>
  <c r="AB299" i="9"/>
  <c r="V299" i="9"/>
  <c r="AW299" i="9"/>
  <c r="G299" i="9"/>
  <c r="AH299" i="9"/>
  <c r="R299" i="9"/>
  <c r="N299" i="9"/>
  <c r="J299" i="9"/>
  <c r="E299" i="9"/>
  <c r="D299" i="9"/>
  <c r="AI299" i="9"/>
  <c r="F299" i="9"/>
  <c r="AN299" i="9"/>
  <c r="AX299" i="9"/>
  <c r="AN358" i="8"/>
  <c r="AB358" i="8"/>
  <c r="P358" i="8"/>
  <c r="D358" i="8"/>
  <c r="AV358" i="8"/>
  <c r="AJ358" i="8"/>
  <c r="X358" i="8"/>
  <c r="L358" i="8"/>
  <c r="AO358" i="8"/>
  <c r="Z358" i="8"/>
  <c r="K358" i="8"/>
  <c r="AM358" i="8"/>
  <c r="Y358" i="8"/>
  <c r="J358" i="8"/>
  <c r="AX358" i="8"/>
  <c r="AI358" i="8"/>
  <c r="U358" i="8"/>
  <c r="AW358" i="8"/>
  <c r="AH358" i="8"/>
  <c r="T358" i="8"/>
  <c r="F358" i="8"/>
  <c r="AU358" i="8"/>
  <c r="AC358" i="8"/>
  <c r="E358" i="8"/>
  <c r="AT358" i="8"/>
  <c r="AA358" i="8"/>
  <c r="C358" i="8"/>
  <c r="AK358" i="8"/>
  <c r="M358" i="8"/>
  <c r="AG358" i="8"/>
  <c r="I358" i="8"/>
  <c r="AF358" i="8"/>
  <c r="H358" i="8"/>
  <c r="AE358" i="8"/>
  <c r="B358" i="8"/>
  <c r="V358" i="8"/>
  <c r="S358" i="8"/>
  <c r="R358" i="8"/>
  <c r="AY358" i="8"/>
  <c r="O358" i="8"/>
  <c r="AS358" i="8"/>
  <c r="N358" i="8"/>
  <c r="AR358" i="8"/>
  <c r="AQ358" i="8"/>
  <c r="AP358" i="8"/>
  <c r="AL358" i="8"/>
  <c r="AD358" i="8"/>
  <c r="W358" i="8"/>
  <c r="Q358" i="8"/>
  <c r="AN340" i="8"/>
  <c r="AB340" i="8"/>
  <c r="P340" i="8"/>
  <c r="D340" i="8"/>
  <c r="AV340" i="8"/>
  <c r="AJ340" i="8"/>
  <c r="X340" i="8"/>
  <c r="L340" i="8"/>
  <c r="AU340" i="8"/>
  <c r="AG340" i="8"/>
  <c r="S340" i="8"/>
  <c r="E340" i="8"/>
  <c r="AT340" i="8"/>
  <c r="AF340" i="8"/>
  <c r="R340" i="8"/>
  <c r="C340" i="8"/>
  <c r="AS340" i="8"/>
  <c r="AE340" i="8"/>
  <c r="Q340" i="8"/>
  <c r="B340" i="8"/>
  <c r="AR340" i="8"/>
  <c r="AD340" i="8"/>
  <c r="O340" i="8"/>
  <c r="AI340" i="8"/>
  <c r="K340" i="8"/>
  <c r="AH340" i="8"/>
  <c r="J340" i="8"/>
  <c r="AC340" i="8"/>
  <c r="I340" i="8"/>
  <c r="AX340" i="8"/>
  <c r="Z340" i="8"/>
  <c r="AY340" i="8"/>
  <c r="U340" i="8"/>
  <c r="AW340" i="8"/>
  <c r="T340" i="8"/>
  <c r="AQ340" i="8"/>
  <c r="N340" i="8"/>
  <c r="AP340" i="8"/>
  <c r="M340" i="8"/>
  <c r="AO340" i="8"/>
  <c r="H340" i="8"/>
  <c r="Y340" i="8"/>
  <c r="W340" i="8"/>
  <c r="V340" i="8"/>
  <c r="F340" i="8"/>
  <c r="AL340" i="8"/>
  <c r="AK340" i="8"/>
  <c r="AA340" i="8"/>
  <c r="AM340" i="8"/>
  <c r="AP351" i="8"/>
  <c r="AD351" i="8"/>
  <c r="R351" i="8"/>
  <c r="F351" i="8"/>
  <c r="AX351" i="8"/>
  <c r="AL351" i="8"/>
  <c r="Z351" i="8"/>
  <c r="N351" i="8"/>
  <c r="B351" i="8"/>
  <c r="AN351" i="8"/>
  <c r="Y351" i="8"/>
  <c r="K351" i="8"/>
  <c r="AT351" i="8"/>
  <c r="AE351" i="8"/>
  <c r="O351" i="8"/>
  <c r="AS351" i="8"/>
  <c r="AC351" i="8"/>
  <c r="M351" i="8"/>
  <c r="AR351" i="8"/>
  <c r="AB351" i="8"/>
  <c r="L351" i="8"/>
  <c r="AQ351" i="8"/>
  <c r="AA351" i="8"/>
  <c r="J351" i="8"/>
  <c r="AG351" i="8"/>
  <c r="AF351" i="8"/>
  <c r="E351" i="8"/>
  <c r="AY351" i="8"/>
  <c r="X351" i="8"/>
  <c r="D351" i="8"/>
  <c r="AV351" i="8"/>
  <c r="V351" i="8"/>
  <c r="AU351" i="8"/>
  <c r="U351" i="8"/>
  <c r="AO351" i="8"/>
  <c r="T351" i="8"/>
  <c r="AI351" i="8"/>
  <c r="AH351" i="8"/>
  <c r="W351" i="8"/>
  <c r="S351" i="8"/>
  <c r="Q351" i="8"/>
  <c r="AM351" i="8"/>
  <c r="AK351" i="8"/>
  <c r="AJ351" i="8"/>
  <c r="P351" i="8"/>
  <c r="I351" i="8"/>
  <c r="H351" i="8"/>
  <c r="AW351" i="8"/>
  <c r="C351" i="8"/>
  <c r="AV328" i="8"/>
  <c r="AJ328" i="8"/>
  <c r="X328" i="8"/>
  <c r="L328" i="8"/>
  <c r="AU328" i="8"/>
  <c r="AI328" i="8"/>
  <c r="W328" i="8"/>
  <c r="K328" i="8"/>
  <c r="AT328" i="8"/>
  <c r="AH328" i="8"/>
  <c r="V328" i="8"/>
  <c r="J328" i="8"/>
  <c r="AS328" i="8"/>
  <c r="AD328" i="8"/>
  <c r="O328" i="8"/>
  <c r="AR328" i="8"/>
  <c r="AC328" i="8"/>
  <c r="N328" i="8"/>
  <c r="AQ328" i="8"/>
  <c r="AB328" i="8"/>
  <c r="M328" i="8"/>
  <c r="AO328" i="8"/>
  <c r="Z328" i="8"/>
  <c r="H328" i="8"/>
  <c r="AA328" i="8"/>
  <c r="D328" i="8"/>
  <c r="AY328" i="8"/>
  <c r="Y328" i="8"/>
  <c r="C328" i="8"/>
  <c r="AX328" i="8"/>
  <c r="U328" i="8"/>
  <c r="B328" i="8"/>
  <c r="AW328" i="8"/>
  <c r="T328" i="8"/>
  <c r="AP328" i="8"/>
  <c r="S328" i="8"/>
  <c r="AG328" i="8"/>
  <c r="F328" i="8"/>
  <c r="E328" i="8"/>
  <c r="AN328" i="8"/>
  <c r="AM328" i="8"/>
  <c r="AL328" i="8"/>
  <c r="Q328" i="8"/>
  <c r="AK328" i="8"/>
  <c r="AF328" i="8"/>
  <c r="AE328" i="8"/>
  <c r="I328" i="8"/>
  <c r="R328" i="8"/>
  <c r="P328" i="8"/>
  <c r="AT329" i="8"/>
  <c r="AH329" i="8"/>
  <c r="V329" i="8"/>
  <c r="J329" i="8"/>
  <c r="AS329" i="8"/>
  <c r="AG329" i="8"/>
  <c r="U329" i="8"/>
  <c r="I329" i="8"/>
  <c r="AR329" i="8"/>
  <c r="AF329" i="8"/>
  <c r="T329" i="8"/>
  <c r="H329" i="8"/>
  <c r="AQ329" i="8"/>
  <c r="AE329" i="8"/>
  <c r="AV329" i="8"/>
  <c r="AB329" i="8"/>
  <c r="M329" i="8"/>
  <c r="AU329" i="8"/>
  <c r="AA329" i="8"/>
  <c r="L329" i="8"/>
  <c r="AP329" i="8"/>
  <c r="Z329" i="8"/>
  <c r="K329" i="8"/>
  <c r="AN329" i="8"/>
  <c r="X329" i="8"/>
  <c r="F329" i="8"/>
  <c r="Y329" i="8"/>
  <c r="B329" i="8"/>
  <c r="AY329" i="8"/>
  <c r="W329" i="8"/>
  <c r="AX329" i="8"/>
  <c r="S329" i="8"/>
  <c r="AW329" i="8"/>
  <c r="R329" i="8"/>
  <c r="AO329" i="8"/>
  <c r="Q329" i="8"/>
  <c r="AI329" i="8"/>
  <c r="E329" i="8"/>
  <c r="D329" i="8"/>
  <c r="C329" i="8"/>
  <c r="AM329" i="8"/>
  <c r="AL329" i="8"/>
  <c r="AK329" i="8"/>
  <c r="O329" i="8"/>
  <c r="N329" i="8"/>
  <c r="AJ329" i="8"/>
  <c r="AC329" i="8"/>
  <c r="P329" i="8"/>
  <c r="AD329" i="8"/>
  <c r="AP331" i="8"/>
  <c r="AD331" i="8"/>
  <c r="R331" i="8"/>
  <c r="F331" i="8"/>
  <c r="AO331" i="8"/>
  <c r="AC331" i="8"/>
  <c r="Q331" i="8"/>
  <c r="E331" i="8"/>
  <c r="AN331" i="8"/>
  <c r="AB331" i="8"/>
  <c r="P331" i="8"/>
  <c r="D331" i="8"/>
  <c r="AY331" i="8"/>
  <c r="AM331" i="8"/>
  <c r="AA331" i="8"/>
  <c r="O331" i="8"/>
  <c r="C331" i="8"/>
  <c r="AJ331" i="8"/>
  <c r="T331" i="8"/>
  <c r="AI331" i="8"/>
  <c r="S331" i="8"/>
  <c r="AX331" i="8"/>
  <c r="AH331" i="8"/>
  <c r="N331" i="8"/>
  <c r="AV331" i="8"/>
  <c r="AF331" i="8"/>
  <c r="L331" i="8"/>
  <c r="AG331" i="8"/>
  <c r="H331" i="8"/>
  <c r="AE331" i="8"/>
  <c r="Z331" i="8"/>
  <c r="B331" i="8"/>
  <c r="Y331" i="8"/>
  <c r="AW331" i="8"/>
  <c r="X331" i="8"/>
  <c r="AQ331" i="8"/>
  <c r="K331" i="8"/>
  <c r="J331" i="8"/>
  <c r="I331" i="8"/>
  <c r="AU331" i="8"/>
  <c r="AT331" i="8"/>
  <c r="AS331" i="8"/>
  <c r="V331" i="8"/>
  <c r="U331" i="8"/>
  <c r="M331" i="8"/>
  <c r="AR331" i="8"/>
  <c r="AL331" i="8"/>
  <c r="AK331" i="8"/>
  <c r="W331" i="8"/>
  <c r="AP345" i="8"/>
  <c r="AD345" i="8"/>
  <c r="R345" i="8"/>
  <c r="F345" i="8"/>
  <c r="AX345" i="8"/>
  <c r="AL345" i="8"/>
  <c r="Z345" i="8"/>
  <c r="N345" i="8"/>
  <c r="B345" i="8"/>
  <c r="AK345" i="8"/>
  <c r="W345" i="8"/>
  <c r="I345" i="8"/>
  <c r="AU345" i="8"/>
  <c r="AF345" i="8"/>
  <c r="P345" i="8"/>
  <c r="AT345" i="8"/>
  <c r="AE345" i="8"/>
  <c r="O345" i="8"/>
  <c r="AS345" i="8"/>
  <c r="AC345" i="8"/>
  <c r="M345" i="8"/>
  <c r="AR345" i="8"/>
  <c r="AB345" i="8"/>
  <c r="L345" i="8"/>
  <c r="AW345" i="8"/>
  <c r="X345" i="8"/>
  <c r="C345" i="8"/>
  <c r="AV345" i="8"/>
  <c r="V345" i="8"/>
  <c r="AQ345" i="8"/>
  <c r="U345" i="8"/>
  <c r="AN345" i="8"/>
  <c r="S345" i="8"/>
  <c r="AH345" i="8"/>
  <c r="AG345" i="8"/>
  <c r="AA345" i="8"/>
  <c r="Y345" i="8"/>
  <c r="T345" i="8"/>
  <c r="AM345" i="8"/>
  <c r="AJ345" i="8"/>
  <c r="AI345" i="8"/>
  <c r="Q345" i="8"/>
  <c r="K345" i="8"/>
  <c r="J345" i="8"/>
  <c r="AY345" i="8"/>
  <c r="AO345" i="8"/>
  <c r="H345" i="8"/>
  <c r="E345" i="8"/>
  <c r="D345" i="8"/>
  <c r="AT349" i="8"/>
  <c r="AH349" i="8"/>
  <c r="V349" i="8"/>
  <c r="J349" i="8"/>
  <c r="AP349" i="8"/>
  <c r="AD349" i="8"/>
  <c r="R349" i="8"/>
  <c r="F349" i="8"/>
  <c r="AM349" i="8"/>
  <c r="Y349" i="8"/>
  <c r="K349" i="8"/>
  <c r="AY349" i="8"/>
  <c r="AJ349" i="8"/>
  <c r="T349" i="8"/>
  <c r="D349" i="8"/>
  <c r="AX349" i="8"/>
  <c r="AI349" i="8"/>
  <c r="S349" i="8"/>
  <c r="C349" i="8"/>
  <c r="AW349" i="8"/>
  <c r="AG349" i="8"/>
  <c r="Q349" i="8"/>
  <c r="B349" i="8"/>
  <c r="AV349" i="8"/>
  <c r="AF349" i="8"/>
  <c r="P349" i="8"/>
  <c r="AL349" i="8"/>
  <c r="M349" i="8"/>
  <c r="AK349" i="8"/>
  <c r="L349" i="8"/>
  <c r="AE349" i="8"/>
  <c r="I349" i="8"/>
  <c r="AB349" i="8"/>
  <c r="AU349" i="8"/>
  <c r="AR349" i="8"/>
  <c r="H349" i="8"/>
  <c r="AQ349" i="8"/>
  <c r="E349" i="8"/>
  <c r="AO349" i="8"/>
  <c r="AN349" i="8"/>
  <c r="AC349" i="8"/>
  <c r="U349" i="8"/>
  <c r="AS349" i="8"/>
  <c r="AA349" i="8"/>
  <c r="Z349" i="8"/>
  <c r="X349" i="8"/>
  <c r="O349" i="8"/>
  <c r="N349" i="8"/>
  <c r="W349" i="8"/>
  <c r="AT323" i="8"/>
  <c r="AH323" i="8"/>
  <c r="V323" i="8"/>
  <c r="J323" i="8"/>
  <c r="AS323" i="8"/>
  <c r="AG323" i="8"/>
  <c r="U323" i="8"/>
  <c r="I323" i="8"/>
  <c r="AV323" i="8"/>
  <c r="AF323" i="8"/>
  <c r="R323" i="8"/>
  <c r="D323" i="8"/>
  <c r="AU323" i="8"/>
  <c r="AE323" i="8"/>
  <c r="Q323" i="8"/>
  <c r="C323" i="8"/>
  <c r="AR323" i="8"/>
  <c r="AD323" i="8"/>
  <c r="P323" i="8"/>
  <c r="B323" i="8"/>
  <c r="AP323" i="8"/>
  <c r="AB323" i="8"/>
  <c r="N323" i="8"/>
  <c r="AL323" i="8"/>
  <c r="O323" i="8"/>
  <c r="AK323" i="8"/>
  <c r="M323" i="8"/>
  <c r="AJ323" i="8"/>
  <c r="L323" i="8"/>
  <c r="AI323" i="8"/>
  <c r="K323" i="8"/>
  <c r="AC323" i="8"/>
  <c r="H323" i="8"/>
  <c r="AO323" i="8"/>
  <c r="W323" i="8"/>
  <c r="AN323" i="8"/>
  <c r="AM323" i="8"/>
  <c r="AA323" i="8"/>
  <c r="Z323" i="8"/>
  <c r="Y323" i="8"/>
  <c r="AX323" i="8"/>
  <c r="F323" i="8"/>
  <c r="AW323" i="8"/>
  <c r="AQ323" i="8"/>
  <c r="X323" i="8"/>
  <c r="T323" i="8"/>
  <c r="S323" i="8"/>
  <c r="AY323" i="8"/>
  <c r="E323" i="8"/>
  <c r="AX371" i="8"/>
  <c r="AL371" i="8"/>
  <c r="Z371" i="8"/>
  <c r="N371" i="8"/>
  <c r="B371" i="8"/>
  <c r="AW371" i="8"/>
  <c r="AK371" i="8"/>
  <c r="Y371" i="8"/>
  <c r="M371" i="8"/>
  <c r="AT371" i="8"/>
  <c r="AH371" i="8"/>
  <c r="V371" i="8"/>
  <c r="J371" i="8"/>
  <c r="AI371" i="8"/>
  <c r="S371" i="8"/>
  <c r="D371" i="8"/>
  <c r="AY371" i="8"/>
  <c r="AG371" i="8"/>
  <c r="R371" i="8"/>
  <c r="C371" i="8"/>
  <c r="AS371" i="8"/>
  <c r="AD371" i="8"/>
  <c r="O371" i="8"/>
  <c r="AR371" i="8"/>
  <c r="AC371" i="8"/>
  <c r="L371" i="8"/>
  <c r="AM371" i="8"/>
  <c r="K371" i="8"/>
  <c r="AJ371" i="8"/>
  <c r="I371" i="8"/>
  <c r="AF371" i="8"/>
  <c r="H371" i="8"/>
  <c r="AE371" i="8"/>
  <c r="AP371" i="8"/>
  <c r="T371" i="8"/>
  <c r="U371" i="8"/>
  <c r="Q371" i="8"/>
  <c r="P371" i="8"/>
  <c r="AV371" i="8"/>
  <c r="F371" i="8"/>
  <c r="AU371" i="8"/>
  <c r="AO371" i="8"/>
  <c r="AN371" i="8"/>
  <c r="AB371" i="8"/>
  <c r="AQ371" i="8"/>
  <c r="AA371" i="8"/>
  <c r="X371" i="8"/>
  <c r="E371" i="8"/>
  <c r="W371" i="8"/>
  <c r="AU310" i="8"/>
  <c r="AI310" i="8"/>
  <c r="W310" i="8"/>
  <c r="K310" i="8"/>
  <c r="AS310" i="8"/>
  <c r="AF310" i="8"/>
  <c r="S310" i="8"/>
  <c r="F310" i="8"/>
  <c r="AR310" i="8"/>
  <c r="AE310" i="8"/>
  <c r="R310" i="8"/>
  <c r="E310" i="8"/>
  <c r="AQ310" i="8"/>
  <c r="AD310" i="8"/>
  <c r="Q310" i="8"/>
  <c r="D310" i="8"/>
  <c r="AO310" i="8"/>
  <c r="AB310" i="8"/>
  <c r="O310" i="8"/>
  <c r="B310" i="8"/>
  <c r="AK310" i="8"/>
  <c r="P310" i="8"/>
  <c r="AJ310" i="8"/>
  <c r="N310" i="8"/>
  <c r="AH310" i="8"/>
  <c r="M310" i="8"/>
  <c r="AY310" i="8"/>
  <c r="AG310" i="8"/>
  <c r="L310" i="8"/>
  <c r="AX310" i="8"/>
  <c r="AC310" i="8"/>
  <c r="J310" i="8"/>
  <c r="AN310" i="8"/>
  <c r="V310" i="8"/>
  <c r="AM310" i="8"/>
  <c r="AL310" i="8"/>
  <c r="AA310" i="8"/>
  <c r="Z310" i="8"/>
  <c r="Y310" i="8"/>
  <c r="AV310" i="8"/>
  <c r="H310" i="8"/>
  <c r="AT310" i="8"/>
  <c r="AP310" i="8"/>
  <c r="X310" i="8"/>
  <c r="U310" i="8"/>
  <c r="T310" i="8"/>
  <c r="G310" i="8"/>
  <c r="C310" i="8"/>
  <c r="AW310" i="8"/>
  <c r="I310" i="8"/>
  <c r="AX327" i="8"/>
  <c r="AL327" i="8"/>
  <c r="Z327" i="8"/>
  <c r="N327" i="8"/>
  <c r="B327" i="8"/>
  <c r="AW327" i="8"/>
  <c r="AK327" i="8"/>
  <c r="Y327" i="8"/>
  <c r="M327" i="8"/>
  <c r="AV327" i="8"/>
  <c r="AH327" i="8"/>
  <c r="T327" i="8"/>
  <c r="F327" i="8"/>
  <c r="AU327" i="8"/>
  <c r="AG327" i="8"/>
  <c r="S327" i="8"/>
  <c r="E327" i="8"/>
  <c r="AT327" i="8"/>
  <c r="AF327" i="8"/>
  <c r="R327" i="8"/>
  <c r="D327" i="8"/>
  <c r="AR327" i="8"/>
  <c r="AD327" i="8"/>
  <c r="P327" i="8"/>
  <c r="AE327" i="8"/>
  <c r="J327" i="8"/>
  <c r="AC327" i="8"/>
  <c r="I327" i="8"/>
  <c r="AB327" i="8"/>
  <c r="H327" i="8"/>
  <c r="AY327" i="8"/>
  <c r="AA327" i="8"/>
  <c r="AS327" i="8"/>
  <c r="X327" i="8"/>
  <c r="C327" i="8"/>
  <c r="AM327" i="8"/>
  <c r="O327" i="8"/>
  <c r="L327" i="8"/>
  <c r="K327" i="8"/>
  <c r="AQ327" i="8"/>
  <c r="AP327" i="8"/>
  <c r="AO327" i="8"/>
  <c r="V327" i="8"/>
  <c r="U327" i="8"/>
  <c r="Q327" i="8"/>
  <c r="W327" i="8"/>
  <c r="AJ327" i="8"/>
  <c r="AI327" i="8"/>
  <c r="AN327" i="8"/>
  <c r="AO295" i="8"/>
  <c r="AC295" i="8"/>
  <c r="Q295" i="8"/>
  <c r="E295" i="8"/>
  <c r="AW295" i="8"/>
  <c r="AJ295" i="8"/>
  <c r="W295" i="8"/>
  <c r="J295" i="8"/>
  <c r="AV295" i="8"/>
  <c r="AI295" i="8"/>
  <c r="V295" i="8"/>
  <c r="I295" i="8"/>
  <c r="AU295" i="8"/>
  <c r="AH295" i="8"/>
  <c r="U295" i="8"/>
  <c r="H295" i="8"/>
  <c r="AS295" i="8"/>
  <c r="AF295" i="8"/>
  <c r="S295" i="8"/>
  <c r="F295" i="8"/>
  <c r="AN295" i="8"/>
  <c r="T295" i="8"/>
  <c r="AM295" i="8"/>
  <c r="R295" i="8"/>
  <c r="AL295" i="8"/>
  <c r="P295" i="8"/>
  <c r="AK295" i="8"/>
  <c r="O295" i="8"/>
  <c r="AG295" i="8"/>
  <c r="N295" i="8"/>
  <c r="AR295" i="8"/>
  <c r="Z295" i="8"/>
  <c r="D295" i="8"/>
  <c r="AQ295" i="8"/>
  <c r="C295" i="8"/>
  <c r="AP295" i="8"/>
  <c r="B295" i="8"/>
  <c r="AE295" i="8"/>
  <c r="AD295" i="8"/>
  <c r="AB295" i="8"/>
  <c r="AY295" i="8"/>
  <c r="L295" i="8"/>
  <c r="K295" i="8"/>
  <c r="G295" i="8"/>
  <c r="AT295" i="8"/>
  <c r="AA295" i="8"/>
  <c r="AX295" i="8"/>
  <c r="Y295" i="8"/>
  <c r="M295" i="8"/>
  <c r="X295" i="8"/>
  <c r="AX365" i="8"/>
  <c r="AL365" i="8"/>
  <c r="Z365" i="8"/>
  <c r="N365" i="8"/>
  <c r="B365" i="8"/>
  <c r="AW365" i="8"/>
  <c r="AK365" i="8"/>
  <c r="Y365" i="8"/>
  <c r="M365" i="8"/>
  <c r="AT365" i="8"/>
  <c r="AH365" i="8"/>
  <c r="V365" i="8"/>
  <c r="J365" i="8"/>
  <c r="AU365" i="8"/>
  <c r="AE365" i="8"/>
  <c r="P365" i="8"/>
  <c r="AS365" i="8"/>
  <c r="AD365" i="8"/>
  <c r="O365" i="8"/>
  <c r="AP365" i="8"/>
  <c r="AA365" i="8"/>
  <c r="I365" i="8"/>
  <c r="AO365" i="8"/>
  <c r="X365" i="8"/>
  <c r="H365" i="8"/>
  <c r="AY365" i="8"/>
  <c r="W365" i="8"/>
  <c r="C365" i="8"/>
  <c r="AV365" i="8"/>
  <c r="U365" i="8"/>
  <c r="S365" i="8"/>
  <c r="AR365" i="8"/>
  <c r="R365" i="8"/>
  <c r="AQ365" i="8"/>
  <c r="Q365" i="8"/>
  <c r="AN365" i="8"/>
  <c r="L365" i="8"/>
  <c r="F365" i="8"/>
  <c r="E365" i="8"/>
  <c r="AM365" i="8"/>
  <c r="D365" i="8"/>
  <c r="AI365" i="8"/>
  <c r="AG365" i="8"/>
  <c r="AF365" i="8"/>
  <c r="AJ365" i="8"/>
  <c r="AC365" i="8"/>
  <c r="AB365" i="8"/>
  <c r="T365" i="8"/>
  <c r="K365" i="8"/>
  <c r="AN352" i="8"/>
  <c r="AB352" i="8"/>
  <c r="P352" i="8"/>
  <c r="D352" i="8"/>
  <c r="AV352" i="8"/>
  <c r="AJ352" i="8"/>
  <c r="X352" i="8"/>
  <c r="L352" i="8"/>
  <c r="AU352" i="8"/>
  <c r="AG352" i="8"/>
  <c r="S352" i="8"/>
  <c r="E352" i="8"/>
  <c r="AR352" i="8"/>
  <c r="AC352" i="8"/>
  <c r="M352" i="8"/>
  <c r="AT352" i="8"/>
  <c r="AD352" i="8"/>
  <c r="K352" i="8"/>
  <c r="AS352" i="8"/>
  <c r="AA352" i="8"/>
  <c r="J352" i="8"/>
  <c r="AQ352" i="8"/>
  <c r="Z352" i="8"/>
  <c r="I352" i="8"/>
  <c r="AP352" i="8"/>
  <c r="Y352" i="8"/>
  <c r="H352" i="8"/>
  <c r="AF352" i="8"/>
  <c r="C352" i="8"/>
  <c r="AE352" i="8"/>
  <c r="B352" i="8"/>
  <c r="W352" i="8"/>
  <c r="AX352" i="8"/>
  <c r="U352" i="8"/>
  <c r="AW352" i="8"/>
  <c r="T352" i="8"/>
  <c r="AO352" i="8"/>
  <c r="R352" i="8"/>
  <c r="AI352" i="8"/>
  <c r="AH352" i="8"/>
  <c r="V352" i="8"/>
  <c r="Q352" i="8"/>
  <c r="O352" i="8"/>
  <c r="AM352" i="8"/>
  <c r="F352" i="8"/>
  <c r="AL352" i="8"/>
  <c r="AK352" i="8"/>
  <c r="N352" i="8"/>
  <c r="AY352" i="8"/>
  <c r="AR338" i="8"/>
  <c r="AF338" i="8"/>
  <c r="T338" i="8"/>
  <c r="H338" i="8"/>
  <c r="AN338" i="8"/>
  <c r="AB338" i="8"/>
  <c r="P338" i="8"/>
  <c r="D338" i="8"/>
  <c r="AU338" i="8"/>
  <c r="AG338" i="8"/>
  <c r="R338" i="8"/>
  <c r="C338" i="8"/>
  <c r="AT338" i="8"/>
  <c r="AE338" i="8"/>
  <c r="Q338" i="8"/>
  <c r="B338" i="8"/>
  <c r="AS338" i="8"/>
  <c r="AD338" i="8"/>
  <c r="O338" i="8"/>
  <c r="AQ338" i="8"/>
  <c r="AC338" i="8"/>
  <c r="N338" i="8"/>
  <c r="AW338" i="8"/>
  <c r="Y338" i="8"/>
  <c r="F338" i="8"/>
  <c r="AV338" i="8"/>
  <c r="X338" i="8"/>
  <c r="E338" i="8"/>
  <c r="AP338" i="8"/>
  <c r="W338" i="8"/>
  <c r="AM338" i="8"/>
  <c r="U338" i="8"/>
  <c r="V338" i="8"/>
  <c r="S338" i="8"/>
  <c r="AY338" i="8"/>
  <c r="M338" i="8"/>
  <c r="AX338" i="8"/>
  <c r="L338" i="8"/>
  <c r="AO338" i="8"/>
  <c r="K338" i="8"/>
  <c r="AH338" i="8"/>
  <c r="AL338" i="8"/>
  <c r="AK338" i="8"/>
  <c r="AJ338" i="8"/>
  <c r="I338" i="8"/>
  <c r="Z338" i="8"/>
  <c r="J338" i="8"/>
  <c r="AI338" i="8"/>
  <c r="AA338" i="8"/>
  <c r="AU298" i="8"/>
  <c r="AI298" i="8"/>
  <c r="W298" i="8"/>
  <c r="K298" i="8"/>
  <c r="AQ298" i="8"/>
  <c r="AD298" i="8"/>
  <c r="Q298" i="8"/>
  <c r="D298" i="8"/>
  <c r="AP298" i="8"/>
  <c r="AC298" i="8"/>
  <c r="P298" i="8"/>
  <c r="C298" i="8"/>
  <c r="AO298" i="8"/>
  <c r="AB298" i="8"/>
  <c r="O298" i="8"/>
  <c r="B298" i="8"/>
  <c r="AM298" i="8"/>
  <c r="Z298" i="8"/>
  <c r="M298" i="8"/>
  <c r="AV298" i="8"/>
  <c r="AA298" i="8"/>
  <c r="H298" i="8"/>
  <c r="AT298" i="8"/>
  <c r="Y298" i="8"/>
  <c r="G298" i="8"/>
  <c r="AS298" i="8"/>
  <c r="X298" i="8"/>
  <c r="F298" i="8"/>
  <c r="AR298" i="8"/>
  <c r="V298" i="8"/>
  <c r="E298" i="8"/>
  <c r="AN298" i="8"/>
  <c r="U298" i="8"/>
  <c r="AY298" i="8"/>
  <c r="AG298" i="8"/>
  <c r="L298" i="8"/>
  <c r="AX298" i="8"/>
  <c r="J298" i="8"/>
  <c r="AW298" i="8"/>
  <c r="I298" i="8"/>
  <c r="AL298" i="8"/>
  <c r="AK298" i="8"/>
  <c r="AJ298" i="8"/>
  <c r="S298" i="8"/>
  <c r="R298" i="8"/>
  <c r="N298" i="8"/>
  <c r="AF298" i="8"/>
  <c r="AE298" i="8"/>
  <c r="AH298" i="8"/>
  <c r="T298" i="8"/>
  <c r="AR368" i="8"/>
  <c r="AF368" i="8"/>
  <c r="T368" i="8"/>
  <c r="H368" i="8"/>
  <c r="AQ368" i="8"/>
  <c r="AE368" i="8"/>
  <c r="S368" i="8"/>
  <c r="AN368" i="8"/>
  <c r="AB368" i="8"/>
  <c r="P368" i="8"/>
  <c r="D368" i="8"/>
  <c r="AO368" i="8"/>
  <c r="Y368" i="8"/>
  <c r="J368" i="8"/>
  <c r="AM368" i="8"/>
  <c r="X368" i="8"/>
  <c r="I368" i="8"/>
  <c r="AY368" i="8"/>
  <c r="AJ368" i="8"/>
  <c r="U368" i="8"/>
  <c r="C368" i="8"/>
  <c r="AX368" i="8"/>
  <c r="AI368" i="8"/>
  <c r="R368" i="8"/>
  <c r="B368" i="8"/>
  <c r="AS368" i="8"/>
  <c r="Q368" i="8"/>
  <c r="AP368" i="8"/>
  <c r="O368" i="8"/>
  <c r="AK368" i="8"/>
  <c r="M368" i="8"/>
  <c r="AV368" i="8"/>
  <c r="Z368" i="8"/>
  <c r="N368" i="8"/>
  <c r="AW368" i="8"/>
  <c r="L368" i="8"/>
  <c r="AU368" i="8"/>
  <c r="K368" i="8"/>
  <c r="AT368" i="8"/>
  <c r="F368" i="8"/>
  <c r="AG368" i="8"/>
  <c r="AD368" i="8"/>
  <c r="AC368" i="8"/>
  <c r="W368" i="8"/>
  <c r="V368" i="8"/>
  <c r="E368" i="8"/>
  <c r="AL368" i="8"/>
  <c r="AH368" i="8"/>
  <c r="AA368" i="8"/>
  <c r="AN346" i="8"/>
  <c r="AB346" i="8"/>
  <c r="P346" i="8"/>
  <c r="D346" i="8"/>
  <c r="AV346" i="8"/>
  <c r="AJ346" i="8"/>
  <c r="X346" i="8"/>
  <c r="L346" i="8"/>
  <c r="AS346" i="8"/>
  <c r="AE346" i="8"/>
  <c r="Q346" i="8"/>
  <c r="B346" i="8"/>
  <c r="AR346" i="8"/>
  <c r="AC346" i="8"/>
  <c r="M346" i="8"/>
  <c r="AQ346" i="8"/>
  <c r="AA346" i="8"/>
  <c r="K346" i="8"/>
  <c r="AP346" i="8"/>
  <c r="Z346" i="8"/>
  <c r="J346" i="8"/>
  <c r="AO346" i="8"/>
  <c r="Y346" i="8"/>
  <c r="I346" i="8"/>
  <c r="AU346" i="8"/>
  <c r="U346" i="8"/>
  <c r="AT346" i="8"/>
  <c r="T346" i="8"/>
  <c r="AM346" i="8"/>
  <c r="S346" i="8"/>
  <c r="AK346" i="8"/>
  <c r="O346" i="8"/>
  <c r="R346" i="8"/>
  <c r="AY346" i="8"/>
  <c r="N346" i="8"/>
  <c r="AX346" i="8"/>
  <c r="H346" i="8"/>
  <c r="AW346" i="8"/>
  <c r="AL346" i="8"/>
  <c r="F346" i="8"/>
  <c r="AD346" i="8"/>
  <c r="AI346" i="8"/>
  <c r="AH346" i="8"/>
  <c r="AG346" i="8"/>
  <c r="C346" i="8"/>
  <c r="AF346" i="8"/>
  <c r="W346" i="8"/>
  <c r="E346" i="8"/>
  <c r="V346" i="8"/>
  <c r="AV342" i="8"/>
  <c r="AJ342" i="8"/>
  <c r="X342" i="8"/>
  <c r="L342" i="8"/>
  <c r="AR342" i="8"/>
  <c r="AF342" i="8"/>
  <c r="T342" i="8"/>
  <c r="H342" i="8"/>
  <c r="AW342" i="8"/>
  <c r="AH342" i="8"/>
  <c r="S342" i="8"/>
  <c r="E342" i="8"/>
  <c r="AU342" i="8"/>
  <c r="AG342" i="8"/>
  <c r="R342" i="8"/>
  <c r="D342" i="8"/>
  <c r="AT342" i="8"/>
  <c r="AE342" i="8"/>
  <c r="Q342" i="8"/>
  <c r="C342" i="8"/>
  <c r="AS342" i="8"/>
  <c r="AD342" i="8"/>
  <c r="P342" i="8"/>
  <c r="B342" i="8"/>
  <c r="AO342" i="8"/>
  <c r="V342" i="8"/>
  <c r="AN342" i="8"/>
  <c r="U342" i="8"/>
  <c r="AM342" i="8"/>
  <c r="O342" i="8"/>
  <c r="AK342" i="8"/>
  <c r="M342" i="8"/>
  <c r="AY342" i="8"/>
  <c r="N342" i="8"/>
  <c r="AX342" i="8"/>
  <c r="K342" i="8"/>
  <c r="AQ342" i="8"/>
  <c r="J342" i="8"/>
  <c r="AP342" i="8"/>
  <c r="I342" i="8"/>
  <c r="AL342" i="8"/>
  <c r="Z342" i="8"/>
  <c r="AI342" i="8"/>
  <c r="AC342" i="8"/>
  <c r="AB342" i="8"/>
  <c r="AA342" i="8"/>
  <c r="Y342" i="8"/>
  <c r="W342" i="8"/>
  <c r="F342" i="8"/>
  <c r="AX333" i="8"/>
  <c r="AL333" i="8"/>
  <c r="Z333" i="8"/>
  <c r="N333" i="8"/>
  <c r="B333" i="8"/>
  <c r="AW333" i="8"/>
  <c r="AK333" i="8"/>
  <c r="Y333" i="8"/>
  <c r="M333" i="8"/>
  <c r="AV333" i="8"/>
  <c r="AJ333" i="8"/>
  <c r="X333" i="8"/>
  <c r="L333" i="8"/>
  <c r="AU333" i="8"/>
  <c r="AI333" i="8"/>
  <c r="W333" i="8"/>
  <c r="K333" i="8"/>
  <c r="AR333" i="8"/>
  <c r="AB333" i="8"/>
  <c r="H333" i="8"/>
  <c r="AQ333" i="8"/>
  <c r="AA333" i="8"/>
  <c r="AP333" i="8"/>
  <c r="V333" i="8"/>
  <c r="F333" i="8"/>
  <c r="AN333" i="8"/>
  <c r="T333" i="8"/>
  <c r="D333" i="8"/>
  <c r="AO333" i="8"/>
  <c r="P333" i="8"/>
  <c r="AM333" i="8"/>
  <c r="O333" i="8"/>
  <c r="AH333" i="8"/>
  <c r="J333" i="8"/>
  <c r="AG333" i="8"/>
  <c r="I333" i="8"/>
  <c r="AF333" i="8"/>
  <c r="E333" i="8"/>
  <c r="AY333" i="8"/>
  <c r="S333" i="8"/>
  <c r="R333" i="8"/>
  <c r="Q333" i="8"/>
  <c r="C333" i="8"/>
  <c r="AD333" i="8"/>
  <c r="AC333" i="8"/>
  <c r="U333" i="8"/>
  <c r="AT333" i="8"/>
  <c r="AS333" i="8"/>
  <c r="AE333" i="8"/>
  <c r="AT373" i="8"/>
  <c r="AH373" i="8"/>
  <c r="V373" i="8"/>
  <c r="J373" i="8"/>
  <c r="AS373" i="8"/>
  <c r="AG373" i="8"/>
  <c r="U373" i="8"/>
  <c r="I373" i="8"/>
  <c r="AP373" i="8"/>
  <c r="AD373" i="8"/>
  <c r="R373" i="8"/>
  <c r="F373" i="8"/>
  <c r="AV373" i="8"/>
  <c r="AE373" i="8"/>
  <c r="O373" i="8"/>
  <c r="AU373" i="8"/>
  <c r="AC373" i="8"/>
  <c r="N373" i="8"/>
  <c r="AO373" i="8"/>
  <c r="Z373" i="8"/>
  <c r="K373" i="8"/>
  <c r="AN373" i="8"/>
  <c r="Y373" i="8"/>
  <c r="H373" i="8"/>
  <c r="AI373" i="8"/>
  <c r="AF373" i="8"/>
  <c r="E373" i="8"/>
  <c r="AB373" i="8"/>
  <c r="D373" i="8"/>
  <c r="AY373" i="8"/>
  <c r="AA373" i="8"/>
  <c r="C373" i="8"/>
  <c r="AL373" i="8"/>
  <c r="P373" i="8"/>
  <c r="AQ373" i="8"/>
  <c r="AM373" i="8"/>
  <c r="AK373" i="8"/>
  <c r="AJ373" i="8"/>
  <c r="T373" i="8"/>
  <c r="S373" i="8"/>
  <c r="Q373" i="8"/>
  <c r="L373" i="8"/>
  <c r="B373" i="8"/>
  <c r="AX373" i="8"/>
  <c r="AW373" i="8"/>
  <c r="AR373" i="8"/>
  <c r="X373" i="8"/>
  <c r="W373" i="8"/>
  <c r="M373" i="8"/>
  <c r="AT337" i="8"/>
  <c r="AH337" i="8"/>
  <c r="V337" i="8"/>
  <c r="J337" i="8"/>
  <c r="AP337" i="8"/>
  <c r="AD337" i="8"/>
  <c r="R337" i="8"/>
  <c r="F337" i="8"/>
  <c r="AM337" i="8"/>
  <c r="Y337" i="8"/>
  <c r="K337" i="8"/>
  <c r="AL337" i="8"/>
  <c r="X337" i="8"/>
  <c r="I337" i="8"/>
  <c r="AY337" i="8"/>
  <c r="AK337" i="8"/>
  <c r="W337" i="8"/>
  <c r="H337" i="8"/>
  <c r="AX337" i="8"/>
  <c r="AJ337" i="8"/>
  <c r="U337" i="8"/>
  <c r="AF337" i="8"/>
  <c r="M337" i="8"/>
  <c r="AE337" i="8"/>
  <c r="L337" i="8"/>
  <c r="AW337" i="8"/>
  <c r="AC337" i="8"/>
  <c r="E337" i="8"/>
  <c r="AU337" i="8"/>
  <c r="AA337" i="8"/>
  <c r="C337" i="8"/>
  <c r="AO337" i="8"/>
  <c r="D337" i="8"/>
  <c r="AN337" i="8"/>
  <c r="B337" i="8"/>
  <c r="AI337" i="8"/>
  <c r="AG337" i="8"/>
  <c r="AB337" i="8"/>
  <c r="AS337" i="8"/>
  <c r="P337" i="8"/>
  <c r="AR337" i="8"/>
  <c r="AQ337" i="8"/>
  <c r="Z337" i="8"/>
  <c r="T337" i="8"/>
  <c r="S337" i="8"/>
  <c r="AV337" i="8"/>
  <c r="Q337" i="8"/>
  <c r="O337" i="8"/>
  <c r="N337" i="8"/>
  <c r="AN320" i="8"/>
  <c r="AB320" i="8"/>
  <c r="P320" i="8"/>
  <c r="D320" i="8"/>
  <c r="AY320" i="8"/>
  <c r="AM320" i="8"/>
  <c r="AA320" i="8"/>
  <c r="O320" i="8"/>
  <c r="C320" i="8"/>
  <c r="AL320" i="8"/>
  <c r="X320" i="8"/>
  <c r="J320" i="8"/>
  <c r="AK320" i="8"/>
  <c r="W320" i="8"/>
  <c r="I320" i="8"/>
  <c r="AX320" i="8"/>
  <c r="AJ320" i="8"/>
  <c r="V320" i="8"/>
  <c r="H320" i="8"/>
  <c r="AV320" i="8"/>
  <c r="AH320" i="8"/>
  <c r="T320" i="8"/>
  <c r="F320" i="8"/>
  <c r="AI320" i="8"/>
  <c r="N320" i="8"/>
  <c r="AG320" i="8"/>
  <c r="M320" i="8"/>
  <c r="AF320" i="8"/>
  <c r="L320" i="8"/>
  <c r="AE320" i="8"/>
  <c r="K320" i="8"/>
  <c r="AW320" i="8"/>
  <c r="AD320" i="8"/>
  <c r="AQ320" i="8"/>
  <c r="S320" i="8"/>
  <c r="R320" i="8"/>
  <c r="Q320" i="8"/>
  <c r="AU320" i="8"/>
  <c r="E320" i="8"/>
  <c r="AT320" i="8"/>
  <c r="B320" i="8"/>
  <c r="AS320" i="8"/>
  <c r="Z320" i="8"/>
  <c r="Y320" i="8"/>
  <c r="U320" i="8"/>
  <c r="AR320" i="8"/>
  <c r="AP320" i="8"/>
  <c r="AC320" i="8"/>
  <c r="AO320" i="8"/>
  <c r="AT361" i="8"/>
  <c r="AH361" i="8"/>
  <c r="V361" i="8"/>
  <c r="J361" i="8"/>
  <c r="AS361" i="8"/>
  <c r="AG361" i="8"/>
  <c r="U361" i="8"/>
  <c r="I361" i="8"/>
  <c r="AP361" i="8"/>
  <c r="AD361" i="8"/>
  <c r="R361" i="8"/>
  <c r="F361" i="8"/>
  <c r="AM361" i="8"/>
  <c r="X361" i="8"/>
  <c r="AL361" i="8"/>
  <c r="W361" i="8"/>
  <c r="E361" i="8"/>
  <c r="AX361" i="8"/>
  <c r="AI361" i="8"/>
  <c r="Q361" i="8"/>
  <c r="B361" i="8"/>
  <c r="AW361" i="8"/>
  <c r="AF361" i="8"/>
  <c r="P361" i="8"/>
  <c r="AE361" i="8"/>
  <c r="K361" i="8"/>
  <c r="AC361" i="8"/>
  <c r="H361" i="8"/>
  <c r="AU361" i="8"/>
  <c r="S361" i="8"/>
  <c r="AR361" i="8"/>
  <c r="O361" i="8"/>
  <c r="AQ361" i="8"/>
  <c r="N361" i="8"/>
  <c r="AO361" i="8"/>
  <c r="M361" i="8"/>
  <c r="AJ361" i="8"/>
  <c r="AB361" i="8"/>
  <c r="AA361" i="8"/>
  <c r="Y361" i="8"/>
  <c r="T361" i="8"/>
  <c r="L361" i="8"/>
  <c r="AY361" i="8"/>
  <c r="D361" i="8"/>
  <c r="AV361" i="8"/>
  <c r="AN361" i="8"/>
  <c r="AK361" i="8"/>
  <c r="Z361" i="8"/>
  <c r="C361" i="8"/>
  <c r="AW315" i="8"/>
  <c r="AK315" i="8"/>
  <c r="Y315" i="8"/>
  <c r="M315" i="8"/>
  <c r="AR315" i="8"/>
  <c r="AE315" i="8"/>
  <c r="R315" i="8"/>
  <c r="E315" i="8"/>
  <c r="AQ315" i="8"/>
  <c r="AD315" i="8"/>
  <c r="Q315" i="8"/>
  <c r="D315" i="8"/>
  <c r="AP315" i="8"/>
  <c r="AC315" i="8"/>
  <c r="P315" i="8"/>
  <c r="C315" i="8"/>
  <c r="AN315" i="8"/>
  <c r="AA315" i="8"/>
  <c r="N315" i="8"/>
  <c r="AO315" i="8"/>
  <c r="V315" i="8"/>
  <c r="B315" i="8"/>
  <c r="AM315" i="8"/>
  <c r="U315" i="8"/>
  <c r="AL315" i="8"/>
  <c r="T315" i="8"/>
  <c r="AJ315" i="8"/>
  <c r="S315" i="8"/>
  <c r="AI315" i="8"/>
  <c r="O315" i="8"/>
  <c r="AU315" i="8"/>
  <c r="Z315" i="8"/>
  <c r="H315" i="8"/>
  <c r="X315" i="8"/>
  <c r="W315" i="8"/>
  <c r="L315" i="8"/>
  <c r="AY315" i="8"/>
  <c r="K315" i="8"/>
  <c r="AX315" i="8"/>
  <c r="J315" i="8"/>
  <c r="AG315" i="8"/>
  <c r="AF315" i="8"/>
  <c r="AB315" i="8"/>
  <c r="I315" i="8"/>
  <c r="G315" i="8"/>
  <c r="F315" i="8"/>
  <c r="AS315" i="8"/>
  <c r="AH315" i="8"/>
  <c r="AV315" i="8"/>
  <c r="AT315" i="8"/>
  <c r="AQ306" i="8"/>
  <c r="AE306" i="8"/>
  <c r="S306" i="8"/>
  <c r="G306" i="8"/>
  <c r="AW306" i="8"/>
  <c r="AJ306" i="8"/>
  <c r="W306" i="8"/>
  <c r="J306" i="8"/>
  <c r="AV306" i="8"/>
  <c r="AI306" i="8"/>
  <c r="V306" i="8"/>
  <c r="I306" i="8"/>
  <c r="AU306" i="8"/>
  <c r="AH306" i="8"/>
  <c r="U306" i="8"/>
  <c r="H306" i="8"/>
  <c r="AS306" i="8"/>
  <c r="AF306" i="8"/>
  <c r="R306" i="8"/>
  <c r="E306" i="8"/>
  <c r="AN306" i="8"/>
  <c r="T306" i="8"/>
  <c r="AM306" i="8"/>
  <c r="Q306" i="8"/>
  <c r="AL306" i="8"/>
  <c r="P306" i="8"/>
  <c r="AK306" i="8"/>
  <c r="O306" i="8"/>
  <c r="AG306" i="8"/>
  <c r="N306" i="8"/>
  <c r="AR306" i="8"/>
  <c r="Z306" i="8"/>
  <c r="D306" i="8"/>
  <c r="AP306" i="8"/>
  <c r="C306" i="8"/>
  <c r="AO306" i="8"/>
  <c r="B306" i="8"/>
  <c r="AD306" i="8"/>
  <c r="AC306" i="8"/>
  <c r="AB306" i="8"/>
  <c r="AY306" i="8"/>
  <c r="L306" i="8"/>
  <c r="K306" i="8"/>
  <c r="F306" i="8"/>
  <c r="AX306" i="8"/>
  <c r="AA306" i="8"/>
  <c r="Y306" i="8"/>
  <c r="AT306" i="8"/>
  <c r="X306" i="8"/>
  <c r="M306" i="8"/>
  <c r="AN376" i="8"/>
  <c r="AB376" i="8"/>
  <c r="P376" i="8"/>
  <c r="D376" i="8"/>
  <c r="AY376" i="8"/>
  <c r="AM376" i="8"/>
  <c r="AA376" i="8"/>
  <c r="O376" i="8"/>
  <c r="C376" i="8"/>
  <c r="AV376" i="8"/>
  <c r="AJ376" i="8"/>
  <c r="X376" i="8"/>
  <c r="L376" i="8"/>
  <c r="AP376" i="8"/>
  <c r="Y376" i="8"/>
  <c r="I376" i="8"/>
  <c r="AO376" i="8"/>
  <c r="W376" i="8"/>
  <c r="H376" i="8"/>
  <c r="AI376" i="8"/>
  <c r="T376" i="8"/>
  <c r="E376" i="8"/>
  <c r="AX376" i="8"/>
  <c r="AH376" i="8"/>
  <c r="S376" i="8"/>
  <c r="B376" i="8"/>
  <c r="AW376" i="8"/>
  <c r="AC376" i="8"/>
  <c r="AU376" i="8"/>
  <c r="Z376" i="8"/>
  <c r="AT376" i="8"/>
  <c r="V376" i="8"/>
  <c r="AS376" i="8"/>
  <c r="U376" i="8"/>
  <c r="AF376" i="8"/>
  <c r="J376" i="8"/>
  <c r="N376" i="8"/>
  <c r="M376" i="8"/>
  <c r="K376" i="8"/>
  <c r="AR376" i="8"/>
  <c r="AQ376" i="8"/>
  <c r="AK376" i="8"/>
  <c r="AG376" i="8"/>
  <c r="AE376" i="8"/>
  <c r="AL376" i="8"/>
  <c r="AD376" i="8"/>
  <c r="R376" i="8"/>
  <c r="F376" i="8"/>
  <c r="Q376" i="8"/>
  <c r="AY314" i="8"/>
  <c r="AM314" i="8"/>
  <c r="AA314" i="8"/>
  <c r="O314" i="8"/>
  <c r="C314" i="8"/>
  <c r="AP314" i="8"/>
  <c r="AC314" i="8"/>
  <c r="P314" i="8"/>
  <c r="B314" i="8"/>
  <c r="AO314" i="8"/>
  <c r="AB314" i="8"/>
  <c r="N314" i="8"/>
  <c r="AN314" i="8"/>
  <c r="Z314" i="8"/>
  <c r="M314" i="8"/>
  <c r="AX314" i="8"/>
  <c r="AK314" i="8"/>
  <c r="X314" i="8"/>
  <c r="K314" i="8"/>
  <c r="AG314" i="8"/>
  <c r="L314" i="8"/>
  <c r="AW314" i="8"/>
  <c r="AF314" i="8"/>
  <c r="J314" i="8"/>
  <c r="AV314" i="8"/>
  <c r="AE314" i="8"/>
  <c r="I314" i="8"/>
  <c r="AU314" i="8"/>
  <c r="AD314" i="8"/>
  <c r="H314" i="8"/>
  <c r="AT314" i="8"/>
  <c r="Y314" i="8"/>
  <c r="G314" i="8"/>
  <c r="AJ314" i="8"/>
  <c r="S314" i="8"/>
  <c r="AI314" i="8"/>
  <c r="AH314" i="8"/>
  <c r="W314" i="8"/>
  <c r="V314" i="8"/>
  <c r="U314" i="8"/>
  <c r="AR314" i="8"/>
  <c r="E314" i="8"/>
  <c r="D314" i="8"/>
  <c r="AS314" i="8"/>
  <c r="AL314" i="8"/>
  <c r="T314" i="8"/>
  <c r="AQ314" i="8"/>
  <c r="R314" i="8"/>
  <c r="Q314" i="8"/>
  <c r="F314" i="8"/>
  <c r="AR330" i="8"/>
  <c r="AF330" i="8"/>
  <c r="T330" i="8"/>
  <c r="H330" i="8"/>
  <c r="AQ330" i="8"/>
  <c r="AE330" i="8"/>
  <c r="S330" i="8"/>
  <c r="AP330" i="8"/>
  <c r="AD330" i="8"/>
  <c r="R330" i="8"/>
  <c r="F330" i="8"/>
  <c r="AO330" i="8"/>
  <c r="AC330" i="8"/>
  <c r="Q330" i="8"/>
  <c r="E330" i="8"/>
  <c r="AX330" i="8"/>
  <c r="AH330" i="8"/>
  <c r="N330" i="8"/>
  <c r="AW330" i="8"/>
  <c r="AG330" i="8"/>
  <c r="M330" i="8"/>
  <c r="AV330" i="8"/>
  <c r="AB330" i="8"/>
  <c r="L330" i="8"/>
  <c r="AT330" i="8"/>
  <c r="Z330" i="8"/>
  <c r="J330" i="8"/>
  <c r="AA330" i="8"/>
  <c r="B330" i="8"/>
  <c r="Y330" i="8"/>
  <c r="X330" i="8"/>
  <c r="AY330" i="8"/>
  <c r="W330" i="8"/>
  <c r="AU330" i="8"/>
  <c r="V330" i="8"/>
  <c r="AK330" i="8"/>
  <c r="I330" i="8"/>
  <c r="D330" i="8"/>
  <c r="C330" i="8"/>
  <c r="AS330" i="8"/>
  <c r="AN330" i="8"/>
  <c r="AM330" i="8"/>
  <c r="P330" i="8"/>
  <c r="AL330" i="8"/>
  <c r="AJ330" i="8"/>
  <c r="AI330" i="8"/>
  <c r="O330" i="8"/>
  <c r="K330" i="8"/>
  <c r="U330" i="8"/>
  <c r="AQ300" i="8"/>
  <c r="AE300" i="8"/>
  <c r="S300" i="8"/>
  <c r="G300" i="8"/>
  <c r="AV300" i="8"/>
  <c r="AI300" i="8"/>
  <c r="V300" i="8"/>
  <c r="I300" i="8"/>
  <c r="AU300" i="8"/>
  <c r="AH300" i="8"/>
  <c r="U300" i="8"/>
  <c r="H300" i="8"/>
  <c r="AT300" i="8"/>
  <c r="AG300" i="8"/>
  <c r="T300" i="8"/>
  <c r="F300" i="8"/>
  <c r="AR300" i="8"/>
  <c r="AD300" i="8"/>
  <c r="Q300" i="8"/>
  <c r="D300" i="8"/>
  <c r="AS300" i="8"/>
  <c r="Z300" i="8"/>
  <c r="E300" i="8"/>
  <c r="AP300" i="8"/>
  <c r="Y300" i="8"/>
  <c r="C300" i="8"/>
  <c r="AO300" i="8"/>
  <c r="X300" i="8"/>
  <c r="B300" i="8"/>
  <c r="AN300" i="8"/>
  <c r="W300" i="8"/>
  <c r="AM300" i="8"/>
  <c r="R300" i="8"/>
  <c r="AY300" i="8"/>
  <c r="AC300" i="8"/>
  <c r="L300" i="8"/>
  <c r="AB300" i="8"/>
  <c r="AA300" i="8"/>
  <c r="P300" i="8"/>
  <c r="O300" i="8"/>
  <c r="N300" i="8"/>
  <c r="AK300" i="8"/>
  <c r="AX300" i="8"/>
  <c r="AW300" i="8"/>
  <c r="AL300" i="8"/>
  <c r="AJ300" i="8"/>
  <c r="AF300" i="8"/>
  <c r="J300" i="8"/>
  <c r="M300" i="8"/>
  <c r="K300" i="8"/>
  <c r="AW303" i="8"/>
  <c r="AK303" i="8"/>
  <c r="Y303" i="8"/>
  <c r="M303" i="8"/>
  <c r="AP303" i="8"/>
  <c r="AC303" i="8"/>
  <c r="P303" i="8"/>
  <c r="C303" i="8"/>
  <c r="AO303" i="8"/>
  <c r="AB303" i="8"/>
  <c r="O303" i="8"/>
  <c r="B303" i="8"/>
  <c r="AN303" i="8"/>
  <c r="AA303" i="8"/>
  <c r="N303" i="8"/>
  <c r="AY303" i="8"/>
  <c r="AL303" i="8"/>
  <c r="X303" i="8"/>
  <c r="K303" i="8"/>
  <c r="AG303" i="8"/>
  <c r="L303" i="8"/>
  <c r="AX303" i="8"/>
  <c r="AF303" i="8"/>
  <c r="J303" i="8"/>
  <c r="AV303" i="8"/>
  <c r="AE303" i="8"/>
  <c r="I303" i="8"/>
  <c r="AU303" i="8"/>
  <c r="AD303" i="8"/>
  <c r="H303" i="8"/>
  <c r="AT303" i="8"/>
  <c r="Z303" i="8"/>
  <c r="G303" i="8"/>
  <c r="AJ303" i="8"/>
  <c r="S303" i="8"/>
  <c r="AI303" i="8"/>
  <c r="AH303" i="8"/>
  <c r="W303" i="8"/>
  <c r="V303" i="8"/>
  <c r="U303" i="8"/>
  <c r="AR303" i="8"/>
  <c r="E303" i="8"/>
  <c r="D303" i="8"/>
  <c r="AQ303" i="8"/>
  <c r="AM303" i="8"/>
  <c r="F303" i="8"/>
  <c r="AS303" i="8"/>
  <c r="T303" i="8"/>
  <c r="R303" i="8"/>
  <c r="Q303" i="8"/>
  <c r="AV334" i="8"/>
  <c r="AJ334" i="8"/>
  <c r="X334" i="8"/>
  <c r="L334" i="8"/>
  <c r="AU334" i="8"/>
  <c r="AI334" i="8"/>
  <c r="W334" i="8"/>
  <c r="K334" i="8"/>
  <c r="AT334" i="8"/>
  <c r="AH334" i="8"/>
  <c r="V334" i="8"/>
  <c r="J334" i="8"/>
  <c r="AS334" i="8"/>
  <c r="AG334" i="8"/>
  <c r="U334" i="8"/>
  <c r="I334" i="8"/>
  <c r="AX334" i="8"/>
  <c r="AD334" i="8"/>
  <c r="N334" i="8"/>
  <c r="AW334" i="8"/>
  <c r="AC334" i="8"/>
  <c r="M334" i="8"/>
  <c r="AR334" i="8"/>
  <c r="AB334" i="8"/>
  <c r="H334" i="8"/>
  <c r="AP334" i="8"/>
  <c r="Z334" i="8"/>
  <c r="F334" i="8"/>
  <c r="AQ334" i="8"/>
  <c r="R334" i="8"/>
  <c r="AO334" i="8"/>
  <c r="Q334" i="8"/>
  <c r="AN334" i="8"/>
  <c r="P334" i="8"/>
  <c r="AM334" i="8"/>
  <c r="O334" i="8"/>
  <c r="AL334" i="8"/>
  <c r="Y334" i="8"/>
  <c r="T334" i="8"/>
  <c r="S334" i="8"/>
  <c r="E334" i="8"/>
  <c r="D334" i="8"/>
  <c r="C334" i="8"/>
  <c r="AF334" i="8"/>
  <c r="AY334" i="8"/>
  <c r="B334" i="8"/>
  <c r="AE334" i="8"/>
  <c r="AA334" i="8"/>
  <c r="AK334" i="8"/>
  <c r="AU304" i="8"/>
  <c r="AI304" i="8"/>
  <c r="W304" i="8"/>
  <c r="K304" i="8"/>
  <c r="AR304" i="8"/>
  <c r="AE304" i="8"/>
  <c r="R304" i="8"/>
  <c r="E304" i="8"/>
  <c r="AQ304" i="8"/>
  <c r="AD304" i="8"/>
  <c r="Q304" i="8"/>
  <c r="D304" i="8"/>
  <c r="AP304" i="8"/>
  <c r="AC304" i="8"/>
  <c r="P304" i="8"/>
  <c r="C304" i="8"/>
  <c r="AN304" i="8"/>
  <c r="AA304" i="8"/>
  <c r="N304" i="8"/>
  <c r="AO304" i="8"/>
  <c r="V304" i="8"/>
  <c r="B304" i="8"/>
  <c r="AM304" i="8"/>
  <c r="U304" i="8"/>
  <c r="AL304" i="8"/>
  <c r="T304" i="8"/>
  <c r="AK304" i="8"/>
  <c r="S304" i="8"/>
  <c r="AJ304" i="8"/>
  <c r="O304" i="8"/>
  <c r="AV304" i="8"/>
  <c r="Z304" i="8"/>
  <c r="H304" i="8"/>
  <c r="Y304" i="8"/>
  <c r="X304" i="8"/>
  <c r="M304" i="8"/>
  <c r="AY304" i="8"/>
  <c r="L304" i="8"/>
  <c r="AX304" i="8"/>
  <c r="J304" i="8"/>
  <c r="AG304" i="8"/>
  <c r="AF304" i="8"/>
  <c r="AB304" i="8"/>
  <c r="I304" i="8"/>
  <c r="G304" i="8"/>
  <c r="F304" i="8"/>
  <c r="AT304" i="8"/>
  <c r="AS304" i="8"/>
  <c r="AH304" i="8"/>
  <c r="AW304" i="8"/>
  <c r="AT343" i="8"/>
  <c r="AH343" i="8"/>
  <c r="V343" i="8"/>
  <c r="J343" i="8"/>
  <c r="AP343" i="8"/>
  <c r="AD343" i="8"/>
  <c r="R343" i="8"/>
  <c r="F343" i="8"/>
  <c r="AO343" i="8"/>
  <c r="AA343" i="8"/>
  <c r="M343" i="8"/>
  <c r="AN343" i="8"/>
  <c r="Z343" i="8"/>
  <c r="L343" i="8"/>
  <c r="AM343" i="8"/>
  <c r="Y343" i="8"/>
  <c r="K343" i="8"/>
  <c r="AL343" i="8"/>
  <c r="X343" i="8"/>
  <c r="I343" i="8"/>
  <c r="AI343" i="8"/>
  <c r="O343" i="8"/>
  <c r="AG343" i="8"/>
  <c r="N343" i="8"/>
  <c r="AY343" i="8"/>
  <c r="AF343" i="8"/>
  <c r="H343" i="8"/>
  <c r="AW343" i="8"/>
  <c r="AC343" i="8"/>
  <c r="E343" i="8"/>
  <c r="AE343" i="8"/>
  <c r="AB343" i="8"/>
  <c r="W343" i="8"/>
  <c r="U343" i="8"/>
  <c r="AX343" i="8"/>
  <c r="T343" i="8"/>
  <c r="AQ343" i="8"/>
  <c r="D343" i="8"/>
  <c r="C343" i="8"/>
  <c r="B343" i="8"/>
  <c r="AV343" i="8"/>
  <c r="AU343" i="8"/>
  <c r="AS343" i="8"/>
  <c r="Q343" i="8"/>
  <c r="P343" i="8"/>
  <c r="AR343" i="8"/>
  <c r="AK343" i="8"/>
  <c r="S343" i="8"/>
  <c r="AJ343" i="8"/>
  <c r="AX347" i="8"/>
  <c r="AL347" i="8"/>
  <c r="Z347" i="8"/>
  <c r="N347" i="8"/>
  <c r="B347" i="8"/>
  <c r="AT347" i="8"/>
  <c r="AH347" i="8"/>
  <c r="V347" i="8"/>
  <c r="J347" i="8"/>
  <c r="AM347" i="8"/>
  <c r="X347" i="8"/>
  <c r="I347" i="8"/>
  <c r="AP347" i="8"/>
  <c r="AA347" i="8"/>
  <c r="K347" i="8"/>
  <c r="AO347" i="8"/>
  <c r="Y347" i="8"/>
  <c r="H347" i="8"/>
  <c r="AN347" i="8"/>
  <c r="W347" i="8"/>
  <c r="AK347" i="8"/>
  <c r="U347" i="8"/>
  <c r="F347" i="8"/>
  <c r="AR347" i="8"/>
  <c r="R347" i="8"/>
  <c r="AQ347" i="8"/>
  <c r="Q347" i="8"/>
  <c r="AJ347" i="8"/>
  <c r="P347" i="8"/>
  <c r="AG347" i="8"/>
  <c r="M347" i="8"/>
  <c r="AI347" i="8"/>
  <c r="C347" i="8"/>
  <c r="AF347" i="8"/>
  <c r="AE347" i="8"/>
  <c r="AD347" i="8"/>
  <c r="AC347" i="8"/>
  <c r="AV347" i="8"/>
  <c r="L347" i="8"/>
  <c r="E347" i="8"/>
  <c r="D347" i="8"/>
  <c r="AY347" i="8"/>
  <c r="T347" i="8"/>
  <c r="AW347" i="8"/>
  <c r="AU347" i="8"/>
  <c r="AS347" i="8"/>
  <c r="O347" i="8"/>
  <c r="S347" i="8"/>
  <c r="AB347" i="8"/>
  <c r="AP369" i="8"/>
  <c r="AD369" i="8"/>
  <c r="R369" i="8"/>
  <c r="F369" i="8"/>
  <c r="AO369" i="8"/>
  <c r="AC369" i="8"/>
  <c r="Q369" i="8"/>
  <c r="E369" i="8"/>
  <c r="AX369" i="8"/>
  <c r="AL369" i="8"/>
  <c r="Z369" i="8"/>
  <c r="N369" i="8"/>
  <c r="B369" i="8"/>
  <c r="AM369" i="8"/>
  <c r="W369" i="8"/>
  <c r="H369" i="8"/>
  <c r="AK369" i="8"/>
  <c r="V369" i="8"/>
  <c r="AW369" i="8"/>
  <c r="AH369" i="8"/>
  <c r="S369" i="8"/>
  <c r="AV369" i="8"/>
  <c r="AG369" i="8"/>
  <c r="P369" i="8"/>
  <c r="AQ369" i="8"/>
  <c r="O369" i="8"/>
  <c r="AN369" i="8"/>
  <c r="M369" i="8"/>
  <c r="AI369" i="8"/>
  <c r="K369" i="8"/>
  <c r="AT369" i="8"/>
  <c r="X369" i="8"/>
  <c r="AJ369" i="8"/>
  <c r="C369" i="8"/>
  <c r="AF369" i="8"/>
  <c r="AE369" i="8"/>
  <c r="AB369" i="8"/>
  <c r="AS369" i="8"/>
  <c r="AR369" i="8"/>
  <c r="AA369" i="8"/>
  <c r="U369" i="8"/>
  <c r="T369" i="8"/>
  <c r="L369" i="8"/>
  <c r="AY369" i="8"/>
  <c r="AU369" i="8"/>
  <c r="Y369" i="8"/>
  <c r="J369" i="8"/>
  <c r="I369" i="8"/>
  <c r="D369" i="8"/>
  <c r="AP325" i="8"/>
  <c r="AD325" i="8"/>
  <c r="R325" i="8"/>
  <c r="F325" i="8"/>
  <c r="AO325" i="8"/>
  <c r="AC325" i="8"/>
  <c r="Q325" i="8"/>
  <c r="E325" i="8"/>
  <c r="AV325" i="8"/>
  <c r="AH325" i="8"/>
  <c r="T325" i="8"/>
  <c r="D325" i="8"/>
  <c r="AU325" i="8"/>
  <c r="AG325" i="8"/>
  <c r="S325" i="8"/>
  <c r="C325" i="8"/>
  <c r="AT325" i="8"/>
  <c r="AF325" i="8"/>
  <c r="P325" i="8"/>
  <c r="B325" i="8"/>
  <c r="AR325" i="8"/>
  <c r="AB325" i="8"/>
  <c r="N325" i="8"/>
  <c r="AS325" i="8"/>
  <c r="X325" i="8"/>
  <c r="AQ325" i="8"/>
  <c r="W325" i="8"/>
  <c r="AN325" i="8"/>
  <c r="V325" i="8"/>
  <c r="AM325" i="8"/>
  <c r="U325" i="8"/>
  <c r="AL325" i="8"/>
  <c r="O325" i="8"/>
  <c r="AY325" i="8"/>
  <c r="AA325" i="8"/>
  <c r="I325" i="8"/>
  <c r="Z325" i="8"/>
  <c r="Y325" i="8"/>
  <c r="M325" i="8"/>
  <c r="L325" i="8"/>
  <c r="K325" i="8"/>
  <c r="AJ325" i="8"/>
  <c r="AI325" i="8"/>
  <c r="AE325" i="8"/>
  <c r="J325" i="8"/>
  <c r="H325" i="8"/>
  <c r="AX325" i="8"/>
  <c r="AW325" i="8"/>
  <c r="AK325" i="8"/>
  <c r="AR324" i="8"/>
  <c r="AF324" i="8"/>
  <c r="T324" i="8"/>
  <c r="H324" i="8"/>
  <c r="AQ324" i="8"/>
  <c r="AE324" i="8"/>
  <c r="S324" i="8"/>
  <c r="AN324" i="8"/>
  <c r="Z324" i="8"/>
  <c r="L324" i="8"/>
  <c r="AM324" i="8"/>
  <c r="Y324" i="8"/>
  <c r="K324" i="8"/>
  <c r="AL324" i="8"/>
  <c r="X324" i="8"/>
  <c r="J324" i="8"/>
  <c r="AX324" i="8"/>
  <c r="AJ324" i="8"/>
  <c r="V324" i="8"/>
  <c r="F324" i="8"/>
  <c r="AY324" i="8"/>
  <c r="AD324" i="8"/>
  <c r="I324" i="8"/>
  <c r="AW324" i="8"/>
  <c r="AC324" i="8"/>
  <c r="E324" i="8"/>
  <c r="AV324" i="8"/>
  <c r="AB324" i="8"/>
  <c r="D324" i="8"/>
  <c r="AU324" i="8"/>
  <c r="AA324" i="8"/>
  <c r="C324" i="8"/>
  <c r="AT324" i="8"/>
  <c r="W324" i="8"/>
  <c r="B324" i="8"/>
  <c r="AI324" i="8"/>
  <c r="O324" i="8"/>
  <c r="AH324" i="8"/>
  <c r="AG324" i="8"/>
  <c r="U324" i="8"/>
  <c r="R324" i="8"/>
  <c r="Q324" i="8"/>
  <c r="AP324" i="8"/>
  <c r="N324" i="8"/>
  <c r="M324" i="8"/>
  <c r="AS324" i="8"/>
  <c r="AO324" i="8"/>
  <c r="AK324" i="8"/>
  <c r="P324" i="8"/>
  <c r="AX292" i="8"/>
  <c r="AL292" i="8"/>
  <c r="Z292" i="8"/>
  <c r="N292" i="8"/>
  <c r="B292" i="8"/>
  <c r="AW292" i="8"/>
  <c r="AK292" i="8"/>
  <c r="Y292" i="8"/>
  <c r="M292" i="8"/>
  <c r="AV292" i="8"/>
  <c r="AJ292" i="8"/>
  <c r="X292" i="8"/>
  <c r="L292" i="8"/>
  <c r="AT292" i="8"/>
  <c r="AH292" i="8"/>
  <c r="V292" i="8"/>
  <c r="J292" i="8"/>
  <c r="AP292" i="8"/>
  <c r="W292" i="8"/>
  <c r="F292" i="8"/>
  <c r="AO292" i="8"/>
  <c r="U292" i="8"/>
  <c r="E292" i="8"/>
  <c r="AN292" i="8"/>
  <c r="T292" i="8"/>
  <c r="D292" i="8"/>
  <c r="AM292" i="8"/>
  <c r="S292" i="8"/>
  <c r="C292" i="8"/>
  <c r="AI292" i="8"/>
  <c r="R292" i="8"/>
  <c r="AS292" i="8"/>
  <c r="AC292" i="8"/>
  <c r="I292" i="8"/>
  <c r="AR292" i="8"/>
  <c r="H292" i="8"/>
  <c r="AQ292" i="8"/>
  <c r="G292" i="8"/>
  <c r="AG292" i="8"/>
  <c r="AF292" i="8"/>
  <c r="AE292" i="8"/>
  <c r="P292" i="8"/>
  <c r="O292" i="8"/>
  <c r="K292" i="8"/>
  <c r="AY292" i="8"/>
  <c r="AU292" i="8"/>
  <c r="AD292" i="8"/>
  <c r="AB292" i="8"/>
  <c r="AA292" i="8"/>
  <c r="Q292" i="8"/>
  <c r="AS317" i="8"/>
  <c r="AG317" i="8"/>
  <c r="U317" i="8"/>
  <c r="I317" i="8"/>
  <c r="AW317" i="8"/>
  <c r="AJ317" i="8"/>
  <c r="W317" i="8"/>
  <c r="J317" i="8"/>
  <c r="AV317" i="8"/>
  <c r="AI317" i="8"/>
  <c r="V317" i="8"/>
  <c r="H317" i="8"/>
  <c r="AU317" i="8"/>
  <c r="AH317" i="8"/>
  <c r="T317" i="8"/>
  <c r="AR317" i="8"/>
  <c r="AE317" i="8"/>
  <c r="R317" i="8"/>
  <c r="E317" i="8"/>
  <c r="AN317" i="8"/>
  <c r="S317" i="8"/>
  <c r="AM317" i="8"/>
  <c r="Q317" i="8"/>
  <c r="AL317" i="8"/>
  <c r="P317" i="8"/>
  <c r="AK317" i="8"/>
  <c r="O317" i="8"/>
  <c r="AF317" i="8"/>
  <c r="N317" i="8"/>
  <c r="AQ317" i="8"/>
  <c r="Z317" i="8"/>
  <c r="D317" i="8"/>
  <c r="AP317" i="8"/>
  <c r="C317" i="8"/>
  <c r="AO317" i="8"/>
  <c r="B317" i="8"/>
  <c r="AD317" i="8"/>
  <c r="AC317" i="8"/>
  <c r="AB317" i="8"/>
  <c r="AY317" i="8"/>
  <c r="L317" i="8"/>
  <c r="K317" i="8"/>
  <c r="F317" i="8"/>
  <c r="AX317" i="8"/>
  <c r="AT317" i="8"/>
  <c r="Y317" i="8"/>
  <c r="X317" i="8"/>
  <c r="M317" i="8"/>
  <c r="AA317" i="8"/>
  <c r="AX359" i="8"/>
  <c r="AL359" i="8"/>
  <c r="Z359" i="8"/>
  <c r="N359" i="8"/>
  <c r="B359" i="8"/>
  <c r="AT359" i="8"/>
  <c r="AH359" i="8"/>
  <c r="V359" i="8"/>
  <c r="J359" i="8"/>
  <c r="AV359" i="8"/>
  <c r="AG359" i="8"/>
  <c r="S359" i="8"/>
  <c r="E359" i="8"/>
  <c r="AU359" i="8"/>
  <c r="AF359" i="8"/>
  <c r="R359" i="8"/>
  <c r="D359" i="8"/>
  <c r="AQ359" i="8"/>
  <c r="AC359" i="8"/>
  <c r="O359" i="8"/>
  <c r="AP359" i="8"/>
  <c r="AB359" i="8"/>
  <c r="M359" i="8"/>
  <c r="AO359" i="8"/>
  <c r="U359" i="8"/>
  <c r="AN359" i="8"/>
  <c r="T359" i="8"/>
  <c r="AK359" i="8"/>
  <c r="K359" i="8"/>
  <c r="AJ359" i="8"/>
  <c r="I359" i="8"/>
  <c r="AI359" i="8"/>
  <c r="H359" i="8"/>
  <c r="AE359" i="8"/>
  <c r="P359" i="8"/>
  <c r="AY359" i="8"/>
  <c r="L359" i="8"/>
  <c r="AW359" i="8"/>
  <c r="F359" i="8"/>
  <c r="AR359" i="8"/>
  <c r="AM359" i="8"/>
  <c r="AD359" i="8"/>
  <c r="W359" i="8"/>
  <c r="Q359" i="8"/>
  <c r="C359" i="8"/>
  <c r="AA359" i="8"/>
  <c r="Y359" i="8"/>
  <c r="X359" i="8"/>
  <c r="AS359" i="8"/>
  <c r="AO313" i="8"/>
  <c r="AC313" i="8"/>
  <c r="Q313" i="8"/>
  <c r="E313" i="8"/>
  <c r="AM313" i="8"/>
  <c r="Z313" i="8"/>
  <c r="M313" i="8"/>
  <c r="AY313" i="8"/>
  <c r="AL313" i="8"/>
  <c r="Y313" i="8"/>
  <c r="L313" i="8"/>
  <c r="AX313" i="8"/>
  <c r="AK313" i="8"/>
  <c r="X313" i="8"/>
  <c r="K313" i="8"/>
  <c r="AV313" i="8"/>
  <c r="AI313" i="8"/>
  <c r="V313" i="8"/>
  <c r="I313" i="8"/>
  <c r="AR313" i="8"/>
  <c r="W313" i="8"/>
  <c r="D313" i="8"/>
  <c r="AQ313" i="8"/>
  <c r="U313" i="8"/>
  <c r="C313" i="8"/>
  <c r="AP313" i="8"/>
  <c r="T313" i="8"/>
  <c r="B313" i="8"/>
  <c r="AN313" i="8"/>
  <c r="S313" i="8"/>
  <c r="AJ313" i="8"/>
  <c r="R313" i="8"/>
  <c r="AU313" i="8"/>
  <c r="AD313" i="8"/>
  <c r="H313" i="8"/>
  <c r="AT313" i="8"/>
  <c r="G313" i="8"/>
  <c r="AS313" i="8"/>
  <c r="F313" i="8"/>
  <c r="AH313" i="8"/>
  <c r="AG313" i="8"/>
  <c r="AF313" i="8"/>
  <c r="O313" i="8"/>
  <c r="AW313" i="8"/>
  <c r="AE313" i="8"/>
  <c r="AB313" i="8"/>
  <c r="AA313" i="8"/>
  <c r="P313" i="8"/>
  <c r="N313" i="8"/>
  <c r="J313" i="8"/>
  <c r="AV336" i="8"/>
  <c r="AJ336" i="8"/>
  <c r="AR336" i="8"/>
  <c r="AT336" i="8"/>
  <c r="AF336" i="8"/>
  <c r="T336" i="8"/>
  <c r="H336" i="8"/>
  <c r="AS336" i="8"/>
  <c r="AE336" i="8"/>
  <c r="S336" i="8"/>
  <c r="AQ336" i="8"/>
  <c r="AD336" i="8"/>
  <c r="R336" i="8"/>
  <c r="F336" i="8"/>
  <c r="AP336" i="8"/>
  <c r="AC336" i="8"/>
  <c r="Q336" i="8"/>
  <c r="E336" i="8"/>
  <c r="AM336" i="8"/>
  <c r="V336" i="8"/>
  <c r="B336" i="8"/>
  <c r="AL336" i="8"/>
  <c r="U336" i="8"/>
  <c r="AK336" i="8"/>
  <c r="P336" i="8"/>
  <c r="AH336" i="8"/>
  <c r="N336" i="8"/>
  <c r="Z336" i="8"/>
  <c r="Y336" i="8"/>
  <c r="AY336" i="8"/>
  <c r="X336" i="8"/>
  <c r="AX336" i="8"/>
  <c r="W336" i="8"/>
  <c r="AW336" i="8"/>
  <c r="O336" i="8"/>
  <c r="AG336" i="8"/>
  <c r="I336" i="8"/>
  <c r="AB336" i="8"/>
  <c r="AA336" i="8"/>
  <c r="M336" i="8"/>
  <c r="L336" i="8"/>
  <c r="K336" i="8"/>
  <c r="AO336" i="8"/>
  <c r="AU336" i="8"/>
  <c r="AI336" i="8"/>
  <c r="J336" i="8"/>
  <c r="AN336" i="8"/>
  <c r="D336" i="8"/>
  <c r="C336" i="8"/>
  <c r="AR350" i="8"/>
  <c r="AF350" i="8"/>
  <c r="T350" i="8"/>
  <c r="H350" i="8"/>
  <c r="AN350" i="8"/>
  <c r="AB350" i="8"/>
  <c r="P350" i="8"/>
  <c r="D350" i="8"/>
  <c r="AU350" i="8"/>
  <c r="AG350" i="8"/>
  <c r="R350" i="8"/>
  <c r="C350" i="8"/>
  <c r="AW350" i="8"/>
  <c r="AH350" i="8"/>
  <c r="Q350" i="8"/>
  <c r="AV350" i="8"/>
  <c r="AE350" i="8"/>
  <c r="O350" i="8"/>
  <c r="AT350" i="8"/>
  <c r="AD350" i="8"/>
  <c r="N350" i="8"/>
  <c r="AS350" i="8"/>
  <c r="AC350" i="8"/>
  <c r="M350" i="8"/>
  <c r="AJ350" i="8"/>
  <c r="J350" i="8"/>
  <c r="AI350" i="8"/>
  <c r="I350" i="8"/>
  <c r="AA350" i="8"/>
  <c r="AY350" i="8"/>
  <c r="Y350" i="8"/>
  <c r="E350" i="8"/>
  <c r="AX350" i="8"/>
  <c r="AQ350" i="8"/>
  <c r="W350" i="8"/>
  <c r="AL350" i="8"/>
  <c r="AK350" i="8"/>
  <c r="Z350" i="8"/>
  <c r="X350" i="8"/>
  <c r="V350" i="8"/>
  <c r="AP350" i="8"/>
  <c r="F350" i="8"/>
  <c r="B350" i="8"/>
  <c r="S350" i="8"/>
  <c r="AO350" i="8"/>
  <c r="AM350" i="8"/>
  <c r="L350" i="8"/>
  <c r="K350" i="8"/>
  <c r="U350" i="8"/>
  <c r="AP375" i="8"/>
  <c r="AD375" i="8"/>
  <c r="R375" i="8"/>
  <c r="F375" i="8"/>
  <c r="AO375" i="8"/>
  <c r="AC375" i="8"/>
  <c r="Q375" i="8"/>
  <c r="E375" i="8"/>
  <c r="AX375" i="8"/>
  <c r="AL375" i="8"/>
  <c r="Z375" i="8"/>
  <c r="N375" i="8"/>
  <c r="B375" i="8"/>
  <c r="AR375" i="8"/>
  <c r="AA375" i="8"/>
  <c r="K375" i="8"/>
  <c r="AQ375" i="8"/>
  <c r="Y375" i="8"/>
  <c r="J375" i="8"/>
  <c r="AK375" i="8"/>
  <c r="V375" i="8"/>
  <c r="AJ375" i="8"/>
  <c r="U375" i="8"/>
  <c r="D375" i="8"/>
  <c r="AY375" i="8"/>
  <c r="AE375" i="8"/>
  <c r="C375" i="8"/>
  <c r="AW375" i="8"/>
  <c r="AB375" i="8"/>
  <c r="AV375" i="8"/>
  <c r="X375" i="8"/>
  <c r="AU375" i="8"/>
  <c r="W375" i="8"/>
  <c r="AH375" i="8"/>
  <c r="L375" i="8"/>
  <c r="T375" i="8"/>
  <c r="S375" i="8"/>
  <c r="P375" i="8"/>
  <c r="O375" i="8"/>
  <c r="AS375" i="8"/>
  <c r="AN375" i="8"/>
  <c r="AM375" i="8"/>
  <c r="AG375" i="8"/>
  <c r="AF375" i="8"/>
  <c r="M375" i="8"/>
  <c r="I375" i="8"/>
  <c r="H375" i="8"/>
  <c r="AT375" i="8"/>
  <c r="AI375" i="8"/>
  <c r="AN326" i="8"/>
  <c r="AB326" i="8"/>
  <c r="P326" i="8"/>
  <c r="D326" i="8"/>
  <c r="AY326" i="8"/>
  <c r="AM326" i="8"/>
  <c r="AA326" i="8"/>
  <c r="O326" i="8"/>
  <c r="C326" i="8"/>
  <c r="AP326" i="8"/>
  <c r="Z326" i="8"/>
  <c r="L326" i="8"/>
  <c r="AO326" i="8"/>
  <c r="Y326" i="8"/>
  <c r="K326" i="8"/>
  <c r="AL326" i="8"/>
  <c r="X326" i="8"/>
  <c r="J326" i="8"/>
  <c r="AX326" i="8"/>
  <c r="AJ326" i="8"/>
  <c r="V326" i="8"/>
  <c r="H326" i="8"/>
  <c r="AK326" i="8"/>
  <c r="R326" i="8"/>
  <c r="AI326" i="8"/>
  <c r="Q326" i="8"/>
  <c r="AH326" i="8"/>
  <c r="N326" i="8"/>
  <c r="AG326" i="8"/>
  <c r="M326" i="8"/>
  <c r="AF326" i="8"/>
  <c r="I326" i="8"/>
  <c r="AS326" i="8"/>
  <c r="U326" i="8"/>
  <c r="T326" i="8"/>
  <c r="S326" i="8"/>
  <c r="AW326" i="8"/>
  <c r="AV326" i="8"/>
  <c r="F326" i="8"/>
  <c r="AU326" i="8"/>
  <c r="E326" i="8"/>
  <c r="AD326" i="8"/>
  <c r="AT326" i="8"/>
  <c r="AR326" i="8"/>
  <c r="AQ326" i="8"/>
  <c r="AE326" i="8"/>
  <c r="AC326" i="8"/>
  <c r="B326" i="8"/>
  <c r="W326" i="8"/>
  <c r="AT367" i="8"/>
  <c r="AH367" i="8"/>
  <c r="V367" i="8"/>
  <c r="J367" i="8"/>
  <c r="AS367" i="8"/>
  <c r="AG367" i="8"/>
  <c r="U367" i="8"/>
  <c r="I367" i="8"/>
  <c r="AP367" i="8"/>
  <c r="AD367" i="8"/>
  <c r="R367" i="8"/>
  <c r="F367" i="8"/>
  <c r="AQ367" i="8"/>
  <c r="AA367" i="8"/>
  <c r="L367" i="8"/>
  <c r="AO367" i="8"/>
  <c r="Z367" i="8"/>
  <c r="K367" i="8"/>
  <c r="AL367" i="8"/>
  <c r="W367" i="8"/>
  <c r="E367" i="8"/>
  <c r="AK367" i="8"/>
  <c r="T367" i="8"/>
  <c r="D367" i="8"/>
  <c r="AU367" i="8"/>
  <c r="S367" i="8"/>
  <c r="AR367" i="8"/>
  <c r="Q367" i="8"/>
  <c r="AI367" i="8"/>
  <c r="AF367" i="8"/>
  <c r="C367" i="8"/>
  <c r="AE367" i="8"/>
  <c r="B367" i="8"/>
  <c r="AC367" i="8"/>
  <c r="AM367" i="8"/>
  <c r="AJ367" i="8"/>
  <c r="AB367" i="8"/>
  <c r="X367" i="8"/>
  <c r="P367" i="8"/>
  <c r="O367" i="8"/>
  <c r="AV367" i="8"/>
  <c r="AN367" i="8"/>
  <c r="Y367" i="8"/>
  <c r="N367" i="8"/>
  <c r="M367" i="8"/>
  <c r="AY367" i="8"/>
  <c r="AX367" i="8"/>
  <c r="AW367" i="8"/>
  <c r="H367" i="8"/>
  <c r="AR356" i="8"/>
  <c r="AF356" i="8"/>
  <c r="T356" i="8"/>
  <c r="H356" i="8"/>
  <c r="AN356" i="8"/>
  <c r="AB356" i="8"/>
  <c r="P356" i="8"/>
  <c r="D356" i="8"/>
  <c r="AM356" i="8"/>
  <c r="Y356" i="8"/>
  <c r="K356" i="8"/>
  <c r="AL356" i="8"/>
  <c r="X356" i="8"/>
  <c r="J356" i="8"/>
  <c r="AW356" i="8"/>
  <c r="AI356" i="8"/>
  <c r="U356" i="8"/>
  <c r="F356" i="8"/>
  <c r="AV356" i="8"/>
  <c r="AH356" i="8"/>
  <c r="S356" i="8"/>
  <c r="E356" i="8"/>
  <c r="AP356" i="8"/>
  <c r="R356" i="8"/>
  <c r="AO356" i="8"/>
  <c r="Q356" i="8"/>
  <c r="AE356" i="8"/>
  <c r="AD356" i="8"/>
  <c r="C356" i="8"/>
  <c r="AC356" i="8"/>
  <c r="B356" i="8"/>
  <c r="AY356" i="8"/>
  <c r="AA356" i="8"/>
  <c r="AT356" i="8"/>
  <c r="L356" i="8"/>
  <c r="AS356" i="8"/>
  <c r="I356" i="8"/>
  <c r="AQ356" i="8"/>
  <c r="AJ356" i="8"/>
  <c r="AG356" i="8"/>
  <c r="Z356" i="8"/>
  <c r="N356" i="8"/>
  <c r="M356" i="8"/>
  <c r="W356" i="8"/>
  <c r="V356" i="8"/>
  <c r="O356" i="8"/>
  <c r="AX356" i="8"/>
  <c r="AU356" i="8"/>
  <c r="AK356" i="8"/>
  <c r="AV360" i="8"/>
  <c r="AJ360" i="8"/>
  <c r="X360" i="8"/>
  <c r="L360" i="8"/>
  <c r="AU360" i="8"/>
  <c r="AR360" i="8"/>
  <c r="AF360" i="8"/>
  <c r="T360" i="8"/>
  <c r="H360" i="8"/>
  <c r="AO360" i="8"/>
  <c r="AA360" i="8"/>
  <c r="M360" i="8"/>
  <c r="AN360" i="8"/>
  <c r="Z360" i="8"/>
  <c r="K360" i="8"/>
  <c r="AK360" i="8"/>
  <c r="V360" i="8"/>
  <c r="AY360" i="8"/>
  <c r="AI360" i="8"/>
  <c r="U360" i="8"/>
  <c r="F360" i="8"/>
  <c r="AH360" i="8"/>
  <c r="O360" i="8"/>
  <c r="AG360" i="8"/>
  <c r="N360" i="8"/>
  <c r="AP360" i="8"/>
  <c r="P360" i="8"/>
  <c r="AM360" i="8"/>
  <c r="J360" i="8"/>
  <c r="AL360" i="8"/>
  <c r="I360" i="8"/>
  <c r="AE360" i="8"/>
  <c r="E360" i="8"/>
  <c r="AS360" i="8"/>
  <c r="B360" i="8"/>
  <c r="AQ360" i="8"/>
  <c r="AD360" i="8"/>
  <c r="AB360" i="8"/>
  <c r="Y360" i="8"/>
  <c r="W360" i="8"/>
  <c r="AW360" i="8"/>
  <c r="AT360" i="8"/>
  <c r="AC360" i="8"/>
  <c r="S360" i="8"/>
  <c r="R360" i="8"/>
  <c r="D360" i="8"/>
  <c r="AX360" i="8"/>
  <c r="Q360" i="8"/>
  <c r="C360" i="8"/>
  <c r="AT335" i="8"/>
  <c r="AH335" i="8"/>
  <c r="V335" i="8"/>
  <c r="J335" i="8"/>
  <c r="AS335" i="8"/>
  <c r="AG335" i="8"/>
  <c r="U335" i="8"/>
  <c r="I335" i="8"/>
  <c r="AR335" i="8"/>
  <c r="AF335" i="8"/>
  <c r="T335" i="8"/>
  <c r="H335" i="8"/>
  <c r="AQ335" i="8"/>
  <c r="AE335" i="8"/>
  <c r="S335" i="8"/>
  <c r="AJ335" i="8"/>
  <c r="P335" i="8"/>
  <c r="AY335" i="8"/>
  <c r="AI335" i="8"/>
  <c r="O335" i="8"/>
  <c r="AX335" i="8"/>
  <c r="AD335" i="8"/>
  <c r="N335" i="8"/>
  <c r="AV335" i="8"/>
  <c r="AB335" i="8"/>
  <c r="L335" i="8"/>
  <c r="AW335" i="8"/>
  <c r="X335" i="8"/>
  <c r="AU335" i="8"/>
  <c r="W335" i="8"/>
  <c r="AP335" i="8"/>
  <c r="R335" i="8"/>
  <c r="AO335" i="8"/>
  <c r="Q335" i="8"/>
  <c r="AN335" i="8"/>
  <c r="M335" i="8"/>
  <c r="AA335" i="8"/>
  <c r="C335" i="8"/>
  <c r="Z335" i="8"/>
  <c r="Y335" i="8"/>
  <c r="K335" i="8"/>
  <c r="F335" i="8"/>
  <c r="E335" i="8"/>
  <c r="AL335" i="8"/>
  <c r="AK335" i="8"/>
  <c r="AC335" i="8"/>
  <c r="D335" i="8"/>
  <c r="B335" i="8"/>
  <c r="AM335" i="8"/>
  <c r="AY296" i="8"/>
  <c r="AM296" i="8"/>
  <c r="AA296" i="8"/>
  <c r="O296" i="8"/>
  <c r="C296" i="8"/>
  <c r="AL296" i="8"/>
  <c r="Y296" i="8"/>
  <c r="L296" i="8"/>
  <c r="AX296" i="8"/>
  <c r="AK296" i="8"/>
  <c r="X296" i="8"/>
  <c r="K296" i="8"/>
  <c r="AW296" i="8"/>
  <c r="AJ296" i="8"/>
  <c r="W296" i="8"/>
  <c r="J296" i="8"/>
  <c r="AU296" i="8"/>
  <c r="AH296" i="8"/>
  <c r="U296" i="8"/>
  <c r="H296" i="8"/>
  <c r="AV296" i="8"/>
  <c r="AD296" i="8"/>
  <c r="I296" i="8"/>
  <c r="AT296" i="8"/>
  <c r="AC296" i="8"/>
  <c r="G296" i="8"/>
  <c r="AS296" i="8"/>
  <c r="AB296" i="8"/>
  <c r="F296" i="8"/>
  <c r="AR296" i="8"/>
  <c r="Z296" i="8"/>
  <c r="E296" i="8"/>
  <c r="AQ296" i="8"/>
  <c r="V296" i="8"/>
  <c r="D296" i="8"/>
  <c r="AG296" i="8"/>
  <c r="P296" i="8"/>
  <c r="AF296" i="8"/>
  <c r="AE296" i="8"/>
  <c r="T296" i="8"/>
  <c r="S296" i="8"/>
  <c r="R296" i="8"/>
  <c r="AO296" i="8"/>
  <c r="AN296" i="8"/>
  <c r="AI296" i="8"/>
  <c r="Q296" i="8"/>
  <c r="N296" i="8"/>
  <c r="M296" i="8"/>
  <c r="AP296" i="8"/>
  <c r="B296" i="8"/>
  <c r="AS305" i="8"/>
  <c r="AG305" i="8"/>
  <c r="U305" i="8"/>
  <c r="I305" i="8"/>
  <c r="AU305" i="8"/>
  <c r="AH305" i="8"/>
  <c r="T305" i="8"/>
  <c r="G305" i="8"/>
  <c r="AT305" i="8"/>
  <c r="AF305" i="8"/>
  <c r="S305" i="8"/>
  <c r="F305" i="8"/>
  <c r="AR305" i="8"/>
  <c r="AE305" i="8"/>
  <c r="R305" i="8"/>
  <c r="E305" i="8"/>
  <c r="AP305" i="8"/>
  <c r="AC305" i="8"/>
  <c r="P305" i="8"/>
  <c r="C305" i="8"/>
  <c r="AY305" i="8"/>
  <c r="AD305" i="8"/>
  <c r="L305" i="8"/>
  <c r="AX305" i="8"/>
  <c r="AB305" i="8"/>
  <c r="K305" i="8"/>
  <c r="AW305" i="8"/>
  <c r="AA305" i="8"/>
  <c r="J305" i="8"/>
  <c r="AV305" i="8"/>
  <c r="Z305" i="8"/>
  <c r="H305" i="8"/>
  <c r="AQ305" i="8"/>
  <c r="Y305" i="8"/>
  <c r="D305" i="8"/>
  <c r="AK305" i="8"/>
  <c r="O305" i="8"/>
  <c r="N305" i="8"/>
  <c r="M305" i="8"/>
  <c r="AO305" i="8"/>
  <c r="B305" i="8"/>
  <c r="AN305" i="8"/>
  <c r="AM305" i="8"/>
  <c r="W305" i="8"/>
  <c r="AL305" i="8"/>
  <c r="AJ305" i="8"/>
  <c r="AI305" i="8"/>
  <c r="X305" i="8"/>
  <c r="V305" i="8"/>
  <c r="Q305" i="8"/>
  <c r="AR318" i="8"/>
  <c r="AQ318" i="8"/>
  <c r="AE318" i="8"/>
  <c r="S318" i="8"/>
  <c r="AL318" i="8"/>
  <c r="Y318" i="8"/>
  <c r="L318" i="8"/>
  <c r="AY318" i="8"/>
  <c r="AK318" i="8"/>
  <c r="X318" i="8"/>
  <c r="K318" i="8"/>
  <c r="AX318" i="8"/>
  <c r="AJ318" i="8"/>
  <c r="W318" i="8"/>
  <c r="J318" i="8"/>
  <c r="AV318" i="8"/>
  <c r="AH318" i="8"/>
  <c r="U318" i="8"/>
  <c r="H318" i="8"/>
  <c r="AW318" i="8"/>
  <c r="AC318" i="8"/>
  <c r="I318" i="8"/>
  <c r="AU318" i="8"/>
  <c r="AB318" i="8"/>
  <c r="F318" i="8"/>
  <c r="AT318" i="8"/>
  <c r="AA318" i="8"/>
  <c r="E318" i="8"/>
  <c r="AS318" i="8"/>
  <c r="Z318" i="8"/>
  <c r="D318" i="8"/>
  <c r="AP318" i="8"/>
  <c r="V318" i="8"/>
  <c r="C318" i="8"/>
  <c r="AG318" i="8"/>
  <c r="O318" i="8"/>
  <c r="AF318" i="8"/>
  <c r="AD318" i="8"/>
  <c r="T318" i="8"/>
  <c r="R318" i="8"/>
  <c r="Q318" i="8"/>
  <c r="AN318" i="8"/>
  <c r="AM318" i="8"/>
  <c r="AI318" i="8"/>
  <c r="P318" i="8"/>
  <c r="N318" i="8"/>
  <c r="M318" i="8"/>
  <c r="B318" i="8"/>
  <c r="AO318" i="8"/>
  <c r="AU316" i="8"/>
  <c r="AI316" i="8"/>
  <c r="W316" i="8"/>
  <c r="K316" i="8"/>
  <c r="AT316" i="8"/>
  <c r="AG316" i="8"/>
  <c r="T316" i="8"/>
  <c r="G316" i="8"/>
  <c r="AS316" i="8"/>
  <c r="AF316" i="8"/>
  <c r="S316" i="8"/>
  <c r="F316" i="8"/>
  <c r="AR316" i="8"/>
  <c r="AE316" i="8"/>
  <c r="R316" i="8"/>
  <c r="E316" i="8"/>
  <c r="AP316" i="8"/>
  <c r="AC316" i="8"/>
  <c r="P316" i="8"/>
  <c r="C316" i="8"/>
  <c r="AY316" i="8"/>
  <c r="AD316" i="8"/>
  <c r="L316" i="8"/>
  <c r="AX316" i="8"/>
  <c r="AB316" i="8"/>
  <c r="J316" i="8"/>
  <c r="AW316" i="8"/>
  <c r="AA316" i="8"/>
  <c r="I316" i="8"/>
  <c r="AV316" i="8"/>
  <c r="Z316" i="8"/>
  <c r="H316" i="8"/>
  <c r="AQ316" i="8"/>
  <c r="Y316" i="8"/>
  <c r="D316" i="8"/>
  <c r="AK316" i="8"/>
  <c r="O316" i="8"/>
  <c r="N316" i="8"/>
  <c r="M316" i="8"/>
  <c r="AO316" i="8"/>
  <c r="B316" i="8"/>
  <c r="AN316" i="8"/>
  <c r="AM316" i="8"/>
  <c r="V316" i="8"/>
  <c r="AL316" i="8"/>
  <c r="AJ316" i="8"/>
  <c r="AH316" i="8"/>
  <c r="U316" i="8"/>
  <c r="Q316" i="8"/>
  <c r="X316" i="8"/>
  <c r="AQ294" i="8"/>
  <c r="AU294" i="8"/>
  <c r="AH294" i="8"/>
  <c r="V294" i="8"/>
  <c r="J294" i="8"/>
  <c r="AT294" i="8"/>
  <c r="AG294" i="8"/>
  <c r="U294" i="8"/>
  <c r="I294" i="8"/>
  <c r="AS294" i="8"/>
  <c r="AF294" i="8"/>
  <c r="T294" i="8"/>
  <c r="H294" i="8"/>
  <c r="AP294" i="8"/>
  <c r="AD294" i="8"/>
  <c r="R294" i="8"/>
  <c r="F294" i="8"/>
  <c r="AY294" i="8"/>
  <c r="AE294" i="8"/>
  <c r="N294" i="8"/>
  <c r="AX294" i="8"/>
  <c r="AC294" i="8"/>
  <c r="M294" i="8"/>
  <c r="AW294" i="8"/>
  <c r="AB294" i="8"/>
  <c r="L294" i="8"/>
  <c r="AV294" i="8"/>
  <c r="AA294" i="8"/>
  <c r="K294" i="8"/>
  <c r="AR294" i="8"/>
  <c r="Z294" i="8"/>
  <c r="G294" i="8"/>
  <c r="AK294" i="8"/>
  <c r="Q294" i="8"/>
  <c r="P294" i="8"/>
  <c r="O294" i="8"/>
  <c r="AO294" i="8"/>
  <c r="E294" i="8"/>
  <c r="AN294" i="8"/>
  <c r="D294" i="8"/>
  <c r="AM294" i="8"/>
  <c r="C294" i="8"/>
  <c r="X294" i="8"/>
  <c r="AL294" i="8"/>
  <c r="AJ294" i="8"/>
  <c r="AI294" i="8"/>
  <c r="B294" i="8"/>
  <c r="Y294" i="8"/>
  <c r="W294" i="8"/>
  <c r="S294" i="8"/>
  <c r="AV378" i="8"/>
  <c r="AJ378" i="8"/>
  <c r="X378" i="8"/>
  <c r="L378" i="8"/>
  <c r="AU378" i="8"/>
  <c r="AI378" i="8"/>
  <c r="W378" i="8"/>
  <c r="K378" i="8"/>
  <c r="AR378" i="8"/>
  <c r="AF378" i="8"/>
  <c r="T378" i="8"/>
  <c r="H378" i="8"/>
  <c r="AL378" i="8"/>
  <c r="U378" i="8"/>
  <c r="E378" i="8"/>
  <c r="AK378" i="8"/>
  <c r="S378" i="8"/>
  <c r="D378" i="8"/>
  <c r="AW378" i="8"/>
  <c r="AE378" i="8"/>
  <c r="P378" i="8"/>
  <c r="AT378" i="8"/>
  <c r="AD378" i="8"/>
  <c r="O378" i="8"/>
  <c r="AS378" i="8"/>
  <c r="Y378" i="8"/>
  <c r="AQ378" i="8"/>
  <c r="V378" i="8"/>
  <c r="AP378" i="8"/>
  <c r="R378" i="8"/>
  <c r="AO378" i="8"/>
  <c r="Q378" i="8"/>
  <c r="AB378" i="8"/>
  <c r="F378" i="8"/>
  <c r="AM378" i="8"/>
  <c r="B378" i="8"/>
  <c r="AH378" i="8"/>
  <c r="AG378" i="8"/>
  <c r="AC378" i="8"/>
  <c r="N378" i="8"/>
  <c r="M378" i="8"/>
  <c r="J378" i="8"/>
  <c r="C378" i="8"/>
  <c r="AY378" i="8"/>
  <c r="AX378" i="8"/>
  <c r="AN378" i="8"/>
  <c r="AA378" i="8"/>
  <c r="Z378" i="8"/>
  <c r="I378" i="8"/>
  <c r="AP319" i="8"/>
  <c r="AD319" i="8"/>
  <c r="R319" i="8"/>
  <c r="F319" i="8"/>
  <c r="AO319" i="8"/>
  <c r="AC319" i="8"/>
  <c r="Q319" i="8"/>
  <c r="E319" i="8"/>
  <c r="AT319" i="8"/>
  <c r="AF319" i="8"/>
  <c r="P319" i="8"/>
  <c r="B319" i="8"/>
  <c r="AS319" i="8"/>
  <c r="AE319" i="8"/>
  <c r="O319" i="8"/>
  <c r="AR319" i="8"/>
  <c r="AB319" i="8"/>
  <c r="N319" i="8"/>
  <c r="AN319" i="8"/>
  <c r="Z319" i="8"/>
  <c r="L319" i="8"/>
  <c r="AQ319" i="8"/>
  <c r="V319" i="8"/>
  <c r="AM319" i="8"/>
  <c r="U319" i="8"/>
  <c r="AL319" i="8"/>
  <c r="T319" i="8"/>
  <c r="AK319" i="8"/>
  <c r="S319" i="8"/>
  <c r="AJ319" i="8"/>
  <c r="M319" i="8"/>
  <c r="AW319" i="8"/>
  <c r="Y319" i="8"/>
  <c r="X319" i="8"/>
  <c r="W319" i="8"/>
  <c r="K319" i="8"/>
  <c r="J319" i="8"/>
  <c r="AY319" i="8"/>
  <c r="I319" i="8"/>
  <c r="AH319" i="8"/>
  <c r="AX319" i="8"/>
  <c r="AV319" i="8"/>
  <c r="AU319" i="8"/>
  <c r="AI319" i="8"/>
  <c r="AG319" i="8"/>
  <c r="AA319" i="8"/>
  <c r="H319" i="8"/>
  <c r="C319" i="8"/>
  <c r="D319" i="8"/>
  <c r="AY302" i="8"/>
  <c r="AM302" i="8"/>
  <c r="AA302" i="8"/>
  <c r="O302" i="8"/>
  <c r="C302" i="8"/>
  <c r="AN302" i="8"/>
  <c r="Z302" i="8"/>
  <c r="M302" i="8"/>
  <c r="AL302" i="8"/>
  <c r="Y302" i="8"/>
  <c r="L302" i="8"/>
  <c r="AX302" i="8"/>
  <c r="AK302" i="8"/>
  <c r="X302" i="8"/>
  <c r="K302" i="8"/>
  <c r="AV302" i="8"/>
  <c r="AI302" i="8"/>
  <c r="V302" i="8"/>
  <c r="I302" i="8"/>
  <c r="AR302" i="8"/>
  <c r="W302" i="8"/>
  <c r="E302" i="8"/>
  <c r="AQ302" i="8"/>
  <c r="U302" i="8"/>
  <c r="D302" i="8"/>
  <c r="AP302" i="8"/>
  <c r="T302" i="8"/>
  <c r="B302" i="8"/>
  <c r="AO302" i="8"/>
  <c r="S302" i="8"/>
  <c r="AJ302" i="8"/>
  <c r="R302" i="8"/>
  <c r="AU302" i="8"/>
  <c r="AD302" i="8"/>
  <c r="H302" i="8"/>
  <c r="AT302" i="8"/>
  <c r="G302" i="8"/>
  <c r="AS302" i="8"/>
  <c r="F302" i="8"/>
  <c r="AH302" i="8"/>
  <c r="AG302" i="8"/>
  <c r="AF302" i="8"/>
  <c r="P302" i="8"/>
  <c r="AW302" i="8"/>
  <c r="AE302" i="8"/>
  <c r="AC302" i="8"/>
  <c r="AB302" i="8"/>
  <c r="J302" i="8"/>
  <c r="Q302" i="8"/>
  <c r="N302" i="8"/>
  <c r="AY308" i="8"/>
  <c r="AM308" i="8"/>
  <c r="AA308" i="8"/>
  <c r="O308" i="8"/>
  <c r="C308" i="8"/>
  <c r="AO308" i="8"/>
  <c r="AB308" i="8"/>
  <c r="N308" i="8"/>
  <c r="AN308" i="8"/>
  <c r="Z308" i="8"/>
  <c r="M308" i="8"/>
  <c r="AL308" i="8"/>
  <c r="Y308" i="8"/>
  <c r="L308" i="8"/>
  <c r="AW308" i="8"/>
  <c r="AJ308" i="8"/>
  <c r="W308" i="8"/>
  <c r="J308" i="8"/>
  <c r="AK308" i="8"/>
  <c r="S308" i="8"/>
  <c r="AI308" i="8"/>
  <c r="R308" i="8"/>
  <c r="AH308" i="8"/>
  <c r="Q308" i="8"/>
  <c r="AG308" i="8"/>
  <c r="P308" i="8"/>
  <c r="AX308" i="8"/>
  <c r="AF308" i="8"/>
  <c r="K308" i="8"/>
  <c r="AR308" i="8"/>
  <c r="V308" i="8"/>
  <c r="E308" i="8"/>
  <c r="U308" i="8"/>
  <c r="T308" i="8"/>
  <c r="AV308" i="8"/>
  <c r="I308" i="8"/>
  <c r="AU308" i="8"/>
  <c r="H308" i="8"/>
  <c r="AT308" i="8"/>
  <c r="G308" i="8"/>
  <c r="AD308" i="8"/>
  <c r="AS308" i="8"/>
  <c r="AQ308" i="8"/>
  <c r="AP308" i="8"/>
  <c r="B308" i="8"/>
  <c r="F308" i="8"/>
  <c r="D308" i="8"/>
  <c r="AC308" i="8"/>
  <c r="AE308" i="8"/>
  <c r="X308" i="8"/>
  <c r="AP339" i="8"/>
  <c r="AD339" i="8"/>
  <c r="R339" i="8"/>
  <c r="F339" i="8"/>
  <c r="AX339" i="8"/>
  <c r="AL339" i="8"/>
  <c r="Z339" i="8"/>
  <c r="N339" i="8"/>
  <c r="B339" i="8"/>
  <c r="AN339" i="8"/>
  <c r="Y339" i="8"/>
  <c r="K339" i="8"/>
  <c r="AM339" i="8"/>
  <c r="X339" i="8"/>
  <c r="J339" i="8"/>
  <c r="AK339" i="8"/>
  <c r="W339" i="8"/>
  <c r="I339" i="8"/>
  <c r="AY339" i="8"/>
  <c r="AJ339" i="8"/>
  <c r="V339" i="8"/>
  <c r="H339" i="8"/>
  <c r="AQ339" i="8"/>
  <c r="S339" i="8"/>
  <c r="AO339" i="8"/>
  <c r="Q339" i="8"/>
  <c r="AI339" i="8"/>
  <c r="P339" i="8"/>
  <c r="AG339" i="8"/>
  <c r="M339" i="8"/>
  <c r="AH339" i="8"/>
  <c r="D339" i="8"/>
  <c r="AF339" i="8"/>
  <c r="C339" i="8"/>
  <c r="AE339" i="8"/>
  <c r="AC339" i="8"/>
  <c r="AB339" i="8"/>
  <c r="AT339" i="8"/>
  <c r="L339" i="8"/>
  <c r="E339" i="8"/>
  <c r="AW339" i="8"/>
  <c r="AV339" i="8"/>
  <c r="U339" i="8"/>
  <c r="AU339" i="8"/>
  <c r="AS339" i="8"/>
  <c r="AR339" i="8"/>
  <c r="O339" i="8"/>
  <c r="AA339" i="8"/>
  <c r="T339" i="8"/>
  <c r="AW297" i="8"/>
  <c r="AK297" i="8"/>
  <c r="Y297" i="8"/>
  <c r="M297" i="8"/>
  <c r="AO297" i="8"/>
  <c r="AB297" i="8"/>
  <c r="O297" i="8"/>
  <c r="B297" i="8"/>
  <c r="AN297" i="8"/>
  <c r="AA297" i="8"/>
  <c r="N297" i="8"/>
  <c r="AM297" i="8"/>
  <c r="Z297" i="8"/>
  <c r="L297" i="8"/>
  <c r="AX297" i="8"/>
  <c r="AJ297" i="8"/>
  <c r="W297" i="8"/>
  <c r="J297" i="8"/>
  <c r="AL297" i="8"/>
  <c r="S297" i="8"/>
  <c r="AI297" i="8"/>
  <c r="R297" i="8"/>
  <c r="AH297" i="8"/>
  <c r="Q297" i="8"/>
  <c r="AG297" i="8"/>
  <c r="P297" i="8"/>
  <c r="AY297" i="8"/>
  <c r="AF297" i="8"/>
  <c r="K297" i="8"/>
  <c r="AR297" i="8"/>
  <c r="V297" i="8"/>
  <c r="E297" i="8"/>
  <c r="U297" i="8"/>
  <c r="T297" i="8"/>
  <c r="AV297" i="8"/>
  <c r="I297" i="8"/>
  <c r="AU297" i="8"/>
  <c r="H297" i="8"/>
  <c r="AT297" i="8"/>
  <c r="G297" i="8"/>
  <c r="AD297" i="8"/>
  <c r="AS297" i="8"/>
  <c r="AQ297" i="8"/>
  <c r="AP297" i="8"/>
  <c r="C297" i="8"/>
  <c r="AE297" i="8"/>
  <c r="AC297" i="8"/>
  <c r="X297" i="8"/>
  <c r="F297" i="8"/>
  <c r="D297" i="8"/>
  <c r="AR374" i="8"/>
  <c r="AF374" i="8"/>
  <c r="T374" i="8"/>
  <c r="H374" i="8"/>
  <c r="AQ374" i="8"/>
  <c r="AE374" i="8"/>
  <c r="S374" i="8"/>
  <c r="AN374" i="8"/>
  <c r="AB374" i="8"/>
  <c r="P374" i="8"/>
  <c r="D374" i="8"/>
  <c r="AT374" i="8"/>
  <c r="AC374" i="8"/>
  <c r="M374" i="8"/>
  <c r="AS374" i="8"/>
  <c r="AA374" i="8"/>
  <c r="L374" i="8"/>
  <c r="AM374" i="8"/>
  <c r="X374" i="8"/>
  <c r="I374" i="8"/>
  <c r="AL374" i="8"/>
  <c r="W374" i="8"/>
  <c r="F374" i="8"/>
  <c r="AG374" i="8"/>
  <c r="E374" i="8"/>
  <c r="AY374" i="8"/>
  <c r="AD374" i="8"/>
  <c r="C374" i="8"/>
  <c r="AX374" i="8"/>
  <c r="Z374" i="8"/>
  <c r="B374" i="8"/>
  <c r="AW374" i="8"/>
  <c r="Y374" i="8"/>
  <c r="AJ374" i="8"/>
  <c r="N374" i="8"/>
  <c r="AI374" i="8"/>
  <c r="AH374" i="8"/>
  <c r="V374" i="8"/>
  <c r="U374" i="8"/>
  <c r="AO374" i="8"/>
  <c r="AK374" i="8"/>
  <c r="R374" i="8"/>
  <c r="O374" i="8"/>
  <c r="K374" i="8"/>
  <c r="J374" i="8"/>
  <c r="AU374" i="8"/>
  <c r="AP374" i="8"/>
  <c r="Q374" i="8"/>
  <c r="AV374" i="8"/>
  <c r="AS311" i="8"/>
  <c r="AG311" i="8"/>
  <c r="U311" i="8"/>
  <c r="I311" i="8"/>
  <c r="AV311" i="8"/>
  <c r="AI311" i="8"/>
  <c r="V311" i="8"/>
  <c r="H311" i="8"/>
  <c r="AU311" i="8"/>
  <c r="AH311" i="8"/>
  <c r="T311" i="8"/>
  <c r="G311" i="8"/>
  <c r="AT311" i="8"/>
  <c r="AF311" i="8"/>
  <c r="S311" i="8"/>
  <c r="F311" i="8"/>
  <c r="AQ311" i="8"/>
  <c r="AD311" i="8"/>
  <c r="Q311" i="8"/>
  <c r="D311" i="8"/>
  <c r="AR311" i="8"/>
  <c r="Z311" i="8"/>
  <c r="E311" i="8"/>
  <c r="AP311" i="8"/>
  <c r="Y311" i="8"/>
  <c r="C311" i="8"/>
  <c r="AO311" i="8"/>
  <c r="X311" i="8"/>
  <c r="B311" i="8"/>
  <c r="AN311" i="8"/>
  <c r="W311" i="8"/>
  <c r="AM311" i="8"/>
  <c r="R311" i="8"/>
  <c r="AY311" i="8"/>
  <c r="AC311" i="8"/>
  <c r="L311" i="8"/>
  <c r="AB311" i="8"/>
  <c r="AA311" i="8"/>
  <c r="P311" i="8"/>
  <c r="O311" i="8"/>
  <c r="N311" i="8"/>
  <c r="AK311" i="8"/>
  <c r="AX311" i="8"/>
  <c r="AW311" i="8"/>
  <c r="AL311" i="8"/>
  <c r="AJ311" i="8"/>
  <c r="AE311" i="8"/>
  <c r="M311" i="8"/>
  <c r="K311" i="8"/>
  <c r="J311" i="8"/>
  <c r="AO307" i="8"/>
  <c r="AC307" i="8"/>
  <c r="Q307" i="8"/>
  <c r="E307" i="8"/>
  <c r="AY307" i="8"/>
  <c r="AL307" i="8"/>
  <c r="Y307" i="8"/>
  <c r="L307" i="8"/>
  <c r="AX307" i="8"/>
  <c r="AK307" i="8"/>
  <c r="X307" i="8"/>
  <c r="K307" i="8"/>
  <c r="AW307" i="8"/>
  <c r="AJ307" i="8"/>
  <c r="W307" i="8"/>
  <c r="J307" i="8"/>
  <c r="AU307" i="8"/>
  <c r="AH307" i="8"/>
  <c r="U307" i="8"/>
  <c r="H307" i="8"/>
  <c r="AV307" i="8"/>
  <c r="AD307" i="8"/>
  <c r="I307" i="8"/>
  <c r="AT307" i="8"/>
  <c r="AB307" i="8"/>
  <c r="G307" i="8"/>
  <c r="AS307" i="8"/>
  <c r="AA307" i="8"/>
  <c r="F307" i="8"/>
  <c r="AR307" i="8"/>
  <c r="Z307" i="8"/>
  <c r="D307" i="8"/>
  <c r="AQ307" i="8"/>
  <c r="V307" i="8"/>
  <c r="C307" i="8"/>
  <c r="AG307" i="8"/>
  <c r="O307" i="8"/>
  <c r="AF307" i="8"/>
  <c r="AE307" i="8"/>
  <c r="T307" i="8"/>
  <c r="S307" i="8"/>
  <c r="R307" i="8"/>
  <c r="AN307" i="8"/>
  <c r="AM307" i="8"/>
  <c r="AI307" i="8"/>
  <c r="P307" i="8"/>
  <c r="N307" i="8"/>
  <c r="M307" i="8"/>
  <c r="AP307" i="8"/>
  <c r="B307" i="8"/>
  <c r="AV293" i="8"/>
  <c r="AJ293" i="8"/>
  <c r="X293" i="8"/>
  <c r="L293" i="8"/>
  <c r="AU293" i="8"/>
  <c r="AI293" i="8"/>
  <c r="W293" i="8"/>
  <c r="K293" i="8"/>
  <c r="AT293" i="8"/>
  <c r="AH293" i="8"/>
  <c r="V293" i="8"/>
  <c r="J293" i="8"/>
  <c r="AR293" i="8"/>
  <c r="AF293" i="8"/>
  <c r="T293" i="8"/>
  <c r="H293" i="8"/>
  <c r="AS293" i="8"/>
  <c r="AB293" i="8"/>
  <c r="I293" i="8"/>
  <c r="AQ293" i="8"/>
  <c r="AA293" i="8"/>
  <c r="G293" i="8"/>
  <c r="AP293" i="8"/>
  <c r="Z293" i="8"/>
  <c r="F293" i="8"/>
  <c r="AO293" i="8"/>
  <c r="Y293" i="8"/>
  <c r="E293" i="8"/>
  <c r="AN293" i="8"/>
  <c r="U293" i="8"/>
  <c r="D293" i="8"/>
  <c r="AY293" i="8"/>
  <c r="AE293" i="8"/>
  <c r="O293" i="8"/>
  <c r="AD293" i="8"/>
  <c r="AC293" i="8"/>
  <c r="S293" i="8"/>
  <c r="R293" i="8"/>
  <c r="Q293" i="8"/>
  <c r="AL293" i="8"/>
  <c r="B293" i="8"/>
  <c r="AK293" i="8"/>
  <c r="AG293" i="8"/>
  <c r="P293" i="8"/>
  <c r="N293" i="8"/>
  <c r="M293" i="8"/>
  <c r="AX293" i="8"/>
  <c r="AW293" i="8"/>
  <c r="C293" i="8"/>
  <c r="AM293" i="8"/>
  <c r="AV322" i="8"/>
  <c r="AJ322" i="8"/>
  <c r="X322" i="8"/>
  <c r="L322" i="8"/>
  <c r="AU322" i="8"/>
  <c r="AI322" i="8"/>
  <c r="W322" i="8"/>
  <c r="K322" i="8"/>
  <c r="AN322" i="8"/>
  <c r="Z322" i="8"/>
  <c r="J322" i="8"/>
  <c r="AM322" i="8"/>
  <c r="Y322" i="8"/>
  <c r="I322" i="8"/>
  <c r="AL322" i="8"/>
  <c r="V322" i="8"/>
  <c r="H322" i="8"/>
  <c r="AX322" i="8"/>
  <c r="AH322" i="8"/>
  <c r="T322" i="8"/>
  <c r="F322" i="8"/>
  <c r="AR322" i="8"/>
  <c r="U322" i="8"/>
  <c r="B322" i="8"/>
  <c r="AQ322" i="8"/>
  <c r="S322" i="8"/>
  <c r="AP322" i="8"/>
  <c r="R322" i="8"/>
  <c r="AO322" i="8"/>
  <c r="Q322" i="8"/>
  <c r="AK322" i="8"/>
  <c r="P322" i="8"/>
  <c r="AW322" i="8"/>
  <c r="AC322" i="8"/>
  <c r="E322" i="8"/>
  <c r="AT322" i="8"/>
  <c r="D322" i="8"/>
  <c r="AS322" i="8"/>
  <c r="C322" i="8"/>
  <c r="AG322" i="8"/>
  <c r="AF322" i="8"/>
  <c r="AE322" i="8"/>
  <c r="N322" i="8"/>
  <c r="M322" i="8"/>
  <c r="AY322" i="8"/>
  <c r="AD322" i="8"/>
  <c r="AB322" i="8"/>
  <c r="AA322" i="8"/>
  <c r="O322" i="8"/>
  <c r="AN332" i="8"/>
  <c r="AB332" i="8"/>
  <c r="P332" i="8"/>
  <c r="D332" i="8"/>
  <c r="AY332" i="8"/>
  <c r="AM332" i="8"/>
  <c r="AA332" i="8"/>
  <c r="O332" i="8"/>
  <c r="C332" i="8"/>
  <c r="AX332" i="8"/>
  <c r="AL332" i="8"/>
  <c r="Z332" i="8"/>
  <c r="N332" i="8"/>
  <c r="B332" i="8"/>
  <c r="AW332" i="8"/>
  <c r="AK332" i="8"/>
  <c r="Y332" i="8"/>
  <c r="M332" i="8"/>
  <c r="AP332" i="8"/>
  <c r="V332" i="8"/>
  <c r="F332" i="8"/>
  <c r="AO332" i="8"/>
  <c r="U332" i="8"/>
  <c r="E332" i="8"/>
  <c r="AJ332" i="8"/>
  <c r="T332" i="8"/>
  <c r="AH332" i="8"/>
  <c r="R332" i="8"/>
  <c r="AI332" i="8"/>
  <c r="J332" i="8"/>
  <c r="AG332" i="8"/>
  <c r="I332" i="8"/>
  <c r="AF332" i="8"/>
  <c r="H332" i="8"/>
  <c r="AE332" i="8"/>
  <c r="AD332" i="8"/>
  <c r="AS332" i="8"/>
  <c r="Q332" i="8"/>
  <c r="L332" i="8"/>
  <c r="K332" i="8"/>
  <c r="AV332" i="8"/>
  <c r="AU332" i="8"/>
  <c r="X332" i="8"/>
  <c r="AT332" i="8"/>
  <c r="AR332" i="8"/>
  <c r="AQ332" i="8"/>
  <c r="AC332" i="8"/>
  <c r="W332" i="8"/>
  <c r="S332" i="8"/>
  <c r="AV348" i="8"/>
  <c r="AJ348" i="8"/>
  <c r="X348" i="8"/>
  <c r="L348" i="8"/>
  <c r="AR348" i="8"/>
  <c r="AF348" i="8"/>
  <c r="T348" i="8"/>
  <c r="H348" i="8"/>
  <c r="AT348" i="8"/>
  <c r="AE348" i="8"/>
  <c r="Q348" i="8"/>
  <c r="C348" i="8"/>
  <c r="AM348" i="8"/>
  <c r="W348" i="8"/>
  <c r="AL348" i="8"/>
  <c r="V348" i="8"/>
  <c r="F348" i="8"/>
  <c r="AK348" i="8"/>
  <c r="U348" i="8"/>
  <c r="E348" i="8"/>
  <c r="AY348" i="8"/>
  <c r="AI348" i="8"/>
  <c r="S348" i="8"/>
  <c r="D348" i="8"/>
  <c r="AO348" i="8"/>
  <c r="O348" i="8"/>
  <c r="AN348" i="8"/>
  <c r="N348" i="8"/>
  <c r="AH348" i="8"/>
  <c r="M348" i="8"/>
  <c r="AD348" i="8"/>
  <c r="J348" i="8"/>
  <c r="Z348" i="8"/>
  <c r="Y348" i="8"/>
  <c r="AX348" i="8"/>
  <c r="R348" i="8"/>
  <c r="AW348" i="8"/>
  <c r="P348" i="8"/>
  <c r="AU348" i="8"/>
  <c r="K348" i="8"/>
  <c r="AC348" i="8"/>
  <c r="AB348" i="8"/>
  <c r="AA348" i="8"/>
  <c r="I348" i="8"/>
  <c r="B348" i="8"/>
  <c r="AQ348" i="8"/>
  <c r="AP348" i="8"/>
  <c r="AG348" i="8"/>
  <c r="AS348" i="8"/>
  <c r="AV354" i="8"/>
  <c r="AJ354" i="8"/>
  <c r="X354" i="8"/>
  <c r="L354" i="8"/>
  <c r="AR354" i="8"/>
  <c r="AF354" i="8"/>
  <c r="T354" i="8"/>
  <c r="H354" i="8"/>
  <c r="AL354" i="8"/>
  <c r="AW354" i="8"/>
  <c r="AH354" i="8"/>
  <c r="S354" i="8"/>
  <c r="E354" i="8"/>
  <c r="AN354" i="8"/>
  <c r="W354" i="8"/>
  <c r="AM354" i="8"/>
  <c r="V354" i="8"/>
  <c r="F354" i="8"/>
  <c r="AI354" i="8"/>
  <c r="P354" i="8"/>
  <c r="AG354" i="8"/>
  <c r="O354" i="8"/>
  <c r="AE354" i="8"/>
  <c r="N354" i="8"/>
  <c r="AY354" i="8"/>
  <c r="AD354" i="8"/>
  <c r="M354" i="8"/>
  <c r="AO354" i="8"/>
  <c r="I354" i="8"/>
  <c r="AK354" i="8"/>
  <c r="D354" i="8"/>
  <c r="AC354" i="8"/>
  <c r="C354" i="8"/>
  <c r="AA354" i="8"/>
  <c r="Z354" i="8"/>
  <c r="AX354" i="8"/>
  <c r="Y354" i="8"/>
  <c r="AQ354" i="8"/>
  <c r="AP354" i="8"/>
  <c r="AB354" i="8"/>
  <c r="U354" i="8"/>
  <c r="R354" i="8"/>
  <c r="AU354" i="8"/>
  <c r="K354" i="8"/>
  <c r="AT354" i="8"/>
  <c r="AS354" i="8"/>
  <c r="Q354" i="8"/>
  <c r="J354" i="8"/>
  <c r="B354" i="8"/>
  <c r="AT355" i="8"/>
  <c r="AH355" i="8"/>
  <c r="V355" i="8"/>
  <c r="J355" i="8"/>
  <c r="AP355" i="8"/>
  <c r="AD355" i="8"/>
  <c r="R355" i="8"/>
  <c r="F355" i="8"/>
  <c r="AU355" i="8"/>
  <c r="AF355" i="8"/>
  <c r="Q355" i="8"/>
  <c r="AS355" i="8"/>
  <c r="AE355" i="8"/>
  <c r="P355" i="8"/>
  <c r="B355" i="8"/>
  <c r="AO355" i="8"/>
  <c r="AA355" i="8"/>
  <c r="M355" i="8"/>
  <c r="AN355" i="8"/>
  <c r="Z355" i="8"/>
  <c r="AW355" i="8"/>
  <c r="Y355" i="8"/>
  <c r="AV355" i="8"/>
  <c r="X355" i="8"/>
  <c r="E355" i="8"/>
  <c r="AG355" i="8"/>
  <c r="H355" i="8"/>
  <c r="AC355" i="8"/>
  <c r="D355" i="8"/>
  <c r="AB355" i="8"/>
  <c r="C355" i="8"/>
  <c r="AY355" i="8"/>
  <c r="W355" i="8"/>
  <c r="S355" i="8"/>
  <c r="O355" i="8"/>
  <c r="AX355" i="8"/>
  <c r="N355" i="8"/>
  <c r="AQ355" i="8"/>
  <c r="K355" i="8"/>
  <c r="AM355" i="8"/>
  <c r="I355" i="8"/>
  <c r="AL355" i="8"/>
  <c r="AR355" i="8"/>
  <c r="AK355" i="8"/>
  <c r="AJ355" i="8"/>
  <c r="AI355" i="8"/>
  <c r="U355" i="8"/>
  <c r="T355" i="8"/>
  <c r="L355" i="8"/>
  <c r="AV372" i="8"/>
  <c r="AJ372" i="8"/>
  <c r="X372" i="8"/>
  <c r="L372" i="8"/>
  <c r="AU372" i="8"/>
  <c r="AI372" i="8"/>
  <c r="W372" i="8"/>
  <c r="K372" i="8"/>
  <c r="AR372" i="8"/>
  <c r="AF372" i="8"/>
  <c r="T372" i="8"/>
  <c r="H372" i="8"/>
  <c r="AX372" i="8"/>
  <c r="AG372" i="8"/>
  <c r="Q372" i="8"/>
  <c r="B372" i="8"/>
  <c r="AW372" i="8"/>
  <c r="AE372" i="8"/>
  <c r="P372" i="8"/>
  <c r="AQ372" i="8"/>
  <c r="AB372" i="8"/>
  <c r="M372" i="8"/>
  <c r="AP372" i="8"/>
  <c r="AA372" i="8"/>
  <c r="J372" i="8"/>
  <c r="AK372" i="8"/>
  <c r="I372" i="8"/>
  <c r="AH372" i="8"/>
  <c r="AD372" i="8"/>
  <c r="F372" i="8"/>
  <c r="AC372" i="8"/>
  <c r="E372" i="8"/>
  <c r="AN372" i="8"/>
  <c r="R372" i="8"/>
  <c r="AY372" i="8"/>
  <c r="N372" i="8"/>
  <c r="AT372" i="8"/>
  <c r="D372" i="8"/>
  <c r="AS372" i="8"/>
  <c r="C372" i="8"/>
  <c r="AO372" i="8"/>
  <c r="S372" i="8"/>
  <c r="O372" i="8"/>
  <c r="AM372" i="8"/>
  <c r="V372" i="8"/>
  <c r="U372" i="8"/>
  <c r="AL372" i="8"/>
  <c r="Y372" i="8"/>
  <c r="Z372" i="8"/>
  <c r="AR362" i="8"/>
  <c r="AF362" i="8"/>
  <c r="T362" i="8"/>
  <c r="H362" i="8"/>
  <c r="AQ362" i="8"/>
  <c r="AE362" i="8"/>
  <c r="S362" i="8"/>
  <c r="AN362" i="8"/>
  <c r="AB362" i="8"/>
  <c r="P362" i="8"/>
  <c r="D362" i="8"/>
  <c r="AK362" i="8"/>
  <c r="V362" i="8"/>
  <c r="E362" i="8"/>
  <c r="AY362" i="8"/>
  <c r="AJ362" i="8"/>
  <c r="U362" i="8"/>
  <c r="C362" i="8"/>
  <c r="AV362" i="8"/>
  <c r="AG362" i="8"/>
  <c r="O362" i="8"/>
  <c r="AU362" i="8"/>
  <c r="AD362" i="8"/>
  <c r="N362" i="8"/>
  <c r="AC362" i="8"/>
  <c r="I362" i="8"/>
  <c r="AA362" i="8"/>
  <c r="F362" i="8"/>
  <c r="Y362" i="8"/>
  <c r="AX362" i="8"/>
  <c r="X362" i="8"/>
  <c r="AW362" i="8"/>
  <c r="W362" i="8"/>
  <c r="AT362" i="8"/>
  <c r="R362" i="8"/>
  <c r="AH362" i="8"/>
  <c r="Z362" i="8"/>
  <c r="Q362" i="8"/>
  <c r="L362" i="8"/>
  <c r="K362" i="8"/>
  <c r="AS362" i="8"/>
  <c r="J362" i="8"/>
  <c r="AL362" i="8"/>
  <c r="AI362" i="8"/>
  <c r="M362" i="8"/>
  <c r="B362" i="8"/>
  <c r="AP362" i="8"/>
  <c r="AO362" i="8"/>
  <c r="AM362" i="8"/>
  <c r="AR344" i="8"/>
  <c r="AF344" i="8"/>
  <c r="T344" i="8"/>
  <c r="H344" i="8"/>
  <c r="AN344" i="8"/>
  <c r="AB344" i="8"/>
  <c r="P344" i="8"/>
  <c r="D344" i="8"/>
  <c r="AS344" i="8"/>
  <c r="AX344" i="8"/>
  <c r="AI344" i="8"/>
  <c r="U344" i="8"/>
  <c r="F344" i="8"/>
  <c r="AW344" i="8"/>
  <c r="AH344" i="8"/>
  <c r="S344" i="8"/>
  <c r="E344" i="8"/>
  <c r="AV344" i="8"/>
  <c r="AG344" i="8"/>
  <c r="R344" i="8"/>
  <c r="C344" i="8"/>
  <c r="AU344" i="8"/>
  <c r="AE344" i="8"/>
  <c r="Q344" i="8"/>
  <c r="B344" i="8"/>
  <c r="AA344" i="8"/>
  <c r="I344" i="8"/>
  <c r="AY344" i="8"/>
  <c r="Z344" i="8"/>
  <c r="AT344" i="8"/>
  <c r="Y344" i="8"/>
  <c r="AP344" i="8"/>
  <c r="W344" i="8"/>
  <c r="AQ344" i="8"/>
  <c r="M344" i="8"/>
  <c r="AO344" i="8"/>
  <c r="L344" i="8"/>
  <c r="AM344" i="8"/>
  <c r="K344" i="8"/>
  <c r="AL344" i="8"/>
  <c r="J344" i="8"/>
  <c r="AK344" i="8"/>
  <c r="V344" i="8"/>
  <c r="O344" i="8"/>
  <c r="N344" i="8"/>
  <c r="AD344" i="8"/>
  <c r="AJ344" i="8"/>
  <c r="AC344" i="8"/>
  <c r="X344" i="8"/>
  <c r="AN364" i="8"/>
  <c r="AB364" i="8"/>
  <c r="P364" i="8"/>
  <c r="D364" i="8"/>
  <c r="AY364" i="8"/>
  <c r="AM364" i="8"/>
  <c r="AA364" i="8"/>
  <c r="O364" i="8"/>
  <c r="C364" i="8"/>
  <c r="AV364" i="8"/>
  <c r="AJ364" i="8"/>
  <c r="X364" i="8"/>
  <c r="L364" i="8"/>
  <c r="AW364" i="8"/>
  <c r="AG364" i="8"/>
  <c r="R364" i="8"/>
  <c r="AU364" i="8"/>
  <c r="AF364" i="8"/>
  <c r="Q364" i="8"/>
  <c r="AR364" i="8"/>
  <c r="AC364" i="8"/>
  <c r="K364" i="8"/>
  <c r="AQ364" i="8"/>
  <c r="Z364" i="8"/>
  <c r="J364" i="8"/>
  <c r="Y364" i="8"/>
  <c r="E364" i="8"/>
  <c r="AX364" i="8"/>
  <c r="W364" i="8"/>
  <c r="B364" i="8"/>
  <c r="AO364" i="8"/>
  <c r="M364" i="8"/>
  <c r="AL364" i="8"/>
  <c r="I364" i="8"/>
  <c r="AK364" i="8"/>
  <c r="H364" i="8"/>
  <c r="AI364" i="8"/>
  <c r="S364" i="8"/>
  <c r="N364" i="8"/>
  <c r="F364" i="8"/>
  <c r="AS364" i="8"/>
  <c r="AP364" i="8"/>
  <c r="AH364" i="8"/>
  <c r="U364" i="8"/>
  <c r="T364" i="8"/>
  <c r="AE364" i="8"/>
  <c r="V364" i="8"/>
  <c r="AT364" i="8"/>
  <c r="AD364" i="8"/>
  <c r="AW309" i="8"/>
  <c r="AK309" i="8"/>
  <c r="Y309" i="8"/>
  <c r="M309" i="8"/>
  <c r="AQ309" i="8"/>
  <c r="AD309" i="8"/>
  <c r="Q309" i="8"/>
  <c r="D309" i="8"/>
  <c r="AP309" i="8"/>
  <c r="AC309" i="8"/>
  <c r="P309" i="8"/>
  <c r="C309" i="8"/>
  <c r="AO309" i="8"/>
  <c r="AB309" i="8"/>
  <c r="O309" i="8"/>
  <c r="B309" i="8"/>
  <c r="AM309" i="8"/>
  <c r="Z309" i="8"/>
  <c r="L309" i="8"/>
  <c r="AU309" i="8"/>
  <c r="AA309" i="8"/>
  <c r="H309" i="8"/>
  <c r="AT309" i="8"/>
  <c r="X309" i="8"/>
  <c r="G309" i="8"/>
  <c r="AS309" i="8"/>
  <c r="W309" i="8"/>
  <c r="F309" i="8"/>
  <c r="AR309" i="8"/>
  <c r="V309" i="8"/>
  <c r="E309" i="8"/>
  <c r="AN309" i="8"/>
  <c r="U309" i="8"/>
  <c r="AY309" i="8"/>
  <c r="AG309" i="8"/>
  <c r="K309" i="8"/>
  <c r="AX309" i="8"/>
  <c r="J309" i="8"/>
  <c r="AV309" i="8"/>
  <c r="I309" i="8"/>
  <c r="AL309" i="8"/>
  <c r="AJ309" i="8"/>
  <c r="AI309" i="8"/>
  <c r="S309" i="8"/>
  <c r="R309" i="8"/>
  <c r="N309" i="8"/>
  <c r="AH309" i="8"/>
  <c r="AE309" i="8"/>
  <c r="T309" i="8"/>
  <c r="AF309" i="8"/>
  <c r="AX377" i="8"/>
  <c r="AL377" i="8"/>
  <c r="Z377" i="8"/>
  <c r="N377" i="8"/>
  <c r="B377" i="8"/>
  <c r="AW377" i="8"/>
  <c r="AK377" i="8"/>
  <c r="Y377" i="8"/>
  <c r="M377" i="8"/>
  <c r="AT377" i="8"/>
  <c r="AH377" i="8"/>
  <c r="V377" i="8"/>
  <c r="J377" i="8"/>
  <c r="AN377" i="8"/>
  <c r="W377" i="8"/>
  <c r="AM377" i="8"/>
  <c r="U377" i="8"/>
  <c r="F377" i="8"/>
  <c r="AY377" i="8"/>
  <c r="AG377" i="8"/>
  <c r="R377" i="8"/>
  <c r="C377" i="8"/>
  <c r="AV377" i="8"/>
  <c r="AF377" i="8"/>
  <c r="Q377" i="8"/>
  <c r="AU377" i="8"/>
  <c r="AA377" i="8"/>
  <c r="AS377" i="8"/>
  <c r="X377" i="8"/>
  <c r="AR377" i="8"/>
  <c r="T377" i="8"/>
  <c r="AQ377" i="8"/>
  <c r="S377" i="8"/>
  <c r="AD377" i="8"/>
  <c r="H377" i="8"/>
  <c r="I377" i="8"/>
  <c r="AP377" i="8"/>
  <c r="E377" i="8"/>
  <c r="AO377" i="8"/>
  <c r="D377" i="8"/>
  <c r="AJ377" i="8"/>
  <c r="L377" i="8"/>
  <c r="K377" i="8"/>
  <c r="AI377" i="8"/>
  <c r="P377" i="8"/>
  <c r="O377" i="8"/>
  <c r="AE377" i="8"/>
  <c r="AC377" i="8"/>
  <c r="AB377" i="8"/>
  <c r="AQ312" i="8"/>
  <c r="AE312" i="8"/>
  <c r="S312" i="8"/>
  <c r="G312" i="8"/>
  <c r="AX312" i="8"/>
  <c r="AK312" i="8"/>
  <c r="X312" i="8"/>
  <c r="K312" i="8"/>
  <c r="AW312" i="8"/>
  <c r="AJ312" i="8"/>
  <c r="W312" i="8"/>
  <c r="J312" i="8"/>
  <c r="AV312" i="8"/>
  <c r="AI312" i="8"/>
  <c r="V312" i="8"/>
  <c r="I312" i="8"/>
  <c r="AT312" i="8"/>
  <c r="AG312" i="8"/>
  <c r="T312" i="8"/>
  <c r="F312" i="8"/>
  <c r="AH312" i="8"/>
  <c r="O312" i="8"/>
  <c r="AF312" i="8"/>
  <c r="N312" i="8"/>
  <c r="AD312" i="8"/>
  <c r="M312" i="8"/>
  <c r="AY312" i="8"/>
  <c r="AC312" i="8"/>
  <c r="L312" i="8"/>
  <c r="AU312" i="8"/>
  <c r="AB312" i="8"/>
  <c r="H312" i="8"/>
  <c r="AN312" i="8"/>
  <c r="R312" i="8"/>
  <c r="Q312" i="8"/>
  <c r="P312" i="8"/>
  <c r="AS312" i="8"/>
  <c r="E312" i="8"/>
  <c r="AR312" i="8"/>
  <c r="D312" i="8"/>
  <c r="AP312" i="8"/>
  <c r="C312" i="8"/>
  <c r="Z312" i="8"/>
  <c r="Y312" i="8"/>
  <c r="U312" i="8"/>
  <c r="B312" i="8"/>
  <c r="AO312" i="8"/>
  <c r="AM312" i="8"/>
  <c r="AL312" i="8"/>
  <c r="AA312" i="8"/>
  <c r="AO301" i="8"/>
  <c r="AC301" i="8"/>
  <c r="Q301" i="8"/>
  <c r="E301" i="8"/>
  <c r="AX301" i="8"/>
  <c r="AK301" i="8"/>
  <c r="X301" i="8"/>
  <c r="K301" i="8"/>
  <c r="AW301" i="8"/>
  <c r="AJ301" i="8"/>
  <c r="W301" i="8"/>
  <c r="J301" i="8"/>
  <c r="AV301" i="8"/>
  <c r="AI301" i="8"/>
  <c r="V301" i="8"/>
  <c r="I301" i="8"/>
  <c r="AT301" i="8"/>
  <c r="AG301" i="8"/>
  <c r="T301" i="8"/>
  <c r="G301" i="8"/>
  <c r="AH301" i="8"/>
  <c r="O301" i="8"/>
  <c r="AF301" i="8"/>
  <c r="N301" i="8"/>
  <c r="AE301" i="8"/>
  <c r="M301" i="8"/>
  <c r="AY301" i="8"/>
  <c r="AD301" i="8"/>
  <c r="L301" i="8"/>
  <c r="AU301" i="8"/>
  <c r="AB301" i="8"/>
  <c r="H301" i="8"/>
  <c r="AN301" i="8"/>
  <c r="S301" i="8"/>
  <c r="R301" i="8"/>
  <c r="P301" i="8"/>
  <c r="AS301" i="8"/>
  <c r="F301" i="8"/>
  <c r="AR301" i="8"/>
  <c r="D301" i="8"/>
  <c r="AQ301" i="8"/>
  <c r="C301" i="8"/>
  <c r="Z301" i="8"/>
  <c r="Y301" i="8"/>
  <c r="U301" i="8"/>
  <c r="B301" i="8"/>
  <c r="AP301" i="8"/>
  <c r="AM301" i="8"/>
  <c r="AA301" i="8"/>
  <c r="AL301" i="8"/>
  <c r="AX321" i="8"/>
  <c r="AL321" i="8"/>
  <c r="Z321" i="8"/>
  <c r="N321" i="8"/>
  <c r="B321" i="8"/>
  <c r="AW321" i="8"/>
  <c r="AK321" i="8"/>
  <c r="Y321" i="8"/>
  <c r="M321" i="8"/>
  <c r="AT321" i="8"/>
  <c r="AF321" i="8"/>
  <c r="R321" i="8"/>
  <c r="D321" i="8"/>
  <c r="AS321" i="8"/>
  <c r="AE321" i="8"/>
  <c r="Q321" i="8"/>
  <c r="C321" i="8"/>
  <c r="AR321" i="8"/>
  <c r="AD321" i="8"/>
  <c r="P321" i="8"/>
  <c r="AP321" i="8"/>
  <c r="AB321" i="8"/>
  <c r="L321" i="8"/>
  <c r="AC321" i="8"/>
  <c r="H321" i="8"/>
  <c r="AY321" i="8"/>
  <c r="AA321" i="8"/>
  <c r="AV321" i="8"/>
  <c r="X321" i="8"/>
  <c r="F321" i="8"/>
  <c r="AU321" i="8"/>
  <c r="W321" i="8"/>
  <c r="E321" i="8"/>
  <c r="AQ321" i="8"/>
  <c r="V321" i="8"/>
  <c r="AI321" i="8"/>
  <c r="K321" i="8"/>
  <c r="J321" i="8"/>
  <c r="I321" i="8"/>
  <c r="AO321" i="8"/>
  <c r="AN321" i="8"/>
  <c r="AM321" i="8"/>
  <c r="T321" i="8"/>
  <c r="AJ321" i="8"/>
  <c r="AH321" i="8"/>
  <c r="AG321" i="8"/>
  <c r="O321" i="8"/>
  <c r="U321" i="8"/>
  <c r="S321" i="8"/>
  <c r="AX341" i="8"/>
  <c r="AL341" i="8"/>
  <c r="Z341" i="8"/>
  <c r="N341" i="8"/>
  <c r="B341" i="8"/>
  <c r="AT341" i="8"/>
  <c r="AH341" i="8"/>
  <c r="V341" i="8"/>
  <c r="J341" i="8"/>
  <c r="AO341" i="8"/>
  <c r="AA341" i="8"/>
  <c r="L341" i="8"/>
  <c r="AN341" i="8"/>
  <c r="Y341" i="8"/>
  <c r="K341" i="8"/>
  <c r="AM341" i="8"/>
  <c r="X341" i="8"/>
  <c r="I341" i="8"/>
  <c r="AK341" i="8"/>
  <c r="W341" i="8"/>
  <c r="H341" i="8"/>
  <c r="AV341" i="8"/>
  <c r="AC341" i="8"/>
  <c r="E341" i="8"/>
  <c r="AU341" i="8"/>
  <c r="AB341" i="8"/>
  <c r="D341" i="8"/>
  <c r="AS341" i="8"/>
  <c r="U341" i="8"/>
  <c r="C341" i="8"/>
  <c r="AQ341" i="8"/>
  <c r="S341" i="8"/>
  <c r="AG341" i="8"/>
  <c r="AF341" i="8"/>
  <c r="AE341" i="8"/>
  <c r="AD341" i="8"/>
  <c r="T341" i="8"/>
  <c r="AP341" i="8"/>
  <c r="M341" i="8"/>
  <c r="AJ341" i="8"/>
  <c r="AI341" i="8"/>
  <c r="R341" i="8"/>
  <c r="Q341" i="8"/>
  <c r="P341" i="8"/>
  <c r="AY341" i="8"/>
  <c r="AW341" i="8"/>
  <c r="AR341" i="8"/>
  <c r="F341" i="8"/>
  <c r="O341" i="8"/>
  <c r="AP357" i="8"/>
  <c r="AD357" i="8"/>
  <c r="R357" i="8"/>
  <c r="F357" i="8"/>
  <c r="AX357" i="8"/>
  <c r="AL357" i="8"/>
  <c r="Z357" i="8"/>
  <c r="N357" i="8"/>
  <c r="B357" i="8"/>
  <c r="AU357" i="8"/>
  <c r="AG357" i="8"/>
  <c r="S357" i="8"/>
  <c r="D357" i="8"/>
  <c r="AT357" i="8"/>
  <c r="AF357" i="8"/>
  <c r="Q357" i="8"/>
  <c r="C357" i="8"/>
  <c r="AQ357" i="8"/>
  <c r="AB357" i="8"/>
  <c r="M357" i="8"/>
  <c r="AO357" i="8"/>
  <c r="AA357" i="8"/>
  <c r="L357" i="8"/>
  <c r="AI357" i="8"/>
  <c r="K357" i="8"/>
  <c r="AH357" i="8"/>
  <c r="J357" i="8"/>
  <c r="AJ357" i="8"/>
  <c r="H357" i="8"/>
  <c r="AE357" i="8"/>
  <c r="AC357" i="8"/>
  <c r="E357" i="8"/>
  <c r="Y357" i="8"/>
  <c r="AM357" i="8"/>
  <c r="AK357" i="8"/>
  <c r="X357" i="8"/>
  <c r="V357" i="8"/>
  <c r="U357" i="8"/>
  <c r="AY357" i="8"/>
  <c r="T357" i="8"/>
  <c r="AR357" i="8"/>
  <c r="AN357" i="8"/>
  <c r="W357" i="8"/>
  <c r="P357" i="8"/>
  <c r="O357" i="8"/>
  <c r="AW357" i="8"/>
  <c r="AV357" i="8"/>
  <c r="AS357" i="8"/>
  <c r="I357" i="8"/>
  <c r="AX353" i="8"/>
  <c r="AL353" i="8"/>
  <c r="Z353" i="8"/>
  <c r="N353" i="8"/>
  <c r="B353" i="8"/>
  <c r="AT353" i="8"/>
  <c r="AH353" i="8"/>
  <c r="V353" i="8"/>
  <c r="J353" i="8"/>
  <c r="AO353" i="8"/>
  <c r="AA353" i="8"/>
  <c r="L353" i="8"/>
  <c r="AP353" i="8"/>
  <c r="Y353" i="8"/>
  <c r="I353" i="8"/>
  <c r="AV353" i="8"/>
  <c r="AE353" i="8"/>
  <c r="O353" i="8"/>
  <c r="AU353" i="8"/>
  <c r="AD353" i="8"/>
  <c r="M353" i="8"/>
  <c r="AS353" i="8"/>
  <c r="AC353" i="8"/>
  <c r="K353" i="8"/>
  <c r="AR353" i="8"/>
  <c r="AB353" i="8"/>
  <c r="H353" i="8"/>
  <c r="AG353" i="8"/>
  <c r="E353" i="8"/>
  <c r="AF353" i="8"/>
  <c r="D353" i="8"/>
  <c r="X353" i="8"/>
  <c r="C353" i="8"/>
  <c r="AY353" i="8"/>
  <c r="U353" i="8"/>
  <c r="AW353" i="8"/>
  <c r="T353" i="8"/>
  <c r="AQ353" i="8"/>
  <c r="S353" i="8"/>
  <c r="AJ353" i="8"/>
  <c r="AI353" i="8"/>
  <c r="W353" i="8"/>
  <c r="R353" i="8"/>
  <c r="Q353" i="8"/>
  <c r="AN353" i="8"/>
  <c r="AM353" i="8"/>
  <c r="AK353" i="8"/>
  <c r="P353" i="8"/>
  <c r="F353" i="8"/>
  <c r="AN291" i="8"/>
  <c r="AB291" i="8"/>
  <c r="P291" i="8"/>
  <c r="D291" i="8"/>
  <c r="AY291" i="8"/>
  <c r="AM291" i="8"/>
  <c r="AA291" i="8"/>
  <c r="O291" i="8"/>
  <c r="C291" i="8"/>
  <c r="AX291" i="8"/>
  <c r="AL291" i="8"/>
  <c r="Z291" i="8"/>
  <c r="N291" i="8"/>
  <c r="B291" i="8"/>
  <c r="AV291" i="8"/>
  <c r="AJ291" i="8"/>
  <c r="X291" i="8"/>
  <c r="L291" i="8"/>
  <c r="AK291" i="8"/>
  <c r="T291" i="8"/>
  <c r="AI291" i="8"/>
  <c r="S291" i="8"/>
  <c r="AH291" i="8"/>
  <c r="R291" i="8"/>
  <c r="AG291" i="8"/>
  <c r="Q291" i="8"/>
  <c r="AW291" i="8"/>
  <c r="AF291" i="8"/>
  <c r="M291" i="8"/>
  <c r="AQ291" i="8"/>
  <c r="W291" i="8"/>
  <c r="G291" i="8"/>
  <c r="V291" i="8"/>
  <c r="U291" i="8"/>
  <c r="AU291" i="8"/>
  <c r="K291" i="8"/>
  <c r="AT291" i="8"/>
  <c r="J291" i="8"/>
  <c r="AS291" i="8"/>
  <c r="I291" i="8"/>
  <c r="AD291" i="8"/>
  <c r="AR291" i="8"/>
  <c r="AP291" i="8"/>
  <c r="AO291" i="8"/>
  <c r="AC291" i="8"/>
  <c r="Y291" i="8"/>
  <c r="H291" i="8"/>
  <c r="E291" i="8"/>
  <c r="AE291" i="8"/>
  <c r="F291" i="8"/>
  <c r="AV366" i="8"/>
  <c r="AJ366" i="8"/>
  <c r="X366" i="8"/>
  <c r="L366" i="8"/>
  <c r="AU366" i="8"/>
  <c r="AI366" i="8"/>
  <c r="W366" i="8"/>
  <c r="K366" i="8"/>
  <c r="AR366" i="8"/>
  <c r="AF366" i="8"/>
  <c r="T366" i="8"/>
  <c r="H366" i="8"/>
  <c r="AS366" i="8"/>
  <c r="AC366" i="8"/>
  <c r="N366" i="8"/>
  <c r="AQ366" i="8"/>
  <c r="AB366" i="8"/>
  <c r="M366" i="8"/>
  <c r="AN366" i="8"/>
  <c r="Y366" i="8"/>
  <c r="AM366" i="8"/>
  <c r="V366" i="8"/>
  <c r="F366" i="8"/>
  <c r="AW366" i="8"/>
  <c r="U366" i="8"/>
  <c r="AT366" i="8"/>
  <c r="S366" i="8"/>
  <c r="AD366" i="8"/>
  <c r="B366" i="8"/>
  <c r="AA366" i="8"/>
  <c r="Z366" i="8"/>
  <c r="AY366" i="8"/>
  <c r="R366" i="8"/>
  <c r="AO366" i="8"/>
  <c r="D366" i="8"/>
  <c r="AL366" i="8"/>
  <c r="C366" i="8"/>
  <c r="AK366" i="8"/>
  <c r="AG366" i="8"/>
  <c r="AE366" i="8"/>
  <c r="Q366" i="8"/>
  <c r="I366" i="8"/>
  <c r="E366" i="8"/>
  <c r="P366" i="8"/>
  <c r="O366" i="8"/>
  <c r="J366" i="8"/>
  <c r="AX366" i="8"/>
  <c r="AP366" i="8"/>
  <c r="AH366" i="8"/>
  <c r="AP363" i="8"/>
  <c r="AD363" i="8"/>
  <c r="R363" i="8"/>
  <c r="F363" i="8"/>
  <c r="AO363" i="8"/>
  <c r="AC363" i="8"/>
  <c r="Q363" i="8"/>
  <c r="E363" i="8"/>
  <c r="AX363" i="8"/>
  <c r="AL363" i="8"/>
  <c r="Z363" i="8"/>
  <c r="N363" i="8"/>
  <c r="B363" i="8"/>
  <c r="AY363" i="8"/>
  <c r="AI363" i="8"/>
  <c r="T363" i="8"/>
  <c r="C363" i="8"/>
  <c r="AW363" i="8"/>
  <c r="AH363" i="8"/>
  <c r="S363" i="8"/>
  <c r="AT363" i="8"/>
  <c r="AE363" i="8"/>
  <c r="M363" i="8"/>
  <c r="AS363" i="8"/>
  <c r="AB363" i="8"/>
  <c r="L363" i="8"/>
  <c r="AA363" i="8"/>
  <c r="Y363" i="8"/>
  <c r="D363" i="8"/>
  <c r="AJ363" i="8"/>
  <c r="H363" i="8"/>
  <c r="AG363" i="8"/>
  <c r="AF363" i="8"/>
  <c r="X363" i="8"/>
  <c r="U363" i="8"/>
  <c r="P363" i="8"/>
  <c r="O363" i="8"/>
  <c r="AU363" i="8"/>
  <c r="J363" i="8"/>
  <c r="AR363" i="8"/>
  <c r="I363" i="8"/>
  <c r="AQ363" i="8"/>
  <c r="AV363" i="8"/>
  <c r="AN363" i="8"/>
  <c r="AM363" i="8"/>
  <c r="W363" i="8"/>
  <c r="V363" i="8"/>
  <c r="K363" i="8"/>
  <c r="AK363" i="8"/>
  <c r="AS299" i="8"/>
  <c r="AG299" i="8"/>
  <c r="U299" i="8"/>
  <c r="I299" i="8"/>
  <c r="AT299" i="8"/>
  <c r="AF299" i="8"/>
  <c r="S299" i="8"/>
  <c r="F299" i="8"/>
  <c r="AR299" i="8"/>
  <c r="AE299" i="8"/>
  <c r="R299" i="8"/>
  <c r="E299" i="8"/>
  <c r="AQ299" i="8"/>
  <c r="AD299" i="8"/>
  <c r="Q299" i="8"/>
  <c r="D299" i="8"/>
  <c r="AO299" i="8"/>
  <c r="AB299" i="8"/>
  <c r="O299" i="8"/>
  <c r="B299" i="8"/>
  <c r="AK299" i="8"/>
  <c r="P299" i="8"/>
  <c r="AJ299" i="8"/>
  <c r="N299" i="8"/>
  <c r="AI299" i="8"/>
  <c r="M299" i="8"/>
  <c r="AY299" i="8"/>
  <c r="AH299" i="8"/>
  <c r="L299" i="8"/>
  <c r="AX299" i="8"/>
  <c r="AC299" i="8"/>
  <c r="K299" i="8"/>
  <c r="AN299" i="8"/>
  <c r="W299" i="8"/>
  <c r="AM299" i="8"/>
  <c r="AL299" i="8"/>
  <c r="AA299" i="8"/>
  <c r="Z299" i="8"/>
  <c r="Y299" i="8"/>
  <c r="AV299" i="8"/>
  <c r="H299" i="8"/>
  <c r="AU299" i="8"/>
  <c r="AP299" i="8"/>
  <c r="X299" i="8"/>
  <c r="V299" i="8"/>
  <c r="T299" i="8"/>
  <c r="J299" i="8"/>
  <c r="G299" i="8"/>
  <c r="C299" i="8"/>
  <c r="AW299" i="8"/>
  <c r="AN370" i="8"/>
  <c r="AB370" i="8"/>
  <c r="P370" i="8"/>
  <c r="D370" i="8"/>
  <c r="AY370" i="8"/>
  <c r="AM370" i="8"/>
  <c r="AA370" i="8"/>
  <c r="O370" i="8"/>
  <c r="C370" i="8"/>
  <c r="AV370" i="8"/>
  <c r="AJ370" i="8"/>
  <c r="X370" i="8"/>
  <c r="L370" i="8"/>
  <c r="AK370" i="8"/>
  <c r="U370" i="8"/>
  <c r="F370" i="8"/>
  <c r="AI370" i="8"/>
  <c r="T370" i="8"/>
  <c r="E370" i="8"/>
  <c r="AU370" i="8"/>
  <c r="AF370" i="8"/>
  <c r="Q370" i="8"/>
  <c r="AT370" i="8"/>
  <c r="AE370" i="8"/>
  <c r="N370" i="8"/>
  <c r="AO370" i="8"/>
  <c r="M370" i="8"/>
  <c r="AL370" i="8"/>
  <c r="K370" i="8"/>
  <c r="AH370" i="8"/>
  <c r="J370" i="8"/>
  <c r="AG370" i="8"/>
  <c r="I370" i="8"/>
  <c r="AR370" i="8"/>
  <c r="V370" i="8"/>
  <c r="Z370" i="8"/>
  <c r="Y370" i="8"/>
  <c r="W370" i="8"/>
  <c r="S370" i="8"/>
  <c r="AW370" i="8"/>
  <c r="AS370" i="8"/>
  <c r="AQ370" i="8"/>
  <c r="AD370" i="8"/>
  <c r="AC370" i="8"/>
  <c r="R370" i="8"/>
  <c r="H370" i="8"/>
  <c r="B370" i="8"/>
  <c r="AX370" i="8"/>
  <c r="AP370" i="8"/>
  <c r="AS350" i="7"/>
  <c r="AG350" i="7"/>
  <c r="U350" i="7"/>
  <c r="I350" i="7"/>
  <c r="AR350" i="7"/>
  <c r="AF350" i="7"/>
  <c r="T350" i="7"/>
  <c r="H350" i="7"/>
  <c r="AQ350" i="7"/>
  <c r="AE350" i="7"/>
  <c r="S350" i="7"/>
  <c r="AP350" i="7"/>
  <c r="AD350" i="7"/>
  <c r="R350" i="7"/>
  <c r="F350" i="7"/>
  <c r="AO350" i="7"/>
  <c r="AC350" i="7"/>
  <c r="Q350" i="7"/>
  <c r="E350" i="7"/>
  <c r="AN350" i="7"/>
  <c r="AB350" i="7"/>
  <c r="P350" i="7"/>
  <c r="D350" i="7"/>
  <c r="AV350" i="7"/>
  <c r="X350" i="7"/>
  <c r="AU350" i="7"/>
  <c r="W350" i="7"/>
  <c r="AM350" i="7"/>
  <c r="O350" i="7"/>
  <c r="AL350" i="7"/>
  <c r="N350" i="7"/>
  <c r="AX350" i="7"/>
  <c r="L350" i="7"/>
  <c r="AW350" i="7"/>
  <c r="K350" i="7"/>
  <c r="AK350" i="7"/>
  <c r="C350" i="7"/>
  <c r="AJ350" i="7"/>
  <c r="B350" i="7"/>
  <c r="AH350" i="7"/>
  <c r="Z350" i="7"/>
  <c r="AA350" i="7"/>
  <c r="Y350" i="7"/>
  <c r="V350" i="7"/>
  <c r="M350" i="7"/>
  <c r="J350" i="7"/>
  <c r="AY350" i="7"/>
  <c r="AT350" i="7"/>
  <c r="AI350" i="7"/>
  <c r="AO358" i="7"/>
  <c r="AC358" i="7"/>
  <c r="Q358" i="7"/>
  <c r="E358" i="7"/>
  <c r="AN358" i="7"/>
  <c r="AB358" i="7"/>
  <c r="P358" i="7"/>
  <c r="D358" i="7"/>
  <c r="AY358" i="7"/>
  <c r="AM358" i="7"/>
  <c r="AA358" i="7"/>
  <c r="O358" i="7"/>
  <c r="C358" i="7"/>
  <c r="AX358" i="7"/>
  <c r="AL358" i="7"/>
  <c r="Z358" i="7"/>
  <c r="N358" i="7"/>
  <c r="B358" i="7"/>
  <c r="AW358" i="7"/>
  <c r="AK358" i="7"/>
  <c r="Y358" i="7"/>
  <c r="M358" i="7"/>
  <c r="AV358" i="7"/>
  <c r="AJ358" i="7"/>
  <c r="X358" i="7"/>
  <c r="L358" i="7"/>
  <c r="AF358" i="7"/>
  <c r="H358" i="7"/>
  <c r="AE358" i="7"/>
  <c r="AU358" i="7"/>
  <c r="W358" i="7"/>
  <c r="AT358" i="7"/>
  <c r="V358" i="7"/>
  <c r="AR358" i="7"/>
  <c r="J358" i="7"/>
  <c r="AQ358" i="7"/>
  <c r="I358" i="7"/>
  <c r="AI358" i="7"/>
  <c r="AH358" i="7"/>
  <c r="R358" i="7"/>
  <c r="K358" i="7"/>
  <c r="F358" i="7"/>
  <c r="AS358" i="7"/>
  <c r="AP358" i="7"/>
  <c r="AD358" i="7"/>
  <c r="U358" i="7"/>
  <c r="AG358" i="7"/>
  <c r="T358" i="7"/>
  <c r="S358" i="7"/>
  <c r="AU323" i="7"/>
  <c r="AI323" i="7"/>
  <c r="W323" i="7"/>
  <c r="K323" i="7"/>
  <c r="AT323" i="7"/>
  <c r="AG323" i="7"/>
  <c r="T323" i="7"/>
  <c r="AS323" i="7"/>
  <c r="AF323" i="7"/>
  <c r="S323" i="7"/>
  <c r="F323" i="7"/>
  <c r="AQ323" i="7"/>
  <c r="AD323" i="7"/>
  <c r="Q323" i="7"/>
  <c r="D323" i="7"/>
  <c r="AP323" i="7"/>
  <c r="AC323" i="7"/>
  <c r="P323" i="7"/>
  <c r="C323" i="7"/>
  <c r="AW323" i="7"/>
  <c r="AA323" i="7"/>
  <c r="I323" i="7"/>
  <c r="AR323" i="7"/>
  <c r="AV323" i="7"/>
  <c r="Z323" i="7"/>
  <c r="H323" i="7"/>
  <c r="Y323" i="7"/>
  <c r="E323" i="7"/>
  <c r="R323" i="7"/>
  <c r="AO323" i="7"/>
  <c r="X323" i="7"/>
  <c r="B323" i="7"/>
  <c r="U323" i="7"/>
  <c r="AL323" i="7"/>
  <c r="AN323" i="7"/>
  <c r="V323" i="7"/>
  <c r="AM323" i="7"/>
  <c r="AK323" i="7"/>
  <c r="L323" i="7"/>
  <c r="AJ323" i="7"/>
  <c r="AB323" i="7"/>
  <c r="AH323" i="7"/>
  <c r="AE323" i="7"/>
  <c r="AX323" i="7"/>
  <c r="O323" i="7"/>
  <c r="N323" i="7"/>
  <c r="M323" i="7"/>
  <c r="J323" i="7"/>
  <c r="AY323" i="7"/>
  <c r="AO361" i="7"/>
  <c r="AC361" i="7"/>
  <c r="Q361" i="7"/>
  <c r="E361" i="7"/>
  <c r="AY361" i="7"/>
  <c r="AM361" i="7"/>
  <c r="AA361" i="7"/>
  <c r="O361" i="7"/>
  <c r="C361" i="7"/>
  <c r="AX361" i="7"/>
  <c r="AL361" i="7"/>
  <c r="Z361" i="7"/>
  <c r="N361" i="7"/>
  <c r="B361" i="7"/>
  <c r="AW361" i="7"/>
  <c r="AK361" i="7"/>
  <c r="Y361" i="7"/>
  <c r="M361" i="7"/>
  <c r="AI361" i="7"/>
  <c r="S361" i="7"/>
  <c r="AH361" i="7"/>
  <c r="R361" i="7"/>
  <c r="AR361" i="7"/>
  <c r="V361" i="7"/>
  <c r="AQ361" i="7"/>
  <c r="U361" i="7"/>
  <c r="AP361" i="7"/>
  <c r="T361" i="7"/>
  <c r="AN361" i="7"/>
  <c r="P361" i="7"/>
  <c r="AJ361" i="7"/>
  <c r="L361" i="7"/>
  <c r="AG361" i="7"/>
  <c r="K361" i="7"/>
  <c r="AB361" i="7"/>
  <c r="X361" i="7"/>
  <c r="J361" i="7"/>
  <c r="I361" i="7"/>
  <c r="F361" i="7"/>
  <c r="AV361" i="7"/>
  <c r="AU361" i="7"/>
  <c r="W361" i="7"/>
  <c r="H361" i="7"/>
  <c r="D361" i="7"/>
  <c r="AD361" i="7"/>
  <c r="AT361" i="7"/>
  <c r="AS361" i="7"/>
  <c r="AF361" i="7"/>
  <c r="AE361" i="7"/>
  <c r="AQ360" i="7"/>
  <c r="AE360" i="7"/>
  <c r="S360" i="7"/>
  <c r="AO360" i="7"/>
  <c r="AC360" i="7"/>
  <c r="Q360" i="7"/>
  <c r="E360" i="7"/>
  <c r="AN360" i="7"/>
  <c r="AB360" i="7"/>
  <c r="P360" i="7"/>
  <c r="D360" i="7"/>
  <c r="AY360" i="7"/>
  <c r="AM360" i="7"/>
  <c r="AW360" i="7"/>
  <c r="AG360" i="7"/>
  <c r="O360" i="7"/>
  <c r="AV360" i="7"/>
  <c r="AF360" i="7"/>
  <c r="N360" i="7"/>
  <c r="AX360" i="7"/>
  <c r="AA360" i="7"/>
  <c r="J360" i="7"/>
  <c r="AU360" i="7"/>
  <c r="Z360" i="7"/>
  <c r="I360" i="7"/>
  <c r="AT360" i="7"/>
  <c r="Y360" i="7"/>
  <c r="H360" i="7"/>
  <c r="AS360" i="7"/>
  <c r="X360" i="7"/>
  <c r="F360" i="7"/>
  <c r="AR360" i="7"/>
  <c r="W360" i="7"/>
  <c r="C360" i="7"/>
  <c r="AP360" i="7"/>
  <c r="V360" i="7"/>
  <c r="B360" i="7"/>
  <c r="AI360" i="7"/>
  <c r="AH360" i="7"/>
  <c r="U360" i="7"/>
  <c r="T360" i="7"/>
  <c r="AL360" i="7"/>
  <c r="AK360" i="7"/>
  <c r="M360" i="7"/>
  <c r="AJ360" i="7"/>
  <c r="R360" i="7"/>
  <c r="AD360" i="7"/>
  <c r="L360" i="7"/>
  <c r="K360" i="7"/>
  <c r="AY353" i="7"/>
  <c r="AM353" i="7"/>
  <c r="AA353" i="7"/>
  <c r="O353" i="7"/>
  <c r="C353" i="7"/>
  <c r="AX353" i="7"/>
  <c r="AL353" i="7"/>
  <c r="Z353" i="7"/>
  <c r="N353" i="7"/>
  <c r="B353" i="7"/>
  <c r="AW353" i="7"/>
  <c r="AK353" i="7"/>
  <c r="Y353" i="7"/>
  <c r="M353" i="7"/>
  <c r="AV353" i="7"/>
  <c r="AJ353" i="7"/>
  <c r="X353" i="7"/>
  <c r="L353" i="7"/>
  <c r="AU353" i="7"/>
  <c r="AI353" i="7"/>
  <c r="W353" i="7"/>
  <c r="K353" i="7"/>
  <c r="AT353" i="7"/>
  <c r="AH353" i="7"/>
  <c r="V353" i="7"/>
  <c r="J353" i="7"/>
  <c r="AP353" i="7"/>
  <c r="R353" i="7"/>
  <c r="AO353" i="7"/>
  <c r="Q353" i="7"/>
  <c r="AG353" i="7"/>
  <c r="I353" i="7"/>
  <c r="AF353" i="7"/>
  <c r="H353" i="7"/>
  <c r="AR353" i="7"/>
  <c r="F353" i="7"/>
  <c r="AQ353" i="7"/>
  <c r="E353" i="7"/>
  <c r="AE353" i="7"/>
  <c r="AD353" i="7"/>
  <c r="AN353" i="7"/>
  <c r="AS353" i="7"/>
  <c r="T353" i="7"/>
  <c r="AC353" i="7"/>
  <c r="U353" i="7"/>
  <c r="AB353" i="7"/>
  <c r="P353" i="7"/>
  <c r="S353" i="7"/>
  <c r="D353" i="7"/>
  <c r="AT314" i="7"/>
  <c r="AH314" i="7"/>
  <c r="V314" i="7"/>
  <c r="J314" i="7"/>
  <c r="AS314" i="7"/>
  <c r="AG314" i="7"/>
  <c r="U314" i="7"/>
  <c r="I314" i="7"/>
  <c r="AQ314" i="7"/>
  <c r="AE314" i="7"/>
  <c r="S314" i="7"/>
  <c r="G314" i="7"/>
  <c r="AM314" i="7"/>
  <c r="X314" i="7"/>
  <c r="F314" i="7"/>
  <c r="D314" i="7"/>
  <c r="AL314" i="7"/>
  <c r="W314" i="7"/>
  <c r="E314" i="7"/>
  <c r="AK314" i="7"/>
  <c r="T314" i="7"/>
  <c r="AY314" i="7"/>
  <c r="AJ314" i="7"/>
  <c r="R314" i="7"/>
  <c r="C314" i="7"/>
  <c r="AW314" i="7"/>
  <c r="P314" i="7"/>
  <c r="AX314" i="7"/>
  <c r="AI314" i="7"/>
  <c r="Q314" i="7"/>
  <c r="B314" i="7"/>
  <c r="AF314" i="7"/>
  <c r="AV314" i="7"/>
  <c r="O314" i="7"/>
  <c r="AU314" i="7"/>
  <c r="N314" i="7"/>
  <c r="AO314" i="7"/>
  <c r="AC314" i="7"/>
  <c r="AR314" i="7"/>
  <c r="M314" i="7"/>
  <c r="K314" i="7"/>
  <c r="AP314" i="7"/>
  <c r="L314" i="7"/>
  <c r="Y314" i="7"/>
  <c r="AB314" i="7"/>
  <c r="AN314" i="7"/>
  <c r="H314" i="7"/>
  <c r="AD314" i="7"/>
  <c r="AA314" i="7"/>
  <c r="Z314" i="7"/>
  <c r="AW306" i="7"/>
  <c r="AK306" i="7"/>
  <c r="Y306" i="7"/>
  <c r="M306" i="7"/>
  <c r="AP306" i="7"/>
  <c r="AC306" i="7"/>
  <c r="P306" i="7"/>
  <c r="C306" i="7"/>
  <c r="AA306" i="7"/>
  <c r="AO306" i="7"/>
  <c r="AB306" i="7"/>
  <c r="O306" i="7"/>
  <c r="B306" i="7"/>
  <c r="AN306" i="7"/>
  <c r="N306" i="7"/>
  <c r="AM306" i="7"/>
  <c r="Z306" i="7"/>
  <c r="L306" i="7"/>
  <c r="AJ306" i="7"/>
  <c r="AY306" i="7"/>
  <c r="AL306" i="7"/>
  <c r="X306" i="7"/>
  <c r="K306" i="7"/>
  <c r="AX306" i="7"/>
  <c r="J306" i="7"/>
  <c r="W306" i="7"/>
  <c r="AI306" i="7"/>
  <c r="I306" i="7"/>
  <c r="AH306" i="7"/>
  <c r="H306" i="7"/>
  <c r="E306" i="7"/>
  <c r="AT306" i="7"/>
  <c r="AG306" i="7"/>
  <c r="G306" i="7"/>
  <c r="AE306" i="7"/>
  <c r="AF306" i="7"/>
  <c r="F306" i="7"/>
  <c r="AQ306" i="7"/>
  <c r="AU306" i="7"/>
  <c r="AD306" i="7"/>
  <c r="D306" i="7"/>
  <c r="AV306" i="7"/>
  <c r="V306" i="7"/>
  <c r="U306" i="7"/>
  <c r="T306" i="7"/>
  <c r="AS306" i="7"/>
  <c r="S306" i="7"/>
  <c r="AR306" i="7"/>
  <c r="R306" i="7"/>
  <c r="Q306" i="7"/>
  <c r="AO326" i="7"/>
  <c r="AC326" i="7"/>
  <c r="Q326" i="7"/>
  <c r="E326" i="7"/>
  <c r="AN326" i="7"/>
  <c r="AA326" i="7"/>
  <c r="N326" i="7"/>
  <c r="AM326" i="7"/>
  <c r="Z326" i="7"/>
  <c r="M326" i="7"/>
  <c r="AX326" i="7"/>
  <c r="AK326" i="7"/>
  <c r="X326" i="7"/>
  <c r="K326" i="7"/>
  <c r="AW326" i="7"/>
  <c r="AJ326" i="7"/>
  <c r="W326" i="7"/>
  <c r="J326" i="7"/>
  <c r="AH326" i="7"/>
  <c r="P326" i="7"/>
  <c r="AY326" i="7"/>
  <c r="AG326" i="7"/>
  <c r="O326" i="7"/>
  <c r="AF326" i="7"/>
  <c r="L326" i="7"/>
  <c r="AS326" i="7"/>
  <c r="F326" i="7"/>
  <c r="AV326" i="7"/>
  <c r="AE326" i="7"/>
  <c r="I326" i="7"/>
  <c r="AB326" i="7"/>
  <c r="AU326" i="7"/>
  <c r="AD326" i="7"/>
  <c r="H326" i="7"/>
  <c r="AT326" i="7"/>
  <c r="Y326" i="7"/>
  <c r="AI326" i="7"/>
  <c r="V326" i="7"/>
  <c r="U326" i="7"/>
  <c r="T326" i="7"/>
  <c r="B326" i="7"/>
  <c r="S326" i="7"/>
  <c r="C326" i="7"/>
  <c r="R326" i="7"/>
  <c r="D326" i="7"/>
  <c r="AR326" i="7"/>
  <c r="AQ326" i="7"/>
  <c r="AP326" i="7"/>
  <c r="AL326" i="7"/>
  <c r="AU355" i="7"/>
  <c r="AI355" i="7"/>
  <c r="W355" i="7"/>
  <c r="K355" i="7"/>
  <c r="AT355" i="7"/>
  <c r="AH355" i="7"/>
  <c r="V355" i="7"/>
  <c r="J355" i="7"/>
  <c r="AS355" i="7"/>
  <c r="AG355" i="7"/>
  <c r="U355" i="7"/>
  <c r="I355" i="7"/>
  <c r="AR355" i="7"/>
  <c r="AF355" i="7"/>
  <c r="T355" i="7"/>
  <c r="H355" i="7"/>
  <c r="AQ355" i="7"/>
  <c r="AE355" i="7"/>
  <c r="S355" i="7"/>
  <c r="AP355" i="7"/>
  <c r="AD355" i="7"/>
  <c r="R355" i="7"/>
  <c r="F355" i="7"/>
  <c r="AL355" i="7"/>
  <c r="N355" i="7"/>
  <c r="AK355" i="7"/>
  <c r="M355" i="7"/>
  <c r="AC355" i="7"/>
  <c r="E355" i="7"/>
  <c r="AB355" i="7"/>
  <c r="D355" i="7"/>
  <c r="AX355" i="7"/>
  <c r="P355" i="7"/>
  <c r="AW355" i="7"/>
  <c r="O355" i="7"/>
  <c r="AO355" i="7"/>
  <c r="C355" i="7"/>
  <c r="AN355" i="7"/>
  <c r="B355" i="7"/>
  <c r="AV355" i="7"/>
  <c r="AY355" i="7"/>
  <c r="AM355" i="7"/>
  <c r="AA355" i="7"/>
  <c r="Z355" i="7"/>
  <c r="AJ355" i="7"/>
  <c r="L355" i="7"/>
  <c r="Y355" i="7"/>
  <c r="X355" i="7"/>
  <c r="Q355" i="7"/>
  <c r="AY305" i="7"/>
  <c r="AM305" i="7"/>
  <c r="AA305" i="7"/>
  <c r="O305" i="7"/>
  <c r="C305" i="7"/>
  <c r="AN305" i="7"/>
  <c r="Z305" i="7"/>
  <c r="M305" i="7"/>
  <c r="AX305" i="7"/>
  <c r="K305" i="7"/>
  <c r="AL305" i="7"/>
  <c r="Y305" i="7"/>
  <c r="L305" i="7"/>
  <c r="AK305" i="7"/>
  <c r="X305" i="7"/>
  <c r="AW305" i="7"/>
  <c r="AJ305" i="7"/>
  <c r="W305" i="7"/>
  <c r="J305" i="7"/>
  <c r="AU305" i="7"/>
  <c r="H305" i="7"/>
  <c r="AV305" i="7"/>
  <c r="AI305" i="7"/>
  <c r="V305" i="7"/>
  <c r="I305" i="7"/>
  <c r="AH305" i="7"/>
  <c r="U305" i="7"/>
  <c r="AG305" i="7"/>
  <c r="G305" i="7"/>
  <c r="B305" i="7"/>
  <c r="AF305" i="7"/>
  <c r="F305" i="7"/>
  <c r="AS305" i="7"/>
  <c r="AE305" i="7"/>
  <c r="E305" i="7"/>
  <c r="S305" i="7"/>
  <c r="AD305" i="7"/>
  <c r="D305" i="7"/>
  <c r="AR305" i="7"/>
  <c r="R305" i="7"/>
  <c r="AO305" i="7"/>
  <c r="AC305" i="7"/>
  <c r="AB305" i="7"/>
  <c r="AT305" i="7"/>
  <c r="T305" i="7"/>
  <c r="AQ305" i="7"/>
  <c r="Q305" i="7"/>
  <c r="AP305" i="7"/>
  <c r="P305" i="7"/>
  <c r="N305" i="7"/>
  <c r="AS330" i="7"/>
  <c r="AG330" i="7"/>
  <c r="U330" i="7"/>
  <c r="I330" i="7"/>
  <c r="AX330" i="7"/>
  <c r="AK330" i="7"/>
  <c r="X330" i="7"/>
  <c r="K330" i="7"/>
  <c r="AW330" i="7"/>
  <c r="AJ330" i="7"/>
  <c r="W330" i="7"/>
  <c r="J330" i="7"/>
  <c r="AU330" i="7"/>
  <c r="AH330" i="7"/>
  <c r="T330" i="7"/>
  <c r="AT330" i="7"/>
  <c r="AF330" i="7"/>
  <c r="S330" i="7"/>
  <c r="F330" i="7"/>
  <c r="AD330" i="7"/>
  <c r="M330" i="7"/>
  <c r="AV330" i="7"/>
  <c r="AY330" i="7"/>
  <c r="AC330" i="7"/>
  <c r="L330" i="7"/>
  <c r="AB330" i="7"/>
  <c r="H330" i="7"/>
  <c r="V330" i="7"/>
  <c r="AR330" i="7"/>
  <c r="AA330" i="7"/>
  <c r="E330" i="7"/>
  <c r="AP330" i="7"/>
  <c r="C330" i="7"/>
  <c r="B330" i="7"/>
  <c r="AQ330" i="7"/>
  <c r="Z330" i="7"/>
  <c r="D330" i="7"/>
  <c r="Y330" i="7"/>
  <c r="AO330" i="7"/>
  <c r="Q330" i="7"/>
  <c r="P330" i="7"/>
  <c r="AM330" i="7"/>
  <c r="O330" i="7"/>
  <c r="N330" i="7"/>
  <c r="AL330" i="7"/>
  <c r="AN330" i="7"/>
  <c r="AI330" i="7"/>
  <c r="AE330" i="7"/>
  <c r="R330" i="7"/>
  <c r="AR342" i="7"/>
  <c r="AF342" i="7"/>
  <c r="T342" i="7"/>
  <c r="H342" i="7"/>
  <c r="AS342" i="7"/>
  <c r="AE342" i="7"/>
  <c r="R342" i="7"/>
  <c r="E342" i="7"/>
  <c r="AQ342" i="7"/>
  <c r="AD342" i="7"/>
  <c r="Q342" i="7"/>
  <c r="D342" i="7"/>
  <c r="AO342" i="7"/>
  <c r="AB342" i="7"/>
  <c r="O342" i="7"/>
  <c r="B342" i="7"/>
  <c r="AN342" i="7"/>
  <c r="AA342" i="7"/>
  <c r="N342" i="7"/>
  <c r="AL342" i="7"/>
  <c r="U342" i="7"/>
  <c r="AK342" i="7"/>
  <c r="S342" i="7"/>
  <c r="AI342" i="7"/>
  <c r="M342" i="7"/>
  <c r="AY342" i="7"/>
  <c r="AH342" i="7"/>
  <c r="L342" i="7"/>
  <c r="AP342" i="7"/>
  <c r="J342" i="7"/>
  <c r="AJ342" i="7"/>
  <c r="AM342" i="7"/>
  <c r="I342" i="7"/>
  <c r="AG342" i="7"/>
  <c r="F342" i="7"/>
  <c r="Y342" i="7"/>
  <c r="AC342" i="7"/>
  <c r="C342" i="7"/>
  <c r="Z342" i="7"/>
  <c r="AX342" i="7"/>
  <c r="AW342" i="7"/>
  <c r="AU342" i="7"/>
  <c r="W342" i="7"/>
  <c r="AV342" i="7"/>
  <c r="V342" i="7"/>
  <c r="AT342" i="7"/>
  <c r="X342" i="7"/>
  <c r="P342" i="7"/>
  <c r="K342" i="7"/>
  <c r="AO320" i="7"/>
  <c r="AC320" i="7"/>
  <c r="Q320" i="7"/>
  <c r="E320" i="7"/>
  <c r="AM320" i="7"/>
  <c r="Z320" i="7"/>
  <c r="M320" i="7"/>
  <c r="AY320" i="7"/>
  <c r="AL320" i="7"/>
  <c r="Y320" i="7"/>
  <c r="L320" i="7"/>
  <c r="AW320" i="7"/>
  <c r="AJ320" i="7"/>
  <c r="W320" i="7"/>
  <c r="J320" i="7"/>
  <c r="AV320" i="7"/>
  <c r="AI320" i="7"/>
  <c r="V320" i="7"/>
  <c r="I320" i="7"/>
  <c r="AP320" i="7"/>
  <c r="T320" i="7"/>
  <c r="B320" i="7"/>
  <c r="AK320" i="7"/>
  <c r="AN320" i="7"/>
  <c r="S320" i="7"/>
  <c r="R320" i="7"/>
  <c r="AX320" i="7"/>
  <c r="K320" i="7"/>
  <c r="AH320" i="7"/>
  <c r="P320" i="7"/>
  <c r="N320" i="7"/>
  <c r="AE320" i="7"/>
  <c r="AG320" i="7"/>
  <c r="O320" i="7"/>
  <c r="AF320" i="7"/>
  <c r="AT320" i="7"/>
  <c r="D320" i="7"/>
  <c r="AU320" i="7"/>
  <c r="AS320" i="7"/>
  <c r="C320" i="7"/>
  <c r="AD320" i="7"/>
  <c r="U320" i="7"/>
  <c r="AR320" i="7"/>
  <c r="F320" i="7"/>
  <c r="AQ320" i="7"/>
  <c r="X320" i="7"/>
  <c r="AB320" i="7"/>
  <c r="AA320" i="7"/>
  <c r="H320" i="7"/>
  <c r="AU295" i="7"/>
  <c r="AI295" i="7"/>
  <c r="W295" i="7"/>
  <c r="K295" i="7"/>
  <c r="AP295" i="7"/>
  <c r="AC295" i="7"/>
  <c r="P295" i="7"/>
  <c r="C295" i="7"/>
  <c r="N295" i="7"/>
  <c r="AO295" i="7"/>
  <c r="AB295" i="7"/>
  <c r="O295" i="7"/>
  <c r="B295" i="7"/>
  <c r="AN295" i="7"/>
  <c r="AA295" i="7"/>
  <c r="AM295" i="7"/>
  <c r="Z295" i="7"/>
  <c r="M295" i="7"/>
  <c r="AK295" i="7"/>
  <c r="AY295" i="7"/>
  <c r="AL295" i="7"/>
  <c r="Y295" i="7"/>
  <c r="L295" i="7"/>
  <c r="X295" i="7"/>
  <c r="AX295" i="7"/>
  <c r="J295" i="7"/>
  <c r="AJ295" i="7"/>
  <c r="I295" i="7"/>
  <c r="U295" i="7"/>
  <c r="T295" i="7"/>
  <c r="AH295" i="7"/>
  <c r="H295" i="7"/>
  <c r="E295" i="7"/>
  <c r="AG295" i="7"/>
  <c r="G295" i="7"/>
  <c r="AT295" i="7"/>
  <c r="AF295" i="7"/>
  <c r="F295" i="7"/>
  <c r="AQ295" i="7"/>
  <c r="Q295" i="7"/>
  <c r="AE295" i="7"/>
  <c r="AV295" i="7"/>
  <c r="AD295" i="7"/>
  <c r="D295" i="7"/>
  <c r="AW295" i="7"/>
  <c r="V295" i="7"/>
  <c r="AS295" i="7"/>
  <c r="S295" i="7"/>
  <c r="AR295" i="7"/>
  <c r="R295" i="7"/>
  <c r="AO332" i="7"/>
  <c r="AC332" i="7"/>
  <c r="Q332" i="7"/>
  <c r="E332" i="7"/>
  <c r="AP332" i="7"/>
  <c r="AB332" i="7"/>
  <c r="O332" i="7"/>
  <c r="B332" i="7"/>
  <c r="AN332" i="7"/>
  <c r="AA332" i="7"/>
  <c r="N332" i="7"/>
  <c r="AY332" i="7"/>
  <c r="AL332" i="7"/>
  <c r="Y332" i="7"/>
  <c r="L332" i="7"/>
  <c r="AX332" i="7"/>
  <c r="AK332" i="7"/>
  <c r="X332" i="7"/>
  <c r="K332" i="7"/>
  <c r="AV332" i="7"/>
  <c r="AE332" i="7"/>
  <c r="I332" i="7"/>
  <c r="AU332" i="7"/>
  <c r="AD332" i="7"/>
  <c r="H332" i="7"/>
  <c r="AT332" i="7"/>
  <c r="Z332" i="7"/>
  <c r="AM332" i="7"/>
  <c r="AS332" i="7"/>
  <c r="W332" i="7"/>
  <c r="F332" i="7"/>
  <c r="AQ332" i="7"/>
  <c r="C332" i="7"/>
  <c r="AR332" i="7"/>
  <c r="V332" i="7"/>
  <c r="D332" i="7"/>
  <c r="U332" i="7"/>
  <c r="T332" i="7"/>
  <c r="P332" i="7"/>
  <c r="M332" i="7"/>
  <c r="J332" i="7"/>
  <c r="AG332" i="7"/>
  <c r="AW332" i="7"/>
  <c r="AH332" i="7"/>
  <c r="AJ332" i="7"/>
  <c r="AI332" i="7"/>
  <c r="AF332" i="7"/>
  <c r="S332" i="7"/>
  <c r="R332" i="7"/>
  <c r="AP316" i="7"/>
  <c r="AD316" i="7"/>
  <c r="R316" i="7"/>
  <c r="F316" i="7"/>
  <c r="AO316" i="7"/>
  <c r="AC316" i="7"/>
  <c r="Q316" i="7"/>
  <c r="E316" i="7"/>
  <c r="AY316" i="7"/>
  <c r="AM316" i="7"/>
  <c r="AA316" i="7"/>
  <c r="O316" i="7"/>
  <c r="C316" i="7"/>
  <c r="AX316" i="7"/>
  <c r="AL316" i="7"/>
  <c r="Z316" i="7"/>
  <c r="AJ316" i="7"/>
  <c r="T316" i="7"/>
  <c r="B316" i="7"/>
  <c r="AH316" i="7"/>
  <c r="AI316" i="7"/>
  <c r="S316" i="7"/>
  <c r="P316" i="7"/>
  <c r="AW316" i="7"/>
  <c r="AG316" i="7"/>
  <c r="N316" i="7"/>
  <c r="AU316" i="7"/>
  <c r="L316" i="7"/>
  <c r="AV316" i="7"/>
  <c r="AF316" i="7"/>
  <c r="M316" i="7"/>
  <c r="AE316" i="7"/>
  <c r="AT316" i="7"/>
  <c r="K316" i="7"/>
  <c r="AN316" i="7"/>
  <c r="Y316" i="7"/>
  <c r="AS316" i="7"/>
  <c r="J316" i="7"/>
  <c r="AR316" i="7"/>
  <c r="I316" i="7"/>
  <c r="G316" i="7"/>
  <c r="AQ316" i="7"/>
  <c r="H316" i="7"/>
  <c r="U316" i="7"/>
  <c r="AK316" i="7"/>
  <c r="D316" i="7"/>
  <c r="AB316" i="7"/>
  <c r="X316" i="7"/>
  <c r="W316" i="7"/>
  <c r="V316" i="7"/>
  <c r="AQ351" i="7"/>
  <c r="AE351" i="7"/>
  <c r="S351" i="7"/>
  <c r="AP351" i="7"/>
  <c r="AD351" i="7"/>
  <c r="R351" i="7"/>
  <c r="F351" i="7"/>
  <c r="AO351" i="7"/>
  <c r="AC351" i="7"/>
  <c r="Q351" i="7"/>
  <c r="E351" i="7"/>
  <c r="AN351" i="7"/>
  <c r="AB351" i="7"/>
  <c r="P351" i="7"/>
  <c r="D351" i="7"/>
  <c r="AY351" i="7"/>
  <c r="AM351" i="7"/>
  <c r="AA351" i="7"/>
  <c r="O351" i="7"/>
  <c r="C351" i="7"/>
  <c r="AX351" i="7"/>
  <c r="AL351" i="7"/>
  <c r="Z351" i="7"/>
  <c r="N351" i="7"/>
  <c r="B351" i="7"/>
  <c r="AT351" i="7"/>
  <c r="V351" i="7"/>
  <c r="AS351" i="7"/>
  <c r="U351" i="7"/>
  <c r="AK351" i="7"/>
  <c r="M351" i="7"/>
  <c r="AJ351" i="7"/>
  <c r="L351" i="7"/>
  <c r="AH351" i="7"/>
  <c r="AG351" i="7"/>
  <c r="Y351" i="7"/>
  <c r="X351" i="7"/>
  <c r="AR351" i="7"/>
  <c r="AI351" i="7"/>
  <c r="AF351" i="7"/>
  <c r="J351" i="7"/>
  <c r="W351" i="7"/>
  <c r="K351" i="7"/>
  <c r="T351" i="7"/>
  <c r="AW351" i="7"/>
  <c r="AU351" i="7"/>
  <c r="AV351" i="7"/>
  <c r="I351" i="7"/>
  <c r="H351" i="7"/>
  <c r="AU349" i="7"/>
  <c r="AI349" i="7"/>
  <c r="W349" i="7"/>
  <c r="AT349" i="7"/>
  <c r="AH349" i="7"/>
  <c r="V349" i="7"/>
  <c r="AS349" i="7"/>
  <c r="AG349" i="7"/>
  <c r="U349" i="7"/>
  <c r="AR349" i="7"/>
  <c r="AF349" i="7"/>
  <c r="T349" i="7"/>
  <c r="H349" i="7"/>
  <c r="AQ349" i="7"/>
  <c r="AE349" i="7"/>
  <c r="S349" i="7"/>
  <c r="AP349" i="7"/>
  <c r="AD349" i="7"/>
  <c r="R349" i="7"/>
  <c r="F349" i="7"/>
  <c r="AX349" i="7"/>
  <c r="Z349" i="7"/>
  <c r="E349" i="7"/>
  <c r="AW349" i="7"/>
  <c r="Y349" i="7"/>
  <c r="D349" i="7"/>
  <c r="AO349" i="7"/>
  <c r="Q349" i="7"/>
  <c r="B349" i="7"/>
  <c r="AN349" i="7"/>
  <c r="P349" i="7"/>
  <c r="AB349" i="7"/>
  <c r="AA349" i="7"/>
  <c r="O349" i="7"/>
  <c r="N349" i="7"/>
  <c r="AJ349" i="7"/>
  <c r="AC349" i="7"/>
  <c r="X349" i="7"/>
  <c r="J349" i="7"/>
  <c r="M349" i="7"/>
  <c r="K349" i="7"/>
  <c r="L349" i="7"/>
  <c r="AM349" i="7"/>
  <c r="AL349" i="7"/>
  <c r="AK349" i="7"/>
  <c r="I349" i="7"/>
  <c r="C349" i="7"/>
  <c r="AY349" i="7"/>
  <c r="AV349" i="7"/>
  <c r="AN317" i="7"/>
  <c r="AB317" i="7"/>
  <c r="P317" i="7"/>
  <c r="D317" i="7"/>
  <c r="AY317" i="7"/>
  <c r="AM317" i="7"/>
  <c r="AA317" i="7"/>
  <c r="O317" i="7"/>
  <c r="C317" i="7"/>
  <c r="AW317" i="7"/>
  <c r="AK317" i="7"/>
  <c r="Y317" i="7"/>
  <c r="M317" i="7"/>
  <c r="AV317" i="7"/>
  <c r="AJ317" i="7"/>
  <c r="X317" i="7"/>
  <c r="L317" i="7"/>
  <c r="AP317" i="7"/>
  <c r="V317" i="7"/>
  <c r="F317" i="7"/>
  <c r="AL317" i="7"/>
  <c r="AO317" i="7"/>
  <c r="U317" i="7"/>
  <c r="E317" i="7"/>
  <c r="T317" i="7"/>
  <c r="B317" i="7"/>
  <c r="AI317" i="7"/>
  <c r="S317" i="7"/>
  <c r="AG317" i="7"/>
  <c r="AH317" i="7"/>
  <c r="R317" i="7"/>
  <c r="Q317" i="7"/>
  <c r="AF317" i="7"/>
  <c r="AE317" i="7"/>
  <c r="Z317" i="7"/>
  <c r="AD317" i="7"/>
  <c r="K317" i="7"/>
  <c r="AC317" i="7"/>
  <c r="J317" i="7"/>
  <c r="AT317" i="7"/>
  <c r="W317" i="7"/>
  <c r="AX317" i="7"/>
  <c r="N317" i="7"/>
  <c r="AU317" i="7"/>
  <c r="AS317" i="7"/>
  <c r="I317" i="7"/>
  <c r="AR317" i="7"/>
  <c r="H317" i="7"/>
  <c r="AQ317" i="7"/>
  <c r="AP310" i="7"/>
  <c r="AD310" i="7"/>
  <c r="R310" i="7"/>
  <c r="F310" i="7"/>
  <c r="AO310" i="7"/>
  <c r="AC310" i="7"/>
  <c r="Q310" i="7"/>
  <c r="E310" i="7"/>
  <c r="AY310" i="7"/>
  <c r="AM310" i="7"/>
  <c r="AA310" i="7"/>
  <c r="O310" i="7"/>
  <c r="C310" i="7"/>
  <c r="AU310" i="7"/>
  <c r="AF310" i="7"/>
  <c r="N310" i="7"/>
  <c r="AS310" i="7"/>
  <c r="AT310" i="7"/>
  <c r="AE310" i="7"/>
  <c r="M310" i="7"/>
  <c r="AB310" i="7"/>
  <c r="L310" i="7"/>
  <c r="AR310" i="7"/>
  <c r="Z310" i="7"/>
  <c r="K310" i="7"/>
  <c r="AN310" i="7"/>
  <c r="AQ310" i="7"/>
  <c r="Y310" i="7"/>
  <c r="J310" i="7"/>
  <c r="I310" i="7"/>
  <c r="X310" i="7"/>
  <c r="W310" i="7"/>
  <c r="AW310" i="7"/>
  <c r="AK310" i="7"/>
  <c r="V310" i="7"/>
  <c r="AJ310" i="7"/>
  <c r="U310" i="7"/>
  <c r="G310" i="7"/>
  <c r="AX310" i="7"/>
  <c r="T310" i="7"/>
  <c r="D310" i="7"/>
  <c r="S310" i="7"/>
  <c r="AV310" i="7"/>
  <c r="P310" i="7"/>
  <c r="AL310" i="7"/>
  <c r="H310" i="7"/>
  <c r="AI310" i="7"/>
  <c r="B310" i="7"/>
  <c r="AH310" i="7"/>
  <c r="AG310" i="7"/>
  <c r="AP337" i="7"/>
  <c r="AD337" i="7"/>
  <c r="R337" i="7"/>
  <c r="F337" i="7"/>
  <c r="AT337" i="7"/>
  <c r="AG337" i="7"/>
  <c r="T337" i="7"/>
  <c r="AS337" i="7"/>
  <c r="AF337" i="7"/>
  <c r="S337" i="7"/>
  <c r="E337" i="7"/>
  <c r="AQ337" i="7"/>
  <c r="AC337" i="7"/>
  <c r="P337" i="7"/>
  <c r="C337" i="7"/>
  <c r="AU337" i="7"/>
  <c r="AA337" i="7"/>
  <c r="K337" i="7"/>
  <c r="AR337" i="7"/>
  <c r="Z337" i="7"/>
  <c r="J337" i="7"/>
  <c r="AN337" i="7"/>
  <c r="X337" i="7"/>
  <c r="H337" i="7"/>
  <c r="AM337" i="7"/>
  <c r="W337" i="7"/>
  <c r="D337" i="7"/>
  <c r="AK337" i="7"/>
  <c r="M337" i="7"/>
  <c r="I337" i="7"/>
  <c r="AJ337" i="7"/>
  <c r="L337" i="7"/>
  <c r="AI337" i="7"/>
  <c r="AH337" i="7"/>
  <c r="B337" i="7"/>
  <c r="AB337" i="7"/>
  <c r="Y337" i="7"/>
  <c r="AE337" i="7"/>
  <c r="AY337" i="7"/>
  <c r="AV337" i="7"/>
  <c r="AO337" i="7"/>
  <c r="AL337" i="7"/>
  <c r="U337" i="7"/>
  <c r="V337" i="7"/>
  <c r="Q337" i="7"/>
  <c r="O337" i="7"/>
  <c r="N337" i="7"/>
  <c r="AX337" i="7"/>
  <c r="AW337" i="7"/>
  <c r="AW363" i="7"/>
  <c r="AK363" i="7"/>
  <c r="Y363" i="7"/>
  <c r="M363" i="7"/>
  <c r="AU363" i="7"/>
  <c r="AI363" i="7"/>
  <c r="W363" i="7"/>
  <c r="K363" i="7"/>
  <c r="AT363" i="7"/>
  <c r="AH363" i="7"/>
  <c r="V363" i="7"/>
  <c r="J363" i="7"/>
  <c r="AS363" i="7"/>
  <c r="AG363" i="7"/>
  <c r="U363" i="7"/>
  <c r="I363" i="7"/>
  <c r="AV363" i="7"/>
  <c r="AC363" i="7"/>
  <c r="AQ363" i="7"/>
  <c r="AA363" i="7"/>
  <c r="AP363" i="7"/>
  <c r="Z363" i="7"/>
  <c r="F363" i="7"/>
  <c r="AE363" i="7"/>
  <c r="H363" i="7"/>
  <c r="AD363" i="7"/>
  <c r="E363" i="7"/>
  <c r="AB363" i="7"/>
  <c r="D363" i="7"/>
  <c r="AY363" i="7"/>
  <c r="X363" i="7"/>
  <c r="C363" i="7"/>
  <c r="AX363" i="7"/>
  <c r="T363" i="7"/>
  <c r="B363" i="7"/>
  <c r="AR363" i="7"/>
  <c r="S363" i="7"/>
  <c r="O363" i="7"/>
  <c r="N363" i="7"/>
  <c r="AO363" i="7"/>
  <c r="AN363" i="7"/>
  <c r="AL363" i="7"/>
  <c r="AJ363" i="7"/>
  <c r="R363" i="7"/>
  <c r="Q363" i="7"/>
  <c r="L363" i="7"/>
  <c r="P363" i="7"/>
  <c r="AM363" i="7"/>
  <c r="AF363" i="7"/>
  <c r="AW328" i="7"/>
  <c r="AK328" i="7"/>
  <c r="Y328" i="7"/>
  <c r="M328" i="7"/>
  <c r="AS328" i="7"/>
  <c r="AF328" i="7"/>
  <c r="S328" i="7"/>
  <c r="F328" i="7"/>
  <c r="AR328" i="7"/>
  <c r="AE328" i="7"/>
  <c r="R328" i="7"/>
  <c r="E328" i="7"/>
  <c r="AP328" i="7"/>
  <c r="AC328" i="7"/>
  <c r="P328" i="7"/>
  <c r="C328" i="7"/>
  <c r="AO328" i="7"/>
  <c r="AB328" i="7"/>
  <c r="O328" i="7"/>
  <c r="B328" i="7"/>
  <c r="AH328" i="7"/>
  <c r="L328" i="7"/>
  <c r="AX328" i="7"/>
  <c r="J328" i="7"/>
  <c r="AY328" i="7"/>
  <c r="AG328" i="7"/>
  <c r="K328" i="7"/>
  <c r="AD328" i="7"/>
  <c r="AQ328" i="7"/>
  <c r="D328" i="7"/>
  <c r="AV328" i="7"/>
  <c r="AA328" i="7"/>
  <c r="I328" i="7"/>
  <c r="X328" i="7"/>
  <c r="W328" i="7"/>
  <c r="AU328" i="7"/>
  <c r="Z328" i="7"/>
  <c r="H328" i="7"/>
  <c r="AT328" i="7"/>
  <c r="V328" i="7"/>
  <c r="AN328" i="7"/>
  <c r="U328" i="7"/>
  <c r="T328" i="7"/>
  <c r="N328" i="7"/>
  <c r="Q328" i="7"/>
  <c r="AM328" i="7"/>
  <c r="AL328" i="7"/>
  <c r="AJ328" i="7"/>
  <c r="AI328" i="7"/>
  <c r="AU329" i="7"/>
  <c r="AI329" i="7"/>
  <c r="W329" i="7"/>
  <c r="K329" i="7"/>
  <c r="AV329" i="7"/>
  <c r="AH329" i="7"/>
  <c r="U329" i="7"/>
  <c r="H329" i="7"/>
  <c r="AT329" i="7"/>
  <c r="AG329" i="7"/>
  <c r="T329" i="7"/>
  <c r="AR329" i="7"/>
  <c r="AE329" i="7"/>
  <c r="R329" i="7"/>
  <c r="E329" i="7"/>
  <c r="AQ329" i="7"/>
  <c r="AD329" i="7"/>
  <c r="Q329" i="7"/>
  <c r="D329" i="7"/>
  <c r="AO329" i="7"/>
  <c r="X329" i="7"/>
  <c r="B329" i="7"/>
  <c r="AM329" i="7"/>
  <c r="AN329" i="7"/>
  <c r="V329" i="7"/>
  <c r="S329" i="7"/>
  <c r="AF329" i="7"/>
  <c r="AL329" i="7"/>
  <c r="P329" i="7"/>
  <c r="N329" i="7"/>
  <c r="AK329" i="7"/>
  <c r="O329" i="7"/>
  <c r="AJ329" i="7"/>
  <c r="M329" i="7"/>
  <c r="Z329" i="7"/>
  <c r="Y329" i="7"/>
  <c r="AY329" i="7"/>
  <c r="L329" i="7"/>
  <c r="AS329" i="7"/>
  <c r="J329" i="7"/>
  <c r="AP329" i="7"/>
  <c r="I329" i="7"/>
  <c r="AX329" i="7"/>
  <c r="F329" i="7"/>
  <c r="AW329" i="7"/>
  <c r="C329" i="7"/>
  <c r="AC329" i="7"/>
  <c r="AB329" i="7"/>
  <c r="AA329" i="7"/>
  <c r="AV347" i="7"/>
  <c r="AJ347" i="7"/>
  <c r="X347" i="7"/>
  <c r="L347" i="7"/>
  <c r="AU347" i="7"/>
  <c r="AI347" i="7"/>
  <c r="W347" i="7"/>
  <c r="K347" i="7"/>
  <c r="AT347" i="7"/>
  <c r="AH347" i="7"/>
  <c r="V347" i="7"/>
  <c r="J347" i="7"/>
  <c r="AP347" i="7"/>
  <c r="AA347" i="7"/>
  <c r="I347" i="7"/>
  <c r="AO347" i="7"/>
  <c r="Z347" i="7"/>
  <c r="H347" i="7"/>
  <c r="AM347" i="7"/>
  <c r="U347" i="7"/>
  <c r="F347" i="7"/>
  <c r="AL347" i="7"/>
  <c r="T347" i="7"/>
  <c r="E347" i="7"/>
  <c r="AY347" i="7"/>
  <c r="AC347" i="7"/>
  <c r="C347" i="7"/>
  <c r="AX347" i="7"/>
  <c r="AB347" i="7"/>
  <c r="B347" i="7"/>
  <c r="AS347" i="7"/>
  <c r="S347" i="7"/>
  <c r="AR347" i="7"/>
  <c r="R347" i="7"/>
  <c r="P347" i="7"/>
  <c r="AW347" i="7"/>
  <c r="O347" i="7"/>
  <c r="N347" i="7"/>
  <c r="AG347" i="7"/>
  <c r="AQ347" i="7"/>
  <c r="M347" i="7"/>
  <c r="AK347" i="7"/>
  <c r="AN347" i="7"/>
  <c r="D347" i="7"/>
  <c r="AF347" i="7"/>
  <c r="AE347" i="7"/>
  <c r="Y347" i="7"/>
  <c r="AD347" i="7"/>
  <c r="Q347" i="7"/>
  <c r="AO304" i="7"/>
  <c r="AC304" i="7"/>
  <c r="Q304" i="7"/>
  <c r="E304" i="7"/>
  <c r="AX304" i="7"/>
  <c r="AK304" i="7"/>
  <c r="X304" i="7"/>
  <c r="K304" i="7"/>
  <c r="AI304" i="7"/>
  <c r="AW304" i="7"/>
  <c r="AJ304" i="7"/>
  <c r="W304" i="7"/>
  <c r="J304" i="7"/>
  <c r="AV304" i="7"/>
  <c r="V304" i="7"/>
  <c r="I304" i="7"/>
  <c r="AU304" i="7"/>
  <c r="AH304" i="7"/>
  <c r="U304" i="7"/>
  <c r="H304" i="7"/>
  <c r="S304" i="7"/>
  <c r="AT304" i="7"/>
  <c r="AG304" i="7"/>
  <c r="T304" i="7"/>
  <c r="G304" i="7"/>
  <c r="AS304" i="7"/>
  <c r="F304" i="7"/>
  <c r="AF304" i="7"/>
  <c r="AE304" i="7"/>
  <c r="D304" i="7"/>
  <c r="AQ304" i="7"/>
  <c r="AD304" i="7"/>
  <c r="C304" i="7"/>
  <c r="O304" i="7"/>
  <c r="AB304" i="7"/>
  <c r="B304" i="7"/>
  <c r="Z304" i="7"/>
  <c r="AA304" i="7"/>
  <c r="AL304" i="7"/>
  <c r="L304" i="7"/>
  <c r="P304" i="7"/>
  <c r="AP304" i="7"/>
  <c r="AY304" i="7"/>
  <c r="Y304" i="7"/>
  <c r="AR304" i="7"/>
  <c r="R304" i="7"/>
  <c r="AN304" i="7"/>
  <c r="N304" i="7"/>
  <c r="AM304" i="7"/>
  <c r="M304" i="7"/>
  <c r="AS296" i="7"/>
  <c r="AG296" i="7"/>
  <c r="U296" i="7"/>
  <c r="I296" i="7"/>
  <c r="AR296" i="7"/>
  <c r="AE296" i="7"/>
  <c r="R296" i="7"/>
  <c r="E296" i="7"/>
  <c r="AC296" i="7"/>
  <c r="C296" i="7"/>
  <c r="AQ296" i="7"/>
  <c r="AD296" i="7"/>
  <c r="Q296" i="7"/>
  <c r="D296" i="7"/>
  <c r="AP296" i="7"/>
  <c r="P296" i="7"/>
  <c r="AO296" i="7"/>
  <c r="AB296" i="7"/>
  <c r="O296" i="7"/>
  <c r="B296" i="7"/>
  <c r="Z296" i="7"/>
  <c r="AN296" i="7"/>
  <c r="AA296" i="7"/>
  <c r="N296" i="7"/>
  <c r="M296" i="7"/>
  <c r="AM296" i="7"/>
  <c r="AL296" i="7"/>
  <c r="L296" i="7"/>
  <c r="G296" i="7"/>
  <c r="AK296" i="7"/>
  <c r="K296" i="7"/>
  <c r="AX296" i="7"/>
  <c r="AJ296" i="7"/>
  <c r="J296" i="7"/>
  <c r="AH296" i="7"/>
  <c r="X296" i="7"/>
  <c r="AI296" i="7"/>
  <c r="H296" i="7"/>
  <c r="AW296" i="7"/>
  <c r="AT296" i="7"/>
  <c r="AF296" i="7"/>
  <c r="F296" i="7"/>
  <c r="AY296" i="7"/>
  <c r="Y296" i="7"/>
  <c r="W296" i="7"/>
  <c r="AV296" i="7"/>
  <c r="V296" i="7"/>
  <c r="AU296" i="7"/>
  <c r="T296" i="7"/>
  <c r="S296" i="7"/>
  <c r="AW354" i="7"/>
  <c r="AK354" i="7"/>
  <c r="Y354" i="7"/>
  <c r="M354" i="7"/>
  <c r="AV354" i="7"/>
  <c r="AJ354" i="7"/>
  <c r="X354" i="7"/>
  <c r="L354" i="7"/>
  <c r="AU354" i="7"/>
  <c r="AI354" i="7"/>
  <c r="W354" i="7"/>
  <c r="K354" i="7"/>
  <c r="AT354" i="7"/>
  <c r="AH354" i="7"/>
  <c r="V354" i="7"/>
  <c r="J354" i="7"/>
  <c r="AS354" i="7"/>
  <c r="AG354" i="7"/>
  <c r="U354" i="7"/>
  <c r="I354" i="7"/>
  <c r="AR354" i="7"/>
  <c r="AF354" i="7"/>
  <c r="T354" i="7"/>
  <c r="H354" i="7"/>
  <c r="AN354" i="7"/>
  <c r="P354" i="7"/>
  <c r="AM354" i="7"/>
  <c r="O354" i="7"/>
  <c r="AE354" i="7"/>
  <c r="AD354" i="7"/>
  <c r="F354" i="7"/>
  <c r="AB354" i="7"/>
  <c r="AA354" i="7"/>
  <c r="S354" i="7"/>
  <c r="R354" i="7"/>
  <c r="AX354" i="7"/>
  <c r="B354" i="7"/>
  <c r="AQ354" i="7"/>
  <c r="AP354" i="7"/>
  <c r="AO354" i="7"/>
  <c r="AL354" i="7"/>
  <c r="AC354" i="7"/>
  <c r="Z354" i="7"/>
  <c r="AY354" i="7"/>
  <c r="Q354" i="7"/>
  <c r="N354" i="7"/>
  <c r="E354" i="7"/>
  <c r="D354" i="7"/>
  <c r="C354" i="7"/>
  <c r="AS308" i="7"/>
  <c r="AG308" i="7"/>
  <c r="U308" i="7"/>
  <c r="I308" i="7"/>
  <c r="AU308" i="7"/>
  <c r="AH308" i="7"/>
  <c r="T308" i="7"/>
  <c r="G308" i="7"/>
  <c r="AE308" i="7"/>
  <c r="AT308" i="7"/>
  <c r="AF308" i="7"/>
  <c r="S308" i="7"/>
  <c r="F308" i="7"/>
  <c r="AR308" i="7"/>
  <c r="R308" i="7"/>
  <c r="E308" i="7"/>
  <c r="AQ308" i="7"/>
  <c r="AD308" i="7"/>
  <c r="Q308" i="7"/>
  <c r="D308" i="7"/>
  <c r="O308" i="7"/>
  <c r="AP308" i="7"/>
  <c r="AC308" i="7"/>
  <c r="P308" i="7"/>
  <c r="C308" i="7"/>
  <c r="AB308" i="7"/>
  <c r="AO308" i="7"/>
  <c r="B308" i="7"/>
  <c r="AN308" i="7"/>
  <c r="N308" i="7"/>
  <c r="AJ308" i="7"/>
  <c r="Y308" i="7"/>
  <c r="AM308" i="7"/>
  <c r="M308" i="7"/>
  <c r="J308" i="7"/>
  <c r="AL308" i="7"/>
  <c r="L308" i="7"/>
  <c r="AK308" i="7"/>
  <c r="K308" i="7"/>
  <c r="V308" i="7"/>
  <c r="AI308" i="7"/>
  <c r="H308" i="7"/>
  <c r="AA308" i="7"/>
  <c r="Z308" i="7"/>
  <c r="AY308" i="7"/>
  <c r="AX308" i="7"/>
  <c r="X308" i="7"/>
  <c r="AW308" i="7"/>
  <c r="W308" i="7"/>
  <c r="AV308" i="7"/>
  <c r="AY362" i="7"/>
  <c r="AM362" i="7"/>
  <c r="AA362" i="7"/>
  <c r="O362" i="7"/>
  <c r="C362" i="7"/>
  <c r="AW362" i="7"/>
  <c r="AK362" i="7"/>
  <c r="Y362" i="7"/>
  <c r="M362" i="7"/>
  <c r="AV362" i="7"/>
  <c r="AJ362" i="7"/>
  <c r="X362" i="7"/>
  <c r="L362" i="7"/>
  <c r="AU362" i="7"/>
  <c r="AI362" i="7"/>
  <c r="W362" i="7"/>
  <c r="K362" i="7"/>
  <c r="AO362" i="7"/>
  <c r="U362" i="7"/>
  <c r="E362" i="7"/>
  <c r="AN362" i="7"/>
  <c r="T362" i="7"/>
  <c r="D362" i="7"/>
  <c r="AH362" i="7"/>
  <c r="P362" i="7"/>
  <c r="AG362" i="7"/>
  <c r="N362" i="7"/>
  <c r="AF362" i="7"/>
  <c r="J362" i="7"/>
  <c r="AE362" i="7"/>
  <c r="I362" i="7"/>
  <c r="AD362" i="7"/>
  <c r="H362" i="7"/>
  <c r="AX362" i="7"/>
  <c r="AC362" i="7"/>
  <c r="S362" i="7"/>
  <c r="R362" i="7"/>
  <c r="AT362" i="7"/>
  <c r="F362" i="7"/>
  <c r="AS362" i="7"/>
  <c r="B362" i="7"/>
  <c r="Z362" i="7"/>
  <c r="V362" i="7"/>
  <c r="AR362" i="7"/>
  <c r="AQ362" i="7"/>
  <c r="AP362" i="7"/>
  <c r="Q362" i="7"/>
  <c r="AL362" i="7"/>
  <c r="AB362" i="7"/>
  <c r="AQ357" i="7"/>
  <c r="AE357" i="7"/>
  <c r="S357" i="7"/>
  <c r="AP357" i="7"/>
  <c r="AD357" i="7"/>
  <c r="R357" i="7"/>
  <c r="F357" i="7"/>
  <c r="AO357" i="7"/>
  <c r="AC357" i="7"/>
  <c r="Q357" i="7"/>
  <c r="E357" i="7"/>
  <c r="AN357" i="7"/>
  <c r="AB357" i="7"/>
  <c r="P357" i="7"/>
  <c r="D357" i="7"/>
  <c r="AY357" i="7"/>
  <c r="AM357" i="7"/>
  <c r="AA357" i="7"/>
  <c r="O357" i="7"/>
  <c r="C357" i="7"/>
  <c r="AX357" i="7"/>
  <c r="AL357" i="7"/>
  <c r="Z357" i="7"/>
  <c r="N357" i="7"/>
  <c r="B357" i="7"/>
  <c r="AH357" i="7"/>
  <c r="J357" i="7"/>
  <c r="AG357" i="7"/>
  <c r="I357" i="7"/>
  <c r="AW357" i="7"/>
  <c r="Y357" i="7"/>
  <c r="AV357" i="7"/>
  <c r="X357" i="7"/>
  <c r="V357" i="7"/>
  <c r="U357" i="7"/>
  <c r="AU357" i="7"/>
  <c r="M357" i="7"/>
  <c r="AT357" i="7"/>
  <c r="L357" i="7"/>
  <c r="H357" i="7"/>
  <c r="AJ357" i="7"/>
  <c r="AS357" i="7"/>
  <c r="AK357" i="7"/>
  <c r="AR357" i="7"/>
  <c r="AF357" i="7"/>
  <c r="W357" i="7"/>
  <c r="T357" i="7"/>
  <c r="K357" i="7"/>
  <c r="AI357" i="7"/>
  <c r="AO352" i="7"/>
  <c r="AC352" i="7"/>
  <c r="Q352" i="7"/>
  <c r="E352" i="7"/>
  <c r="AN352" i="7"/>
  <c r="AB352" i="7"/>
  <c r="P352" i="7"/>
  <c r="D352" i="7"/>
  <c r="AY352" i="7"/>
  <c r="AM352" i="7"/>
  <c r="AA352" i="7"/>
  <c r="O352" i="7"/>
  <c r="C352" i="7"/>
  <c r="AX352" i="7"/>
  <c r="AL352" i="7"/>
  <c r="Z352" i="7"/>
  <c r="N352" i="7"/>
  <c r="B352" i="7"/>
  <c r="AW352" i="7"/>
  <c r="AK352" i="7"/>
  <c r="Y352" i="7"/>
  <c r="M352" i="7"/>
  <c r="AV352" i="7"/>
  <c r="AJ352" i="7"/>
  <c r="X352" i="7"/>
  <c r="L352" i="7"/>
  <c r="AR352" i="7"/>
  <c r="T352" i="7"/>
  <c r="AQ352" i="7"/>
  <c r="S352" i="7"/>
  <c r="AI352" i="7"/>
  <c r="K352" i="7"/>
  <c r="AH352" i="7"/>
  <c r="J352" i="7"/>
  <c r="V352" i="7"/>
  <c r="U352" i="7"/>
  <c r="AU352" i="7"/>
  <c r="I352" i="7"/>
  <c r="AT352" i="7"/>
  <c r="H352" i="7"/>
  <c r="AP352" i="7"/>
  <c r="AG352" i="7"/>
  <c r="AF352" i="7"/>
  <c r="AE352" i="7"/>
  <c r="R352" i="7"/>
  <c r="AD352" i="7"/>
  <c r="W352" i="7"/>
  <c r="F352" i="7"/>
  <c r="AS352" i="7"/>
  <c r="AV313" i="7"/>
  <c r="AJ313" i="7"/>
  <c r="X313" i="7"/>
  <c r="L313" i="7"/>
  <c r="AU313" i="7"/>
  <c r="AI313" i="7"/>
  <c r="W313" i="7"/>
  <c r="K313" i="7"/>
  <c r="AS313" i="7"/>
  <c r="AG313" i="7"/>
  <c r="U313" i="7"/>
  <c r="I313" i="7"/>
  <c r="AO313" i="7"/>
  <c r="Z313" i="7"/>
  <c r="H313" i="7"/>
  <c r="V313" i="7"/>
  <c r="AN313" i="7"/>
  <c r="Y313" i="7"/>
  <c r="G313" i="7"/>
  <c r="AM313" i="7"/>
  <c r="F313" i="7"/>
  <c r="AL313" i="7"/>
  <c r="T313" i="7"/>
  <c r="E313" i="7"/>
  <c r="R313" i="7"/>
  <c r="AK313" i="7"/>
  <c r="S313" i="7"/>
  <c r="D313" i="7"/>
  <c r="AY313" i="7"/>
  <c r="C313" i="7"/>
  <c r="AH313" i="7"/>
  <c r="AF313" i="7"/>
  <c r="B313" i="7"/>
  <c r="AB313" i="7"/>
  <c r="P313" i="7"/>
  <c r="AE313" i="7"/>
  <c r="AD313" i="7"/>
  <c r="AW313" i="7"/>
  <c r="AC313" i="7"/>
  <c r="AT313" i="7"/>
  <c r="J313" i="7"/>
  <c r="AA313" i="7"/>
  <c r="AX313" i="7"/>
  <c r="Q313" i="7"/>
  <c r="O313" i="7"/>
  <c r="AR313" i="7"/>
  <c r="N313" i="7"/>
  <c r="AQ313" i="7"/>
  <c r="M313" i="7"/>
  <c r="AP313" i="7"/>
  <c r="AU301" i="7"/>
  <c r="AI301" i="7"/>
  <c r="W301" i="7"/>
  <c r="K301" i="7"/>
  <c r="AQ301" i="7"/>
  <c r="AD301" i="7"/>
  <c r="Q301" i="7"/>
  <c r="D301" i="7"/>
  <c r="O301" i="7"/>
  <c r="AP301" i="7"/>
  <c r="AC301" i="7"/>
  <c r="P301" i="7"/>
  <c r="C301" i="7"/>
  <c r="AO301" i="7"/>
  <c r="AB301" i="7"/>
  <c r="B301" i="7"/>
  <c r="AN301" i="7"/>
  <c r="AA301" i="7"/>
  <c r="N301" i="7"/>
  <c r="AY301" i="7"/>
  <c r="L301" i="7"/>
  <c r="AM301" i="7"/>
  <c r="Z301" i="7"/>
  <c r="M301" i="7"/>
  <c r="AL301" i="7"/>
  <c r="Y301" i="7"/>
  <c r="AX301" i="7"/>
  <c r="X301" i="7"/>
  <c r="AJ301" i="7"/>
  <c r="AW301" i="7"/>
  <c r="V301" i="7"/>
  <c r="AS301" i="7"/>
  <c r="H301" i="7"/>
  <c r="AV301" i="7"/>
  <c r="U301" i="7"/>
  <c r="AT301" i="7"/>
  <c r="T301" i="7"/>
  <c r="AE301" i="7"/>
  <c r="E301" i="7"/>
  <c r="S301" i="7"/>
  <c r="AH301" i="7"/>
  <c r="AR301" i="7"/>
  <c r="R301" i="7"/>
  <c r="AK301" i="7"/>
  <c r="J301" i="7"/>
  <c r="I301" i="7"/>
  <c r="AG301" i="7"/>
  <c r="G301" i="7"/>
  <c r="AF301" i="7"/>
  <c r="F301" i="7"/>
  <c r="AQ319" i="7"/>
  <c r="AE319" i="7"/>
  <c r="AX319" i="7"/>
  <c r="AK319" i="7"/>
  <c r="X319" i="7"/>
  <c r="L319" i="7"/>
  <c r="AW319" i="7"/>
  <c r="AJ319" i="7"/>
  <c r="W319" i="7"/>
  <c r="K319" i="7"/>
  <c r="AU319" i="7"/>
  <c r="AH319" i="7"/>
  <c r="U319" i="7"/>
  <c r="I319" i="7"/>
  <c r="AT319" i="7"/>
  <c r="AG319" i="7"/>
  <c r="T319" i="7"/>
  <c r="H319" i="7"/>
  <c r="AD319" i="7"/>
  <c r="N319" i="7"/>
  <c r="AB319" i="7"/>
  <c r="AY319" i="7"/>
  <c r="AC319" i="7"/>
  <c r="M319" i="7"/>
  <c r="AV319" i="7"/>
  <c r="J319" i="7"/>
  <c r="AS319" i="7"/>
  <c r="AA319" i="7"/>
  <c r="Y319" i="7"/>
  <c r="D319" i="7"/>
  <c r="AR319" i="7"/>
  <c r="Z319" i="7"/>
  <c r="F319" i="7"/>
  <c r="AP319" i="7"/>
  <c r="E319" i="7"/>
  <c r="AO319" i="7"/>
  <c r="O319" i="7"/>
  <c r="V319" i="7"/>
  <c r="C319" i="7"/>
  <c r="AN319" i="7"/>
  <c r="B319" i="7"/>
  <c r="AM319" i="7"/>
  <c r="AL319" i="7"/>
  <c r="AI319" i="7"/>
  <c r="AF319" i="7"/>
  <c r="S319" i="7"/>
  <c r="R319" i="7"/>
  <c r="Q319" i="7"/>
  <c r="P319" i="7"/>
  <c r="AT335" i="7"/>
  <c r="AH335" i="7"/>
  <c r="V335" i="7"/>
  <c r="J335" i="7"/>
  <c r="AO335" i="7"/>
  <c r="AB335" i="7"/>
  <c r="O335" i="7"/>
  <c r="B335" i="7"/>
  <c r="AN335" i="7"/>
  <c r="AA335" i="7"/>
  <c r="N335" i="7"/>
  <c r="AY335" i="7"/>
  <c r="AL335" i="7"/>
  <c r="Y335" i="7"/>
  <c r="L335" i="7"/>
  <c r="AP335" i="7"/>
  <c r="W335" i="7"/>
  <c r="F335" i="7"/>
  <c r="AM335" i="7"/>
  <c r="U335" i="7"/>
  <c r="E335" i="7"/>
  <c r="AJ335" i="7"/>
  <c r="S335" i="7"/>
  <c r="C335" i="7"/>
  <c r="AI335" i="7"/>
  <c r="R335" i="7"/>
  <c r="AF335" i="7"/>
  <c r="H335" i="7"/>
  <c r="AD335" i="7"/>
  <c r="AE335" i="7"/>
  <c r="D335" i="7"/>
  <c r="T335" i="7"/>
  <c r="AX335" i="7"/>
  <c r="AC335" i="7"/>
  <c r="X335" i="7"/>
  <c r="AW335" i="7"/>
  <c r="Z335" i="7"/>
  <c r="AV335" i="7"/>
  <c r="AU335" i="7"/>
  <c r="P335" i="7"/>
  <c r="M335" i="7"/>
  <c r="AR335" i="7"/>
  <c r="K335" i="7"/>
  <c r="I335" i="7"/>
  <c r="AQ335" i="7"/>
  <c r="AS335" i="7"/>
  <c r="AK335" i="7"/>
  <c r="AG335" i="7"/>
  <c r="Q335" i="7"/>
  <c r="AS359" i="7"/>
  <c r="AG359" i="7"/>
  <c r="U359" i="7"/>
  <c r="I359" i="7"/>
  <c r="AQ359" i="7"/>
  <c r="AE359" i="7"/>
  <c r="S359" i="7"/>
  <c r="AP359" i="7"/>
  <c r="AD359" i="7"/>
  <c r="R359" i="7"/>
  <c r="AX359" i="7"/>
  <c r="AI359" i="7"/>
  <c r="Q359" i="7"/>
  <c r="C359" i="7"/>
  <c r="AW359" i="7"/>
  <c r="AH359" i="7"/>
  <c r="P359" i="7"/>
  <c r="AN359" i="7"/>
  <c r="W359" i="7"/>
  <c r="D359" i="7"/>
  <c r="AM359" i="7"/>
  <c r="V359" i="7"/>
  <c r="B359" i="7"/>
  <c r="AL359" i="7"/>
  <c r="T359" i="7"/>
  <c r="AK359" i="7"/>
  <c r="O359" i="7"/>
  <c r="AJ359" i="7"/>
  <c r="N359" i="7"/>
  <c r="AF359" i="7"/>
  <c r="M359" i="7"/>
  <c r="AT359" i="7"/>
  <c r="H359" i="7"/>
  <c r="AR359" i="7"/>
  <c r="F359" i="7"/>
  <c r="AC359" i="7"/>
  <c r="AB359" i="7"/>
  <c r="AV359" i="7"/>
  <c r="AU359" i="7"/>
  <c r="AA359" i="7"/>
  <c r="Z359" i="7"/>
  <c r="X359" i="7"/>
  <c r="K359" i="7"/>
  <c r="L359" i="7"/>
  <c r="J359" i="7"/>
  <c r="E359" i="7"/>
  <c r="AY359" i="7"/>
  <c r="AO359" i="7"/>
  <c r="Y359" i="7"/>
  <c r="AR315" i="7"/>
  <c r="AF315" i="7"/>
  <c r="T315" i="7"/>
  <c r="H315" i="7"/>
  <c r="AQ315" i="7"/>
  <c r="AE315" i="7"/>
  <c r="S315" i="7"/>
  <c r="G315" i="7"/>
  <c r="AO315" i="7"/>
  <c r="AC315" i="7"/>
  <c r="Q315" i="7"/>
  <c r="E315" i="7"/>
  <c r="AK315" i="7"/>
  <c r="V315" i="7"/>
  <c r="D315" i="7"/>
  <c r="AI315" i="7"/>
  <c r="B315" i="7"/>
  <c r="AY315" i="7"/>
  <c r="AJ315" i="7"/>
  <c r="U315" i="7"/>
  <c r="C315" i="7"/>
  <c r="AX315" i="7"/>
  <c r="R315" i="7"/>
  <c r="AW315" i="7"/>
  <c r="AH315" i="7"/>
  <c r="P315" i="7"/>
  <c r="AD315" i="7"/>
  <c r="AV315" i="7"/>
  <c r="AG315" i="7"/>
  <c r="O315" i="7"/>
  <c r="AU315" i="7"/>
  <c r="N315" i="7"/>
  <c r="AB315" i="7"/>
  <c r="AA315" i="7"/>
  <c r="AP315" i="7"/>
  <c r="Z315" i="7"/>
  <c r="Y315" i="7"/>
  <c r="K315" i="7"/>
  <c r="F315" i="7"/>
  <c r="X315" i="7"/>
  <c r="AS315" i="7"/>
  <c r="W315" i="7"/>
  <c r="AT315" i="7"/>
  <c r="M315" i="7"/>
  <c r="L315" i="7"/>
  <c r="AN315" i="7"/>
  <c r="J315" i="7"/>
  <c r="AM315" i="7"/>
  <c r="I315" i="7"/>
  <c r="AL315" i="7"/>
  <c r="AU364" i="7"/>
  <c r="AI364" i="7"/>
  <c r="W364" i="7"/>
  <c r="K364" i="7"/>
  <c r="AS364" i="7"/>
  <c r="AG364" i="7"/>
  <c r="U364" i="7"/>
  <c r="I364" i="7"/>
  <c r="AR364" i="7"/>
  <c r="AF364" i="7"/>
  <c r="T364" i="7"/>
  <c r="H364" i="7"/>
  <c r="AQ364" i="7"/>
  <c r="AE364" i="7"/>
  <c r="S364" i="7"/>
  <c r="AY364" i="7"/>
  <c r="AH364" i="7"/>
  <c r="O364" i="7"/>
  <c r="AW364" i="7"/>
  <c r="AC364" i="7"/>
  <c r="M364" i="7"/>
  <c r="AV364" i="7"/>
  <c r="AB364" i="7"/>
  <c r="L364" i="7"/>
  <c r="AA364" i="7"/>
  <c r="D364" i="7"/>
  <c r="Z364" i="7"/>
  <c r="C364" i="7"/>
  <c r="AX364" i="7"/>
  <c r="Y364" i="7"/>
  <c r="B364" i="7"/>
  <c r="AT364" i="7"/>
  <c r="X364" i="7"/>
  <c r="AP364" i="7"/>
  <c r="V364" i="7"/>
  <c r="AO364" i="7"/>
  <c r="R364" i="7"/>
  <c r="J364" i="7"/>
  <c r="F364" i="7"/>
  <c r="AN364" i="7"/>
  <c r="AM364" i="7"/>
  <c r="AL364" i="7"/>
  <c r="AK364" i="7"/>
  <c r="P364" i="7"/>
  <c r="AJ364" i="7"/>
  <c r="Q364" i="7"/>
  <c r="AD364" i="7"/>
  <c r="E364" i="7"/>
  <c r="N364" i="7"/>
  <c r="AN345" i="7"/>
  <c r="AB345" i="7"/>
  <c r="P345" i="7"/>
  <c r="AY345" i="7"/>
  <c r="AM345" i="7"/>
  <c r="AA345" i="7"/>
  <c r="O345" i="7"/>
  <c r="C345" i="7"/>
  <c r="AX345" i="7"/>
  <c r="AL345" i="7"/>
  <c r="Z345" i="7"/>
  <c r="N345" i="7"/>
  <c r="B345" i="7"/>
  <c r="AT345" i="7"/>
  <c r="AE345" i="7"/>
  <c r="M345" i="7"/>
  <c r="AS345" i="7"/>
  <c r="AD345" i="7"/>
  <c r="L345" i="7"/>
  <c r="AQ345" i="7"/>
  <c r="Y345" i="7"/>
  <c r="J345" i="7"/>
  <c r="AP345" i="7"/>
  <c r="X345" i="7"/>
  <c r="I345" i="7"/>
  <c r="AG345" i="7"/>
  <c r="AF345" i="7"/>
  <c r="F345" i="7"/>
  <c r="AW345" i="7"/>
  <c r="W345" i="7"/>
  <c r="D345" i="7"/>
  <c r="AV345" i="7"/>
  <c r="V345" i="7"/>
  <c r="AR345" i="7"/>
  <c r="K345" i="7"/>
  <c r="AK345" i="7"/>
  <c r="AO345" i="7"/>
  <c r="H345" i="7"/>
  <c r="E345" i="7"/>
  <c r="AC345" i="7"/>
  <c r="AJ345" i="7"/>
  <c r="AI345" i="7"/>
  <c r="AH345" i="7"/>
  <c r="AU345" i="7"/>
  <c r="R345" i="7"/>
  <c r="U345" i="7"/>
  <c r="T345" i="7"/>
  <c r="S345" i="7"/>
  <c r="Q345" i="7"/>
  <c r="AS356" i="7"/>
  <c r="AG356" i="7"/>
  <c r="U356" i="7"/>
  <c r="I356" i="7"/>
  <c r="AR356" i="7"/>
  <c r="AF356" i="7"/>
  <c r="T356" i="7"/>
  <c r="H356" i="7"/>
  <c r="AQ356" i="7"/>
  <c r="AE356" i="7"/>
  <c r="S356" i="7"/>
  <c r="AP356" i="7"/>
  <c r="AD356" i="7"/>
  <c r="R356" i="7"/>
  <c r="F356" i="7"/>
  <c r="AO356" i="7"/>
  <c r="AC356" i="7"/>
  <c r="Q356" i="7"/>
  <c r="E356" i="7"/>
  <c r="AN356" i="7"/>
  <c r="AB356" i="7"/>
  <c r="P356" i="7"/>
  <c r="D356" i="7"/>
  <c r="AJ356" i="7"/>
  <c r="L356" i="7"/>
  <c r="AI356" i="7"/>
  <c r="K356" i="7"/>
  <c r="AY356" i="7"/>
  <c r="AA356" i="7"/>
  <c r="C356" i="7"/>
  <c r="AX356" i="7"/>
  <c r="Z356" i="7"/>
  <c r="B356" i="7"/>
  <c r="AL356" i="7"/>
  <c r="AK356" i="7"/>
  <c r="Y356" i="7"/>
  <c r="X356" i="7"/>
  <c r="J356" i="7"/>
  <c r="AW356" i="7"/>
  <c r="AV356" i="7"/>
  <c r="AH356" i="7"/>
  <c r="AU356" i="7"/>
  <c r="AT356" i="7"/>
  <c r="AM356" i="7"/>
  <c r="N356" i="7"/>
  <c r="W356" i="7"/>
  <c r="M356" i="7"/>
  <c r="V356" i="7"/>
  <c r="O356" i="7"/>
  <c r="AN311" i="7"/>
  <c r="AB311" i="7"/>
  <c r="P311" i="7"/>
  <c r="D311" i="7"/>
  <c r="AY311" i="7"/>
  <c r="AM311" i="7"/>
  <c r="AA311" i="7"/>
  <c r="O311" i="7"/>
  <c r="C311" i="7"/>
  <c r="AW311" i="7"/>
  <c r="AK311" i="7"/>
  <c r="Y311" i="7"/>
  <c r="M311" i="7"/>
  <c r="AS311" i="7"/>
  <c r="AD311" i="7"/>
  <c r="L311" i="7"/>
  <c r="Z311" i="7"/>
  <c r="AR311" i="7"/>
  <c r="AC311" i="7"/>
  <c r="K311" i="7"/>
  <c r="AQ311" i="7"/>
  <c r="J311" i="7"/>
  <c r="AP311" i="7"/>
  <c r="X311" i="7"/>
  <c r="I311" i="7"/>
  <c r="AL311" i="7"/>
  <c r="AO311" i="7"/>
  <c r="W311" i="7"/>
  <c r="H311" i="7"/>
  <c r="G311" i="7"/>
  <c r="V311" i="7"/>
  <c r="AJ311" i="7"/>
  <c r="F311" i="7"/>
  <c r="AI311" i="7"/>
  <c r="E311" i="7"/>
  <c r="AH311" i="7"/>
  <c r="B311" i="7"/>
  <c r="AF311" i="7"/>
  <c r="AG311" i="7"/>
  <c r="AX311" i="7"/>
  <c r="AT311" i="7"/>
  <c r="N311" i="7"/>
  <c r="S311" i="7"/>
  <c r="AE311" i="7"/>
  <c r="U311" i="7"/>
  <c r="T311" i="7"/>
  <c r="AV311" i="7"/>
  <c r="R311" i="7"/>
  <c r="AU311" i="7"/>
  <c r="Q311" i="7"/>
  <c r="AX346" i="7"/>
  <c r="AL346" i="7"/>
  <c r="Z346" i="7"/>
  <c r="N346" i="7"/>
  <c r="B346" i="7"/>
  <c r="AW346" i="7"/>
  <c r="AK346" i="7"/>
  <c r="Y346" i="7"/>
  <c r="M346" i="7"/>
  <c r="AV346" i="7"/>
  <c r="AJ346" i="7"/>
  <c r="X346" i="7"/>
  <c r="L346" i="7"/>
  <c r="AR346" i="7"/>
  <c r="AC346" i="7"/>
  <c r="K346" i="7"/>
  <c r="AQ346" i="7"/>
  <c r="AB346" i="7"/>
  <c r="J346" i="7"/>
  <c r="AO346" i="7"/>
  <c r="W346" i="7"/>
  <c r="H346" i="7"/>
  <c r="AN346" i="7"/>
  <c r="V346" i="7"/>
  <c r="AE346" i="7"/>
  <c r="E346" i="7"/>
  <c r="AD346" i="7"/>
  <c r="D346" i="7"/>
  <c r="AU346" i="7"/>
  <c r="U346" i="7"/>
  <c r="AT346" i="7"/>
  <c r="T346" i="7"/>
  <c r="AG346" i="7"/>
  <c r="AF346" i="7"/>
  <c r="AA346" i="7"/>
  <c r="S346" i="7"/>
  <c r="Q346" i="7"/>
  <c r="R346" i="7"/>
  <c r="P346" i="7"/>
  <c r="O346" i="7"/>
  <c r="AS346" i="7"/>
  <c r="I346" i="7"/>
  <c r="F346" i="7"/>
  <c r="C346" i="7"/>
  <c r="AY346" i="7"/>
  <c r="AP346" i="7"/>
  <c r="AM346" i="7"/>
  <c r="AI346" i="7"/>
  <c r="AH346" i="7"/>
  <c r="AX318" i="7"/>
  <c r="AL318" i="7"/>
  <c r="Z318" i="7"/>
  <c r="N318" i="7"/>
  <c r="B318" i="7"/>
  <c r="AW318" i="7"/>
  <c r="AK318" i="7"/>
  <c r="Y318" i="7"/>
  <c r="M318" i="7"/>
  <c r="AU318" i="7"/>
  <c r="AI318" i="7"/>
  <c r="W318" i="7"/>
  <c r="K318" i="7"/>
  <c r="AT318" i="7"/>
  <c r="AH318" i="7"/>
  <c r="V318" i="7"/>
  <c r="J318" i="7"/>
  <c r="AR318" i="7"/>
  <c r="AB318" i="7"/>
  <c r="H318" i="7"/>
  <c r="X318" i="7"/>
  <c r="AQ318" i="7"/>
  <c r="AA318" i="7"/>
  <c r="AP318" i="7"/>
  <c r="F318" i="7"/>
  <c r="AO318" i="7"/>
  <c r="U318" i="7"/>
  <c r="E318" i="7"/>
  <c r="AM318" i="7"/>
  <c r="AN318" i="7"/>
  <c r="T318" i="7"/>
  <c r="D318" i="7"/>
  <c r="S318" i="7"/>
  <c r="C318" i="7"/>
  <c r="R318" i="7"/>
  <c r="AV318" i="7"/>
  <c r="Q318" i="7"/>
  <c r="AG318" i="7"/>
  <c r="P318" i="7"/>
  <c r="L318" i="7"/>
  <c r="AY318" i="7"/>
  <c r="O318" i="7"/>
  <c r="AF318" i="7"/>
  <c r="AC318" i="7"/>
  <c r="AS318" i="7"/>
  <c r="I318" i="7"/>
  <c r="AJ318" i="7"/>
  <c r="AE318" i="7"/>
  <c r="AD318" i="7"/>
  <c r="AY368" i="7"/>
  <c r="AM368" i="7"/>
  <c r="AA368" i="7"/>
  <c r="O368" i="7"/>
  <c r="C368" i="7"/>
  <c r="AW368" i="7"/>
  <c r="AK368" i="7"/>
  <c r="Y368" i="7"/>
  <c r="M368" i="7"/>
  <c r="AV368" i="7"/>
  <c r="AJ368" i="7"/>
  <c r="X368" i="7"/>
  <c r="L368" i="7"/>
  <c r="AU368" i="7"/>
  <c r="AI368" i="7"/>
  <c r="W368" i="7"/>
  <c r="K368" i="7"/>
  <c r="AX368" i="7"/>
  <c r="AE368" i="7"/>
  <c r="N368" i="7"/>
  <c r="AS368" i="7"/>
  <c r="AC368" i="7"/>
  <c r="I368" i="7"/>
  <c r="AR368" i="7"/>
  <c r="AB368" i="7"/>
  <c r="H368" i="7"/>
  <c r="AQ368" i="7"/>
  <c r="Z368" i="7"/>
  <c r="AL368" i="7"/>
  <c r="S368" i="7"/>
  <c r="B368" i="7"/>
  <c r="AO368" i="7"/>
  <c r="J368" i="7"/>
  <c r="AN368" i="7"/>
  <c r="F368" i="7"/>
  <c r="AH368" i="7"/>
  <c r="E368" i="7"/>
  <c r="AG368" i="7"/>
  <c r="D368" i="7"/>
  <c r="AF368" i="7"/>
  <c r="AD368" i="7"/>
  <c r="R368" i="7"/>
  <c r="Q368" i="7"/>
  <c r="U368" i="7"/>
  <c r="T368" i="7"/>
  <c r="V368" i="7"/>
  <c r="P368" i="7"/>
  <c r="AT368" i="7"/>
  <c r="AP368" i="7"/>
  <c r="AQ325" i="7"/>
  <c r="AE325" i="7"/>
  <c r="S325" i="7"/>
  <c r="AY325" i="7"/>
  <c r="AL325" i="7"/>
  <c r="Y325" i="7"/>
  <c r="L325" i="7"/>
  <c r="AX325" i="7"/>
  <c r="AK325" i="7"/>
  <c r="X325" i="7"/>
  <c r="K325" i="7"/>
  <c r="AV325" i="7"/>
  <c r="AI325" i="7"/>
  <c r="V325" i="7"/>
  <c r="I325" i="7"/>
  <c r="AU325" i="7"/>
  <c r="AH325" i="7"/>
  <c r="U325" i="7"/>
  <c r="H325" i="7"/>
  <c r="AS325" i="7"/>
  <c r="AA325" i="7"/>
  <c r="E325" i="7"/>
  <c r="AP325" i="7"/>
  <c r="C325" i="7"/>
  <c r="AR325" i="7"/>
  <c r="Z325" i="7"/>
  <c r="D325" i="7"/>
  <c r="W325" i="7"/>
  <c r="P325" i="7"/>
  <c r="AO325" i="7"/>
  <c r="T325" i="7"/>
  <c r="B325" i="7"/>
  <c r="AM325" i="7"/>
  <c r="AJ325" i="7"/>
  <c r="AN325" i="7"/>
  <c r="R325" i="7"/>
  <c r="Q325" i="7"/>
  <c r="AF325" i="7"/>
  <c r="AD325" i="7"/>
  <c r="AC325" i="7"/>
  <c r="O325" i="7"/>
  <c r="J325" i="7"/>
  <c r="AB325" i="7"/>
  <c r="F325" i="7"/>
  <c r="AG325" i="7"/>
  <c r="N325" i="7"/>
  <c r="M325" i="7"/>
  <c r="AW325" i="7"/>
  <c r="AT325" i="7"/>
  <c r="AO298" i="7"/>
  <c r="AC298" i="7"/>
  <c r="Q298" i="7"/>
  <c r="E298" i="7"/>
  <c r="AW298" i="7"/>
  <c r="AJ298" i="7"/>
  <c r="W298" i="7"/>
  <c r="J298" i="7"/>
  <c r="AH298" i="7"/>
  <c r="AV298" i="7"/>
  <c r="AI298" i="7"/>
  <c r="V298" i="7"/>
  <c r="I298" i="7"/>
  <c r="AU298" i="7"/>
  <c r="U298" i="7"/>
  <c r="H298" i="7"/>
  <c r="AT298" i="7"/>
  <c r="AG298" i="7"/>
  <c r="T298" i="7"/>
  <c r="G298" i="7"/>
  <c r="AR298" i="7"/>
  <c r="D298" i="7"/>
  <c r="AS298" i="7"/>
  <c r="AF298" i="7"/>
  <c r="S298" i="7"/>
  <c r="F298" i="7"/>
  <c r="AE298" i="7"/>
  <c r="R298" i="7"/>
  <c r="AQ298" i="7"/>
  <c r="P298" i="7"/>
  <c r="AP298" i="7"/>
  <c r="O298" i="7"/>
  <c r="AN298" i="7"/>
  <c r="N298" i="7"/>
  <c r="AM298" i="7"/>
  <c r="M298" i="7"/>
  <c r="L298" i="7"/>
  <c r="AA298" i="7"/>
  <c r="X298" i="7"/>
  <c r="AL298" i="7"/>
  <c r="AB298" i="7"/>
  <c r="AK298" i="7"/>
  <c r="K298" i="7"/>
  <c r="AD298" i="7"/>
  <c r="C298" i="7"/>
  <c r="B298" i="7"/>
  <c r="Z298" i="7"/>
  <c r="AY298" i="7"/>
  <c r="Y298" i="7"/>
  <c r="AX298" i="7"/>
  <c r="AY293" i="7"/>
  <c r="AM293" i="7"/>
  <c r="AA293" i="7"/>
  <c r="O293" i="7"/>
  <c r="C293" i="7"/>
  <c r="AX293" i="7"/>
  <c r="AK293" i="7"/>
  <c r="X293" i="7"/>
  <c r="K293" i="7"/>
  <c r="AV293" i="7"/>
  <c r="I293" i="7"/>
  <c r="AW293" i="7"/>
  <c r="AJ293" i="7"/>
  <c r="W293" i="7"/>
  <c r="J293" i="7"/>
  <c r="AI293" i="7"/>
  <c r="V293" i="7"/>
  <c r="AU293" i="7"/>
  <c r="AH293" i="7"/>
  <c r="U293" i="7"/>
  <c r="H293" i="7"/>
  <c r="S293" i="7"/>
  <c r="AT293" i="7"/>
  <c r="AG293" i="7"/>
  <c r="T293" i="7"/>
  <c r="G293" i="7"/>
  <c r="AS293" i="7"/>
  <c r="AF293" i="7"/>
  <c r="F293" i="7"/>
  <c r="AE293" i="7"/>
  <c r="E293" i="7"/>
  <c r="AD293" i="7"/>
  <c r="D293" i="7"/>
  <c r="Z293" i="7"/>
  <c r="AC293" i="7"/>
  <c r="B293" i="7"/>
  <c r="AQ293" i="7"/>
  <c r="AB293" i="7"/>
  <c r="L293" i="7"/>
  <c r="Q293" i="7"/>
  <c r="AP293" i="7"/>
  <c r="Y293" i="7"/>
  <c r="AR293" i="7"/>
  <c r="R293" i="7"/>
  <c r="P293" i="7"/>
  <c r="AO293" i="7"/>
  <c r="N293" i="7"/>
  <c r="AN293" i="7"/>
  <c r="M293" i="7"/>
  <c r="AL293" i="7"/>
  <c r="AQ303" i="7"/>
  <c r="AE303" i="7"/>
  <c r="S303" i="7"/>
  <c r="G303" i="7"/>
  <c r="AV303" i="7"/>
  <c r="AI303" i="7"/>
  <c r="V303" i="7"/>
  <c r="I303" i="7"/>
  <c r="AT303" i="7"/>
  <c r="T303" i="7"/>
  <c r="AU303" i="7"/>
  <c r="AH303" i="7"/>
  <c r="U303" i="7"/>
  <c r="H303" i="7"/>
  <c r="AG303" i="7"/>
  <c r="F303" i="7"/>
  <c r="AS303" i="7"/>
  <c r="AF303" i="7"/>
  <c r="R303" i="7"/>
  <c r="E303" i="7"/>
  <c r="AC303" i="7"/>
  <c r="AR303" i="7"/>
  <c r="AD303" i="7"/>
  <c r="Q303" i="7"/>
  <c r="D303" i="7"/>
  <c r="P303" i="7"/>
  <c r="AP303" i="7"/>
  <c r="C303" i="7"/>
  <c r="AB303" i="7"/>
  <c r="B303" i="7"/>
  <c r="M303" i="7"/>
  <c r="AA303" i="7"/>
  <c r="AX303" i="7"/>
  <c r="N303" i="7"/>
  <c r="Z303" i="7"/>
  <c r="AY303" i="7"/>
  <c r="Y303" i="7"/>
  <c r="J303" i="7"/>
  <c r="X303" i="7"/>
  <c r="AW303" i="7"/>
  <c r="W303" i="7"/>
  <c r="AO303" i="7"/>
  <c r="O303" i="7"/>
  <c r="AN303" i="7"/>
  <c r="AM303" i="7"/>
  <c r="AL303" i="7"/>
  <c r="L303" i="7"/>
  <c r="AK303" i="7"/>
  <c r="K303" i="7"/>
  <c r="AJ303" i="7"/>
  <c r="AX339" i="7"/>
  <c r="AL339" i="7"/>
  <c r="Z339" i="7"/>
  <c r="N339" i="7"/>
  <c r="B339" i="7"/>
  <c r="AY339" i="7"/>
  <c r="AK339" i="7"/>
  <c r="X339" i="7"/>
  <c r="K339" i="7"/>
  <c r="AW339" i="7"/>
  <c r="AJ339" i="7"/>
  <c r="W339" i="7"/>
  <c r="J339" i="7"/>
  <c r="AU339" i="7"/>
  <c r="AH339" i="7"/>
  <c r="U339" i="7"/>
  <c r="H339" i="7"/>
  <c r="AT339" i="7"/>
  <c r="AF339" i="7"/>
  <c r="P339" i="7"/>
  <c r="AE339" i="7"/>
  <c r="O339" i="7"/>
  <c r="AS339" i="7"/>
  <c r="AC339" i="7"/>
  <c r="L339" i="7"/>
  <c r="AR339" i="7"/>
  <c r="AB339" i="7"/>
  <c r="I339" i="7"/>
  <c r="AP339" i="7"/>
  <c r="R339" i="7"/>
  <c r="AN339" i="7"/>
  <c r="AO339" i="7"/>
  <c r="Q339" i="7"/>
  <c r="M339" i="7"/>
  <c r="D339" i="7"/>
  <c r="AM339" i="7"/>
  <c r="AG339" i="7"/>
  <c r="AI339" i="7"/>
  <c r="F339" i="7"/>
  <c r="E339" i="7"/>
  <c r="AD339" i="7"/>
  <c r="C339" i="7"/>
  <c r="Y339" i="7"/>
  <c r="AA339" i="7"/>
  <c r="AV339" i="7"/>
  <c r="AQ339" i="7"/>
  <c r="V339" i="7"/>
  <c r="T339" i="7"/>
  <c r="S339" i="7"/>
  <c r="AN338" i="7"/>
  <c r="AB338" i="7"/>
  <c r="P338" i="7"/>
  <c r="D338" i="7"/>
  <c r="AV338" i="7"/>
  <c r="AI338" i="7"/>
  <c r="V338" i="7"/>
  <c r="I338" i="7"/>
  <c r="AU338" i="7"/>
  <c r="AH338" i="7"/>
  <c r="U338" i="7"/>
  <c r="H338" i="7"/>
  <c r="AS338" i="7"/>
  <c r="AF338" i="7"/>
  <c r="S338" i="7"/>
  <c r="F338" i="7"/>
  <c r="AW338" i="7"/>
  <c r="AD338" i="7"/>
  <c r="M338" i="7"/>
  <c r="AT338" i="7"/>
  <c r="AC338" i="7"/>
  <c r="L338" i="7"/>
  <c r="AQ338" i="7"/>
  <c r="Z338" i="7"/>
  <c r="J338" i="7"/>
  <c r="AP338" i="7"/>
  <c r="Y338" i="7"/>
  <c r="AM338" i="7"/>
  <c r="O338" i="7"/>
  <c r="K338" i="7"/>
  <c r="AL338" i="7"/>
  <c r="N338" i="7"/>
  <c r="AK338" i="7"/>
  <c r="AA338" i="7"/>
  <c r="AJ338" i="7"/>
  <c r="E338" i="7"/>
  <c r="AE338" i="7"/>
  <c r="AG338" i="7"/>
  <c r="C338" i="7"/>
  <c r="B338" i="7"/>
  <c r="T338" i="7"/>
  <c r="AY338" i="7"/>
  <c r="AO338" i="7"/>
  <c r="AX338" i="7"/>
  <c r="AR338" i="7"/>
  <c r="R338" i="7"/>
  <c r="X338" i="7"/>
  <c r="W338" i="7"/>
  <c r="Q338" i="7"/>
  <c r="AT341" i="7"/>
  <c r="AH341" i="7"/>
  <c r="V341" i="7"/>
  <c r="J341" i="7"/>
  <c r="AP341" i="7"/>
  <c r="AC341" i="7"/>
  <c r="P341" i="7"/>
  <c r="C341" i="7"/>
  <c r="AO341" i="7"/>
  <c r="AB341" i="7"/>
  <c r="O341" i="7"/>
  <c r="B341" i="7"/>
  <c r="AM341" i="7"/>
  <c r="Z341" i="7"/>
  <c r="M341" i="7"/>
  <c r="AY341" i="7"/>
  <c r="AL341" i="7"/>
  <c r="Y341" i="7"/>
  <c r="L341" i="7"/>
  <c r="AW341" i="7"/>
  <c r="AE341" i="7"/>
  <c r="I341" i="7"/>
  <c r="AV341" i="7"/>
  <c r="AD341" i="7"/>
  <c r="H341" i="7"/>
  <c r="AS341" i="7"/>
  <c r="X341" i="7"/>
  <c r="F341" i="7"/>
  <c r="AR341" i="7"/>
  <c r="W341" i="7"/>
  <c r="E341" i="7"/>
  <c r="AG341" i="7"/>
  <c r="AA341" i="7"/>
  <c r="AF341" i="7"/>
  <c r="AU341" i="7"/>
  <c r="U341" i="7"/>
  <c r="AX341" i="7"/>
  <c r="T341" i="7"/>
  <c r="S341" i="7"/>
  <c r="R341" i="7"/>
  <c r="AN341" i="7"/>
  <c r="AK341" i="7"/>
  <c r="AJ341" i="7"/>
  <c r="Q341" i="7"/>
  <c r="AI341" i="7"/>
  <c r="D341" i="7"/>
  <c r="N341" i="7"/>
  <c r="K341" i="7"/>
  <c r="AQ341" i="7"/>
  <c r="AN344" i="7"/>
  <c r="AB344" i="7"/>
  <c r="P344" i="7"/>
  <c r="D344" i="7"/>
  <c r="AW344" i="7"/>
  <c r="AJ344" i="7"/>
  <c r="W344" i="7"/>
  <c r="J344" i="7"/>
  <c r="AV344" i="7"/>
  <c r="AI344" i="7"/>
  <c r="V344" i="7"/>
  <c r="I344" i="7"/>
  <c r="AT344" i="7"/>
  <c r="AG344" i="7"/>
  <c r="T344" i="7"/>
  <c r="AS344" i="7"/>
  <c r="AF344" i="7"/>
  <c r="S344" i="7"/>
  <c r="F344" i="7"/>
  <c r="AL344" i="7"/>
  <c r="Q344" i="7"/>
  <c r="AK344" i="7"/>
  <c r="O344" i="7"/>
  <c r="AE344" i="7"/>
  <c r="M344" i="7"/>
  <c r="AY344" i="7"/>
  <c r="AD344" i="7"/>
  <c r="L344" i="7"/>
  <c r="AA344" i="7"/>
  <c r="Y344" i="7"/>
  <c r="Z344" i="7"/>
  <c r="N344" i="7"/>
  <c r="AX344" i="7"/>
  <c r="X344" i="7"/>
  <c r="R344" i="7"/>
  <c r="AQ344" i="7"/>
  <c r="AU344" i="7"/>
  <c r="U344" i="7"/>
  <c r="AR344" i="7"/>
  <c r="AM344" i="7"/>
  <c r="AH344" i="7"/>
  <c r="B344" i="7"/>
  <c r="AC344" i="7"/>
  <c r="K344" i="7"/>
  <c r="AO344" i="7"/>
  <c r="H344" i="7"/>
  <c r="E344" i="7"/>
  <c r="C344" i="7"/>
  <c r="AP344" i="7"/>
  <c r="AP343" i="7"/>
  <c r="AD343" i="7"/>
  <c r="R343" i="7"/>
  <c r="F343" i="7"/>
  <c r="AU343" i="7"/>
  <c r="AH343" i="7"/>
  <c r="U343" i="7"/>
  <c r="H343" i="7"/>
  <c r="AT343" i="7"/>
  <c r="AG343" i="7"/>
  <c r="T343" i="7"/>
  <c r="AR343" i="7"/>
  <c r="AE343" i="7"/>
  <c r="Q343" i="7"/>
  <c r="D343" i="7"/>
  <c r="AQ343" i="7"/>
  <c r="AC343" i="7"/>
  <c r="P343" i="7"/>
  <c r="C343" i="7"/>
  <c r="AW343" i="7"/>
  <c r="AA343" i="7"/>
  <c r="J343" i="7"/>
  <c r="AV343" i="7"/>
  <c r="Z343" i="7"/>
  <c r="I343" i="7"/>
  <c r="AO343" i="7"/>
  <c r="X343" i="7"/>
  <c r="B343" i="7"/>
  <c r="AN343" i="7"/>
  <c r="W343" i="7"/>
  <c r="AY343" i="7"/>
  <c r="S343" i="7"/>
  <c r="AX343" i="7"/>
  <c r="O343" i="7"/>
  <c r="AS343" i="7"/>
  <c r="N343" i="7"/>
  <c r="E343" i="7"/>
  <c r="AM343" i="7"/>
  <c r="M343" i="7"/>
  <c r="K343" i="7"/>
  <c r="AL343" i="7"/>
  <c r="L343" i="7"/>
  <c r="AK343" i="7"/>
  <c r="AJ343" i="7"/>
  <c r="V343" i="7"/>
  <c r="AI343" i="7"/>
  <c r="AF343" i="7"/>
  <c r="AB343" i="7"/>
  <c r="Y343" i="7"/>
  <c r="AQ297" i="7"/>
  <c r="AE297" i="7"/>
  <c r="S297" i="7"/>
  <c r="G297" i="7"/>
  <c r="AU297" i="7"/>
  <c r="AH297" i="7"/>
  <c r="U297" i="7"/>
  <c r="H297" i="7"/>
  <c r="AS297" i="7"/>
  <c r="R297" i="7"/>
  <c r="AT297" i="7"/>
  <c r="AG297" i="7"/>
  <c r="T297" i="7"/>
  <c r="F297" i="7"/>
  <c r="AF297" i="7"/>
  <c r="E297" i="7"/>
  <c r="AR297" i="7"/>
  <c r="AD297" i="7"/>
  <c r="Q297" i="7"/>
  <c r="D297" i="7"/>
  <c r="AB297" i="7"/>
  <c r="AP297" i="7"/>
  <c r="AC297" i="7"/>
  <c r="P297" i="7"/>
  <c r="C297" i="7"/>
  <c r="AO297" i="7"/>
  <c r="B297" i="7"/>
  <c r="O297" i="7"/>
  <c r="AN297" i="7"/>
  <c r="N297" i="7"/>
  <c r="AJ297" i="7"/>
  <c r="Z297" i="7"/>
  <c r="AM297" i="7"/>
  <c r="M297" i="7"/>
  <c r="J297" i="7"/>
  <c r="Y297" i="7"/>
  <c r="AL297" i="7"/>
  <c r="L297" i="7"/>
  <c r="AK297" i="7"/>
  <c r="K297" i="7"/>
  <c r="AV297" i="7"/>
  <c r="AY297" i="7"/>
  <c r="AI297" i="7"/>
  <c r="I297" i="7"/>
  <c r="AA297" i="7"/>
  <c r="AX297" i="7"/>
  <c r="X297" i="7"/>
  <c r="AW297" i="7"/>
  <c r="W297" i="7"/>
  <c r="V297" i="7"/>
  <c r="AQ366" i="7"/>
  <c r="AE366" i="7"/>
  <c r="S366" i="7"/>
  <c r="AO366" i="7"/>
  <c r="AC366" i="7"/>
  <c r="Q366" i="7"/>
  <c r="E366" i="7"/>
  <c r="AN366" i="7"/>
  <c r="AB366" i="7"/>
  <c r="P366" i="7"/>
  <c r="D366" i="7"/>
  <c r="AY366" i="7"/>
  <c r="AM366" i="7"/>
  <c r="AA366" i="7"/>
  <c r="O366" i="7"/>
  <c r="C366" i="7"/>
  <c r="AP366" i="7"/>
  <c r="W366" i="7"/>
  <c r="F366" i="7"/>
  <c r="AK366" i="7"/>
  <c r="U366" i="7"/>
  <c r="AJ366" i="7"/>
  <c r="T366" i="7"/>
  <c r="AV366" i="7"/>
  <c r="Y366" i="7"/>
  <c r="AU366" i="7"/>
  <c r="X366" i="7"/>
  <c r="AT366" i="7"/>
  <c r="V366" i="7"/>
  <c r="AS366" i="7"/>
  <c r="R366" i="7"/>
  <c r="AR366" i="7"/>
  <c r="N366" i="7"/>
  <c r="AL366" i="7"/>
  <c r="M366" i="7"/>
  <c r="I366" i="7"/>
  <c r="AX366" i="7"/>
  <c r="H366" i="7"/>
  <c r="AI366" i="7"/>
  <c r="AH366" i="7"/>
  <c r="AF366" i="7"/>
  <c r="AD366" i="7"/>
  <c r="L366" i="7"/>
  <c r="K366" i="7"/>
  <c r="AG366" i="7"/>
  <c r="AW366" i="7"/>
  <c r="Z366" i="7"/>
  <c r="J366" i="7"/>
  <c r="B366" i="7"/>
  <c r="AQ309" i="7"/>
  <c r="AE309" i="7"/>
  <c r="S309" i="7"/>
  <c r="G309" i="7"/>
  <c r="AW309" i="7"/>
  <c r="AJ309" i="7"/>
  <c r="W309" i="7"/>
  <c r="J309" i="7"/>
  <c r="AU309" i="7"/>
  <c r="H309" i="7"/>
  <c r="AV309" i="7"/>
  <c r="AI309" i="7"/>
  <c r="V309" i="7"/>
  <c r="I309" i="7"/>
  <c r="AH309" i="7"/>
  <c r="U309" i="7"/>
  <c r="AT309" i="7"/>
  <c r="AG309" i="7"/>
  <c r="T309" i="7"/>
  <c r="F309" i="7"/>
  <c r="AR309" i="7"/>
  <c r="D309" i="7"/>
  <c r="AS309" i="7"/>
  <c r="AF309" i="7"/>
  <c r="R309" i="7"/>
  <c r="E309" i="7"/>
  <c r="Q309" i="7"/>
  <c r="AD309" i="7"/>
  <c r="AP309" i="7"/>
  <c r="P309" i="7"/>
  <c r="AO309" i="7"/>
  <c r="O309" i="7"/>
  <c r="AL309" i="7"/>
  <c r="B309" i="7"/>
  <c r="AN309" i="7"/>
  <c r="N309" i="7"/>
  <c r="L309" i="7"/>
  <c r="AA309" i="7"/>
  <c r="AM309" i="7"/>
  <c r="M309" i="7"/>
  <c r="AX309" i="7"/>
  <c r="X309" i="7"/>
  <c r="AB309" i="7"/>
  <c r="AK309" i="7"/>
  <c r="K309" i="7"/>
  <c r="AC309" i="7"/>
  <c r="C309" i="7"/>
  <c r="Z309" i="7"/>
  <c r="AY309" i="7"/>
  <c r="Y309" i="7"/>
  <c r="AS365" i="7"/>
  <c r="AG365" i="7"/>
  <c r="U365" i="7"/>
  <c r="I365" i="7"/>
  <c r="AQ365" i="7"/>
  <c r="AE365" i="7"/>
  <c r="S365" i="7"/>
  <c r="AP365" i="7"/>
  <c r="AD365" i="7"/>
  <c r="R365" i="7"/>
  <c r="F365" i="7"/>
  <c r="AO365" i="7"/>
  <c r="AC365" i="7"/>
  <c r="Q365" i="7"/>
  <c r="E365" i="7"/>
  <c r="AK365" i="7"/>
  <c r="T365" i="7"/>
  <c r="AY365" i="7"/>
  <c r="AI365" i="7"/>
  <c r="O365" i="7"/>
  <c r="AX365" i="7"/>
  <c r="AH365" i="7"/>
  <c r="N365" i="7"/>
  <c r="AW365" i="7"/>
  <c r="Z365" i="7"/>
  <c r="C365" i="7"/>
  <c r="AV365" i="7"/>
  <c r="Y365" i="7"/>
  <c r="B365" i="7"/>
  <c r="AU365" i="7"/>
  <c r="X365" i="7"/>
  <c r="AT365" i="7"/>
  <c r="W365" i="7"/>
  <c r="AR365" i="7"/>
  <c r="V365" i="7"/>
  <c r="AN365" i="7"/>
  <c r="P365" i="7"/>
  <c r="J365" i="7"/>
  <c r="H365" i="7"/>
  <c r="AM365" i="7"/>
  <c r="AL365" i="7"/>
  <c r="L365" i="7"/>
  <c r="K365" i="7"/>
  <c r="AA365" i="7"/>
  <c r="M365" i="7"/>
  <c r="D365" i="7"/>
  <c r="AJ365" i="7"/>
  <c r="AF365" i="7"/>
  <c r="AB365" i="7"/>
  <c r="AW300" i="7"/>
  <c r="AK300" i="7"/>
  <c r="Y300" i="7"/>
  <c r="M300" i="7"/>
  <c r="AO300" i="7"/>
  <c r="AB300" i="7"/>
  <c r="O300" i="7"/>
  <c r="B300" i="7"/>
  <c r="AM300" i="7"/>
  <c r="AN300" i="7"/>
  <c r="AA300" i="7"/>
  <c r="N300" i="7"/>
  <c r="Z300" i="7"/>
  <c r="L300" i="7"/>
  <c r="AY300" i="7"/>
  <c r="AL300" i="7"/>
  <c r="X300" i="7"/>
  <c r="K300" i="7"/>
  <c r="V300" i="7"/>
  <c r="AX300" i="7"/>
  <c r="AJ300" i="7"/>
  <c r="W300" i="7"/>
  <c r="J300" i="7"/>
  <c r="AV300" i="7"/>
  <c r="I300" i="7"/>
  <c r="AI300" i="7"/>
  <c r="AU300" i="7"/>
  <c r="U300" i="7"/>
  <c r="Q300" i="7"/>
  <c r="AT300" i="7"/>
  <c r="T300" i="7"/>
  <c r="G300" i="7"/>
  <c r="AS300" i="7"/>
  <c r="S300" i="7"/>
  <c r="AQ300" i="7"/>
  <c r="AR300" i="7"/>
  <c r="R300" i="7"/>
  <c r="AF300" i="7"/>
  <c r="C300" i="7"/>
  <c r="AG300" i="7"/>
  <c r="AP300" i="7"/>
  <c r="P300" i="7"/>
  <c r="AH300" i="7"/>
  <c r="H300" i="7"/>
  <c r="F300" i="7"/>
  <c r="AE300" i="7"/>
  <c r="E300" i="7"/>
  <c r="AD300" i="7"/>
  <c r="D300" i="7"/>
  <c r="AC300" i="7"/>
  <c r="AW294" i="7"/>
  <c r="AK294" i="7"/>
  <c r="Y294" i="7"/>
  <c r="M294" i="7"/>
  <c r="AN294" i="7"/>
  <c r="AA294" i="7"/>
  <c r="N294" i="7"/>
  <c r="AL294" i="7"/>
  <c r="AM294" i="7"/>
  <c r="Z294" i="7"/>
  <c r="L294" i="7"/>
  <c r="AY294" i="7"/>
  <c r="X294" i="7"/>
  <c r="K294" i="7"/>
  <c r="AX294" i="7"/>
  <c r="AJ294" i="7"/>
  <c r="W294" i="7"/>
  <c r="J294" i="7"/>
  <c r="AU294" i="7"/>
  <c r="H294" i="7"/>
  <c r="AV294" i="7"/>
  <c r="AI294" i="7"/>
  <c r="V294" i="7"/>
  <c r="I294" i="7"/>
  <c r="AH294" i="7"/>
  <c r="U294" i="7"/>
  <c r="AG294" i="7"/>
  <c r="G294" i="7"/>
  <c r="C294" i="7"/>
  <c r="AF294" i="7"/>
  <c r="F294" i="7"/>
  <c r="S294" i="7"/>
  <c r="R294" i="7"/>
  <c r="AE294" i="7"/>
  <c r="E294" i="7"/>
  <c r="AC294" i="7"/>
  <c r="AD294" i="7"/>
  <c r="D294" i="7"/>
  <c r="AR294" i="7"/>
  <c r="O294" i="7"/>
  <c r="AB294" i="7"/>
  <c r="B294" i="7"/>
  <c r="AT294" i="7"/>
  <c r="T294" i="7"/>
  <c r="AS294" i="7"/>
  <c r="AQ294" i="7"/>
  <c r="Q294" i="7"/>
  <c r="AP294" i="7"/>
  <c r="P294" i="7"/>
  <c r="AO294" i="7"/>
  <c r="AY299" i="7"/>
  <c r="AM299" i="7"/>
  <c r="AA299" i="7"/>
  <c r="O299" i="7"/>
  <c r="C299" i="7"/>
  <c r="AL299" i="7"/>
  <c r="Y299" i="7"/>
  <c r="L299" i="7"/>
  <c r="AW299" i="7"/>
  <c r="W299" i="7"/>
  <c r="AX299" i="7"/>
  <c r="AK299" i="7"/>
  <c r="X299" i="7"/>
  <c r="K299" i="7"/>
  <c r="AJ299" i="7"/>
  <c r="J299" i="7"/>
  <c r="AV299" i="7"/>
  <c r="AI299" i="7"/>
  <c r="V299" i="7"/>
  <c r="I299" i="7"/>
  <c r="AG299" i="7"/>
  <c r="AU299" i="7"/>
  <c r="AH299" i="7"/>
  <c r="U299" i="7"/>
  <c r="H299" i="7"/>
  <c r="T299" i="7"/>
  <c r="AT299" i="7"/>
  <c r="G299" i="7"/>
  <c r="AS299" i="7"/>
  <c r="S299" i="7"/>
  <c r="E299" i="7"/>
  <c r="AD299" i="7"/>
  <c r="AR299" i="7"/>
  <c r="R299" i="7"/>
  <c r="AO299" i="7"/>
  <c r="AQ299" i="7"/>
  <c r="Q299" i="7"/>
  <c r="N299" i="7"/>
  <c r="AE299" i="7"/>
  <c r="D299" i="7"/>
  <c r="AP299" i="7"/>
  <c r="P299" i="7"/>
  <c r="Z299" i="7"/>
  <c r="AN299" i="7"/>
  <c r="M299" i="7"/>
  <c r="AF299" i="7"/>
  <c r="F299" i="7"/>
  <c r="AC299" i="7"/>
  <c r="B299" i="7"/>
  <c r="AB299" i="7"/>
  <c r="AY327" i="7"/>
  <c r="AM327" i="7"/>
  <c r="AA327" i="7"/>
  <c r="O327" i="7"/>
  <c r="C327" i="7"/>
  <c r="AQ327" i="7"/>
  <c r="AD327" i="7"/>
  <c r="Q327" i="7"/>
  <c r="D327" i="7"/>
  <c r="AP327" i="7"/>
  <c r="AC327" i="7"/>
  <c r="P327" i="7"/>
  <c r="B327" i="7"/>
  <c r="AN327" i="7"/>
  <c r="Z327" i="7"/>
  <c r="M327" i="7"/>
  <c r="AL327" i="7"/>
  <c r="Y327" i="7"/>
  <c r="L327" i="7"/>
  <c r="AS327" i="7"/>
  <c r="W327" i="7"/>
  <c r="F327" i="7"/>
  <c r="AR327" i="7"/>
  <c r="V327" i="7"/>
  <c r="E327" i="7"/>
  <c r="AO327" i="7"/>
  <c r="U327" i="7"/>
  <c r="AK327" i="7"/>
  <c r="T327" i="7"/>
  <c r="R327" i="7"/>
  <c r="N327" i="7"/>
  <c r="AJ327" i="7"/>
  <c r="S327" i="7"/>
  <c r="AI327" i="7"/>
  <c r="AH327" i="7"/>
  <c r="AE327" i="7"/>
  <c r="AB327" i="7"/>
  <c r="J327" i="7"/>
  <c r="AU327" i="7"/>
  <c r="X327" i="7"/>
  <c r="K327" i="7"/>
  <c r="AX327" i="7"/>
  <c r="I327" i="7"/>
  <c r="AW327" i="7"/>
  <c r="H327" i="7"/>
  <c r="AV327" i="7"/>
  <c r="AT327" i="7"/>
  <c r="AG327" i="7"/>
  <c r="AF327" i="7"/>
  <c r="AV340" i="7"/>
  <c r="AJ340" i="7"/>
  <c r="X340" i="7"/>
  <c r="L340" i="7"/>
  <c r="AN340" i="7"/>
  <c r="AA340" i="7"/>
  <c r="N340" i="7"/>
  <c r="AM340" i="7"/>
  <c r="Z340" i="7"/>
  <c r="M340" i="7"/>
  <c r="AX340" i="7"/>
  <c r="AK340" i="7"/>
  <c r="W340" i="7"/>
  <c r="J340" i="7"/>
  <c r="AW340" i="7"/>
  <c r="AI340" i="7"/>
  <c r="V340" i="7"/>
  <c r="I340" i="7"/>
  <c r="AP340" i="7"/>
  <c r="T340" i="7"/>
  <c r="C340" i="7"/>
  <c r="AO340" i="7"/>
  <c r="S340" i="7"/>
  <c r="B340" i="7"/>
  <c r="AH340" i="7"/>
  <c r="Q340" i="7"/>
  <c r="AG340" i="7"/>
  <c r="P340" i="7"/>
  <c r="AY340" i="7"/>
  <c r="Y340" i="7"/>
  <c r="AU340" i="7"/>
  <c r="U340" i="7"/>
  <c r="AT340" i="7"/>
  <c r="R340" i="7"/>
  <c r="AL340" i="7"/>
  <c r="AS340" i="7"/>
  <c r="O340" i="7"/>
  <c r="AQ340" i="7"/>
  <c r="AR340" i="7"/>
  <c r="K340" i="7"/>
  <c r="H340" i="7"/>
  <c r="AC340" i="7"/>
  <c r="AB340" i="7"/>
  <c r="F340" i="7"/>
  <c r="E340" i="7"/>
  <c r="D340" i="7"/>
  <c r="AF340" i="7"/>
  <c r="AE340" i="7"/>
  <c r="AD340" i="7"/>
  <c r="AS324" i="7"/>
  <c r="AG324" i="7"/>
  <c r="U324" i="7"/>
  <c r="I324" i="7"/>
  <c r="AW324" i="7"/>
  <c r="AJ324" i="7"/>
  <c r="W324" i="7"/>
  <c r="J324" i="7"/>
  <c r="AV324" i="7"/>
  <c r="AI324" i="7"/>
  <c r="V324" i="7"/>
  <c r="H324" i="7"/>
  <c r="AT324" i="7"/>
  <c r="AF324" i="7"/>
  <c r="S324" i="7"/>
  <c r="F324" i="7"/>
  <c r="AR324" i="7"/>
  <c r="AE324" i="7"/>
  <c r="R324" i="7"/>
  <c r="E324" i="7"/>
  <c r="AL324" i="7"/>
  <c r="P324" i="7"/>
  <c r="AK324" i="7"/>
  <c r="O324" i="7"/>
  <c r="AH324" i="7"/>
  <c r="N324" i="7"/>
  <c r="AD324" i="7"/>
  <c r="M324" i="7"/>
  <c r="AX324" i="7"/>
  <c r="K324" i="7"/>
  <c r="AU324" i="7"/>
  <c r="AY324" i="7"/>
  <c r="AC324" i="7"/>
  <c r="L324" i="7"/>
  <c r="AB324" i="7"/>
  <c r="AA324" i="7"/>
  <c r="AN324" i="7"/>
  <c r="X324" i="7"/>
  <c r="D324" i="7"/>
  <c r="AM324" i="7"/>
  <c r="Z324" i="7"/>
  <c r="C324" i="7"/>
  <c r="Y324" i="7"/>
  <c r="T324" i="7"/>
  <c r="Q324" i="7"/>
  <c r="AQ324" i="7"/>
  <c r="B324" i="7"/>
  <c r="AP324" i="7"/>
  <c r="AO324" i="7"/>
  <c r="AQ331" i="7"/>
  <c r="AE331" i="7"/>
  <c r="S331" i="7"/>
  <c r="AM331" i="7"/>
  <c r="Z331" i="7"/>
  <c r="M331" i="7"/>
  <c r="AY331" i="7"/>
  <c r="AL331" i="7"/>
  <c r="Y331" i="7"/>
  <c r="L331" i="7"/>
  <c r="AW331" i="7"/>
  <c r="AJ331" i="7"/>
  <c r="W331" i="7"/>
  <c r="J331" i="7"/>
  <c r="AV331" i="7"/>
  <c r="AI331" i="7"/>
  <c r="V331" i="7"/>
  <c r="I331" i="7"/>
  <c r="AO331" i="7"/>
  <c r="T331" i="7"/>
  <c r="B331" i="7"/>
  <c r="AN331" i="7"/>
  <c r="R331" i="7"/>
  <c r="AK331" i="7"/>
  <c r="Q331" i="7"/>
  <c r="AX331" i="7"/>
  <c r="K331" i="7"/>
  <c r="AH331" i="7"/>
  <c r="P331" i="7"/>
  <c r="AD331" i="7"/>
  <c r="AG331" i="7"/>
  <c r="O331" i="7"/>
  <c r="AF331" i="7"/>
  <c r="N331" i="7"/>
  <c r="U331" i="7"/>
  <c r="H331" i="7"/>
  <c r="AT331" i="7"/>
  <c r="F331" i="7"/>
  <c r="D331" i="7"/>
  <c r="AU331" i="7"/>
  <c r="E331" i="7"/>
  <c r="AC331" i="7"/>
  <c r="AS331" i="7"/>
  <c r="C331" i="7"/>
  <c r="AR331" i="7"/>
  <c r="AP331" i="7"/>
  <c r="AB331" i="7"/>
  <c r="AA331" i="7"/>
  <c r="X331" i="7"/>
  <c r="AR336" i="7"/>
  <c r="AF336" i="7"/>
  <c r="T336" i="7"/>
  <c r="H336" i="7"/>
  <c r="AQ336" i="7"/>
  <c r="AD336" i="7"/>
  <c r="Q336" i="7"/>
  <c r="D336" i="7"/>
  <c r="AP336" i="7"/>
  <c r="AC336" i="7"/>
  <c r="P336" i="7"/>
  <c r="C336" i="7"/>
  <c r="AN336" i="7"/>
  <c r="AA336" i="7"/>
  <c r="N336" i="7"/>
  <c r="AS336" i="7"/>
  <c r="Y336" i="7"/>
  <c r="I336" i="7"/>
  <c r="AO336" i="7"/>
  <c r="X336" i="7"/>
  <c r="AL336" i="7"/>
  <c r="V336" i="7"/>
  <c r="E336" i="7"/>
  <c r="AK336" i="7"/>
  <c r="U336" i="7"/>
  <c r="B336" i="7"/>
  <c r="AI336" i="7"/>
  <c r="K336" i="7"/>
  <c r="AH336" i="7"/>
  <c r="J336" i="7"/>
  <c r="AG336" i="7"/>
  <c r="F336" i="7"/>
  <c r="AW336" i="7"/>
  <c r="AE336" i="7"/>
  <c r="Z336" i="7"/>
  <c r="W336" i="7"/>
  <c r="AY336" i="7"/>
  <c r="AB336" i="7"/>
  <c r="AX336" i="7"/>
  <c r="AJ336" i="7"/>
  <c r="S336" i="7"/>
  <c r="R336" i="7"/>
  <c r="O336" i="7"/>
  <c r="AV336" i="7"/>
  <c r="M336" i="7"/>
  <c r="L336" i="7"/>
  <c r="AU336" i="7"/>
  <c r="AT336" i="7"/>
  <c r="AM336" i="7"/>
  <c r="AS302" i="7"/>
  <c r="AG302" i="7"/>
  <c r="U302" i="7"/>
  <c r="I302" i="7"/>
  <c r="AT302" i="7"/>
  <c r="AF302" i="7"/>
  <c r="S302" i="7"/>
  <c r="F302" i="7"/>
  <c r="AD302" i="7"/>
  <c r="D302" i="7"/>
  <c r="AR302" i="7"/>
  <c r="AE302" i="7"/>
  <c r="R302" i="7"/>
  <c r="E302" i="7"/>
  <c r="AQ302" i="7"/>
  <c r="Q302" i="7"/>
  <c r="AP302" i="7"/>
  <c r="AC302" i="7"/>
  <c r="P302" i="7"/>
  <c r="C302" i="7"/>
  <c r="AN302" i="7"/>
  <c r="AO302" i="7"/>
  <c r="AB302" i="7"/>
  <c r="O302" i="7"/>
  <c r="B302" i="7"/>
  <c r="AA302" i="7"/>
  <c r="N302" i="7"/>
  <c r="Z302" i="7"/>
  <c r="AV302" i="7"/>
  <c r="AY302" i="7"/>
  <c r="Y302" i="7"/>
  <c r="AX302" i="7"/>
  <c r="X302" i="7"/>
  <c r="V302" i="7"/>
  <c r="L302" i="7"/>
  <c r="AK302" i="7"/>
  <c r="AW302" i="7"/>
  <c r="W302" i="7"/>
  <c r="K302" i="7"/>
  <c r="AH302" i="7"/>
  <c r="AL302" i="7"/>
  <c r="AU302" i="7"/>
  <c r="T302" i="7"/>
  <c r="AM302" i="7"/>
  <c r="M302" i="7"/>
  <c r="AJ302" i="7"/>
  <c r="J302" i="7"/>
  <c r="AI302" i="7"/>
  <c r="H302" i="7"/>
  <c r="G302" i="7"/>
  <c r="AX312" i="7"/>
  <c r="AL312" i="7"/>
  <c r="Z312" i="7"/>
  <c r="N312" i="7"/>
  <c r="B312" i="7"/>
  <c r="AW312" i="7"/>
  <c r="AK312" i="7"/>
  <c r="Y312" i="7"/>
  <c r="M312" i="7"/>
  <c r="AU312" i="7"/>
  <c r="AI312" i="7"/>
  <c r="W312" i="7"/>
  <c r="K312" i="7"/>
  <c r="AQ312" i="7"/>
  <c r="AB312" i="7"/>
  <c r="J312" i="7"/>
  <c r="X312" i="7"/>
  <c r="AP312" i="7"/>
  <c r="AA312" i="7"/>
  <c r="I312" i="7"/>
  <c r="AO312" i="7"/>
  <c r="H312" i="7"/>
  <c r="AN312" i="7"/>
  <c r="V312" i="7"/>
  <c r="G312" i="7"/>
  <c r="AJ312" i="7"/>
  <c r="AM312" i="7"/>
  <c r="U312" i="7"/>
  <c r="F312" i="7"/>
  <c r="E312" i="7"/>
  <c r="T312" i="7"/>
  <c r="S312" i="7"/>
  <c r="AY312" i="7"/>
  <c r="R312" i="7"/>
  <c r="O312" i="7"/>
  <c r="C312" i="7"/>
  <c r="AF312" i="7"/>
  <c r="AV312" i="7"/>
  <c r="Q312" i="7"/>
  <c r="AT312" i="7"/>
  <c r="P312" i="7"/>
  <c r="AS312" i="7"/>
  <c r="AG312" i="7"/>
  <c r="AR312" i="7"/>
  <c r="L312" i="7"/>
  <c r="AH312" i="7"/>
  <c r="D312" i="7"/>
  <c r="AE312" i="7"/>
  <c r="AD312" i="7"/>
  <c r="AC312" i="7"/>
  <c r="AY333" i="7"/>
  <c r="AM333" i="7"/>
  <c r="AA333" i="7"/>
  <c r="O333" i="7"/>
  <c r="C333" i="7"/>
  <c r="AR333" i="7"/>
  <c r="AE333" i="7"/>
  <c r="R333" i="7"/>
  <c r="E333" i="7"/>
  <c r="AQ333" i="7"/>
  <c r="AD333" i="7"/>
  <c r="Q333" i="7"/>
  <c r="D333" i="7"/>
  <c r="AO333" i="7"/>
  <c r="AB333" i="7"/>
  <c r="N333" i="7"/>
  <c r="AN333" i="7"/>
  <c r="Z333" i="7"/>
  <c r="M333" i="7"/>
  <c r="AK333" i="7"/>
  <c r="T333" i="7"/>
  <c r="P333" i="7"/>
  <c r="AJ333" i="7"/>
  <c r="S333" i="7"/>
  <c r="AI333" i="7"/>
  <c r="AC333" i="7"/>
  <c r="AH333" i="7"/>
  <c r="L333" i="7"/>
  <c r="AF333" i="7"/>
  <c r="I333" i="7"/>
  <c r="AX333" i="7"/>
  <c r="AG333" i="7"/>
  <c r="K333" i="7"/>
  <c r="AW333" i="7"/>
  <c r="J333" i="7"/>
  <c r="AV333" i="7"/>
  <c r="H333" i="7"/>
  <c r="Y333" i="7"/>
  <c r="AU333" i="7"/>
  <c r="F333" i="7"/>
  <c r="AS333" i="7"/>
  <c r="AT333" i="7"/>
  <c r="B333" i="7"/>
  <c r="X333" i="7"/>
  <c r="AP333" i="7"/>
  <c r="AL333" i="7"/>
  <c r="W333" i="7"/>
  <c r="V333" i="7"/>
  <c r="U333" i="7"/>
  <c r="AU307" i="7"/>
  <c r="AI307" i="7"/>
  <c r="W307" i="7"/>
  <c r="K307" i="7"/>
  <c r="AR307" i="7"/>
  <c r="AE307" i="7"/>
  <c r="R307" i="7"/>
  <c r="E307" i="7"/>
  <c r="AP307" i="7"/>
  <c r="P307" i="7"/>
  <c r="AQ307" i="7"/>
  <c r="AD307" i="7"/>
  <c r="Q307" i="7"/>
  <c r="D307" i="7"/>
  <c r="AC307" i="7"/>
  <c r="C307" i="7"/>
  <c r="AO307" i="7"/>
  <c r="AB307" i="7"/>
  <c r="O307" i="7"/>
  <c r="B307" i="7"/>
  <c r="Z307" i="7"/>
  <c r="AN307" i="7"/>
  <c r="AA307" i="7"/>
  <c r="N307" i="7"/>
  <c r="AM307" i="7"/>
  <c r="M307" i="7"/>
  <c r="AL307" i="7"/>
  <c r="L307" i="7"/>
  <c r="G307" i="7"/>
  <c r="X307" i="7"/>
  <c r="AK307" i="7"/>
  <c r="J307" i="7"/>
  <c r="AJ307" i="7"/>
  <c r="I307" i="7"/>
  <c r="AX307" i="7"/>
  <c r="AH307" i="7"/>
  <c r="H307" i="7"/>
  <c r="AW307" i="7"/>
  <c r="S307" i="7"/>
  <c r="AG307" i="7"/>
  <c r="V307" i="7"/>
  <c r="AF307" i="7"/>
  <c r="F307" i="7"/>
  <c r="AY307" i="7"/>
  <c r="Y307" i="7"/>
  <c r="AV307" i="7"/>
  <c r="U307" i="7"/>
  <c r="AT307" i="7"/>
  <c r="T307" i="7"/>
  <c r="AS307" i="7"/>
  <c r="AO292" i="7"/>
  <c r="AC292" i="7"/>
  <c r="Q292" i="7"/>
  <c r="E292" i="7"/>
  <c r="AV292" i="7"/>
  <c r="AI292" i="7"/>
  <c r="V292" i="7"/>
  <c r="I292" i="7"/>
  <c r="AG292" i="7"/>
  <c r="AU292" i="7"/>
  <c r="AH292" i="7"/>
  <c r="U292" i="7"/>
  <c r="H292" i="7"/>
  <c r="AT292" i="7"/>
  <c r="T292" i="7"/>
  <c r="G292" i="7"/>
  <c r="AS292" i="7"/>
  <c r="AF292" i="7"/>
  <c r="S292" i="7"/>
  <c r="F292" i="7"/>
  <c r="AD292" i="7"/>
  <c r="AR292" i="7"/>
  <c r="AE292" i="7"/>
  <c r="R292" i="7"/>
  <c r="D292" i="7"/>
  <c r="AQ292" i="7"/>
  <c r="C292" i="7"/>
  <c r="P292" i="7"/>
  <c r="AB292" i="7"/>
  <c r="B292" i="7"/>
  <c r="AN292" i="7"/>
  <c r="M292" i="7"/>
  <c r="AA292" i="7"/>
  <c r="Z292" i="7"/>
  <c r="X292" i="7"/>
  <c r="AM292" i="7"/>
  <c r="AY292" i="7"/>
  <c r="Y292" i="7"/>
  <c r="J292" i="7"/>
  <c r="AX292" i="7"/>
  <c r="AW292" i="7"/>
  <c r="W292" i="7"/>
  <c r="AP292" i="7"/>
  <c r="O292" i="7"/>
  <c r="N292" i="7"/>
  <c r="AL292" i="7"/>
  <c r="L292" i="7"/>
  <c r="AK292" i="7"/>
  <c r="K292" i="7"/>
  <c r="AJ292" i="7"/>
  <c r="AT348" i="7"/>
  <c r="AH348" i="7"/>
  <c r="V348" i="7"/>
  <c r="J348" i="7"/>
  <c r="AS348" i="7"/>
  <c r="AG348" i="7"/>
  <c r="U348" i="7"/>
  <c r="I348" i="7"/>
  <c r="AR348" i="7"/>
  <c r="AF348" i="7"/>
  <c r="T348" i="7"/>
  <c r="H348" i="7"/>
  <c r="AN348" i="7"/>
  <c r="Y348" i="7"/>
  <c r="AM348" i="7"/>
  <c r="X348" i="7"/>
  <c r="F348" i="7"/>
  <c r="AK348" i="7"/>
  <c r="S348" i="7"/>
  <c r="D348" i="7"/>
  <c r="AY348" i="7"/>
  <c r="AJ348" i="7"/>
  <c r="R348" i="7"/>
  <c r="C348" i="7"/>
  <c r="AW348" i="7"/>
  <c r="AA348" i="7"/>
  <c r="AV348" i="7"/>
  <c r="Z348" i="7"/>
  <c r="AQ348" i="7"/>
  <c r="Q348" i="7"/>
  <c r="AP348" i="7"/>
  <c r="P348" i="7"/>
  <c r="AL348" i="7"/>
  <c r="E348" i="7"/>
  <c r="AI348" i="7"/>
  <c r="B348" i="7"/>
  <c r="AE348" i="7"/>
  <c r="AD348" i="7"/>
  <c r="W348" i="7"/>
  <c r="AC348" i="7"/>
  <c r="AB348" i="7"/>
  <c r="K348" i="7"/>
  <c r="O348" i="7"/>
  <c r="AO348" i="7"/>
  <c r="AX348" i="7"/>
  <c r="AU348" i="7"/>
  <c r="N348" i="7"/>
  <c r="M348" i="7"/>
  <c r="L348" i="7"/>
  <c r="AY321" i="7"/>
  <c r="AM321" i="7"/>
  <c r="AA321" i="7"/>
  <c r="O321" i="7"/>
  <c r="C321" i="7"/>
  <c r="AP321" i="7"/>
  <c r="AC321" i="7"/>
  <c r="P321" i="7"/>
  <c r="B321" i="7"/>
  <c r="AO321" i="7"/>
  <c r="AB321" i="7"/>
  <c r="N321" i="7"/>
  <c r="AL321" i="7"/>
  <c r="Y321" i="7"/>
  <c r="L321" i="7"/>
  <c r="AX321" i="7"/>
  <c r="AK321" i="7"/>
  <c r="X321" i="7"/>
  <c r="K321" i="7"/>
  <c r="AV321" i="7"/>
  <c r="AE321" i="7"/>
  <c r="I321" i="7"/>
  <c r="Z321" i="7"/>
  <c r="AU321" i="7"/>
  <c r="AD321" i="7"/>
  <c r="H321" i="7"/>
  <c r="AT321" i="7"/>
  <c r="AN321" i="7"/>
  <c r="AS321" i="7"/>
  <c r="W321" i="7"/>
  <c r="F321" i="7"/>
  <c r="AQ321" i="7"/>
  <c r="U321" i="7"/>
  <c r="AR321" i="7"/>
  <c r="V321" i="7"/>
  <c r="E321" i="7"/>
  <c r="D321" i="7"/>
  <c r="T321" i="7"/>
  <c r="AW321" i="7"/>
  <c r="AJ321" i="7"/>
  <c r="AI321" i="7"/>
  <c r="AG321" i="7"/>
  <c r="R321" i="7"/>
  <c r="AH321" i="7"/>
  <c r="Q321" i="7"/>
  <c r="AF321" i="7"/>
  <c r="S321" i="7"/>
  <c r="M321" i="7"/>
  <c r="J321" i="7"/>
  <c r="AV334" i="7"/>
  <c r="AJ334" i="7"/>
  <c r="AM334" i="7"/>
  <c r="Z334" i="7"/>
  <c r="N334" i="7"/>
  <c r="AY334" i="7"/>
  <c r="AL334" i="7"/>
  <c r="Y334" i="7"/>
  <c r="M334" i="7"/>
  <c r="AW334" i="7"/>
  <c r="AI334" i="7"/>
  <c r="W334" i="7"/>
  <c r="AN334" i="7"/>
  <c r="U334" i="7"/>
  <c r="AK334" i="7"/>
  <c r="T334" i="7"/>
  <c r="F334" i="7"/>
  <c r="AG334" i="7"/>
  <c r="R334" i="7"/>
  <c r="D334" i="7"/>
  <c r="AX334" i="7"/>
  <c r="AF334" i="7"/>
  <c r="Q334" i="7"/>
  <c r="C334" i="7"/>
  <c r="AD334" i="7"/>
  <c r="I334" i="7"/>
  <c r="E334" i="7"/>
  <c r="AC334" i="7"/>
  <c r="H334" i="7"/>
  <c r="AB334" i="7"/>
  <c r="AR334" i="7"/>
  <c r="AU334" i="7"/>
  <c r="AA334" i="7"/>
  <c r="B334" i="7"/>
  <c r="V334" i="7"/>
  <c r="S334" i="7"/>
  <c r="AT334" i="7"/>
  <c r="X334" i="7"/>
  <c r="AS334" i="7"/>
  <c r="K334" i="7"/>
  <c r="J334" i="7"/>
  <c r="AQ334" i="7"/>
  <c r="AH334" i="7"/>
  <c r="AE334" i="7"/>
  <c r="AP334" i="7"/>
  <c r="AO334" i="7"/>
  <c r="P334" i="7"/>
  <c r="O334" i="7"/>
  <c r="L334" i="7"/>
  <c r="AW322" i="7"/>
  <c r="AK322" i="7"/>
  <c r="Y322" i="7"/>
  <c r="M322" i="7"/>
  <c r="AR322" i="7"/>
  <c r="AE322" i="7"/>
  <c r="R322" i="7"/>
  <c r="E322" i="7"/>
  <c r="AQ322" i="7"/>
  <c r="AD322" i="7"/>
  <c r="Q322" i="7"/>
  <c r="D322" i="7"/>
  <c r="AO322" i="7"/>
  <c r="AB322" i="7"/>
  <c r="O322" i="7"/>
  <c r="B322" i="7"/>
  <c r="AN322" i="7"/>
  <c r="AA322" i="7"/>
  <c r="N322" i="7"/>
  <c r="AL322" i="7"/>
  <c r="T322" i="7"/>
  <c r="AI322" i="7"/>
  <c r="AJ322" i="7"/>
  <c r="S322" i="7"/>
  <c r="P322" i="7"/>
  <c r="AC322" i="7"/>
  <c r="AH322" i="7"/>
  <c r="L322" i="7"/>
  <c r="AF322" i="7"/>
  <c r="I322" i="7"/>
  <c r="AY322" i="7"/>
  <c r="AG322" i="7"/>
  <c r="K322" i="7"/>
  <c r="AX322" i="7"/>
  <c r="J322" i="7"/>
  <c r="AV322" i="7"/>
  <c r="AS322" i="7"/>
  <c r="AP322" i="7"/>
  <c r="U322" i="7"/>
  <c r="C322" i="7"/>
  <c r="AM322" i="7"/>
  <c r="Z322" i="7"/>
  <c r="H322" i="7"/>
  <c r="X322" i="7"/>
  <c r="W322" i="7"/>
  <c r="V322" i="7"/>
  <c r="AT322" i="7"/>
  <c r="AU322" i="7"/>
  <c r="F322" i="7"/>
  <c r="AO367" i="7"/>
  <c r="AC367" i="7"/>
  <c r="Q367" i="7"/>
  <c r="E367" i="7"/>
  <c r="AY367" i="7"/>
  <c r="AM367" i="7"/>
  <c r="AA367" i="7"/>
  <c r="O367" i="7"/>
  <c r="C367" i="7"/>
  <c r="AX367" i="7"/>
  <c r="AL367" i="7"/>
  <c r="Z367" i="7"/>
  <c r="N367" i="7"/>
  <c r="B367" i="7"/>
  <c r="AW367" i="7"/>
  <c r="AK367" i="7"/>
  <c r="Y367" i="7"/>
  <c r="M367" i="7"/>
  <c r="AS367" i="7"/>
  <c r="AB367" i="7"/>
  <c r="I367" i="7"/>
  <c r="AQ367" i="7"/>
  <c r="W367" i="7"/>
  <c r="AP367" i="7"/>
  <c r="V367" i="7"/>
  <c r="F367" i="7"/>
  <c r="AN367" i="7"/>
  <c r="U367" i="7"/>
  <c r="D367" i="7"/>
  <c r="AG367" i="7"/>
  <c r="P367" i="7"/>
  <c r="AE367" i="7"/>
  <c r="AD367" i="7"/>
  <c r="X367" i="7"/>
  <c r="T367" i="7"/>
  <c r="AV367" i="7"/>
  <c r="S367" i="7"/>
  <c r="AU367" i="7"/>
  <c r="R367" i="7"/>
  <c r="H367" i="7"/>
  <c r="AT367" i="7"/>
  <c r="AR367" i="7"/>
  <c r="AJ367" i="7"/>
  <c r="AI367" i="7"/>
  <c r="AF367" i="7"/>
  <c r="K367" i="7"/>
  <c r="L367" i="7"/>
  <c r="J367" i="7"/>
  <c r="AH367" i="7"/>
  <c r="AV307" i="6"/>
  <c r="AJ307" i="6"/>
  <c r="X307" i="6"/>
  <c r="L307" i="6"/>
  <c r="AT307" i="6"/>
  <c r="AH307" i="6"/>
  <c r="V307" i="6"/>
  <c r="J307" i="6"/>
  <c r="AO307" i="6"/>
  <c r="AA307" i="6"/>
  <c r="M307" i="6"/>
  <c r="AN307" i="6"/>
  <c r="Z307" i="6"/>
  <c r="K307" i="6"/>
  <c r="AM307" i="6"/>
  <c r="Y307" i="6"/>
  <c r="I307" i="6"/>
  <c r="AL307" i="6"/>
  <c r="W307" i="6"/>
  <c r="H307" i="6"/>
  <c r="AY307" i="6"/>
  <c r="AK307" i="6"/>
  <c r="U307" i="6"/>
  <c r="G307" i="6"/>
  <c r="AX307" i="6"/>
  <c r="AI307" i="6"/>
  <c r="T307" i="6"/>
  <c r="F307" i="6"/>
  <c r="AR307" i="6"/>
  <c r="AD307" i="6"/>
  <c r="P307" i="6"/>
  <c r="B307" i="6"/>
  <c r="AQ307" i="6"/>
  <c r="AC307" i="6"/>
  <c r="O307" i="6"/>
  <c r="AP307" i="6"/>
  <c r="AB307" i="6"/>
  <c r="N307" i="6"/>
  <c r="Q307" i="6"/>
  <c r="E307" i="6"/>
  <c r="D307" i="6"/>
  <c r="C307" i="6"/>
  <c r="AW307" i="6"/>
  <c r="AU307" i="6"/>
  <c r="AS307" i="6"/>
  <c r="AE307" i="6"/>
  <c r="R307" i="6"/>
  <c r="AF307" i="6"/>
  <c r="S307" i="6"/>
  <c r="AG307" i="6"/>
  <c r="AS324" i="6"/>
  <c r="AG324" i="6"/>
  <c r="U324" i="6"/>
  <c r="I324" i="6"/>
  <c r="AW324" i="6"/>
  <c r="AJ324" i="6"/>
  <c r="W324" i="6"/>
  <c r="J324" i="6"/>
  <c r="AV324" i="6"/>
  <c r="AI324" i="6"/>
  <c r="V324" i="6"/>
  <c r="H324" i="6"/>
  <c r="AU324" i="6"/>
  <c r="AH324" i="6"/>
  <c r="T324" i="6"/>
  <c r="AT324" i="6"/>
  <c r="AF324" i="6"/>
  <c r="S324" i="6"/>
  <c r="F324" i="6"/>
  <c r="AR324" i="6"/>
  <c r="AE324" i="6"/>
  <c r="R324" i="6"/>
  <c r="E324" i="6"/>
  <c r="AQ324" i="6"/>
  <c r="AD324" i="6"/>
  <c r="Q324" i="6"/>
  <c r="D324" i="6"/>
  <c r="AP324" i="6"/>
  <c r="AC324" i="6"/>
  <c r="P324" i="6"/>
  <c r="C324" i="6"/>
  <c r="AO324" i="6"/>
  <c r="AB324" i="6"/>
  <c r="O324" i="6"/>
  <c r="B324" i="6"/>
  <c r="AM324" i="6"/>
  <c r="Z324" i="6"/>
  <c r="M324" i="6"/>
  <c r="AX324" i="6"/>
  <c r="AK324" i="6"/>
  <c r="X324" i="6"/>
  <c r="K324" i="6"/>
  <c r="AY324" i="6"/>
  <c r="AN324" i="6"/>
  <c r="N324" i="6"/>
  <c r="L324" i="6"/>
  <c r="Y324" i="6"/>
  <c r="AA324" i="6"/>
  <c r="AL324" i="6"/>
  <c r="AV301" i="6"/>
  <c r="AJ301" i="6"/>
  <c r="X301" i="6"/>
  <c r="L301" i="6"/>
  <c r="AW301" i="6"/>
  <c r="AI301" i="6"/>
  <c r="V301" i="6"/>
  <c r="I301" i="6"/>
  <c r="AU301" i="6"/>
  <c r="AH301" i="6"/>
  <c r="U301" i="6"/>
  <c r="H301" i="6"/>
  <c r="AT301" i="6"/>
  <c r="AG301" i="6"/>
  <c r="T301" i="6"/>
  <c r="G301" i="6"/>
  <c r="AS301" i="6"/>
  <c r="AF301" i="6"/>
  <c r="S301" i="6"/>
  <c r="F301" i="6"/>
  <c r="AR301" i="6"/>
  <c r="AE301" i="6"/>
  <c r="R301" i="6"/>
  <c r="E301" i="6"/>
  <c r="AQ301" i="6"/>
  <c r="AD301" i="6"/>
  <c r="Q301" i="6"/>
  <c r="D301" i="6"/>
  <c r="AM301" i="6"/>
  <c r="Z301" i="6"/>
  <c r="M301" i="6"/>
  <c r="AY301" i="6"/>
  <c r="AL301" i="6"/>
  <c r="Y301" i="6"/>
  <c r="K301" i="6"/>
  <c r="AX301" i="6"/>
  <c r="AK301" i="6"/>
  <c r="W301" i="6"/>
  <c r="J301" i="6"/>
  <c r="AN301" i="6"/>
  <c r="AC301" i="6"/>
  <c r="AB301" i="6"/>
  <c r="AA301" i="6"/>
  <c r="P301" i="6"/>
  <c r="O301" i="6"/>
  <c r="N301" i="6"/>
  <c r="AO301" i="6"/>
  <c r="AP301" i="6"/>
  <c r="C301" i="6"/>
  <c r="B301" i="6"/>
  <c r="AO313" i="6"/>
  <c r="AC313" i="6"/>
  <c r="Q313" i="6"/>
  <c r="E313" i="6"/>
  <c r="AN313" i="6"/>
  <c r="AB313" i="6"/>
  <c r="P313" i="6"/>
  <c r="D313" i="6"/>
  <c r="AY313" i="6"/>
  <c r="AM313" i="6"/>
  <c r="AA313" i="6"/>
  <c r="O313" i="6"/>
  <c r="C313" i="6"/>
  <c r="AX313" i="6"/>
  <c r="AL313" i="6"/>
  <c r="Z313" i="6"/>
  <c r="N313" i="6"/>
  <c r="B313" i="6"/>
  <c r="AW313" i="6"/>
  <c r="AK313" i="6"/>
  <c r="Y313" i="6"/>
  <c r="M313" i="6"/>
  <c r="AV313" i="6"/>
  <c r="AJ313" i="6"/>
  <c r="X313" i="6"/>
  <c r="L313" i="6"/>
  <c r="AT313" i="6"/>
  <c r="AH313" i="6"/>
  <c r="V313" i="6"/>
  <c r="J313" i="6"/>
  <c r="AR313" i="6"/>
  <c r="AF313" i="6"/>
  <c r="T313" i="6"/>
  <c r="H313" i="6"/>
  <c r="AG313" i="6"/>
  <c r="AE313" i="6"/>
  <c r="AD313" i="6"/>
  <c r="W313" i="6"/>
  <c r="U313" i="6"/>
  <c r="S313" i="6"/>
  <c r="AQ313" i="6"/>
  <c r="G313" i="6"/>
  <c r="AP313" i="6"/>
  <c r="F313" i="6"/>
  <c r="AI313" i="6"/>
  <c r="I313" i="6"/>
  <c r="AS313" i="6"/>
  <c r="K313" i="6"/>
  <c r="AU313" i="6"/>
  <c r="R313" i="6"/>
  <c r="AS317" i="6"/>
  <c r="AG317" i="6"/>
  <c r="U317" i="6"/>
  <c r="I317" i="6"/>
  <c r="AR317" i="6"/>
  <c r="AF317" i="6"/>
  <c r="T317" i="6"/>
  <c r="H317" i="6"/>
  <c r="AQ317" i="6"/>
  <c r="AE317" i="6"/>
  <c r="S317" i="6"/>
  <c r="AP317" i="6"/>
  <c r="AD317" i="6"/>
  <c r="R317" i="6"/>
  <c r="F317" i="6"/>
  <c r="AO317" i="6"/>
  <c r="AC317" i="6"/>
  <c r="Q317" i="6"/>
  <c r="E317" i="6"/>
  <c r="AN317" i="6"/>
  <c r="AB317" i="6"/>
  <c r="P317" i="6"/>
  <c r="D317" i="6"/>
  <c r="AX317" i="6"/>
  <c r="AL317" i="6"/>
  <c r="Z317" i="6"/>
  <c r="N317" i="6"/>
  <c r="B317" i="6"/>
  <c r="AV317" i="6"/>
  <c r="AJ317" i="6"/>
  <c r="X317" i="6"/>
  <c r="L317" i="6"/>
  <c r="AW317" i="6"/>
  <c r="M317" i="6"/>
  <c r="AU317" i="6"/>
  <c r="K317" i="6"/>
  <c r="AT317" i="6"/>
  <c r="J317" i="6"/>
  <c r="AM317" i="6"/>
  <c r="C317" i="6"/>
  <c r="AK317" i="6"/>
  <c r="AI317" i="6"/>
  <c r="W317" i="6"/>
  <c r="V317" i="6"/>
  <c r="AY317" i="6"/>
  <c r="O317" i="6"/>
  <c r="AH317" i="6"/>
  <c r="AA317" i="6"/>
  <c r="Y317" i="6"/>
  <c r="AQ318" i="6"/>
  <c r="AE318" i="6"/>
  <c r="S318" i="6"/>
  <c r="AP318" i="6"/>
  <c r="AD318" i="6"/>
  <c r="R318" i="6"/>
  <c r="F318" i="6"/>
  <c r="AO318" i="6"/>
  <c r="AC318" i="6"/>
  <c r="Q318" i="6"/>
  <c r="E318" i="6"/>
  <c r="AN318" i="6"/>
  <c r="AB318" i="6"/>
  <c r="P318" i="6"/>
  <c r="D318" i="6"/>
  <c r="AY318" i="6"/>
  <c r="AM318" i="6"/>
  <c r="AA318" i="6"/>
  <c r="O318" i="6"/>
  <c r="C318" i="6"/>
  <c r="AX318" i="6"/>
  <c r="AL318" i="6"/>
  <c r="Z318" i="6"/>
  <c r="N318" i="6"/>
  <c r="B318" i="6"/>
  <c r="AV318" i="6"/>
  <c r="AJ318" i="6"/>
  <c r="X318" i="6"/>
  <c r="L318" i="6"/>
  <c r="AT318" i="6"/>
  <c r="AH318" i="6"/>
  <c r="V318" i="6"/>
  <c r="J318" i="6"/>
  <c r="AI318" i="6"/>
  <c r="AG318" i="6"/>
  <c r="AF318" i="6"/>
  <c r="Y318" i="6"/>
  <c r="W318" i="6"/>
  <c r="U318" i="6"/>
  <c r="AS318" i="6"/>
  <c r="I318" i="6"/>
  <c r="AR318" i="6"/>
  <c r="H318" i="6"/>
  <c r="AK318" i="6"/>
  <c r="AU318" i="6"/>
  <c r="T318" i="6"/>
  <c r="M318" i="6"/>
  <c r="K318" i="6"/>
  <c r="AW318" i="6"/>
  <c r="AX333" i="6"/>
  <c r="AL333" i="6"/>
  <c r="Z333" i="6"/>
  <c r="N333" i="6"/>
  <c r="B333" i="6"/>
  <c r="AW333" i="6"/>
  <c r="AK333" i="6"/>
  <c r="Y333" i="6"/>
  <c r="M333" i="6"/>
  <c r="AV333" i="6"/>
  <c r="AJ333" i="6"/>
  <c r="X333" i="6"/>
  <c r="L333" i="6"/>
  <c r="AU333" i="6"/>
  <c r="AI333" i="6"/>
  <c r="W333" i="6"/>
  <c r="K333" i="6"/>
  <c r="AT333" i="6"/>
  <c r="AH333" i="6"/>
  <c r="V333" i="6"/>
  <c r="J333" i="6"/>
  <c r="AQ333" i="6"/>
  <c r="AE333" i="6"/>
  <c r="S333" i="6"/>
  <c r="AO333" i="6"/>
  <c r="AC333" i="6"/>
  <c r="Q333" i="6"/>
  <c r="E333" i="6"/>
  <c r="AY333" i="6"/>
  <c r="AM333" i="6"/>
  <c r="AA333" i="6"/>
  <c r="O333" i="6"/>
  <c r="C333" i="6"/>
  <c r="T333" i="6"/>
  <c r="R333" i="6"/>
  <c r="P333" i="6"/>
  <c r="AS333" i="6"/>
  <c r="I333" i="6"/>
  <c r="AR333" i="6"/>
  <c r="H333" i="6"/>
  <c r="AP333" i="6"/>
  <c r="F333" i="6"/>
  <c r="AN333" i="6"/>
  <c r="D333" i="6"/>
  <c r="AG333" i="6"/>
  <c r="AD333" i="6"/>
  <c r="U333" i="6"/>
  <c r="AB333" i="6"/>
  <c r="AF333" i="6"/>
  <c r="AQ312" i="6"/>
  <c r="AE312" i="6"/>
  <c r="S312" i="6"/>
  <c r="G312" i="6"/>
  <c r="AP312" i="6"/>
  <c r="AD312" i="6"/>
  <c r="R312" i="6"/>
  <c r="F312" i="6"/>
  <c r="AO312" i="6"/>
  <c r="AC312" i="6"/>
  <c r="Q312" i="6"/>
  <c r="E312" i="6"/>
  <c r="AN312" i="6"/>
  <c r="AB312" i="6"/>
  <c r="P312" i="6"/>
  <c r="D312" i="6"/>
  <c r="AY312" i="6"/>
  <c r="AM312" i="6"/>
  <c r="AA312" i="6"/>
  <c r="O312" i="6"/>
  <c r="C312" i="6"/>
  <c r="AX312" i="6"/>
  <c r="AL312" i="6"/>
  <c r="Z312" i="6"/>
  <c r="N312" i="6"/>
  <c r="B312" i="6"/>
  <c r="AV312" i="6"/>
  <c r="AJ312" i="6"/>
  <c r="X312" i="6"/>
  <c r="L312" i="6"/>
  <c r="AT312" i="6"/>
  <c r="AH312" i="6"/>
  <c r="V312" i="6"/>
  <c r="J312" i="6"/>
  <c r="AU312" i="6"/>
  <c r="K312" i="6"/>
  <c r="AS312" i="6"/>
  <c r="I312" i="6"/>
  <c r="AR312" i="6"/>
  <c r="H312" i="6"/>
  <c r="AK312" i="6"/>
  <c r="AI312" i="6"/>
  <c r="AG312" i="6"/>
  <c r="U312" i="6"/>
  <c r="T312" i="6"/>
  <c r="AW312" i="6"/>
  <c r="M312" i="6"/>
  <c r="AF312" i="6"/>
  <c r="Y312" i="6"/>
  <c r="W312" i="6"/>
  <c r="AQ355" i="6"/>
  <c r="AE355" i="6"/>
  <c r="S355" i="6"/>
  <c r="AP355" i="6"/>
  <c r="AD355" i="6"/>
  <c r="R355" i="6"/>
  <c r="F355" i="6"/>
  <c r="AV355" i="6"/>
  <c r="AJ355" i="6"/>
  <c r="X355" i="6"/>
  <c r="L355" i="6"/>
  <c r="AX355" i="6"/>
  <c r="AH355" i="6"/>
  <c r="Q355" i="6"/>
  <c r="B355" i="6"/>
  <c r="AW355" i="6"/>
  <c r="AG355" i="6"/>
  <c r="P355" i="6"/>
  <c r="AT355" i="6"/>
  <c r="AC355" i="6"/>
  <c r="N355" i="6"/>
  <c r="AS355" i="6"/>
  <c r="AB355" i="6"/>
  <c r="M355" i="6"/>
  <c r="AM355" i="6"/>
  <c r="W355" i="6"/>
  <c r="H355" i="6"/>
  <c r="AL355" i="6"/>
  <c r="V355" i="6"/>
  <c r="E355" i="6"/>
  <c r="AK355" i="6"/>
  <c r="U355" i="6"/>
  <c r="D355" i="6"/>
  <c r="AY355" i="6"/>
  <c r="AI355" i="6"/>
  <c r="T355" i="6"/>
  <c r="C355" i="6"/>
  <c r="J355" i="6"/>
  <c r="I355" i="6"/>
  <c r="AU355" i="6"/>
  <c r="AR355" i="6"/>
  <c r="AO355" i="6"/>
  <c r="AN355" i="6"/>
  <c r="AA355" i="6"/>
  <c r="Z355" i="6"/>
  <c r="Y355" i="6"/>
  <c r="K355" i="6"/>
  <c r="AF355" i="6"/>
  <c r="O355" i="6"/>
  <c r="AO356" i="6"/>
  <c r="AC356" i="6"/>
  <c r="Q356" i="6"/>
  <c r="E356" i="6"/>
  <c r="AN356" i="6"/>
  <c r="AB356" i="6"/>
  <c r="P356" i="6"/>
  <c r="D356" i="6"/>
  <c r="AY356" i="6"/>
  <c r="AM356" i="6"/>
  <c r="AX356" i="6"/>
  <c r="AW356" i="6"/>
  <c r="AK356" i="6"/>
  <c r="AT356" i="6"/>
  <c r="AH356" i="6"/>
  <c r="V356" i="6"/>
  <c r="J356" i="6"/>
  <c r="AF356" i="6"/>
  <c r="O356" i="6"/>
  <c r="AE356" i="6"/>
  <c r="N356" i="6"/>
  <c r="AU356" i="6"/>
  <c r="AA356" i="6"/>
  <c r="L356" i="6"/>
  <c r="AS356" i="6"/>
  <c r="Z356" i="6"/>
  <c r="K356" i="6"/>
  <c r="AL356" i="6"/>
  <c r="U356" i="6"/>
  <c r="F356" i="6"/>
  <c r="AJ356" i="6"/>
  <c r="T356" i="6"/>
  <c r="C356" i="6"/>
  <c r="AI356" i="6"/>
  <c r="S356" i="6"/>
  <c r="B356" i="6"/>
  <c r="AG356" i="6"/>
  <c r="R356" i="6"/>
  <c r="H356" i="6"/>
  <c r="AV356" i="6"/>
  <c r="AR356" i="6"/>
  <c r="AQ356" i="6"/>
  <c r="AP356" i="6"/>
  <c r="Y356" i="6"/>
  <c r="X356" i="6"/>
  <c r="W356" i="6"/>
  <c r="I356" i="6"/>
  <c r="AD356" i="6"/>
  <c r="M356" i="6"/>
  <c r="AX294" i="6"/>
  <c r="AL294" i="6"/>
  <c r="Z294" i="6"/>
  <c r="N294" i="6"/>
  <c r="B294" i="6"/>
  <c r="AW294" i="6"/>
  <c r="AK294" i="6"/>
  <c r="Y294" i="6"/>
  <c r="M294" i="6"/>
  <c r="AV294" i="6"/>
  <c r="AJ294" i="6"/>
  <c r="X294" i="6"/>
  <c r="L294" i="6"/>
  <c r="AU294" i="6"/>
  <c r="AI294" i="6"/>
  <c r="W294" i="6"/>
  <c r="K294" i="6"/>
  <c r="AT294" i="6"/>
  <c r="AH294" i="6"/>
  <c r="V294" i="6"/>
  <c r="J294" i="6"/>
  <c r="AS294" i="6"/>
  <c r="AG294" i="6"/>
  <c r="U294" i="6"/>
  <c r="I294" i="6"/>
  <c r="AO294" i="6"/>
  <c r="AC294" i="6"/>
  <c r="Q294" i="6"/>
  <c r="E294" i="6"/>
  <c r="AN294" i="6"/>
  <c r="AB294" i="6"/>
  <c r="P294" i="6"/>
  <c r="D294" i="6"/>
  <c r="AY294" i="6"/>
  <c r="AM294" i="6"/>
  <c r="AA294" i="6"/>
  <c r="O294" i="6"/>
  <c r="C294" i="6"/>
  <c r="AD294" i="6"/>
  <c r="T294" i="6"/>
  <c r="S294" i="6"/>
  <c r="R294" i="6"/>
  <c r="H294" i="6"/>
  <c r="G294" i="6"/>
  <c r="F294" i="6"/>
  <c r="AP294" i="6"/>
  <c r="AE294" i="6"/>
  <c r="AQ294" i="6"/>
  <c r="AF294" i="6"/>
  <c r="AR294" i="6"/>
  <c r="AX339" i="6"/>
  <c r="AL339" i="6"/>
  <c r="Z339" i="6"/>
  <c r="N339" i="6"/>
  <c r="B339" i="6"/>
  <c r="AW339" i="6"/>
  <c r="AK339" i="6"/>
  <c r="Y339" i="6"/>
  <c r="M339" i="6"/>
  <c r="AV339" i="6"/>
  <c r="AJ339" i="6"/>
  <c r="X339" i="6"/>
  <c r="L339" i="6"/>
  <c r="AU339" i="6"/>
  <c r="AI339" i="6"/>
  <c r="W339" i="6"/>
  <c r="K339" i="6"/>
  <c r="AT339" i="6"/>
  <c r="AH339" i="6"/>
  <c r="V339" i="6"/>
  <c r="J339" i="6"/>
  <c r="AQ339" i="6"/>
  <c r="AE339" i="6"/>
  <c r="S339" i="6"/>
  <c r="AO339" i="6"/>
  <c r="AC339" i="6"/>
  <c r="Q339" i="6"/>
  <c r="E339" i="6"/>
  <c r="AY339" i="6"/>
  <c r="AM339" i="6"/>
  <c r="AA339" i="6"/>
  <c r="O339" i="6"/>
  <c r="C339" i="6"/>
  <c r="AR339" i="6"/>
  <c r="H339" i="6"/>
  <c r="AP339" i="6"/>
  <c r="F339" i="6"/>
  <c r="AN339" i="6"/>
  <c r="D339" i="6"/>
  <c r="AG339" i="6"/>
  <c r="AF339" i="6"/>
  <c r="AD339" i="6"/>
  <c r="AB339" i="6"/>
  <c r="U339" i="6"/>
  <c r="R339" i="6"/>
  <c r="AS339" i="6"/>
  <c r="I339" i="6"/>
  <c r="T339" i="6"/>
  <c r="P339" i="6"/>
  <c r="AN293" i="6"/>
  <c r="AB293" i="6"/>
  <c r="P293" i="6"/>
  <c r="D293" i="6"/>
  <c r="AY293" i="6"/>
  <c r="AM293" i="6"/>
  <c r="AA293" i="6"/>
  <c r="O293" i="6"/>
  <c r="C293" i="6"/>
  <c r="AX293" i="6"/>
  <c r="AL293" i="6"/>
  <c r="Z293" i="6"/>
  <c r="N293" i="6"/>
  <c r="B293" i="6"/>
  <c r="AW293" i="6"/>
  <c r="AK293" i="6"/>
  <c r="Y293" i="6"/>
  <c r="M293" i="6"/>
  <c r="AV293" i="6"/>
  <c r="AJ293" i="6"/>
  <c r="X293" i="6"/>
  <c r="L293" i="6"/>
  <c r="AU293" i="6"/>
  <c r="AI293" i="6"/>
  <c r="W293" i="6"/>
  <c r="K293" i="6"/>
  <c r="AQ293" i="6"/>
  <c r="AE293" i="6"/>
  <c r="S293" i="6"/>
  <c r="G293" i="6"/>
  <c r="AP293" i="6"/>
  <c r="AD293" i="6"/>
  <c r="R293" i="6"/>
  <c r="F293" i="6"/>
  <c r="AO293" i="6"/>
  <c r="AC293" i="6"/>
  <c r="Q293" i="6"/>
  <c r="E293" i="6"/>
  <c r="AF293" i="6"/>
  <c r="V293" i="6"/>
  <c r="U293" i="6"/>
  <c r="T293" i="6"/>
  <c r="J293" i="6"/>
  <c r="I293" i="6"/>
  <c r="H293" i="6"/>
  <c r="AR293" i="6"/>
  <c r="AG293" i="6"/>
  <c r="AT293" i="6"/>
  <c r="AS293" i="6"/>
  <c r="AH293" i="6"/>
  <c r="AO344" i="6"/>
  <c r="AC344" i="6"/>
  <c r="Q344" i="6"/>
  <c r="E344" i="6"/>
  <c r="AN344" i="6"/>
  <c r="AA344" i="6"/>
  <c r="N344" i="6"/>
  <c r="AT344" i="6"/>
  <c r="AF344" i="6"/>
  <c r="R344" i="6"/>
  <c r="C344" i="6"/>
  <c r="AS344" i="6"/>
  <c r="AE344" i="6"/>
  <c r="P344" i="6"/>
  <c r="B344" i="6"/>
  <c r="AR344" i="6"/>
  <c r="AD344" i="6"/>
  <c r="O344" i="6"/>
  <c r="AQ344" i="6"/>
  <c r="AB344" i="6"/>
  <c r="M344" i="6"/>
  <c r="AP344" i="6"/>
  <c r="Z344" i="6"/>
  <c r="L344" i="6"/>
  <c r="AY344" i="6"/>
  <c r="AK344" i="6"/>
  <c r="W344" i="6"/>
  <c r="I344" i="6"/>
  <c r="AW344" i="6"/>
  <c r="AI344" i="6"/>
  <c r="U344" i="6"/>
  <c r="AU344" i="6"/>
  <c r="AG344" i="6"/>
  <c r="S344" i="6"/>
  <c r="D344" i="6"/>
  <c r="AL344" i="6"/>
  <c r="AJ344" i="6"/>
  <c r="AH344" i="6"/>
  <c r="Y344" i="6"/>
  <c r="X344" i="6"/>
  <c r="V344" i="6"/>
  <c r="T344" i="6"/>
  <c r="K344" i="6"/>
  <c r="AX344" i="6"/>
  <c r="H344" i="6"/>
  <c r="AM344" i="6"/>
  <c r="AV344" i="6"/>
  <c r="J344" i="6"/>
  <c r="F344" i="6"/>
  <c r="AX306" i="6"/>
  <c r="AL306" i="6"/>
  <c r="Z306" i="6"/>
  <c r="N306" i="6"/>
  <c r="B306" i="6"/>
  <c r="AV306" i="6"/>
  <c r="AJ306" i="6"/>
  <c r="X306" i="6"/>
  <c r="L306" i="6"/>
  <c r="AU306" i="6"/>
  <c r="AG306" i="6"/>
  <c r="S306" i="6"/>
  <c r="E306" i="6"/>
  <c r="AT306" i="6"/>
  <c r="AF306" i="6"/>
  <c r="R306" i="6"/>
  <c r="D306" i="6"/>
  <c r="AS306" i="6"/>
  <c r="AE306" i="6"/>
  <c r="Q306" i="6"/>
  <c r="C306" i="6"/>
  <c r="AR306" i="6"/>
  <c r="AD306" i="6"/>
  <c r="P306" i="6"/>
  <c r="AQ306" i="6"/>
  <c r="AC306" i="6"/>
  <c r="O306" i="6"/>
  <c r="AP306" i="6"/>
  <c r="AB306" i="6"/>
  <c r="M306" i="6"/>
  <c r="AK306" i="6"/>
  <c r="V306" i="6"/>
  <c r="H306" i="6"/>
  <c r="AY306" i="6"/>
  <c r="AI306" i="6"/>
  <c r="U306" i="6"/>
  <c r="G306" i="6"/>
  <c r="AW306" i="6"/>
  <c r="AH306" i="6"/>
  <c r="T306" i="6"/>
  <c r="F306" i="6"/>
  <c r="I306" i="6"/>
  <c r="AO306" i="6"/>
  <c r="AN306" i="6"/>
  <c r="AM306" i="6"/>
  <c r="W306" i="6"/>
  <c r="J306" i="6"/>
  <c r="AA306" i="6"/>
  <c r="Y306" i="6"/>
  <c r="K306" i="6"/>
  <c r="AQ349" i="6"/>
  <c r="AE349" i="6"/>
  <c r="S349" i="6"/>
  <c r="AP349" i="6"/>
  <c r="AD349" i="6"/>
  <c r="R349" i="6"/>
  <c r="F349" i="6"/>
  <c r="AY349" i="6"/>
  <c r="AK349" i="6"/>
  <c r="W349" i="6"/>
  <c r="I349" i="6"/>
  <c r="AX349" i="6"/>
  <c r="AJ349" i="6"/>
  <c r="V349" i="6"/>
  <c r="H349" i="6"/>
  <c r="AV349" i="6"/>
  <c r="AH349" i="6"/>
  <c r="T349" i="6"/>
  <c r="D349" i="6"/>
  <c r="AU349" i="6"/>
  <c r="AG349" i="6"/>
  <c r="Q349" i="6"/>
  <c r="C349" i="6"/>
  <c r="AO349" i="6"/>
  <c r="AA349" i="6"/>
  <c r="M349" i="6"/>
  <c r="AN349" i="6"/>
  <c r="Z349" i="6"/>
  <c r="L349" i="6"/>
  <c r="AM349" i="6"/>
  <c r="Y349" i="6"/>
  <c r="K349" i="6"/>
  <c r="AL349" i="6"/>
  <c r="X349" i="6"/>
  <c r="J349" i="6"/>
  <c r="AS349" i="6"/>
  <c r="AR349" i="6"/>
  <c r="AI349" i="6"/>
  <c r="AF349" i="6"/>
  <c r="AC349" i="6"/>
  <c r="P349" i="6"/>
  <c r="N349" i="6"/>
  <c r="AT349" i="6"/>
  <c r="B349" i="6"/>
  <c r="U349" i="6"/>
  <c r="O349" i="6"/>
  <c r="E349" i="6"/>
  <c r="AB349" i="6"/>
  <c r="AW349" i="6"/>
  <c r="AX340" i="6"/>
  <c r="AL340" i="6"/>
  <c r="Z340" i="6"/>
  <c r="N340" i="6"/>
  <c r="AM340" i="6"/>
  <c r="Y340" i="6"/>
  <c r="L340" i="6"/>
  <c r="AY340" i="6"/>
  <c r="AK340" i="6"/>
  <c r="X340" i="6"/>
  <c r="K340" i="6"/>
  <c r="AW340" i="6"/>
  <c r="AJ340" i="6"/>
  <c r="W340" i="6"/>
  <c r="J340" i="6"/>
  <c r="AV340" i="6"/>
  <c r="AI340" i="6"/>
  <c r="V340" i="6"/>
  <c r="I340" i="6"/>
  <c r="AU340" i="6"/>
  <c r="AH340" i="6"/>
  <c r="U340" i="6"/>
  <c r="H340" i="6"/>
  <c r="AR340" i="6"/>
  <c r="AE340" i="6"/>
  <c r="R340" i="6"/>
  <c r="E340" i="6"/>
  <c r="AP340" i="6"/>
  <c r="AC340" i="6"/>
  <c r="P340" i="6"/>
  <c r="C340" i="6"/>
  <c r="AN340" i="6"/>
  <c r="AA340" i="6"/>
  <c r="M340" i="6"/>
  <c r="AF340" i="6"/>
  <c r="AD340" i="6"/>
  <c r="AB340" i="6"/>
  <c r="T340" i="6"/>
  <c r="S340" i="6"/>
  <c r="Q340" i="6"/>
  <c r="O340" i="6"/>
  <c r="AT340" i="6"/>
  <c r="AQ340" i="6"/>
  <c r="D340" i="6"/>
  <c r="AG340" i="6"/>
  <c r="AO340" i="6"/>
  <c r="F340" i="6"/>
  <c r="B340" i="6"/>
  <c r="AS340" i="6"/>
  <c r="AS354" i="6"/>
  <c r="AG354" i="6"/>
  <c r="U354" i="6"/>
  <c r="I354" i="6"/>
  <c r="AR354" i="6"/>
  <c r="AF354" i="6"/>
  <c r="T354" i="6"/>
  <c r="H354" i="6"/>
  <c r="AX354" i="6"/>
  <c r="AL354" i="6"/>
  <c r="Z354" i="6"/>
  <c r="N354" i="6"/>
  <c r="B354" i="6"/>
  <c r="AJ354" i="6"/>
  <c r="S354" i="6"/>
  <c r="D354" i="6"/>
  <c r="AY354" i="6"/>
  <c r="AI354" i="6"/>
  <c r="R354" i="6"/>
  <c r="C354" i="6"/>
  <c r="AV354" i="6"/>
  <c r="AE354" i="6"/>
  <c r="P354" i="6"/>
  <c r="AU354" i="6"/>
  <c r="AD354" i="6"/>
  <c r="O354" i="6"/>
  <c r="AO354" i="6"/>
  <c r="Y354" i="6"/>
  <c r="J354" i="6"/>
  <c r="AN354" i="6"/>
  <c r="X354" i="6"/>
  <c r="AM354" i="6"/>
  <c r="W354" i="6"/>
  <c r="F354" i="6"/>
  <c r="AK354" i="6"/>
  <c r="V354" i="6"/>
  <c r="E354" i="6"/>
  <c r="L354" i="6"/>
  <c r="K354" i="6"/>
  <c r="AW354" i="6"/>
  <c r="AT354" i="6"/>
  <c r="AQ354" i="6"/>
  <c r="AC354" i="6"/>
  <c r="AA354" i="6"/>
  <c r="M354" i="6"/>
  <c r="AH354" i="6"/>
  <c r="AB354" i="6"/>
  <c r="Q354" i="6"/>
  <c r="AP354" i="6"/>
  <c r="AP298" i="6"/>
  <c r="AD298" i="6"/>
  <c r="R298" i="6"/>
  <c r="F298" i="6"/>
  <c r="AO298" i="6"/>
  <c r="AB298" i="6"/>
  <c r="O298" i="6"/>
  <c r="B298" i="6"/>
  <c r="AN298" i="6"/>
  <c r="AA298" i="6"/>
  <c r="N298" i="6"/>
  <c r="AM298" i="6"/>
  <c r="Z298" i="6"/>
  <c r="M298" i="6"/>
  <c r="AY298" i="6"/>
  <c r="AL298" i="6"/>
  <c r="Y298" i="6"/>
  <c r="L298" i="6"/>
  <c r="AX298" i="6"/>
  <c r="AK298" i="6"/>
  <c r="X298" i="6"/>
  <c r="K298" i="6"/>
  <c r="AW298" i="6"/>
  <c r="AJ298" i="6"/>
  <c r="W298" i="6"/>
  <c r="J298" i="6"/>
  <c r="AS298" i="6"/>
  <c r="AF298" i="6"/>
  <c r="S298" i="6"/>
  <c r="E298" i="6"/>
  <c r="AR298" i="6"/>
  <c r="AE298" i="6"/>
  <c r="Q298" i="6"/>
  <c r="D298" i="6"/>
  <c r="AQ298" i="6"/>
  <c r="AC298" i="6"/>
  <c r="P298" i="6"/>
  <c r="C298" i="6"/>
  <c r="AG298" i="6"/>
  <c r="V298" i="6"/>
  <c r="U298" i="6"/>
  <c r="T298" i="6"/>
  <c r="I298" i="6"/>
  <c r="H298" i="6"/>
  <c r="G298" i="6"/>
  <c r="AT298" i="6"/>
  <c r="AH298" i="6"/>
  <c r="AU298" i="6"/>
  <c r="AI298" i="6"/>
  <c r="AV298" i="6"/>
  <c r="AY314" i="6"/>
  <c r="AM314" i="6"/>
  <c r="AA314" i="6"/>
  <c r="O314" i="6"/>
  <c r="C314" i="6"/>
  <c r="AX314" i="6"/>
  <c r="AL314" i="6"/>
  <c r="Z314" i="6"/>
  <c r="N314" i="6"/>
  <c r="B314" i="6"/>
  <c r="AW314" i="6"/>
  <c r="AK314" i="6"/>
  <c r="Y314" i="6"/>
  <c r="M314" i="6"/>
  <c r="AV314" i="6"/>
  <c r="AJ314" i="6"/>
  <c r="X314" i="6"/>
  <c r="L314" i="6"/>
  <c r="AU314" i="6"/>
  <c r="AI314" i="6"/>
  <c r="W314" i="6"/>
  <c r="K314" i="6"/>
  <c r="AT314" i="6"/>
  <c r="AH314" i="6"/>
  <c r="V314" i="6"/>
  <c r="J314" i="6"/>
  <c r="AR314" i="6"/>
  <c r="AF314" i="6"/>
  <c r="T314" i="6"/>
  <c r="H314" i="6"/>
  <c r="AP314" i="6"/>
  <c r="AD314" i="6"/>
  <c r="R314" i="6"/>
  <c r="F314" i="6"/>
  <c r="S314" i="6"/>
  <c r="Q314" i="6"/>
  <c r="P314" i="6"/>
  <c r="AS314" i="6"/>
  <c r="I314" i="6"/>
  <c r="AQ314" i="6"/>
  <c r="G314" i="6"/>
  <c r="AO314" i="6"/>
  <c r="E314" i="6"/>
  <c r="AC314" i="6"/>
  <c r="AB314" i="6"/>
  <c r="U314" i="6"/>
  <c r="AN314" i="6"/>
  <c r="AG314" i="6"/>
  <c r="AE314" i="6"/>
  <c r="D314" i="6"/>
  <c r="AV334" i="6"/>
  <c r="AJ334" i="6"/>
  <c r="X334" i="6"/>
  <c r="L334" i="6"/>
  <c r="AU334" i="6"/>
  <c r="AI334" i="6"/>
  <c r="W334" i="6"/>
  <c r="K334" i="6"/>
  <c r="AT334" i="6"/>
  <c r="AH334" i="6"/>
  <c r="V334" i="6"/>
  <c r="J334" i="6"/>
  <c r="AS334" i="6"/>
  <c r="AG334" i="6"/>
  <c r="U334" i="6"/>
  <c r="I334" i="6"/>
  <c r="AR334" i="6"/>
  <c r="AF334" i="6"/>
  <c r="T334" i="6"/>
  <c r="H334" i="6"/>
  <c r="AO334" i="6"/>
  <c r="AC334" i="6"/>
  <c r="Q334" i="6"/>
  <c r="E334" i="6"/>
  <c r="AY334" i="6"/>
  <c r="AM334" i="6"/>
  <c r="AA334" i="6"/>
  <c r="O334" i="6"/>
  <c r="C334" i="6"/>
  <c r="AW334" i="6"/>
  <c r="AK334" i="6"/>
  <c r="Y334" i="6"/>
  <c r="M334" i="6"/>
  <c r="AP334" i="6"/>
  <c r="F334" i="6"/>
  <c r="AN334" i="6"/>
  <c r="D334" i="6"/>
  <c r="AL334" i="6"/>
  <c r="B334" i="6"/>
  <c r="AE334" i="6"/>
  <c r="AD334" i="6"/>
  <c r="AB334" i="6"/>
  <c r="Z334" i="6"/>
  <c r="S334" i="6"/>
  <c r="P334" i="6"/>
  <c r="AQ334" i="6"/>
  <c r="AX334" i="6"/>
  <c r="R334" i="6"/>
  <c r="N334" i="6"/>
  <c r="AY321" i="6"/>
  <c r="AM321" i="6"/>
  <c r="AA321" i="6"/>
  <c r="O321" i="6"/>
  <c r="C321" i="6"/>
  <c r="AP321" i="6"/>
  <c r="AC321" i="6"/>
  <c r="P321" i="6"/>
  <c r="B321" i="6"/>
  <c r="AO321" i="6"/>
  <c r="AB321" i="6"/>
  <c r="N321" i="6"/>
  <c r="AN321" i="6"/>
  <c r="Z321" i="6"/>
  <c r="M321" i="6"/>
  <c r="AL321" i="6"/>
  <c r="Y321" i="6"/>
  <c r="L321" i="6"/>
  <c r="AX321" i="6"/>
  <c r="AK321" i="6"/>
  <c r="X321" i="6"/>
  <c r="K321" i="6"/>
  <c r="AW321" i="6"/>
  <c r="AJ321" i="6"/>
  <c r="W321" i="6"/>
  <c r="J321" i="6"/>
  <c r="AV321" i="6"/>
  <c r="AI321" i="6"/>
  <c r="V321" i="6"/>
  <c r="I321" i="6"/>
  <c r="AU321" i="6"/>
  <c r="AH321" i="6"/>
  <c r="U321" i="6"/>
  <c r="H321" i="6"/>
  <c r="AS321" i="6"/>
  <c r="AF321" i="6"/>
  <c r="S321" i="6"/>
  <c r="F321" i="6"/>
  <c r="AQ321" i="6"/>
  <c r="AD321" i="6"/>
  <c r="Q321" i="6"/>
  <c r="D321" i="6"/>
  <c r="AT321" i="6"/>
  <c r="AR321" i="6"/>
  <c r="AG321" i="6"/>
  <c r="E321" i="6"/>
  <c r="AE321" i="6"/>
  <c r="T321" i="6"/>
  <c r="R321" i="6"/>
  <c r="AX331" i="6"/>
  <c r="AL331" i="6"/>
  <c r="AU331" i="6"/>
  <c r="AI331" i="6"/>
  <c r="W331" i="6"/>
  <c r="K331" i="6"/>
  <c r="AS331" i="6"/>
  <c r="AQ331" i="6"/>
  <c r="AE331" i="6"/>
  <c r="S331" i="6"/>
  <c r="AV331" i="6"/>
  <c r="AD331" i="6"/>
  <c r="P331" i="6"/>
  <c r="B331" i="6"/>
  <c r="AT331" i="6"/>
  <c r="AC331" i="6"/>
  <c r="O331" i="6"/>
  <c r="AR331" i="6"/>
  <c r="AB331" i="6"/>
  <c r="N331" i="6"/>
  <c r="AP331" i="6"/>
  <c r="AA331" i="6"/>
  <c r="M331" i="6"/>
  <c r="AO331" i="6"/>
  <c r="Z331" i="6"/>
  <c r="L331" i="6"/>
  <c r="AN331" i="6"/>
  <c r="Y331" i="6"/>
  <c r="J331" i="6"/>
  <c r="AM331" i="6"/>
  <c r="X331" i="6"/>
  <c r="I331" i="6"/>
  <c r="AK331" i="6"/>
  <c r="V331" i="6"/>
  <c r="H331" i="6"/>
  <c r="AH331" i="6"/>
  <c r="T331" i="6"/>
  <c r="E331" i="6"/>
  <c r="AW331" i="6"/>
  <c r="AF331" i="6"/>
  <c r="Q331" i="6"/>
  <c r="C331" i="6"/>
  <c r="AY331" i="6"/>
  <c r="AJ331" i="6"/>
  <c r="AG331" i="6"/>
  <c r="U331" i="6"/>
  <c r="D331" i="6"/>
  <c r="F331" i="6"/>
  <c r="R331" i="6"/>
  <c r="B292" i="6"/>
  <c r="AP292" i="6"/>
  <c r="AD292" i="6"/>
  <c r="R292" i="6"/>
  <c r="F292" i="6"/>
  <c r="AO292" i="6"/>
  <c r="AC292" i="6"/>
  <c r="Q292" i="6"/>
  <c r="E292" i="6"/>
  <c r="AN292" i="6"/>
  <c r="AB292" i="6"/>
  <c r="P292" i="6"/>
  <c r="D292" i="6"/>
  <c r="AY292" i="6"/>
  <c r="AM292" i="6"/>
  <c r="AA292" i="6"/>
  <c r="O292" i="6"/>
  <c r="C292" i="6"/>
  <c r="AX292" i="6"/>
  <c r="AL292" i="6"/>
  <c r="Z292" i="6"/>
  <c r="N292" i="6"/>
  <c r="AW292" i="6"/>
  <c r="AK292" i="6"/>
  <c r="Y292" i="6"/>
  <c r="M292" i="6"/>
  <c r="AS292" i="6"/>
  <c r="AG292" i="6"/>
  <c r="U292" i="6"/>
  <c r="I292" i="6"/>
  <c r="AR292" i="6"/>
  <c r="AF292" i="6"/>
  <c r="T292" i="6"/>
  <c r="H292" i="6"/>
  <c r="AQ292" i="6"/>
  <c r="AE292" i="6"/>
  <c r="S292" i="6"/>
  <c r="G292" i="6"/>
  <c r="AH292" i="6"/>
  <c r="X292" i="6"/>
  <c r="W292" i="6"/>
  <c r="V292" i="6"/>
  <c r="L292" i="6"/>
  <c r="K292" i="6"/>
  <c r="J292" i="6"/>
  <c r="AT292" i="6"/>
  <c r="AI292" i="6"/>
  <c r="AV292" i="6"/>
  <c r="AU292" i="6"/>
  <c r="AJ292" i="6"/>
  <c r="AU347" i="6"/>
  <c r="AI347" i="6"/>
  <c r="W347" i="6"/>
  <c r="K347" i="6"/>
  <c r="AT347" i="6"/>
  <c r="AH347" i="6"/>
  <c r="AY347" i="6"/>
  <c r="AK347" i="6"/>
  <c r="V347" i="6"/>
  <c r="I347" i="6"/>
  <c r="AX347" i="6"/>
  <c r="AJ347" i="6"/>
  <c r="U347" i="6"/>
  <c r="H347" i="6"/>
  <c r="AV347" i="6"/>
  <c r="AF347" i="6"/>
  <c r="S347" i="6"/>
  <c r="F347" i="6"/>
  <c r="AS347" i="6"/>
  <c r="AE347" i="6"/>
  <c r="R347" i="6"/>
  <c r="E347" i="6"/>
  <c r="AO347" i="6"/>
  <c r="AA347" i="6"/>
  <c r="N347" i="6"/>
  <c r="AN347" i="6"/>
  <c r="Z347" i="6"/>
  <c r="M347" i="6"/>
  <c r="AM347" i="6"/>
  <c r="Y347" i="6"/>
  <c r="L347" i="6"/>
  <c r="AL347" i="6"/>
  <c r="X347" i="6"/>
  <c r="J347" i="6"/>
  <c r="P347" i="6"/>
  <c r="O347" i="6"/>
  <c r="AW347" i="6"/>
  <c r="AR347" i="6"/>
  <c r="D347" i="6"/>
  <c r="AQ347" i="6"/>
  <c r="C347" i="6"/>
  <c r="AD347" i="6"/>
  <c r="AB347" i="6"/>
  <c r="Q347" i="6"/>
  <c r="AP347" i="6"/>
  <c r="AC347" i="6"/>
  <c r="B347" i="6"/>
  <c r="AG347" i="6"/>
  <c r="T347" i="6"/>
  <c r="AP304" i="6"/>
  <c r="AD304" i="6"/>
  <c r="R304" i="6"/>
  <c r="F304" i="6"/>
  <c r="AN304" i="6"/>
  <c r="AB304" i="6"/>
  <c r="P304" i="6"/>
  <c r="D304" i="6"/>
  <c r="AU304" i="6"/>
  <c r="AG304" i="6"/>
  <c r="S304" i="6"/>
  <c r="C304" i="6"/>
  <c r="AT304" i="6"/>
  <c r="AF304" i="6"/>
  <c r="Q304" i="6"/>
  <c r="B304" i="6"/>
  <c r="AS304" i="6"/>
  <c r="AE304" i="6"/>
  <c r="O304" i="6"/>
  <c r="AR304" i="6"/>
  <c r="AC304" i="6"/>
  <c r="N304" i="6"/>
  <c r="AQ304" i="6"/>
  <c r="AA304" i="6"/>
  <c r="M304" i="6"/>
  <c r="AO304" i="6"/>
  <c r="Z304" i="6"/>
  <c r="L304" i="6"/>
  <c r="AX304" i="6"/>
  <c r="AJ304" i="6"/>
  <c r="V304" i="6"/>
  <c r="H304" i="6"/>
  <c r="AW304" i="6"/>
  <c r="AI304" i="6"/>
  <c r="U304" i="6"/>
  <c r="G304" i="6"/>
  <c r="AV304" i="6"/>
  <c r="AH304" i="6"/>
  <c r="T304" i="6"/>
  <c r="E304" i="6"/>
  <c r="AY304" i="6"/>
  <c r="AM304" i="6"/>
  <c r="AL304" i="6"/>
  <c r="AK304" i="6"/>
  <c r="Y304" i="6"/>
  <c r="X304" i="6"/>
  <c r="W304" i="6"/>
  <c r="I304" i="6"/>
  <c r="J304" i="6"/>
  <c r="K304" i="6"/>
  <c r="AN305" i="6"/>
  <c r="AB305" i="6"/>
  <c r="P305" i="6"/>
  <c r="D305" i="6"/>
  <c r="AX305" i="6"/>
  <c r="AL305" i="6"/>
  <c r="Z305" i="6"/>
  <c r="N305" i="6"/>
  <c r="B305" i="6"/>
  <c r="AO305" i="6"/>
  <c r="Y305" i="6"/>
  <c r="K305" i="6"/>
  <c r="AM305" i="6"/>
  <c r="X305" i="6"/>
  <c r="J305" i="6"/>
  <c r="AK305" i="6"/>
  <c r="W305" i="6"/>
  <c r="I305" i="6"/>
  <c r="AY305" i="6"/>
  <c r="AJ305" i="6"/>
  <c r="V305" i="6"/>
  <c r="H305" i="6"/>
  <c r="AW305" i="6"/>
  <c r="AI305" i="6"/>
  <c r="U305" i="6"/>
  <c r="G305" i="6"/>
  <c r="AV305" i="6"/>
  <c r="AH305" i="6"/>
  <c r="T305" i="6"/>
  <c r="F305" i="6"/>
  <c r="AR305" i="6"/>
  <c r="AD305" i="6"/>
  <c r="O305" i="6"/>
  <c r="AQ305" i="6"/>
  <c r="AC305" i="6"/>
  <c r="M305" i="6"/>
  <c r="AP305" i="6"/>
  <c r="AA305" i="6"/>
  <c r="L305" i="6"/>
  <c r="AU305" i="6"/>
  <c r="AT305" i="6"/>
  <c r="AS305" i="6"/>
  <c r="AG305" i="6"/>
  <c r="AF305" i="6"/>
  <c r="AE305" i="6"/>
  <c r="Q305" i="6"/>
  <c r="C305" i="6"/>
  <c r="S305" i="6"/>
  <c r="R305" i="6"/>
  <c r="E305" i="6"/>
  <c r="AT302" i="6"/>
  <c r="AH302" i="6"/>
  <c r="V302" i="6"/>
  <c r="J302" i="6"/>
  <c r="AY302" i="6"/>
  <c r="AL302" i="6"/>
  <c r="Y302" i="6"/>
  <c r="L302" i="6"/>
  <c r="AX302" i="6"/>
  <c r="AK302" i="6"/>
  <c r="X302" i="6"/>
  <c r="K302" i="6"/>
  <c r="AW302" i="6"/>
  <c r="AJ302" i="6"/>
  <c r="W302" i="6"/>
  <c r="I302" i="6"/>
  <c r="AV302" i="6"/>
  <c r="AI302" i="6"/>
  <c r="U302" i="6"/>
  <c r="H302" i="6"/>
  <c r="AU302" i="6"/>
  <c r="AG302" i="6"/>
  <c r="T302" i="6"/>
  <c r="G302" i="6"/>
  <c r="AS302" i="6"/>
  <c r="AF302" i="6"/>
  <c r="S302" i="6"/>
  <c r="F302" i="6"/>
  <c r="AO302" i="6"/>
  <c r="AB302" i="6"/>
  <c r="O302" i="6"/>
  <c r="B302" i="6"/>
  <c r="AN302" i="6"/>
  <c r="AA302" i="6"/>
  <c r="N302" i="6"/>
  <c r="AM302" i="6"/>
  <c r="Z302" i="6"/>
  <c r="M302" i="6"/>
  <c r="AP302" i="6"/>
  <c r="AE302" i="6"/>
  <c r="AD302" i="6"/>
  <c r="AC302" i="6"/>
  <c r="R302" i="6"/>
  <c r="Q302" i="6"/>
  <c r="P302" i="6"/>
  <c r="C302" i="6"/>
  <c r="AQ302" i="6"/>
  <c r="AR302" i="6"/>
  <c r="E302" i="6"/>
  <c r="D302" i="6"/>
  <c r="AQ291" i="6"/>
  <c r="AE291" i="6"/>
  <c r="S291" i="6"/>
  <c r="G291" i="6"/>
  <c r="AP291" i="6"/>
  <c r="AD291" i="6"/>
  <c r="R291" i="6"/>
  <c r="F291" i="6"/>
  <c r="AO291" i="6"/>
  <c r="AC291" i="6"/>
  <c r="Q291" i="6"/>
  <c r="E291" i="6"/>
  <c r="AN291" i="6"/>
  <c r="AB291" i="6"/>
  <c r="P291" i="6"/>
  <c r="D291" i="6"/>
  <c r="AY291" i="6"/>
  <c r="AM291" i="6"/>
  <c r="AA291" i="6"/>
  <c r="O291" i="6"/>
  <c r="C291" i="6"/>
  <c r="AX291" i="6"/>
  <c r="AL291" i="6"/>
  <c r="Z291" i="6"/>
  <c r="N291" i="6"/>
  <c r="B291" i="6"/>
  <c r="AT291" i="6"/>
  <c r="AH291" i="6"/>
  <c r="V291" i="6"/>
  <c r="J291" i="6"/>
  <c r="AS291" i="6"/>
  <c r="AG291" i="6"/>
  <c r="U291" i="6"/>
  <c r="I291" i="6"/>
  <c r="AR291" i="6"/>
  <c r="AF291" i="6"/>
  <c r="T291" i="6"/>
  <c r="H291" i="6"/>
  <c r="AI291" i="6"/>
  <c r="Y291" i="6"/>
  <c r="X291" i="6"/>
  <c r="W291" i="6"/>
  <c r="M291" i="6"/>
  <c r="L291" i="6"/>
  <c r="K291" i="6"/>
  <c r="AU291" i="6"/>
  <c r="AJ291" i="6"/>
  <c r="AV291" i="6"/>
  <c r="AW291" i="6"/>
  <c r="AK291" i="6"/>
  <c r="AO328" i="6"/>
  <c r="AC328" i="6"/>
  <c r="Q328" i="6"/>
  <c r="E328" i="6"/>
  <c r="AW328" i="6"/>
  <c r="AK328" i="6"/>
  <c r="Y328" i="6"/>
  <c r="M328" i="6"/>
  <c r="AY328" i="6"/>
  <c r="AJ328" i="6"/>
  <c r="V328" i="6"/>
  <c r="H328" i="6"/>
  <c r="AX328" i="6"/>
  <c r="AI328" i="6"/>
  <c r="U328" i="6"/>
  <c r="AV328" i="6"/>
  <c r="AH328" i="6"/>
  <c r="T328" i="6"/>
  <c r="F328" i="6"/>
  <c r="AU328" i="6"/>
  <c r="AG328" i="6"/>
  <c r="S328" i="6"/>
  <c r="D328" i="6"/>
  <c r="AT328" i="6"/>
  <c r="AF328" i="6"/>
  <c r="R328" i="6"/>
  <c r="C328" i="6"/>
  <c r="AS328" i="6"/>
  <c r="AE328" i="6"/>
  <c r="P328" i="6"/>
  <c r="B328" i="6"/>
  <c r="AR328" i="6"/>
  <c r="AD328" i="6"/>
  <c r="O328" i="6"/>
  <c r="AQ328" i="6"/>
  <c r="AB328" i="6"/>
  <c r="N328" i="6"/>
  <c r="AN328" i="6"/>
  <c r="Z328" i="6"/>
  <c r="K328" i="6"/>
  <c r="AL328" i="6"/>
  <c r="W328" i="6"/>
  <c r="I328" i="6"/>
  <c r="AM328" i="6"/>
  <c r="AA328" i="6"/>
  <c r="X328" i="6"/>
  <c r="L328" i="6"/>
  <c r="J328" i="6"/>
  <c r="AP328" i="6"/>
  <c r="AU353" i="6"/>
  <c r="AI353" i="6"/>
  <c r="W353" i="6"/>
  <c r="K353" i="6"/>
  <c r="AT353" i="6"/>
  <c r="AH353" i="6"/>
  <c r="V353" i="6"/>
  <c r="J353" i="6"/>
  <c r="AM353" i="6"/>
  <c r="Y353" i="6"/>
  <c r="I353" i="6"/>
  <c r="AL353" i="6"/>
  <c r="X353" i="6"/>
  <c r="H353" i="6"/>
  <c r="AX353" i="6"/>
  <c r="AJ353" i="6"/>
  <c r="T353" i="6"/>
  <c r="F353" i="6"/>
  <c r="AW353" i="6"/>
  <c r="AG353" i="6"/>
  <c r="S353" i="6"/>
  <c r="E353" i="6"/>
  <c r="AQ353" i="6"/>
  <c r="AC353" i="6"/>
  <c r="O353" i="6"/>
  <c r="AP353" i="6"/>
  <c r="AB353" i="6"/>
  <c r="N353" i="6"/>
  <c r="AO353" i="6"/>
  <c r="AA353" i="6"/>
  <c r="M353" i="6"/>
  <c r="AN353" i="6"/>
  <c r="Z353" i="6"/>
  <c r="L353" i="6"/>
  <c r="Q353" i="6"/>
  <c r="P353" i="6"/>
  <c r="AY353" i="6"/>
  <c r="AV353" i="6"/>
  <c r="D353" i="6"/>
  <c r="AS353" i="6"/>
  <c r="C353" i="6"/>
  <c r="AF353" i="6"/>
  <c r="AD353" i="6"/>
  <c r="R353" i="6"/>
  <c r="AR353" i="6"/>
  <c r="AK353" i="6"/>
  <c r="AE353" i="6"/>
  <c r="U353" i="6"/>
  <c r="B353" i="6"/>
  <c r="AU310" i="6"/>
  <c r="AT310" i="6"/>
  <c r="AH310" i="6"/>
  <c r="AS310" i="6"/>
  <c r="AG310" i="6"/>
  <c r="AP310" i="6"/>
  <c r="AD310" i="6"/>
  <c r="R310" i="6"/>
  <c r="F310" i="6"/>
  <c r="AN310" i="6"/>
  <c r="AB310" i="6"/>
  <c r="P310" i="6"/>
  <c r="D310" i="6"/>
  <c r="AK310" i="6"/>
  <c r="U310" i="6"/>
  <c r="G310" i="6"/>
  <c r="AJ310" i="6"/>
  <c r="T310" i="6"/>
  <c r="E310" i="6"/>
  <c r="AI310" i="6"/>
  <c r="S310" i="6"/>
  <c r="C310" i="6"/>
  <c r="AY310" i="6"/>
  <c r="AF310" i="6"/>
  <c r="Q310" i="6"/>
  <c r="B310" i="6"/>
  <c r="AX310" i="6"/>
  <c r="AE310" i="6"/>
  <c r="O310" i="6"/>
  <c r="AW310" i="6"/>
  <c r="AC310" i="6"/>
  <c r="N310" i="6"/>
  <c r="AO310" i="6"/>
  <c r="X310" i="6"/>
  <c r="J310" i="6"/>
  <c r="AM310" i="6"/>
  <c r="W310" i="6"/>
  <c r="I310" i="6"/>
  <c r="AL310" i="6"/>
  <c r="V310" i="6"/>
  <c r="H310" i="6"/>
  <c r="AQ310" i="6"/>
  <c r="AA310" i="6"/>
  <c r="Z310" i="6"/>
  <c r="Y310" i="6"/>
  <c r="M310" i="6"/>
  <c r="L310" i="6"/>
  <c r="K310" i="6"/>
  <c r="AR310" i="6"/>
  <c r="AV310" i="6"/>
  <c r="AX300" i="6"/>
  <c r="AL300" i="6"/>
  <c r="Z300" i="6"/>
  <c r="N300" i="6"/>
  <c r="B300" i="6"/>
  <c r="AT300" i="6"/>
  <c r="AG300" i="6"/>
  <c r="T300" i="6"/>
  <c r="G300" i="6"/>
  <c r="AS300" i="6"/>
  <c r="AF300" i="6"/>
  <c r="S300" i="6"/>
  <c r="F300" i="6"/>
  <c r="AR300" i="6"/>
  <c r="AE300" i="6"/>
  <c r="R300" i="6"/>
  <c r="E300" i="6"/>
  <c r="AQ300" i="6"/>
  <c r="AD300" i="6"/>
  <c r="Q300" i="6"/>
  <c r="D300" i="6"/>
  <c r="AP300" i="6"/>
  <c r="AC300" i="6"/>
  <c r="P300" i="6"/>
  <c r="C300" i="6"/>
  <c r="AO300" i="6"/>
  <c r="AB300" i="6"/>
  <c r="O300" i="6"/>
  <c r="AW300" i="6"/>
  <c r="AJ300" i="6"/>
  <c r="W300" i="6"/>
  <c r="J300" i="6"/>
  <c r="AV300" i="6"/>
  <c r="AI300" i="6"/>
  <c r="V300" i="6"/>
  <c r="I300" i="6"/>
  <c r="AU300" i="6"/>
  <c r="AH300" i="6"/>
  <c r="U300" i="6"/>
  <c r="H300" i="6"/>
  <c r="AK300" i="6"/>
  <c r="AA300" i="6"/>
  <c r="Y300" i="6"/>
  <c r="X300" i="6"/>
  <c r="M300" i="6"/>
  <c r="L300" i="6"/>
  <c r="K300" i="6"/>
  <c r="AY300" i="6"/>
  <c r="AM300" i="6"/>
  <c r="AN300" i="6"/>
  <c r="AQ343" i="6"/>
  <c r="AE343" i="6"/>
  <c r="S343" i="6"/>
  <c r="AY343" i="6"/>
  <c r="AL343" i="6"/>
  <c r="Y343" i="6"/>
  <c r="L343" i="6"/>
  <c r="AM343" i="6"/>
  <c r="X343" i="6"/>
  <c r="J343" i="6"/>
  <c r="AK343" i="6"/>
  <c r="W343" i="6"/>
  <c r="I343" i="6"/>
  <c r="AX343" i="6"/>
  <c r="AJ343" i="6"/>
  <c r="V343" i="6"/>
  <c r="H343" i="6"/>
  <c r="AW343" i="6"/>
  <c r="AI343" i="6"/>
  <c r="U343" i="6"/>
  <c r="F343" i="6"/>
  <c r="AV343" i="6"/>
  <c r="AH343" i="6"/>
  <c r="T343" i="6"/>
  <c r="E343" i="6"/>
  <c r="AS343" i="6"/>
  <c r="AD343" i="6"/>
  <c r="P343" i="6"/>
  <c r="B343" i="6"/>
  <c r="AP343" i="6"/>
  <c r="AB343" i="6"/>
  <c r="N343" i="6"/>
  <c r="AN343" i="6"/>
  <c r="Z343" i="6"/>
  <c r="K343" i="6"/>
  <c r="AT343" i="6"/>
  <c r="C343" i="6"/>
  <c r="AR343" i="6"/>
  <c r="AO343" i="6"/>
  <c r="AG343" i="6"/>
  <c r="AF343" i="6"/>
  <c r="AC343" i="6"/>
  <c r="AA343" i="6"/>
  <c r="R343" i="6"/>
  <c r="O343" i="6"/>
  <c r="AU343" i="6"/>
  <c r="D343" i="6"/>
  <c r="Q343" i="6"/>
  <c r="M343" i="6"/>
  <c r="AT308" i="6"/>
  <c r="AH308" i="6"/>
  <c r="V308" i="6"/>
  <c r="J308" i="6"/>
  <c r="AR308" i="6"/>
  <c r="AF308" i="6"/>
  <c r="T308" i="6"/>
  <c r="H308" i="6"/>
  <c r="AW308" i="6"/>
  <c r="AI308" i="6"/>
  <c r="S308" i="6"/>
  <c r="E308" i="6"/>
  <c r="AV308" i="6"/>
  <c r="AG308" i="6"/>
  <c r="R308" i="6"/>
  <c r="D308" i="6"/>
  <c r="AU308" i="6"/>
  <c r="AE308" i="6"/>
  <c r="Q308" i="6"/>
  <c r="C308" i="6"/>
  <c r="AS308" i="6"/>
  <c r="AD308" i="6"/>
  <c r="P308" i="6"/>
  <c r="B308" i="6"/>
  <c r="AQ308" i="6"/>
  <c r="AC308" i="6"/>
  <c r="O308" i="6"/>
  <c r="AP308" i="6"/>
  <c r="AB308" i="6"/>
  <c r="N308" i="6"/>
  <c r="AL308" i="6"/>
  <c r="X308" i="6"/>
  <c r="I308" i="6"/>
  <c r="AY308" i="6"/>
  <c r="AK308" i="6"/>
  <c r="W308" i="6"/>
  <c r="G308" i="6"/>
  <c r="AX308" i="6"/>
  <c r="AJ308" i="6"/>
  <c r="U308" i="6"/>
  <c r="F308" i="6"/>
  <c r="Y308" i="6"/>
  <c r="M308" i="6"/>
  <c r="L308" i="6"/>
  <c r="K308" i="6"/>
  <c r="AM308" i="6"/>
  <c r="Z308" i="6"/>
  <c r="AN308" i="6"/>
  <c r="AO308" i="6"/>
  <c r="AA308" i="6"/>
  <c r="AP337" i="6"/>
  <c r="AD337" i="6"/>
  <c r="R337" i="6"/>
  <c r="F337" i="6"/>
  <c r="AO337" i="6"/>
  <c r="AC337" i="6"/>
  <c r="Q337" i="6"/>
  <c r="E337" i="6"/>
  <c r="AN337" i="6"/>
  <c r="AB337" i="6"/>
  <c r="P337" i="6"/>
  <c r="D337" i="6"/>
  <c r="AY337" i="6"/>
  <c r="AM337" i="6"/>
  <c r="AA337" i="6"/>
  <c r="O337" i="6"/>
  <c r="C337" i="6"/>
  <c r="AX337" i="6"/>
  <c r="AL337" i="6"/>
  <c r="Z337" i="6"/>
  <c r="N337" i="6"/>
  <c r="B337" i="6"/>
  <c r="AU337" i="6"/>
  <c r="AI337" i="6"/>
  <c r="W337" i="6"/>
  <c r="K337" i="6"/>
  <c r="AS337" i="6"/>
  <c r="AG337" i="6"/>
  <c r="U337" i="6"/>
  <c r="I337" i="6"/>
  <c r="AQ337" i="6"/>
  <c r="AE337" i="6"/>
  <c r="S337" i="6"/>
  <c r="AJ337" i="6"/>
  <c r="AH337" i="6"/>
  <c r="AF337" i="6"/>
  <c r="Y337" i="6"/>
  <c r="X337" i="6"/>
  <c r="V337" i="6"/>
  <c r="T337" i="6"/>
  <c r="AW337" i="6"/>
  <c r="M337" i="6"/>
  <c r="AT337" i="6"/>
  <c r="J337" i="6"/>
  <c r="AK337" i="6"/>
  <c r="L337" i="6"/>
  <c r="H337" i="6"/>
  <c r="AV337" i="6"/>
  <c r="AR337" i="6"/>
  <c r="AO319" i="6"/>
  <c r="AC319" i="6"/>
  <c r="Q319" i="6"/>
  <c r="E319" i="6"/>
  <c r="AN319" i="6"/>
  <c r="AB319" i="6"/>
  <c r="P319" i="6"/>
  <c r="D319" i="6"/>
  <c r="AY319" i="6"/>
  <c r="AM319" i="6"/>
  <c r="AA319" i="6"/>
  <c r="O319" i="6"/>
  <c r="C319" i="6"/>
  <c r="AX319" i="6"/>
  <c r="AL319" i="6"/>
  <c r="Z319" i="6"/>
  <c r="N319" i="6"/>
  <c r="B319" i="6"/>
  <c r="AW319" i="6"/>
  <c r="AK319" i="6"/>
  <c r="Y319" i="6"/>
  <c r="M319" i="6"/>
  <c r="AV319" i="6"/>
  <c r="AJ319" i="6"/>
  <c r="X319" i="6"/>
  <c r="L319" i="6"/>
  <c r="AU319" i="6"/>
  <c r="AI319" i="6"/>
  <c r="AT319" i="6"/>
  <c r="AH319" i="6"/>
  <c r="V319" i="6"/>
  <c r="J319" i="6"/>
  <c r="AR319" i="6"/>
  <c r="AF319" i="6"/>
  <c r="T319" i="6"/>
  <c r="H319" i="6"/>
  <c r="AP319" i="6"/>
  <c r="AD319" i="6"/>
  <c r="U319" i="6"/>
  <c r="S319" i="6"/>
  <c r="R319" i="6"/>
  <c r="K319" i="6"/>
  <c r="I319" i="6"/>
  <c r="AG319" i="6"/>
  <c r="AE319" i="6"/>
  <c r="W319" i="6"/>
  <c r="AQ319" i="6"/>
  <c r="AS319" i="6"/>
  <c r="F319" i="6"/>
  <c r="AY345" i="6"/>
  <c r="AM345" i="6"/>
  <c r="AA345" i="6"/>
  <c r="O345" i="6"/>
  <c r="C345" i="6"/>
  <c r="AR345" i="6"/>
  <c r="AE345" i="6"/>
  <c r="AQ345" i="6"/>
  <c r="AD345" i="6"/>
  <c r="Q345" i="6"/>
  <c r="D345" i="6"/>
  <c r="AN345" i="6"/>
  <c r="X345" i="6"/>
  <c r="J345" i="6"/>
  <c r="AL345" i="6"/>
  <c r="W345" i="6"/>
  <c r="I345" i="6"/>
  <c r="AK345" i="6"/>
  <c r="V345" i="6"/>
  <c r="H345" i="6"/>
  <c r="AJ345" i="6"/>
  <c r="U345" i="6"/>
  <c r="AX345" i="6"/>
  <c r="AI345" i="6"/>
  <c r="T345" i="6"/>
  <c r="F345" i="6"/>
  <c r="AU345" i="6"/>
  <c r="AF345" i="6"/>
  <c r="P345" i="6"/>
  <c r="AS345" i="6"/>
  <c r="AB345" i="6"/>
  <c r="M345" i="6"/>
  <c r="AO345" i="6"/>
  <c r="Y345" i="6"/>
  <c r="K345" i="6"/>
  <c r="AG345" i="6"/>
  <c r="AC345" i="6"/>
  <c r="Z345" i="6"/>
  <c r="S345" i="6"/>
  <c r="R345" i="6"/>
  <c r="N345" i="6"/>
  <c r="L345" i="6"/>
  <c r="AW345" i="6"/>
  <c r="E345" i="6"/>
  <c r="AT345" i="6"/>
  <c r="AH345" i="6"/>
  <c r="AP345" i="6"/>
  <c r="B345" i="6"/>
  <c r="AV345" i="6"/>
  <c r="AR303" i="6"/>
  <c r="AF303" i="6"/>
  <c r="T303" i="6"/>
  <c r="H303" i="6"/>
  <c r="AN303" i="6"/>
  <c r="AA303" i="6"/>
  <c r="N303" i="6"/>
  <c r="AM303" i="6"/>
  <c r="Z303" i="6"/>
  <c r="M303" i="6"/>
  <c r="AY303" i="6"/>
  <c r="AL303" i="6"/>
  <c r="Y303" i="6"/>
  <c r="L303" i="6"/>
  <c r="AX303" i="6"/>
  <c r="AK303" i="6"/>
  <c r="X303" i="6"/>
  <c r="K303" i="6"/>
  <c r="AW303" i="6"/>
  <c r="AJ303" i="6"/>
  <c r="W303" i="6"/>
  <c r="J303" i="6"/>
  <c r="AV303" i="6"/>
  <c r="AI303" i="6"/>
  <c r="V303" i="6"/>
  <c r="I303" i="6"/>
  <c r="AQ303" i="6"/>
  <c r="AD303" i="6"/>
  <c r="Q303" i="6"/>
  <c r="D303" i="6"/>
  <c r="AP303" i="6"/>
  <c r="AC303" i="6"/>
  <c r="P303" i="6"/>
  <c r="C303" i="6"/>
  <c r="AO303" i="6"/>
  <c r="AB303" i="6"/>
  <c r="O303" i="6"/>
  <c r="B303" i="6"/>
  <c r="AS303" i="6"/>
  <c r="AH303" i="6"/>
  <c r="AG303" i="6"/>
  <c r="AE303" i="6"/>
  <c r="U303" i="6"/>
  <c r="S303" i="6"/>
  <c r="R303" i="6"/>
  <c r="E303" i="6"/>
  <c r="AT303" i="6"/>
  <c r="F303" i="6"/>
  <c r="AU303" i="6"/>
  <c r="G303" i="6"/>
  <c r="AO350" i="6"/>
  <c r="AC350" i="6"/>
  <c r="Q350" i="6"/>
  <c r="E350" i="6"/>
  <c r="AN350" i="6"/>
  <c r="AB350" i="6"/>
  <c r="P350" i="6"/>
  <c r="D350" i="6"/>
  <c r="AS350" i="6"/>
  <c r="AE350" i="6"/>
  <c r="O350" i="6"/>
  <c r="AR350" i="6"/>
  <c r="AD350" i="6"/>
  <c r="N350" i="6"/>
  <c r="AP350" i="6"/>
  <c r="Z350" i="6"/>
  <c r="L350" i="6"/>
  <c r="AM350" i="6"/>
  <c r="Y350" i="6"/>
  <c r="K350" i="6"/>
  <c r="AW350" i="6"/>
  <c r="AI350" i="6"/>
  <c r="U350" i="6"/>
  <c r="AV350" i="6"/>
  <c r="AH350" i="6"/>
  <c r="T350" i="6"/>
  <c r="F350" i="6"/>
  <c r="AU350" i="6"/>
  <c r="AG350" i="6"/>
  <c r="S350" i="6"/>
  <c r="C350" i="6"/>
  <c r="AT350" i="6"/>
  <c r="AF350" i="6"/>
  <c r="R350" i="6"/>
  <c r="B350" i="6"/>
  <c r="AK350" i="6"/>
  <c r="AJ350" i="6"/>
  <c r="AA350" i="6"/>
  <c r="X350" i="6"/>
  <c r="W350" i="6"/>
  <c r="J350" i="6"/>
  <c r="AX350" i="6"/>
  <c r="H350" i="6"/>
  <c r="AL350" i="6"/>
  <c r="AY350" i="6"/>
  <c r="AQ350" i="6"/>
  <c r="V350" i="6"/>
  <c r="I350" i="6"/>
  <c r="M350" i="6"/>
  <c r="AU316" i="6"/>
  <c r="AI316" i="6"/>
  <c r="W316" i="6"/>
  <c r="K316" i="6"/>
  <c r="AT316" i="6"/>
  <c r="AH316" i="6"/>
  <c r="V316" i="6"/>
  <c r="J316" i="6"/>
  <c r="AS316" i="6"/>
  <c r="AG316" i="6"/>
  <c r="U316" i="6"/>
  <c r="I316" i="6"/>
  <c r="AR316" i="6"/>
  <c r="AF316" i="6"/>
  <c r="T316" i="6"/>
  <c r="H316" i="6"/>
  <c r="AQ316" i="6"/>
  <c r="AE316" i="6"/>
  <c r="S316" i="6"/>
  <c r="G316" i="6"/>
  <c r="AP316" i="6"/>
  <c r="AD316" i="6"/>
  <c r="R316" i="6"/>
  <c r="F316" i="6"/>
  <c r="AN316" i="6"/>
  <c r="AB316" i="6"/>
  <c r="P316" i="6"/>
  <c r="D316" i="6"/>
  <c r="AX316" i="6"/>
  <c r="AL316" i="6"/>
  <c r="Z316" i="6"/>
  <c r="N316" i="6"/>
  <c r="B316" i="6"/>
  <c r="AA316" i="6"/>
  <c r="Y316" i="6"/>
  <c r="X316" i="6"/>
  <c r="Q316" i="6"/>
  <c r="AY316" i="6"/>
  <c r="O316" i="6"/>
  <c r="AW316" i="6"/>
  <c r="M316" i="6"/>
  <c r="AK316" i="6"/>
  <c r="AJ316" i="6"/>
  <c r="AC316" i="6"/>
  <c r="C316" i="6"/>
  <c r="AM316" i="6"/>
  <c r="E316" i="6"/>
  <c r="AO316" i="6"/>
  <c r="AV316" i="6"/>
  <c r="L316" i="6"/>
  <c r="AN332" i="6"/>
  <c r="AB332" i="6"/>
  <c r="AY332" i="6"/>
  <c r="AM332" i="6"/>
  <c r="AA332" i="6"/>
  <c r="AX332" i="6"/>
  <c r="AW332" i="6"/>
  <c r="AV332" i="6"/>
  <c r="AJ332" i="6"/>
  <c r="X332" i="6"/>
  <c r="L332" i="6"/>
  <c r="AS332" i="6"/>
  <c r="AG332" i="6"/>
  <c r="U332" i="6"/>
  <c r="I332" i="6"/>
  <c r="AQ332" i="6"/>
  <c r="AE332" i="6"/>
  <c r="S332" i="6"/>
  <c r="AO332" i="6"/>
  <c r="AC332" i="6"/>
  <c r="Q332" i="6"/>
  <c r="E332" i="6"/>
  <c r="AK332" i="6"/>
  <c r="O332" i="6"/>
  <c r="AI332" i="6"/>
  <c r="N332" i="6"/>
  <c r="AH332" i="6"/>
  <c r="M332" i="6"/>
  <c r="AF332" i="6"/>
  <c r="K332" i="6"/>
  <c r="AD332" i="6"/>
  <c r="J332" i="6"/>
  <c r="Z332" i="6"/>
  <c r="H332" i="6"/>
  <c r="Y332" i="6"/>
  <c r="F332" i="6"/>
  <c r="AU332" i="6"/>
  <c r="W332" i="6"/>
  <c r="D332" i="6"/>
  <c r="AR332" i="6"/>
  <c r="T332" i="6"/>
  <c r="B332" i="6"/>
  <c r="AL332" i="6"/>
  <c r="P332" i="6"/>
  <c r="R332" i="6"/>
  <c r="C332" i="6"/>
  <c r="AT332" i="6"/>
  <c r="AP332" i="6"/>
  <c r="V332" i="6"/>
  <c r="AV341" i="6"/>
  <c r="AJ341" i="6"/>
  <c r="X341" i="6"/>
  <c r="L341" i="6"/>
  <c r="AO341" i="6"/>
  <c r="AB341" i="6"/>
  <c r="O341" i="6"/>
  <c r="B341" i="6"/>
  <c r="AN341" i="6"/>
  <c r="AA341" i="6"/>
  <c r="N341" i="6"/>
  <c r="AM341" i="6"/>
  <c r="Z341" i="6"/>
  <c r="M341" i="6"/>
  <c r="AY341" i="6"/>
  <c r="AL341" i="6"/>
  <c r="Y341" i="6"/>
  <c r="K341" i="6"/>
  <c r="AX341" i="6"/>
  <c r="AK341" i="6"/>
  <c r="W341" i="6"/>
  <c r="J341" i="6"/>
  <c r="AT341" i="6"/>
  <c r="AG341" i="6"/>
  <c r="T341" i="6"/>
  <c r="AR341" i="6"/>
  <c r="AE341" i="6"/>
  <c r="R341" i="6"/>
  <c r="E341" i="6"/>
  <c r="AP341" i="6"/>
  <c r="AC341" i="6"/>
  <c r="P341" i="6"/>
  <c r="C341" i="6"/>
  <c r="U341" i="6"/>
  <c r="S341" i="6"/>
  <c r="Q341" i="6"/>
  <c r="AW341" i="6"/>
  <c r="I341" i="6"/>
  <c r="AU341" i="6"/>
  <c r="H341" i="6"/>
  <c r="AS341" i="6"/>
  <c r="F341" i="6"/>
  <c r="AQ341" i="6"/>
  <c r="D341" i="6"/>
  <c r="AI341" i="6"/>
  <c r="AF341" i="6"/>
  <c r="V341" i="6"/>
  <c r="AH341" i="6"/>
  <c r="AD341" i="6"/>
  <c r="AT335" i="6"/>
  <c r="AH335" i="6"/>
  <c r="V335" i="6"/>
  <c r="J335" i="6"/>
  <c r="AS335" i="6"/>
  <c r="AG335" i="6"/>
  <c r="U335" i="6"/>
  <c r="I335" i="6"/>
  <c r="AR335" i="6"/>
  <c r="AF335" i="6"/>
  <c r="T335" i="6"/>
  <c r="H335" i="6"/>
  <c r="AQ335" i="6"/>
  <c r="AE335" i="6"/>
  <c r="S335" i="6"/>
  <c r="AP335" i="6"/>
  <c r="AD335" i="6"/>
  <c r="R335" i="6"/>
  <c r="F335" i="6"/>
  <c r="AY335" i="6"/>
  <c r="AM335" i="6"/>
  <c r="AA335" i="6"/>
  <c r="O335" i="6"/>
  <c r="C335" i="6"/>
  <c r="AW335" i="6"/>
  <c r="AK335" i="6"/>
  <c r="Y335" i="6"/>
  <c r="M335" i="6"/>
  <c r="AU335" i="6"/>
  <c r="AI335" i="6"/>
  <c r="W335" i="6"/>
  <c r="K335" i="6"/>
  <c r="AB335" i="6"/>
  <c r="Z335" i="6"/>
  <c r="X335" i="6"/>
  <c r="Q335" i="6"/>
  <c r="P335" i="6"/>
  <c r="AX335" i="6"/>
  <c r="N335" i="6"/>
  <c r="AV335" i="6"/>
  <c r="L335" i="6"/>
  <c r="AO335" i="6"/>
  <c r="E335" i="6"/>
  <c r="AL335" i="6"/>
  <c r="B335" i="6"/>
  <c r="AC335" i="6"/>
  <c r="AN335" i="6"/>
  <c r="AJ335" i="6"/>
  <c r="D335" i="6"/>
  <c r="AQ327" i="6"/>
  <c r="AY327" i="6"/>
  <c r="AM327" i="6"/>
  <c r="AA327" i="6"/>
  <c r="O327" i="6"/>
  <c r="C327" i="6"/>
  <c r="AR327" i="6"/>
  <c r="AD327" i="6"/>
  <c r="Q327" i="6"/>
  <c r="D327" i="6"/>
  <c r="AP327" i="6"/>
  <c r="AC327" i="6"/>
  <c r="P327" i="6"/>
  <c r="B327" i="6"/>
  <c r="AO327" i="6"/>
  <c r="AB327" i="6"/>
  <c r="N327" i="6"/>
  <c r="AN327" i="6"/>
  <c r="Z327" i="6"/>
  <c r="M327" i="6"/>
  <c r="AL327" i="6"/>
  <c r="Y327" i="6"/>
  <c r="L327" i="6"/>
  <c r="AK327" i="6"/>
  <c r="X327" i="6"/>
  <c r="K327" i="6"/>
  <c r="AX327" i="6"/>
  <c r="AJ327" i="6"/>
  <c r="W327" i="6"/>
  <c r="J327" i="6"/>
  <c r="AW327" i="6"/>
  <c r="AI327" i="6"/>
  <c r="V327" i="6"/>
  <c r="I327" i="6"/>
  <c r="AU327" i="6"/>
  <c r="AG327" i="6"/>
  <c r="T327" i="6"/>
  <c r="AS327" i="6"/>
  <c r="AE327" i="6"/>
  <c r="R327" i="6"/>
  <c r="E327" i="6"/>
  <c r="F327" i="6"/>
  <c r="AV327" i="6"/>
  <c r="U327" i="6"/>
  <c r="S327" i="6"/>
  <c r="H327" i="6"/>
  <c r="AT327" i="6"/>
  <c r="AH327" i="6"/>
  <c r="AF327" i="6"/>
  <c r="AQ325" i="6"/>
  <c r="AE325" i="6"/>
  <c r="S325" i="6"/>
  <c r="AY325" i="6"/>
  <c r="AL325" i="6"/>
  <c r="Y325" i="6"/>
  <c r="L325" i="6"/>
  <c r="AX325" i="6"/>
  <c r="AK325" i="6"/>
  <c r="X325" i="6"/>
  <c r="K325" i="6"/>
  <c r="AW325" i="6"/>
  <c r="AJ325" i="6"/>
  <c r="W325" i="6"/>
  <c r="J325" i="6"/>
  <c r="AV325" i="6"/>
  <c r="AI325" i="6"/>
  <c r="V325" i="6"/>
  <c r="I325" i="6"/>
  <c r="AU325" i="6"/>
  <c r="AH325" i="6"/>
  <c r="U325" i="6"/>
  <c r="H325" i="6"/>
  <c r="AT325" i="6"/>
  <c r="AG325" i="6"/>
  <c r="T325" i="6"/>
  <c r="F325" i="6"/>
  <c r="AS325" i="6"/>
  <c r="AF325" i="6"/>
  <c r="R325" i="6"/>
  <c r="E325" i="6"/>
  <c r="AR325" i="6"/>
  <c r="AD325" i="6"/>
  <c r="Q325" i="6"/>
  <c r="D325" i="6"/>
  <c r="AO325" i="6"/>
  <c r="AB325" i="6"/>
  <c r="O325" i="6"/>
  <c r="B325" i="6"/>
  <c r="AM325" i="6"/>
  <c r="Z325" i="6"/>
  <c r="M325" i="6"/>
  <c r="AA325" i="6"/>
  <c r="P325" i="6"/>
  <c r="N325" i="6"/>
  <c r="C325" i="6"/>
  <c r="AP325" i="6"/>
  <c r="AN325" i="6"/>
  <c r="AC325" i="6"/>
  <c r="AW346" i="6"/>
  <c r="AK346" i="6"/>
  <c r="Y346" i="6"/>
  <c r="M346" i="6"/>
  <c r="AT346" i="6"/>
  <c r="AG346" i="6"/>
  <c r="T346" i="6"/>
  <c r="AS346" i="6"/>
  <c r="AF346" i="6"/>
  <c r="S346" i="6"/>
  <c r="F346" i="6"/>
  <c r="AQ346" i="6"/>
  <c r="AD346" i="6"/>
  <c r="AP346" i="6"/>
  <c r="AC346" i="6"/>
  <c r="P346" i="6"/>
  <c r="AY346" i="6"/>
  <c r="AL346" i="6"/>
  <c r="X346" i="6"/>
  <c r="AX346" i="6"/>
  <c r="AJ346" i="6"/>
  <c r="W346" i="6"/>
  <c r="AV346" i="6"/>
  <c r="AI346" i="6"/>
  <c r="V346" i="6"/>
  <c r="AU346" i="6"/>
  <c r="AH346" i="6"/>
  <c r="AA346" i="6"/>
  <c r="E346" i="6"/>
  <c r="Z346" i="6"/>
  <c r="D346" i="6"/>
  <c r="U346" i="6"/>
  <c r="C346" i="6"/>
  <c r="R346" i="6"/>
  <c r="B346" i="6"/>
  <c r="Q346" i="6"/>
  <c r="AO346" i="6"/>
  <c r="L346" i="6"/>
  <c r="AM346" i="6"/>
  <c r="J346" i="6"/>
  <c r="AB346" i="6"/>
  <c r="H346" i="6"/>
  <c r="AR346" i="6"/>
  <c r="AN346" i="6"/>
  <c r="AE346" i="6"/>
  <c r="O346" i="6"/>
  <c r="N346" i="6"/>
  <c r="K346" i="6"/>
  <c r="I346" i="6"/>
  <c r="AW315" i="6"/>
  <c r="AK315" i="6"/>
  <c r="Y315" i="6"/>
  <c r="M315" i="6"/>
  <c r="AV315" i="6"/>
  <c r="AJ315" i="6"/>
  <c r="X315" i="6"/>
  <c r="L315" i="6"/>
  <c r="AU315" i="6"/>
  <c r="AI315" i="6"/>
  <c r="W315" i="6"/>
  <c r="K315" i="6"/>
  <c r="AT315" i="6"/>
  <c r="AH315" i="6"/>
  <c r="V315" i="6"/>
  <c r="J315" i="6"/>
  <c r="AS315" i="6"/>
  <c r="AG315" i="6"/>
  <c r="U315" i="6"/>
  <c r="I315" i="6"/>
  <c r="AR315" i="6"/>
  <c r="AF315" i="6"/>
  <c r="T315" i="6"/>
  <c r="H315" i="6"/>
  <c r="AP315" i="6"/>
  <c r="AD315" i="6"/>
  <c r="R315" i="6"/>
  <c r="F315" i="6"/>
  <c r="AN315" i="6"/>
  <c r="AB315" i="6"/>
  <c r="P315" i="6"/>
  <c r="D315" i="6"/>
  <c r="AO315" i="6"/>
  <c r="E315" i="6"/>
  <c r="AM315" i="6"/>
  <c r="C315" i="6"/>
  <c r="AL315" i="6"/>
  <c r="B315" i="6"/>
  <c r="AE315" i="6"/>
  <c r="AC315" i="6"/>
  <c r="AA315" i="6"/>
  <c r="AY315" i="6"/>
  <c r="O315" i="6"/>
  <c r="AX315" i="6"/>
  <c r="N315" i="6"/>
  <c r="AQ315" i="6"/>
  <c r="G315" i="6"/>
  <c r="Z315" i="6"/>
  <c r="S315" i="6"/>
  <c r="Q315" i="6"/>
  <c r="AY351" i="6"/>
  <c r="AM351" i="6"/>
  <c r="AA351" i="6"/>
  <c r="O351" i="6"/>
  <c r="C351" i="6"/>
  <c r="AX351" i="6"/>
  <c r="AL351" i="6"/>
  <c r="Z351" i="6"/>
  <c r="N351" i="6"/>
  <c r="B351" i="6"/>
  <c r="AK351" i="6"/>
  <c r="W351" i="6"/>
  <c r="I351" i="6"/>
  <c r="AJ351" i="6"/>
  <c r="V351" i="6"/>
  <c r="H351" i="6"/>
  <c r="AV351" i="6"/>
  <c r="AH351" i="6"/>
  <c r="T351" i="6"/>
  <c r="F351" i="6"/>
  <c r="AU351" i="6"/>
  <c r="AG351" i="6"/>
  <c r="S351" i="6"/>
  <c r="E351" i="6"/>
  <c r="AQ351" i="6"/>
  <c r="AC351" i="6"/>
  <c r="M351" i="6"/>
  <c r="AP351" i="6"/>
  <c r="AB351" i="6"/>
  <c r="L351" i="6"/>
  <c r="AO351" i="6"/>
  <c r="Y351" i="6"/>
  <c r="K351" i="6"/>
  <c r="AN351" i="6"/>
  <c r="X351" i="6"/>
  <c r="J351" i="6"/>
  <c r="AE351" i="6"/>
  <c r="AD351" i="6"/>
  <c r="U351" i="6"/>
  <c r="R351" i="6"/>
  <c r="Q351" i="6"/>
  <c r="AT351" i="6"/>
  <c r="D351" i="6"/>
  <c r="AR351" i="6"/>
  <c r="AF351" i="6"/>
  <c r="AW351" i="6"/>
  <c r="AS351" i="6"/>
  <c r="AI351" i="6"/>
  <c r="P351" i="6"/>
  <c r="AR336" i="6"/>
  <c r="AF336" i="6"/>
  <c r="T336" i="6"/>
  <c r="H336" i="6"/>
  <c r="AQ336" i="6"/>
  <c r="AE336" i="6"/>
  <c r="S336" i="6"/>
  <c r="AP336" i="6"/>
  <c r="AD336" i="6"/>
  <c r="R336" i="6"/>
  <c r="F336" i="6"/>
  <c r="AO336" i="6"/>
  <c r="AC336" i="6"/>
  <c r="Q336" i="6"/>
  <c r="E336" i="6"/>
  <c r="AN336" i="6"/>
  <c r="AB336" i="6"/>
  <c r="P336" i="6"/>
  <c r="D336" i="6"/>
  <c r="AW336" i="6"/>
  <c r="AK336" i="6"/>
  <c r="Y336" i="6"/>
  <c r="M336" i="6"/>
  <c r="AU336" i="6"/>
  <c r="AI336" i="6"/>
  <c r="W336" i="6"/>
  <c r="K336" i="6"/>
  <c r="AS336" i="6"/>
  <c r="AG336" i="6"/>
  <c r="U336" i="6"/>
  <c r="I336" i="6"/>
  <c r="AX336" i="6"/>
  <c r="N336" i="6"/>
  <c r="AV336" i="6"/>
  <c r="L336" i="6"/>
  <c r="AT336" i="6"/>
  <c r="J336" i="6"/>
  <c r="AM336" i="6"/>
  <c r="C336" i="6"/>
  <c r="AL336" i="6"/>
  <c r="B336" i="6"/>
  <c r="AJ336" i="6"/>
  <c r="AH336" i="6"/>
  <c r="AA336" i="6"/>
  <c r="X336" i="6"/>
  <c r="AY336" i="6"/>
  <c r="O336" i="6"/>
  <c r="V336" i="6"/>
  <c r="Z336" i="6"/>
  <c r="AO326" i="6"/>
  <c r="AC326" i="6"/>
  <c r="Q326" i="6"/>
  <c r="E326" i="6"/>
  <c r="AN326" i="6"/>
  <c r="AA326" i="6"/>
  <c r="N326" i="6"/>
  <c r="AM326" i="6"/>
  <c r="Z326" i="6"/>
  <c r="M326" i="6"/>
  <c r="AY326" i="6"/>
  <c r="AL326" i="6"/>
  <c r="Y326" i="6"/>
  <c r="L326" i="6"/>
  <c r="AX326" i="6"/>
  <c r="AK326" i="6"/>
  <c r="X326" i="6"/>
  <c r="K326" i="6"/>
  <c r="AW326" i="6"/>
  <c r="AJ326" i="6"/>
  <c r="W326" i="6"/>
  <c r="J326" i="6"/>
  <c r="AV326" i="6"/>
  <c r="AI326" i="6"/>
  <c r="V326" i="6"/>
  <c r="I326" i="6"/>
  <c r="AU326" i="6"/>
  <c r="AH326" i="6"/>
  <c r="U326" i="6"/>
  <c r="H326" i="6"/>
  <c r="AT326" i="6"/>
  <c r="AG326" i="6"/>
  <c r="T326" i="6"/>
  <c r="AR326" i="6"/>
  <c r="AE326" i="6"/>
  <c r="R326" i="6"/>
  <c r="D326" i="6"/>
  <c r="AP326" i="6"/>
  <c r="AB326" i="6"/>
  <c r="O326" i="6"/>
  <c r="B326" i="6"/>
  <c r="AS326" i="6"/>
  <c r="AQ326" i="6"/>
  <c r="AF326" i="6"/>
  <c r="AD326" i="6"/>
  <c r="S326" i="6"/>
  <c r="C326" i="6"/>
  <c r="P326" i="6"/>
  <c r="F326" i="6"/>
  <c r="AU323" i="6"/>
  <c r="AI323" i="6"/>
  <c r="W323" i="6"/>
  <c r="K323" i="6"/>
  <c r="AT323" i="6"/>
  <c r="AG323" i="6"/>
  <c r="T323" i="6"/>
  <c r="AS323" i="6"/>
  <c r="AF323" i="6"/>
  <c r="S323" i="6"/>
  <c r="F323" i="6"/>
  <c r="AR323" i="6"/>
  <c r="AE323" i="6"/>
  <c r="R323" i="6"/>
  <c r="E323" i="6"/>
  <c r="AQ323" i="6"/>
  <c r="AD323" i="6"/>
  <c r="Q323" i="6"/>
  <c r="D323" i="6"/>
  <c r="AP323" i="6"/>
  <c r="AC323" i="6"/>
  <c r="P323" i="6"/>
  <c r="C323" i="6"/>
  <c r="AO323" i="6"/>
  <c r="AB323" i="6"/>
  <c r="O323" i="6"/>
  <c r="B323" i="6"/>
  <c r="AN323" i="6"/>
  <c r="AA323" i="6"/>
  <c r="N323" i="6"/>
  <c r="AM323" i="6"/>
  <c r="Z323" i="6"/>
  <c r="M323" i="6"/>
  <c r="AX323" i="6"/>
  <c r="AK323" i="6"/>
  <c r="X323" i="6"/>
  <c r="J323" i="6"/>
  <c r="AV323" i="6"/>
  <c r="AH323" i="6"/>
  <c r="U323" i="6"/>
  <c r="H323" i="6"/>
  <c r="AW323" i="6"/>
  <c r="AL323" i="6"/>
  <c r="AJ323" i="6"/>
  <c r="Y323" i="6"/>
  <c r="V323" i="6"/>
  <c r="L323" i="6"/>
  <c r="AY323" i="6"/>
  <c r="I323" i="6"/>
  <c r="AS311" i="6"/>
  <c r="AG311" i="6"/>
  <c r="U311" i="6"/>
  <c r="I311" i="6"/>
  <c r="AR311" i="6"/>
  <c r="AF311" i="6"/>
  <c r="T311" i="6"/>
  <c r="H311" i="6"/>
  <c r="AQ311" i="6"/>
  <c r="AE311" i="6"/>
  <c r="S311" i="6"/>
  <c r="G311" i="6"/>
  <c r="AP311" i="6"/>
  <c r="AD311" i="6"/>
  <c r="R311" i="6"/>
  <c r="AO311" i="6"/>
  <c r="AN311" i="6"/>
  <c r="AB311" i="6"/>
  <c r="P311" i="6"/>
  <c r="D311" i="6"/>
  <c r="AX311" i="6"/>
  <c r="AL311" i="6"/>
  <c r="Z311" i="6"/>
  <c r="N311" i="6"/>
  <c r="B311" i="6"/>
  <c r="AV311" i="6"/>
  <c r="AC311" i="6"/>
  <c r="F311" i="6"/>
  <c r="AA311" i="6"/>
  <c r="E311" i="6"/>
  <c r="Y311" i="6"/>
  <c r="C311" i="6"/>
  <c r="AY311" i="6"/>
  <c r="X311" i="6"/>
  <c r="AW311" i="6"/>
  <c r="W311" i="6"/>
  <c r="AU311" i="6"/>
  <c r="V311" i="6"/>
  <c r="AJ311" i="6"/>
  <c r="L311" i="6"/>
  <c r="AI311" i="6"/>
  <c r="K311" i="6"/>
  <c r="AH311" i="6"/>
  <c r="J311" i="6"/>
  <c r="AT311" i="6"/>
  <c r="AM311" i="6"/>
  <c r="AK311" i="6"/>
  <c r="M311" i="6"/>
  <c r="Q311" i="6"/>
  <c r="O311" i="6"/>
  <c r="AN299" i="6"/>
  <c r="AB299" i="6"/>
  <c r="P299" i="6"/>
  <c r="D299" i="6"/>
  <c r="AR299" i="6"/>
  <c r="AE299" i="6"/>
  <c r="R299" i="6"/>
  <c r="E299" i="6"/>
  <c r="AQ299" i="6"/>
  <c r="AD299" i="6"/>
  <c r="Q299" i="6"/>
  <c r="C299" i="6"/>
  <c r="AP299" i="6"/>
  <c r="AC299" i="6"/>
  <c r="O299" i="6"/>
  <c r="B299" i="6"/>
  <c r="AO299" i="6"/>
  <c r="AA299" i="6"/>
  <c r="N299" i="6"/>
  <c r="AM299" i="6"/>
  <c r="Z299" i="6"/>
  <c r="M299" i="6"/>
  <c r="AY299" i="6"/>
  <c r="AL299" i="6"/>
  <c r="Y299" i="6"/>
  <c r="L299" i="6"/>
  <c r="AU299" i="6"/>
  <c r="AH299" i="6"/>
  <c r="U299" i="6"/>
  <c r="H299" i="6"/>
  <c r="AT299" i="6"/>
  <c r="AG299" i="6"/>
  <c r="T299" i="6"/>
  <c r="G299" i="6"/>
  <c r="AS299" i="6"/>
  <c r="AF299" i="6"/>
  <c r="S299" i="6"/>
  <c r="F299" i="6"/>
  <c r="AI299" i="6"/>
  <c r="X299" i="6"/>
  <c r="W299" i="6"/>
  <c r="V299" i="6"/>
  <c r="K299" i="6"/>
  <c r="J299" i="6"/>
  <c r="I299" i="6"/>
  <c r="AV299" i="6"/>
  <c r="AJ299" i="6"/>
  <c r="AW299" i="6"/>
  <c r="AX299" i="6"/>
  <c r="AK299" i="6"/>
  <c r="AV295" i="6"/>
  <c r="AJ295" i="6"/>
  <c r="X295" i="6"/>
  <c r="L295" i="6"/>
  <c r="AU295" i="6"/>
  <c r="AI295" i="6"/>
  <c r="W295" i="6"/>
  <c r="K295" i="6"/>
  <c r="AT295" i="6"/>
  <c r="AH295" i="6"/>
  <c r="V295" i="6"/>
  <c r="J295" i="6"/>
  <c r="AS295" i="6"/>
  <c r="AG295" i="6"/>
  <c r="U295" i="6"/>
  <c r="I295" i="6"/>
  <c r="AR295" i="6"/>
  <c r="AF295" i="6"/>
  <c r="T295" i="6"/>
  <c r="H295" i="6"/>
  <c r="AQ295" i="6"/>
  <c r="AE295" i="6"/>
  <c r="S295" i="6"/>
  <c r="G295" i="6"/>
  <c r="AY295" i="6"/>
  <c r="AM295" i="6"/>
  <c r="AA295" i="6"/>
  <c r="O295" i="6"/>
  <c r="C295" i="6"/>
  <c r="AX295" i="6"/>
  <c r="AL295" i="6"/>
  <c r="Z295" i="6"/>
  <c r="N295" i="6"/>
  <c r="B295" i="6"/>
  <c r="AW295" i="6"/>
  <c r="AK295" i="6"/>
  <c r="Y295" i="6"/>
  <c r="M295" i="6"/>
  <c r="AB295" i="6"/>
  <c r="R295" i="6"/>
  <c r="Q295" i="6"/>
  <c r="P295" i="6"/>
  <c r="F295" i="6"/>
  <c r="E295" i="6"/>
  <c r="D295" i="6"/>
  <c r="AN295" i="6"/>
  <c r="AC295" i="6"/>
  <c r="AO295" i="6"/>
  <c r="AP295" i="6"/>
  <c r="AD295" i="6"/>
  <c r="AN338" i="6"/>
  <c r="AB338" i="6"/>
  <c r="P338" i="6"/>
  <c r="D338" i="6"/>
  <c r="AY338" i="6"/>
  <c r="AM338" i="6"/>
  <c r="AA338" i="6"/>
  <c r="O338" i="6"/>
  <c r="C338" i="6"/>
  <c r="AX338" i="6"/>
  <c r="AL338" i="6"/>
  <c r="Z338" i="6"/>
  <c r="N338" i="6"/>
  <c r="B338" i="6"/>
  <c r="AW338" i="6"/>
  <c r="AK338" i="6"/>
  <c r="Y338" i="6"/>
  <c r="M338" i="6"/>
  <c r="AV338" i="6"/>
  <c r="AJ338" i="6"/>
  <c r="X338" i="6"/>
  <c r="L338" i="6"/>
  <c r="AS338" i="6"/>
  <c r="AG338" i="6"/>
  <c r="U338" i="6"/>
  <c r="I338" i="6"/>
  <c r="AQ338" i="6"/>
  <c r="AE338" i="6"/>
  <c r="S338" i="6"/>
  <c r="AO338" i="6"/>
  <c r="AC338" i="6"/>
  <c r="Q338" i="6"/>
  <c r="E338" i="6"/>
  <c r="V338" i="6"/>
  <c r="T338" i="6"/>
  <c r="R338" i="6"/>
  <c r="AU338" i="6"/>
  <c r="K338" i="6"/>
  <c r="AT338" i="6"/>
  <c r="J338" i="6"/>
  <c r="AR338" i="6"/>
  <c r="H338" i="6"/>
  <c r="AP338" i="6"/>
  <c r="F338" i="6"/>
  <c r="AI338" i="6"/>
  <c r="AF338" i="6"/>
  <c r="W338" i="6"/>
  <c r="AH338" i="6"/>
  <c r="AD338" i="6"/>
  <c r="AW322" i="6"/>
  <c r="AK322" i="6"/>
  <c r="Y322" i="6"/>
  <c r="M322" i="6"/>
  <c r="AR322" i="6"/>
  <c r="AE322" i="6"/>
  <c r="R322" i="6"/>
  <c r="E322" i="6"/>
  <c r="AQ322" i="6"/>
  <c r="AD322" i="6"/>
  <c r="Q322" i="6"/>
  <c r="D322" i="6"/>
  <c r="AP322" i="6"/>
  <c r="AC322" i="6"/>
  <c r="P322" i="6"/>
  <c r="C322" i="6"/>
  <c r="AO322" i="6"/>
  <c r="AB322" i="6"/>
  <c r="O322" i="6"/>
  <c r="B322" i="6"/>
  <c r="AN322" i="6"/>
  <c r="AA322" i="6"/>
  <c r="N322" i="6"/>
  <c r="AM322" i="6"/>
  <c r="Z322" i="6"/>
  <c r="L322" i="6"/>
  <c r="AY322" i="6"/>
  <c r="AL322" i="6"/>
  <c r="X322" i="6"/>
  <c r="K322" i="6"/>
  <c r="AX322" i="6"/>
  <c r="AJ322" i="6"/>
  <c r="W322" i="6"/>
  <c r="J322" i="6"/>
  <c r="AU322" i="6"/>
  <c r="AH322" i="6"/>
  <c r="U322" i="6"/>
  <c r="H322" i="6"/>
  <c r="AS322" i="6"/>
  <c r="AF322" i="6"/>
  <c r="S322" i="6"/>
  <c r="F322" i="6"/>
  <c r="T322" i="6"/>
  <c r="I322" i="6"/>
  <c r="AI322" i="6"/>
  <c r="AG322" i="6"/>
  <c r="V322" i="6"/>
  <c r="AV322" i="6"/>
  <c r="AT322" i="6"/>
  <c r="AY329" i="6"/>
  <c r="AM329" i="6"/>
  <c r="AA329" i="6"/>
  <c r="O329" i="6"/>
  <c r="C329" i="6"/>
  <c r="AU329" i="6"/>
  <c r="AI329" i="6"/>
  <c r="W329" i="6"/>
  <c r="K329" i="6"/>
  <c r="AR329" i="6"/>
  <c r="AD329" i="6"/>
  <c r="P329" i="6"/>
  <c r="AQ329" i="6"/>
  <c r="AC329" i="6"/>
  <c r="N329" i="6"/>
  <c r="AP329" i="6"/>
  <c r="AB329" i="6"/>
  <c r="M329" i="6"/>
  <c r="AO329" i="6"/>
  <c r="Z329" i="6"/>
  <c r="L329" i="6"/>
  <c r="AN329" i="6"/>
  <c r="Y329" i="6"/>
  <c r="J329" i="6"/>
  <c r="AL329" i="6"/>
  <c r="X329" i="6"/>
  <c r="I329" i="6"/>
  <c r="AK329" i="6"/>
  <c r="V329" i="6"/>
  <c r="H329" i="6"/>
  <c r="AX329" i="6"/>
  <c r="AJ329" i="6"/>
  <c r="U329" i="6"/>
  <c r="AV329" i="6"/>
  <c r="AG329" i="6"/>
  <c r="S329" i="6"/>
  <c r="E329" i="6"/>
  <c r="AS329" i="6"/>
  <c r="AE329" i="6"/>
  <c r="Q329" i="6"/>
  <c r="B329" i="6"/>
  <c r="AW329" i="6"/>
  <c r="AT329" i="6"/>
  <c r="AH329" i="6"/>
  <c r="F329" i="6"/>
  <c r="D329" i="6"/>
  <c r="AF329" i="6"/>
  <c r="T329" i="6"/>
  <c r="R329" i="6"/>
  <c r="AS342" i="6"/>
  <c r="AG342" i="6"/>
  <c r="U342" i="6"/>
  <c r="AW342" i="6"/>
  <c r="AJ342" i="6"/>
  <c r="W342" i="6"/>
  <c r="J342" i="6"/>
  <c r="AT342" i="6"/>
  <c r="AE342" i="6"/>
  <c r="Q342" i="6"/>
  <c r="D342" i="6"/>
  <c r="AR342" i="6"/>
  <c r="AD342" i="6"/>
  <c r="P342" i="6"/>
  <c r="C342" i="6"/>
  <c r="AQ342" i="6"/>
  <c r="AC342" i="6"/>
  <c r="O342" i="6"/>
  <c r="B342" i="6"/>
  <c r="AP342" i="6"/>
  <c r="AB342" i="6"/>
  <c r="N342" i="6"/>
  <c r="AO342" i="6"/>
  <c r="AA342" i="6"/>
  <c r="M342" i="6"/>
  <c r="AL342" i="6"/>
  <c r="X342" i="6"/>
  <c r="I342" i="6"/>
  <c r="AX342" i="6"/>
  <c r="AI342" i="6"/>
  <c r="T342" i="6"/>
  <c r="AU342" i="6"/>
  <c r="AF342" i="6"/>
  <c r="R342" i="6"/>
  <c r="E342" i="6"/>
  <c r="K342" i="6"/>
  <c r="AY342" i="6"/>
  <c r="H342" i="6"/>
  <c r="AV342" i="6"/>
  <c r="F342" i="6"/>
  <c r="AN342" i="6"/>
  <c r="AM342" i="6"/>
  <c r="AK342" i="6"/>
  <c r="AH342" i="6"/>
  <c r="Z342" i="6"/>
  <c r="V342" i="6"/>
  <c r="L342" i="6"/>
  <c r="Y342" i="6"/>
  <c r="S342" i="6"/>
  <c r="AW330" i="6"/>
  <c r="AK330" i="6"/>
  <c r="Y330" i="6"/>
  <c r="M330" i="6"/>
  <c r="AS330" i="6"/>
  <c r="AG330" i="6"/>
  <c r="U330" i="6"/>
  <c r="I330" i="6"/>
  <c r="AL330" i="6"/>
  <c r="W330" i="6"/>
  <c r="H330" i="6"/>
  <c r="AY330" i="6"/>
  <c r="AJ330" i="6"/>
  <c r="V330" i="6"/>
  <c r="AX330" i="6"/>
  <c r="AI330" i="6"/>
  <c r="T330" i="6"/>
  <c r="F330" i="6"/>
  <c r="AV330" i="6"/>
  <c r="AH330" i="6"/>
  <c r="S330" i="6"/>
  <c r="E330" i="6"/>
  <c r="AU330" i="6"/>
  <c r="AF330" i="6"/>
  <c r="R330" i="6"/>
  <c r="D330" i="6"/>
  <c r="AT330" i="6"/>
  <c r="AE330" i="6"/>
  <c r="Q330" i="6"/>
  <c r="C330" i="6"/>
  <c r="AR330" i="6"/>
  <c r="AD330" i="6"/>
  <c r="P330" i="6"/>
  <c r="B330" i="6"/>
  <c r="AQ330" i="6"/>
  <c r="AC330" i="6"/>
  <c r="O330" i="6"/>
  <c r="AO330" i="6"/>
  <c r="AA330" i="6"/>
  <c r="L330" i="6"/>
  <c r="AM330" i="6"/>
  <c r="X330" i="6"/>
  <c r="J330" i="6"/>
  <c r="Z330" i="6"/>
  <c r="N330" i="6"/>
  <c r="K330" i="6"/>
  <c r="AP330" i="6"/>
  <c r="AN330" i="6"/>
  <c r="AB330" i="6"/>
  <c r="AS348" i="6"/>
  <c r="AG348" i="6"/>
  <c r="U348" i="6"/>
  <c r="I348" i="6"/>
  <c r="AR348" i="6"/>
  <c r="AF348" i="6"/>
  <c r="T348" i="6"/>
  <c r="H348" i="6"/>
  <c r="AQ348" i="6"/>
  <c r="AC348" i="6"/>
  <c r="O348" i="6"/>
  <c r="AP348" i="6"/>
  <c r="AB348" i="6"/>
  <c r="N348" i="6"/>
  <c r="AN348" i="6"/>
  <c r="Z348" i="6"/>
  <c r="L348" i="6"/>
  <c r="AM348" i="6"/>
  <c r="Y348" i="6"/>
  <c r="K348" i="6"/>
  <c r="AW348" i="6"/>
  <c r="AI348" i="6"/>
  <c r="S348" i="6"/>
  <c r="E348" i="6"/>
  <c r="AV348" i="6"/>
  <c r="AH348" i="6"/>
  <c r="R348" i="6"/>
  <c r="D348" i="6"/>
  <c r="AU348" i="6"/>
  <c r="AE348" i="6"/>
  <c r="Q348" i="6"/>
  <c r="C348" i="6"/>
  <c r="AT348" i="6"/>
  <c r="AD348" i="6"/>
  <c r="P348" i="6"/>
  <c r="B348" i="6"/>
  <c r="AY348" i="6"/>
  <c r="AX348" i="6"/>
  <c r="F348" i="6"/>
  <c r="AO348" i="6"/>
  <c r="AL348" i="6"/>
  <c r="AK348" i="6"/>
  <c r="X348" i="6"/>
  <c r="V348" i="6"/>
  <c r="J348" i="6"/>
  <c r="AJ348" i="6"/>
  <c r="AA348" i="6"/>
  <c r="W348" i="6"/>
  <c r="M348" i="6"/>
  <c r="AO320" i="6"/>
  <c r="AM320" i="6"/>
  <c r="AA320" i="6"/>
  <c r="O320" i="6"/>
  <c r="C320" i="6"/>
  <c r="AY320" i="6"/>
  <c r="AL320" i="6"/>
  <c r="Z320" i="6"/>
  <c r="N320" i="6"/>
  <c r="B320" i="6"/>
  <c r="AX320" i="6"/>
  <c r="AK320" i="6"/>
  <c r="Y320" i="6"/>
  <c r="M320" i="6"/>
  <c r="AW320" i="6"/>
  <c r="AJ320" i="6"/>
  <c r="X320" i="6"/>
  <c r="L320" i="6"/>
  <c r="AV320" i="6"/>
  <c r="AI320" i="6"/>
  <c r="W320" i="6"/>
  <c r="K320" i="6"/>
  <c r="AU320" i="6"/>
  <c r="AH320" i="6"/>
  <c r="V320" i="6"/>
  <c r="J320" i="6"/>
  <c r="AT320" i="6"/>
  <c r="AG320" i="6"/>
  <c r="U320" i="6"/>
  <c r="I320" i="6"/>
  <c r="AS320" i="6"/>
  <c r="AF320" i="6"/>
  <c r="T320" i="6"/>
  <c r="H320" i="6"/>
  <c r="AQ320" i="6"/>
  <c r="AD320" i="6"/>
  <c r="R320" i="6"/>
  <c r="F320" i="6"/>
  <c r="AN320" i="6"/>
  <c r="AB320" i="6"/>
  <c r="P320" i="6"/>
  <c r="D320" i="6"/>
  <c r="AP320" i="6"/>
  <c r="AE320" i="6"/>
  <c r="AC320" i="6"/>
  <c r="S320" i="6"/>
  <c r="Q320" i="6"/>
  <c r="AR320" i="6"/>
  <c r="E320" i="6"/>
  <c r="AT296" i="6"/>
  <c r="AH296" i="6"/>
  <c r="V296" i="6"/>
  <c r="J296" i="6"/>
  <c r="AX296" i="6"/>
  <c r="AK296" i="6"/>
  <c r="X296" i="6"/>
  <c r="K296" i="6"/>
  <c r="AW296" i="6"/>
  <c r="AJ296" i="6"/>
  <c r="W296" i="6"/>
  <c r="I296" i="6"/>
  <c r="AV296" i="6"/>
  <c r="AI296" i="6"/>
  <c r="U296" i="6"/>
  <c r="H296" i="6"/>
  <c r="AU296" i="6"/>
  <c r="AG296" i="6"/>
  <c r="T296" i="6"/>
  <c r="G296" i="6"/>
  <c r="AS296" i="6"/>
  <c r="AF296" i="6"/>
  <c r="S296" i="6"/>
  <c r="F296" i="6"/>
  <c r="AR296" i="6"/>
  <c r="AE296" i="6"/>
  <c r="R296" i="6"/>
  <c r="E296" i="6"/>
  <c r="AN296" i="6"/>
  <c r="AA296" i="6"/>
  <c r="N296" i="6"/>
  <c r="AM296" i="6"/>
  <c r="Z296" i="6"/>
  <c r="M296" i="6"/>
  <c r="AY296" i="6"/>
  <c r="AL296" i="6"/>
  <c r="Y296" i="6"/>
  <c r="L296" i="6"/>
  <c r="AB296" i="6"/>
  <c r="Q296" i="6"/>
  <c r="P296" i="6"/>
  <c r="O296" i="6"/>
  <c r="D296" i="6"/>
  <c r="C296" i="6"/>
  <c r="B296" i="6"/>
  <c r="AO296" i="6"/>
  <c r="AC296" i="6"/>
  <c r="AQ296" i="6"/>
  <c r="AP296" i="6"/>
  <c r="AD296" i="6"/>
  <c r="AR297" i="6"/>
  <c r="AF297" i="6"/>
  <c r="T297" i="6"/>
  <c r="H297" i="6"/>
  <c r="AM297" i="6"/>
  <c r="Z297" i="6"/>
  <c r="M297" i="6"/>
  <c r="AY297" i="6"/>
  <c r="AL297" i="6"/>
  <c r="Y297" i="6"/>
  <c r="L297" i="6"/>
  <c r="AX297" i="6"/>
  <c r="AK297" i="6"/>
  <c r="X297" i="6"/>
  <c r="K297" i="6"/>
  <c r="AW297" i="6"/>
  <c r="AJ297" i="6"/>
  <c r="W297" i="6"/>
  <c r="J297" i="6"/>
  <c r="AV297" i="6"/>
  <c r="AI297" i="6"/>
  <c r="V297" i="6"/>
  <c r="I297" i="6"/>
  <c r="AU297" i="6"/>
  <c r="AH297" i="6"/>
  <c r="U297" i="6"/>
  <c r="G297" i="6"/>
  <c r="AP297" i="6"/>
  <c r="AC297" i="6"/>
  <c r="P297" i="6"/>
  <c r="C297" i="6"/>
  <c r="AO297" i="6"/>
  <c r="AB297" i="6"/>
  <c r="O297" i="6"/>
  <c r="B297" i="6"/>
  <c r="AN297" i="6"/>
  <c r="AA297" i="6"/>
  <c r="N297" i="6"/>
  <c r="AD297" i="6"/>
  <c r="S297" i="6"/>
  <c r="R297" i="6"/>
  <c r="Q297" i="6"/>
  <c r="F297" i="6"/>
  <c r="E297" i="6"/>
  <c r="D297" i="6"/>
  <c r="AQ297" i="6"/>
  <c r="AE297" i="6"/>
  <c r="AT297" i="6"/>
  <c r="AS297" i="6"/>
  <c r="AG297" i="6"/>
  <c r="AR309" i="6"/>
  <c r="AF309" i="6"/>
  <c r="T309" i="6"/>
  <c r="H309" i="6"/>
  <c r="AP309" i="6"/>
  <c r="AD309" i="6"/>
  <c r="R309" i="6"/>
  <c r="F309" i="6"/>
  <c r="AO309" i="6"/>
  <c r="AA309" i="6"/>
  <c r="M309" i="6"/>
  <c r="AN309" i="6"/>
  <c r="Z309" i="6"/>
  <c r="L309" i="6"/>
  <c r="AM309" i="6"/>
  <c r="Y309" i="6"/>
  <c r="K309" i="6"/>
  <c r="AL309" i="6"/>
  <c r="X309" i="6"/>
  <c r="J309" i="6"/>
  <c r="AY309" i="6"/>
  <c r="AK309" i="6"/>
  <c r="W309" i="6"/>
  <c r="I309" i="6"/>
  <c r="AX309" i="6"/>
  <c r="AJ309" i="6"/>
  <c r="V309" i="6"/>
  <c r="G309" i="6"/>
  <c r="AT309" i="6"/>
  <c r="AE309" i="6"/>
  <c r="P309" i="6"/>
  <c r="B309" i="6"/>
  <c r="AS309" i="6"/>
  <c r="AC309" i="6"/>
  <c r="O309" i="6"/>
  <c r="AQ309" i="6"/>
  <c r="AB309" i="6"/>
  <c r="N309" i="6"/>
  <c r="AG309" i="6"/>
  <c r="U309" i="6"/>
  <c r="S309" i="6"/>
  <c r="Q309" i="6"/>
  <c r="E309" i="6"/>
  <c r="D309" i="6"/>
  <c r="C309" i="6"/>
  <c r="AU309" i="6"/>
  <c r="AH309" i="6"/>
  <c r="AW309" i="6"/>
  <c r="AV309" i="6"/>
  <c r="AI309" i="6"/>
  <c r="AW352" i="6"/>
  <c r="AK352" i="6"/>
  <c r="Y352" i="6"/>
  <c r="M352" i="6"/>
  <c r="AV352" i="6"/>
  <c r="AJ352" i="6"/>
  <c r="X352" i="6"/>
  <c r="L352" i="6"/>
  <c r="AS352" i="6"/>
  <c r="AE352" i="6"/>
  <c r="Q352" i="6"/>
  <c r="C352" i="6"/>
  <c r="AR352" i="6"/>
  <c r="AD352" i="6"/>
  <c r="P352" i="6"/>
  <c r="B352" i="6"/>
  <c r="AP352" i="6"/>
  <c r="AB352" i="6"/>
  <c r="N352" i="6"/>
  <c r="AO352" i="6"/>
  <c r="AA352" i="6"/>
  <c r="K352" i="6"/>
  <c r="AY352" i="6"/>
  <c r="AI352" i="6"/>
  <c r="U352" i="6"/>
  <c r="AX352" i="6"/>
  <c r="AH352" i="6"/>
  <c r="T352" i="6"/>
  <c r="F352" i="6"/>
  <c r="AU352" i="6"/>
  <c r="AG352" i="6"/>
  <c r="S352" i="6"/>
  <c r="E352" i="6"/>
  <c r="AT352" i="6"/>
  <c r="AF352" i="6"/>
  <c r="R352" i="6"/>
  <c r="D352" i="6"/>
  <c r="W352" i="6"/>
  <c r="V352" i="6"/>
  <c r="O352" i="6"/>
  <c r="J352" i="6"/>
  <c r="I352" i="6"/>
  <c r="AN352" i="6"/>
  <c r="AL352" i="6"/>
  <c r="Z352" i="6"/>
  <c r="AM352" i="6"/>
  <c r="H352" i="6"/>
  <c r="AQ352" i="6"/>
  <c r="AC352" i="6"/>
  <c r="AP305" i="5"/>
  <c r="AD305" i="5"/>
  <c r="R305" i="5"/>
  <c r="F305" i="5"/>
  <c r="AW305" i="5"/>
  <c r="AJ305" i="5"/>
  <c r="W305" i="5"/>
  <c r="J305" i="5"/>
  <c r="AU305" i="5"/>
  <c r="AH305" i="5"/>
  <c r="U305" i="5"/>
  <c r="H305" i="5"/>
  <c r="AT305" i="5"/>
  <c r="AG305" i="5"/>
  <c r="T305" i="5"/>
  <c r="G305" i="5"/>
  <c r="AS305" i="5"/>
  <c r="AF305" i="5"/>
  <c r="S305" i="5"/>
  <c r="E305" i="5"/>
  <c r="AR305" i="5"/>
  <c r="AE305" i="5"/>
  <c r="Q305" i="5"/>
  <c r="D305" i="5"/>
  <c r="AY305" i="5"/>
  <c r="AL305" i="5"/>
  <c r="Y305" i="5"/>
  <c r="L305" i="5"/>
  <c r="AI305" i="5"/>
  <c r="I305" i="5"/>
  <c r="AC305" i="5"/>
  <c r="C305" i="5"/>
  <c r="AB305" i="5"/>
  <c r="B305" i="5"/>
  <c r="AA305" i="5"/>
  <c r="Z305" i="5"/>
  <c r="AX305" i="5"/>
  <c r="X305" i="5"/>
  <c r="V305" i="5"/>
  <c r="P305" i="5"/>
  <c r="O305" i="5"/>
  <c r="N305" i="5"/>
  <c r="M305" i="5"/>
  <c r="K305" i="5"/>
  <c r="AO305" i="5"/>
  <c r="AV305" i="5"/>
  <c r="AQ305" i="5"/>
  <c r="AN305" i="5"/>
  <c r="AM305" i="5"/>
  <c r="AK305" i="5"/>
  <c r="AT315" i="5"/>
  <c r="AH315" i="5"/>
  <c r="V315" i="5"/>
  <c r="J315" i="5"/>
  <c r="AU315" i="5"/>
  <c r="AG315" i="5"/>
  <c r="T315" i="5"/>
  <c r="G315" i="5"/>
  <c r="AR315" i="5"/>
  <c r="AE315" i="5"/>
  <c r="R315" i="5"/>
  <c r="E315" i="5"/>
  <c r="AQ315" i="5"/>
  <c r="AD315" i="5"/>
  <c r="Q315" i="5"/>
  <c r="D315" i="5"/>
  <c r="AP315" i="5"/>
  <c r="AC315" i="5"/>
  <c r="P315" i="5"/>
  <c r="C315" i="5"/>
  <c r="AO315" i="5"/>
  <c r="AB315" i="5"/>
  <c r="O315" i="5"/>
  <c r="B315" i="5"/>
  <c r="AW315" i="5"/>
  <c r="AJ315" i="5"/>
  <c r="W315" i="5"/>
  <c r="I315" i="5"/>
  <c r="AF315" i="5"/>
  <c r="F315" i="5"/>
  <c r="AA315" i="5"/>
  <c r="Z315" i="5"/>
  <c r="AY315" i="5"/>
  <c r="Y315" i="5"/>
  <c r="AX315" i="5"/>
  <c r="X315" i="5"/>
  <c r="AV315" i="5"/>
  <c r="U315" i="5"/>
  <c r="AS315" i="5"/>
  <c r="AN315" i="5"/>
  <c r="AM315" i="5"/>
  <c r="AL315" i="5"/>
  <c r="AK315" i="5"/>
  <c r="AI315" i="5"/>
  <c r="S315" i="5"/>
  <c r="N315" i="5"/>
  <c r="M315" i="5"/>
  <c r="L315" i="5"/>
  <c r="H315" i="5"/>
  <c r="K315" i="5"/>
  <c r="AT309" i="5"/>
  <c r="AH309" i="5"/>
  <c r="V309" i="5"/>
  <c r="J309" i="5"/>
  <c r="AS309" i="5"/>
  <c r="AF309" i="5"/>
  <c r="S309" i="5"/>
  <c r="F309" i="5"/>
  <c r="AQ309" i="5"/>
  <c r="AD309" i="5"/>
  <c r="Q309" i="5"/>
  <c r="D309" i="5"/>
  <c r="AP309" i="5"/>
  <c r="AC309" i="5"/>
  <c r="P309" i="5"/>
  <c r="C309" i="5"/>
  <c r="AO309" i="5"/>
  <c r="AB309" i="5"/>
  <c r="O309" i="5"/>
  <c r="B309" i="5"/>
  <c r="AN309" i="5"/>
  <c r="AA309" i="5"/>
  <c r="N309" i="5"/>
  <c r="AV309" i="5"/>
  <c r="AI309" i="5"/>
  <c r="U309" i="5"/>
  <c r="H309" i="5"/>
  <c r="AR309" i="5"/>
  <c r="R309" i="5"/>
  <c r="AM309" i="5"/>
  <c r="M309" i="5"/>
  <c r="AL309" i="5"/>
  <c r="L309" i="5"/>
  <c r="AK309" i="5"/>
  <c r="K309" i="5"/>
  <c r="AJ309" i="5"/>
  <c r="I309" i="5"/>
  <c r="AG309" i="5"/>
  <c r="G309" i="5"/>
  <c r="AE309" i="5"/>
  <c r="Z309" i="5"/>
  <c r="Y309" i="5"/>
  <c r="X309" i="5"/>
  <c r="W309" i="5"/>
  <c r="T309" i="5"/>
  <c r="E309" i="5"/>
  <c r="AY309" i="5"/>
  <c r="AX309" i="5"/>
  <c r="AW309" i="5"/>
  <c r="AU309" i="5"/>
  <c r="AN297" i="5"/>
  <c r="AB297" i="5"/>
  <c r="P297" i="5"/>
  <c r="D297" i="5"/>
  <c r="AT297" i="5"/>
  <c r="AG297" i="5"/>
  <c r="T297" i="5"/>
  <c r="G297" i="5"/>
  <c r="AS297" i="5"/>
  <c r="AF297" i="5"/>
  <c r="S297" i="5"/>
  <c r="F297" i="5"/>
  <c r="AR297" i="5"/>
  <c r="AE297" i="5"/>
  <c r="R297" i="5"/>
  <c r="E297" i="5"/>
  <c r="AQ297" i="5"/>
  <c r="AD297" i="5"/>
  <c r="Q297" i="5"/>
  <c r="C297" i="5"/>
  <c r="AP297" i="5"/>
  <c r="AC297" i="5"/>
  <c r="O297" i="5"/>
  <c r="B297" i="5"/>
  <c r="AO297" i="5"/>
  <c r="AA297" i="5"/>
  <c r="N297" i="5"/>
  <c r="Z297" i="5"/>
  <c r="AY297" i="5"/>
  <c r="Y297" i="5"/>
  <c r="AX297" i="5"/>
  <c r="X297" i="5"/>
  <c r="AW297" i="5"/>
  <c r="W297" i="5"/>
  <c r="AV297" i="5"/>
  <c r="V297" i="5"/>
  <c r="AU297" i="5"/>
  <c r="U297" i="5"/>
  <c r="M297" i="5"/>
  <c r="L297" i="5"/>
  <c r="K297" i="5"/>
  <c r="J297" i="5"/>
  <c r="H297" i="5"/>
  <c r="AK297" i="5"/>
  <c r="AM297" i="5"/>
  <c r="AL297" i="5"/>
  <c r="AJ297" i="5"/>
  <c r="AI297" i="5"/>
  <c r="AH297" i="5"/>
  <c r="I297" i="5"/>
  <c r="AN341" i="5"/>
  <c r="AB341" i="5"/>
  <c r="P341" i="5"/>
  <c r="D341" i="5"/>
  <c r="AY341" i="5"/>
  <c r="AM341" i="5"/>
  <c r="AA341" i="5"/>
  <c r="O341" i="5"/>
  <c r="C341" i="5"/>
  <c r="AX341" i="5"/>
  <c r="AL341" i="5"/>
  <c r="Z341" i="5"/>
  <c r="N341" i="5"/>
  <c r="B341" i="5"/>
  <c r="AW341" i="5"/>
  <c r="AK341" i="5"/>
  <c r="Y341" i="5"/>
  <c r="M341" i="5"/>
  <c r="AV341" i="5"/>
  <c r="AJ341" i="5"/>
  <c r="X341" i="5"/>
  <c r="L341" i="5"/>
  <c r="AU341" i="5"/>
  <c r="AI341" i="5"/>
  <c r="W341" i="5"/>
  <c r="K341" i="5"/>
  <c r="AT341" i="5"/>
  <c r="AH341" i="5"/>
  <c r="V341" i="5"/>
  <c r="J341" i="5"/>
  <c r="AS341" i="5"/>
  <c r="AG341" i="5"/>
  <c r="U341" i="5"/>
  <c r="I341" i="5"/>
  <c r="AF341" i="5"/>
  <c r="AE341" i="5"/>
  <c r="AD341" i="5"/>
  <c r="AC341" i="5"/>
  <c r="T341" i="5"/>
  <c r="S341" i="5"/>
  <c r="R341" i="5"/>
  <c r="AR341" i="5"/>
  <c r="AQ341" i="5"/>
  <c r="AP341" i="5"/>
  <c r="F341" i="5"/>
  <c r="AO341" i="5"/>
  <c r="Q341" i="5"/>
  <c r="H341" i="5"/>
  <c r="E341" i="5"/>
  <c r="AT326" i="5"/>
  <c r="AS326" i="5"/>
  <c r="AG326" i="5"/>
  <c r="U326" i="5"/>
  <c r="AR326" i="5"/>
  <c r="AF326" i="5"/>
  <c r="T326" i="5"/>
  <c r="AQ326" i="5"/>
  <c r="AE326" i="5"/>
  <c r="AP326" i="5"/>
  <c r="AD326" i="5"/>
  <c r="R326" i="5"/>
  <c r="AO326" i="5"/>
  <c r="AC326" i="5"/>
  <c r="AY326" i="5"/>
  <c r="AM326" i="5"/>
  <c r="AA326" i="5"/>
  <c r="AL326" i="5"/>
  <c r="Q326" i="5"/>
  <c r="E326" i="5"/>
  <c r="AK326" i="5"/>
  <c r="P326" i="5"/>
  <c r="D326" i="5"/>
  <c r="AJ326" i="5"/>
  <c r="O326" i="5"/>
  <c r="C326" i="5"/>
  <c r="AI326" i="5"/>
  <c r="N326" i="5"/>
  <c r="B326" i="5"/>
  <c r="AH326" i="5"/>
  <c r="M326" i="5"/>
  <c r="AB326" i="5"/>
  <c r="L326" i="5"/>
  <c r="Z326" i="5"/>
  <c r="K326" i="5"/>
  <c r="V326" i="5"/>
  <c r="J326" i="5"/>
  <c r="I326" i="5"/>
  <c r="AX326" i="5"/>
  <c r="H326" i="5"/>
  <c r="AW326" i="5"/>
  <c r="X326" i="5"/>
  <c r="S326" i="5"/>
  <c r="F326" i="5"/>
  <c r="AU326" i="5"/>
  <c r="AV326" i="5"/>
  <c r="AN326" i="5"/>
  <c r="Y326" i="5"/>
  <c r="W326" i="5"/>
  <c r="AR339" i="5"/>
  <c r="AF339" i="5"/>
  <c r="T339" i="5"/>
  <c r="H339" i="5"/>
  <c r="AQ339" i="5"/>
  <c r="AE339" i="5"/>
  <c r="S339" i="5"/>
  <c r="AP339" i="5"/>
  <c r="AD339" i="5"/>
  <c r="R339" i="5"/>
  <c r="F339" i="5"/>
  <c r="AO339" i="5"/>
  <c r="AC339" i="5"/>
  <c r="Q339" i="5"/>
  <c r="E339" i="5"/>
  <c r="AN339" i="5"/>
  <c r="AB339" i="5"/>
  <c r="P339" i="5"/>
  <c r="D339" i="5"/>
  <c r="AY339" i="5"/>
  <c r="AM339" i="5"/>
  <c r="AA339" i="5"/>
  <c r="O339" i="5"/>
  <c r="C339" i="5"/>
  <c r="AX339" i="5"/>
  <c r="AL339" i="5"/>
  <c r="Z339" i="5"/>
  <c r="N339" i="5"/>
  <c r="B339" i="5"/>
  <c r="AW339" i="5"/>
  <c r="AK339" i="5"/>
  <c r="Y339" i="5"/>
  <c r="M339" i="5"/>
  <c r="X339" i="5"/>
  <c r="W339" i="5"/>
  <c r="V339" i="5"/>
  <c r="U339" i="5"/>
  <c r="AV339" i="5"/>
  <c r="L339" i="5"/>
  <c r="AU339" i="5"/>
  <c r="K339" i="5"/>
  <c r="AT339" i="5"/>
  <c r="J339" i="5"/>
  <c r="AS339" i="5"/>
  <c r="I339" i="5"/>
  <c r="AI339" i="5"/>
  <c r="AJ339" i="5"/>
  <c r="AH339" i="5"/>
  <c r="AG339" i="5"/>
  <c r="AR304" i="5"/>
  <c r="AF304" i="5"/>
  <c r="T304" i="5"/>
  <c r="H304" i="5"/>
  <c r="AU304" i="5"/>
  <c r="AH304" i="5"/>
  <c r="U304" i="5"/>
  <c r="G304" i="5"/>
  <c r="AS304" i="5"/>
  <c r="AE304" i="5"/>
  <c r="AQ304" i="5"/>
  <c r="AD304" i="5"/>
  <c r="Q304" i="5"/>
  <c r="D304" i="5"/>
  <c r="AP304" i="5"/>
  <c r="AC304" i="5"/>
  <c r="P304" i="5"/>
  <c r="C304" i="5"/>
  <c r="AO304" i="5"/>
  <c r="AB304" i="5"/>
  <c r="O304" i="5"/>
  <c r="B304" i="5"/>
  <c r="AW304" i="5"/>
  <c r="AJ304" i="5"/>
  <c r="W304" i="5"/>
  <c r="J304" i="5"/>
  <c r="AG304" i="5"/>
  <c r="I304" i="5"/>
  <c r="AA304" i="5"/>
  <c r="F304" i="5"/>
  <c r="Z304" i="5"/>
  <c r="E304" i="5"/>
  <c r="AY304" i="5"/>
  <c r="Y304" i="5"/>
  <c r="AX304" i="5"/>
  <c r="X304" i="5"/>
  <c r="AV304" i="5"/>
  <c r="V304" i="5"/>
  <c r="S304" i="5"/>
  <c r="R304" i="5"/>
  <c r="N304" i="5"/>
  <c r="M304" i="5"/>
  <c r="L304" i="5"/>
  <c r="K304" i="5"/>
  <c r="AT304" i="5"/>
  <c r="AN304" i="5"/>
  <c r="AM304" i="5"/>
  <c r="AL304" i="5"/>
  <c r="AI304" i="5"/>
  <c r="AK304" i="5"/>
  <c r="AV302" i="5"/>
  <c r="AJ302" i="5"/>
  <c r="X302" i="5"/>
  <c r="L302" i="5"/>
  <c r="AP302" i="5"/>
  <c r="AC302" i="5"/>
  <c r="P302" i="5"/>
  <c r="C302" i="5"/>
  <c r="AM302" i="5"/>
  <c r="Z302" i="5"/>
  <c r="AY302" i="5"/>
  <c r="AL302" i="5"/>
  <c r="AX302" i="5"/>
  <c r="AK302" i="5"/>
  <c r="AR302" i="5"/>
  <c r="AE302" i="5"/>
  <c r="R302" i="5"/>
  <c r="E302" i="5"/>
  <c r="AO302" i="5"/>
  <c r="U302" i="5"/>
  <c r="F302" i="5"/>
  <c r="AN302" i="5"/>
  <c r="T302" i="5"/>
  <c r="D302" i="5"/>
  <c r="AI302" i="5"/>
  <c r="S302" i="5"/>
  <c r="B302" i="5"/>
  <c r="AH302" i="5"/>
  <c r="Q302" i="5"/>
  <c r="AG302" i="5"/>
  <c r="O302" i="5"/>
  <c r="AF302" i="5"/>
  <c r="N302" i="5"/>
  <c r="AD302" i="5"/>
  <c r="AB302" i="5"/>
  <c r="AA302" i="5"/>
  <c r="Y302" i="5"/>
  <c r="W302" i="5"/>
  <c r="V302" i="5"/>
  <c r="AW302" i="5"/>
  <c r="AU302" i="5"/>
  <c r="AT302" i="5"/>
  <c r="AQ302" i="5"/>
  <c r="J302" i="5"/>
  <c r="AS302" i="5"/>
  <c r="M302" i="5"/>
  <c r="K302" i="5"/>
  <c r="I302" i="5"/>
  <c r="H302" i="5"/>
  <c r="G302" i="5"/>
  <c r="AP296" i="5"/>
  <c r="AD296" i="5"/>
  <c r="R296" i="5"/>
  <c r="F296" i="5"/>
  <c r="AR296" i="5"/>
  <c r="AE296" i="5"/>
  <c r="Q296" i="5"/>
  <c r="D296" i="5"/>
  <c r="AQ296" i="5"/>
  <c r="AC296" i="5"/>
  <c r="P296" i="5"/>
  <c r="C296" i="5"/>
  <c r="AO296" i="5"/>
  <c r="AB296" i="5"/>
  <c r="O296" i="5"/>
  <c r="B296" i="5"/>
  <c r="AN296" i="5"/>
  <c r="AA296" i="5"/>
  <c r="N296" i="5"/>
  <c r="AM296" i="5"/>
  <c r="Z296" i="5"/>
  <c r="M296" i="5"/>
  <c r="AY296" i="5"/>
  <c r="AL296" i="5"/>
  <c r="Y296" i="5"/>
  <c r="L296" i="5"/>
  <c r="AX296" i="5"/>
  <c r="X296" i="5"/>
  <c r="AW296" i="5"/>
  <c r="W296" i="5"/>
  <c r="AV296" i="5"/>
  <c r="V296" i="5"/>
  <c r="AU296" i="5"/>
  <c r="U296" i="5"/>
  <c r="AT296" i="5"/>
  <c r="T296" i="5"/>
  <c r="AS296" i="5"/>
  <c r="S296" i="5"/>
  <c r="K296" i="5"/>
  <c r="J296" i="5"/>
  <c r="I296" i="5"/>
  <c r="H296" i="5"/>
  <c r="E296" i="5"/>
  <c r="AI296" i="5"/>
  <c r="G296" i="5"/>
  <c r="AK296" i="5"/>
  <c r="AJ296" i="5"/>
  <c r="AH296" i="5"/>
  <c r="AG296" i="5"/>
  <c r="AF296" i="5"/>
  <c r="AV331" i="5"/>
  <c r="AJ331" i="5"/>
  <c r="X331" i="5"/>
  <c r="L331" i="5"/>
  <c r="AU331" i="5"/>
  <c r="AI331" i="5"/>
  <c r="W331" i="5"/>
  <c r="K331" i="5"/>
  <c r="AT331" i="5"/>
  <c r="AH331" i="5"/>
  <c r="V331" i="5"/>
  <c r="J331" i="5"/>
  <c r="AS331" i="5"/>
  <c r="AG331" i="5"/>
  <c r="U331" i="5"/>
  <c r="I331" i="5"/>
  <c r="AR331" i="5"/>
  <c r="AF331" i="5"/>
  <c r="T331" i="5"/>
  <c r="H331" i="5"/>
  <c r="AQ331" i="5"/>
  <c r="AE331" i="5"/>
  <c r="S331" i="5"/>
  <c r="AP331" i="5"/>
  <c r="AD331" i="5"/>
  <c r="R331" i="5"/>
  <c r="F331" i="5"/>
  <c r="AO331" i="5"/>
  <c r="AC331" i="5"/>
  <c r="Q331" i="5"/>
  <c r="E331" i="5"/>
  <c r="AB331" i="5"/>
  <c r="AA331" i="5"/>
  <c r="Z331" i="5"/>
  <c r="Y331" i="5"/>
  <c r="P331" i="5"/>
  <c r="AY331" i="5"/>
  <c r="O331" i="5"/>
  <c r="AX331" i="5"/>
  <c r="N331" i="5"/>
  <c r="AW331" i="5"/>
  <c r="AM331" i="5"/>
  <c r="AL331" i="5"/>
  <c r="AK331" i="5"/>
  <c r="M331" i="5"/>
  <c r="AN331" i="5"/>
  <c r="D331" i="5"/>
  <c r="C331" i="5"/>
  <c r="B331" i="5"/>
  <c r="AN312" i="5"/>
  <c r="AB312" i="5"/>
  <c r="P312" i="5"/>
  <c r="D312" i="5"/>
  <c r="AM312" i="5"/>
  <c r="Z312" i="5"/>
  <c r="M312" i="5"/>
  <c r="AX312" i="5"/>
  <c r="AK312" i="5"/>
  <c r="X312" i="5"/>
  <c r="K312" i="5"/>
  <c r="AW312" i="5"/>
  <c r="AJ312" i="5"/>
  <c r="W312" i="5"/>
  <c r="J312" i="5"/>
  <c r="AV312" i="5"/>
  <c r="AI312" i="5"/>
  <c r="V312" i="5"/>
  <c r="I312" i="5"/>
  <c r="AU312" i="5"/>
  <c r="AH312" i="5"/>
  <c r="U312" i="5"/>
  <c r="H312" i="5"/>
  <c r="AP312" i="5"/>
  <c r="AC312" i="5"/>
  <c r="O312" i="5"/>
  <c r="B312" i="5"/>
  <c r="AY312" i="5"/>
  <c r="Y312" i="5"/>
  <c r="AT312" i="5"/>
  <c r="T312" i="5"/>
  <c r="AS312" i="5"/>
  <c r="S312" i="5"/>
  <c r="AR312" i="5"/>
  <c r="R312" i="5"/>
  <c r="AQ312" i="5"/>
  <c r="Q312" i="5"/>
  <c r="AO312" i="5"/>
  <c r="N312" i="5"/>
  <c r="AL312" i="5"/>
  <c r="AG312" i="5"/>
  <c r="AF312" i="5"/>
  <c r="AE312" i="5"/>
  <c r="AD312" i="5"/>
  <c r="AA312" i="5"/>
  <c r="F312" i="5"/>
  <c r="G312" i="5"/>
  <c r="L312" i="5"/>
  <c r="E312" i="5"/>
  <c r="C312" i="5"/>
  <c r="AN306" i="5"/>
  <c r="AB306" i="5"/>
  <c r="P306" i="5"/>
  <c r="D306" i="5"/>
  <c r="AY306" i="5"/>
  <c r="AL306" i="5"/>
  <c r="Y306" i="5"/>
  <c r="L306" i="5"/>
  <c r="AW306" i="5"/>
  <c r="AJ306" i="5"/>
  <c r="W306" i="5"/>
  <c r="J306" i="5"/>
  <c r="AV306" i="5"/>
  <c r="AI306" i="5"/>
  <c r="V306" i="5"/>
  <c r="I306" i="5"/>
  <c r="AU306" i="5"/>
  <c r="AH306" i="5"/>
  <c r="U306" i="5"/>
  <c r="H306" i="5"/>
  <c r="AT306" i="5"/>
  <c r="AG306" i="5"/>
  <c r="T306" i="5"/>
  <c r="G306" i="5"/>
  <c r="AO306" i="5"/>
  <c r="AA306" i="5"/>
  <c r="N306" i="5"/>
  <c r="AK306" i="5"/>
  <c r="K306" i="5"/>
  <c r="AF306" i="5"/>
  <c r="F306" i="5"/>
  <c r="AE306" i="5"/>
  <c r="E306" i="5"/>
  <c r="AD306" i="5"/>
  <c r="C306" i="5"/>
  <c r="AC306" i="5"/>
  <c r="B306" i="5"/>
  <c r="Z306" i="5"/>
  <c r="X306" i="5"/>
  <c r="S306" i="5"/>
  <c r="R306" i="5"/>
  <c r="Q306" i="5"/>
  <c r="O306" i="5"/>
  <c r="M306" i="5"/>
  <c r="AX306" i="5"/>
  <c r="AS306" i="5"/>
  <c r="AR306" i="5"/>
  <c r="AQ306" i="5"/>
  <c r="AM306" i="5"/>
  <c r="AP306" i="5"/>
  <c r="AS324" i="5"/>
  <c r="AG324" i="5"/>
  <c r="U324" i="5"/>
  <c r="I324" i="5"/>
  <c r="AR324" i="5"/>
  <c r="AF324" i="5"/>
  <c r="T324" i="5"/>
  <c r="H324" i="5"/>
  <c r="AQ324" i="5"/>
  <c r="AE324" i="5"/>
  <c r="S324" i="5"/>
  <c r="AP324" i="5"/>
  <c r="AD324" i="5"/>
  <c r="R324" i="5"/>
  <c r="F324" i="5"/>
  <c r="AO324" i="5"/>
  <c r="AC324" i="5"/>
  <c r="Q324" i="5"/>
  <c r="E324" i="5"/>
  <c r="AN324" i="5"/>
  <c r="AB324" i="5"/>
  <c r="P324" i="5"/>
  <c r="D324" i="5"/>
  <c r="AY324" i="5"/>
  <c r="AM324" i="5"/>
  <c r="AA324" i="5"/>
  <c r="O324" i="5"/>
  <c r="C324" i="5"/>
  <c r="AH324" i="5"/>
  <c r="Y324" i="5"/>
  <c r="AX324" i="5"/>
  <c r="X324" i="5"/>
  <c r="AW324" i="5"/>
  <c r="W324" i="5"/>
  <c r="AV324" i="5"/>
  <c r="V324" i="5"/>
  <c r="AJ324" i="5"/>
  <c r="J324" i="5"/>
  <c r="AU324" i="5"/>
  <c r="AT324" i="5"/>
  <c r="AL324" i="5"/>
  <c r="AK324" i="5"/>
  <c r="AI324" i="5"/>
  <c r="Z324" i="5"/>
  <c r="N324" i="5"/>
  <c r="M324" i="5"/>
  <c r="L324" i="5"/>
  <c r="B324" i="5"/>
  <c r="K324" i="5"/>
  <c r="AW322" i="5"/>
  <c r="AK322" i="5"/>
  <c r="Y322" i="5"/>
  <c r="M322" i="5"/>
  <c r="AV322" i="5"/>
  <c r="AJ322" i="5"/>
  <c r="X322" i="5"/>
  <c r="L322" i="5"/>
  <c r="AU322" i="5"/>
  <c r="AI322" i="5"/>
  <c r="W322" i="5"/>
  <c r="K322" i="5"/>
  <c r="AT322" i="5"/>
  <c r="AH322" i="5"/>
  <c r="V322" i="5"/>
  <c r="J322" i="5"/>
  <c r="AS322" i="5"/>
  <c r="AG322" i="5"/>
  <c r="U322" i="5"/>
  <c r="I322" i="5"/>
  <c r="AR322" i="5"/>
  <c r="AF322" i="5"/>
  <c r="T322" i="5"/>
  <c r="H322" i="5"/>
  <c r="AQ322" i="5"/>
  <c r="AE322" i="5"/>
  <c r="S322" i="5"/>
  <c r="AP322" i="5"/>
  <c r="P322" i="5"/>
  <c r="AN322" i="5"/>
  <c r="N322" i="5"/>
  <c r="AM322" i="5"/>
  <c r="F322" i="5"/>
  <c r="AL322" i="5"/>
  <c r="E322" i="5"/>
  <c r="AD322" i="5"/>
  <c r="D322" i="5"/>
  <c r="AY322" i="5"/>
  <c r="R322" i="5"/>
  <c r="AO322" i="5"/>
  <c r="AC322" i="5"/>
  <c r="AB322" i="5"/>
  <c r="AA322" i="5"/>
  <c r="Z322" i="5"/>
  <c r="Q322" i="5"/>
  <c r="AX322" i="5"/>
  <c r="B322" i="5"/>
  <c r="C322" i="5"/>
  <c r="O322" i="5"/>
  <c r="AV293" i="5"/>
  <c r="AJ293" i="5"/>
  <c r="X293" i="5"/>
  <c r="L293" i="5"/>
  <c r="AX293" i="5"/>
  <c r="AK293" i="5"/>
  <c r="W293" i="5"/>
  <c r="J293" i="5"/>
  <c r="AW293" i="5"/>
  <c r="AI293" i="5"/>
  <c r="V293" i="5"/>
  <c r="I293" i="5"/>
  <c r="AU293" i="5"/>
  <c r="AH293" i="5"/>
  <c r="U293" i="5"/>
  <c r="H293" i="5"/>
  <c r="AT293" i="5"/>
  <c r="AG293" i="5"/>
  <c r="T293" i="5"/>
  <c r="G293" i="5"/>
  <c r="AS293" i="5"/>
  <c r="AF293" i="5"/>
  <c r="S293" i="5"/>
  <c r="F293" i="5"/>
  <c r="AR293" i="5"/>
  <c r="AE293" i="5"/>
  <c r="R293" i="5"/>
  <c r="E293" i="5"/>
  <c r="AQ293" i="5"/>
  <c r="Q293" i="5"/>
  <c r="AP293" i="5"/>
  <c r="P293" i="5"/>
  <c r="AO293" i="5"/>
  <c r="O293" i="5"/>
  <c r="AN293" i="5"/>
  <c r="N293" i="5"/>
  <c r="AM293" i="5"/>
  <c r="M293" i="5"/>
  <c r="AL293" i="5"/>
  <c r="K293" i="5"/>
  <c r="D293" i="5"/>
  <c r="C293" i="5"/>
  <c r="B293" i="5"/>
  <c r="AY293" i="5"/>
  <c r="AB293" i="5"/>
  <c r="AD293" i="5"/>
  <c r="AC293" i="5"/>
  <c r="AA293" i="5"/>
  <c r="Z293" i="5"/>
  <c r="Y293" i="5"/>
  <c r="AX292" i="5"/>
  <c r="AL292" i="5"/>
  <c r="Z292" i="5"/>
  <c r="N292" i="5"/>
  <c r="B292" i="5"/>
  <c r="AU292" i="5"/>
  <c r="AH292" i="5"/>
  <c r="U292" i="5"/>
  <c r="H292" i="5"/>
  <c r="AT292" i="5"/>
  <c r="AG292" i="5"/>
  <c r="T292" i="5"/>
  <c r="G292" i="5"/>
  <c r="AS292" i="5"/>
  <c r="AF292" i="5"/>
  <c r="S292" i="5"/>
  <c r="F292" i="5"/>
  <c r="AR292" i="5"/>
  <c r="AE292" i="5"/>
  <c r="R292" i="5"/>
  <c r="E292" i="5"/>
  <c r="AQ292" i="5"/>
  <c r="AD292" i="5"/>
  <c r="Q292" i="5"/>
  <c r="D292" i="5"/>
  <c r="AP292" i="5"/>
  <c r="AC292" i="5"/>
  <c r="P292" i="5"/>
  <c r="C292" i="5"/>
  <c r="AO292" i="5"/>
  <c r="O292" i="5"/>
  <c r="AN292" i="5"/>
  <c r="M292" i="5"/>
  <c r="AM292" i="5"/>
  <c r="L292" i="5"/>
  <c r="AK292" i="5"/>
  <c r="K292" i="5"/>
  <c r="AJ292" i="5"/>
  <c r="J292" i="5"/>
  <c r="AI292" i="5"/>
  <c r="I292" i="5"/>
  <c r="AY292" i="5"/>
  <c r="AV292" i="5"/>
  <c r="Y292" i="5"/>
  <c r="AW292" i="5"/>
  <c r="AB292" i="5"/>
  <c r="AA292" i="5"/>
  <c r="X292" i="5"/>
  <c r="W292" i="5"/>
  <c r="V292" i="5"/>
  <c r="AP299" i="5"/>
  <c r="AD299" i="5"/>
  <c r="AX299" i="5"/>
  <c r="AK299" i="5"/>
  <c r="X299" i="5"/>
  <c r="L299" i="5"/>
  <c r="AM299" i="5"/>
  <c r="Y299" i="5"/>
  <c r="K299" i="5"/>
  <c r="AL299" i="5"/>
  <c r="W299" i="5"/>
  <c r="J299" i="5"/>
  <c r="AY299" i="5"/>
  <c r="AJ299" i="5"/>
  <c r="V299" i="5"/>
  <c r="I299" i="5"/>
  <c r="AW299" i="5"/>
  <c r="AI299" i="5"/>
  <c r="U299" i="5"/>
  <c r="H299" i="5"/>
  <c r="AV299" i="5"/>
  <c r="AH299" i="5"/>
  <c r="T299" i="5"/>
  <c r="G299" i="5"/>
  <c r="AU299" i="5"/>
  <c r="AG299" i="5"/>
  <c r="S299" i="5"/>
  <c r="F299" i="5"/>
  <c r="AF299" i="5"/>
  <c r="E299" i="5"/>
  <c r="AE299" i="5"/>
  <c r="D299" i="5"/>
  <c r="AC299" i="5"/>
  <c r="C299" i="5"/>
  <c r="AB299" i="5"/>
  <c r="B299" i="5"/>
  <c r="AA299" i="5"/>
  <c r="Z299" i="5"/>
  <c r="R299" i="5"/>
  <c r="Q299" i="5"/>
  <c r="P299" i="5"/>
  <c r="O299" i="5"/>
  <c r="M299" i="5"/>
  <c r="AR299" i="5"/>
  <c r="AT299" i="5"/>
  <c r="AS299" i="5"/>
  <c r="AQ299" i="5"/>
  <c r="AO299" i="5"/>
  <c r="AN299" i="5"/>
  <c r="N299" i="5"/>
  <c r="AT332" i="5"/>
  <c r="AH332" i="5"/>
  <c r="V332" i="5"/>
  <c r="J332" i="5"/>
  <c r="AS332" i="5"/>
  <c r="AG332" i="5"/>
  <c r="U332" i="5"/>
  <c r="I332" i="5"/>
  <c r="AR332" i="5"/>
  <c r="AF332" i="5"/>
  <c r="T332" i="5"/>
  <c r="H332" i="5"/>
  <c r="AQ332" i="5"/>
  <c r="AE332" i="5"/>
  <c r="S332" i="5"/>
  <c r="AP332" i="5"/>
  <c r="AD332" i="5"/>
  <c r="R332" i="5"/>
  <c r="F332" i="5"/>
  <c r="AO332" i="5"/>
  <c r="AC332" i="5"/>
  <c r="Q332" i="5"/>
  <c r="E332" i="5"/>
  <c r="AN332" i="5"/>
  <c r="AB332" i="5"/>
  <c r="P332" i="5"/>
  <c r="D332" i="5"/>
  <c r="AY332" i="5"/>
  <c r="AM332" i="5"/>
  <c r="AA332" i="5"/>
  <c r="O332" i="5"/>
  <c r="C332" i="5"/>
  <c r="AX332" i="5"/>
  <c r="N332" i="5"/>
  <c r="AW332" i="5"/>
  <c r="M332" i="5"/>
  <c r="AV332" i="5"/>
  <c r="L332" i="5"/>
  <c r="AU332" i="5"/>
  <c r="K332" i="5"/>
  <c r="AL332" i="5"/>
  <c r="B332" i="5"/>
  <c r="AK332" i="5"/>
  <c r="AJ332" i="5"/>
  <c r="X332" i="5"/>
  <c r="AI332" i="5"/>
  <c r="Z332" i="5"/>
  <c r="W332" i="5"/>
  <c r="Y332" i="5"/>
  <c r="AV314" i="5"/>
  <c r="AJ314" i="5"/>
  <c r="X314" i="5"/>
  <c r="L314" i="5"/>
  <c r="AR314" i="5"/>
  <c r="AE314" i="5"/>
  <c r="R314" i="5"/>
  <c r="E314" i="5"/>
  <c r="AP314" i="5"/>
  <c r="AC314" i="5"/>
  <c r="P314" i="5"/>
  <c r="C314" i="5"/>
  <c r="AO314" i="5"/>
  <c r="AB314" i="5"/>
  <c r="O314" i="5"/>
  <c r="B314" i="5"/>
  <c r="AN314" i="5"/>
  <c r="AA314" i="5"/>
  <c r="N314" i="5"/>
  <c r="AM314" i="5"/>
  <c r="Z314" i="5"/>
  <c r="M314" i="5"/>
  <c r="AT314" i="5"/>
  <c r="AG314" i="5"/>
  <c r="T314" i="5"/>
  <c r="G314" i="5"/>
  <c r="AD314" i="5"/>
  <c r="D314" i="5"/>
  <c r="AY314" i="5"/>
  <c r="Y314" i="5"/>
  <c r="AX314" i="5"/>
  <c r="W314" i="5"/>
  <c r="AW314" i="5"/>
  <c r="V314" i="5"/>
  <c r="AU314" i="5"/>
  <c r="U314" i="5"/>
  <c r="AS314" i="5"/>
  <c r="S314" i="5"/>
  <c r="AQ314" i="5"/>
  <c r="AL314" i="5"/>
  <c r="AK314" i="5"/>
  <c r="AI314" i="5"/>
  <c r="AH314" i="5"/>
  <c r="AF314" i="5"/>
  <c r="J314" i="5"/>
  <c r="Q314" i="5"/>
  <c r="K314" i="5"/>
  <c r="I314" i="5"/>
  <c r="H314" i="5"/>
  <c r="F314" i="5"/>
  <c r="AP311" i="5"/>
  <c r="AD311" i="5"/>
  <c r="R311" i="5"/>
  <c r="F311" i="5"/>
  <c r="AX311" i="5"/>
  <c r="AK311" i="5"/>
  <c r="X311" i="5"/>
  <c r="K311" i="5"/>
  <c r="AV311" i="5"/>
  <c r="AI311" i="5"/>
  <c r="V311" i="5"/>
  <c r="I311" i="5"/>
  <c r="AU311" i="5"/>
  <c r="AH311" i="5"/>
  <c r="U311" i="5"/>
  <c r="H311" i="5"/>
  <c r="AT311" i="5"/>
  <c r="AG311" i="5"/>
  <c r="T311" i="5"/>
  <c r="G311" i="5"/>
  <c r="AS311" i="5"/>
  <c r="AF311" i="5"/>
  <c r="S311" i="5"/>
  <c r="E311" i="5"/>
  <c r="AM311" i="5"/>
  <c r="Z311" i="5"/>
  <c r="M311" i="5"/>
  <c r="AW311" i="5"/>
  <c r="W311" i="5"/>
  <c r="AR311" i="5"/>
  <c r="Q311" i="5"/>
  <c r="AQ311" i="5"/>
  <c r="P311" i="5"/>
  <c r="AO311" i="5"/>
  <c r="O311" i="5"/>
  <c r="AN311" i="5"/>
  <c r="N311" i="5"/>
  <c r="AL311" i="5"/>
  <c r="L311" i="5"/>
  <c r="AJ311" i="5"/>
  <c r="AE311" i="5"/>
  <c r="AC311" i="5"/>
  <c r="AB311" i="5"/>
  <c r="AA311" i="5"/>
  <c r="Y311" i="5"/>
  <c r="J311" i="5"/>
  <c r="D311" i="5"/>
  <c r="C311" i="5"/>
  <c r="B311" i="5"/>
  <c r="AY311" i="5"/>
  <c r="AR333" i="5"/>
  <c r="AF333" i="5"/>
  <c r="T333" i="5"/>
  <c r="H333" i="5"/>
  <c r="AQ333" i="5"/>
  <c r="AE333" i="5"/>
  <c r="S333" i="5"/>
  <c r="AP333" i="5"/>
  <c r="AD333" i="5"/>
  <c r="R333" i="5"/>
  <c r="F333" i="5"/>
  <c r="AO333" i="5"/>
  <c r="AC333" i="5"/>
  <c r="Q333" i="5"/>
  <c r="E333" i="5"/>
  <c r="AN333" i="5"/>
  <c r="AB333" i="5"/>
  <c r="P333" i="5"/>
  <c r="D333" i="5"/>
  <c r="AY333" i="5"/>
  <c r="AM333" i="5"/>
  <c r="AA333" i="5"/>
  <c r="O333" i="5"/>
  <c r="C333" i="5"/>
  <c r="AX333" i="5"/>
  <c r="AL333" i="5"/>
  <c r="Z333" i="5"/>
  <c r="N333" i="5"/>
  <c r="B333" i="5"/>
  <c r="AW333" i="5"/>
  <c r="AK333" i="5"/>
  <c r="Y333" i="5"/>
  <c r="M333" i="5"/>
  <c r="AJ333" i="5"/>
  <c r="AI333" i="5"/>
  <c r="AH333" i="5"/>
  <c r="AG333" i="5"/>
  <c r="X333" i="5"/>
  <c r="W333" i="5"/>
  <c r="V333" i="5"/>
  <c r="AT333" i="5"/>
  <c r="U333" i="5"/>
  <c r="L333" i="5"/>
  <c r="K333" i="5"/>
  <c r="J333" i="5"/>
  <c r="AV333" i="5"/>
  <c r="AU333" i="5"/>
  <c r="AS333" i="5"/>
  <c r="I333" i="5"/>
  <c r="AO320" i="5"/>
  <c r="AC320" i="5"/>
  <c r="Q320" i="5"/>
  <c r="E320" i="5"/>
  <c r="AN320" i="5"/>
  <c r="AB320" i="5"/>
  <c r="P320" i="5"/>
  <c r="D320" i="5"/>
  <c r="AY320" i="5"/>
  <c r="AM320" i="5"/>
  <c r="AA320" i="5"/>
  <c r="O320" i="5"/>
  <c r="C320" i="5"/>
  <c r="AW320" i="5"/>
  <c r="AK320" i="5"/>
  <c r="Y320" i="5"/>
  <c r="M320" i="5"/>
  <c r="AV320" i="5"/>
  <c r="AJ320" i="5"/>
  <c r="X320" i="5"/>
  <c r="L320" i="5"/>
  <c r="AU320" i="5"/>
  <c r="AI320" i="5"/>
  <c r="W320" i="5"/>
  <c r="AP320" i="5"/>
  <c r="R320" i="5"/>
  <c r="AH320" i="5"/>
  <c r="K320" i="5"/>
  <c r="AG320" i="5"/>
  <c r="J320" i="5"/>
  <c r="AF320" i="5"/>
  <c r="I320" i="5"/>
  <c r="AE320" i="5"/>
  <c r="H320" i="5"/>
  <c r="AR320" i="5"/>
  <c r="T320" i="5"/>
  <c r="AL320" i="5"/>
  <c r="AD320" i="5"/>
  <c r="Z320" i="5"/>
  <c r="V320" i="5"/>
  <c r="U320" i="5"/>
  <c r="S320" i="5"/>
  <c r="AX320" i="5"/>
  <c r="AT320" i="5"/>
  <c r="AS320" i="5"/>
  <c r="AQ320" i="5"/>
  <c r="N320" i="5"/>
  <c r="F320" i="5"/>
  <c r="B320" i="5"/>
  <c r="AR345" i="5"/>
  <c r="AF345" i="5"/>
  <c r="T345" i="5"/>
  <c r="H345" i="5"/>
  <c r="AU345" i="5"/>
  <c r="AH345" i="5"/>
  <c r="U345" i="5"/>
  <c r="AT345" i="5"/>
  <c r="AG345" i="5"/>
  <c r="S345" i="5"/>
  <c r="F345" i="5"/>
  <c r="AS345" i="5"/>
  <c r="AE345" i="5"/>
  <c r="R345" i="5"/>
  <c r="E345" i="5"/>
  <c r="AQ345" i="5"/>
  <c r="AD345" i="5"/>
  <c r="Q345" i="5"/>
  <c r="D345" i="5"/>
  <c r="AP345" i="5"/>
  <c r="AC345" i="5"/>
  <c r="P345" i="5"/>
  <c r="C345" i="5"/>
  <c r="AO345" i="5"/>
  <c r="AB345" i="5"/>
  <c r="O345" i="5"/>
  <c r="B345" i="5"/>
  <c r="AN345" i="5"/>
  <c r="AA345" i="5"/>
  <c r="N345" i="5"/>
  <c r="AM345" i="5"/>
  <c r="Z345" i="5"/>
  <c r="M345" i="5"/>
  <c r="Y345" i="5"/>
  <c r="X345" i="5"/>
  <c r="W345" i="5"/>
  <c r="V345" i="5"/>
  <c r="AY345" i="5"/>
  <c r="L345" i="5"/>
  <c r="AX345" i="5"/>
  <c r="K345" i="5"/>
  <c r="AW345" i="5"/>
  <c r="J345" i="5"/>
  <c r="AL345" i="5"/>
  <c r="AK345" i="5"/>
  <c r="AJ345" i="5"/>
  <c r="AI345" i="5"/>
  <c r="AV345" i="5"/>
  <c r="I345" i="5"/>
  <c r="AT344" i="5"/>
  <c r="AH344" i="5"/>
  <c r="V344" i="5"/>
  <c r="J344" i="5"/>
  <c r="AR344" i="5"/>
  <c r="AE344" i="5"/>
  <c r="R344" i="5"/>
  <c r="E344" i="5"/>
  <c r="AQ344" i="5"/>
  <c r="AD344" i="5"/>
  <c r="Q344" i="5"/>
  <c r="D344" i="5"/>
  <c r="AP344" i="5"/>
  <c r="AC344" i="5"/>
  <c r="P344" i="5"/>
  <c r="C344" i="5"/>
  <c r="AO344" i="5"/>
  <c r="AB344" i="5"/>
  <c r="O344" i="5"/>
  <c r="B344" i="5"/>
  <c r="AN344" i="5"/>
  <c r="AA344" i="5"/>
  <c r="N344" i="5"/>
  <c r="AM344" i="5"/>
  <c r="Z344" i="5"/>
  <c r="M344" i="5"/>
  <c r="AY344" i="5"/>
  <c r="AL344" i="5"/>
  <c r="Y344" i="5"/>
  <c r="L344" i="5"/>
  <c r="AX344" i="5"/>
  <c r="AK344" i="5"/>
  <c r="X344" i="5"/>
  <c r="K344" i="5"/>
  <c r="AJ344" i="5"/>
  <c r="AI344" i="5"/>
  <c r="AG344" i="5"/>
  <c r="AF344" i="5"/>
  <c r="W344" i="5"/>
  <c r="U344" i="5"/>
  <c r="T344" i="5"/>
  <c r="I344" i="5"/>
  <c r="F344" i="5"/>
  <c r="AS344" i="5"/>
  <c r="AW344" i="5"/>
  <c r="AV344" i="5"/>
  <c r="AU344" i="5"/>
  <c r="S344" i="5"/>
  <c r="H344" i="5"/>
  <c r="AT338" i="5"/>
  <c r="AH338" i="5"/>
  <c r="V338" i="5"/>
  <c r="J338" i="5"/>
  <c r="AS338" i="5"/>
  <c r="AG338" i="5"/>
  <c r="U338" i="5"/>
  <c r="I338" i="5"/>
  <c r="AR338" i="5"/>
  <c r="AF338" i="5"/>
  <c r="T338" i="5"/>
  <c r="H338" i="5"/>
  <c r="AQ338" i="5"/>
  <c r="AE338" i="5"/>
  <c r="S338" i="5"/>
  <c r="AP338" i="5"/>
  <c r="AD338" i="5"/>
  <c r="R338" i="5"/>
  <c r="F338" i="5"/>
  <c r="AO338" i="5"/>
  <c r="AC338" i="5"/>
  <c r="Q338" i="5"/>
  <c r="E338" i="5"/>
  <c r="AN338" i="5"/>
  <c r="AB338" i="5"/>
  <c r="P338" i="5"/>
  <c r="D338" i="5"/>
  <c r="AY338" i="5"/>
  <c r="AM338" i="5"/>
  <c r="AA338" i="5"/>
  <c r="O338" i="5"/>
  <c r="C338" i="5"/>
  <c r="AL338" i="5"/>
  <c r="B338" i="5"/>
  <c r="AK338" i="5"/>
  <c r="AJ338" i="5"/>
  <c r="AI338" i="5"/>
  <c r="Z338" i="5"/>
  <c r="Y338" i="5"/>
  <c r="X338" i="5"/>
  <c r="AW338" i="5"/>
  <c r="AU338" i="5"/>
  <c r="W338" i="5"/>
  <c r="N338" i="5"/>
  <c r="M338" i="5"/>
  <c r="AV338" i="5"/>
  <c r="L338" i="5"/>
  <c r="K338" i="5"/>
  <c r="AX338" i="5"/>
  <c r="AX301" i="5"/>
  <c r="AL301" i="5"/>
  <c r="Z301" i="5"/>
  <c r="N301" i="5"/>
  <c r="B301" i="5"/>
  <c r="AN301" i="5"/>
  <c r="AP301" i="5"/>
  <c r="AC301" i="5"/>
  <c r="P301" i="5"/>
  <c r="C301" i="5"/>
  <c r="AM301" i="5"/>
  <c r="X301" i="5"/>
  <c r="J301" i="5"/>
  <c r="AK301" i="5"/>
  <c r="W301" i="5"/>
  <c r="I301" i="5"/>
  <c r="AJ301" i="5"/>
  <c r="V301" i="5"/>
  <c r="H301" i="5"/>
  <c r="AY301" i="5"/>
  <c r="AI301" i="5"/>
  <c r="U301" i="5"/>
  <c r="G301" i="5"/>
  <c r="AW301" i="5"/>
  <c r="AH301" i="5"/>
  <c r="T301" i="5"/>
  <c r="F301" i="5"/>
  <c r="AV301" i="5"/>
  <c r="AG301" i="5"/>
  <c r="S301" i="5"/>
  <c r="E301" i="5"/>
  <c r="AU301" i="5"/>
  <c r="R301" i="5"/>
  <c r="AT301" i="5"/>
  <c r="Q301" i="5"/>
  <c r="AS301" i="5"/>
  <c r="O301" i="5"/>
  <c r="AR301" i="5"/>
  <c r="M301" i="5"/>
  <c r="AQ301" i="5"/>
  <c r="L301" i="5"/>
  <c r="AO301" i="5"/>
  <c r="K301" i="5"/>
  <c r="AF301" i="5"/>
  <c r="AE301" i="5"/>
  <c r="AD301" i="5"/>
  <c r="AB301" i="5"/>
  <c r="Y301" i="5"/>
  <c r="AA301" i="5"/>
  <c r="D301" i="5"/>
  <c r="AX298" i="5"/>
  <c r="AL298" i="5"/>
  <c r="Z298" i="5"/>
  <c r="N298" i="5"/>
  <c r="B298" i="5"/>
  <c r="AV298" i="5"/>
  <c r="AI298" i="5"/>
  <c r="V298" i="5"/>
  <c r="I298" i="5"/>
  <c r="AU298" i="5"/>
  <c r="AH298" i="5"/>
  <c r="U298" i="5"/>
  <c r="H298" i="5"/>
  <c r="AT298" i="5"/>
  <c r="AG298" i="5"/>
  <c r="T298" i="5"/>
  <c r="G298" i="5"/>
  <c r="AS298" i="5"/>
  <c r="AF298" i="5"/>
  <c r="S298" i="5"/>
  <c r="F298" i="5"/>
  <c r="AR298" i="5"/>
  <c r="AE298" i="5"/>
  <c r="R298" i="5"/>
  <c r="E298" i="5"/>
  <c r="AQ298" i="5"/>
  <c r="AD298" i="5"/>
  <c r="Q298" i="5"/>
  <c r="D298" i="5"/>
  <c r="AC298" i="5"/>
  <c r="C298" i="5"/>
  <c r="AB298" i="5"/>
  <c r="AA298" i="5"/>
  <c r="Y298" i="5"/>
  <c r="AY298" i="5"/>
  <c r="X298" i="5"/>
  <c r="AW298" i="5"/>
  <c r="W298" i="5"/>
  <c r="P298" i="5"/>
  <c r="O298" i="5"/>
  <c r="M298" i="5"/>
  <c r="L298" i="5"/>
  <c r="J298" i="5"/>
  <c r="AN298" i="5"/>
  <c r="K298" i="5"/>
  <c r="AO298" i="5"/>
  <c r="AP298" i="5"/>
  <c r="AM298" i="5"/>
  <c r="AK298" i="5"/>
  <c r="AJ298" i="5"/>
  <c r="AX342" i="5"/>
  <c r="AL342" i="5"/>
  <c r="Z342" i="5"/>
  <c r="AN342" i="5"/>
  <c r="AA342" i="5"/>
  <c r="N342" i="5"/>
  <c r="B342" i="5"/>
  <c r="AM342" i="5"/>
  <c r="Y342" i="5"/>
  <c r="M342" i="5"/>
  <c r="AY342" i="5"/>
  <c r="AK342" i="5"/>
  <c r="X342" i="5"/>
  <c r="L342" i="5"/>
  <c r="AW342" i="5"/>
  <c r="AJ342" i="5"/>
  <c r="W342" i="5"/>
  <c r="K342" i="5"/>
  <c r="AV342" i="5"/>
  <c r="AI342" i="5"/>
  <c r="V342" i="5"/>
  <c r="J342" i="5"/>
  <c r="AU342" i="5"/>
  <c r="AH342" i="5"/>
  <c r="U342" i="5"/>
  <c r="I342" i="5"/>
  <c r="AT342" i="5"/>
  <c r="AG342" i="5"/>
  <c r="T342" i="5"/>
  <c r="H342" i="5"/>
  <c r="AS342" i="5"/>
  <c r="AF342" i="5"/>
  <c r="S342" i="5"/>
  <c r="R342" i="5"/>
  <c r="Q342" i="5"/>
  <c r="P342" i="5"/>
  <c r="O342" i="5"/>
  <c r="AR342" i="5"/>
  <c r="F342" i="5"/>
  <c r="AQ342" i="5"/>
  <c r="E342" i="5"/>
  <c r="AP342" i="5"/>
  <c r="D342" i="5"/>
  <c r="AC342" i="5"/>
  <c r="C342" i="5"/>
  <c r="AE342" i="5"/>
  <c r="AB342" i="5"/>
  <c r="AO342" i="5"/>
  <c r="AD342" i="5"/>
  <c r="AP328" i="5"/>
  <c r="AD328" i="5"/>
  <c r="R328" i="5"/>
  <c r="F328" i="5"/>
  <c r="AO328" i="5"/>
  <c r="AC328" i="5"/>
  <c r="Q328" i="5"/>
  <c r="E328" i="5"/>
  <c r="AN328" i="5"/>
  <c r="AB328" i="5"/>
  <c r="P328" i="5"/>
  <c r="D328" i="5"/>
  <c r="AY328" i="5"/>
  <c r="AM328" i="5"/>
  <c r="AA328" i="5"/>
  <c r="O328" i="5"/>
  <c r="C328" i="5"/>
  <c r="AX328" i="5"/>
  <c r="AL328" i="5"/>
  <c r="Z328" i="5"/>
  <c r="N328" i="5"/>
  <c r="B328" i="5"/>
  <c r="AW328" i="5"/>
  <c r="AK328" i="5"/>
  <c r="Y328" i="5"/>
  <c r="M328" i="5"/>
  <c r="AU328" i="5"/>
  <c r="AI328" i="5"/>
  <c r="W328" i="5"/>
  <c r="K328" i="5"/>
  <c r="X328" i="5"/>
  <c r="V328" i="5"/>
  <c r="AV328" i="5"/>
  <c r="U328" i="5"/>
  <c r="AT328" i="5"/>
  <c r="T328" i="5"/>
  <c r="AS328" i="5"/>
  <c r="S328" i="5"/>
  <c r="AR328" i="5"/>
  <c r="L328" i="5"/>
  <c r="AQ328" i="5"/>
  <c r="J328" i="5"/>
  <c r="AH328" i="5"/>
  <c r="AG328" i="5"/>
  <c r="AF328" i="5"/>
  <c r="AE328" i="5"/>
  <c r="AJ328" i="5"/>
  <c r="I328" i="5"/>
  <c r="H328" i="5"/>
  <c r="AR327" i="5"/>
  <c r="AF327" i="5"/>
  <c r="T327" i="5"/>
  <c r="H327" i="5"/>
  <c r="AQ327" i="5"/>
  <c r="AE327" i="5"/>
  <c r="S327" i="5"/>
  <c r="AP327" i="5"/>
  <c r="AD327" i="5"/>
  <c r="R327" i="5"/>
  <c r="F327" i="5"/>
  <c r="AO327" i="5"/>
  <c r="AC327" i="5"/>
  <c r="Q327" i="5"/>
  <c r="E327" i="5"/>
  <c r="AN327" i="5"/>
  <c r="AB327" i="5"/>
  <c r="P327" i="5"/>
  <c r="D327" i="5"/>
  <c r="AY327" i="5"/>
  <c r="AM327" i="5"/>
  <c r="AA327" i="5"/>
  <c r="O327" i="5"/>
  <c r="C327" i="5"/>
  <c r="AW327" i="5"/>
  <c r="AK327" i="5"/>
  <c r="Y327" i="5"/>
  <c r="M327" i="5"/>
  <c r="AU327" i="5"/>
  <c r="U327" i="5"/>
  <c r="AT327" i="5"/>
  <c r="N327" i="5"/>
  <c r="AS327" i="5"/>
  <c r="L327" i="5"/>
  <c r="AL327" i="5"/>
  <c r="K327" i="5"/>
  <c r="AJ327" i="5"/>
  <c r="J327" i="5"/>
  <c r="AI327" i="5"/>
  <c r="I327" i="5"/>
  <c r="AH327" i="5"/>
  <c r="B327" i="5"/>
  <c r="Z327" i="5"/>
  <c r="W327" i="5"/>
  <c r="V327" i="5"/>
  <c r="AV327" i="5"/>
  <c r="AX327" i="5"/>
  <c r="AG327" i="5"/>
  <c r="X327" i="5"/>
  <c r="AP340" i="5"/>
  <c r="AD340" i="5"/>
  <c r="R340" i="5"/>
  <c r="F340" i="5"/>
  <c r="AO340" i="5"/>
  <c r="AC340" i="5"/>
  <c r="Q340" i="5"/>
  <c r="E340" i="5"/>
  <c r="AN340" i="5"/>
  <c r="AB340" i="5"/>
  <c r="P340" i="5"/>
  <c r="D340" i="5"/>
  <c r="AY340" i="5"/>
  <c r="AM340" i="5"/>
  <c r="AA340" i="5"/>
  <c r="O340" i="5"/>
  <c r="C340" i="5"/>
  <c r="AX340" i="5"/>
  <c r="AL340" i="5"/>
  <c r="Z340" i="5"/>
  <c r="N340" i="5"/>
  <c r="B340" i="5"/>
  <c r="AW340" i="5"/>
  <c r="AK340" i="5"/>
  <c r="Y340" i="5"/>
  <c r="M340" i="5"/>
  <c r="AV340" i="5"/>
  <c r="AJ340" i="5"/>
  <c r="X340" i="5"/>
  <c r="L340" i="5"/>
  <c r="AU340" i="5"/>
  <c r="AI340" i="5"/>
  <c r="W340" i="5"/>
  <c r="K340" i="5"/>
  <c r="AT340" i="5"/>
  <c r="J340" i="5"/>
  <c r="AS340" i="5"/>
  <c r="I340" i="5"/>
  <c r="AR340" i="5"/>
  <c r="H340" i="5"/>
  <c r="AQ340" i="5"/>
  <c r="AH340" i="5"/>
  <c r="AG340" i="5"/>
  <c r="AF340" i="5"/>
  <c r="AE340" i="5"/>
  <c r="U340" i="5"/>
  <c r="T340" i="5"/>
  <c r="S340" i="5"/>
  <c r="V340" i="5"/>
  <c r="AV308" i="5"/>
  <c r="AJ308" i="5"/>
  <c r="X308" i="5"/>
  <c r="L308" i="5"/>
  <c r="AQ308" i="5"/>
  <c r="AD308" i="5"/>
  <c r="Q308" i="5"/>
  <c r="D308" i="5"/>
  <c r="AO308" i="5"/>
  <c r="AB308" i="5"/>
  <c r="O308" i="5"/>
  <c r="B308" i="5"/>
  <c r="AN308" i="5"/>
  <c r="AA308" i="5"/>
  <c r="N308" i="5"/>
  <c r="AM308" i="5"/>
  <c r="Z308" i="5"/>
  <c r="M308" i="5"/>
  <c r="AY308" i="5"/>
  <c r="AL308" i="5"/>
  <c r="Y308" i="5"/>
  <c r="K308" i="5"/>
  <c r="AS308" i="5"/>
  <c r="AF308" i="5"/>
  <c r="S308" i="5"/>
  <c r="F308" i="5"/>
  <c r="AP308" i="5"/>
  <c r="P308" i="5"/>
  <c r="AK308" i="5"/>
  <c r="J308" i="5"/>
  <c r="AI308" i="5"/>
  <c r="I308" i="5"/>
  <c r="AH308" i="5"/>
  <c r="H308" i="5"/>
  <c r="AG308" i="5"/>
  <c r="G308" i="5"/>
  <c r="AE308" i="5"/>
  <c r="E308" i="5"/>
  <c r="AC308" i="5"/>
  <c r="W308" i="5"/>
  <c r="V308" i="5"/>
  <c r="U308" i="5"/>
  <c r="T308" i="5"/>
  <c r="R308" i="5"/>
  <c r="AX308" i="5"/>
  <c r="AW308" i="5"/>
  <c r="AU308" i="5"/>
  <c r="AR308" i="5"/>
  <c r="AT308" i="5"/>
  <c r="C308" i="5"/>
  <c r="AR295" i="5"/>
  <c r="AF295" i="5"/>
  <c r="T295" i="5"/>
  <c r="H295" i="5"/>
  <c r="AO295" i="5"/>
  <c r="AB295" i="5"/>
  <c r="O295" i="5"/>
  <c r="B295" i="5"/>
  <c r="AN295" i="5"/>
  <c r="AA295" i="5"/>
  <c r="N295" i="5"/>
  <c r="AM295" i="5"/>
  <c r="Z295" i="5"/>
  <c r="M295" i="5"/>
  <c r="AY295" i="5"/>
  <c r="AL295" i="5"/>
  <c r="Y295" i="5"/>
  <c r="L295" i="5"/>
  <c r="AX295" i="5"/>
  <c r="AK295" i="5"/>
  <c r="X295" i="5"/>
  <c r="K295" i="5"/>
  <c r="AW295" i="5"/>
  <c r="AJ295" i="5"/>
  <c r="W295" i="5"/>
  <c r="J295" i="5"/>
  <c r="AV295" i="5"/>
  <c r="V295" i="5"/>
  <c r="AU295" i="5"/>
  <c r="U295" i="5"/>
  <c r="AT295" i="5"/>
  <c r="S295" i="5"/>
  <c r="AS295" i="5"/>
  <c r="R295" i="5"/>
  <c r="AQ295" i="5"/>
  <c r="Q295" i="5"/>
  <c r="AP295" i="5"/>
  <c r="P295" i="5"/>
  <c r="I295" i="5"/>
  <c r="G295" i="5"/>
  <c r="F295" i="5"/>
  <c r="E295" i="5"/>
  <c r="C295" i="5"/>
  <c r="AG295" i="5"/>
  <c r="AI295" i="5"/>
  <c r="AH295" i="5"/>
  <c r="AE295" i="5"/>
  <c r="AD295" i="5"/>
  <c r="AC295" i="5"/>
  <c r="D295" i="5"/>
  <c r="AX313" i="5"/>
  <c r="AL313" i="5"/>
  <c r="Z313" i="5"/>
  <c r="N313" i="5"/>
  <c r="B313" i="5"/>
  <c r="AP313" i="5"/>
  <c r="AC313" i="5"/>
  <c r="P313" i="5"/>
  <c r="C313" i="5"/>
  <c r="AN313" i="5"/>
  <c r="AA313" i="5"/>
  <c r="M313" i="5"/>
  <c r="AM313" i="5"/>
  <c r="Y313" i="5"/>
  <c r="L313" i="5"/>
  <c r="AY313" i="5"/>
  <c r="AK313" i="5"/>
  <c r="X313" i="5"/>
  <c r="K313" i="5"/>
  <c r="AW313" i="5"/>
  <c r="AJ313" i="5"/>
  <c r="W313" i="5"/>
  <c r="J313" i="5"/>
  <c r="AR313" i="5"/>
  <c r="AE313" i="5"/>
  <c r="R313" i="5"/>
  <c r="E313" i="5"/>
  <c r="AB313" i="5"/>
  <c r="AV313" i="5"/>
  <c r="V313" i="5"/>
  <c r="AU313" i="5"/>
  <c r="U313" i="5"/>
  <c r="AT313" i="5"/>
  <c r="T313" i="5"/>
  <c r="AS313" i="5"/>
  <c r="S313" i="5"/>
  <c r="AQ313" i="5"/>
  <c r="Q313" i="5"/>
  <c r="AO313" i="5"/>
  <c r="AI313" i="5"/>
  <c r="AH313" i="5"/>
  <c r="AG313" i="5"/>
  <c r="AF313" i="5"/>
  <c r="AD313" i="5"/>
  <c r="O313" i="5"/>
  <c r="I313" i="5"/>
  <c r="H313" i="5"/>
  <c r="G313" i="5"/>
  <c r="D313" i="5"/>
  <c r="F313" i="5"/>
  <c r="AQ325" i="5"/>
  <c r="AE325" i="5"/>
  <c r="S325" i="5"/>
  <c r="AP325" i="5"/>
  <c r="AD325" i="5"/>
  <c r="R325" i="5"/>
  <c r="F325" i="5"/>
  <c r="AO325" i="5"/>
  <c r="AC325" i="5"/>
  <c r="Q325" i="5"/>
  <c r="E325" i="5"/>
  <c r="AN325" i="5"/>
  <c r="AB325" i="5"/>
  <c r="P325" i="5"/>
  <c r="D325" i="5"/>
  <c r="AY325" i="5"/>
  <c r="AM325" i="5"/>
  <c r="AA325" i="5"/>
  <c r="O325" i="5"/>
  <c r="C325" i="5"/>
  <c r="AX325" i="5"/>
  <c r="AL325" i="5"/>
  <c r="Z325" i="5"/>
  <c r="N325" i="5"/>
  <c r="B325" i="5"/>
  <c r="AW325" i="5"/>
  <c r="AK325" i="5"/>
  <c r="Y325" i="5"/>
  <c r="M325" i="5"/>
  <c r="AJ325" i="5"/>
  <c r="J325" i="5"/>
  <c r="AH325" i="5"/>
  <c r="H325" i="5"/>
  <c r="AG325" i="5"/>
  <c r="AF325" i="5"/>
  <c r="X325" i="5"/>
  <c r="AS325" i="5"/>
  <c r="L325" i="5"/>
  <c r="I325" i="5"/>
  <c r="AV325" i="5"/>
  <c r="AU325" i="5"/>
  <c r="AT325" i="5"/>
  <c r="AR325" i="5"/>
  <c r="AI325" i="5"/>
  <c r="W325" i="5"/>
  <c r="V325" i="5"/>
  <c r="U325" i="5"/>
  <c r="T325" i="5"/>
  <c r="K325" i="5"/>
  <c r="AP334" i="5"/>
  <c r="AD334" i="5"/>
  <c r="R334" i="5"/>
  <c r="F334" i="5"/>
  <c r="AO334" i="5"/>
  <c r="AC334" i="5"/>
  <c r="Q334" i="5"/>
  <c r="E334" i="5"/>
  <c r="AN334" i="5"/>
  <c r="AB334" i="5"/>
  <c r="P334" i="5"/>
  <c r="D334" i="5"/>
  <c r="AY334" i="5"/>
  <c r="AM334" i="5"/>
  <c r="AA334" i="5"/>
  <c r="O334" i="5"/>
  <c r="C334" i="5"/>
  <c r="AX334" i="5"/>
  <c r="AL334" i="5"/>
  <c r="Z334" i="5"/>
  <c r="N334" i="5"/>
  <c r="B334" i="5"/>
  <c r="AW334" i="5"/>
  <c r="AK334" i="5"/>
  <c r="Y334" i="5"/>
  <c r="M334" i="5"/>
  <c r="AV334" i="5"/>
  <c r="AJ334" i="5"/>
  <c r="X334" i="5"/>
  <c r="L334" i="5"/>
  <c r="AU334" i="5"/>
  <c r="AI334" i="5"/>
  <c r="W334" i="5"/>
  <c r="K334" i="5"/>
  <c r="V334" i="5"/>
  <c r="U334" i="5"/>
  <c r="T334" i="5"/>
  <c r="S334" i="5"/>
  <c r="AT334" i="5"/>
  <c r="J334" i="5"/>
  <c r="AS334" i="5"/>
  <c r="I334" i="5"/>
  <c r="AR334" i="5"/>
  <c r="H334" i="5"/>
  <c r="AQ334" i="5"/>
  <c r="AH334" i="5"/>
  <c r="AG334" i="5"/>
  <c r="AF334" i="5"/>
  <c r="AE334" i="5"/>
  <c r="AR310" i="5"/>
  <c r="AF310" i="5"/>
  <c r="T310" i="5"/>
  <c r="H310" i="5"/>
  <c r="AV310" i="5"/>
  <c r="AI310" i="5"/>
  <c r="V310" i="5"/>
  <c r="I310" i="5"/>
  <c r="AT310" i="5"/>
  <c r="AG310" i="5"/>
  <c r="S310" i="5"/>
  <c r="F310" i="5"/>
  <c r="AS310" i="5"/>
  <c r="AE310" i="5"/>
  <c r="R310" i="5"/>
  <c r="E310" i="5"/>
  <c r="AQ310" i="5"/>
  <c r="AD310" i="5"/>
  <c r="Q310" i="5"/>
  <c r="D310" i="5"/>
  <c r="AP310" i="5"/>
  <c r="AC310" i="5"/>
  <c r="P310" i="5"/>
  <c r="C310" i="5"/>
  <c r="AX310" i="5"/>
  <c r="AK310" i="5"/>
  <c r="X310" i="5"/>
  <c r="K310" i="5"/>
  <c r="AU310" i="5"/>
  <c r="U310" i="5"/>
  <c r="AO310" i="5"/>
  <c r="O310" i="5"/>
  <c r="AN310" i="5"/>
  <c r="N310" i="5"/>
  <c r="AM310" i="5"/>
  <c r="M310" i="5"/>
  <c r="AL310" i="5"/>
  <c r="L310" i="5"/>
  <c r="AJ310" i="5"/>
  <c r="J310" i="5"/>
  <c r="AH310" i="5"/>
  <c r="AB310" i="5"/>
  <c r="AA310" i="5"/>
  <c r="Z310" i="5"/>
  <c r="Y310" i="5"/>
  <c r="W310" i="5"/>
  <c r="AW310" i="5"/>
  <c r="AY310" i="5"/>
  <c r="G310" i="5"/>
  <c r="B310" i="5"/>
  <c r="AY321" i="5"/>
  <c r="AM321" i="5"/>
  <c r="AA321" i="5"/>
  <c r="O321" i="5"/>
  <c r="C321" i="5"/>
  <c r="AX321" i="5"/>
  <c r="AL321" i="5"/>
  <c r="Z321" i="5"/>
  <c r="N321" i="5"/>
  <c r="B321" i="5"/>
  <c r="AW321" i="5"/>
  <c r="AK321" i="5"/>
  <c r="Y321" i="5"/>
  <c r="M321" i="5"/>
  <c r="AV321" i="5"/>
  <c r="AU321" i="5"/>
  <c r="AI321" i="5"/>
  <c r="W321" i="5"/>
  <c r="K321" i="5"/>
  <c r="AT321" i="5"/>
  <c r="AH321" i="5"/>
  <c r="V321" i="5"/>
  <c r="J321" i="5"/>
  <c r="AS321" i="5"/>
  <c r="AG321" i="5"/>
  <c r="U321" i="5"/>
  <c r="I321" i="5"/>
  <c r="AN321" i="5"/>
  <c r="P321" i="5"/>
  <c r="AF321" i="5"/>
  <c r="H321" i="5"/>
  <c r="AE321" i="5"/>
  <c r="AD321" i="5"/>
  <c r="F321" i="5"/>
  <c r="AC321" i="5"/>
  <c r="E321" i="5"/>
  <c r="AP321" i="5"/>
  <c r="R321" i="5"/>
  <c r="AJ321" i="5"/>
  <c r="AB321" i="5"/>
  <c r="X321" i="5"/>
  <c r="T321" i="5"/>
  <c r="S321" i="5"/>
  <c r="Q321" i="5"/>
  <c r="L321" i="5"/>
  <c r="D321" i="5"/>
  <c r="AR321" i="5"/>
  <c r="AO321" i="5"/>
  <c r="AQ321" i="5"/>
  <c r="AX330" i="5"/>
  <c r="AL330" i="5"/>
  <c r="Z330" i="5"/>
  <c r="N330" i="5"/>
  <c r="B330" i="5"/>
  <c r="AW330" i="5"/>
  <c r="AK330" i="5"/>
  <c r="Y330" i="5"/>
  <c r="M330" i="5"/>
  <c r="AV330" i="5"/>
  <c r="AJ330" i="5"/>
  <c r="X330" i="5"/>
  <c r="L330" i="5"/>
  <c r="AU330" i="5"/>
  <c r="AI330" i="5"/>
  <c r="W330" i="5"/>
  <c r="K330" i="5"/>
  <c r="AT330" i="5"/>
  <c r="AH330" i="5"/>
  <c r="V330" i="5"/>
  <c r="J330" i="5"/>
  <c r="AS330" i="5"/>
  <c r="AG330" i="5"/>
  <c r="U330" i="5"/>
  <c r="I330" i="5"/>
  <c r="AR330" i="5"/>
  <c r="AF330" i="5"/>
  <c r="AQ330" i="5"/>
  <c r="AE330" i="5"/>
  <c r="S330" i="5"/>
  <c r="AP330" i="5"/>
  <c r="O330" i="5"/>
  <c r="AO330" i="5"/>
  <c r="H330" i="5"/>
  <c r="AN330" i="5"/>
  <c r="F330" i="5"/>
  <c r="AM330" i="5"/>
  <c r="E330" i="5"/>
  <c r="AD330" i="5"/>
  <c r="D330" i="5"/>
  <c r="AC330" i="5"/>
  <c r="C330" i="5"/>
  <c r="AB330" i="5"/>
  <c r="R330" i="5"/>
  <c r="P330" i="5"/>
  <c r="AA330" i="5"/>
  <c r="AY330" i="5"/>
  <c r="T330" i="5"/>
  <c r="Q330" i="5"/>
  <c r="AQ319" i="5"/>
  <c r="AE319" i="5"/>
  <c r="S319" i="5"/>
  <c r="AP319" i="5"/>
  <c r="AD319" i="5"/>
  <c r="R319" i="5"/>
  <c r="F319" i="5"/>
  <c r="AO319" i="5"/>
  <c r="AC319" i="5"/>
  <c r="Q319" i="5"/>
  <c r="E319" i="5"/>
  <c r="AY319" i="5"/>
  <c r="AM319" i="5"/>
  <c r="AA319" i="5"/>
  <c r="O319" i="5"/>
  <c r="C319" i="5"/>
  <c r="AX319" i="5"/>
  <c r="AL319" i="5"/>
  <c r="Z319" i="5"/>
  <c r="N319" i="5"/>
  <c r="B319" i="5"/>
  <c r="AT319" i="5"/>
  <c r="X319" i="5"/>
  <c r="D319" i="5"/>
  <c r="AR319" i="5"/>
  <c r="V319" i="5"/>
  <c r="AN319" i="5"/>
  <c r="U319" i="5"/>
  <c r="AK319" i="5"/>
  <c r="T319" i="5"/>
  <c r="AJ319" i="5"/>
  <c r="P319" i="5"/>
  <c r="AV319" i="5"/>
  <c r="AB319" i="5"/>
  <c r="I319" i="5"/>
  <c r="AS319" i="5"/>
  <c r="AI319" i="5"/>
  <c r="AH319" i="5"/>
  <c r="AG319" i="5"/>
  <c r="AF319" i="5"/>
  <c r="Y319" i="5"/>
  <c r="W319" i="5"/>
  <c r="M319" i="5"/>
  <c r="L319" i="5"/>
  <c r="K319" i="5"/>
  <c r="J319" i="5"/>
  <c r="H319" i="5"/>
  <c r="AU319" i="5"/>
  <c r="AW319" i="5"/>
  <c r="AT303" i="5"/>
  <c r="AH303" i="5"/>
  <c r="V303" i="5"/>
  <c r="J303" i="5"/>
  <c r="AR303" i="5"/>
  <c r="AE303" i="5"/>
  <c r="R303" i="5"/>
  <c r="E303" i="5"/>
  <c r="AO303" i="5"/>
  <c r="AB303" i="5"/>
  <c r="O303" i="5"/>
  <c r="B303" i="5"/>
  <c r="AN303" i="5"/>
  <c r="AA303" i="5"/>
  <c r="N303" i="5"/>
  <c r="AM303" i="5"/>
  <c r="Z303" i="5"/>
  <c r="M303" i="5"/>
  <c r="AU303" i="5"/>
  <c r="AG303" i="5"/>
  <c r="T303" i="5"/>
  <c r="G303" i="5"/>
  <c r="AJ303" i="5"/>
  <c r="L303" i="5"/>
  <c r="AI303" i="5"/>
  <c r="K303" i="5"/>
  <c r="AF303" i="5"/>
  <c r="I303" i="5"/>
  <c r="AY303" i="5"/>
  <c r="AD303" i="5"/>
  <c r="H303" i="5"/>
  <c r="AX303" i="5"/>
  <c r="AC303" i="5"/>
  <c r="F303" i="5"/>
  <c r="AW303" i="5"/>
  <c r="Y303" i="5"/>
  <c r="D303" i="5"/>
  <c r="X303" i="5"/>
  <c r="W303" i="5"/>
  <c r="U303" i="5"/>
  <c r="S303" i="5"/>
  <c r="Q303" i="5"/>
  <c r="P303" i="5"/>
  <c r="C303" i="5"/>
  <c r="AQ303" i="5"/>
  <c r="AS303" i="5"/>
  <c r="AP303" i="5"/>
  <c r="AL303" i="5"/>
  <c r="AK303" i="5"/>
  <c r="AV303" i="5"/>
  <c r="AN291" i="5"/>
  <c r="AB291" i="5"/>
  <c r="P291" i="5"/>
  <c r="D291" i="5"/>
  <c r="AS291" i="5"/>
  <c r="AF291" i="5"/>
  <c r="S291" i="5"/>
  <c r="F291" i="5"/>
  <c r="AR291" i="5"/>
  <c r="AE291" i="5"/>
  <c r="R291" i="5"/>
  <c r="E291" i="5"/>
  <c r="AQ291" i="5"/>
  <c r="AD291" i="5"/>
  <c r="Q291" i="5"/>
  <c r="C291" i="5"/>
  <c r="AP291" i="5"/>
  <c r="AC291" i="5"/>
  <c r="O291" i="5"/>
  <c r="B291" i="5"/>
  <c r="AO291" i="5"/>
  <c r="AA291" i="5"/>
  <c r="N291" i="5"/>
  <c r="AM291" i="5"/>
  <c r="Z291" i="5"/>
  <c r="M291" i="5"/>
  <c r="AL291" i="5"/>
  <c r="L291" i="5"/>
  <c r="AK291" i="5"/>
  <c r="K291" i="5"/>
  <c r="AJ291" i="5"/>
  <c r="J291" i="5"/>
  <c r="AI291" i="5"/>
  <c r="I291" i="5"/>
  <c r="AH291" i="5"/>
  <c r="H291" i="5"/>
  <c r="AG291" i="5"/>
  <c r="G291" i="5"/>
  <c r="AY291" i="5"/>
  <c r="AX291" i="5"/>
  <c r="AW291" i="5"/>
  <c r="AV291" i="5"/>
  <c r="AT291" i="5"/>
  <c r="W291" i="5"/>
  <c r="AU291" i="5"/>
  <c r="Y291" i="5"/>
  <c r="X291" i="5"/>
  <c r="V291" i="5"/>
  <c r="U291" i="5"/>
  <c r="T291" i="5"/>
  <c r="AV337" i="5"/>
  <c r="AJ337" i="5"/>
  <c r="X337" i="5"/>
  <c r="L337" i="5"/>
  <c r="AU337" i="5"/>
  <c r="AI337" i="5"/>
  <c r="W337" i="5"/>
  <c r="K337" i="5"/>
  <c r="AT337" i="5"/>
  <c r="AH337" i="5"/>
  <c r="V337" i="5"/>
  <c r="J337" i="5"/>
  <c r="AS337" i="5"/>
  <c r="AG337" i="5"/>
  <c r="U337" i="5"/>
  <c r="I337" i="5"/>
  <c r="AR337" i="5"/>
  <c r="AF337" i="5"/>
  <c r="T337" i="5"/>
  <c r="H337" i="5"/>
  <c r="AQ337" i="5"/>
  <c r="AE337" i="5"/>
  <c r="S337" i="5"/>
  <c r="AP337" i="5"/>
  <c r="AD337" i="5"/>
  <c r="R337" i="5"/>
  <c r="F337" i="5"/>
  <c r="AO337" i="5"/>
  <c r="AC337" i="5"/>
  <c r="Q337" i="5"/>
  <c r="E337" i="5"/>
  <c r="P337" i="5"/>
  <c r="AY337" i="5"/>
  <c r="O337" i="5"/>
  <c r="AX337" i="5"/>
  <c r="N337" i="5"/>
  <c r="AW337" i="5"/>
  <c r="M337" i="5"/>
  <c r="AN337" i="5"/>
  <c r="D337" i="5"/>
  <c r="AM337" i="5"/>
  <c r="C337" i="5"/>
  <c r="AL337" i="5"/>
  <c r="B337" i="5"/>
  <c r="Y337" i="5"/>
  <c r="AA337" i="5"/>
  <c r="AK337" i="5"/>
  <c r="AB337" i="5"/>
  <c r="Z337" i="5"/>
  <c r="AU323" i="5"/>
  <c r="AI323" i="5"/>
  <c r="W323" i="5"/>
  <c r="K323" i="5"/>
  <c r="AT323" i="5"/>
  <c r="AH323" i="5"/>
  <c r="V323" i="5"/>
  <c r="J323" i="5"/>
  <c r="AS323" i="5"/>
  <c r="AG323" i="5"/>
  <c r="U323" i="5"/>
  <c r="I323" i="5"/>
  <c r="AR323" i="5"/>
  <c r="AF323" i="5"/>
  <c r="T323" i="5"/>
  <c r="H323" i="5"/>
  <c r="AQ323" i="5"/>
  <c r="AE323" i="5"/>
  <c r="S323" i="5"/>
  <c r="AP323" i="5"/>
  <c r="AD323" i="5"/>
  <c r="R323" i="5"/>
  <c r="F323" i="5"/>
  <c r="AO323" i="5"/>
  <c r="AC323" i="5"/>
  <c r="Q323" i="5"/>
  <c r="E323" i="5"/>
  <c r="AY323" i="5"/>
  <c r="Y323" i="5"/>
  <c r="AW323" i="5"/>
  <c r="P323" i="5"/>
  <c r="AV323" i="5"/>
  <c r="O323" i="5"/>
  <c r="AN323" i="5"/>
  <c r="N323" i="5"/>
  <c r="AM323" i="5"/>
  <c r="M323" i="5"/>
  <c r="AA323" i="5"/>
  <c r="AX323" i="5"/>
  <c r="AL323" i="5"/>
  <c r="AK323" i="5"/>
  <c r="AJ323" i="5"/>
  <c r="AB323" i="5"/>
  <c r="Z323" i="5"/>
  <c r="X323" i="5"/>
  <c r="L323" i="5"/>
  <c r="D323" i="5"/>
  <c r="C323" i="5"/>
  <c r="B323" i="5"/>
  <c r="AU317" i="5"/>
  <c r="AI317" i="5"/>
  <c r="AT317" i="5"/>
  <c r="AP317" i="5"/>
  <c r="AD317" i="5"/>
  <c r="R317" i="5"/>
  <c r="F317" i="5"/>
  <c r="AM317" i="5"/>
  <c r="Y317" i="5"/>
  <c r="L317" i="5"/>
  <c r="AK317" i="5"/>
  <c r="W317" i="5"/>
  <c r="J317" i="5"/>
  <c r="AY317" i="5"/>
  <c r="AJ317" i="5"/>
  <c r="V317" i="5"/>
  <c r="I317" i="5"/>
  <c r="AX317" i="5"/>
  <c r="AH317" i="5"/>
  <c r="U317" i="5"/>
  <c r="H317" i="5"/>
  <c r="AW317" i="5"/>
  <c r="AG317" i="5"/>
  <c r="T317" i="5"/>
  <c r="AO317" i="5"/>
  <c r="AA317" i="5"/>
  <c r="N317" i="5"/>
  <c r="AL317" i="5"/>
  <c r="K317" i="5"/>
  <c r="AF317" i="5"/>
  <c r="E317" i="5"/>
  <c r="AE317" i="5"/>
  <c r="D317" i="5"/>
  <c r="AC317" i="5"/>
  <c r="C317" i="5"/>
  <c r="AB317" i="5"/>
  <c r="B317" i="5"/>
  <c r="Z317" i="5"/>
  <c r="AV317" i="5"/>
  <c r="AS317" i="5"/>
  <c r="AR317" i="5"/>
  <c r="AQ317" i="5"/>
  <c r="AN317" i="5"/>
  <c r="X317" i="5"/>
  <c r="S317" i="5"/>
  <c r="Q317" i="5"/>
  <c r="P317" i="5"/>
  <c r="M317" i="5"/>
  <c r="O317" i="5"/>
  <c r="AN329" i="5"/>
  <c r="AB329" i="5"/>
  <c r="P329" i="5"/>
  <c r="D329" i="5"/>
  <c r="AY329" i="5"/>
  <c r="AM329" i="5"/>
  <c r="AA329" i="5"/>
  <c r="O329" i="5"/>
  <c r="C329" i="5"/>
  <c r="AX329" i="5"/>
  <c r="AL329" i="5"/>
  <c r="Z329" i="5"/>
  <c r="N329" i="5"/>
  <c r="B329" i="5"/>
  <c r="AW329" i="5"/>
  <c r="AK329" i="5"/>
  <c r="Y329" i="5"/>
  <c r="M329" i="5"/>
  <c r="AV329" i="5"/>
  <c r="AJ329" i="5"/>
  <c r="X329" i="5"/>
  <c r="L329" i="5"/>
  <c r="AU329" i="5"/>
  <c r="AI329" i="5"/>
  <c r="W329" i="5"/>
  <c r="K329" i="5"/>
  <c r="AS329" i="5"/>
  <c r="AG329" i="5"/>
  <c r="U329" i="5"/>
  <c r="I329" i="5"/>
  <c r="AF329" i="5"/>
  <c r="F329" i="5"/>
  <c r="AE329" i="5"/>
  <c r="E329" i="5"/>
  <c r="AD329" i="5"/>
  <c r="AC329" i="5"/>
  <c r="V329" i="5"/>
  <c r="T329" i="5"/>
  <c r="AT329" i="5"/>
  <c r="S329" i="5"/>
  <c r="AR329" i="5"/>
  <c r="AQ329" i="5"/>
  <c r="AP329" i="5"/>
  <c r="J329" i="5"/>
  <c r="AO329" i="5"/>
  <c r="AH329" i="5"/>
  <c r="R329" i="5"/>
  <c r="Q329" i="5"/>
  <c r="H329" i="5"/>
  <c r="AX336" i="5"/>
  <c r="AL336" i="5"/>
  <c r="Z336" i="5"/>
  <c r="N336" i="5"/>
  <c r="B336" i="5"/>
  <c r="AW336" i="5"/>
  <c r="AK336" i="5"/>
  <c r="Y336" i="5"/>
  <c r="M336" i="5"/>
  <c r="AV336" i="5"/>
  <c r="AJ336" i="5"/>
  <c r="X336" i="5"/>
  <c r="L336" i="5"/>
  <c r="AU336" i="5"/>
  <c r="AI336" i="5"/>
  <c r="W336" i="5"/>
  <c r="K336" i="5"/>
  <c r="AT336" i="5"/>
  <c r="AH336" i="5"/>
  <c r="V336" i="5"/>
  <c r="J336" i="5"/>
  <c r="AS336" i="5"/>
  <c r="AG336" i="5"/>
  <c r="U336" i="5"/>
  <c r="I336" i="5"/>
  <c r="AR336" i="5"/>
  <c r="AF336" i="5"/>
  <c r="T336" i="5"/>
  <c r="H336" i="5"/>
  <c r="AQ336" i="5"/>
  <c r="AE336" i="5"/>
  <c r="S336" i="5"/>
  <c r="AD336" i="5"/>
  <c r="AC336" i="5"/>
  <c r="AB336" i="5"/>
  <c r="AA336" i="5"/>
  <c r="R336" i="5"/>
  <c r="Q336" i="5"/>
  <c r="P336" i="5"/>
  <c r="AP336" i="5"/>
  <c r="AO336" i="5"/>
  <c r="AN336" i="5"/>
  <c r="AM336" i="5"/>
  <c r="C336" i="5"/>
  <c r="AY336" i="5"/>
  <c r="O336" i="5"/>
  <c r="F336" i="5"/>
  <c r="E336" i="5"/>
  <c r="D336" i="5"/>
  <c r="AN335" i="5"/>
  <c r="AB335" i="5"/>
  <c r="P335" i="5"/>
  <c r="D335" i="5"/>
  <c r="AY335" i="5"/>
  <c r="AM335" i="5"/>
  <c r="AA335" i="5"/>
  <c r="O335" i="5"/>
  <c r="C335" i="5"/>
  <c r="AX335" i="5"/>
  <c r="AL335" i="5"/>
  <c r="Z335" i="5"/>
  <c r="N335" i="5"/>
  <c r="B335" i="5"/>
  <c r="AW335" i="5"/>
  <c r="AK335" i="5"/>
  <c r="Y335" i="5"/>
  <c r="M335" i="5"/>
  <c r="AV335" i="5"/>
  <c r="AJ335" i="5"/>
  <c r="X335" i="5"/>
  <c r="L335" i="5"/>
  <c r="AU335" i="5"/>
  <c r="AI335" i="5"/>
  <c r="W335" i="5"/>
  <c r="K335" i="5"/>
  <c r="AT335" i="5"/>
  <c r="AH335" i="5"/>
  <c r="V335" i="5"/>
  <c r="J335" i="5"/>
  <c r="AS335" i="5"/>
  <c r="AG335" i="5"/>
  <c r="U335" i="5"/>
  <c r="I335" i="5"/>
  <c r="AR335" i="5"/>
  <c r="H335" i="5"/>
  <c r="AQ335" i="5"/>
  <c r="AP335" i="5"/>
  <c r="F335" i="5"/>
  <c r="AO335" i="5"/>
  <c r="E335" i="5"/>
  <c r="AF335" i="5"/>
  <c r="AE335" i="5"/>
  <c r="AD335" i="5"/>
  <c r="T335" i="5"/>
  <c r="R335" i="5"/>
  <c r="Q335" i="5"/>
  <c r="S335" i="5"/>
  <c r="AC335" i="5"/>
  <c r="AX307" i="5"/>
  <c r="AL307" i="5"/>
  <c r="Z307" i="5"/>
  <c r="N307" i="5"/>
  <c r="B307" i="5"/>
  <c r="AO307" i="5"/>
  <c r="AB307" i="5"/>
  <c r="O307" i="5"/>
  <c r="AM307" i="5"/>
  <c r="Y307" i="5"/>
  <c r="L307" i="5"/>
  <c r="AY307" i="5"/>
  <c r="AK307" i="5"/>
  <c r="X307" i="5"/>
  <c r="K307" i="5"/>
  <c r="AW307" i="5"/>
  <c r="AJ307" i="5"/>
  <c r="W307" i="5"/>
  <c r="J307" i="5"/>
  <c r="AV307" i="5"/>
  <c r="AI307" i="5"/>
  <c r="V307" i="5"/>
  <c r="I307" i="5"/>
  <c r="AQ307" i="5"/>
  <c r="AD307" i="5"/>
  <c r="Q307" i="5"/>
  <c r="D307" i="5"/>
  <c r="AN307" i="5"/>
  <c r="M307" i="5"/>
  <c r="AH307" i="5"/>
  <c r="H307" i="5"/>
  <c r="AG307" i="5"/>
  <c r="G307" i="5"/>
  <c r="AF307" i="5"/>
  <c r="F307" i="5"/>
  <c r="AE307" i="5"/>
  <c r="E307" i="5"/>
  <c r="AC307" i="5"/>
  <c r="C307" i="5"/>
  <c r="AA307" i="5"/>
  <c r="U307" i="5"/>
  <c r="T307" i="5"/>
  <c r="S307" i="5"/>
  <c r="R307" i="5"/>
  <c r="P307" i="5"/>
  <c r="AT307" i="5"/>
  <c r="AU307" i="5"/>
  <c r="AS307" i="5"/>
  <c r="AR307" i="5"/>
  <c r="AP307" i="5"/>
  <c r="AR316" i="5"/>
  <c r="AF316" i="5"/>
  <c r="T316" i="5"/>
  <c r="H316" i="5"/>
  <c r="AW316" i="5"/>
  <c r="AJ316" i="5"/>
  <c r="W316" i="5"/>
  <c r="J316" i="5"/>
  <c r="AU316" i="5"/>
  <c r="AH316" i="5"/>
  <c r="U316" i="5"/>
  <c r="G316" i="5"/>
  <c r="AT316" i="5"/>
  <c r="AG316" i="5"/>
  <c r="S316" i="5"/>
  <c r="F316" i="5"/>
  <c r="AS316" i="5"/>
  <c r="AE316" i="5"/>
  <c r="R316" i="5"/>
  <c r="E316" i="5"/>
  <c r="AQ316" i="5"/>
  <c r="AD316" i="5"/>
  <c r="Q316" i="5"/>
  <c r="D316" i="5"/>
  <c r="AY316" i="5"/>
  <c r="AL316" i="5"/>
  <c r="Y316" i="5"/>
  <c r="L316" i="5"/>
  <c r="AI316" i="5"/>
  <c r="I316" i="5"/>
  <c r="AC316" i="5"/>
  <c r="C316" i="5"/>
  <c r="AB316" i="5"/>
  <c r="B316" i="5"/>
  <c r="AA316" i="5"/>
  <c r="Z316" i="5"/>
  <c r="AX316" i="5"/>
  <c r="X316" i="5"/>
  <c r="AV316" i="5"/>
  <c r="AP316" i="5"/>
  <c r="AO316" i="5"/>
  <c r="AN316" i="5"/>
  <c r="AM316" i="5"/>
  <c r="AK316" i="5"/>
  <c r="O316" i="5"/>
  <c r="V316" i="5"/>
  <c r="P316" i="5"/>
  <c r="N316" i="5"/>
  <c r="M316" i="5"/>
  <c r="K316" i="5"/>
  <c r="AS318" i="5"/>
  <c r="AG318" i="5"/>
  <c r="U318" i="5"/>
  <c r="I318" i="5"/>
  <c r="AR318" i="5"/>
  <c r="AF318" i="5"/>
  <c r="T318" i="5"/>
  <c r="H318" i="5"/>
  <c r="AN318" i="5"/>
  <c r="AB318" i="5"/>
  <c r="P318" i="5"/>
  <c r="D318" i="5"/>
  <c r="AK318" i="5"/>
  <c r="V318" i="5"/>
  <c r="E318" i="5"/>
  <c r="AX318" i="5"/>
  <c r="AI318" i="5"/>
  <c r="R318" i="5"/>
  <c r="B318" i="5"/>
  <c r="AW318" i="5"/>
  <c r="AH318" i="5"/>
  <c r="Q318" i="5"/>
  <c r="AV318" i="5"/>
  <c r="AE318" i="5"/>
  <c r="O318" i="5"/>
  <c r="AU318" i="5"/>
  <c r="AD318" i="5"/>
  <c r="N318" i="5"/>
  <c r="AM318" i="5"/>
  <c r="X318" i="5"/>
  <c r="AY318" i="5"/>
  <c r="S318" i="5"/>
  <c r="AT318" i="5"/>
  <c r="M318" i="5"/>
  <c r="AQ318" i="5"/>
  <c r="L318" i="5"/>
  <c r="AP318" i="5"/>
  <c r="K318" i="5"/>
  <c r="AO318" i="5"/>
  <c r="J318" i="5"/>
  <c r="AL318" i="5"/>
  <c r="F318" i="5"/>
  <c r="C318" i="5"/>
  <c r="AA318" i="5"/>
  <c r="AJ318" i="5"/>
  <c r="AC318" i="5"/>
  <c r="Z318" i="5"/>
  <c r="Y318" i="5"/>
  <c r="W318" i="5"/>
  <c r="AV343" i="5"/>
  <c r="AJ343" i="5"/>
  <c r="X343" i="5"/>
  <c r="L343" i="5"/>
  <c r="AP343" i="5"/>
  <c r="AC343" i="5"/>
  <c r="P343" i="5"/>
  <c r="C343" i="5"/>
  <c r="AO343" i="5"/>
  <c r="AB343" i="5"/>
  <c r="O343" i="5"/>
  <c r="B343" i="5"/>
  <c r="AN343" i="5"/>
  <c r="AA343" i="5"/>
  <c r="N343" i="5"/>
  <c r="AM343" i="5"/>
  <c r="Z343" i="5"/>
  <c r="M343" i="5"/>
  <c r="AY343" i="5"/>
  <c r="AL343" i="5"/>
  <c r="Y343" i="5"/>
  <c r="K343" i="5"/>
  <c r="AX343" i="5"/>
  <c r="AK343" i="5"/>
  <c r="W343" i="5"/>
  <c r="J343" i="5"/>
  <c r="AW343" i="5"/>
  <c r="AI343" i="5"/>
  <c r="V343" i="5"/>
  <c r="I343" i="5"/>
  <c r="AU343" i="5"/>
  <c r="AH343" i="5"/>
  <c r="U343" i="5"/>
  <c r="H343" i="5"/>
  <c r="AT343" i="5"/>
  <c r="AS343" i="5"/>
  <c r="F343" i="5"/>
  <c r="AR343" i="5"/>
  <c r="E343" i="5"/>
  <c r="AQ343" i="5"/>
  <c r="D343" i="5"/>
  <c r="AG343" i="5"/>
  <c r="AF343" i="5"/>
  <c r="AE343" i="5"/>
  <c r="AD343" i="5"/>
  <c r="T343" i="5"/>
  <c r="S343" i="5"/>
  <c r="R343" i="5"/>
  <c r="Q343" i="5"/>
  <c r="AT294" i="5"/>
  <c r="AH294" i="5"/>
  <c r="V294" i="5"/>
  <c r="J294" i="5"/>
  <c r="AM294" i="5"/>
  <c r="Z294" i="5"/>
  <c r="M294" i="5"/>
  <c r="AY294" i="5"/>
  <c r="AL294" i="5"/>
  <c r="Y294" i="5"/>
  <c r="L294" i="5"/>
  <c r="AX294" i="5"/>
  <c r="AK294" i="5"/>
  <c r="X294" i="5"/>
  <c r="K294" i="5"/>
  <c r="AW294" i="5"/>
  <c r="AJ294" i="5"/>
  <c r="W294" i="5"/>
  <c r="I294" i="5"/>
  <c r="AV294" i="5"/>
  <c r="AI294" i="5"/>
  <c r="U294" i="5"/>
  <c r="H294" i="5"/>
  <c r="AU294" i="5"/>
  <c r="AG294" i="5"/>
  <c r="T294" i="5"/>
  <c r="G294" i="5"/>
  <c r="AS294" i="5"/>
  <c r="S294" i="5"/>
  <c r="AR294" i="5"/>
  <c r="R294" i="5"/>
  <c r="AQ294" i="5"/>
  <c r="Q294" i="5"/>
  <c r="AP294" i="5"/>
  <c r="P294" i="5"/>
  <c r="AO294" i="5"/>
  <c r="O294" i="5"/>
  <c r="AN294" i="5"/>
  <c r="N294" i="5"/>
  <c r="F294" i="5"/>
  <c r="E294" i="5"/>
  <c r="D294" i="5"/>
  <c r="C294" i="5"/>
  <c r="AD294" i="5"/>
  <c r="B294" i="5"/>
  <c r="AE294" i="5"/>
  <c r="AA294" i="5"/>
  <c r="AF294" i="5"/>
  <c r="AC294" i="5"/>
  <c r="AB294" i="5"/>
  <c r="AN300" i="5"/>
  <c r="AB300" i="5"/>
  <c r="P300" i="5"/>
  <c r="D300" i="5"/>
  <c r="AM300" i="5"/>
  <c r="Z300" i="5"/>
  <c r="M300" i="5"/>
  <c r="AT300" i="5"/>
  <c r="AF300" i="5"/>
  <c r="R300" i="5"/>
  <c r="C300" i="5"/>
  <c r="AS300" i="5"/>
  <c r="AE300" i="5"/>
  <c r="Q300" i="5"/>
  <c r="B300" i="5"/>
  <c r="AR300" i="5"/>
  <c r="AD300" i="5"/>
  <c r="O300" i="5"/>
  <c r="AQ300" i="5"/>
  <c r="AC300" i="5"/>
  <c r="N300" i="5"/>
  <c r="AP300" i="5"/>
  <c r="AA300" i="5"/>
  <c r="L300" i="5"/>
  <c r="AO300" i="5"/>
  <c r="Y300" i="5"/>
  <c r="K300" i="5"/>
  <c r="AL300" i="5"/>
  <c r="J300" i="5"/>
  <c r="AK300" i="5"/>
  <c r="I300" i="5"/>
  <c r="AJ300" i="5"/>
  <c r="H300" i="5"/>
  <c r="AI300" i="5"/>
  <c r="G300" i="5"/>
  <c r="AH300" i="5"/>
  <c r="F300" i="5"/>
  <c r="AG300" i="5"/>
  <c r="E300" i="5"/>
  <c r="X300" i="5"/>
  <c r="W300" i="5"/>
  <c r="V300" i="5"/>
  <c r="U300" i="5"/>
  <c r="S300" i="5"/>
  <c r="AX300" i="5"/>
  <c r="T300" i="5"/>
  <c r="AY300" i="5"/>
  <c r="AW300" i="5"/>
  <c r="AV300" i="5"/>
  <c r="AU300" i="5"/>
  <c r="DO291" i="1"/>
  <c r="DO292" i="1" s="1"/>
  <c r="DO293" i="1" s="1"/>
  <c r="DO294" i="1" s="1"/>
  <c r="DO295" i="1" s="1"/>
  <c r="DO296" i="1" s="1"/>
  <c r="DO297" i="1" s="1"/>
  <c r="DO298" i="1" s="1"/>
  <c r="DO299" i="1" s="1"/>
  <c r="DO300" i="1" s="1"/>
  <c r="DO301" i="1" s="1"/>
  <c r="DO302" i="1" s="1"/>
  <c r="DO303" i="1" s="1"/>
  <c r="DO304" i="1" s="1"/>
  <c r="DO305" i="1" s="1"/>
  <c r="DO306" i="1" s="1"/>
  <c r="DO307" i="1" s="1"/>
  <c r="DO308" i="1" s="1"/>
  <c r="DO309" i="1" s="1"/>
  <c r="DO310" i="1" s="1"/>
  <c r="DO311" i="1" s="1"/>
  <c r="DO312" i="1" s="1"/>
  <c r="DO313" i="1" s="1"/>
  <c r="DO314" i="1" s="1"/>
  <c r="DO315" i="1" s="1"/>
  <c r="DO316" i="1" s="1"/>
  <c r="DO317" i="1" s="1"/>
  <c r="DO318" i="1" s="1"/>
  <c r="DO319" i="1" s="1"/>
  <c r="DO320" i="1" s="1"/>
  <c r="DO321" i="1" s="1"/>
  <c r="DO322" i="1" s="1"/>
  <c r="DO323" i="1" s="1"/>
  <c r="DO324" i="1" s="1"/>
  <c r="DO325" i="1" s="1"/>
  <c r="DO326" i="1" s="1"/>
  <c r="DO327" i="1" s="1"/>
  <c r="DO328" i="1" s="1"/>
  <c r="DO329" i="1" s="1"/>
  <c r="DO330" i="1" s="1"/>
  <c r="DO331" i="1" s="1"/>
  <c r="DO332" i="1" s="1"/>
  <c r="DO333" i="1" s="1"/>
  <c r="DO334" i="1" s="1"/>
  <c r="DO335" i="1" s="1"/>
  <c r="DO336" i="1" s="1"/>
  <c r="DO337" i="1" s="1"/>
  <c r="DO338" i="1" s="1"/>
  <c r="DO339" i="1" s="1"/>
  <c r="DO340" i="1" s="1"/>
  <c r="DO341" i="1" s="1"/>
  <c r="DO342" i="1" s="1"/>
  <c r="DO343" i="1" s="1"/>
  <c r="DO344" i="1" s="1"/>
  <c r="DO345" i="1" s="1"/>
  <c r="DO346" i="1" s="1"/>
  <c r="DO347" i="1" s="1"/>
  <c r="DO348" i="1" s="1"/>
  <c r="DO349" i="1" s="1"/>
  <c r="DO350" i="1" s="1"/>
  <c r="DO351" i="1" s="1"/>
  <c r="DO352" i="1" s="1"/>
  <c r="DO353" i="1" s="1"/>
  <c r="DO354" i="1" s="1"/>
  <c r="DO355" i="1" s="1"/>
  <c r="DO356" i="1" s="1"/>
  <c r="DO357" i="1" s="1"/>
  <c r="DO358" i="1" s="1"/>
  <c r="DO359" i="1" s="1"/>
  <c r="DO360" i="1" s="1"/>
  <c r="DO361" i="1" s="1"/>
  <c r="DO362" i="1" s="1"/>
  <c r="DO363" i="1" s="1"/>
  <c r="DO364" i="1" s="1"/>
  <c r="DO365" i="1" s="1"/>
  <c r="DO366" i="1" s="1"/>
  <c r="DO367" i="1" s="1"/>
  <c r="DO368" i="1" s="1"/>
  <c r="DO369" i="1" s="1"/>
  <c r="DO370" i="1" s="1"/>
  <c r="DO371" i="1" s="1"/>
  <c r="DO372" i="1" s="1"/>
  <c r="DO373" i="1" s="1"/>
  <c r="DO374" i="1" s="1"/>
  <c r="DO375" i="1" s="1"/>
  <c r="DO376" i="1" s="1"/>
  <c r="DO377" i="1" s="1"/>
  <c r="DO378" i="1" s="1"/>
  <c r="DO379" i="1" s="1"/>
  <c r="DO380" i="1" s="1"/>
  <c r="DO381" i="1" s="1"/>
  <c r="DO382" i="1" s="1"/>
  <c r="DO383" i="1" s="1"/>
  <c r="DO384" i="1" s="1"/>
  <c r="DO385" i="1" s="1"/>
  <c r="DO386" i="1" s="1"/>
  <c r="DO387" i="1" s="1"/>
  <c r="DO388" i="1" s="1"/>
  <c r="DO389" i="1" s="1"/>
  <c r="DO390" i="1" s="1"/>
  <c r="DO391" i="1" s="1"/>
  <c r="DO392" i="1" s="1"/>
  <c r="DO393" i="1" s="1"/>
  <c r="DO394" i="1" s="1"/>
  <c r="DO395" i="1" s="1"/>
  <c r="DO396" i="1" s="1"/>
  <c r="DO397" i="1" s="1"/>
  <c r="DO398" i="1" s="1"/>
  <c r="DO399" i="1" s="1"/>
  <c r="DO400" i="1" s="1"/>
  <c r="DO401" i="1" s="1"/>
  <c r="DO402" i="1" s="1"/>
  <c r="DO403" i="1" s="1"/>
  <c r="DO404" i="1" s="1"/>
  <c r="DO405" i="1" s="1"/>
  <c r="DO406" i="1" s="1"/>
  <c r="DO407" i="1" s="1"/>
  <c r="DO408" i="1" s="1"/>
  <c r="DO409" i="1" s="1"/>
  <c r="DO410" i="1" s="1"/>
  <c r="DO411" i="1" s="1"/>
  <c r="DO412" i="1" s="1"/>
  <c r="DO413" i="1" s="1"/>
  <c r="DO414" i="1" s="1"/>
  <c r="DO415" i="1" s="1"/>
  <c r="DO416" i="1" s="1"/>
  <c r="DO417" i="1" s="1"/>
  <c r="DO418" i="1" s="1"/>
  <c r="DO419" i="1" s="1"/>
  <c r="DO420" i="1" s="1"/>
  <c r="DO421" i="1" s="1"/>
  <c r="DO422" i="1" s="1"/>
  <c r="DO423" i="1" s="1"/>
  <c r="DO424" i="1" s="1"/>
  <c r="DO425" i="1" s="1"/>
  <c r="DO426" i="1" s="1"/>
  <c r="DO427" i="1" s="1"/>
  <c r="DO428" i="1" s="1"/>
  <c r="DO429" i="1" s="1"/>
  <c r="DO430" i="1" s="1"/>
  <c r="DO431" i="1" s="1"/>
  <c r="DO432" i="1" s="1"/>
  <c r="DO433" i="1" s="1"/>
  <c r="DO434" i="1" s="1"/>
  <c r="DO435" i="1" s="1"/>
  <c r="DO436" i="1" s="1"/>
  <c r="DO437" i="1" s="1"/>
  <c r="DO438" i="1" s="1"/>
  <c r="DO439" i="1" s="1"/>
  <c r="DO440" i="1" s="1"/>
  <c r="DO441" i="1" s="1"/>
  <c r="DO442" i="1" s="1"/>
  <c r="DO443" i="1" s="1"/>
  <c r="DO444" i="1" s="1"/>
  <c r="DO445" i="1" s="1"/>
  <c r="DO446" i="1" s="1"/>
  <c r="DO447" i="1" s="1"/>
  <c r="DO448" i="1" s="1"/>
  <c r="DO449" i="1" s="1"/>
  <c r="DO450" i="1" s="1"/>
  <c r="DO451" i="1" s="1"/>
  <c r="DO452" i="1" s="1"/>
  <c r="DO453" i="1" s="1"/>
  <c r="DO454" i="1" s="1"/>
  <c r="DO455" i="1" s="1"/>
  <c r="DO456" i="1" s="1"/>
  <c r="DO457" i="1" s="1"/>
  <c r="DC291" i="1"/>
  <c r="DC292" i="1" s="1"/>
  <c r="DC293" i="1" s="1"/>
  <c r="DC294" i="1" s="1"/>
  <c r="DC295" i="1" s="1"/>
  <c r="DC296" i="1" s="1"/>
  <c r="DC297" i="1" s="1"/>
  <c r="DC298" i="1" s="1"/>
  <c r="DC299" i="1" s="1"/>
  <c r="DC300" i="1" s="1"/>
  <c r="DC301" i="1" s="1"/>
  <c r="DC302" i="1" s="1"/>
  <c r="DC303" i="1" s="1"/>
  <c r="DC304" i="1" s="1"/>
  <c r="DC305" i="1" s="1"/>
  <c r="DC306" i="1" s="1"/>
  <c r="DC307" i="1" s="1"/>
  <c r="DC308" i="1" s="1"/>
  <c r="DC309" i="1" s="1"/>
  <c r="DC310" i="1" s="1"/>
  <c r="DC311" i="1" s="1"/>
  <c r="DC312" i="1" s="1"/>
  <c r="DC313" i="1" s="1"/>
  <c r="DC314" i="1" s="1"/>
  <c r="DC315" i="1" s="1"/>
  <c r="DC316" i="1" s="1"/>
  <c r="DC317" i="1" s="1"/>
  <c r="DC318" i="1" s="1"/>
  <c r="DC319" i="1" s="1"/>
  <c r="DC320" i="1" s="1"/>
  <c r="DC321" i="1" s="1"/>
  <c r="DC322" i="1" s="1"/>
  <c r="DC323" i="1" s="1"/>
  <c r="DC324" i="1" s="1"/>
  <c r="DC325" i="1" s="1"/>
  <c r="DC326" i="1" s="1"/>
  <c r="DC327" i="1" s="1"/>
  <c r="DC328" i="1" s="1"/>
  <c r="DC329" i="1" s="1"/>
  <c r="DC330" i="1" s="1"/>
  <c r="DC331" i="1" s="1"/>
  <c r="DC332" i="1" s="1"/>
  <c r="DC333" i="1" s="1"/>
  <c r="DC334" i="1" s="1"/>
  <c r="DC335" i="1" s="1"/>
  <c r="DC336" i="1" s="1"/>
  <c r="DC337" i="1" s="1"/>
  <c r="DC338" i="1" s="1"/>
  <c r="DC339" i="1" s="1"/>
  <c r="DC340" i="1" s="1"/>
  <c r="DC341" i="1" s="1"/>
  <c r="DC342" i="1" s="1"/>
  <c r="DC343" i="1" s="1"/>
  <c r="DC344" i="1" s="1"/>
  <c r="DC345" i="1" s="1"/>
  <c r="DC346" i="1" s="1"/>
  <c r="DC347" i="1" s="1"/>
  <c r="DC348" i="1" s="1"/>
  <c r="DC349" i="1" s="1"/>
  <c r="DC350" i="1" s="1"/>
  <c r="DC351" i="1" s="1"/>
  <c r="DC352" i="1" s="1"/>
  <c r="DC353" i="1" s="1"/>
  <c r="DC354" i="1" s="1"/>
  <c r="DC355" i="1" s="1"/>
  <c r="DC356" i="1" s="1"/>
  <c r="DC357" i="1" s="1"/>
  <c r="DC358" i="1" s="1"/>
  <c r="DC359" i="1" s="1"/>
  <c r="DC360" i="1" s="1"/>
  <c r="DC361" i="1" s="1"/>
  <c r="DC362" i="1" s="1"/>
  <c r="DC363" i="1" s="1"/>
  <c r="DC364" i="1" s="1"/>
  <c r="DC365" i="1" s="1"/>
  <c r="DC366" i="1" s="1"/>
  <c r="DC367" i="1" s="1"/>
  <c r="DC368" i="1" s="1"/>
  <c r="DC369" i="1" s="1"/>
  <c r="DC370" i="1" s="1"/>
  <c r="DC371" i="1" s="1"/>
  <c r="DC372" i="1" s="1"/>
  <c r="DC373" i="1" s="1"/>
  <c r="DC374" i="1" s="1"/>
  <c r="DC375" i="1" s="1"/>
  <c r="DC376" i="1" s="1"/>
  <c r="DC377" i="1" s="1"/>
  <c r="DC378" i="1" s="1"/>
  <c r="DC379" i="1" s="1"/>
  <c r="DC380" i="1" s="1"/>
  <c r="DC381" i="1" s="1"/>
  <c r="DC382" i="1" s="1"/>
  <c r="DC383" i="1" s="1"/>
  <c r="DC384" i="1" s="1"/>
  <c r="DC385" i="1" s="1"/>
  <c r="DC386" i="1" s="1"/>
  <c r="DC387" i="1" s="1"/>
  <c r="DC388" i="1" s="1"/>
  <c r="DC389" i="1" s="1"/>
  <c r="DC390" i="1" s="1"/>
  <c r="DC391" i="1" s="1"/>
  <c r="DC392" i="1" s="1"/>
  <c r="DC393" i="1" s="1"/>
  <c r="DC394" i="1" s="1"/>
  <c r="DC395" i="1" s="1"/>
  <c r="DC396" i="1" s="1"/>
  <c r="DC397" i="1" s="1"/>
  <c r="DC398" i="1" s="1"/>
  <c r="DC399" i="1" s="1"/>
  <c r="DC400" i="1" s="1"/>
  <c r="DC401" i="1" s="1"/>
  <c r="DC402" i="1" s="1"/>
  <c r="DC403" i="1" s="1"/>
  <c r="DC404" i="1" s="1"/>
  <c r="DC405" i="1" s="1"/>
  <c r="DC406" i="1" s="1"/>
  <c r="DC407" i="1" s="1"/>
  <c r="DC408" i="1" s="1"/>
  <c r="DC409" i="1" s="1"/>
  <c r="DC410" i="1" s="1"/>
  <c r="DC411" i="1" s="1"/>
  <c r="DC412" i="1" s="1"/>
  <c r="DC413" i="1" s="1"/>
  <c r="DC414" i="1" s="1"/>
  <c r="DC415" i="1" s="1"/>
  <c r="DC416" i="1" s="1"/>
  <c r="DC417" i="1" s="1"/>
  <c r="DC418" i="1" s="1"/>
  <c r="DC419" i="1" s="1"/>
  <c r="DC420" i="1" s="1"/>
  <c r="DC421" i="1" s="1"/>
  <c r="DC422" i="1" s="1"/>
  <c r="DC423" i="1" s="1"/>
  <c r="DC424" i="1" s="1"/>
  <c r="DC425" i="1" s="1"/>
  <c r="DC426" i="1" s="1"/>
  <c r="DC427" i="1" s="1"/>
  <c r="DC428" i="1" s="1"/>
  <c r="DC429" i="1" s="1"/>
  <c r="DC430" i="1" s="1"/>
  <c r="DC431" i="1" s="1"/>
  <c r="DC432" i="1" s="1"/>
  <c r="DC433" i="1" s="1"/>
  <c r="DC434" i="1" s="1"/>
  <c r="DC435" i="1" s="1"/>
  <c r="DC436" i="1" s="1"/>
  <c r="DC437" i="1" s="1"/>
  <c r="DC438" i="1" s="1"/>
  <c r="DC439" i="1" s="1"/>
  <c r="DC440" i="1" s="1"/>
  <c r="DC441" i="1" s="1"/>
  <c r="DC442" i="1" s="1"/>
  <c r="DC443" i="1" s="1"/>
  <c r="DC444" i="1" s="1"/>
  <c r="DC445" i="1" s="1"/>
  <c r="DC446" i="1" s="1"/>
  <c r="DC447" i="1" s="1"/>
  <c r="DC448" i="1" s="1"/>
  <c r="DC449" i="1" s="1"/>
  <c r="DC450" i="1" s="1"/>
  <c r="DC451" i="1" s="1"/>
  <c r="DC452" i="1" s="1"/>
  <c r="DC453" i="1" s="1"/>
  <c r="DC454" i="1" s="1"/>
  <c r="DC455" i="1" s="1"/>
  <c r="DC456" i="1" s="1"/>
  <c r="DC457" i="1" s="1"/>
  <c r="CQ291" i="1"/>
  <c r="CQ292" i="1" s="1"/>
  <c r="CQ293" i="1" s="1"/>
  <c r="CQ294" i="1" s="1"/>
  <c r="CQ295" i="1" s="1"/>
  <c r="CQ296" i="1" s="1"/>
  <c r="CQ297" i="1" s="1"/>
  <c r="CQ298" i="1" s="1"/>
  <c r="CQ299" i="1" s="1"/>
  <c r="CQ300" i="1" s="1"/>
  <c r="CQ301" i="1" s="1"/>
  <c r="CQ302" i="1" s="1"/>
  <c r="CQ303" i="1" s="1"/>
  <c r="CQ304" i="1" s="1"/>
  <c r="CQ305" i="1" s="1"/>
  <c r="CQ306" i="1" s="1"/>
  <c r="CQ307" i="1" s="1"/>
  <c r="CQ308" i="1" s="1"/>
  <c r="CQ309" i="1" s="1"/>
  <c r="CQ310" i="1" s="1"/>
  <c r="CQ311" i="1" s="1"/>
  <c r="CQ312" i="1" s="1"/>
  <c r="CQ313" i="1" s="1"/>
  <c r="CQ314" i="1" s="1"/>
  <c r="CQ315" i="1" s="1"/>
  <c r="CQ316" i="1" s="1"/>
  <c r="CQ317" i="1" s="1"/>
  <c r="CQ318" i="1" s="1"/>
  <c r="CQ319" i="1" s="1"/>
  <c r="CQ320" i="1" s="1"/>
  <c r="CQ321" i="1" s="1"/>
  <c r="CQ322" i="1" s="1"/>
  <c r="CQ323" i="1" s="1"/>
  <c r="CQ324" i="1" s="1"/>
  <c r="CQ325" i="1" s="1"/>
  <c r="CQ326" i="1" s="1"/>
  <c r="CQ327" i="1" s="1"/>
  <c r="CQ328" i="1" s="1"/>
  <c r="CQ329" i="1" s="1"/>
  <c r="CQ330" i="1" s="1"/>
  <c r="CQ331" i="1" s="1"/>
  <c r="CQ332" i="1" s="1"/>
  <c r="CQ333" i="1" s="1"/>
  <c r="CQ334" i="1" s="1"/>
  <c r="CQ335" i="1" s="1"/>
  <c r="CQ336" i="1" s="1"/>
  <c r="CQ337" i="1" s="1"/>
  <c r="CQ338" i="1" s="1"/>
  <c r="CQ339" i="1" s="1"/>
  <c r="CQ340" i="1" s="1"/>
  <c r="CQ341" i="1" s="1"/>
  <c r="CQ342" i="1" s="1"/>
  <c r="CQ343" i="1" s="1"/>
  <c r="CQ344" i="1" s="1"/>
  <c r="CQ345" i="1" s="1"/>
  <c r="CQ346" i="1" s="1"/>
  <c r="CQ347" i="1" s="1"/>
  <c r="CQ348" i="1" s="1"/>
  <c r="CQ349" i="1" s="1"/>
  <c r="CQ350" i="1" s="1"/>
  <c r="CQ351" i="1" s="1"/>
  <c r="CQ352" i="1" s="1"/>
  <c r="CQ353" i="1" s="1"/>
  <c r="CQ354" i="1" s="1"/>
  <c r="CQ355" i="1" s="1"/>
  <c r="CQ356" i="1" s="1"/>
  <c r="CQ357" i="1" s="1"/>
  <c r="CQ358" i="1" s="1"/>
  <c r="CQ359" i="1" s="1"/>
  <c r="CQ360" i="1" s="1"/>
  <c r="CQ361" i="1" s="1"/>
  <c r="CQ362" i="1" s="1"/>
  <c r="CQ363" i="1" s="1"/>
  <c r="CQ364" i="1" s="1"/>
  <c r="CQ365" i="1" s="1"/>
  <c r="CQ366" i="1" s="1"/>
  <c r="CQ367" i="1" s="1"/>
  <c r="CQ368" i="1" s="1"/>
  <c r="CQ369" i="1" s="1"/>
  <c r="CQ370" i="1" s="1"/>
  <c r="CQ371" i="1" s="1"/>
  <c r="CQ372" i="1" s="1"/>
  <c r="CQ373" i="1" s="1"/>
  <c r="CQ374" i="1" s="1"/>
  <c r="CQ375" i="1" s="1"/>
  <c r="CQ376" i="1" s="1"/>
  <c r="CQ377" i="1" s="1"/>
  <c r="CQ378" i="1" s="1"/>
  <c r="CQ379" i="1" s="1"/>
  <c r="CQ380" i="1" s="1"/>
  <c r="CQ381" i="1" s="1"/>
  <c r="CQ382" i="1" s="1"/>
  <c r="CQ383" i="1" s="1"/>
  <c r="CQ384" i="1" s="1"/>
  <c r="CQ385" i="1" s="1"/>
  <c r="CQ386" i="1" s="1"/>
  <c r="CQ387" i="1" s="1"/>
  <c r="CQ388" i="1" s="1"/>
  <c r="CQ389" i="1" s="1"/>
  <c r="CQ390" i="1" s="1"/>
  <c r="CQ391" i="1" s="1"/>
  <c r="CQ392" i="1" s="1"/>
  <c r="CQ393" i="1" s="1"/>
  <c r="CQ394" i="1" s="1"/>
  <c r="CQ395" i="1" s="1"/>
  <c r="CQ396" i="1" s="1"/>
  <c r="CQ397" i="1" s="1"/>
  <c r="CQ398" i="1" s="1"/>
  <c r="CQ399" i="1" s="1"/>
  <c r="CQ400" i="1" s="1"/>
  <c r="CQ401" i="1" s="1"/>
  <c r="CQ402" i="1" s="1"/>
  <c r="CQ403" i="1" s="1"/>
  <c r="CQ404" i="1" s="1"/>
  <c r="CQ405" i="1" s="1"/>
  <c r="CQ406" i="1" s="1"/>
  <c r="CQ407" i="1" s="1"/>
  <c r="CQ408" i="1" s="1"/>
  <c r="CQ409" i="1" s="1"/>
  <c r="CQ410" i="1" s="1"/>
  <c r="CQ411" i="1" s="1"/>
  <c r="CQ412" i="1" s="1"/>
  <c r="CQ413" i="1" s="1"/>
  <c r="CQ414" i="1" s="1"/>
  <c r="CQ415" i="1" s="1"/>
  <c r="CQ416" i="1" s="1"/>
  <c r="CQ417" i="1" s="1"/>
  <c r="CQ418" i="1" s="1"/>
  <c r="CQ419" i="1" s="1"/>
  <c r="CQ420" i="1" s="1"/>
  <c r="CQ421" i="1" s="1"/>
  <c r="CQ422" i="1" s="1"/>
  <c r="CQ423" i="1" s="1"/>
  <c r="CQ424" i="1" s="1"/>
  <c r="CQ425" i="1" s="1"/>
  <c r="CQ426" i="1" s="1"/>
  <c r="CQ427" i="1" s="1"/>
  <c r="CQ428" i="1" s="1"/>
  <c r="CQ429" i="1" s="1"/>
  <c r="CQ430" i="1" s="1"/>
  <c r="CQ431" i="1" s="1"/>
  <c r="CQ432" i="1" s="1"/>
  <c r="CQ433" i="1" s="1"/>
  <c r="CQ434" i="1" s="1"/>
  <c r="CQ435" i="1" s="1"/>
  <c r="CQ436" i="1" s="1"/>
  <c r="CQ437" i="1" s="1"/>
  <c r="CQ438" i="1" s="1"/>
  <c r="CQ439" i="1" s="1"/>
  <c r="CQ440" i="1" s="1"/>
  <c r="CQ441" i="1" s="1"/>
  <c r="CQ442" i="1" s="1"/>
  <c r="CQ443" i="1" s="1"/>
  <c r="CQ444" i="1" s="1"/>
  <c r="CQ445" i="1" s="1"/>
  <c r="CQ446" i="1" s="1"/>
  <c r="CQ447" i="1" s="1"/>
  <c r="CQ448" i="1" s="1"/>
  <c r="CQ449" i="1" s="1"/>
  <c r="CQ450" i="1" s="1"/>
  <c r="CQ451" i="1" s="1"/>
  <c r="CQ452" i="1" s="1"/>
  <c r="CQ453" i="1" s="1"/>
  <c r="CQ454" i="1" s="1"/>
  <c r="CQ455" i="1" s="1"/>
  <c r="CQ456" i="1" s="1"/>
  <c r="CQ457" i="1" s="1"/>
  <c r="DN291" i="1"/>
  <c r="DN292" i="1" s="1"/>
  <c r="DN293" i="1" s="1"/>
  <c r="DN294" i="1" s="1"/>
  <c r="DN295" i="1" s="1"/>
  <c r="DN296" i="1" s="1"/>
  <c r="DN297" i="1" s="1"/>
  <c r="DN298" i="1" s="1"/>
  <c r="DN299" i="1" s="1"/>
  <c r="DN300" i="1" s="1"/>
  <c r="DN301" i="1" s="1"/>
  <c r="DN302" i="1" s="1"/>
  <c r="DN303" i="1" s="1"/>
  <c r="DN304" i="1" s="1"/>
  <c r="DN305" i="1" s="1"/>
  <c r="DN306" i="1" s="1"/>
  <c r="DN307" i="1" s="1"/>
  <c r="DN308" i="1" s="1"/>
  <c r="DN309" i="1" s="1"/>
  <c r="DN310" i="1" s="1"/>
  <c r="DN311" i="1" s="1"/>
  <c r="DN312" i="1" s="1"/>
  <c r="DN313" i="1" s="1"/>
  <c r="DN314" i="1" s="1"/>
  <c r="DN315" i="1" s="1"/>
  <c r="DN316" i="1" s="1"/>
  <c r="DN317" i="1" s="1"/>
  <c r="DN318" i="1" s="1"/>
  <c r="DN319" i="1" s="1"/>
  <c r="DN320" i="1" s="1"/>
  <c r="DN321" i="1" s="1"/>
  <c r="DN322" i="1" s="1"/>
  <c r="DN323" i="1" s="1"/>
  <c r="DN324" i="1" s="1"/>
  <c r="DN325" i="1" s="1"/>
  <c r="DN326" i="1" s="1"/>
  <c r="DN327" i="1" s="1"/>
  <c r="DN328" i="1" s="1"/>
  <c r="DN329" i="1" s="1"/>
  <c r="DN330" i="1" s="1"/>
  <c r="DN331" i="1" s="1"/>
  <c r="DN332" i="1" s="1"/>
  <c r="DN333" i="1" s="1"/>
  <c r="DN334" i="1" s="1"/>
  <c r="DN335" i="1" s="1"/>
  <c r="DN336" i="1" s="1"/>
  <c r="DN337" i="1" s="1"/>
  <c r="DN338" i="1" s="1"/>
  <c r="DN339" i="1" s="1"/>
  <c r="DN340" i="1" s="1"/>
  <c r="DN341" i="1" s="1"/>
  <c r="DN342" i="1" s="1"/>
  <c r="DN343" i="1" s="1"/>
  <c r="DN344" i="1" s="1"/>
  <c r="DN345" i="1" s="1"/>
  <c r="DN346" i="1" s="1"/>
  <c r="DN347" i="1" s="1"/>
  <c r="DN348" i="1" s="1"/>
  <c r="DN349" i="1" s="1"/>
  <c r="DN350" i="1" s="1"/>
  <c r="DN351" i="1" s="1"/>
  <c r="DN352" i="1" s="1"/>
  <c r="DN353" i="1" s="1"/>
  <c r="DN354" i="1" s="1"/>
  <c r="DN355" i="1" s="1"/>
  <c r="DN356" i="1" s="1"/>
  <c r="DN357" i="1" s="1"/>
  <c r="DN358" i="1" s="1"/>
  <c r="DN359" i="1" s="1"/>
  <c r="DN360" i="1" s="1"/>
  <c r="DN361" i="1" s="1"/>
  <c r="DN362" i="1" s="1"/>
  <c r="DN363" i="1" s="1"/>
  <c r="DN364" i="1" s="1"/>
  <c r="DN365" i="1" s="1"/>
  <c r="DN366" i="1" s="1"/>
  <c r="DN367" i="1" s="1"/>
  <c r="DN368" i="1" s="1"/>
  <c r="DN369" i="1" s="1"/>
  <c r="DN370" i="1" s="1"/>
  <c r="DN371" i="1" s="1"/>
  <c r="DN372" i="1" s="1"/>
  <c r="DN373" i="1" s="1"/>
  <c r="DN374" i="1" s="1"/>
  <c r="DN375" i="1" s="1"/>
  <c r="DN376" i="1" s="1"/>
  <c r="DN377" i="1" s="1"/>
  <c r="DN378" i="1" s="1"/>
  <c r="DN379" i="1" s="1"/>
  <c r="DN380" i="1" s="1"/>
  <c r="DN381" i="1" s="1"/>
  <c r="DN382" i="1" s="1"/>
  <c r="DN383" i="1" s="1"/>
  <c r="DN384" i="1" s="1"/>
  <c r="DN385" i="1" s="1"/>
  <c r="DN386" i="1" s="1"/>
  <c r="DN387" i="1" s="1"/>
  <c r="DN388" i="1" s="1"/>
  <c r="DN389" i="1" s="1"/>
  <c r="DN390" i="1" s="1"/>
  <c r="DN391" i="1" s="1"/>
  <c r="DN392" i="1" s="1"/>
  <c r="DN393" i="1" s="1"/>
  <c r="DN394" i="1" s="1"/>
  <c r="DN395" i="1" s="1"/>
  <c r="DN396" i="1" s="1"/>
  <c r="DN397" i="1" s="1"/>
  <c r="DN398" i="1" s="1"/>
  <c r="DN399" i="1" s="1"/>
  <c r="DN400" i="1" s="1"/>
  <c r="DN401" i="1" s="1"/>
  <c r="DN402" i="1" s="1"/>
  <c r="DN403" i="1" s="1"/>
  <c r="DN404" i="1" s="1"/>
  <c r="DN405" i="1" s="1"/>
  <c r="DN406" i="1" s="1"/>
  <c r="DN407" i="1" s="1"/>
  <c r="DN408" i="1" s="1"/>
  <c r="DN409" i="1" s="1"/>
  <c r="DN410" i="1" s="1"/>
  <c r="DN411" i="1" s="1"/>
  <c r="DN412" i="1" s="1"/>
  <c r="DN413" i="1" s="1"/>
  <c r="DN414" i="1" s="1"/>
  <c r="DN415" i="1" s="1"/>
  <c r="DN416" i="1" s="1"/>
  <c r="DN417" i="1" s="1"/>
  <c r="DN418" i="1" s="1"/>
  <c r="DN419" i="1" s="1"/>
  <c r="DN420" i="1" s="1"/>
  <c r="DN421" i="1" s="1"/>
  <c r="DN422" i="1" s="1"/>
  <c r="DN423" i="1" s="1"/>
  <c r="DN424" i="1" s="1"/>
  <c r="DN425" i="1" s="1"/>
  <c r="DN426" i="1" s="1"/>
  <c r="DN427" i="1" s="1"/>
  <c r="DN428" i="1" s="1"/>
  <c r="DN429" i="1" s="1"/>
  <c r="DN430" i="1" s="1"/>
  <c r="DN431" i="1" s="1"/>
  <c r="DN432" i="1" s="1"/>
  <c r="DN433" i="1" s="1"/>
  <c r="DN434" i="1" s="1"/>
  <c r="DN435" i="1" s="1"/>
  <c r="DN436" i="1" s="1"/>
  <c r="DN437" i="1" s="1"/>
  <c r="DN438" i="1" s="1"/>
  <c r="DN439" i="1" s="1"/>
  <c r="DN440" i="1" s="1"/>
  <c r="DN441" i="1" s="1"/>
  <c r="DN442" i="1" s="1"/>
  <c r="DN443" i="1" s="1"/>
  <c r="DN444" i="1" s="1"/>
  <c r="DN445" i="1" s="1"/>
  <c r="DN446" i="1" s="1"/>
  <c r="DN447" i="1" s="1"/>
  <c r="DN448" i="1" s="1"/>
  <c r="DN449" i="1" s="1"/>
  <c r="DN450" i="1" s="1"/>
  <c r="DN451" i="1" s="1"/>
  <c r="DN452" i="1" s="1"/>
  <c r="DN453" i="1" s="1"/>
  <c r="DN454" i="1" s="1"/>
  <c r="DN455" i="1" s="1"/>
  <c r="DN456" i="1" s="1"/>
  <c r="DN457" i="1" s="1"/>
  <c r="DB291" i="1"/>
  <c r="DB292" i="1" s="1"/>
  <c r="DB293" i="1" s="1"/>
  <c r="DB294" i="1" s="1"/>
  <c r="DB295" i="1" s="1"/>
  <c r="DB296" i="1" s="1"/>
  <c r="DB297" i="1" s="1"/>
  <c r="DB298" i="1" s="1"/>
  <c r="DB299" i="1" s="1"/>
  <c r="DB300" i="1" s="1"/>
  <c r="DB301" i="1" s="1"/>
  <c r="DB302" i="1" s="1"/>
  <c r="DB303" i="1" s="1"/>
  <c r="DB304" i="1" s="1"/>
  <c r="DB305" i="1" s="1"/>
  <c r="DB306" i="1" s="1"/>
  <c r="DB307" i="1" s="1"/>
  <c r="DB308" i="1" s="1"/>
  <c r="DB309" i="1" s="1"/>
  <c r="DB310" i="1" s="1"/>
  <c r="DB311" i="1" s="1"/>
  <c r="DB312" i="1" s="1"/>
  <c r="DB313" i="1" s="1"/>
  <c r="DB314" i="1" s="1"/>
  <c r="DB315" i="1" s="1"/>
  <c r="DB316" i="1" s="1"/>
  <c r="DB317" i="1" s="1"/>
  <c r="DB318" i="1" s="1"/>
  <c r="DB319" i="1" s="1"/>
  <c r="DB320" i="1" s="1"/>
  <c r="DB321" i="1" s="1"/>
  <c r="DB322" i="1" s="1"/>
  <c r="DB323" i="1" s="1"/>
  <c r="DB324" i="1" s="1"/>
  <c r="DB325" i="1" s="1"/>
  <c r="DB326" i="1" s="1"/>
  <c r="DB327" i="1" s="1"/>
  <c r="DB328" i="1" s="1"/>
  <c r="DB329" i="1" s="1"/>
  <c r="DB330" i="1" s="1"/>
  <c r="DB331" i="1" s="1"/>
  <c r="DB332" i="1" s="1"/>
  <c r="DB333" i="1" s="1"/>
  <c r="DB334" i="1" s="1"/>
  <c r="DB335" i="1" s="1"/>
  <c r="DB336" i="1" s="1"/>
  <c r="DB337" i="1" s="1"/>
  <c r="DB338" i="1" s="1"/>
  <c r="DB339" i="1" s="1"/>
  <c r="DB340" i="1" s="1"/>
  <c r="DB341" i="1" s="1"/>
  <c r="DB342" i="1" s="1"/>
  <c r="DB343" i="1" s="1"/>
  <c r="DB344" i="1" s="1"/>
  <c r="DB345" i="1" s="1"/>
  <c r="DB346" i="1" s="1"/>
  <c r="DB347" i="1" s="1"/>
  <c r="DB348" i="1" s="1"/>
  <c r="DB349" i="1" s="1"/>
  <c r="DB350" i="1" s="1"/>
  <c r="DB351" i="1" s="1"/>
  <c r="DB352" i="1" s="1"/>
  <c r="DB353" i="1" s="1"/>
  <c r="DB354" i="1" s="1"/>
  <c r="DB355" i="1" s="1"/>
  <c r="DB356" i="1" s="1"/>
  <c r="DB357" i="1" s="1"/>
  <c r="DB358" i="1" s="1"/>
  <c r="DB359" i="1" s="1"/>
  <c r="DB360" i="1" s="1"/>
  <c r="DB361" i="1" s="1"/>
  <c r="DB362" i="1" s="1"/>
  <c r="DB363" i="1" s="1"/>
  <c r="DB364" i="1" s="1"/>
  <c r="DB365" i="1" s="1"/>
  <c r="DB366" i="1" s="1"/>
  <c r="DB367" i="1" s="1"/>
  <c r="DB368" i="1" s="1"/>
  <c r="DB369" i="1" s="1"/>
  <c r="DB370" i="1" s="1"/>
  <c r="DB371" i="1" s="1"/>
  <c r="DB372" i="1" s="1"/>
  <c r="DB373" i="1" s="1"/>
  <c r="DB374" i="1" s="1"/>
  <c r="DB375" i="1" s="1"/>
  <c r="DB376" i="1" s="1"/>
  <c r="DB377" i="1" s="1"/>
  <c r="DB378" i="1" s="1"/>
  <c r="DB379" i="1" s="1"/>
  <c r="DB380" i="1" s="1"/>
  <c r="DB381" i="1" s="1"/>
  <c r="DB382" i="1" s="1"/>
  <c r="DB383" i="1" s="1"/>
  <c r="DB384" i="1" s="1"/>
  <c r="DB385" i="1" s="1"/>
  <c r="DB386" i="1" s="1"/>
  <c r="DB387" i="1" s="1"/>
  <c r="DB388" i="1" s="1"/>
  <c r="DB389" i="1" s="1"/>
  <c r="DB390" i="1" s="1"/>
  <c r="DB391" i="1" s="1"/>
  <c r="DB392" i="1" s="1"/>
  <c r="DB393" i="1" s="1"/>
  <c r="DB394" i="1" s="1"/>
  <c r="DB395" i="1" s="1"/>
  <c r="DB396" i="1" s="1"/>
  <c r="DB397" i="1" s="1"/>
  <c r="DB398" i="1" s="1"/>
  <c r="DB399" i="1" s="1"/>
  <c r="DB400" i="1" s="1"/>
  <c r="DB401" i="1" s="1"/>
  <c r="DB402" i="1" s="1"/>
  <c r="DB403" i="1" s="1"/>
  <c r="DB404" i="1" s="1"/>
  <c r="DB405" i="1" s="1"/>
  <c r="DB406" i="1" s="1"/>
  <c r="DB407" i="1" s="1"/>
  <c r="DB408" i="1" s="1"/>
  <c r="DB409" i="1" s="1"/>
  <c r="DB410" i="1" s="1"/>
  <c r="DB411" i="1" s="1"/>
  <c r="DB412" i="1" s="1"/>
  <c r="DB413" i="1" s="1"/>
  <c r="DB414" i="1" s="1"/>
  <c r="DB415" i="1" s="1"/>
  <c r="DB416" i="1" s="1"/>
  <c r="DB417" i="1" s="1"/>
  <c r="DB418" i="1" s="1"/>
  <c r="DB419" i="1" s="1"/>
  <c r="DB420" i="1" s="1"/>
  <c r="DB421" i="1" s="1"/>
  <c r="DB422" i="1" s="1"/>
  <c r="DB423" i="1" s="1"/>
  <c r="DB424" i="1" s="1"/>
  <c r="DB425" i="1" s="1"/>
  <c r="DB426" i="1" s="1"/>
  <c r="DB427" i="1" s="1"/>
  <c r="DB428" i="1" s="1"/>
  <c r="DB429" i="1" s="1"/>
  <c r="DB430" i="1" s="1"/>
  <c r="DB431" i="1" s="1"/>
  <c r="DB432" i="1" s="1"/>
  <c r="DB433" i="1" s="1"/>
  <c r="DB434" i="1" s="1"/>
  <c r="DB435" i="1" s="1"/>
  <c r="DB436" i="1" s="1"/>
  <c r="DB437" i="1" s="1"/>
  <c r="DB438" i="1" s="1"/>
  <c r="DB439" i="1" s="1"/>
  <c r="DB440" i="1" s="1"/>
  <c r="DB441" i="1" s="1"/>
  <c r="DB442" i="1" s="1"/>
  <c r="DB443" i="1" s="1"/>
  <c r="DB444" i="1" s="1"/>
  <c r="DB445" i="1" s="1"/>
  <c r="DB446" i="1" s="1"/>
  <c r="DB447" i="1" s="1"/>
  <c r="DB448" i="1" s="1"/>
  <c r="DB449" i="1" s="1"/>
  <c r="DB450" i="1" s="1"/>
  <c r="DB451" i="1" s="1"/>
  <c r="DB452" i="1" s="1"/>
  <c r="DB453" i="1" s="1"/>
  <c r="DB454" i="1" s="1"/>
  <c r="DB455" i="1" s="1"/>
  <c r="DB456" i="1" s="1"/>
  <c r="DB457" i="1" s="1"/>
  <c r="DD291" i="1"/>
  <c r="DD292" i="1" s="1"/>
  <c r="DD293" i="1" s="1"/>
  <c r="DD294" i="1" s="1"/>
  <c r="DD295" i="1" s="1"/>
  <c r="DD296" i="1" s="1"/>
  <c r="DD297" i="1" s="1"/>
  <c r="DD298" i="1" s="1"/>
  <c r="DD299" i="1" s="1"/>
  <c r="DD300" i="1" s="1"/>
  <c r="DD301" i="1" s="1"/>
  <c r="DD302" i="1" s="1"/>
  <c r="DD303" i="1" s="1"/>
  <c r="DD304" i="1" s="1"/>
  <c r="DD305" i="1" s="1"/>
  <c r="DD306" i="1" s="1"/>
  <c r="DD307" i="1" s="1"/>
  <c r="DD308" i="1" s="1"/>
  <c r="DD309" i="1" s="1"/>
  <c r="DD310" i="1" s="1"/>
  <c r="DD311" i="1" s="1"/>
  <c r="DD312" i="1" s="1"/>
  <c r="DD313" i="1" s="1"/>
  <c r="DD314" i="1" s="1"/>
  <c r="DD315" i="1" s="1"/>
  <c r="DD316" i="1" s="1"/>
  <c r="DD317" i="1" s="1"/>
  <c r="DD318" i="1" s="1"/>
  <c r="DD319" i="1" s="1"/>
  <c r="DD320" i="1" s="1"/>
  <c r="DD321" i="1" s="1"/>
  <c r="DD322" i="1" s="1"/>
  <c r="DD323" i="1" s="1"/>
  <c r="DD324" i="1" s="1"/>
  <c r="DD325" i="1" s="1"/>
  <c r="DD326" i="1" s="1"/>
  <c r="DD327" i="1" s="1"/>
  <c r="DD328" i="1" s="1"/>
  <c r="DD329" i="1" s="1"/>
  <c r="DD330" i="1" s="1"/>
  <c r="DD331" i="1" s="1"/>
  <c r="DD332" i="1" s="1"/>
  <c r="DD333" i="1" s="1"/>
  <c r="DD334" i="1" s="1"/>
  <c r="DD335" i="1" s="1"/>
  <c r="DD336" i="1" s="1"/>
  <c r="DD337" i="1" s="1"/>
  <c r="DD338" i="1" s="1"/>
  <c r="DD339" i="1" s="1"/>
  <c r="DD340" i="1" s="1"/>
  <c r="DD341" i="1" s="1"/>
  <c r="DD342" i="1" s="1"/>
  <c r="DD343" i="1" s="1"/>
  <c r="DD344" i="1" s="1"/>
  <c r="DD345" i="1" s="1"/>
  <c r="DD346" i="1" s="1"/>
  <c r="DD347" i="1" s="1"/>
  <c r="DD348" i="1" s="1"/>
  <c r="DD349" i="1" s="1"/>
  <c r="DD350" i="1" s="1"/>
  <c r="DD351" i="1" s="1"/>
  <c r="DD352" i="1" s="1"/>
  <c r="DD353" i="1" s="1"/>
  <c r="DD354" i="1" s="1"/>
  <c r="DD355" i="1" s="1"/>
  <c r="DD356" i="1" s="1"/>
  <c r="DD357" i="1" s="1"/>
  <c r="DD358" i="1" s="1"/>
  <c r="DD359" i="1" s="1"/>
  <c r="DD360" i="1" s="1"/>
  <c r="DD361" i="1" s="1"/>
  <c r="DD362" i="1" s="1"/>
  <c r="DD363" i="1" s="1"/>
  <c r="DD364" i="1" s="1"/>
  <c r="DD365" i="1" s="1"/>
  <c r="DD366" i="1" s="1"/>
  <c r="DD367" i="1" s="1"/>
  <c r="DD368" i="1" s="1"/>
  <c r="DD369" i="1" s="1"/>
  <c r="DD370" i="1" s="1"/>
  <c r="DD371" i="1" s="1"/>
  <c r="DD372" i="1" s="1"/>
  <c r="DD373" i="1" s="1"/>
  <c r="DD374" i="1" s="1"/>
  <c r="DD375" i="1" s="1"/>
  <c r="DD376" i="1" s="1"/>
  <c r="DD377" i="1" s="1"/>
  <c r="DD378" i="1" s="1"/>
  <c r="DD379" i="1" s="1"/>
  <c r="DD380" i="1" s="1"/>
  <c r="DD381" i="1" s="1"/>
  <c r="DD382" i="1" s="1"/>
  <c r="DD383" i="1" s="1"/>
  <c r="DD384" i="1" s="1"/>
  <c r="DD385" i="1" s="1"/>
  <c r="DD386" i="1" s="1"/>
  <c r="DD387" i="1" s="1"/>
  <c r="DD388" i="1" s="1"/>
  <c r="DD389" i="1" s="1"/>
  <c r="DD390" i="1" s="1"/>
  <c r="DD391" i="1" s="1"/>
  <c r="DD392" i="1" s="1"/>
  <c r="DD393" i="1" s="1"/>
  <c r="DD394" i="1" s="1"/>
  <c r="DD395" i="1" s="1"/>
  <c r="DD396" i="1" s="1"/>
  <c r="DD397" i="1" s="1"/>
  <c r="DD398" i="1" s="1"/>
  <c r="DD399" i="1" s="1"/>
  <c r="DD400" i="1" s="1"/>
  <c r="DD401" i="1" s="1"/>
  <c r="DD402" i="1" s="1"/>
  <c r="DD403" i="1" s="1"/>
  <c r="DD404" i="1" s="1"/>
  <c r="DD405" i="1" s="1"/>
  <c r="DD406" i="1" s="1"/>
  <c r="DD407" i="1" s="1"/>
  <c r="DD408" i="1" s="1"/>
  <c r="DD409" i="1" s="1"/>
  <c r="DD410" i="1" s="1"/>
  <c r="DD411" i="1" s="1"/>
  <c r="DD412" i="1" s="1"/>
  <c r="DD413" i="1" s="1"/>
  <c r="DD414" i="1" s="1"/>
  <c r="DD415" i="1" s="1"/>
  <c r="DD416" i="1" s="1"/>
  <c r="DD417" i="1" s="1"/>
  <c r="DD418" i="1" s="1"/>
  <c r="DD419" i="1" s="1"/>
  <c r="DD420" i="1" s="1"/>
  <c r="DD421" i="1" s="1"/>
  <c r="DD422" i="1" s="1"/>
  <c r="DD423" i="1" s="1"/>
  <c r="DD424" i="1" s="1"/>
  <c r="DD425" i="1" s="1"/>
  <c r="DD426" i="1" s="1"/>
  <c r="DD427" i="1" s="1"/>
  <c r="DD428" i="1" s="1"/>
  <c r="DD429" i="1" s="1"/>
  <c r="DD430" i="1" s="1"/>
  <c r="DD431" i="1" s="1"/>
  <c r="DD432" i="1" s="1"/>
  <c r="DD433" i="1" s="1"/>
  <c r="DD434" i="1" s="1"/>
  <c r="DD435" i="1" s="1"/>
  <c r="DD436" i="1" s="1"/>
  <c r="DD437" i="1" s="1"/>
  <c r="DD438" i="1" s="1"/>
  <c r="DD439" i="1" s="1"/>
  <c r="DD440" i="1" s="1"/>
  <c r="DD441" i="1" s="1"/>
  <c r="DD442" i="1" s="1"/>
  <c r="DD443" i="1" s="1"/>
  <c r="DD444" i="1" s="1"/>
  <c r="DD445" i="1" s="1"/>
  <c r="DD446" i="1" s="1"/>
  <c r="DD447" i="1" s="1"/>
  <c r="DD448" i="1" s="1"/>
  <c r="DD449" i="1" s="1"/>
  <c r="DD450" i="1" s="1"/>
  <c r="DD451" i="1" s="1"/>
  <c r="DD452" i="1" s="1"/>
  <c r="DD453" i="1" s="1"/>
  <c r="DD454" i="1" s="1"/>
  <c r="DD455" i="1" s="1"/>
  <c r="DD456" i="1" s="1"/>
  <c r="DD457" i="1" s="1"/>
  <c r="DM291" i="1"/>
  <c r="DM292" i="1" s="1"/>
  <c r="DM293" i="1" s="1"/>
  <c r="DM294" i="1" s="1"/>
  <c r="DM295" i="1" s="1"/>
  <c r="DM296" i="1" s="1"/>
  <c r="DM297" i="1" s="1"/>
  <c r="DM298" i="1" s="1"/>
  <c r="DM299" i="1" s="1"/>
  <c r="DM300" i="1" s="1"/>
  <c r="DM301" i="1" s="1"/>
  <c r="DM302" i="1" s="1"/>
  <c r="DM303" i="1" s="1"/>
  <c r="DM304" i="1" s="1"/>
  <c r="DM305" i="1" s="1"/>
  <c r="DM306" i="1" s="1"/>
  <c r="DM307" i="1" s="1"/>
  <c r="DM308" i="1" s="1"/>
  <c r="DM309" i="1" s="1"/>
  <c r="DM310" i="1" s="1"/>
  <c r="DM311" i="1" s="1"/>
  <c r="DM312" i="1" s="1"/>
  <c r="DM313" i="1" s="1"/>
  <c r="DM314" i="1" s="1"/>
  <c r="DM315" i="1" s="1"/>
  <c r="DM316" i="1" s="1"/>
  <c r="DM317" i="1" s="1"/>
  <c r="DM318" i="1" s="1"/>
  <c r="DM319" i="1" s="1"/>
  <c r="DM320" i="1" s="1"/>
  <c r="DM321" i="1" s="1"/>
  <c r="DM322" i="1" s="1"/>
  <c r="DM323" i="1" s="1"/>
  <c r="DM324" i="1" s="1"/>
  <c r="DM325" i="1" s="1"/>
  <c r="DM326" i="1" s="1"/>
  <c r="DM327" i="1" s="1"/>
  <c r="DM328" i="1" s="1"/>
  <c r="DM329" i="1" s="1"/>
  <c r="DM330" i="1" s="1"/>
  <c r="DM331" i="1" s="1"/>
  <c r="DM332" i="1" s="1"/>
  <c r="DM333" i="1" s="1"/>
  <c r="DM334" i="1" s="1"/>
  <c r="DM335" i="1" s="1"/>
  <c r="DM336" i="1" s="1"/>
  <c r="DM337" i="1" s="1"/>
  <c r="DM338" i="1" s="1"/>
  <c r="DM339" i="1" s="1"/>
  <c r="DM340" i="1" s="1"/>
  <c r="DM341" i="1" s="1"/>
  <c r="DM342" i="1" s="1"/>
  <c r="DM343" i="1" s="1"/>
  <c r="DM344" i="1" s="1"/>
  <c r="DM345" i="1" s="1"/>
  <c r="DM346" i="1" s="1"/>
  <c r="DM347" i="1" s="1"/>
  <c r="DM348" i="1" s="1"/>
  <c r="DM349" i="1" s="1"/>
  <c r="DM350" i="1" s="1"/>
  <c r="DM351" i="1" s="1"/>
  <c r="DM352" i="1" s="1"/>
  <c r="DM353" i="1" s="1"/>
  <c r="DM354" i="1" s="1"/>
  <c r="DM355" i="1" s="1"/>
  <c r="DM356" i="1" s="1"/>
  <c r="DM357" i="1" s="1"/>
  <c r="DM358" i="1" s="1"/>
  <c r="DM359" i="1" s="1"/>
  <c r="DM360" i="1" s="1"/>
  <c r="DM361" i="1" s="1"/>
  <c r="DM362" i="1" s="1"/>
  <c r="DM363" i="1" s="1"/>
  <c r="DM364" i="1" s="1"/>
  <c r="DM365" i="1" s="1"/>
  <c r="DM366" i="1" s="1"/>
  <c r="DM367" i="1" s="1"/>
  <c r="DM368" i="1" s="1"/>
  <c r="DM369" i="1" s="1"/>
  <c r="DM370" i="1" s="1"/>
  <c r="DM371" i="1" s="1"/>
  <c r="DM372" i="1" s="1"/>
  <c r="DM373" i="1" s="1"/>
  <c r="DM374" i="1" s="1"/>
  <c r="DM375" i="1" s="1"/>
  <c r="DM376" i="1" s="1"/>
  <c r="DM377" i="1" s="1"/>
  <c r="DM378" i="1" s="1"/>
  <c r="DM379" i="1" s="1"/>
  <c r="DM380" i="1" s="1"/>
  <c r="DM381" i="1" s="1"/>
  <c r="DM382" i="1" s="1"/>
  <c r="DM383" i="1" s="1"/>
  <c r="DM384" i="1" s="1"/>
  <c r="DM385" i="1" s="1"/>
  <c r="DM386" i="1" s="1"/>
  <c r="DM387" i="1" s="1"/>
  <c r="DM388" i="1" s="1"/>
  <c r="DM389" i="1" s="1"/>
  <c r="DM390" i="1" s="1"/>
  <c r="DM391" i="1" s="1"/>
  <c r="DM392" i="1" s="1"/>
  <c r="DM393" i="1" s="1"/>
  <c r="DM394" i="1" s="1"/>
  <c r="DM395" i="1" s="1"/>
  <c r="DM396" i="1" s="1"/>
  <c r="DM397" i="1" s="1"/>
  <c r="DM398" i="1" s="1"/>
  <c r="DM399" i="1" s="1"/>
  <c r="DM400" i="1" s="1"/>
  <c r="DM401" i="1" s="1"/>
  <c r="DM402" i="1" s="1"/>
  <c r="DM403" i="1" s="1"/>
  <c r="DM404" i="1" s="1"/>
  <c r="DM405" i="1" s="1"/>
  <c r="DM406" i="1" s="1"/>
  <c r="DM407" i="1" s="1"/>
  <c r="DM408" i="1" s="1"/>
  <c r="DM409" i="1" s="1"/>
  <c r="DM410" i="1" s="1"/>
  <c r="DM411" i="1" s="1"/>
  <c r="DM412" i="1" s="1"/>
  <c r="DM413" i="1" s="1"/>
  <c r="DM414" i="1" s="1"/>
  <c r="DM415" i="1" s="1"/>
  <c r="DM416" i="1" s="1"/>
  <c r="DM417" i="1" s="1"/>
  <c r="DM418" i="1" s="1"/>
  <c r="DM419" i="1" s="1"/>
  <c r="DM420" i="1" s="1"/>
  <c r="DM421" i="1" s="1"/>
  <c r="DM422" i="1" s="1"/>
  <c r="DM423" i="1" s="1"/>
  <c r="DM424" i="1" s="1"/>
  <c r="DM425" i="1" s="1"/>
  <c r="DM426" i="1" s="1"/>
  <c r="DM427" i="1" s="1"/>
  <c r="DM428" i="1" s="1"/>
  <c r="DM429" i="1" s="1"/>
  <c r="DM430" i="1" s="1"/>
  <c r="DM431" i="1" s="1"/>
  <c r="DM432" i="1" s="1"/>
  <c r="DM433" i="1" s="1"/>
  <c r="DM434" i="1" s="1"/>
  <c r="DM435" i="1" s="1"/>
  <c r="DM436" i="1" s="1"/>
  <c r="DM437" i="1" s="1"/>
  <c r="DM438" i="1" s="1"/>
  <c r="DM439" i="1" s="1"/>
  <c r="DM440" i="1" s="1"/>
  <c r="DM441" i="1" s="1"/>
  <c r="DM442" i="1" s="1"/>
  <c r="DM443" i="1" s="1"/>
  <c r="DM444" i="1" s="1"/>
  <c r="DM445" i="1" s="1"/>
  <c r="DM446" i="1" s="1"/>
  <c r="DM447" i="1" s="1"/>
  <c r="DM448" i="1" s="1"/>
  <c r="DM449" i="1" s="1"/>
  <c r="DM450" i="1" s="1"/>
  <c r="DM451" i="1" s="1"/>
  <c r="DM452" i="1" s="1"/>
  <c r="DM453" i="1" s="1"/>
  <c r="DM454" i="1" s="1"/>
  <c r="DM455" i="1" s="1"/>
  <c r="DM456" i="1" s="1"/>
  <c r="DM457" i="1" s="1"/>
  <c r="DA291" i="1"/>
  <c r="DA292" i="1" s="1"/>
  <c r="DA293" i="1" s="1"/>
  <c r="DA294" i="1" s="1"/>
  <c r="DA295" i="1" s="1"/>
  <c r="DA296" i="1" s="1"/>
  <c r="DA297" i="1" s="1"/>
  <c r="DA298" i="1" s="1"/>
  <c r="DA299" i="1" s="1"/>
  <c r="DA300" i="1" s="1"/>
  <c r="DA301" i="1" s="1"/>
  <c r="DA302" i="1" s="1"/>
  <c r="DA303" i="1" s="1"/>
  <c r="DA304" i="1" s="1"/>
  <c r="DA305" i="1" s="1"/>
  <c r="DA306" i="1" s="1"/>
  <c r="DA307" i="1" s="1"/>
  <c r="DA308" i="1" s="1"/>
  <c r="DA309" i="1" s="1"/>
  <c r="DA310" i="1" s="1"/>
  <c r="DA311" i="1" s="1"/>
  <c r="DA312" i="1" s="1"/>
  <c r="DA313" i="1" s="1"/>
  <c r="DA314" i="1" s="1"/>
  <c r="DA315" i="1" s="1"/>
  <c r="DA316" i="1" s="1"/>
  <c r="DA317" i="1" s="1"/>
  <c r="DA318" i="1" s="1"/>
  <c r="DA319" i="1" s="1"/>
  <c r="DA320" i="1" s="1"/>
  <c r="DA321" i="1" s="1"/>
  <c r="DA322" i="1" s="1"/>
  <c r="DA323" i="1" s="1"/>
  <c r="DA324" i="1" s="1"/>
  <c r="DA325" i="1" s="1"/>
  <c r="DA326" i="1" s="1"/>
  <c r="DA327" i="1" s="1"/>
  <c r="DA328" i="1" s="1"/>
  <c r="DA329" i="1" s="1"/>
  <c r="DA330" i="1" s="1"/>
  <c r="DA331" i="1" s="1"/>
  <c r="DA332" i="1" s="1"/>
  <c r="DA333" i="1" s="1"/>
  <c r="DA334" i="1" s="1"/>
  <c r="DA335" i="1" s="1"/>
  <c r="DA336" i="1" s="1"/>
  <c r="DA337" i="1" s="1"/>
  <c r="DA338" i="1" s="1"/>
  <c r="DA339" i="1" s="1"/>
  <c r="DA340" i="1" s="1"/>
  <c r="DA341" i="1" s="1"/>
  <c r="DA342" i="1" s="1"/>
  <c r="DA343" i="1" s="1"/>
  <c r="DA344" i="1" s="1"/>
  <c r="DA345" i="1" s="1"/>
  <c r="DA346" i="1" s="1"/>
  <c r="DA347" i="1" s="1"/>
  <c r="DA348" i="1" s="1"/>
  <c r="DA349" i="1" s="1"/>
  <c r="DA350" i="1" s="1"/>
  <c r="DA351" i="1" s="1"/>
  <c r="DA352" i="1" s="1"/>
  <c r="DA353" i="1" s="1"/>
  <c r="DA354" i="1" s="1"/>
  <c r="DA355" i="1" s="1"/>
  <c r="DA356" i="1" s="1"/>
  <c r="DA357" i="1" s="1"/>
  <c r="DA358" i="1" s="1"/>
  <c r="DA359" i="1" s="1"/>
  <c r="DA360" i="1" s="1"/>
  <c r="DA361" i="1" s="1"/>
  <c r="DA362" i="1" s="1"/>
  <c r="DA363" i="1" s="1"/>
  <c r="DA364" i="1" s="1"/>
  <c r="DA365" i="1" s="1"/>
  <c r="DA366" i="1" s="1"/>
  <c r="DA367" i="1" s="1"/>
  <c r="DA368" i="1" s="1"/>
  <c r="DA369" i="1" s="1"/>
  <c r="DA370" i="1" s="1"/>
  <c r="DA371" i="1" s="1"/>
  <c r="DA372" i="1" s="1"/>
  <c r="DA373" i="1" s="1"/>
  <c r="DA374" i="1" s="1"/>
  <c r="DA375" i="1" s="1"/>
  <c r="DA376" i="1" s="1"/>
  <c r="DA377" i="1" s="1"/>
  <c r="DA378" i="1" s="1"/>
  <c r="DA379" i="1" s="1"/>
  <c r="DA380" i="1" s="1"/>
  <c r="DA381" i="1" s="1"/>
  <c r="DA382" i="1" s="1"/>
  <c r="DA383" i="1" s="1"/>
  <c r="DA384" i="1" s="1"/>
  <c r="DA385" i="1" s="1"/>
  <c r="DA386" i="1" s="1"/>
  <c r="DA387" i="1" s="1"/>
  <c r="DA388" i="1" s="1"/>
  <c r="DA389" i="1" s="1"/>
  <c r="DA390" i="1" s="1"/>
  <c r="DA391" i="1" s="1"/>
  <c r="DA392" i="1" s="1"/>
  <c r="DA393" i="1" s="1"/>
  <c r="DA394" i="1" s="1"/>
  <c r="DA395" i="1" s="1"/>
  <c r="DA396" i="1" s="1"/>
  <c r="DA397" i="1" s="1"/>
  <c r="DA398" i="1" s="1"/>
  <c r="DA399" i="1" s="1"/>
  <c r="DA400" i="1" s="1"/>
  <c r="DA401" i="1" s="1"/>
  <c r="DA402" i="1" s="1"/>
  <c r="DA403" i="1" s="1"/>
  <c r="DA404" i="1" s="1"/>
  <c r="DA405" i="1" s="1"/>
  <c r="DA406" i="1" s="1"/>
  <c r="DA407" i="1" s="1"/>
  <c r="DA408" i="1" s="1"/>
  <c r="DA409" i="1" s="1"/>
  <c r="DA410" i="1" s="1"/>
  <c r="DA411" i="1" s="1"/>
  <c r="DA412" i="1" s="1"/>
  <c r="DA413" i="1" s="1"/>
  <c r="DA414" i="1" s="1"/>
  <c r="DA415" i="1" s="1"/>
  <c r="DA416" i="1" s="1"/>
  <c r="DA417" i="1" s="1"/>
  <c r="DA418" i="1" s="1"/>
  <c r="DA419" i="1" s="1"/>
  <c r="DA420" i="1" s="1"/>
  <c r="DA421" i="1" s="1"/>
  <c r="DA422" i="1" s="1"/>
  <c r="DA423" i="1" s="1"/>
  <c r="DA424" i="1" s="1"/>
  <c r="DA425" i="1" s="1"/>
  <c r="DA426" i="1" s="1"/>
  <c r="DA427" i="1" s="1"/>
  <c r="DA428" i="1" s="1"/>
  <c r="DA429" i="1" s="1"/>
  <c r="DA430" i="1" s="1"/>
  <c r="DA431" i="1" s="1"/>
  <c r="DA432" i="1" s="1"/>
  <c r="DA433" i="1" s="1"/>
  <c r="DA434" i="1" s="1"/>
  <c r="DA435" i="1" s="1"/>
  <c r="DA436" i="1" s="1"/>
  <c r="DA437" i="1" s="1"/>
  <c r="DA438" i="1" s="1"/>
  <c r="DA439" i="1" s="1"/>
  <c r="DA440" i="1" s="1"/>
  <c r="DA441" i="1" s="1"/>
  <c r="DA442" i="1" s="1"/>
  <c r="DA443" i="1" s="1"/>
  <c r="DA444" i="1" s="1"/>
  <c r="DA445" i="1" s="1"/>
  <c r="DA446" i="1" s="1"/>
  <c r="DA447" i="1" s="1"/>
  <c r="DA448" i="1" s="1"/>
  <c r="DA449" i="1" s="1"/>
  <c r="DA450" i="1" s="1"/>
  <c r="DA451" i="1" s="1"/>
  <c r="DA452" i="1" s="1"/>
  <c r="DA453" i="1" s="1"/>
  <c r="DA454" i="1" s="1"/>
  <c r="DA455" i="1" s="1"/>
  <c r="DA456" i="1" s="1"/>
  <c r="DA457" i="1" s="1"/>
  <c r="CR291" i="1"/>
  <c r="CR292" i="1" s="1"/>
  <c r="CR293" i="1" s="1"/>
  <c r="CR294" i="1" s="1"/>
  <c r="CR295" i="1" s="1"/>
  <c r="CR296" i="1" s="1"/>
  <c r="CR297" i="1" s="1"/>
  <c r="CR298" i="1" s="1"/>
  <c r="CR299" i="1" s="1"/>
  <c r="CR300" i="1" s="1"/>
  <c r="CR301" i="1" s="1"/>
  <c r="CR302" i="1" s="1"/>
  <c r="CR303" i="1" s="1"/>
  <c r="CR304" i="1" s="1"/>
  <c r="CR305" i="1" s="1"/>
  <c r="CR306" i="1" s="1"/>
  <c r="CR307" i="1" s="1"/>
  <c r="CR308" i="1" s="1"/>
  <c r="CR309" i="1" s="1"/>
  <c r="CR310" i="1" s="1"/>
  <c r="CR311" i="1" s="1"/>
  <c r="CR312" i="1" s="1"/>
  <c r="CR313" i="1" s="1"/>
  <c r="CR314" i="1" s="1"/>
  <c r="CR315" i="1" s="1"/>
  <c r="CR316" i="1" s="1"/>
  <c r="CR317" i="1" s="1"/>
  <c r="CR318" i="1" s="1"/>
  <c r="CR319" i="1" s="1"/>
  <c r="CR320" i="1" s="1"/>
  <c r="CR321" i="1" s="1"/>
  <c r="CR322" i="1" s="1"/>
  <c r="CR323" i="1" s="1"/>
  <c r="CR324" i="1" s="1"/>
  <c r="CR325" i="1" s="1"/>
  <c r="CR326" i="1" s="1"/>
  <c r="CR327" i="1" s="1"/>
  <c r="CR328" i="1" s="1"/>
  <c r="CR329" i="1" s="1"/>
  <c r="CR330" i="1" s="1"/>
  <c r="CR331" i="1" s="1"/>
  <c r="CR332" i="1" s="1"/>
  <c r="CR333" i="1" s="1"/>
  <c r="CR334" i="1" s="1"/>
  <c r="CR335" i="1" s="1"/>
  <c r="CR336" i="1" s="1"/>
  <c r="CR337" i="1" s="1"/>
  <c r="CR338" i="1" s="1"/>
  <c r="CR339" i="1" s="1"/>
  <c r="CR340" i="1" s="1"/>
  <c r="CR341" i="1" s="1"/>
  <c r="CR342" i="1" s="1"/>
  <c r="CR343" i="1" s="1"/>
  <c r="CR344" i="1" s="1"/>
  <c r="CR345" i="1" s="1"/>
  <c r="CR346" i="1" s="1"/>
  <c r="CR347" i="1" s="1"/>
  <c r="CR348" i="1" s="1"/>
  <c r="CR349" i="1" s="1"/>
  <c r="CR350" i="1" s="1"/>
  <c r="CR351" i="1" s="1"/>
  <c r="CR352" i="1" s="1"/>
  <c r="CR353" i="1" s="1"/>
  <c r="CR354" i="1" s="1"/>
  <c r="CR355" i="1" s="1"/>
  <c r="CR356" i="1" s="1"/>
  <c r="CR357" i="1" s="1"/>
  <c r="CR358" i="1" s="1"/>
  <c r="CR359" i="1" s="1"/>
  <c r="CR360" i="1" s="1"/>
  <c r="CR361" i="1" s="1"/>
  <c r="CR362" i="1" s="1"/>
  <c r="CR363" i="1" s="1"/>
  <c r="CR364" i="1" s="1"/>
  <c r="CR365" i="1" s="1"/>
  <c r="CR366" i="1" s="1"/>
  <c r="CR367" i="1" s="1"/>
  <c r="CR368" i="1" s="1"/>
  <c r="CR369" i="1" s="1"/>
  <c r="CR370" i="1" s="1"/>
  <c r="CR371" i="1" s="1"/>
  <c r="CR372" i="1" s="1"/>
  <c r="CR373" i="1" s="1"/>
  <c r="CR374" i="1" s="1"/>
  <c r="CR375" i="1" s="1"/>
  <c r="CR376" i="1" s="1"/>
  <c r="CR377" i="1" s="1"/>
  <c r="CR378" i="1" s="1"/>
  <c r="CR379" i="1" s="1"/>
  <c r="CR380" i="1" s="1"/>
  <c r="CR381" i="1" s="1"/>
  <c r="CR382" i="1" s="1"/>
  <c r="CR383" i="1" s="1"/>
  <c r="CR384" i="1" s="1"/>
  <c r="CR385" i="1" s="1"/>
  <c r="CR386" i="1" s="1"/>
  <c r="CR387" i="1" s="1"/>
  <c r="CR388" i="1" s="1"/>
  <c r="CR389" i="1" s="1"/>
  <c r="CR390" i="1" s="1"/>
  <c r="CR391" i="1" s="1"/>
  <c r="CR392" i="1" s="1"/>
  <c r="CR393" i="1" s="1"/>
  <c r="CR394" i="1" s="1"/>
  <c r="CR395" i="1" s="1"/>
  <c r="CR396" i="1" s="1"/>
  <c r="CR397" i="1" s="1"/>
  <c r="CR398" i="1" s="1"/>
  <c r="CR399" i="1" s="1"/>
  <c r="CR400" i="1" s="1"/>
  <c r="CR401" i="1" s="1"/>
  <c r="CR402" i="1" s="1"/>
  <c r="CR403" i="1" s="1"/>
  <c r="CR404" i="1" s="1"/>
  <c r="CR405" i="1" s="1"/>
  <c r="CR406" i="1" s="1"/>
  <c r="CR407" i="1" s="1"/>
  <c r="CR408" i="1" s="1"/>
  <c r="CR409" i="1" s="1"/>
  <c r="CR410" i="1" s="1"/>
  <c r="CR411" i="1" s="1"/>
  <c r="CR412" i="1" s="1"/>
  <c r="CR413" i="1" s="1"/>
  <c r="CR414" i="1" s="1"/>
  <c r="CR415" i="1" s="1"/>
  <c r="CR416" i="1" s="1"/>
  <c r="CR417" i="1" s="1"/>
  <c r="CR418" i="1" s="1"/>
  <c r="CR419" i="1" s="1"/>
  <c r="CR420" i="1" s="1"/>
  <c r="CR421" i="1" s="1"/>
  <c r="CR422" i="1" s="1"/>
  <c r="CR423" i="1" s="1"/>
  <c r="CR424" i="1" s="1"/>
  <c r="CR425" i="1" s="1"/>
  <c r="CR426" i="1" s="1"/>
  <c r="CR427" i="1" s="1"/>
  <c r="CR428" i="1" s="1"/>
  <c r="CR429" i="1" s="1"/>
  <c r="CR430" i="1" s="1"/>
  <c r="CR431" i="1" s="1"/>
  <c r="CR432" i="1" s="1"/>
  <c r="CR433" i="1" s="1"/>
  <c r="CR434" i="1" s="1"/>
  <c r="CR435" i="1" s="1"/>
  <c r="CR436" i="1" s="1"/>
  <c r="CR437" i="1" s="1"/>
  <c r="CR438" i="1" s="1"/>
  <c r="CR439" i="1" s="1"/>
  <c r="CR440" i="1" s="1"/>
  <c r="CR441" i="1" s="1"/>
  <c r="CR442" i="1" s="1"/>
  <c r="CR443" i="1" s="1"/>
  <c r="CR444" i="1" s="1"/>
  <c r="CR445" i="1" s="1"/>
  <c r="CR446" i="1" s="1"/>
  <c r="CR447" i="1" s="1"/>
  <c r="CR448" i="1" s="1"/>
  <c r="CR449" i="1" s="1"/>
  <c r="CR450" i="1" s="1"/>
  <c r="CR451" i="1" s="1"/>
  <c r="CR452" i="1" s="1"/>
  <c r="CR453" i="1" s="1"/>
  <c r="CR454" i="1" s="1"/>
  <c r="CR455" i="1" s="1"/>
  <c r="CR456" i="1" s="1"/>
  <c r="CR457" i="1" s="1"/>
  <c r="DL291" i="1"/>
  <c r="DL292" i="1" s="1"/>
  <c r="DL293" i="1" s="1"/>
  <c r="DL294" i="1" s="1"/>
  <c r="DL295" i="1" s="1"/>
  <c r="DL296" i="1" s="1"/>
  <c r="DL297" i="1" s="1"/>
  <c r="DL298" i="1" s="1"/>
  <c r="DL299" i="1" s="1"/>
  <c r="DL300" i="1" s="1"/>
  <c r="DL301" i="1" s="1"/>
  <c r="DL302" i="1" s="1"/>
  <c r="DL303" i="1" s="1"/>
  <c r="DL304" i="1" s="1"/>
  <c r="DL305" i="1" s="1"/>
  <c r="DL306" i="1" s="1"/>
  <c r="DL307" i="1" s="1"/>
  <c r="DL308" i="1" s="1"/>
  <c r="DL309" i="1" s="1"/>
  <c r="DL310" i="1" s="1"/>
  <c r="DL311" i="1" s="1"/>
  <c r="DL312" i="1" s="1"/>
  <c r="DL313" i="1" s="1"/>
  <c r="DL314" i="1" s="1"/>
  <c r="DL315" i="1" s="1"/>
  <c r="DL316" i="1" s="1"/>
  <c r="DL317" i="1" s="1"/>
  <c r="DL318" i="1" s="1"/>
  <c r="DL319" i="1" s="1"/>
  <c r="DL320" i="1" s="1"/>
  <c r="DL321" i="1" s="1"/>
  <c r="DL322" i="1" s="1"/>
  <c r="DL323" i="1" s="1"/>
  <c r="DL324" i="1" s="1"/>
  <c r="DL325" i="1" s="1"/>
  <c r="DL326" i="1" s="1"/>
  <c r="DL327" i="1" s="1"/>
  <c r="DL328" i="1" s="1"/>
  <c r="DL329" i="1" s="1"/>
  <c r="DL330" i="1" s="1"/>
  <c r="DL331" i="1" s="1"/>
  <c r="DL332" i="1" s="1"/>
  <c r="DL333" i="1" s="1"/>
  <c r="DL334" i="1" s="1"/>
  <c r="DL335" i="1" s="1"/>
  <c r="DL336" i="1" s="1"/>
  <c r="DL337" i="1" s="1"/>
  <c r="DL338" i="1" s="1"/>
  <c r="DL339" i="1" s="1"/>
  <c r="DL340" i="1" s="1"/>
  <c r="DL341" i="1" s="1"/>
  <c r="DL342" i="1" s="1"/>
  <c r="DL343" i="1" s="1"/>
  <c r="DL344" i="1" s="1"/>
  <c r="DL345" i="1" s="1"/>
  <c r="DL346" i="1" s="1"/>
  <c r="DL347" i="1" s="1"/>
  <c r="DL348" i="1" s="1"/>
  <c r="DL349" i="1" s="1"/>
  <c r="DL350" i="1" s="1"/>
  <c r="DL351" i="1" s="1"/>
  <c r="DL352" i="1" s="1"/>
  <c r="DL353" i="1" s="1"/>
  <c r="DL354" i="1" s="1"/>
  <c r="DL355" i="1" s="1"/>
  <c r="DL356" i="1" s="1"/>
  <c r="DL357" i="1" s="1"/>
  <c r="DL358" i="1" s="1"/>
  <c r="DL359" i="1" s="1"/>
  <c r="DL360" i="1" s="1"/>
  <c r="DL361" i="1" s="1"/>
  <c r="DL362" i="1" s="1"/>
  <c r="DL363" i="1" s="1"/>
  <c r="DL364" i="1" s="1"/>
  <c r="DL365" i="1" s="1"/>
  <c r="DL366" i="1" s="1"/>
  <c r="DL367" i="1" s="1"/>
  <c r="DL368" i="1" s="1"/>
  <c r="DL369" i="1" s="1"/>
  <c r="DL370" i="1" s="1"/>
  <c r="DL371" i="1" s="1"/>
  <c r="DL372" i="1" s="1"/>
  <c r="DL373" i="1" s="1"/>
  <c r="DL374" i="1" s="1"/>
  <c r="DL375" i="1" s="1"/>
  <c r="DL376" i="1" s="1"/>
  <c r="DL377" i="1" s="1"/>
  <c r="DL378" i="1" s="1"/>
  <c r="DL379" i="1" s="1"/>
  <c r="DL380" i="1" s="1"/>
  <c r="DL381" i="1" s="1"/>
  <c r="DL382" i="1" s="1"/>
  <c r="DL383" i="1" s="1"/>
  <c r="DL384" i="1" s="1"/>
  <c r="DL385" i="1" s="1"/>
  <c r="DL386" i="1" s="1"/>
  <c r="DL387" i="1" s="1"/>
  <c r="DL388" i="1" s="1"/>
  <c r="DL389" i="1" s="1"/>
  <c r="DL390" i="1" s="1"/>
  <c r="DL391" i="1" s="1"/>
  <c r="DL392" i="1" s="1"/>
  <c r="DL393" i="1" s="1"/>
  <c r="DL394" i="1" s="1"/>
  <c r="DL395" i="1" s="1"/>
  <c r="DL396" i="1" s="1"/>
  <c r="DL397" i="1" s="1"/>
  <c r="DL398" i="1" s="1"/>
  <c r="DL399" i="1" s="1"/>
  <c r="DL400" i="1" s="1"/>
  <c r="DL401" i="1" s="1"/>
  <c r="DL402" i="1" s="1"/>
  <c r="DL403" i="1" s="1"/>
  <c r="DL404" i="1" s="1"/>
  <c r="DL405" i="1" s="1"/>
  <c r="DL406" i="1" s="1"/>
  <c r="DL407" i="1" s="1"/>
  <c r="DL408" i="1" s="1"/>
  <c r="DL409" i="1" s="1"/>
  <c r="DL410" i="1" s="1"/>
  <c r="DL411" i="1" s="1"/>
  <c r="DL412" i="1" s="1"/>
  <c r="DL413" i="1" s="1"/>
  <c r="DL414" i="1" s="1"/>
  <c r="DL415" i="1" s="1"/>
  <c r="DL416" i="1" s="1"/>
  <c r="DL417" i="1" s="1"/>
  <c r="DL418" i="1" s="1"/>
  <c r="DL419" i="1" s="1"/>
  <c r="DL420" i="1" s="1"/>
  <c r="DL421" i="1" s="1"/>
  <c r="DL422" i="1" s="1"/>
  <c r="DL423" i="1" s="1"/>
  <c r="DL424" i="1" s="1"/>
  <c r="DL425" i="1" s="1"/>
  <c r="DL426" i="1" s="1"/>
  <c r="DL427" i="1" s="1"/>
  <c r="DL428" i="1" s="1"/>
  <c r="DL429" i="1" s="1"/>
  <c r="DL430" i="1" s="1"/>
  <c r="DL431" i="1" s="1"/>
  <c r="DL432" i="1" s="1"/>
  <c r="DL433" i="1" s="1"/>
  <c r="DL434" i="1" s="1"/>
  <c r="DL435" i="1" s="1"/>
  <c r="DL436" i="1" s="1"/>
  <c r="DL437" i="1" s="1"/>
  <c r="DL438" i="1" s="1"/>
  <c r="DL439" i="1" s="1"/>
  <c r="DL440" i="1" s="1"/>
  <c r="DL441" i="1" s="1"/>
  <c r="DL442" i="1" s="1"/>
  <c r="DL443" i="1" s="1"/>
  <c r="DL444" i="1" s="1"/>
  <c r="DL445" i="1" s="1"/>
  <c r="DL446" i="1" s="1"/>
  <c r="DL447" i="1" s="1"/>
  <c r="DL448" i="1" s="1"/>
  <c r="DL449" i="1" s="1"/>
  <c r="DL450" i="1" s="1"/>
  <c r="DL451" i="1" s="1"/>
  <c r="DL452" i="1" s="1"/>
  <c r="DL453" i="1" s="1"/>
  <c r="DL454" i="1" s="1"/>
  <c r="DL455" i="1" s="1"/>
  <c r="DL456" i="1" s="1"/>
  <c r="DL457" i="1" s="1"/>
  <c r="CZ291" i="1"/>
  <c r="CZ292" i="1" s="1"/>
  <c r="CZ293" i="1" s="1"/>
  <c r="CZ294" i="1" s="1"/>
  <c r="CZ295" i="1" s="1"/>
  <c r="CZ296" i="1" s="1"/>
  <c r="CZ297" i="1" s="1"/>
  <c r="CZ298" i="1" s="1"/>
  <c r="CZ299" i="1" s="1"/>
  <c r="CZ300" i="1" s="1"/>
  <c r="CZ301" i="1" s="1"/>
  <c r="CZ302" i="1" s="1"/>
  <c r="CZ303" i="1" s="1"/>
  <c r="CZ304" i="1" s="1"/>
  <c r="CZ305" i="1" s="1"/>
  <c r="CZ306" i="1" s="1"/>
  <c r="CZ307" i="1" s="1"/>
  <c r="CZ308" i="1" s="1"/>
  <c r="CZ309" i="1" s="1"/>
  <c r="CZ310" i="1" s="1"/>
  <c r="CZ311" i="1" s="1"/>
  <c r="CZ312" i="1" s="1"/>
  <c r="CZ313" i="1" s="1"/>
  <c r="CZ314" i="1" s="1"/>
  <c r="CZ315" i="1" s="1"/>
  <c r="CZ316" i="1" s="1"/>
  <c r="CZ317" i="1" s="1"/>
  <c r="CZ318" i="1" s="1"/>
  <c r="CZ319" i="1" s="1"/>
  <c r="CZ320" i="1" s="1"/>
  <c r="CZ321" i="1" s="1"/>
  <c r="CZ322" i="1" s="1"/>
  <c r="CZ323" i="1" s="1"/>
  <c r="CZ324" i="1" s="1"/>
  <c r="CZ325" i="1" s="1"/>
  <c r="CZ326" i="1" s="1"/>
  <c r="CZ327" i="1" s="1"/>
  <c r="CZ328" i="1" s="1"/>
  <c r="CZ329" i="1" s="1"/>
  <c r="CZ330" i="1" s="1"/>
  <c r="CZ331" i="1" s="1"/>
  <c r="CZ332" i="1" s="1"/>
  <c r="CZ333" i="1" s="1"/>
  <c r="CZ334" i="1" s="1"/>
  <c r="CZ335" i="1" s="1"/>
  <c r="CZ336" i="1" s="1"/>
  <c r="CZ337" i="1" s="1"/>
  <c r="CZ338" i="1" s="1"/>
  <c r="CZ339" i="1" s="1"/>
  <c r="CZ340" i="1" s="1"/>
  <c r="CZ341" i="1" s="1"/>
  <c r="CZ342" i="1" s="1"/>
  <c r="CZ343" i="1" s="1"/>
  <c r="CZ344" i="1" s="1"/>
  <c r="CZ345" i="1" s="1"/>
  <c r="CZ346" i="1" s="1"/>
  <c r="CZ347" i="1" s="1"/>
  <c r="CZ348" i="1" s="1"/>
  <c r="CZ349" i="1" s="1"/>
  <c r="CZ350" i="1" s="1"/>
  <c r="CZ351" i="1" s="1"/>
  <c r="CZ352" i="1" s="1"/>
  <c r="CZ353" i="1" s="1"/>
  <c r="CZ354" i="1" s="1"/>
  <c r="CZ355" i="1" s="1"/>
  <c r="CZ356" i="1" s="1"/>
  <c r="CZ357" i="1" s="1"/>
  <c r="CZ358" i="1" s="1"/>
  <c r="CZ359" i="1" s="1"/>
  <c r="CZ360" i="1" s="1"/>
  <c r="CZ361" i="1" s="1"/>
  <c r="CZ362" i="1" s="1"/>
  <c r="CZ363" i="1" s="1"/>
  <c r="CZ364" i="1" s="1"/>
  <c r="CZ365" i="1" s="1"/>
  <c r="CZ366" i="1" s="1"/>
  <c r="CZ367" i="1" s="1"/>
  <c r="CZ368" i="1" s="1"/>
  <c r="CZ369" i="1" s="1"/>
  <c r="CZ370" i="1" s="1"/>
  <c r="CZ371" i="1" s="1"/>
  <c r="CZ372" i="1" s="1"/>
  <c r="CZ373" i="1" s="1"/>
  <c r="CZ374" i="1" s="1"/>
  <c r="CZ375" i="1" s="1"/>
  <c r="CZ376" i="1" s="1"/>
  <c r="CZ377" i="1" s="1"/>
  <c r="CZ378" i="1" s="1"/>
  <c r="CZ379" i="1" s="1"/>
  <c r="CZ380" i="1" s="1"/>
  <c r="CZ381" i="1" s="1"/>
  <c r="CZ382" i="1" s="1"/>
  <c r="CZ383" i="1" s="1"/>
  <c r="CZ384" i="1" s="1"/>
  <c r="CZ385" i="1" s="1"/>
  <c r="CZ386" i="1" s="1"/>
  <c r="CZ387" i="1" s="1"/>
  <c r="CZ388" i="1" s="1"/>
  <c r="CZ389" i="1" s="1"/>
  <c r="CZ390" i="1" s="1"/>
  <c r="CZ391" i="1" s="1"/>
  <c r="CZ392" i="1" s="1"/>
  <c r="CZ393" i="1" s="1"/>
  <c r="CZ394" i="1" s="1"/>
  <c r="CZ395" i="1" s="1"/>
  <c r="CZ396" i="1" s="1"/>
  <c r="CZ397" i="1" s="1"/>
  <c r="CZ398" i="1" s="1"/>
  <c r="CZ399" i="1" s="1"/>
  <c r="CZ400" i="1" s="1"/>
  <c r="CZ401" i="1" s="1"/>
  <c r="CZ402" i="1" s="1"/>
  <c r="CZ403" i="1" s="1"/>
  <c r="CZ404" i="1" s="1"/>
  <c r="CZ405" i="1" s="1"/>
  <c r="CZ406" i="1" s="1"/>
  <c r="CZ407" i="1" s="1"/>
  <c r="CZ408" i="1" s="1"/>
  <c r="CZ409" i="1" s="1"/>
  <c r="CZ410" i="1" s="1"/>
  <c r="CZ411" i="1" s="1"/>
  <c r="CZ412" i="1" s="1"/>
  <c r="CZ413" i="1" s="1"/>
  <c r="CZ414" i="1" s="1"/>
  <c r="CZ415" i="1" s="1"/>
  <c r="CZ416" i="1" s="1"/>
  <c r="CZ417" i="1" s="1"/>
  <c r="CZ418" i="1" s="1"/>
  <c r="CZ419" i="1" s="1"/>
  <c r="CZ420" i="1" s="1"/>
  <c r="CZ421" i="1" s="1"/>
  <c r="CZ422" i="1" s="1"/>
  <c r="CZ423" i="1" s="1"/>
  <c r="CZ424" i="1" s="1"/>
  <c r="CZ425" i="1" s="1"/>
  <c r="CZ426" i="1" s="1"/>
  <c r="CZ427" i="1" s="1"/>
  <c r="CZ428" i="1" s="1"/>
  <c r="CZ429" i="1" s="1"/>
  <c r="CZ430" i="1" s="1"/>
  <c r="CZ431" i="1" s="1"/>
  <c r="CZ432" i="1" s="1"/>
  <c r="CZ433" i="1" s="1"/>
  <c r="CZ434" i="1" s="1"/>
  <c r="CZ435" i="1" s="1"/>
  <c r="CZ436" i="1" s="1"/>
  <c r="CZ437" i="1" s="1"/>
  <c r="CZ438" i="1" s="1"/>
  <c r="CZ439" i="1" s="1"/>
  <c r="CZ440" i="1" s="1"/>
  <c r="CZ441" i="1" s="1"/>
  <c r="CZ442" i="1" s="1"/>
  <c r="CZ443" i="1" s="1"/>
  <c r="CZ444" i="1" s="1"/>
  <c r="CZ445" i="1" s="1"/>
  <c r="CZ446" i="1" s="1"/>
  <c r="CZ447" i="1" s="1"/>
  <c r="CZ448" i="1" s="1"/>
  <c r="CZ449" i="1" s="1"/>
  <c r="CZ450" i="1" s="1"/>
  <c r="CZ451" i="1" s="1"/>
  <c r="CZ452" i="1" s="1"/>
  <c r="CZ453" i="1" s="1"/>
  <c r="CZ454" i="1" s="1"/>
  <c r="CZ455" i="1" s="1"/>
  <c r="CZ456" i="1" s="1"/>
  <c r="CZ457" i="1" s="1"/>
  <c r="DK291" i="1"/>
  <c r="DK292" i="1" s="1"/>
  <c r="DK293" i="1" s="1"/>
  <c r="DK294" i="1" s="1"/>
  <c r="DK295" i="1" s="1"/>
  <c r="DK296" i="1" s="1"/>
  <c r="DK297" i="1" s="1"/>
  <c r="DK298" i="1" s="1"/>
  <c r="DK299" i="1" s="1"/>
  <c r="DK300" i="1" s="1"/>
  <c r="DK301" i="1" s="1"/>
  <c r="DK302" i="1" s="1"/>
  <c r="DK303" i="1" s="1"/>
  <c r="DK304" i="1" s="1"/>
  <c r="DK305" i="1" s="1"/>
  <c r="DK306" i="1" s="1"/>
  <c r="DK307" i="1" s="1"/>
  <c r="DK308" i="1" s="1"/>
  <c r="DK309" i="1" s="1"/>
  <c r="DK310" i="1" s="1"/>
  <c r="DK311" i="1" s="1"/>
  <c r="DK312" i="1" s="1"/>
  <c r="DK313" i="1" s="1"/>
  <c r="DK314" i="1" s="1"/>
  <c r="DK315" i="1" s="1"/>
  <c r="DK316" i="1" s="1"/>
  <c r="DK317" i="1" s="1"/>
  <c r="DK318" i="1" s="1"/>
  <c r="DK319" i="1" s="1"/>
  <c r="DK320" i="1" s="1"/>
  <c r="DK321" i="1" s="1"/>
  <c r="DK322" i="1" s="1"/>
  <c r="DK323" i="1" s="1"/>
  <c r="DK324" i="1" s="1"/>
  <c r="DK325" i="1" s="1"/>
  <c r="DK326" i="1" s="1"/>
  <c r="DK327" i="1" s="1"/>
  <c r="DK328" i="1" s="1"/>
  <c r="DK329" i="1" s="1"/>
  <c r="DK330" i="1" s="1"/>
  <c r="DK331" i="1" s="1"/>
  <c r="DK332" i="1" s="1"/>
  <c r="DK333" i="1" s="1"/>
  <c r="DK334" i="1" s="1"/>
  <c r="DK335" i="1" s="1"/>
  <c r="DK336" i="1" s="1"/>
  <c r="DK337" i="1" s="1"/>
  <c r="DK338" i="1" s="1"/>
  <c r="DK339" i="1" s="1"/>
  <c r="DK340" i="1" s="1"/>
  <c r="DK341" i="1" s="1"/>
  <c r="DK342" i="1" s="1"/>
  <c r="DK343" i="1" s="1"/>
  <c r="DK344" i="1" s="1"/>
  <c r="DK345" i="1" s="1"/>
  <c r="DK346" i="1" s="1"/>
  <c r="DK347" i="1" s="1"/>
  <c r="DK348" i="1" s="1"/>
  <c r="DK349" i="1" s="1"/>
  <c r="DK350" i="1" s="1"/>
  <c r="DK351" i="1" s="1"/>
  <c r="DK352" i="1" s="1"/>
  <c r="DK353" i="1" s="1"/>
  <c r="DK354" i="1" s="1"/>
  <c r="DK355" i="1" s="1"/>
  <c r="DK356" i="1" s="1"/>
  <c r="DK357" i="1" s="1"/>
  <c r="DK358" i="1" s="1"/>
  <c r="DK359" i="1" s="1"/>
  <c r="DK360" i="1" s="1"/>
  <c r="DK361" i="1" s="1"/>
  <c r="DK362" i="1" s="1"/>
  <c r="DK363" i="1" s="1"/>
  <c r="DK364" i="1" s="1"/>
  <c r="DK365" i="1" s="1"/>
  <c r="DK366" i="1" s="1"/>
  <c r="DK367" i="1" s="1"/>
  <c r="DK368" i="1" s="1"/>
  <c r="DK369" i="1" s="1"/>
  <c r="DK370" i="1" s="1"/>
  <c r="DK371" i="1" s="1"/>
  <c r="DK372" i="1" s="1"/>
  <c r="DK373" i="1" s="1"/>
  <c r="DK374" i="1" s="1"/>
  <c r="DK375" i="1" s="1"/>
  <c r="DK376" i="1" s="1"/>
  <c r="DK377" i="1" s="1"/>
  <c r="DK378" i="1" s="1"/>
  <c r="DK379" i="1" s="1"/>
  <c r="DK380" i="1" s="1"/>
  <c r="DK381" i="1" s="1"/>
  <c r="DK382" i="1" s="1"/>
  <c r="DK383" i="1" s="1"/>
  <c r="DK384" i="1" s="1"/>
  <c r="DK385" i="1" s="1"/>
  <c r="DK386" i="1" s="1"/>
  <c r="DK387" i="1" s="1"/>
  <c r="DK388" i="1" s="1"/>
  <c r="DK389" i="1" s="1"/>
  <c r="DK390" i="1" s="1"/>
  <c r="DK391" i="1" s="1"/>
  <c r="DK392" i="1" s="1"/>
  <c r="DK393" i="1" s="1"/>
  <c r="DK394" i="1" s="1"/>
  <c r="DK395" i="1" s="1"/>
  <c r="DK396" i="1" s="1"/>
  <c r="DK397" i="1" s="1"/>
  <c r="DK398" i="1" s="1"/>
  <c r="DK399" i="1" s="1"/>
  <c r="DK400" i="1" s="1"/>
  <c r="DK401" i="1" s="1"/>
  <c r="DK402" i="1" s="1"/>
  <c r="DK403" i="1" s="1"/>
  <c r="DK404" i="1" s="1"/>
  <c r="DK405" i="1" s="1"/>
  <c r="DK406" i="1" s="1"/>
  <c r="DK407" i="1" s="1"/>
  <c r="DK408" i="1" s="1"/>
  <c r="DK409" i="1" s="1"/>
  <c r="DK410" i="1" s="1"/>
  <c r="DK411" i="1" s="1"/>
  <c r="DK412" i="1" s="1"/>
  <c r="DK413" i="1" s="1"/>
  <c r="DK414" i="1" s="1"/>
  <c r="DK415" i="1" s="1"/>
  <c r="DK416" i="1" s="1"/>
  <c r="DK417" i="1" s="1"/>
  <c r="DK418" i="1" s="1"/>
  <c r="DK419" i="1" s="1"/>
  <c r="DK420" i="1" s="1"/>
  <c r="DK421" i="1" s="1"/>
  <c r="DK422" i="1" s="1"/>
  <c r="DK423" i="1" s="1"/>
  <c r="DK424" i="1" s="1"/>
  <c r="DK425" i="1" s="1"/>
  <c r="DK426" i="1" s="1"/>
  <c r="DK427" i="1" s="1"/>
  <c r="DK428" i="1" s="1"/>
  <c r="DK429" i="1" s="1"/>
  <c r="DK430" i="1" s="1"/>
  <c r="DK431" i="1" s="1"/>
  <c r="DK432" i="1" s="1"/>
  <c r="DK433" i="1" s="1"/>
  <c r="DK434" i="1" s="1"/>
  <c r="DK435" i="1" s="1"/>
  <c r="DK436" i="1" s="1"/>
  <c r="DK437" i="1" s="1"/>
  <c r="DK438" i="1" s="1"/>
  <c r="DK439" i="1" s="1"/>
  <c r="DK440" i="1" s="1"/>
  <c r="DK441" i="1" s="1"/>
  <c r="DK442" i="1" s="1"/>
  <c r="DK443" i="1" s="1"/>
  <c r="DK444" i="1" s="1"/>
  <c r="DK445" i="1" s="1"/>
  <c r="DK446" i="1" s="1"/>
  <c r="DK447" i="1" s="1"/>
  <c r="DK448" i="1" s="1"/>
  <c r="DK449" i="1" s="1"/>
  <c r="DK450" i="1" s="1"/>
  <c r="DK451" i="1" s="1"/>
  <c r="DK452" i="1" s="1"/>
  <c r="DK453" i="1" s="1"/>
  <c r="DK454" i="1" s="1"/>
  <c r="DK455" i="1" s="1"/>
  <c r="DK456" i="1" s="1"/>
  <c r="DK457" i="1" s="1"/>
  <c r="CY291" i="1"/>
  <c r="CY292" i="1" s="1"/>
  <c r="CY293" i="1" s="1"/>
  <c r="CY294" i="1" s="1"/>
  <c r="CY295" i="1" s="1"/>
  <c r="CY296" i="1" s="1"/>
  <c r="CY297" i="1" s="1"/>
  <c r="CY298" i="1" s="1"/>
  <c r="CY299" i="1" s="1"/>
  <c r="CY300" i="1" s="1"/>
  <c r="CY301" i="1" s="1"/>
  <c r="CY302" i="1" s="1"/>
  <c r="CY303" i="1" s="1"/>
  <c r="CY304" i="1" s="1"/>
  <c r="CY305" i="1" s="1"/>
  <c r="CY306" i="1" s="1"/>
  <c r="CY307" i="1" s="1"/>
  <c r="CY308" i="1" s="1"/>
  <c r="CY309" i="1" s="1"/>
  <c r="CY310" i="1" s="1"/>
  <c r="CY311" i="1" s="1"/>
  <c r="CY312" i="1" s="1"/>
  <c r="CY313" i="1" s="1"/>
  <c r="CY314" i="1" s="1"/>
  <c r="CY315" i="1" s="1"/>
  <c r="CY316" i="1" s="1"/>
  <c r="CY317" i="1" s="1"/>
  <c r="CY318" i="1" s="1"/>
  <c r="CY319" i="1" s="1"/>
  <c r="CY320" i="1" s="1"/>
  <c r="CY321" i="1" s="1"/>
  <c r="CY322" i="1" s="1"/>
  <c r="CY323" i="1" s="1"/>
  <c r="CY324" i="1" s="1"/>
  <c r="CY325" i="1" s="1"/>
  <c r="CY326" i="1" s="1"/>
  <c r="CY327" i="1" s="1"/>
  <c r="CY328" i="1" s="1"/>
  <c r="CY329" i="1" s="1"/>
  <c r="CY330" i="1" s="1"/>
  <c r="CY331" i="1" s="1"/>
  <c r="CY332" i="1" s="1"/>
  <c r="CY333" i="1" s="1"/>
  <c r="CY334" i="1" s="1"/>
  <c r="CY335" i="1" s="1"/>
  <c r="CY336" i="1" s="1"/>
  <c r="CY337" i="1" s="1"/>
  <c r="CY338" i="1" s="1"/>
  <c r="CY339" i="1" s="1"/>
  <c r="CY340" i="1" s="1"/>
  <c r="CY341" i="1" s="1"/>
  <c r="CY342" i="1" s="1"/>
  <c r="CY343" i="1" s="1"/>
  <c r="CY344" i="1" s="1"/>
  <c r="CY345" i="1" s="1"/>
  <c r="CY346" i="1" s="1"/>
  <c r="CY347" i="1" s="1"/>
  <c r="CY348" i="1" s="1"/>
  <c r="CY349" i="1" s="1"/>
  <c r="CY350" i="1" s="1"/>
  <c r="CY351" i="1" s="1"/>
  <c r="CY352" i="1" s="1"/>
  <c r="CY353" i="1" s="1"/>
  <c r="CY354" i="1" s="1"/>
  <c r="CY355" i="1" s="1"/>
  <c r="CY356" i="1" s="1"/>
  <c r="CY357" i="1" s="1"/>
  <c r="CY358" i="1" s="1"/>
  <c r="CY359" i="1" s="1"/>
  <c r="CY360" i="1" s="1"/>
  <c r="CY361" i="1" s="1"/>
  <c r="CY362" i="1" s="1"/>
  <c r="CY363" i="1" s="1"/>
  <c r="CY364" i="1" s="1"/>
  <c r="CY365" i="1" s="1"/>
  <c r="CY366" i="1" s="1"/>
  <c r="CY367" i="1" s="1"/>
  <c r="CY368" i="1" s="1"/>
  <c r="CY369" i="1" s="1"/>
  <c r="CY370" i="1" s="1"/>
  <c r="CY371" i="1" s="1"/>
  <c r="CY372" i="1" s="1"/>
  <c r="CY373" i="1" s="1"/>
  <c r="CY374" i="1" s="1"/>
  <c r="CY375" i="1" s="1"/>
  <c r="CY376" i="1" s="1"/>
  <c r="CY377" i="1" s="1"/>
  <c r="CY378" i="1" s="1"/>
  <c r="CY379" i="1" s="1"/>
  <c r="CY380" i="1" s="1"/>
  <c r="CY381" i="1" s="1"/>
  <c r="CY382" i="1" s="1"/>
  <c r="CY383" i="1" s="1"/>
  <c r="CY384" i="1" s="1"/>
  <c r="CY385" i="1" s="1"/>
  <c r="CY386" i="1" s="1"/>
  <c r="CY387" i="1" s="1"/>
  <c r="CY388" i="1" s="1"/>
  <c r="CY389" i="1" s="1"/>
  <c r="CY390" i="1" s="1"/>
  <c r="CY391" i="1" s="1"/>
  <c r="CY392" i="1" s="1"/>
  <c r="CY393" i="1" s="1"/>
  <c r="CY394" i="1" s="1"/>
  <c r="CY395" i="1" s="1"/>
  <c r="CY396" i="1" s="1"/>
  <c r="CY397" i="1" s="1"/>
  <c r="CY398" i="1" s="1"/>
  <c r="CY399" i="1" s="1"/>
  <c r="CY400" i="1" s="1"/>
  <c r="CY401" i="1" s="1"/>
  <c r="CY402" i="1" s="1"/>
  <c r="CY403" i="1" s="1"/>
  <c r="CY404" i="1" s="1"/>
  <c r="CY405" i="1" s="1"/>
  <c r="CY406" i="1" s="1"/>
  <c r="CY407" i="1" s="1"/>
  <c r="CY408" i="1" s="1"/>
  <c r="CY409" i="1" s="1"/>
  <c r="CY410" i="1" s="1"/>
  <c r="CY411" i="1" s="1"/>
  <c r="CY412" i="1" s="1"/>
  <c r="CY413" i="1" s="1"/>
  <c r="CY414" i="1" s="1"/>
  <c r="CY415" i="1" s="1"/>
  <c r="CY416" i="1" s="1"/>
  <c r="CY417" i="1" s="1"/>
  <c r="CY418" i="1" s="1"/>
  <c r="CY419" i="1" s="1"/>
  <c r="CY420" i="1" s="1"/>
  <c r="CY421" i="1" s="1"/>
  <c r="CY422" i="1" s="1"/>
  <c r="CY423" i="1" s="1"/>
  <c r="CY424" i="1" s="1"/>
  <c r="CY425" i="1" s="1"/>
  <c r="CY426" i="1" s="1"/>
  <c r="CY427" i="1" s="1"/>
  <c r="CY428" i="1" s="1"/>
  <c r="CY429" i="1" s="1"/>
  <c r="CY430" i="1" s="1"/>
  <c r="CY431" i="1" s="1"/>
  <c r="CY432" i="1" s="1"/>
  <c r="CY433" i="1" s="1"/>
  <c r="CY434" i="1" s="1"/>
  <c r="CY435" i="1" s="1"/>
  <c r="CY436" i="1" s="1"/>
  <c r="CY437" i="1" s="1"/>
  <c r="CY438" i="1" s="1"/>
  <c r="CY439" i="1" s="1"/>
  <c r="CY440" i="1" s="1"/>
  <c r="CY441" i="1" s="1"/>
  <c r="CY442" i="1" s="1"/>
  <c r="CY443" i="1" s="1"/>
  <c r="CY444" i="1" s="1"/>
  <c r="CY445" i="1" s="1"/>
  <c r="CY446" i="1" s="1"/>
  <c r="CY447" i="1" s="1"/>
  <c r="CY448" i="1" s="1"/>
  <c r="CY449" i="1" s="1"/>
  <c r="CY450" i="1" s="1"/>
  <c r="CY451" i="1" s="1"/>
  <c r="CY452" i="1" s="1"/>
  <c r="CY453" i="1" s="1"/>
  <c r="CY454" i="1" s="1"/>
  <c r="CY455" i="1" s="1"/>
  <c r="CY456" i="1" s="1"/>
  <c r="CY457" i="1" s="1"/>
  <c r="DJ291" i="1"/>
  <c r="DJ292" i="1" s="1"/>
  <c r="DJ293" i="1" s="1"/>
  <c r="DJ294" i="1" s="1"/>
  <c r="DJ295" i="1" s="1"/>
  <c r="DJ296" i="1" s="1"/>
  <c r="DJ297" i="1" s="1"/>
  <c r="DJ298" i="1" s="1"/>
  <c r="DJ299" i="1" s="1"/>
  <c r="DJ300" i="1" s="1"/>
  <c r="DJ301" i="1" s="1"/>
  <c r="DJ302" i="1" s="1"/>
  <c r="DJ303" i="1" s="1"/>
  <c r="DJ304" i="1" s="1"/>
  <c r="DJ305" i="1" s="1"/>
  <c r="DJ306" i="1" s="1"/>
  <c r="DJ307" i="1" s="1"/>
  <c r="DJ308" i="1" s="1"/>
  <c r="DJ309" i="1" s="1"/>
  <c r="DJ310" i="1" s="1"/>
  <c r="DJ311" i="1" s="1"/>
  <c r="DJ312" i="1" s="1"/>
  <c r="DJ313" i="1" s="1"/>
  <c r="DJ314" i="1" s="1"/>
  <c r="DJ315" i="1" s="1"/>
  <c r="DJ316" i="1" s="1"/>
  <c r="DJ317" i="1" s="1"/>
  <c r="DJ318" i="1" s="1"/>
  <c r="DJ319" i="1" s="1"/>
  <c r="DJ320" i="1" s="1"/>
  <c r="DJ321" i="1" s="1"/>
  <c r="DJ322" i="1" s="1"/>
  <c r="DJ323" i="1" s="1"/>
  <c r="DJ324" i="1" s="1"/>
  <c r="DJ325" i="1" s="1"/>
  <c r="DJ326" i="1" s="1"/>
  <c r="DJ327" i="1" s="1"/>
  <c r="DJ328" i="1" s="1"/>
  <c r="DJ329" i="1" s="1"/>
  <c r="DJ330" i="1" s="1"/>
  <c r="DJ331" i="1" s="1"/>
  <c r="DJ332" i="1" s="1"/>
  <c r="DJ333" i="1" s="1"/>
  <c r="DJ334" i="1" s="1"/>
  <c r="DJ335" i="1" s="1"/>
  <c r="DJ336" i="1" s="1"/>
  <c r="DJ337" i="1" s="1"/>
  <c r="DJ338" i="1" s="1"/>
  <c r="DJ339" i="1" s="1"/>
  <c r="DJ340" i="1" s="1"/>
  <c r="DJ341" i="1" s="1"/>
  <c r="DJ342" i="1" s="1"/>
  <c r="DJ343" i="1" s="1"/>
  <c r="DJ344" i="1" s="1"/>
  <c r="DJ345" i="1" s="1"/>
  <c r="DJ346" i="1" s="1"/>
  <c r="DJ347" i="1" s="1"/>
  <c r="DJ348" i="1" s="1"/>
  <c r="DJ349" i="1" s="1"/>
  <c r="DJ350" i="1" s="1"/>
  <c r="DJ351" i="1" s="1"/>
  <c r="DJ352" i="1" s="1"/>
  <c r="DJ353" i="1" s="1"/>
  <c r="DJ354" i="1" s="1"/>
  <c r="DJ355" i="1" s="1"/>
  <c r="DJ356" i="1" s="1"/>
  <c r="DJ357" i="1" s="1"/>
  <c r="DJ358" i="1" s="1"/>
  <c r="DJ359" i="1" s="1"/>
  <c r="DJ360" i="1" s="1"/>
  <c r="DJ361" i="1" s="1"/>
  <c r="DJ362" i="1" s="1"/>
  <c r="DJ363" i="1" s="1"/>
  <c r="DJ364" i="1" s="1"/>
  <c r="DJ365" i="1" s="1"/>
  <c r="DJ366" i="1" s="1"/>
  <c r="DJ367" i="1" s="1"/>
  <c r="DJ368" i="1" s="1"/>
  <c r="DJ369" i="1" s="1"/>
  <c r="DJ370" i="1" s="1"/>
  <c r="DJ371" i="1" s="1"/>
  <c r="DJ372" i="1" s="1"/>
  <c r="DJ373" i="1" s="1"/>
  <c r="DJ374" i="1" s="1"/>
  <c r="DJ375" i="1" s="1"/>
  <c r="DJ376" i="1" s="1"/>
  <c r="DJ377" i="1" s="1"/>
  <c r="DJ378" i="1" s="1"/>
  <c r="DJ379" i="1" s="1"/>
  <c r="DJ380" i="1" s="1"/>
  <c r="DJ381" i="1" s="1"/>
  <c r="DJ382" i="1" s="1"/>
  <c r="DJ383" i="1" s="1"/>
  <c r="DJ384" i="1" s="1"/>
  <c r="DJ385" i="1" s="1"/>
  <c r="DJ386" i="1" s="1"/>
  <c r="DJ387" i="1" s="1"/>
  <c r="DJ388" i="1" s="1"/>
  <c r="DJ389" i="1" s="1"/>
  <c r="DJ390" i="1" s="1"/>
  <c r="DJ391" i="1" s="1"/>
  <c r="DJ392" i="1" s="1"/>
  <c r="DJ393" i="1" s="1"/>
  <c r="DJ394" i="1" s="1"/>
  <c r="DJ395" i="1" s="1"/>
  <c r="DJ396" i="1" s="1"/>
  <c r="DJ397" i="1" s="1"/>
  <c r="DJ398" i="1" s="1"/>
  <c r="DJ399" i="1" s="1"/>
  <c r="DJ400" i="1" s="1"/>
  <c r="DJ401" i="1" s="1"/>
  <c r="DJ402" i="1" s="1"/>
  <c r="DJ403" i="1" s="1"/>
  <c r="DJ404" i="1" s="1"/>
  <c r="DJ405" i="1" s="1"/>
  <c r="DJ406" i="1" s="1"/>
  <c r="DJ407" i="1" s="1"/>
  <c r="DJ408" i="1" s="1"/>
  <c r="DJ409" i="1" s="1"/>
  <c r="DJ410" i="1" s="1"/>
  <c r="DJ411" i="1" s="1"/>
  <c r="DJ412" i="1" s="1"/>
  <c r="DJ413" i="1" s="1"/>
  <c r="DJ414" i="1" s="1"/>
  <c r="DJ415" i="1" s="1"/>
  <c r="DJ416" i="1" s="1"/>
  <c r="DJ417" i="1" s="1"/>
  <c r="DJ418" i="1" s="1"/>
  <c r="DJ419" i="1" s="1"/>
  <c r="DJ420" i="1" s="1"/>
  <c r="DJ421" i="1" s="1"/>
  <c r="DJ422" i="1" s="1"/>
  <c r="DJ423" i="1" s="1"/>
  <c r="DJ424" i="1" s="1"/>
  <c r="DJ425" i="1" s="1"/>
  <c r="DJ426" i="1" s="1"/>
  <c r="DJ427" i="1" s="1"/>
  <c r="DJ428" i="1" s="1"/>
  <c r="DJ429" i="1" s="1"/>
  <c r="DJ430" i="1" s="1"/>
  <c r="DJ431" i="1" s="1"/>
  <c r="DJ432" i="1" s="1"/>
  <c r="DJ433" i="1" s="1"/>
  <c r="DJ434" i="1" s="1"/>
  <c r="DJ435" i="1" s="1"/>
  <c r="DJ436" i="1" s="1"/>
  <c r="DJ437" i="1" s="1"/>
  <c r="DJ438" i="1" s="1"/>
  <c r="DJ439" i="1" s="1"/>
  <c r="DJ440" i="1" s="1"/>
  <c r="DJ441" i="1" s="1"/>
  <c r="DJ442" i="1" s="1"/>
  <c r="DJ443" i="1" s="1"/>
  <c r="DJ444" i="1" s="1"/>
  <c r="DJ445" i="1" s="1"/>
  <c r="DJ446" i="1" s="1"/>
  <c r="DJ447" i="1" s="1"/>
  <c r="DJ448" i="1" s="1"/>
  <c r="DJ449" i="1" s="1"/>
  <c r="DJ450" i="1" s="1"/>
  <c r="DJ451" i="1" s="1"/>
  <c r="DJ452" i="1" s="1"/>
  <c r="DJ453" i="1" s="1"/>
  <c r="DJ454" i="1" s="1"/>
  <c r="DJ455" i="1" s="1"/>
  <c r="DJ456" i="1" s="1"/>
  <c r="DJ457" i="1" s="1"/>
  <c r="CX291" i="1"/>
  <c r="CX292" i="1" s="1"/>
  <c r="CX293" i="1" s="1"/>
  <c r="CX294" i="1" s="1"/>
  <c r="CX295" i="1" s="1"/>
  <c r="CX296" i="1" s="1"/>
  <c r="CX297" i="1" s="1"/>
  <c r="CX298" i="1" s="1"/>
  <c r="CX299" i="1" s="1"/>
  <c r="CX300" i="1" s="1"/>
  <c r="CX301" i="1" s="1"/>
  <c r="CX302" i="1" s="1"/>
  <c r="CX303" i="1" s="1"/>
  <c r="CX304" i="1" s="1"/>
  <c r="CX305" i="1" s="1"/>
  <c r="CX306" i="1" s="1"/>
  <c r="CX307" i="1" s="1"/>
  <c r="CX308" i="1" s="1"/>
  <c r="CX309" i="1" s="1"/>
  <c r="CX310" i="1" s="1"/>
  <c r="CX311" i="1" s="1"/>
  <c r="CX312" i="1" s="1"/>
  <c r="CX313" i="1" s="1"/>
  <c r="CX314" i="1" s="1"/>
  <c r="CX315" i="1" s="1"/>
  <c r="CX316" i="1" s="1"/>
  <c r="CX317" i="1" s="1"/>
  <c r="CX318" i="1" s="1"/>
  <c r="CX319" i="1" s="1"/>
  <c r="CX320" i="1" s="1"/>
  <c r="CX321" i="1" s="1"/>
  <c r="CX322" i="1" s="1"/>
  <c r="CX323" i="1" s="1"/>
  <c r="CX324" i="1" s="1"/>
  <c r="CX325" i="1" s="1"/>
  <c r="CX326" i="1" s="1"/>
  <c r="CX327" i="1" s="1"/>
  <c r="CX328" i="1" s="1"/>
  <c r="CX329" i="1" s="1"/>
  <c r="CX330" i="1" s="1"/>
  <c r="CX331" i="1" s="1"/>
  <c r="CX332" i="1" s="1"/>
  <c r="CX333" i="1" s="1"/>
  <c r="CX334" i="1" s="1"/>
  <c r="CX335" i="1" s="1"/>
  <c r="CX336" i="1" s="1"/>
  <c r="CX337" i="1" s="1"/>
  <c r="CX338" i="1" s="1"/>
  <c r="CX339" i="1" s="1"/>
  <c r="CX340" i="1" s="1"/>
  <c r="CX341" i="1" s="1"/>
  <c r="CX342" i="1" s="1"/>
  <c r="CX343" i="1" s="1"/>
  <c r="CX344" i="1" s="1"/>
  <c r="CX345" i="1" s="1"/>
  <c r="CX346" i="1" s="1"/>
  <c r="CX347" i="1" s="1"/>
  <c r="CX348" i="1" s="1"/>
  <c r="CX349" i="1" s="1"/>
  <c r="CX350" i="1" s="1"/>
  <c r="CX351" i="1" s="1"/>
  <c r="CX352" i="1" s="1"/>
  <c r="CX353" i="1" s="1"/>
  <c r="CX354" i="1" s="1"/>
  <c r="CX355" i="1" s="1"/>
  <c r="CX356" i="1" s="1"/>
  <c r="CX357" i="1" s="1"/>
  <c r="CX358" i="1" s="1"/>
  <c r="CX359" i="1" s="1"/>
  <c r="CX360" i="1" s="1"/>
  <c r="CX361" i="1" s="1"/>
  <c r="CX362" i="1" s="1"/>
  <c r="CX363" i="1" s="1"/>
  <c r="CX364" i="1" s="1"/>
  <c r="CX365" i="1" s="1"/>
  <c r="CX366" i="1" s="1"/>
  <c r="CX367" i="1" s="1"/>
  <c r="CX368" i="1" s="1"/>
  <c r="CX369" i="1" s="1"/>
  <c r="CX370" i="1" s="1"/>
  <c r="CX371" i="1" s="1"/>
  <c r="CX372" i="1" s="1"/>
  <c r="CX373" i="1" s="1"/>
  <c r="CX374" i="1" s="1"/>
  <c r="CX375" i="1" s="1"/>
  <c r="CX376" i="1" s="1"/>
  <c r="CX377" i="1" s="1"/>
  <c r="CX378" i="1" s="1"/>
  <c r="CX379" i="1" s="1"/>
  <c r="CX380" i="1" s="1"/>
  <c r="CX381" i="1" s="1"/>
  <c r="CX382" i="1" s="1"/>
  <c r="CX383" i="1" s="1"/>
  <c r="CX384" i="1" s="1"/>
  <c r="CX385" i="1" s="1"/>
  <c r="CX386" i="1" s="1"/>
  <c r="CX387" i="1" s="1"/>
  <c r="CX388" i="1" s="1"/>
  <c r="CX389" i="1" s="1"/>
  <c r="CX390" i="1" s="1"/>
  <c r="CX391" i="1" s="1"/>
  <c r="CX392" i="1" s="1"/>
  <c r="CX393" i="1" s="1"/>
  <c r="CX394" i="1" s="1"/>
  <c r="CX395" i="1" s="1"/>
  <c r="CX396" i="1" s="1"/>
  <c r="CX397" i="1" s="1"/>
  <c r="CX398" i="1" s="1"/>
  <c r="CX399" i="1" s="1"/>
  <c r="CX400" i="1" s="1"/>
  <c r="CX401" i="1" s="1"/>
  <c r="CX402" i="1" s="1"/>
  <c r="CX403" i="1" s="1"/>
  <c r="CX404" i="1" s="1"/>
  <c r="CX405" i="1" s="1"/>
  <c r="CX406" i="1" s="1"/>
  <c r="CX407" i="1" s="1"/>
  <c r="CX408" i="1" s="1"/>
  <c r="CX409" i="1" s="1"/>
  <c r="CX410" i="1" s="1"/>
  <c r="CX411" i="1" s="1"/>
  <c r="CX412" i="1" s="1"/>
  <c r="CX413" i="1" s="1"/>
  <c r="CX414" i="1" s="1"/>
  <c r="CX415" i="1" s="1"/>
  <c r="CX416" i="1" s="1"/>
  <c r="CX417" i="1" s="1"/>
  <c r="CX418" i="1" s="1"/>
  <c r="CX419" i="1" s="1"/>
  <c r="CX420" i="1" s="1"/>
  <c r="CX421" i="1" s="1"/>
  <c r="CX422" i="1" s="1"/>
  <c r="CX423" i="1" s="1"/>
  <c r="CX424" i="1" s="1"/>
  <c r="CX425" i="1" s="1"/>
  <c r="CX426" i="1" s="1"/>
  <c r="CX427" i="1" s="1"/>
  <c r="CX428" i="1" s="1"/>
  <c r="CX429" i="1" s="1"/>
  <c r="CX430" i="1" s="1"/>
  <c r="CX431" i="1" s="1"/>
  <c r="CX432" i="1" s="1"/>
  <c r="CX433" i="1" s="1"/>
  <c r="CX434" i="1" s="1"/>
  <c r="CX435" i="1" s="1"/>
  <c r="CX436" i="1" s="1"/>
  <c r="CX437" i="1" s="1"/>
  <c r="CX438" i="1" s="1"/>
  <c r="CX439" i="1" s="1"/>
  <c r="CX440" i="1" s="1"/>
  <c r="CX441" i="1" s="1"/>
  <c r="CX442" i="1" s="1"/>
  <c r="CX443" i="1" s="1"/>
  <c r="CX444" i="1" s="1"/>
  <c r="CX445" i="1" s="1"/>
  <c r="CX446" i="1" s="1"/>
  <c r="CX447" i="1" s="1"/>
  <c r="CX448" i="1" s="1"/>
  <c r="CX449" i="1" s="1"/>
  <c r="CX450" i="1" s="1"/>
  <c r="CX451" i="1" s="1"/>
  <c r="CX452" i="1" s="1"/>
  <c r="CX453" i="1" s="1"/>
  <c r="CX454" i="1" s="1"/>
  <c r="CX455" i="1" s="1"/>
  <c r="CX456" i="1" s="1"/>
  <c r="CX457" i="1" s="1"/>
  <c r="DI291" i="1"/>
  <c r="DI292" i="1" s="1"/>
  <c r="DI293" i="1" s="1"/>
  <c r="DI294" i="1" s="1"/>
  <c r="DI295" i="1" s="1"/>
  <c r="DI296" i="1" s="1"/>
  <c r="DI297" i="1" s="1"/>
  <c r="DI298" i="1" s="1"/>
  <c r="DI299" i="1" s="1"/>
  <c r="DI300" i="1" s="1"/>
  <c r="DI301" i="1" s="1"/>
  <c r="DI302" i="1" s="1"/>
  <c r="DI303" i="1" s="1"/>
  <c r="DI304" i="1" s="1"/>
  <c r="DI305" i="1" s="1"/>
  <c r="DI306" i="1" s="1"/>
  <c r="DI307" i="1" s="1"/>
  <c r="DI308" i="1" s="1"/>
  <c r="DI309" i="1" s="1"/>
  <c r="DI310" i="1" s="1"/>
  <c r="DI311" i="1" s="1"/>
  <c r="DI312" i="1" s="1"/>
  <c r="DI313" i="1" s="1"/>
  <c r="DI314" i="1" s="1"/>
  <c r="DI315" i="1" s="1"/>
  <c r="DI316" i="1" s="1"/>
  <c r="DI317" i="1" s="1"/>
  <c r="DI318" i="1" s="1"/>
  <c r="DI319" i="1" s="1"/>
  <c r="DI320" i="1" s="1"/>
  <c r="DI321" i="1" s="1"/>
  <c r="DI322" i="1" s="1"/>
  <c r="DI323" i="1" s="1"/>
  <c r="DI324" i="1" s="1"/>
  <c r="DI325" i="1" s="1"/>
  <c r="DI326" i="1" s="1"/>
  <c r="DI327" i="1" s="1"/>
  <c r="DI328" i="1" s="1"/>
  <c r="DI329" i="1" s="1"/>
  <c r="DI330" i="1" s="1"/>
  <c r="DI331" i="1" s="1"/>
  <c r="DI332" i="1" s="1"/>
  <c r="DI333" i="1" s="1"/>
  <c r="DI334" i="1" s="1"/>
  <c r="DI335" i="1" s="1"/>
  <c r="DI336" i="1" s="1"/>
  <c r="DI337" i="1" s="1"/>
  <c r="DI338" i="1" s="1"/>
  <c r="DI339" i="1" s="1"/>
  <c r="DI340" i="1" s="1"/>
  <c r="DI341" i="1" s="1"/>
  <c r="DI342" i="1" s="1"/>
  <c r="DI343" i="1" s="1"/>
  <c r="DI344" i="1" s="1"/>
  <c r="DI345" i="1" s="1"/>
  <c r="DI346" i="1" s="1"/>
  <c r="DI347" i="1" s="1"/>
  <c r="DI348" i="1" s="1"/>
  <c r="DI349" i="1" s="1"/>
  <c r="DI350" i="1" s="1"/>
  <c r="DI351" i="1" s="1"/>
  <c r="DI352" i="1" s="1"/>
  <c r="DI353" i="1" s="1"/>
  <c r="DI354" i="1" s="1"/>
  <c r="DI355" i="1" s="1"/>
  <c r="DI356" i="1" s="1"/>
  <c r="DI357" i="1" s="1"/>
  <c r="DI358" i="1" s="1"/>
  <c r="DI359" i="1" s="1"/>
  <c r="DI360" i="1" s="1"/>
  <c r="DI361" i="1" s="1"/>
  <c r="DI362" i="1" s="1"/>
  <c r="DI363" i="1" s="1"/>
  <c r="DI364" i="1" s="1"/>
  <c r="DI365" i="1" s="1"/>
  <c r="DI366" i="1" s="1"/>
  <c r="DI367" i="1" s="1"/>
  <c r="DI368" i="1" s="1"/>
  <c r="DI369" i="1" s="1"/>
  <c r="DI370" i="1" s="1"/>
  <c r="DI371" i="1" s="1"/>
  <c r="DI372" i="1" s="1"/>
  <c r="DI373" i="1" s="1"/>
  <c r="DI374" i="1" s="1"/>
  <c r="DI375" i="1" s="1"/>
  <c r="DI376" i="1" s="1"/>
  <c r="DI377" i="1" s="1"/>
  <c r="DI378" i="1" s="1"/>
  <c r="DI379" i="1" s="1"/>
  <c r="DI380" i="1" s="1"/>
  <c r="DI381" i="1" s="1"/>
  <c r="DI382" i="1" s="1"/>
  <c r="DI383" i="1" s="1"/>
  <c r="DI384" i="1" s="1"/>
  <c r="DI385" i="1" s="1"/>
  <c r="DI386" i="1" s="1"/>
  <c r="DI387" i="1" s="1"/>
  <c r="DI388" i="1" s="1"/>
  <c r="DI389" i="1" s="1"/>
  <c r="DI390" i="1" s="1"/>
  <c r="DI391" i="1" s="1"/>
  <c r="DI392" i="1" s="1"/>
  <c r="DI393" i="1" s="1"/>
  <c r="DI394" i="1" s="1"/>
  <c r="DI395" i="1" s="1"/>
  <c r="DI396" i="1" s="1"/>
  <c r="DI397" i="1" s="1"/>
  <c r="DI398" i="1" s="1"/>
  <c r="DI399" i="1" s="1"/>
  <c r="DI400" i="1" s="1"/>
  <c r="DI401" i="1" s="1"/>
  <c r="DI402" i="1" s="1"/>
  <c r="DI403" i="1" s="1"/>
  <c r="DI404" i="1" s="1"/>
  <c r="DI405" i="1" s="1"/>
  <c r="DI406" i="1" s="1"/>
  <c r="DI407" i="1" s="1"/>
  <c r="DI408" i="1" s="1"/>
  <c r="DI409" i="1" s="1"/>
  <c r="DI410" i="1" s="1"/>
  <c r="DI411" i="1" s="1"/>
  <c r="DI412" i="1" s="1"/>
  <c r="DI413" i="1" s="1"/>
  <c r="DI414" i="1" s="1"/>
  <c r="DI415" i="1" s="1"/>
  <c r="DI416" i="1" s="1"/>
  <c r="DI417" i="1" s="1"/>
  <c r="DI418" i="1" s="1"/>
  <c r="DI419" i="1" s="1"/>
  <c r="DI420" i="1" s="1"/>
  <c r="DI421" i="1" s="1"/>
  <c r="DI422" i="1" s="1"/>
  <c r="DI423" i="1" s="1"/>
  <c r="DI424" i="1" s="1"/>
  <c r="DI425" i="1" s="1"/>
  <c r="DI426" i="1" s="1"/>
  <c r="DI427" i="1" s="1"/>
  <c r="DI428" i="1" s="1"/>
  <c r="DI429" i="1" s="1"/>
  <c r="DI430" i="1" s="1"/>
  <c r="DI431" i="1" s="1"/>
  <c r="DI432" i="1" s="1"/>
  <c r="DI433" i="1" s="1"/>
  <c r="DI434" i="1" s="1"/>
  <c r="DI435" i="1" s="1"/>
  <c r="DI436" i="1" s="1"/>
  <c r="DI437" i="1" s="1"/>
  <c r="DI438" i="1" s="1"/>
  <c r="DI439" i="1" s="1"/>
  <c r="DI440" i="1" s="1"/>
  <c r="DI441" i="1" s="1"/>
  <c r="DI442" i="1" s="1"/>
  <c r="DI443" i="1" s="1"/>
  <c r="DI444" i="1" s="1"/>
  <c r="DI445" i="1" s="1"/>
  <c r="DI446" i="1" s="1"/>
  <c r="DI447" i="1" s="1"/>
  <c r="DI448" i="1" s="1"/>
  <c r="DI449" i="1" s="1"/>
  <c r="DI450" i="1" s="1"/>
  <c r="DI451" i="1" s="1"/>
  <c r="DI452" i="1" s="1"/>
  <c r="DI453" i="1" s="1"/>
  <c r="DI454" i="1" s="1"/>
  <c r="DI455" i="1" s="1"/>
  <c r="DI456" i="1" s="1"/>
  <c r="DI457" i="1" s="1"/>
  <c r="CW291" i="1"/>
  <c r="CW292" i="1" s="1"/>
  <c r="CW293" i="1" s="1"/>
  <c r="CW294" i="1" s="1"/>
  <c r="CW295" i="1" s="1"/>
  <c r="CW296" i="1" s="1"/>
  <c r="CW297" i="1" s="1"/>
  <c r="CW298" i="1" s="1"/>
  <c r="CW299" i="1" s="1"/>
  <c r="CW300" i="1" s="1"/>
  <c r="CW301" i="1" s="1"/>
  <c r="CW302" i="1" s="1"/>
  <c r="CW303" i="1" s="1"/>
  <c r="CW304" i="1" s="1"/>
  <c r="CW305" i="1" s="1"/>
  <c r="CW306" i="1" s="1"/>
  <c r="CW307" i="1" s="1"/>
  <c r="CW308" i="1" s="1"/>
  <c r="CW309" i="1" s="1"/>
  <c r="CW310" i="1" s="1"/>
  <c r="CW311" i="1" s="1"/>
  <c r="CW312" i="1" s="1"/>
  <c r="CW313" i="1" s="1"/>
  <c r="CW314" i="1" s="1"/>
  <c r="CW315" i="1" s="1"/>
  <c r="CW316" i="1" s="1"/>
  <c r="CW317" i="1" s="1"/>
  <c r="CW318" i="1" s="1"/>
  <c r="CW319" i="1" s="1"/>
  <c r="CW320" i="1" s="1"/>
  <c r="CW321" i="1" s="1"/>
  <c r="CW322" i="1" s="1"/>
  <c r="CW323" i="1" s="1"/>
  <c r="CW324" i="1" s="1"/>
  <c r="CW325" i="1" s="1"/>
  <c r="CW326" i="1" s="1"/>
  <c r="CW327" i="1" s="1"/>
  <c r="CW328" i="1" s="1"/>
  <c r="CW329" i="1" s="1"/>
  <c r="CW330" i="1" s="1"/>
  <c r="CW331" i="1" s="1"/>
  <c r="CW332" i="1" s="1"/>
  <c r="CW333" i="1" s="1"/>
  <c r="CW334" i="1" s="1"/>
  <c r="CW335" i="1" s="1"/>
  <c r="CW336" i="1" s="1"/>
  <c r="CW337" i="1" s="1"/>
  <c r="CW338" i="1" s="1"/>
  <c r="CW339" i="1" s="1"/>
  <c r="CW340" i="1" s="1"/>
  <c r="CW341" i="1" s="1"/>
  <c r="CW342" i="1" s="1"/>
  <c r="CW343" i="1" s="1"/>
  <c r="CW344" i="1" s="1"/>
  <c r="CW345" i="1" s="1"/>
  <c r="CW346" i="1" s="1"/>
  <c r="CW347" i="1" s="1"/>
  <c r="CW348" i="1" s="1"/>
  <c r="CW349" i="1" s="1"/>
  <c r="CW350" i="1" s="1"/>
  <c r="CW351" i="1" s="1"/>
  <c r="CW352" i="1" s="1"/>
  <c r="CW353" i="1" s="1"/>
  <c r="CW354" i="1" s="1"/>
  <c r="CW355" i="1" s="1"/>
  <c r="CW356" i="1" s="1"/>
  <c r="CW357" i="1" s="1"/>
  <c r="CW358" i="1" s="1"/>
  <c r="CW359" i="1" s="1"/>
  <c r="CW360" i="1" s="1"/>
  <c r="CW361" i="1" s="1"/>
  <c r="CW362" i="1" s="1"/>
  <c r="CW363" i="1" s="1"/>
  <c r="CW364" i="1" s="1"/>
  <c r="CW365" i="1" s="1"/>
  <c r="CW366" i="1" s="1"/>
  <c r="CW367" i="1" s="1"/>
  <c r="CW368" i="1" s="1"/>
  <c r="CW369" i="1" s="1"/>
  <c r="CW370" i="1" s="1"/>
  <c r="CW371" i="1" s="1"/>
  <c r="CW372" i="1" s="1"/>
  <c r="CW373" i="1" s="1"/>
  <c r="CW374" i="1" s="1"/>
  <c r="CW375" i="1" s="1"/>
  <c r="CW376" i="1" s="1"/>
  <c r="CW377" i="1" s="1"/>
  <c r="CW378" i="1" s="1"/>
  <c r="CW379" i="1" s="1"/>
  <c r="CW380" i="1" s="1"/>
  <c r="CW381" i="1" s="1"/>
  <c r="CW382" i="1" s="1"/>
  <c r="CW383" i="1" s="1"/>
  <c r="CW384" i="1" s="1"/>
  <c r="CW385" i="1" s="1"/>
  <c r="CW386" i="1" s="1"/>
  <c r="CW387" i="1" s="1"/>
  <c r="CW388" i="1" s="1"/>
  <c r="CW389" i="1" s="1"/>
  <c r="CW390" i="1" s="1"/>
  <c r="CW391" i="1" s="1"/>
  <c r="CW392" i="1" s="1"/>
  <c r="CW393" i="1" s="1"/>
  <c r="CW394" i="1" s="1"/>
  <c r="CW395" i="1" s="1"/>
  <c r="CW396" i="1" s="1"/>
  <c r="CW397" i="1" s="1"/>
  <c r="CW398" i="1" s="1"/>
  <c r="CW399" i="1" s="1"/>
  <c r="CW400" i="1" s="1"/>
  <c r="CW401" i="1" s="1"/>
  <c r="CW402" i="1" s="1"/>
  <c r="CW403" i="1" s="1"/>
  <c r="CW404" i="1" s="1"/>
  <c r="CW405" i="1" s="1"/>
  <c r="CW406" i="1" s="1"/>
  <c r="CW407" i="1" s="1"/>
  <c r="CW408" i="1" s="1"/>
  <c r="CW409" i="1" s="1"/>
  <c r="CW410" i="1" s="1"/>
  <c r="CW411" i="1" s="1"/>
  <c r="CW412" i="1" s="1"/>
  <c r="CW413" i="1" s="1"/>
  <c r="CW414" i="1" s="1"/>
  <c r="CW415" i="1" s="1"/>
  <c r="CW416" i="1" s="1"/>
  <c r="CW417" i="1" s="1"/>
  <c r="CW418" i="1" s="1"/>
  <c r="CW419" i="1" s="1"/>
  <c r="CW420" i="1" s="1"/>
  <c r="CW421" i="1" s="1"/>
  <c r="CW422" i="1" s="1"/>
  <c r="CW423" i="1" s="1"/>
  <c r="CW424" i="1" s="1"/>
  <c r="CW425" i="1" s="1"/>
  <c r="CW426" i="1" s="1"/>
  <c r="CW427" i="1" s="1"/>
  <c r="CW428" i="1" s="1"/>
  <c r="CW429" i="1" s="1"/>
  <c r="CW430" i="1" s="1"/>
  <c r="CW431" i="1" s="1"/>
  <c r="CW432" i="1" s="1"/>
  <c r="CW433" i="1" s="1"/>
  <c r="CW434" i="1" s="1"/>
  <c r="CW435" i="1" s="1"/>
  <c r="CW436" i="1" s="1"/>
  <c r="CW437" i="1" s="1"/>
  <c r="CW438" i="1" s="1"/>
  <c r="CW439" i="1" s="1"/>
  <c r="CW440" i="1" s="1"/>
  <c r="CW441" i="1" s="1"/>
  <c r="CW442" i="1" s="1"/>
  <c r="CW443" i="1" s="1"/>
  <c r="CW444" i="1" s="1"/>
  <c r="CW445" i="1" s="1"/>
  <c r="CW446" i="1" s="1"/>
  <c r="CW447" i="1" s="1"/>
  <c r="CW448" i="1" s="1"/>
  <c r="CW449" i="1" s="1"/>
  <c r="CW450" i="1" s="1"/>
  <c r="CW451" i="1" s="1"/>
  <c r="CW452" i="1" s="1"/>
  <c r="CW453" i="1" s="1"/>
  <c r="CW454" i="1" s="1"/>
  <c r="CW455" i="1" s="1"/>
  <c r="CW456" i="1" s="1"/>
  <c r="CW457" i="1" s="1"/>
  <c r="DH291" i="1"/>
  <c r="DH292" i="1" s="1"/>
  <c r="DH293" i="1" s="1"/>
  <c r="DH294" i="1" s="1"/>
  <c r="DH295" i="1" s="1"/>
  <c r="DH296" i="1" s="1"/>
  <c r="DH297" i="1" s="1"/>
  <c r="DH298" i="1" s="1"/>
  <c r="DH299" i="1" s="1"/>
  <c r="DH300" i="1" s="1"/>
  <c r="DH301" i="1" s="1"/>
  <c r="DH302" i="1" s="1"/>
  <c r="DH303" i="1" s="1"/>
  <c r="DH304" i="1" s="1"/>
  <c r="DH305" i="1" s="1"/>
  <c r="DH306" i="1" s="1"/>
  <c r="DH307" i="1" s="1"/>
  <c r="DH308" i="1" s="1"/>
  <c r="DH309" i="1" s="1"/>
  <c r="DH310" i="1" s="1"/>
  <c r="DH311" i="1" s="1"/>
  <c r="DH312" i="1" s="1"/>
  <c r="DH313" i="1" s="1"/>
  <c r="DH314" i="1" s="1"/>
  <c r="DH315" i="1" s="1"/>
  <c r="DH316" i="1" s="1"/>
  <c r="DH317" i="1" s="1"/>
  <c r="DH318" i="1" s="1"/>
  <c r="DH319" i="1" s="1"/>
  <c r="DH320" i="1" s="1"/>
  <c r="DH321" i="1" s="1"/>
  <c r="DH322" i="1" s="1"/>
  <c r="DH323" i="1" s="1"/>
  <c r="DH324" i="1" s="1"/>
  <c r="DH325" i="1" s="1"/>
  <c r="DH326" i="1" s="1"/>
  <c r="DH327" i="1" s="1"/>
  <c r="DH328" i="1" s="1"/>
  <c r="DH329" i="1" s="1"/>
  <c r="DH330" i="1" s="1"/>
  <c r="DH331" i="1" s="1"/>
  <c r="DH332" i="1" s="1"/>
  <c r="DH333" i="1" s="1"/>
  <c r="DH334" i="1" s="1"/>
  <c r="DH335" i="1" s="1"/>
  <c r="DH336" i="1" s="1"/>
  <c r="DH337" i="1" s="1"/>
  <c r="DH338" i="1" s="1"/>
  <c r="DH339" i="1" s="1"/>
  <c r="DH340" i="1" s="1"/>
  <c r="DH341" i="1" s="1"/>
  <c r="DH342" i="1" s="1"/>
  <c r="DH343" i="1" s="1"/>
  <c r="DH344" i="1" s="1"/>
  <c r="DH345" i="1" s="1"/>
  <c r="DH346" i="1" s="1"/>
  <c r="DH347" i="1" s="1"/>
  <c r="DH348" i="1" s="1"/>
  <c r="DH349" i="1" s="1"/>
  <c r="DH350" i="1" s="1"/>
  <c r="DH351" i="1" s="1"/>
  <c r="DH352" i="1" s="1"/>
  <c r="DH353" i="1" s="1"/>
  <c r="DH354" i="1" s="1"/>
  <c r="DH355" i="1" s="1"/>
  <c r="DH356" i="1" s="1"/>
  <c r="DH357" i="1" s="1"/>
  <c r="DH358" i="1" s="1"/>
  <c r="DH359" i="1" s="1"/>
  <c r="DH360" i="1" s="1"/>
  <c r="DH361" i="1" s="1"/>
  <c r="DH362" i="1" s="1"/>
  <c r="DH363" i="1" s="1"/>
  <c r="DH364" i="1" s="1"/>
  <c r="DH365" i="1" s="1"/>
  <c r="DH366" i="1" s="1"/>
  <c r="DH367" i="1" s="1"/>
  <c r="DH368" i="1" s="1"/>
  <c r="DH369" i="1" s="1"/>
  <c r="DH370" i="1" s="1"/>
  <c r="DH371" i="1" s="1"/>
  <c r="DH372" i="1" s="1"/>
  <c r="DH373" i="1" s="1"/>
  <c r="DH374" i="1" s="1"/>
  <c r="DH375" i="1" s="1"/>
  <c r="DH376" i="1" s="1"/>
  <c r="DH377" i="1" s="1"/>
  <c r="DH378" i="1" s="1"/>
  <c r="DH379" i="1" s="1"/>
  <c r="DH380" i="1" s="1"/>
  <c r="DH381" i="1" s="1"/>
  <c r="DH382" i="1" s="1"/>
  <c r="DH383" i="1" s="1"/>
  <c r="DH384" i="1" s="1"/>
  <c r="DH385" i="1" s="1"/>
  <c r="DH386" i="1" s="1"/>
  <c r="DH387" i="1" s="1"/>
  <c r="DH388" i="1" s="1"/>
  <c r="DH389" i="1" s="1"/>
  <c r="DH390" i="1" s="1"/>
  <c r="DH391" i="1" s="1"/>
  <c r="DH392" i="1" s="1"/>
  <c r="DH393" i="1" s="1"/>
  <c r="DH394" i="1" s="1"/>
  <c r="DH395" i="1" s="1"/>
  <c r="DH396" i="1" s="1"/>
  <c r="DH397" i="1" s="1"/>
  <c r="DH398" i="1" s="1"/>
  <c r="DH399" i="1" s="1"/>
  <c r="DH400" i="1" s="1"/>
  <c r="DH401" i="1" s="1"/>
  <c r="DH402" i="1" s="1"/>
  <c r="DH403" i="1" s="1"/>
  <c r="DH404" i="1" s="1"/>
  <c r="DH405" i="1" s="1"/>
  <c r="DH406" i="1" s="1"/>
  <c r="DH407" i="1" s="1"/>
  <c r="DH408" i="1" s="1"/>
  <c r="DH409" i="1" s="1"/>
  <c r="DH410" i="1" s="1"/>
  <c r="DH411" i="1" s="1"/>
  <c r="DH412" i="1" s="1"/>
  <c r="DH413" i="1" s="1"/>
  <c r="DH414" i="1" s="1"/>
  <c r="DH415" i="1" s="1"/>
  <c r="DH416" i="1" s="1"/>
  <c r="DH417" i="1" s="1"/>
  <c r="DH418" i="1" s="1"/>
  <c r="DH419" i="1" s="1"/>
  <c r="DH420" i="1" s="1"/>
  <c r="DH421" i="1" s="1"/>
  <c r="DH422" i="1" s="1"/>
  <c r="DH423" i="1" s="1"/>
  <c r="DH424" i="1" s="1"/>
  <c r="DH425" i="1" s="1"/>
  <c r="DH426" i="1" s="1"/>
  <c r="DH427" i="1" s="1"/>
  <c r="DH428" i="1" s="1"/>
  <c r="DH429" i="1" s="1"/>
  <c r="DH430" i="1" s="1"/>
  <c r="DH431" i="1" s="1"/>
  <c r="DH432" i="1" s="1"/>
  <c r="DH433" i="1" s="1"/>
  <c r="DH434" i="1" s="1"/>
  <c r="DH435" i="1" s="1"/>
  <c r="DH436" i="1" s="1"/>
  <c r="DH437" i="1" s="1"/>
  <c r="DH438" i="1" s="1"/>
  <c r="DH439" i="1" s="1"/>
  <c r="DH440" i="1" s="1"/>
  <c r="DH441" i="1" s="1"/>
  <c r="DH442" i="1" s="1"/>
  <c r="DH443" i="1" s="1"/>
  <c r="DH444" i="1" s="1"/>
  <c r="DH445" i="1" s="1"/>
  <c r="DH446" i="1" s="1"/>
  <c r="DH447" i="1" s="1"/>
  <c r="DH448" i="1" s="1"/>
  <c r="DH449" i="1" s="1"/>
  <c r="DH450" i="1" s="1"/>
  <c r="DH451" i="1" s="1"/>
  <c r="DH452" i="1" s="1"/>
  <c r="DH453" i="1" s="1"/>
  <c r="DH454" i="1" s="1"/>
  <c r="DH455" i="1" s="1"/>
  <c r="DH456" i="1" s="1"/>
  <c r="DH457" i="1" s="1"/>
  <c r="CV291" i="1"/>
  <c r="CV292" i="1" s="1"/>
  <c r="CV293" i="1" s="1"/>
  <c r="CV294" i="1" s="1"/>
  <c r="CV295" i="1" s="1"/>
  <c r="CV296" i="1" s="1"/>
  <c r="CV297" i="1" s="1"/>
  <c r="CV298" i="1" s="1"/>
  <c r="CV299" i="1" s="1"/>
  <c r="CV300" i="1" s="1"/>
  <c r="CV301" i="1" s="1"/>
  <c r="CV302" i="1" s="1"/>
  <c r="CV303" i="1" s="1"/>
  <c r="CV304" i="1" s="1"/>
  <c r="CV305" i="1" s="1"/>
  <c r="CV306" i="1" s="1"/>
  <c r="CV307" i="1" s="1"/>
  <c r="CV308" i="1" s="1"/>
  <c r="CV309" i="1" s="1"/>
  <c r="CV310" i="1" s="1"/>
  <c r="CV311" i="1" s="1"/>
  <c r="CV312" i="1" s="1"/>
  <c r="CV313" i="1" s="1"/>
  <c r="CV314" i="1" s="1"/>
  <c r="CV315" i="1" s="1"/>
  <c r="CV316" i="1" s="1"/>
  <c r="CV317" i="1" s="1"/>
  <c r="CV318" i="1" s="1"/>
  <c r="CV319" i="1" s="1"/>
  <c r="CV320" i="1" s="1"/>
  <c r="CV321" i="1" s="1"/>
  <c r="CV322" i="1" s="1"/>
  <c r="CV323" i="1" s="1"/>
  <c r="CV324" i="1" s="1"/>
  <c r="CV325" i="1" s="1"/>
  <c r="CV326" i="1" s="1"/>
  <c r="CV327" i="1" s="1"/>
  <c r="CV328" i="1" s="1"/>
  <c r="CV329" i="1" s="1"/>
  <c r="CV330" i="1" s="1"/>
  <c r="CV331" i="1" s="1"/>
  <c r="CV332" i="1" s="1"/>
  <c r="CV333" i="1" s="1"/>
  <c r="CV334" i="1" s="1"/>
  <c r="CV335" i="1" s="1"/>
  <c r="CV336" i="1" s="1"/>
  <c r="CV337" i="1" s="1"/>
  <c r="CV338" i="1" s="1"/>
  <c r="CV339" i="1" s="1"/>
  <c r="CV340" i="1" s="1"/>
  <c r="CV341" i="1" s="1"/>
  <c r="CV342" i="1" s="1"/>
  <c r="CV343" i="1" s="1"/>
  <c r="CV344" i="1" s="1"/>
  <c r="CV345" i="1" s="1"/>
  <c r="CV346" i="1" s="1"/>
  <c r="CV347" i="1" s="1"/>
  <c r="CV348" i="1" s="1"/>
  <c r="CV349" i="1" s="1"/>
  <c r="CV350" i="1" s="1"/>
  <c r="CV351" i="1" s="1"/>
  <c r="CV352" i="1" s="1"/>
  <c r="CV353" i="1" s="1"/>
  <c r="CV354" i="1" s="1"/>
  <c r="CV355" i="1" s="1"/>
  <c r="CV356" i="1" s="1"/>
  <c r="CV357" i="1" s="1"/>
  <c r="CV358" i="1" s="1"/>
  <c r="CV359" i="1" s="1"/>
  <c r="CV360" i="1" s="1"/>
  <c r="CV361" i="1" s="1"/>
  <c r="CV362" i="1" s="1"/>
  <c r="CV363" i="1" s="1"/>
  <c r="CV364" i="1" s="1"/>
  <c r="CV365" i="1" s="1"/>
  <c r="CV366" i="1" s="1"/>
  <c r="CV367" i="1" s="1"/>
  <c r="CV368" i="1" s="1"/>
  <c r="CV369" i="1" s="1"/>
  <c r="CV370" i="1" s="1"/>
  <c r="CV371" i="1" s="1"/>
  <c r="CV372" i="1" s="1"/>
  <c r="CV373" i="1" s="1"/>
  <c r="CV374" i="1" s="1"/>
  <c r="CV375" i="1" s="1"/>
  <c r="CV376" i="1" s="1"/>
  <c r="CV377" i="1" s="1"/>
  <c r="CV378" i="1" s="1"/>
  <c r="CV379" i="1" s="1"/>
  <c r="CV380" i="1" s="1"/>
  <c r="CV381" i="1" s="1"/>
  <c r="CV382" i="1" s="1"/>
  <c r="CV383" i="1" s="1"/>
  <c r="CV384" i="1" s="1"/>
  <c r="CV385" i="1" s="1"/>
  <c r="CV386" i="1" s="1"/>
  <c r="CV387" i="1" s="1"/>
  <c r="CV388" i="1" s="1"/>
  <c r="CV389" i="1" s="1"/>
  <c r="CV390" i="1" s="1"/>
  <c r="CV391" i="1" s="1"/>
  <c r="CV392" i="1" s="1"/>
  <c r="CV393" i="1" s="1"/>
  <c r="CV394" i="1" s="1"/>
  <c r="CV395" i="1" s="1"/>
  <c r="CV396" i="1" s="1"/>
  <c r="CV397" i="1" s="1"/>
  <c r="CV398" i="1" s="1"/>
  <c r="CV399" i="1" s="1"/>
  <c r="CV400" i="1" s="1"/>
  <c r="CV401" i="1" s="1"/>
  <c r="CV402" i="1" s="1"/>
  <c r="CV403" i="1" s="1"/>
  <c r="CV404" i="1" s="1"/>
  <c r="CV405" i="1" s="1"/>
  <c r="CV406" i="1" s="1"/>
  <c r="CV407" i="1" s="1"/>
  <c r="CV408" i="1" s="1"/>
  <c r="CV409" i="1" s="1"/>
  <c r="CV410" i="1" s="1"/>
  <c r="CV411" i="1" s="1"/>
  <c r="CV412" i="1" s="1"/>
  <c r="CV413" i="1" s="1"/>
  <c r="CV414" i="1" s="1"/>
  <c r="CV415" i="1" s="1"/>
  <c r="CV416" i="1" s="1"/>
  <c r="CV417" i="1" s="1"/>
  <c r="CV418" i="1" s="1"/>
  <c r="CV419" i="1" s="1"/>
  <c r="CV420" i="1" s="1"/>
  <c r="CV421" i="1" s="1"/>
  <c r="CV422" i="1" s="1"/>
  <c r="CV423" i="1" s="1"/>
  <c r="CV424" i="1" s="1"/>
  <c r="CV425" i="1" s="1"/>
  <c r="CV426" i="1" s="1"/>
  <c r="CV427" i="1" s="1"/>
  <c r="CV428" i="1" s="1"/>
  <c r="CV429" i="1" s="1"/>
  <c r="CV430" i="1" s="1"/>
  <c r="CV431" i="1" s="1"/>
  <c r="CV432" i="1" s="1"/>
  <c r="CV433" i="1" s="1"/>
  <c r="CV434" i="1" s="1"/>
  <c r="CV435" i="1" s="1"/>
  <c r="CV436" i="1" s="1"/>
  <c r="CV437" i="1" s="1"/>
  <c r="CV438" i="1" s="1"/>
  <c r="CV439" i="1" s="1"/>
  <c r="CV440" i="1" s="1"/>
  <c r="CV441" i="1" s="1"/>
  <c r="CV442" i="1" s="1"/>
  <c r="CV443" i="1" s="1"/>
  <c r="CV444" i="1" s="1"/>
  <c r="CV445" i="1" s="1"/>
  <c r="CV446" i="1" s="1"/>
  <c r="CV447" i="1" s="1"/>
  <c r="CV448" i="1" s="1"/>
  <c r="CV449" i="1" s="1"/>
  <c r="CV450" i="1" s="1"/>
  <c r="CV451" i="1" s="1"/>
  <c r="CV452" i="1" s="1"/>
  <c r="CV453" i="1" s="1"/>
  <c r="CV454" i="1" s="1"/>
  <c r="CV455" i="1" s="1"/>
  <c r="CV456" i="1" s="1"/>
  <c r="CV457" i="1" s="1"/>
  <c r="DG291" i="1"/>
  <c r="DG292" i="1" s="1"/>
  <c r="DG293" i="1" s="1"/>
  <c r="DG294" i="1" s="1"/>
  <c r="DG295" i="1" s="1"/>
  <c r="DG296" i="1" s="1"/>
  <c r="DG297" i="1" s="1"/>
  <c r="DG298" i="1" s="1"/>
  <c r="DG299" i="1" s="1"/>
  <c r="DG300" i="1" s="1"/>
  <c r="DG301" i="1" s="1"/>
  <c r="DG302" i="1" s="1"/>
  <c r="DG303" i="1" s="1"/>
  <c r="DG304" i="1" s="1"/>
  <c r="DG305" i="1" s="1"/>
  <c r="DG306" i="1" s="1"/>
  <c r="DG307" i="1" s="1"/>
  <c r="DG308" i="1" s="1"/>
  <c r="DG309" i="1" s="1"/>
  <c r="DG310" i="1" s="1"/>
  <c r="DG311" i="1" s="1"/>
  <c r="DG312" i="1" s="1"/>
  <c r="DG313" i="1" s="1"/>
  <c r="DG314" i="1" s="1"/>
  <c r="DG315" i="1" s="1"/>
  <c r="DG316" i="1" s="1"/>
  <c r="DG317" i="1" s="1"/>
  <c r="DG318" i="1" s="1"/>
  <c r="DG319" i="1" s="1"/>
  <c r="DG320" i="1" s="1"/>
  <c r="DG321" i="1" s="1"/>
  <c r="DG322" i="1" s="1"/>
  <c r="DG323" i="1" s="1"/>
  <c r="DG324" i="1" s="1"/>
  <c r="DG325" i="1" s="1"/>
  <c r="DG326" i="1" s="1"/>
  <c r="DG327" i="1" s="1"/>
  <c r="DG328" i="1" s="1"/>
  <c r="DG329" i="1" s="1"/>
  <c r="DG330" i="1" s="1"/>
  <c r="DG331" i="1" s="1"/>
  <c r="DG332" i="1" s="1"/>
  <c r="DG333" i="1" s="1"/>
  <c r="DG334" i="1" s="1"/>
  <c r="DG335" i="1" s="1"/>
  <c r="DG336" i="1" s="1"/>
  <c r="DG337" i="1" s="1"/>
  <c r="DG338" i="1" s="1"/>
  <c r="DG339" i="1" s="1"/>
  <c r="DG340" i="1" s="1"/>
  <c r="DG341" i="1" s="1"/>
  <c r="DG342" i="1" s="1"/>
  <c r="DG343" i="1" s="1"/>
  <c r="DG344" i="1" s="1"/>
  <c r="DG345" i="1" s="1"/>
  <c r="DG346" i="1" s="1"/>
  <c r="DG347" i="1" s="1"/>
  <c r="DG348" i="1" s="1"/>
  <c r="DG349" i="1" s="1"/>
  <c r="DG350" i="1" s="1"/>
  <c r="DG351" i="1" s="1"/>
  <c r="DG352" i="1" s="1"/>
  <c r="DG353" i="1" s="1"/>
  <c r="DG354" i="1" s="1"/>
  <c r="DG355" i="1" s="1"/>
  <c r="DG356" i="1" s="1"/>
  <c r="DG357" i="1" s="1"/>
  <c r="DG358" i="1" s="1"/>
  <c r="DG359" i="1" s="1"/>
  <c r="DG360" i="1" s="1"/>
  <c r="DG361" i="1" s="1"/>
  <c r="DG362" i="1" s="1"/>
  <c r="DG363" i="1" s="1"/>
  <c r="DG364" i="1" s="1"/>
  <c r="DG365" i="1" s="1"/>
  <c r="DG366" i="1" s="1"/>
  <c r="DG367" i="1" s="1"/>
  <c r="DG368" i="1" s="1"/>
  <c r="DG369" i="1" s="1"/>
  <c r="DG370" i="1" s="1"/>
  <c r="DG371" i="1" s="1"/>
  <c r="DG372" i="1" s="1"/>
  <c r="DG373" i="1" s="1"/>
  <c r="DG374" i="1" s="1"/>
  <c r="DG375" i="1" s="1"/>
  <c r="DG376" i="1" s="1"/>
  <c r="DG377" i="1" s="1"/>
  <c r="DG378" i="1" s="1"/>
  <c r="DG379" i="1" s="1"/>
  <c r="DG380" i="1" s="1"/>
  <c r="DG381" i="1" s="1"/>
  <c r="DG382" i="1" s="1"/>
  <c r="DG383" i="1" s="1"/>
  <c r="DG384" i="1" s="1"/>
  <c r="DG385" i="1" s="1"/>
  <c r="DG386" i="1" s="1"/>
  <c r="DG387" i="1" s="1"/>
  <c r="DG388" i="1" s="1"/>
  <c r="DG389" i="1" s="1"/>
  <c r="DG390" i="1" s="1"/>
  <c r="DG391" i="1" s="1"/>
  <c r="DG392" i="1" s="1"/>
  <c r="DG393" i="1" s="1"/>
  <c r="DG394" i="1" s="1"/>
  <c r="DG395" i="1" s="1"/>
  <c r="DG396" i="1" s="1"/>
  <c r="DG397" i="1" s="1"/>
  <c r="DG398" i="1" s="1"/>
  <c r="DG399" i="1" s="1"/>
  <c r="DG400" i="1" s="1"/>
  <c r="DG401" i="1" s="1"/>
  <c r="DG402" i="1" s="1"/>
  <c r="DG403" i="1" s="1"/>
  <c r="DG404" i="1" s="1"/>
  <c r="DG405" i="1" s="1"/>
  <c r="DG406" i="1" s="1"/>
  <c r="DG407" i="1" s="1"/>
  <c r="DG408" i="1" s="1"/>
  <c r="DG409" i="1" s="1"/>
  <c r="DG410" i="1" s="1"/>
  <c r="DG411" i="1" s="1"/>
  <c r="DG412" i="1" s="1"/>
  <c r="DG413" i="1" s="1"/>
  <c r="DG414" i="1" s="1"/>
  <c r="DG415" i="1" s="1"/>
  <c r="DG416" i="1" s="1"/>
  <c r="DG417" i="1" s="1"/>
  <c r="DG418" i="1" s="1"/>
  <c r="DG419" i="1" s="1"/>
  <c r="DG420" i="1" s="1"/>
  <c r="DG421" i="1" s="1"/>
  <c r="DG422" i="1" s="1"/>
  <c r="DG423" i="1" s="1"/>
  <c r="DG424" i="1" s="1"/>
  <c r="DG425" i="1" s="1"/>
  <c r="DG426" i="1" s="1"/>
  <c r="DG427" i="1" s="1"/>
  <c r="DG428" i="1" s="1"/>
  <c r="DG429" i="1" s="1"/>
  <c r="DG430" i="1" s="1"/>
  <c r="DG431" i="1" s="1"/>
  <c r="DG432" i="1" s="1"/>
  <c r="DG433" i="1" s="1"/>
  <c r="DG434" i="1" s="1"/>
  <c r="DG435" i="1" s="1"/>
  <c r="DG436" i="1" s="1"/>
  <c r="DG437" i="1" s="1"/>
  <c r="DG438" i="1" s="1"/>
  <c r="DG439" i="1" s="1"/>
  <c r="DG440" i="1" s="1"/>
  <c r="DG441" i="1" s="1"/>
  <c r="DG442" i="1" s="1"/>
  <c r="DG443" i="1" s="1"/>
  <c r="DG444" i="1" s="1"/>
  <c r="DG445" i="1" s="1"/>
  <c r="DG446" i="1" s="1"/>
  <c r="DG447" i="1" s="1"/>
  <c r="DG448" i="1" s="1"/>
  <c r="DG449" i="1" s="1"/>
  <c r="DG450" i="1" s="1"/>
  <c r="DG451" i="1" s="1"/>
  <c r="DG452" i="1" s="1"/>
  <c r="DG453" i="1" s="1"/>
  <c r="DG454" i="1" s="1"/>
  <c r="DG455" i="1" s="1"/>
  <c r="DG456" i="1" s="1"/>
  <c r="DG457" i="1" s="1"/>
  <c r="CU291" i="1"/>
  <c r="CU292" i="1" s="1"/>
  <c r="CU293" i="1" s="1"/>
  <c r="CU294" i="1" s="1"/>
  <c r="CU295" i="1" s="1"/>
  <c r="CU296" i="1" s="1"/>
  <c r="CU297" i="1" s="1"/>
  <c r="CU298" i="1" s="1"/>
  <c r="CU299" i="1" s="1"/>
  <c r="CU300" i="1" s="1"/>
  <c r="CU301" i="1" s="1"/>
  <c r="CU302" i="1" s="1"/>
  <c r="CU303" i="1" s="1"/>
  <c r="CU304" i="1" s="1"/>
  <c r="CU305" i="1" s="1"/>
  <c r="CU306" i="1" s="1"/>
  <c r="CU307" i="1" s="1"/>
  <c r="CU308" i="1" s="1"/>
  <c r="CU309" i="1" s="1"/>
  <c r="CU310" i="1" s="1"/>
  <c r="CU311" i="1" s="1"/>
  <c r="CU312" i="1" s="1"/>
  <c r="CU313" i="1" s="1"/>
  <c r="CU314" i="1" s="1"/>
  <c r="CU315" i="1" s="1"/>
  <c r="CU316" i="1" s="1"/>
  <c r="CU317" i="1" s="1"/>
  <c r="CU318" i="1" s="1"/>
  <c r="CU319" i="1" s="1"/>
  <c r="CU320" i="1" s="1"/>
  <c r="CU321" i="1" s="1"/>
  <c r="CU322" i="1" s="1"/>
  <c r="CU323" i="1" s="1"/>
  <c r="CU324" i="1" s="1"/>
  <c r="CU325" i="1" s="1"/>
  <c r="CU326" i="1" s="1"/>
  <c r="CU327" i="1" s="1"/>
  <c r="CU328" i="1" s="1"/>
  <c r="CU329" i="1" s="1"/>
  <c r="CU330" i="1" s="1"/>
  <c r="CU331" i="1" s="1"/>
  <c r="CU332" i="1" s="1"/>
  <c r="CU333" i="1" s="1"/>
  <c r="CU334" i="1" s="1"/>
  <c r="CU335" i="1" s="1"/>
  <c r="CU336" i="1" s="1"/>
  <c r="CU337" i="1" s="1"/>
  <c r="CU338" i="1" s="1"/>
  <c r="CU339" i="1" s="1"/>
  <c r="CU340" i="1" s="1"/>
  <c r="CU341" i="1" s="1"/>
  <c r="CU342" i="1" s="1"/>
  <c r="CU343" i="1" s="1"/>
  <c r="CU344" i="1" s="1"/>
  <c r="CU345" i="1" s="1"/>
  <c r="CU346" i="1" s="1"/>
  <c r="CU347" i="1" s="1"/>
  <c r="CU348" i="1" s="1"/>
  <c r="CU349" i="1" s="1"/>
  <c r="CU350" i="1" s="1"/>
  <c r="CU351" i="1" s="1"/>
  <c r="CU352" i="1" s="1"/>
  <c r="CU353" i="1" s="1"/>
  <c r="CU354" i="1" s="1"/>
  <c r="CU355" i="1" s="1"/>
  <c r="CU356" i="1" s="1"/>
  <c r="CU357" i="1" s="1"/>
  <c r="CU358" i="1" s="1"/>
  <c r="CU359" i="1" s="1"/>
  <c r="CU360" i="1" s="1"/>
  <c r="CU361" i="1" s="1"/>
  <c r="CU362" i="1" s="1"/>
  <c r="CU363" i="1" s="1"/>
  <c r="CU364" i="1" s="1"/>
  <c r="CU365" i="1" s="1"/>
  <c r="CU366" i="1" s="1"/>
  <c r="CU367" i="1" s="1"/>
  <c r="CU368" i="1" s="1"/>
  <c r="CU369" i="1" s="1"/>
  <c r="CU370" i="1" s="1"/>
  <c r="CU371" i="1" s="1"/>
  <c r="CU372" i="1" s="1"/>
  <c r="CU373" i="1" s="1"/>
  <c r="CU374" i="1" s="1"/>
  <c r="CU375" i="1" s="1"/>
  <c r="CU376" i="1" s="1"/>
  <c r="CU377" i="1" s="1"/>
  <c r="CU378" i="1" s="1"/>
  <c r="CU379" i="1" s="1"/>
  <c r="CU380" i="1" s="1"/>
  <c r="CU381" i="1" s="1"/>
  <c r="CU382" i="1" s="1"/>
  <c r="CU383" i="1" s="1"/>
  <c r="CU384" i="1" s="1"/>
  <c r="CU385" i="1" s="1"/>
  <c r="CU386" i="1" s="1"/>
  <c r="CU387" i="1" s="1"/>
  <c r="CU388" i="1" s="1"/>
  <c r="CU389" i="1" s="1"/>
  <c r="CU390" i="1" s="1"/>
  <c r="CU391" i="1" s="1"/>
  <c r="CU392" i="1" s="1"/>
  <c r="CU393" i="1" s="1"/>
  <c r="CU394" i="1" s="1"/>
  <c r="CU395" i="1" s="1"/>
  <c r="CU396" i="1" s="1"/>
  <c r="CU397" i="1" s="1"/>
  <c r="CU398" i="1" s="1"/>
  <c r="CU399" i="1" s="1"/>
  <c r="CU400" i="1" s="1"/>
  <c r="CU401" i="1" s="1"/>
  <c r="CU402" i="1" s="1"/>
  <c r="CU403" i="1" s="1"/>
  <c r="CU404" i="1" s="1"/>
  <c r="CU405" i="1" s="1"/>
  <c r="CU406" i="1" s="1"/>
  <c r="CU407" i="1" s="1"/>
  <c r="CU408" i="1" s="1"/>
  <c r="CU409" i="1" s="1"/>
  <c r="CU410" i="1" s="1"/>
  <c r="CU411" i="1" s="1"/>
  <c r="CU412" i="1" s="1"/>
  <c r="CU413" i="1" s="1"/>
  <c r="CU414" i="1" s="1"/>
  <c r="CU415" i="1" s="1"/>
  <c r="CU416" i="1" s="1"/>
  <c r="CU417" i="1" s="1"/>
  <c r="CU418" i="1" s="1"/>
  <c r="CU419" i="1" s="1"/>
  <c r="CU420" i="1" s="1"/>
  <c r="CU421" i="1" s="1"/>
  <c r="CU422" i="1" s="1"/>
  <c r="CU423" i="1" s="1"/>
  <c r="CU424" i="1" s="1"/>
  <c r="CU425" i="1" s="1"/>
  <c r="CU426" i="1" s="1"/>
  <c r="CU427" i="1" s="1"/>
  <c r="CU428" i="1" s="1"/>
  <c r="CU429" i="1" s="1"/>
  <c r="CU430" i="1" s="1"/>
  <c r="CU431" i="1" s="1"/>
  <c r="CU432" i="1" s="1"/>
  <c r="CU433" i="1" s="1"/>
  <c r="CU434" i="1" s="1"/>
  <c r="CU435" i="1" s="1"/>
  <c r="CU436" i="1" s="1"/>
  <c r="CU437" i="1" s="1"/>
  <c r="CU438" i="1" s="1"/>
  <c r="CU439" i="1" s="1"/>
  <c r="CU440" i="1" s="1"/>
  <c r="CU441" i="1" s="1"/>
  <c r="CU442" i="1" s="1"/>
  <c r="CU443" i="1" s="1"/>
  <c r="CU444" i="1" s="1"/>
  <c r="CU445" i="1" s="1"/>
  <c r="CU446" i="1" s="1"/>
  <c r="CU447" i="1" s="1"/>
  <c r="CU448" i="1" s="1"/>
  <c r="CU449" i="1" s="1"/>
  <c r="CU450" i="1" s="1"/>
  <c r="CU451" i="1" s="1"/>
  <c r="CU452" i="1" s="1"/>
  <c r="CU453" i="1" s="1"/>
  <c r="CU454" i="1" s="1"/>
  <c r="CU455" i="1" s="1"/>
  <c r="CU456" i="1" s="1"/>
  <c r="CU457" i="1" s="1"/>
  <c r="DF291" i="1"/>
  <c r="DF292" i="1" s="1"/>
  <c r="DF293" i="1" s="1"/>
  <c r="DF294" i="1" s="1"/>
  <c r="DF295" i="1" s="1"/>
  <c r="DF296" i="1" s="1"/>
  <c r="DF297" i="1" s="1"/>
  <c r="DF298" i="1" s="1"/>
  <c r="DF299" i="1" s="1"/>
  <c r="DF300" i="1" s="1"/>
  <c r="DF301" i="1" s="1"/>
  <c r="DF302" i="1" s="1"/>
  <c r="DF303" i="1" s="1"/>
  <c r="DF304" i="1" s="1"/>
  <c r="DF305" i="1" s="1"/>
  <c r="DF306" i="1" s="1"/>
  <c r="DF307" i="1" s="1"/>
  <c r="DF308" i="1" s="1"/>
  <c r="DF309" i="1" s="1"/>
  <c r="DF310" i="1" s="1"/>
  <c r="DF311" i="1" s="1"/>
  <c r="DF312" i="1" s="1"/>
  <c r="DF313" i="1" s="1"/>
  <c r="DF314" i="1" s="1"/>
  <c r="DF315" i="1" s="1"/>
  <c r="DF316" i="1" s="1"/>
  <c r="DF317" i="1" s="1"/>
  <c r="DF318" i="1" s="1"/>
  <c r="DF319" i="1" s="1"/>
  <c r="DF320" i="1" s="1"/>
  <c r="DF321" i="1" s="1"/>
  <c r="DF322" i="1" s="1"/>
  <c r="DF323" i="1" s="1"/>
  <c r="DF324" i="1" s="1"/>
  <c r="DF325" i="1" s="1"/>
  <c r="DF326" i="1" s="1"/>
  <c r="DF327" i="1" s="1"/>
  <c r="DF328" i="1" s="1"/>
  <c r="DF329" i="1" s="1"/>
  <c r="DF330" i="1" s="1"/>
  <c r="DF331" i="1" s="1"/>
  <c r="DF332" i="1" s="1"/>
  <c r="DF333" i="1" s="1"/>
  <c r="DF334" i="1" s="1"/>
  <c r="DF335" i="1" s="1"/>
  <c r="DF336" i="1" s="1"/>
  <c r="DF337" i="1" s="1"/>
  <c r="DF338" i="1" s="1"/>
  <c r="DF339" i="1" s="1"/>
  <c r="DF340" i="1" s="1"/>
  <c r="DF341" i="1" s="1"/>
  <c r="DF342" i="1" s="1"/>
  <c r="DF343" i="1" s="1"/>
  <c r="DF344" i="1" s="1"/>
  <c r="DF345" i="1" s="1"/>
  <c r="DF346" i="1" s="1"/>
  <c r="DF347" i="1" s="1"/>
  <c r="DF348" i="1" s="1"/>
  <c r="DF349" i="1" s="1"/>
  <c r="DF350" i="1" s="1"/>
  <c r="DF351" i="1" s="1"/>
  <c r="DF352" i="1" s="1"/>
  <c r="DF353" i="1" s="1"/>
  <c r="DF354" i="1" s="1"/>
  <c r="DF355" i="1" s="1"/>
  <c r="DF356" i="1" s="1"/>
  <c r="DF357" i="1" s="1"/>
  <c r="DF358" i="1" s="1"/>
  <c r="DF359" i="1" s="1"/>
  <c r="DF360" i="1" s="1"/>
  <c r="DF361" i="1" s="1"/>
  <c r="DF362" i="1" s="1"/>
  <c r="DF363" i="1" s="1"/>
  <c r="DF364" i="1" s="1"/>
  <c r="DF365" i="1" s="1"/>
  <c r="DF366" i="1" s="1"/>
  <c r="DF367" i="1" s="1"/>
  <c r="DF368" i="1" s="1"/>
  <c r="DF369" i="1" s="1"/>
  <c r="DF370" i="1" s="1"/>
  <c r="DF371" i="1" s="1"/>
  <c r="DF372" i="1" s="1"/>
  <c r="DF373" i="1" s="1"/>
  <c r="DF374" i="1" s="1"/>
  <c r="DF375" i="1" s="1"/>
  <c r="DF376" i="1" s="1"/>
  <c r="DF377" i="1" s="1"/>
  <c r="DF378" i="1" s="1"/>
  <c r="DF379" i="1" s="1"/>
  <c r="DF380" i="1" s="1"/>
  <c r="DF381" i="1" s="1"/>
  <c r="DF382" i="1" s="1"/>
  <c r="DF383" i="1" s="1"/>
  <c r="DF384" i="1" s="1"/>
  <c r="DF385" i="1" s="1"/>
  <c r="DF386" i="1" s="1"/>
  <c r="DF387" i="1" s="1"/>
  <c r="DF388" i="1" s="1"/>
  <c r="DF389" i="1" s="1"/>
  <c r="DF390" i="1" s="1"/>
  <c r="DF391" i="1" s="1"/>
  <c r="DF392" i="1" s="1"/>
  <c r="DF393" i="1" s="1"/>
  <c r="DF394" i="1" s="1"/>
  <c r="DF395" i="1" s="1"/>
  <c r="DF396" i="1" s="1"/>
  <c r="DF397" i="1" s="1"/>
  <c r="DF398" i="1" s="1"/>
  <c r="DF399" i="1" s="1"/>
  <c r="DF400" i="1" s="1"/>
  <c r="DF401" i="1" s="1"/>
  <c r="DF402" i="1" s="1"/>
  <c r="DF403" i="1" s="1"/>
  <c r="DF404" i="1" s="1"/>
  <c r="DF405" i="1" s="1"/>
  <c r="DF406" i="1" s="1"/>
  <c r="DF407" i="1" s="1"/>
  <c r="DF408" i="1" s="1"/>
  <c r="DF409" i="1" s="1"/>
  <c r="DF410" i="1" s="1"/>
  <c r="DF411" i="1" s="1"/>
  <c r="DF412" i="1" s="1"/>
  <c r="DF413" i="1" s="1"/>
  <c r="DF414" i="1" s="1"/>
  <c r="DF415" i="1" s="1"/>
  <c r="DF416" i="1" s="1"/>
  <c r="DF417" i="1" s="1"/>
  <c r="DF418" i="1" s="1"/>
  <c r="DF419" i="1" s="1"/>
  <c r="DF420" i="1" s="1"/>
  <c r="DF421" i="1" s="1"/>
  <c r="DF422" i="1" s="1"/>
  <c r="DF423" i="1" s="1"/>
  <c r="DF424" i="1" s="1"/>
  <c r="DF425" i="1" s="1"/>
  <c r="DF426" i="1" s="1"/>
  <c r="DF427" i="1" s="1"/>
  <c r="DF428" i="1" s="1"/>
  <c r="DF429" i="1" s="1"/>
  <c r="DF430" i="1" s="1"/>
  <c r="DF431" i="1" s="1"/>
  <c r="DF432" i="1" s="1"/>
  <c r="DF433" i="1" s="1"/>
  <c r="DF434" i="1" s="1"/>
  <c r="DF435" i="1" s="1"/>
  <c r="DF436" i="1" s="1"/>
  <c r="DF437" i="1" s="1"/>
  <c r="DF438" i="1" s="1"/>
  <c r="DF439" i="1" s="1"/>
  <c r="DF440" i="1" s="1"/>
  <c r="DF441" i="1" s="1"/>
  <c r="DF442" i="1" s="1"/>
  <c r="DF443" i="1" s="1"/>
  <c r="DF444" i="1" s="1"/>
  <c r="DF445" i="1" s="1"/>
  <c r="DF446" i="1" s="1"/>
  <c r="DF447" i="1" s="1"/>
  <c r="DF448" i="1" s="1"/>
  <c r="DF449" i="1" s="1"/>
  <c r="DF450" i="1" s="1"/>
  <c r="DF451" i="1" s="1"/>
  <c r="DF452" i="1" s="1"/>
  <c r="DF453" i="1" s="1"/>
  <c r="DF454" i="1" s="1"/>
  <c r="DF455" i="1" s="1"/>
  <c r="DF456" i="1" s="1"/>
  <c r="DF457" i="1" s="1"/>
  <c r="CT291" i="1"/>
  <c r="CT292" i="1" s="1"/>
  <c r="CT293" i="1" s="1"/>
  <c r="CT294" i="1" s="1"/>
  <c r="CT295" i="1" s="1"/>
  <c r="CT296" i="1" s="1"/>
  <c r="CT297" i="1" s="1"/>
  <c r="CT298" i="1" s="1"/>
  <c r="CT299" i="1" s="1"/>
  <c r="CT300" i="1" s="1"/>
  <c r="CT301" i="1" s="1"/>
  <c r="CT302" i="1" s="1"/>
  <c r="CT303" i="1" s="1"/>
  <c r="CT304" i="1" s="1"/>
  <c r="CT305" i="1" s="1"/>
  <c r="CT306" i="1" s="1"/>
  <c r="CT307" i="1" s="1"/>
  <c r="CT308" i="1" s="1"/>
  <c r="CT309" i="1" s="1"/>
  <c r="CT310" i="1" s="1"/>
  <c r="CT311" i="1" s="1"/>
  <c r="CT312" i="1" s="1"/>
  <c r="CT313" i="1" s="1"/>
  <c r="CT314" i="1" s="1"/>
  <c r="CT315" i="1" s="1"/>
  <c r="CT316" i="1" s="1"/>
  <c r="CT317" i="1" s="1"/>
  <c r="CT318" i="1" s="1"/>
  <c r="CT319" i="1" s="1"/>
  <c r="CT320" i="1" s="1"/>
  <c r="CT321" i="1" s="1"/>
  <c r="CT322" i="1" s="1"/>
  <c r="CT323" i="1" s="1"/>
  <c r="CT324" i="1" s="1"/>
  <c r="CT325" i="1" s="1"/>
  <c r="CT326" i="1" s="1"/>
  <c r="CT327" i="1" s="1"/>
  <c r="CT328" i="1" s="1"/>
  <c r="CT329" i="1" s="1"/>
  <c r="CT330" i="1" s="1"/>
  <c r="CT331" i="1" s="1"/>
  <c r="CT332" i="1" s="1"/>
  <c r="CT333" i="1" s="1"/>
  <c r="CT334" i="1" s="1"/>
  <c r="CT335" i="1" s="1"/>
  <c r="CT336" i="1" s="1"/>
  <c r="CT337" i="1" s="1"/>
  <c r="CT338" i="1" s="1"/>
  <c r="CT339" i="1" s="1"/>
  <c r="CT340" i="1" s="1"/>
  <c r="CT341" i="1" s="1"/>
  <c r="CT342" i="1" s="1"/>
  <c r="CT343" i="1" s="1"/>
  <c r="CT344" i="1" s="1"/>
  <c r="CT345" i="1" s="1"/>
  <c r="CT346" i="1" s="1"/>
  <c r="CT347" i="1" s="1"/>
  <c r="CT348" i="1" s="1"/>
  <c r="CT349" i="1" s="1"/>
  <c r="CT350" i="1" s="1"/>
  <c r="CT351" i="1" s="1"/>
  <c r="CT352" i="1" s="1"/>
  <c r="CT353" i="1" s="1"/>
  <c r="CT354" i="1" s="1"/>
  <c r="CT355" i="1" s="1"/>
  <c r="CT356" i="1" s="1"/>
  <c r="CT357" i="1" s="1"/>
  <c r="CT358" i="1" s="1"/>
  <c r="CT359" i="1" s="1"/>
  <c r="CT360" i="1" s="1"/>
  <c r="CT361" i="1" s="1"/>
  <c r="CT362" i="1" s="1"/>
  <c r="CT363" i="1" s="1"/>
  <c r="CT364" i="1" s="1"/>
  <c r="CT365" i="1" s="1"/>
  <c r="CT366" i="1" s="1"/>
  <c r="CT367" i="1" s="1"/>
  <c r="CT368" i="1" s="1"/>
  <c r="CT369" i="1" s="1"/>
  <c r="CT370" i="1" s="1"/>
  <c r="CT371" i="1" s="1"/>
  <c r="CT372" i="1" s="1"/>
  <c r="CT373" i="1" s="1"/>
  <c r="CT374" i="1" s="1"/>
  <c r="CT375" i="1" s="1"/>
  <c r="CT376" i="1" s="1"/>
  <c r="CT377" i="1" s="1"/>
  <c r="CT378" i="1" s="1"/>
  <c r="CT379" i="1" s="1"/>
  <c r="CT380" i="1" s="1"/>
  <c r="CT381" i="1" s="1"/>
  <c r="CT382" i="1" s="1"/>
  <c r="CT383" i="1" s="1"/>
  <c r="CT384" i="1" s="1"/>
  <c r="CT385" i="1" s="1"/>
  <c r="CT386" i="1" s="1"/>
  <c r="CT387" i="1" s="1"/>
  <c r="CT388" i="1" s="1"/>
  <c r="CT389" i="1" s="1"/>
  <c r="CT390" i="1" s="1"/>
  <c r="CT391" i="1" s="1"/>
  <c r="CT392" i="1" s="1"/>
  <c r="CT393" i="1" s="1"/>
  <c r="CT394" i="1" s="1"/>
  <c r="CT395" i="1" s="1"/>
  <c r="CT396" i="1" s="1"/>
  <c r="CT397" i="1" s="1"/>
  <c r="CT398" i="1" s="1"/>
  <c r="CT399" i="1" s="1"/>
  <c r="CT400" i="1" s="1"/>
  <c r="CT401" i="1" s="1"/>
  <c r="CT402" i="1" s="1"/>
  <c r="CT403" i="1" s="1"/>
  <c r="CT404" i="1" s="1"/>
  <c r="CT405" i="1" s="1"/>
  <c r="CT406" i="1" s="1"/>
  <c r="CT407" i="1" s="1"/>
  <c r="CT408" i="1" s="1"/>
  <c r="CT409" i="1" s="1"/>
  <c r="CT410" i="1" s="1"/>
  <c r="CT411" i="1" s="1"/>
  <c r="CT412" i="1" s="1"/>
  <c r="CT413" i="1" s="1"/>
  <c r="CT414" i="1" s="1"/>
  <c r="CT415" i="1" s="1"/>
  <c r="CT416" i="1" s="1"/>
  <c r="CT417" i="1" s="1"/>
  <c r="CT418" i="1" s="1"/>
  <c r="CT419" i="1" s="1"/>
  <c r="CT420" i="1" s="1"/>
  <c r="CT421" i="1" s="1"/>
  <c r="CT422" i="1" s="1"/>
  <c r="CT423" i="1" s="1"/>
  <c r="CT424" i="1" s="1"/>
  <c r="CT425" i="1" s="1"/>
  <c r="CT426" i="1" s="1"/>
  <c r="CT427" i="1" s="1"/>
  <c r="CT428" i="1" s="1"/>
  <c r="CT429" i="1" s="1"/>
  <c r="CT430" i="1" s="1"/>
  <c r="CT431" i="1" s="1"/>
  <c r="CT432" i="1" s="1"/>
  <c r="CT433" i="1" s="1"/>
  <c r="CT434" i="1" s="1"/>
  <c r="CT435" i="1" s="1"/>
  <c r="CT436" i="1" s="1"/>
  <c r="CT437" i="1" s="1"/>
  <c r="CT438" i="1" s="1"/>
  <c r="CT439" i="1" s="1"/>
  <c r="CT440" i="1" s="1"/>
  <c r="CT441" i="1" s="1"/>
  <c r="CT442" i="1" s="1"/>
  <c r="CT443" i="1" s="1"/>
  <c r="CT444" i="1" s="1"/>
  <c r="CT445" i="1" s="1"/>
  <c r="CT446" i="1" s="1"/>
  <c r="CT447" i="1" s="1"/>
  <c r="CT448" i="1" s="1"/>
  <c r="CT449" i="1" s="1"/>
  <c r="CT450" i="1" s="1"/>
  <c r="CT451" i="1" s="1"/>
  <c r="CT452" i="1" s="1"/>
  <c r="CT453" i="1" s="1"/>
  <c r="CT454" i="1" s="1"/>
  <c r="CT455" i="1" s="1"/>
  <c r="CT456" i="1" s="1"/>
  <c r="CT457" i="1" s="1"/>
  <c r="DE291" i="1"/>
  <c r="DE292" i="1" s="1"/>
  <c r="DE293" i="1" s="1"/>
  <c r="DE294" i="1" s="1"/>
  <c r="DE295" i="1" s="1"/>
  <c r="DE296" i="1" s="1"/>
  <c r="DE297" i="1" s="1"/>
  <c r="DE298" i="1" s="1"/>
  <c r="DE299" i="1" s="1"/>
  <c r="DE300" i="1" s="1"/>
  <c r="DE301" i="1" s="1"/>
  <c r="DE302" i="1" s="1"/>
  <c r="DE303" i="1" s="1"/>
  <c r="DE304" i="1" s="1"/>
  <c r="DE305" i="1" s="1"/>
  <c r="DE306" i="1" s="1"/>
  <c r="DE307" i="1" s="1"/>
  <c r="DE308" i="1" s="1"/>
  <c r="DE309" i="1" s="1"/>
  <c r="DE310" i="1" s="1"/>
  <c r="DE311" i="1" s="1"/>
  <c r="DE312" i="1" s="1"/>
  <c r="DE313" i="1" s="1"/>
  <c r="DE314" i="1" s="1"/>
  <c r="DE315" i="1" s="1"/>
  <c r="DE316" i="1" s="1"/>
  <c r="DE317" i="1" s="1"/>
  <c r="DE318" i="1" s="1"/>
  <c r="DE319" i="1" s="1"/>
  <c r="DE320" i="1" s="1"/>
  <c r="DE321" i="1" s="1"/>
  <c r="DE322" i="1" s="1"/>
  <c r="DE323" i="1" s="1"/>
  <c r="DE324" i="1" s="1"/>
  <c r="DE325" i="1" s="1"/>
  <c r="DE326" i="1" s="1"/>
  <c r="DE327" i="1" s="1"/>
  <c r="DE328" i="1" s="1"/>
  <c r="DE329" i="1" s="1"/>
  <c r="DE330" i="1" s="1"/>
  <c r="DE331" i="1" s="1"/>
  <c r="DE332" i="1" s="1"/>
  <c r="DE333" i="1" s="1"/>
  <c r="DE334" i="1" s="1"/>
  <c r="DE335" i="1" s="1"/>
  <c r="DE336" i="1" s="1"/>
  <c r="DE337" i="1" s="1"/>
  <c r="DE338" i="1" s="1"/>
  <c r="DE339" i="1" s="1"/>
  <c r="DE340" i="1" s="1"/>
  <c r="DE341" i="1" s="1"/>
  <c r="DE342" i="1" s="1"/>
  <c r="DE343" i="1" s="1"/>
  <c r="DE344" i="1" s="1"/>
  <c r="DE345" i="1" s="1"/>
  <c r="DE346" i="1" s="1"/>
  <c r="DE347" i="1" s="1"/>
  <c r="DE348" i="1" s="1"/>
  <c r="DE349" i="1" s="1"/>
  <c r="DE350" i="1" s="1"/>
  <c r="DE351" i="1" s="1"/>
  <c r="DE352" i="1" s="1"/>
  <c r="DE353" i="1" s="1"/>
  <c r="DE354" i="1" s="1"/>
  <c r="DE355" i="1" s="1"/>
  <c r="DE356" i="1" s="1"/>
  <c r="DE357" i="1" s="1"/>
  <c r="DE358" i="1" s="1"/>
  <c r="DE359" i="1" s="1"/>
  <c r="DE360" i="1" s="1"/>
  <c r="DE361" i="1" s="1"/>
  <c r="DE362" i="1" s="1"/>
  <c r="DE363" i="1" s="1"/>
  <c r="DE364" i="1" s="1"/>
  <c r="DE365" i="1" s="1"/>
  <c r="DE366" i="1" s="1"/>
  <c r="DE367" i="1" s="1"/>
  <c r="DE368" i="1" s="1"/>
  <c r="DE369" i="1" s="1"/>
  <c r="DE370" i="1" s="1"/>
  <c r="DE371" i="1" s="1"/>
  <c r="DE372" i="1" s="1"/>
  <c r="DE373" i="1" s="1"/>
  <c r="DE374" i="1" s="1"/>
  <c r="DE375" i="1" s="1"/>
  <c r="DE376" i="1" s="1"/>
  <c r="DE377" i="1" s="1"/>
  <c r="DE378" i="1" s="1"/>
  <c r="DE379" i="1" s="1"/>
  <c r="DE380" i="1" s="1"/>
  <c r="DE381" i="1" s="1"/>
  <c r="DE382" i="1" s="1"/>
  <c r="DE383" i="1" s="1"/>
  <c r="DE384" i="1" s="1"/>
  <c r="DE385" i="1" s="1"/>
  <c r="DE386" i="1" s="1"/>
  <c r="DE387" i="1" s="1"/>
  <c r="DE388" i="1" s="1"/>
  <c r="DE389" i="1" s="1"/>
  <c r="DE390" i="1" s="1"/>
  <c r="DE391" i="1" s="1"/>
  <c r="DE392" i="1" s="1"/>
  <c r="DE393" i="1" s="1"/>
  <c r="DE394" i="1" s="1"/>
  <c r="DE395" i="1" s="1"/>
  <c r="DE396" i="1" s="1"/>
  <c r="DE397" i="1" s="1"/>
  <c r="DE398" i="1" s="1"/>
  <c r="DE399" i="1" s="1"/>
  <c r="DE400" i="1" s="1"/>
  <c r="DE401" i="1" s="1"/>
  <c r="DE402" i="1" s="1"/>
  <c r="DE403" i="1" s="1"/>
  <c r="DE404" i="1" s="1"/>
  <c r="DE405" i="1" s="1"/>
  <c r="DE406" i="1" s="1"/>
  <c r="DE407" i="1" s="1"/>
  <c r="DE408" i="1" s="1"/>
  <c r="DE409" i="1" s="1"/>
  <c r="DE410" i="1" s="1"/>
  <c r="DE411" i="1" s="1"/>
  <c r="DE412" i="1" s="1"/>
  <c r="DE413" i="1" s="1"/>
  <c r="DE414" i="1" s="1"/>
  <c r="DE415" i="1" s="1"/>
  <c r="DE416" i="1" s="1"/>
  <c r="DE417" i="1" s="1"/>
  <c r="DE418" i="1" s="1"/>
  <c r="DE419" i="1" s="1"/>
  <c r="DE420" i="1" s="1"/>
  <c r="DE421" i="1" s="1"/>
  <c r="DE422" i="1" s="1"/>
  <c r="DE423" i="1" s="1"/>
  <c r="DE424" i="1" s="1"/>
  <c r="DE425" i="1" s="1"/>
  <c r="DE426" i="1" s="1"/>
  <c r="DE427" i="1" s="1"/>
  <c r="DE428" i="1" s="1"/>
  <c r="DE429" i="1" s="1"/>
  <c r="DE430" i="1" s="1"/>
  <c r="DE431" i="1" s="1"/>
  <c r="DE432" i="1" s="1"/>
  <c r="DE433" i="1" s="1"/>
  <c r="DE434" i="1" s="1"/>
  <c r="DE435" i="1" s="1"/>
  <c r="DE436" i="1" s="1"/>
  <c r="DE437" i="1" s="1"/>
  <c r="DE438" i="1" s="1"/>
  <c r="DE439" i="1" s="1"/>
  <c r="DE440" i="1" s="1"/>
  <c r="DE441" i="1" s="1"/>
  <c r="DE442" i="1" s="1"/>
  <c r="DE443" i="1" s="1"/>
  <c r="DE444" i="1" s="1"/>
  <c r="DE445" i="1" s="1"/>
  <c r="DE446" i="1" s="1"/>
  <c r="DE447" i="1" s="1"/>
  <c r="DE448" i="1" s="1"/>
  <c r="DE449" i="1" s="1"/>
  <c r="DE450" i="1" s="1"/>
  <c r="DE451" i="1" s="1"/>
  <c r="DE452" i="1" s="1"/>
  <c r="DE453" i="1" s="1"/>
  <c r="DE454" i="1" s="1"/>
  <c r="DE455" i="1" s="1"/>
  <c r="DE456" i="1" s="1"/>
  <c r="DE457" i="1" s="1"/>
  <c r="CS291" i="1"/>
  <c r="CS292" i="1" s="1"/>
  <c r="CS293" i="1" s="1"/>
  <c r="CS294" i="1" s="1"/>
  <c r="CS295" i="1" s="1"/>
  <c r="CS296" i="1" s="1"/>
  <c r="CS297" i="1" s="1"/>
  <c r="CS298" i="1" s="1"/>
  <c r="CS299" i="1" s="1"/>
  <c r="CS300" i="1" s="1"/>
  <c r="CS301" i="1" s="1"/>
  <c r="CS302" i="1" s="1"/>
  <c r="CS303" i="1" s="1"/>
  <c r="CS304" i="1" s="1"/>
  <c r="CS305" i="1" s="1"/>
  <c r="CS306" i="1" s="1"/>
  <c r="CS307" i="1" s="1"/>
  <c r="CS308" i="1" s="1"/>
  <c r="CS309" i="1" s="1"/>
  <c r="CS310" i="1" s="1"/>
  <c r="CS311" i="1" s="1"/>
  <c r="CS312" i="1" s="1"/>
  <c r="CS313" i="1" s="1"/>
  <c r="CS314" i="1" s="1"/>
  <c r="CS315" i="1" s="1"/>
  <c r="CS316" i="1" s="1"/>
  <c r="CS317" i="1" s="1"/>
  <c r="CS318" i="1" s="1"/>
  <c r="CS319" i="1" s="1"/>
  <c r="CS320" i="1" s="1"/>
  <c r="CS321" i="1" s="1"/>
  <c r="CS322" i="1" s="1"/>
  <c r="CS323" i="1" s="1"/>
  <c r="CS324" i="1" s="1"/>
  <c r="CS325" i="1" s="1"/>
  <c r="CS326" i="1" s="1"/>
  <c r="CS327" i="1" s="1"/>
  <c r="CS328" i="1" s="1"/>
  <c r="CS329" i="1" s="1"/>
  <c r="CS330" i="1" s="1"/>
  <c r="CS331" i="1" s="1"/>
  <c r="CS332" i="1" s="1"/>
  <c r="CS333" i="1" s="1"/>
  <c r="CS334" i="1" s="1"/>
  <c r="CS335" i="1" s="1"/>
  <c r="CS336" i="1" s="1"/>
  <c r="CS337" i="1" s="1"/>
  <c r="CS338" i="1" s="1"/>
  <c r="CS339" i="1" s="1"/>
  <c r="CS340" i="1" s="1"/>
  <c r="CS341" i="1" s="1"/>
  <c r="CS342" i="1" s="1"/>
  <c r="CS343" i="1" s="1"/>
  <c r="CS344" i="1" s="1"/>
  <c r="CS345" i="1" s="1"/>
  <c r="CS346" i="1" s="1"/>
  <c r="CS347" i="1" s="1"/>
  <c r="CS348" i="1" s="1"/>
  <c r="CS349" i="1" s="1"/>
  <c r="CS350" i="1" s="1"/>
  <c r="CS351" i="1" s="1"/>
  <c r="CS352" i="1" s="1"/>
  <c r="CS353" i="1" s="1"/>
  <c r="CS354" i="1" s="1"/>
  <c r="CS355" i="1" s="1"/>
  <c r="CS356" i="1" s="1"/>
  <c r="CS357" i="1" s="1"/>
  <c r="CS358" i="1" s="1"/>
  <c r="CS359" i="1" s="1"/>
  <c r="CS360" i="1" s="1"/>
  <c r="CS361" i="1" s="1"/>
  <c r="CS362" i="1" s="1"/>
  <c r="CS363" i="1" s="1"/>
  <c r="CS364" i="1" s="1"/>
  <c r="CS365" i="1" s="1"/>
  <c r="CS366" i="1" s="1"/>
  <c r="CS367" i="1" s="1"/>
  <c r="CS368" i="1" s="1"/>
  <c r="CS369" i="1" s="1"/>
  <c r="CS370" i="1" s="1"/>
  <c r="CS371" i="1" s="1"/>
  <c r="CS372" i="1" s="1"/>
  <c r="CS373" i="1" s="1"/>
  <c r="CS374" i="1" s="1"/>
  <c r="CS375" i="1" s="1"/>
  <c r="CS376" i="1" s="1"/>
  <c r="CS377" i="1" s="1"/>
  <c r="CS378" i="1" s="1"/>
  <c r="CS379" i="1" s="1"/>
  <c r="CS380" i="1" s="1"/>
  <c r="CS381" i="1" s="1"/>
  <c r="CS382" i="1" s="1"/>
  <c r="CS383" i="1" s="1"/>
  <c r="CS384" i="1" s="1"/>
  <c r="CS385" i="1" s="1"/>
  <c r="CS386" i="1" s="1"/>
  <c r="CS387" i="1" s="1"/>
  <c r="CS388" i="1" s="1"/>
  <c r="CS389" i="1" s="1"/>
  <c r="CS390" i="1" s="1"/>
  <c r="CS391" i="1" s="1"/>
  <c r="CS392" i="1" s="1"/>
  <c r="CS393" i="1" s="1"/>
  <c r="CS394" i="1" s="1"/>
  <c r="CS395" i="1" s="1"/>
  <c r="CS396" i="1" s="1"/>
  <c r="CS397" i="1" s="1"/>
  <c r="CS398" i="1" s="1"/>
  <c r="CS399" i="1" s="1"/>
  <c r="CS400" i="1" s="1"/>
  <c r="CS401" i="1" s="1"/>
  <c r="CS402" i="1" s="1"/>
  <c r="CS403" i="1" s="1"/>
  <c r="CS404" i="1" s="1"/>
  <c r="CS405" i="1" s="1"/>
  <c r="CS406" i="1" s="1"/>
  <c r="CS407" i="1" s="1"/>
  <c r="CS408" i="1" s="1"/>
  <c r="CS409" i="1" s="1"/>
  <c r="CS410" i="1" s="1"/>
  <c r="CS411" i="1" s="1"/>
  <c r="CS412" i="1" s="1"/>
  <c r="CS413" i="1" s="1"/>
  <c r="CS414" i="1" s="1"/>
  <c r="CS415" i="1" s="1"/>
  <c r="CS416" i="1" s="1"/>
  <c r="CS417" i="1" s="1"/>
  <c r="CS418" i="1" s="1"/>
  <c r="CS419" i="1" s="1"/>
  <c r="CS420" i="1" s="1"/>
  <c r="CS421" i="1" s="1"/>
  <c r="CS422" i="1" s="1"/>
  <c r="CS423" i="1" s="1"/>
  <c r="CS424" i="1" s="1"/>
  <c r="CS425" i="1" s="1"/>
  <c r="CS426" i="1" s="1"/>
  <c r="CS427" i="1" s="1"/>
  <c r="CS428" i="1" s="1"/>
  <c r="CS429" i="1" s="1"/>
  <c r="CS430" i="1" s="1"/>
  <c r="CS431" i="1" s="1"/>
  <c r="CS432" i="1" s="1"/>
  <c r="CS433" i="1" s="1"/>
  <c r="CS434" i="1" s="1"/>
  <c r="CS435" i="1" s="1"/>
  <c r="CS436" i="1" s="1"/>
  <c r="CS437" i="1" s="1"/>
  <c r="CS438" i="1" s="1"/>
  <c r="CS439" i="1" s="1"/>
  <c r="CS440" i="1" s="1"/>
  <c r="CS441" i="1" s="1"/>
  <c r="CS442" i="1" s="1"/>
  <c r="CS443" i="1" s="1"/>
  <c r="CS444" i="1" s="1"/>
  <c r="CS445" i="1" s="1"/>
  <c r="CS446" i="1" s="1"/>
  <c r="CS447" i="1" s="1"/>
  <c r="CS448" i="1" s="1"/>
  <c r="CS449" i="1" s="1"/>
  <c r="CS450" i="1" s="1"/>
  <c r="CS451" i="1" s="1"/>
  <c r="CS452" i="1" s="1"/>
  <c r="CS453" i="1" s="1"/>
  <c r="CS454" i="1" s="1"/>
  <c r="CS455" i="1" s="1"/>
  <c r="CS456" i="1" s="1"/>
  <c r="CS457" i="1" s="1"/>
  <c r="K3" i="12" l="1"/>
  <c r="H3" i="12"/>
  <c r="J8" i="12"/>
  <c r="I3" i="12"/>
  <c r="H4" i="12"/>
  <c r="J3" i="12"/>
  <c r="G3" i="12"/>
  <c r="F3" i="12"/>
  <c r="K4" i="12"/>
  <c r="J9" i="12"/>
  <c r="I9" i="12"/>
  <c r="I7" i="12"/>
  <c r="I5" i="12"/>
  <c r="J7" i="12"/>
  <c r="J5" i="12"/>
  <c r="J10" i="12"/>
  <c r="K9" i="12"/>
  <c r="H8" i="12"/>
  <c r="H6" i="12"/>
  <c r="H7" i="12"/>
  <c r="H5" i="12"/>
  <c r="K7" i="12"/>
  <c r="K5" i="12"/>
  <c r="G7" i="12"/>
  <c r="G5" i="12"/>
  <c r="G6" i="12"/>
  <c r="G4" i="12"/>
  <c r="K8" i="12"/>
  <c r="K6" i="12"/>
  <c r="K11" i="12"/>
  <c r="F5" i="12"/>
  <c r="K10" i="12"/>
  <c r="I8" i="12"/>
  <c r="F6" i="12"/>
  <c r="F4" i="12"/>
  <c r="I6" i="12"/>
  <c r="I4" i="12"/>
  <c r="J6" i="12"/>
  <c r="J4" i="12"/>
  <c r="CP290" i="1"/>
  <c r="V315" i="2"/>
  <c r="R315" i="2"/>
  <c r="S315" i="2"/>
  <c r="AE315" i="2"/>
  <c r="AS315" i="2"/>
  <c r="AQ315" i="2"/>
  <c r="AJ315" i="2"/>
  <c r="AX315" i="2"/>
  <c r="AG315" i="2"/>
  <c r="Z315" i="2"/>
  <c r="P315" i="2"/>
  <c r="AV315" i="2"/>
  <c r="U315" i="2"/>
  <c r="AC315" i="2"/>
  <c r="AU315" i="2"/>
  <c r="I315" i="2"/>
  <c r="AO315" i="2"/>
  <c r="AB315" i="2"/>
  <c r="N315" i="2"/>
  <c r="AF315" i="2"/>
  <c r="E315" i="2"/>
  <c r="AW315" i="2"/>
  <c r="AY315" i="2"/>
  <c r="AP315" i="2"/>
  <c r="AK315" i="2"/>
  <c r="AD315" i="2"/>
  <c r="AI315" i="2"/>
  <c r="F315" i="2"/>
  <c r="W315" i="2"/>
  <c r="Y315" i="2"/>
  <c r="L315" i="2"/>
  <c r="AN315" i="2"/>
  <c r="Q315" i="2"/>
  <c r="AH315" i="2"/>
  <c r="AL315" i="2"/>
  <c r="C315" i="2"/>
  <c r="J315" i="2"/>
  <c r="B315" i="2"/>
  <c r="AR315" i="2"/>
  <c r="AA315" i="2"/>
  <c r="H315" i="2"/>
  <c r="X315" i="2"/>
  <c r="D315" i="2"/>
  <c r="O315" i="2"/>
  <c r="AM315" i="2"/>
  <c r="AT315" i="2"/>
  <c r="K315" i="2"/>
  <c r="M315" i="2"/>
  <c r="T315" i="2"/>
  <c r="G317" i="11"/>
  <c r="G316" i="2"/>
  <c r="DD290" i="1" l="1"/>
  <c r="DN290" i="1"/>
  <c r="CR290" i="1"/>
  <c r="DB290" i="1"/>
  <c r="CT290" i="1"/>
  <c r="DK290" i="1"/>
  <c r="DF290" i="1"/>
  <c r="DO290" i="1"/>
  <c r="CY290" i="1"/>
  <c r="CU290" i="1"/>
  <c r="DC290" i="1"/>
  <c r="CX290" i="1"/>
  <c r="CQ290" i="1"/>
  <c r="DH290" i="1"/>
  <c r="DM290" i="1"/>
  <c r="CV290" i="1"/>
  <c r="DE290" i="1"/>
  <c r="DA290" i="1"/>
  <c r="DG290" i="1"/>
  <c r="CS290" i="1"/>
  <c r="DL290" i="1"/>
  <c r="CZ290" i="1"/>
  <c r="DI290" i="1"/>
  <c r="DJ290" i="1"/>
  <c r="CW290" i="1"/>
  <c r="G318" i="11"/>
  <c r="G317" i="2"/>
  <c r="G318" i="10"/>
  <c r="G317" i="10"/>
  <c r="G318" i="9"/>
  <c r="G317" i="9"/>
  <c r="G317" i="8"/>
  <c r="G317" i="7"/>
  <c r="G318" i="8"/>
  <c r="G318" i="7"/>
  <c r="G317" i="6"/>
  <c r="G318" i="6"/>
  <c r="G317" i="5"/>
  <c r="G318" i="5"/>
  <c r="AF316" i="2"/>
  <c r="AB316" i="2"/>
  <c r="AO316" i="2"/>
  <c r="AG316" i="2"/>
  <c r="O316" i="2"/>
  <c r="T316" i="2"/>
  <c r="P316" i="2"/>
  <c r="X316" i="2"/>
  <c r="AI316" i="2"/>
  <c r="H316" i="2"/>
  <c r="D316" i="2"/>
  <c r="E316" i="2"/>
  <c r="AH316" i="2"/>
  <c r="AQ316" i="2"/>
  <c r="AV316" i="2"/>
  <c r="AL316" i="2"/>
  <c r="Y316" i="2"/>
  <c r="AE316" i="2"/>
  <c r="AC316" i="2"/>
  <c r="V316" i="2"/>
  <c r="W316" i="2"/>
  <c r="AP316" i="2"/>
  <c r="AA316" i="2"/>
  <c r="M316" i="2"/>
  <c r="AW316" i="2"/>
  <c r="AD316" i="2"/>
  <c r="K316" i="2"/>
  <c r="AK316" i="2"/>
  <c r="N316" i="2"/>
  <c r="B316" i="2"/>
  <c r="AR316" i="2"/>
  <c r="AM316" i="2"/>
  <c r="S316" i="2"/>
  <c r="I316" i="2"/>
  <c r="AJ316" i="2"/>
  <c r="R316" i="2"/>
  <c r="C316" i="2"/>
  <c r="L316" i="2"/>
  <c r="AX316" i="2"/>
  <c r="AU316" i="2"/>
  <c r="AS316" i="2"/>
  <c r="Z316" i="2"/>
  <c r="J316" i="2"/>
  <c r="U316" i="2"/>
  <c r="AY316" i="2"/>
  <c r="Q316" i="2"/>
  <c r="F316" i="2"/>
  <c r="AT316" i="2"/>
  <c r="AN316" i="2"/>
  <c r="E317" i="2" l="1"/>
  <c r="O317" i="2"/>
  <c r="H317" i="2"/>
  <c r="AJ317" i="2"/>
  <c r="AN317" i="2"/>
  <c r="AW317" i="2"/>
  <c r="V317" i="2"/>
  <c r="K317" i="2"/>
  <c r="AB317" i="2"/>
  <c r="AG317" i="2"/>
  <c r="U317" i="2"/>
  <c r="D317" i="2"/>
  <c r="AV317" i="2"/>
  <c r="T317" i="2"/>
  <c r="AK317" i="2"/>
  <c r="F317" i="2"/>
  <c r="N317" i="2"/>
  <c r="AA317" i="2"/>
  <c r="AE317" i="2"/>
  <c r="AY317" i="2"/>
  <c r="AI317" i="2"/>
  <c r="AP317" i="2"/>
  <c r="AH317" i="2"/>
  <c r="Y317" i="2"/>
  <c r="AD317" i="2"/>
  <c r="M317" i="2"/>
  <c r="W317" i="2"/>
  <c r="R317" i="2"/>
  <c r="AF317" i="2"/>
  <c r="S317" i="2"/>
  <c r="AO317" i="2"/>
  <c r="L317" i="2"/>
  <c r="AS317" i="2"/>
  <c r="P317" i="2"/>
  <c r="AR317" i="2"/>
  <c r="AX317" i="2"/>
  <c r="X317" i="2"/>
  <c r="B317" i="2"/>
  <c r="AT317" i="2"/>
  <c r="J317" i="2"/>
  <c r="AU317" i="2"/>
  <c r="AM317" i="2"/>
  <c r="I317" i="2"/>
  <c r="AQ317" i="2"/>
  <c r="Q317" i="2"/>
  <c r="AC317" i="2"/>
  <c r="AL317" i="2"/>
  <c r="Z317" i="2"/>
  <c r="C317" i="2"/>
  <c r="G319" i="11"/>
  <c r="G318" i="2"/>
  <c r="O318" i="2" l="1"/>
  <c r="T318" i="2"/>
  <c r="F318" i="2"/>
  <c r="AR318" i="2"/>
  <c r="N318" i="2"/>
  <c r="C318" i="2"/>
  <c r="AI318" i="2"/>
  <c r="AE318" i="2"/>
  <c r="AP318" i="2"/>
  <c r="AN318" i="2"/>
  <c r="H318" i="2"/>
  <c r="AB318" i="2"/>
  <c r="W318" i="2"/>
  <c r="AX318" i="2"/>
  <c r="S318" i="2"/>
  <c r="E318" i="2"/>
  <c r="I318" i="2"/>
  <c r="Y318" i="2"/>
  <c r="B318" i="2"/>
  <c r="AL318" i="2"/>
  <c r="AH318" i="2"/>
  <c r="AC318" i="2"/>
  <c r="AQ318" i="2"/>
  <c r="AW318" i="2"/>
  <c r="AF318" i="2"/>
  <c r="Z318" i="2"/>
  <c r="R318" i="2"/>
  <c r="V318" i="2"/>
  <c r="AO318" i="2"/>
  <c r="P318" i="2"/>
  <c r="AV318" i="2"/>
  <c r="M318" i="2"/>
  <c r="U318" i="2"/>
  <c r="D318" i="2"/>
  <c r="AJ318" i="2"/>
  <c r="AT318" i="2"/>
  <c r="Q318" i="2"/>
  <c r="AY318" i="2"/>
  <c r="X318" i="2"/>
  <c r="AD318" i="2"/>
  <c r="K318" i="2"/>
  <c r="AG318" i="2"/>
  <c r="AU318" i="2"/>
  <c r="AS318" i="2"/>
  <c r="AK318" i="2"/>
  <c r="J318" i="2"/>
  <c r="AM318" i="2"/>
  <c r="AA318" i="2"/>
  <c r="L318" i="2"/>
  <c r="G320" i="11"/>
  <c r="G319" i="2"/>
  <c r="G320" i="8"/>
  <c r="G319" i="9"/>
  <c r="G319" i="8"/>
  <c r="G319" i="10"/>
  <c r="G320" i="10"/>
  <c r="G320" i="7"/>
  <c r="G320" i="6"/>
  <c r="G320" i="5"/>
  <c r="G320" i="9"/>
  <c r="G319" i="7"/>
  <c r="G319" i="6"/>
  <c r="G319" i="5"/>
  <c r="AW319" i="2" l="1"/>
  <c r="AP319" i="2"/>
  <c r="P319" i="2"/>
  <c r="Q319" i="2"/>
  <c r="AK319" i="2"/>
  <c r="W319" i="2"/>
  <c r="AS319" i="2"/>
  <c r="H319" i="2"/>
  <c r="Y319" i="2"/>
  <c r="F319" i="2"/>
  <c r="O319" i="2"/>
  <c r="AU319" i="2"/>
  <c r="M319" i="2"/>
  <c r="AO319" i="2"/>
  <c r="AR319" i="2"/>
  <c r="AY319" i="2"/>
  <c r="AV319" i="2"/>
  <c r="U319" i="2"/>
  <c r="K319" i="2"/>
  <c r="AC319" i="2"/>
  <c r="AJ319" i="2"/>
  <c r="E319" i="2"/>
  <c r="AQ319" i="2"/>
  <c r="AX319" i="2"/>
  <c r="L319" i="2"/>
  <c r="T319" i="2"/>
  <c r="AE319" i="2"/>
  <c r="AD319" i="2"/>
  <c r="AL319" i="2"/>
  <c r="AT319" i="2"/>
  <c r="D319" i="2"/>
  <c r="C319" i="2"/>
  <c r="AM319" i="2"/>
  <c r="Z319" i="2"/>
  <c r="AH319" i="2"/>
  <c r="AI319" i="2"/>
  <c r="AB319" i="2"/>
  <c r="AG319" i="2"/>
  <c r="N319" i="2"/>
  <c r="B319" i="2"/>
  <c r="X319" i="2"/>
  <c r="V319" i="2"/>
  <c r="J319" i="2"/>
  <c r="R319" i="2"/>
  <c r="I319" i="2"/>
  <c r="AN319" i="2"/>
  <c r="AF319" i="2"/>
  <c r="AA319" i="2"/>
  <c r="S319" i="2"/>
  <c r="G321" i="11"/>
  <c r="G320" i="2"/>
  <c r="AV320" i="2" l="1"/>
  <c r="AR320" i="2"/>
  <c r="F320" i="2"/>
  <c r="Q320" i="2"/>
  <c r="AO320" i="2"/>
  <c r="X320" i="2"/>
  <c r="T320" i="2"/>
  <c r="U320" i="2"/>
  <c r="N320" i="2"/>
  <c r="L320" i="2"/>
  <c r="H320" i="2"/>
  <c r="D320" i="2"/>
  <c r="M320" i="2"/>
  <c r="AU320" i="2"/>
  <c r="AS320" i="2"/>
  <c r="AL320" i="2"/>
  <c r="AY320" i="2"/>
  <c r="AJ320" i="2"/>
  <c r="AA320" i="2"/>
  <c r="P320" i="2"/>
  <c r="AI320" i="2"/>
  <c r="E320" i="2"/>
  <c r="W320" i="2"/>
  <c r="AP320" i="2"/>
  <c r="AK320" i="2"/>
  <c r="K320" i="2"/>
  <c r="Z320" i="2"/>
  <c r="AG320" i="2"/>
  <c r="AT320" i="2"/>
  <c r="AN320" i="2"/>
  <c r="AE320" i="2"/>
  <c r="AH320" i="2"/>
  <c r="R320" i="2"/>
  <c r="C320" i="2"/>
  <c r="J320" i="2"/>
  <c r="AC320" i="2"/>
  <c r="AM320" i="2"/>
  <c r="AB320" i="2"/>
  <c r="AW320" i="2"/>
  <c r="O320" i="2"/>
  <c r="AX320" i="2"/>
  <c r="AD320" i="2"/>
  <c r="V320" i="2"/>
  <c r="AF320" i="2"/>
  <c r="I320" i="2"/>
  <c r="AQ320" i="2"/>
  <c r="B320" i="2"/>
  <c r="Y320" i="2"/>
  <c r="S320" i="2"/>
  <c r="G322" i="11"/>
  <c r="G321" i="2"/>
  <c r="G321" i="9"/>
  <c r="G321" i="8"/>
  <c r="G322" i="10"/>
  <c r="G322" i="5"/>
  <c r="G322" i="7"/>
  <c r="G321" i="7"/>
  <c r="G321" i="10"/>
  <c r="G321" i="6"/>
  <c r="G321" i="5"/>
  <c r="G322" i="8"/>
  <c r="G322" i="6"/>
  <c r="G322" i="9"/>
  <c r="U321" i="2" l="1"/>
  <c r="N321" i="2"/>
  <c r="D321" i="2"/>
  <c r="AY321" i="2"/>
  <c r="I321" i="2"/>
  <c r="AW321" i="2"/>
  <c r="AL321" i="2"/>
  <c r="AU321" i="2"/>
  <c r="AR321" i="2"/>
  <c r="AC321" i="2"/>
  <c r="E321" i="2"/>
  <c r="AM321" i="2"/>
  <c r="AF321" i="2"/>
  <c r="M321" i="2"/>
  <c r="AK321" i="2"/>
  <c r="AA321" i="2"/>
  <c r="T321" i="2"/>
  <c r="AV321" i="2"/>
  <c r="C321" i="2"/>
  <c r="W321" i="2"/>
  <c r="H321" i="2"/>
  <c r="AB321" i="2"/>
  <c r="AJ321" i="2"/>
  <c r="S321" i="2"/>
  <c r="AT321" i="2"/>
  <c r="AP321" i="2"/>
  <c r="L321" i="2"/>
  <c r="B321" i="2"/>
  <c r="AO321" i="2"/>
  <c r="J321" i="2"/>
  <c r="F321" i="2"/>
  <c r="P321" i="2"/>
  <c r="AS321" i="2"/>
  <c r="AX321" i="2"/>
  <c r="AN321" i="2"/>
  <c r="O321" i="2"/>
  <c r="AG321" i="2"/>
  <c r="AE321" i="2"/>
  <c r="X321" i="2"/>
  <c r="K321" i="2"/>
  <c r="AH321" i="2"/>
  <c r="V321" i="2"/>
  <c r="AD321" i="2"/>
  <c r="R321" i="2"/>
  <c r="AQ321" i="2"/>
  <c r="Z321" i="2"/>
  <c r="Y321" i="2"/>
  <c r="AI321" i="2"/>
  <c r="Q321" i="2"/>
  <c r="G323" i="11"/>
  <c r="G322" i="2"/>
  <c r="T322" i="2" l="1"/>
  <c r="P322" i="2"/>
  <c r="L322" i="2"/>
  <c r="K322" i="2"/>
  <c r="H322" i="2"/>
  <c r="D322" i="2"/>
  <c r="AT322" i="2"/>
  <c r="I322" i="2"/>
  <c r="AQ322" i="2"/>
  <c r="AJ322" i="2"/>
  <c r="Z322" i="2"/>
  <c r="C322" i="2"/>
  <c r="AE322" i="2"/>
  <c r="Q322" i="2"/>
  <c r="J322" i="2"/>
  <c r="B322" i="2"/>
  <c r="S322" i="2"/>
  <c r="AY322" i="2"/>
  <c r="AW322" i="2"/>
  <c r="AO322" i="2"/>
  <c r="AD322" i="2"/>
  <c r="AX322" i="2"/>
  <c r="U322" i="2"/>
  <c r="AK322" i="2"/>
  <c r="R322" i="2"/>
  <c r="AH322" i="2"/>
  <c r="AS322" i="2"/>
  <c r="AM322" i="2"/>
  <c r="O322" i="2"/>
  <c r="Y322" i="2"/>
  <c r="N322" i="2"/>
  <c r="AA322" i="2"/>
  <c r="AV322" i="2"/>
  <c r="AC322" i="2"/>
  <c r="AR322" i="2"/>
  <c r="V322" i="2"/>
  <c r="AF322" i="2"/>
  <c r="AU322" i="2"/>
  <c r="M322" i="2"/>
  <c r="AP322" i="2"/>
  <c r="AL322" i="2"/>
  <c r="F322" i="2"/>
  <c r="E322" i="2"/>
  <c r="AN322" i="2"/>
  <c r="X322" i="2"/>
  <c r="AB322" i="2"/>
  <c r="AI322" i="2"/>
  <c r="W322" i="2"/>
  <c r="AG322" i="2"/>
  <c r="G324" i="11"/>
  <c r="G323" i="2"/>
  <c r="G324" i="10"/>
  <c r="G323" i="9"/>
  <c r="G324" i="9"/>
  <c r="G324" i="6"/>
  <c r="G323" i="7"/>
  <c r="G323" i="10"/>
  <c r="G323" i="6"/>
  <c r="G324" i="5"/>
  <c r="G324" i="7"/>
  <c r="G323" i="8"/>
  <c r="G324" i="8"/>
  <c r="G323" i="5"/>
  <c r="E323" i="2" l="1"/>
  <c r="C323" i="2"/>
  <c r="AA323" i="2"/>
  <c r="AQ323" i="2"/>
  <c r="AN323" i="2"/>
  <c r="AK323" i="2"/>
  <c r="Y323" i="2"/>
  <c r="AI323" i="2"/>
  <c r="AB323" i="2"/>
  <c r="U323" i="2"/>
  <c r="AU323" i="2"/>
  <c r="AG323" i="2"/>
  <c r="P323" i="2"/>
  <c r="AJ323" i="2"/>
  <c r="S323" i="2"/>
  <c r="W323" i="2"/>
  <c r="D323" i="2"/>
  <c r="T323" i="2"/>
  <c r="J323" i="2"/>
  <c r="K323" i="2"/>
  <c r="AP323" i="2"/>
  <c r="AX323" i="2"/>
  <c r="AY323" i="2"/>
  <c r="AW323" i="2"/>
  <c r="M323" i="2"/>
  <c r="AD323" i="2"/>
  <c r="AL323" i="2"/>
  <c r="AH323" i="2"/>
  <c r="I323" i="2"/>
  <c r="X323" i="2"/>
  <c r="R323" i="2"/>
  <c r="Z323" i="2"/>
  <c r="O323" i="2"/>
  <c r="AT323" i="2"/>
  <c r="AO323" i="2"/>
  <c r="B323" i="2"/>
  <c r="AF323" i="2"/>
  <c r="AS323" i="2"/>
  <c r="AC323" i="2"/>
  <c r="AM323" i="2"/>
  <c r="L323" i="2"/>
  <c r="Q323" i="2"/>
  <c r="N323" i="2"/>
  <c r="V323" i="2"/>
  <c r="AV323" i="2"/>
  <c r="AE323" i="2"/>
  <c r="H323" i="2"/>
  <c r="AR323" i="2"/>
  <c r="F323" i="2"/>
  <c r="G325" i="11"/>
  <c r="G324" i="2"/>
  <c r="AL324" i="2" l="1"/>
  <c r="W324" i="2"/>
  <c r="J324" i="2"/>
  <c r="M324" i="2"/>
  <c r="Z324" i="2"/>
  <c r="AI324" i="2"/>
  <c r="U324" i="2"/>
  <c r="AN324" i="2"/>
  <c r="N324" i="2"/>
  <c r="AP324" i="2"/>
  <c r="I324" i="2"/>
  <c r="AF324" i="2"/>
  <c r="AB324" i="2"/>
  <c r="B324" i="2"/>
  <c r="V324" i="2"/>
  <c r="AE324" i="2"/>
  <c r="AC324" i="2"/>
  <c r="P324" i="2"/>
  <c r="AV324" i="2"/>
  <c r="F324" i="2"/>
  <c r="E324" i="2"/>
  <c r="D324" i="2"/>
  <c r="AJ324" i="2"/>
  <c r="AK324" i="2"/>
  <c r="AW324" i="2"/>
  <c r="AY324" i="2"/>
  <c r="X324" i="2"/>
  <c r="T324" i="2"/>
  <c r="AU324" i="2"/>
  <c r="O324" i="2"/>
  <c r="Y324" i="2"/>
  <c r="AS324" i="2"/>
  <c r="AD324" i="2"/>
  <c r="C324" i="2"/>
  <c r="H324" i="2"/>
  <c r="K324" i="2"/>
  <c r="S324" i="2"/>
  <c r="AX324" i="2"/>
  <c r="AQ324" i="2"/>
  <c r="AO324" i="2"/>
  <c r="Q324" i="2"/>
  <c r="AM324" i="2"/>
  <c r="AA324" i="2"/>
  <c r="L324" i="2"/>
  <c r="AR324" i="2"/>
  <c r="AH324" i="2"/>
  <c r="R324" i="2"/>
  <c r="AT324" i="2"/>
  <c r="AG324" i="2"/>
  <c r="G326" i="11"/>
  <c r="G325" i="2"/>
  <c r="G325" i="10"/>
  <c r="G325" i="6"/>
  <c r="G325" i="5"/>
  <c r="G326" i="8"/>
  <c r="G326" i="5"/>
  <c r="G325" i="9"/>
  <c r="G326" i="10"/>
  <c r="G325" i="7"/>
  <c r="G326" i="6"/>
  <c r="G325" i="8"/>
  <c r="G326" i="7"/>
  <c r="G326" i="9"/>
  <c r="Y325" i="2" l="1"/>
  <c r="K325" i="2"/>
  <c r="D325" i="2"/>
  <c r="AA325" i="2"/>
  <c r="M325" i="2"/>
  <c r="AS325" i="2"/>
  <c r="U325" i="2"/>
  <c r="Q325" i="2"/>
  <c r="AV325" i="2"/>
  <c r="AC325" i="2"/>
  <c r="S325" i="2"/>
  <c r="P325" i="2"/>
  <c r="AJ325" i="2"/>
  <c r="I325" i="2"/>
  <c r="R325" i="2"/>
  <c r="E325" i="2"/>
  <c r="E5" i="12" s="1"/>
  <c r="X325" i="2"/>
  <c r="AR325" i="2"/>
  <c r="AO325" i="2"/>
  <c r="AF325" i="2"/>
  <c r="AX325" i="2"/>
  <c r="L325" i="2"/>
  <c r="AB325" i="2"/>
  <c r="O325" i="2"/>
  <c r="AE325" i="2"/>
  <c r="Z325" i="2"/>
  <c r="AH325" i="2"/>
  <c r="AP325" i="2"/>
  <c r="C325" i="2"/>
  <c r="N325" i="2"/>
  <c r="V325" i="2"/>
  <c r="W325" i="2"/>
  <c r="AQ325" i="2"/>
  <c r="B325" i="2"/>
  <c r="J325" i="2"/>
  <c r="F325" i="2"/>
  <c r="AM325" i="2"/>
  <c r="AT325" i="2"/>
  <c r="AU325" i="2"/>
  <c r="AD325" i="2"/>
  <c r="H325" i="2"/>
  <c r="AN325" i="2"/>
  <c r="T325" i="2"/>
  <c r="AY325" i="2"/>
  <c r="AI325" i="2"/>
  <c r="AG325" i="2"/>
  <c r="AL325" i="2"/>
  <c r="AK325" i="2"/>
  <c r="AW325" i="2"/>
  <c r="G327" i="11"/>
  <c r="G326" i="2"/>
  <c r="V326" i="2" l="1"/>
  <c r="AD326" i="2"/>
  <c r="AC326" i="2"/>
  <c r="R326" i="2"/>
  <c r="J326" i="2"/>
  <c r="N326" i="2"/>
  <c r="B326" i="2"/>
  <c r="AV326" i="2"/>
  <c r="AR326" i="2"/>
  <c r="AS326" i="2"/>
  <c r="U326" i="2"/>
  <c r="M326" i="2"/>
  <c r="AJ326" i="2"/>
  <c r="AF326" i="2"/>
  <c r="AB326" i="2"/>
  <c r="AQ326" i="2"/>
  <c r="E326" i="2"/>
  <c r="X326" i="2"/>
  <c r="T326" i="2"/>
  <c r="I326" i="2"/>
  <c r="AO326" i="2"/>
  <c r="AI326" i="2"/>
  <c r="P326" i="2"/>
  <c r="F326" i="2"/>
  <c r="AA326" i="2"/>
  <c r="W326" i="2"/>
  <c r="AY326" i="2"/>
  <c r="AL326" i="2"/>
  <c r="AW326" i="2"/>
  <c r="K326" i="2"/>
  <c r="C326" i="2"/>
  <c r="AT326" i="2"/>
  <c r="AN326" i="2"/>
  <c r="AH326" i="2"/>
  <c r="AM326" i="2"/>
  <c r="H326" i="2"/>
  <c r="S326" i="2"/>
  <c r="AG326" i="2"/>
  <c r="Q326" i="2"/>
  <c r="AE326" i="2"/>
  <c r="Y326" i="2"/>
  <c r="O326" i="2"/>
  <c r="AX326" i="2"/>
  <c r="AP326" i="2"/>
  <c r="Z326" i="2"/>
  <c r="L326" i="2"/>
  <c r="D326" i="2"/>
  <c r="AU326" i="2"/>
  <c r="AK326" i="2"/>
  <c r="G328" i="11"/>
  <c r="G327" i="2"/>
  <c r="G327" i="6"/>
  <c r="G327" i="9"/>
  <c r="G327" i="10"/>
  <c r="G327" i="7"/>
  <c r="G327" i="8"/>
  <c r="G327" i="5"/>
  <c r="V327" i="2" l="1"/>
  <c r="R327" i="2"/>
  <c r="AV327" i="2"/>
  <c r="AM327" i="2"/>
  <c r="J327" i="2"/>
  <c r="F327" i="2"/>
  <c r="AB327" i="2"/>
  <c r="AC327" i="2"/>
  <c r="AS327" i="2"/>
  <c r="AL327" i="2"/>
  <c r="L327" i="2"/>
  <c r="AA327" i="2"/>
  <c r="AG327" i="2"/>
  <c r="S327" i="2"/>
  <c r="AU327" i="2"/>
  <c r="Z327" i="2"/>
  <c r="U327" i="2"/>
  <c r="B327" i="2"/>
  <c r="O327" i="2"/>
  <c r="E327" i="2"/>
  <c r="I327" i="2"/>
  <c r="AK327" i="2"/>
  <c r="AQ327" i="2"/>
  <c r="C327" i="2"/>
  <c r="AF327" i="2"/>
  <c r="AJ327" i="2"/>
  <c r="AO327" i="2"/>
  <c r="AX327" i="2"/>
  <c r="T327" i="2"/>
  <c r="P327" i="2"/>
  <c r="K327" i="2"/>
  <c r="Y327" i="2"/>
  <c r="AW327" i="2"/>
  <c r="H327" i="2"/>
  <c r="AY327" i="2"/>
  <c r="AI327" i="2"/>
  <c r="W327" i="2"/>
  <c r="AT327" i="2"/>
  <c r="X327" i="2"/>
  <c r="AH327" i="2"/>
  <c r="AR327" i="2"/>
  <c r="AP327" i="2"/>
  <c r="AD327" i="2"/>
  <c r="AE327" i="2"/>
  <c r="M327" i="2"/>
  <c r="Q327" i="2"/>
  <c r="N327" i="2"/>
  <c r="D327" i="2"/>
  <c r="AN327" i="2"/>
  <c r="G329" i="11"/>
  <c r="G328" i="2"/>
  <c r="G328" i="6"/>
  <c r="G328" i="5"/>
  <c r="G328" i="7"/>
  <c r="G328" i="8"/>
  <c r="G328" i="10"/>
  <c r="G328" i="9"/>
  <c r="H328" i="2" l="1"/>
  <c r="AQ328" i="2"/>
  <c r="AB328" i="2"/>
  <c r="M328" i="2"/>
  <c r="AU328" i="2"/>
  <c r="AT328" i="2"/>
  <c r="Z328" i="2"/>
  <c r="O328" i="2"/>
  <c r="J328" i="2"/>
  <c r="AI328" i="2"/>
  <c r="AG328" i="2"/>
  <c r="D328" i="2"/>
  <c r="AO328" i="2"/>
  <c r="AY328" i="2"/>
  <c r="W328" i="2"/>
  <c r="T328" i="2"/>
  <c r="AP328" i="2"/>
  <c r="AM328" i="2"/>
  <c r="K328" i="2"/>
  <c r="Y328" i="2"/>
  <c r="AK328" i="2"/>
  <c r="AW328" i="2"/>
  <c r="AR328" i="2"/>
  <c r="C328" i="2"/>
  <c r="AF328" i="2"/>
  <c r="V328" i="2"/>
  <c r="R328" i="2"/>
  <c r="S328" i="2"/>
  <c r="AX328" i="2"/>
  <c r="U328" i="2"/>
  <c r="Q328" i="2"/>
  <c r="AE328" i="2"/>
  <c r="N328" i="2"/>
  <c r="E328" i="2"/>
  <c r="L328" i="2"/>
  <c r="F328" i="2"/>
  <c r="AS328" i="2"/>
  <c r="B328" i="2"/>
  <c r="AA328" i="2"/>
  <c r="AN328" i="2"/>
  <c r="AL328" i="2"/>
  <c r="AJ328" i="2"/>
  <c r="P328" i="2"/>
  <c r="I328" i="2"/>
  <c r="AD328" i="2"/>
  <c r="AV328" i="2"/>
  <c r="AH328" i="2"/>
  <c r="AC328" i="2"/>
  <c r="X328" i="2"/>
  <c r="G330" i="11"/>
  <c r="G329" i="2"/>
  <c r="G329" i="9"/>
  <c r="G329" i="6"/>
  <c r="G329" i="7"/>
  <c r="G329" i="8"/>
  <c r="G329" i="5"/>
  <c r="G329" i="10"/>
  <c r="AF329" i="2" l="1"/>
  <c r="AJ329" i="2"/>
  <c r="AV329" i="2"/>
  <c r="AP329" i="2"/>
  <c r="T329" i="2"/>
  <c r="V329" i="2"/>
  <c r="AB329" i="2"/>
  <c r="AE329" i="2"/>
  <c r="AN329" i="2"/>
  <c r="E329" i="2"/>
  <c r="AC329" i="2"/>
  <c r="L329" i="2"/>
  <c r="P329" i="2"/>
  <c r="Q329" i="2"/>
  <c r="W329" i="2"/>
  <c r="AG329" i="2"/>
  <c r="AL329" i="2"/>
  <c r="N329" i="2"/>
  <c r="F329" i="2"/>
  <c r="D329" i="2"/>
  <c r="AM329" i="2"/>
  <c r="H329" i="2"/>
  <c r="Y329" i="2"/>
  <c r="AW329" i="2"/>
  <c r="K329" i="2"/>
  <c r="AU329" i="2"/>
  <c r="X329" i="2"/>
  <c r="M329" i="2"/>
  <c r="J329" i="2"/>
  <c r="AT329" i="2"/>
  <c r="AS329" i="2"/>
  <c r="AI329" i="2"/>
  <c r="AQ329" i="2"/>
  <c r="U329" i="2"/>
  <c r="O329" i="2"/>
  <c r="AA329" i="2"/>
  <c r="AK329" i="2"/>
  <c r="AH329" i="2"/>
  <c r="AY329" i="2"/>
  <c r="AD329" i="2"/>
  <c r="AO329" i="2"/>
  <c r="B329" i="2"/>
  <c r="R329" i="2"/>
  <c r="AR329" i="2"/>
  <c r="AX329" i="2"/>
  <c r="S329" i="2"/>
  <c r="C329" i="2"/>
  <c r="Z329" i="2"/>
  <c r="I329" i="2"/>
  <c r="G331" i="11"/>
  <c r="G330" i="2"/>
  <c r="G330" i="7"/>
  <c r="G330" i="9"/>
  <c r="G330" i="6"/>
  <c r="G330" i="5"/>
  <c r="G330" i="8"/>
  <c r="G330" i="10"/>
  <c r="AD330" i="2" l="1"/>
  <c r="AF330" i="2"/>
  <c r="Z330" i="2"/>
  <c r="AM330" i="2"/>
  <c r="T330" i="2"/>
  <c r="D330" i="2"/>
  <c r="R330" i="2"/>
  <c r="P330" i="2"/>
  <c r="H330" i="2"/>
  <c r="AI330" i="2"/>
  <c r="AL330" i="2"/>
  <c r="F330" i="2"/>
  <c r="B330" i="2"/>
  <c r="AS330" i="2"/>
  <c r="U330" i="2"/>
  <c r="K330" i="2"/>
  <c r="AC330" i="2"/>
  <c r="AV330" i="2"/>
  <c r="AR330" i="2"/>
  <c r="X330" i="2"/>
  <c r="O330" i="2"/>
  <c r="V330" i="2"/>
  <c r="E330" i="2"/>
  <c r="AH330" i="2"/>
  <c r="AB330" i="2"/>
  <c r="AN330" i="2"/>
  <c r="M330" i="2"/>
  <c r="N330" i="2"/>
  <c r="AQ330" i="2"/>
  <c r="AU330" i="2"/>
  <c r="J330" i="2"/>
  <c r="AK330" i="2"/>
  <c r="L330" i="2"/>
  <c r="Q330" i="2"/>
  <c r="AE330" i="2"/>
  <c r="AG330" i="2"/>
  <c r="AY330" i="2"/>
  <c r="AJ330" i="2"/>
  <c r="Y330" i="2"/>
  <c r="S330" i="2"/>
  <c r="AA330" i="2"/>
  <c r="W330" i="2"/>
  <c r="AT330" i="2"/>
  <c r="AW330" i="2"/>
  <c r="AO330" i="2"/>
  <c r="AP330" i="2"/>
  <c r="C330" i="2"/>
  <c r="I330" i="2"/>
  <c r="AX330" i="2"/>
  <c r="G332" i="11"/>
  <c r="G331" i="2"/>
  <c r="G331" i="5"/>
  <c r="G331" i="8"/>
  <c r="G331" i="10"/>
  <c r="G331" i="6"/>
  <c r="G331" i="7"/>
  <c r="G331" i="9"/>
  <c r="AO331" i="2" l="1"/>
  <c r="Y331" i="2"/>
  <c r="AS331" i="2"/>
  <c r="I331" i="2"/>
  <c r="AC331" i="2"/>
  <c r="K331" i="2"/>
  <c r="U331" i="2"/>
  <c r="AY331" i="2"/>
  <c r="F331" i="2"/>
  <c r="Q331" i="2"/>
  <c r="AL331" i="2"/>
  <c r="AR331" i="2"/>
  <c r="C331" i="2"/>
  <c r="E331" i="2"/>
  <c r="X331" i="2"/>
  <c r="T331" i="2"/>
  <c r="AW331" i="2"/>
  <c r="AN331" i="2"/>
  <c r="J331" i="2"/>
  <c r="AK331" i="2"/>
  <c r="AU331" i="2"/>
  <c r="AB331" i="2"/>
  <c r="AX331" i="2"/>
  <c r="R331" i="2"/>
  <c r="AQ331" i="2"/>
  <c r="P331" i="2"/>
  <c r="AJ331" i="2"/>
  <c r="AH331" i="2"/>
  <c r="AI331" i="2"/>
  <c r="Z331" i="2"/>
  <c r="AT331" i="2"/>
  <c r="AA331" i="2"/>
  <c r="O331" i="2"/>
  <c r="L331" i="2"/>
  <c r="W331" i="2"/>
  <c r="S331" i="2"/>
  <c r="AF331" i="2"/>
  <c r="AM331" i="2"/>
  <c r="B331" i="2"/>
  <c r="AV331" i="2"/>
  <c r="M331" i="2"/>
  <c r="D331" i="2"/>
  <c r="AP331" i="2"/>
  <c r="V331" i="2"/>
  <c r="H331" i="2"/>
  <c r="N331" i="2"/>
  <c r="AD331" i="2"/>
  <c r="AG331" i="2"/>
  <c r="AE331" i="2"/>
  <c r="G333" i="11"/>
  <c r="G332" i="2"/>
  <c r="G332" i="6"/>
  <c r="G332" i="5"/>
  <c r="G332" i="7"/>
  <c r="G332" i="9"/>
  <c r="G332" i="10"/>
  <c r="G332" i="8"/>
  <c r="N332" i="2" l="1"/>
  <c r="R332" i="2"/>
  <c r="J332" i="2"/>
  <c r="W332" i="2"/>
  <c r="B332" i="2"/>
  <c r="D332" i="2"/>
  <c r="AB332" i="2"/>
  <c r="V332" i="2"/>
  <c r="AV332" i="2"/>
  <c r="AR332" i="2"/>
  <c r="H332" i="2"/>
  <c r="AO332" i="2"/>
  <c r="AH332" i="2"/>
  <c r="AD332" i="2"/>
  <c r="AW332" i="2"/>
  <c r="AC332" i="2"/>
  <c r="AY332" i="2"/>
  <c r="T332" i="2"/>
  <c r="P332" i="2"/>
  <c r="K332" i="2"/>
  <c r="U332" i="2"/>
  <c r="AM332" i="2"/>
  <c r="F332" i="2"/>
  <c r="AN332" i="2"/>
  <c r="AS332" i="2"/>
  <c r="Y332" i="2"/>
  <c r="AA332" i="2"/>
  <c r="AU332" i="2"/>
  <c r="Q332" i="2"/>
  <c r="I332" i="2"/>
  <c r="AX332" i="2"/>
  <c r="E332" i="2"/>
  <c r="AJ332" i="2"/>
  <c r="AI332" i="2"/>
  <c r="AL332" i="2"/>
  <c r="AT332" i="2"/>
  <c r="L332" i="2"/>
  <c r="AP332" i="2"/>
  <c r="Z332" i="2"/>
  <c r="AF332" i="2"/>
  <c r="AE332" i="2"/>
  <c r="X332" i="2"/>
  <c r="M332" i="2"/>
  <c r="AQ332" i="2"/>
  <c r="O332" i="2"/>
  <c r="C332" i="2"/>
  <c r="AG332" i="2"/>
  <c r="AK332" i="2"/>
  <c r="S332" i="2"/>
  <c r="G334" i="11"/>
  <c r="G333" i="2"/>
  <c r="G333" i="8"/>
  <c r="G333" i="7"/>
  <c r="G333" i="6"/>
  <c r="G333" i="10"/>
  <c r="G333" i="5"/>
  <c r="G333" i="9"/>
  <c r="Y333" i="2" l="1"/>
  <c r="AN333" i="2"/>
  <c r="AD333" i="2"/>
  <c r="P333" i="2"/>
  <c r="M333" i="2"/>
  <c r="Z333" i="2"/>
  <c r="F333" i="2"/>
  <c r="O333" i="2"/>
  <c r="AV333" i="2"/>
  <c r="J333" i="2"/>
  <c r="AT333" i="2"/>
  <c r="E333" i="2"/>
  <c r="AJ333" i="2"/>
  <c r="AL333" i="2"/>
  <c r="W333" i="2"/>
  <c r="C333" i="2"/>
  <c r="X333" i="2"/>
  <c r="V333" i="2"/>
  <c r="D333" i="2"/>
  <c r="AU333" i="2"/>
  <c r="L333" i="2"/>
  <c r="H333" i="2"/>
  <c r="AR333" i="2"/>
  <c r="AS333" i="2"/>
  <c r="AB333" i="2"/>
  <c r="I333" i="2"/>
  <c r="B333" i="2"/>
  <c r="U333" i="2"/>
  <c r="AP333" i="2"/>
  <c r="AH333" i="2"/>
  <c r="N333" i="2"/>
  <c r="AG333" i="2"/>
  <c r="AO333" i="2"/>
  <c r="S333" i="2"/>
  <c r="AA333" i="2"/>
  <c r="AM333" i="2"/>
  <c r="K333" i="2"/>
  <c r="Q333" i="2"/>
  <c r="AE333" i="2"/>
  <c r="R333" i="2"/>
  <c r="AX333" i="2"/>
  <c r="AW333" i="2"/>
  <c r="AK333" i="2"/>
  <c r="T333" i="2"/>
  <c r="AI333" i="2"/>
  <c r="AQ333" i="2"/>
  <c r="AF333" i="2"/>
  <c r="AY333" i="2"/>
  <c r="AC333" i="2"/>
  <c r="G335" i="11"/>
  <c r="G334" i="2"/>
  <c r="G334" i="10"/>
  <c r="G334" i="8"/>
  <c r="G334" i="5"/>
  <c r="G334" i="6"/>
  <c r="G334" i="7"/>
  <c r="G334" i="9"/>
  <c r="V334" i="2" l="1"/>
  <c r="R334" i="2"/>
  <c r="X334" i="2"/>
  <c r="H334" i="2"/>
  <c r="J334" i="2"/>
  <c r="D334" i="2"/>
  <c r="AN334" i="2"/>
  <c r="AX334" i="2"/>
  <c r="AR334" i="2"/>
  <c r="Q334" i="2"/>
  <c r="AJ334" i="2"/>
  <c r="AD334" i="2"/>
  <c r="AL334" i="2"/>
  <c r="AB334" i="2"/>
  <c r="T334" i="2"/>
  <c r="P334" i="2"/>
  <c r="N334" i="2"/>
  <c r="AU334" i="2"/>
  <c r="AW334" i="2"/>
  <c r="AS334" i="2"/>
  <c r="U334" i="2"/>
  <c r="K334" i="2"/>
  <c r="E334" i="2"/>
  <c r="AQ334" i="2"/>
  <c r="I334" i="2"/>
  <c r="AT334" i="2"/>
  <c r="AV334" i="2"/>
  <c r="Y334" i="2"/>
  <c r="M334" i="2"/>
  <c r="AH334" i="2"/>
  <c r="AF334" i="2"/>
  <c r="AP334" i="2"/>
  <c r="L334" i="2"/>
  <c r="B334" i="2"/>
  <c r="Z334" i="2"/>
  <c r="C334" i="2"/>
  <c r="AA334" i="2"/>
  <c r="O334" i="2"/>
  <c r="AY334" i="2"/>
  <c r="AI334" i="2"/>
  <c r="AC334" i="2"/>
  <c r="W334" i="2"/>
  <c r="AM334" i="2"/>
  <c r="F334" i="2"/>
  <c r="AK334" i="2"/>
  <c r="S334" i="2"/>
  <c r="AE334" i="2"/>
  <c r="AG334" i="2"/>
  <c r="AO334" i="2"/>
  <c r="G336" i="11"/>
  <c r="G335" i="2"/>
  <c r="G335" i="8"/>
  <c r="G335" i="7"/>
  <c r="G335" i="5"/>
  <c r="G335" i="6"/>
  <c r="G335" i="10"/>
  <c r="G335" i="9"/>
  <c r="AF335" i="2" l="1"/>
  <c r="AL335" i="2"/>
  <c r="AD335" i="2"/>
  <c r="O335" i="2"/>
  <c r="T335" i="2"/>
  <c r="X335" i="2"/>
  <c r="F335" i="2"/>
  <c r="C335" i="2"/>
  <c r="H335" i="2"/>
  <c r="J335" i="2"/>
  <c r="AV335" i="2"/>
  <c r="AY335" i="2"/>
  <c r="AP335" i="2"/>
  <c r="AM335" i="2"/>
  <c r="AW335" i="2"/>
  <c r="AB335" i="2"/>
  <c r="R335" i="2"/>
  <c r="AU335" i="2"/>
  <c r="AI335" i="2"/>
  <c r="N335" i="2"/>
  <c r="AK335" i="2"/>
  <c r="E335" i="2"/>
  <c r="Y335" i="2"/>
  <c r="AO335" i="2"/>
  <c r="Q335" i="2"/>
  <c r="AT335" i="2"/>
  <c r="AQ335" i="2"/>
  <c r="AS335" i="2"/>
  <c r="AA335" i="2"/>
  <c r="AJ335" i="2"/>
  <c r="D335" i="2"/>
  <c r="B335" i="2"/>
  <c r="U335" i="2"/>
  <c r="AN335" i="2"/>
  <c r="AH335" i="2"/>
  <c r="W335" i="2"/>
  <c r="I335" i="2"/>
  <c r="Z335" i="2"/>
  <c r="K335" i="2"/>
  <c r="V335" i="2"/>
  <c r="AX335" i="2"/>
  <c r="AE335" i="2"/>
  <c r="S335" i="2"/>
  <c r="AC335" i="2"/>
  <c r="M335" i="2"/>
  <c r="L335" i="2"/>
  <c r="P335" i="2"/>
  <c r="AG335" i="2"/>
  <c r="AR335" i="2"/>
  <c r="G337" i="11"/>
  <c r="G336" i="2"/>
  <c r="G336" i="5"/>
  <c r="G336" i="10"/>
  <c r="G336" i="7"/>
  <c r="G336" i="6"/>
  <c r="G336" i="9"/>
  <c r="G336" i="8"/>
  <c r="F336" i="2" l="1"/>
  <c r="D336" i="2"/>
  <c r="Z336" i="2"/>
  <c r="M336" i="2"/>
  <c r="AX336" i="2"/>
  <c r="AT336" i="2"/>
  <c r="C336" i="2"/>
  <c r="I336" i="2"/>
  <c r="AJ336" i="2"/>
  <c r="AF336" i="2"/>
  <c r="AR336" i="2"/>
  <c r="AN336" i="2"/>
  <c r="V336" i="2"/>
  <c r="P336" i="2"/>
  <c r="X336" i="2"/>
  <c r="AM336" i="2"/>
  <c r="H336" i="2"/>
  <c r="B336" i="2"/>
  <c r="AL336" i="2"/>
  <c r="AY336" i="2"/>
  <c r="AQ336" i="2"/>
  <c r="AW336" i="2"/>
  <c r="AG336" i="2"/>
  <c r="AK336" i="2"/>
  <c r="AO336" i="2"/>
  <c r="AE336" i="2"/>
  <c r="AI336" i="2"/>
  <c r="L336" i="2"/>
  <c r="AA336" i="2"/>
  <c r="AS336" i="2"/>
  <c r="S336" i="2"/>
  <c r="U336" i="2"/>
  <c r="AC336" i="2"/>
  <c r="Q336" i="2"/>
  <c r="E336" i="2"/>
  <c r="K336" i="2"/>
  <c r="Y336" i="2"/>
  <c r="AP336" i="2"/>
  <c r="AV336" i="2"/>
  <c r="AB336" i="2"/>
  <c r="W336" i="2"/>
  <c r="R336" i="2"/>
  <c r="T336" i="2"/>
  <c r="AU336" i="2"/>
  <c r="N336" i="2"/>
  <c r="AD336" i="2"/>
  <c r="AH336" i="2"/>
  <c r="J336" i="2"/>
  <c r="O336" i="2"/>
  <c r="G338" i="11"/>
  <c r="G337" i="2"/>
  <c r="G337" i="6"/>
  <c r="G337" i="7"/>
  <c r="G337" i="10"/>
  <c r="G337" i="8"/>
  <c r="G337" i="5"/>
  <c r="G337" i="9"/>
  <c r="AB337" i="2" l="1"/>
  <c r="Z337" i="2"/>
  <c r="V337" i="2"/>
  <c r="AG337" i="2"/>
  <c r="P337" i="2"/>
  <c r="L337" i="2"/>
  <c r="B337" i="2"/>
  <c r="AF337" i="2"/>
  <c r="D337" i="2"/>
  <c r="AL337" i="2"/>
  <c r="AM337" i="2"/>
  <c r="AE337" i="2"/>
  <c r="AW337" i="2"/>
  <c r="X337" i="2"/>
  <c r="T337" i="2"/>
  <c r="K337" i="2"/>
  <c r="AV337" i="2"/>
  <c r="J337" i="2"/>
  <c r="AJ337" i="2"/>
  <c r="AY337" i="2"/>
  <c r="AR337" i="2"/>
  <c r="AX337" i="2"/>
  <c r="R337" i="2"/>
  <c r="AI337" i="2"/>
  <c r="AO337" i="2"/>
  <c r="N337" i="2"/>
  <c r="F337" i="2"/>
  <c r="S337" i="2"/>
  <c r="I337" i="2"/>
  <c r="AC337" i="2"/>
  <c r="AQ337" i="2"/>
  <c r="AU337" i="2"/>
  <c r="O337" i="2"/>
  <c r="AK337" i="2"/>
  <c r="Q337" i="2"/>
  <c r="AA337" i="2"/>
  <c r="W337" i="2"/>
  <c r="AS337" i="2"/>
  <c r="AD337" i="2"/>
  <c r="M337" i="2"/>
  <c r="AP337" i="2"/>
  <c r="Y337" i="2"/>
  <c r="C337" i="2"/>
  <c r="AT337" i="2"/>
  <c r="U337" i="2"/>
  <c r="H337" i="2"/>
  <c r="AH337" i="2"/>
  <c r="E337" i="2"/>
  <c r="E6" i="12" s="1"/>
  <c r="AN337" i="2"/>
  <c r="G339" i="11"/>
  <c r="G338" i="2"/>
  <c r="G338" i="6"/>
  <c r="G338" i="5"/>
  <c r="G338" i="10"/>
  <c r="G338" i="7"/>
  <c r="G338" i="8"/>
  <c r="G338" i="9"/>
  <c r="O338" i="2" l="1"/>
  <c r="AH338" i="2"/>
  <c r="AP338" i="2"/>
  <c r="E338" i="2"/>
  <c r="C338" i="2"/>
  <c r="V338" i="2"/>
  <c r="X338" i="2"/>
  <c r="AK338" i="2"/>
  <c r="AX338" i="2"/>
  <c r="J338" i="2"/>
  <c r="F338" i="2"/>
  <c r="AW338" i="2"/>
  <c r="AL338" i="2"/>
  <c r="AV338" i="2"/>
  <c r="Y338" i="2"/>
  <c r="AO338" i="2"/>
  <c r="Z338" i="2"/>
  <c r="AD338" i="2"/>
  <c r="U338" i="2"/>
  <c r="AJ338" i="2"/>
  <c r="N338" i="2"/>
  <c r="L338" i="2"/>
  <c r="T338" i="2"/>
  <c r="AG338" i="2"/>
  <c r="AU338" i="2"/>
  <c r="AC338" i="2"/>
  <c r="R338" i="2"/>
  <c r="Q338" i="2"/>
  <c r="B338" i="2"/>
  <c r="P338" i="2"/>
  <c r="AE338" i="2"/>
  <c r="AI338" i="2"/>
  <c r="M338" i="2"/>
  <c r="I338" i="2"/>
  <c r="W338" i="2"/>
  <c r="S338" i="2"/>
  <c r="K338" i="2"/>
  <c r="AF338" i="2"/>
  <c r="AT338" i="2"/>
  <c r="D338" i="2"/>
  <c r="AS338" i="2"/>
  <c r="AR338" i="2"/>
  <c r="AB338" i="2"/>
  <c r="AY338" i="2"/>
  <c r="H338" i="2"/>
  <c r="AM338" i="2"/>
  <c r="AA338" i="2"/>
  <c r="AQ338" i="2"/>
  <c r="AN338" i="2"/>
  <c r="G340" i="11"/>
  <c r="G339" i="2"/>
  <c r="G339" i="9"/>
  <c r="G339" i="8"/>
  <c r="G339" i="10"/>
  <c r="G339" i="5"/>
  <c r="G339" i="7"/>
  <c r="G339" i="6"/>
  <c r="AG339" i="2" l="1"/>
  <c r="AX339" i="2"/>
  <c r="AU339" i="2"/>
  <c r="AN339" i="2"/>
  <c r="U339" i="2"/>
  <c r="AD339" i="2"/>
  <c r="V339" i="2"/>
  <c r="AI339" i="2"/>
  <c r="I339" i="2"/>
  <c r="N339" i="2"/>
  <c r="AP339" i="2"/>
  <c r="S339" i="2"/>
  <c r="AW339" i="2"/>
  <c r="AR339" i="2"/>
  <c r="AT339" i="2"/>
  <c r="R339" i="2"/>
  <c r="K339" i="2"/>
  <c r="AK339" i="2"/>
  <c r="AF339" i="2"/>
  <c r="AB339" i="2"/>
  <c r="Q339" i="2"/>
  <c r="Y339" i="2"/>
  <c r="T339" i="2"/>
  <c r="J339" i="2"/>
  <c r="F339" i="2"/>
  <c r="AV339" i="2"/>
  <c r="AH339" i="2"/>
  <c r="D339" i="2"/>
  <c r="E339" i="2"/>
  <c r="P339" i="2"/>
  <c r="AL339" i="2"/>
  <c r="C339" i="2"/>
  <c r="AY339" i="2"/>
  <c r="W339" i="2"/>
  <c r="AA339" i="2"/>
  <c r="M339" i="2"/>
  <c r="AE339" i="2"/>
  <c r="O339" i="2"/>
  <c r="AC339" i="2"/>
  <c r="AJ339" i="2"/>
  <c r="Z339" i="2"/>
  <c r="X339" i="2"/>
  <c r="B339" i="2"/>
  <c r="L339" i="2"/>
  <c r="AQ339" i="2"/>
  <c r="AM339" i="2"/>
  <c r="AS339" i="2"/>
  <c r="H339" i="2"/>
  <c r="AO339" i="2"/>
  <c r="G341" i="11"/>
  <c r="G340" i="2"/>
  <c r="G340" i="8"/>
  <c r="G340" i="6"/>
  <c r="G340" i="5"/>
  <c r="G340" i="10"/>
  <c r="G340" i="7"/>
  <c r="G340" i="9"/>
  <c r="AX340" i="2" l="1"/>
  <c r="X340" i="2"/>
  <c r="AA340" i="2"/>
  <c r="AU340" i="2"/>
  <c r="AP340" i="2"/>
  <c r="AF340" i="2"/>
  <c r="AW340" i="2"/>
  <c r="Y340" i="2"/>
  <c r="AI340" i="2"/>
  <c r="AD340" i="2"/>
  <c r="N340" i="2"/>
  <c r="I340" i="2"/>
  <c r="AO340" i="2"/>
  <c r="W340" i="2"/>
  <c r="R340" i="2"/>
  <c r="AG340" i="2"/>
  <c r="AS340" i="2"/>
  <c r="K340" i="2"/>
  <c r="F340" i="2"/>
  <c r="H340" i="2"/>
  <c r="C340" i="2"/>
  <c r="V340" i="2"/>
  <c r="B340" i="2"/>
  <c r="AB340" i="2"/>
  <c r="U340" i="2"/>
  <c r="J340" i="2"/>
  <c r="AK340" i="2"/>
  <c r="D340" i="2"/>
  <c r="O340" i="2"/>
  <c r="AQ340" i="2"/>
  <c r="AV340" i="2"/>
  <c r="AE340" i="2"/>
  <c r="AR340" i="2"/>
  <c r="S340" i="2"/>
  <c r="AM340" i="2"/>
  <c r="AL340" i="2"/>
  <c r="M340" i="2"/>
  <c r="T340" i="2"/>
  <c r="L340" i="2"/>
  <c r="P340" i="2"/>
  <c r="AC340" i="2"/>
  <c r="AN340" i="2"/>
  <c r="AT340" i="2"/>
  <c r="Q340" i="2"/>
  <c r="E340" i="2"/>
  <c r="AH340" i="2"/>
  <c r="AJ340" i="2"/>
  <c r="AY340" i="2"/>
  <c r="Z340" i="2"/>
  <c r="G342" i="11"/>
  <c r="G341" i="2"/>
  <c r="G341" i="7"/>
  <c r="G341" i="9"/>
  <c r="G341" i="5"/>
  <c r="G341" i="8"/>
  <c r="G341" i="6"/>
  <c r="G341" i="10"/>
  <c r="I341" i="2" l="1"/>
  <c r="D341" i="2"/>
  <c r="AK341" i="2"/>
  <c r="AA341" i="2"/>
  <c r="AR341" i="2"/>
  <c r="AP341" i="2"/>
  <c r="L341" i="2"/>
  <c r="AQ341" i="2"/>
  <c r="AF341" i="2"/>
  <c r="X341" i="2"/>
  <c r="AI341" i="2"/>
  <c r="AE341" i="2"/>
  <c r="H341" i="2"/>
  <c r="AM341" i="2"/>
  <c r="AH341" i="2"/>
  <c r="S341" i="2"/>
  <c r="E341" i="2"/>
  <c r="V341" i="2"/>
  <c r="Z341" i="2"/>
  <c r="AS341" i="2"/>
  <c r="C341" i="2"/>
  <c r="Y341" i="2"/>
  <c r="AG341" i="2"/>
  <c r="AL341" i="2"/>
  <c r="O341" i="2"/>
  <c r="U341" i="2"/>
  <c r="B341" i="2"/>
  <c r="AY341" i="2"/>
  <c r="T341" i="2"/>
  <c r="AJ341" i="2"/>
  <c r="AW341" i="2"/>
  <c r="AO341" i="2"/>
  <c r="R341" i="2"/>
  <c r="N341" i="2"/>
  <c r="AN341" i="2"/>
  <c r="AD341" i="2"/>
  <c r="AB341" i="2"/>
  <c r="AX341" i="2"/>
  <c r="F341" i="2"/>
  <c r="W341" i="2"/>
  <c r="K341" i="2"/>
  <c r="J341" i="2"/>
  <c r="AV341" i="2"/>
  <c r="AU341" i="2"/>
  <c r="M341" i="2"/>
  <c r="AC341" i="2"/>
  <c r="AT341" i="2"/>
  <c r="Q341" i="2"/>
  <c r="P341" i="2"/>
  <c r="G343" i="11"/>
  <c r="G342" i="2"/>
  <c r="G342" i="10"/>
  <c r="G342" i="8"/>
  <c r="G342" i="5"/>
  <c r="G342" i="7"/>
  <c r="G342" i="6"/>
  <c r="G342" i="9"/>
  <c r="Z342" i="2" l="1"/>
  <c r="AN342" i="2"/>
  <c r="AV342" i="2"/>
  <c r="J342" i="2"/>
  <c r="AS342" i="2"/>
  <c r="AP342" i="2"/>
  <c r="N342" i="2"/>
  <c r="V342" i="2"/>
  <c r="AU342" i="2"/>
  <c r="AY342" i="2"/>
  <c r="M342" i="2"/>
  <c r="AD342" i="2"/>
  <c r="B342" i="2"/>
  <c r="D342" i="2"/>
  <c r="AI342" i="2"/>
  <c r="AG342" i="2"/>
  <c r="AC342" i="2"/>
  <c r="R342" i="2"/>
  <c r="AT342" i="2"/>
  <c r="AO342" i="2"/>
  <c r="W342" i="2"/>
  <c r="AK342" i="2"/>
  <c r="F342" i="2"/>
  <c r="AB342" i="2"/>
  <c r="P342" i="2"/>
  <c r="AW342" i="2"/>
  <c r="AM342" i="2"/>
  <c r="AA342" i="2"/>
  <c r="Y342" i="2"/>
  <c r="AJ342" i="2"/>
  <c r="U342" i="2"/>
  <c r="K342" i="2"/>
  <c r="O342" i="2"/>
  <c r="I342" i="2"/>
  <c r="L342" i="2"/>
  <c r="Q342" i="2"/>
  <c r="AQ342" i="2"/>
  <c r="C342" i="2"/>
  <c r="AR342" i="2"/>
  <c r="AH342" i="2"/>
  <c r="S342" i="2"/>
  <c r="AX342" i="2"/>
  <c r="E342" i="2"/>
  <c r="AE342" i="2"/>
  <c r="AL342" i="2"/>
  <c r="X342" i="2"/>
  <c r="AF342" i="2"/>
  <c r="H342" i="2"/>
  <c r="T342" i="2"/>
  <c r="G344" i="11"/>
  <c r="G343" i="2"/>
  <c r="G343" i="6"/>
  <c r="G343" i="9"/>
  <c r="G343" i="8"/>
  <c r="G343" i="5"/>
  <c r="G343" i="10"/>
  <c r="G343" i="7"/>
  <c r="R343" i="2" l="1"/>
  <c r="N343" i="2"/>
  <c r="AV343" i="2"/>
  <c r="F343" i="2"/>
  <c r="AM343" i="2"/>
  <c r="AB343" i="2"/>
  <c r="AQ343" i="2"/>
  <c r="AS343" i="2"/>
  <c r="Z343" i="2"/>
  <c r="I343" i="2"/>
  <c r="AL343" i="2"/>
  <c r="AF343" i="2"/>
  <c r="M343" i="2"/>
  <c r="AW343" i="2"/>
  <c r="AJ343" i="2"/>
  <c r="S343" i="2"/>
  <c r="AI343" i="2"/>
  <c r="V343" i="2"/>
  <c r="X343" i="2"/>
  <c r="E343" i="2"/>
  <c r="O343" i="2"/>
  <c r="AU343" i="2"/>
  <c r="H343" i="2"/>
  <c r="AR343" i="2"/>
  <c r="AY343" i="2"/>
  <c r="U343" i="2"/>
  <c r="C343" i="2"/>
  <c r="AE343" i="2"/>
  <c r="AH343" i="2"/>
  <c r="AT343" i="2"/>
  <c r="B343" i="2"/>
  <c r="Q343" i="2"/>
  <c r="L343" i="2"/>
  <c r="T343" i="2"/>
  <c r="P343" i="2"/>
  <c r="D343" i="2"/>
  <c r="AX343" i="2"/>
  <c r="AO343" i="2"/>
  <c r="AC343" i="2"/>
  <c r="Y343" i="2"/>
  <c r="AP343" i="2"/>
  <c r="AD343" i="2"/>
  <c r="AN343" i="2"/>
  <c r="AA343" i="2"/>
  <c r="AG343" i="2"/>
  <c r="K343" i="2"/>
  <c r="J343" i="2"/>
  <c r="W343" i="2"/>
  <c r="AK343" i="2"/>
  <c r="G345" i="11"/>
  <c r="G344" i="2"/>
  <c r="G344" i="6"/>
  <c r="G344" i="5"/>
  <c r="G344" i="9"/>
  <c r="G344" i="7"/>
  <c r="G344" i="8"/>
  <c r="G344" i="10"/>
  <c r="AC344" i="2" l="1"/>
  <c r="AQ344" i="2"/>
  <c r="AU344" i="2"/>
  <c r="AY344" i="2"/>
  <c r="AN344" i="2"/>
  <c r="AS344" i="2"/>
  <c r="W344" i="2"/>
  <c r="AM344" i="2"/>
  <c r="AB344" i="2"/>
  <c r="AE344" i="2"/>
  <c r="AP344" i="2"/>
  <c r="AK344" i="2"/>
  <c r="P344" i="2"/>
  <c r="Q344" i="2"/>
  <c r="V344" i="2"/>
  <c r="Y344" i="2"/>
  <c r="D344" i="2"/>
  <c r="C344" i="2"/>
  <c r="AL344" i="2"/>
  <c r="AJ344" i="2"/>
  <c r="AW344" i="2"/>
  <c r="AR344" i="2"/>
  <c r="R344" i="2"/>
  <c r="AG344" i="2"/>
  <c r="U344" i="2"/>
  <c r="O344" i="2"/>
  <c r="AA344" i="2"/>
  <c r="L344" i="2"/>
  <c r="H344" i="2"/>
  <c r="B344" i="2"/>
  <c r="Z344" i="2"/>
  <c r="K344" i="2"/>
  <c r="AV344" i="2"/>
  <c r="AT344" i="2"/>
  <c r="S344" i="2"/>
  <c r="J344" i="2"/>
  <c r="N344" i="2"/>
  <c r="I344" i="2"/>
  <c r="AO344" i="2"/>
  <c r="F344" i="2"/>
  <c r="AI344" i="2"/>
  <c r="AH344" i="2"/>
  <c r="T344" i="2"/>
  <c r="X344" i="2"/>
  <c r="AF344" i="2"/>
  <c r="AD344" i="2"/>
  <c r="M344" i="2"/>
  <c r="E344" i="2"/>
  <c r="AX344" i="2"/>
  <c r="G346" i="11"/>
  <c r="G345" i="2"/>
  <c r="G345" i="5"/>
  <c r="G345" i="6"/>
  <c r="G345" i="7"/>
  <c r="G345" i="9"/>
  <c r="G345" i="10"/>
  <c r="G345" i="8"/>
  <c r="Z345" i="2" l="1"/>
  <c r="AJ345" i="2"/>
  <c r="K345" i="2"/>
  <c r="AO345" i="2"/>
  <c r="N345" i="2"/>
  <c r="V345" i="2"/>
  <c r="AS345" i="2"/>
  <c r="X345" i="2"/>
  <c r="B345" i="2"/>
  <c r="H345" i="2"/>
  <c r="U345" i="2"/>
  <c r="AQ345" i="2"/>
  <c r="AN345" i="2"/>
  <c r="AR345" i="2"/>
  <c r="T345" i="2"/>
  <c r="AC345" i="2"/>
  <c r="R345" i="2"/>
  <c r="F345" i="2"/>
  <c r="E345" i="2"/>
  <c r="AY345" i="2"/>
  <c r="M345" i="2"/>
  <c r="AI345" i="2"/>
  <c r="AG345" i="2"/>
  <c r="S345" i="2"/>
  <c r="AM345" i="2"/>
  <c r="AP345" i="2"/>
  <c r="Q345" i="2"/>
  <c r="D345" i="2"/>
  <c r="AE345" i="2"/>
  <c r="AA345" i="2"/>
  <c r="AB345" i="2"/>
  <c r="AH345" i="2"/>
  <c r="AD345" i="2"/>
  <c r="C345" i="2"/>
  <c r="AK345" i="2"/>
  <c r="AF345" i="2"/>
  <c r="AV345" i="2"/>
  <c r="AX345" i="2"/>
  <c r="W345" i="2"/>
  <c r="J345" i="2"/>
  <c r="AU345" i="2"/>
  <c r="O345" i="2"/>
  <c r="AL345" i="2"/>
  <c r="L345" i="2"/>
  <c r="I345" i="2"/>
  <c r="AW345" i="2"/>
  <c r="Y345" i="2"/>
  <c r="P345" i="2"/>
  <c r="AT345" i="2"/>
  <c r="G347" i="11"/>
  <c r="G346" i="2"/>
  <c r="G346" i="5"/>
  <c r="G346" i="7"/>
  <c r="G346" i="8"/>
  <c r="G346" i="9"/>
  <c r="G346" i="10"/>
  <c r="G346" i="6"/>
  <c r="M346" i="2" l="1"/>
  <c r="F346" i="2"/>
  <c r="I346" i="2"/>
  <c r="N346" i="2"/>
  <c r="AV346" i="2"/>
  <c r="AS346" i="2"/>
  <c r="AB346" i="2"/>
  <c r="AQ346" i="2"/>
  <c r="AJ346" i="2"/>
  <c r="AE346" i="2"/>
  <c r="H346" i="2"/>
  <c r="AM346" i="2"/>
  <c r="X346" i="2"/>
  <c r="Q346" i="2"/>
  <c r="AT346" i="2"/>
  <c r="S346" i="2"/>
  <c r="L346" i="2"/>
  <c r="C346" i="2"/>
  <c r="Z346" i="2"/>
  <c r="O346" i="2"/>
  <c r="AY346" i="2"/>
  <c r="AR346" i="2"/>
  <c r="D346" i="2"/>
  <c r="K346" i="2"/>
  <c r="U346" i="2"/>
  <c r="P346" i="2"/>
  <c r="W346" i="2"/>
  <c r="AN346" i="2"/>
  <c r="B346" i="2"/>
  <c r="V346" i="2"/>
  <c r="AO346" i="2"/>
  <c r="AW346" i="2"/>
  <c r="AX346" i="2"/>
  <c r="AF346" i="2"/>
  <c r="AU346" i="2"/>
  <c r="AL346" i="2"/>
  <c r="J346" i="2"/>
  <c r="AC346" i="2"/>
  <c r="AA346" i="2"/>
  <c r="R346" i="2"/>
  <c r="AP346" i="2"/>
  <c r="E346" i="2"/>
  <c r="Y346" i="2"/>
  <c r="AH346" i="2"/>
  <c r="T346" i="2"/>
  <c r="AD346" i="2"/>
  <c r="AG346" i="2"/>
  <c r="AK346" i="2"/>
  <c r="AI346" i="2"/>
  <c r="G348" i="11"/>
  <c r="G347" i="2"/>
  <c r="G347" i="5"/>
  <c r="G347" i="8"/>
  <c r="G347" i="7"/>
  <c r="G347" i="10"/>
  <c r="G347" i="9"/>
  <c r="G347" i="6"/>
  <c r="AD346" i="5"/>
  <c r="AH346" i="5"/>
  <c r="AE346" i="5"/>
  <c r="M346" i="5"/>
  <c r="AA346" i="5"/>
  <c r="R346" i="5"/>
  <c r="U346" i="5"/>
  <c r="Q346" i="5"/>
  <c r="AY346" i="5"/>
  <c r="F346" i="5"/>
  <c r="H346" i="5"/>
  <c r="D346" i="5"/>
  <c r="L346" i="5"/>
  <c r="AW346" i="5"/>
  <c r="AT346" i="5"/>
  <c r="AQ346" i="5"/>
  <c r="AX346" i="5"/>
  <c r="AJ346" i="5"/>
  <c r="AG346" i="5"/>
  <c r="AC346" i="5"/>
  <c r="K346" i="5"/>
  <c r="W346" i="5"/>
  <c r="T346" i="5"/>
  <c r="P346" i="5"/>
  <c r="AN346" i="5"/>
  <c r="J346" i="5"/>
  <c r="C346" i="5"/>
  <c r="AM346" i="5"/>
  <c r="AV346" i="5"/>
  <c r="AS346" i="5"/>
  <c r="AO346" i="5"/>
  <c r="AL346" i="5"/>
  <c r="V346" i="5"/>
  <c r="S346" i="5"/>
  <c r="O346" i="5"/>
  <c r="Z346" i="5"/>
  <c r="AI346" i="5"/>
  <c r="I346" i="5"/>
  <c r="AU346" i="5"/>
  <c r="AF346" i="5"/>
  <c r="E346" i="5"/>
  <c r="AR346" i="5"/>
  <c r="AB346" i="5"/>
  <c r="B346" i="5"/>
  <c r="N346" i="5"/>
  <c r="AP346" i="5"/>
  <c r="Y346" i="5"/>
  <c r="X346" i="5"/>
  <c r="AK346" i="5"/>
  <c r="L347" i="5" l="1"/>
  <c r="I347" i="5"/>
  <c r="F347" i="5"/>
  <c r="AC347" i="5"/>
  <c r="AX347" i="5"/>
  <c r="AU347" i="5"/>
  <c r="AR347" i="5"/>
  <c r="AA347" i="5"/>
  <c r="AK347" i="5"/>
  <c r="AH347" i="5"/>
  <c r="AE347" i="5"/>
  <c r="Z347" i="5"/>
  <c r="X347" i="5"/>
  <c r="U347" i="5"/>
  <c r="R347" i="5"/>
  <c r="Q347" i="5"/>
  <c r="K347" i="5"/>
  <c r="H347" i="5"/>
  <c r="E347" i="5"/>
  <c r="O347" i="5"/>
  <c r="AN347" i="5"/>
  <c r="AW347" i="5"/>
  <c r="AT347" i="5"/>
  <c r="AQ347" i="5"/>
  <c r="N347" i="5"/>
  <c r="AB347" i="5"/>
  <c r="AJ347" i="5"/>
  <c r="AG347" i="5"/>
  <c r="C347" i="5"/>
  <c r="M347" i="5"/>
  <c r="P347" i="5"/>
  <c r="W347" i="5"/>
  <c r="T347" i="5"/>
  <c r="AP347" i="5"/>
  <c r="AY347" i="5"/>
  <c r="AV347" i="5"/>
  <c r="AS347" i="5"/>
  <c r="AO347" i="5"/>
  <c r="J347" i="5"/>
  <c r="AI347" i="5"/>
  <c r="V347" i="5"/>
  <c r="AF347" i="5"/>
  <c r="S347" i="5"/>
  <c r="B347" i="5"/>
  <c r="D347" i="5"/>
  <c r="AM347" i="5"/>
  <c r="AD347" i="5"/>
  <c r="Y347" i="5"/>
  <c r="AL347" i="5"/>
  <c r="K347" i="2"/>
  <c r="Y347" i="2"/>
  <c r="T347" i="2"/>
  <c r="M347" i="2"/>
  <c r="AT347" i="2"/>
  <c r="I347" i="2"/>
  <c r="B347" i="2"/>
  <c r="E347" i="2"/>
  <c r="AH347" i="2"/>
  <c r="AL347" i="2"/>
  <c r="AN347" i="2"/>
  <c r="AW347" i="2"/>
  <c r="V347" i="2"/>
  <c r="X347" i="2"/>
  <c r="R347" i="2"/>
  <c r="AY347" i="2"/>
  <c r="J347" i="2"/>
  <c r="H347" i="2"/>
  <c r="AO347" i="2"/>
  <c r="AX347" i="2"/>
  <c r="AQ347" i="2"/>
  <c r="AV347" i="2"/>
  <c r="L347" i="2"/>
  <c r="AG347" i="2"/>
  <c r="AC347" i="2"/>
  <c r="Z347" i="2"/>
  <c r="AK347" i="2"/>
  <c r="AE347" i="2"/>
  <c r="O347" i="2"/>
  <c r="AU347" i="2"/>
  <c r="AB347" i="2"/>
  <c r="U347" i="2"/>
  <c r="F347" i="2"/>
  <c r="P347" i="2"/>
  <c r="AI347" i="2"/>
  <c r="N347" i="2"/>
  <c r="C347" i="2"/>
  <c r="AF347" i="2"/>
  <c r="Q347" i="2"/>
  <c r="AD347" i="2"/>
  <c r="AA347" i="2"/>
  <c r="S347" i="2"/>
  <c r="W347" i="2"/>
  <c r="AP347" i="2"/>
  <c r="AM347" i="2"/>
  <c r="AR347" i="2"/>
  <c r="AJ347" i="2"/>
  <c r="D347" i="2"/>
  <c r="AS347" i="2"/>
  <c r="G349" i="11"/>
  <c r="G348" i="2"/>
  <c r="G348" i="5"/>
  <c r="G348" i="9"/>
  <c r="G348" i="7"/>
  <c r="G348" i="8"/>
  <c r="G348" i="6"/>
  <c r="G348" i="10"/>
  <c r="AM348" i="5" l="1"/>
  <c r="AI348" i="5"/>
  <c r="AE348" i="5"/>
  <c r="AP348" i="5"/>
  <c r="AX348" i="5"/>
  <c r="Y348" i="5"/>
  <c r="V348" i="5"/>
  <c r="AD348" i="5"/>
  <c r="F348" i="5"/>
  <c r="AL348" i="5"/>
  <c r="L348" i="5"/>
  <c r="I348" i="5"/>
  <c r="AC348" i="5"/>
  <c r="D348" i="5"/>
  <c r="Z348" i="5"/>
  <c r="AY348" i="5"/>
  <c r="AU348" i="5"/>
  <c r="S348" i="5"/>
  <c r="N348" i="5"/>
  <c r="AK348" i="5"/>
  <c r="AH348" i="5"/>
  <c r="R348" i="5"/>
  <c r="B348" i="5"/>
  <c r="X348" i="5"/>
  <c r="U348" i="5"/>
  <c r="Q348" i="5"/>
  <c r="AO348" i="5"/>
  <c r="K348" i="5"/>
  <c r="H348" i="5"/>
  <c r="E348" i="5"/>
  <c r="AB348" i="5"/>
  <c r="AW348" i="5"/>
  <c r="AT348" i="5"/>
  <c r="C348" i="5"/>
  <c r="AN348" i="5"/>
  <c r="W348" i="5"/>
  <c r="T348" i="5"/>
  <c r="AS348" i="5"/>
  <c r="AG348" i="5"/>
  <c r="AF348" i="5"/>
  <c r="P348" i="5"/>
  <c r="AR348" i="5"/>
  <c r="AQ348" i="5"/>
  <c r="O348" i="5"/>
  <c r="AA348" i="5"/>
  <c r="M348" i="5"/>
  <c r="AV348" i="5"/>
  <c r="AJ348" i="5"/>
  <c r="J348" i="5"/>
  <c r="AF348" i="2"/>
  <c r="AE348" i="2"/>
  <c r="N348" i="2"/>
  <c r="D348" i="2"/>
  <c r="T348" i="2"/>
  <c r="Q348" i="2"/>
  <c r="AH348" i="2"/>
  <c r="AQ348" i="2"/>
  <c r="H348" i="2"/>
  <c r="C348" i="2"/>
  <c r="L348" i="2"/>
  <c r="AC348" i="2"/>
  <c r="AY348" i="2"/>
  <c r="AT348" i="2"/>
  <c r="Z348" i="2"/>
  <c r="AB348" i="2"/>
  <c r="AK348" i="2"/>
  <c r="AD348" i="2"/>
  <c r="Y348" i="2"/>
  <c r="AA348" i="2"/>
  <c r="W348" i="2"/>
  <c r="P348" i="2"/>
  <c r="X348" i="2"/>
  <c r="AW348" i="2"/>
  <c r="B348" i="2"/>
  <c r="AV348" i="2"/>
  <c r="AO348" i="2"/>
  <c r="AS348" i="2"/>
  <c r="AX348" i="2"/>
  <c r="AN348" i="2"/>
  <c r="M348" i="2"/>
  <c r="AI348" i="2"/>
  <c r="AG348" i="2"/>
  <c r="AJ348" i="2"/>
  <c r="R348" i="2"/>
  <c r="AP348" i="2"/>
  <c r="S348" i="2"/>
  <c r="U348" i="2"/>
  <c r="V348" i="2"/>
  <c r="AM348" i="2"/>
  <c r="J348" i="2"/>
  <c r="AR348" i="2"/>
  <c r="AU348" i="2"/>
  <c r="AL348" i="2"/>
  <c r="E348" i="2"/>
  <c r="I348" i="2"/>
  <c r="F348" i="2"/>
  <c r="K348" i="2"/>
  <c r="O348" i="2"/>
  <c r="G350" i="11"/>
  <c r="G349" i="2"/>
  <c r="G349" i="5"/>
  <c r="G349" i="8"/>
  <c r="G349" i="9"/>
  <c r="G349" i="7"/>
  <c r="G349" i="6"/>
  <c r="G349" i="10"/>
  <c r="Y349" i="2" l="1"/>
  <c r="H349" i="2"/>
  <c r="T349" i="2"/>
  <c r="AP349" i="2"/>
  <c r="K349" i="2"/>
  <c r="AV349" i="2"/>
  <c r="Q349" i="2"/>
  <c r="AD349" i="2"/>
  <c r="AL349" i="2"/>
  <c r="Z349" i="2"/>
  <c r="P349" i="2"/>
  <c r="R349" i="2"/>
  <c r="X349" i="2"/>
  <c r="D349" i="2"/>
  <c r="AW349" i="2"/>
  <c r="F349" i="2"/>
  <c r="J349" i="2"/>
  <c r="AN349" i="2"/>
  <c r="AO349" i="2"/>
  <c r="AS349" i="2"/>
  <c r="AH349" i="2"/>
  <c r="E349" i="2"/>
  <c r="E7" i="12" s="1"/>
  <c r="AI349" i="2"/>
  <c r="O349" i="2"/>
  <c r="AY349" i="2"/>
  <c r="C349" i="2"/>
  <c r="U349" i="2"/>
  <c r="AR349" i="2"/>
  <c r="AG349" i="2"/>
  <c r="AJ349" i="2"/>
  <c r="M349" i="2"/>
  <c r="AQ349" i="2"/>
  <c r="AB349" i="2"/>
  <c r="I349" i="2"/>
  <c r="B349" i="2"/>
  <c r="AT349" i="2"/>
  <c r="AC349" i="2"/>
  <c r="N349" i="2"/>
  <c r="AM349" i="2"/>
  <c r="L349" i="2"/>
  <c r="AX349" i="2"/>
  <c r="AF349" i="2"/>
  <c r="AK349" i="2"/>
  <c r="AA349" i="2"/>
  <c r="V349" i="2"/>
  <c r="W349" i="2"/>
  <c r="AE349" i="2"/>
  <c r="S349" i="2"/>
  <c r="AU349" i="2"/>
  <c r="G351" i="11"/>
  <c r="G350" i="2"/>
  <c r="G350" i="5"/>
  <c r="G350" i="7"/>
  <c r="G350" i="6"/>
  <c r="G350" i="9"/>
  <c r="G350" i="10"/>
  <c r="G350" i="8"/>
  <c r="AJ349" i="5"/>
  <c r="AB349" i="5"/>
  <c r="K349" i="5"/>
  <c r="R349" i="5"/>
  <c r="AH349" i="5"/>
  <c r="X349" i="5"/>
  <c r="O349" i="5"/>
  <c r="AX349" i="5"/>
  <c r="AU349" i="5"/>
  <c r="L349" i="5"/>
  <c r="B349" i="5"/>
  <c r="AK349" i="5"/>
  <c r="H349" i="5"/>
  <c r="AQ349" i="5"/>
  <c r="AN349" i="5"/>
  <c r="W349" i="5"/>
  <c r="AT349" i="5"/>
  <c r="AD349" i="5"/>
  <c r="AA349" i="5"/>
  <c r="J349" i="5"/>
  <c r="Q349" i="5"/>
  <c r="N349" i="5"/>
  <c r="AW349" i="5"/>
  <c r="AS349" i="5"/>
  <c r="D349" i="5"/>
  <c r="AM349" i="5"/>
  <c r="AI349" i="5"/>
  <c r="F349" i="5"/>
  <c r="AP349" i="5"/>
  <c r="Z349" i="5"/>
  <c r="V349" i="5"/>
  <c r="AR349" i="5"/>
  <c r="P349" i="5"/>
  <c r="AY349" i="5"/>
  <c r="U349" i="5"/>
  <c r="AF349" i="5"/>
  <c r="I349" i="5"/>
  <c r="T349" i="5"/>
  <c r="S349" i="5"/>
  <c r="AG349" i="5"/>
  <c r="AE349" i="5"/>
  <c r="AV349" i="5"/>
  <c r="E349" i="5"/>
  <c r="F7" i="12" s="1"/>
  <c r="AC349" i="5"/>
  <c r="C349" i="5"/>
  <c r="AO349" i="5"/>
  <c r="M349" i="5"/>
  <c r="Y349" i="5"/>
  <c r="AL349" i="5"/>
  <c r="AH350" i="5" l="1"/>
  <c r="AD350" i="5"/>
  <c r="AA350" i="5"/>
  <c r="I350" i="5"/>
  <c r="T350" i="5"/>
  <c r="V350" i="5"/>
  <c r="Q350" i="5"/>
  <c r="N350" i="5"/>
  <c r="AV350" i="5"/>
  <c r="J350" i="5"/>
  <c r="D350" i="5"/>
  <c r="AM350" i="5"/>
  <c r="H350" i="5"/>
  <c r="AS350" i="5"/>
  <c r="AP350" i="5"/>
  <c r="Z350" i="5"/>
  <c r="AU350" i="5"/>
  <c r="AF350" i="5"/>
  <c r="AC350" i="5"/>
  <c r="M350" i="5"/>
  <c r="S350" i="5"/>
  <c r="P350" i="5"/>
  <c r="AY350" i="5"/>
  <c r="AK350" i="5"/>
  <c r="F350" i="5"/>
  <c r="C350" i="5"/>
  <c r="AL350" i="5"/>
  <c r="AJ350" i="5"/>
  <c r="AR350" i="5"/>
  <c r="AO350" i="5"/>
  <c r="Y350" i="5"/>
  <c r="AI350" i="5"/>
  <c r="AE350" i="5"/>
  <c r="AB350" i="5"/>
  <c r="L350" i="5"/>
  <c r="U350" i="5"/>
  <c r="R350" i="5"/>
  <c r="O350" i="5"/>
  <c r="AX350" i="5"/>
  <c r="AG350" i="5"/>
  <c r="AW350" i="5"/>
  <c r="X350" i="5"/>
  <c r="W350" i="5"/>
  <c r="AT350" i="5"/>
  <c r="E350" i="5"/>
  <c r="AQ350" i="5"/>
  <c r="B350" i="5"/>
  <c r="K350" i="5"/>
  <c r="AN350" i="5"/>
  <c r="AK350" i="2"/>
  <c r="AF350" i="2"/>
  <c r="U350" i="2"/>
  <c r="AI350" i="2"/>
  <c r="W350" i="2"/>
  <c r="R350" i="2"/>
  <c r="O350" i="2"/>
  <c r="AE350" i="2"/>
  <c r="I350" i="2"/>
  <c r="B350" i="2"/>
  <c r="N350" i="2"/>
  <c r="AP350" i="2"/>
  <c r="AY350" i="2"/>
  <c r="AW350" i="2"/>
  <c r="AR350" i="2"/>
  <c r="AH350" i="2"/>
  <c r="AO350" i="2"/>
  <c r="AJ350" i="2"/>
  <c r="Z350" i="2"/>
  <c r="L350" i="2"/>
  <c r="K350" i="2"/>
  <c r="AC350" i="2"/>
  <c r="V350" i="2"/>
  <c r="F350" i="2"/>
  <c r="AL350" i="2"/>
  <c r="E350" i="2"/>
  <c r="AV350" i="2"/>
  <c r="Y350" i="2"/>
  <c r="AD350" i="2"/>
  <c r="AN350" i="2"/>
  <c r="AG350" i="2"/>
  <c r="AS350" i="2"/>
  <c r="AA350" i="2"/>
  <c r="AB350" i="2"/>
  <c r="S350" i="2"/>
  <c r="X350" i="2"/>
  <c r="M350" i="2"/>
  <c r="D350" i="2"/>
  <c r="H350" i="2"/>
  <c r="C350" i="2"/>
  <c r="AU350" i="2"/>
  <c r="AT350" i="2"/>
  <c r="AQ350" i="2"/>
  <c r="J350" i="2"/>
  <c r="AM350" i="2"/>
  <c r="AX350" i="2"/>
  <c r="Q350" i="2"/>
  <c r="P350" i="2"/>
  <c r="T350" i="2"/>
  <c r="G352" i="11"/>
  <c r="G351" i="2"/>
  <c r="G351" i="5"/>
  <c r="G351" i="10"/>
  <c r="G351" i="9"/>
  <c r="G351" i="6"/>
  <c r="G351" i="7"/>
  <c r="G351" i="8"/>
  <c r="AN351" i="2" l="1"/>
  <c r="N351" i="2"/>
  <c r="AD351" i="2"/>
  <c r="AK351" i="2"/>
  <c r="I351" i="2"/>
  <c r="P351" i="2"/>
  <c r="AI351" i="2"/>
  <c r="AU351" i="2"/>
  <c r="AJ351" i="2"/>
  <c r="D351" i="2"/>
  <c r="T351" i="2"/>
  <c r="W351" i="2"/>
  <c r="F351" i="2"/>
  <c r="AY351" i="2"/>
  <c r="E351" i="2"/>
  <c r="AR351" i="2"/>
  <c r="AF351" i="2"/>
  <c r="AM351" i="2"/>
  <c r="AW351" i="2"/>
  <c r="V351" i="2"/>
  <c r="Y351" i="2"/>
  <c r="O351" i="2"/>
  <c r="S351" i="2"/>
  <c r="U351" i="2"/>
  <c r="AC351" i="2"/>
  <c r="AL351" i="2"/>
  <c r="AP351" i="2"/>
  <c r="Z351" i="2"/>
  <c r="H351" i="2"/>
  <c r="B351" i="2"/>
  <c r="AH351" i="2"/>
  <c r="AG351" i="2"/>
  <c r="AT351" i="2"/>
  <c r="X351" i="2"/>
  <c r="AS351" i="2"/>
  <c r="K351" i="2"/>
  <c r="AB351" i="2"/>
  <c r="L351" i="2"/>
  <c r="AV351" i="2"/>
  <c r="AA351" i="2"/>
  <c r="AQ351" i="2"/>
  <c r="Q351" i="2"/>
  <c r="J351" i="2"/>
  <c r="R351" i="2"/>
  <c r="C351" i="2"/>
  <c r="AX351" i="2"/>
  <c r="AE351" i="2"/>
  <c r="M351" i="2"/>
  <c r="AO351" i="2"/>
  <c r="D351" i="5"/>
  <c r="AM351" i="5"/>
  <c r="AY351" i="5"/>
  <c r="AG351" i="5"/>
  <c r="AR351" i="5"/>
  <c r="AT351" i="5"/>
  <c r="AP351" i="5"/>
  <c r="AL351" i="5"/>
  <c r="AW351" i="5"/>
  <c r="AC351" i="5"/>
  <c r="J351" i="5"/>
  <c r="T351" i="5"/>
  <c r="S351" i="5"/>
  <c r="P351" i="5"/>
  <c r="AJ351" i="5"/>
  <c r="H351" i="5"/>
  <c r="F351" i="5"/>
  <c r="C351" i="5"/>
  <c r="Z351" i="5"/>
  <c r="AV351" i="5"/>
  <c r="AS351" i="5"/>
  <c r="AO351" i="5"/>
  <c r="Y351" i="5"/>
  <c r="AI351" i="5"/>
  <c r="AE351" i="5"/>
  <c r="AB351" i="5"/>
  <c r="X351" i="5"/>
  <c r="V351" i="5"/>
  <c r="R351" i="5"/>
  <c r="O351" i="5"/>
  <c r="AX351" i="5"/>
  <c r="I351" i="5"/>
  <c r="E351" i="5"/>
  <c r="B351" i="5"/>
  <c r="W351" i="5"/>
  <c r="U351" i="5"/>
  <c r="Q351" i="5"/>
  <c r="N351" i="5"/>
  <c r="K351" i="5"/>
  <c r="AF351" i="5"/>
  <c r="AK351" i="5"/>
  <c r="AN351" i="5"/>
  <c r="AA351" i="5"/>
  <c r="M351" i="5"/>
  <c r="L351" i="5"/>
  <c r="AU351" i="5"/>
  <c r="AH351" i="5"/>
  <c r="AD351" i="5"/>
  <c r="AQ351" i="5"/>
  <c r="G353" i="11"/>
  <c r="G352" i="2"/>
  <c r="G352" i="5"/>
  <c r="G352" i="7"/>
  <c r="G352" i="6"/>
  <c r="G352" i="8"/>
  <c r="G352" i="10"/>
  <c r="G352" i="9"/>
  <c r="K352" i="5" l="1"/>
  <c r="H352" i="5"/>
  <c r="D352" i="5"/>
  <c r="AY352" i="5"/>
  <c r="AW352" i="5"/>
  <c r="AT352" i="5"/>
  <c r="AQ352" i="5"/>
  <c r="AO352" i="5"/>
  <c r="AJ352" i="5"/>
  <c r="AG352" i="5"/>
  <c r="AC352" i="5"/>
  <c r="B352" i="5"/>
  <c r="W352" i="5"/>
  <c r="T352" i="5"/>
  <c r="P352" i="5"/>
  <c r="AN352" i="5"/>
  <c r="J352" i="5"/>
  <c r="C352" i="5"/>
  <c r="AM352" i="5"/>
  <c r="AP352" i="5"/>
  <c r="AV352" i="5"/>
  <c r="AS352" i="5"/>
  <c r="AB352" i="5"/>
  <c r="AL352" i="5"/>
  <c r="AD352" i="5"/>
  <c r="AI352" i="5"/>
  <c r="AF352" i="5"/>
  <c r="AA352" i="5"/>
  <c r="L352" i="5"/>
  <c r="R352" i="5"/>
  <c r="V352" i="5"/>
  <c r="S352" i="5"/>
  <c r="Z352" i="5"/>
  <c r="AX352" i="5"/>
  <c r="AU352" i="5"/>
  <c r="AR352" i="5"/>
  <c r="O352" i="5"/>
  <c r="U352" i="5"/>
  <c r="E352" i="5"/>
  <c r="AE352" i="5"/>
  <c r="Q352" i="5"/>
  <c r="Y352" i="5"/>
  <c r="N352" i="5"/>
  <c r="M352" i="5"/>
  <c r="F352" i="5"/>
  <c r="AK352" i="5"/>
  <c r="X352" i="5"/>
  <c r="AH352" i="5"/>
  <c r="I352" i="5"/>
  <c r="AV352" i="2"/>
  <c r="AC352" i="2"/>
  <c r="O352" i="2"/>
  <c r="I352" i="2"/>
  <c r="AJ352" i="2"/>
  <c r="K352" i="2"/>
  <c r="AD352" i="2"/>
  <c r="F352" i="2"/>
  <c r="X352" i="2"/>
  <c r="AQ352" i="2"/>
  <c r="AA352" i="2"/>
  <c r="AE352" i="2"/>
  <c r="AX352" i="2"/>
  <c r="L352" i="2"/>
  <c r="AB352" i="2"/>
  <c r="AL352" i="2"/>
  <c r="AY352" i="2"/>
  <c r="J352" i="2"/>
  <c r="P352" i="2"/>
  <c r="E352" i="2"/>
  <c r="B352" i="2"/>
  <c r="C352" i="2"/>
  <c r="AP352" i="2"/>
  <c r="AN352" i="2"/>
  <c r="AW352" i="2"/>
  <c r="AU352" i="2"/>
  <c r="T352" i="2"/>
  <c r="AI352" i="2"/>
  <c r="R352" i="2"/>
  <c r="V352" i="2"/>
  <c r="AF352" i="2"/>
  <c r="AH352" i="2"/>
  <c r="Q352" i="2"/>
  <c r="D352" i="2"/>
  <c r="AR352" i="2"/>
  <c r="AS352" i="2"/>
  <c r="N352" i="2"/>
  <c r="S352" i="2"/>
  <c r="AK352" i="2"/>
  <c r="AM352" i="2"/>
  <c r="Z352" i="2"/>
  <c r="Y352" i="2"/>
  <c r="M352" i="2"/>
  <c r="AG352" i="2"/>
  <c r="U352" i="2"/>
  <c r="W352" i="2"/>
  <c r="AT352" i="2"/>
  <c r="AO352" i="2"/>
  <c r="H352" i="2"/>
  <c r="G354" i="11"/>
  <c r="G353" i="2"/>
  <c r="G353" i="8"/>
  <c r="G353" i="7"/>
  <c r="G353" i="6"/>
  <c r="G353" i="10"/>
  <c r="G353" i="9"/>
  <c r="Y353" i="5" l="1"/>
  <c r="V353" i="5"/>
  <c r="S353" i="5"/>
  <c r="AE353" i="5"/>
  <c r="C353" i="5"/>
  <c r="L353" i="5"/>
  <c r="I353" i="5"/>
  <c r="F353" i="5"/>
  <c r="AC353" i="5"/>
  <c r="J353" i="5"/>
  <c r="AX353" i="5"/>
  <c r="AU353" i="5"/>
  <c r="R353" i="5"/>
  <c r="AA353" i="5"/>
  <c r="AN353" i="5"/>
  <c r="AK353" i="5"/>
  <c r="AH353" i="5"/>
  <c r="Q353" i="5"/>
  <c r="AD353" i="5"/>
  <c r="AB353" i="5"/>
  <c r="X353" i="5"/>
  <c r="U353" i="5"/>
  <c r="O353" i="5"/>
  <c r="AO353" i="5"/>
  <c r="P353" i="5"/>
  <c r="K353" i="5"/>
  <c r="H353" i="5"/>
  <c r="N353" i="5"/>
  <c r="D353" i="5"/>
  <c r="AW353" i="5"/>
  <c r="AT353" i="5"/>
  <c r="AR353" i="5"/>
  <c r="AM353" i="5"/>
  <c r="AJ353" i="5"/>
  <c r="AG353" i="5"/>
  <c r="E353" i="5"/>
  <c r="M353" i="5"/>
  <c r="Z353" i="5"/>
  <c r="W353" i="5"/>
  <c r="T353" i="5"/>
  <c r="AQ353" i="5"/>
  <c r="AL353" i="5"/>
  <c r="AI353" i="5"/>
  <c r="AF353" i="5"/>
  <c r="B353" i="5"/>
  <c r="AY353" i="5"/>
  <c r="AV353" i="5"/>
  <c r="AS353" i="5"/>
  <c r="AP353" i="5"/>
  <c r="AJ353" i="2"/>
  <c r="AE353" i="2"/>
  <c r="S353" i="2"/>
  <c r="X353" i="2"/>
  <c r="P353" i="2"/>
  <c r="AN353" i="2"/>
  <c r="L353" i="2"/>
  <c r="AS353" i="2"/>
  <c r="R353" i="2"/>
  <c r="AI353" i="2"/>
  <c r="O353" i="2"/>
  <c r="Q353" i="2"/>
  <c r="AH353" i="2"/>
  <c r="AO353" i="2"/>
  <c r="J353" i="2"/>
  <c r="N353" i="2"/>
  <c r="E353" i="2"/>
  <c r="AW353" i="2"/>
  <c r="AY353" i="2"/>
  <c r="C353" i="2"/>
  <c r="AD353" i="2"/>
  <c r="AG353" i="2"/>
  <c r="AP353" i="2"/>
  <c r="AX353" i="2"/>
  <c r="Y353" i="2"/>
  <c r="AA353" i="2"/>
  <c r="F353" i="2"/>
  <c r="AR353" i="2"/>
  <c r="AU353" i="2"/>
  <c r="H353" i="2"/>
  <c r="AF353" i="2"/>
  <c r="W353" i="2"/>
  <c r="AQ353" i="2"/>
  <c r="B353" i="2"/>
  <c r="I353" i="2"/>
  <c r="Z353" i="2"/>
  <c r="AM353" i="2"/>
  <c r="AK353" i="2"/>
  <c r="M353" i="2"/>
  <c r="AL353" i="2"/>
  <c r="AC353" i="2"/>
  <c r="K353" i="2"/>
  <c r="T353" i="2"/>
  <c r="AV353" i="2"/>
  <c r="AT353" i="2"/>
  <c r="V353" i="2"/>
  <c r="D353" i="2"/>
  <c r="AB353" i="2"/>
  <c r="U353" i="2"/>
  <c r="G353" i="5"/>
  <c r="G355" i="11"/>
  <c r="G354" i="2"/>
  <c r="G354" i="5"/>
  <c r="G354" i="8"/>
  <c r="G354" i="10"/>
  <c r="G354" i="9"/>
  <c r="G354" i="7"/>
  <c r="G354" i="6"/>
  <c r="AH354" i="2" l="1"/>
  <c r="AC354" i="2"/>
  <c r="Q354" i="2"/>
  <c r="S354" i="2"/>
  <c r="L354" i="2"/>
  <c r="AI354" i="2"/>
  <c r="AX354" i="2"/>
  <c r="V354" i="2"/>
  <c r="N354" i="2"/>
  <c r="AL354" i="2"/>
  <c r="E354" i="2"/>
  <c r="AN354" i="2"/>
  <c r="Y354" i="2"/>
  <c r="J354" i="2"/>
  <c r="AQ354" i="2"/>
  <c r="P354" i="2"/>
  <c r="D354" i="2"/>
  <c r="AS354" i="2"/>
  <c r="AB354" i="2"/>
  <c r="AK354" i="2"/>
  <c r="C354" i="2"/>
  <c r="AY354" i="2"/>
  <c r="I354" i="2"/>
  <c r="AG354" i="2"/>
  <c r="M354" i="2"/>
  <c r="O354" i="2"/>
  <c r="AW354" i="2"/>
  <c r="U354" i="2"/>
  <c r="K354" i="2"/>
  <c r="AR354" i="2"/>
  <c r="AJ354" i="2"/>
  <c r="AV354" i="2"/>
  <c r="X354" i="2"/>
  <c r="AA354" i="2"/>
  <c r="AF354" i="2"/>
  <c r="AM354" i="2"/>
  <c r="B354" i="2"/>
  <c r="AP354" i="2"/>
  <c r="T354" i="2"/>
  <c r="AE354" i="2"/>
  <c r="AO354" i="2"/>
  <c r="AD354" i="2"/>
  <c r="R354" i="2"/>
  <c r="Z354" i="2"/>
  <c r="W354" i="2"/>
  <c r="H354" i="2"/>
  <c r="AT354" i="2"/>
  <c r="AU354" i="2"/>
  <c r="F354" i="2"/>
  <c r="G356" i="11"/>
  <c r="G355" i="2"/>
  <c r="G355" i="5"/>
  <c r="G355" i="7"/>
  <c r="G355" i="9"/>
  <c r="G355" i="8"/>
  <c r="G355" i="6"/>
  <c r="G355" i="10"/>
  <c r="N354" i="5"/>
  <c r="AM354" i="5"/>
  <c r="AI354" i="5"/>
  <c r="E354" i="5"/>
  <c r="AN354" i="5"/>
  <c r="B354" i="5"/>
  <c r="Y354" i="5"/>
  <c r="V354" i="5"/>
  <c r="AQ354" i="5"/>
  <c r="AX354" i="5"/>
  <c r="AP354" i="5"/>
  <c r="L354" i="5"/>
  <c r="I354" i="5"/>
  <c r="D354" i="5"/>
  <c r="AC354" i="5"/>
  <c r="AY354" i="5"/>
  <c r="AU354" i="5"/>
  <c r="AG354" i="5"/>
  <c r="P354" i="5"/>
  <c r="AK354" i="5"/>
  <c r="AH354" i="5"/>
  <c r="AF354" i="5"/>
  <c r="W354" i="5"/>
  <c r="C354" i="5"/>
  <c r="X354" i="5"/>
  <c r="U354" i="5"/>
  <c r="AE354" i="5"/>
  <c r="AO354" i="5"/>
  <c r="K354" i="5"/>
  <c r="H354" i="5"/>
  <c r="Q354" i="5"/>
  <c r="AB354" i="5"/>
  <c r="AW354" i="5"/>
  <c r="AT354" i="5"/>
  <c r="T354" i="5"/>
  <c r="O354" i="5"/>
  <c r="AJ354" i="5"/>
  <c r="AD354" i="5"/>
  <c r="S354" i="5"/>
  <c r="Z354" i="5"/>
  <c r="M354" i="5"/>
  <c r="AV354" i="5"/>
  <c r="AR354" i="5"/>
  <c r="AS354" i="5"/>
  <c r="AL354" i="5"/>
  <c r="AA354" i="5"/>
  <c r="J354" i="5"/>
  <c r="F354" i="5"/>
  <c r="R354" i="5"/>
  <c r="AD355" i="5" l="1"/>
  <c r="AA355" i="5"/>
  <c r="J355" i="5"/>
  <c r="F355" i="5"/>
  <c r="Q355" i="5"/>
  <c r="N355" i="5"/>
  <c r="AI355" i="5"/>
  <c r="AU355" i="5"/>
  <c r="D355" i="5"/>
  <c r="AM355" i="5"/>
  <c r="AH355" i="5"/>
  <c r="AW355" i="5"/>
  <c r="AV355" i="5"/>
  <c r="AP355" i="5"/>
  <c r="Z355" i="5"/>
  <c r="AG355" i="5"/>
  <c r="AT355" i="5"/>
  <c r="AJ355" i="5"/>
  <c r="AC355" i="5"/>
  <c r="M355" i="5"/>
  <c r="AF355" i="5"/>
  <c r="S355" i="5"/>
  <c r="X355" i="5"/>
  <c r="P355" i="5"/>
  <c r="AY355" i="5"/>
  <c r="V355" i="5"/>
  <c r="L355" i="5"/>
  <c r="C355" i="5"/>
  <c r="AL355" i="5"/>
  <c r="U355" i="5"/>
  <c r="AR355" i="5"/>
  <c r="AO355" i="5"/>
  <c r="Y355" i="5"/>
  <c r="T355" i="5"/>
  <c r="R355" i="5"/>
  <c r="O355" i="5"/>
  <c r="AX355" i="5"/>
  <c r="I355" i="5"/>
  <c r="AE355" i="5"/>
  <c r="E355" i="5"/>
  <c r="AQ355" i="5"/>
  <c r="AB355" i="5"/>
  <c r="B355" i="5"/>
  <c r="AS355" i="5"/>
  <c r="AN355" i="5"/>
  <c r="K355" i="5"/>
  <c r="AK355" i="5"/>
  <c r="W355" i="5"/>
  <c r="H355" i="5"/>
  <c r="T355" i="2"/>
  <c r="AA355" i="2"/>
  <c r="O355" i="2"/>
  <c r="J355" i="2"/>
  <c r="AQ355" i="2"/>
  <c r="AS355" i="2"/>
  <c r="N355" i="2"/>
  <c r="B355" i="2"/>
  <c r="AE355" i="2"/>
  <c r="Z355" i="2"/>
  <c r="AI355" i="2"/>
  <c r="Y355" i="2"/>
  <c r="S355" i="2"/>
  <c r="K355" i="2"/>
  <c r="M355" i="2"/>
  <c r="P355" i="2"/>
  <c r="L355" i="2"/>
  <c r="U355" i="2"/>
  <c r="AL355" i="2"/>
  <c r="AY355" i="2"/>
  <c r="AR355" i="2"/>
  <c r="W355" i="2"/>
  <c r="Q355" i="2"/>
  <c r="AF355" i="2"/>
  <c r="E355" i="2"/>
  <c r="AW355" i="2"/>
  <c r="H355" i="2"/>
  <c r="AK355" i="2"/>
  <c r="AU355" i="2"/>
  <c r="V355" i="2"/>
  <c r="C355" i="2"/>
  <c r="AD355" i="2"/>
  <c r="AM355" i="2"/>
  <c r="AB355" i="2"/>
  <c r="F355" i="2"/>
  <c r="AG355" i="2"/>
  <c r="AO355" i="2"/>
  <c r="X355" i="2"/>
  <c r="AX355" i="2"/>
  <c r="AV355" i="2"/>
  <c r="R355" i="2"/>
  <c r="AH355" i="2"/>
  <c r="AC355" i="2"/>
  <c r="AP355" i="2"/>
  <c r="AN355" i="2"/>
  <c r="AT355" i="2"/>
  <c r="D355" i="2"/>
  <c r="I355" i="2"/>
  <c r="AJ355" i="2"/>
  <c r="G357" i="11"/>
  <c r="G356" i="2"/>
  <c r="G356" i="5"/>
  <c r="G356" i="10"/>
  <c r="G356" i="7"/>
  <c r="G356" i="9"/>
  <c r="G356" i="8"/>
  <c r="G356" i="6"/>
  <c r="Q356" i="2" l="1"/>
  <c r="AF356" i="2"/>
  <c r="S356" i="2"/>
  <c r="AG356" i="2"/>
  <c r="E356" i="2"/>
  <c r="L356" i="2"/>
  <c r="AM356" i="2"/>
  <c r="AH356" i="2"/>
  <c r="AN356" i="2"/>
  <c r="AU356" i="2"/>
  <c r="O356" i="2"/>
  <c r="AA356" i="2"/>
  <c r="AB356" i="2"/>
  <c r="AE356" i="2"/>
  <c r="AK356" i="2"/>
  <c r="Y356" i="2"/>
  <c r="P356" i="2"/>
  <c r="K356" i="2"/>
  <c r="M356" i="2"/>
  <c r="T356" i="2"/>
  <c r="D356" i="2"/>
  <c r="AR356" i="2"/>
  <c r="AI356" i="2"/>
  <c r="AT356" i="2"/>
  <c r="AD356" i="2"/>
  <c r="AL356" i="2"/>
  <c r="H356" i="2"/>
  <c r="J356" i="2"/>
  <c r="U356" i="2"/>
  <c r="AV356" i="2"/>
  <c r="X356" i="2"/>
  <c r="AQ356" i="2"/>
  <c r="AP356" i="2"/>
  <c r="W356" i="2"/>
  <c r="R356" i="2"/>
  <c r="AC356" i="2"/>
  <c r="AY356" i="2"/>
  <c r="AX356" i="2"/>
  <c r="C356" i="2"/>
  <c r="Z356" i="2"/>
  <c r="AW356" i="2"/>
  <c r="F356" i="2"/>
  <c r="AO356" i="2"/>
  <c r="N356" i="2"/>
  <c r="B356" i="2"/>
  <c r="AJ356" i="2"/>
  <c r="V356" i="2"/>
  <c r="I356" i="2"/>
  <c r="AS356" i="2"/>
  <c r="G358" i="11"/>
  <c r="G357" i="2"/>
  <c r="G357" i="6"/>
  <c r="G357" i="5"/>
  <c r="G357" i="9"/>
  <c r="G357" i="8"/>
  <c r="G357" i="10"/>
  <c r="G357" i="7"/>
  <c r="AH356" i="5"/>
  <c r="AE356" i="5"/>
  <c r="AB356" i="5"/>
  <c r="U356" i="5"/>
  <c r="H356" i="5"/>
  <c r="L356" i="5"/>
  <c r="V356" i="5"/>
  <c r="R356" i="5"/>
  <c r="O356" i="5"/>
  <c r="AY356" i="5"/>
  <c r="J356" i="5"/>
  <c r="E356" i="5"/>
  <c r="AU356" i="5"/>
  <c r="AQ356" i="5"/>
  <c r="AN356" i="5"/>
  <c r="AX356" i="5"/>
  <c r="AG356" i="5"/>
  <c r="AD356" i="5"/>
  <c r="AA356" i="5"/>
  <c r="K356" i="5"/>
  <c r="T356" i="5"/>
  <c r="Q356" i="5"/>
  <c r="N356" i="5"/>
  <c r="AW356" i="5"/>
  <c r="D356" i="5"/>
  <c r="AM356" i="5"/>
  <c r="I356" i="5"/>
  <c r="AS356" i="5"/>
  <c r="AP356" i="5"/>
  <c r="Z356" i="5"/>
  <c r="AV356" i="5"/>
  <c r="AF356" i="5"/>
  <c r="AC356" i="5"/>
  <c r="M356" i="5"/>
  <c r="AL356" i="5"/>
  <c r="AT356" i="5"/>
  <c r="AR356" i="5"/>
  <c r="AO356" i="5"/>
  <c r="W356" i="5"/>
  <c r="AI356" i="5"/>
  <c r="B356" i="5"/>
  <c r="S356" i="5"/>
  <c r="F356" i="5"/>
  <c r="P356" i="5"/>
  <c r="C356" i="5"/>
  <c r="Y356" i="5"/>
  <c r="X356" i="5"/>
  <c r="AK356" i="5"/>
  <c r="AJ356" i="5"/>
  <c r="AI357" i="5" l="1"/>
  <c r="I357" i="5"/>
  <c r="D357" i="5"/>
  <c r="M357" i="5"/>
  <c r="W357" i="5"/>
  <c r="AN357" i="5"/>
  <c r="AY357" i="5"/>
  <c r="AW357" i="5"/>
  <c r="K357" i="5"/>
  <c r="Y357" i="5"/>
  <c r="AH357" i="5"/>
  <c r="AT357" i="5"/>
  <c r="AR357" i="5"/>
  <c r="R357" i="5"/>
  <c r="AS357" i="5"/>
  <c r="P357" i="5"/>
  <c r="AF357" i="5"/>
  <c r="AM357" i="5"/>
  <c r="C357" i="5"/>
  <c r="AD357" i="5"/>
  <c r="T357" i="5"/>
  <c r="V357" i="5"/>
  <c r="AX357" i="5"/>
  <c r="AB357" i="5"/>
  <c r="H357" i="5"/>
  <c r="F357" i="5"/>
  <c r="AG357" i="5"/>
  <c r="AQ357" i="5"/>
  <c r="E357" i="5"/>
  <c r="AV357" i="5"/>
  <c r="AP357" i="5"/>
  <c r="AL357" i="5"/>
  <c r="Q357" i="5"/>
  <c r="AC357" i="5"/>
  <c r="J357" i="5"/>
  <c r="AJ357" i="5"/>
  <c r="AA357" i="5"/>
  <c r="U357" i="5"/>
  <c r="B357" i="5"/>
  <c r="AE357" i="5"/>
  <c r="X357" i="5"/>
  <c r="AU357" i="5"/>
  <c r="Z357" i="5"/>
  <c r="S357" i="5"/>
  <c r="N357" i="5"/>
  <c r="L357" i="5"/>
  <c r="AO357" i="5"/>
  <c r="AK357" i="5"/>
  <c r="O357" i="5"/>
  <c r="Z357" i="6"/>
  <c r="AI357" i="6"/>
  <c r="U357" i="6"/>
  <c r="P357" i="6"/>
  <c r="N357" i="6"/>
  <c r="W357" i="6"/>
  <c r="AQ357" i="6"/>
  <c r="AP357" i="6"/>
  <c r="B357" i="6"/>
  <c r="K357" i="6"/>
  <c r="S357" i="6"/>
  <c r="AO357" i="6"/>
  <c r="AW357" i="6"/>
  <c r="AR357" i="6"/>
  <c r="AH357" i="6"/>
  <c r="AN357" i="6"/>
  <c r="AK357" i="6"/>
  <c r="AF357" i="6"/>
  <c r="J357" i="6"/>
  <c r="R357" i="6"/>
  <c r="AY357" i="6"/>
  <c r="Y357" i="6"/>
  <c r="T357" i="6"/>
  <c r="AG357" i="6"/>
  <c r="AT357" i="6"/>
  <c r="AM357" i="6"/>
  <c r="M357" i="6"/>
  <c r="H357" i="6"/>
  <c r="I357" i="6"/>
  <c r="V357" i="6"/>
  <c r="AA357" i="6"/>
  <c r="AV357" i="6"/>
  <c r="AC357" i="6"/>
  <c r="AE357" i="6"/>
  <c r="O357" i="6"/>
  <c r="AJ357" i="6"/>
  <c r="E357" i="6"/>
  <c r="C357" i="6"/>
  <c r="X357" i="6"/>
  <c r="AB357" i="6"/>
  <c r="AD357" i="6"/>
  <c r="AX357" i="6"/>
  <c r="L357" i="6"/>
  <c r="D357" i="6"/>
  <c r="F357" i="6"/>
  <c r="AL357" i="6"/>
  <c r="AU357" i="6"/>
  <c r="AS357" i="6"/>
  <c r="Q357" i="6"/>
  <c r="AA357" i="2"/>
  <c r="AH357" i="2"/>
  <c r="AR357" i="2"/>
  <c r="Y357" i="2"/>
  <c r="O357" i="2"/>
  <c r="R357" i="2"/>
  <c r="T357" i="2"/>
  <c r="H357" i="2"/>
  <c r="C357" i="2"/>
  <c r="AG357" i="2"/>
  <c r="AQ357" i="2"/>
  <c r="AX357" i="2"/>
  <c r="Q357" i="2"/>
  <c r="S357" i="2"/>
  <c r="F357" i="2"/>
  <c r="AL357" i="2"/>
  <c r="AT357" i="2"/>
  <c r="AO357" i="2"/>
  <c r="AW357" i="2"/>
  <c r="Z357" i="2"/>
  <c r="AN357" i="2"/>
  <c r="AB357" i="2"/>
  <c r="B357" i="2"/>
  <c r="AS357" i="2"/>
  <c r="E357" i="2"/>
  <c r="V357" i="2"/>
  <c r="P357" i="2"/>
  <c r="AV357" i="2"/>
  <c r="AC357" i="2"/>
  <c r="AK357" i="2"/>
  <c r="D357" i="2"/>
  <c r="K357" i="2"/>
  <c r="AY357" i="2"/>
  <c r="AP357" i="2"/>
  <c r="AM357" i="2"/>
  <c r="AI357" i="2"/>
  <c r="N357" i="2"/>
  <c r="AE357" i="2"/>
  <c r="AJ357" i="2"/>
  <c r="W357" i="2"/>
  <c r="X357" i="2"/>
  <c r="AF357" i="2"/>
  <c r="L357" i="2"/>
  <c r="M357" i="2"/>
  <c r="AD357" i="2"/>
  <c r="J357" i="2"/>
  <c r="I357" i="2"/>
  <c r="AU357" i="2"/>
  <c r="U357" i="2"/>
  <c r="G359" i="11"/>
  <c r="G358" i="2"/>
  <c r="G358" i="6"/>
  <c r="G358" i="5"/>
  <c r="G358" i="9"/>
  <c r="G358" i="7"/>
  <c r="G358" i="10"/>
  <c r="G358" i="8"/>
  <c r="Z358" i="2" l="1"/>
  <c r="AH358" i="2"/>
  <c r="AE358" i="2"/>
  <c r="R358" i="2"/>
  <c r="N358" i="2"/>
  <c r="V358" i="2"/>
  <c r="O358" i="2"/>
  <c r="I358" i="2"/>
  <c r="B358" i="2"/>
  <c r="J358" i="2"/>
  <c r="AA358" i="2"/>
  <c r="AW358" i="2"/>
  <c r="AN358" i="2"/>
  <c r="AU358" i="2"/>
  <c r="F358" i="2"/>
  <c r="AK358" i="2"/>
  <c r="T358" i="2"/>
  <c r="W358" i="2"/>
  <c r="E358" i="2"/>
  <c r="Y358" i="2"/>
  <c r="D358" i="2"/>
  <c r="AS358" i="2"/>
  <c r="AR358" i="2"/>
  <c r="M358" i="2"/>
  <c r="AM358" i="2"/>
  <c r="U358" i="2"/>
  <c r="AP358" i="2"/>
  <c r="X358" i="2"/>
  <c r="AF358" i="2"/>
  <c r="AG358" i="2"/>
  <c r="H358" i="2"/>
  <c r="AX358" i="2"/>
  <c r="L358" i="2"/>
  <c r="P358" i="2"/>
  <c r="AD358" i="2"/>
  <c r="AB358" i="2"/>
  <c r="AL358" i="2"/>
  <c r="AT358" i="2"/>
  <c r="AY358" i="2"/>
  <c r="AC358" i="2"/>
  <c r="K358" i="2"/>
  <c r="C358" i="2"/>
  <c r="AQ358" i="2"/>
  <c r="Q358" i="2"/>
  <c r="AO358" i="2"/>
  <c r="AI358" i="2"/>
  <c r="AV358" i="2"/>
  <c r="S358" i="2"/>
  <c r="AJ358" i="2"/>
  <c r="AI358" i="6"/>
  <c r="AD358" i="6"/>
  <c r="Q358" i="6"/>
  <c r="P358" i="6"/>
  <c r="W358" i="6"/>
  <c r="R358" i="6"/>
  <c r="AF358" i="6"/>
  <c r="O358" i="6"/>
  <c r="K358" i="6"/>
  <c r="F358" i="6"/>
  <c r="H358" i="6"/>
  <c r="N358" i="6"/>
  <c r="AW358" i="6"/>
  <c r="AT358" i="6"/>
  <c r="AY358" i="6"/>
  <c r="AE358" i="6"/>
  <c r="AN358" i="6"/>
  <c r="AK358" i="6"/>
  <c r="AH358" i="6"/>
  <c r="AA358" i="6"/>
  <c r="AR358" i="6"/>
  <c r="Y358" i="6"/>
  <c r="V358" i="6"/>
  <c r="C358" i="6"/>
  <c r="AC358" i="6"/>
  <c r="M358" i="6"/>
  <c r="J358" i="6"/>
  <c r="AX358" i="6"/>
  <c r="E358" i="6"/>
  <c r="AV358" i="6"/>
  <c r="AS358" i="6"/>
  <c r="Z358" i="6"/>
  <c r="AB358" i="6"/>
  <c r="AJ358" i="6"/>
  <c r="AG358" i="6"/>
  <c r="B358" i="6"/>
  <c r="D358" i="6"/>
  <c r="X358" i="6"/>
  <c r="U358" i="6"/>
  <c r="AQ358" i="6"/>
  <c r="AM358" i="6"/>
  <c r="AU358" i="6"/>
  <c r="AP358" i="6"/>
  <c r="AO358" i="6"/>
  <c r="T358" i="6"/>
  <c r="L358" i="6"/>
  <c r="I358" i="6"/>
  <c r="S358" i="6"/>
  <c r="AL358" i="6"/>
  <c r="G360" i="11"/>
  <c r="G359" i="2"/>
  <c r="G359" i="6"/>
  <c r="G359" i="5"/>
  <c r="G359" i="9"/>
  <c r="G359" i="8"/>
  <c r="G359" i="10"/>
  <c r="G359" i="7"/>
  <c r="AF358" i="5"/>
  <c r="X358" i="5"/>
  <c r="Y358" i="5"/>
  <c r="L358" i="5"/>
  <c r="T358" i="5"/>
  <c r="AE358" i="5"/>
  <c r="C358" i="5"/>
  <c r="AM358" i="5"/>
  <c r="H358" i="5"/>
  <c r="K358" i="5"/>
  <c r="AU358" i="5"/>
  <c r="AL358" i="5"/>
  <c r="AT358" i="5"/>
  <c r="AP358" i="5"/>
  <c r="AB358" i="5"/>
  <c r="W358" i="5"/>
  <c r="AK358" i="5"/>
  <c r="AH358" i="5"/>
  <c r="AD358" i="5"/>
  <c r="B358" i="5"/>
  <c r="AI358" i="5"/>
  <c r="V358" i="5"/>
  <c r="R358" i="5"/>
  <c r="AY358" i="5"/>
  <c r="AQ358" i="5"/>
  <c r="J358" i="5"/>
  <c r="F358" i="5"/>
  <c r="AA358" i="5"/>
  <c r="S358" i="5"/>
  <c r="AS358" i="5"/>
  <c r="AO358" i="5"/>
  <c r="E358" i="5"/>
  <c r="AN358" i="5"/>
  <c r="U358" i="5"/>
  <c r="Q358" i="5"/>
  <c r="Z358" i="5"/>
  <c r="O358" i="5"/>
  <c r="AC358" i="5"/>
  <c r="AV358" i="5"/>
  <c r="AJ358" i="5"/>
  <c r="AX358" i="5"/>
  <c r="D358" i="5"/>
  <c r="AW358" i="5"/>
  <c r="P358" i="5"/>
  <c r="N358" i="5"/>
  <c r="M358" i="5"/>
  <c r="AR358" i="5"/>
  <c r="AG358" i="5"/>
  <c r="I358" i="5"/>
  <c r="O359" i="5" l="1"/>
  <c r="Y359" i="5"/>
  <c r="AJ359" i="5"/>
  <c r="AG359" i="5"/>
  <c r="AP359" i="5"/>
  <c r="C359" i="5"/>
  <c r="AV359" i="5"/>
  <c r="AI359" i="5"/>
  <c r="AD359" i="5"/>
  <c r="AT359" i="5"/>
  <c r="R359" i="5"/>
  <c r="AH359" i="5"/>
  <c r="AU359" i="5"/>
  <c r="M359" i="5"/>
  <c r="F359" i="5"/>
  <c r="V359" i="5"/>
  <c r="W359" i="5"/>
  <c r="L359" i="5"/>
  <c r="AR359" i="5"/>
  <c r="AN359" i="5"/>
  <c r="J359" i="5"/>
  <c r="AS359" i="5"/>
  <c r="K359" i="5"/>
  <c r="AF359" i="5"/>
  <c r="AB359" i="5"/>
  <c r="AC359" i="5"/>
  <c r="U359" i="5"/>
  <c r="I359" i="5"/>
  <c r="T359" i="5"/>
  <c r="P359" i="5"/>
  <c r="E359" i="5"/>
  <c r="AO359" i="5"/>
  <c r="H359" i="5"/>
  <c r="D359" i="5"/>
  <c r="AX359" i="5"/>
  <c r="Q359" i="5"/>
  <c r="S359" i="5"/>
  <c r="AA359" i="5"/>
  <c r="AW359" i="5"/>
  <c r="AK359" i="5"/>
  <c r="X359" i="5"/>
  <c r="N359" i="5"/>
  <c r="AQ359" i="5"/>
  <c r="AE359" i="5"/>
  <c r="AY359" i="5"/>
  <c r="AM359" i="5"/>
  <c r="Z359" i="5"/>
  <c r="AL359" i="5"/>
  <c r="B359" i="5"/>
  <c r="K359" i="6"/>
  <c r="H359" i="6"/>
  <c r="X359" i="6"/>
  <c r="AX359" i="6"/>
  <c r="AT359" i="6"/>
  <c r="AQ359" i="6"/>
  <c r="AO359" i="6"/>
  <c r="Z359" i="6"/>
  <c r="AH359" i="6"/>
  <c r="AE359" i="6"/>
  <c r="Q359" i="6"/>
  <c r="B359" i="6"/>
  <c r="V359" i="6"/>
  <c r="S359" i="6"/>
  <c r="AM359" i="6"/>
  <c r="AP359" i="6"/>
  <c r="J359" i="6"/>
  <c r="O359" i="6"/>
  <c r="AL359" i="6"/>
  <c r="AS359" i="6"/>
  <c r="AN359" i="6"/>
  <c r="AD359" i="6"/>
  <c r="AK359" i="6"/>
  <c r="AG359" i="6"/>
  <c r="AB359" i="6"/>
  <c r="F359" i="6"/>
  <c r="AJ359" i="6"/>
  <c r="U359" i="6"/>
  <c r="P359" i="6"/>
  <c r="AC359" i="6"/>
  <c r="N359" i="6"/>
  <c r="I359" i="6"/>
  <c r="D359" i="6"/>
  <c r="E359" i="6"/>
  <c r="M359" i="6"/>
  <c r="AU359" i="6"/>
  <c r="AR359" i="6"/>
  <c r="AW359" i="6"/>
  <c r="AY359" i="6"/>
  <c r="L359" i="6"/>
  <c r="W359" i="6"/>
  <c r="T359" i="6"/>
  <c r="AV359" i="6"/>
  <c r="C359" i="6"/>
  <c r="AI359" i="6"/>
  <c r="AF359" i="6"/>
  <c r="Y359" i="6"/>
  <c r="AA359" i="6"/>
  <c r="R359" i="6"/>
  <c r="AJ359" i="2"/>
  <c r="AF359" i="2"/>
  <c r="AK359" i="2"/>
  <c r="AX359" i="2"/>
  <c r="AG359" i="2"/>
  <c r="X359" i="2"/>
  <c r="T359" i="2"/>
  <c r="Q359" i="2"/>
  <c r="M359" i="2"/>
  <c r="L359" i="2"/>
  <c r="H359" i="2"/>
  <c r="AC359" i="2"/>
  <c r="AQ359" i="2"/>
  <c r="AU359" i="2"/>
  <c r="AP359" i="2"/>
  <c r="C359" i="2"/>
  <c r="AI359" i="2"/>
  <c r="Z359" i="2"/>
  <c r="AB359" i="2"/>
  <c r="AE359" i="2"/>
  <c r="W359" i="2"/>
  <c r="F359" i="2"/>
  <c r="AY359" i="2"/>
  <c r="AD359" i="2"/>
  <c r="K359" i="2"/>
  <c r="AO359" i="2"/>
  <c r="AA359" i="2"/>
  <c r="N359" i="2"/>
  <c r="V359" i="2"/>
  <c r="AL359" i="2"/>
  <c r="U359" i="2"/>
  <c r="AS359" i="2"/>
  <c r="J359" i="2"/>
  <c r="R359" i="2"/>
  <c r="P359" i="2"/>
  <c r="AN359" i="2"/>
  <c r="O359" i="2"/>
  <c r="I359" i="2"/>
  <c r="D359" i="2"/>
  <c r="AV359" i="2"/>
  <c r="AM359" i="2"/>
  <c r="AT359" i="2"/>
  <c r="AH359" i="2"/>
  <c r="AR359" i="2"/>
  <c r="B359" i="2"/>
  <c r="AW359" i="2"/>
  <c r="S359" i="2"/>
  <c r="Y359" i="2"/>
  <c r="E359" i="2"/>
  <c r="G361" i="11"/>
  <c r="G360" i="2"/>
  <c r="G360" i="6"/>
  <c r="G360" i="5"/>
  <c r="G360" i="10"/>
  <c r="G360" i="9"/>
  <c r="G360" i="7"/>
  <c r="G360" i="8"/>
  <c r="E360" i="5" l="1"/>
  <c r="Y360" i="5"/>
  <c r="W360" i="5"/>
  <c r="AH360" i="5"/>
  <c r="AN360" i="5"/>
  <c r="M360" i="5"/>
  <c r="AT360" i="5"/>
  <c r="AG360" i="5"/>
  <c r="AB360" i="5"/>
  <c r="AR360" i="5"/>
  <c r="V360" i="5"/>
  <c r="AE360" i="5"/>
  <c r="P360" i="5"/>
  <c r="AF360" i="5"/>
  <c r="AS360" i="5"/>
  <c r="J360" i="5"/>
  <c r="D360" i="5"/>
  <c r="T360" i="5"/>
  <c r="U360" i="5"/>
  <c r="I360" i="5"/>
  <c r="AP360" i="5"/>
  <c r="AX360" i="5"/>
  <c r="H360" i="5"/>
  <c r="AQ360" i="5"/>
  <c r="AD360" i="5"/>
  <c r="AL360" i="5"/>
  <c r="AY360" i="5"/>
  <c r="S360" i="5"/>
  <c r="K360" i="5"/>
  <c r="R360" i="5"/>
  <c r="Z360" i="5"/>
  <c r="AA360" i="5"/>
  <c r="AM360" i="5"/>
  <c r="AO360" i="5"/>
  <c r="B360" i="5"/>
  <c r="AV360" i="5"/>
  <c r="AJ360" i="5"/>
  <c r="AW360" i="5"/>
  <c r="AK360" i="5"/>
  <c r="C360" i="5"/>
  <c r="X360" i="5"/>
  <c r="AU360" i="5"/>
  <c r="O360" i="5"/>
  <c r="L360" i="5"/>
  <c r="AI360" i="5"/>
  <c r="AC360" i="5"/>
  <c r="F360" i="5"/>
  <c r="N360" i="5"/>
  <c r="Q360" i="5"/>
  <c r="AE360" i="6"/>
  <c r="AL360" i="6"/>
  <c r="AB360" i="6"/>
  <c r="AI360" i="6"/>
  <c r="S360" i="6"/>
  <c r="Z360" i="6"/>
  <c r="D360" i="6"/>
  <c r="AH360" i="6"/>
  <c r="N360" i="6"/>
  <c r="AY360" i="6"/>
  <c r="L360" i="6"/>
  <c r="AS360" i="6"/>
  <c r="AP360" i="6"/>
  <c r="B360" i="6"/>
  <c r="AA360" i="6"/>
  <c r="AN360" i="6"/>
  <c r="AG360" i="6"/>
  <c r="AD360" i="6"/>
  <c r="AU360" i="6"/>
  <c r="C360" i="6"/>
  <c r="P360" i="6"/>
  <c r="U360" i="6"/>
  <c r="R360" i="6"/>
  <c r="W360" i="6"/>
  <c r="AW360" i="6"/>
  <c r="I360" i="6"/>
  <c r="F360" i="6"/>
  <c r="AT360" i="6"/>
  <c r="Y360" i="6"/>
  <c r="AR360" i="6"/>
  <c r="AO360" i="6"/>
  <c r="V360" i="6"/>
  <c r="AV360" i="6"/>
  <c r="AF360" i="6"/>
  <c r="AC360" i="6"/>
  <c r="AM360" i="6"/>
  <c r="X360" i="6"/>
  <c r="T360" i="6"/>
  <c r="Q360" i="6"/>
  <c r="O360" i="6"/>
  <c r="K360" i="6"/>
  <c r="H360" i="6"/>
  <c r="E360" i="6"/>
  <c r="AK360" i="6"/>
  <c r="J360" i="6"/>
  <c r="AQ360" i="6"/>
  <c r="AX360" i="6"/>
  <c r="M360" i="6"/>
  <c r="AJ360" i="6"/>
  <c r="G362" i="11"/>
  <c r="G361" i="2"/>
  <c r="G361" i="6"/>
  <c r="G361" i="5"/>
  <c r="G361" i="10"/>
  <c r="G361" i="8"/>
  <c r="G361" i="9"/>
  <c r="G361" i="7"/>
  <c r="O360" i="2"/>
  <c r="V360" i="2"/>
  <c r="L360" i="2"/>
  <c r="Q360" i="2"/>
  <c r="C360" i="2"/>
  <c r="I360" i="2"/>
  <c r="AB360" i="2"/>
  <c r="P360" i="2"/>
  <c r="AX360" i="2"/>
  <c r="AT360" i="2"/>
  <c r="E360" i="2"/>
  <c r="N360" i="2"/>
  <c r="AK360" i="2"/>
  <c r="AG360" i="2"/>
  <c r="AU360" i="2"/>
  <c r="AQ360" i="2"/>
  <c r="X360" i="2"/>
  <c r="T360" i="2"/>
  <c r="Z360" i="2"/>
  <c r="AR360" i="2"/>
  <c r="K360" i="2"/>
  <c r="D360" i="2"/>
  <c r="AP360" i="2"/>
  <c r="AW360" i="2"/>
  <c r="AS360" i="2"/>
  <c r="AO360" i="2"/>
  <c r="U360" i="2"/>
  <c r="AJ360" i="2"/>
  <c r="AF360" i="2"/>
  <c r="F360" i="2"/>
  <c r="AD360" i="2"/>
  <c r="W360" i="2"/>
  <c r="S360" i="2"/>
  <c r="AN360" i="2"/>
  <c r="R360" i="2"/>
  <c r="AY360" i="2"/>
  <c r="J360" i="2"/>
  <c r="AH360" i="2"/>
  <c r="B360" i="2"/>
  <c r="H360" i="2"/>
  <c r="AA360" i="2"/>
  <c r="AI360" i="2"/>
  <c r="AE360" i="2"/>
  <c r="AC360" i="2"/>
  <c r="AM360" i="2"/>
  <c r="AV360" i="2"/>
  <c r="M360" i="2"/>
  <c r="AL360" i="2"/>
  <c r="Y360" i="2"/>
  <c r="Z361" i="5" l="1"/>
  <c r="AD361" i="5"/>
  <c r="S361" i="5"/>
  <c r="AG361" i="5"/>
  <c r="AU361" i="5"/>
  <c r="N361" i="5"/>
  <c r="R361" i="5"/>
  <c r="AO361" i="5"/>
  <c r="AF361" i="5"/>
  <c r="AN361" i="5"/>
  <c r="B361" i="5"/>
  <c r="F361" i="5"/>
  <c r="Q361" i="5"/>
  <c r="AC361" i="5"/>
  <c r="AB361" i="5"/>
  <c r="AW361" i="5"/>
  <c r="AX361" i="5"/>
  <c r="AK361" i="5"/>
  <c r="P361" i="5"/>
  <c r="AJ361" i="5"/>
  <c r="Y361" i="5"/>
  <c r="M361" i="5"/>
  <c r="D361" i="5"/>
  <c r="X361" i="5"/>
  <c r="AT361" i="5"/>
  <c r="AH361" i="5"/>
  <c r="AM361" i="5"/>
  <c r="L361" i="5"/>
  <c r="V361" i="5"/>
  <c r="J361" i="5"/>
  <c r="AA361" i="5"/>
  <c r="AV361" i="5"/>
  <c r="AS361" i="5"/>
  <c r="I361" i="5"/>
  <c r="C361" i="5"/>
  <c r="W361" i="5"/>
  <c r="AR361" i="5"/>
  <c r="O361" i="5"/>
  <c r="AY361" i="5"/>
  <c r="AL361" i="5"/>
  <c r="AI361" i="5"/>
  <c r="K361" i="5"/>
  <c r="AP361" i="5"/>
  <c r="U361" i="5"/>
  <c r="H361" i="5"/>
  <c r="T361" i="5"/>
  <c r="AQ361" i="5"/>
  <c r="AE361" i="5"/>
  <c r="E361" i="5"/>
  <c r="F8" i="12" s="1"/>
  <c r="AD361" i="6"/>
  <c r="AM361" i="6"/>
  <c r="AK361" i="6"/>
  <c r="V361" i="6"/>
  <c r="R361" i="6"/>
  <c r="AA361" i="6"/>
  <c r="M361" i="6"/>
  <c r="AG361" i="6"/>
  <c r="F361" i="6"/>
  <c r="O361" i="6"/>
  <c r="AI361" i="6"/>
  <c r="AF361" i="6"/>
  <c r="AO361" i="6"/>
  <c r="C361" i="6"/>
  <c r="K361" i="6"/>
  <c r="N361" i="6"/>
  <c r="AC361" i="6"/>
  <c r="AV361" i="6"/>
  <c r="AX361" i="6"/>
  <c r="J361" i="6"/>
  <c r="Q361" i="6"/>
  <c r="AJ361" i="6"/>
  <c r="Z361" i="6"/>
  <c r="I361" i="6"/>
  <c r="E361" i="6"/>
  <c r="G8" i="12" s="1"/>
  <c r="X361" i="6"/>
  <c r="B361" i="6"/>
  <c r="H361" i="6"/>
  <c r="AQ361" i="6"/>
  <c r="AN361" i="6"/>
  <c r="L361" i="6"/>
  <c r="AW361" i="6"/>
  <c r="AH361" i="6"/>
  <c r="AE361" i="6"/>
  <c r="AB361" i="6"/>
  <c r="AS361" i="6"/>
  <c r="Y361" i="6"/>
  <c r="AL361" i="6"/>
  <c r="S361" i="6"/>
  <c r="P361" i="6"/>
  <c r="U361" i="6"/>
  <c r="AU361" i="6"/>
  <c r="D361" i="6"/>
  <c r="AR361" i="6"/>
  <c r="W361" i="6"/>
  <c r="AP361" i="6"/>
  <c r="AY361" i="6"/>
  <c r="T361" i="6"/>
  <c r="AT361" i="6"/>
  <c r="AK361" i="2"/>
  <c r="K361" i="2"/>
  <c r="AC361" i="2"/>
  <c r="P361" i="2"/>
  <c r="AJ361" i="2"/>
  <c r="Y361" i="2"/>
  <c r="AV361" i="2"/>
  <c r="E361" i="2"/>
  <c r="E8" i="12" s="1"/>
  <c r="J361" i="2"/>
  <c r="M361" i="2"/>
  <c r="AI361" i="2"/>
  <c r="AR361" i="2"/>
  <c r="AN361" i="2"/>
  <c r="V361" i="2"/>
  <c r="T361" i="2"/>
  <c r="AT361" i="2"/>
  <c r="AA361" i="2"/>
  <c r="I361" i="2"/>
  <c r="B361" i="2"/>
  <c r="C361" i="2"/>
  <c r="N361" i="2"/>
  <c r="AU361" i="2"/>
  <c r="AQ361" i="2"/>
  <c r="AO361" i="2"/>
  <c r="Z361" i="2"/>
  <c r="U361" i="2"/>
  <c r="W361" i="2"/>
  <c r="AG361" i="2"/>
  <c r="AY361" i="2"/>
  <c r="AD361" i="2"/>
  <c r="Q361" i="2"/>
  <c r="AE361" i="2"/>
  <c r="AM361" i="2"/>
  <c r="D361" i="2"/>
  <c r="L361" i="2"/>
  <c r="AF361" i="2"/>
  <c r="AL361" i="2"/>
  <c r="AB361" i="2"/>
  <c r="X361" i="2"/>
  <c r="AP361" i="2"/>
  <c r="AH361" i="2"/>
  <c r="H361" i="2"/>
  <c r="F361" i="2"/>
  <c r="AX361" i="2"/>
  <c r="S361" i="2"/>
  <c r="R361" i="2"/>
  <c r="AW361" i="2"/>
  <c r="AS361" i="2"/>
  <c r="O361" i="2"/>
  <c r="G363" i="11"/>
  <c r="G362" i="2"/>
  <c r="G362" i="5"/>
  <c r="G362" i="6"/>
  <c r="G362" i="7"/>
  <c r="G362" i="9"/>
  <c r="G362" i="10"/>
  <c r="G362" i="8"/>
  <c r="O362" i="6" l="1"/>
  <c r="AH362" i="6"/>
  <c r="X362" i="6"/>
  <c r="AO362" i="6"/>
  <c r="C362" i="6"/>
  <c r="V362" i="6"/>
  <c r="AU362" i="6"/>
  <c r="F362" i="6"/>
  <c r="AC362" i="6"/>
  <c r="AX362" i="6"/>
  <c r="J362" i="6"/>
  <c r="W362" i="6"/>
  <c r="L362" i="6"/>
  <c r="Q362" i="6"/>
  <c r="AL362" i="6"/>
  <c r="AQ362" i="6"/>
  <c r="AS362" i="6"/>
  <c r="E362" i="6"/>
  <c r="Z362" i="6"/>
  <c r="S362" i="6"/>
  <c r="U362" i="6"/>
  <c r="AN362" i="6"/>
  <c r="N362" i="6"/>
  <c r="AP362" i="6"/>
  <c r="AR362" i="6"/>
  <c r="AB362" i="6"/>
  <c r="B362" i="6"/>
  <c r="R362" i="6"/>
  <c r="T362" i="6"/>
  <c r="P362" i="6"/>
  <c r="AW362" i="6"/>
  <c r="AI362" i="6"/>
  <c r="AJ362" i="6"/>
  <c r="D362" i="6"/>
  <c r="AK362" i="6"/>
  <c r="K362" i="6"/>
  <c r="AF362" i="6"/>
  <c r="AY362" i="6"/>
  <c r="Y362" i="6"/>
  <c r="AG362" i="6"/>
  <c r="AE362" i="6"/>
  <c r="AA362" i="6"/>
  <c r="M362" i="6"/>
  <c r="AT362" i="6"/>
  <c r="I362" i="6"/>
  <c r="AV362" i="6"/>
  <c r="AD362" i="6"/>
  <c r="H362" i="6"/>
  <c r="AM362" i="6"/>
  <c r="C362" i="5"/>
  <c r="Z362" i="5"/>
  <c r="T362" i="5"/>
  <c r="AA362" i="5"/>
  <c r="AU362" i="5"/>
  <c r="AR362" i="5"/>
  <c r="L362" i="5"/>
  <c r="AV362" i="5"/>
  <c r="F362" i="5"/>
  <c r="AI362" i="5"/>
  <c r="AD362" i="5"/>
  <c r="AW362" i="5"/>
  <c r="R362" i="5"/>
  <c r="D362" i="5"/>
  <c r="W362" i="5"/>
  <c r="P362" i="5"/>
  <c r="AH362" i="5"/>
  <c r="AP362" i="5"/>
  <c r="K362" i="5"/>
  <c r="B362" i="5"/>
  <c r="S362" i="5"/>
  <c r="N362" i="5"/>
  <c r="AT362" i="5"/>
  <c r="AS362" i="5"/>
  <c r="AQ362" i="5"/>
  <c r="E362" i="5"/>
  <c r="AM362" i="5"/>
  <c r="AG362" i="5"/>
  <c r="AC362" i="5"/>
  <c r="AB362" i="5"/>
  <c r="J362" i="5"/>
  <c r="AJ362" i="5"/>
  <c r="U362" i="5"/>
  <c r="O362" i="5"/>
  <c r="Y362" i="5"/>
  <c r="AL362" i="5"/>
  <c r="AY362" i="5"/>
  <c r="I362" i="5"/>
  <c r="AO362" i="5"/>
  <c r="X362" i="5"/>
  <c r="AK362" i="5"/>
  <c r="Q362" i="5"/>
  <c r="AN362" i="5"/>
  <c r="AX362" i="5"/>
  <c r="H362" i="5"/>
  <c r="V362" i="5"/>
  <c r="AF362" i="5"/>
  <c r="M362" i="5"/>
  <c r="AE362" i="5"/>
  <c r="P362" i="2"/>
  <c r="L362" i="2"/>
  <c r="AJ362" i="2"/>
  <c r="AV362" i="2"/>
  <c r="C362" i="2"/>
  <c r="AX362" i="2"/>
  <c r="Q362" i="2"/>
  <c r="AR362" i="2"/>
  <c r="AO362" i="2"/>
  <c r="AK362" i="2"/>
  <c r="AQ362" i="2"/>
  <c r="AF362" i="2"/>
  <c r="AB362" i="2"/>
  <c r="X362" i="2"/>
  <c r="AD362" i="2"/>
  <c r="O362" i="2"/>
  <c r="J362" i="2"/>
  <c r="AH362" i="2"/>
  <c r="H362" i="2"/>
  <c r="B362" i="2"/>
  <c r="AT362" i="2"/>
  <c r="F362" i="2"/>
  <c r="T362" i="2"/>
  <c r="AI362" i="2"/>
  <c r="AA362" i="2"/>
  <c r="D362" i="2"/>
  <c r="E362" i="2"/>
  <c r="AW362" i="2"/>
  <c r="AC362" i="2"/>
  <c r="AE362" i="2"/>
  <c r="AN362" i="2"/>
  <c r="S362" i="2"/>
  <c r="N362" i="2"/>
  <c r="M362" i="2"/>
  <c r="AY362" i="2"/>
  <c r="I362" i="2"/>
  <c r="AL362" i="2"/>
  <c r="Z362" i="2"/>
  <c r="AS362" i="2"/>
  <c r="AU362" i="2"/>
  <c r="U362" i="2"/>
  <c r="W362" i="2"/>
  <c r="AM362" i="2"/>
  <c r="AG362" i="2"/>
  <c r="K362" i="2"/>
  <c r="AP362" i="2"/>
  <c r="Y362" i="2"/>
  <c r="V362" i="2"/>
  <c r="R362" i="2"/>
  <c r="G364" i="11"/>
  <c r="G363" i="2"/>
  <c r="G363" i="6"/>
  <c r="G363" i="5"/>
  <c r="G363" i="8"/>
  <c r="G363" i="10"/>
  <c r="G363" i="9"/>
  <c r="G363" i="7"/>
  <c r="AF363" i="2" l="1"/>
  <c r="AA363" i="2"/>
  <c r="J363" i="2"/>
  <c r="AL363" i="2"/>
  <c r="R363" i="2"/>
  <c r="N363" i="2"/>
  <c r="X363" i="2"/>
  <c r="AW363" i="2"/>
  <c r="E363" i="2"/>
  <c r="AN363" i="2"/>
  <c r="W363" i="2"/>
  <c r="AK363" i="2"/>
  <c r="AT363" i="2"/>
  <c r="Z363" i="2"/>
  <c r="V363" i="2"/>
  <c r="AH363" i="2"/>
  <c r="AD363" i="2"/>
  <c r="M363" i="2"/>
  <c r="AX363" i="2"/>
  <c r="AB363" i="2"/>
  <c r="AS363" i="2"/>
  <c r="Q363" i="2"/>
  <c r="AP363" i="2"/>
  <c r="L363" i="2"/>
  <c r="Y363" i="2"/>
  <c r="U363" i="2"/>
  <c r="AR363" i="2"/>
  <c r="AM363" i="2"/>
  <c r="H363" i="2"/>
  <c r="T363" i="2"/>
  <c r="S363" i="2"/>
  <c r="AG363" i="2"/>
  <c r="AJ363" i="2"/>
  <c r="O363" i="2"/>
  <c r="AU363" i="2"/>
  <c r="I363" i="2"/>
  <c r="K363" i="2"/>
  <c r="AQ363" i="2"/>
  <c r="AI363" i="2"/>
  <c r="AE363" i="2"/>
  <c r="D363" i="2"/>
  <c r="AY363" i="2"/>
  <c r="AC363" i="2"/>
  <c r="B363" i="2"/>
  <c r="P363" i="2"/>
  <c r="AV363" i="2"/>
  <c r="C363" i="2"/>
  <c r="AO363" i="2"/>
  <c r="F363" i="2"/>
  <c r="I363" i="5"/>
  <c r="AK363" i="5"/>
  <c r="AA363" i="5"/>
  <c r="V363" i="5"/>
  <c r="AQ363" i="5"/>
  <c r="W363" i="5"/>
  <c r="M363" i="5"/>
  <c r="AU363" i="5"/>
  <c r="AE363" i="5"/>
  <c r="H363" i="5"/>
  <c r="AJ363" i="5"/>
  <c r="Q363" i="5"/>
  <c r="S363" i="5"/>
  <c r="AW363" i="5"/>
  <c r="F363" i="5"/>
  <c r="AT363" i="5"/>
  <c r="X363" i="5"/>
  <c r="AI363" i="5"/>
  <c r="AF363" i="5"/>
  <c r="AR363" i="5"/>
  <c r="R363" i="5"/>
  <c r="AM363" i="5"/>
  <c r="T363" i="5"/>
  <c r="C363" i="5"/>
  <c r="AP363" i="5"/>
  <c r="Y363" i="5"/>
  <c r="E363" i="5"/>
  <c r="AD363" i="5"/>
  <c r="AN363" i="5"/>
  <c r="AS363" i="5"/>
  <c r="K363" i="5"/>
  <c r="AV363" i="5"/>
  <c r="B363" i="5"/>
  <c r="P363" i="5"/>
  <c r="AB363" i="5"/>
  <c r="AL363" i="5"/>
  <c r="AH363" i="5"/>
  <c r="AC363" i="5"/>
  <c r="O363" i="5"/>
  <c r="N363" i="5"/>
  <c r="U363" i="5"/>
  <c r="AY363" i="5"/>
  <c r="AO363" i="5"/>
  <c r="AX363" i="5"/>
  <c r="Z363" i="5"/>
  <c r="L363" i="5"/>
  <c r="AG363" i="5"/>
  <c r="J363" i="5"/>
  <c r="D363" i="5"/>
  <c r="G365" i="11"/>
  <c r="G364" i="2"/>
  <c r="G364" i="6"/>
  <c r="G364" i="5"/>
  <c r="G364" i="10"/>
  <c r="G364" i="7"/>
  <c r="G364" i="9"/>
  <c r="G364" i="8"/>
  <c r="Z363" i="6"/>
  <c r="AI363" i="6"/>
  <c r="I363" i="6"/>
  <c r="D363" i="6"/>
  <c r="N363" i="6"/>
  <c r="W363" i="6"/>
  <c r="AE363" i="6"/>
  <c r="AD363" i="6"/>
  <c r="B363" i="6"/>
  <c r="K363" i="6"/>
  <c r="AC363" i="6"/>
  <c r="AW363" i="6"/>
  <c r="AR363" i="6"/>
  <c r="AT363" i="6"/>
  <c r="AB363" i="6"/>
  <c r="AK363" i="6"/>
  <c r="AF363" i="6"/>
  <c r="V363" i="6"/>
  <c r="F363" i="6"/>
  <c r="AY363" i="6"/>
  <c r="Y363" i="6"/>
  <c r="T363" i="6"/>
  <c r="AS363" i="6"/>
  <c r="AH363" i="6"/>
  <c r="AM363" i="6"/>
  <c r="M363" i="6"/>
  <c r="H363" i="6"/>
  <c r="U363" i="6"/>
  <c r="J363" i="6"/>
  <c r="AA363" i="6"/>
  <c r="AV363" i="6"/>
  <c r="AO363" i="6"/>
  <c r="AQ363" i="6"/>
  <c r="O363" i="6"/>
  <c r="AJ363" i="6"/>
  <c r="Q363" i="6"/>
  <c r="S363" i="6"/>
  <c r="C363" i="6"/>
  <c r="X363" i="6"/>
  <c r="AN363" i="6"/>
  <c r="AP363" i="6"/>
  <c r="AX363" i="6"/>
  <c r="L363" i="6"/>
  <c r="P363" i="6"/>
  <c r="R363" i="6"/>
  <c r="AL363" i="6"/>
  <c r="AU363" i="6"/>
  <c r="AG363" i="6"/>
  <c r="E363" i="6"/>
  <c r="Y364" i="2" l="1"/>
  <c r="F364" i="2"/>
  <c r="H364" i="2"/>
  <c r="AB364" i="2"/>
  <c r="K364" i="2"/>
  <c r="AV364" i="2"/>
  <c r="AU364" i="2"/>
  <c r="AA364" i="2"/>
  <c r="AL364" i="2"/>
  <c r="AH364" i="2"/>
  <c r="M364" i="2"/>
  <c r="N364" i="2"/>
  <c r="AQ364" i="2"/>
  <c r="X364" i="2"/>
  <c r="T364" i="2"/>
  <c r="AT364" i="2"/>
  <c r="AX364" i="2"/>
  <c r="AE364" i="2"/>
  <c r="J364" i="2"/>
  <c r="D364" i="2"/>
  <c r="C364" i="2"/>
  <c r="AN364" i="2"/>
  <c r="S364" i="2"/>
  <c r="AY364" i="2"/>
  <c r="AR364" i="2"/>
  <c r="AS364" i="2"/>
  <c r="AO364" i="2"/>
  <c r="W364" i="2"/>
  <c r="AP364" i="2"/>
  <c r="AJ364" i="2"/>
  <c r="AI364" i="2"/>
  <c r="U364" i="2"/>
  <c r="AF364" i="2"/>
  <c r="P364" i="2"/>
  <c r="Q364" i="2"/>
  <c r="O364" i="2"/>
  <c r="AC364" i="2"/>
  <c r="AG364" i="2"/>
  <c r="L364" i="2"/>
  <c r="E364" i="2"/>
  <c r="B364" i="2"/>
  <c r="AM364" i="2"/>
  <c r="Z364" i="2"/>
  <c r="AK364" i="2"/>
  <c r="V364" i="2"/>
  <c r="AW364" i="2"/>
  <c r="R364" i="2"/>
  <c r="AD364" i="2"/>
  <c r="I364" i="2"/>
  <c r="AC364" i="5"/>
  <c r="AD364" i="5"/>
  <c r="AR364" i="5"/>
  <c r="AB364" i="5"/>
  <c r="Q364" i="5"/>
  <c r="O364" i="5"/>
  <c r="N364" i="5"/>
  <c r="Y364" i="5"/>
  <c r="E364" i="5"/>
  <c r="AP364" i="5"/>
  <c r="AM364" i="5"/>
  <c r="X364" i="5"/>
  <c r="AU364" i="5"/>
  <c r="AA364" i="5"/>
  <c r="K364" i="5"/>
  <c r="W364" i="5"/>
  <c r="AG364" i="5"/>
  <c r="M364" i="5"/>
  <c r="AL364" i="5"/>
  <c r="V364" i="5"/>
  <c r="R364" i="5"/>
  <c r="AN364" i="5"/>
  <c r="J364" i="5"/>
  <c r="T364" i="5"/>
  <c r="C364" i="5"/>
  <c r="Z364" i="5"/>
  <c r="AK364" i="5"/>
  <c r="AX364" i="5"/>
  <c r="AQ364" i="5"/>
  <c r="AT364" i="5"/>
  <c r="L364" i="5"/>
  <c r="I364" i="5"/>
  <c r="AV364" i="5"/>
  <c r="S364" i="5"/>
  <c r="P364" i="5"/>
  <c r="AI364" i="5"/>
  <c r="H364" i="5"/>
  <c r="AF364" i="5"/>
  <c r="B364" i="5"/>
  <c r="AS364" i="5"/>
  <c r="AW364" i="5"/>
  <c r="U364" i="5"/>
  <c r="F364" i="5"/>
  <c r="AJ364" i="5"/>
  <c r="AH364" i="5"/>
  <c r="AY364" i="5"/>
  <c r="D364" i="5"/>
  <c r="AE364" i="5"/>
  <c r="AO364" i="5"/>
  <c r="G366" i="11"/>
  <c r="G365" i="2"/>
  <c r="G365" i="6"/>
  <c r="G365" i="5"/>
  <c r="G365" i="10"/>
  <c r="G365" i="9"/>
  <c r="G365" i="8"/>
  <c r="G365" i="7"/>
  <c r="AK364" i="6"/>
  <c r="AH364" i="6"/>
  <c r="O364" i="6"/>
  <c r="Q364" i="6"/>
  <c r="AF364" i="6"/>
  <c r="Y364" i="6"/>
  <c r="V364" i="6"/>
  <c r="AL364" i="6"/>
  <c r="AN364" i="6"/>
  <c r="M364" i="6"/>
  <c r="J364" i="6"/>
  <c r="N364" i="6"/>
  <c r="P364" i="6"/>
  <c r="AV364" i="6"/>
  <c r="AS364" i="6"/>
  <c r="AE364" i="6"/>
  <c r="AA364" i="6"/>
  <c r="AJ364" i="6"/>
  <c r="AG364" i="6"/>
  <c r="Z364" i="6"/>
  <c r="X364" i="6"/>
  <c r="U364" i="6"/>
  <c r="AC364" i="6"/>
  <c r="H364" i="6"/>
  <c r="L364" i="6"/>
  <c r="I364" i="6"/>
  <c r="E364" i="6"/>
  <c r="D364" i="6"/>
  <c r="AU364" i="6"/>
  <c r="AP364" i="6"/>
  <c r="AR364" i="6"/>
  <c r="C364" i="6"/>
  <c r="AI364" i="6"/>
  <c r="AD364" i="6"/>
  <c r="T364" i="6"/>
  <c r="B364" i="6"/>
  <c r="W364" i="6"/>
  <c r="R364" i="6"/>
  <c r="AQ364" i="6"/>
  <c r="AY364" i="6"/>
  <c r="K364" i="6"/>
  <c r="F364" i="6"/>
  <c r="S364" i="6"/>
  <c r="AX364" i="6"/>
  <c r="AW364" i="6"/>
  <c r="AT364" i="6"/>
  <c r="AM364" i="6"/>
  <c r="AO364" i="6"/>
  <c r="AB364" i="6"/>
  <c r="AX365" i="5" l="1"/>
  <c r="Y365" i="5"/>
  <c r="U365" i="5"/>
  <c r="AI365" i="5"/>
  <c r="AL365" i="5"/>
  <c r="J365" i="5"/>
  <c r="T365" i="5"/>
  <c r="AH365" i="5"/>
  <c r="Z365" i="5"/>
  <c r="AN365" i="5"/>
  <c r="AW365" i="5"/>
  <c r="AG365" i="5"/>
  <c r="AO365" i="5"/>
  <c r="N365" i="5"/>
  <c r="W365" i="5"/>
  <c r="S365" i="5"/>
  <c r="D365" i="5"/>
  <c r="AC365" i="5"/>
  <c r="B365" i="5"/>
  <c r="H365" i="5"/>
  <c r="AV365" i="5"/>
  <c r="AE365" i="5"/>
  <c r="Q365" i="5"/>
  <c r="AS365" i="5"/>
  <c r="AK365" i="5"/>
  <c r="R365" i="5"/>
  <c r="E365" i="5"/>
  <c r="AD365" i="5"/>
  <c r="V365" i="5"/>
  <c r="AT365" i="5"/>
  <c r="AY365" i="5"/>
  <c r="L365" i="5"/>
  <c r="M365" i="5"/>
  <c r="AA365" i="5"/>
  <c r="AB365" i="5"/>
  <c r="AF365" i="5"/>
  <c r="I365" i="5"/>
  <c r="K365" i="5"/>
  <c r="AQ365" i="5"/>
  <c r="AU365" i="5"/>
  <c r="P365" i="5"/>
  <c r="X365" i="5"/>
  <c r="AP365" i="5"/>
  <c r="AJ365" i="5"/>
  <c r="F365" i="5"/>
  <c r="AM365" i="5"/>
  <c r="AR365" i="5"/>
  <c r="O365" i="5"/>
  <c r="C365" i="5"/>
  <c r="G367" i="11"/>
  <c r="G366" i="2"/>
  <c r="G366" i="5"/>
  <c r="G366" i="6"/>
  <c r="G366" i="8"/>
  <c r="G366" i="9"/>
  <c r="G366" i="10"/>
  <c r="G366" i="7"/>
  <c r="K365" i="6"/>
  <c r="H365" i="6"/>
  <c r="L365" i="6"/>
  <c r="AL365" i="6"/>
  <c r="AT365" i="6"/>
  <c r="AQ365" i="6"/>
  <c r="AC365" i="6"/>
  <c r="N365" i="6"/>
  <c r="AH365" i="6"/>
  <c r="AE365" i="6"/>
  <c r="E365" i="6"/>
  <c r="AW365" i="6"/>
  <c r="V365" i="6"/>
  <c r="S365" i="6"/>
  <c r="AY365" i="6"/>
  <c r="AV365" i="6"/>
  <c r="J365" i="6"/>
  <c r="AA365" i="6"/>
  <c r="AD365" i="6"/>
  <c r="AS365" i="6"/>
  <c r="AN365" i="6"/>
  <c r="C365" i="6"/>
  <c r="Z365" i="6"/>
  <c r="AG365" i="6"/>
  <c r="AB365" i="6"/>
  <c r="AP365" i="6"/>
  <c r="Y365" i="6"/>
  <c r="U365" i="6"/>
  <c r="P365" i="6"/>
  <c r="R365" i="6"/>
  <c r="X365" i="6"/>
  <c r="I365" i="6"/>
  <c r="D365" i="6"/>
  <c r="AO365" i="6"/>
  <c r="B365" i="6"/>
  <c r="AU365" i="6"/>
  <c r="AR365" i="6"/>
  <c r="AK365" i="6"/>
  <c r="Q365" i="6"/>
  <c r="AX365" i="6"/>
  <c r="AI365" i="6"/>
  <c r="AF365" i="6"/>
  <c r="M365" i="6"/>
  <c r="AM365" i="6"/>
  <c r="F365" i="6"/>
  <c r="W365" i="6"/>
  <c r="T365" i="6"/>
  <c r="AJ365" i="6"/>
  <c r="O365" i="6"/>
  <c r="AA365" i="2"/>
  <c r="AE365" i="2"/>
  <c r="AI365" i="2"/>
  <c r="F365" i="2"/>
  <c r="O365" i="2"/>
  <c r="P365" i="2"/>
  <c r="I365" i="2"/>
  <c r="AV365" i="2"/>
  <c r="C365" i="2"/>
  <c r="AQ365" i="2"/>
  <c r="AH365" i="2"/>
  <c r="AX365" i="2"/>
  <c r="AU365" i="2"/>
  <c r="AB365" i="2"/>
  <c r="H365" i="2"/>
  <c r="AW365" i="2"/>
  <c r="AG365" i="2"/>
  <c r="M365" i="2"/>
  <c r="AJ365" i="2"/>
  <c r="AR365" i="2"/>
  <c r="AC365" i="2"/>
  <c r="AT365" i="2"/>
  <c r="L365" i="2"/>
  <c r="W365" i="2"/>
  <c r="Q365" i="2"/>
  <c r="AF365" i="2"/>
  <c r="AN365" i="2"/>
  <c r="X365" i="2"/>
  <c r="E365" i="2"/>
  <c r="N365" i="2"/>
  <c r="AY365" i="2"/>
  <c r="AD365" i="2"/>
  <c r="AM365" i="2"/>
  <c r="Y365" i="2"/>
  <c r="S365" i="2"/>
  <c r="V365" i="2"/>
  <c r="D365" i="2"/>
  <c r="U365" i="2"/>
  <c r="R365" i="2"/>
  <c r="J365" i="2"/>
  <c r="AS365" i="2"/>
  <c r="AK365" i="2"/>
  <c r="Z365" i="2"/>
  <c r="AO365" i="2"/>
  <c r="B365" i="2"/>
  <c r="AP365" i="2"/>
  <c r="T365" i="2"/>
  <c r="K365" i="2"/>
  <c r="AL365" i="2"/>
  <c r="M366" i="2" l="1"/>
  <c r="I366" i="2"/>
  <c r="H366" i="2"/>
  <c r="AP366" i="2"/>
  <c r="AC366" i="2"/>
  <c r="AY366" i="2"/>
  <c r="AS366" i="2"/>
  <c r="AO366" i="2"/>
  <c r="AH366" i="2"/>
  <c r="AD366" i="2"/>
  <c r="T366" i="2"/>
  <c r="K366" i="2"/>
  <c r="AM366" i="2"/>
  <c r="AG366" i="2"/>
  <c r="V366" i="2"/>
  <c r="E366" i="2"/>
  <c r="D366" i="2"/>
  <c r="C366" i="2"/>
  <c r="AX366" i="2"/>
  <c r="L366" i="2"/>
  <c r="AA366" i="2"/>
  <c r="U366" i="2"/>
  <c r="W366" i="2"/>
  <c r="F366" i="2"/>
  <c r="O366" i="2"/>
  <c r="AT366" i="2"/>
  <c r="AN366" i="2"/>
  <c r="S366" i="2"/>
  <c r="R366" i="2"/>
  <c r="AL366" i="2"/>
  <c r="AR366" i="2"/>
  <c r="AV366" i="2"/>
  <c r="AJ366" i="2"/>
  <c r="J366" i="2"/>
  <c r="AE366" i="2"/>
  <c r="Z366" i="2"/>
  <c r="AB366" i="2"/>
  <c r="Q366" i="2"/>
  <c r="AF366" i="2"/>
  <c r="AW366" i="2"/>
  <c r="AU366" i="2"/>
  <c r="B366" i="2"/>
  <c r="AK366" i="2"/>
  <c r="P366" i="2"/>
  <c r="N366" i="2"/>
  <c r="Y366" i="2"/>
  <c r="AI366" i="2"/>
  <c r="AQ366" i="2"/>
  <c r="X366" i="2"/>
  <c r="AE366" i="6"/>
  <c r="AL366" i="6"/>
  <c r="Y366" i="6"/>
  <c r="X366" i="6"/>
  <c r="S366" i="6"/>
  <c r="Z366" i="6"/>
  <c r="AN366" i="6"/>
  <c r="W366" i="6"/>
  <c r="N366" i="6"/>
  <c r="P366" i="6"/>
  <c r="V366" i="6"/>
  <c r="AS366" i="6"/>
  <c r="AP366" i="6"/>
  <c r="B366" i="6"/>
  <c r="AM366" i="6"/>
  <c r="AB366" i="6"/>
  <c r="AG366" i="6"/>
  <c r="AD366" i="6"/>
  <c r="AI366" i="6"/>
  <c r="O366" i="6"/>
  <c r="D366" i="6"/>
  <c r="U366" i="6"/>
  <c r="R366" i="6"/>
  <c r="K366" i="6"/>
  <c r="AK366" i="6"/>
  <c r="I366" i="6"/>
  <c r="F366" i="6"/>
  <c r="AH366" i="6"/>
  <c r="M366" i="6"/>
  <c r="AR366" i="6"/>
  <c r="AO366" i="6"/>
  <c r="J366" i="6"/>
  <c r="AJ366" i="6"/>
  <c r="AF366" i="6"/>
  <c r="AC366" i="6"/>
  <c r="AY366" i="6"/>
  <c r="L366" i="6"/>
  <c r="T366" i="6"/>
  <c r="Q366" i="6"/>
  <c r="AA366" i="6"/>
  <c r="AV366" i="6"/>
  <c r="AW366" i="6"/>
  <c r="AU366" i="6"/>
  <c r="AT366" i="6"/>
  <c r="H366" i="6"/>
  <c r="AQ366" i="6"/>
  <c r="C366" i="6"/>
  <c r="E366" i="6"/>
  <c r="AX366" i="6"/>
  <c r="G368" i="11"/>
  <c r="G367" i="2"/>
  <c r="G367" i="5"/>
  <c r="G367" i="6"/>
  <c r="G367" i="9"/>
  <c r="G367" i="8"/>
  <c r="G367" i="7"/>
  <c r="G367" i="10"/>
  <c r="M366" i="5"/>
  <c r="W366" i="5"/>
  <c r="P366" i="5"/>
  <c r="AV366" i="5"/>
  <c r="H366" i="5"/>
  <c r="AH366" i="5"/>
  <c r="K366" i="5"/>
  <c r="AJ366" i="5"/>
  <c r="AL366" i="5"/>
  <c r="D366" i="5"/>
  <c r="AU366" i="5"/>
  <c r="AY366" i="5"/>
  <c r="X366" i="5"/>
  <c r="U366" i="5"/>
  <c r="AG366" i="5"/>
  <c r="AT366" i="5"/>
  <c r="AM366" i="5"/>
  <c r="L366" i="5"/>
  <c r="F366" i="5"/>
  <c r="B366" i="5"/>
  <c r="AR366" i="5"/>
  <c r="AA366" i="5"/>
  <c r="AQ366" i="5"/>
  <c r="AI366" i="5"/>
  <c r="AF366" i="5"/>
  <c r="O366" i="5"/>
  <c r="AB366" i="5"/>
  <c r="T366" i="5"/>
  <c r="AE366" i="5"/>
  <c r="C366" i="5"/>
  <c r="J366" i="5"/>
  <c r="E366" i="5"/>
  <c r="AC366" i="5"/>
  <c r="AW366" i="5"/>
  <c r="Z366" i="5"/>
  <c r="AD366" i="5"/>
  <c r="S366" i="5"/>
  <c r="AX366" i="5"/>
  <c r="AK366" i="5"/>
  <c r="Y366" i="5"/>
  <c r="AP366" i="5"/>
  <c r="I366" i="5"/>
  <c r="AO366" i="5"/>
  <c r="AS366" i="5"/>
  <c r="N366" i="5"/>
  <c r="V366" i="5"/>
  <c r="AN366" i="5"/>
  <c r="Q366" i="5"/>
  <c r="R366" i="5"/>
  <c r="M367" i="2" l="1"/>
  <c r="H367" i="2"/>
  <c r="D367" i="2"/>
  <c r="AV367" i="2"/>
  <c r="AY367" i="2"/>
  <c r="AP367" i="2"/>
  <c r="AO367" i="2"/>
  <c r="AJ367" i="2"/>
  <c r="AF367" i="2"/>
  <c r="Z367" i="2"/>
  <c r="AN367" i="2"/>
  <c r="X367" i="2"/>
  <c r="O367" i="2"/>
  <c r="F367" i="2"/>
  <c r="AL367" i="2"/>
  <c r="L367" i="2"/>
  <c r="AX367" i="2"/>
  <c r="AB367" i="2"/>
  <c r="AG367" i="2"/>
  <c r="AU367" i="2"/>
  <c r="AD367" i="2"/>
  <c r="V367" i="2"/>
  <c r="U367" i="2"/>
  <c r="AI367" i="2"/>
  <c r="N367" i="2"/>
  <c r="R367" i="2"/>
  <c r="E367" i="2"/>
  <c r="W367" i="2"/>
  <c r="AT367" i="2"/>
  <c r="AS367" i="2"/>
  <c r="C367" i="2"/>
  <c r="AW367" i="2"/>
  <c r="AQ367" i="2"/>
  <c r="J367" i="2"/>
  <c r="T367" i="2"/>
  <c r="AH367" i="2"/>
  <c r="AK367" i="2"/>
  <c r="AE367" i="2"/>
  <c r="AR367" i="2"/>
  <c r="P367" i="2"/>
  <c r="AM367" i="2"/>
  <c r="Y367" i="2"/>
  <c r="K367" i="2"/>
  <c r="S367" i="2"/>
  <c r="AC367" i="2"/>
  <c r="AA367" i="2"/>
  <c r="Q367" i="2"/>
  <c r="I367" i="2"/>
  <c r="B367" i="2"/>
  <c r="AQ367" i="6"/>
  <c r="AE367" i="6"/>
  <c r="S367" i="6"/>
  <c r="AP367" i="6"/>
  <c r="AD367" i="6"/>
  <c r="R367" i="6"/>
  <c r="F367" i="6"/>
  <c r="AO367" i="6"/>
  <c r="AB367" i="6"/>
  <c r="AG367" i="6"/>
  <c r="AI367" i="6"/>
  <c r="Z367" i="6"/>
  <c r="P367" i="6"/>
  <c r="I367" i="6"/>
  <c r="K367" i="6"/>
  <c r="D367" i="6"/>
  <c r="AF367" i="6"/>
  <c r="AH367" i="6"/>
  <c r="AY367" i="6"/>
  <c r="H367" i="6"/>
  <c r="J367" i="6"/>
  <c r="AM367" i="6"/>
  <c r="AW367" i="6"/>
  <c r="U367" i="6"/>
  <c r="AA367" i="6"/>
  <c r="Y367" i="6"/>
  <c r="T367" i="6"/>
  <c r="O367" i="6"/>
  <c r="AU367" i="6"/>
  <c r="B367" i="6"/>
  <c r="C367" i="6"/>
  <c r="W367" i="6"/>
  <c r="AT367" i="6"/>
  <c r="AC367" i="6"/>
  <c r="AV367" i="6"/>
  <c r="AL367" i="6"/>
  <c r="AS367" i="6"/>
  <c r="Q367" i="6"/>
  <c r="AJ367" i="6"/>
  <c r="N367" i="6"/>
  <c r="AR367" i="6"/>
  <c r="AK367" i="6"/>
  <c r="M367" i="6"/>
  <c r="V367" i="6"/>
  <c r="AX367" i="6"/>
  <c r="AN367" i="6"/>
  <c r="E367" i="6"/>
  <c r="L367" i="6"/>
  <c r="X367" i="6"/>
  <c r="G369" i="11"/>
  <c r="G368" i="2"/>
  <c r="G368" i="5"/>
  <c r="G368" i="6"/>
  <c r="G368" i="10"/>
  <c r="G368" i="9"/>
  <c r="G368" i="8"/>
  <c r="G368" i="7"/>
  <c r="L367" i="5"/>
  <c r="AR367" i="5"/>
  <c r="AY367" i="5"/>
  <c r="AM367" i="5"/>
  <c r="AU367" i="5"/>
  <c r="AB367" i="5"/>
  <c r="AE367" i="5"/>
  <c r="C367" i="5"/>
  <c r="AI367" i="5"/>
  <c r="H367" i="5"/>
  <c r="O367" i="5"/>
  <c r="AL367" i="5"/>
  <c r="W367" i="5"/>
  <c r="AQ367" i="5"/>
  <c r="Z367" i="5"/>
  <c r="AG367" i="5"/>
  <c r="K367" i="5"/>
  <c r="AA367" i="5"/>
  <c r="S367" i="5"/>
  <c r="AF367" i="5"/>
  <c r="AW367" i="5"/>
  <c r="AT367" i="5"/>
  <c r="R367" i="5"/>
  <c r="AD367" i="5"/>
  <c r="AK367" i="5"/>
  <c r="AH367" i="5"/>
  <c r="AO367" i="5"/>
  <c r="Q367" i="5"/>
  <c r="B367" i="5"/>
  <c r="N367" i="5"/>
  <c r="Y367" i="5"/>
  <c r="V367" i="5"/>
  <c r="U367" i="5"/>
  <c r="P367" i="5"/>
  <c r="AN367" i="5"/>
  <c r="M367" i="5"/>
  <c r="J367" i="5"/>
  <c r="E367" i="5"/>
  <c r="AX367" i="5"/>
  <c r="AS367" i="5"/>
  <c r="X367" i="5"/>
  <c r="I367" i="5"/>
  <c r="D367" i="5"/>
  <c r="F367" i="5"/>
  <c r="AV367" i="5"/>
  <c r="AC367" i="5"/>
  <c r="T367" i="5"/>
  <c r="AP367" i="5"/>
  <c r="AJ367" i="5"/>
  <c r="U368" i="2" l="1"/>
  <c r="O368" i="2"/>
  <c r="B368" i="2"/>
  <c r="AE368" i="2"/>
  <c r="I368" i="2"/>
  <c r="AW368" i="2"/>
  <c r="Z368" i="2"/>
  <c r="T368" i="2"/>
  <c r="AU368" i="2"/>
  <c r="AO368" i="2"/>
  <c r="AD368" i="2"/>
  <c r="S368" i="2"/>
  <c r="Y368" i="2"/>
  <c r="AI368" i="2"/>
  <c r="AC368" i="2"/>
  <c r="M368" i="2"/>
  <c r="N368" i="2"/>
  <c r="X368" i="2"/>
  <c r="W368" i="2"/>
  <c r="Q368" i="2"/>
  <c r="AV368" i="2"/>
  <c r="H368" i="2"/>
  <c r="K368" i="2"/>
  <c r="E368" i="2"/>
  <c r="AB368" i="2"/>
  <c r="AR368" i="2"/>
  <c r="AT368" i="2"/>
  <c r="AK368" i="2"/>
  <c r="L368" i="2"/>
  <c r="C368" i="2"/>
  <c r="AH368" i="2"/>
  <c r="R368" i="2"/>
  <c r="AN368" i="2"/>
  <c r="D368" i="2"/>
  <c r="V368" i="2"/>
  <c r="AJ368" i="2"/>
  <c r="AX368" i="2"/>
  <c r="J368" i="2"/>
  <c r="AS368" i="2"/>
  <c r="AG368" i="2"/>
  <c r="P368" i="2"/>
  <c r="AY368" i="2"/>
  <c r="AF368" i="2"/>
  <c r="AM368" i="2"/>
  <c r="F368" i="2"/>
  <c r="AA368" i="2"/>
  <c r="AP368" i="2"/>
  <c r="AQ368" i="2"/>
  <c r="AL368" i="2"/>
  <c r="AH368" i="6"/>
  <c r="AC368" i="6"/>
  <c r="X368" i="6"/>
  <c r="AL368" i="6"/>
  <c r="AV368" i="6"/>
  <c r="V368" i="6"/>
  <c r="P368" i="6"/>
  <c r="K368" i="6"/>
  <c r="L368" i="6"/>
  <c r="J368" i="6"/>
  <c r="C368" i="6"/>
  <c r="AG368" i="6"/>
  <c r="AJ368" i="6"/>
  <c r="AR368" i="6"/>
  <c r="AO368" i="6"/>
  <c r="I368" i="6"/>
  <c r="AE368" i="6"/>
  <c r="AB368" i="6"/>
  <c r="AF368" i="6"/>
  <c r="AI368" i="6"/>
  <c r="R368" i="6"/>
  <c r="O368" i="6"/>
  <c r="F368" i="6"/>
  <c r="H368" i="6"/>
  <c r="E368" i="6"/>
  <c r="B368" i="6"/>
  <c r="AY368" i="6"/>
  <c r="AU368" i="6"/>
  <c r="AQ368" i="6"/>
  <c r="AN368" i="6"/>
  <c r="Y368" i="6"/>
  <c r="AS368" i="6"/>
  <c r="AD368" i="6"/>
  <c r="AA368" i="6"/>
  <c r="AW368" i="6"/>
  <c r="Z368" i="6"/>
  <c r="Q368" i="6"/>
  <c r="N368" i="6"/>
  <c r="W368" i="6"/>
  <c r="U368" i="6"/>
  <c r="D368" i="6"/>
  <c r="AX368" i="6"/>
  <c r="AM368" i="6"/>
  <c r="T368" i="6"/>
  <c r="AT368" i="6"/>
  <c r="AP368" i="6"/>
  <c r="AK368" i="6"/>
  <c r="M368" i="6"/>
  <c r="S368" i="6"/>
  <c r="G370" i="11"/>
  <c r="G369" i="2"/>
  <c r="G369" i="6"/>
  <c r="G369" i="7"/>
  <c r="G369" i="5"/>
  <c r="G369" i="9"/>
  <c r="G369" i="10"/>
  <c r="G369" i="8"/>
  <c r="AG368" i="5"/>
  <c r="N368" i="5"/>
  <c r="AV368" i="5"/>
  <c r="Y368" i="5"/>
  <c r="U368" i="5"/>
  <c r="AW368" i="5"/>
  <c r="L368" i="5"/>
  <c r="X368" i="5"/>
  <c r="I368" i="5"/>
  <c r="AC368" i="5"/>
  <c r="AO368" i="5"/>
  <c r="S368" i="5"/>
  <c r="AU368" i="5"/>
  <c r="AR368" i="5"/>
  <c r="M368" i="5"/>
  <c r="E368" i="5"/>
  <c r="R368" i="5"/>
  <c r="AI368" i="5"/>
  <c r="AF368" i="5"/>
  <c r="AQ368" i="5"/>
  <c r="AN368" i="5"/>
  <c r="P368" i="5"/>
  <c r="W368" i="5"/>
  <c r="T368" i="5"/>
  <c r="AA368" i="5"/>
  <c r="D368" i="5"/>
  <c r="K368" i="5"/>
  <c r="H368" i="5"/>
  <c r="AM368" i="5"/>
  <c r="O368" i="5"/>
  <c r="AT368" i="5"/>
  <c r="AY368" i="5"/>
  <c r="AP368" i="5"/>
  <c r="C368" i="5"/>
  <c r="F368" i="5"/>
  <c r="AH368" i="5"/>
  <c r="AE368" i="5"/>
  <c r="Z368" i="5"/>
  <c r="AL368" i="5"/>
  <c r="AS368" i="5"/>
  <c r="AD368" i="5"/>
  <c r="Q368" i="5"/>
  <c r="AB368" i="5"/>
  <c r="V368" i="5"/>
  <c r="B368" i="5"/>
  <c r="J368" i="5"/>
  <c r="AX368" i="5"/>
  <c r="AK368" i="5"/>
  <c r="AJ368" i="5"/>
  <c r="AF369" i="5" l="1"/>
  <c r="Q369" i="5"/>
  <c r="AM369" i="5"/>
  <c r="K369" i="5"/>
  <c r="T369" i="5"/>
  <c r="AJ369" i="5"/>
  <c r="W369" i="5"/>
  <c r="AT369" i="5"/>
  <c r="H369" i="5"/>
  <c r="P369" i="5"/>
  <c r="C369" i="5"/>
  <c r="AO369" i="5"/>
  <c r="AQ369" i="5"/>
  <c r="AY369" i="5"/>
  <c r="AH369" i="5"/>
  <c r="AN369" i="5"/>
  <c r="AE369" i="5"/>
  <c r="AI369" i="5"/>
  <c r="AA369" i="5"/>
  <c r="J369" i="5"/>
  <c r="S369" i="5"/>
  <c r="O369" i="5"/>
  <c r="Z369" i="5"/>
  <c r="D369" i="5"/>
  <c r="AW369" i="5"/>
  <c r="Y369" i="5"/>
  <c r="B369" i="5"/>
  <c r="AS369" i="5"/>
  <c r="AP369" i="5"/>
  <c r="AC369" i="5"/>
  <c r="X369" i="5"/>
  <c r="AL369" i="5"/>
  <c r="U369" i="5"/>
  <c r="R369" i="5"/>
  <c r="AV369" i="5"/>
  <c r="AX369" i="5"/>
  <c r="L369" i="5"/>
  <c r="V369" i="5"/>
  <c r="N369" i="5"/>
  <c r="AU369" i="5"/>
  <c r="AG369" i="5"/>
  <c r="E369" i="5"/>
  <c r="I369" i="5"/>
  <c r="AR369" i="5"/>
  <c r="AK369" i="5"/>
  <c r="AD369" i="5"/>
  <c r="F369" i="5"/>
  <c r="AB369" i="5"/>
  <c r="M369" i="5"/>
  <c r="AQ369" i="2"/>
  <c r="S369" i="2"/>
  <c r="AS369" i="2"/>
  <c r="AY369" i="2"/>
  <c r="AE369" i="2"/>
  <c r="AK369" i="2"/>
  <c r="K369" i="2"/>
  <c r="AD369" i="2"/>
  <c r="R369" i="2"/>
  <c r="AO369" i="2"/>
  <c r="M369" i="2"/>
  <c r="AM369" i="2"/>
  <c r="AI369" i="2"/>
  <c r="J369" i="2"/>
  <c r="AC369" i="2"/>
  <c r="AA369" i="2"/>
  <c r="P369" i="2"/>
  <c r="L369" i="2"/>
  <c r="O369" i="2"/>
  <c r="AX369" i="2"/>
  <c r="F369" i="2"/>
  <c r="AG369" i="2"/>
  <c r="C369" i="2"/>
  <c r="AH369" i="2"/>
  <c r="E369" i="2"/>
  <c r="I369" i="2"/>
  <c r="W369" i="2"/>
  <c r="AW369" i="2"/>
  <c r="AB369" i="2"/>
  <c r="AL369" i="2"/>
  <c r="AJ369" i="2"/>
  <c r="AR369" i="2"/>
  <c r="V369" i="2"/>
  <c r="U369" i="2"/>
  <c r="B369" i="2"/>
  <c r="AV369" i="2"/>
  <c r="Q369" i="2"/>
  <c r="N369" i="2"/>
  <c r="X369" i="2"/>
  <c r="AF369" i="2"/>
  <c r="AP369" i="2"/>
  <c r="T369" i="2"/>
  <c r="AT369" i="2"/>
  <c r="H369" i="2"/>
  <c r="Z369" i="2"/>
  <c r="D369" i="2"/>
  <c r="AN369" i="2"/>
  <c r="Y369" i="2"/>
  <c r="AU369" i="2"/>
  <c r="AI369" i="7"/>
  <c r="Q369" i="7"/>
  <c r="E369" i="7"/>
  <c r="AA369" i="7"/>
  <c r="W369" i="7"/>
  <c r="AY369" i="7"/>
  <c r="T369" i="7"/>
  <c r="F369" i="7"/>
  <c r="K369" i="7"/>
  <c r="AE369" i="7"/>
  <c r="S369" i="7"/>
  <c r="D369" i="7"/>
  <c r="AT369" i="7"/>
  <c r="O369" i="7"/>
  <c r="AR369" i="7"/>
  <c r="AM369" i="7"/>
  <c r="AH369" i="7"/>
  <c r="AX369" i="7"/>
  <c r="R369" i="7"/>
  <c r="AL369" i="7"/>
  <c r="V369" i="7"/>
  <c r="AD369" i="7"/>
  <c r="AQ369" i="7"/>
  <c r="AF369" i="7"/>
  <c r="J369" i="7"/>
  <c r="N369" i="7"/>
  <c r="P369" i="7"/>
  <c r="B369" i="7"/>
  <c r="AW369" i="7"/>
  <c r="AS369" i="7"/>
  <c r="AV369" i="7"/>
  <c r="AP369" i="7"/>
  <c r="Z369" i="7"/>
  <c r="AK369" i="7"/>
  <c r="AG369" i="7"/>
  <c r="AC369" i="7"/>
  <c r="H369" i="7"/>
  <c r="C369" i="7"/>
  <c r="Y369" i="7"/>
  <c r="U369" i="7"/>
  <c r="L369" i="7"/>
  <c r="AN369" i="7"/>
  <c r="M369" i="7"/>
  <c r="I369" i="7"/>
  <c r="AO369" i="7"/>
  <c r="AU369" i="7"/>
  <c r="AJ369" i="7"/>
  <c r="X369" i="7"/>
  <c r="AB369" i="7"/>
  <c r="G371" i="11"/>
  <c r="G370" i="2"/>
  <c r="G370" i="6"/>
  <c r="G370" i="7"/>
  <c r="G370" i="5"/>
  <c r="G370" i="9"/>
  <c r="G370" i="10"/>
  <c r="G370" i="8"/>
  <c r="AF369" i="6"/>
  <c r="AE369" i="6"/>
  <c r="Z369" i="6"/>
  <c r="AY369" i="6"/>
  <c r="B369" i="6"/>
  <c r="T369" i="6"/>
  <c r="R369" i="6"/>
  <c r="M369" i="6"/>
  <c r="V369" i="6"/>
  <c r="H369" i="6"/>
  <c r="E369" i="6"/>
  <c r="AX369" i="6"/>
  <c r="AW369" i="6"/>
  <c r="AU369" i="6"/>
  <c r="AQ369" i="6"/>
  <c r="AK369" i="6"/>
  <c r="O369" i="6"/>
  <c r="AH369" i="6"/>
  <c r="AD369" i="6"/>
  <c r="X369" i="6"/>
  <c r="AV369" i="6"/>
  <c r="U369" i="6"/>
  <c r="Q369" i="6"/>
  <c r="K369" i="6"/>
  <c r="N369" i="6"/>
  <c r="D369" i="6"/>
  <c r="AN369" i="6"/>
  <c r="AO369" i="6"/>
  <c r="AT369" i="6"/>
  <c r="AP369" i="6"/>
  <c r="J369" i="6"/>
  <c r="L369" i="6"/>
  <c r="AG369" i="6"/>
  <c r="AC369" i="6"/>
  <c r="AL369" i="6"/>
  <c r="AA369" i="6"/>
  <c r="S369" i="6"/>
  <c r="P369" i="6"/>
  <c r="I369" i="6"/>
  <c r="Y369" i="6"/>
  <c r="F369" i="6"/>
  <c r="C369" i="6"/>
  <c r="AI369" i="6"/>
  <c r="W369" i="6"/>
  <c r="AR369" i="6"/>
  <c r="AS369" i="6"/>
  <c r="AM369" i="6"/>
  <c r="AB369" i="6"/>
  <c r="AJ369" i="6"/>
  <c r="AE370" i="5" l="1"/>
  <c r="AB370" i="5"/>
  <c r="Y370" i="5"/>
  <c r="I370" i="5"/>
  <c r="Z370" i="5"/>
  <c r="S370" i="5"/>
  <c r="P370" i="5"/>
  <c r="C370" i="5"/>
  <c r="U370" i="5"/>
  <c r="D370" i="5"/>
  <c r="AY370" i="5"/>
  <c r="M370" i="5"/>
  <c r="AP370" i="5"/>
  <c r="AM370" i="5"/>
  <c r="X370" i="5"/>
  <c r="L370" i="5"/>
  <c r="AD370" i="5"/>
  <c r="W370" i="5"/>
  <c r="B370" i="5"/>
  <c r="K370" i="5"/>
  <c r="R370" i="5"/>
  <c r="AL370" i="5"/>
  <c r="AV370" i="5"/>
  <c r="J370" i="5"/>
  <c r="F370" i="5"/>
  <c r="AJ370" i="5"/>
  <c r="V370" i="5"/>
  <c r="H370" i="5"/>
  <c r="AO370" i="5"/>
  <c r="T370" i="5"/>
  <c r="AT370" i="5"/>
  <c r="AU370" i="5"/>
  <c r="Q370" i="5"/>
  <c r="AH370" i="5"/>
  <c r="AS370" i="5"/>
  <c r="AK370" i="5"/>
  <c r="AI370" i="5"/>
  <c r="AQ370" i="5"/>
  <c r="AF370" i="5"/>
  <c r="AC370" i="5"/>
  <c r="E370" i="5"/>
  <c r="AN370" i="5"/>
  <c r="AX370" i="5"/>
  <c r="AW370" i="5"/>
  <c r="AG370" i="5"/>
  <c r="O370" i="5"/>
  <c r="AR370" i="5"/>
  <c r="N370" i="5"/>
  <c r="AA370" i="5"/>
  <c r="Q370" i="2"/>
  <c r="AN370" i="2"/>
  <c r="AX370" i="2"/>
  <c r="N370" i="2"/>
  <c r="E370" i="2"/>
  <c r="W370" i="2"/>
  <c r="P370" i="2"/>
  <c r="O370" i="2"/>
  <c r="AQ370" i="2"/>
  <c r="AW370" i="2"/>
  <c r="D370" i="2"/>
  <c r="K370" i="2"/>
  <c r="AB370" i="2"/>
  <c r="AE370" i="2"/>
  <c r="AK370" i="2"/>
  <c r="AL370" i="2"/>
  <c r="AV370" i="2"/>
  <c r="L370" i="2"/>
  <c r="S370" i="2"/>
  <c r="Y370" i="2"/>
  <c r="U370" i="2"/>
  <c r="J370" i="2"/>
  <c r="M370" i="2"/>
  <c r="B370" i="2"/>
  <c r="AU370" i="2"/>
  <c r="AD370" i="2"/>
  <c r="Z370" i="2"/>
  <c r="T370" i="2"/>
  <c r="AM370" i="2"/>
  <c r="X370" i="2"/>
  <c r="H370" i="2"/>
  <c r="AJ370" i="2"/>
  <c r="AG370" i="2"/>
  <c r="AP370" i="2"/>
  <c r="AF370" i="2"/>
  <c r="AO370" i="2"/>
  <c r="C370" i="2"/>
  <c r="AC370" i="2"/>
  <c r="AT370" i="2"/>
  <c r="AS370" i="2"/>
  <c r="AI370" i="2"/>
  <c r="AA370" i="2"/>
  <c r="I370" i="2"/>
  <c r="AR370" i="2"/>
  <c r="AY370" i="2"/>
  <c r="R370" i="2"/>
  <c r="V370" i="2"/>
  <c r="F370" i="2"/>
  <c r="AH370" i="2"/>
  <c r="H370" i="7"/>
  <c r="AY370" i="7"/>
  <c r="Y370" i="7"/>
  <c r="AP370" i="7"/>
  <c r="AU370" i="7"/>
  <c r="AQ370" i="7"/>
  <c r="AH370" i="7"/>
  <c r="AX370" i="7"/>
  <c r="AW370" i="7"/>
  <c r="AI370" i="7"/>
  <c r="AE370" i="7"/>
  <c r="O370" i="7"/>
  <c r="X370" i="7"/>
  <c r="AV370" i="7"/>
  <c r="W370" i="7"/>
  <c r="S370" i="7"/>
  <c r="AT370" i="7"/>
  <c r="AO370" i="7"/>
  <c r="K370" i="7"/>
  <c r="AA370" i="7"/>
  <c r="AN370" i="7"/>
  <c r="AS370" i="7"/>
  <c r="AM370" i="7"/>
  <c r="J370" i="7"/>
  <c r="R370" i="7"/>
  <c r="AG370" i="7"/>
  <c r="V370" i="7"/>
  <c r="AD370" i="7"/>
  <c r="N370" i="7"/>
  <c r="U370" i="7"/>
  <c r="C370" i="7"/>
  <c r="D370" i="7"/>
  <c r="L370" i="7"/>
  <c r="I370" i="7"/>
  <c r="AK370" i="7"/>
  <c r="AC370" i="7"/>
  <c r="F370" i="7"/>
  <c r="AR370" i="7"/>
  <c r="Q370" i="7"/>
  <c r="B370" i="7"/>
  <c r="AL370" i="7"/>
  <c r="T370" i="7"/>
  <c r="P370" i="7"/>
  <c r="Z370" i="7"/>
  <c r="E370" i="7"/>
  <c r="AB370" i="7"/>
  <c r="M370" i="7"/>
  <c r="AF370" i="7"/>
  <c r="AJ370" i="7"/>
  <c r="G372" i="11"/>
  <c r="G371" i="2"/>
  <c r="G371" i="7"/>
  <c r="G371" i="6"/>
  <c r="G371" i="5"/>
  <c r="G371" i="10"/>
  <c r="G371" i="8"/>
  <c r="G371" i="9"/>
  <c r="F370" i="6"/>
  <c r="H370" i="6"/>
  <c r="B370" i="6"/>
  <c r="AC370" i="6"/>
  <c r="AW370" i="6"/>
  <c r="AT370" i="6"/>
  <c r="AM370" i="6"/>
  <c r="AA370" i="6"/>
  <c r="AJ370" i="6"/>
  <c r="AG370" i="6"/>
  <c r="Z370" i="6"/>
  <c r="Y370" i="6"/>
  <c r="W370" i="6"/>
  <c r="T370" i="6"/>
  <c r="M370" i="6"/>
  <c r="AL370" i="6"/>
  <c r="J370" i="6"/>
  <c r="X370" i="6"/>
  <c r="AK370" i="6"/>
  <c r="AV370" i="6"/>
  <c r="AS370" i="6"/>
  <c r="AY370" i="6"/>
  <c r="P370" i="6"/>
  <c r="AI370" i="6"/>
  <c r="AF370" i="6"/>
  <c r="Q370" i="6"/>
  <c r="K370" i="6"/>
  <c r="V370" i="6"/>
  <c r="S370" i="6"/>
  <c r="AR370" i="6"/>
  <c r="D370" i="6"/>
  <c r="I370" i="6"/>
  <c r="E370" i="6"/>
  <c r="N370" i="6"/>
  <c r="C370" i="6"/>
  <c r="AP370" i="6"/>
  <c r="AU370" i="6"/>
  <c r="AO370" i="6"/>
  <c r="AQ370" i="6"/>
  <c r="AN370" i="6"/>
  <c r="R370" i="6"/>
  <c r="U370" i="6"/>
  <c r="O370" i="6"/>
  <c r="AE370" i="6"/>
  <c r="AD370" i="6"/>
  <c r="AH370" i="6"/>
  <c r="AB370" i="6"/>
  <c r="L370" i="6"/>
  <c r="AX370" i="6"/>
  <c r="O371" i="5" l="1"/>
  <c r="H371" i="5"/>
  <c r="AD371" i="5"/>
  <c r="AV371" i="5"/>
  <c r="AO371" i="5"/>
  <c r="C371" i="5"/>
  <c r="AP371" i="5"/>
  <c r="W371" i="5"/>
  <c r="AU371" i="5"/>
  <c r="AC371" i="5"/>
  <c r="AX371" i="5"/>
  <c r="V371" i="5"/>
  <c r="AQ371" i="5"/>
  <c r="AT371" i="5"/>
  <c r="Q371" i="5"/>
  <c r="AL371" i="5"/>
  <c r="F371" i="5"/>
  <c r="K371" i="5"/>
  <c r="E371" i="5"/>
  <c r="Z371" i="5"/>
  <c r="AJ371" i="5"/>
  <c r="AE371" i="5"/>
  <c r="AN371" i="5"/>
  <c r="N371" i="5"/>
  <c r="T371" i="5"/>
  <c r="U371" i="5"/>
  <c r="AB371" i="5"/>
  <c r="B371" i="5"/>
  <c r="AI371" i="5"/>
  <c r="R371" i="5"/>
  <c r="P371" i="5"/>
  <c r="AS371" i="5"/>
  <c r="S371" i="5"/>
  <c r="M371" i="5"/>
  <c r="AY371" i="5"/>
  <c r="I371" i="5"/>
  <c r="J371" i="5"/>
  <c r="D371" i="5"/>
  <c r="AM371" i="5"/>
  <c r="AA371" i="5"/>
  <c r="Y371" i="5"/>
  <c r="L371" i="5"/>
  <c r="AR371" i="5"/>
  <c r="X371" i="5"/>
  <c r="AH371" i="5"/>
  <c r="AG371" i="5"/>
  <c r="AF371" i="5"/>
  <c r="AK371" i="5"/>
  <c r="AW371" i="5"/>
  <c r="O371" i="2"/>
  <c r="AS371" i="2"/>
  <c r="M371" i="2"/>
  <c r="H371" i="2"/>
  <c r="AO371" i="2"/>
  <c r="C371" i="2"/>
  <c r="Z371" i="2"/>
  <c r="AH371" i="2"/>
  <c r="AF371" i="2"/>
  <c r="AC371" i="2"/>
  <c r="AU371" i="2"/>
  <c r="I371" i="2"/>
  <c r="AG371" i="2"/>
  <c r="U371" i="2"/>
  <c r="Q371" i="2"/>
  <c r="AI371" i="2"/>
  <c r="AQ371" i="2"/>
  <c r="B371" i="2"/>
  <c r="E371" i="2"/>
  <c r="W371" i="2"/>
  <c r="X371" i="2"/>
  <c r="AX371" i="2"/>
  <c r="AN371" i="2"/>
  <c r="K371" i="2"/>
  <c r="AW371" i="2"/>
  <c r="AB371" i="2"/>
  <c r="AV371" i="2"/>
  <c r="AP371" i="2"/>
  <c r="AJ371" i="2"/>
  <c r="AY371" i="2"/>
  <c r="AT371" i="2"/>
  <c r="AR371" i="2"/>
  <c r="T371" i="2"/>
  <c r="AM371" i="2"/>
  <c r="AD371" i="2"/>
  <c r="N371" i="2"/>
  <c r="S371" i="2"/>
  <c r="AL371" i="2"/>
  <c r="AK371" i="2"/>
  <c r="Y371" i="2"/>
  <c r="R371" i="2"/>
  <c r="P371" i="2"/>
  <c r="D371" i="2"/>
  <c r="AA371" i="2"/>
  <c r="J371" i="2"/>
  <c r="V371" i="2"/>
  <c r="F371" i="2"/>
  <c r="AE371" i="2"/>
  <c r="L371" i="2"/>
  <c r="AK371" i="6"/>
  <c r="AH371" i="6"/>
  <c r="C371" i="6"/>
  <c r="AT371" i="6"/>
  <c r="X371" i="6"/>
  <c r="U371" i="6"/>
  <c r="AF371" i="6"/>
  <c r="T371" i="6"/>
  <c r="K371" i="6"/>
  <c r="H371" i="6"/>
  <c r="AA371" i="6"/>
  <c r="S371" i="6"/>
  <c r="AN371" i="6"/>
  <c r="AW371" i="6"/>
  <c r="AR371" i="6"/>
  <c r="Z371" i="6"/>
  <c r="Q371" i="6"/>
  <c r="AB371" i="6"/>
  <c r="AJ371" i="6"/>
  <c r="AE371" i="6"/>
  <c r="AS371" i="6"/>
  <c r="AD371" i="6"/>
  <c r="P371" i="6"/>
  <c r="W371" i="6"/>
  <c r="R371" i="6"/>
  <c r="N371" i="6"/>
  <c r="D371" i="6"/>
  <c r="J371" i="6"/>
  <c r="E371" i="6"/>
  <c r="AQ371" i="6"/>
  <c r="AY371" i="6"/>
  <c r="AV371" i="6"/>
  <c r="AP371" i="6"/>
  <c r="M371" i="6"/>
  <c r="AL371" i="6"/>
  <c r="AI371" i="6"/>
  <c r="AC371" i="6"/>
  <c r="AO371" i="6"/>
  <c r="Y371" i="6"/>
  <c r="V371" i="6"/>
  <c r="O371" i="6"/>
  <c r="L371" i="6"/>
  <c r="I371" i="6"/>
  <c r="B371" i="6"/>
  <c r="AM371" i="6"/>
  <c r="AX371" i="6"/>
  <c r="AU371" i="6"/>
  <c r="AG371" i="6"/>
  <c r="F371" i="6"/>
  <c r="G373" i="11"/>
  <c r="G372" i="2"/>
  <c r="G372" i="6"/>
  <c r="G372" i="5"/>
  <c r="G372" i="7"/>
  <c r="G372" i="9"/>
  <c r="G372" i="8"/>
  <c r="G372" i="10"/>
  <c r="AD371" i="7"/>
  <c r="C371" i="7"/>
  <c r="L371" i="7"/>
  <c r="Z371" i="7"/>
  <c r="R371" i="7"/>
  <c r="AL371" i="7"/>
  <c r="AN371" i="7"/>
  <c r="X371" i="7"/>
  <c r="F371" i="7"/>
  <c r="V371" i="7"/>
  <c r="K371" i="7"/>
  <c r="AV371" i="7"/>
  <c r="AS371" i="7"/>
  <c r="AO371" i="7"/>
  <c r="B371" i="7"/>
  <c r="AJ371" i="7"/>
  <c r="P371" i="7"/>
  <c r="AG371" i="7"/>
  <c r="AC371" i="7"/>
  <c r="AK371" i="7"/>
  <c r="J371" i="7"/>
  <c r="O371" i="7"/>
  <c r="U371" i="7"/>
  <c r="Q371" i="7"/>
  <c r="T371" i="7"/>
  <c r="AI371" i="7"/>
  <c r="I371" i="7"/>
  <c r="E371" i="7"/>
  <c r="AW371" i="7"/>
  <c r="D371" i="7"/>
  <c r="AQ371" i="7"/>
  <c r="AR371" i="7"/>
  <c r="AF371" i="7"/>
  <c r="AH371" i="7"/>
  <c r="AE371" i="7"/>
  <c r="Y371" i="7"/>
  <c r="M371" i="7"/>
  <c r="AY371" i="7"/>
  <c r="S371" i="7"/>
  <c r="H371" i="7"/>
  <c r="AU371" i="7"/>
  <c r="AX371" i="7"/>
  <c r="AP371" i="7"/>
  <c r="W371" i="7"/>
  <c r="AT371" i="7"/>
  <c r="AA371" i="7"/>
  <c r="AM371" i="7"/>
  <c r="N371" i="7"/>
  <c r="AB371" i="7"/>
  <c r="E372" i="7" l="1"/>
  <c r="K372" i="7"/>
  <c r="Z372" i="7"/>
  <c r="J372" i="7"/>
  <c r="AN372" i="7"/>
  <c r="AS372" i="7"/>
  <c r="V372" i="7"/>
  <c r="B372" i="7"/>
  <c r="AB372" i="7"/>
  <c r="Y372" i="7"/>
  <c r="AX372" i="7"/>
  <c r="AJ372" i="7"/>
  <c r="P372" i="7"/>
  <c r="I372" i="7"/>
  <c r="U372" i="7"/>
  <c r="AH372" i="7"/>
  <c r="D372" i="7"/>
  <c r="AR372" i="7"/>
  <c r="AW372" i="7"/>
  <c r="AG372" i="7"/>
  <c r="AE372" i="7"/>
  <c r="AM372" i="7"/>
  <c r="H372" i="7"/>
  <c r="AV372" i="7"/>
  <c r="AF372" i="7"/>
  <c r="S372" i="7"/>
  <c r="AA372" i="7"/>
  <c r="AP372" i="7"/>
  <c r="N372" i="7"/>
  <c r="O372" i="7"/>
  <c r="W372" i="7"/>
  <c r="AT372" i="7"/>
  <c r="AO372" i="7"/>
  <c r="C372" i="7"/>
  <c r="F372" i="7"/>
  <c r="M372" i="7"/>
  <c r="Q372" i="7"/>
  <c r="AD372" i="7"/>
  <c r="R372" i="7"/>
  <c r="AK372" i="7"/>
  <c r="AY372" i="7"/>
  <c r="AU372" i="7"/>
  <c r="X372" i="7"/>
  <c r="AI372" i="7"/>
  <c r="T372" i="7"/>
  <c r="AL372" i="7"/>
  <c r="L372" i="7"/>
  <c r="AQ372" i="7"/>
  <c r="AC372" i="7"/>
  <c r="N372" i="2"/>
  <c r="U372" i="2"/>
  <c r="X372" i="2"/>
  <c r="F372" i="2"/>
  <c r="B372" i="2"/>
  <c r="I372" i="2"/>
  <c r="V372" i="2"/>
  <c r="AO372" i="2"/>
  <c r="AW372" i="2"/>
  <c r="AJ372" i="2"/>
  <c r="AV372" i="2"/>
  <c r="AE372" i="2"/>
  <c r="AK372" i="2"/>
  <c r="Q372" i="2"/>
  <c r="R372" i="2"/>
  <c r="AB372" i="2"/>
  <c r="AY372" i="2"/>
  <c r="Y372" i="2"/>
  <c r="AH372" i="2"/>
  <c r="AR372" i="2"/>
  <c r="T372" i="2"/>
  <c r="AM372" i="2"/>
  <c r="M372" i="2"/>
  <c r="P372" i="2"/>
  <c r="K372" i="2"/>
  <c r="E372" i="2"/>
  <c r="AA372" i="2"/>
  <c r="AU372" i="2"/>
  <c r="AF372" i="2"/>
  <c r="D372" i="2"/>
  <c r="AX372" i="2"/>
  <c r="AT372" i="2"/>
  <c r="J372" i="2"/>
  <c r="AN372" i="2"/>
  <c r="AL372" i="2"/>
  <c r="AS372" i="2"/>
  <c r="AC372" i="2"/>
  <c r="S372" i="2"/>
  <c r="Z372" i="2"/>
  <c r="AG372" i="2"/>
  <c r="H372" i="2"/>
  <c r="W372" i="2"/>
  <c r="L372" i="2"/>
  <c r="AD372" i="2"/>
  <c r="AQ372" i="2"/>
  <c r="AP372" i="2"/>
  <c r="O372" i="2"/>
  <c r="AI372" i="2"/>
  <c r="C372" i="2"/>
  <c r="AK372" i="5"/>
  <c r="J372" i="5"/>
  <c r="Q372" i="5"/>
  <c r="W372" i="5"/>
  <c r="AY372" i="5"/>
  <c r="Y372" i="5"/>
  <c r="AR372" i="5"/>
  <c r="AQ372" i="5"/>
  <c r="S372" i="5"/>
  <c r="AM372" i="5"/>
  <c r="M372" i="5"/>
  <c r="AB372" i="5"/>
  <c r="P372" i="5"/>
  <c r="I372" i="5"/>
  <c r="AA372" i="5"/>
  <c r="AV372" i="5"/>
  <c r="H372" i="5"/>
  <c r="AI372" i="5"/>
  <c r="O372" i="5"/>
  <c r="AJ372" i="5"/>
  <c r="AP372" i="5"/>
  <c r="C372" i="5"/>
  <c r="X372" i="5"/>
  <c r="V372" i="5"/>
  <c r="AH372" i="5"/>
  <c r="AX372" i="5"/>
  <c r="L372" i="5"/>
  <c r="F372" i="5"/>
  <c r="D372" i="5"/>
  <c r="AL372" i="5"/>
  <c r="AU372" i="5"/>
  <c r="AO372" i="5"/>
  <c r="T372" i="5"/>
  <c r="N372" i="5"/>
  <c r="K372" i="5"/>
  <c r="E372" i="5"/>
  <c r="AG372" i="5"/>
  <c r="AW372" i="5"/>
  <c r="AE372" i="5"/>
  <c r="AT372" i="5"/>
  <c r="AD372" i="5"/>
  <c r="U372" i="5"/>
  <c r="R372" i="5"/>
  <c r="AS372" i="5"/>
  <c r="AN372" i="5"/>
  <c r="AC372" i="5"/>
  <c r="AF372" i="5"/>
  <c r="B372" i="5"/>
  <c r="Z372" i="5"/>
  <c r="G374" i="11"/>
  <c r="G373" i="2"/>
  <c r="G373" i="7"/>
  <c r="G373" i="5"/>
  <c r="G373" i="6"/>
  <c r="G373" i="8"/>
  <c r="G373" i="10"/>
  <c r="G373" i="9"/>
  <c r="AO372" i="6"/>
  <c r="K372" i="6"/>
  <c r="E372" i="6"/>
  <c r="AV372" i="6"/>
  <c r="AB372" i="6"/>
  <c r="AW372" i="6"/>
  <c r="AU372" i="6"/>
  <c r="S372" i="6"/>
  <c r="O372" i="6"/>
  <c r="AJ372" i="6"/>
  <c r="Q372" i="6"/>
  <c r="AF372" i="6"/>
  <c r="AN372" i="6"/>
  <c r="W372" i="6"/>
  <c r="AS372" i="6"/>
  <c r="AD372" i="6"/>
  <c r="AA372" i="6"/>
  <c r="J372" i="6"/>
  <c r="P372" i="6"/>
  <c r="I372" i="6"/>
  <c r="M372" i="6"/>
  <c r="AT372" i="6"/>
  <c r="AP372" i="6"/>
  <c r="D372" i="6"/>
  <c r="AM372" i="6"/>
  <c r="AG372" i="6"/>
  <c r="H372" i="6"/>
  <c r="C372" i="6"/>
  <c r="AX372" i="6"/>
  <c r="Y372" i="6"/>
  <c r="T372" i="6"/>
  <c r="AI372" i="6"/>
  <c r="AH372" i="6"/>
  <c r="AL372" i="6"/>
  <c r="L372" i="6"/>
  <c r="F372" i="6"/>
  <c r="AQ372" i="6"/>
  <c r="Z372" i="6"/>
  <c r="AY372" i="6"/>
  <c r="AR372" i="6"/>
  <c r="AC372" i="6"/>
  <c r="N372" i="6"/>
  <c r="AK372" i="6"/>
  <c r="AE372" i="6"/>
  <c r="V372" i="6"/>
  <c r="B372" i="6"/>
  <c r="X372" i="6"/>
  <c r="R372" i="6"/>
  <c r="U372" i="6"/>
  <c r="AV373" i="6" l="1"/>
  <c r="AO373" i="6"/>
  <c r="V373" i="6"/>
  <c r="H373" i="6"/>
  <c r="W373" i="6"/>
  <c r="AJ373" i="6"/>
  <c r="AB373" i="6"/>
  <c r="I373" i="6"/>
  <c r="AK373" i="6"/>
  <c r="X373" i="6"/>
  <c r="O373" i="6"/>
  <c r="AT373" i="6"/>
  <c r="F373" i="6"/>
  <c r="L373" i="6"/>
  <c r="B373" i="6"/>
  <c r="AG373" i="6"/>
  <c r="AH373" i="6"/>
  <c r="AQ373" i="6"/>
  <c r="AN373" i="6"/>
  <c r="T373" i="6"/>
  <c r="E373" i="6"/>
  <c r="G9" i="12" s="1"/>
  <c r="AD373" i="6"/>
  <c r="AA373" i="6"/>
  <c r="AF373" i="6"/>
  <c r="Q373" i="6"/>
  <c r="N373" i="6"/>
  <c r="AE373" i="6"/>
  <c r="AU373" i="6"/>
  <c r="D373" i="6"/>
  <c r="AM373" i="6"/>
  <c r="Y373" i="6"/>
  <c r="AS373" i="6"/>
  <c r="AP373" i="6"/>
  <c r="Z373" i="6"/>
  <c r="U373" i="6"/>
  <c r="AR373" i="6"/>
  <c r="AC373" i="6"/>
  <c r="M373" i="6"/>
  <c r="AX373" i="6"/>
  <c r="R373" i="6"/>
  <c r="P373" i="6"/>
  <c r="AW373" i="6"/>
  <c r="S373" i="6"/>
  <c r="K373" i="6"/>
  <c r="AY373" i="6"/>
  <c r="C373" i="6"/>
  <c r="AI373" i="6"/>
  <c r="AL373" i="6"/>
  <c r="J373" i="6"/>
  <c r="K373" i="2"/>
  <c r="AW373" i="2"/>
  <c r="AS373" i="2"/>
  <c r="AH373" i="2"/>
  <c r="AK373" i="2"/>
  <c r="AG373" i="2"/>
  <c r="J373" i="2"/>
  <c r="Y373" i="2"/>
  <c r="U373" i="2"/>
  <c r="AD373" i="2"/>
  <c r="M373" i="2"/>
  <c r="I373" i="2"/>
  <c r="F373" i="2"/>
  <c r="AV373" i="2"/>
  <c r="AR373" i="2"/>
  <c r="X373" i="2"/>
  <c r="T373" i="2"/>
  <c r="AU373" i="2"/>
  <c r="AQ373" i="2"/>
  <c r="AC373" i="2"/>
  <c r="D373" i="2"/>
  <c r="E373" i="2"/>
  <c r="E9" i="12" s="1"/>
  <c r="AP373" i="2"/>
  <c r="AY373" i="2"/>
  <c r="AT373" i="2"/>
  <c r="AA373" i="2"/>
  <c r="AM373" i="2"/>
  <c r="AJ373" i="2"/>
  <c r="C373" i="2"/>
  <c r="AL373" i="2"/>
  <c r="L373" i="2"/>
  <c r="AX373" i="2"/>
  <c r="V373" i="2"/>
  <c r="AI373" i="2"/>
  <c r="Z373" i="2"/>
  <c r="Q373" i="2"/>
  <c r="W373" i="2"/>
  <c r="B373" i="2"/>
  <c r="AB373" i="2"/>
  <c r="AF373" i="2"/>
  <c r="P373" i="2"/>
  <c r="R373" i="2"/>
  <c r="H373" i="2"/>
  <c r="O373" i="2"/>
  <c r="N373" i="2"/>
  <c r="AN373" i="2"/>
  <c r="AE373" i="2"/>
  <c r="S373" i="2"/>
  <c r="AO373" i="2"/>
  <c r="AJ373" i="5"/>
  <c r="Q373" i="5"/>
  <c r="AC373" i="5"/>
  <c r="AN373" i="5"/>
  <c r="X373" i="5"/>
  <c r="AF373" i="5"/>
  <c r="B373" i="5"/>
  <c r="AM373" i="5"/>
  <c r="L373" i="5"/>
  <c r="P373" i="5"/>
  <c r="Z373" i="5"/>
  <c r="AE373" i="5"/>
  <c r="AU373" i="5"/>
  <c r="AX373" i="5"/>
  <c r="U373" i="5"/>
  <c r="T373" i="5"/>
  <c r="AI373" i="5"/>
  <c r="AD373" i="5"/>
  <c r="AY373" i="5"/>
  <c r="O373" i="5"/>
  <c r="W373" i="5"/>
  <c r="N373" i="5"/>
  <c r="S373" i="5"/>
  <c r="I373" i="5"/>
  <c r="K373" i="5"/>
  <c r="AR373" i="5"/>
  <c r="AS373" i="5"/>
  <c r="F373" i="5"/>
  <c r="AW373" i="5"/>
  <c r="AT373" i="5"/>
  <c r="AB373" i="5"/>
  <c r="R373" i="5"/>
  <c r="E373" i="5"/>
  <c r="F9" i="12" s="1"/>
  <c r="Y373" i="5"/>
  <c r="V373" i="5"/>
  <c r="AQ373" i="5"/>
  <c r="D373" i="5"/>
  <c r="AG373" i="5"/>
  <c r="H373" i="5"/>
  <c r="AA373" i="5"/>
  <c r="AL373" i="5"/>
  <c r="AP373" i="5"/>
  <c r="AO373" i="5"/>
  <c r="AK373" i="5"/>
  <c r="C373" i="5"/>
  <c r="M373" i="5"/>
  <c r="AV373" i="5"/>
  <c r="J373" i="5"/>
  <c r="AH373" i="5"/>
  <c r="G375" i="11"/>
  <c r="G374" i="2"/>
  <c r="G374" i="6"/>
  <c r="G374" i="5"/>
  <c r="G374" i="7"/>
  <c r="G374" i="8"/>
  <c r="G374" i="10"/>
  <c r="G374" i="9"/>
  <c r="AM373" i="7"/>
  <c r="M373" i="7"/>
  <c r="AN373" i="7"/>
  <c r="L373" i="7"/>
  <c r="AA373" i="7"/>
  <c r="AG373" i="7"/>
  <c r="U373" i="7"/>
  <c r="AR373" i="7"/>
  <c r="O373" i="7"/>
  <c r="P373" i="7"/>
  <c r="D373" i="7"/>
  <c r="AQ373" i="7"/>
  <c r="C373" i="7"/>
  <c r="AU373" i="7"/>
  <c r="AJ373" i="7"/>
  <c r="V373" i="7"/>
  <c r="AX373" i="7"/>
  <c r="AE373" i="7"/>
  <c r="T373" i="7"/>
  <c r="AL373" i="7"/>
  <c r="K373" i="7"/>
  <c r="AI373" i="7"/>
  <c r="H373" i="7"/>
  <c r="Z373" i="7"/>
  <c r="AT373" i="7"/>
  <c r="F373" i="7"/>
  <c r="AV373" i="7"/>
  <c r="AO373" i="7"/>
  <c r="N373" i="7"/>
  <c r="AD373" i="7"/>
  <c r="AH373" i="7"/>
  <c r="AP373" i="7"/>
  <c r="AC373" i="7"/>
  <c r="B373" i="7"/>
  <c r="J373" i="7"/>
  <c r="AF373" i="7"/>
  <c r="S373" i="7"/>
  <c r="Q373" i="7"/>
  <c r="AW373" i="7"/>
  <c r="AS373" i="7"/>
  <c r="X373" i="7"/>
  <c r="E373" i="7"/>
  <c r="H9" i="12" s="1"/>
  <c r="AK373" i="7"/>
  <c r="AB373" i="7"/>
  <c r="W373" i="7"/>
  <c r="AY373" i="7"/>
  <c r="Y373" i="7"/>
  <c r="I373" i="7"/>
  <c r="R373" i="7"/>
  <c r="AW374" i="7" l="1"/>
  <c r="AL374" i="7"/>
  <c r="F374" i="7"/>
  <c r="AK374" i="7"/>
  <c r="S374" i="7"/>
  <c r="AT374" i="7"/>
  <c r="AB374" i="7"/>
  <c r="Y374" i="7"/>
  <c r="B374" i="7"/>
  <c r="T374" i="7"/>
  <c r="V374" i="7"/>
  <c r="M374" i="7"/>
  <c r="AG374" i="7"/>
  <c r="AS374" i="7"/>
  <c r="E374" i="7"/>
  <c r="AV374" i="7"/>
  <c r="Q374" i="7"/>
  <c r="R374" i="7"/>
  <c r="D374" i="7"/>
  <c r="AJ374" i="7"/>
  <c r="AF374" i="7"/>
  <c r="AR374" i="7"/>
  <c r="AH374" i="7"/>
  <c r="X374" i="7"/>
  <c r="P374" i="7"/>
  <c r="J374" i="7"/>
  <c r="AD374" i="7"/>
  <c r="AY374" i="7"/>
  <c r="L374" i="7"/>
  <c r="AX374" i="7"/>
  <c r="AP374" i="7"/>
  <c r="U374" i="7"/>
  <c r="AM374" i="7"/>
  <c r="AU374" i="7"/>
  <c r="AE374" i="7"/>
  <c r="I374" i="7"/>
  <c r="AC374" i="7"/>
  <c r="AA374" i="7"/>
  <c r="AI374" i="7"/>
  <c r="N374" i="7"/>
  <c r="AO374" i="7"/>
  <c r="O374" i="7"/>
  <c r="W374" i="7"/>
  <c r="AQ374" i="7"/>
  <c r="H374" i="7"/>
  <c r="C374" i="7"/>
  <c r="K374" i="7"/>
  <c r="Z374" i="7"/>
  <c r="AN374" i="7"/>
  <c r="AS374" i="2"/>
  <c r="AO374" i="2"/>
  <c r="Y374" i="2"/>
  <c r="AX374" i="2"/>
  <c r="AG374" i="2"/>
  <c r="AC374" i="2"/>
  <c r="AV374" i="2"/>
  <c r="T374" i="2"/>
  <c r="U374" i="2"/>
  <c r="Q374" i="2"/>
  <c r="X374" i="2"/>
  <c r="P374" i="2"/>
  <c r="I374" i="2"/>
  <c r="E374" i="2"/>
  <c r="AR374" i="2"/>
  <c r="AM374" i="2"/>
  <c r="AU374" i="2"/>
  <c r="AQ374" i="2"/>
  <c r="AF374" i="2"/>
  <c r="L374" i="2"/>
  <c r="AL374" i="2"/>
  <c r="K374" i="2"/>
  <c r="D374" i="2"/>
  <c r="AT374" i="2"/>
  <c r="AP374" i="2"/>
  <c r="AY374" i="2"/>
  <c r="S374" i="2"/>
  <c r="AJ374" i="2"/>
  <c r="AD374" i="2"/>
  <c r="O374" i="2"/>
  <c r="R374" i="2"/>
  <c r="N374" i="2"/>
  <c r="F374" i="2"/>
  <c r="M374" i="2"/>
  <c r="H374" i="2"/>
  <c r="Z374" i="2"/>
  <c r="AB374" i="2"/>
  <c r="AI374" i="2"/>
  <c r="AA374" i="2"/>
  <c r="W374" i="2"/>
  <c r="C374" i="2"/>
  <c r="AH374" i="2"/>
  <c r="AW374" i="2"/>
  <c r="V374" i="2"/>
  <c r="AN374" i="2"/>
  <c r="AE374" i="2"/>
  <c r="B374" i="2"/>
  <c r="AK374" i="2"/>
  <c r="J374" i="2"/>
  <c r="J374" i="5"/>
  <c r="AL374" i="5"/>
  <c r="AP374" i="5"/>
  <c r="AS374" i="5"/>
  <c r="R374" i="5"/>
  <c r="AN374" i="5"/>
  <c r="AE374" i="5"/>
  <c r="AG374" i="5"/>
  <c r="B374" i="5"/>
  <c r="F374" i="5"/>
  <c r="Z374" i="5"/>
  <c r="U374" i="5"/>
  <c r="AJ374" i="5"/>
  <c r="AK374" i="5"/>
  <c r="Y374" i="5"/>
  <c r="I374" i="5"/>
  <c r="P374" i="5"/>
  <c r="E374" i="5"/>
  <c r="X374" i="5"/>
  <c r="AU374" i="5"/>
  <c r="AR374" i="5"/>
  <c r="AX374" i="5"/>
  <c r="AB374" i="5"/>
  <c r="Q374" i="5"/>
  <c r="AI374" i="5"/>
  <c r="AF374" i="5"/>
  <c r="AD374" i="5"/>
  <c r="AA374" i="5"/>
  <c r="L374" i="5"/>
  <c r="W374" i="5"/>
  <c r="T374" i="5"/>
  <c r="N374" i="5"/>
  <c r="AQ374" i="5"/>
  <c r="AT374" i="5"/>
  <c r="AM374" i="5"/>
  <c r="AC374" i="5"/>
  <c r="D374" i="5"/>
  <c r="C374" i="5"/>
  <c r="AW374" i="5"/>
  <c r="M374" i="5"/>
  <c r="AO374" i="5"/>
  <c r="O374" i="5"/>
  <c r="AY374" i="5"/>
  <c r="AV374" i="5"/>
  <c r="V374" i="5"/>
  <c r="K374" i="5"/>
  <c r="AH374" i="5"/>
  <c r="S374" i="5"/>
  <c r="H374" i="5"/>
  <c r="G376" i="11"/>
  <c r="G375" i="2"/>
  <c r="G375" i="6"/>
  <c r="G375" i="7"/>
  <c r="G375" i="5"/>
  <c r="G375" i="8"/>
  <c r="G375" i="10"/>
  <c r="G375" i="9"/>
  <c r="AK374" i="6"/>
  <c r="AI374" i="6"/>
  <c r="AE374" i="6"/>
  <c r="I374" i="6"/>
  <c r="AO374" i="6"/>
  <c r="Y374" i="6"/>
  <c r="T374" i="6"/>
  <c r="Q374" i="6"/>
  <c r="AM374" i="6"/>
  <c r="M374" i="6"/>
  <c r="F374" i="6"/>
  <c r="C374" i="6"/>
  <c r="B374" i="6"/>
  <c r="AT374" i="6"/>
  <c r="AV374" i="6"/>
  <c r="AP374" i="6"/>
  <c r="AL374" i="6"/>
  <c r="AH374" i="6"/>
  <c r="AG374" i="6"/>
  <c r="AB374" i="6"/>
  <c r="X374" i="6"/>
  <c r="V374" i="6"/>
  <c r="S374" i="6"/>
  <c r="N374" i="6"/>
  <c r="W374" i="6"/>
  <c r="J374" i="6"/>
  <c r="E374" i="6"/>
  <c r="AN374" i="6"/>
  <c r="P374" i="6"/>
  <c r="AY374" i="6"/>
  <c r="AU374" i="6"/>
  <c r="Z374" i="6"/>
  <c r="O374" i="6"/>
  <c r="AJ374" i="6"/>
  <c r="AF374" i="6"/>
  <c r="K374" i="6"/>
  <c r="AC374" i="6"/>
  <c r="U374" i="6"/>
  <c r="R374" i="6"/>
  <c r="AR374" i="6"/>
  <c r="AA374" i="6"/>
  <c r="AW374" i="6"/>
  <c r="AX374" i="6"/>
  <c r="AS374" i="6"/>
  <c r="AQ374" i="6"/>
  <c r="AD374" i="6"/>
  <c r="D374" i="6"/>
  <c r="L374" i="6"/>
  <c r="H374" i="6"/>
  <c r="AG375" i="2" l="1"/>
  <c r="AC375" i="2"/>
  <c r="AD375" i="2"/>
  <c r="AJ375" i="2"/>
  <c r="AI375" i="2"/>
  <c r="U375" i="2"/>
  <c r="Q375" i="2"/>
  <c r="F375" i="2"/>
  <c r="X375" i="2"/>
  <c r="I375" i="2"/>
  <c r="E375" i="2"/>
  <c r="AX375" i="2"/>
  <c r="R375" i="2"/>
  <c r="AR375" i="2"/>
  <c r="AN375" i="2"/>
  <c r="Z375" i="2"/>
  <c r="AH375" i="2"/>
  <c r="AF375" i="2"/>
  <c r="AB375" i="2"/>
  <c r="B375" i="2"/>
  <c r="N375" i="2"/>
  <c r="T375" i="2"/>
  <c r="P375" i="2"/>
  <c r="AW375" i="2"/>
  <c r="M375" i="2"/>
  <c r="AQ375" i="2"/>
  <c r="AY375" i="2"/>
  <c r="AU375" i="2"/>
  <c r="AV375" i="2"/>
  <c r="AE375" i="2"/>
  <c r="AM375" i="2"/>
  <c r="W375" i="2"/>
  <c r="AP375" i="2"/>
  <c r="S375" i="2"/>
  <c r="AA375" i="2"/>
  <c r="AT375" i="2"/>
  <c r="AL375" i="2"/>
  <c r="K375" i="2"/>
  <c r="L375" i="2"/>
  <c r="AS375" i="2"/>
  <c r="J375" i="2"/>
  <c r="H375" i="2"/>
  <c r="AO375" i="2"/>
  <c r="O375" i="2"/>
  <c r="Y375" i="2"/>
  <c r="D375" i="2"/>
  <c r="C375" i="2"/>
  <c r="V375" i="2"/>
  <c r="AK375" i="2"/>
  <c r="G377" i="11"/>
  <c r="G376" i="2"/>
  <c r="G376" i="7"/>
  <c r="G376" i="5"/>
  <c r="G376" i="8"/>
  <c r="G376" i="10"/>
  <c r="G376" i="9"/>
  <c r="I375" i="5"/>
  <c r="F375" i="5"/>
  <c r="AY375" i="5"/>
  <c r="K375" i="5"/>
  <c r="AR375" i="5"/>
  <c r="AO375" i="5"/>
  <c r="AI375" i="5"/>
  <c r="AA375" i="5"/>
  <c r="AF375" i="5"/>
  <c r="Y375" i="5"/>
  <c r="O375" i="5"/>
  <c r="M375" i="5"/>
  <c r="T375" i="5"/>
  <c r="E375" i="5"/>
  <c r="AX375" i="5"/>
  <c r="J375" i="5"/>
  <c r="H375" i="5"/>
  <c r="AN375" i="5"/>
  <c r="W375" i="5"/>
  <c r="C375" i="5"/>
  <c r="AQ375" i="5"/>
  <c r="X375" i="5"/>
  <c r="AW375" i="5"/>
  <c r="AU375" i="5"/>
  <c r="AE375" i="5"/>
  <c r="D375" i="5"/>
  <c r="Q375" i="5"/>
  <c r="AK375" i="5"/>
  <c r="S375" i="5"/>
  <c r="AL375" i="5"/>
  <c r="AV375" i="5"/>
  <c r="AH375" i="5"/>
  <c r="AS375" i="5"/>
  <c r="AP375" i="5"/>
  <c r="B375" i="5"/>
  <c r="AT375" i="5"/>
  <c r="AB375" i="5"/>
  <c r="V375" i="5"/>
  <c r="AJ375" i="5"/>
  <c r="P375" i="5"/>
  <c r="N375" i="5"/>
  <c r="L375" i="5"/>
  <c r="AM375" i="5"/>
  <c r="AC375" i="5"/>
  <c r="AG375" i="5"/>
  <c r="Z375" i="5"/>
  <c r="U375" i="5"/>
  <c r="R375" i="5"/>
  <c r="AD375" i="5"/>
  <c r="AL375" i="7"/>
  <c r="AH375" i="7"/>
  <c r="AK375" i="7"/>
  <c r="AF375" i="7"/>
  <c r="Y375" i="7"/>
  <c r="U375" i="7"/>
  <c r="Q375" i="7"/>
  <c r="O375" i="7"/>
  <c r="M375" i="7"/>
  <c r="I375" i="7"/>
  <c r="AX375" i="7"/>
  <c r="N375" i="7"/>
  <c r="AW375" i="7"/>
  <c r="AP375" i="7"/>
  <c r="AC375" i="7"/>
  <c r="AR375" i="7"/>
  <c r="AJ375" i="7"/>
  <c r="X375" i="7"/>
  <c r="L375" i="7"/>
  <c r="AQ375" i="7"/>
  <c r="W375" i="7"/>
  <c r="E375" i="7"/>
  <c r="AD375" i="7"/>
  <c r="H375" i="7"/>
  <c r="K375" i="7"/>
  <c r="AN375" i="7"/>
  <c r="AB375" i="7"/>
  <c r="AV375" i="7"/>
  <c r="S375" i="7"/>
  <c r="AA375" i="7"/>
  <c r="AT375" i="7"/>
  <c r="AI375" i="7"/>
  <c r="C375" i="7"/>
  <c r="Z375" i="7"/>
  <c r="AE375" i="7"/>
  <c r="AS375" i="7"/>
  <c r="V375" i="7"/>
  <c r="AM375" i="7"/>
  <c r="T375" i="7"/>
  <c r="F375" i="7"/>
  <c r="AY375" i="7"/>
  <c r="AU375" i="7"/>
  <c r="B375" i="7"/>
  <c r="AO375" i="7"/>
  <c r="AG375" i="7"/>
  <c r="J375" i="7"/>
  <c r="R375" i="7"/>
  <c r="P375" i="7"/>
  <c r="D375" i="7"/>
  <c r="AF375" i="6"/>
  <c r="AN375" i="6"/>
  <c r="R375" i="6"/>
  <c r="AH375" i="6"/>
  <c r="T375" i="6"/>
  <c r="Z375" i="6"/>
  <c r="D375" i="6"/>
  <c r="B375" i="6"/>
  <c r="H375" i="6"/>
  <c r="L375" i="6"/>
  <c r="AE375" i="6"/>
  <c r="AY375" i="6"/>
  <c r="AQ375" i="6"/>
  <c r="AM375" i="6"/>
  <c r="AD375" i="6"/>
  <c r="AW375" i="6"/>
  <c r="AC375" i="6"/>
  <c r="Y375" i="6"/>
  <c r="V375" i="6"/>
  <c r="AT375" i="6"/>
  <c r="O375" i="6"/>
  <c r="J375" i="6"/>
  <c r="S375" i="6"/>
  <c r="Q375" i="6"/>
  <c r="AP375" i="6"/>
  <c r="AX375" i="6"/>
  <c r="AS375" i="6"/>
  <c r="P375" i="6"/>
  <c r="AU375" i="6"/>
  <c r="AB375" i="6"/>
  <c r="AJ375" i="6"/>
  <c r="I375" i="6"/>
  <c r="AI375" i="6"/>
  <c r="N375" i="6"/>
  <c r="U375" i="6"/>
  <c r="AL375" i="6"/>
  <c r="X375" i="6"/>
  <c r="W375" i="6"/>
  <c r="AO375" i="6"/>
  <c r="F375" i="6"/>
  <c r="E375" i="6"/>
  <c r="K375" i="6"/>
  <c r="AA375" i="6"/>
  <c r="AV375" i="6"/>
  <c r="AK375" i="6"/>
  <c r="AR375" i="6"/>
  <c r="M375" i="6"/>
  <c r="AG375" i="6"/>
  <c r="C375" i="6"/>
  <c r="AK376" i="6" l="1"/>
  <c r="AH376" i="6"/>
  <c r="L376" i="6"/>
  <c r="AE376" i="6"/>
  <c r="W376" i="6"/>
  <c r="S376" i="6"/>
  <c r="O376" i="6"/>
  <c r="AC376" i="6"/>
  <c r="H376" i="6"/>
  <c r="D376" i="6"/>
  <c r="AT376" i="6"/>
  <c r="K376" i="6"/>
  <c r="AS376" i="6"/>
  <c r="AX376" i="6"/>
  <c r="AU376" i="6"/>
  <c r="M376" i="6"/>
  <c r="AL376" i="6"/>
  <c r="AG376" i="6"/>
  <c r="AJ376" i="6"/>
  <c r="AF376" i="6"/>
  <c r="AO376" i="6"/>
  <c r="AR376" i="6"/>
  <c r="U376" i="6"/>
  <c r="V376" i="6"/>
  <c r="Q376" i="6"/>
  <c r="J376" i="6"/>
  <c r="I376" i="6"/>
  <c r="C376" i="6"/>
  <c r="AM376" i="6"/>
  <c r="AP376" i="6"/>
  <c r="AW376" i="6"/>
  <c r="AQ376" i="6"/>
  <c r="B376" i="6"/>
  <c r="AD376" i="6"/>
  <c r="AI376" i="6"/>
  <c r="AB376" i="6"/>
  <c r="AA376" i="6"/>
  <c r="R376" i="6"/>
  <c r="T376" i="6"/>
  <c r="N376" i="6"/>
  <c r="Y376" i="6"/>
  <c r="AY376" i="6"/>
  <c r="AV376" i="6"/>
  <c r="Z376" i="6"/>
  <c r="P376" i="6"/>
  <c r="F376" i="6"/>
  <c r="E376" i="6"/>
  <c r="AN376" i="6"/>
  <c r="X376" i="6"/>
  <c r="G376" i="6"/>
  <c r="F376" i="2"/>
  <c r="Z376" i="2"/>
  <c r="W376" i="2"/>
  <c r="P376" i="2"/>
  <c r="AO376" i="2"/>
  <c r="N376" i="2"/>
  <c r="AS376" i="2"/>
  <c r="AT376" i="2"/>
  <c r="AC376" i="2"/>
  <c r="B376" i="2"/>
  <c r="U376" i="2"/>
  <c r="AN376" i="2"/>
  <c r="E376" i="2"/>
  <c r="AK376" i="2"/>
  <c r="T376" i="2"/>
  <c r="V376" i="2"/>
  <c r="S376" i="2"/>
  <c r="AA376" i="2"/>
  <c r="AB376" i="2"/>
  <c r="L376" i="2"/>
  <c r="O376" i="2"/>
  <c r="D376" i="2"/>
  <c r="K376" i="2"/>
  <c r="C376" i="2"/>
  <c r="AJ376" i="2"/>
  <c r="AX376" i="2"/>
  <c r="AI376" i="2"/>
  <c r="AL376" i="2"/>
  <c r="AH376" i="2"/>
  <c r="AW376" i="2"/>
  <c r="I376" i="2"/>
  <c r="AQ376" i="2"/>
  <c r="Y376" i="2"/>
  <c r="H376" i="2"/>
  <c r="AD376" i="2"/>
  <c r="X376" i="2"/>
  <c r="R376" i="2"/>
  <c r="AU376" i="2"/>
  <c r="Q376" i="2"/>
  <c r="AY376" i="2"/>
  <c r="AM376" i="2"/>
  <c r="M376" i="2"/>
  <c r="AV376" i="2"/>
  <c r="AR376" i="2"/>
  <c r="AF376" i="2"/>
  <c r="AE376" i="2"/>
  <c r="AP376" i="2"/>
  <c r="AG376" i="2"/>
  <c r="J376" i="2"/>
  <c r="G378" i="11"/>
  <c r="G377" i="2"/>
  <c r="G377" i="6"/>
  <c r="G377" i="7"/>
  <c r="G377" i="5"/>
  <c r="G377" i="10"/>
  <c r="G377" i="9"/>
  <c r="G377" i="8"/>
  <c r="AL376" i="7"/>
  <c r="AV376" i="7"/>
  <c r="P376" i="7"/>
  <c r="AD376" i="7"/>
  <c r="Y376" i="7"/>
  <c r="AC376" i="7"/>
  <c r="AS376" i="7"/>
  <c r="Q376" i="7"/>
  <c r="L376" i="7"/>
  <c r="H376" i="7"/>
  <c r="O376" i="7"/>
  <c r="V376" i="7"/>
  <c r="AY376" i="7"/>
  <c r="AK376" i="7"/>
  <c r="AU376" i="7"/>
  <c r="AR376" i="7"/>
  <c r="U376" i="7"/>
  <c r="AM376" i="7"/>
  <c r="X376" i="7"/>
  <c r="AB376" i="7"/>
  <c r="I376" i="7"/>
  <c r="T376" i="7"/>
  <c r="AQ376" i="7"/>
  <c r="K376" i="7"/>
  <c r="F376" i="7"/>
  <c r="AP376" i="7"/>
  <c r="AE376" i="7"/>
  <c r="AX376" i="7"/>
  <c r="AT376" i="7"/>
  <c r="D376" i="7"/>
  <c r="S376" i="7"/>
  <c r="AJ376" i="7"/>
  <c r="Z376" i="7"/>
  <c r="AI376" i="7"/>
  <c r="W376" i="7"/>
  <c r="E376" i="7"/>
  <c r="C376" i="7"/>
  <c r="AO376" i="7"/>
  <c r="J376" i="7"/>
  <c r="AN376" i="7"/>
  <c r="AH376" i="7"/>
  <c r="AA376" i="7"/>
  <c r="AF376" i="7"/>
  <c r="R376" i="7"/>
  <c r="B376" i="7"/>
  <c r="N376" i="7"/>
  <c r="M376" i="7"/>
  <c r="AW376" i="7"/>
  <c r="AG376" i="7"/>
  <c r="D376" i="5"/>
  <c r="B376" i="5"/>
  <c r="Y376" i="5"/>
  <c r="AP376" i="5"/>
  <c r="AU376" i="5"/>
  <c r="AK376" i="5"/>
  <c r="O376" i="5"/>
  <c r="AD376" i="5"/>
  <c r="AA376" i="5"/>
  <c r="U376" i="5"/>
  <c r="N376" i="5"/>
  <c r="R376" i="5"/>
  <c r="K376" i="5"/>
  <c r="AH376" i="5"/>
  <c r="M376" i="5"/>
  <c r="F376" i="5"/>
  <c r="AT376" i="5"/>
  <c r="AG376" i="5"/>
  <c r="L376" i="5"/>
  <c r="AO376" i="5"/>
  <c r="Z376" i="5"/>
  <c r="AF376" i="5"/>
  <c r="C376" i="5"/>
  <c r="AC376" i="5"/>
  <c r="J376" i="5"/>
  <c r="AY376" i="5"/>
  <c r="AW376" i="5"/>
  <c r="Q376" i="5"/>
  <c r="AR376" i="5"/>
  <c r="W376" i="5"/>
  <c r="AV376" i="5"/>
  <c r="AQ376" i="5"/>
  <c r="AN376" i="5"/>
  <c r="H376" i="5"/>
  <c r="T376" i="5"/>
  <c r="AM376" i="5"/>
  <c r="AB376" i="5"/>
  <c r="AE376" i="5"/>
  <c r="P376" i="5"/>
  <c r="X376" i="5"/>
  <c r="AL376" i="5"/>
  <c r="V376" i="5"/>
  <c r="AX376" i="5"/>
  <c r="AJ376" i="5"/>
  <c r="I376" i="5"/>
  <c r="AS376" i="5"/>
  <c r="E376" i="5"/>
  <c r="AI376" i="5"/>
  <c r="S376" i="5"/>
  <c r="E377" i="2" l="1"/>
  <c r="M377" i="2"/>
  <c r="AT377" i="2"/>
  <c r="AN377" i="2"/>
  <c r="AW377" i="2"/>
  <c r="V377" i="2"/>
  <c r="AL377" i="2"/>
  <c r="AB377" i="2"/>
  <c r="AJ377" i="2"/>
  <c r="AS377" i="2"/>
  <c r="AH377" i="2"/>
  <c r="P377" i="2"/>
  <c r="X377" i="2"/>
  <c r="U377" i="2"/>
  <c r="AF377" i="2"/>
  <c r="D377" i="2"/>
  <c r="L377" i="2"/>
  <c r="AQ377" i="2"/>
  <c r="AG377" i="2"/>
  <c r="O377" i="2"/>
  <c r="W377" i="2"/>
  <c r="R377" i="2"/>
  <c r="I377" i="2"/>
  <c r="AU377" i="2"/>
  <c r="C377" i="2"/>
  <c r="K377" i="2"/>
  <c r="T377" i="2"/>
  <c r="J377" i="2"/>
  <c r="AA377" i="2"/>
  <c r="H377" i="2"/>
  <c r="AX377" i="2"/>
  <c r="AR377" i="2"/>
  <c r="AK377" i="2"/>
  <c r="AE377" i="2"/>
  <c r="Y377" i="2"/>
  <c r="AD377" i="2"/>
  <c r="AV377" i="2"/>
  <c r="F377" i="2"/>
  <c r="AI377" i="2"/>
  <c r="Z377" i="2"/>
  <c r="AC377" i="2"/>
  <c r="S377" i="2"/>
  <c r="N377" i="2"/>
  <c r="AO377" i="2"/>
  <c r="Q377" i="2"/>
  <c r="AM377" i="2"/>
  <c r="AY377" i="2"/>
  <c r="B377" i="2"/>
  <c r="AP377" i="2"/>
  <c r="G379" i="11"/>
  <c r="G378" i="2"/>
  <c r="G378" i="5"/>
  <c r="G378" i="10"/>
  <c r="G378" i="9"/>
  <c r="G378" i="8"/>
  <c r="D377" i="5"/>
  <c r="AG377" i="5"/>
  <c r="W377" i="5"/>
  <c r="AE377" i="5"/>
  <c r="AH377" i="5"/>
  <c r="AY377" i="5"/>
  <c r="M377" i="5"/>
  <c r="Y377" i="5"/>
  <c r="AM377" i="5"/>
  <c r="AV377" i="5"/>
  <c r="AS377" i="5"/>
  <c r="V377" i="5"/>
  <c r="AA377" i="5"/>
  <c r="AF377" i="5"/>
  <c r="R377" i="5"/>
  <c r="U377" i="5"/>
  <c r="O377" i="5"/>
  <c r="L377" i="5"/>
  <c r="AP377" i="5"/>
  <c r="S377" i="5"/>
  <c r="N377" i="5"/>
  <c r="AO377" i="5"/>
  <c r="C377" i="5"/>
  <c r="AT377" i="5"/>
  <c r="K377" i="5"/>
  <c r="F377" i="5"/>
  <c r="AC377" i="5"/>
  <c r="AX377" i="5"/>
  <c r="AD377" i="5"/>
  <c r="AK377" i="5"/>
  <c r="AU377" i="5"/>
  <c r="Q377" i="5"/>
  <c r="AL377" i="5"/>
  <c r="J377" i="5"/>
  <c r="I377" i="5"/>
  <c r="AN377" i="5"/>
  <c r="E377" i="5"/>
  <c r="Z377" i="5"/>
  <c r="AR377" i="5"/>
  <c r="AI377" i="5"/>
  <c r="P377" i="5"/>
  <c r="AW377" i="5"/>
  <c r="AQ377" i="5"/>
  <c r="AJ377" i="5"/>
  <c r="X377" i="5"/>
  <c r="AB377" i="5"/>
  <c r="B377" i="5"/>
  <c r="H377" i="5"/>
  <c r="T377" i="5"/>
  <c r="M377" i="7"/>
  <c r="E377" i="7"/>
  <c r="AD377" i="7"/>
  <c r="AG377" i="7"/>
  <c r="AV377" i="7"/>
  <c r="AP377" i="7"/>
  <c r="D377" i="7"/>
  <c r="AF377" i="7"/>
  <c r="AJ377" i="7"/>
  <c r="V377" i="7"/>
  <c r="AY377" i="7"/>
  <c r="AE377" i="7"/>
  <c r="X377" i="7"/>
  <c r="F377" i="7"/>
  <c r="AA377" i="7"/>
  <c r="AB377" i="7"/>
  <c r="L377" i="7"/>
  <c r="AM377" i="7"/>
  <c r="AX377" i="7"/>
  <c r="I377" i="7"/>
  <c r="AU377" i="7"/>
  <c r="T377" i="7"/>
  <c r="Z377" i="7"/>
  <c r="H377" i="7"/>
  <c r="AI377" i="7"/>
  <c r="C377" i="7"/>
  <c r="AT377" i="7"/>
  <c r="P377" i="7"/>
  <c r="W377" i="7"/>
  <c r="AL377" i="7"/>
  <c r="U377" i="7"/>
  <c r="O377" i="7"/>
  <c r="K377" i="7"/>
  <c r="S377" i="7"/>
  <c r="AN377" i="7"/>
  <c r="AS377" i="7"/>
  <c r="AW377" i="7"/>
  <c r="AO377" i="7"/>
  <c r="B377" i="7"/>
  <c r="J377" i="7"/>
  <c r="N377" i="7"/>
  <c r="Y377" i="7"/>
  <c r="Q377" i="7"/>
  <c r="R377" i="7"/>
  <c r="AQ377" i="7"/>
  <c r="AC377" i="7"/>
  <c r="AH377" i="7"/>
  <c r="AR377" i="7"/>
  <c r="AK377" i="7"/>
  <c r="D377" i="6"/>
  <c r="N377" i="6"/>
  <c r="H377" i="6"/>
  <c r="F377" i="6"/>
  <c r="AV377" i="6"/>
  <c r="AW377" i="6"/>
  <c r="AL377" i="6"/>
  <c r="AP377" i="6"/>
  <c r="AJ377" i="6"/>
  <c r="AD377" i="6"/>
  <c r="T377" i="6"/>
  <c r="C377" i="6"/>
  <c r="X377" i="6"/>
  <c r="M377" i="6"/>
  <c r="E377" i="6"/>
  <c r="U377" i="6"/>
  <c r="AU377" i="6"/>
  <c r="AT377" i="6"/>
  <c r="AM377" i="6"/>
  <c r="R377" i="6"/>
  <c r="AQ377" i="6"/>
  <c r="AI377" i="6"/>
  <c r="AC377" i="6"/>
  <c r="B377" i="6"/>
  <c r="Q377" i="6"/>
  <c r="AE377" i="6"/>
  <c r="W377" i="6"/>
  <c r="L377" i="6"/>
  <c r="AK377" i="6"/>
  <c r="AH377" i="6"/>
  <c r="S377" i="6"/>
  <c r="AY377" i="6"/>
  <c r="AS377" i="6"/>
  <c r="Z377" i="6"/>
  <c r="AG377" i="6"/>
  <c r="AA377" i="6"/>
  <c r="Y377" i="6"/>
  <c r="AN377" i="6"/>
  <c r="O377" i="6"/>
  <c r="K377" i="6"/>
  <c r="J377" i="6"/>
  <c r="AB377" i="6"/>
  <c r="AX377" i="6"/>
  <c r="AO377" i="6"/>
  <c r="I377" i="6"/>
  <c r="P377" i="6"/>
  <c r="AF377" i="6"/>
  <c r="V377" i="6"/>
  <c r="AR377" i="6"/>
  <c r="AX378" i="6" l="1"/>
  <c r="I378" i="6"/>
  <c r="K378" i="6"/>
  <c r="AR378" i="6"/>
  <c r="AL378" i="6"/>
  <c r="AP378" i="6"/>
  <c r="AV378" i="6"/>
  <c r="AB378" i="6"/>
  <c r="Z378" i="6"/>
  <c r="W378" i="6"/>
  <c r="AA378" i="6"/>
  <c r="M378" i="6"/>
  <c r="AQ378" i="6"/>
  <c r="N378" i="6"/>
  <c r="AN378" i="6"/>
  <c r="F378" i="6"/>
  <c r="L378" i="6"/>
  <c r="AE378" i="6"/>
  <c r="B378" i="6"/>
  <c r="T378" i="6"/>
  <c r="AI378" i="6"/>
  <c r="H378" i="6"/>
  <c r="S378" i="6"/>
  <c r="AT378" i="6"/>
  <c r="AM378" i="6"/>
  <c r="AF378" i="6"/>
  <c r="AH378" i="6"/>
  <c r="R378" i="6"/>
  <c r="Y378" i="6"/>
  <c r="AO378" i="6"/>
  <c r="V378" i="6"/>
  <c r="AK378" i="6"/>
  <c r="X378" i="6"/>
  <c r="AC378" i="6"/>
  <c r="J378" i="6"/>
  <c r="P378" i="6"/>
  <c r="D378" i="6"/>
  <c r="Q378" i="6"/>
  <c r="AS378" i="6"/>
  <c r="AJ378" i="6"/>
  <c r="AW378" i="6"/>
  <c r="E378" i="6"/>
  <c r="AG378" i="6"/>
  <c r="O378" i="6"/>
  <c r="C378" i="6"/>
  <c r="AY378" i="6"/>
  <c r="U378" i="6"/>
  <c r="AD378" i="6"/>
  <c r="AU378" i="6"/>
  <c r="K378" i="7"/>
  <c r="O378" i="7"/>
  <c r="D378" i="7"/>
  <c r="T378" i="7"/>
  <c r="AT378" i="7"/>
  <c r="C378" i="7"/>
  <c r="AL378" i="7"/>
  <c r="S378" i="7"/>
  <c r="AH378" i="7"/>
  <c r="AD378" i="7"/>
  <c r="R378" i="7"/>
  <c r="V378" i="7"/>
  <c r="H378" i="7"/>
  <c r="AF378" i="7"/>
  <c r="P378" i="7"/>
  <c r="J378" i="7"/>
  <c r="AW378" i="7"/>
  <c r="AE378" i="7"/>
  <c r="M378" i="7"/>
  <c r="AV378" i="7"/>
  <c r="AS378" i="7"/>
  <c r="AB378" i="7"/>
  <c r="AC378" i="7"/>
  <c r="B378" i="7"/>
  <c r="AJ378" i="7"/>
  <c r="AG378" i="7"/>
  <c r="F378" i="7"/>
  <c r="AX378" i="7"/>
  <c r="N378" i="7"/>
  <c r="X378" i="7"/>
  <c r="U378" i="7"/>
  <c r="AR378" i="7"/>
  <c r="Q378" i="7"/>
  <c r="L378" i="7"/>
  <c r="I378" i="7"/>
  <c r="Z378" i="7"/>
  <c r="AP378" i="7"/>
  <c r="AU378" i="7"/>
  <c r="AY378" i="7"/>
  <c r="E378" i="7"/>
  <c r="AO378" i="7"/>
  <c r="W378" i="7"/>
  <c r="AA378" i="7"/>
  <c r="Y378" i="7"/>
  <c r="AK378" i="7"/>
  <c r="AI378" i="7"/>
  <c r="AM378" i="7"/>
  <c r="AQ378" i="7"/>
  <c r="AN378" i="7"/>
  <c r="G378" i="7"/>
  <c r="AC378" i="2"/>
  <c r="Y378" i="2"/>
  <c r="S378" i="2"/>
  <c r="AF378" i="2"/>
  <c r="U378" i="2"/>
  <c r="B378" i="2"/>
  <c r="P378" i="2"/>
  <c r="L378" i="2"/>
  <c r="AR378" i="2"/>
  <c r="AE378" i="2"/>
  <c r="AN378" i="2"/>
  <c r="AA378" i="2"/>
  <c r="C378" i="2"/>
  <c r="AX378" i="2"/>
  <c r="R378" i="2"/>
  <c r="T378" i="2"/>
  <c r="K378" i="2"/>
  <c r="E378" i="2"/>
  <c r="AS378" i="2"/>
  <c r="AO378" i="2"/>
  <c r="AK378" i="2"/>
  <c r="J378" i="2"/>
  <c r="O378" i="2"/>
  <c r="AG378" i="2"/>
  <c r="AB378" i="2"/>
  <c r="X378" i="2"/>
  <c r="H378" i="2"/>
  <c r="N378" i="2"/>
  <c r="I378" i="2"/>
  <c r="AQ378" i="2"/>
  <c r="AM378" i="2"/>
  <c r="AW378" i="2"/>
  <c r="AJ378" i="2"/>
  <c r="M378" i="2"/>
  <c r="AD378" i="2"/>
  <c r="Z378" i="2"/>
  <c r="W378" i="2"/>
  <c r="F378" i="2"/>
  <c r="Q378" i="2"/>
  <c r="AV378" i="2"/>
  <c r="AU378" i="2"/>
  <c r="D378" i="2"/>
  <c r="AT378" i="2"/>
  <c r="AP378" i="2"/>
  <c r="AY378" i="2"/>
  <c r="AL378" i="2"/>
  <c r="V378" i="2"/>
  <c r="AH378" i="2"/>
  <c r="AI378" i="2"/>
  <c r="AR378" i="5"/>
  <c r="AA378" i="5"/>
  <c r="Y378" i="5"/>
  <c r="AK378" i="5"/>
  <c r="AD378" i="5"/>
  <c r="M378" i="5"/>
  <c r="W378" i="5"/>
  <c r="AE378" i="5"/>
  <c r="P378" i="5"/>
  <c r="AN378" i="5"/>
  <c r="V378" i="5"/>
  <c r="U378" i="5"/>
  <c r="C378" i="5"/>
  <c r="T378" i="5"/>
  <c r="AY378" i="5"/>
  <c r="H378" i="5"/>
  <c r="AQ378" i="5"/>
  <c r="AM378" i="5"/>
  <c r="R378" i="5"/>
  <c r="AX378" i="5"/>
  <c r="AC378" i="5"/>
  <c r="S378" i="5"/>
  <c r="AW378" i="5"/>
  <c r="F378" i="5"/>
  <c r="AL378" i="5"/>
  <c r="O378" i="5"/>
  <c r="AI378" i="5"/>
  <c r="K378" i="5"/>
  <c r="E378" i="5"/>
  <c r="Z378" i="5"/>
  <c r="B378" i="5"/>
  <c r="Q378" i="5"/>
  <c r="AH378" i="5"/>
  <c r="AJ378" i="5"/>
  <c r="AB378" i="5"/>
  <c r="J378" i="5"/>
  <c r="AU378" i="5"/>
  <c r="I378" i="5"/>
  <c r="D378" i="5"/>
  <c r="AT378" i="5"/>
  <c r="AS378" i="5"/>
  <c r="AV378" i="5"/>
  <c r="X378" i="5"/>
  <c r="L378" i="5"/>
  <c r="AP378" i="5"/>
  <c r="AO378" i="5"/>
  <c r="N378" i="5"/>
  <c r="AF378" i="5"/>
  <c r="AG378" i="5"/>
  <c r="G380" i="11"/>
  <c r="G379" i="2"/>
  <c r="G379" i="7"/>
  <c r="G379" i="8"/>
  <c r="G379" i="6"/>
  <c r="G379" i="10"/>
  <c r="G379" i="9"/>
  <c r="G379" i="5"/>
  <c r="G378" i="6"/>
  <c r="AT379" i="5" l="1"/>
  <c r="AM379" i="5"/>
  <c r="AB379" i="5"/>
  <c r="D379" i="5"/>
  <c r="AH379" i="5"/>
  <c r="T379" i="5"/>
  <c r="C379" i="5"/>
  <c r="AW379" i="5"/>
  <c r="V379" i="5"/>
  <c r="F379" i="5"/>
  <c r="AY379" i="5"/>
  <c r="AP379" i="5"/>
  <c r="J379" i="5"/>
  <c r="AL379" i="5"/>
  <c r="AA379" i="5"/>
  <c r="Q379" i="5"/>
  <c r="AQ379" i="5"/>
  <c r="S379" i="5"/>
  <c r="B379" i="5"/>
  <c r="AC379" i="5"/>
  <c r="AV379" i="5"/>
  <c r="AE379" i="5"/>
  <c r="E379" i="5"/>
  <c r="P379" i="5"/>
  <c r="AF379" i="5"/>
  <c r="AJ379" i="5"/>
  <c r="AO379" i="5"/>
  <c r="AK379" i="5"/>
  <c r="O379" i="5"/>
  <c r="Z379" i="5"/>
  <c r="X379" i="5"/>
  <c r="Y379" i="5"/>
  <c r="N379" i="5"/>
  <c r="AX379" i="5"/>
  <c r="AU379" i="5"/>
  <c r="AN379" i="5"/>
  <c r="M379" i="5"/>
  <c r="AS379" i="5"/>
  <c r="W379" i="5"/>
  <c r="H379" i="5"/>
  <c r="U379" i="5"/>
  <c r="AG379" i="5"/>
  <c r="AD379" i="5"/>
  <c r="I379" i="5"/>
  <c r="K379" i="5"/>
  <c r="AR379" i="5"/>
  <c r="AI379" i="5"/>
  <c r="R379" i="5"/>
  <c r="L379" i="5"/>
  <c r="G381" i="11"/>
  <c r="G380" i="2"/>
  <c r="G380" i="7"/>
  <c r="G380" i="8"/>
  <c r="G380" i="6"/>
  <c r="G380" i="9"/>
  <c r="G380" i="10"/>
  <c r="G380" i="5"/>
  <c r="AW379" i="6"/>
  <c r="AQ379" i="6"/>
  <c r="AG379" i="6"/>
  <c r="AU379" i="6"/>
  <c r="AK379" i="6"/>
  <c r="AE379" i="6"/>
  <c r="I379" i="6"/>
  <c r="R379" i="6"/>
  <c r="Y379" i="6"/>
  <c r="S379" i="6"/>
  <c r="AX379" i="6"/>
  <c r="F379" i="6"/>
  <c r="AO379" i="6"/>
  <c r="M379" i="6"/>
  <c r="Z379" i="6"/>
  <c r="U379" i="6"/>
  <c r="AC379" i="6"/>
  <c r="AV379" i="6"/>
  <c r="AN379" i="6"/>
  <c r="B379" i="6"/>
  <c r="AD379" i="6"/>
  <c r="Q379" i="6"/>
  <c r="AJ379" i="6"/>
  <c r="P379" i="6"/>
  <c r="AT379" i="6"/>
  <c r="E379" i="6"/>
  <c r="X379" i="6"/>
  <c r="AL379" i="6"/>
  <c r="V379" i="6"/>
  <c r="AY379" i="6"/>
  <c r="L379" i="6"/>
  <c r="N379" i="6"/>
  <c r="AS379" i="6"/>
  <c r="AM379" i="6"/>
  <c r="AR379" i="6"/>
  <c r="AI379" i="6"/>
  <c r="AP379" i="6"/>
  <c r="AA379" i="6"/>
  <c r="AF379" i="6"/>
  <c r="K379" i="6"/>
  <c r="AB379" i="6"/>
  <c r="C379" i="6"/>
  <c r="H379" i="6"/>
  <c r="J379" i="6"/>
  <c r="D379" i="6"/>
  <c r="O379" i="6"/>
  <c r="T379" i="6"/>
  <c r="AH379" i="6"/>
  <c r="W379" i="6"/>
  <c r="J379" i="8"/>
  <c r="C379" i="8"/>
  <c r="W379" i="8"/>
  <c r="X379" i="8"/>
  <c r="AS379" i="8"/>
  <c r="AX379" i="8"/>
  <c r="AO379" i="8"/>
  <c r="AK379" i="8"/>
  <c r="AG379" i="8"/>
  <c r="AI379" i="8"/>
  <c r="T379" i="8"/>
  <c r="AF379" i="8"/>
  <c r="U379" i="8"/>
  <c r="Q379" i="8"/>
  <c r="AN379" i="8"/>
  <c r="L379" i="8"/>
  <c r="I379" i="8"/>
  <c r="B379" i="8"/>
  <c r="P379" i="8"/>
  <c r="H379" i="8"/>
  <c r="AP379" i="8"/>
  <c r="AU379" i="8"/>
  <c r="AM379" i="8"/>
  <c r="R379" i="8"/>
  <c r="N379" i="8"/>
  <c r="Z379" i="8"/>
  <c r="AV379" i="8"/>
  <c r="F379" i="8"/>
  <c r="AR379" i="8"/>
  <c r="D379" i="8"/>
  <c r="AL379" i="8"/>
  <c r="AT379" i="8"/>
  <c r="AE379" i="8"/>
  <c r="AH379" i="8"/>
  <c r="AA379" i="8"/>
  <c r="V379" i="8"/>
  <c r="Y379" i="8"/>
  <c r="AD379" i="8"/>
  <c r="E379" i="8"/>
  <c r="AY379" i="8"/>
  <c r="K379" i="8"/>
  <c r="AJ379" i="8"/>
  <c r="AW379" i="8"/>
  <c r="S379" i="8"/>
  <c r="M379" i="8"/>
  <c r="AQ379" i="8"/>
  <c r="AC379" i="8"/>
  <c r="AB379" i="8"/>
  <c r="O379" i="8"/>
  <c r="AF379" i="7"/>
  <c r="W379" i="7"/>
  <c r="AP379" i="7"/>
  <c r="D379" i="7"/>
  <c r="T379" i="7"/>
  <c r="B379" i="7"/>
  <c r="K379" i="7"/>
  <c r="Z379" i="7"/>
  <c r="H379" i="7"/>
  <c r="AM379" i="7"/>
  <c r="AN379" i="7"/>
  <c r="X379" i="7"/>
  <c r="AT379" i="7"/>
  <c r="AQ379" i="7"/>
  <c r="Q379" i="7"/>
  <c r="F379" i="7"/>
  <c r="N379" i="7"/>
  <c r="AH379" i="7"/>
  <c r="AE379" i="7"/>
  <c r="AL379" i="7"/>
  <c r="AB379" i="7"/>
  <c r="C379" i="7"/>
  <c r="V379" i="7"/>
  <c r="S379" i="7"/>
  <c r="P379" i="7"/>
  <c r="AY379" i="7"/>
  <c r="J379" i="7"/>
  <c r="AJ379" i="7"/>
  <c r="AV379" i="7"/>
  <c r="AS379" i="7"/>
  <c r="AW379" i="7"/>
  <c r="O379" i="7"/>
  <c r="AI379" i="7"/>
  <c r="AG379" i="7"/>
  <c r="AK379" i="7"/>
  <c r="AX379" i="7"/>
  <c r="AD379" i="7"/>
  <c r="U379" i="7"/>
  <c r="Y379" i="7"/>
  <c r="R379" i="7"/>
  <c r="AC379" i="7"/>
  <c r="I379" i="7"/>
  <c r="M379" i="7"/>
  <c r="AU379" i="7"/>
  <c r="AA379" i="7"/>
  <c r="AR379" i="7"/>
  <c r="AO379" i="7"/>
  <c r="L379" i="7"/>
  <c r="E379" i="7"/>
  <c r="R379" i="2"/>
  <c r="N379" i="2"/>
  <c r="AU379" i="2"/>
  <c r="AH379" i="2"/>
  <c r="E379" i="2"/>
  <c r="AM379" i="2"/>
  <c r="U379" i="2"/>
  <c r="H379" i="2"/>
  <c r="AQ379" i="2"/>
  <c r="AR379" i="2"/>
  <c r="Z379" i="2"/>
  <c r="J379" i="2"/>
  <c r="W379" i="2"/>
  <c r="AE379" i="2"/>
  <c r="AD379" i="2"/>
  <c r="M379" i="2"/>
  <c r="AW379" i="2"/>
  <c r="AP379" i="2"/>
  <c r="S379" i="2"/>
  <c r="Q379" i="2"/>
  <c r="AC379" i="2"/>
  <c r="I379" i="2"/>
  <c r="D379" i="2"/>
  <c r="C379" i="2"/>
  <c r="AK379" i="2"/>
  <c r="AG379" i="2"/>
  <c r="AB379" i="2"/>
  <c r="Y379" i="2"/>
  <c r="P379" i="2"/>
  <c r="F379" i="2"/>
  <c r="B379" i="2"/>
  <c r="X379" i="2"/>
  <c r="K379" i="2"/>
  <c r="AN379" i="2"/>
  <c r="AA379" i="2"/>
  <c r="AY379" i="2"/>
  <c r="AX379" i="2"/>
  <c r="AV379" i="2"/>
  <c r="T379" i="2"/>
  <c r="L379" i="2"/>
  <c r="AS379" i="2"/>
  <c r="AL379" i="2"/>
  <c r="AF379" i="2"/>
  <c r="AI379" i="2"/>
  <c r="AT379" i="2"/>
  <c r="AO379" i="2"/>
  <c r="O379" i="2"/>
  <c r="V379" i="2"/>
  <c r="AJ379" i="2"/>
  <c r="I380" i="5" l="1"/>
  <c r="AQ380" i="5"/>
  <c r="N380" i="5"/>
  <c r="R380" i="5"/>
  <c r="AI380" i="5"/>
  <c r="AR380" i="5"/>
  <c r="Z380" i="5"/>
  <c r="AJ380" i="5"/>
  <c r="AW380" i="5"/>
  <c r="AF380" i="5"/>
  <c r="T380" i="5"/>
  <c r="AP380" i="5"/>
  <c r="AE380" i="5"/>
  <c r="AB380" i="5"/>
  <c r="H380" i="5"/>
  <c r="Y380" i="5"/>
  <c r="B380" i="5"/>
  <c r="W380" i="5"/>
  <c r="AT380" i="5"/>
  <c r="AO380" i="5"/>
  <c r="F380" i="5"/>
  <c r="AD380" i="5"/>
  <c r="S380" i="5"/>
  <c r="AH380" i="5"/>
  <c r="AC380" i="5"/>
  <c r="AN380" i="5"/>
  <c r="M380" i="5"/>
  <c r="P380" i="5"/>
  <c r="V380" i="5"/>
  <c r="Q380" i="5"/>
  <c r="X380" i="5"/>
  <c r="AY380" i="5"/>
  <c r="J380" i="5"/>
  <c r="E380" i="5"/>
  <c r="D380" i="5"/>
  <c r="C380" i="5"/>
  <c r="U380" i="5"/>
  <c r="K380" i="5"/>
  <c r="AL380" i="5"/>
  <c r="AK380" i="5"/>
  <c r="L380" i="5"/>
  <c r="AU380" i="5"/>
  <c r="AA380" i="5"/>
  <c r="AM380" i="5"/>
  <c r="O380" i="5"/>
  <c r="AX380" i="5"/>
  <c r="AV380" i="5"/>
  <c r="AS380" i="5"/>
  <c r="AG380" i="5"/>
  <c r="Q380" i="2"/>
  <c r="T380" i="2"/>
  <c r="O380" i="2"/>
  <c r="AN380" i="2"/>
  <c r="E380" i="2"/>
  <c r="B380" i="2"/>
  <c r="AK380" i="2"/>
  <c r="AV380" i="2"/>
  <c r="AR380" i="2"/>
  <c r="AF380" i="2"/>
  <c r="AJ380" i="2"/>
  <c r="AI380" i="2"/>
  <c r="AE380" i="2"/>
  <c r="F380" i="2"/>
  <c r="AL380" i="2"/>
  <c r="V380" i="2"/>
  <c r="R380" i="2"/>
  <c r="AA380" i="2"/>
  <c r="Y380" i="2"/>
  <c r="AU380" i="2"/>
  <c r="AQ380" i="2"/>
  <c r="AX380" i="2"/>
  <c r="M380" i="2"/>
  <c r="H380" i="2"/>
  <c r="C380" i="2"/>
  <c r="W380" i="2"/>
  <c r="N380" i="2"/>
  <c r="AO380" i="2"/>
  <c r="AT380" i="2"/>
  <c r="AP380" i="2"/>
  <c r="AS380" i="2"/>
  <c r="L380" i="2"/>
  <c r="AC380" i="2"/>
  <c r="AG380" i="2"/>
  <c r="AB380" i="2"/>
  <c r="J380" i="2"/>
  <c r="K380" i="2"/>
  <c r="AW380" i="2"/>
  <c r="S380" i="2"/>
  <c r="AY380" i="2"/>
  <c r="AM380" i="2"/>
  <c r="I380" i="2"/>
  <c r="AH380" i="2"/>
  <c r="U380" i="2"/>
  <c r="D380" i="2"/>
  <c r="AD380" i="2"/>
  <c r="P380" i="2"/>
  <c r="X380" i="2"/>
  <c r="Z380" i="2"/>
  <c r="G382" i="11"/>
  <c r="G381" i="2"/>
  <c r="G381" i="6"/>
  <c r="G381" i="7"/>
  <c r="G381" i="9"/>
  <c r="G381" i="10"/>
  <c r="G381" i="5"/>
  <c r="AV380" i="6"/>
  <c r="F380" i="6"/>
  <c r="H380" i="6"/>
  <c r="B380" i="6"/>
  <c r="AU380" i="6"/>
  <c r="AO380" i="6"/>
  <c r="AE380" i="6"/>
  <c r="Z380" i="6"/>
  <c r="AI380" i="6"/>
  <c r="AC380" i="6"/>
  <c r="U380" i="6"/>
  <c r="AY380" i="6"/>
  <c r="W380" i="6"/>
  <c r="Q380" i="6"/>
  <c r="AX380" i="6"/>
  <c r="S380" i="6"/>
  <c r="AM380" i="6"/>
  <c r="K380" i="6"/>
  <c r="E380" i="6"/>
  <c r="X380" i="6"/>
  <c r="AQ380" i="6"/>
  <c r="AA380" i="6"/>
  <c r="AT380" i="6"/>
  <c r="AL380" i="6"/>
  <c r="AR380" i="6"/>
  <c r="O380" i="6"/>
  <c r="AH380" i="6"/>
  <c r="N380" i="6"/>
  <c r="T380" i="6"/>
  <c r="C380" i="6"/>
  <c r="V380" i="6"/>
  <c r="AJ380" i="6"/>
  <c r="AS380" i="6"/>
  <c r="AW380" i="6"/>
  <c r="J380" i="6"/>
  <c r="L380" i="6"/>
  <c r="AN380" i="6"/>
  <c r="AK380" i="6"/>
  <c r="AP380" i="6"/>
  <c r="AG380" i="6"/>
  <c r="AB380" i="6"/>
  <c r="M380" i="6"/>
  <c r="R380" i="6"/>
  <c r="AF380" i="6"/>
  <c r="D380" i="6"/>
  <c r="Y380" i="6"/>
  <c r="AD380" i="6"/>
  <c r="I380" i="6"/>
  <c r="P380" i="6"/>
  <c r="H380" i="8"/>
  <c r="AV380" i="8"/>
  <c r="R380" i="8"/>
  <c r="AT380" i="8"/>
  <c r="AQ380" i="8"/>
  <c r="AG380" i="8"/>
  <c r="AL380" i="8"/>
  <c r="AJ380" i="8"/>
  <c r="AE380" i="8"/>
  <c r="O380" i="8"/>
  <c r="N380" i="8"/>
  <c r="AI380" i="8"/>
  <c r="S380" i="8"/>
  <c r="AS380" i="8"/>
  <c r="AK380" i="8"/>
  <c r="AC380" i="8"/>
  <c r="AA380" i="8"/>
  <c r="M380" i="8"/>
  <c r="Y380" i="8"/>
  <c r="AN380" i="8"/>
  <c r="L380" i="8"/>
  <c r="AX380" i="8"/>
  <c r="F380" i="8"/>
  <c r="P380" i="8"/>
  <c r="Z380" i="8"/>
  <c r="B380" i="8"/>
  <c r="C380" i="8"/>
  <c r="D380" i="8"/>
  <c r="K380" i="8"/>
  <c r="W380" i="8"/>
  <c r="AY380" i="8"/>
  <c r="AW380" i="8"/>
  <c r="AU380" i="8"/>
  <c r="AH380" i="8"/>
  <c r="AD380" i="8"/>
  <c r="Q380" i="8"/>
  <c r="AP380" i="8"/>
  <c r="AO380" i="8"/>
  <c r="U380" i="8"/>
  <c r="AM380" i="8"/>
  <c r="AF380" i="8"/>
  <c r="J380" i="8"/>
  <c r="T380" i="8"/>
  <c r="I380" i="8"/>
  <c r="AR380" i="8"/>
  <c r="AB380" i="8"/>
  <c r="X380" i="8"/>
  <c r="E380" i="8"/>
  <c r="V380" i="8"/>
  <c r="H380" i="7"/>
  <c r="E380" i="7"/>
  <c r="I380" i="7"/>
  <c r="AS380" i="7"/>
  <c r="AQ380" i="7"/>
  <c r="AU380" i="7"/>
  <c r="AV380" i="7"/>
  <c r="AN380" i="7"/>
  <c r="AE380" i="7"/>
  <c r="AI380" i="7"/>
  <c r="Z380" i="7"/>
  <c r="AL380" i="7"/>
  <c r="S380" i="7"/>
  <c r="W380" i="7"/>
  <c r="D380" i="7"/>
  <c r="AK380" i="7"/>
  <c r="K380" i="7"/>
  <c r="AG380" i="7"/>
  <c r="AJ380" i="7"/>
  <c r="AP380" i="7"/>
  <c r="AH380" i="7"/>
  <c r="X380" i="7"/>
  <c r="Y380" i="7"/>
  <c r="AD380" i="7"/>
  <c r="M380" i="7"/>
  <c r="V380" i="7"/>
  <c r="P380" i="7"/>
  <c r="R380" i="7"/>
  <c r="AX380" i="7"/>
  <c r="AY380" i="7"/>
  <c r="O380" i="7"/>
  <c r="F380" i="7"/>
  <c r="AB380" i="7"/>
  <c r="U380" i="7"/>
  <c r="N380" i="7"/>
  <c r="AR380" i="7"/>
  <c r="AO380" i="7"/>
  <c r="J380" i="7"/>
  <c r="AM380" i="7"/>
  <c r="B380" i="7"/>
  <c r="T380" i="7"/>
  <c r="Q380" i="7"/>
  <c r="AA380" i="7"/>
  <c r="AT380" i="7"/>
  <c r="AF380" i="7"/>
  <c r="AC380" i="7"/>
  <c r="AW380" i="7"/>
  <c r="L380" i="7"/>
  <c r="C380" i="7"/>
  <c r="AO381" i="8" l="1"/>
  <c r="AT381" i="8"/>
  <c r="P381" i="8"/>
  <c r="AS381" i="8"/>
  <c r="AC381" i="8"/>
  <c r="AE381" i="8"/>
  <c r="AJ381" i="8"/>
  <c r="C381" i="8"/>
  <c r="Q381" i="8"/>
  <c r="M381" i="8"/>
  <c r="L381" i="8"/>
  <c r="AR381" i="8"/>
  <c r="E381" i="8"/>
  <c r="AQ381" i="8"/>
  <c r="AI381" i="8"/>
  <c r="AG381" i="8"/>
  <c r="AX381" i="8"/>
  <c r="Y381" i="8"/>
  <c r="K381" i="8"/>
  <c r="AB381" i="8"/>
  <c r="AL381" i="8"/>
  <c r="J381" i="8"/>
  <c r="AV381" i="8"/>
  <c r="AA381" i="8"/>
  <c r="Z381" i="8"/>
  <c r="AN381" i="8"/>
  <c r="V381" i="8"/>
  <c r="AH381" i="8"/>
  <c r="N381" i="8"/>
  <c r="X381" i="8"/>
  <c r="H381" i="8"/>
  <c r="W381" i="8"/>
  <c r="AP381" i="8"/>
  <c r="B381" i="8"/>
  <c r="I381" i="8"/>
  <c r="AY381" i="8"/>
  <c r="U381" i="8"/>
  <c r="AD381" i="8"/>
  <c r="AU381" i="8"/>
  <c r="AM381" i="8"/>
  <c r="T381" i="8"/>
  <c r="F381" i="8"/>
  <c r="O381" i="8"/>
  <c r="AK381" i="8"/>
  <c r="D381" i="8"/>
  <c r="R381" i="8"/>
  <c r="AF381" i="8"/>
  <c r="S381" i="8"/>
  <c r="AW381" i="8"/>
  <c r="AF381" i="5"/>
  <c r="AM381" i="5"/>
  <c r="K381" i="5"/>
  <c r="AI381" i="5"/>
  <c r="I381" i="5"/>
  <c r="O381" i="5"/>
  <c r="T381" i="5"/>
  <c r="AA381" i="5"/>
  <c r="AT381" i="5"/>
  <c r="D381" i="5"/>
  <c r="Z381" i="5"/>
  <c r="H381" i="5"/>
  <c r="AQ381" i="5"/>
  <c r="C381" i="5"/>
  <c r="J381" i="5"/>
  <c r="AX381" i="5"/>
  <c r="AE381" i="5"/>
  <c r="AW381" i="5"/>
  <c r="AS381" i="5"/>
  <c r="AK381" i="5"/>
  <c r="S381" i="5"/>
  <c r="AG381" i="5"/>
  <c r="U381" i="5"/>
  <c r="AH381" i="5"/>
  <c r="M381" i="5"/>
  <c r="AO381" i="5"/>
  <c r="P381" i="5"/>
  <c r="AP381" i="5"/>
  <c r="AV381" i="5"/>
  <c r="Q381" i="5"/>
  <c r="AN381" i="5"/>
  <c r="AD381" i="5"/>
  <c r="AC381" i="5"/>
  <c r="AL381" i="5"/>
  <c r="Y381" i="5"/>
  <c r="AR381" i="5"/>
  <c r="AY381" i="5"/>
  <c r="AB381" i="5"/>
  <c r="E381" i="5"/>
  <c r="V381" i="5"/>
  <c r="B381" i="5"/>
  <c r="L381" i="5"/>
  <c r="AU381" i="5"/>
  <c r="N381" i="5"/>
  <c r="AJ381" i="5"/>
  <c r="X381" i="5"/>
  <c r="W381" i="5"/>
  <c r="R381" i="5"/>
  <c r="F381" i="5"/>
  <c r="AK381" i="2"/>
  <c r="T381" i="2"/>
  <c r="AD381" i="2"/>
  <c r="AL381" i="2"/>
  <c r="X381" i="2"/>
  <c r="D381" i="2"/>
  <c r="AN381" i="2"/>
  <c r="K381" i="2"/>
  <c r="AU381" i="2"/>
  <c r="AC381" i="2"/>
  <c r="Q381" i="2"/>
  <c r="AJ381" i="2"/>
  <c r="AF381" i="2"/>
  <c r="B381" i="2"/>
  <c r="P381" i="2"/>
  <c r="W381" i="2"/>
  <c r="S381" i="2"/>
  <c r="Z381" i="2"/>
  <c r="M381" i="2"/>
  <c r="AR381" i="2"/>
  <c r="J381" i="2"/>
  <c r="F381" i="2"/>
  <c r="Y381" i="2"/>
  <c r="N381" i="2"/>
  <c r="AY381" i="2"/>
  <c r="AI381" i="2"/>
  <c r="AE381" i="2"/>
  <c r="AO381" i="2"/>
  <c r="AM381" i="2"/>
  <c r="V381" i="2"/>
  <c r="R381" i="2"/>
  <c r="AB381" i="2"/>
  <c r="AA381" i="2"/>
  <c r="I381" i="2"/>
  <c r="E381" i="2"/>
  <c r="U381" i="2"/>
  <c r="AH381" i="2"/>
  <c r="H381" i="2"/>
  <c r="AQ381" i="2"/>
  <c r="AW381" i="2"/>
  <c r="AS381" i="2"/>
  <c r="AP381" i="2"/>
  <c r="L381" i="2"/>
  <c r="C381" i="2"/>
  <c r="AV381" i="2"/>
  <c r="O381" i="2"/>
  <c r="AX381" i="2"/>
  <c r="AG381" i="2"/>
  <c r="AT381" i="2"/>
  <c r="G383" i="11"/>
  <c r="G382" i="2"/>
  <c r="G382" i="8"/>
  <c r="G382" i="6"/>
  <c r="G382" i="7"/>
  <c r="G382" i="10"/>
  <c r="G382" i="9"/>
  <c r="G382" i="5"/>
  <c r="AB381" i="7"/>
  <c r="AT381" i="7"/>
  <c r="H381" i="7"/>
  <c r="L381" i="7"/>
  <c r="P381" i="7"/>
  <c r="X381" i="7"/>
  <c r="AH381" i="7"/>
  <c r="Y381" i="7"/>
  <c r="D381" i="7"/>
  <c r="B381" i="7"/>
  <c r="N381" i="7"/>
  <c r="AP381" i="7"/>
  <c r="AY381" i="7"/>
  <c r="AQ381" i="7"/>
  <c r="AF381" i="7"/>
  <c r="J381" i="7"/>
  <c r="AD381" i="7"/>
  <c r="AM381" i="7"/>
  <c r="V381" i="7"/>
  <c r="AX381" i="7"/>
  <c r="Z381" i="7"/>
  <c r="R381" i="7"/>
  <c r="AA381" i="7"/>
  <c r="F381" i="7"/>
  <c r="O381" i="7"/>
  <c r="T381" i="7"/>
  <c r="AW381" i="7"/>
  <c r="AO381" i="7"/>
  <c r="C381" i="7"/>
  <c r="AK381" i="7"/>
  <c r="AV381" i="7"/>
  <c r="AC381" i="7"/>
  <c r="AS381" i="7"/>
  <c r="S381" i="7"/>
  <c r="AU381" i="7"/>
  <c r="Q381" i="7"/>
  <c r="AG381" i="7"/>
  <c r="AR381" i="7"/>
  <c r="AJ381" i="7"/>
  <c r="AN381" i="7"/>
  <c r="I381" i="7"/>
  <c r="AI381" i="7"/>
  <c r="M381" i="7"/>
  <c r="E381" i="7"/>
  <c r="U381" i="7"/>
  <c r="AL381" i="7"/>
  <c r="K381" i="7"/>
  <c r="W381" i="7"/>
  <c r="AE381" i="7"/>
  <c r="G381" i="8"/>
  <c r="K381" i="6"/>
  <c r="H381" i="6"/>
  <c r="AP381" i="6"/>
  <c r="Z381" i="6"/>
  <c r="AT381" i="6"/>
  <c r="AN381" i="6"/>
  <c r="N381" i="6"/>
  <c r="S381" i="6"/>
  <c r="AH381" i="6"/>
  <c r="AB381" i="6"/>
  <c r="AO381" i="6"/>
  <c r="R381" i="6"/>
  <c r="V381" i="6"/>
  <c r="P381" i="6"/>
  <c r="L381" i="6"/>
  <c r="E381" i="6"/>
  <c r="J381" i="6"/>
  <c r="D381" i="6"/>
  <c r="AL381" i="6"/>
  <c r="AV381" i="6"/>
  <c r="AW381" i="6"/>
  <c r="AS381" i="6"/>
  <c r="AY381" i="6"/>
  <c r="AE381" i="6"/>
  <c r="AK381" i="6"/>
  <c r="AG381" i="6"/>
  <c r="AM381" i="6"/>
  <c r="AJ381" i="6"/>
  <c r="AD381" i="6"/>
  <c r="Y381" i="6"/>
  <c r="U381" i="6"/>
  <c r="AA381" i="6"/>
  <c r="F381" i="6"/>
  <c r="M381" i="6"/>
  <c r="I381" i="6"/>
  <c r="O381" i="6"/>
  <c r="AC381" i="6"/>
  <c r="AU381" i="6"/>
  <c r="AR381" i="6"/>
  <c r="C381" i="6"/>
  <c r="X381" i="6"/>
  <c r="W381" i="6"/>
  <c r="T381" i="6"/>
  <c r="Q381" i="6"/>
  <c r="AX381" i="6"/>
  <c r="AF381" i="6"/>
  <c r="AQ381" i="6"/>
  <c r="B381" i="6"/>
  <c r="AI381" i="6"/>
  <c r="AB382" i="5" l="1"/>
  <c r="AX382" i="5"/>
  <c r="AM382" i="5"/>
  <c r="Z382" i="5"/>
  <c r="AL382" i="5"/>
  <c r="P382" i="5"/>
  <c r="AG382" i="5"/>
  <c r="J382" i="5"/>
  <c r="X382" i="5"/>
  <c r="D382" i="5"/>
  <c r="U382" i="5"/>
  <c r="AP382" i="5"/>
  <c r="AW382" i="5"/>
  <c r="AV382" i="5"/>
  <c r="I382" i="5"/>
  <c r="K382" i="5"/>
  <c r="AD382" i="5"/>
  <c r="AK382" i="5"/>
  <c r="AF382" i="5"/>
  <c r="C382" i="5"/>
  <c r="R382" i="5"/>
  <c r="Y382" i="5"/>
  <c r="L382" i="5"/>
  <c r="AS382" i="5"/>
  <c r="F382" i="5"/>
  <c r="M382" i="5"/>
  <c r="AU382" i="5"/>
  <c r="B382" i="5"/>
  <c r="AO382" i="5"/>
  <c r="AI382" i="5"/>
  <c r="W382" i="5"/>
  <c r="AQ382" i="5"/>
  <c r="AC382" i="5"/>
  <c r="S382" i="5"/>
  <c r="AT382" i="5"/>
  <c r="AE382" i="5"/>
  <c r="AN382" i="5"/>
  <c r="O382" i="5"/>
  <c r="T382" i="5"/>
  <c r="AJ382" i="5"/>
  <c r="N382" i="5"/>
  <c r="Q382" i="5"/>
  <c r="E382" i="5"/>
  <c r="AY382" i="5"/>
  <c r="AH382" i="5"/>
  <c r="V382" i="5"/>
  <c r="AR382" i="5"/>
  <c r="AA382" i="5"/>
  <c r="H382" i="5"/>
  <c r="D382" i="2"/>
  <c r="B382" i="2"/>
  <c r="K382" i="2"/>
  <c r="X382" i="2"/>
  <c r="AW382" i="2"/>
  <c r="AV382" i="2"/>
  <c r="AU382" i="2"/>
  <c r="H382" i="2"/>
  <c r="AK382" i="2"/>
  <c r="AG382" i="2"/>
  <c r="O382" i="2"/>
  <c r="AM382" i="2"/>
  <c r="Y382" i="2"/>
  <c r="Q382" i="2"/>
  <c r="AQ382" i="2"/>
  <c r="V382" i="2"/>
  <c r="M382" i="2"/>
  <c r="AT382" i="2"/>
  <c r="J382" i="2"/>
  <c r="U382" i="2"/>
  <c r="AP382" i="2"/>
  <c r="AY382" i="2"/>
  <c r="AE382" i="2"/>
  <c r="AO382" i="2"/>
  <c r="AF382" i="2"/>
  <c r="R382" i="2"/>
  <c r="T382" i="2"/>
  <c r="AS382" i="2"/>
  <c r="AL382" i="2"/>
  <c r="S382" i="2"/>
  <c r="I382" i="2"/>
  <c r="N382" i="2"/>
  <c r="AC382" i="2"/>
  <c r="AA382" i="2"/>
  <c r="AD382" i="2"/>
  <c r="L382" i="2"/>
  <c r="AB382" i="2"/>
  <c r="F382" i="2"/>
  <c r="AR382" i="2"/>
  <c r="AN382" i="2"/>
  <c r="P382" i="2"/>
  <c r="AI382" i="2"/>
  <c r="AJ382" i="2"/>
  <c r="C382" i="2"/>
  <c r="E382" i="2"/>
  <c r="AH382" i="2"/>
  <c r="Z382" i="2"/>
  <c r="AX382" i="2"/>
  <c r="W382" i="2"/>
  <c r="G384" i="11"/>
  <c r="G383" i="2"/>
  <c r="G383" i="8"/>
  <c r="G383" i="6"/>
  <c r="G383" i="10"/>
  <c r="G383" i="9"/>
  <c r="G383" i="5"/>
  <c r="O382" i="7"/>
  <c r="AE382" i="7"/>
  <c r="V382" i="7"/>
  <c r="AJ382" i="7"/>
  <c r="C382" i="7"/>
  <c r="S382" i="7"/>
  <c r="AT382" i="7"/>
  <c r="AC382" i="7"/>
  <c r="AX382" i="7"/>
  <c r="T382" i="7"/>
  <c r="X382" i="7"/>
  <c r="AL382" i="7"/>
  <c r="AI382" i="7"/>
  <c r="AS382" i="7"/>
  <c r="U382" i="7"/>
  <c r="Z382" i="7"/>
  <c r="Q382" i="7"/>
  <c r="R382" i="7"/>
  <c r="W382" i="7"/>
  <c r="AN382" i="7"/>
  <c r="N382" i="7"/>
  <c r="AG382" i="7"/>
  <c r="AR382" i="7"/>
  <c r="H382" i="7"/>
  <c r="AB382" i="7"/>
  <c r="B382" i="7"/>
  <c r="K382" i="7"/>
  <c r="L382" i="7"/>
  <c r="F382" i="7"/>
  <c r="P382" i="7"/>
  <c r="AW382" i="7"/>
  <c r="AF382" i="7"/>
  <c r="AH382" i="7"/>
  <c r="D382" i="7"/>
  <c r="AK382" i="7"/>
  <c r="J382" i="7"/>
  <c r="E382" i="7"/>
  <c r="AY382" i="7"/>
  <c r="Y382" i="7"/>
  <c r="AV382" i="7"/>
  <c r="AU382" i="7"/>
  <c r="AA382" i="7"/>
  <c r="AQ382" i="7"/>
  <c r="I382" i="7"/>
  <c r="AO382" i="7"/>
  <c r="AD382" i="7"/>
  <c r="AP382" i="7"/>
  <c r="AM382" i="7"/>
  <c r="M382" i="7"/>
  <c r="AH382" i="6"/>
  <c r="Y382" i="6"/>
  <c r="C382" i="6"/>
  <c r="AS382" i="6"/>
  <c r="AP382" i="6"/>
  <c r="M382" i="6"/>
  <c r="AA382" i="6"/>
  <c r="AG382" i="6"/>
  <c r="AD382" i="6"/>
  <c r="X382" i="6"/>
  <c r="L382" i="6"/>
  <c r="U382" i="6"/>
  <c r="R382" i="6"/>
  <c r="V382" i="6"/>
  <c r="D382" i="6"/>
  <c r="I382" i="6"/>
  <c r="F382" i="6"/>
  <c r="Q382" i="6"/>
  <c r="AO382" i="6"/>
  <c r="AR382" i="6"/>
  <c r="AX382" i="6"/>
  <c r="AY382" i="6"/>
  <c r="AN382" i="6"/>
  <c r="AF382" i="6"/>
  <c r="AL382" i="6"/>
  <c r="P382" i="6"/>
  <c r="AJ382" i="6"/>
  <c r="AU382" i="6"/>
  <c r="T382" i="6"/>
  <c r="Z382" i="6"/>
  <c r="AV382" i="6"/>
  <c r="AB382" i="6"/>
  <c r="AI382" i="6"/>
  <c r="H382" i="6"/>
  <c r="N382" i="6"/>
  <c r="O382" i="6"/>
  <c r="J382" i="6"/>
  <c r="W382" i="6"/>
  <c r="AQ382" i="6"/>
  <c r="B382" i="6"/>
  <c r="AM382" i="6"/>
  <c r="K382" i="6"/>
  <c r="AE382" i="6"/>
  <c r="AW382" i="6"/>
  <c r="E382" i="6"/>
  <c r="AT382" i="6"/>
  <c r="S382" i="6"/>
  <c r="AK382" i="6"/>
  <c r="AC382" i="6"/>
  <c r="AB382" i="8"/>
  <c r="AS382" i="8"/>
  <c r="AK382" i="8"/>
  <c r="AQ382" i="8"/>
  <c r="U382" i="8"/>
  <c r="P382" i="8"/>
  <c r="AD382" i="8"/>
  <c r="Q382" i="8"/>
  <c r="AP382" i="8"/>
  <c r="D382" i="8"/>
  <c r="M382" i="8"/>
  <c r="AI382" i="8"/>
  <c r="AF382" i="8"/>
  <c r="AY382" i="8"/>
  <c r="AR382" i="8"/>
  <c r="N382" i="8"/>
  <c r="F382" i="8"/>
  <c r="AM382" i="8"/>
  <c r="AC382" i="8"/>
  <c r="AH382" i="8"/>
  <c r="E382" i="8"/>
  <c r="AA382" i="8"/>
  <c r="K382" i="8"/>
  <c r="J382" i="8"/>
  <c r="AX382" i="8"/>
  <c r="C382" i="8"/>
  <c r="W382" i="8"/>
  <c r="I382" i="8"/>
  <c r="AE382" i="8"/>
  <c r="AV382" i="8"/>
  <c r="H382" i="8"/>
  <c r="AT382" i="8"/>
  <c r="S382" i="8"/>
  <c r="X382" i="8"/>
  <c r="Z382" i="8"/>
  <c r="L382" i="8"/>
  <c r="Y382" i="8"/>
  <c r="AO382" i="8"/>
  <c r="AL382" i="8"/>
  <c r="V382" i="8"/>
  <c r="AG382" i="8"/>
  <c r="AN382" i="8"/>
  <c r="B382" i="8"/>
  <c r="O382" i="8"/>
  <c r="AW382" i="8"/>
  <c r="AU382" i="8"/>
  <c r="R382" i="8"/>
  <c r="T382" i="8"/>
  <c r="AJ382" i="8"/>
  <c r="Y383" i="7" l="1"/>
  <c r="Q383" i="7"/>
  <c r="T383" i="7"/>
  <c r="AM383" i="7"/>
  <c r="M383" i="7"/>
  <c r="E383" i="7"/>
  <c r="AG383" i="7"/>
  <c r="R383" i="7"/>
  <c r="AV383" i="7"/>
  <c r="AT383" i="7"/>
  <c r="F383" i="7"/>
  <c r="P383" i="7"/>
  <c r="AJ383" i="7"/>
  <c r="AB383" i="7"/>
  <c r="AE383" i="7"/>
  <c r="AH383" i="7"/>
  <c r="X383" i="7"/>
  <c r="AD383" i="7"/>
  <c r="AF383" i="7"/>
  <c r="AX383" i="7"/>
  <c r="L383" i="7"/>
  <c r="AR383" i="7"/>
  <c r="AA383" i="7"/>
  <c r="S383" i="7"/>
  <c r="AL383" i="7"/>
  <c r="AU383" i="7"/>
  <c r="V383" i="7"/>
  <c r="AS383" i="7"/>
  <c r="J383" i="7"/>
  <c r="Z383" i="7"/>
  <c r="AI383" i="7"/>
  <c r="D383" i="7"/>
  <c r="O383" i="7"/>
  <c r="N383" i="7"/>
  <c r="W383" i="7"/>
  <c r="AQ383" i="7"/>
  <c r="I383" i="7"/>
  <c r="B383" i="7"/>
  <c r="K383" i="7"/>
  <c r="U383" i="7"/>
  <c r="H383" i="7"/>
  <c r="AK383" i="7"/>
  <c r="AC383" i="7"/>
  <c r="AP383" i="7"/>
  <c r="AN383" i="7"/>
  <c r="AW383" i="7"/>
  <c r="AO383" i="7"/>
  <c r="C383" i="7"/>
  <c r="AY383" i="7"/>
  <c r="AX383" i="5"/>
  <c r="AK383" i="5"/>
  <c r="M383" i="5"/>
  <c r="X383" i="5"/>
  <c r="AL383" i="5"/>
  <c r="T383" i="5"/>
  <c r="AQ383" i="5"/>
  <c r="Q383" i="5"/>
  <c r="H383" i="5"/>
  <c r="Z383" i="5"/>
  <c r="AJ383" i="5"/>
  <c r="L383" i="5"/>
  <c r="J383" i="5"/>
  <c r="AN383" i="5"/>
  <c r="N383" i="5"/>
  <c r="S383" i="5"/>
  <c r="AS383" i="5"/>
  <c r="I383" i="5"/>
  <c r="AT383" i="5"/>
  <c r="AB383" i="5"/>
  <c r="B383" i="5"/>
  <c r="AH383" i="5"/>
  <c r="F383" i="5"/>
  <c r="P383" i="5"/>
  <c r="AU383" i="5"/>
  <c r="R383" i="5"/>
  <c r="AP383" i="5"/>
  <c r="D383" i="5"/>
  <c r="AI383" i="5"/>
  <c r="AC383" i="5"/>
  <c r="AG383" i="5"/>
  <c r="AY383" i="5"/>
  <c r="W383" i="5"/>
  <c r="AW383" i="5"/>
  <c r="AE383" i="5"/>
  <c r="AM383" i="5"/>
  <c r="K383" i="5"/>
  <c r="Y383" i="5"/>
  <c r="AD383" i="5"/>
  <c r="AO383" i="5"/>
  <c r="C383" i="5"/>
  <c r="E383" i="5"/>
  <c r="AR383" i="5"/>
  <c r="AF383" i="5"/>
  <c r="AA383" i="5"/>
  <c r="O383" i="5"/>
  <c r="U383" i="5"/>
  <c r="V383" i="5"/>
  <c r="AV383" i="5"/>
  <c r="G383" i="7"/>
  <c r="AX383" i="2"/>
  <c r="J383" i="2"/>
  <c r="L383" i="2"/>
  <c r="AC383" i="2"/>
  <c r="AL383" i="2"/>
  <c r="AQ383" i="2"/>
  <c r="AK383" i="2"/>
  <c r="I383" i="2"/>
  <c r="Z383" i="2"/>
  <c r="U383" i="2"/>
  <c r="AE383" i="2"/>
  <c r="R383" i="2"/>
  <c r="AN383" i="2"/>
  <c r="N383" i="2"/>
  <c r="AP383" i="2"/>
  <c r="AD383" i="2"/>
  <c r="AB383" i="2"/>
  <c r="B383" i="2"/>
  <c r="T383" i="2"/>
  <c r="Y383" i="2"/>
  <c r="H383" i="2"/>
  <c r="P383" i="2"/>
  <c r="AU383" i="2"/>
  <c r="AO383" i="2"/>
  <c r="X383" i="2"/>
  <c r="D383" i="2"/>
  <c r="AA383" i="2"/>
  <c r="AT383" i="2"/>
  <c r="AG383" i="2"/>
  <c r="AS383" i="2"/>
  <c r="O383" i="2"/>
  <c r="AH383" i="2"/>
  <c r="M383" i="2"/>
  <c r="AW383" i="2"/>
  <c r="AJ383" i="2"/>
  <c r="Q383" i="2"/>
  <c r="AF383" i="2"/>
  <c r="F383" i="2"/>
  <c r="AY383" i="2"/>
  <c r="E383" i="2"/>
  <c r="AM383" i="2"/>
  <c r="AV383" i="2"/>
  <c r="C383" i="2"/>
  <c r="AR383" i="2"/>
  <c r="K383" i="2"/>
  <c r="V383" i="2"/>
  <c r="S383" i="2"/>
  <c r="AI383" i="2"/>
  <c r="W383" i="2"/>
  <c r="G385" i="11"/>
  <c r="G384" i="2"/>
  <c r="G384" i="8"/>
  <c r="G384" i="6"/>
  <c r="G384" i="7"/>
  <c r="G384" i="10"/>
  <c r="G384" i="9"/>
  <c r="G384" i="5"/>
  <c r="D383" i="6"/>
  <c r="C383" i="6"/>
  <c r="M383" i="6"/>
  <c r="AS383" i="6"/>
  <c r="AP383" i="6"/>
  <c r="AV383" i="6"/>
  <c r="AL383" i="6"/>
  <c r="V383" i="6"/>
  <c r="AG383" i="6"/>
  <c r="AD383" i="6"/>
  <c r="AJ383" i="6"/>
  <c r="B383" i="6"/>
  <c r="AW383" i="6"/>
  <c r="U383" i="6"/>
  <c r="R383" i="6"/>
  <c r="X383" i="6"/>
  <c r="AK383" i="6"/>
  <c r="I383" i="6"/>
  <c r="F383" i="6"/>
  <c r="L383" i="6"/>
  <c r="AH383" i="6"/>
  <c r="AR383" i="6"/>
  <c r="AO383" i="6"/>
  <c r="AU383" i="6"/>
  <c r="Y383" i="6"/>
  <c r="AF383" i="6"/>
  <c r="AC383" i="6"/>
  <c r="AI383" i="6"/>
  <c r="AY383" i="6"/>
  <c r="T383" i="6"/>
  <c r="Q383" i="6"/>
  <c r="W383" i="6"/>
  <c r="O383" i="6"/>
  <c r="H383" i="6"/>
  <c r="E383" i="6"/>
  <c r="K383" i="6"/>
  <c r="AX383" i="6"/>
  <c r="AQ383" i="6"/>
  <c r="AN383" i="6"/>
  <c r="AT383" i="6"/>
  <c r="AA383" i="6"/>
  <c r="AE383" i="6"/>
  <c r="AB383" i="6"/>
  <c r="J383" i="6"/>
  <c r="Z383" i="6"/>
  <c r="S383" i="6"/>
  <c r="P383" i="6"/>
  <c r="AM383" i="6"/>
  <c r="N383" i="6"/>
  <c r="AT383" i="8"/>
  <c r="F383" i="8"/>
  <c r="AR383" i="8"/>
  <c r="AS383" i="8"/>
  <c r="AH383" i="8"/>
  <c r="AJ383" i="8"/>
  <c r="R383" i="8"/>
  <c r="AO383" i="8"/>
  <c r="V383" i="8"/>
  <c r="T383" i="8"/>
  <c r="AN383" i="8"/>
  <c r="W383" i="8"/>
  <c r="AX383" i="8"/>
  <c r="J383" i="8"/>
  <c r="E383" i="8"/>
  <c r="AD383" i="8"/>
  <c r="S383" i="8"/>
  <c r="AL383" i="8"/>
  <c r="AQ383" i="8"/>
  <c r="AI383" i="8"/>
  <c r="AC383" i="8"/>
  <c r="C383" i="8"/>
  <c r="Z383" i="8"/>
  <c r="AB383" i="8"/>
  <c r="O383" i="8"/>
  <c r="X383" i="8"/>
  <c r="N383" i="8"/>
  <c r="K383" i="8"/>
  <c r="AG383" i="8"/>
  <c r="Q383" i="8"/>
  <c r="B383" i="8"/>
  <c r="AP383" i="8"/>
  <c r="L383" i="8"/>
  <c r="P383" i="8"/>
  <c r="AW383" i="8"/>
  <c r="AA383" i="8"/>
  <c r="AF383" i="8"/>
  <c r="D383" i="8"/>
  <c r="AK383" i="8"/>
  <c r="I383" i="8"/>
  <c r="H383" i="8"/>
  <c r="AY383" i="8"/>
  <c r="Y383" i="8"/>
  <c r="AM383" i="8"/>
  <c r="AE383" i="8"/>
  <c r="AV383" i="8"/>
  <c r="M383" i="8"/>
  <c r="U383" i="8"/>
  <c r="AU383" i="8"/>
  <c r="AL384" i="5" l="1"/>
  <c r="AS384" i="5"/>
  <c r="E384" i="5"/>
  <c r="AM384" i="5"/>
  <c r="AR384" i="5"/>
  <c r="Z384" i="5"/>
  <c r="AG384" i="5"/>
  <c r="AN384" i="5"/>
  <c r="AI384" i="5"/>
  <c r="N384" i="5"/>
  <c r="U384" i="5"/>
  <c r="T384" i="5"/>
  <c r="AH384" i="5"/>
  <c r="B384" i="5"/>
  <c r="I384" i="5"/>
  <c r="D384" i="5"/>
  <c r="AC384" i="5"/>
  <c r="AW384" i="5"/>
  <c r="AQ384" i="5"/>
  <c r="AE384" i="5"/>
  <c r="S384" i="5"/>
  <c r="AK384" i="5"/>
  <c r="AA384" i="5"/>
  <c r="C384" i="5"/>
  <c r="AY384" i="5"/>
  <c r="Y384" i="5"/>
  <c r="AD384" i="5"/>
  <c r="H384" i="5"/>
  <c r="M384" i="5"/>
  <c r="AP384" i="5"/>
  <c r="AB384" i="5"/>
  <c r="AF384" i="5"/>
  <c r="AJ384" i="5"/>
  <c r="F384" i="5"/>
  <c r="R384" i="5"/>
  <c r="O384" i="5"/>
  <c r="V384" i="5"/>
  <c r="AU384" i="5"/>
  <c r="AT384" i="5"/>
  <c r="Q384" i="5"/>
  <c r="P384" i="5"/>
  <c r="K384" i="5"/>
  <c r="AX384" i="5"/>
  <c r="J384" i="5"/>
  <c r="AV384" i="5"/>
  <c r="L384" i="5"/>
  <c r="X384" i="5"/>
  <c r="AO384" i="5"/>
  <c r="W384" i="5"/>
  <c r="AL384" i="2"/>
  <c r="AS384" i="2"/>
  <c r="AD384" i="2"/>
  <c r="V384" i="2"/>
  <c r="C384" i="2"/>
  <c r="Z384" i="2"/>
  <c r="AG384" i="2"/>
  <c r="J384" i="2"/>
  <c r="S384" i="2"/>
  <c r="N384" i="2"/>
  <c r="U384" i="2"/>
  <c r="AU384" i="2"/>
  <c r="Q384" i="2"/>
  <c r="B384" i="2"/>
  <c r="I384" i="2"/>
  <c r="AB384" i="2"/>
  <c r="P384" i="2"/>
  <c r="AW384" i="2"/>
  <c r="AR384" i="2"/>
  <c r="F384" i="2"/>
  <c r="R384" i="2"/>
  <c r="AK384" i="2"/>
  <c r="AF384" i="2"/>
  <c r="AT384" i="2"/>
  <c r="Y384" i="2"/>
  <c r="T384" i="2"/>
  <c r="AA384" i="2"/>
  <c r="AN384" i="2"/>
  <c r="M384" i="2"/>
  <c r="H384" i="2"/>
  <c r="E384" i="2"/>
  <c r="AM384" i="2"/>
  <c r="AV384" i="2"/>
  <c r="AH384" i="2"/>
  <c r="AQ384" i="2"/>
  <c r="AI384" i="2"/>
  <c r="AJ384" i="2"/>
  <c r="O384" i="2"/>
  <c r="W384" i="2"/>
  <c r="AY384" i="2"/>
  <c r="AX384" i="2"/>
  <c r="L384" i="2"/>
  <c r="K384" i="2"/>
  <c r="AC384" i="2"/>
  <c r="AO384" i="2"/>
  <c r="X384" i="2"/>
  <c r="AE384" i="2"/>
  <c r="D384" i="2"/>
  <c r="AP384" i="2"/>
  <c r="G386" i="11"/>
  <c r="G385" i="2"/>
  <c r="G385" i="6"/>
  <c r="G385" i="7"/>
  <c r="G385" i="10"/>
  <c r="G385" i="9"/>
  <c r="G385" i="5"/>
  <c r="AH384" i="7"/>
  <c r="AN384" i="7"/>
  <c r="AO384" i="7"/>
  <c r="AC384" i="7"/>
  <c r="V384" i="7"/>
  <c r="R384" i="7"/>
  <c r="F384" i="7"/>
  <c r="Y384" i="7"/>
  <c r="J384" i="7"/>
  <c r="AK384" i="7"/>
  <c r="AL384" i="7"/>
  <c r="T384" i="7"/>
  <c r="AV384" i="7"/>
  <c r="AS384" i="7"/>
  <c r="P384" i="7"/>
  <c r="E384" i="7"/>
  <c r="AB384" i="7"/>
  <c r="AJ384" i="7"/>
  <c r="AG384" i="7"/>
  <c r="AF384" i="7"/>
  <c r="Z384" i="7"/>
  <c r="S384" i="7"/>
  <c r="X384" i="7"/>
  <c r="U384" i="7"/>
  <c r="N384" i="7"/>
  <c r="H384" i="7"/>
  <c r="L384" i="7"/>
  <c r="I384" i="7"/>
  <c r="AE384" i="7"/>
  <c r="D384" i="7"/>
  <c r="AU384" i="7"/>
  <c r="AY384" i="7"/>
  <c r="M384" i="7"/>
  <c r="B384" i="7"/>
  <c r="AI384" i="7"/>
  <c r="AM384" i="7"/>
  <c r="AR384" i="7"/>
  <c r="AX384" i="7"/>
  <c r="W384" i="7"/>
  <c r="AA384" i="7"/>
  <c r="Q384" i="7"/>
  <c r="AW384" i="7"/>
  <c r="K384" i="7"/>
  <c r="O384" i="7"/>
  <c r="AP384" i="7"/>
  <c r="AQ384" i="7"/>
  <c r="AT384" i="7"/>
  <c r="C384" i="7"/>
  <c r="AD384" i="7"/>
  <c r="AC384" i="6"/>
  <c r="AX384" i="6"/>
  <c r="I384" i="6"/>
  <c r="M384" i="6"/>
  <c r="Q384" i="6"/>
  <c r="AL384" i="6"/>
  <c r="AF384" i="6"/>
  <c r="L384" i="6"/>
  <c r="E384" i="6"/>
  <c r="Z384" i="6"/>
  <c r="Y384" i="6"/>
  <c r="AW384" i="6"/>
  <c r="AQ384" i="6"/>
  <c r="AN384" i="6"/>
  <c r="N384" i="6"/>
  <c r="X384" i="6"/>
  <c r="AV384" i="6"/>
  <c r="AE384" i="6"/>
  <c r="AB384" i="6"/>
  <c r="B384" i="6"/>
  <c r="W384" i="6"/>
  <c r="AR384" i="6"/>
  <c r="S384" i="6"/>
  <c r="P384" i="6"/>
  <c r="AT384" i="6"/>
  <c r="T384" i="6"/>
  <c r="D384" i="6"/>
  <c r="AH384" i="6"/>
  <c r="AU384" i="6"/>
  <c r="AP384" i="6"/>
  <c r="AY384" i="6"/>
  <c r="V384" i="6"/>
  <c r="K384" i="6"/>
  <c r="AD384" i="6"/>
  <c r="AM384" i="6"/>
  <c r="J384" i="6"/>
  <c r="AK384" i="6"/>
  <c r="R384" i="6"/>
  <c r="AA384" i="6"/>
  <c r="AS384" i="6"/>
  <c r="H384" i="6"/>
  <c r="AO384" i="6"/>
  <c r="C384" i="6"/>
  <c r="U384" i="6"/>
  <c r="AI384" i="6"/>
  <c r="AG384" i="6"/>
  <c r="AJ384" i="6"/>
  <c r="F384" i="6"/>
  <c r="O384" i="6"/>
  <c r="AV384" i="8"/>
  <c r="AJ384" i="8"/>
  <c r="AI384" i="8"/>
  <c r="I384" i="8"/>
  <c r="M384" i="8"/>
  <c r="Q384" i="8"/>
  <c r="X384" i="8"/>
  <c r="AN384" i="8"/>
  <c r="AE384" i="8"/>
  <c r="AL384" i="8"/>
  <c r="L384" i="8"/>
  <c r="Y384" i="8"/>
  <c r="J384" i="8"/>
  <c r="AB384" i="8"/>
  <c r="AU384" i="8"/>
  <c r="AD384" i="8"/>
  <c r="O384" i="8"/>
  <c r="W384" i="8"/>
  <c r="AK384" i="8"/>
  <c r="F384" i="8"/>
  <c r="B384" i="8"/>
  <c r="K384" i="8"/>
  <c r="S384" i="8"/>
  <c r="AC384" i="8"/>
  <c r="AX384" i="8"/>
  <c r="AR384" i="8"/>
  <c r="D384" i="8"/>
  <c r="E384" i="8"/>
  <c r="AQ384" i="8"/>
  <c r="AF384" i="8"/>
  <c r="AY384" i="8"/>
  <c r="AP384" i="8"/>
  <c r="AM384" i="8"/>
  <c r="T384" i="8"/>
  <c r="AH384" i="8"/>
  <c r="P384" i="8"/>
  <c r="N384" i="8"/>
  <c r="H384" i="8"/>
  <c r="R384" i="8"/>
  <c r="AA384" i="8"/>
  <c r="AW384" i="8"/>
  <c r="Z384" i="8"/>
  <c r="AG384" i="8"/>
  <c r="U384" i="8"/>
  <c r="AS384" i="8"/>
  <c r="AO384" i="8"/>
  <c r="C384" i="8"/>
  <c r="V384" i="8"/>
  <c r="AT384" i="8"/>
  <c r="K385" i="5" l="1"/>
  <c r="AS385" i="5"/>
  <c r="D385" i="5"/>
  <c r="AX385" i="5"/>
  <c r="AT385" i="5"/>
  <c r="AB385" i="5"/>
  <c r="AD385" i="5"/>
  <c r="AN385" i="5"/>
  <c r="AH385" i="5"/>
  <c r="I385" i="5"/>
  <c r="B385" i="5"/>
  <c r="Y385" i="5"/>
  <c r="V385" i="5"/>
  <c r="AR385" i="5"/>
  <c r="U385" i="5"/>
  <c r="P385" i="5"/>
  <c r="J385" i="5"/>
  <c r="AA385" i="5"/>
  <c r="AY385" i="5"/>
  <c r="O385" i="5"/>
  <c r="AV385" i="5"/>
  <c r="AQ385" i="5"/>
  <c r="H385" i="5"/>
  <c r="T385" i="5"/>
  <c r="N385" i="5"/>
  <c r="AJ385" i="5"/>
  <c r="AE385" i="5"/>
  <c r="AP385" i="5"/>
  <c r="AM385" i="5"/>
  <c r="C385" i="5"/>
  <c r="X385" i="5"/>
  <c r="S385" i="5"/>
  <c r="Z385" i="5"/>
  <c r="AL385" i="5"/>
  <c r="AU385" i="5"/>
  <c r="AW385" i="5"/>
  <c r="AK385" i="5"/>
  <c r="R385" i="5"/>
  <c r="Q385" i="5"/>
  <c r="AO385" i="5"/>
  <c r="L385" i="5"/>
  <c r="AI385" i="5"/>
  <c r="W385" i="5"/>
  <c r="AC385" i="5"/>
  <c r="M385" i="5"/>
  <c r="F385" i="5"/>
  <c r="AF385" i="5"/>
  <c r="E385" i="5"/>
  <c r="F10" i="12" s="1"/>
  <c r="AG385" i="5"/>
  <c r="AK385" i="8"/>
  <c r="Z385" i="8"/>
  <c r="AF385" i="8"/>
  <c r="M385" i="8"/>
  <c r="J385" i="8"/>
  <c r="AR385" i="8"/>
  <c r="AY385" i="8"/>
  <c r="X385" i="8"/>
  <c r="H385" i="8"/>
  <c r="I385" i="8"/>
  <c r="AS385" i="8"/>
  <c r="W385" i="8"/>
  <c r="L385" i="8"/>
  <c r="K385" i="8"/>
  <c r="AO385" i="8"/>
  <c r="AE385" i="8"/>
  <c r="AN385" i="8"/>
  <c r="C385" i="8"/>
  <c r="AV385" i="8"/>
  <c r="AX385" i="8"/>
  <c r="AW385" i="8"/>
  <c r="Y385" i="8"/>
  <c r="D385" i="8"/>
  <c r="AM385" i="8"/>
  <c r="V385" i="8"/>
  <c r="AJ385" i="8"/>
  <c r="E385" i="8"/>
  <c r="I10" i="12" s="1"/>
  <c r="AC385" i="8"/>
  <c r="AA385" i="8"/>
  <c r="AL385" i="8"/>
  <c r="S385" i="8"/>
  <c r="AP385" i="8"/>
  <c r="AT385" i="8"/>
  <c r="B385" i="8"/>
  <c r="O385" i="8"/>
  <c r="AU385" i="8"/>
  <c r="AG385" i="8"/>
  <c r="AI385" i="8"/>
  <c r="AB385" i="8"/>
  <c r="N385" i="8"/>
  <c r="AD385" i="8"/>
  <c r="U385" i="8"/>
  <c r="AQ385" i="8"/>
  <c r="R385" i="8"/>
  <c r="T385" i="8"/>
  <c r="Q385" i="8"/>
  <c r="P385" i="8"/>
  <c r="F385" i="8"/>
  <c r="AH385" i="8"/>
  <c r="X385" i="2"/>
  <c r="S385" i="2"/>
  <c r="AO385" i="2"/>
  <c r="AX385" i="2"/>
  <c r="L385" i="2"/>
  <c r="U385" i="2"/>
  <c r="H385" i="2"/>
  <c r="AU385" i="2"/>
  <c r="AP385" i="2"/>
  <c r="B385" i="2"/>
  <c r="AW385" i="2"/>
  <c r="AI385" i="2"/>
  <c r="AD385" i="2"/>
  <c r="AM385" i="2"/>
  <c r="E385" i="2"/>
  <c r="E10" i="12" s="1"/>
  <c r="W385" i="2"/>
  <c r="R385" i="2"/>
  <c r="Q385" i="2"/>
  <c r="AG385" i="2"/>
  <c r="K385" i="2"/>
  <c r="F385" i="2"/>
  <c r="AL385" i="2"/>
  <c r="AF385" i="2"/>
  <c r="AT385" i="2"/>
  <c r="AS385" i="2"/>
  <c r="P385" i="2"/>
  <c r="AA385" i="2"/>
  <c r="AH385" i="2"/>
  <c r="Z385" i="2"/>
  <c r="AK385" i="2"/>
  <c r="I385" i="2"/>
  <c r="V385" i="2"/>
  <c r="D385" i="2"/>
  <c r="O385" i="2"/>
  <c r="AY385" i="2"/>
  <c r="J385" i="2"/>
  <c r="AR385" i="2"/>
  <c r="T385" i="2"/>
  <c r="AN385" i="2"/>
  <c r="AV385" i="2"/>
  <c r="AJ385" i="2"/>
  <c r="AQ385" i="2"/>
  <c r="AE385" i="2"/>
  <c r="Y385" i="2"/>
  <c r="C385" i="2"/>
  <c r="N385" i="2"/>
  <c r="M385" i="2"/>
  <c r="AB385" i="2"/>
  <c r="AC385" i="2"/>
  <c r="G385" i="8"/>
  <c r="G387" i="11"/>
  <c r="G386" i="2"/>
  <c r="G386" i="6"/>
  <c r="G386" i="7"/>
  <c r="G386" i="8"/>
  <c r="G386" i="10"/>
  <c r="G386" i="9"/>
  <c r="G386" i="5"/>
  <c r="AG385" i="7"/>
  <c r="AK385" i="7"/>
  <c r="AP385" i="7"/>
  <c r="B385" i="7"/>
  <c r="U385" i="7"/>
  <c r="Y385" i="7"/>
  <c r="X385" i="7"/>
  <c r="AO385" i="7"/>
  <c r="I385" i="7"/>
  <c r="M385" i="7"/>
  <c r="C385" i="7"/>
  <c r="AN385" i="7"/>
  <c r="AR385" i="7"/>
  <c r="AY385" i="7"/>
  <c r="AB385" i="7"/>
  <c r="AD385" i="7"/>
  <c r="AF385" i="7"/>
  <c r="AC385" i="7"/>
  <c r="R385" i="7"/>
  <c r="W385" i="7"/>
  <c r="T385" i="7"/>
  <c r="K385" i="7"/>
  <c r="Q385" i="7"/>
  <c r="O385" i="7"/>
  <c r="H385" i="7"/>
  <c r="AV385" i="7"/>
  <c r="AX385" i="7"/>
  <c r="AI385" i="7"/>
  <c r="AT385" i="7"/>
  <c r="AQ385" i="7"/>
  <c r="AA385" i="7"/>
  <c r="P385" i="7"/>
  <c r="AJ385" i="7"/>
  <c r="AH385" i="7"/>
  <c r="AE385" i="7"/>
  <c r="E385" i="7"/>
  <c r="H10" i="12" s="1"/>
  <c r="AL385" i="7"/>
  <c r="AM385" i="7"/>
  <c r="V385" i="7"/>
  <c r="S385" i="7"/>
  <c r="AU385" i="7"/>
  <c r="F385" i="7"/>
  <c r="J385" i="7"/>
  <c r="Z385" i="7"/>
  <c r="N385" i="7"/>
  <c r="AS385" i="7"/>
  <c r="AW385" i="7"/>
  <c r="D385" i="7"/>
  <c r="L385" i="7"/>
  <c r="AM385" i="6"/>
  <c r="M385" i="6"/>
  <c r="AI385" i="6"/>
  <c r="AA385" i="6"/>
  <c r="AV385" i="6"/>
  <c r="R385" i="6"/>
  <c r="AH385" i="6"/>
  <c r="O385" i="6"/>
  <c r="AJ385" i="6"/>
  <c r="AU385" i="6"/>
  <c r="V385" i="6"/>
  <c r="AO385" i="6"/>
  <c r="C385" i="6"/>
  <c r="X385" i="6"/>
  <c r="K385" i="6"/>
  <c r="U385" i="6"/>
  <c r="AC385" i="6"/>
  <c r="AX385" i="6"/>
  <c r="L385" i="6"/>
  <c r="AT385" i="6"/>
  <c r="AD385" i="6"/>
  <c r="Q385" i="6"/>
  <c r="AL385" i="6"/>
  <c r="AR385" i="6"/>
  <c r="J385" i="6"/>
  <c r="E385" i="6"/>
  <c r="G10" i="12" s="1"/>
  <c r="Z385" i="6"/>
  <c r="AF385" i="6"/>
  <c r="AS385" i="6"/>
  <c r="AN385" i="6"/>
  <c r="N385" i="6"/>
  <c r="T385" i="6"/>
  <c r="I385" i="6"/>
  <c r="AB385" i="6"/>
  <c r="B385" i="6"/>
  <c r="H385" i="6"/>
  <c r="AP385" i="6"/>
  <c r="P385" i="6"/>
  <c r="AW385" i="6"/>
  <c r="AQ385" i="6"/>
  <c r="F385" i="6"/>
  <c r="D385" i="6"/>
  <c r="AK385" i="6"/>
  <c r="AE385" i="6"/>
  <c r="AG385" i="6"/>
  <c r="AY385" i="6"/>
  <c r="Y385" i="6"/>
  <c r="S385" i="6"/>
  <c r="W385" i="6"/>
  <c r="AH386" i="5" l="1"/>
  <c r="AD386" i="5"/>
  <c r="AX386" i="5"/>
  <c r="AL386" i="5"/>
  <c r="AQ386" i="5"/>
  <c r="V386" i="5"/>
  <c r="AO386" i="5"/>
  <c r="AB386" i="5"/>
  <c r="AA386" i="5"/>
  <c r="J386" i="5"/>
  <c r="AC386" i="5"/>
  <c r="L386" i="5"/>
  <c r="X386" i="5"/>
  <c r="AS386" i="5"/>
  <c r="Q386" i="5"/>
  <c r="AN386" i="5"/>
  <c r="S386" i="5"/>
  <c r="AG386" i="5"/>
  <c r="E386" i="5"/>
  <c r="K386" i="5"/>
  <c r="R386" i="5"/>
  <c r="U386" i="5"/>
  <c r="AJ386" i="5"/>
  <c r="AM386" i="5"/>
  <c r="AU386" i="5"/>
  <c r="I386" i="5"/>
  <c r="O386" i="5"/>
  <c r="W386" i="5"/>
  <c r="AR386" i="5"/>
  <c r="AI386" i="5"/>
  <c r="AK386" i="5"/>
  <c r="P386" i="5"/>
  <c r="T386" i="5"/>
  <c r="AY386" i="5"/>
  <c r="Z386" i="5"/>
  <c r="C386" i="5"/>
  <c r="B386" i="5"/>
  <c r="Y386" i="5"/>
  <c r="F386" i="5"/>
  <c r="AW386" i="5"/>
  <c r="AT386" i="5"/>
  <c r="AV386" i="5"/>
  <c r="AF386" i="5"/>
  <c r="H386" i="5"/>
  <c r="AP386" i="5"/>
  <c r="N386" i="5"/>
  <c r="D386" i="5"/>
  <c r="AE386" i="5"/>
  <c r="M386" i="5"/>
  <c r="AH386" i="2"/>
  <c r="AC386" i="2"/>
  <c r="M386" i="2"/>
  <c r="AU386" i="2"/>
  <c r="S386" i="2"/>
  <c r="V386" i="2"/>
  <c r="Q386" i="2"/>
  <c r="AX386" i="2"/>
  <c r="C386" i="2"/>
  <c r="J386" i="2"/>
  <c r="E386" i="2"/>
  <c r="AD386" i="2"/>
  <c r="AQ386" i="2"/>
  <c r="AS386" i="2"/>
  <c r="AN386" i="2"/>
  <c r="K386" i="2"/>
  <c r="B386" i="2"/>
  <c r="AG386" i="2"/>
  <c r="AB386" i="2"/>
  <c r="AW386" i="2"/>
  <c r="AM386" i="2"/>
  <c r="U386" i="2"/>
  <c r="P386" i="2"/>
  <c r="AA386" i="2"/>
  <c r="AL386" i="2"/>
  <c r="AR386" i="2"/>
  <c r="AK386" i="2"/>
  <c r="AV386" i="2"/>
  <c r="Y386" i="2"/>
  <c r="AO386" i="2"/>
  <c r="R386" i="2"/>
  <c r="D386" i="2"/>
  <c r="AP386" i="2"/>
  <c r="O386" i="2"/>
  <c r="W386" i="2"/>
  <c r="AJ386" i="2"/>
  <c r="X386" i="2"/>
  <c r="AI386" i="2"/>
  <c r="N386" i="2"/>
  <c r="AT386" i="2"/>
  <c r="Z386" i="2"/>
  <c r="I386" i="2"/>
  <c r="F386" i="2"/>
  <c r="AF386" i="2"/>
  <c r="AY386" i="2"/>
  <c r="AE386" i="2"/>
  <c r="L386" i="2"/>
  <c r="T386" i="2"/>
  <c r="H386" i="2"/>
  <c r="G388" i="11"/>
  <c r="G387" i="2"/>
  <c r="G387" i="9"/>
  <c r="G387" i="10"/>
  <c r="G387" i="5"/>
  <c r="P386" i="8"/>
  <c r="I386" i="8"/>
  <c r="C386" i="8"/>
  <c r="O386" i="8"/>
  <c r="D386" i="8"/>
  <c r="AS386" i="8"/>
  <c r="AJ386" i="8"/>
  <c r="AX386" i="8"/>
  <c r="AM386" i="8"/>
  <c r="AC386" i="8"/>
  <c r="N386" i="8"/>
  <c r="B386" i="8"/>
  <c r="Z386" i="8"/>
  <c r="J386" i="8"/>
  <c r="AH386" i="8"/>
  <c r="AW386" i="8"/>
  <c r="M386" i="8"/>
  <c r="AR386" i="8"/>
  <c r="K386" i="8"/>
  <c r="AU386" i="8"/>
  <c r="AY386" i="8"/>
  <c r="AA386" i="8"/>
  <c r="AG386" i="8"/>
  <c r="AP386" i="8"/>
  <c r="AL386" i="8"/>
  <c r="H386" i="8"/>
  <c r="AE386" i="8"/>
  <c r="Y386" i="8"/>
  <c r="AO386" i="8"/>
  <c r="AF386" i="8"/>
  <c r="AD386" i="8"/>
  <c r="L386" i="8"/>
  <c r="U386" i="8"/>
  <c r="F386" i="8"/>
  <c r="AQ386" i="8"/>
  <c r="AV386" i="8"/>
  <c r="E386" i="8"/>
  <c r="AT386" i="8"/>
  <c r="X386" i="8"/>
  <c r="AB386" i="8"/>
  <c r="V386" i="8"/>
  <c r="T386" i="8"/>
  <c r="Q386" i="8"/>
  <c r="S386" i="8"/>
  <c r="AK386" i="8"/>
  <c r="R386" i="8"/>
  <c r="W386" i="8"/>
  <c r="AN386" i="8"/>
  <c r="AI386" i="8"/>
  <c r="K386" i="7"/>
  <c r="AT386" i="7"/>
  <c r="AY386" i="7"/>
  <c r="AP386" i="7"/>
  <c r="AN386" i="7"/>
  <c r="J386" i="7"/>
  <c r="AX386" i="7"/>
  <c r="AD386" i="7"/>
  <c r="V386" i="7"/>
  <c r="AM386" i="7"/>
  <c r="AV386" i="7"/>
  <c r="R386" i="7"/>
  <c r="AL386" i="7"/>
  <c r="C386" i="7"/>
  <c r="AS386" i="7"/>
  <c r="F386" i="7"/>
  <c r="P386" i="7"/>
  <c r="AH386" i="7"/>
  <c r="AB386" i="7"/>
  <c r="AR386" i="7"/>
  <c r="AO386" i="7"/>
  <c r="AK386" i="7"/>
  <c r="B386" i="7"/>
  <c r="Z386" i="7"/>
  <c r="AF386" i="7"/>
  <c r="AC386" i="7"/>
  <c r="O386" i="7"/>
  <c r="AG386" i="7"/>
  <c r="Y386" i="7"/>
  <c r="T386" i="7"/>
  <c r="Q386" i="7"/>
  <c r="AJ386" i="7"/>
  <c r="X386" i="7"/>
  <c r="H386" i="7"/>
  <c r="E386" i="7"/>
  <c r="N386" i="7"/>
  <c r="U386" i="7"/>
  <c r="AQ386" i="7"/>
  <c r="AU386" i="7"/>
  <c r="AW386" i="7"/>
  <c r="M386" i="7"/>
  <c r="S386" i="7"/>
  <c r="W386" i="7"/>
  <c r="I386" i="7"/>
  <c r="D386" i="7"/>
  <c r="AE386" i="7"/>
  <c r="AI386" i="7"/>
  <c r="AA386" i="7"/>
  <c r="L386" i="7"/>
  <c r="Z386" i="6"/>
  <c r="AI386" i="6"/>
  <c r="F386" i="6"/>
  <c r="I386" i="6"/>
  <c r="N386" i="6"/>
  <c r="W386" i="6"/>
  <c r="AO386" i="6"/>
  <c r="T386" i="6"/>
  <c r="B386" i="6"/>
  <c r="K386" i="6"/>
  <c r="AC386" i="6"/>
  <c r="P386" i="6"/>
  <c r="AW386" i="6"/>
  <c r="AT386" i="6"/>
  <c r="Q386" i="6"/>
  <c r="H386" i="6"/>
  <c r="AK386" i="6"/>
  <c r="AH386" i="6"/>
  <c r="E386" i="6"/>
  <c r="AY386" i="6"/>
  <c r="Y386" i="6"/>
  <c r="V386" i="6"/>
  <c r="AQ386" i="6"/>
  <c r="AR386" i="6"/>
  <c r="AM386" i="6"/>
  <c r="M386" i="6"/>
  <c r="J386" i="6"/>
  <c r="D386" i="6"/>
  <c r="U386" i="6"/>
  <c r="AA386" i="6"/>
  <c r="AV386" i="6"/>
  <c r="AS386" i="6"/>
  <c r="AN386" i="6"/>
  <c r="O386" i="6"/>
  <c r="AJ386" i="6"/>
  <c r="AG386" i="6"/>
  <c r="AF386" i="6"/>
  <c r="C386" i="6"/>
  <c r="X386" i="6"/>
  <c r="AP386" i="6"/>
  <c r="AE386" i="6"/>
  <c r="AL386" i="6"/>
  <c r="AU386" i="6"/>
  <c r="R386" i="6"/>
  <c r="S386" i="6"/>
  <c r="AX386" i="6"/>
  <c r="L386" i="6"/>
  <c r="AD386" i="6"/>
  <c r="AB386" i="6"/>
  <c r="AC387" i="7" l="1"/>
  <c r="AS387" i="7"/>
  <c r="AU387" i="7"/>
  <c r="X387" i="7"/>
  <c r="Q387" i="7"/>
  <c r="AG387" i="7"/>
  <c r="Y387" i="7"/>
  <c r="N387" i="7"/>
  <c r="E387" i="7"/>
  <c r="U387" i="7"/>
  <c r="M387" i="7"/>
  <c r="AN387" i="7"/>
  <c r="I387" i="7"/>
  <c r="AL387" i="7"/>
  <c r="K387" i="7"/>
  <c r="AB387" i="7"/>
  <c r="AH387" i="7"/>
  <c r="T387" i="7"/>
  <c r="AR387" i="7"/>
  <c r="P387" i="7"/>
  <c r="L387" i="7"/>
  <c r="AF387" i="7"/>
  <c r="AK387" i="7"/>
  <c r="D387" i="7"/>
  <c r="AW387" i="7"/>
  <c r="W387" i="7"/>
  <c r="AX387" i="7"/>
  <c r="AP387" i="7"/>
  <c r="AY387" i="7"/>
  <c r="AE387" i="7"/>
  <c r="V387" i="7"/>
  <c r="AT387" i="7"/>
  <c r="AD387" i="7"/>
  <c r="AM387" i="7"/>
  <c r="J387" i="7"/>
  <c r="S387" i="7"/>
  <c r="AJ387" i="7"/>
  <c r="R387" i="7"/>
  <c r="AA387" i="7"/>
  <c r="AV387" i="7"/>
  <c r="AQ387" i="7"/>
  <c r="AO387" i="7"/>
  <c r="C387" i="7"/>
  <c r="H387" i="7"/>
  <c r="AI387" i="7"/>
  <c r="F387" i="7"/>
  <c r="O387" i="7"/>
  <c r="Z387" i="7"/>
  <c r="B387" i="7"/>
  <c r="AX387" i="8"/>
  <c r="O387" i="8"/>
  <c r="AW387" i="8"/>
  <c r="AF387" i="8"/>
  <c r="AL387" i="8"/>
  <c r="AK387" i="8"/>
  <c r="AN387" i="8"/>
  <c r="T387" i="8"/>
  <c r="AA387" i="8"/>
  <c r="Z387" i="8"/>
  <c r="X387" i="8"/>
  <c r="V387" i="8"/>
  <c r="E387" i="8"/>
  <c r="N387" i="8"/>
  <c r="K387" i="8"/>
  <c r="F387" i="8"/>
  <c r="D387" i="8"/>
  <c r="B387" i="8"/>
  <c r="AV387" i="8"/>
  <c r="AM387" i="8"/>
  <c r="AY387" i="8"/>
  <c r="AU387" i="8"/>
  <c r="AE387" i="8"/>
  <c r="Q387" i="8"/>
  <c r="AS387" i="8"/>
  <c r="AP387" i="8"/>
  <c r="L387" i="8"/>
  <c r="AJ387" i="8"/>
  <c r="S387" i="8"/>
  <c r="C387" i="8"/>
  <c r="J387" i="8"/>
  <c r="I387" i="8"/>
  <c r="Y387" i="8"/>
  <c r="AO387" i="8"/>
  <c r="AQ387" i="8"/>
  <c r="AH387" i="8"/>
  <c r="U387" i="8"/>
  <c r="M387" i="8"/>
  <c r="AI387" i="8"/>
  <c r="H387" i="8"/>
  <c r="R387" i="8"/>
  <c r="AR387" i="8"/>
  <c r="AG387" i="8"/>
  <c r="AC387" i="8"/>
  <c r="P387" i="8"/>
  <c r="AB387" i="8"/>
  <c r="AT387" i="8"/>
  <c r="W387" i="8"/>
  <c r="AD387" i="8"/>
  <c r="G387" i="8"/>
  <c r="R387" i="2"/>
  <c r="AV387" i="2"/>
  <c r="U387" i="2"/>
  <c r="AH387" i="2"/>
  <c r="AR387" i="2"/>
  <c r="AY387" i="2"/>
  <c r="I387" i="2"/>
  <c r="Q387" i="2"/>
  <c r="M387" i="2"/>
  <c r="AF387" i="2"/>
  <c r="AM387" i="2"/>
  <c r="AU387" i="2"/>
  <c r="AS387" i="2"/>
  <c r="J387" i="2"/>
  <c r="T387" i="2"/>
  <c r="AA387" i="2"/>
  <c r="Y387" i="2"/>
  <c r="AJ387" i="2"/>
  <c r="H387" i="2"/>
  <c r="O387" i="2"/>
  <c r="E387" i="2"/>
  <c r="AI387" i="2"/>
  <c r="AE387" i="2"/>
  <c r="AX387" i="2"/>
  <c r="X387" i="2"/>
  <c r="AC387" i="2"/>
  <c r="AP387" i="2"/>
  <c r="V387" i="2"/>
  <c r="AD387" i="2"/>
  <c r="AN387" i="2"/>
  <c r="F387" i="2"/>
  <c r="AK387" i="2"/>
  <c r="C387" i="2"/>
  <c r="AG387" i="2"/>
  <c r="AL387" i="2"/>
  <c r="L387" i="2"/>
  <c r="B387" i="2"/>
  <c r="W387" i="2"/>
  <c r="AB387" i="2"/>
  <c r="P387" i="2"/>
  <c r="AQ387" i="2"/>
  <c r="AT387" i="2"/>
  <c r="S387" i="2"/>
  <c r="D387" i="2"/>
  <c r="AO387" i="2"/>
  <c r="Z387" i="2"/>
  <c r="N387" i="2"/>
  <c r="K387" i="2"/>
  <c r="AW387" i="2"/>
  <c r="AF387" i="5"/>
  <c r="AB387" i="5"/>
  <c r="X387" i="5"/>
  <c r="K387" i="5"/>
  <c r="I387" i="5"/>
  <c r="T387" i="5"/>
  <c r="P387" i="5"/>
  <c r="B387" i="5"/>
  <c r="AJ387" i="5"/>
  <c r="H387" i="5"/>
  <c r="D387" i="5"/>
  <c r="AS387" i="5"/>
  <c r="J387" i="5"/>
  <c r="AQ387" i="5"/>
  <c r="AY387" i="5"/>
  <c r="W387" i="5"/>
  <c r="AI387" i="5"/>
  <c r="AE387" i="5"/>
  <c r="AM387" i="5"/>
  <c r="AO387" i="5"/>
  <c r="AH387" i="5"/>
  <c r="S387" i="5"/>
  <c r="AA387" i="5"/>
  <c r="V387" i="5"/>
  <c r="AG387" i="5"/>
  <c r="O387" i="5"/>
  <c r="U387" i="5"/>
  <c r="Z387" i="5"/>
  <c r="AP387" i="5"/>
  <c r="C387" i="5"/>
  <c r="AX387" i="5"/>
  <c r="N387" i="5"/>
  <c r="R387" i="5"/>
  <c r="Y387" i="5"/>
  <c r="AV387" i="5"/>
  <c r="AL387" i="5"/>
  <c r="AW387" i="5"/>
  <c r="AC387" i="5"/>
  <c r="AR387" i="5"/>
  <c r="L387" i="5"/>
  <c r="AD387" i="5"/>
  <c r="F387" i="5"/>
  <c r="AN387" i="5"/>
  <c r="AU387" i="5"/>
  <c r="E387" i="5"/>
  <c r="Q387" i="5"/>
  <c r="AT387" i="5"/>
  <c r="AK387" i="5"/>
  <c r="M387" i="5"/>
  <c r="G389" i="11"/>
  <c r="G388" i="2"/>
  <c r="G388" i="8"/>
  <c r="G388" i="7"/>
  <c r="G388" i="6"/>
  <c r="G388" i="10"/>
  <c r="G388" i="9"/>
  <c r="G388" i="5"/>
  <c r="O387" i="6"/>
  <c r="AJ387" i="6"/>
  <c r="AE387" i="6"/>
  <c r="P387" i="6"/>
  <c r="AN387" i="6"/>
  <c r="W387" i="6"/>
  <c r="R387" i="6"/>
  <c r="F387" i="6"/>
  <c r="AA387" i="6"/>
  <c r="J387" i="6"/>
  <c r="E387" i="6"/>
  <c r="AT387" i="6"/>
  <c r="M387" i="6"/>
  <c r="AV387" i="6"/>
  <c r="AQ387" i="6"/>
  <c r="S387" i="6"/>
  <c r="AM387" i="6"/>
  <c r="AI387" i="6"/>
  <c r="AD387" i="6"/>
  <c r="AX387" i="6"/>
  <c r="Y387" i="6"/>
  <c r="V387" i="6"/>
  <c r="Q387" i="6"/>
  <c r="T387" i="6"/>
  <c r="AL387" i="6"/>
  <c r="L387" i="6"/>
  <c r="I387" i="6"/>
  <c r="D387" i="6"/>
  <c r="C387" i="6"/>
  <c r="Z387" i="6"/>
  <c r="AY387" i="6"/>
  <c r="AU387" i="6"/>
  <c r="AS387" i="6"/>
  <c r="N387" i="6"/>
  <c r="AK387" i="6"/>
  <c r="AH387" i="6"/>
  <c r="AP387" i="6"/>
  <c r="B387" i="6"/>
  <c r="X387" i="6"/>
  <c r="U387" i="6"/>
  <c r="AG387" i="6"/>
  <c r="AB387" i="6"/>
  <c r="AW387" i="6"/>
  <c r="AR387" i="6"/>
  <c r="AC387" i="6"/>
  <c r="AO387" i="6"/>
  <c r="K387" i="6"/>
  <c r="H387" i="6"/>
  <c r="AF387" i="6"/>
  <c r="G387" i="6"/>
  <c r="G387" i="7"/>
  <c r="G390" i="11" l="1"/>
  <c r="G389" i="2"/>
  <c r="G389" i="7"/>
  <c r="G389" i="10"/>
  <c r="G389" i="9"/>
  <c r="G389" i="5"/>
  <c r="AC388" i="5"/>
  <c r="AW388" i="5"/>
  <c r="AF388" i="5"/>
  <c r="T388" i="5"/>
  <c r="Q388" i="5"/>
  <c r="AK388" i="5"/>
  <c r="C388" i="5"/>
  <c r="AT388" i="5"/>
  <c r="E388" i="5"/>
  <c r="Y388" i="5"/>
  <c r="AE388" i="5"/>
  <c r="AA388" i="5"/>
  <c r="AN388" i="5"/>
  <c r="M388" i="5"/>
  <c r="X388" i="5"/>
  <c r="J388" i="5"/>
  <c r="AB388" i="5"/>
  <c r="AJ388" i="5"/>
  <c r="AV388" i="5"/>
  <c r="I388" i="5"/>
  <c r="P388" i="5"/>
  <c r="S388" i="5"/>
  <c r="V388" i="5"/>
  <c r="H388" i="5"/>
  <c r="D388" i="5"/>
  <c r="AI388" i="5"/>
  <c r="AU388" i="5"/>
  <c r="AP388" i="5"/>
  <c r="AX388" i="5"/>
  <c r="O388" i="5"/>
  <c r="U388" i="5"/>
  <c r="AY388" i="5"/>
  <c r="R388" i="5"/>
  <c r="Z388" i="5"/>
  <c r="L388" i="5"/>
  <c r="AQ388" i="5"/>
  <c r="F388" i="5"/>
  <c r="AO388" i="5"/>
  <c r="AL388" i="5"/>
  <c r="N388" i="5"/>
  <c r="B388" i="5"/>
  <c r="AH388" i="5"/>
  <c r="AG388" i="5"/>
  <c r="K388" i="5"/>
  <c r="AM388" i="5"/>
  <c r="AR388" i="5"/>
  <c r="AD388" i="5"/>
  <c r="AS388" i="5"/>
  <c r="W388" i="5"/>
  <c r="AJ388" i="6"/>
  <c r="AB388" i="6"/>
  <c r="AL388" i="6"/>
  <c r="AT388" i="6"/>
  <c r="X388" i="6"/>
  <c r="O388" i="6"/>
  <c r="W388" i="6"/>
  <c r="AK388" i="6"/>
  <c r="L388" i="6"/>
  <c r="B388" i="6"/>
  <c r="J388" i="6"/>
  <c r="AI388" i="6"/>
  <c r="AS388" i="6"/>
  <c r="AO388" i="6"/>
  <c r="AW388" i="6"/>
  <c r="AF388" i="6"/>
  <c r="AE388" i="6"/>
  <c r="AA388" i="6"/>
  <c r="AH388" i="6"/>
  <c r="R388" i="6"/>
  <c r="Q388" i="6"/>
  <c r="N388" i="6"/>
  <c r="T388" i="6"/>
  <c r="H388" i="6"/>
  <c r="D388" i="6"/>
  <c r="AN388" i="6"/>
  <c r="E388" i="6"/>
  <c r="AR388" i="6"/>
  <c r="Z388" i="6"/>
  <c r="AU388" i="6"/>
  <c r="AY388" i="6"/>
  <c r="AC388" i="6"/>
  <c r="M388" i="6"/>
  <c r="AG388" i="6"/>
  <c r="V388" i="6"/>
  <c r="AP388" i="6"/>
  <c r="P388" i="6"/>
  <c r="AM388" i="6"/>
  <c r="S388" i="6"/>
  <c r="U388" i="6"/>
  <c r="AQ388" i="6"/>
  <c r="Y388" i="6"/>
  <c r="K388" i="6"/>
  <c r="F388" i="6"/>
  <c r="AX388" i="6"/>
  <c r="I388" i="6"/>
  <c r="AD388" i="6"/>
  <c r="C388" i="6"/>
  <c r="AV388" i="6"/>
  <c r="AX388" i="7"/>
  <c r="AV388" i="7"/>
  <c r="X388" i="7"/>
  <c r="AL388" i="7"/>
  <c r="AS388" i="7"/>
  <c r="L388" i="7"/>
  <c r="V388" i="7"/>
  <c r="Z388" i="7"/>
  <c r="W388" i="7"/>
  <c r="AT388" i="7"/>
  <c r="Q388" i="7"/>
  <c r="AN388" i="7"/>
  <c r="N388" i="7"/>
  <c r="E388" i="7"/>
  <c r="I388" i="7"/>
  <c r="K388" i="7"/>
  <c r="AB388" i="7"/>
  <c r="B388" i="7"/>
  <c r="AP388" i="7"/>
  <c r="AR388" i="7"/>
  <c r="AU388" i="7"/>
  <c r="P388" i="7"/>
  <c r="AW388" i="7"/>
  <c r="U388" i="7"/>
  <c r="H388" i="7"/>
  <c r="D388" i="7"/>
  <c r="AK388" i="7"/>
  <c r="AO388" i="7"/>
  <c r="AI388" i="7"/>
  <c r="AY388" i="7"/>
  <c r="Y388" i="7"/>
  <c r="T388" i="7"/>
  <c r="F388" i="7"/>
  <c r="AM388" i="7"/>
  <c r="M388" i="7"/>
  <c r="AJ388" i="7"/>
  <c r="AC388" i="7"/>
  <c r="AA388" i="7"/>
  <c r="AQ388" i="7"/>
  <c r="R388" i="7"/>
  <c r="AH388" i="7"/>
  <c r="C388" i="7"/>
  <c r="S388" i="7"/>
  <c r="J388" i="7"/>
  <c r="AD388" i="7"/>
  <c r="O388" i="7"/>
  <c r="AE388" i="7"/>
  <c r="AF388" i="7"/>
  <c r="AG388" i="7"/>
  <c r="R388" i="2"/>
  <c r="AK388" i="2"/>
  <c r="O388" i="2"/>
  <c r="U388" i="2"/>
  <c r="F388" i="2"/>
  <c r="Y388" i="2"/>
  <c r="AG388" i="2"/>
  <c r="AQ388" i="2"/>
  <c r="AO388" i="2"/>
  <c r="M388" i="2"/>
  <c r="K388" i="2"/>
  <c r="W388" i="2"/>
  <c r="AC388" i="2"/>
  <c r="AV388" i="2"/>
  <c r="AF388" i="2"/>
  <c r="Q388" i="2"/>
  <c r="AJ388" i="2"/>
  <c r="J388" i="2"/>
  <c r="C388" i="2"/>
  <c r="E388" i="2"/>
  <c r="X388" i="2"/>
  <c r="AY388" i="2"/>
  <c r="H388" i="2"/>
  <c r="AB388" i="2"/>
  <c r="AM388" i="2"/>
  <c r="I388" i="2"/>
  <c r="AS388" i="2"/>
  <c r="D388" i="2"/>
  <c r="AL388" i="2"/>
  <c r="AA388" i="2"/>
  <c r="AR388" i="2"/>
  <c r="AN388" i="2"/>
  <c r="B388" i="2"/>
  <c r="P388" i="2"/>
  <c r="AT388" i="2"/>
  <c r="AX388" i="2"/>
  <c r="N388" i="2"/>
  <c r="AW388" i="2"/>
  <c r="AU388" i="2"/>
  <c r="L388" i="2"/>
  <c r="AI388" i="2"/>
  <c r="AE388" i="2"/>
  <c r="AH388" i="2"/>
  <c r="AD388" i="2"/>
  <c r="T388" i="2"/>
  <c r="S388" i="2"/>
  <c r="AP388" i="2"/>
  <c r="Z388" i="2"/>
  <c r="V388" i="2"/>
  <c r="AJ388" i="8"/>
  <c r="E388" i="8"/>
  <c r="J388" i="8"/>
  <c r="AQ388" i="8"/>
  <c r="X388" i="8"/>
  <c r="AX388" i="8"/>
  <c r="AY388" i="8"/>
  <c r="AH388" i="8"/>
  <c r="L388" i="8"/>
  <c r="AF388" i="8"/>
  <c r="W388" i="8"/>
  <c r="AC388" i="8"/>
  <c r="AS388" i="8"/>
  <c r="Q388" i="8"/>
  <c r="AU388" i="8"/>
  <c r="AA388" i="8"/>
  <c r="AG388" i="8"/>
  <c r="B388" i="8"/>
  <c r="S388" i="8"/>
  <c r="H388" i="8"/>
  <c r="U388" i="8"/>
  <c r="AO388" i="8"/>
  <c r="AT388" i="8"/>
  <c r="AW388" i="8"/>
  <c r="AM388" i="8"/>
  <c r="AN388" i="8"/>
  <c r="AR388" i="8"/>
  <c r="AI388" i="8"/>
  <c r="AK388" i="8"/>
  <c r="V388" i="8"/>
  <c r="P388" i="8"/>
  <c r="N388" i="8"/>
  <c r="Z388" i="8"/>
  <c r="K388" i="8"/>
  <c r="AD388" i="8"/>
  <c r="O388" i="8"/>
  <c r="Y388" i="8"/>
  <c r="AB388" i="8"/>
  <c r="M388" i="8"/>
  <c r="D388" i="8"/>
  <c r="AV388" i="8"/>
  <c r="C388" i="8"/>
  <c r="I388" i="8"/>
  <c r="AP388" i="8"/>
  <c r="T388" i="8"/>
  <c r="R388" i="8"/>
  <c r="F388" i="8"/>
  <c r="AL388" i="8"/>
  <c r="AE388" i="8"/>
  <c r="AB389" i="6" l="1"/>
  <c r="H389" i="6"/>
  <c r="AW389" i="6"/>
  <c r="Z389" i="6"/>
  <c r="P389" i="6"/>
  <c r="AK389" i="6"/>
  <c r="AG389" i="6"/>
  <c r="L389" i="6"/>
  <c r="D389" i="6"/>
  <c r="U389" i="6"/>
  <c r="R389" i="6"/>
  <c r="AU389" i="6"/>
  <c r="AT389" i="6"/>
  <c r="C389" i="6"/>
  <c r="AS389" i="6"/>
  <c r="AH389" i="6"/>
  <c r="AY389" i="6"/>
  <c r="AV389" i="6"/>
  <c r="AP389" i="6"/>
  <c r="V389" i="6"/>
  <c r="AJ389" i="6"/>
  <c r="AF389" i="6"/>
  <c r="Y389" i="6"/>
  <c r="J389" i="6"/>
  <c r="T389" i="6"/>
  <c r="Q389" i="6"/>
  <c r="N389" i="6"/>
  <c r="AM389" i="6"/>
  <c r="F389" i="6"/>
  <c r="B389" i="6"/>
  <c r="AE389" i="6"/>
  <c r="X389" i="6"/>
  <c r="AX389" i="6"/>
  <c r="AR389" i="6"/>
  <c r="O389" i="6"/>
  <c r="AO389" i="6"/>
  <c r="I389" i="6"/>
  <c r="AI389" i="6"/>
  <c r="AA389" i="6"/>
  <c r="K389" i="6"/>
  <c r="AC389" i="6"/>
  <c r="AL389" i="6"/>
  <c r="S389" i="6"/>
  <c r="M389" i="6"/>
  <c r="AD389" i="6"/>
  <c r="AN389" i="6"/>
  <c r="W389" i="6"/>
  <c r="E389" i="6"/>
  <c r="AQ389" i="6"/>
  <c r="AT389" i="8"/>
  <c r="AJ389" i="8"/>
  <c r="Z389" i="8"/>
  <c r="H389" i="8"/>
  <c r="AH389" i="8"/>
  <c r="R389" i="8"/>
  <c r="E389" i="8"/>
  <c r="F389" i="8"/>
  <c r="V389" i="8"/>
  <c r="C389" i="8"/>
  <c r="AS389" i="8"/>
  <c r="AX389" i="8"/>
  <c r="J389" i="8"/>
  <c r="AV389" i="8"/>
  <c r="Y389" i="8"/>
  <c r="AN389" i="8"/>
  <c r="AQ389" i="8"/>
  <c r="AD389" i="8"/>
  <c r="B389" i="8"/>
  <c r="AM389" i="8"/>
  <c r="AE389" i="8"/>
  <c r="O389" i="8"/>
  <c r="AL389" i="8"/>
  <c r="X389" i="8"/>
  <c r="S389" i="8"/>
  <c r="AO389" i="8"/>
  <c r="AG389" i="8"/>
  <c r="AR389" i="8"/>
  <c r="AF389" i="8"/>
  <c r="AB389" i="8"/>
  <c r="U389" i="8"/>
  <c r="AU389" i="8"/>
  <c r="AK389" i="8"/>
  <c r="L389" i="8"/>
  <c r="AA389" i="8"/>
  <c r="Q389" i="8"/>
  <c r="AI389" i="8"/>
  <c r="T389" i="8"/>
  <c r="AC389" i="8"/>
  <c r="AP389" i="8"/>
  <c r="P389" i="8"/>
  <c r="K389" i="8"/>
  <c r="AY389" i="8"/>
  <c r="AW389" i="8"/>
  <c r="N389" i="8"/>
  <c r="M389" i="8"/>
  <c r="W389" i="8"/>
  <c r="D389" i="8"/>
  <c r="I389" i="8"/>
  <c r="AW389" i="7"/>
  <c r="AO389" i="7"/>
  <c r="H389" i="7"/>
  <c r="AP389" i="7"/>
  <c r="AK389" i="7"/>
  <c r="AC389" i="7"/>
  <c r="AQ389" i="7"/>
  <c r="AN389" i="7"/>
  <c r="Y389" i="7"/>
  <c r="Q389" i="7"/>
  <c r="U389" i="7"/>
  <c r="AG389" i="7"/>
  <c r="M389" i="7"/>
  <c r="E389" i="7"/>
  <c r="C389" i="7"/>
  <c r="T389" i="7"/>
  <c r="AV389" i="7"/>
  <c r="AH389" i="7"/>
  <c r="AM389" i="7"/>
  <c r="S389" i="7"/>
  <c r="AJ389" i="7"/>
  <c r="P389" i="7"/>
  <c r="AB389" i="7"/>
  <c r="R389" i="7"/>
  <c r="X389" i="7"/>
  <c r="AF389" i="7"/>
  <c r="AA389" i="7"/>
  <c r="AX389" i="7"/>
  <c r="L389" i="7"/>
  <c r="J389" i="7"/>
  <c r="V389" i="7"/>
  <c r="F389" i="7"/>
  <c r="AL389" i="7"/>
  <c r="AU389" i="7"/>
  <c r="AE389" i="7"/>
  <c r="AS389" i="7"/>
  <c r="D389" i="7"/>
  <c r="Z389" i="7"/>
  <c r="AI389" i="7"/>
  <c r="I389" i="7"/>
  <c r="O389" i="7"/>
  <c r="N389" i="7"/>
  <c r="W389" i="7"/>
  <c r="AY389" i="7"/>
  <c r="AT389" i="7"/>
  <c r="B389" i="7"/>
  <c r="K389" i="7"/>
  <c r="AD389" i="7"/>
  <c r="AR389" i="7"/>
  <c r="AX389" i="5"/>
  <c r="K389" i="5"/>
  <c r="E389" i="5"/>
  <c r="T389" i="5"/>
  <c r="Z389" i="5"/>
  <c r="S389" i="5"/>
  <c r="AL389" i="5"/>
  <c r="AW389" i="5"/>
  <c r="AQ389" i="5"/>
  <c r="AE389" i="5"/>
  <c r="AD389" i="5"/>
  <c r="AN389" i="5"/>
  <c r="N389" i="5"/>
  <c r="H389" i="5"/>
  <c r="AP389" i="5"/>
  <c r="R389" i="5"/>
  <c r="AB389" i="5"/>
  <c r="B389" i="5"/>
  <c r="AT389" i="5"/>
  <c r="M389" i="5"/>
  <c r="J389" i="5"/>
  <c r="P389" i="5"/>
  <c r="AV389" i="5"/>
  <c r="AC389" i="5"/>
  <c r="AK389" i="5"/>
  <c r="D389" i="5"/>
  <c r="AJ389" i="5"/>
  <c r="I389" i="5"/>
  <c r="AY389" i="5"/>
  <c r="X389" i="5"/>
  <c r="AS389" i="5"/>
  <c r="AG389" i="5"/>
  <c r="AM389" i="5"/>
  <c r="L389" i="5"/>
  <c r="Y389" i="5"/>
  <c r="AF389" i="5"/>
  <c r="C389" i="5"/>
  <c r="W389" i="5"/>
  <c r="V389" i="5"/>
  <c r="U389" i="5"/>
  <c r="Q389" i="5"/>
  <c r="AA389" i="5"/>
  <c r="O389" i="5"/>
  <c r="AU389" i="5"/>
  <c r="AI389" i="5"/>
  <c r="F389" i="5"/>
  <c r="AR389" i="5"/>
  <c r="AO389" i="5"/>
  <c r="AH389" i="5"/>
  <c r="G389" i="6"/>
  <c r="P389" i="2"/>
  <c r="AV389" i="2"/>
  <c r="AK389" i="2"/>
  <c r="AE389" i="2"/>
  <c r="D389" i="2"/>
  <c r="AJ389" i="2"/>
  <c r="M389" i="2"/>
  <c r="U389" i="2"/>
  <c r="AY389" i="2"/>
  <c r="X389" i="2"/>
  <c r="AG389" i="2"/>
  <c r="T389" i="2"/>
  <c r="AM389" i="2"/>
  <c r="L389" i="2"/>
  <c r="I389" i="2"/>
  <c r="R389" i="2"/>
  <c r="AA389" i="2"/>
  <c r="AU389" i="2"/>
  <c r="AF389" i="2"/>
  <c r="Q389" i="2"/>
  <c r="AX389" i="2"/>
  <c r="K389" i="2"/>
  <c r="F389" i="2"/>
  <c r="AO389" i="2"/>
  <c r="AL389" i="2"/>
  <c r="AT389" i="2"/>
  <c r="AC389" i="2"/>
  <c r="AQ389" i="2"/>
  <c r="AI389" i="2"/>
  <c r="AR389" i="2"/>
  <c r="W389" i="2"/>
  <c r="AH389" i="2"/>
  <c r="S389" i="2"/>
  <c r="V389" i="2"/>
  <c r="J389" i="2"/>
  <c r="AN389" i="2"/>
  <c r="H389" i="2"/>
  <c r="O389" i="2"/>
  <c r="E389" i="2"/>
  <c r="Z389" i="2"/>
  <c r="Y389" i="2"/>
  <c r="AB389" i="2"/>
  <c r="AW389" i="2"/>
  <c r="C389" i="2"/>
  <c r="N389" i="2"/>
  <c r="B389" i="2"/>
  <c r="AD389" i="2"/>
  <c r="AS389" i="2"/>
  <c r="AP389" i="2"/>
  <c r="G389" i="8"/>
  <c r="G391" i="11"/>
  <c r="G390" i="2"/>
  <c r="G390" i="8"/>
  <c r="G390" i="7"/>
  <c r="G390" i="9"/>
  <c r="G390" i="10"/>
  <c r="G390" i="6"/>
  <c r="X390" i="5" l="1"/>
  <c r="AN390" i="5"/>
  <c r="AQ390" i="5"/>
  <c r="AX390" i="5"/>
  <c r="L390" i="5"/>
  <c r="R390" i="5"/>
  <c r="H390" i="5"/>
  <c r="F390" i="5"/>
  <c r="AL390" i="5"/>
  <c r="AT390" i="5"/>
  <c r="AM390" i="5"/>
  <c r="AU390" i="5"/>
  <c r="D390" i="5"/>
  <c r="Z390" i="5"/>
  <c r="AH390" i="5"/>
  <c r="Q390" i="5"/>
  <c r="C390" i="5"/>
  <c r="I390" i="5"/>
  <c r="N390" i="5"/>
  <c r="V390" i="5"/>
  <c r="AI390" i="5"/>
  <c r="AP390" i="5"/>
  <c r="M390" i="5"/>
  <c r="B390" i="5"/>
  <c r="J390" i="5"/>
  <c r="P390" i="5"/>
  <c r="AF390" i="5"/>
  <c r="AW390" i="5"/>
  <c r="AS390" i="5"/>
  <c r="AB390" i="5"/>
  <c r="AD390" i="5"/>
  <c r="T390" i="5"/>
  <c r="AK390" i="5"/>
  <c r="AG390" i="5"/>
  <c r="AA390" i="5"/>
  <c r="AC390" i="5"/>
  <c r="Y390" i="5"/>
  <c r="U390" i="5"/>
  <c r="AY390" i="5"/>
  <c r="E390" i="5"/>
  <c r="AJ390" i="5"/>
  <c r="S390" i="5"/>
  <c r="K390" i="5"/>
  <c r="O390" i="5"/>
  <c r="AE390" i="5"/>
  <c r="AV390" i="5"/>
  <c r="AO390" i="5"/>
  <c r="AR390" i="5"/>
  <c r="W390" i="5"/>
  <c r="AM390" i="6"/>
  <c r="H390" i="6"/>
  <c r="R390" i="6"/>
  <c r="J390" i="6"/>
  <c r="W390" i="6"/>
  <c r="AA390" i="6"/>
  <c r="AK390" i="6"/>
  <c r="AV390" i="6"/>
  <c r="AO390" i="6"/>
  <c r="O390" i="6"/>
  <c r="V390" i="6"/>
  <c r="AG390" i="6"/>
  <c r="X390" i="6"/>
  <c r="C390" i="6"/>
  <c r="F390" i="6"/>
  <c r="Q390" i="6"/>
  <c r="I390" i="6"/>
  <c r="AX390" i="6"/>
  <c r="AJ390" i="6"/>
  <c r="AU390" i="6"/>
  <c r="K390" i="6"/>
  <c r="AL390" i="6"/>
  <c r="U390" i="6"/>
  <c r="AE390" i="6"/>
  <c r="Z390" i="6"/>
  <c r="E390" i="6"/>
  <c r="P390" i="6"/>
  <c r="AN390" i="6"/>
  <c r="N390" i="6"/>
  <c r="AI390" i="6"/>
  <c r="AT390" i="6"/>
  <c r="AB390" i="6"/>
  <c r="B390" i="6"/>
  <c r="S390" i="6"/>
  <c r="AD390" i="6"/>
  <c r="AQ390" i="6"/>
  <c r="AR390" i="6"/>
  <c r="D390" i="6"/>
  <c r="M390" i="6"/>
  <c r="AC390" i="6"/>
  <c r="AY390" i="6"/>
  <c r="T390" i="6"/>
  <c r="AH390" i="6"/>
  <c r="Y390" i="6"/>
  <c r="AS390" i="6"/>
  <c r="AF390" i="6"/>
  <c r="AW390" i="6"/>
  <c r="AP390" i="6"/>
  <c r="L390" i="6"/>
  <c r="G392" i="11"/>
  <c r="G391" i="2"/>
  <c r="G391" i="10"/>
  <c r="G391" i="6"/>
  <c r="G391" i="5"/>
  <c r="X390" i="9"/>
  <c r="AF390" i="9"/>
  <c r="K390" i="9"/>
  <c r="U390" i="9"/>
  <c r="AX390" i="9"/>
  <c r="L390" i="9"/>
  <c r="I390" i="9"/>
  <c r="AN390" i="9"/>
  <c r="AU390" i="9"/>
  <c r="AL390" i="9"/>
  <c r="AY390" i="9"/>
  <c r="AB390" i="9"/>
  <c r="J390" i="9"/>
  <c r="W390" i="9"/>
  <c r="Z390" i="9"/>
  <c r="AG390" i="9"/>
  <c r="AM390" i="9"/>
  <c r="N390" i="9"/>
  <c r="R390" i="9"/>
  <c r="AQ390" i="9"/>
  <c r="H390" i="9"/>
  <c r="B390" i="9"/>
  <c r="C390" i="9"/>
  <c r="V390" i="9"/>
  <c r="AI390" i="9"/>
  <c r="AW390" i="9"/>
  <c r="AT390" i="9"/>
  <c r="D390" i="9"/>
  <c r="F390" i="9"/>
  <c r="AK390" i="9"/>
  <c r="AE390" i="9"/>
  <c r="AR390" i="9"/>
  <c r="T390" i="9"/>
  <c r="Y390" i="9"/>
  <c r="P390" i="9"/>
  <c r="S390" i="9"/>
  <c r="E390" i="9"/>
  <c r="AJ390" i="9"/>
  <c r="O390" i="9"/>
  <c r="AO390" i="9"/>
  <c r="AA390" i="9"/>
  <c r="AS390" i="9"/>
  <c r="AD390" i="9"/>
  <c r="AP390" i="9"/>
  <c r="Q390" i="9"/>
  <c r="AH390" i="9"/>
  <c r="AC390" i="9"/>
  <c r="M390" i="9"/>
  <c r="AV390" i="9"/>
  <c r="L390" i="7"/>
  <c r="I390" i="7"/>
  <c r="AP390" i="7"/>
  <c r="H390" i="7"/>
  <c r="AU390" i="7"/>
  <c r="AY390" i="7"/>
  <c r="T390" i="7"/>
  <c r="AE390" i="7"/>
  <c r="AI390" i="7"/>
  <c r="AM390" i="7"/>
  <c r="B390" i="7"/>
  <c r="AN390" i="7"/>
  <c r="W390" i="7"/>
  <c r="AA390" i="7"/>
  <c r="AO390" i="7"/>
  <c r="AL390" i="7"/>
  <c r="K390" i="7"/>
  <c r="O390" i="7"/>
  <c r="S390" i="7"/>
  <c r="AK390" i="7"/>
  <c r="AT390" i="7"/>
  <c r="C390" i="7"/>
  <c r="AF390" i="7"/>
  <c r="Q390" i="7"/>
  <c r="AH390" i="7"/>
  <c r="AW390" i="7"/>
  <c r="N390" i="7"/>
  <c r="V390" i="7"/>
  <c r="AB390" i="7"/>
  <c r="R390" i="7"/>
  <c r="AD390" i="7"/>
  <c r="J390" i="7"/>
  <c r="F390" i="7"/>
  <c r="P390" i="7"/>
  <c r="AC390" i="7"/>
  <c r="AV390" i="7"/>
  <c r="AS390" i="7"/>
  <c r="AQ390" i="7"/>
  <c r="AX390" i="7"/>
  <c r="E390" i="7"/>
  <c r="AJ390" i="7"/>
  <c r="AG390" i="7"/>
  <c r="Y390" i="7"/>
  <c r="M390" i="7"/>
  <c r="Z390" i="7"/>
  <c r="X390" i="7"/>
  <c r="U390" i="7"/>
  <c r="D390" i="7"/>
  <c r="AR390" i="7"/>
  <c r="Y390" i="2"/>
  <c r="U390" i="2"/>
  <c r="AB390" i="2"/>
  <c r="E390" i="2"/>
  <c r="AX390" i="2"/>
  <c r="AI390" i="2"/>
  <c r="M390" i="2"/>
  <c r="I390" i="2"/>
  <c r="D390" i="2"/>
  <c r="AN390" i="2"/>
  <c r="AP390" i="2"/>
  <c r="AO390" i="2"/>
  <c r="AV390" i="2"/>
  <c r="AR390" i="2"/>
  <c r="AY390" i="2"/>
  <c r="AM390" i="2"/>
  <c r="AU390" i="2"/>
  <c r="AT390" i="2"/>
  <c r="AJ390" i="2"/>
  <c r="AF390" i="2"/>
  <c r="AA390" i="2"/>
  <c r="Q390" i="2"/>
  <c r="H390" i="2"/>
  <c r="AL390" i="2"/>
  <c r="X390" i="2"/>
  <c r="T390" i="2"/>
  <c r="C390" i="2"/>
  <c r="AQ390" i="2"/>
  <c r="L390" i="2"/>
  <c r="W390" i="2"/>
  <c r="Z390" i="2"/>
  <c r="AH390" i="2"/>
  <c r="K390" i="2"/>
  <c r="AC390" i="2"/>
  <c r="B390" i="2"/>
  <c r="R390" i="2"/>
  <c r="N390" i="2"/>
  <c r="V390" i="2"/>
  <c r="AE390" i="2"/>
  <c r="S390" i="2"/>
  <c r="J390" i="2"/>
  <c r="AG390" i="2"/>
  <c r="AD390" i="2"/>
  <c r="AK390" i="2"/>
  <c r="F390" i="2"/>
  <c r="O390" i="2"/>
  <c r="P390" i="2"/>
  <c r="AW390" i="2"/>
  <c r="AS390" i="2"/>
  <c r="AC390" i="8"/>
  <c r="M390" i="8"/>
  <c r="AU390" i="8"/>
  <c r="Z390" i="8"/>
  <c r="Q390" i="8"/>
  <c r="AJ390" i="8"/>
  <c r="W390" i="8"/>
  <c r="AN390" i="8"/>
  <c r="E390" i="8"/>
  <c r="L390" i="8"/>
  <c r="V390" i="8"/>
  <c r="AM390" i="8"/>
  <c r="AS390" i="8"/>
  <c r="AX390" i="8"/>
  <c r="AY390" i="8"/>
  <c r="S390" i="8"/>
  <c r="AQ390" i="8"/>
  <c r="AG390" i="8"/>
  <c r="AI390" i="8"/>
  <c r="AA390" i="8"/>
  <c r="O390" i="8"/>
  <c r="AP390" i="8"/>
  <c r="U390" i="8"/>
  <c r="R390" i="8"/>
  <c r="N390" i="8"/>
  <c r="I390" i="8"/>
  <c r="B390" i="8"/>
  <c r="AE390" i="8"/>
  <c r="AK390" i="8"/>
  <c r="AR390" i="8"/>
  <c r="AW390" i="8"/>
  <c r="F390" i="8"/>
  <c r="Y390" i="8"/>
  <c r="AF390" i="8"/>
  <c r="AH390" i="8"/>
  <c r="AD390" i="8"/>
  <c r="K390" i="8"/>
  <c r="T390" i="8"/>
  <c r="P390" i="8"/>
  <c r="D390" i="8"/>
  <c r="J390" i="8"/>
  <c r="H390" i="8"/>
  <c r="AT390" i="8"/>
  <c r="AV390" i="8"/>
  <c r="C390" i="8"/>
  <c r="AO390" i="8"/>
  <c r="AB390" i="8"/>
  <c r="X390" i="8"/>
  <c r="AL390" i="8"/>
  <c r="G390" i="5"/>
  <c r="AJ391" i="9" l="1"/>
  <c r="AE391" i="9"/>
  <c r="T391" i="9"/>
  <c r="AN391" i="9"/>
  <c r="E391" i="9"/>
  <c r="X391" i="9"/>
  <c r="P391" i="9"/>
  <c r="B391" i="9"/>
  <c r="I391" i="9"/>
  <c r="L391" i="9"/>
  <c r="AR391" i="9"/>
  <c r="AL391" i="9"/>
  <c r="AA391" i="9"/>
  <c r="AU391" i="9"/>
  <c r="AC391" i="9"/>
  <c r="Q391" i="9"/>
  <c r="H391" i="9"/>
  <c r="AI391" i="9"/>
  <c r="N391" i="9"/>
  <c r="Z391" i="9"/>
  <c r="W391" i="9"/>
  <c r="AQ391" i="9"/>
  <c r="U391" i="9"/>
  <c r="F391" i="9"/>
  <c r="K391" i="9"/>
  <c r="AB391" i="9"/>
  <c r="AY391" i="9"/>
  <c r="AM391" i="9"/>
  <c r="V391" i="9"/>
  <c r="Y391" i="9"/>
  <c r="R391" i="9"/>
  <c r="AK391" i="9"/>
  <c r="AV391" i="9"/>
  <c r="O391" i="9"/>
  <c r="AT391" i="9"/>
  <c r="AF391" i="9"/>
  <c r="AH391" i="9"/>
  <c r="AD391" i="9"/>
  <c r="J391" i="9"/>
  <c r="C391" i="9"/>
  <c r="AW391" i="9"/>
  <c r="AG391" i="9"/>
  <c r="M391" i="9"/>
  <c r="AS391" i="9"/>
  <c r="D391" i="9"/>
  <c r="AO391" i="9"/>
  <c r="S391" i="9"/>
  <c r="AP391" i="9"/>
  <c r="AX391" i="9"/>
  <c r="AG391" i="7"/>
  <c r="AK391" i="7"/>
  <c r="Z391" i="7"/>
  <c r="C391" i="7"/>
  <c r="U391" i="7"/>
  <c r="Y391" i="7"/>
  <c r="D391" i="7"/>
  <c r="AX391" i="7"/>
  <c r="I391" i="7"/>
  <c r="M391" i="7"/>
  <c r="AO391" i="7"/>
  <c r="AV391" i="7"/>
  <c r="AR391" i="7"/>
  <c r="AM391" i="7"/>
  <c r="E391" i="7"/>
  <c r="AP391" i="7"/>
  <c r="AF391" i="7"/>
  <c r="Q391" i="7"/>
  <c r="AL391" i="7"/>
  <c r="AN391" i="7"/>
  <c r="T391" i="7"/>
  <c r="AJ391" i="7"/>
  <c r="B391" i="7"/>
  <c r="X391" i="7"/>
  <c r="H391" i="7"/>
  <c r="O391" i="7"/>
  <c r="AC391" i="7"/>
  <c r="W391" i="7"/>
  <c r="AT391" i="7"/>
  <c r="AQ391" i="7"/>
  <c r="AI391" i="7"/>
  <c r="AB391" i="7"/>
  <c r="AA391" i="7"/>
  <c r="AH391" i="7"/>
  <c r="AE391" i="7"/>
  <c r="N391" i="7"/>
  <c r="AY391" i="7"/>
  <c r="P391" i="7"/>
  <c r="V391" i="7"/>
  <c r="S391" i="7"/>
  <c r="AD391" i="7"/>
  <c r="R391" i="7"/>
  <c r="J391" i="7"/>
  <c r="L391" i="7"/>
  <c r="K391" i="7"/>
  <c r="AS391" i="7"/>
  <c r="AW391" i="7"/>
  <c r="AU391" i="7"/>
  <c r="F391" i="7"/>
  <c r="AJ391" i="6"/>
  <c r="AE391" i="6"/>
  <c r="U391" i="6"/>
  <c r="AB391" i="6"/>
  <c r="X391" i="6"/>
  <c r="AP391" i="6"/>
  <c r="B391" i="6"/>
  <c r="L391" i="6"/>
  <c r="AD391" i="6"/>
  <c r="AO391" i="6"/>
  <c r="AG391" i="6"/>
  <c r="AU391" i="6"/>
  <c r="R391" i="6"/>
  <c r="S391" i="6"/>
  <c r="AA391" i="6"/>
  <c r="AI391" i="6"/>
  <c r="F391" i="6"/>
  <c r="AN391" i="6"/>
  <c r="N391" i="6"/>
  <c r="W391" i="6"/>
  <c r="AX391" i="6"/>
  <c r="Q391" i="6"/>
  <c r="J391" i="6"/>
  <c r="K391" i="6"/>
  <c r="Z391" i="6"/>
  <c r="AM391" i="6"/>
  <c r="E391" i="6"/>
  <c r="AW391" i="6"/>
  <c r="AR391" i="6"/>
  <c r="D391" i="6"/>
  <c r="P391" i="6"/>
  <c r="AY391" i="6"/>
  <c r="AK391" i="6"/>
  <c r="AF391" i="6"/>
  <c r="AT391" i="6"/>
  <c r="AL391" i="6"/>
  <c r="AH391" i="6"/>
  <c r="Y391" i="6"/>
  <c r="T391" i="6"/>
  <c r="V391" i="6"/>
  <c r="O391" i="6"/>
  <c r="AV391" i="6"/>
  <c r="AQ391" i="6"/>
  <c r="AS391" i="6"/>
  <c r="I391" i="6"/>
  <c r="AC391" i="6"/>
  <c r="M391" i="6"/>
  <c r="H391" i="6"/>
  <c r="C391" i="6"/>
  <c r="L391" i="2"/>
  <c r="H391" i="2"/>
  <c r="E391" i="2"/>
  <c r="P391" i="2"/>
  <c r="AU391" i="2"/>
  <c r="AQ391" i="2"/>
  <c r="AB391" i="2"/>
  <c r="N391" i="2"/>
  <c r="AI391" i="2"/>
  <c r="AE391" i="2"/>
  <c r="D391" i="2"/>
  <c r="M391" i="2"/>
  <c r="W391" i="2"/>
  <c r="S391" i="2"/>
  <c r="AX391" i="2"/>
  <c r="AN391" i="2"/>
  <c r="K391" i="2"/>
  <c r="Z391" i="2"/>
  <c r="AM391" i="2"/>
  <c r="AT391" i="2"/>
  <c r="AP391" i="2"/>
  <c r="B391" i="2"/>
  <c r="O391" i="2"/>
  <c r="V391" i="2"/>
  <c r="R391" i="2"/>
  <c r="Y391" i="2"/>
  <c r="AK391" i="2"/>
  <c r="J391" i="2"/>
  <c r="F391" i="2"/>
  <c r="AS391" i="2"/>
  <c r="AL391" i="2"/>
  <c r="AV391" i="2"/>
  <c r="AR391" i="2"/>
  <c r="AG391" i="2"/>
  <c r="U391" i="2"/>
  <c r="AO391" i="2"/>
  <c r="C391" i="2"/>
  <c r="AJ391" i="2"/>
  <c r="AY391" i="2"/>
  <c r="X391" i="2"/>
  <c r="AH391" i="2"/>
  <c r="AF391" i="2"/>
  <c r="T391" i="2"/>
  <c r="I391" i="2"/>
  <c r="AW391" i="2"/>
  <c r="AD391" i="2"/>
  <c r="AC391" i="2"/>
  <c r="AA391" i="2"/>
  <c r="Q391" i="2"/>
  <c r="G391" i="9"/>
  <c r="G393" i="11"/>
  <c r="G392" i="2"/>
  <c r="G392" i="7"/>
  <c r="G392" i="9"/>
  <c r="G392" i="8"/>
  <c r="G392" i="10"/>
  <c r="G392" i="6"/>
  <c r="G392" i="5"/>
  <c r="AH391" i="5"/>
  <c r="M391" i="5"/>
  <c r="AL391" i="5"/>
  <c r="R391" i="5"/>
  <c r="V391" i="5"/>
  <c r="AY391" i="5"/>
  <c r="C391" i="5"/>
  <c r="P391" i="5"/>
  <c r="J391" i="5"/>
  <c r="AC391" i="5"/>
  <c r="AG391" i="5"/>
  <c r="B391" i="5"/>
  <c r="AV391" i="5"/>
  <c r="AR391" i="5"/>
  <c r="I391" i="5"/>
  <c r="Y391" i="5"/>
  <c r="Q391" i="5"/>
  <c r="AJ391" i="5"/>
  <c r="AF391" i="5"/>
  <c r="AX391" i="5"/>
  <c r="U391" i="5"/>
  <c r="O391" i="5"/>
  <c r="X391" i="5"/>
  <c r="T391" i="5"/>
  <c r="AB391" i="5"/>
  <c r="AS391" i="5"/>
  <c r="L391" i="5"/>
  <c r="H391" i="5"/>
  <c r="F391" i="5"/>
  <c r="AP391" i="5"/>
  <c r="AU391" i="5"/>
  <c r="AQ391" i="5"/>
  <c r="AW391" i="5"/>
  <c r="AO391" i="5"/>
  <c r="W391" i="5"/>
  <c r="S391" i="5"/>
  <c r="E391" i="5"/>
  <c r="Z391" i="5"/>
  <c r="AT391" i="5"/>
  <c r="AE391" i="5"/>
  <c r="AD391" i="5"/>
  <c r="AA391" i="5"/>
  <c r="AM391" i="5"/>
  <c r="D391" i="5"/>
  <c r="AK391" i="5"/>
  <c r="N391" i="5"/>
  <c r="AN391" i="5"/>
  <c r="K391" i="5"/>
  <c r="AI391" i="5"/>
  <c r="G391" i="7"/>
  <c r="AQ391" i="8"/>
  <c r="C391" i="8"/>
  <c r="E391" i="8"/>
  <c r="AS391" i="8"/>
  <c r="Q391" i="8"/>
  <c r="AE391" i="8"/>
  <c r="AV391" i="8"/>
  <c r="AO391" i="8"/>
  <c r="J391" i="8"/>
  <c r="M391" i="8"/>
  <c r="S391" i="8"/>
  <c r="AG391" i="8"/>
  <c r="V391" i="8"/>
  <c r="AN391" i="8"/>
  <c r="P391" i="8"/>
  <c r="AI391" i="8"/>
  <c r="D391" i="8"/>
  <c r="AP391" i="8"/>
  <c r="AU391" i="8"/>
  <c r="I391" i="8"/>
  <c r="AL391" i="8"/>
  <c r="AD391" i="8"/>
  <c r="AF391" i="8"/>
  <c r="AH391" i="8"/>
  <c r="B391" i="8"/>
  <c r="R391" i="8"/>
  <c r="N391" i="8"/>
  <c r="H391" i="8"/>
  <c r="T391" i="8"/>
  <c r="F391" i="8"/>
  <c r="AR391" i="8"/>
  <c r="X391" i="8"/>
  <c r="AJ391" i="8"/>
  <c r="AY391" i="8"/>
  <c r="Z391" i="8"/>
  <c r="AX391" i="8"/>
  <c r="AC391" i="8"/>
  <c r="AM391" i="8"/>
  <c r="K391" i="8"/>
  <c r="W391" i="8"/>
  <c r="AB391" i="8"/>
  <c r="O391" i="8"/>
  <c r="Y391" i="8"/>
  <c r="L391" i="8"/>
  <c r="AK391" i="8"/>
  <c r="AW391" i="8"/>
  <c r="AT391" i="8"/>
  <c r="U391" i="8"/>
  <c r="AA391" i="8"/>
  <c r="G391" i="8"/>
  <c r="I392" i="5" l="1"/>
  <c r="E392" i="5"/>
  <c r="AW392" i="5"/>
  <c r="K392" i="5"/>
  <c r="AR392" i="5"/>
  <c r="AQ392" i="5"/>
  <c r="N392" i="5"/>
  <c r="AK392" i="5"/>
  <c r="AF392" i="5"/>
  <c r="X392" i="5"/>
  <c r="AU392" i="5"/>
  <c r="AA392" i="5"/>
  <c r="T392" i="5"/>
  <c r="B392" i="5"/>
  <c r="L392" i="5"/>
  <c r="Z392" i="5"/>
  <c r="H392" i="5"/>
  <c r="AN392" i="5"/>
  <c r="AJ392" i="5"/>
  <c r="Y392" i="5"/>
  <c r="AT392" i="5"/>
  <c r="AP392" i="5"/>
  <c r="W392" i="5"/>
  <c r="M392" i="5"/>
  <c r="AH392" i="5"/>
  <c r="AD392" i="5"/>
  <c r="AM392" i="5"/>
  <c r="AI392" i="5"/>
  <c r="C392" i="5"/>
  <c r="V392" i="5"/>
  <c r="R392" i="5"/>
  <c r="S392" i="5"/>
  <c r="D392" i="5"/>
  <c r="AS392" i="5"/>
  <c r="AO392" i="5"/>
  <c r="P392" i="5"/>
  <c r="AV392" i="5"/>
  <c r="O392" i="5"/>
  <c r="AY392" i="5"/>
  <c r="AE392" i="5"/>
  <c r="AB392" i="5"/>
  <c r="J392" i="5"/>
  <c r="AG392" i="5"/>
  <c r="U392" i="5"/>
  <c r="F392" i="5"/>
  <c r="Q392" i="5"/>
  <c r="AC392" i="5"/>
  <c r="AX392" i="5"/>
  <c r="AL392" i="5"/>
  <c r="AH392" i="6"/>
  <c r="AC392" i="6"/>
  <c r="S392" i="6"/>
  <c r="AX392" i="6"/>
  <c r="V392" i="6"/>
  <c r="Q392" i="6"/>
  <c r="AM392" i="6"/>
  <c r="Z392" i="6"/>
  <c r="J392" i="6"/>
  <c r="E392" i="6"/>
  <c r="O392" i="6"/>
  <c r="B392" i="6"/>
  <c r="AS392" i="6"/>
  <c r="AN392" i="6"/>
  <c r="AL392" i="6"/>
  <c r="AW392" i="6"/>
  <c r="AG392" i="6"/>
  <c r="AB392" i="6"/>
  <c r="N392" i="6"/>
  <c r="Y392" i="6"/>
  <c r="U392" i="6"/>
  <c r="P392" i="6"/>
  <c r="AK392" i="6"/>
  <c r="I392" i="6"/>
  <c r="D392" i="6"/>
  <c r="M392" i="6"/>
  <c r="H392" i="6"/>
  <c r="AU392" i="6"/>
  <c r="AP392" i="6"/>
  <c r="AV392" i="6"/>
  <c r="AJ392" i="6"/>
  <c r="AF392" i="6"/>
  <c r="AI392" i="6"/>
  <c r="AD392" i="6"/>
  <c r="X392" i="6"/>
  <c r="L392" i="6"/>
  <c r="AE392" i="6"/>
  <c r="W392" i="6"/>
  <c r="R392" i="6"/>
  <c r="AR392" i="6"/>
  <c r="AY392" i="6"/>
  <c r="K392" i="6"/>
  <c r="AT392" i="6"/>
  <c r="F392" i="6"/>
  <c r="AO392" i="6"/>
  <c r="T392" i="6"/>
  <c r="AQ392" i="6"/>
  <c r="AA392" i="6"/>
  <c r="C392" i="6"/>
  <c r="G394" i="11"/>
  <c r="G393" i="2"/>
  <c r="G393" i="10"/>
  <c r="G393" i="6"/>
  <c r="G393" i="5"/>
  <c r="AF392" i="2"/>
  <c r="AB392" i="2"/>
  <c r="X392" i="2"/>
  <c r="AW392" i="2"/>
  <c r="T392" i="2"/>
  <c r="P392" i="2"/>
  <c r="AU392" i="2"/>
  <c r="AK392" i="2"/>
  <c r="H392" i="2"/>
  <c r="D392" i="2"/>
  <c r="W392" i="2"/>
  <c r="AJ392" i="2"/>
  <c r="AT392" i="2"/>
  <c r="AP392" i="2"/>
  <c r="AE392" i="2"/>
  <c r="AQ392" i="2"/>
  <c r="M392" i="2"/>
  <c r="AH392" i="2"/>
  <c r="AD392" i="2"/>
  <c r="S392" i="2"/>
  <c r="AI392" i="2"/>
  <c r="V392" i="2"/>
  <c r="R392" i="2"/>
  <c r="AY392" i="2"/>
  <c r="Y392" i="2"/>
  <c r="J392" i="2"/>
  <c r="F392" i="2"/>
  <c r="AA392" i="2"/>
  <c r="O392" i="2"/>
  <c r="AS392" i="2"/>
  <c r="AO392" i="2"/>
  <c r="C392" i="2"/>
  <c r="N392" i="2"/>
  <c r="U392" i="2"/>
  <c r="Q392" i="2"/>
  <c r="Z392" i="2"/>
  <c r="K392" i="2"/>
  <c r="I392" i="2"/>
  <c r="E392" i="2"/>
  <c r="B392" i="2"/>
  <c r="AM392" i="2"/>
  <c r="AV392" i="2"/>
  <c r="L392" i="2"/>
  <c r="AL392" i="2"/>
  <c r="AC392" i="2"/>
  <c r="AN392" i="2"/>
  <c r="AX392" i="2"/>
  <c r="AG392" i="2"/>
  <c r="AR392" i="2"/>
  <c r="AW392" i="8"/>
  <c r="I392" i="8"/>
  <c r="AY392" i="8"/>
  <c r="R392" i="8"/>
  <c r="AK392" i="8"/>
  <c r="AQ392" i="8"/>
  <c r="W392" i="8"/>
  <c r="K392" i="8"/>
  <c r="Y392" i="8"/>
  <c r="AM392" i="8"/>
  <c r="AL392" i="8"/>
  <c r="C392" i="8"/>
  <c r="M392" i="8"/>
  <c r="T392" i="8"/>
  <c r="AJ392" i="8"/>
  <c r="V392" i="8"/>
  <c r="AO392" i="8"/>
  <c r="AT392" i="8"/>
  <c r="AI392" i="8"/>
  <c r="AF392" i="8"/>
  <c r="U392" i="8"/>
  <c r="AC392" i="8"/>
  <c r="AE392" i="8"/>
  <c r="O392" i="8"/>
  <c r="AA392" i="8"/>
  <c r="F392" i="8"/>
  <c r="Q392" i="8"/>
  <c r="N392" i="8"/>
  <c r="AH392" i="8"/>
  <c r="AV392" i="8"/>
  <c r="E392" i="8"/>
  <c r="AS392" i="8"/>
  <c r="H392" i="8"/>
  <c r="J392" i="8"/>
  <c r="AN392" i="8"/>
  <c r="AD392" i="8"/>
  <c r="AG392" i="8"/>
  <c r="AX392" i="8"/>
  <c r="AB392" i="8"/>
  <c r="L392" i="8"/>
  <c r="AU392" i="8"/>
  <c r="D392" i="8"/>
  <c r="X392" i="8"/>
  <c r="B392" i="8"/>
  <c r="S392" i="8"/>
  <c r="P392" i="8"/>
  <c r="AP392" i="8"/>
  <c r="Z392" i="8"/>
  <c r="AR392" i="8"/>
  <c r="H392" i="9"/>
  <c r="AJ392" i="9"/>
  <c r="W392" i="9"/>
  <c r="AN392" i="9"/>
  <c r="AT392" i="9"/>
  <c r="AU392" i="9"/>
  <c r="O392" i="9"/>
  <c r="AW392" i="9"/>
  <c r="AV392" i="9"/>
  <c r="AH392" i="9"/>
  <c r="AC392" i="9"/>
  <c r="AY392" i="9"/>
  <c r="S392" i="9"/>
  <c r="V392" i="9"/>
  <c r="N392" i="9"/>
  <c r="AD392" i="9"/>
  <c r="AI392" i="9"/>
  <c r="J392" i="9"/>
  <c r="AP392" i="9"/>
  <c r="AS392" i="9"/>
  <c r="AA392" i="9"/>
  <c r="AE392" i="9"/>
  <c r="P392" i="9"/>
  <c r="AG392" i="9"/>
  <c r="L392" i="9"/>
  <c r="C392" i="9"/>
  <c r="M392" i="9"/>
  <c r="AR392" i="9"/>
  <c r="K392" i="9"/>
  <c r="Y392" i="9"/>
  <c r="E392" i="9"/>
  <c r="Z392" i="9"/>
  <c r="D392" i="9"/>
  <c r="AL392" i="9"/>
  <c r="AQ392" i="9"/>
  <c r="Q392" i="9"/>
  <c r="F392" i="9"/>
  <c r="AB392" i="9"/>
  <c r="B392" i="9"/>
  <c r="X392" i="9"/>
  <c r="U392" i="9"/>
  <c r="AX392" i="9"/>
  <c r="AF392" i="9"/>
  <c r="AK392" i="9"/>
  <c r="AO392" i="9"/>
  <c r="AM392" i="9"/>
  <c r="T392" i="9"/>
  <c r="R392" i="9"/>
  <c r="I392" i="9"/>
  <c r="H392" i="7"/>
  <c r="E392" i="7"/>
  <c r="Y392" i="7"/>
  <c r="AL392" i="7"/>
  <c r="AQ392" i="7"/>
  <c r="AU392" i="7"/>
  <c r="C392" i="7"/>
  <c r="V392" i="7"/>
  <c r="AE392" i="7"/>
  <c r="AI392" i="7"/>
  <c r="AS392" i="7"/>
  <c r="M392" i="7"/>
  <c r="S392" i="7"/>
  <c r="W392" i="7"/>
  <c r="X392" i="7"/>
  <c r="L392" i="7"/>
  <c r="K392" i="7"/>
  <c r="B392" i="7"/>
  <c r="I392" i="7"/>
  <c r="AD392" i="7"/>
  <c r="AB392" i="7"/>
  <c r="O392" i="7"/>
  <c r="AH392" i="7"/>
  <c r="R392" i="7"/>
  <c r="J392" i="7"/>
  <c r="AA392" i="7"/>
  <c r="AW392" i="7"/>
  <c r="F392" i="7"/>
  <c r="AV392" i="7"/>
  <c r="U392" i="7"/>
  <c r="AN392" i="7"/>
  <c r="AR392" i="7"/>
  <c r="AO392" i="7"/>
  <c r="Z392" i="7"/>
  <c r="P392" i="7"/>
  <c r="AG392" i="7"/>
  <c r="T392" i="7"/>
  <c r="Q392" i="7"/>
  <c r="AT392" i="7"/>
  <c r="N392" i="7"/>
  <c r="AX392" i="7"/>
  <c r="D392" i="7"/>
  <c r="AK392" i="7"/>
  <c r="AY392" i="7"/>
  <c r="AJ392" i="7"/>
  <c r="AM392" i="7"/>
  <c r="AF392" i="7"/>
  <c r="AP392" i="7"/>
  <c r="AC392" i="7"/>
  <c r="D393" i="7" l="1"/>
  <c r="AK393" i="7"/>
  <c r="AW393" i="7"/>
  <c r="AP393" i="7"/>
  <c r="AY393" i="7"/>
  <c r="AD393" i="7"/>
  <c r="AM393" i="7"/>
  <c r="R393" i="7"/>
  <c r="AA393" i="7"/>
  <c r="N393" i="7"/>
  <c r="AH393" i="7"/>
  <c r="F393" i="7"/>
  <c r="O393" i="7"/>
  <c r="AI393" i="7"/>
  <c r="X393" i="7"/>
  <c r="AC393" i="7"/>
  <c r="AS393" i="7"/>
  <c r="AV393" i="7"/>
  <c r="Y393" i="7"/>
  <c r="AN393" i="7"/>
  <c r="I393" i="7"/>
  <c r="AU393" i="7"/>
  <c r="P393" i="7"/>
  <c r="V393" i="7"/>
  <c r="AR393" i="7"/>
  <c r="AG393" i="7"/>
  <c r="W393" i="7"/>
  <c r="U393" i="7"/>
  <c r="T393" i="7"/>
  <c r="AQ393" i="7"/>
  <c r="L393" i="7"/>
  <c r="S393" i="7"/>
  <c r="J393" i="7"/>
  <c r="AJ393" i="7"/>
  <c r="AX393" i="7"/>
  <c r="M393" i="7"/>
  <c r="AT393" i="7"/>
  <c r="Z393" i="7"/>
  <c r="AF393" i="7"/>
  <c r="AO393" i="7"/>
  <c r="H393" i="7"/>
  <c r="Q393" i="7"/>
  <c r="K393" i="7"/>
  <c r="E393" i="7"/>
  <c r="AL393" i="7"/>
  <c r="AB393" i="7"/>
  <c r="B393" i="7"/>
  <c r="C393" i="7"/>
  <c r="AE393" i="7"/>
  <c r="S393" i="9"/>
  <c r="AM393" i="9"/>
  <c r="M393" i="9"/>
  <c r="Q393" i="9"/>
  <c r="X393" i="9"/>
  <c r="AJ393" i="9"/>
  <c r="AX393" i="9"/>
  <c r="AP393" i="9"/>
  <c r="I393" i="9"/>
  <c r="E393" i="9"/>
  <c r="AV393" i="9"/>
  <c r="AD393" i="9"/>
  <c r="AY393" i="9"/>
  <c r="AI393" i="9"/>
  <c r="AO393" i="9"/>
  <c r="R393" i="9"/>
  <c r="AG393" i="9"/>
  <c r="C393" i="9"/>
  <c r="AU393" i="9"/>
  <c r="F393" i="9"/>
  <c r="K393" i="9"/>
  <c r="AH393" i="9"/>
  <c r="P393" i="9"/>
  <c r="AR393" i="9"/>
  <c r="AS393" i="9"/>
  <c r="AW393" i="9"/>
  <c r="B393" i="9"/>
  <c r="O393" i="9"/>
  <c r="AF393" i="9"/>
  <c r="AA393" i="9"/>
  <c r="AB393" i="9"/>
  <c r="AC393" i="9"/>
  <c r="N393" i="9"/>
  <c r="H393" i="9"/>
  <c r="AN393" i="9"/>
  <c r="AT393" i="9"/>
  <c r="AL393" i="9"/>
  <c r="AE393" i="9"/>
  <c r="J393" i="9"/>
  <c r="D393" i="9"/>
  <c r="V393" i="9"/>
  <c r="AK393" i="9"/>
  <c r="Z393" i="9"/>
  <c r="W393" i="9"/>
  <c r="U393" i="9"/>
  <c r="T393" i="9"/>
  <c r="Y393" i="9"/>
  <c r="AQ393" i="9"/>
  <c r="L393" i="9"/>
  <c r="B393" i="8"/>
  <c r="V393" i="8"/>
  <c r="AT393" i="8"/>
  <c r="AP393" i="8"/>
  <c r="AU393" i="8"/>
  <c r="R393" i="8"/>
  <c r="AO393" i="8"/>
  <c r="AI393" i="8"/>
  <c r="AH393" i="8"/>
  <c r="AS393" i="8"/>
  <c r="T393" i="8"/>
  <c r="AY393" i="8"/>
  <c r="W393" i="8"/>
  <c r="P393" i="8"/>
  <c r="Q393" i="8"/>
  <c r="S393" i="8"/>
  <c r="AM393" i="8"/>
  <c r="K393" i="8"/>
  <c r="AG393" i="8"/>
  <c r="AK393" i="8"/>
  <c r="I393" i="8"/>
  <c r="AA393" i="8"/>
  <c r="AR393" i="8"/>
  <c r="M393" i="8"/>
  <c r="D393" i="8"/>
  <c r="C393" i="8"/>
  <c r="L393" i="8"/>
  <c r="AD393" i="8"/>
  <c r="AF393" i="8"/>
  <c r="AX393" i="8"/>
  <c r="AQ393" i="8"/>
  <c r="F393" i="8"/>
  <c r="AE393" i="8"/>
  <c r="AL393" i="8"/>
  <c r="X393" i="8"/>
  <c r="Z393" i="8"/>
  <c r="U393" i="8"/>
  <c r="N393" i="8"/>
  <c r="H393" i="8"/>
  <c r="AC393" i="8"/>
  <c r="AB393" i="8"/>
  <c r="J393" i="8"/>
  <c r="AN393" i="8"/>
  <c r="Y393" i="8"/>
  <c r="E393" i="8"/>
  <c r="O393" i="8"/>
  <c r="AW393" i="8"/>
  <c r="AJ393" i="8"/>
  <c r="AV393" i="8"/>
  <c r="AG393" i="6"/>
  <c r="AB393" i="6"/>
  <c r="B393" i="6"/>
  <c r="K393" i="6"/>
  <c r="AD393" i="6"/>
  <c r="U393" i="6"/>
  <c r="P393" i="6"/>
  <c r="AT393" i="6"/>
  <c r="AH393" i="6"/>
  <c r="I393" i="6"/>
  <c r="D393" i="6"/>
  <c r="V393" i="6"/>
  <c r="J393" i="6"/>
  <c r="AR393" i="6"/>
  <c r="AY393" i="6"/>
  <c r="AP393" i="6"/>
  <c r="AW393" i="6"/>
  <c r="AF393" i="6"/>
  <c r="AM393" i="6"/>
  <c r="R393" i="6"/>
  <c r="Y393" i="6"/>
  <c r="T393" i="6"/>
  <c r="AA393" i="6"/>
  <c r="AO393" i="6"/>
  <c r="AV393" i="6"/>
  <c r="H393" i="6"/>
  <c r="O393" i="6"/>
  <c r="Q393" i="6"/>
  <c r="X393" i="6"/>
  <c r="AQ393" i="6"/>
  <c r="C393" i="6"/>
  <c r="AK393" i="6"/>
  <c r="AC393" i="6"/>
  <c r="AE393" i="6"/>
  <c r="AX393" i="6"/>
  <c r="M393" i="6"/>
  <c r="W393" i="6"/>
  <c r="S393" i="6"/>
  <c r="AL393" i="6"/>
  <c r="AJ393" i="6"/>
  <c r="F393" i="6"/>
  <c r="Z393" i="6"/>
  <c r="L393" i="6"/>
  <c r="E393" i="6"/>
  <c r="AS393" i="6"/>
  <c r="AN393" i="6"/>
  <c r="N393" i="6"/>
  <c r="AI393" i="6"/>
  <c r="AU393" i="6"/>
  <c r="AE393" i="5"/>
  <c r="AM393" i="5"/>
  <c r="AC393" i="5"/>
  <c r="AL393" i="5"/>
  <c r="S393" i="5"/>
  <c r="AA393" i="5"/>
  <c r="J393" i="5"/>
  <c r="AK393" i="5"/>
  <c r="O393" i="5"/>
  <c r="Z393" i="5"/>
  <c r="I393" i="5"/>
  <c r="AP393" i="5"/>
  <c r="C393" i="5"/>
  <c r="Y393" i="5"/>
  <c r="AO393" i="5"/>
  <c r="AD393" i="5"/>
  <c r="AI393" i="5"/>
  <c r="W393" i="5"/>
  <c r="AJ393" i="5"/>
  <c r="R393" i="5"/>
  <c r="M393" i="5"/>
  <c r="AU393" i="5"/>
  <c r="X393" i="5"/>
  <c r="F393" i="5"/>
  <c r="AH393" i="5"/>
  <c r="U393" i="5"/>
  <c r="V393" i="5"/>
  <c r="AR393" i="5"/>
  <c r="AN393" i="5"/>
  <c r="L393" i="5"/>
  <c r="AT393" i="5"/>
  <c r="N393" i="5"/>
  <c r="T393" i="5"/>
  <c r="P393" i="5"/>
  <c r="AG393" i="5"/>
  <c r="B393" i="5"/>
  <c r="AW393" i="5"/>
  <c r="Q393" i="5"/>
  <c r="AV393" i="5"/>
  <c r="AS393" i="5"/>
  <c r="AF393" i="5"/>
  <c r="E393" i="5"/>
  <c r="H393" i="5"/>
  <c r="AQ393" i="5"/>
  <c r="AB393" i="5"/>
  <c r="D393" i="5"/>
  <c r="K393" i="5"/>
  <c r="AY393" i="5"/>
  <c r="AX393" i="5"/>
  <c r="G393" i="7"/>
  <c r="AU393" i="2"/>
  <c r="F393" i="2"/>
  <c r="AG393" i="2"/>
  <c r="AP393" i="2"/>
  <c r="AI393" i="2"/>
  <c r="AF393" i="2"/>
  <c r="E393" i="2"/>
  <c r="AO393" i="2"/>
  <c r="W393" i="2"/>
  <c r="Q393" i="2"/>
  <c r="AC393" i="2"/>
  <c r="AS393" i="2"/>
  <c r="K393" i="2"/>
  <c r="D393" i="2"/>
  <c r="AB393" i="2"/>
  <c r="AQ393" i="2"/>
  <c r="AY393" i="2"/>
  <c r="AN393" i="2"/>
  <c r="AV393" i="2"/>
  <c r="X393" i="2"/>
  <c r="AR393" i="2"/>
  <c r="AX393" i="2"/>
  <c r="H393" i="2"/>
  <c r="P393" i="2"/>
  <c r="R393" i="2"/>
  <c r="AW393" i="2"/>
  <c r="AD393" i="2"/>
  <c r="M393" i="2"/>
  <c r="AK393" i="2"/>
  <c r="AH393" i="2"/>
  <c r="O393" i="2"/>
  <c r="J393" i="2"/>
  <c r="Y393" i="2"/>
  <c r="S393" i="2"/>
  <c r="B393" i="2"/>
  <c r="I393" i="2"/>
  <c r="AE393" i="2"/>
  <c r="C393" i="2"/>
  <c r="AT393" i="2"/>
  <c r="V393" i="2"/>
  <c r="AA393" i="2"/>
  <c r="N393" i="2"/>
  <c r="AM393" i="2"/>
  <c r="L393" i="2"/>
  <c r="AL393" i="2"/>
  <c r="Z393" i="2"/>
  <c r="U393" i="2"/>
  <c r="T393" i="2"/>
  <c r="AJ393" i="2"/>
  <c r="G395" i="11"/>
  <c r="G394" i="2"/>
  <c r="G394" i="9"/>
  <c r="G394" i="7"/>
  <c r="G394" i="8"/>
  <c r="G394" i="10"/>
  <c r="G394" i="6"/>
  <c r="G393" i="8"/>
  <c r="G393" i="9"/>
  <c r="AL394" i="6" l="1"/>
  <c r="AT394" i="6"/>
  <c r="AG394" i="6"/>
  <c r="AP394" i="6"/>
  <c r="Z394" i="6"/>
  <c r="T394" i="6"/>
  <c r="H394" i="6"/>
  <c r="AD394" i="6"/>
  <c r="N394" i="6"/>
  <c r="AS394" i="6"/>
  <c r="W394" i="6"/>
  <c r="R394" i="6"/>
  <c r="B394" i="6"/>
  <c r="P394" i="6"/>
  <c r="AY394" i="6"/>
  <c r="F394" i="6"/>
  <c r="AW394" i="6"/>
  <c r="AR394" i="6"/>
  <c r="V394" i="6"/>
  <c r="AO394" i="6"/>
  <c r="AK394" i="6"/>
  <c r="O394" i="6"/>
  <c r="AU394" i="6"/>
  <c r="AC394" i="6"/>
  <c r="Y394" i="6"/>
  <c r="AM394" i="6"/>
  <c r="U394" i="6"/>
  <c r="Q394" i="6"/>
  <c r="M394" i="6"/>
  <c r="K394" i="6"/>
  <c r="C394" i="6"/>
  <c r="E394" i="6"/>
  <c r="AV394" i="6"/>
  <c r="AI394" i="6"/>
  <c r="AF394" i="6"/>
  <c r="AQ394" i="6"/>
  <c r="AN394" i="6"/>
  <c r="AJ394" i="6"/>
  <c r="J394" i="6"/>
  <c r="D394" i="6"/>
  <c r="AE394" i="6"/>
  <c r="AB394" i="6"/>
  <c r="X394" i="6"/>
  <c r="AH394" i="6"/>
  <c r="AA394" i="6"/>
  <c r="S394" i="6"/>
  <c r="AX394" i="6"/>
  <c r="L394" i="6"/>
  <c r="I394" i="6"/>
  <c r="AW394" i="2"/>
  <c r="AS394" i="2"/>
  <c r="D394" i="2"/>
  <c r="N394" i="2"/>
  <c r="AC394" i="2"/>
  <c r="AK394" i="2"/>
  <c r="AG394" i="2"/>
  <c r="AL394" i="2"/>
  <c r="AR394" i="2"/>
  <c r="J394" i="2"/>
  <c r="Y394" i="2"/>
  <c r="U394" i="2"/>
  <c r="R394" i="2"/>
  <c r="H394" i="2"/>
  <c r="M394" i="2"/>
  <c r="I394" i="2"/>
  <c r="B394" i="2"/>
  <c r="AQ394" i="2"/>
  <c r="AV394" i="2"/>
  <c r="AP394" i="2"/>
  <c r="AH394" i="2"/>
  <c r="L394" i="2"/>
  <c r="AO394" i="2"/>
  <c r="P394" i="2"/>
  <c r="AT394" i="2"/>
  <c r="AU394" i="2"/>
  <c r="V394" i="2"/>
  <c r="S394" i="2"/>
  <c r="AE394" i="2"/>
  <c r="Q394" i="2"/>
  <c r="AF394" i="2"/>
  <c r="AJ394" i="2"/>
  <c r="AY394" i="2"/>
  <c r="X394" i="2"/>
  <c r="O394" i="2"/>
  <c r="AI394" i="2"/>
  <c r="AX394" i="2"/>
  <c r="W394" i="2"/>
  <c r="AM394" i="2"/>
  <c r="K394" i="2"/>
  <c r="C394" i="2"/>
  <c r="Z394" i="2"/>
  <c r="AD394" i="2"/>
  <c r="F394" i="2"/>
  <c r="AB394" i="2"/>
  <c r="E394" i="2"/>
  <c r="AA394" i="2"/>
  <c r="AN394" i="2"/>
  <c r="T394" i="2"/>
  <c r="G396" i="11"/>
  <c r="G395" i="2"/>
  <c r="G395" i="10"/>
  <c r="G395" i="6"/>
  <c r="G395" i="5"/>
  <c r="I394" i="8"/>
  <c r="F394" i="8"/>
  <c r="P394" i="8"/>
  <c r="K394" i="8"/>
  <c r="AW394" i="8"/>
  <c r="AP394" i="8"/>
  <c r="AU394" i="8"/>
  <c r="AH394" i="8"/>
  <c r="C394" i="8"/>
  <c r="AK394" i="8"/>
  <c r="AA394" i="8"/>
  <c r="AB394" i="8"/>
  <c r="AF394" i="8"/>
  <c r="Y394" i="8"/>
  <c r="J394" i="8"/>
  <c r="D394" i="8"/>
  <c r="W394" i="8"/>
  <c r="M394" i="8"/>
  <c r="AO394" i="8"/>
  <c r="AQ394" i="8"/>
  <c r="V394" i="8"/>
  <c r="AV394" i="8"/>
  <c r="Z394" i="8"/>
  <c r="S394" i="8"/>
  <c r="AR394" i="8"/>
  <c r="AJ394" i="8"/>
  <c r="H394" i="8"/>
  <c r="AN394" i="8"/>
  <c r="B394" i="8"/>
  <c r="X394" i="8"/>
  <c r="AL394" i="8"/>
  <c r="R394" i="8"/>
  <c r="AM394" i="8"/>
  <c r="L394" i="8"/>
  <c r="T394" i="8"/>
  <c r="AE394" i="8"/>
  <c r="AI394" i="8"/>
  <c r="AS394" i="8"/>
  <c r="E394" i="8"/>
  <c r="AD394" i="8"/>
  <c r="O394" i="8"/>
  <c r="AG394" i="8"/>
  <c r="AX394" i="8"/>
  <c r="Q394" i="8"/>
  <c r="N394" i="8"/>
  <c r="U394" i="8"/>
  <c r="AC394" i="8"/>
  <c r="AY394" i="8"/>
  <c r="AT394" i="8"/>
  <c r="Z394" i="7"/>
  <c r="K394" i="7"/>
  <c r="AH394" i="7"/>
  <c r="L394" i="7"/>
  <c r="AN394" i="7"/>
  <c r="N394" i="7"/>
  <c r="AV394" i="7"/>
  <c r="W394" i="7"/>
  <c r="E394" i="7"/>
  <c r="AB394" i="7"/>
  <c r="B394" i="7"/>
  <c r="AD394" i="7"/>
  <c r="V394" i="7"/>
  <c r="AS394" i="7"/>
  <c r="P394" i="7"/>
  <c r="AW394" i="7"/>
  <c r="I394" i="7"/>
  <c r="U394" i="7"/>
  <c r="D394" i="7"/>
  <c r="AK394" i="7"/>
  <c r="AU394" i="7"/>
  <c r="AR394" i="7"/>
  <c r="AY394" i="7"/>
  <c r="Y394" i="7"/>
  <c r="AC394" i="7"/>
  <c r="J394" i="7"/>
  <c r="AM394" i="7"/>
  <c r="M394" i="7"/>
  <c r="H394" i="7"/>
  <c r="AP394" i="7"/>
  <c r="AA394" i="7"/>
  <c r="AQ394" i="7"/>
  <c r="AT394" i="7"/>
  <c r="AJ394" i="7"/>
  <c r="O394" i="7"/>
  <c r="AE394" i="7"/>
  <c r="X394" i="7"/>
  <c r="AI394" i="7"/>
  <c r="C394" i="7"/>
  <c r="S394" i="7"/>
  <c r="F394" i="7"/>
  <c r="AF394" i="7"/>
  <c r="AL394" i="7"/>
  <c r="AG394" i="7"/>
  <c r="T394" i="7"/>
  <c r="Q394" i="7"/>
  <c r="AX394" i="7"/>
  <c r="AO394" i="7"/>
  <c r="R394" i="7"/>
  <c r="P394" i="9"/>
  <c r="X394" i="9"/>
  <c r="K394" i="9"/>
  <c r="S394" i="9"/>
  <c r="D394" i="9"/>
  <c r="AR394" i="9"/>
  <c r="AH394" i="9"/>
  <c r="AY394" i="9"/>
  <c r="AP394" i="9"/>
  <c r="AQ394" i="9"/>
  <c r="T394" i="9"/>
  <c r="I394" i="9"/>
  <c r="Z394" i="9"/>
  <c r="R394" i="9"/>
  <c r="J394" i="9"/>
  <c r="N394" i="9"/>
  <c r="C394" i="9"/>
  <c r="F394" i="9"/>
  <c r="AL394" i="9"/>
  <c r="AU394" i="9"/>
  <c r="AV394" i="9"/>
  <c r="AO394" i="9"/>
  <c r="W394" i="9"/>
  <c r="O394" i="9"/>
  <c r="AF394" i="9"/>
  <c r="AC394" i="9"/>
  <c r="H394" i="9"/>
  <c r="AS394" i="9"/>
  <c r="AE394" i="9"/>
  <c r="E394" i="9"/>
  <c r="V394" i="9"/>
  <c r="AM394" i="9"/>
  <c r="B394" i="9"/>
  <c r="M394" i="9"/>
  <c r="L394" i="9"/>
  <c r="AJ394" i="9"/>
  <c r="AD394" i="9"/>
  <c r="AG394" i="9"/>
  <c r="Q394" i="9"/>
  <c r="AA394" i="9"/>
  <c r="AN394" i="9"/>
  <c r="AX394" i="9"/>
  <c r="AB394" i="9"/>
  <c r="AW394" i="9"/>
  <c r="Y394" i="9"/>
  <c r="U394" i="9"/>
  <c r="AK394" i="9"/>
  <c r="AI394" i="9"/>
  <c r="AT394" i="9"/>
  <c r="E394" i="5"/>
  <c r="Y394" i="5"/>
  <c r="AM394" i="5"/>
  <c r="O394" i="5"/>
  <c r="AB394" i="5"/>
  <c r="AT394" i="5"/>
  <c r="AJ394" i="5"/>
  <c r="AG394" i="5"/>
  <c r="D394" i="5"/>
  <c r="AH394" i="5"/>
  <c r="T394" i="5"/>
  <c r="AP394" i="5"/>
  <c r="AX394" i="5"/>
  <c r="AS394" i="5"/>
  <c r="H394" i="5"/>
  <c r="S394" i="5"/>
  <c r="AD394" i="5"/>
  <c r="AL394" i="5"/>
  <c r="W394" i="5"/>
  <c r="AF394" i="5"/>
  <c r="L394" i="5"/>
  <c r="R394" i="5"/>
  <c r="Z394" i="5"/>
  <c r="C394" i="5"/>
  <c r="AE394" i="5"/>
  <c r="AO394" i="5"/>
  <c r="B394" i="5"/>
  <c r="V394" i="5"/>
  <c r="AY394" i="5"/>
  <c r="X394" i="5"/>
  <c r="AR394" i="5"/>
  <c r="AQ394" i="5"/>
  <c r="F394" i="5"/>
  <c r="U394" i="5"/>
  <c r="AC394" i="5"/>
  <c r="K394" i="5"/>
  <c r="Q394" i="5"/>
  <c r="J394" i="5"/>
  <c r="AN394" i="5"/>
  <c r="I394" i="5"/>
  <c r="P394" i="5"/>
  <c r="AU394" i="5"/>
  <c r="AW394" i="5"/>
  <c r="N394" i="5"/>
  <c r="AI394" i="5"/>
  <c r="AV394" i="5"/>
  <c r="M394" i="5"/>
  <c r="AK394" i="5"/>
  <c r="AA394" i="5"/>
  <c r="G394" i="5"/>
  <c r="AX395" i="9" l="1"/>
  <c r="T395" i="9"/>
  <c r="V395" i="9"/>
  <c r="AE395" i="9"/>
  <c r="AL395" i="9"/>
  <c r="E395" i="9"/>
  <c r="AT395" i="9"/>
  <c r="AC395" i="9"/>
  <c r="Z395" i="9"/>
  <c r="AK395" i="9"/>
  <c r="S395" i="9"/>
  <c r="J395" i="9"/>
  <c r="AN395" i="9"/>
  <c r="N395" i="9"/>
  <c r="Q395" i="9"/>
  <c r="AS395" i="9"/>
  <c r="P395" i="9"/>
  <c r="AO395" i="9"/>
  <c r="L395" i="9"/>
  <c r="AR395" i="9"/>
  <c r="D395" i="9"/>
  <c r="W395" i="9"/>
  <c r="AV395" i="9"/>
  <c r="M395" i="9"/>
  <c r="B395" i="9"/>
  <c r="R395" i="9"/>
  <c r="H395" i="9"/>
  <c r="AQ395" i="9"/>
  <c r="AJ395" i="9"/>
  <c r="K395" i="9"/>
  <c r="U395" i="9"/>
  <c r="AP395" i="9"/>
  <c r="F395" i="9"/>
  <c r="AH395" i="9"/>
  <c r="AI395" i="9"/>
  <c r="AF395" i="9"/>
  <c r="AB395" i="9"/>
  <c r="AG395" i="9"/>
  <c r="Y395" i="9"/>
  <c r="AA395" i="9"/>
  <c r="AW395" i="9"/>
  <c r="C395" i="9"/>
  <c r="AD395" i="9"/>
  <c r="I395" i="9"/>
  <c r="X395" i="9"/>
  <c r="AU395" i="9"/>
  <c r="AY395" i="9"/>
  <c r="O395" i="9"/>
  <c r="AM395" i="9"/>
  <c r="AW395" i="7"/>
  <c r="AO395" i="7"/>
  <c r="R395" i="7"/>
  <c r="AH395" i="7"/>
  <c r="AK395" i="7"/>
  <c r="AC395" i="7"/>
  <c r="AE395" i="7"/>
  <c r="AG395" i="7"/>
  <c r="Y395" i="7"/>
  <c r="Q395" i="7"/>
  <c r="I395" i="7"/>
  <c r="AF395" i="7"/>
  <c r="M395" i="7"/>
  <c r="E395" i="7"/>
  <c r="P395" i="7"/>
  <c r="AB395" i="7"/>
  <c r="AV395" i="7"/>
  <c r="AR395" i="7"/>
  <c r="AT395" i="7"/>
  <c r="F395" i="7"/>
  <c r="AJ395" i="7"/>
  <c r="V395" i="7"/>
  <c r="J395" i="7"/>
  <c r="C395" i="7"/>
  <c r="X395" i="7"/>
  <c r="D395" i="7"/>
  <c r="AS395" i="7"/>
  <c r="U395" i="7"/>
  <c r="AX395" i="7"/>
  <c r="L395" i="7"/>
  <c r="AP395" i="7"/>
  <c r="H395" i="7"/>
  <c r="O395" i="7"/>
  <c r="AL395" i="7"/>
  <c r="AU395" i="7"/>
  <c r="T395" i="7"/>
  <c r="AQ395" i="7"/>
  <c r="AA395" i="7"/>
  <c r="Z395" i="7"/>
  <c r="AI395" i="7"/>
  <c r="AN395" i="7"/>
  <c r="N395" i="7"/>
  <c r="W395" i="7"/>
  <c r="S395" i="7"/>
  <c r="AD395" i="7"/>
  <c r="B395" i="7"/>
  <c r="K395" i="7"/>
  <c r="AM395" i="7"/>
  <c r="AY395" i="7"/>
  <c r="Z395" i="5"/>
  <c r="R395" i="5"/>
  <c r="AR395" i="5"/>
  <c r="AC395" i="5"/>
  <c r="C395" i="5"/>
  <c r="AN395" i="5"/>
  <c r="N395" i="5"/>
  <c r="AH395" i="5"/>
  <c r="AQ395" i="5"/>
  <c r="Y395" i="5"/>
  <c r="AB395" i="5"/>
  <c r="B395" i="5"/>
  <c r="Q395" i="5"/>
  <c r="H395" i="5"/>
  <c r="I395" i="5"/>
  <c r="P395" i="5"/>
  <c r="AV395" i="5"/>
  <c r="AG395" i="5"/>
  <c r="AP395" i="5"/>
  <c r="W395" i="5"/>
  <c r="D395" i="5"/>
  <c r="AJ395" i="5"/>
  <c r="M395" i="5"/>
  <c r="AY395" i="5"/>
  <c r="X395" i="5"/>
  <c r="AF395" i="5"/>
  <c r="F395" i="5"/>
  <c r="AM395" i="5"/>
  <c r="L395" i="5"/>
  <c r="J395" i="5"/>
  <c r="E395" i="5"/>
  <c r="AA395" i="5"/>
  <c r="AU395" i="5"/>
  <c r="V395" i="5"/>
  <c r="AT395" i="5"/>
  <c r="U395" i="5"/>
  <c r="O395" i="5"/>
  <c r="AI395" i="5"/>
  <c r="AW395" i="5"/>
  <c r="AO395" i="5"/>
  <c r="T395" i="5"/>
  <c r="AL395" i="5"/>
  <c r="AK395" i="5"/>
  <c r="S395" i="5"/>
  <c r="AD395" i="5"/>
  <c r="AX395" i="5"/>
  <c r="K395" i="5"/>
  <c r="AS395" i="5"/>
  <c r="AE395" i="5"/>
  <c r="AE395" i="8"/>
  <c r="AQ395" i="8"/>
  <c r="AD395" i="8"/>
  <c r="E395" i="8"/>
  <c r="S395" i="8"/>
  <c r="T395" i="8"/>
  <c r="B395" i="8"/>
  <c r="AL395" i="8"/>
  <c r="AP395" i="8"/>
  <c r="AO395" i="8"/>
  <c r="AC395" i="8"/>
  <c r="AK395" i="8"/>
  <c r="AV395" i="8"/>
  <c r="AN395" i="8"/>
  <c r="Q395" i="8"/>
  <c r="AB395" i="8"/>
  <c r="P395" i="8"/>
  <c r="AI395" i="8"/>
  <c r="Y395" i="8"/>
  <c r="AG395" i="8"/>
  <c r="AA395" i="8"/>
  <c r="W395" i="8"/>
  <c r="H395" i="8"/>
  <c r="N395" i="8"/>
  <c r="Z395" i="8"/>
  <c r="K395" i="8"/>
  <c r="AM395" i="8"/>
  <c r="AF395" i="8"/>
  <c r="U395" i="8"/>
  <c r="AU395" i="8"/>
  <c r="X395" i="8"/>
  <c r="M395" i="8"/>
  <c r="AW395" i="8"/>
  <c r="AH395" i="8"/>
  <c r="F395" i="8"/>
  <c r="AT395" i="8"/>
  <c r="AY395" i="8"/>
  <c r="V395" i="8"/>
  <c r="AJ395" i="8"/>
  <c r="L395" i="8"/>
  <c r="D395" i="8"/>
  <c r="AR395" i="8"/>
  <c r="C395" i="8"/>
  <c r="I395" i="8"/>
  <c r="O395" i="8"/>
  <c r="J395" i="8"/>
  <c r="R395" i="8"/>
  <c r="AS395" i="8"/>
  <c r="AX395" i="8"/>
  <c r="AM395" i="6"/>
  <c r="L395" i="6"/>
  <c r="T395" i="6"/>
  <c r="AG395" i="6"/>
  <c r="AA395" i="6"/>
  <c r="AU395" i="6"/>
  <c r="AS395" i="6"/>
  <c r="AD395" i="6"/>
  <c r="O395" i="6"/>
  <c r="AI395" i="6"/>
  <c r="S395" i="6"/>
  <c r="H395" i="6"/>
  <c r="AO395" i="6"/>
  <c r="C395" i="6"/>
  <c r="W395" i="6"/>
  <c r="AR395" i="6"/>
  <c r="AC395" i="6"/>
  <c r="AX395" i="6"/>
  <c r="K395" i="6"/>
  <c r="R395" i="6"/>
  <c r="AK395" i="6"/>
  <c r="Q395" i="6"/>
  <c r="AL395" i="6"/>
  <c r="AT395" i="6"/>
  <c r="AQ395" i="6"/>
  <c r="E395" i="6"/>
  <c r="Z395" i="6"/>
  <c r="AH395" i="6"/>
  <c r="M395" i="6"/>
  <c r="AN395" i="6"/>
  <c r="N395" i="6"/>
  <c r="V395" i="6"/>
  <c r="AP395" i="6"/>
  <c r="AB395" i="6"/>
  <c r="B395" i="6"/>
  <c r="J395" i="6"/>
  <c r="I395" i="6"/>
  <c r="P395" i="6"/>
  <c r="AV395" i="6"/>
  <c r="Y395" i="6"/>
  <c r="AF395" i="6"/>
  <c r="AJ395" i="6"/>
  <c r="X395" i="6"/>
  <c r="U395" i="6"/>
  <c r="AW395" i="6"/>
  <c r="F395" i="6"/>
  <c r="AE395" i="6"/>
  <c r="AY395" i="6"/>
  <c r="D395" i="6"/>
  <c r="G395" i="8"/>
  <c r="AH395" i="2"/>
  <c r="AB395" i="2"/>
  <c r="T395" i="2"/>
  <c r="AX395" i="2"/>
  <c r="V395" i="2"/>
  <c r="L395" i="2"/>
  <c r="C395" i="2"/>
  <c r="AW395" i="2"/>
  <c r="J395" i="2"/>
  <c r="AR395" i="2"/>
  <c r="AL395" i="2"/>
  <c r="AY395" i="2"/>
  <c r="AS395" i="2"/>
  <c r="AA395" i="2"/>
  <c r="R395" i="2"/>
  <c r="AF395" i="2"/>
  <c r="AG395" i="2"/>
  <c r="H395" i="2"/>
  <c r="B395" i="2"/>
  <c r="O395" i="2"/>
  <c r="AU395" i="2"/>
  <c r="AQ395" i="2"/>
  <c r="F395" i="2"/>
  <c r="AK395" i="2"/>
  <c r="Q395" i="2"/>
  <c r="AI395" i="2"/>
  <c r="AE395" i="2"/>
  <c r="AN395" i="2"/>
  <c r="AJ395" i="2"/>
  <c r="M395" i="2"/>
  <c r="W395" i="2"/>
  <c r="S395" i="2"/>
  <c r="X395" i="2"/>
  <c r="AD395" i="2"/>
  <c r="AV395" i="2"/>
  <c r="AP395" i="2"/>
  <c r="Z395" i="2"/>
  <c r="D395" i="2"/>
  <c r="AM395" i="2"/>
  <c r="K395" i="2"/>
  <c r="AC395" i="2"/>
  <c r="AT395" i="2"/>
  <c r="Y395" i="2"/>
  <c r="U395" i="2"/>
  <c r="I395" i="2"/>
  <c r="AO395" i="2"/>
  <c r="E395" i="2"/>
  <c r="N395" i="2"/>
  <c r="P395" i="2"/>
  <c r="G397" i="11"/>
  <c r="G396" i="2"/>
  <c r="G396" i="8"/>
  <c r="G396" i="9"/>
  <c r="G396" i="7"/>
  <c r="G396" i="10"/>
  <c r="G396" i="6"/>
  <c r="G395" i="9"/>
  <c r="G395" i="7"/>
  <c r="B396" i="6" l="1"/>
  <c r="J396" i="6"/>
  <c r="D396" i="6"/>
  <c r="P396" i="6"/>
  <c r="AW396" i="6"/>
  <c r="AS396" i="6"/>
  <c r="AC396" i="6"/>
  <c r="AQ396" i="6"/>
  <c r="AK396" i="6"/>
  <c r="AG396" i="6"/>
  <c r="AB396" i="6"/>
  <c r="AP396" i="6"/>
  <c r="AY396" i="6"/>
  <c r="Y396" i="6"/>
  <c r="U396" i="6"/>
  <c r="W396" i="6"/>
  <c r="Q396" i="6"/>
  <c r="AM396" i="6"/>
  <c r="M396" i="6"/>
  <c r="I396" i="6"/>
  <c r="S396" i="6"/>
  <c r="F396" i="6"/>
  <c r="AA396" i="6"/>
  <c r="AV396" i="6"/>
  <c r="AR396" i="6"/>
  <c r="AU396" i="6"/>
  <c r="O396" i="6"/>
  <c r="AJ396" i="6"/>
  <c r="AF396" i="6"/>
  <c r="R396" i="6"/>
  <c r="C396" i="6"/>
  <c r="X396" i="6"/>
  <c r="T396" i="6"/>
  <c r="AO396" i="6"/>
  <c r="AX396" i="6"/>
  <c r="L396" i="6"/>
  <c r="H396" i="6"/>
  <c r="K396" i="6"/>
  <c r="AL396" i="6"/>
  <c r="AT396" i="6"/>
  <c r="AE396" i="6"/>
  <c r="AN396" i="6"/>
  <c r="Z396" i="6"/>
  <c r="N396" i="6"/>
  <c r="AH396" i="6"/>
  <c r="V396" i="6"/>
  <c r="E396" i="6"/>
  <c r="AD396" i="6"/>
  <c r="AI396" i="6"/>
  <c r="G398" i="11"/>
  <c r="G397" i="2"/>
  <c r="G397" i="7"/>
  <c r="G397" i="10"/>
  <c r="G397" i="6"/>
  <c r="G397" i="5"/>
  <c r="H396" i="2"/>
  <c r="AW396" i="2"/>
  <c r="AN396" i="2"/>
  <c r="C396" i="2"/>
  <c r="AQ396" i="2"/>
  <c r="AD396" i="2"/>
  <c r="X396" i="2"/>
  <c r="B396" i="2"/>
  <c r="AE396" i="2"/>
  <c r="M396" i="2"/>
  <c r="D396" i="2"/>
  <c r="AK396" i="2"/>
  <c r="S396" i="2"/>
  <c r="AV396" i="2"/>
  <c r="AA396" i="2"/>
  <c r="AJ396" i="2"/>
  <c r="AB396" i="2"/>
  <c r="W396" i="2"/>
  <c r="AI396" i="2"/>
  <c r="AS396" i="2"/>
  <c r="AO396" i="2"/>
  <c r="L396" i="2"/>
  <c r="V396" i="2"/>
  <c r="AL396" i="2"/>
  <c r="AR396" i="2"/>
  <c r="AX396" i="2"/>
  <c r="AP396" i="2"/>
  <c r="AU396" i="2"/>
  <c r="AF396" i="2"/>
  <c r="AH396" i="2"/>
  <c r="Y396" i="2"/>
  <c r="K396" i="2"/>
  <c r="Q396" i="2"/>
  <c r="E396" i="2"/>
  <c r="N396" i="2"/>
  <c r="AT396" i="2"/>
  <c r="Z396" i="2"/>
  <c r="J396" i="2"/>
  <c r="F396" i="2"/>
  <c r="I396" i="2"/>
  <c r="O396" i="2"/>
  <c r="T396" i="2"/>
  <c r="R396" i="2"/>
  <c r="AC396" i="2"/>
  <c r="AM396" i="2"/>
  <c r="U396" i="2"/>
  <c r="P396" i="2"/>
  <c r="AY396" i="2"/>
  <c r="AG396" i="2"/>
  <c r="K396" i="7"/>
  <c r="O396" i="7"/>
  <c r="T396" i="7"/>
  <c r="AO396" i="7"/>
  <c r="AT396" i="7"/>
  <c r="C396" i="7"/>
  <c r="B396" i="7"/>
  <c r="AL396" i="7"/>
  <c r="AH396" i="7"/>
  <c r="AK396" i="7"/>
  <c r="AN396" i="7"/>
  <c r="Y396" i="7"/>
  <c r="V396" i="7"/>
  <c r="P396" i="7"/>
  <c r="D396" i="7"/>
  <c r="F396" i="7"/>
  <c r="J396" i="7"/>
  <c r="AE396" i="7"/>
  <c r="AF396" i="7"/>
  <c r="S396" i="7"/>
  <c r="AV396" i="7"/>
  <c r="AS396" i="7"/>
  <c r="M396" i="7"/>
  <c r="AB396" i="7"/>
  <c r="R396" i="7"/>
  <c r="AJ396" i="7"/>
  <c r="AG396" i="7"/>
  <c r="AD396" i="7"/>
  <c r="Z396" i="7"/>
  <c r="N396" i="7"/>
  <c r="X396" i="7"/>
  <c r="U396" i="7"/>
  <c r="H396" i="7"/>
  <c r="AW396" i="7"/>
  <c r="L396" i="7"/>
  <c r="I396" i="7"/>
  <c r="AX396" i="7"/>
  <c r="Q396" i="7"/>
  <c r="AU396" i="7"/>
  <c r="AY396" i="7"/>
  <c r="AC396" i="7"/>
  <c r="E396" i="7"/>
  <c r="W396" i="7"/>
  <c r="AA396" i="7"/>
  <c r="AP396" i="7"/>
  <c r="AQ396" i="7"/>
  <c r="AR396" i="7"/>
  <c r="AI396" i="7"/>
  <c r="AM396" i="7"/>
  <c r="AN396" i="8"/>
  <c r="AT396" i="8"/>
  <c r="B396" i="8"/>
  <c r="R396" i="8"/>
  <c r="AO396" i="8"/>
  <c r="AB396" i="8"/>
  <c r="AG396" i="8"/>
  <c r="AM396" i="8"/>
  <c r="AV396" i="8"/>
  <c r="AU396" i="8"/>
  <c r="P396" i="8"/>
  <c r="T396" i="8"/>
  <c r="O396" i="8"/>
  <c r="Q396" i="8"/>
  <c r="D396" i="8"/>
  <c r="AI396" i="8"/>
  <c r="AH396" i="8"/>
  <c r="AX396" i="8"/>
  <c r="AQ396" i="8"/>
  <c r="N396" i="8"/>
  <c r="AF396" i="8"/>
  <c r="AK396" i="8"/>
  <c r="Z396" i="8"/>
  <c r="AE396" i="8"/>
  <c r="V396" i="8"/>
  <c r="X396" i="8"/>
  <c r="H396" i="8"/>
  <c r="I396" i="8"/>
  <c r="U396" i="8"/>
  <c r="K396" i="8"/>
  <c r="AP396" i="8"/>
  <c r="AD396" i="8"/>
  <c r="AS396" i="8"/>
  <c r="AW396" i="8"/>
  <c r="Y396" i="8"/>
  <c r="E396" i="8"/>
  <c r="M396" i="8"/>
  <c r="AJ396" i="8"/>
  <c r="F396" i="8"/>
  <c r="AC396" i="8"/>
  <c r="L396" i="8"/>
  <c r="J396" i="8"/>
  <c r="S396" i="8"/>
  <c r="AY396" i="8"/>
  <c r="AR396" i="8"/>
  <c r="W396" i="8"/>
  <c r="AL396" i="8"/>
  <c r="AA396" i="8"/>
  <c r="C396" i="8"/>
  <c r="AW396" i="5"/>
  <c r="AS396" i="5"/>
  <c r="E396" i="5"/>
  <c r="R396" i="5"/>
  <c r="AK396" i="5"/>
  <c r="AG396" i="5"/>
  <c r="AQ396" i="5"/>
  <c r="Q396" i="5"/>
  <c r="AD396" i="5"/>
  <c r="Y396" i="5"/>
  <c r="U396" i="5"/>
  <c r="W396" i="5"/>
  <c r="P396" i="5"/>
  <c r="M396" i="5"/>
  <c r="I396" i="5"/>
  <c r="D396" i="5"/>
  <c r="O396" i="5"/>
  <c r="F396" i="5"/>
  <c r="AV396" i="5"/>
  <c r="AY396" i="5"/>
  <c r="AM396" i="5"/>
  <c r="AN396" i="5"/>
  <c r="AJ396" i="5"/>
  <c r="AC396" i="5"/>
  <c r="H396" i="5"/>
  <c r="AP396" i="5"/>
  <c r="X396" i="5"/>
  <c r="AI396" i="5"/>
  <c r="AO396" i="5"/>
  <c r="AH396" i="5"/>
  <c r="AX396" i="5"/>
  <c r="L396" i="5"/>
  <c r="AU396" i="5"/>
  <c r="C396" i="5"/>
  <c r="AE396" i="5"/>
  <c r="AL396" i="5"/>
  <c r="AT396" i="5"/>
  <c r="AB396" i="5"/>
  <c r="AF396" i="5"/>
  <c r="K396" i="5"/>
  <c r="Z396" i="5"/>
  <c r="B396" i="5"/>
  <c r="J396" i="5"/>
  <c r="AA396" i="5"/>
  <c r="S396" i="5"/>
  <c r="N396" i="5"/>
  <c r="V396" i="5"/>
  <c r="AR396" i="5"/>
  <c r="T396" i="5"/>
  <c r="M396" i="9"/>
  <c r="S396" i="9"/>
  <c r="AN396" i="9"/>
  <c r="Q396" i="9"/>
  <c r="AV396" i="9"/>
  <c r="D396" i="9"/>
  <c r="AE396" i="9"/>
  <c r="O396" i="9"/>
  <c r="AJ396" i="9"/>
  <c r="AY396" i="9"/>
  <c r="AC396" i="9"/>
  <c r="K396" i="9"/>
  <c r="X396" i="9"/>
  <c r="AG396" i="9"/>
  <c r="AB396" i="9"/>
  <c r="P396" i="9"/>
  <c r="AX396" i="9"/>
  <c r="L396" i="9"/>
  <c r="R396" i="9"/>
  <c r="W396" i="9"/>
  <c r="AQ396" i="9"/>
  <c r="AL396" i="9"/>
  <c r="AM396" i="9"/>
  <c r="C396" i="9"/>
  <c r="V396" i="9"/>
  <c r="AP396" i="9"/>
  <c r="Z396" i="9"/>
  <c r="U396" i="9"/>
  <c r="AF396" i="9"/>
  <c r="N396" i="9"/>
  <c r="F396" i="9"/>
  <c r="J396" i="9"/>
  <c r="AU396" i="9"/>
  <c r="AW396" i="9"/>
  <c r="T396" i="9"/>
  <c r="H396" i="9"/>
  <c r="AR396" i="9"/>
  <c r="Y396" i="9"/>
  <c r="AH396" i="9"/>
  <c r="AA396" i="9"/>
  <c r="AO396" i="9"/>
  <c r="AS396" i="9"/>
  <c r="I396" i="9"/>
  <c r="B396" i="9"/>
  <c r="AK396" i="9"/>
  <c r="AI396" i="9"/>
  <c r="AT396" i="9"/>
  <c r="AD396" i="9"/>
  <c r="E396" i="9"/>
  <c r="G396" i="5"/>
  <c r="J397" i="7" l="1"/>
  <c r="W397" i="7"/>
  <c r="AJ397" i="7"/>
  <c r="AS397" i="7"/>
  <c r="AW397" i="7"/>
  <c r="B397" i="7"/>
  <c r="K397" i="7"/>
  <c r="AG397" i="7"/>
  <c r="AK397" i="7"/>
  <c r="AN397" i="7"/>
  <c r="F397" i="7"/>
  <c r="U397" i="7"/>
  <c r="Y397" i="7"/>
  <c r="R397" i="7"/>
  <c r="D397" i="7"/>
  <c r="I397" i="7"/>
  <c r="M397" i="7"/>
  <c r="AI397" i="7"/>
  <c r="AU397" i="7"/>
  <c r="AR397" i="7"/>
  <c r="AV397" i="7"/>
  <c r="N397" i="7"/>
  <c r="AC397" i="7"/>
  <c r="AF397" i="7"/>
  <c r="AA397" i="7"/>
  <c r="Z397" i="7"/>
  <c r="AB397" i="7"/>
  <c r="T397" i="7"/>
  <c r="E397" i="7"/>
  <c r="H11" i="12" s="1"/>
  <c r="P397" i="7"/>
  <c r="AM397" i="7"/>
  <c r="H397" i="7"/>
  <c r="AP397" i="7"/>
  <c r="AY397" i="7"/>
  <c r="AL397" i="7"/>
  <c r="AT397" i="7"/>
  <c r="AQ397" i="7"/>
  <c r="X397" i="7"/>
  <c r="O397" i="7"/>
  <c r="Q397" i="7"/>
  <c r="V397" i="7"/>
  <c r="S397" i="7"/>
  <c r="AO397" i="7"/>
  <c r="L397" i="7"/>
  <c r="AH397" i="7"/>
  <c r="AE397" i="7"/>
  <c r="C397" i="7"/>
  <c r="AX397" i="7"/>
  <c r="AD397" i="7"/>
  <c r="AM397" i="8"/>
  <c r="H397" i="8"/>
  <c r="X397" i="8"/>
  <c r="AQ397" i="8"/>
  <c r="Y397" i="8"/>
  <c r="AO397" i="8"/>
  <c r="C397" i="8"/>
  <c r="R397" i="8"/>
  <c r="L397" i="8"/>
  <c r="U397" i="8"/>
  <c r="AU397" i="8"/>
  <c r="AV397" i="8"/>
  <c r="E397" i="8"/>
  <c r="I11" i="12" s="1"/>
  <c r="Q397" i="8"/>
  <c r="F397" i="8"/>
  <c r="AX397" i="8"/>
  <c r="AI397" i="8"/>
  <c r="AH397" i="8"/>
  <c r="AT397" i="8"/>
  <c r="AP397" i="8"/>
  <c r="AL397" i="8"/>
  <c r="V397" i="8"/>
  <c r="O397" i="8"/>
  <c r="P397" i="8"/>
  <c r="S397" i="8"/>
  <c r="Z397" i="8"/>
  <c r="I397" i="8"/>
  <c r="AG397" i="8"/>
  <c r="AK397" i="8"/>
  <c r="N397" i="8"/>
  <c r="AS397" i="8"/>
  <c r="K397" i="8"/>
  <c r="AJ397" i="8"/>
  <c r="B397" i="8"/>
  <c r="AC397" i="8"/>
  <c r="AY397" i="8"/>
  <c r="AF397" i="8"/>
  <c r="AN397" i="8"/>
  <c r="J397" i="8"/>
  <c r="AD397" i="8"/>
  <c r="AE397" i="8"/>
  <c r="M397" i="8"/>
  <c r="AB397" i="8"/>
  <c r="AW397" i="8"/>
  <c r="T397" i="8"/>
  <c r="AA397" i="8"/>
  <c r="AR397" i="8"/>
  <c r="D397" i="8"/>
  <c r="W397" i="8"/>
  <c r="AI397" i="5"/>
  <c r="AE397" i="5"/>
  <c r="AY397" i="5"/>
  <c r="AC397" i="5"/>
  <c r="AS397" i="5"/>
  <c r="W397" i="5"/>
  <c r="S397" i="5"/>
  <c r="U397" i="5"/>
  <c r="C397" i="5"/>
  <c r="K397" i="5"/>
  <c r="AX397" i="5"/>
  <c r="AT397" i="5"/>
  <c r="AN397" i="5"/>
  <c r="N397" i="5"/>
  <c r="AB397" i="5"/>
  <c r="AH397" i="5"/>
  <c r="R397" i="5"/>
  <c r="AW397" i="5"/>
  <c r="Z397" i="5"/>
  <c r="V397" i="5"/>
  <c r="AM397" i="5"/>
  <c r="M397" i="5"/>
  <c r="Y397" i="5"/>
  <c r="J397" i="5"/>
  <c r="Q397" i="5"/>
  <c r="AP397" i="5"/>
  <c r="AA397" i="5"/>
  <c r="AV397" i="5"/>
  <c r="AR397" i="5"/>
  <c r="AL397" i="5"/>
  <c r="F397" i="5"/>
  <c r="I397" i="5"/>
  <c r="AJ397" i="5"/>
  <c r="AF397" i="5"/>
  <c r="P397" i="5"/>
  <c r="AO397" i="5"/>
  <c r="B397" i="5"/>
  <c r="AU397" i="5"/>
  <c r="AQ397" i="5"/>
  <c r="AG397" i="5"/>
  <c r="D397" i="5"/>
  <c r="E397" i="5"/>
  <c r="F11" i="12" s="1"/>
  <c r="AD397" i="5"/>
  <c r="X397" i="5"/>
  <c r="L397" i="5"/>
  <c r="T397" i="5"/>
  <c r="H397" i="5"/>
  <c r="O397" i="5"/>
  <c r="AK397" i="5"/>
  <c r="K397" i="6"/>
  <c r="D397" i="6"/>
  <c r="Z397" i="6"/>
  <c r="AW397" i="6"/>
  <c r="AT397" i="6"/>
  <c r="AP397" i="6"/>
  <c r="AC397" i="6"/>
  <c r="U397" i="6"/>
  <c r="AK397" i="6"/>
  <c r="AH397" i="6"/>
  <c r="AD397" i="6"/>
  <c r="C397" i="6"/>
  <c r="O397" i="6"/>
  <c r="Y397" i="6"/>
  <c r="V397" i="6"/>
  <c r="R397" i="6"/>
  <c r="AB397" i="6"/>
  <c r="M397" i="6"/>
  <c r="J397" i="6"/>
  <c r="F397" i="6"/>
  <c r="B397" i="6"/>
  <c r="AV397" i="6"/>
  <c r="AR397" i="6"/>
  <c r="AN397" i="6"/>
  <c r="AA397" i="6"/>
  <c r="AJ397" i="6"/>
  <c r="AF397" i="6"/>
  <c r="N397" i="6"/>
  <c r="AX397" i="6"/>
  <c r="X397" i="6"/>
  <c r="T397" i="6"/>
  <c r="AM397" i="6"/>
  <c r="Q397" i="6"/>
  <c r="L397" i="6"/>
  <c r="H397" i="6"/>
  <c r="I397" i="6"/>
  <c r="AS397" i="6"/>
  <c r="AU397" i="6"/>
  <c r="AQ397" i="6"/>
  <c r="AL397" i="6"/>
  <c r="P397" i="6"/>
  <c r="W397" i="6"/>
  <c r="S397" i="6"/>
  <c r="AG397" i="6"/>
  <c r="AO397" i="6"/>
  <c r="AE397" i="6"/>
  <c r="E397" i="6"/>
  <c r="G11" i="12" s="1"/>
  <c r="AY397" i="6"/>
  <c r="AI397" i="6"/>
  <c r="G397" i="8"/>
  <c r="E397" i="2"/>
  <c r="E11" i="12" s="1"/>
  <c r="N397" i="2"/>
  <c r="AS397" i="2"/>
  <c r="U397" i="2"/>
  <c r="AQ397" i="2"/>
  <c r="AY397" i="2"/>
  <c r="AV397" i="2"/>
  <c r="I397" i="2"/>
  <c r="W397" i="2"/>
  <c r="AE397" i="2"/>
  <c r="AM397" i="2"/>
  <c r="AF397" i="2"/>
  <c r="AR397" i="2"/>
  <c r="D397" i="2"/>
  <c r="S397" i="2"/>
  <c r="AA397" i="2"/>
  <c r="L397" i="2"/>
  <c r="H397" i="2"/>
  <c r="O397" i="2"/>
  <c r="AU397" i="2"/>
  <c r="AL397" i="2"/>
  <c r="AP397" i="2"/>
  <c r="C397" i="2"/>
  <c r="AB397" i="2"/>
  <c r="B397" i="2"/>
  <c r="AD397" i="2"/>
  <c r="AJ397" i="2"/>
  <c r="K397" i="2"/>
  <c r="AK397" i="2"/>
  <c r="R397" i="2"/>
  <c r="T397" i="2"/>
  <c r="AT397" i="2"/>
  <c r="AG397" i="2"/>
  <c r="F397" i="2"/>
  <c r="AI397" i="2"/>
  <c r="Z397" i="2"/>
  <c r="AN397" i="2"/>
  <c r="AO397" i="2"/>
  <c r="P397" i="2"/>
  <c r="J397" i="2"/>
  <c r="Y397" i="2"/>
  <c r="Q397" i="2"/>
  <c r="AH397" i="2"/>
  <c r="M397" i="2"/>
  <c r="V397" i="2"/>
  <c r="X397" i="2"/>
  <c r="AC397" i="2"/>
  <c r="AX397" i="2"/>
  <c r="AW397" i="2"/>
  <c r="AH397" i="9"/>
  <c r="Q397" i="9"/>
  <c r="O397" i="9"/>
  <c r="AL397" i="9"/>
  <c r="V397" i="9"/>
  <c r="B397" i="9"/>
  <c r="AQ397" i="9"/>
  <c r="AC397" i="9"/>
  <c r="AV397" i="9"/>
  <c r="AK397" i="9"/>
  <c r="AE397" i="9"/>
  <c r="AP397" i="9"/>
  <c r="U397" i="9"/>
  <c r="X397" i="9"/>
  <c r="D397" i="9"/>
  <c r="AD397" i="9"/>
  <c r="AO397" i="9"/>
  <c r="R397" i="9"/>
  <c r="N397" i="9"/>
  <c r="AJ397" i="9"/>
  <c r="C397" i="9"/>
  <c r="M397" i="9"/>
  <c r="L397" i="9"/>
  <c r="AX397" i="9"/>
  <c r="I397" i="9"/>
  <c r="AU397" i="9"/>
  <c r="AF397" i="9"/>
  <c r="AN397" i="9"/>
  <c r="AI397" i="9"/>
  <c r="AW397" i="9"/>
  <c r="W397" i="9"/>
  <c r="P397" i="9"/>
  <c r="AM397" i="9"/>
  <c r="K397" i="9"/>
  <c r="H397" i="9"/>
  <c r="E397" i="9"/>
  <c r="J11" i="12" s="1"/>
  <c r="S397" i="9"/>
  <c r="AR397" i="9"/>
  <c r="Z397" i="9"/>
  <c r="AT397" i="9"/>
  <c r="J397" i="9"/>
  <c r="AY397" i="9"/>
  <c r="AG397" i="9"/>
  <c r="AB397" i="9"/>
  <c r="F397" i="9"/>
  <c r="Y397" i="9"/>
  <c r="AS397" i="9"/>
  <c r="T397" i="9"/>
  <c r="AA397" i="9"/>
  <c r="G397" i="9"/>
  <c r="G399" i="11"/>
  <c r="G398" i="9"/>
  <c r="G398" i="7"/>
  <c r="G398" i="8"/>
  <c r="G398" i="10"/>
  <c r="G398" i="6"/>
  <c r="G398" i="5"/>
  <c r="G400" i="11" l="1"/>
  <c r="G399" i="2"/>
  <c r="G399" i="9"/>
  <c r="G399" i="8"/>
  <c r="G399" i="7"/>
  <c r="G399" i="10"/>
  <c r="G399" i="6"/>
  <c r="G399" i="5"/>
  <c r="P398" i="8"/>
  <c r="M398" i="8"/>
  <c r="V398" i="8"/>
  <c r="D398" i="8"/>
  <c r="C398" i="8"/>
  <c r="AT398" i="8"/>
  <c r="AS398" i="8"/>
  <c r="N398" i="8"/>
  <c r="AO398" i="8"/>
  <c r="AD398" i="8"/>
  <c r="U398" i="8"/>
  <c r="I398" i="8"/>
  <c r="AB398" i="8"/>
  <c r="J398" i="8"/>
  <c r="AI398" i="8"/>
  <c r="E398" i="8"/>
  <c r="O398" i="8"/>
  <c r="AQ398" i="8"/>
  <c r="AH398" i="8"/>
  <c r="AR398" i="8"/>
  <c r="B398" i="8"/>
  <c r="W398" i="8"/>
  <c r="T398" i="8"/>
  <c r="AN398" i="8"/>
  <c r="AV398" i="8"/>
  <c r="AY398" i="8"/>
  <c r="S398" i="8"/>
  <c r="R398" i="8"/>
  <c r="AJ398" i="8"/>
  <c r="AL398" i="8"/>
  <c r="AG398" i="8"/>
  <c r="AM398" i="8"/>
  <c r="Q398" i="8"/>
  <c r="X398" i="8"/>
  <c r="Y398" i="8"/>
  <c r="H398" i="8"/>
  <c r="AK398" i="8"/>
  <c r="L398" i="8"/>
  <c r="K398" i="8"/>
  <c r="AF398" i="8"/>
  <c r="AA398" i="8"/>
  <c r="AC398" i="8"/>
  <c r="AE398" i="8"/>
  <c r="AW398" i="8"/>
  <c r="AX398" i="8"/>
  <c r="AP398" i="8"/>
  <c r="AU398" i="8"/>
  <c r="F398" i="8"/>
  <c r="Z398" i="8"/>
  <c r="H398" i="7"/>
  <c r="E398" i="7"/>
  <c r="AG398" i="7"/>
  <c r="X398" i="7"/>
  <c r="AQ398" i="7"/>
  <c r="AU398" i="7"/>
  <c r="L398" i="7"/>
  <c r="U398" i="7"/>
  <c r="AE398" i="7"/>
  <c r="AI398" i="7"/>
  <c r="AT398" i="7"/>
  <c r="O398" i="7"/>
  <c r="S398" i="7"/>
  <c r="W398" i="7"/>
  <c r="Y398" i="7"/>
  <c r="J398" i="7"/>
  <c r="K398" i="7"/>
  <c r="C398" i="7"/>
  <c r="D398" i="7"/>
  <c r="AP398" i="7"/>
  <c r="AL398" i="7"/>
  <c r="AS398" i="7"/>
  <c r="AX398" i="7"/>
  <c r="AD398" i="7"/>
  <c r="P398" i="7"/>
  <c r="I398" i="7"/>
  <c r="AW398" i="7"/>
  <c r="R398" i="7"/>
  <c r="AJ398" i="7"/>
  <c r="AM398" i="7"/>
  <c r="AN398" i="7"/>
  <c r="F398" i="7"/>
  <c r="N398" i="7"/>
  <c r="B398" i="7"/>
  <c r="AA398" i="7"/>
  <c r="AR398" i="7"/>
  <c r="AO398" i="7"/>
  <c r="AH398" i="7"/>
  <c r="AK398" i="7"/>
  <c r="Z398" i="7"/>
  <c r="T398" i="7"/>
  <c r="Q398" i="7"/>
  <c r="AY398" i="7"/>
  <c r="V398" i="7"/>
  <c r="AF398" i="7"/>
  <c r="AC398" i="7"/>
  <c r="M398" i="7"/>
  <c r="AB398" i="7"/>
  <c r="AV398" i="7"/>
  <c r="I398" i="9"/>
  <c r="AV398" i="9"/>
  <c r="AJ398" i="9"/>
  <c r="C398" i="9"/>
  <c r="AR398" i="9"/>
  <c r="AD398" i="9"/>
  <c r="AA398" i="9"/>
  <c r="AN398" i="9"/>
  <c r="AF398" i="9"/>
  <c r="O398" i="9"/>
  <c r="Y398" i="9"/>
  <c r="AM398" i="9"/>
  <c r="T398" i="9"/>
  <c r="AU398" i="9"/>
  <c r="X398" i="9"/>
  <c r="AO398" i="9"/>
  <c r="H398" i="9"/>
  <c r="AC398" i="9"/>
  <c r="S398" i="9"/>
  <c r="AL398" i="9"/>
  <c r="AT398" i="9"/>
  <c r="AX398" i="9"/>
  <c r="N398" i="9"/>
  <c r="AY398" i="9"/>
  <c r="AH398" i="9"/>
  <c r="AI398" i="9"/>
  <c r="AB398" i="9"/>
  <c r="R398" i="9"/>
  <c r="E398" i="9"/>
  <c r="V398" i="9"/>
  <c r="Q398" i="9"/>
  <c r="F398" i="9"/>
  <c r="AK398" i="9"/>
  <c r="J398" i="9"/>
  <c r="B398" i="9"/>
  <c r="Z398" i="9"/>
  <c r="M398" i="9"/>
  <c r="U398" i="9"/>
  <c r="P398" i="9"/>
  <c r="W398" i="9"/>
  <c r="AQ398" i="9"/>
  <c r="D398" i="9"/>
  <c r="AP398" i="9"/>
  <c r="L398" i="9"/>
  <c r="K398" i="9"/>
  <c r="AG398" i="9"/>
  <c r="AW398" i="9"/>
  <c r="AE398" i="9"/>
  <c r="AS398" i="9"/>
  <c r="K398" i="6"/>
  <c r="H398" i="6"/>
  <c r="D398" i="6"/>
  <c r="AT398" i="6"/>
  <c r="AP398" i="6"/>
  <c r="AW398" i="6"/>
  <c r="AJ398" i="6"/>
  <c r="AH398" i="6"/>
  <c r="AD398" i="6"/>
  <c r="S398" i="6"/>
  <c r="C398" i="6"/>
  <c r="V398" i="6"/>
  <c r="R398" i="6"/>
  <c r="AV398" i="6"/>
  <c r="Z398" i="6"/>
  <c r="J398" i="6"/>
  <c r="F398" i="6"/>
  <c r="O398" i="6"/>
  <c r="AY398" i="6"/>
  <c r="AS398" i="6"/>
  <c r="AO398" i="6"/>
  <c r="AQ398" i="6"/>
  <c r="Y398" i="6"/>
  <c r="AG398" i="6"/>
  <c r="AC398" i="6"/>
  <c r="N398" i="6"/>
  <c r="AX398" i="6"/>
  <c r="U398" i="6"/>
  <c r="Q398" i="6"/>
  <c r="AM398" i="6"/>
  <c r="AA398" i="6"/>
  <c r="I398" i="6"/>
  <c r="E398" i="6"/>
  <c r="M398" i="6"/>
  <c r="AE398" i="6"/>
  <c r="AU398" i="6"/>
  <c r="AR398" i="6"/>
  <c r="AN398" i="6"/>
  <c r="AL398" i="6"/>
  <c r="X398" i="6"/>
  <c r="W398" i="6"/>
  <c r="T398" i="6"/>
  <c r="P398" i="6"/>
  <c r="AK398" i="6"/>
  <c r="AI398" i="6"/>
  <c r="AF398" i="6"/>
  <c r="AB398" i="6"/>
  <c r="L398" i="6"/>
  <c r="B398" i="6"/>
  <c r="AO398" i="2"/>
  <c r="C398" i="2"/>
  <c r="T398" i="2"/>
  <c r="X398" i="2"/>
  <c r="I398" i="2"/>
  <c r="AC398" i="2"/>
  <c r="AW398" i="2"/>
  <c r="AH398" i="2"/>
  <c r="W398" i="2"/>
  <c r="H398" i="2"/>
  <c r="Q398" i="2"/>
  <c r="AK398" i="2"/>
  <c r="R398" i="2"/>
  <c r="S398" i="2"/>
  <c r="E398" i="2"/>
  <c r="Y398" i="2"/>
  <c r="AX398" i="2"/>
  <c r="AU398" i="2"/>
  <c r="AN398" i="2"/>
  <c r="M398" i="2"/>
  <c r="AG398" i="2"/>
  <c r="AT398" i="2"/>
  <c r="AB398" i="2"/>
  <c r="AP398" i="2"/>
  <c r="N398" i="2"/>
  <c r="AR398" i="2"/>
  <c r="P398" i="2"/>
  <c r="V398" i="2"/>
  <c r="AV398" i="2"/>
  <c r="AQ398" i="2"/>
  <c r="D398" i="2"/>
  <c r="F398" i="2"/>
  <c r="AF398" i="2"/>
  <c r="K398" i="2"/>
  <c r="AY398" i="2"/>
  <c r="AL398" i="2"/>
  <c r="L398" i="2"/>
  <c r="J398" i="2"/>
  <c r="AM398" i="2"/>
  <c r="U398" i="2"/>
  <c r="AI398" i="2"/>
  <c r="O398" i="2"/>
  <c r="B398" i="2"/>
  <c r="AJ398" i="2"/>
  <c r="AE398" i="2"/>
  <c r="AD398" i="2"/>
  <c r="Z398" i="2"/>
  <c r="AS398" i="2"/>
  <c r="AA398" i="2"/>
  <c r="AF398" i="5"/>
  <c r="AE398" i="5"/>
  <c r="Y398" i="5"/>
  <c r="AN398" i="5"/>
  <c r="T398" i="5"/>
  <c r="L398" i="5"/>
  <c r="C398" i="5"/>
  <c r="AM398" i="5"/>
  <c r="H398" i="5"/>
  <c r="AX398" i="5"/>
  <c r="AL398" i="5"/>
  <c r="AI398" i="5"/>
  <c r="AT398" i="5"/>
  <c r="AP398" i="5"/>
  <c r="AB398" i="5"/>
  <c r="AK398" i="5"/>
  <c r="O398" i="5"/>
  <c r="AH398" i="5"/>
  <c r="AD398" i="5"/>
  <c r="K398" i="5"/>
  <c r="AJ398" i="5"/>
  <c r="M398" i="5"/>
  <c r="V398" i="5"/>
  <c r="R398" i="5"/>
  <c r="AW398" i="5"/>
  <c r="X398" i="5"/>
  <c r="J398" i="5"/>
  <c r="F398" i="5"/>
  <c r="AA398" i="5"/>
  <c r="W398" i="5"/>
  <c r="AS398" i="5"/>
  <c r="AO398" i="5"/>
  <c r="S398" i="5"/>
  <c r="U398" i="5"/>
  <c r="Q398" i="5"/>
  <c r="Z398" i="5"/>
  <c r="B398" i="5"/>
  <c r="AC398" i="5"/>
  <c r="E398" i="5"/>
  <c r="AY398" i="5"/>
  <c r="AV398" i="5"/>
  <c r="D398" i="5"/>
  <c r="AU398" i="5"/>
  <c r="P398" i="5"/>
  <c r="AQ398" i="5"/>
  <c r="N398" i="5"/>
  <c r="AR398" i="5"/>
  <c r="AG398" i="5"/>
  <c r="I398" i="5"/>
  <c r="G398" i="2"/>
  <c r="D399" i="7" l="1"/>
  <c r="J399" i="7"/>
  <c r="V399" i="7"/>
  <c r="AQ399" i="7"/>
  <c r="AP399" i="7"/>
  <c r="AY399" i="7"/>
  <c r="AU399" i="7"/>
  <c r="T399" i="7"/>
  <c r="AX399" i="7"/>
  <c r="AD399" i="7"/>
  <c r="AM399" i="7"/>
  <c r="Y399" i="7"/>
  <c r="S399" i="7"/>
  <c r="AK399" i="7"/>
  <c r="R399" i="7"/>
  <c r="AA399" i="7"/>
  <c r="AL399" i="7"/>
  <c r="F399" i="7"/>
  <c r="O399" i="7"/>
  <c r="AT399" i="7"/>
  <c r="H399" i="7"/>
  <c r="AO399" i="7"/>
  <c r="C399" i="7"/>
  <c r="X399" i="7"/>
  <c r="AI399" i="7"/>
  <c r="AC399" i="7"/>
  <c r="AS399" i="7"/>
  <c r="B399" i="7"/>
  <c r="AH399" i="7"/>
  <c r="Q399" i="7"/>
  <c r="AG399" i="7"/>
  <c r="AR399" i="7"/>
  <c r="Z399" i="7"/>
  <c r="E399" i="7"/>
  <c r="U399" i="7"/>
  <c r="W399" i="7"/>
  <c r="M399" i="7"/>
  <c r="AN399" i="7"/>
  <c r="I399" i="7"/>
  <c r="AJ399" i="7"/>
  <c r="L399" i="7"/>
  <c r="AB399" i="7"/>
  <c r="AW399" i="7"/>
  <c r="N399" i="7"/>
  <c r="K399" i="7"/>
  <c r="P399" i="7"/>
  <c r="AE399" i="7"/>
  <c r="AF399" i="7"/>
  <c r="AV399" i="7"/>
  <c r="AE399" i="8"/>
  <c r="O399" i="8"/>
  <c r="AP399" i="8"/>
  <c r="AI399" i="8"/>
  <c r="R399" i="8"/>
  <c r="AW399" i="8"/>
  <c r="U399" i="8"/>
  <c r="AC399" i="8"/>
  <c r="E399" i="8"/>
  <c r="AF399" i="8"/>
  <c r="AO399" i="8"/>
  <c r="AV399" i="8"/>
  <c r="AQ399" i="8"/>
  <c r="M399" i="8"/>
  <c r="T399" i="8"/>
  <c r="AU399" i="8"/>
  <c r="AD399" i="8"/>
  <c r="AS399" i="8"/>
  <c r="S399" i="8"/>
  <c r="X399" i="8"/>
  <c r="Q399" i="8"/>
  <c r="Z399" i="8"/>
  <c r="P399" i="8"/>
  <c r="W399" i="8"/>
  <c r="D399" i="8"/>
  <c r="I399" i="8"/>
  <c r="AM399" i="8"/>
  <c r="K399" i="8"/>
  <c r="AT399" i="8"/>
  <c r="AN399" i="8"/>
  <c r="AB399" i="8"/>
  <c r="H399" i="8"/>
  <c r="B399" i="8"/>
  <c r="AH399" i="8"/>
  <c r="AA399" i="8"/>
  <c r="F399" i="8"/>
  <c r="AL399" i="8"/>
  <c r="L399" i="8"/>
  <c r="V399" i="8"/>
  <c r="N399" i="8"/>
  <c r="AY399" i="8"/>
  <c r="J399" i="8"/>
  <c r="AX399" i="8"/>
  <c r="Y399" i="8"/>
  <c r="AK399" i="8"/>
  <c r="AR399" i="8"/>
  <c r="AG399" i="8"/>
  <c r="C399" i="8"/>
  <c r="AJ399" i="8"/>
  <c r="AF399" i="9"/>
  <c r="AG399" i="9"/>
  <c r="D399" i="9"/>
  <c r="AK399" i="9"/>
  <c r="P399" i="9"/>
  <c r="T399" i="9"/>
  <c r="O399" i="9"/>
  <c r="AX399" i="9"/>
  <c r="E399" i="9"/>
  <c r="H399" i="9"/>
  <c r="AU399" i="9"/>
  <c r="X399" i="9"/>
  <c r="AJ399" i="9"/>
  <c r="AQ399" i="9"/>
  <c r="AC399" i="9"/>
  <c r="B399" i="9"/>
  <c r="C399" i="9"/>
  <c r="AE399" i="9"/>
  <c r="N399" i="9"/>
  <c r="AN399" i="9"/>
  <c r="AI399" i="9"/>
  <c r="S399" i="9"/>
  <c r="AT399" i="9"/>
  <c r="U399" i="9"/>
  <c r="AW399" i="9"/>
  <c r="AB399" i="9"/>
  <c r="AO399" i="9"/>
  <c r="AH399" i="9"/>
  <c r="R399" i="9"/>
  <c r="AA399" i="9"/>
  <c r="J399" i="9"/>
  <c r="AY399" i="9"/>
  <c r="AS399" i="9"/>
  <c r="L399" i="9"/>
  <c r="Z399" i="9"/>
  <c r="K399" i="9"/>
  <c r="AM399" i="9"/>
  <c r="AL399" i="9"/>
  <c r="AR399" i="9"/>
  <c r="I399" i="9"/>
  <c r="AP399" i="9"/>
  <c r="Y399" i="9"/>
  <c r="AD399" i="9"/>
  <c r="W399" i="9"/>
  <c r="F399" i="9"/>
  <c r="V399" i="9"/>
  <c r="M399" i="9"/>
  <c r="Q399" i="9"/>
  <c r="AV399" i="9"/>
  <c r="F399" i="5"/>
  <c r="AO399" i="5"/>
  <c r="AV399" i="5"/>
  <c r="AW399" i="5"/>
  <c r="AU399" i="5"/>
  <c r="AR399" i="5"/>
  <c r="AN399" i="5"/>
  <c r="V399" i="5"/>
  <c r="K399" i="5"/>
  <c r="AH399" i="5"/>
  <c r="AB399" i="5"/>
  <c r="AL399" i="5"/>
  <c r="T399" i="5"/>
  <c r="P399" i="5"/>
  <c r="U399" i="5"/>
  <c r="J399" i="5"/>
  <c r="Q399" i="5"/>
  <c r="H399" i="5"/>
  <c r="D399" i="5"/>
  <c r="AK399" i="5"/>
  <c r="AT399" i="5"/>
  <c r="AY399" i="5"/>
  <c r="AQ399" i="5"/>
  <c r="I399" i="5"/>
  <c r="AE399" i="5"/>
  <c r="AM399" i="5"/>
  <c r="AJ399" i="5"/>
  <c r="AI399" i="5"/>
  <c r="S399" i="5"/>
  <c r="AA399" i="5"/>
  <c r="N399" i="5"/>
  <c r="E399" i="5"/>
  <c r="O399" i="5"/>
  <c r="Y399" i="5"/>
  <c r="AG399" i="5"/>
  <c r="R399" i="5"/>
  <c r="W399" i="5"/>
  <c r="M399" i="5"/>
  <c r="B399" i="5"/>
  <c r="AF399" i="5"/>
  <c r="L399" i="5"/>
  <c r="AP399" i="5"/>
  <c r="AX399" i="5"/>
  <c r="AD399" i="5"/>
  <c r="C399" i="5"/>
  <c r="AS399" i="5"/>
  <c r="X399" i="5"/>
  <c r="AC399" i="5"/>
  <c r="Z399" i="5"/>
  <c r="Z399" i="2"/>
  <c r="AB399" i="2"/>
  <c r="S399" i="2"/>
  <c r="L399" i="2"/>
  <c r="N399" i="2"/>
  <c r="H399" i="2"/>
  <c r="AH399" i="2"/>
  <c r="AV399" i="2"/>
  <c r="B399" i="2"/>
  <c r="AQ399" i="2"/>
  <c r="R399" i="2"/>
  <c r="AG399" i="2"/>
  <c r="AW399" i="2"/>
  <c r="X399" i="2"/>
  <c r="U399" i="2"/>
  <c r="AF399" i="2"/>
  <c r="AK399" i="2"/>
  <c r="Q399" i="2"/>
  <c r="AE399" i="2"/>
  <c r="AY399" i="2"/>
  <c r="Y399" i="2"/>
  <c r="AP399" i="2"/>
  <c r="P399" i="2"/>
  <c r="AC399" i="2"/>
  <c r="AA399" i="2"/>
  <c r="AU399" i="2"/>
  <c r="F399" i="2"/>
  <c r="J399" i="2"/>
  <c r="O399" i="2"/>
  <c r="AI399" i="2"/>
  <c r="AN399" i="2"/>
  <c r="AS399" i="2"/>
  <c r="C399" i="2"/>
  <c r="W399" i="2"/>
  <c r="T399" i="2"/>
  <c r="I399" i="2"/>
  <c r="AL399" i="2"/>
  <c r="M399" i="2"/>
  <c r="K399" i="2"/>
  <c r="AR399" i="2"/>
  <c r="V399" i="2"/>
  <c r="D399" i="2"/>
  <c r="AT399" i="2"/>
  <c r="E399" i="2"/>
  <c r="AM399" i="2"/>
  <c r="AX399" i="2"/>
  <c r="AJ399" i="2"/>
  <c r="AO399" i="2"/>
  <c r="AD399" i="2"/>
  <c r="H399" i="6"/>
  <c r="D399" i="6"/>
  <c r="X399" i="6"/>
  <c r="E399" i="6"/>
  <c r="AQ399" i="6"/>
  <c r="AY399" i="6"/>
  <c r="AW399" i="6"/>
  <c r="AH399" i="6"/>
  <c r="AE399" i="6"/>
  <c r="AM399" i="6"/>
  <c r="W399" i="6"/>
  <c r="AK399" i="6"/>
  <c r="S399" i="6"/>
  <c r="AA399" i="6"/>
  <c r="AV399" i="6"/>
  <c r="AJ399" i="6"/>
  <c r="O399" i="6"/>
  <c r="V399" i="6"/>
  <c r="AC399" i="6"/>
  <c r="AS399" i="6"/>
  <c r="AP399" i="6"/>
  <c r="C399" i="6"/>
  <c r="AU399" i="6"/>
  <c r="K399" i="6"/>
  <c r="AG399" i="6"/>
  <c r="AD399" i="6"/>
  <c r="AX399" i="6"/>
  <c r="Q399" i="6"/>
  <c r="J399" i="6"/>
  <c r="U399" i="6"/>
  <c r="R399" i="6"/>
  <c r="AL399" i="6"/>
  <c r="AT399" i="6"/>
  <c r="I399" i="6"/>
  <c r="F399" i="6"/>
  <c r="Z399" i="6"/>
  <c r="M399" i="6"/>
  <c r="AR399" i="6"/>
  <c r="AN399" i="6"/>
  <c r="N399" i="6"/>
  <c r="AO399" i="6"/>
  <c r="T399" i="6"/>
  <c r="P399" i="6"/>
  <c r="Y399" i="6"/>
  <c r="AI399" i="6"/>
  <c r="AF399" i="6"/>
  <c r="AB399" i="6"/>
  <c r="B399" i="6"/>
  <c r="L399" i="6"/>
  <c r="G401" i="11"/>
  <c r="G400" i="2"/>
  <c r="G400" i="8"/>
  <c r="G400" i="9"/>
  <c r="G400" i="7"/>
  <c r="G400" i="10"/>
  <c r="G400" i="6"/>
  <c r="G400" i="5"/>
  <c r="AJ400" i="2" l="1"/>
  <c r="AD400" i="2"/>
  <c r="V400" i="2"/>
  <c r="AE400" i="2"/>
  <c r="X400" i="2"/>
  <c r="N400" i="2"/>
  <c r="E400" i="2"/>
  <c r="AA400" i="2"/>
  <c r="L400" i="2"/>
  <c r="AT400" i="2"/>
  <c r="AN400" i="2"/>
  <c r="AH400" i="2"/>
  <c r="AU400" i="2"/>
  <c r="AC400" i="2"/>
  <c r="T400" i="2"/>
  <c r="S400" i="2"/>
  <c r="AI400" i="2"/>
  <c r="J400" i="2"/>
  <c r="D400" i="2"/>
  <c r="R400" i="2"/>
  <c r="W400" i="2"/>
  <c r="AR400" i="2"/>
  <c r="AQ400" i="2"/>
  <c r="P400" i="2"/>
  <c r="AW400" i="2"/>
  <c r="AS400" i="2"/>
  <c r="H400" i="2"/>
  <c r="AM400" i="2"/>
  <c r="Q400" i="2"/>
  <c r="Y400" i="2"/>
  <c r="AO400" i="2"/>
  <c r="U400" i="2"/>
  <c r="M400" i="2"/>
  <c r="AV400" i="2"/>
  <c r="C400" i="2"/>
  <c r="O400" i="2"/>
  <c r="K400" i="2"/>
  <c r="AL400" i="2"/>
  <c r="AF400" i="2"/>
  <c r="I400" i="2"/>
  <c r="AG400" i="2"/>
  <c r="B400" i="2"/>
  <c r="AX400" i="2"/>
  <c r="AY400" i="2"/>
  <c r="AB400" i="2"/>
  <c r="AP400" i="2"/>
  <c r="F400" i="2"/>
  <c r="AK400" i="2"/>
  <c r="Z400" i="2"/>
  <c r="AF400" i="8"/>
  <c r="AC400" i="8"/>
  <c r="Y400" i="8"/>
  <c r="AA400" i="8"/>
  <c r="AX400" i="8"/>
  <c r="T400" i="8"/>
  <c r="P400" i="8"/>
  <c r="B400" i="8"/>
  <c r="Z400" i="8"/>
  <c r="H400" i="8"/>
  <c r="C400" i="8"/>
  <c r="AS400" i="8"/>
  <c r="AQ400" i="8"/>
  <c r="AU400" i="8"/>
  <c r="AJ400" i="8"/>
  <c r="X400" i="8"/>
  <c r="AO400" i="8"/>
  <c r="AH400" i="8"/>
  <c r="Q400" i="8"/>
  <c r="AN400" i="8"/>
  <c r="AE400" i="8"/>
  <c r="U400" i="8"/>
  <c r="AY400" i="8"/>
  <c r="R400" i="8"/>
  <c r="AD400" i="8"/>
  <c r="AT400" i="8"/>
  <c r="O400" i="8"/>
  <c r="N400" i="8"/>
  <c r="J400" i="8"/>
  <c r="AG400" i="8"/>
  <c r="AV400" i="8"/>
  <c r="AL400" i="8"/>
  <c r="M400" i="8"/>
  <c r="E400" i="8"/>
  <c r="AK400" i="8"/>
  <c r="AR400" i="8"/>
  <c r="D400" i="8"/>
  <c r="I400" i="8"/>
  <c r="S400" i="8"/>
  <c r="K400" i="8"/>
  <c r="F400" i="8"/>
  <c r="W400" i="8"/>
  <c r="AP400" i="8"/>
  <c r="V400" i="8"/>
  <c r="L400" i="8"/>
  <c r="AW400" i="8"/>
  <c r="AI400" i="8"/>
  <c r="AB400" i="8"/>
  <c r="AM400" i="8"/>
  <c r="G402" i="11"/>
  <c r="G401" i="2"/>
  <c r="G401" i="10"/>
  <c r="G401" i="6"/>
  <c r="G401" i="5"/>
  <c r="AX400" i="7"/>
  <c r="AV400" i="7"/>
  <c r="AD400" i="7"/>
  <c r="AL400" i="7"/>
  <c r="AP400" i="7"/>
  <c r="K400" i="7"/>
  <c r="W400" i="7"/>
  <c r="Z400" i="7"/>
  <c r="U400" i="7"/>
  <c r="AS400" i="7"/>
  <c r="V400" i="7"/>
  <c r="AN400" i="7"/>
  <c r="N400" i="7"/>
  <c r="AJ400" i="7"/>
  <c r="I400" i="7"/>
  <c r="J400" i="7"/>
  <c r="AB400" i="7"/>
  <c r="B400" i="7"/>
  <c r="R400" i="7"/>
  <c r="AR400" i="7"/>
  <c r="T400" i="7"/>
  <c r="P400" i="7"/>
  <c r="AW400" i="7"/>
  <c r="AI400" i="7"/>
  <c r="F400" i="7"/>
  <c r="D400" i="7"/>
  <c r="AK400" i="7"/>
  <c r="Q400" i="7"/>
  <c r="AO400" i="7"/>
  <c r="AY400" i="7"/>
  <c r="Y400" i="7"/>
  <c r="AH400" i="7"/>
  <c r="E400" i="7"/>
  <c r="AM400" i="7"/>
  <c r="M400" i="7"/>
  <c r="L400" i="7"/>
  <c r="X400" i="7"/>
  <c r="AA400" i="7"/>
  <c r="AQ400" i="7"/>
  <c r="AU400" i="7"/>
  <c r="AT400" i="7"/>
  <c r="O400" i="7"/>
  <c r="AE400" i="7"/>
  <c r="AC400" i="7"/>
  <c r="AG400" i="7"/>
  <c r="C400" i="7"/>
  <c r="S400" i="7"/>
  <c r="H400" i="7"/>
  <c r="AF400" i="7"/>
  <c r="AD400" i="5"/>
  <c r="AL400" i="5"/>
  <c r="AY400" i="5"/>
  <c r="C400" i="5"/>
  <c r="O400" i="5"/>
  <c r="R400" i="5"/>
  <c r="Z400" i="5"/>
  <c r="AF400" i="5"/>
  <c r="AM400" i="5"/>
  <c r="F400" i="5"/>
  <c r="N400" i="5"/>
  <c r="J400" i="5"/>
  <c r="AI400" i="5"/>
  <c r="AO400" i="5"/>
  <c r="B400" i="5"/>
  <c r="AV400" i="5"/>
  <c r="X400" i="5"/>
  <c r="AC400" i="5"/>
  <c r="AW400" i="5"/>
  <c r="AE400" i="5"/>
  <c r="W400" i="5"/>
  <c r="Q400" i="5"/>
  <c r="AK400" i="5"/>
  <c r="I400" i="5"/>
  <c r="V400" i="5"/>
  <c r="E400" i="5"/>
  <c r="Y400" i="5"/>
  <c r="AU400" i="5"/>
  <c r="AS400" i="5"/>
  <c r="AN400" i="5"/>
  <c r="M400" i="5"/>
  <c r="AA400" i="5"/>
  <c r="AJ400" i="5"/>
  <c r="P400" i="5"/>
  <c r="L400" i="5"/>
  <c r="AR400" i="5"/>
  <c r="U400" i="5"/>
  <c r="AH400" i="5"/>
  <c r="AG400" i="5"/>
  <c r="K400" i="5"/>
  <c r="H400" i="5"/>
  <c r="AQ400" i="5"/>
  <c r="AT400" i="5"/>
  <c r="AB400" i="5"/>
  <c r="T400" i="5"/>
  <c r="AP400" i="5"/>
  <c r="S400" i="5"/>
  <c r="AX400" i="5"/>
  <c r="D400" i="5"/>
  <c r="F400" i="6"/>
  <c r="N400" i="6"/>
  <c r="AG400" i="6"/>
  <c r="J400" i="6"/>
  <c r="AO400" i="6"/>
  <c r="B400" i="6"/>
  <c r="C400" i="6"/>
  <c r="O400" i="6"/>
  <c r="AC400" i="6"/>
  <c r="AW400" i="6"/>
  <c r="AF400" i="6"/>
  <c r="I400" i="6"/>
  <c r="Q400" i="6"/>
  <c r="AK400" i="6"/>
  <c r="AA400" i="6"/>
  <c r="AS400" i="6"/>
  <c r="E400" i="6"/>
  <c r="Y400" i="6"/>
  <c r="W400" i="6"/>
  <c r="AT400" i="6"/>
  <c r="AQ400" i="6"/>
  <c r="AN400" i="6"/>
  <c r="M400" i="6"/>
  <c r="AY400" i="6"/>
  <c r="AI400" i="6"/>
  <c r="AE400" i="6"/>
  <c r="AB400" i="6"/>
  <c r="AV400" i="6"/>
  <c r="V400" i="6"/>
  <c r="T400" i="6"/>
  <c r="S400" i="6"/>
  <c r="P400" i="6"/>
  <c r="AJ400" i="6"/>
  <c r="AU400" i="6"/>
  <c r="D400" i="6"/>
  <c r="X400" i="6"/>
  <c r="U400" i="6"/>
  <c r="AP400" i="6"/>
  <c r="AX400" i="6"/>
  <c r="L400" i="6"/>
  <c r="AR400" i="6"/>
  <c r="AD400" i="6"/>
  <c r="AL400" i="6"/>
  <c r="AH400" i="6"/>
  <c r="K400" i="6"/>
  <c r="R400" i="6"/>
  <c r="Z400" i="6"/>
  <c r="H400" i="6"/>
  <c r="AM400" i="6"/>
  <c r="D400" i="9"/>
  <c r="J400" i="9"/>
  <c r="T400" i="9"/>
  <c r="H400" i="9"/>
  <c r="AP400" i="9"/>
  <c r="AT400" i="9"/>
  <c r="AX400" i="9"/>
  <c r="AW400" i="9"/>
  <c r="AI400" i="9"/>
  <c r="AD400" i="9"/>
  <c r="AE400" i="9"/>
  <c r="X400" i="9"/>
  <c r="O400" i="9"/>
  <c r="R400" i="9"/>
  <c r="M400" i="9"/>
  <c r="B400" i="9"/>
  <c r="AU400" i="9"/>
  <c r="F400" i="9"/>
  <c r="AS400" i="9"/>
  <c r="AV400" i="9"/>
  <c r="N400" i="9"/>
  <c r="AO400" i="9"/>
  <c r="AA400" i="9"/>
  <c r="V400" i="9"/>
  <c r="AM400" i="9"/>
  <c r="AC400" i="9"/>
  <c r="L400" i="9"/>
  <c r="AL400" i="9"/>
  <c r="AK400" i="9"/>
  <c r="AN400" i="9"/>
  <c r="K400" i="9"/>
  <c r="W400" i="9"/>
  <c r="I400" i="9"/>
  <c r="AF400" i="9"/>
  <c r="U400" i="9"/>
  <c r="AY400" i="9"/>
  <c r="Q400" i="9"/>
  <c r="AJ400" i="9"/>
  <c r="E400" i="9"/>
  <c r="AG400" i="9"/>
  <c r="AB400" i="9"/>
  <c r="C400" i="9"/>
  <c r="P400" i="9"/>
  <c r="AH400" i="9"/>
  <c r="AR400" i="9"/>
  <c r="Z400" i="9"/>
  <c r="AQ400" i="9"/>
  <c r="S400" i="9"/>
  <c r="Y400" i="9"/>
  <c r="N401" i="7" l="1"/>
  <c r="W401" i="7"/>
  <c r="AB401" i="7"/>
  <c r="O401" i="7"/>
  <c r="B401" i="7"/>
  <c r="K401" i="7"/>
  <c r="AQ401" i="7"/>
  <c r="AW401" i="7"/>
  <c r="AO401" i="7"/>
  <c r="AS401" i="7"/>
  <c r="AP401" i="7"/>
  <c r="AK401" i="7"/>
  <c r="AC401" i="7"/>
  <c r="AA401" i="7"/>
  <c r="AM401" i="7"/>
  <c r="Y401" i="7"/>
  <c r="Q401" i="7"/>
  <c r="F401" i="7"/>
  <c r="AG401" i="7"/>
  <c r="M401" i="7"/>
  <c r="E401" i="7"/>
  <c r="AN401" i="7"/>
  <c r="T401" i="7"/>
  <c r="AV401" i="7"/>
  <c r="AF401" i="7"/>
  <c r="S401" i="7"/>
  <c r="R401" i="7"/>
  <c r="AJ401" i="7"/>
  <c r="J401" i="7"/>
  <c r="AH401" i="7"/>
  <c r="P401" i="7"/>
  <c r="X401" i="7"/>
  <c r="AY401" i="7"/>
  <c r="AE401" i="7"/>
  <c r="I401" i="7"/>
  <c r="AX401" i="7"/>
  <c r="L401" i="7"/>
  <c r="AD401" i="7"/>
  <c r="V401" i="7"/>
  <c r="C401" i="7"/>
  <c r="AL401" i="7"/>
  <c r="AU401" i="7"/>
  <c r="H401" i="7"/>
  <c r="U401" i="7"/>
  <c r="D401" i="7"/>
  <c r="Z401" i="7"/>
  <c r="AI401" i="7"/>
  <c r="AT401" i="7"/>
  <c r="AR401" i="7"/>
  <c r="I401" i="8"/>
  <c r="N401" i="8"/>
  <c r="K401" i="8"/>
  <c r="O401" i="8"/>
  <c r="AP401" i="8"/>
  <c r="AS401" i="8"/>
  <c r="AR401" i="8"/>
  <c r="AT401" i="8"/>
  <c r="AD401" i="8"/>
  <c r="AF401" i="8"/>
  <c r="X401" i="8"/>
  <c r="H401" i="8"/>
  <c r="C401" i="8"/>
  <c r="R401" i="8"/>
  <c r="S401" i="8"/>
  <c r="AQ401" i="8"/>
  <c r="AO401" i="8"/>
  <c r="F401" i="8"/>
  <c r="E401" i="8"/>
  <c r="U401" i="8"/>
  <c r="AN401" i="8"/>
  <c r="AW401" i="8"/>
  <c r="AL401" i="8"/>
  <c r="AM401" i="8"/>
  <c r="AG401" i="8"/>
  <c r="W401" i="8"/>
  <c r="B401" i="8"/>
  <c r="AH401" i="8"/>
  <c r="D401" i="8"/>
  <c r="J401" i="8"/>
  <c r="AK401" i="8"/>
  <c r="L401" i="8"/>
  <c r="AY401" i="8"/>
  <c r="AX401" i="8"/>
  <c r="AE401" i="8"/>
  <c r="M401" i="8"/>
  <c r="Z401" i="8"/>
  <c r="Y401" i="8"/>
  <c r="AU401" i="8"/>
  <c r="AJ401" i="8"/>
  <c r="AC401" i="8"/>
  <c r="V401" i="8"/>
  <c r="P401" i="8"/>
  <c r="T401" i="8"/>
  <c r="AV401" i="8"/>
  <c r="AI401" i="8"/>
  <c r="Q401" i="8"/>
  <c r="AA401" i="8"/>
  <c r="AB401" i="8"/>
  <c r="AP401" i="9"/>
  <c r="AA401" i="9"/>
  <c r="R401" i="9"/>
  <c r="W401" i="9"/>
  <c r="AC401" i="9"/>
  <c r="K401" i="9"/>
  <c r="AN401" i="9"/>
  <c r="T401" i="9"/>
  <c r="P401" i="9"/>
  <c r="AU401" i="9"/>
  <c r="N401" i="9"/>
  <c r="AS401" i="9"/>
  <c r="O401" i="9"/>
  <c r="AY401" i="9"/>
  <c r="AX401" i="9"/>
  <c r="AG401" i="9"/>
  <c r="B401" i="9"/>
  <c r="V401" i="9"/>
  <c r="S401" i="9"/>
  <c r="U401" i="9"/>
  <c r="AW401" i="9"/>
  <c r="AM401" i="9"/>
  <c r="I401" i="9"/>
  <c r="AE401" i="9"/>
  <c r="AL401" i="9"/>
  <c r="AR401" i="9"/>
  <c r="AV401" i="9"/>
  <c r="AK401" i="9"/>
  <c r="AD401" i="9"/>
  <c r="Z401" i="9"/>
  <c r="E401" i="9"/>
  <c r="C401" i="9"/>
  <c r="Y401" i="9"/>
  <c r="AH401" i="9"/>
  <c r="AQ401" i="9"/>
  <c r="AI401" i="9"/>
  <c r="Q401" i="9"/>
  <c r="M401" i="9"/>
  <c r="D401" i="9"/>
  <c r="AF401" i="9"/>
  <c r="AO401" i="9"/>
  <c r="AB401" i="9"/>
  <c r="L401" i="9"/>
  <c r="J401" i="9"/>
  <c r="X401" i="9"/>
  <c r="H401" i="9"/>
  <c r="F401" i="9"/>
  <c r="AJ401" i="9"/>
  <c r="AT401" i="9"/>
  <c r="J401" i="2"/>
  <c r="AF401" i="2"/>
  <c r="Z401" i="2"/>
  <c r="AK401" i="2"/>
  <c r="AG401" i="2"/>
  <c r="AX401" i="2"/>
  <c r="U401" i="2"/>
  <c r="AD401" i="2"/>
  <c r="Y401" i="2"/>
  <c r="I401" i="2"/>
  <c r="N401" i="2"/>
  <c r="X401" i="2"/>
  <c r="AU401" i="2"/>
  <c r="AQ401" i="2"/>
  <c r="AV401" i="2"/>
  <c r="R401" i="2"/>
  <c r="D401" i="2"/>
  <c r="W401" i="2"/>
  <c r="S401" i="2"/>
  <c r="AI401" i="2"/>
  <c r="AB401" i="2"/>
  <c r="AN401" i="2"/>
  <c r="AE401" i="2"/>
  <c r="K401" i="2"/>
  <c r="L401" i="2"/>
  <c r="AL401" i="2"/>
  <c r="AS401" i="2"/>
  <c r="AT401" i="2"/>
  <c r="AR401" i="2"/>
  <c r="C401" i="2"/>
  <c r="AP401" i="2"/>
  <c r="F401" i="2"/>
  <c r="AH401" i="2"/>
  <c r="AA401" i="2"/>
  <c r="B401" i="2"/>
  <c r="E401" i="2"/>
  <c r="V401" i="2"/>
  <c r="H401" i="2"/>
  <c r="T401" i="2"/>
  <c r="AM401" i="2"/>
  <c r="AC401" i="2"/>
  <c r="AJ401" i="2"/>
  <c r="Q401" i="2"/>
  <c r="P401" i="2"/>
  <c r="AW401" i="2"/>
  <c r="M401" i="2"/>
  <c r="AY401" i="2"/>
  <c r="O401" i="2"/>
  <c r="AO401" i="2"/>
  <c r="AM401" i="6"/>
  <c r="AV401" i="6"/>
  <c r="AS401" i="6"/>
  <c r="T401" i="6"/>
  <c r="AA401" i="6"/>
  <c r="AJ401" i="6"/>
  <c r="AG401" i="6"/>
  <c r="S401" i="6"/>
  <c r="O401" i="6"/>
  <c r="X401" i="6"/>
  <c r="U401" i="6"/>
  <c r="R401" i="6"/>
  <c r="AX401" i="6"/>
  <c r="C401" i="6"/>
  <c r="L401" i="6"/>
  <c r="M401" i="6"/>
  <c r="AE401" i="6"/>
  <c r="AO401" i="6"/>
  <c r="AY401" i="6"/>
  <c r="AU401" i="6"/>
  <c r="I401" i="6"/>
  <c r="AD401" i="6"/>
  <c r="AC401" i="6"/>
  <c r="AL401" i="6"/>
  <c r="AI401" i="6"/>
  <c r="H401" i="6"/>
  <c r="Q401" i="6"/>
  <c r="Z401" i="6"/>
  <c r="W401" i="6"/>
  <c r="AR401" i="6"/>
  <c r="E401" i="6"/>
  <c r="N401" i="6"/>
  <c r="K401" i="6"/>
  <c r="AN401" i="6"/>
  <c r="B401" i="6"/>
  <c r="AT401" i="6"/>
  <c r="AQ401" i="6"/>
  <c r="AB401" i="6"/>
  <c r="AW401" i="6"/>
  <c r="AH401" i="6"/>
  <c r="F401" i="6"/>
  <c r="P401" i="6"/>
  <c r="AK401" i="6"/>
  <c r="V401" i="6"/>
  <c r="AP401" i="6"/>
  <c r="D401" i="6"/>
  <c r="Y401" i="6"/>
  <c r="J401" i="6"/>
  <c r="AF401" i="6"/>
  <c r="G403" i="11"/>
  <c r="G402" i="2"/>
  <c r="G402" i="10"/>
  <c r="G402" i="9"/>
  <c r="G402" i="7"/>
  <c r="G402" i="6"/>
  <c r="G402" i="5"/>
  <c r="AX401" i="5"/>
  <c r="K401" i="5"/>
  <c r="S401" i="5"/>
  <c r="AL401" i="5"/>
  <c r="AS401" i="5"/>
  <c r="AE401" i="5"/>
  <c r="AG401" i="5"/>
  <c r="Z401" i="5"/>
  <c r="Y401" i="5"/>
  <c r="AD401" i="5"/>
  <c r="AK401" i="5"/>
  <c r="AN401" i="5"/>
  <c r="N401" i="5"/>
  <c r="F401" i="5"/>
  <c r="AC401" i="5"/>
  <c r="AH401" i="5"/>
  <c r="AB401" i="5"/>
  <c r="B401" i="5"/>
  <c r="AR401" i="5"/>
  <c r="Q401" i="5"/>
  <c r="AF401" i="5"/>
  <c r="P401" i="5"/>
  <c r="AV401" i="5"/>
  <c r="V401" i="5"/>
  <c r="M401" i="5"/>
  <c r="D401" i="5"/>
  <c r="AJ401" i="5"/>
  <c r="E401" i="5"/>
  <c r="AW401" i="5"/>
  <c r="AY401" i="5"/>
  <c r="X401" i="5"/>
  <c r="AQ401" i="5"/>
  <c r="J401" i="5"/>
  <c r="AA401" i="5"/>
  <c r="AU401" i="5"/>
  <c r="AP401" i="5"/>
  <c r="I401" i="5"/>
  <c r="AM401" i="5"/>
  <c r="O401" i="5"/>
  <c r="C401" i="5"/>
  <c r="L401" i="5"/>
  <c r="AI401" i="5"/>
  <c r="W401" i="5"/>
  <c r="U401" i="5"/>
  <c r="AT401" i="5"/>
  <c r="T401" i="5"/>
  <c r="AO401" i="5"/>
  <c r="H401" i="5"/>
  <c r="R401" i="5"/>
  <c r="G401" i="7"/>
  <c r="G401" i="8"/>
  <c r="G401" i="9"/>
  <c r="AU402" i="6" l="1"/>
  <c r="AR402" i="6"/>
  <c r="AG402" i="6"/>
  <c r="AW402" i="6"/>
  <c r="AN402" i="6"/>
  <c r="AI402" i="6"/>
  <c r="T402" i="6"/>
  <c r="J402" i="6"/>
  <c r="AT402" i="6"/>
  <c r="AB402" i="6"/>
  <c r="W402" i="6"/>
  <c r="C402" i="6"/>
  <c r="AF402" i="6"/>
  <c r="V402" i="6"/>
  <c r="P402" i="6"/>
  <c r="K402" i="6"/>
  <c r="AO402" i="6"/>
  <c r="I402" i="6"/>
  <c r="AY402" i="6"/>
  <c r="AQ402" i="6"/>
  <c r="R402" i="6"/>
  <c r="AC402" i="6"/>
  <c r="AM402" i="6"/>
  <c r="AE402" i="6"/>
  <c r="B402" i="6"/>
  <c r="H402" i="6"/>
  <c r="AA402" i="6"/>
  <c r="S402" i="6"/>
  <c r="AL402" i="6"/>
  <c r="O402" i="6"/>
  <c r="AP402" i="6"/>
  <c r="Q402" i="6"/>
  <c r="F402" i="6"/>
  <c r="AV402" i="6"/>
  <c r="AD402" i="6"/>
  <c r="AK402" i="6"/>
  <c r="E402" i="6"/>
  <c r="AJ402" i="6"/>
  <c r="AS402" i="6"/>
  <c r="N402" i="6"/>
  <c r="AX402" i="6"/>
  <c r="L402" i="6"/>
  <c r="D402" i="6"/>
  <c r="M402" i="6"/>
  <c r="Y402" i="6"/>
  <c r="X402" i="6"/>
  <c r="U402" i="6"/>
  <c r="AH402" i="6"/>
  <c r="Z402" i="6"/>
  <c r="G404" i="11"/>
  <c r="G403" i="2"/>
  <c r="G403" i="10"/>
  <c r="G403" i="8"/>
  <c r="G403" i="9"/>
  <c r="G403" i="7"/>
  <c r="G403" i="6"/>
  <c r="G403" i="5"/>
  <c r="X402" i="8"/>
  <c r="AG402" i="8"/>
  <c r="AR402" i="8"/>
  <c r="N402" i="8"/>
  <c r="K402" i="8"/>
  <c r="Q402" i="8"/>
  <c r="F402" i="8"/>
  <c r="B402" i="8"/>
  <c r="AN402" i="8"/>
  <c r="AU402" i="8"/>
  <c r="AQ402" i="8"/>
  <c r="AD402" i="8"/>
  <c r="S402" i="8"/>
  <c r="AB402" i="8"/>
  <c r="AH402" i="8"/>
  <c r="R402" i="8"/>
  <c r="AC402" i="8"/>
  <c r="AW402" i="8"/>
  <c r="P402" i="8"/>
  <c r="U402" i="8"/>
  <c r="AP402" i="8"/>
  <c r="AV402" i="8"/>
  <c r="D402" i="8"/>
  <c r="H402" i="8"/>
  <c r="O402" i="8"/>
  <c r="AT402" i="8"/>
  <c r="AY402" i="8"/>
  <c r="AO402" i="8"/>
  <c r="AF402" i="8"/>
  <c r="AJ402" i="8"/>
  <c r="L402" i="8"/>
  <c r="AM402" i="8"/>
  <c r="I402" i="8"/>
  <c r="AA402" i="8"/>
  <c r="AX402" i="8"/>
  <c r="T402" i="8"/>
  <c r="AS402" i="8"/>
  <c r="Z402" i="8"/>
  <c r="M402" i="8"/>
  <c r="W402" i="8"/>
  <c r="AL402" i="8"/>
  <c r="Y402" i="8"/>
  <c r="AK402" i="8"/>
  <c r="V402" i="8"/>
  <c r="E402" i="8"/>
  <c r="C402" i="8"/>
  <c r="J402" i="8"/>
  <c r="AE402" i="8"/>
  <c r="AI402" i="8"/>
  <c r="J402" i="7"/>
  <c r="D402" i="7"/>
  <c r="AW402" i="7"/>
  <c r="AB402" i="7"/>
  <c r="AV402" i="7"/>
  <c r="AS402" i="7"/>
  <c r="AO402" i="7"/>
  <c r="M402" i="7"/>
  <c r="F402" i="7"/>
  <c r="AJ402" i="7"/>
  <c r="AG402" i="7"/>
  <c r="S402" i="7"/>
  <c r="AR402" i="7"/>
  <c r="AF402" i="7"/>
  <c r="X402" i="7"/>
  <c r="U402" i="7"/>
  <c r="AN402" i="7"/>
  <c r="L402" i="7"/>
  <c r="I402" i="7"/>
  <c r="R402" i="7"/>
  <c r="AE402" i="7"/>
  <c r="AU402" i="7"/>
  <c r="AY402" i="7"/>
  <c r="AL402" i="7"/>
  <c r="E402" i="7"/>
  <c r="AI402" i="7"/>
  <c r="AM402" i="7"/>
  <c r="Q402" i="7"/>
  <c r="B402" i="7"/>
  <c r="W402" i="7"/>
  <c r="AA402" i="7"/>
  <c r="AD402" i="7"/>
  <c r="AP402" i="7"/>
  <c r="K402" i="7"/>
  <c r="O402" i="7"/>
  <c r="H402" i="7"/>
  <c r="AK402" i="7"/>
  <c r="AT402" i="7"/>
  <c r="C402" i="7"/>
  <c r="T402" i="7"/>
  <c r="Z402" i="7"/>
  <c r="V402" i="7"/>
  <c r="Y402" i="7"/>
  <c r="N402" i="7"/>
  <c r="AC402" i="7"/>
  <c r="AH402" i="7"/>
  <c r="AQ402" i="7"/>
  <c r="AX402" i="7"/>
  <c r="P402" i="7"/>
  <c r="X402" i="5"/>
  <c r="AI402" i="5"/>
  <c r="AQ402" i="5"/>
  <c r="AA402" i="5"/>
  <c r="AL402" i="5"/>
  <c r="E402" i="5"/>
  <c r="AX402" i="5"/>
  <c r="L402" i="5"/>
  <c r="P402" i="5"/>
  <c r="F402" i="5"/>
  <c r="S402" i="5"/>
  <c r="AT402" i="5"/>
  <c r="AF402" i="5"/>
  <c r="Z402" i="5"/>
  <c r="AH402" i="5"/>
  <c r="O402" i="5"/>
  <c r="D402" i="5"/>
  <c r="N402" i="5"/>
  <c r="V402" i="5"/>
  <c r="AE402" i="5"/>
  <c r="AN402" i="5"/>
  <c r="B402" i="5"/>
  <c r="J402" i="5"/>
  <c r="K402" i="5"/>
  <c r="C402" i="5"/>
  <c r="AW402" i="5"/>
  <c r="AS402" i="5"/>
  <c r="AD402" i="5"/>
  <c r="AC402" i="5"/>
  <c r="AK402" i="5"/>
  <c r="AG402" i="5"/>
  <c r="H402" i="5"/>
  <c r="AB402" i="5"/>
  <c r="Y402" i="5"/>
  <c r="U402" i="5"/>
  <c r="AU402" i="5"/>
  <c r="AY402" i="5"/>
  <c r="AJ402" i="5"/>
  <c r="Q402" i="5"/>
  <c r="T402" i="5"/>
  <c r="AO402" i="5"/>
  <c r="AP402" i="5"/>
  <c r="W402" i="5"/>
  <c r="M402" i="5"/>
  <c r="AV402" i="5"/>
  <c r="I402" i="5"/>
  <c r="AM402" i="5"/>
  <c r="AR402" i="5"/>
  <c r="R402" i="5"/>
  <c r="AS402" i="2"/>
  <c r="AO402" i="2"/>
  <c r="AH402" i="2"/>
  <c r="AT402" i="2"/>
  <c r="W402" i="2"/>
  <c r="AG402" i="2"/>
  <c r="AC402" i="2"/>
  <c r="N402" i="2"/>
  <c r="J402" i="2"/>
  <c r="X402" i="2"/>
  <c r="U402" i="2"/>
  <c r="Q402" i="2"/>
  <c r="AW402" i="2"/>
  <c r="AN402" i="2"/>
  <c r="I402" i="2"/>
  <c r="E402" i="2"/>
  <c r="AD402" i="2"/>
  <c r="D402" i="2"/>
  <c r="AR402" i="2"/>
  <c r="AL402" i="2"/>
  <c r="M402" i="2"/>
  <c r="AM402" i="2"/>
  <c r="H402" i="2"/>
  <c r="AK402" i="2"/>
  <c r="L402" i="2"/>
  <c r="F402" i="2"/>
  <c r="AQ402" i="2"/>
  <c r="R402" i="2"/>
  <c r="AY402" i="2"/>
  <c r="Z402" i="2"/>
  <c r="AX402" i="2"/>
  <c r="AV402" i="2"/>
  <c r="AB402" i="2"/>
  <c r="AF402" i="2"/>
  <c r="O402" i="2"/>
  <c r="T402" i="2"/>
  <c r="AU402" i="2"/>
  <c r="AE402" i="2"/>
  <c r="K402" i="2"/>
  <c r="AI402" i="2"/>
  <c r="B402" i="2"/>
  <c r="AA402" i="2"/>
  <c r="P402" i="2"/>
  <c r="C402" i="2"/>
  <c r="Y402" i="2"/>
  <c r="AP402" i="2"/>
  <c r="S402" i="2"/>
  <c r="V402" i="2"/>
  <c r="AJ402" i="2"/>
  <c r="G402" i="8"/>
  <c r="AR402" i="10"/>
  <c r="AO402" i="10"/>
  <c r="M402" i="10"/>
  <c r="P402" i="10"/>
  <c r="AF402" i="10"/>
  <c r="AC402" i="10"/>
  <c r="AX402" i="10"/>
  <c r="AL402" i="10"/>
  <c r="T402" i="10"/>
  <c r="Q402" i="10"/>
  <c r="N402" i="10"/>
  <c r="Z402" i="10"/>
  <c r="H402" i="10"/>
  <c r="E402" i="10"/>
  <c r="AU402" i="10"/>
  <c r="B402" i="10"/>
  <c r="AV402" i="10"/>
  <c r="AQ402" i="10"/>
  <c r="AY402" i="10"/>
  <c r="K402" i="10"/>
  <c r="W402" i="10"/>
  <c r="AJ402" i="10"/>
  <c r="AE402" i="10"/>
  <c r="AM402" i="10"/>
  <c r="AS402" i="10"/>
  <c r="U402" i="10"/>
  <c r="L402" i="10"/>
  <c r="O402" i="10"/>
  <c r="AN402" i="10"/>
  <c r="V402" i="10"/>
  <c r="I402" i="10"/>
  <c r="J402" i="10"/>
  <c r="D402" i="10"/>
  <c r="S402" i="10"/>
  <c r="AI402" i="10"/>
  <c r="AP402" i="10"/>
  <c r="AG402" i="10"/>
  <c r="AD402" i="10"/>
  <c r="AB402" i="10"/>
  <c r="R402" i="10"/>
  <c r="AA402" i="10"/>
  <c r="X402" i="10"/>
  <c r="AW402" i="10"/>
  <c r="Y402" i="10"/>
  <c r="AT402" i="10"/>
  <c r="F402" i="10"/>
  <c r="AK402" i="10"/>
  <c r="AH402" i="10"/>
  <c r="C402" i="10"/>
  <c r="AE402" i="9"/>
  <c r="AK402" i="9"/>
  <c r="N402" i="9"/>
  <c r="T402" i="9"/>
  <c r="B402" i="9"/>
  <c r="S402" i="9"/>
  <c r="V402" i="9"/>
  <c r="AG402" i="9"/>
  <c r="R402" i="9"/>
  <c r="H402" i="9"/>
  <c r="M402" i="9"/>
  <c r="AR402" i="9"/>
  <c r="AP402" i="9"/>
  <c r="AY402" i="9"/>
  <c r="AF402" i="9"/>
  <c r="L402" i="9"/>
  <c r="AD402" i="9"/>
  <c r="AJ402" i="9"/>
  <c r="C402" i="9"/>
  <c r="K402" i="9"/>
  <c r="AO402" i="9"/>
  <c r="U402" i="9"/>
  <c r="AA402" i="9"/>
  <c r="J402" i="9"/>
  <c r="AC402" i="9"/>
  <c r="F402" i="9"/>
  <c r="AW402" i="9"/>
  <c r="AX402" i="9"/>
  <c r="AL402" i="9"/>
  <c r="AI402" i="9"/>
  <c r="AB402" i="9"/>
  <c r="AV402" i="9"/>
  <c r="AM402" i="9"/>
  <c r="P402" i="9"/>
  <c r="O402" i="9"/>
  <c r="AH402" i="9"/>
  <c r="X402" i="9"/>
  <c r="AN402" i="9"/>
  <c r="Z402" i="9"/>
  <c r="AQ402" i="9"/>
  <c r="Y402" i="9"/>
  <c r="Q402" i="9"/>
  <c r="AT402" i="9"/>
  <c r="E402" i="9"/>
  <c r="AS402" i="9"/>
  <c r="I402" i="9"/>
  <c r="D402" i="9"/>
  <c r="W402" i="9"/>
  <c r="AU402" i="9"/>
  <c r="AN403" i="9" l="1"/>
  <c r="AX403" i="9"/>
  <c r="AU403" i="9"/>
  <c r="W403" i="9"/>
  <c r="AB403" i="9"/>
  <c r="AI403" i="9"/>
  <c r="Z403" i="9"/>
  <c r="V403" i="9"/>
  <c r="P403" i="9"/>
  <c r="T403" i="9"/>
  <c r="H403" i="9"/>
  <c r="R403" i="9"/>
  <c r="D403" i="9"/>
  <c r="B403" i="9"/>
  <c r="AT403" i="9"/>
  <c r="M403" i="9"/>
  <c r="AY403" i="9"/>
  <c r="AW403" i="9"/>
  <c r="Y403" i="9"/>
  <c r="K403" i="9"/>
  <c r="AM403" i="9"/>
  <c r="AH403" i="9"/>
  <c r="AR403" i="9"/>
  <c r="AA403" i="9"/>
  <c r="S403" i="9"/>
  <c r="AS403" i="9"/>
  <c r="AP403" i="9"/>
  <c r="O403" i="9"/>
  <c r="AE403" i="9"/>
  <c r="N403" i="9"/>
  <c r="AL403" i="9"/>
  <c r="AC403" i="9"/>
  <c r="AJ403" i="9"/>
  <c r="AV403" i="9"/>
  <c r="L403" i="9"/>
  <c r="AF403" i="9"/>
  <c r="F403" i="9"/>
  <c r="J403" i="9"/>
  <c r="AD403" i="9"/>
  <c r="I403" i="9"/>
  <c r="AQ403" i="9"/>
  <c r="AK403" i="9"/>
  <c r="X403" i="9"/>
  <c r="AO403" i="9"/>
  <c r="AG403" i="9"/>
  <c r="Q403" i="9"/>
  <c r="U403" i="9"/>
  <c r="E403" i="9"/>
  <c r="C403" i="9"/>
  <c r="M403" i="8"/>
  <c r="S403" i="8"/>
  <c r="Y403" i="8"/>
  <c r="T403" i="8"/>
  <c r="AW403" i="8"/>
  <c r="C403" i="8"/>
  <c r="AV403" i="8"/>
  <c r="K403" i="8"/>
  <c r="AX403" i="8"/>
  <c r="AJ403" i="8"/>
  <c r="AK403" i="8"/>
  <c r="R403" i="8"/>
  <c r="D403" i="8"/>
  <c r="N403" i="8"/>
  <c r="AQ403" i="8"/>
  <c r="L403" i="8"/>
  <c r="AT403" i="8"/>
  <c r="AN403" i="8"/>
  <c r="F403" i="8"/>
  <c r="E403" i="8"/>
  <c r="AF403" i="8"/>
  <c r="Z403" i="8"/>
  <c r="AI403" i="8"/>
  <c r="AM403" i="8"/>
  <c r="B403" i="8"/>
  <c r="P403" i="8"/>
  <c r="I403" i="8"/>
  <c r="AO403" i="8"/>
  <c r="AH403" i="8"/>
  <c r="U403" i="8"/>
  <c r="AB403" i="8"/>
  <c r="AE403" i="8"/>
  <c r="AG403" i="8"/>
  <c r="O403" i="8"/>
  <c r="H403" i="8"/>
  <c r="AA403" i="8"/>
  <c r="AY403" i="8"/>
  <c r="W403" i="8"/>
  <c r="AD403" i="8"/>
  <c r="J403" i="8"/>
  <c r="AC403" i="8"/>
  <c r="X403" i="8"/>
  <c r="AU403" i="8"/>
  <c r="Q403" i="8"/>
  <c r="AL403" i="8"/>
  <c r="V403" i="8"/>
  <c r="AR403" i="8"/>
  <c r="AP403" i="8"/>
  <c r="AS403" i="8"/>
  <c r="L403" i="5"/>
  <c r="H403" i="5"/>
  <c r="Z403" i="5"/>
  <c r="Q403" i="5"/>
  <c r="AU403" i="5"/>
  <c r="AQ403" i="5"/>
  <c r="D403" i="5"/>
  <c r="P403" i="5"/>
  <c r="AI403" i="5"/>
  <c r="AE403" i="5"/>
  <c r="AP403" i="5"/>
  <c r="O403" i="5"/>
  <c r="W403" i="5"/>
  <c r="S403" i="5"/>
  <c r="Y403" i="5"/>
  <c r="I403" i="5"/>
  <c r="K403" i="5"/>
  <c r="C403" i="5"/>
  <c r="AY403" i="5"/>
  <c r="AT403" i="5"/>
  <c r="AX403" i="5"/>
  <c r="AO403" i="5"/>
  <c r="N403" i="5"/>
  <c r="AH403" i="5"/>
  <c r="AB403" i="5"/>
  <c r="U403" i="5"/>
  <c r="AN403" i="5"/>
  <c r="V403" i="5"/>
  <c r="F403" i="5"/>
  <c r="B403" i="5"/>
  <c r="AM403" i="5"/>
  <c r="AV403" i="5"/>
  <c r="AR403" i="5"/>
  <c r="AA403" i="5"/>
  <c r="AG403" i="5"/>
  <c r="AC403" i="5"/>
  <c r="J403" i="5"/>
  <c r="AF403" i="5"/>
  <c r="T403" i="5"/>
  <c r="AW403" i="5"/>
  <c r="E403" i="5"/>
  <c r="AS403" i="5"/>
  <c r="AK403" i="5"/>
  <c r="AD403" i="5"/>
  <c r="R403" i="5"/>
  <c r="AL403" i="5"/>
  <c r="X403" i="5"/>
  <c r="AJ403" i="5"/>
  <c r="M403" i="5"/>
  <c r="N403" i="6"/>
  <c r="U403" i="6"/>
  <c r="AP403" i="6"/>
  <c r="AD403" i="6"/>
  <c r="B403" i="6"/>
  <c r="I403" i="6"/>
  <c r="R403" i="6"/>
  <c r="F403" i="6"/>
  <c r="AW403" i="6"/>
  <c r="AO403" i="6"/>
  <c r="AM403" i="6"/>
  <c r="AY403" i="6"/>
  <c r="AK403" i="6"/>
  <c r="AC403" i="6"/>
  <c r="O403" i="6"/>
  <c r="AA403" i="6"/>
  <c r="Y403" i="6"/>
  <c r="Q403" i="6"/>
  <c r="AJ403" i="6"/>
  <c r="C403" i="6"/>
  <c r="M403" i="6"/>
  <c r="E403" i="6"/>
  <c r="L403" i="6"/>
  <c r="AV403" i="6"/>
  <c r="AT403" i="6"/>
  <c r="AN403" i="6"/>
  <c r="AI403" i="6"/>
  <c r="AU403" i="6"/>
  <c r="AH403" i="6"/>
  <c r="AB403" i="6"/>
  <c r="K403" i="6"/>
  <c r="AR403" i="6"/>
  <c r="V403" i="6"/>
  <c r="P403" i="6"/>
  <c r="AF403" i="6"/>
  <c r="X403" i="6"/>
  <c r="AX403" i="6"/>
  <c r="J403" i="6"/>
  <c r="D403" i="6"/>
  <c r="H403" i="6"/>
  <c r="W403" i="6"/>
  <c r="Z403" i="6"/>
  <c r="AG403" i="6"/>
  <c r="S403" i="6"/>
  <c r="AL403" i="6"/>
  <c r="AS403" i="6"/>
  <c r="AQ403" i="6"/>
  <c r="AE403" i="6"/>
  <c r="T403" i="6"/>
  <c r="AD403" i="2"/>
  <c r="AR403" i="2"/>
  <c r="P403" i="2"/>
  <c r="L403" i="2"/>
  <c r="Q403" i="2"/>
  <c r="AF403" i="2"/>
  <c r="R403" i="2"/>
  <c r="X403" i="2"/>
  <c r="AX403" i="2"/>
  <c r="J403" i="2"/>
  <c r="AU403" i="2"/>
  <c r="F403" i="2"/>
  <c r="H403" i="2"/>
  <c r="AH403" i="2"/>
  <c r="I403" i="2"/>
  <c r="D403" i="2"/>
  <c r="E403" i="2"/>
  <c r="AO403" i="2"/>
  <c r="AN403" i="2"/>
  <c r="N403" i="2"/>
  <c r="AS403" i="2"/>
  <c r="AG403" i="2"/>
  <c r="AL403" i="2"/>
  <c r="AC403" i="2"/>
  <c r="W403" i="2"/>
  <c r="AK403" i="2"/>
  <c r="K403" i="2"/>
  <c r="AV403" i="2"/>
  <c r="AQ403" i="2"/>
  <c r="AY403" i="2"/>
  <c r="V403" i="2"/>
  <c r="Z403" i="2"/>
  <c r="AT403" i="2"/>
  <c r="AJ403" i="2"/>
  <c r="AE403" i="2"/>
  <c r="AM403" i="2"/>
  <c r="B403" i="2"/>
  <c r="Y403" i="2"/>
  <c r="AW403" i="2"/>
  <c r="S403" i="2"/>
  <c r="AA403" i="2"/>
  <c r="U403" i="2"/>
  <c r="M403" i="2"/>
  <c r="AI403" i="2"/>
  <c r="AP403" i="2"/>
  <c r="O403" i="2"/>
  <c r="C403" i="2"/>
  <c r="T403" i="2"/>
  <c r="AB403" i="2"/>
  <c r="G405" i="11"/>
  <c r="G404" i="2"/>
  <c r="G404" i="9"/>
  <c r="G404" i="10"/>
  <c r="G404" i="7"/>
  <c r="G404" i="6"/>
  <c r="G404" i="5"/>
  <c r="V403" i="10"/>
  <c r="R403" i="10"/>
  <c r="AA403" i="10"/>
  <c r="AQ403" i="10"/>
  <c r="J403" i="10"/>
  <c r="F403" i="10"/>
  <c r="O403" i="10"/>
  <c r="AL403" i="10"/>
  <c r="AS403" i="10"/>
  <c r="AO403" i="10"/>
  <c r="C403" i="10"/>
  <c r="AJ403" i="10"/>
  <c r="AG403" i="10"/>
  <c r="AC403" i="10"/>
  <c r="AW403" i="10"/>
  <c r="Z403" i="10"/>
  <c r="U403" i="10"/>
  <c r="Q403" i="10"/>
  <c r="AK403" i="10"/>
  <c r="X403" i="10"/>
  <c r="I403" i="10"/>
  <c r="E403" i="10"/>
  <c r="Y403" i="10"/>
  <c r="S403" i="10"/>
  <c r="AF403" i="10"/>
  <c r="AB403" i="10"/>
  <c r="AU403" i="10"/>
  <c r="B403" i="10"/>
  <c r="AM403" i="10"/>
  <c r="AT403" i="10"/>
  <c r="M403" i="10"/>
  <c r="AH403" i="10"/>
  <c r="AI403" i="10"/>
  <c r="AR403" i="10"/>
  <c r="W403" i="10"/>
  <c r="T403" i="10"/>
  <c r="K403" i="10"/>
  <c r="H403" i="10"/>
  <c r="AV403" i="10"/>
  <c r="AD403" i="10"/>
  <c r="AE403" i="10"/>
  <c r="P403" i="10"/>
  <c r="AP403" i="10"/>
  <c r="AN403" i="10"/>
  <c r="D403" i="10"/>
  <c r="AX403" i="10"/>
  <c r="N403" i="10"/>
  <c r="AY403" i="10"/>
  <c r="L403" i="10"/>
  <c r="F403" i="7"/>
  <c r="W403" i="7"/>
  <c r="H403" i="7"/>
  <c r="E403" i="7"/>
  <c r="AN403" i="7"/>
  <c r="I403" i="7"/>
  <c r="AW403" i="7"/>
  <c r="C403" i="7"/>
  <c r="Z403" i="7"/>
  <c r="AS403" i="7"/>
  <c r="AA403" i="7"/>
  <c r="AX403" i="7"/>
  <c r="L403" i="7"/>
  <c r="AC403" i="7"/>
  <c r="B403" i="7"/>
  <c r="AU403" i="7"/>
  <c r="AM403" i="7"/>
  <c r="O403" i="7"/>
  <c r="AV403" i="7"/>
  <c r="AF403" i="7"/>
  <c r="AQ403" i="7"/>
  <c r="Y403" i="7"/>
  <c r="AR403" i="7"/>
  <c r="D403" i="7"/>
  <c r="AB403" i="7"/>
  <c r="AE403" i="7"/>
  <c r="K403" i="7"/>
  <c r="Q403" i="7"/>
  <c r="AT403" i="7"/>
  <c r="V403" i="7"/>
  <c r="S403" i="7"/>
  <c r="AL403" i="7"/>
  <c r="AJ403" i="7"/>
  <c r="AO403" i="7"/>
  <c r="X403" i="7"/>
  <c r="N403" i="7"/>
  <c r="AG403" i="7"/>
  <c r="AP403" i="7"/>
  <c r="J403" i="7"/>
  <c r="AI403" i="7"/>
  <c r="U403" i="7"/>
  <c r="AD403" i="7"/>
  <c r="AY403" i="7"/>
  <c r="M403" i="7"/>
  <c r="T403" i="7"/>
  <c r="R403" i="7"/>
  <c r="AK403" i="7"/>
  <c r="AH403" i="7"/>
  <c r="P403" i="7"/>
  <c r="X404" i="8" l="1"/>
  <c r="M404" i="8"/>
  <c r="AG404" i="8"/>
  <c r="AI404" i="8"/>
  <c r="L404" i="8"/>
  <c r="AS404" i="8"/>
  <c r="J404" i="8"/>
  <c r="AY404" i="8"/>
  <c r="AQ404" i="8"/>
  <c r="AA404" i="8"/>
  <c r="AX404" i="8"/>
  <c r="AO404" i="8"/>
  <c r="AD404" i="8"/>
  <c r="I404" i="8"/>
  <c r="AB404" i="8"/>
  <c r="AN404" i="8"/>
  <c r="Q404" i="8"/>
  <c r="AR404" i="8"/>
  <c r="B404" i="8"/>
  <c r="R404" i="8"/>
  <c r="D404" i="8"/>
  <c r="Y404" i="8"/>
  <c r="AW404" i="8"/>
  <c r="AF404" i="8"/>
  <c r="AP404" i="8"/>
  <c r="H404" i="8"/>
  <c r="W404" i="8"/>
  <c r="V404" i="8"/>
  <c r="AC404" i="8"/>
  <c r="AL404" i="8"/>
  <c r="AU404" i="8"/>
  <c r="T404" i="8"/>
  <c r="P404" i="8"/>
  <c r="U404" i="8"/>
  <c r="O404" i="8"/>
  <c r="S404" i="8"/>
  <c r="C404" i="8"/>
  <c r="E404" i="8"/>
  <c r="AT404" i="8"/>
  <c r="AE404" i="8"/>
  <c r="AJ404" i="8"/>
  <c r="Z404" i="8"/>
  <c r="K404" i="8"/>
  <c r="AK404" i="8"/>
  <c r="F404" i="8"/>
  <c r="AV404" i="8"/>
  <c r="AM404" i="8"/>
  <c r="AH404" i="8"/>
  <c r="N404" i="8"/>
  <c r="AG404" i="5"/>
  <c r="AC404" i="5"/>
  <c r="M404" i="5"/>
  <c r="C404" i="5"/>
  <c r="U404" i="5"/>
  <c r="Q404" i="5"/>
  <c r="AY404" i="5"/>
  <c r="AE404" i="5"/>
  <c r="I404" i="5"/>
  <c r="E404" i="5"/>
  <c r="X404" i="5"/>
  <c r="B404" i="5"/>
  <c r="AR404" i="5"/>
  <c r="AM404" i="5"/>
  <c r="AX404" i="5"/>
  <c r="AB404" i="5"/>
  <c r="AF404" i="5"/>
  <c r="S404" i="5"/>
  <c r="W404" i="5"/>
  <c r="AA404" i="5"/>
  <c r="T404" i="5"/>
  <c r="AL404" i="5"/>
  <c r="AW404" i="5"/>
  <c r="Z404" i="5"/>
  <c r="H404" i="5"/>
  <c r="P404" i="5"/>
  <c r="L404" i="5"/>
  <c r="K404" i="5"/>
  <c r="AT404" i="5"/>
  <c r="AP404" i="5"/>
  <c r="AK404" i="5"/>
  <c r="AU404" i="5"/>
  <c r="Y404" i="5"/>
  <c r="V404" i="5"/>
  <c r="R404" i="5"/>
  <c r="AJ404" i="5"/>
  <c r="AQ404" i="5"/>
  <c r="O404" i="5"/>
  <c r="N404" i="5"/>
  <c r="AI404" i="5"/>
  <c r="D404" i="5"/>
  <c r="AN404" i="5"/>
  <c r="AH404" i="5"/>
  <c r="AV404" i="5"/>
  <c r="J404" i="5"/>
  <c r="AS404" i="5"/>
  <c r="AD404" i="5"/>
  <c r="AO404" i="5"/>
  <c r="F404" i="5"/>
  <c r="AJ404" i="6"/>
  <c r="AE404" i="6"/>
  <c r="B404" i="6"/>
  <c r="F404" i="6"/>
  <c r="AS404" i="6"/>
  <c r="X404" i="6"/>
  <c r="S404" i="6"/>
  <c r="AO404" i="6"/>
  <c r="AC404" i="6"/>
  <c r="L404" i="6"/>
  <c r="Q404" i="6"/>
  <c r="E404" i="6"/>
  <c r="AU404" i="6"/>
  <c r="AY404" i="6"/>
  <c r="AN404" i="6"/>
  <c r="AB404" i="6"/>
  <c r="AI404" i="6"/>
  <c r="AM404" i="6"/>
  <c r="P404" i="6"/>
  <c r="D404" i="6"/>
  <c r="W404" i="6"/>
  <c r="AA404" i="6"/>
  <c r="AK404" i="6"/>
  <c r="AW404" i="6"/>
  <c r="K404" i="6"/>
  <c r="O404" i="6"/>
  <c r="M404" i="6"/>
  <c r="Y404" i="6"/>
  <c r="AR404" i="6"/>
  <c r="C404" i="6"/>
  <c r="AH404" i="6"/>
  <c r="AT404" i="6"/>
  <c r="AF404" i="6"/>
  <c r="AX404" i="6"/>
  <c r="J404" i="6"/>
  <c r="V404" i="6"/>
  <c r="T404" i="6"/>
  <c r="AL404" i="6"/>
  <c r="AG404" i="6"/>
  <c r="U404" i="6"/>
  <c r="H404" i="6"/>
  <c r="Z404" i="6"/>
  <c r="I404" i="6"/>
  <c r="AP404" i="6"/>
  <c r="AV404" i="6"/>
  <c r="AQ404" i="6"/>
  <c r="N404" i="6"/>
  <c r="AD404" i="6"/>
  <c r="R404" i="6"/>
  <c r="G406" i="11"/>
  <c r="G405" i="2"/>
  <c r="G405" i="9"/>
  <c r="G405" i="7"/>
  <c r="G405" i="6"/>
  <c r="G405" i="5"/>
  <c r="AE404" i="7"/>
  <c r="S404" i="7"/>
  <c r="AT404" i="7"/>
  <c r="Z404" i="7"/>
  <c r="Q404" i="7"/>
  <c r="C404" i="7"/>
  <c r="N404" i="7"/>
  <c r="M404" i="7"/>
  <c r="E404" i="7"/>
  <c r="AX404" i="7"/>
  <c r="AP404" i="7"/>
  <c r="AV404" i="7"/>
  <c r="AR404" i="7"/>
  <c r="AH404" i="7"/>
  <c r="L404" i="7"/>
  <c r="AQ404" i="7"/>
  <c r="AD404" i="7"/>
  <c r="R404" i="7"/>
  <c r="AL404" i="7"/>
  <c r="X404" i="7"/>
  <c r="P404" i="7"/>
  <c r="B404" i="7"/>
  <c r="K404" i="7"/>
  <c r="V404" i="7"/>
  <c r="D404" i="7"/>
  <c r="AW404" i="7"/>
  <c r="AK404" i="7"/>
  <c r="U404" i="7"/>
  <c r="AN404" i="7"/>
  <c r="F404" i="7"/>
  <c r="AM404" i="7"/>
  <c r="AU404" i="7"/>
  <c r="AB404" i="7"/>
  <c r="AY404" i="7"/>
  <c r="W404" i="7"/>
  <c r="AF404" i="7"/>
  <c r="AS404" i="7"/>
  <c r="AI404" i="7"/>
  <c r="I404" i="7"/>
  <c r="AA404" i="7"/>
  <c r="AC404" i="7"/>
  <c r="AJ404" i="7"/>
  <c r="T404" i="7"/>
  <c r="AG404" i="7"/>
  <c r="O404" i="7"/>
  <c r="J404" i="7"/>
  <c r="Y404" i="7"/>
  <c r="H404" i="7"/>
  <c r="AO404" i="7"/>
  <c r="G404" i="8"/>
  <c r="O404" i="9"/>
  <c r="S404" i="9"/>
  <c r="V404" i="9"/>
  <c r="AT404" i="9"/>
  <c r="C404" i="9"/>
  <c r="D404" i="9"/>
  <c r="AP404" i="9"/>
  <c r="H404" i="9"/>
  <c r="AX404" i="9"/>
  <c r="AV404" i="9"/>
  <c r="U404" i="9"/>
  <c r="AS404" i="9"/>
  <c r="AL404" i="9"/>
  <c r="AG404" i="9"/>
  <c r="AO404" i="9"/>
  <c r="Z404" i="9"/>
  <c r="R404" i="9"/>
  <c r="T404" i="9"/>
  <c r="X404" i="9"/>
  <c r="N404" i="9"/>
  <c r="AU404" i="9"/>
  <c r="AD404" i="9"/>
  <c r="F404" i="9"/>
  <c r="B404" i="9"/>
  <c r="AF404" i="9"/>
  <c r="AB404" i="9"/>
  <c r="AC404" i="9"/>
  <c r="AY404" i="9"/>
  <c r="Y404" i="9"/>
  <c r="W404" i="9"/>
  <c r="K404" i="9"/>
  <c r="AJ404" i="9"/>
  <c r="AA404" i="9"/>
  <c r="I404" i="9"/>
  <c r="AW404" i="9"/>
  <c r="AE404" i="9"/>
  <c r="AK404" i="9"/>
  <c r="AI404" i="9"/>
  <c r="M404" i="9"/>
  <c r="AN404" i="9"/>
  <c r="AH404" i="9"/>
  <c r="Q404" i="9"/>
  <c r="AR404" i="9"/>
  <c r="E404" i="9"/>
  <c r="AQ404" i="9"/>
  <c r="L404" i="9"/>
  <c r="AM404" i="9"/>
  <c r="J404" i="9"/>
  <c r="P404" i="9"/>
  <c r="AC404" i="2"/>
  <c r="AW404" i="2"/>
  <c r="H404" i="2"/>
  <c r="AV404" i="2"/>
  <c r="AG404" i="2"/>
  <c r="Q404" i="2"/>
  <c r="AK404" i="2"/>
  <c r="AP404" i="2"/>
  <c r="L404" i="2"/>
  <c r="E404" i="2"/>
  <c r="Y404" i="2"/>
  <c r="V404" i="2"/>
  <c r="AU404" i="2"/>
  <c r="AN404" i="2"/>
  <c r="M404" i="2"/>
  <c r="F404" i="2"/>
  <c r="K404" i="2"/>
  <c r="AB404" i="2"/>
  <c r="AT404" i="2"/>
  <c r="AL404" i="2"/>
  <c r="AQ404" i="2"/>
  <c r="P404" i="2"/>
  <c r="AD404" i="2"/>
  <c r="U404" i="2"/>
  <c r="D404" i="2"/>
  <c r="J404" i="2"/>
  <c r="B404" i="2"/>
  <c r="AX404" i="2"/>
  <c r="AY404" i="2"/>
  <c r="AS404" i="2"/>
  <c r="AJ404" i="2"/>
  <c r="AI404" i="2"/>
  <c r="AA404" i="2"/>
  <c r="I404" i="2"/>
  <c r="W404" i="2"/>
  <c r="AF404" i="2"/>
  <c r="O404" i="2"/>
  <c r="AR404" i="2"/>
  <c r="S404" i="2"/>
  <c r="AE404" i="2"/>
  <c r="X404" i="2"/>
  <c r="T404" i="2"/>
  <c r="R404" i="2"/>
  <c r="AH404" i="2"/>
  <c r="N404" i="2"/>
  <c r="AM404" i="2"/>
  <c r="C404" i="2"/>
  <c r="Z404" i="2"/>
  <c r="AO404" i="2"/>
  <c r="S404" i="10"/>
  <c r="AA404" i="10"/>
  <c r="AU404" i="10"/>
  <c r="AC404" i="10"/>
  <c r="O404" i="10"/>
  <c r="AI404" i="10"/>
  <c r="X404" i="10"/>
  <c r="AP404" i="10"/>
  <c r="C404" i="10"/>
  <c r="W404" i="10"/>
  <c r="V404" i="10"/>
  <c r="AD404" i="10"/>
  <c r="AX404" i="10"/>
  <c r="K404" i="10"/>
  <c r="Q404" i="10"/>
  <c r="R404" i="10"/>
  <c r="AL404" i="10"/>
  <c r="AS404" i="10"/>
  <c r="AV404" i="10"/>
  <c r="F404" i="10"/>
  <c r="Z404" i="10"/>
  <c r="AG404" i="10"/>
  <c r="L404" i="10"/>
  <c r="AF404" i="10"/>
  <c r="AB404" i="10"/>
  <c r="B404" i="10"/>
  <c r="I404" i="10"/>
  <c r="E404" i="10"/>
  <c r="AQ404" i="10"/>
  <c r="U404" i="10"/>
  <c r="AE404" i="10"/>
  <c r="AT404" i="10"/>
  <c r="AN404" i="10"/>
  <c r="AO404" i="10"/>
  <c r="P404" i="10"/>
  <c r="AJ404" i="10"/>
  <c r="D404" i="10"/>
  <c r="AH404" i="10"/>
  <c r="AY404" i="10"/>
  <c r="J404" i="10"/>
  <c r="N404" i="10"/>
  <c r="AR404" i="10"/>
  <c r="AK404" i="10"/>
  <c r="M404" i="10"/>
  <c r="T404" i="10"/>
  <c r="AM404" i="10"/>
  <c r="Y404" i="10"/>
  <c r="H404" i="10"/>
  <c r="AW404" i="10"/>
  <c r="D405" i="10" l="1"/>
  <c r="X405" i="10"/>
  <c r="S405" i="10"/>
  <c r="C405" i="10"/>
  <c r="AP405" i="10"/>
  <c r="AX405" i="10"/>
  <c r="L405" i="10"/>
  <c r="J405" i="10"/>
  <c r="AD405" i="10"/>
  <c r="AL405" i="10"/>
  <c r="AU405" i="10"/>
  <c r="AR405" i="10"/>
  <c r="H405" i="10"/>
  <c r="R405" i="10"/>
  <c r="Z405" i="10"/>
  <c r="AI405" i="10"/>
  <c r="AM405" i="10"/>
  <c r="F405" i="10"/>
  <c r="N405" i="10"/>
  <c r="W405" i="10"/>
  <c r="AH405" i="10"/>
  <c r="AO405" i="10"/>
  <c r="B405" i="10"/>
  <c r="K405" i="10"/>
  <c r="AF405" i="10"/>
  <c r="Q405" i="10"/>
  <c r="AK405" i="10"/>
  <c r="AG405" i="10"/>
  <c r="V405" i="10"/>
  <c r="AN405" i="10"/>
  <c r="M405" i="10"/>
  <c r="I405" i="10"/>
  <c r="O405" i="10"/>
  <c r="Y405" i="10"/>
  <c r="AV405" i="10"/>
  <c r="AJ405" i="10"/>
  <c r="AS405" i="10"/>
  <c r="U405" i="10"/>
  <c r="AQ405" i="10"/>
  <c r="AE405" i="10"/>
  <c r="AC405" i="10"/>
  <c r="AA405" i="10"/>
  <c r="AB405" i="10"/>
  <c r="AT405" i="10"/>
  <c r="AW405" i="10"/>
  <c r="E405" i="10"/>
  <c r="P405" i="10"/>
  <c r="T405" i="10"/>
  <c r="AY405" i="10"/>
  <c r="S405" i="8"/>
  <c r="L405" i="8"/>
  <c r="W405" i="8"/>
  <c r="N405" i="8"/>
  <c r="F405" i="8"/>
  <c r="AU405" i="8"/>
  <c r="AQ405" i="8"/>
  <c r="Y405" i="8"/>
  <c r="AR405" i="8"/>
  <c r="AA405" i="8"/>
  <c r="U405" i="8"/>
  <c r="P405" i="8"/>
  <c r="AE405" i="8"/>
  <c r="K405" i="8"/>
  <c r="AJ405" i="8"/>
  <c r="M405" i="8"/>
  <c r="R405" i="8"/>
  <c r="AN405" i="8"/>
  <c r="AI405" i="8"/>
  <c r="I405" i="8"/>
  <c r="E405" i="8"/>
  <c r="X405" i="8"/>
  <c r="T405" i="8"/>
  <c r="AK405" i="8"/>
  <c r="AT405" i="8"/>
  <c r="AO405" i="8"/>
  <c r="Q405" i="8"/>
  <c r="Z405" i="8"/>
  <c r="AH405" i="8"/>
  <c r="AB405" i="8"/>
  <c r="AG405" i="8"/>
  <c r="AY405" i="8"/>
  <c r="AL405" i="8"/>
  <c r="V405" i="8"/>
  <c r="O405" i="8"/>
  <c r="H405" i="8"/>
  <c r="C405" i="8"/>
  <c r="J405" i="8"/>
  <c r="B405" i="8"/>
  <c r="AD405" i="8"/>
  <c r="AX405" i="8"/>
  <c r="AF405" i="8"/>
  <c r="AC405" i="8"/>
  <c r="AW405" i="8"/>
  <c r="AM405" i="8"/>
  <c r="AV405" i="8"/>
  <c r="D405" i="8"/>
  <c r="AP405" i="8"/>
  <c r="AS405" i="8"/>
  <c r="AI405" i="9"/>
  <c r="O405" i="9"/>
  <c r="F405" i="9"/>
  <c r="AA405" i="9"/>
  <c r="W405" i="9"/>
  <c r="AM405" i="9"/>
  <c r="AB405" i="9"/>
  <c r="Z405" i="9"/>
  <c r="K405" i="9"/>
  <c r="R405" i="9"/>
  <c r="C405" i="9"/>
  <c r="U405" i="9"/>
  <c r="AW405" i="9"/>
  <c r="AX405" i="9"/>
  <c r="AL405" i="9"/>
  <c r="S405" i="9"/>
  <c r="T405" i="9"/>
  <c r="AK405" i="9"/>
  <c r="AF405" i="9"/>
  <c r="N405" i="9"/>
  <c r="V405" i="9"/>
  <c r="Y405" i="9"/>
  <c r="Q405" i="9"/>
  <c r="AH405" i="9"/>
  <c r="AY405" i="9"/>
  <c r="M405" i="9"/>
  <c r="B405" i="9"/>
  <c r="J405" i="9"/>
  <c r="E405" i="9"/>
  <c r="X405" i="9"/>
  <c r="P405" i="9"/>
  <c r="AQ405" i="9"/>
  <c r="AP405" i="9"/>
  <c r="H405" i="9"/>
  <c r="AO405" i="9"/>
  <c r="AV405" i="9"/>
  <c r="AR405" i="9"/>
  <c r="AJ405" i="9"/>
  <c r="D405" i="9"/>
  <c r="L405" i="9"/>
  <c r="AN405" i="9"/>
  <c r="AU405" i="9"/>
  <c r="AC405" i="9"/>
  <c r="AT405" i="9"/>
  <c r="AE405" i="9"/>
  <c r="AS405" i="9"/>
  <c r="AD405" i="9"/>
  <c r="I405" i="9"/>
  <c r="AG405" i="9"/>
  <c r="I405" i="6"/>
  <c r="M405" i="6"/>
  <c r="H405" i="6"/>
  <c r="W405" i="6"/>
  <c r="AP405" i="6"/>
  <c r="AV405" i="6"/>
  <c r="AE405" i="6"/>
  <c r="AR405" i="6"/>
  <c r="AD405" i="6"/>
  <c r="AJ405" i="6"/>
  <c r="AQ405" i="6"/>
  <c r="R405" i="6"/>
  <c r="X405" i="6"/>
  <c r="AB405" i="6"/>
  <c r="AN405" i="6"/>
  <c r="F405" i="6"/>
  <c r="L405" i="6"/>
  <c r="D405" i="6"/>
  <c r="T405" i="6"/>
  <c r="AT405" i="6"/>
  <c r="AO405" i="6"/>
  <c r="AM405" i="6"/>
  <c r="AY405" i="6"/>
  <c r="S405" i="6"/>
  <c r="AH405" i="6"/>
  <c r="AC405" i="6"/>
  <c r="O405" i="6"/>
  <c r="AA405" i="6"/>
  <c r="P405" i="6"/>
  <c r="V405" i="6"/>
  <c r="Q405" i="6"/>
  <c r="AL405" i="6"/>
  <c r="C405" i="6"/>
  <c r="J405" i="6"/>
  <c r="E405" i="6"/>
  <c r="N405" i="6"/>
  <c r="AX405" i="6"/>
  <c r="AS405" i="6"/>
  <c r="AW405" i="6"/>
  <c r="AI405" i="6"/>
  <c r="Z405" i="6"/>
  <c r="U405" i="6"/>
  <c r="Y405" i="6"/>
  <c r="AF405" i="6"/>
  <c r="AU405" i="6"/>
  <c r="AG405" i="6"/>
  <c r="AK405" i="6"/>
  <c r="K405" i="6"/>
  <c r="B405" i="6"/>
  <c r="AW405" i="2"/>
  <c r="L405" i="2"/>
  <c r="F405" i="2"/>
  <c r="R405" i="2"/>
  <c r="AY405" i="2"/>
  <c r="Y405" i="2"/>
  <c r="AD405" i="2"/>
  <c r="I405" i="2"/>
  <c r="S405" i="2"/>
  <c r="AM405" i="2"/>
  <c r="M405" i="2"/>
  <c r="J405" i="2"/>
  <c r="AO405" i="2"/>
  <c r="T405" i="2"/>
  <c r="AA405" i="2"/>
  <c r="AU405" i="2"/>
  <c r="AR405" i="2"/>
  <c r="E405" i="2"/>
  <c r="AL405" i="2"/>
  <c r="AT405" i="2"/>
  <c r="AG405" i="2"/>
  <c r="Z405" i="2"/>
  <c r="AB405" i="2"/>
  <c r="AC405" i="2"/>
  <c r="N405" i="2"/>
  <c r="H405" i="2"/>
  <c r="AJ405" i="2"/>
  <c r="B405" i="2"/>
  <c r="AQ405" i="2"/>
  <c r="U405" i="2"/>
  <c r="AK405" i="2"/>
  <c r="X405" i="2"/>
  <c r="Q405" i="2"/>
  <c r="AI405" i="2"/>
  <c r="K405" i="2"/>
  <c r="V405" i="2"/>
  <c r="AP405" i="2"/>
  <c r="AS405" i="2"/>
  <c r="AX405" i="2"/>
  <c r="AN405" i="2"/>
  <c r="D405" i="2"/>
  <c r="O405" i="2"/>
  <c r="AH405" i="2"/>
  <c r="C405" i="2"/>
  <c r="W405" i="2"/>
  <c r="AF405" i="2"/>
  <c r="P405" i="2"/>
  <c r="AV405" i="2"/>
  <c r="AE405" i="2"/>
  <c r="G407" i="11"/>
  <c r="G406" i="2"/>
  <c r="G406" i="8"/>
  <c r="G406" i="7"/>
  <c r="G406" i="6"/>
  <c r="G406" i="5"/>
  <c r="O405" i="7"/>
  <c r="H405" i="7"/>
  <c r="AO405" i="7"/>
  <c r="F405" i="7"/>
  <c r="C405" i="7"/>
  <c r="AV405" i="7"/>
  <c r="R405" i="7"/>
  <c r="AS405" i="7"/>
  <c r="AX405" i="7"/>
  <c r="AH405" i="7"/>
  <c r="AN405" i="7"/>
  <c r="AF405" i="7"/>
  <c r="AL405" i="7"/>
  <c r="T405" i="7"/>
  <c r="Q405" i="7"/>
  <c r="AE405" i="7"/>
  <c r="Z405" i="7"/>
  <c r="AU405" i="7"/>
  <c r="AW405" i="7"/>
  <c r="K405" i="7"/>
  <c r="N405" i="7"/>
  <c r="AG405" i="7"/>
  <c r="AB405" i="7"/>
  <c r="L405" i="7"/>
  <c r="B405" i="7"/>
  <c r="AP405" i="7"/>
  <c r="J405" i="7"/>
  <c r="AK405" i="7"/>
  <c r="AR405" i="7"/>
  <c r="AC405" i="7"/>
  <c r="AT405" i="7"/>
  <c r="W405" i="7"/>
  <c r="U405" i="7"/>
  <c r="X405" i="7"/>
  <c r="AD405" i="7"/>
  <c r="AY405" i="7"/>
  <c r="I405" i="7"/>
  <c r="D405" i="7"/>
  <c r="P405" i="7"/>
  <c r="Y405" i="7"/>
  <c r="AM405" i="7"/>
  <c r="AJ405" i="7"/>
  <c r="AQ405" i="7"/>
  <c r="M405" i="7"/>
  <c r="E405" i="7"/>
  <c r="AA405" i="7"/>
  <c r="V405" i="7"/>
  <c r="S405" i="7"/>
  <c r="AI405" i="7"/>
  <c r="G405" i="8"/>
  <c r="AK405" i="5"/>
  <c r="AS405" i="5"/>
  <c r="AH405" i="5"/>
  <c r="AN405" i="5"/>
  <c r="M405" i="5"/>
  <c r="Y405" i="5"/>
  <c r="AE405" i="5"/>
  <c r="K405" i="5"/>
  <c r="AM405" i="5"/>
  <c r="AV405" i="5"/>
  <c r="R405" i="5"/>
  <c r="AD405" i="5"/>
  <c r="AI405" i="5"/>
  <c r="AJ405" i="5"/>
  <c r="F405" i="5"/>
  <c r="J405" i="5"/>
  <c r="W405" i="5"/>
  <c r="AU405" i="5"/>
  <c r="AQ405" i="5"/>
  <c r="AA405" i="5"/>
  <c r="V405" i="5"/>
  <c r="AG405" i="5"/>
  <c r="AC405" i="5"/>
  <c r="I405" i="5"/>
  <c r="U405" i="5"/>
  <c r="T405" i="5"/>
  <c r="P405" i="5"/>
  <c r="Z405" i="5"/>
  <c r="AX405" i="5"/>
  <c r="H405" i="5"/>
  <c r="D405" i="5"/>
  <c r="E405" i="5"/>
  <c r="AR405" i="5"/>
  <c r="AF405" i="5"/>
  <c r="AB405" i="5"/>
  <c r="X405" i="5"/>
  <c r="AL405" i="5"/>
  <c r="AT405" i="5"/>
  <c r="S405" i="5"/>
  <c r="AP405" i="5"/>
  <c r="O405" i="5"/>
  <c r="C405" i="5"/>
  <c r="AY405" i="5"/>
  <c r="B405" i="5"/>
  <c r="L405" i="5"/>
  <c r="AO405" i="5"/>
  <c r="AW405" i="5"/>
  <c r="N405" i="5"/>
  <c r="Q405" i="5"/>
  <c r="G405" i="10"/>
  <c r="AY406" i="10" l="1"/>
  <c r="X406" i="10"/>
  <c r="U406" i="10"/>
  <c r="AF406" i="10"/>
  <c r="AM406" i="10"/>
  <c r="L406" i="10"/>
  <c r="I406" i="10"/>
  <c r="AD406" i="10"/>
  <c r="AA406" i="10"/>
  <c r="AU406" i="10"/>
  <c r="AQ406" i="10"/>
  <c r="Y406" i="10"/>
  <c r="O406" i="10"/>
  <c r="AI406" i="10"/>
  <c r="AE406" i="10"/>
  <c r="T406" i="10"/>
  <c r="C406" i="10"/>
  <c r="W406" i="10"/>
  <c r="S406" i="10"/>
  <c r="R406" i="10"/>
  <c r="AX406" i="10"/>
  <c r="K406" i="10"/>
  <c r="M406" i="10"/>
  <c r="Z406" i="10"/>
  <c r="AH406" i="10"/>
  <c r="AC406" i="10"/>
  <c r="AW406" i="10"/>
  <c r="B406" i="10"/>
  <c r="AK406" i="10"/>
  <c r="AV406" i="10"/>
  <c r="AR406" i="10"/>
  <c r="AJ406" i="10"/>
  <c r="H406" i="10"/>
  <c r="AT406" i="10"/>
  <c r="F406" i="10"/>
  <c r="V406" i="10"/>
  <c r="J406" i="10"/>
  <c r="AB406" i="10"/>
  <c r="AG406" i="10"/>
  <c r="D406" i="10"/>
  <c r="Q406" i="10"/>
  <c r="AO406" i="10"/>
  <c r="E406" i="10"/>
  <c r="AP406" i="10"/>
  <c r="AN406" i="10"/>
  <c r="AL406" i="10"/>
  <c r="AS406" i="10"/>
  <c r="P406" i="10"/>
  <c r="N406" i="10"/>
  <c r="J406" i="5"/>
  <c r="AA406" i="5"/>
  <c r="AF406" i="5"/>
  <c r="AV406" i="5"/>
  <c r="AQ406" i="5"/>
  <c r="L406" i="5"/>
  <c r="C406" i="5"/>
  <c r="U406" i="5"/>
  <c r="E406" i="5"/>
  <c r="AE406" i="5"/>
  <c r="AN406" i="5"/>
  <c r="AD406" i="5"/>
  <c r="O406" i="5"/>
  <c r="S406" i="5"/>
  <c r="Y406" i="5"/>
  <c r="B406" i="5"/>
  <c r="AX406" i="5"/>
  <c r="H406" i="5"/>
  <c r="Z406" i="5"/>
  <c r="AY406" i="5"/>
  <c r="R406" i="5"/>
  <c r="AU406" i="5"/>
  <c r="AS406" i="5"/>
  <c r="AM406" i="5"/>
  <c r="AO406" i="5"/>
  <c r="AW406" i="5"/>
  <c r="AI406" i="5"/>
  <c r="AC406" i="5"/>
  <c r="X406" i="5"/>
  <c r="AL406" i="5"/>
  <c r="I406" i="5"/>
  <c r="AB406" i="5"/>
  <c r="W406" i="5"/>
  <c r="N406" i="5"/>
  <c r="F406" i="5"/>
  <c r="AK406" i="5"/>
  <c r="K406" i="5"/>
  <c r="AR406" i="5"/>
  <c r="AJ406" i="5"/>
  <c r="T406" i="5"/>
  <c r="AT406" i="5"/>
  <c r="V406" i="5"/>
  <c r="AP406" i="5"/>
  <c r="D406" i="5"/>
  <c r="P406" i="5"/>
  <c r="AH406" i="5"/>
  <c r="M406" i="5"/>
  <c r="AG406" i="5"/>
  <c r="Q406" i="5"/>
  <c r="AG406" i="9"/>
  <c r="AE406" i="9"/>
  <c r="S406" i="9"/>
  <c r="AF406" i="9"/>
  <c r="U406" i="9"/>
  <c r="AO406" i="9"/>
  <c r="T406" i="9"/>
  <c r="I406" i="9"/>
  <c r="AY406" i="9"/>
  <c r="P406" i="9"/>
  <c r="R406" i="9"/>
  <c r="AU406" i="9"/>
  <c r="AV406" i="9"/>
  <c r="AA406" i="9"/>
  <c r="AP406" i="9"/>
  <c r="L406" i="9"/>
  <c r="AI406" i="9"/>
  <c r="AD406" i="9"/>
  <c r="F406" i="9"/>
  <c r="C406" i="9"/>
  <c r="Q406" i="9"/>
  <c r="W406" i="9"/>
  <c r="O406" i="9"/>
  <c r="AX406" i="9"/>
  <c r="AN406" i="9"/>
  <c r="K406" i="9"/>
  <c r="AR406" i="9"/>
  <c r="Z406" i="9"/>
  <c r="B406" i="9"/>
  <c r="V406" i="9"/>
  <c r="AQ406" i="9"/>
  <c r="Y406" i="9"/>
  <c r="AK406" i="9"/>
  <c r="D406" i="9"/>
  <c r="X406" i="9"/>
  <c r="AT406" i="9"/>
  <c r="AM406" i="9"/>
  <c r="AH406" i="9"/>
  <c r="AL406" i="9"/>
  <c r="J406" i="9"/>
  <c r="AJ406" i="9"/>
  <c r="AS406" i="9"/>
  <c r="H406" i="9"/>
  <c r="AC406" i="9"/>
  <c r="N406" i="9"/>
  <c r="AB406" i="9"/>
  <c r="M406" i="9"/>
  <c r="AW406" i="9"/>
  <c r="E406" i="9"/>
  <c r="AF406" i="6"/>
  <c r="AM406" i="6"/>
  <c r="AK406" i="6"/>
  <c r="B406" i="6"/>
  <c r="AO406" i="6"/>
  <c r="T406" i="6"/>
  <c r="AA406" i="6"/>
  <c r="M406" i="6"/>
  <c r="AW406" i="6"/>
  <c r="H406" i="6"/>
  <c r="O406" i="6"/>
  <c r="AJ406" i="6"/>
  <c r="Y406" i="6"/>
  <c r="AQ406" i="6"/>
  <c r="C406" i="6"/>
  <c r="L406" i="6"/>
  <c r="AV406" i="6"/>
  <c r="AE406" i="6"/>
  <c r="AU406" i="6"/>
  <c r="AG406" i="6"/>
  <c r="X406" i="6"/>
  <c r="S406" i="6"/>
  <c r="AI406" i="6"/>
  <c r="I406" i="6"/>
  <c r="AS406" i="6"/>
  <c r="W406" i="6"/>
  <c r="AD406" i="6"/>
  <c r="U406" i="6"/>
  <c r="AN406" i="6"/>
  <c r="K406" i="6"/>
  <c r="F406" i="6"/>
  <c r="AP406" i="6"/>
  <c r="AB406" i="6"/>
  <c r="AT406" i="6"/>
  <c r="AC406" i="6"/>
  <c r="R406" i="6"/>
  <c r="P406" i="6"/>
  <c r="AH406" i="6"/>
  <c r="E406" i="6"/>
  <c r="Q406" i="6"/>
  <c r="AR406" i="6"/>
  <c r="AY406" i="6"/>
  <c r="J406" i="6"/>
  <c r="Z406" i="6"/>
  <c r="N406" i="6"/>
  <c r="D406" i="6"/>
  <c r="V406" i="6"/>
  <c r="AX406" i="6"/>
  <c r="AL406" i="6"/>
  <c r="AE406" i="7"/>
  <c r="AH406" i="7"/>
  <c r="K406" i="7"/>
  <c r="AA406" i="7"/>
  <c r="I406" i="7"/>
  <c r="AM406" i="7"/>
  <c r="R406" i="7"/>
  <c r="AN406" i="7"/>
  <c r="V406" i="7"/>
  <c r="Z406" i="7"/>
  <c r="C406" i="7"/>
  <c r="U406" i="7"/>
  <c r="H406" i="7"/>
  <c r="N406" i="7"/>
  <c r="AW406" i="7"/>
  <c r="F406" i="7"/>
  <c r="AY406" i="7"/>
  <c r="AG406" i="7"/>
  <c r="AV406" i="7"/>
  <c r="E406" i="7"/>
  <c r="AL406" i="7"/>
  <c r="Q406" i="7"/>
  <c r="T406" i="7"/>
  <c r="AI406" i="7"/>
  <c r="Y406" i="7"/>
  <c r="B406" i="7"/>
  <c r="AS406" i="7"/>
  <c r="D406" i="7"/>
  <c r="M406" i="7"/>
  <c r="AU406" i="7"/>
  <c r="S406" i="7"/>
  <c r="AF406" i="7"/>
  <c r="AX406" i="7"/>
  <c r="AD406" i="7"/>
  <c r="AR406" i="7"/>
  <c r="AO406" i="7"/>
  <c r="AK406" i="7"/>
  <c r="O406" i="7"/>
  <c r="P406" i="7"/>
  <c r="AJ406" i="7"/>
  <c r="X406" i="7"/>
  <c r="AT406" i="7"/>
  <c r="AP406" i="7"/>
  <c r="AB406" i="7"/>
  <c r="AQ406" i="7"/>
  <c r="L406" i="7"/>
  <c r="AC406" i="7"/>
  <c r="J406" i="7"/>
  <c r="W406" i="7"/>
  <c r="AV406" i="2"/>
  <c r="AL406" i="2"/>
  <c r="J406" i="2"/>
  <c r="AJ406" i="2"/>
  <c r="R406" i="2"/>
  <c r="AR406" i="2"/>
  <c r="F406" i="2"/>
  <c r="X406" i="2"/>
  <c r="B406" i="2"/>
  <c r="AB406" i="2"/>
  <c r="D406" i="2"/>
  <c r="L406" i="2"/>
  <c r="AH406" i="2"/>
  <c r="H406" i="2"/>
  <c r="C406" i="2"/>
  <c r="AU406" i="2"/>
  <c r="Q406" i="2"/>
  <c r="AE406" i="2"/>
  <c r="AQ406" i="2"/>
  <c r="AI406" i="2"/>
  <c r="AF406" i="2"/>
  <c r="AA406" i="2"/>
  <c r="AP406" i="2"/>
  <c r="W406" i="2"/>
  <c r="P406" i="2"/>
  <c r="Z406" i="2"/>
  <c r="AN406" i="2"/>
  <c r="AK406" i="2"/>
  <c r="AG406" i="2"/>
  <c r="N406" i="2"/>
  <c r="AY406" i="2"/>
  <c r="E406" i="2"/>
  <c r="Y406" i="2"/>
  <c r="U406" i="2"/>
  <c r="AT406" i="2"/>
  <c r="O406" i="2"/>
  <c r="M406" i="2"/>
  <c r="I406" i="2"/>
  <c r="AC406" i="2"/>
  <c r="V406" i="2"/>
  <c r="AW406" i="2"/>
  <c r="K406" i="2"/>
  <c r="AS406" i="2"/>
  <c r="AX406" i="2"/>
  <c r="AD406" i="2"/>
  <c r="T406" i="2"/>
  <c r="S406" i="2"/>
  <c r="AO406" i="2"/>
  <c r="AM406" i="2"/>
  <c r="G408" i="11"/>
  <c r="G407" i="2"/>
  <c r="G407" i="8"/>
  <c r="G407" i="10"/>
  <c r="G407" i="9"/>
  <c r="G407" i="7"/>
  <c r="G407" i="6"/>
  <c r="G406" i="9"/>
  <c r="G406" i="10"/>
  <c r="B406" i="8"/>
  <c r="AC406" i="8"/>
  <c r="E406" i="8"/>
  <c r="AR406" i="8"/>
  <c r="AU406" i="8"/>
  <c r="I406" i="8"/>
  <c r="AG406" i="8"/>
  <c r="P406" i="8"/>
  <c r="AI406" i="8"/>
  <c r="AO406" i="8"/>
  <c r="D406" i="8"/>
  <c r="AK406" i="8"/>
  <c r="AY406" i="8"/>
  <c r="W406" i="8"/>
  <c r="V406" i="8"/>
  <c r="Y406" i="8"/>
  <c r="AF406" i="8"/>
  <c r="AM406" i="8"/>
  <c r="K406" i="8"/>
  <c r="F406" i="8"/>
  <c r="X406" i="8"/>
  <c r="Q406" i="8"/>
  <c r="AA406" i="8"/>
  <c r="AQ406" i="8"/>
  <c r="AP406" i="8"/>
  <c r="U406" i="8"/>
  <c r="C406" i="8"/>
  <c r="J406" i="8"/>
  <c r="AN406" i="8"/>
  <c r="H406" i="8"/>
  <c r="AX406" i="8"/>
  <c r="AT406" i="8"/>
  <c r="R406" i="8"/>
  <c r="L406" i="8"/>
  <c r="AS406" i="8"/>
  <c r="S406" i="8"/>
  <c r="AH406" i="8"/>
  <c r="M406" i="8"/>
  <c r="AJ406" i="8"/>
  <c r="O406" i="8"/>
  <c r="T406" i="8"/>
  <c r="N406" i="8"/>
  <c r="AV406" i="8"/>
  <c r="AB406" i="8"/>
  <c r="AL406" i="8"/>
  <c r="Z406" i="8"/>
  <c r="AD406" i="8"/>
  <c r="AE406" i="8"/>
  <c r="AW406" i="8"/>
  <c r="AC407" i="6" l="1"/>
  <c r="AS407" i="6"/>
  <c r="AE407" i="6"/>
  <c r="V407" i="6"/>
  <c r="Q407" i="6"/>
  <c r="AG407" i="6"/>
  <c r="AQ407" i="6"/>
  <c r="E407" i="6"/>
  <c r="U407" i="6"/>
  <c r="AB407" i="6"/>
  <c r="S407" i="6"/>
  <c r="AX407" i="6"/>
  <c r="I407" i="6"/>
  <c r="D407" i="6"/>
  <c r="AL407" i="6"/>
  <c r="AR407" i="6"/>
  <c r="AY407" i="6"/>
  <c r="Z407" i="6"/>
  <c r="AF407" i="6"/>
  <c r="AA407" i="6"/>
  <c r="N407" i="6"/>
  <c r="T407" i="6"/>
  <c r="C407" i="6"/>
  <c r="AP407" i="6"/>
  <c r="B407" i="6"/>
  <c r="H407" i="6"/>
  <c r="AV407" i="6"/>
  <c r="AD407" i="6"/>
  <c r="AW407" i="6"/>
  <c r="AI407" i="6"/>
  <c r="R407" i="6"/>
  <c r="AK407" i="6"/>
  <c r="K407" i="6"/>
  <c r="AU407" i="6"/>
  <c r="AO407" i="6"/>
  <c r="M407" i="6"/>
  <c r="J407" i="6"/>
  <c r="X407" i="6"/>
  <c r="W407" i="6"/>
  <c r="AT407" i="6"/>
  <c r="AN407" i="6"/>
  <c r="AM407" i="6"/>
  <c r="AJ407" i="6"/>
  <c r="P407" i="6"/>
  <c r="O407" i="6"/>
  <c r="L407" i="6"/>
  <c r="F407" i="6"/>
  <c r="Y407" i="6"/>
  <c r="AH407" i="6"/>
  <c r="AI407" i="2"/>
  <c r="AE407" i="2"/>
  <c r="AJ407" i="2"/>
  <c r="L407" i="2"/>
  <c r="H407" i="2"/>
  <c r="W407" i="2"/>
  <c r="S407" i="2"/>
  <c r="P407" i="2"/>
  <c r="AP407" i="2"/>
  <c r="K407" i="2"/>
  <c r="AY407" i="2"/>
  <c r="F407" i="2"/>
  <c r="AT407" i="2"/>
  <c r="AN407" i="2"/>
  <c r="AF407" i="2"/>
  <c r="AO407" i="2"/>
  <c r="AH407" i="2"/>
  <c r="X407" i="2"/>
  <c r="O407" i="2"/>
  <c r="E407" i="2"/>
  <c r="V407" i="2"/>
  <c r="D407" i="2"/>
  <c r="AX407" i="2"/>
  <c r="AK407" i="2"/>
  <c r="J407" i="2"/>
  <c r="AM407" i="2"/>
  <c r="AD407" i="2"/>
  <c r="AR407" i="2"/>
  <c r="AS407" i="2"/>
  <c r="T407" i="2"/>
  <c r="N407" i="2"/>
  <c r="AC407" i="2"/>
  <c r="U407" i="2"/>
  <c r="AL407" i="2"/>
  <c r="AW407" i="2"/>
  <c r="Z407" i="2"/>
  <c r="I407" i="2"/>
  <c r="R407" i="2"/>
  <c r="M407" i="2"/>
  <c r="Y407" i="2"/>
  <c r="AQ407" i="2"/>
  <c r="C407" i="2"/>
  <c r="B407" i="2"/>
  <c r="Q407" i="2"/>
  <c r="AV407" i="2"/>
  <c r="AB407" i="2"/>
  <c r="AA407" i="2"/>
  <c r="AU407" i="2"/>
  <c r="AG407" i="2"/>
  <c r="AA407" i="7"/>
  <c r="AG407" i="7"/>
  <c r="V407" i="7"/>
  <c r="K407" i="7"/>
  <c r="N407" i="7"/>
  <c r="P407" i="7"/>
  <c r="AK407" i="7"/>
  <c r="D407" i="7"/>
  <c r="AM407" i="7"/>
  <c r="AV407" i="7"/>
  <c r="H407" i="7"/>
  <c r="AT407" i="7"/>
  <c r="AO407" i="7"/>
  <c r="Z407" i="7"/>
  <c r="AF407" i="7"/>
  <c r="R407" i="7"/>
  <c r="AS407" i="7"/>
  <c r="AC407" i="7"/>
  <c r="M407" i="7"/>
  <c r="L407" i="7"/>
  <c r="J407" i="7"/>
  <c r="AH407" i="7"/>
  <c r="Q407" i="7"/>
  <c r="AJ407" i="7"/>
  <c r="AQ407" i="7"/>
  <c r="I407" i="7"/>
  <c r="E407" i="7"/>
  <c r="T407" i="7"/>
  <c r="W407" i="7"/>
  <c r="AU407" i="7"/>
  <c r="AP407" i="7"/>
  <c r="C407" i="7"/>
  <c r="F407" i="7"/>
  <c r="AB407" i="7"/>
  <c r="AY407" i="7"/>
  <c r="AD407" i="7"/>
  <c r="AL407" i="7"/>
  <c r="O407" i="7"/>
  <c r="AI407" i="7"/>
  <c r="Y407" i="7"/>
  <c r="AR407" i="7"/>
  <c r="AN407" i="7"/>
  <c r="AW407" i="7"/>
  <c r="AX407" i="7"/>
  <c r="U407" i="7"/>
  <c r="B407" i="7"/>
  <c r="S407" i="7"/>
  <c r="X407" i="7"/>
  <c r="AE407" i="7"/>
  <c r="I407" i="5"/>
  <c r="AC407" i="5"/>
  <c r="F407" i="5"/>
  <c r="AK407" i="5"/>
  <c r="AT407" i="5"/>
  <c r="P407" i="5"/>
  <c r="AS407" i="5"/>
  <c r="B407" i="5"/>
  <c r="AG407" i="5"/>
  <c r="AF407" i="5"/>
  <c r="W407" i="5"/>
  <c r="AJ407" i="5"/>
  <c r="T407" i="5"/>
  <c r="L407" i="5"/>
  <c r="D407" i="5"/>
  <c r="AI407" i="5"/>
  <c r="H407" i="5"/>
  <c r="AY407" i="5"/>
  <c r="AW407" i="5"/>
  <c r="V407" i="5"/>
  <c r="AR407" i="5"/>
  <c r="AA407" i="5"/>
  <c r="N407" i="5"/>
  <c r="S407" i="5"/>
  <c r="AE407" i="5"/>
  <c r="K407" i="5"/>
  <c r="AO407" i="5"/>
  <c r="R407" i="5"/>
  <c r="AN407" i="5"/>
  <c r="AQ407" i="5"/>
  <c r="AX407" i="5"/>
  <c r="M407" i="5"/>
  <c r="O407" i="5"/>
  <c r="AU407" i="5"/>
  <c r="Q407" i="5"/>
  <c r="J407" i="5"/>
  <c r="AP407" i="5"/>
  <c r="Z407" i="5"/>
  <c r="AV407" i="5"/>
  <c r="X407" i="5"/>
  <c r="AM407" i="5"/>
  <c r="AL407" i="5"/>
  <c r="C407" i="5"/>
  <c r="U407" i="5"/>
  <c r="AB407" i="5"/>
  <c r="Y407" i="5"/>
  <c r="AH407" i="5"/>
  <c r="E407" i="5"/>
  <c r="AD407" i="5"/>
  <c r="AF407" i="9"/>
  <c r="L407" i="9"/>
  <c r="Q407" i="9"/>
  <c r="AW407" i="9"/>
  <c r="T407" i="9"/>
  <c r="AO407" i="9"/>
  <c r="AK407" i="9"/>
  <c r="P407" i="9"/>
  <c r="H407" i="9"/>
  <c r="Z407" i="9"/>
  <c r="F407" i="9"/>
  <c r="O407" i="9"/>
  <c r="AQ407" i="9"/>
  <c r="K407" i="9"/>
  <c r="AI407" i="9"/>
  <c r="N407" i="9"/>
  <c r="AE407" i="9"/>
  <c r="AU407" i="9"/>
  <c r="D407" i="9"/>
  <c r="AY407" i="9"/>
  <c r="S407" i="9"/>
  <c r="W407" i="9"/>
  <c r="AC407" i="9"/>
  <c r="AX407" i="9"/>
  <c r="B407" i="9"/>
  <c r="AV407" i="9"/>
  <c r="C407" i="9"/>
  <c r="U407" i="9"/>
  <c r="M407" i="9"/>
  <c r="AM407" i="9"/>
  <c r="AD407" i="9"/>
  <c r="AS407" i="9"/>
  <c r="AJ407" i="9"/>
  <c r="AG407" i="9"/>
  <c r="AH407" i="9"/>
  <c r="I407" i="9"/>
  <c r="Y407" i="9"/>
  <c r="AR407" i="9"/>
  <c r="X407" i="9"/>
  <c r="AT407" i="9"/>
  <c r="J407" i="9"/>
  <c r="AB407" i="9"/>
  <c r="E407" i="9"/>
  <c r="AP407" i="9"/>
  <c r="AA407" i="9"/>
  <c r="AN407" i="9"/>
  <c r="V407" i="9"/>
  <c r="AL407" i="9"/>
  <c r="R407" i="9"/>
  <c r="AX407" i="10"/>
  <c r="L407" i="10"/>
  <c r="I407" i="10"/>
  <c r="E407" i="10"/>
  <c r="F407" i="10"/>
  <c r="AL407" i="10"/>
  <c r="AU407" i="10"/>
  <c r="AR407" i="10"/>
  <c r="AY407" i="10"/>
  <c r="D407" i="10"/>
  <c r="Z407" i="10"/>
  <c r="AI407" i="10"/>
  <c r="AF407" i="10"/>
  <c r="AM407" i="10"/>
  <c r="N407" i="10"/>
  <c r="W407" i="10"/>
  <c r="T407" i="10"/>
  <c r="AA407" i="10"/>
  <c r="B407" i="10"/>
  <c r="K407" i="10"/>
  <c r="H407" i="10"/>
  <c r="O407" i="10"/>
  <c r="AW407" i="10"/>
  <c r="AT407" i="10"/>
  <c r="AQ407" i="10"/>
  <c r="C407" i="10"/>
  <c r="Y407" i="10"/>
  <c r="V407" i="10"/>
  <c r="S407" i="10"/>
  <c r="AN407" i="10"/>
  <c r="AK407" i="10"/>
  <c r="AO407" i="10"/>
  <c r="M407" i="10"/>
  <c r="AC407" i="10"/>
  <c r="AV407" i="10"/>
  <c r="Q407" i="10"/>
  <c r="AJ407" i="10"/>
  <c r="AP407" i="10"/>
  <c r="X407" i="10"/>
  <c r="AD407" i="10"/>
  <c r="AH407" i="10"/>
  <c r="AB407" i="10"/>
  <c r="AS407" i="10"/>
  <c r="P407" i="10"/>
  <c r="U407" i="10"/>
  <c r="J407" i="10"/>
  <c r="AG407" i="10"/>
  <c r="AE407" i="10"/>
  <c r="R407" i="10"/>
  <c r="G409" i="11"/>
  <c r="G408" i="8"/>
  <c r="G408" i="9"/>
  <c r="G408" i="10"/>
  <c r="G408" i="7"/>
  <c r="G408" i="6"/>
  <c r="Y407" i="8"/>
  <c r="H407" i="8"/>
  <c r="AL407" i="8"/>
  <c r="V407" i="8"/>
  <c r="M407" i="8"/>
  <c r="AX407" i="8"/>
  <c r="P407" i="8"/>
  <c r="T407" i="8"/>
  <c r="AV407" i="8"/>
  <c r="AE407" i="8"/>
  <c r="L407" i="8"/>
  <c r="AD407" i="8"/>
  <c r="S407" i="8"/>
  <c r="W407" i="8"/>
  <c r="AW407" i="8"/>
  <c r="AO407" i="8"/>
  <c r="AM407" i="8"/>
  <c r="AI407" i="8"/>
  <c r="Z407" i="8"/>
  <c r="R407" i="8"/>
  <c r="AR407" i="8"/>
  <c r="O407" i="8"/>
  <c r="AN407" i="8"/>
  <c r="AU407" i="8"/>
  <c r="E407" i="8"/>
  <c r="N407" i="8"/>
  <c r="D407" i="8"/>
  <c r="AQ407" i="8"/>
  <c r="C407" i="8"/>
  <c r="AK407" i="8"/>
  <c r="AA407" i="8"/>
  <c r="B407" i="8"/>
  <c r="AJ407" i="8"/>
  <c r="AB407" i="8"/>
  <c r="X407" i="8"/>
  <c r="Q407" i="8"/>
  <c r="K407" i="8"/>
  <c r="AS407" i="8"/>
  <c r="AF407" i="8"/>
  <c r="J407" i="8"/>
  <c r="AG407" i="8"/>
  <c r="F407" i="8"/>
  <c r="AP407" i="8"/>
  <c r="I407" i="8"/>
  <c r="AT407" i="8"/>
  <c r="AC407" i="8"/>
  <c r="U407" i="8"/>
  <c r="AY407" i="8"/>
  <c r="AH407" i="8"/>
  <c r="G407" i="5"/>
  <c r="N408" i="5" l="1"/>
  <c r="T408" i="5"/>
  <c r="C408" i="5"/>
  <c r="AC408" i="5"/>
  <c r="Y408" i="5"/>
  <c r="B408" i="5"/>
  <c r="AU408" i="5"/>
  <c r="AB408" i="5"/>
  <c r="AS408" i="5"/>
  <c r="AJ408" i="5"/>
  <c r="AF408" i="5"/>
  <c r="AQ408" i="5"/>
  <c r="AP408" i="5"/>
  <c r="W408" i="5"/>
  <c r="S408" i="5"/>
  <c r="X408" i="5"/>
  <c r="AM408" i="5"/>
  <c r="J408" i="5"/>
  <c r="F408" i="5"/>
  <c r="AO408" i="5"/>
  <c r="U408" i="5"/>
  <c r="AV408" i="5"/>
  <c r="AR408" i="5"/>
  <c r="Q408" i="5"/>
  <c r="O408" i="5"/>
  <c r="AI408" i="5"/>
  <c r="AE408" i="5"/>
  <c r="AN408" i="5"/>
  <c r="M408" i="5"/>
  <c r="V408" i="5"/>
  <c r="R408" i="5"/>
  <c r="P408" i="5"/>
  <c r="L408" i="5"/>
  <c r="Z408" i="5"/>
  <c r="AG408" i="5"/>
  <c r="AA408" i="5"/>
  <c r="AD408" i="5"/>
  <c r="AW408" i="5"/>
  <c r="D408" i="5"/>
  <c r="AX408" i="5"/>
  <c r="AL408" i="5"/>
  <c r="I408" i="5"/>
  <c r="AT408" i="5"/>
  <c r="E408" i="5"/>
  <c r="AY408" i="5"/>
  <c r="AK408" i="5"/>
  <c r="AH408" i="5"/>
  <c r="K408" i="5"/>
  <c r="H408" i="5"/>
  <c r="AV408" i="6"/>
  <c r="AP408" i="6"/>
  <c r="B408" i="6"/>
  <c r="N408" i="6"/>
  <c r="AJ408" i="6"/>
  <c r="AD408" i="6"/>
  <c r="AW408" i="6"/>
  <c r="M408" i="6"/>
  <c r="X408" i="6"/>
  <c r="R408" i="6"/>
  <c r="Y408" i="6"/>
  <c r="J408" i="6"/>
  <c r="AN408" i="6"/>
  <c r="L408" i="6"/>
  <c r="F408" i="6"/>
  <c r="AT408" i="6"/>
  <c r="AH408" i="6"/>
  <c r="AB408" i="6"/>
  <c r="AU408" i="6"/>
  <c r="AG408" i="6"/>
  <c r="V408" i="6"/>
  <c r="AK408" i="6"/>
  <c r="P408" i="6"/>
  <c r="AI408" i="6"/>
  <c r="I408" i="6"/>
  <c r="AS408" i="6"/>
  <c r="D408" i="6"/>
  <c r="W408" i="6"/>
  <c r="AF408" i="6"/>
  <c r="U408" i="6"/>
  <c r="AY408" i="6"/>
  <c r="K408" i="6"/>
  <c r="H408" i="6"/>
  <c r="AR408" i="6"/>
  <c r="AM408" i="6"/>
  <c r="AQ408" i="6"/>
  <c r="AC408" i="6"/>
  <c r="T408" i="6"/>
  <c r="AA408" i="6"/>
  <c r="AE408" i="6"/>
  <c r="E408" i="6"/>
  <c r="AO408" i="6"/>
  <c r="C408" i="6"/>
  <c r="Z408" i="6"/>
  <c r="AL408" i="6"/>
  <c r="S408" i="6"/>
  <c r="AX408" i="6"/>
  <c r="Q408" i="6"/>
  <c r="O408" i="6"/>
  <c r="AF408" i="2"/>
  <c r="Z408" i="2"/>
  <c r="R408" i="2"/>
  <c r="AV408" i="2"/>
  <c r="T408" i="2"/>
  <c r="J408" i="2"/>
  <c r="AJ408" i="2"/>
  <c r="AU408" i="2"/>
  <c r="H408" i="2"/>
  <c r="AP408" i="2"/>
  <c r="P408" i="2"/>
  <c r="N408" i="2"/>
  <c r="AQ408" i="2"/>
  <c r="Y408" i="2"/>
  <c r="AM408" i="2"/>
  <c r="M408" i="2"/>
  <c r="AE408" i="2"/>
  <c r="F408" i="2"/>
  <c r="C408" i="2"/>
  <c r="K408" i="2"/>
  <c r="S408" i="2"/>
  <c r="AN408" i="2"/>
  <c r="AI408" i="2"/>
  <c r="AW408" i="2"/>
  <c r="U408" i="2"/>
  <c r="Q408" i="2"/>
  <c r="V408" i="2"/>
  <c r="W408" i="2"/>
  <c r="I408" i="2"/>
  <c r="E408" i="2"/>
  <c r="B408" i="2"/>
  <c r="AY408" i="2"/>
  <c r="AS408" i="2"/>
  <c r="AB408" i="2"/>
  <c r="AG408" i="2"/>
  <c r="AA408" i="2"/>
  <c r="AR408" i="2"/>
  <c r="AX408" i="2"/>
  <c r="AD408" i="2"/>
  <c r="AO408" i="2"/>
  <c r="O408" i="2"/>
  <c r="AC408" i="2"/>
  <c r="L408" i="2"/>
  <c r="AT408" i="2"/>
  <c r="AL408" i="2"/>
  <c r="AK408" i="2"/>
  <c r="AH408" i="2"/>
  <c r="X408" i="2"/>
  <c r="D408" i="2"/>
  <c r="O408" i="7"/>
  <c r="P408" i="7"/>
  <c r="AS408" i="7"/>
  <c r="W408" i="7"/>
  <c r="C408" i="7"/>
  <c r="B408" i="7"/>
  <c r="Y408" i="7"/>
  <c r="L408" i="7"/>
  <c r="AR408" i="7"/>
  <c r="AL408" i="7"/>
  <c r="I408" i="7"/>
  <c r="K408" i="7"/>
  <c r="AE408" i="7"/>
  <c r="V408" i="7"/>
  <c r="AN408" i="7"/>
  <c r="AO408" i="7"/>
  <c r="R408" i="7"/>
  <c r="F408" i="7"/>
  <c r="J408" i="7"/>
  <c r="AW408" i="7"/>
  <c r="E408" i="7"/>
  <c r="AK408" i="7"/>
  <c r="AJ408" i="7"/>
  <c r="AV408" i="7"/>
  <c r="AQ408" i="7"/>
  <c r="U408" i="7"/>
  <c r="H408" i="7"/>
  <c r="X408" i="7"/>
  <c r="AD408" i="7"/>
  <c r="AI408" i="7"/>
  <c r="AG408" i="7"/>
  <c r="AT408" i="7"/>
  <c r="Q408" i="7"/>
  <c r="S408" i="7"/>
  <c r="AB408" i="7"/>
  <c r="AY408" i="7"/>
  <c r="D408" i="7"/>
  <c r="AX408" i="7"/>
  <c r="AF408" i="7"/>
  <c r="Z408" i="7"/>
  <c r="AA408" i="7"/>
  <c r="AC408" i="7"/>
  <c r="N408" i="7"/>
  <c r="M408" i="7"/>
  <c r="AP408" i="7"/>
  <c r="AH408" i="7"/>
  <c r="AU408" i="7"/>
  <c r="T408" i="7"/>
  <c r="AM408" i="7"/>
  <c r="AV408" i="10"/>
  <c r="AS408" i="10"/>
  <c r="AP408" i="10"/>
  <c r="C408" i="10"/>
  <c r="Z408" i="10"/>
  <c r="AJ408" i="10"/>
  <c r="AG408" i="10"/>
  <c r="AD408" i="10"/>
  <c r="AW408" i="10"/>
  <c r="P408" i="10"/>
  <c r="X408" i="10"/>
  <c r="U408" i="10"/>
  <c r="R408" i="10"/>
  <c r="AK408" i="10"/>
  <c r="L408" i="10"/>
  <c r="I408" i="10"/>
  <c r="F408" i="10"/>
  <c r="Y408" i="10"/>
  <c r="AU408" i="10"/>
  <c r="AR408" i="10"/>
  <c r="AO408" i="10"/>
  <c r="M408" i="10"/>
  <c r="AI408" i="10"/>
  <c r="AF408" i="10"/>
  <c r="AC408" i="10"/>
  <c r="D408" i="10"/>
  <c r="K408" i="10"/>
  <c r="H408" i="10"/>
  <c r="E408" i="10"/>
  <c r="AX408" i="10"/>
  <c r="AT408" i="10"/>
  <c r="AA408" i="10"/>
  <c r="AH408" i="10"/>
  <c r="O408" i="10"/>
  <c r="V408" i="10"/>
  <c r="B408" i="10"/>
  <c r="J408" i="10"/>
  <c r="AN408" i="10"/>
  <c r="T408" i="10"/>
  <c r="AL408" i="10"/>
  <c r="AQ408" i="10"/>
  <c r="N408" i="10"/>
  <c r="S408" i="10"/>
  <c r="Q408" i="10"/>
  <c r="AE408" i="10"/>
  <c r="AY408" i="10"/>
  <c r="AM408" i="10"/>
  <c r="AB408" i="10"/>
  <c r="W408" i="10"/>
  <c r="G410" i="11"/>
  <c r="G409" i="8"/>
  <c r="G409" i="9"/>
  <c r="G409" i="10"/>
  <c r="G409" i="7"/>
  <c r="G409" i="6"/>
  <c r="F408" i="9"/>
  <c r="X408" i="9"/>
  <c r="V408" i="9"/>
  <c r="P408" i="9"/>
  <c r="AO408" i="9"/>
  <c r="I408" i="9"/>
  <c r="AW408" i="9"/>
  <c r="AU408" i="9"/>
  <c r="Q408" i="9"/>
  <c r="O408" i="9"/>
  <c r="AQ408" i="9"/>
  <c r="AR408" i="9"/>
  <c r="N408" i="9"/>
  <c r="AS408" i="9"/>
  <c r="B408" i="9"/>
  <c r="AJ408" i="9"/>
  <c r="AK408" i="9"/>
  <c r="AP408" i="9"/>
  <c r="AI408" i="9"/>
  <c r="AF408" i="9"/>
  <c r="AD408" i="9"/>
  <c r="AH408" i="9"/>
  <c r="AB408" i="9"/>
  <c r="R408" i="9"/>
  <c r="M408" i="9"/>
  <c r="AA408" i="9"/>
  <c r="AC408" i="9"/>
  <c r="AY408" i="9"/>
  <c r="W408" i="9"/>
  <c r="E408" i="9"/>
  <c r="AG408" i="9"/>
  <c r="AT408" i="9"/>
  <c r="Z408" i="9"/>
  <c r="L408" i="9"/>
  <c r="H408" i="9"/>
  <c r="Y408" i="9"/>
  <c r="AV408" i="9"/>
  <c r="S408" i="9"/>
  <c r="K408" i="9"/>
  <c r="AN408" i="9"/>
  <c r="J408" i="9"/>
  <c r="AM408" i="9"/>
  <c r="AX408" i="9"/>
  <c r="U408" i="9"/>
  <c r="T408" i="9"/>
  <c r="D408" i="9"/>
  <c r="C408" i="9"/>
  <c r="AE408" i="9"/>
  <c r="AL408" i="9"/>
  <c r="J408" i="8"/>
  <c r="AF408" i="8"/>
  <c r="Z408" i="8"/>
  <c r="AN408" i="8"/>
  <c r="AQ408" i="8"/>
  <c r="O408" i="8"/>
  <c r="AW408" i="8"/>
  <c r="AL408" i="8"/>
  <c r="AE408" i="8"/>
  <c r="AS408" i="8"/>
  <c r="T408" i="8"/>
  <c r="AD408" i="8"/>
  <c r="S408" i="8"/>
  <c r="AB408" i="8"/>
  <c r="AV408" i="8"/>
  <c r="Y408" i="8"/>
  <c r="L408" i="8"/>
  <c r="R408" i="8"/>
  <c r="U408" i="8"/>
  <c r="AU408" i="8"/>
  <c r="AM408" i="8"/>
  <c r="AK408" i="8"/>
  <c r="Q408" i="8"/>
  <c r="E408" i="8"/>
  <c r="W408" i="8"/>
  <c r="F408" i="8"/>
  <c r="AJ408" i="8"/>
  <c r="AR408" i="8"/>
  <c r="K408" i="8"/>
  <c r="AY408" i="8"/>
  <c r="I408" i="8"/>
  <c r="C408" i="8"/>
  <c r="AX408" i="8"/>
  <c r="M408" i="8"/>
  <c r="AA408" i="8"/>
  <c r="D408" i="8"/>
  <c r="AC408" i="8"/>
  <c r="AI408" i="8"/>
  <c r="N408" i="8"/>
  <c r="AT408" i="8"/>
  <c r="AP408" i="8"/>
  <c r="X408" i="8"/>
  <c r="H408" i="8"/>
  <c r="AG408" i="8"/>
  <c r="AH408" i="8"/>
  <c r="V408" i="8"/>
  <c r="P408" i="8"/>
  <c r="B408" i="8"/>
  <c r="AO408" i="8"/>
  <c r="G408" i="5"/>
  <c r="G408" i="2"/>
  <c r="Y409" i="6" l="1"/>
  <c r="Q409" i="6"/>
  <c r="C409" i="6"/>
  <c r="O409" i="6"/>
  <c r="M409" i="6"/>
  <c r="E409" i="6"/>
  <c r="G12" i="12" s="1"/>
  <c r="AV409" i="6"/>
  <c r="AJ409" i="6"/>
  <c r="AT409" i="6"/>
  <c r="AN409" i="6"/>
  <c r="X409" i="6"/>
  <c r="AI409" i="6"/>
  <c r="AH409" i="6"/>
  <c r="AB409" i="6"/>
  <c r="AU409" i="6"/>
  <c r="AF409" i="6"/>
  <c r="V409" i="6"/>
  <c r="P409" i="6"/>
  <c r="W409" i="6"/>
  <c r="L409" i="6"/>
  <c r="AX409" i="6"/>
  <c r="J409" i="6"/>
  <c r="D409" i="6"/>
  <c r="AR409" i="6"/>
  <c r="K409" i="6"/>
  <c r="AL409" i="6"/>
  <c r="AS409" i="6"/>
  <c r="AE409" i="6"/>
  <c r="T409" i="6"/>
  <c r="H409" i="6"/>
  <c r="Z409" i="6"/>
  <c r="AG409" i="6"/>
  <c r="AQ409" i="6"/>
  <c r="N409" i="6"/>
  <c r="U409" i="6"/>
  <c r="AD409" i="6"/>
  <c r="S409" i="6"/>
  <c r="B409" i="6"/>
  <c r="I409" i="6"/>
  <c r="F409" i="6"/>
  <c r="AP409" i="6"/>
  <c r="AK409" i="6"/>
  <c r="AC409" i="6"/>
  <c r="AA409" i="6"/>
  <c r="AM409" i="6"/>
  <c r="AW409" i="6"/>
  <c r="AO409" i="6"/>
  <c r="AY409" i="6"/>
  <c r="R409" i="6"/>
  <c r="AC409" i="2"/>
  <c r="AB409" i="2"/>
  <c r="V409" i="2"/>
  <c r="AK409" i="2"/>
  <c r="Q409" i="2"/>
  <c r="K409" i="2"/>
  <c r="B409" i="2"/>
  <c r="AJ409" i="2"/>
  <c r="E409" i="2"/>
  <c r="E12" i="12" s="1"/>
  <c r="AT409" i="2"/>
  <c r="Y409" i="2"/>
  <c r="AH409" i="2"/>
  <c r="AQ409" i="2"/>
  <c r="AY409" i="2"/>
  <c r="Z409" i="2"/>
  <c r="U409" i="2"/>
  <c r="AI409" i="2"/>
  <c r="AE409" i="2"/>
  <c r="AM409" i="2"/>
  <c r="J409" i="2"/>
  <c r="T409" i="2"/>
  <c r="AG409" i="2"/>
  <c r="S409" i="2"/>
  <c r="AA409" i="2"/>
  <c r="AR409" i="2"/>
  <c r="AX409" i="2"/>
  <c r="O409" i="2"/>
  <c r="X409" i="2"/>
  <c r="N409" i="2"/>
  <c r="AP409" i="2"/>
  <c r="C409" i="2"/>
  <c r="H409" i="2"/>
  <c r="AW409" i="2"/>
  <c r="AD409" i="2"/>
  <c r="AV409" i="2"/>
  <c r="AN409" i="2"/>
  <c r="M409" i="2"/>
  <c r="R409" i="2"/>
  <c r="AF409" i="2"/>
  <c r="W409" i="2"/>
  <c r="AS409" i="2"/>
  <c r="AO409" i="2"/>
  <c r="AU409" i="2"/>
  <c r="AL409" i="2"/>
  <c r="P409" i="2"/>
  <c r="F409" i="2"/>
  <c r="L409" i="2"/>
  <c r="D409" i="2"/>
  <c r="I409" i="2"/>
  <c r="F409" i="7"/>
  <c r="U409" i="7"/>
  <c r="N409" i="7"/>
  <c r="AM409" i="7"/>
  <c r="AW409" i="7"/>
  <c r="AR409" i="7"/>
  <c r="B409" i="7"/>
  <c r="AP409" i="7"/>
  <c r="AH409" i="7"/>
  <c r="AK409" i="7"/>
  <c r="AE409" i="7"/>
  <c r="AJ409" i="7"/>
  <c r="L409" i="7"/>
  <c r="AC409" i="7"/>
  <c r="Y409" i="7"/>
  <c r="R409" i="7"/>
  <c r="Q409" i="7"/>
  <c r="AA409" i="7"/>
  <c r="M409" i="7"/>
  <c r="E409" i="7"/>
  <c r="H12" i="12" s="1"/>
  <c r="AU409" i="7"/>
  <c r="Z409" i="7"/>
  <c r="AT409" i="7"/>
  <c r="AO409" i="7"/>
  <c r="AB409" i="7"/>
  <c r="J409" i="7"/>
  <c r="AG409" i="7"/>
  <c r="X409" i="7"/>
  <c r="K409" i="7"/>
  <c r="I409" i="7"/>
  <c r="T409" i="7"/>
  <c r="H409" i="7"/>
  <c r="AX409" i="7"/>
  <c r="C409" i="7"/>
  <c r="AN409" i="7"/>
  <c r="P409" i="7"/>
  <c r="AI409" i="7"/>
  <c r="AS409" i="7"/>
  <c r="W409" i="7"/>
  <c r="AV409" i="7"/>
  <c r="AD409" i="7"/>
  <c r="AF409" i="7"/>
  <c r="D409" i="7"/>
  <c r="O409" i="7"/>
  <c r="V409" i="7"/>
  <c r="S409" i="7"/>
  <c r="AL409" i="7"/>
  <c r="AQ409" i="7"/>
  <c r="AY409" i="7"/>
  <c r="AG409" i="10"/>
  <c r="H409" i="10"/>
  <c r="E409" i="10"/>
  <c r="K12" i="12" s="1"/>
  <c r="AK409" i="10"/>
  <c r="AY409" i="10"/>
  <c r="AT409" i="10"/>
  <c r="AP409" i="10"/>
  <c r="W409" i="10"/>
  <c r="AJ409" i="10"/>
  <c r="AE409" i="10"/>
  <c r="AB409" i="10"/>
  <c r="K409" i="10"/>
  <c r="V409" i="10"/>
  <c r="S409" i="10"/>
  <c r="P409" i="10"/>
  <c r="Z409" i="10"/>
  <c r="J409" i="10"/>
  <c r="D409" i="10"/>
  <c r="X409" i="10"/>
  <c r="AX409" i="10"/>
  <c r="AR409" i="10"/>
  <c r="AO409" i="10"/>
  <c r="N409" i="10"/>
  <c r="U409" i="10"/>
  <c r="R409" i="10"/>
  <c r="O409" i="10"/>
  <c r="B409" i="10"/>
  <c r="AV409" i="10"/>
  <c r="M409" i="10"/>
  <c r="AF409" i="10"/>
  <c r="L409" i="10"/>
  <c r="T409" i="10"/>
  <c r="AL409" i="10"/>
  <c r="AD409" i="10"/>
  <c r="AN409" i="10"/>
  <c r="F409" i="10"/>
  <c r="AQ409" i="10"/>
  <c r="AU409" i="10"/>
  <c r="Q409" i="10"/>
  <c r="AS409" i="10"/>
  <c r="C409" i="10"/>
  <c r="AW409" i="10"/>
  <c r="AI409" i="10"/>
  <c r="AH409" i="10"/>
  <c r="I409" i="10"/>
  <c r="AC409" i="10"/>
  <c r="AA409" i="10"/>
  <c r="AM409" i="10"/>
  <c r="Y409" i="10"/>
  <c r="AW409" i="5"/>
  <c r="AQ409" i="5"/>
  <c r="W409" i="5"/>
  <c r="F409" i="5"/>
  <c r="AV409" i="5"/>
  <c r="AI409" i="5"/>
  <c r="S409" i="5"/>
  <c r="P409" i="5"/>
  <c r="B409" i="5"/>
  <c r="AJ409" i="5"/>
  <c r="V409" i="5"/>
  <c r="AP409" i="5"/>
  <c r="J409" i="5"/>
  <c r="AE409" i="5"/>
  <c r="X409" i="5"/>
  <c r="I409" i="5"/>
  <c r="R409" i="5"/>
  <c r="E409" i="5"/>
  <c r="F12" i="12" s="1"/>
  <c r="L409" i="5"/>
  <c r="AU409" i="5"/>
  <c r="AO409" i="5"/>
  <c r="D409" i="5"/>
  <c r="AM409" i="5"/>
  <c r="AH409" i="5"/>
  <c r="Q409" i="5"/>
  <c r="C409" i="5"/>
  <c r="Z409" i="5"/>
  <c r="U409" i="5"/>
  <c r="AK409" i="5"/>
  <c r="AX409" i="5"/>
  <c r="M409" i="5"/>
  <c r="H409" i="5"/>
  <c r="O409" i="5"/>
  <c r="AS409" i="5"/>
  <c r="AL409" i="5"/>
  <c r="AG409" i="5"/>
  <c r="N409" i="5"/>
  <c r="AN409" i="5"/>
  <c r="AT409" i="5"/>
  <c r="T409" i="5"/>
  <c r="AF409" i="5"/>
  <c r="AB409" i="5"/>
  <c r="AA409" i="5"/>
  <c r="AR409" i="5"/>
  <c r="AD409" i="5"/>
  <c r="AC409" i="5"/>
  <c r="AY409" i="5"/>
  <c r="K409" i="5"/>
  <c r="Y409" i="5"/>
  <c r="AM409" i="9"/>
  <c r="AI409" i="9"/>
  <c r="L409" i="9"/>
  <c r="AA409" i="9"/>
  <c r="AW409" i="9"/>
  <c r="AH409" i="9"/>
  <c r="K409" i="9"/>
  <c r="O409" i="9"/>
  <c r="AE409" i="9"/>
  <c r="AG409" i="9"/>
  <c r="AR409" i="9"/>
  <c r="AO409" i="9"/>
  <c r="C409" i="9"/>
  <c r="J409" i="9"/>
  <c r="T409" i="9"/>
  <c r="AX409" i="9"/>
  <c r="AC409" i="9"/>
  <c r="AP409" i="9"/>
  <c r="AV409" i="9"/>
  <c r="AJ409" i="9"/>
  <c r="AS409" i="9"/>
  <c r="Q409" i="9"/>
  <c r="X409" i="9"/>
  <c r="AD409" i="9"/>
  <c r="AF409" i="9"/>
  <c r="E409" i="9"/>
  <c r="J12" i="12" s="1"/>
  <c r="I409" i="9"/>
  <c r="F409" i="9"/>
  <c r="U409" i="9"/>
  <c r="AN409" i="9"/>
  <c r="AL409" i="9"/>
  <c r="AU409" i="9"/>
  <c r="S409" i="9"/>
  <c r="AB409" i="9"/>
  <c r="W409" i="9"/>
  <c r="Z409" i="9"/>
  <c r="R409" i="9"/>
  <c r="M409" i="9"/>
  <c r="P409" i="9"/>
  <c r="D409" i="9"/>
  <c r="AY409" i="9"/>
  <c r="H409" i="9"/>
  <c r="AK409" i="9"/>
  <c r="V409" i="9"/>
  <c r="B409" i="9"/>
  <c r="Y409" i="9"/>
  <c r="N409" i="9"/>
  <c r="AT409" i="9"/>
  <c r="AQ409" i="9"/>
  <c r="E409" i="8"/>
  <c r="I12" i="12" s="1"/>
  <c r="AE409" i="8"/>
  <c r="AA409" i="8"/>
  <c r="C409" i="8"/>
  <c r="AS409" i="8"/>
  <c r="AK409" i="8"/>
  <c r="J409" i="8"/>
  <c r="O409" i="8"/>
  <c r="W409" i="8"/>
  <c r="AG409" i="8"/>
  <c r="V409" i="8"/>
  <c r="AB409" i="8"/>
  <c r="N409" i="8"/>
  <c r="F409" i="8"/>
  <c r="U409" i="8"/>
  <c r="D409" i="8"/>
  <c r="AT409" i="8"/>
  <c r="I409" i="8"/>
  <c r="AJ409" i="8"/>
  <c r="AU409" i="8"/>
  <c r="AQ409" i="8"/>
  <c r="AR409" i="8"/>
  <c r="R409" i="8"/>
  <c r="Y409" i="8"/>
  <c r="AX409" i="8"/>
  <c r="T409" i="8"/>
  <c r="AI409" i="8"/>
  <c r="AP409" i="8"/>
  <c r="S409" i="8"/>
  <c r="H409" i="8"/>
  <c r="P409" i="8"/>
  <c r="L409" i="8"/>
  <c r="AM409" i="8"/>
  <c r="Q409" i="8"/>
  <c r="X409" i="8"/>
  <c r="AY409" i="8"/>
  <c r="AV409" i="8"/>
  <c r="AD409" i="8"/>
  <c r="M409" i="8"/>
  <c r="B409" i="8"/>
  <c r="AN409" i="8"/>
  <c r="AF409" i="8"/>
  <c r="AW409" i="8"/>
  <c r="AO409" i="8"/>
  <c r="AL409" i="8"/>
  <c r="AC409" i="8"/>
  <c r="K409" i="8"/>
  <c r="Z409" i="8"/>
  <c r="AH409" i="8"/>
  <c r="G411" i="11"/>
  <c r="G410" i="2"/>
  <c r="G410" i="9"/>
  <c r="G410" i="10"/>
  <c r="G410" i="8"/>
  <c r="G410" i="7"/>
  <c r="G410" i="6"/>
  <c r="G410" i="5"/>
  <c r="G409" i="5"/>
  <c r="G409" i="2"/>
  <c r="H410" i="7" l="1"/>
  <c r="X410" i="7"/>
  <c r="AK410" i="7"/>
  <c r="AY410" i="7"/>
  <c r="AU410" i="7"/>
  <c r="AT410" i="7"/>
  <c r="D410" i="7"/>
  <c r="E410" i="7"/>
  <c r="AF410" i="7"/>
  <c r="AI410" i="7"/>
  <c r="AG410" i="7"/>
  <c r="AM410" i="7"/>
  <c r="Q410" i="7"/>
  <c r="AE410" i="7"/>
  <c r="W410" i="7"/>
  <c r="T410" i="7"/>
  <c r="S410" i="7"/>
  <c r="O410" i="7"/>
  <c r="K410" i="7"/>
  <c r="C410" i="7"/>
  <c r="M410" i="7"/>
  <c r="AW410" i="7"/>
  <c r="AQ410" i="7"/>
  <c r="AX410" i="7"/>
  <c r="L410" i="7"/>
  <c r="AJ410" i="7"/>
  <c r="AA410" i="7"/>
  <c r="AD410" i="7"/>
  <c r="AO410" i="7"/>
  <c r="V410" i="7"/>
  <c r="J410" i="7"/>
  <c r="N410" i="7"/>
  <c r="AS410" i="7"/>
  <c r="I410" i="7"/>
  <c r="AP410" i="7"/>
  <c r="AC410" i="7"/>
  <c r="AR410" i="7"/>
  <c r="AV410" i="7"/>
  <c r="Z410" i="7"/>
  <c r="AB410" i="7"/>
  <c r="AL410" i="7"/>
  <c r="U410" i="7"/>
  <c r="AN410" i="7"/>
  <c r="R410" i="7"/>
  <c r="P410" i="7"/>
  <c r="AH410" i="7"/>
  <c r="F410" i="7"/>
  <c r="Y410" i="7"/>
  <c r="B410" i="7"/>
  <c r="G412" i="11"/>
  <c r="G411" i="2"/>
  <c r="G411" i="10"/>
  <c r="G411" i="9"/>
  <c r="G411" i="8"/>
  <c r="G411" i="6"/>
  <c r="G411" i="5"/>
  <c r="AM410" i="9"/>
  <c r="M410" i="9"/>
  <c r="AQ410" i="9"/>
  <c r="AG410" i="9"/>
  <c r="AH410" i="9"/>
  <c r="AA410" i="9"/>
  <c r="AN410" i="9"/>
  <c r="S410" i="9"/>
  <c r="H410" i="9"/>
  <c r="O410" i="9"/>
  <c r="V410" i="9"/>
  <c r="AP410" i="9"/>
  <c r="AE410" i="9"/>
  <c r="C410" i="9"/>
  <c r="R410" i="9"/>
  <c r="AD410" i="9"/>
  <c r="AX410" i="9"/>
  <c r="AJ410" i="9"/>
  <c r="AO410" i="9"/>
  <c r="AC410" i="9"/>
  <c r="AL410" i="9"/>
  <c r="U410" i="9"/>
  <c r="Q410" i="9"/>
  <c r="AB410" i="9"/>
  <c r="Z410" i="9"/>
  <c r="F410" i="9"/>
  <c r="AV410" i="9"/>
  <c r="X410" i="9"/>
  <c r="AW410" i="9"/>
  <c r="E410" i="9"/>
  <c r="L410" i="9"/>
  <c r="I410" i="9"/>
  <c r="B410" i="9"/>
  <c r="AF410" i="9"/>
  <c r="AK410" i="9"/>
  <c r="AS410" i="9"/>
  <c r="Y410" i="9"/>
  <c r="D410" i="9"/>
  <c r="AI410" i="9"/>
  <c r="T410" i="9"/>
  <c r="AR410" i="9"/>
  <c r="W410" i="9"/>
  <c r="P410" i="9"/>
  <c r="AU410" i="9"/>
  <c r="AT410" i="9"/>
  <c r="N410" i="9"/>
  <c r="J410" i="9"/>
  <c r="AY410" i="9"/>
  <c r="K410" i="9"/>
  <c r="W410" i="10"/>
  <c r="AH410" i="10"/>
  <c r="AA410" i="10"/>
  <c r="T410" i="10"/>
  <c r="K410" i="10"/>
  <c r="P410" i="10"/>
  <c r="L410" i="10"/>
  <c r="D410" i="10"/>
  <c r="AS410" i="10"/>
  <c r="AY410" i="10"/>
  <c r="AP410" i="10"/>
  <c r="AJ410" i="10"/>
  <c r="U410" i="10"/>
  <c r="N410" i="10"/>
  <c r="F410" i="10"/>
  <c r="I410" i="10"/>
  <c r="AV410" i="10"/>
  <c r="AL410" i="10"/>
  <c r="AR410" i="10"/>
  <c r="AB410" i="10"/>
  <c r="Q410" i="10"/>
  <c r="AF410" i="10"/>
  <c r="M410" i="10"/>
  <c r="B410" i="10"/>
  <c r="AQ410" i="10"/>
  <c r="AE410" i="10"/>
  <c r="Z410" i="10"/>
  <c r="AK410" i="10"/>
  <c r="S410" i="10"/>
  <c r="J410" i="10"/>
  <c r="V410" i="10"/>
  <c r="AU410" i="10"/>
  <c r="O410" i="10"/>
  <c r="H410" i="10"/>
  <c r="C410" i="10"/>
  <c r="AT410" i="10"/>
  <c r="AO410" i="10"/>
  <c r="Y410" i="10"/>
  <c r="AN410" i="10"/>
  <c r="X410" i="10"/>
  <c r="AM410" i="10"/>
  <c r="AW410" i="10"/>
  <c r="R410" i="10"/>
  <c r="AD410" i="10"/>
  <c r="AG410" i="10"/>
  <c r="AX410" i="10"/>
  <c r="AC410" i="10"/>
  <c r="E410" i="10"/>
  <c r="AI410" i="10"/>
  <c r="J410" i="5"/>
  <c r="AX410" i="5"/>
  <c r="AG410" i="5"/>
  <c r="AR410" i="5"/>
  <c r="AO410" i="5"/>
  <c r="AK410" i="5"/>
  <c r="M410" i="5"/>
  <c r="D410" i="5"/>
  <c r="AB410" i="5"/>
  <c r="X410" i="5"/>
  <c r="AE410" i="5"/>
  <c r="AQ410" i="5"/>
  <c r="O410" i="5"/>
  <c r="K410" i="5"/>
  <c r="C410" i="5"/>
  <c r="B410" i="5"/>
  <c r="AW410" i="5"/>
  <c r="AD410" i="5"/>
  <c r="Z410" i="5"/>
  <c r="AN410" i="5"/>
  <c r="AJ410" i="5"/>
  <c r="F410" i="5"/>
  <c r="U410" i="5"/>
  <c r="AA410" i="5"/>
  <c r="W410" i="5"/>
  <c r="AV410" i="5"/>
  <c r="T410" i="5"/>
  <c r="N410" i="5"/>
  <c r="I410" i="5"/>
  <c r="R410" i="5"/>
  <c r="S410" i="5"/>
  <c r="AT410" i="5"/>
  <c r="AL410" i="5"/>
  <c r="Q410" i="5"/>
  <c r="H410" i="5"/>
  <c r="AC410" i="5"/>
  <c r="AU410" i="5"/>
  <c r="AS410" i="5"/>
  <c r="E410" i="5"/>
  <c r="AF410" i="5"/>
  <c r="AH410" i="5"/>
  <c r="AP410" i="5"/>
  <c r="V410" i="5"/>
  <c r="AY410" i="5"/>
  <c r="Y410" i="5"/>
  <c r="AM410" i="5"/>
  <c r="L410" i="5"/>
  <c r="P410" i="5"/>
  <c r="AI410" i="5"/>
  <c r="R410" i="8"/>
  <c r="V410" i="8"/>
  <c r="AS410" i="8"/>
  <c r="P410" i="8"/>
  <c r="F410" i="8"/>
  <c r="D410" i="8"/>
  <c r="W410" i="8"/>
  <c r="M410" i="8"/>
  <c r="AY410" i="8"/>
  <c r="AK410" i="8"/>
  <c r="X410" i="8"/>
  <c r="AF410" i="8"/>
  <c r="AM410" i="8"/>
  <c r="U410" i="8"/>
  <c r="Q410" i="8"/>
  <c r="AU410" i="8"/>
  <c r="AA410" i="8"/>
  <c r="AW410" i="8"/>
  <c r="AR410" i="8"/>
  <c r="AT410" i="8"/>
  <c r="O410" i="8"/>
  <c r="AG410" i="8"/>
  <c r="L410" i="8"/>
  <c r="AH410" i="8"/>
  <c r="AQ410" i="8"/>
  <c r="C410" i="8"/>
  <c r="N410" i="8"/>
  <c r="AO410" i="8"/>
  <c r="AC410" i="8"/>
  <c r="AE410" i="8"/>
  <c r="AX410" i="8"/>
  <c r="AB410" i="8"/>
  <c r="K410" i="8"/>
  <c r="Y410" i="8"/>
  <c r="S410" i="8"/>
  <c r="AI410" i="8"/>
  <c r="H410" i="8"/>
  <c r="J410" i="8"/>
  <c r="T410" i="8"/>
  <c r="AV410" i="8"/>
  <c r="I410" i="8"/>
  <c r="AD410" i="8"/>
  <c r="AL410" i="8"/>
  <c r="E410" i="8"/>
  <c r="AJ410" i="8"/>
  <c r="Z410" i="8"/>
  <c r="AN410" i="8"/>
  <c r="AP410" i="8"/>
  <c r="B410" i="8"/>
  <c r="AJ410" i="6"/>
  <c r="AE410" i="6"/>
  <c r="B410" i="6"/>
  <c r="R410" i="6"/>
  <c r="F410" i="6"/>
  <c r="X410" i="6"/>
  <c r="S410" i="6"/>
  <c r="AC410" i="6"/>
  <c r="AO410" i="6"/>
  <c r="L410" i="6"/>
  <c r="E410" i="6"/>
  <c r="Q410" i="6"/>
  <c r="AU410" i="6"/>
  <c r="AY410" i="6"/>
  <c r="AB410" i="6"/>
  <c r="AN410" i="6"/>
  <c r="AI410" i="6"/>
  <c r="AM410" i="6"/>
  <c r="D410" i="6"/>
  <c r="P410" i="6"/>
  <c r="W410" i="6"/>
  <c r="AA410" i="6"/>
  <c r="AW410" i="6"/>
  <c r="AK410" i="6"/>
  <c r="K410" i="6"/>
  <c r="O410" i="6"/>
  <c r="Y410" i="6"/>
  <c r="M410" i="6"/>
  <c r="AR410" i="6"/>
  <c r="C410" i="6"/>
  <c r="AT410" i="6"/>
  <c r="AH410" i="6"/>
  <c r="AF410" i="6"/>
  <c r="AX410" i="6"/>
  <c r="V410" i="6"/>
  <c r="J410" i="6"/>
  <c r="T410" i="6"/>
  <c r="AL410" i="6"/>
  <c r="AS410" i="6"/>
  <c r="I410" i="6"/>
  <c r="AV410" i="6"/>
  <c r="AQ410" i="6"/>
  <c r="N410" i="6"/>
  <c r="AP410" i="6"/>
  <c r="AD410" i="6"/>
  <c r="Z410" i="6"/>
  <c r="U410" i="6"/>
  <c r="AG410" i="6"/>
  <c r="H410" i="6"/>
  <c r="AA410" i="2"/>
  <c r="AV410" i="2"/>
  <c r="AU410" i="2"/>
  <c r="T410" i="2"/>
  <c r="O410" i="2"/>
  <c r="AF410" i="2"/>
  <c r="K410" i="2"/>
  <c r="S410" i="2"/>
  <c r="AO410" i="2"/>
  <c r="C410" i="2"/>
  <c r="L410" i="2"/>
  <c r="AQ410" i="2"/>
  <c r="B410" i="2"/>
  <c r="AC410" i="2"/>
  <c r="AW410" i="2"/>
  <c r="AT410" i="2"/>
  <c r="U410" i="2"/>
  <c r="Q410" i="2"/>
  <c r="AK410" i="2"/>
  <c r="AD410" i="2"/>
  <c r="AP410" i="2"/>
  <c r="E410" i="2"/>
  <c r="Y410" i="2"/>
  <c r="J410" i="2"/>
  <c r="F410" i="2"/>
  <c r="AN410" i="2"/>
  <c r="M410" i="2"/>
  <c r="AS410" i="2"/>
  <c r="AJ410" i="2"/>
  <c r="AB410" i="2"/>
  <c r="AH410" i="2"/>
  <c r="Z410" i="2"/>
  <c r="AI410" i="2"/>
  <c r="P410" i="2"/>
  <c r="R410" i="2"/>
  <c r="I410" i="2"/>
  <c r="AE410" i="2"/>
  <c r="D410" i="2"/>
  <c r="AX410" i="2"/>
  <c r="AR410" i="2"/>
  <c r="AL410" i="2"/>
  <c r="H410" i="2"/>
  <c r="W410" i="2"/>
  <c r="V410" i="2"/>
  <c r="AY410" i="2"/>
  <c r="AM410" i="2"/>
  <c r="AG410" i="2"/>
  <c r="N410" i="2"/>
  <c r="X410" i="2"/>
  <c r="AK411" i="7" l="1"/>
  <c r="H411" i="7"/>
  <c r="D411" i="7"/>
  <c r="S411" i="7"/>
  <c r="X411" i="7"/>
  <c r="AP411" i="7"/>
  <c r="AH411" i="7"/>
  <c r="AV411" i="7"/>
  <c r="K411" i="7"/>
  <c r="Z411" i="7"/>
  <c r="C411" i="7"/>
  <c r="AA411" i="7"/>
  <c r="AS411" i="7"/>
  <c r="AW411" i="7"/>
  <c r="F411" i="7"/>
  <c r="AE411" i="7"/>
  <c r="AN411" i="7"/>
  <c r="AG411" i="7"/>
  <c r="AJ411" i="7"/>
  <c r="AO411" i="7"/>
  <c r="B411" i="7"/>
  <c r="AD411" i="7"/>
  <c r="U411" i="7"/>
  <c r="W411" i="7"/>
  <c r="V411" i="7"/>
  <c r="AU411" i="7"/>
  <c r="I411" i="7"/>
  <c r="J411" i="7"/>
  <c r="E411" i="7"/>
  <c r="Q411" i="7"/>
  <c r="AY411" i="7"/>
  <c r="AT411" i="7"/>
  <c r="AF411" i="7"/>
  <c r="T411" i="7"/>
  <c r="AL411" i="7"/>
  <c r="AC411" i="7"/>
  <c r="P411" i="7"/>
  <c r="R411" i="7"/>
  <c r="Y411" i="7"/>
  <c r="M411" i="7"/>
  <c r="AM411" i="7"/>
  <c r="O411" i="7"/>
  <c r="L411" i="7"/>
  <c r="AR411" i="7"/>
  <c r="N411" i="7"/>
  <c r="AX411" i="7"/>
  <c r="AB411" i="7"/>
  <c r="AI411" i="7"/>
  <c r="AQ411" i="7"/>
  <c r="M411" i="8"/>
  <c r="AU411" i="8"/>
  <c r="U411" i="8"/>
  <c r="AR411" i="8"/>
  <c r="AO411" i="8"/>
  <c r="AV411" i="8"/>
  <c r="Z411" i="8"/>
  <c r="AY411" i="8"/>
  <c r="K411" i="8"/>
  <c r="AC411" i="8"/>
  <c r="AG411" i="8"/>
  <c r="B411" i="8"/>
  <c r="J411" i="8"/>
  <c r="L411" i="8"/>
  <c r="Q411" i="8"/>
  <c r="R411" i="8"/>
  <c r="AT411" i="8"/>
  <c r="AX411" i="8"/>
  <c r="E411" i="8"/>
  <c r="AP411" i="8"/>
  <c r="X411" i="8"/>
  <c r="I411" i="8"/>
  <c r="AN411" i="8"/>
  <c r="W411" i="8"/>
  <c r="AQ411" i="8"/>
  <c r="AL411" i="8"/>
  <c r="P411" i="8"/>
  <c r="AM411" i="8"/>
  <c r="AH411" i="8"/>
  <c r="AE411" i="8"/>
  <c r="D411" i="8"/>
  <c r="V411" i="8"/>
  <c r="H411" i="8"/>
  <c r="AD411" i="8"/>
  <c r="AW411" i="8"/>
  <c r="T411" i="8"/>
  <c r="AK411" i="8"/>
  <c r="N411" i="8"/>
  <c r="Y411" i="8"/>
  <c r="AS411" i="8"/>
  <c r="F411" i="8"/>
  <c r="AI411" i="8"/>
  <c r="S411" i="8"/>
  <c r="C411" i="8"/>
  <c r="AA411" i="8"/>
  <c r="AB411" i="8"/>
  <c r="O411" i="8"/>
  <c r="AF411" i="8"/>
  <c r="AJ411" i="8"/>
  <c r="AD411" i="5"/>
  <c r="M411" i="5"/>
  <c r="AV411" i="5"/>
  <c r="AS411" i="5"/>
  <c r="D411" i="5"/>
  <c r="AL411" i="5"/>
  <c r="E411" i="5"/>
  <c r="AP411" i="5"/>
  <c r="Y411" i="5"/>
  <c r="AU411" i="5"/>
  <c r="R411" i="5"/>
  <c r="AC411" i="5"/>
  <c r="L411" i="5"/>
  <c r="W411" i="5"/>
  <c r="O411" i="5"/>
  <c r="P411" i="5"/>
  <c r="AH411" i="5"/>
  <c r="B411" i="5"/>
  <c r="K411" i="5"/>
  <c r="AR411" i="5"/>
  <c r="AN411" i="5"/>
  <c r="AG411" i="5"/>
  <c r="AK411" i="5"/>
  <c r="U411" i="5"/>
  <c r="J411" i="5"/>
  <c r="S411" i="5"/>
  <c r="AF411" i="5"/>
  <c r="I411" i="5"/>
  <c r="AW411" i="5"/>
  <c r="T411" i="5"/>
  <c r="AX411" i="5"/>
  <c r="F411" i="5"/>
  <c r="H411" i="5"/>
  <c r="AE411" i="5"/>
  <c r="AQ411" i="5"/>
  <c r="Q411" i="5"/>
  <c r="X411" i="5"/>
  <c r="C411" i="5"/>
  <c r="AO411" i="5"/>
  <c r="AB411" i="5"/>
  <c r="AA411" i="5"/>
  <c r="AJ411" i="5"/>
  <c r="N411" i="5"/>
  <c r="AI411" i="5"/>
  <c r="AY411" i="5"/>
  <c r="V411" i="5"/>
  <c r="AM411" i="5"/>
  <c r="Z411" i="5"/>
  <c r="AT411" i="5"/>
  <c r="AL411" i="2"/>
  <c r="AN411" i="2"/>
  <c r="AT411" i="2"/>
  <c r="AO411" i="2"/>
  <c r="Z411" i="2"/>
  <c r="T411" i="2"/>
  <c r="AD411" i="2"/>
  <c r="F411" i="2"/>
  <c r="N411" i="2"/>
  <c r="B411" i="2"/>
  <c r="AJ411" i="2"/>
  <c r="AG411" i="2"/>
  <c r="I411" i="2"/>
  <c r="AW411" i="2"/>
  <c r="S411" i="2"/>
  <c r="AC411" i="2"/>
  <c r="Y411" i="2"/>
  <c r="AE411" i="2"/>
  <c r="M411" i="2"/>
  <c r="L411" i="2"/>
  <c r="AQ411" i="2"/>
  <c r="AU411" i="2"/>
  <c r="J411" i="2"/>
  <c r="X411" i="2"/>
  <c r="AI411" i="2"/>
  <c r="AB411" i="2"/>
  <c r="W411" i="2"/>
  <c r="V411" i="2"/>
  <c r="AY411" i="2"/>
  <c r="K411" i="2"/>
  <c r="U411" i="2"/>
  <c r="AM411" i="2"/>
  <c r="D411" i="2"/>
  <c r="Q411" i="2"/>
  <c r="AA411" i="2"/>
  <c r="AH411" i="2"/>
  <c r="AS411" i="2"/>
  <c r="O411" i="2"/>
  <c r="R411" i="2"/>
  <c r="AR411" i="2"/>
  <c r="C411" i="2"/>
  <c r="AF411" i="2"/>
  <c r="AP411" i="2"/>
  <c r="AX411" i="2"/>
  <c r="AK411" i="2"/>
  <c r="P411" i="2"/>
  <c r="E411" i="2"/>
  <c r="AV411" i="2"/>
  <c r="H411" i="2"/>
  <c r="AK411" i="9"/>
  <c r="K411" i="9"/>
  <c r="AH411" i="9"/>
  <c r="AB411" i="9"/>
  <c r="AT411" i="9"/>
  <c r="Y411" i="9"/>
  <c r="AO411" i="9"/>
  <c r="O411" i="9"/>
  <c r="W411" i="9"/>
  <c r="M411" i="9"/>
  <c r="U411" i="9"/>
  <c r="AG411" i="9"/>
  <c r="R411" i="9"/>
  <c r="AN411" i="9"/>
  <c r="E411" i="9"/>
  <c r="J411" i="9"/>
  <c r="Q411" i="9"/>
  <c r="AA411" i="9"/>
  <c r="AJ411" i="9"/>
  <c r="AF411" i="9"/>
  <c r="H411" i="9"/>
  <c r="N411" i="9"/>
  <c r="T411" i="9"/>
  <c r="I411" i="9"/>
  <c r="AR411" i="9"/>
  <c r="AM411" i="9"/>
  <c r="D411" i="9"/>
  <c r="AE411" i="9"/>
  <c r="AY411" i="9"/>
  <c r="C411" i="9"/>
  <c r="AX411" i="9"/>
  <c r="AV411" i="9"/>
  <c r="AW411" i="9"/>
  <c r="AQ411" i="9"/>
  <c r="Z411" i="9"/>
  <c r="F411" i="9"/>
  <c r="L411" i="9"/>
  <c r="B411" i="9"/>
  <c r="AL411" i="9"/>
  <c r="AU411" i="9"/>
  <c r="X411" i="9"/>
  <c r="AS411" i="9"/>
  <c r="AI411" i="9"/>
  <c r="S411" i="9"/>
  <c r="AP411" i="9"/>
  <c r="P411" i="9"/>
  <c r="AD411" i="9"/>
  <c r="V411" i="9"/>
  <c r="AC411" i="9"/>
  <c r="AG411" i="6"/>
  <c r="AK411" i="6"/>
  <c r="B411" i="6"/>
  <c r="N411" i="6"/>
  <c r="U411" i="6"/>
  <c r="Y411" i="6"/>
  <c r="AU411" i="6"/>
  <c r="AI411" i="6"/>
  <c r="I411" i="6"/>
  <c r="M411" i="6"/>
  <c r="W411" i="6"/>
  <c r="K411" i="6"/>
  <c r="AP411" i="6"/>
  <c r="AV411" i="6"/>
  <c r="AR411" i="6"/>
  <c r="AF411" i="6"/>
  <c r="AD411" i="6"/>
  <c r="AJ411" i="6"/>
  <c r="T411" i="6"/>
  <c r="AE411" i="6"/>
  <c r="R411" i="6"/>
  <c r="X411" i="6"/>
  <c r="AQ411" i="6"/>
  <c r="AB411" i="6"/>
  <c r="F411" i="6"/>
  <c r="L411" i="6"/>
  <c r="S411" i="6"/>
  <c r="H411" i="6"/>
  <c r="AT411" i="6"/>
  <c r="AO411" i="6"/>
  <c r="AY411" i="6"/>
  <c r="AN411" i="6"/>
  <c r="AH411" i="6"/>
  <c r="AC411" i="6"/>
  <c r="AA411" i="6"/>
  <c r="P411" i="6"/>
  <c r="D411" i="6"/>
  <c r="V411" i="6"/>
  <c r="Q411" i="6"/>
  <c r="C411" i="6"/>
  <c r="AM411" i="6"/>
  <c r="AL411" i="6"/>
  <c r="J411" i="6"/>
  <c r="AS411" i="6"/>
  <c r="E411" i="6"/>
  <c r="AW411" i="6"/>
  <c r="AX411" i="6"/>
  <c r="O411" i="6"/>
  <c r="Z411" i="6"/>
  <c r="G413" i="11"/>
  <c r="G412" i="2"/>
  <c r="G412" i="8"/>
  <c r="G412" i="7"/>
  <c r="G412" i="6"/>
  <c r="G412" i="5"/>
  <c r="U411" i="10"/>
  <c r="AO411" i="10"/>
  <c r="T411" i="10"/>
  <c r="H411" i="10"/>
  <c r="I411" i="10"/>
  <c r="AC411" i="10"/>
  <c r="AT411" i="10"/>
  <c r="AY411" i="10"/>
  <c r="AR411" i="10"/>
  <c r="Q411" i="10"/>
  <c r="P411" i="10"/>
  <c r="Y411" i="10"/>
  <c r="AF411" i="10"/>
  <c r="E411" i="10"/>
  <c r="AM411" i="10"/>
  <c r="C411" i="10"/>
  <c r="AQ411" i="10"/>
  <c r="AN411" i="10"/>
  <c r="O411" i="10"/>
  <c r="AH411" i="10"/>
  <c r="AE411" i="10"/>
  <c r="AB411" i="10"/>
  <c r="AL411" i="10"/>
  <c r="Z411" i="10"/>
  <c r="AI411" i="10"/>
  <c r="X411" i="10"/>
  <c r="AK411" i="10"/>
  <c r="D411" i="10"/>
  <c r="W411" i="10"/>
  <c r="V411" i="10"/>
  <c r="K411" i="10"/>
  <c r="AV411" i="10"/>
  <c r="AS411" i="10"/>
  <c r="N411" i="10"/>
  <c r="AG411" i="10"/>
  <c r="M411" i="10"/>
  <c r="S411" i="10"/>
  <c r="AJ411" i="10"/>
  <c r="AP411" i="10"/>
  <c r="L411" i="10"/>
  <c r="R411" i="10"/>
  <c r="J411" i="10"/>
  <c r="AX411" i="10"/>
  <c r="AU411" i="10"/>
  <c r="AD411" i="10"/>
  <c r="F411" i="10"/>
  <c r="B411" i="10"/>
  <c r="AW411" i="10"/>
  <c r="AA411" i="10"/>
  <c r="G411" i="7"/>
  <c r="AB412" i="9" l="1"/>
  <c r="AL412" i="9"/>
  <c r="AX412" i="9"/>
  <c r="M412" i="9"/>
  <c r="O412" i="9"/>
  <c r="U412" i="9"/>
  <c r="S412" i="9"/>
  <c r="D412" i="9"/>
  <c r="B412" i="9"/>
  <c r="E412" i="9"/>
  <c r="AW412" i="9"/>
  <c r="AK412" i="9"/>
  <c r="AU412" i="9"/>
  <c r="AN412" i="9"/>
  <c r="AH412" i="9"/>
  <c r="R412" i="9"/>
  <c r="AS412" i="9"/>
  <c r="AI412" i="9"/>
  <c r="AA412" i="9"/>
  <c r="L412" i="9"/>
  <c r="AV412" i="9"/>
  <c r="AT412" i="9"/>
  <c r="W412" i="9"/>
  <c r="N412" i="9"/>
  <c r="AG412" i="9"/>
  <c r="Q412" i="9"/>
  <c r="K412" i="9"/>
  <c r="AQ412" i="9"/>
  <c r="J412" i="9"/>
  <c r="AR412" i="9"/>
  <c r="P412" i="9"/>
  <c r="AM412" i="9"/>
  <c r="AY412" i="9"/>
  <c r="Z412" i="9"/>
  <c r="AO412" i="9"/>
  <c r="T412" i="9"/>
  <c r="X412" i="9"/>
  <c r="V412" i="9"/>
  <c r="F412" i="9"/>
  <c r="AF412" i="9"/>
  <c r="I412" i="9"/>
  <c r="AE412" i="9"/>
  <c r="H412" i="9"/>
  <c r="AP412" i="9"/>
  <c r="AJ412" i="9"/>
  <c r="C412" i="9"/>
  <c r="Y412" i="9"/>
  <c r="AC412" i="9"/>
  <c r="AD412" i="9"/>
  <c r="F412" i="5"/>
  <c r="C412" i="5"/>
  <c r="Y412" i="5"/>
  <c r="M412" i="5"/>
  <c r="AT412" i="5"/>
  <c r="AO412" i="5"/>
  <c r="D412" i="5"/>
  <c r="AY412" i="5"/>
  <c r="AG412" i="5"/>
  <c r="AB412" i="5"/>
  <c r="AV412" i="5"/>
  <c r="AU412" i="5"/>
  <c r="T412" i="5"/>
  <c r="O412" i="5"/>
  <c r="X412" i="5"/>
  <c r="AK412" i="5"/>
  <c r="B412" i="5"/>
  <c r="AR412" i="5"/>
  <c r="AJ412" i="5"/>
  <c r="AS412" i="5"/>
  <c r="AN412" i="5"/>
  <c r="V412" i="5"/>
  <c r="AI412" i="5"/>
  <c r="AF412" i="5"/>
  <c r="AA412" i="5"/>
  <c r="AM412" i="5"/>
  <c r="L412" i="5"/>
  <c r="S412" i="5"/>
  <c r="N412" i="5"/>
  <c r="U412" i="5"/>
  <c r="AL412" i="5"/>
  <c r="AP412" i="5"/>
  <c r="AQ412" i="5"/>
  <c r="Z412" i="5"/>
  <c r="AE412" i="5"/>
  <c r="J412" i="5"/>
  <c r="P412" i="5"/>
  <c r="AX412" i="5"/>
  <c r="H412" i="5"/>
  <c r="AW412" i="5"/>
  <c r="AH412" i="5"/>
  <c r="W412" i="5"/>
  <c r="Q412" i="5"/>
  <c r="K412" i="5"/>
  <c r="R412" i="5"/>
  <c r="AD412" i="5"/>
  <c r="I412" i="5"/>
  <c r="AC412" i="5"/>
  <c r="E412" i="5"/>
  <c r="AU412" i="2"/>
  <c r="V412" i="2"/>
  <c r="S412" i="2"/>
  <c r="AT412" i="2"/>
  <c r="W412" i="2"/>
  <c r="AN412" i="2"/>
  <c r="O412" i="2"/>
  <c r="AB412" i="2"/>
  <c r="K412" i="2"/>
  <c r="T412" i="2"/>
  <c r="AX412" i="2"/>
  <c r="AD412" i="2"/>
  <c r="AW412" i="2"/>
  <c r="AS412" i="2"/>
  <c r="D412" i="2"/>
  <c r="N412" i="2"/>
  <c r="AA412" i="2"/>
  <c r="AK412" i="2"/>
  <c r="AG412" i="2"/>
  <c r="AL412" i="2"/>
  <c r="AR412" i="2"/>
  <c r="AE412" i="2"/>
  <c r="M412" i="2"/>
  <c r="I412" i="2"/>
  <c r="B412" i="2"/>
  <c r="AQ412" i="2"/>
  <c r="X412" i="2"/>
  <c r="AF412" i="2"/>
  <c r="L412" i="2"/>
  <c r="P412" i="2"/>
  <c r="AI412" i="2"/>
  <c r="AY412" i="2"/>
  <c r="U412" i="2"/>
  <c r="H412" i="2"/>
  <c r="AP412" i="2"/>
  <c r="AO412" i="2"/>
  <c r="J412" i="2"/>
  <c r="E412" i="2"/>
  <c r="AC412" i="2"/>
  <c r="Y412" i="2"/>
  <c r="R412" i="2"/>
  <c r="AJ412" i="2"/>
  <c r="Z412" i="2"/>
  <c r="F412" i="2"/>
  <c r="AH412" i="2"/>
  <c r="Q412" i="2"/>
  <c r="AV412" i="2"/>
  <c r="AM412" i="2"/>
  <c r="C412" i="2"/>
  <c r="P412" i="6"/>
  <c r="V412" i="6"/>
  <c r="AL412" i="6"/>
  <c r="Z412" i="6"/>
  <c r="AT412" i="6"/>
  <c r="D412" i="6"/>
  <c r="J412" i="6"/>
  <c r="N412" i="6"/>
  <c r="B412" i="6"/>
  <c r="AR412" i="6"/>
  <c r="AM412" i="6"/>
  <c r="AX412" i="6"/>
  <c r="AK412" i="6"/>
  <c r="AC412" i="6"/>
  <c r="AF412" i="6"/>
  <c r="AA412" i="6"/>
  <c r="Y412" i="6"/>
  <c r="M412" i="6"/>
  <c r="T412" i="6"/>
  <c r="O412" i="6"/>
  <c r="AW412" i="6"/>
  <c r="AJ412" i="6"/>
  <c r="H412" i="6"/>
  <c r="C412" i="6"/>
  <c r="X412" i="6"/>
  <c r="L412" i="6"/>
  <c r="AQ412" i="6"/>
  <c r="AV412" i="6"/>
  <c r="AS412" i="6"/>
  <c r="AG412" i="6"/>
  <c r="AE412" i="6"/>
  <c r="AI412" i="6"/>
  <c r="U412" i="6"/>
  <c r="I412" i="6"/>
  <c r="S412" i="6"/>
  <c r="W412" i="6"/>
  <c r="AP412" i="6"/>
  <c r="AY412" i="6"/>
  <c r="K412" i="6"/>
  <c r="R412" i="6"/>
  <c r="AD412" i="6"/>
  <c r="AN412" i="6"/>
  <c r="AU412" i="6"/>
  <c r="AO412" i="6"/>
  <c r="F412" i="6"/>
  <c r="AB412" i="6"/>
  <c r="AH412" i="6"/>
  <c r="Q412" i="6"/>
  <c r="E412" i="6"/>
  <c r="AA412" i="7"/>
  <c r="AU412" i="7"/>
  <c r="AW412" i="7"/>
  <c r="E412" i="7"/>
  <c r="N412" i="7"/>
  <c r="AD412" i="7"/>
  <c r="T412" i="7"/>
  <c r="AK412" i="7"/>
  <c r="AM412" i="7"/>
  <c r="K412" i="7"/>
  <c r="AT412" i="7"/>
  <c r="AJ412" i="7"/>
  <c r="Z412" i="7"/>
  <c r="AS412" i="7"/>
  <c r="Q412" i="7"/>
  <c r="AH412" i="7"/>
  <c r="M412" i="7"/>
  <c r="AB412" i="7"/>
  <c r="AP412" i="7"/>
  <c r="AG412" i="7"/>
  <c r="AY412" i="7"/>
  <c r="I412" i="7"/>
  <c r="P412" i="7"/>
  <c r="AX412" i="7"/>
  <c r="AL412" i="7"/>
  <c r="AR412" i="7"/>
  <c r="AO412" i="7"/>
  <c r="V412" i="7"/>
  <c r="AQ412" i="7"/>
  <c r="Y412" i="7"/>
  <c r="X412" i="7"/>
  <c r="J412" i="7"/>
  <c r="D412" i="7"/>
  <c r="AE412" i="7"/>
  <c r="L412" i="7"/>
  <c r="H412" i="7"/>
  <c r="W412" i="7"/>
  <c r="C412" i="7"/>
  <c r="S412" i="7"/>
  <c r="AV412" i="7"/>
  <c r="AI412" i="7"/>
  <c r="AC412" i="7"/>
  <c r="AF412" i="7"/>
  <c r="R412" i="7"/>
  <c r="U412" i="7"/>
  <c r="AN412" i="7"/>
  <c r="O412" i="7"/>
  <c r="B412" i="7"/>
  <c r="F412" i="7"/>
  <c r="R412" i="10"/>
  <c r="AA412" i="10"/>
  <c r="W412" i="10"/>
  <c r="H412" i="10"/>
  <c r="F412" i="10"/>
  <c r="O412" i="10"/>
  <c r="AV412" i="10"/>
  <c r="AK412" i="10"/>
  <c r="AS412" i="10"/>
  <c r="AO412" i="10"/>
  <c r="C412" i="10"/>
  <c r="V412" i="10"/>
  <c r="AI412" i="10"/>
  <c r="AG412" i="10"/>
  <c r="AC412" i="10"/>
  <c r="AX412" i="10"/>
  <c r="AU412" i="10"/>
  <c r="K412" i="10"/>
  <c r="U412" i="10"/>
  <c r="Q412" i="10"/>
  <c r="AL412" i="10"/>
  <c r="T412" i="10"/>
  <c r="I412" i="10"/>
  <c r="E412" i="10"/>
  <c r="Z412" i="10"/>
  <c r="AT412" i="10"/>
  <c r="AE412" i="10"/>
  <c r="AB412" i="10"/>
  <c r="B412" i="10"/>
  <c r="AR412" i="10"/>
  <c r="AW412" i="10"/>
  <c r="AP412" i="10"/>
  <c r="M412" i="10"/>
  <c r="AD412" i="10"/>
  <c r="L412" i="10"/>
  <c r="AN412" i="10"/>
  <c r="AJ412" i="10"/>
  <c r="P412" i="10"/>
  <c r="J412" i="10"/>
  <c r="D412" i="10"/>
  <c r="AH412" i="10"/>
  <c r="AM412" i="10"/>
  <c r="AF412" i="10"/>
  <c r="AQ412" i="10"/>
  <c r="S412" i="10"/>
  <c r="AY412" i="10"/>
  <c r="Y412" i="10"/>
  <c r="N412" i="10"/>
  <c r="X412" i="10"/>
  <c r="G412" i="9"/>
  <c r="G412" i="10"/>
  <c r="G414" i="11"/>
  <c r="G413" i="9"/>
  <c r="G413" i="10"/>
  <c r="G413" i="8"/>
  <c r="G413" i="7"/>
  <c r="G413" i="6"/>
  <c r="G413" i="5"/>
  <c r="AX412" i="8"/>
  <c r="AQ412" i="8"/>
  <c r="S412" i="8"/>
  <c r="AD412" i="8"/>
  <c r="AL412" i="8"/>
  <c r="Y412" i="8"/>
  <c r="AJ412" i="8"/>
  <c r="AO412" i="8"/>
  <c r="Z412" i="8"/>
  <c r="H412" i="8"/>
  <c r="M412" i="8"/>
  <c r="AN412" i="8"/>
  <c r="N412" i="8"/>
  <c r="AP412" i="8"/>
  <c r="AW412" i="8"/>
  <c r="I412" i="8"/>
  <c r="B412" i="8"/>
  <c r="X412" i="8"/>
  <c r="Q412" i="8"/>
  <c r="V412" i="8"/>
  <c r="AU412" i="8"/>
  <c r="AV412" i="8"/>
  <c r="R412" i="8"/>
  <c r="AI412" i="8"/>
  <c r="AK412" i="8"/>
  <c r="L412" i="8"/>
  <c r="J412" i="8"/>
  <c r="AY412" i="8"/>
  <c r="W412" i="8"/>
  <c r="T412" i="8"/>
  <c r="AH412" i="8"/>
  <c r="AC412" i="8"/>
  <c r="AM412" i="8"/>
  <c r="K412" i="8"/>
  <c r="D412" i="8"/>
  <c r="F412" i="8"/>
  <c r="AB412" i="8"/>
  <c r="AA412" i="8"/>
  <c r="AT412" i="8"/>
  <c r="AS412" i="8"/>
  <c r="AG412" i="8"/>
  <c r="O412" i="8"/>
  <c r="AE412" i="8"/>
  <c r="U412" i="8"/>
  <c r="E412" i="8"/>
  <c r="C412" i="8"/>
  <c r="P412" i="8"/>
  <c r="AR412" i="8"/>
  <c r="AF412" i="8"/>
  <c r="AH413" i="2" l="1"/>
  <c r="AC413" i="2"/>
  <c r="Z413" i="2"/>
  <c r="AK413" i="2"/>
  <c r="V413" i="2"/>
  <c r="Q413" i="2"/>
  <c r="D413" i="2"/>
  <c r="AJ413" i="2"/>
  <c r="J413" i="2"/>
  <c r="E413" i="2"/>
  <c r="AR413" i="2"/>
  <c r="AA413" i="2"/>
  <c r="AG413" i="2"/>
  <c r="M413" i="2"/>
  <c r="C413" i="2"/>
  <c r="T413" i="2"/>
  <c r="AU413" i="2"/>
  <c r="AQ413" i="2"/>
  <c r="L413" i="2"/>
  <c r="B413" i="2"/>
  <c r="N413" i="2"/>
  <c r="AI413" i="2"/>
  <c r="AE413" i="2"/>
  <c r="AX413" i="2"/>
  <c r="AW413" i="2"/>
  <c r="P413" i="2"/>
  <c r="S413" i="2"/>
  <c r="F413" i="2"/>
  <c r="AN413" i="2"/>
  <c r="AO413" i="2"/>
  <c r="AM413" i="2"/>
  <c r="AF413" i="2"/>
  <c r="AL413" i="2"/>
  <c r="AY413" i="2"/>
  <c r="R413" i="2"/>
  <c r="K413" i="2"/>
  <c r="H413" i="2"/>
  <c r="AT413" i="2"/>
  <c r="AV413" i="2"/>
  <c r="I413" i="2"/>
  <c r="AD413" i="2"/>
  <c r="AB413" i="2"/>
  <c r="Y413" i="2"/>
  <c r="AP413" i="2"/>
  <c r="X413" i="2"/>
  <c r="W413" i="2"/>
  <c r="U413" i="2"/>
  <c r="AS413" i="2"/>
  <c r="O413" i="2"/>
  <c r="G415" i="11"/>
  <c r="G414" i="2"/>
  <c r="G414" i="10"/>
  <c r="G414" i="9"/>
  <c r="G414" i="8"/>
  <c r="G414" i="6"/>
  <c r="G414" i="5"/>
  <c r="AH413" i="6"/>
  <c r="AB413" i="6"/>
  <c r="AY413" i="6"/>
  <c r="AL413" i="6"/>
  <c r="U413" i="6"/>
  <c r="O413" i="6"/>
  <c r="Y413" i="6"/>
  <c r="L413" i="6"/>
  <c r="B413" i="6"/>
  <c r="AV413" i="6"/>
  <c r="AI413" i="6"/>
  <c r="AT413" i="6"/>
  <c r="AX413" i="6"/>
  <c r="V413" i="6"/>
  <c r="I413" i="6"/>
  <c r="AG413" i="6"/>
  <c r="AK413" i="6"/>
  <c r="AS413" i="6"/>
  <c r="AE413" i="6"/>
  <c r="S413" i="6"/>
  <c r="X413" i="6"/>
  <c r="R413" i="6"/>
  <c r="AD413" i="6"/>
  <c r="F413" i="6"/>
  <c r="K413" i="6"/>
  <c r="AQ413" i="6"/>
  <c r="AA413" i="6"/>
  <c r="AR413" i="6"/>
  <c r="AP413" i="6"/>
  <c r="AW413" i="6"/>
  <c r="Q413" i="6"/>
  <c r="E413" i="6"/>
  <c r="AF413" i="6"/>
  <c r="AC413" i="6"/>
  <c r="AJ413" i="6"/>
  <c r="AN413" i="6"/>
  <c r="D413" i="6"/>
  <c r="T413" i="6"/>
  <c r="P413" i="6"/>
  <c r="W413" i="6"/>
  <c r="N413" i="6"/>
  <c r="AU413" i="6"/>
  <c r="AO413" i="6"/>
  <c r="Z413" i="6"/>
  <c r="M413" i="6"/>
  <c r="H413" i="6"/>
  <c r="C413" i="6"/>
  <c r="J413" i="6"/>
  <c r="AM413" i="6"/>
  <c r="AC413" i="7"/>
  <c r="AA413" i="7"/>
  <c r="Z413" i="7"/>
  <c r="AF413" i="7"/>
  <c r="AI413" i="7"/>
  <c r="Q413" i="7"/>
  <c r="N413" i="7"/>
  <c r="J413" i="7"/>
  <c r="S413" i="7"/>
  <c r="E413" i="7"/>
  <c r="AX413" i="7"/>
  <c r="AK413" i="7"/>
  <c r="L413" i="7"/>
  <c r="AQ413" i="7"/>
  <c r="AH413" i="7"/>
  <c r="U413" i="7"/>
  <c r="I413" i="7"/>
  <c r="AD413" i="7"/>
  <c r="R413" i="7"/>
  <c r="D413" i="7"/>
  <c r="AR413" i="7"/>
  <c r="P413" i="7"/>
  <c r="AW413" i="7"/>
  <c r="Y413" i="7"/>
  <c r="F413" i="7"/>
  <c r="C413" i="7"/>
  <c r="AG413" i="7"/>
  <c r="X413" i="7"/>
  <c r="AL413" i="7"/>
  <c r="AP413" i="7"/>
  <c r="M413" i="7"/>
  <c r="W413" i="7"/>
  <c r="T413" i="7"/>
  <c r="AB413" i="7"/>
  <c r="AU413" i="7"/>
  <c r="AY413" i="7"/>
  <c r="H413" i="7"/>
  <c r="O413" i="7"/>
  <c r="AE413" i="7"/>
  <c r="V413" i="7"/>
  <c r="AV413" i="7"/>
  <c r="AO413" i="7"/>
  <c r="AN413" i="7"/>
  <c r="AT413" i="7"/>
  <c r="AM413" i="7"/>
  <c r="AJ413" i="7"/>
  <c r="AS413" i="7"/>
  <c r="B413" i="7"/>
  <c r="K413" i="7"/>
  <c r="AC413" i="10"/>
  <c r="AX413" i="10"/>
  <c r="L413" i="10"/>
  <c r="U413" i="10"/>
  <c r="Q413" i="10"/>
  <c r="AL413" i="10"/>
  <c r="AI413" i="10"/>
  <c r="AS413" i="10"/>
  <c r="E413" i="10"/>
  <c r="Z413" i="10"/>
  <c r="I413" i="10"/>
  <c r="R413" i="10"/>
  <c r="AN413" i="10"/>
  <c r="N413" i="10"/>
  <c r="AH413" i="10"/>
  <c r="AP413" i="10"/>
  <c r="AB413" i="10"/>
  <c r="B413" i="10"/>
  <c r="H413" i="10"/>
  <c r="J413" i="10"/>
  <c r="P413" i="10"/>
  <c r="AW413" i="10"/>
  <c r="AG413" i="10"/>
  <c r="AT413" i="10"/>
  <c r="AJ413" i="10"/>
  <c r="AO413" i="10"/>
  <c r="X413" i="10"/>
  <c r="D413" i="10"/>
  <c r="F413" i="10"/>
  <c r="AY413" i="10"/>
  <c r="AF413" i="10"/>
  <c r="AM413" i="10"/>
  <c r="AD413" i="10"/>
  <c r="AA413" i="10"/>
  <c r="W413" i="10"/>
  <c r="O413" i="10"/>
  <c r="V413" i="10"/>
  <c r="C413" i="10"/>
  <c r="AU413" i="10"/>
  <c r="AQ413" i="10"/>
  <c r="Y413" i="10"/>
  <c r="T413" i="10"/>
  <c r="S413" i="10"/>
  <c r="AV413" i="10"/>
  <c r="AE413" i="10"/>
  <c r="AR413" i="10"/>
  <c r="AK413" i="10"/>
  <c r="M413" i="10"/>
  <c r="K413" i="10"/>
  <c r="D413" i="9"/>
  <c r="X413" i="9"/>
  <c r="AK413" i="9"/>
  <c r="L413" i="9"/>
  <c r="AS413" i="9"/>
  <c r="AP413" i="9"/>
  <c r="AJ413" i="9"/>
  <c r="AW413" i="9"/>
  <c r="AG413" i="9"/>
  <c r="AC413" i="9"/>
  <c r="AH413" i="9"/>
  <c r="V413" i="9"/>
  <c r="AV413" i="9"/>
  <c r="U413" i="9"/>
  <c r="P413" i="9"/>
  <c r="K413" i="9"/>
  <c r="AM413" i="9"/>
  <c r="I413" i="9"/>
  <c r="C413" i="9"/>
  <c r="AF413" i="9"/>
  <c r="AI413" i="9"/>
  <c r="AR413" i="9"/>
  <c r="AT413" i="9"/>
  <c r="F413" i="9"/>
  <c r="W413" i="9"/>
  <c r="AE413" i="9"/>
  <c r="Z413" i="9"/>
  <c r="AY413" i="9"/>
  <c r="T413" i="9"/>
  <c r="AQ413" i="9"/>
  <c r="Y413" i="9"/>
  <c r="AX413" i="9"/>
  <c r="AU413" i="9"/>
  <c r="B413" i="9"/>
  <c r="AA413" i="9"/>
  <c r="AL413" i="9"/>
  <c r="R413" i="9"/>
  <c r="S413" i="9"/>
  <c r="E413" i="9"/>
  <c r="O413" i="9"/>
  <c r="AD413" i="9"/>
  <c r="N413" i="9"/>
  <c r="Q413" i="9"/>
  <c r="M413" i="9"/>
  <c r="J413" i="9"/>
  <c r="H413" i="9"/>
  <c r="AB413" i="9"/>
  <c r="AO413" i="9"/>
  <c r="AN413" i="9"/>
  <c r="U413" i="8"/>
  <c r="V413" i="8"/>
  <c r="AX413" i="8"/>
  <c r="I413" i="8"/>
  <c r="E413" i="8"/>
  <c r="P413" i="8"/>
  <c r="AL413" i="8"/>
  <c r="AW413" i="8"/>
  <c r="AR413" i="8"/>
  <c r="AO413" i="8"/>
  <c r="AU413" i="8"/>
  <c r="AI413" i="8"/>
  <c r="AK413" i="8"/>
  <c r="AC413" i="8"/>
  <c r="R413" i="8"/>
  <c r="C413" i="8"/>
  <c r="W413" i="8"/>
  <c r="Y413" i="8"/>
  <c r="N413" i="8"/>
  <c r="AM413" i="8"/>
  <c r="AP413" i="8"/>
  <c r="M413" i="8"/>
  <c r="AT413" i="8"/>
  <c r="Q413" i="8"/>
  <c r="B413" i="8"/>
  <c r="AV413" i="8"/>
  <c r="AB413" i="8"/>
  <c r="AH413" i="8"/>
  <c r="AF413" i="8"/>
  <c r="AJ413" i="8"/>
  <c r="J413" i="8"/>
  <c r="K413" i="8"/>
  <c r="AE413" i="8"/>
  <c r="X413" i="8"/>
  <c r="AQ413" i="8"/>
  <c r="AD413" i="8"/>
  <c r="F413" i="8"/>
  <c r="L413" i="8"/>
  <c r="AA413" i="8"/>
  <c r="Z413" i="8"/>
  <c r="D413" i="8"/>
  <c r="AG413" i="8"/>
  <c r="AN413" i="8"/>
  <c r="S413" i="8"/>
  <c r="O413" i="8"/>
  <c r="AS413" i="8"/>
  <c r="H413" i="8"/>
  <c r="AY413" i="8"/>
  <c r="T413" i="8"/>
  <c r="G413" i="2"/>
  <c r="AI413" i="5"/>
  <c r="AE413" i="5"/>
  <c r="T413" i="5"/>
  <c r="V413" i="5"/>
  <c r="R413" i="5"/>
  <c r="AL413" i="5"/>
  <c r="B413" i="5"/>
  <c r="I413" i="5"/>
  <c r="E413" i="5"/>
  <c r="N413" i="5"/>
  <c r="AM413" i="5"/>
  <c r="AU413" i="5"/>
  <c r="AQ413" i="5"/>
  <c r="AK413" i="5"/>
  <c r="AJ413" i="5"/>
  <c r="AH413" i="5"/>
  <c r="AD413" i="5"/>
  <c r="M413" i="5"/>
  <c r="AG413" i="5"/>
  <c r="U413" i="5"/>
  <c r="Q413" i="5"/>
  <c r="O413" i="5"/>
  <c r="Z413" i="5"/>
  <c r="H413" i="5"/>
  <c r="C413" i="5"/>
  <c r="L413" i="5"/>
  <c r="AC413" i="5"/>
  <c r="AX413" i="5"/>
  <c r="AN413" i="5"/>
  <c r="AS413" i="5"/>
  <c r="AT413" i="5"/>
  <c r="AY413" i="5"/>
  <c r="AA413" i="5"/>
  <c r="AP413" i="5"/>
  <c r="AB413" i="5"/>
  <c r="AF413" i="5"/>
  <c r="X413" i="5"/>
  <c r="K413" i="5"/>
  <c r="Y413" i="5"/>
  <c r="P413" i="5"/>
  <c r="AV413" i="5"/>
  <c r="AR413" i="5"/>
  <c r="AO413" i="5"/>
  <c r="AW413" i="5"/>
  <c r="S413" i="5"/>
  <c r="D413" i="5"/>
  <c r="F413" i="5"/>
  <c r="W413" i="5"/>
  <c r="J413" i="5"/>
  <c r="O414" i="7" l="1"/>
  <c r="C414" i="7"/>
  <c r="AS414" i="7"/>
  <c r="AF414" i="7"/>
  <c r="S414" i="7"/>
  <c r="AY414" i="7"/>
  <c r="AM414" i="7"/>
  <c r="AA414" i="7"/>
  <c r="R414" i="7"/>
  <c r="M414" i="7"/>
  <c r="B414" i="7"/>
  <c r="J414" i="7"/>
  <c r="E414" i="7"/>
  <c r="AV414" i="7"/>
  <c r="AB414" i="7"/>
  <c r="AX414" i="7"/>
  <c r="AQ414" i="7"/>
  <c r="AC414" i="7"/>
  <c r="AT414" i="7"/>
  <c r="AO414" i="7"/>
  <c r="AD414" i="7"/>
  <c r="L414" i="7"/>
  <c r="N414" i="7"/>
  <c r="Q414" i="7"/>
  <c r="AN414" i="7"/>
  <c r="Y414" i="7"/>
  <c r="D414" i="7"/>
  <c r="W414" i="7"/>
  <c r="V414" i="7"/>
  <c r="AJ414" i="7"/>
  <c r="U414" i="7"/>
  <c r="T414" i="7"/>
  <c r="AL414" i="7"/>
  <c r="K414" i="7"/>
  <c r="AI414" i="7"/>
  <c r="I414" i="7"/>
  <c r="AU414" i="7"/>
  <c r="F414" i="7"/>
  <c r="P414" i="7"/>
  <c r="AK414" i="7"/>
  <c r="AP414" i="7"/>
  <c r="AE414" i="7"/>
  <c r="AG414" i="7"/>
  <c r="AH414" i="7"/>
  <c r="X414" i="7"/>
  <c r="AR414" i="7"/>
  <c r="AW414" i="7"/>
  <c r="H414" i="7"/>
  <c r="Z414" i="7"/>
  <c r="AV414" i="9"/>
  <c r="AW414" i="9"/>
  <c r="B414" i="9"/>
  <c r="AL414" i="9"/>
  <c r="AH414" i="9"/>
  <c r="AB414" i="9"/>
  <c r="AY414" i="9"/>
  <c r="AK414" i="9"/>
  <c r="U414" i="9"/>
  <c r="L414" i="9"/>
  <c r="X414" i="9"/>
  <c r="AJ414" i="9"/>
  <c r="H414" i="9"/>
  <c r="AS414" i="9"/>
  <c r="AX414" i="9"/>
  <c r="AI414" i="9"/>
  <c r="AU414" i="9"/>
  <c r="AA414" i="9"/>
  <c r="W414" i="9"/>
  <c r="O414" i="9"/>
  <c r="AG414" i="9"/>
  <c r="K414" i="9"/>
  <c r="AN414" i="9"/>
  <c r="N414" i="9"/>
  <c r="T414" i="9"/>
  <c r="AR414" i="9"/>
  <c r="Q414" i="9"/>
  <c r="AP414" i="9"/>
  <c r="S414" i="9"/>
  <c r="AF414" i="9"/>
  <c r="AC414" i="9"/>
  <c r="P414" i="9"/>
  <c r="M414" i="9"/>
  <c r="AO414" i="9"/>
  <c r="AM414" i="9"/>
  <c r="F414" i="9"/>
  <c r="I414" i="9"/>
  <c r="AT414" i="9"/>
  <c r="D414" i="9"/>
  <c r="R414" i="9"/>
  <c r="E414" i="9"/>
  <c r="Z414" i="9"/>
  <c r="J414" i="9"/>
  <c r="C414" i="9"/>
  <c r="Y414" i="9"/>
  <c r="AE414" i="9"/>
  <c r="V414" i="9"/>
  <c r="AQ414" i="9"/>
  <c r="AD414" i="9"/>
  <c r="C414" i="10"/>
  <c r="X414" i="10"/>
  <c r="AQ414" i="10"/>
  <c r="AD414" i="10"/>
  <c r="AX414" i="10"/>
  <c r="L414" i="10"/>
  <c r="P414" i="10"/>
  <c r="U414" i="10"/>
  <c r="AL414" i="10"/>
  <c r="AU414" i="10"/>
  <c r="AP414" i="10"/>
  <c r="AS414" i="10"/>
  <c r="Z414" i="10"/>
  <c r="AI414" i="10"/>
  <c r="I414" i="10"/>
  <c r="S414" i="10"/>
  <c r="AO414" i="10"/>
  <c r="N414" i="10"/>
  <c r="W414" i="10"/>
  <c r="AN414" i="10"/>
  <c r="AB414" i="10"/>
  <c r="AC414" i="10"/>
  <c r="B414" i="10"/>
  <c r="K414" i="10"/>
  <c r="H414" i="10"/>
  <c r="T414" i="10"/>
  <c r="E414" i="10"/>
  <c r="AK414" i="10"/>
  <c r="AH414" i="10"/>
  <c r="AT414" i="10"/>
  <c r="V414" i="10"/>
  <c r="Q414" i="10"/>
  <c r="J414" i="10"/>
  <c r="AY414" i="10"/>
  <c r="AR414" i="10"/>
  <c r="AM414" i="10"/>
  <c r="R414" i="10"/>
  <c r="AA414" i="10"/>
  <c r="AG414" i="10"/>
  <c r="AW414" i="10"/>
  <c r="F414" i="10"/>
  <c r="M414" i="10"/>
  <c r="D414" i="10"/>
  <c r="O414" i="10"/>
  <c r="Y414" i="10"/>
  <c r="AV414" i="10"/>
  <c r="AJ414" i="10"/>
  <c r="AF414" i="10"/>
  <c r="AE414" i="10"/>
  <c r="X414" i="5"/>
  <c r="T414" i="5"/>
  <c r="AE414" i="5"/>
  <c r="V414" i="5"/>
  <c r="K414" i="5"/>
  <c r="L414" i="5"/>
  <c r="R414" i="5"/>
  <c r="AW414" i="5"/>
  <c r="AS414" i="5"/>
  <c r="AD414" i="5"/>
  <c r="E414" i="5"/>
  <c r="AJ414" i="5"/>
  <c r="AF414" i="5"/>
  <c r="I414" i="5"/>
  <c r="AV414" i="5"/>
  <c r="H414" i="5"/>
  <c r="W414" i="5"/>
  <c r="S414" i="5"/>
  <c r="AR414" i="5"/>
  <c r="AB414" i="5"/>
  <c r="B414" i="5"/>
  <c r="AX414" i="5"/>
  <c r="J414" i="5"/>
  <c r="F414" i="5"/>
  <c r="D414" i="5"/>
  <c r="AA414" i="5"/>
  <c r="AL414" i="5"/>
  <c r="AU414" i="5"/>
  <c r="AO414" i="5"/>
  <c r="AQ414" i="5"/>
  <c r="M414" i="5"/>
  <c r="P414" i="5"/>
  <c r="Z414" i="5"/>
  <c r="AH414" i="5"/>
  <c r="Q414" i="5"/>
  <c r="C414" i="5"/>
  <c r="N414" i="5"/>
  <c r="U414" i="5"/>
  <c r="AN414" i="5"/>
  <c r="AP414" i="5"/>
  <c r="AK414" i="5"/>
  <c r="AG414" i="5"/>
  <c r="O414" i="5"/>
  <c r="Y414" i="5"/>
  <c r="AI414" i="5"/>
  <c r="AY414" i="5"/>
  <c r="AT414" i="5"/>
  <c r="AM414" i="5"/>
  <c r="AC414" i="5"/>
  <c r="S414" i="2"/>
  <c r="X414" i="2"/>
  <c r="AL414" i="2"/>
  <c r="J414" i="2"/>
  <c r="B414" i="2"/>
  <c r="AH414" i="2"/>
  <c r="K414" i="2"/>
  <c r="AS414" i="2"/>
  <c r="AO414" i="2"/>
  <c r="AP414" i="2"/>
  <c r="AD414" i="2"/>
  <c r="D414" i="2"/>
  <c r="AG414" i="2"/>
  <c r="AC414" i="2"/>
  <c r="W414" i="2"/>
  <c r="Z414" i="2"/>
  <c r="F414" i="2"/>
  <c r="U414" i="2"/>
  <c r="Q414" i="2"/>
  <c r="AN414" i="2"/>
  <c r="Y414" i="2"/>
  <c r="AF414" i="2"/>
  <c r="AM414" i="2"/>
  <c r="P414" i="2"/>
  <c r="AV414" i="2"/>
  <c r="T414" i="2"/>
  <c r="AA414" i="2"/>
  <c r="AJ414" i="2"/>
  <c r="AU414" i="2"/>
  <c r="AR414" i="2"/>
  <c r="AI414" i="2"/>
  <c r="H414" i="2"/>
  <c r="M414" i="2"/>
  <c r="AQ414" i="2"/>
  <c r="R414" i="2"/>
  <c r="AE414" i="2"/>
  <c r="AX414" i="2"/>
  <c r="E414" i="2"/>
  <c r="AW414" i="2"/>
  <c r="AY414" i="2"/>
  <c r="AB414" i="2"/>
  <c r="C414" i="2"/>
  <c r="V414" i="2"/>
  <c r="AT414" i="2"/>
  <c r="O414" i="2"/>
  <c r="I414" i="2"/>
  <c r="AK414" i="2"/>
  <c r="N414" i="2"/>
  <c r="L414" i="2"/>
  <c r="J414" i="8"/>
  <c r="N414" i="8"/>
  <c r="E414" i="8"/>
  <c r="R414" i="8"/>
  <c r="AQ414" i="8"/>
  <c r="AX414" i="8"/>
  <c r="AO414" i="8"/>
  <c r="Q414" i="8"/>
  <c r="AE414" i="8"/>
  <c r="AC414" i="8"/>
  <c r="H414" i="8"/>
  <c r="I414" i="8"/>
  <c r="S414" i="8"/>
  <c r="M414" i="8"/>
  <c r="AN414" i="8"/>
  <c r="AJ414" i="8"/>
  <c r="AS414" i="8"/>
  <c r="D414" i="8"/>
  <c r="AG414" i="8"/>
  <c r="AU414" i="8"/>
  <c r="AR414" i="8"/>
  <c r="Y414" i="8"/>
  <c r="AB414" i="8"/>
  <c r="C414" i="8"/>
  <c r="AI414" i="8"/>
  <c r="AP414" i="8"/>
  <c r="F414" i="8"/>
  <c r="Z414" i="8"/>
  <c r="B414" i="8"/>
  <c r="W414" i="8"/>
  <c r="AA414" i="8"/>
  <c r="AL414" i="8"/>
  <c r="AW414" i="8"/>
  <c r="K414" i="8"/>
  <c r="L414" i="8"/>
  <c r="P414" i="8"/>
  <c r="AV414" i="8"/>
  <c r="AT414" i="8"/>
  <c r="AM414" i="8"/>
  <c r="AK414" i="8"/>
  <c r="X414" i="8"/>
  <c r="AH414" i="8"/>
  <c r="AY414" i="8"/>
  <c r="O414" i="8"/>
  <c r="U414" i="8"/>
  <c r="V414" i="8"/>
  <c r="AD414" i="8"/>
  <c r="AF414" i="8"/>
  <c r="T414" i="8"/>
  <c r="AS414" i="6"/>
  <c r="J414" i="6"/>
  <c r="Z414" i="6"/>
  <c r="P414" i="6"/>
  <c r="AI414" i="6"/>
  <c r="AG414" i="6"/>
  <c r="AK414" i="6"/>
  <c r="M414" i="6"/>
  <c r="AW414" i="6"/>
  <c r="AR414" i="6"/>
  <c r="V414" i="6"/>
  <c r="AO414" i="6"/>
  <c r="O414" i="6"/>
  <c r="AF414" i="6"/>
  <c r="I414" i="6"/>
  <c r="Y414" i="6"/>
  <c r="AV414" i="6"/>
  <c r="AQ414" i="6"/>
  <c r="AH414" i="6"/>
  <c r="L414" i="6"/>
  <c r="N414" i="6"/>
  <c r="AP414" i="6"/>
  <c r="S414" i="6"/>
  <c r="AB414" i="6"/>
  <c r="AM414" i="6"/>
  <c r="AD414" i="6"/>
  <c r="E414" i="6"/>
  <c r="B414" i="6"/>
  <c r="K414" i="6"/>
  <c r="R414" i="6"/>
  <c r="AY414" i="6"/>
  <c r="AA414" i="6"/>
  <c r="AJ414" i="6"/>
  <c r="F414" i="6"/>
  <c r="AE414" i="6"/>
  <c r="X414" i="6"/>
  <c r="H414" i="6"/>
  <c r="AN414" i="6"/>
  <c r="Q414" i="6"/>
  <c r="U414" i="6"/>
  <c r="AL414" i="6"/>
  <c r="D414" i="6"/>
  <c r="T414" i="6"/>
  <c r="AC414" i="6"/>
  <c r="AT414" i="6"/>
  <c r="W414" i="6"/>
  <c r="AU414" i="6"/>
  <c r="AX414" i="6"/>
  <c r="C414" i="6"/>
  <c r="G416" i="11"/>
  <c r="G415" i="2"/>
  <c r="G415" i="10"/>
  <c r="G415" i="7"/>
  <c r="G415" i="6"/>
  <c r="G415" i="5"/>
  <c r="G414" i="7"/>
  <c r="AA415" i="5" l="1"/>
  <c r="I415" i="5"/>
  <c r="AC415" i="5"/>
  <c r="AO415" i="5"/>
  <c r="N415" i="5"/>
  <c r="AU415" i="5"/>
  <c r="E415" i="5"/>
  <c r="Q415" i="5"/>
  <c r="AM415" i="5"/>
  <c r="AH415" i="5"/>
  <c r="AT415" i="5"/>
  <c r="P415" i="5"/>
  <c r="Z415" i="5"/>
  <c r="U415" i="5"/>
  <c r="AB415" i="5"/>
  <c r="F415" i="5"/>
  <c r="M415" i="5"/>
  <c r="H415" i="5"/>
  <c r="D415" i="5"/>
  <c r="C415" i="5"/>
  <c r="AX415" i="5"/>
  <c r="AG415" i="5"/>
  <c r="AL415" i="5"/>
  <c r="AS415" i="5"/>
  <c r="AK415" i="5"/>
  <c r="O415" i="5"/>
  <c r="AD415" i="5"/>
  <c r="AR415" i="5"/>
  <c r="AV415" i="5"/>
  <c r="W415" i="5"/>
  <c r="AF415" i="5"/>
  <c r="Y415" i="5"/>
  <c r="R415" i="5"/>
  <c r="X415" i="5"/>
  <c r="AW415" i="5"/>
  <c r="AE415" i="5"/>
  <c r="S415" i="5"/>
  <c r="AI415" i="5"/>
  <c r="V415" i="5"/>
  <c r="L415" i="5"/>
  <c r="K415" i="5"/>
  <c r="AY415" i="5"/>
  <c r="T415" i="5"/>
  <c r="AQ415" i="5"/>
  <c r="AP415" i="5"/>
  <c r="AJ415" i="5"/>
  <c r="B415" i="5"/>
  <c r="J415" i="5"/>
  <c r="AN415" i="5"/>
  <c r="C415" i="9"/>
  <c r="AJ415" i="9"/>
  <c r="U415" i="9"/>
  <c r="V415" i="9"/>
  <c r="AO415" i="9"/>
  <c r="AS415" i="9"/>
  <c r="R415" i="9"/>
  <c r="T415" i="9"/>
  <c r="H415" i="9"/>
  <c r="AC415" i="9"/>
  <c r="AD415" i="9"/>
  <c r="AI415" i="9"/>
  <c r="M415" i="9"/>
  <c r="Q415" i="9"/>
  <c r="L415" i="9"/>
  <c r="N415" i="9"/>
  <c r="I415" i="9"/>
  <c r="E415" i="9"/>
  <c r="AR415" i="9"/>
  <c r="AF415" i="9"/>
  <c r="AU415" i="9"/>
  <c r="AN415" i="9"/>
  <c r="Z415" i="9"/>
  <c r="D415" i="9"/>
  <c r="F415" i="9"/>
  <c r="AB415" i="9"/>
  <c r="K415" i="9"/>
  <c r="AE415" i="9"/>
  <c r="AW415" i="9"/>
  <c r="P415" i="9"/>
  <c r="AQ415" i="9"/>
  <c r="B415" i="9"/>
  <c r="AT415" i="9"/>
  <c r="AY415" i="9"/>
  <c r="Y415" i="9"/>
  <c r="X415" i="9"/>
  <c r="AP415" i="9"/>
  <c r="S415" i="9"/>
  <c r="AX415" i="9"/>
  <c r="W415" i="9"/>
  <c r="AV415" i="9"/>
  <c r="AL415" i="9"/>
  <c r="AH415" i="9"/>
  <c r="AG415" i="9"/>
  <c r="AM415" i="9"/>
  <c r="O415" i="9"/>
  <c r="J415" i="9"/>
  <c r="AA415" i="9"/>
  <c r="AK415" i="9"/>
  <c r="AN415" i="2"/>
  <c r="F415" i="2"/>
  <c r="AR415" i="2"/>
  <c r="AL415" i="2"/>
  <c r="AV415" i="2"/>
  <c r="X415" i="2"/>
  <c r="AB415" i="2"/>
  <c r="AX415" i="2"/>
  <c r="N415" i="2"/>
  <c r="Z415" i="2"/>
  <c r="AA415" i="2"/>
  <c r="J415" i="2"/>
  <c r="AH415" i="2"/>
  <c r="P415" i="2"/>
  <c r="AI415" i="2"/>
  <c r="AQ415" i="2"/>
  <c r="Y415" i="2"/>
  <c r="K415" i="2"/>
  <c r="O415" i="2"/>
  <c r="AY415" i="2"/>
  <c r="T415" i="2"/>
  <c r="L415" i="2"/>
  <c r="W415" i="2"/>
  <c r="AM415" i="2"/>
  <c r="E415" i="2"/>
  <c r="AP415" i="2"/>
  <c r="S415" i="2"/>
  <c r="AG415" i="2"/>
  <c r="AK415" i="2"/>
  <c r="R415" i="2"/>
  <c r="I415" i="2"/>
  <c r="B415" i="2"/>
  <c r="AO415" i="2"/>
  <c r="AT415" i="2"/>
  <c r="AU415" i="2"/>
  <c r="V415" i="2"/>
  <c r="C415" i="2"/>
  <c r="AF415" i="2"/>
  <c r="AS415" i="2"/>
  <c r="H415" i="2"/>
  <c r="AC415" i="2"/>
  <c r="U415" i="2"/>
  <c r="M415" i="2"/>
  <c r="Q415" i="2"/>
  <c r="AE415" i="2"/>
  <c r="AW415" i="2"/>
  <c r="AJ415" i="2"/>
  <c r="AD415" i="2"/>
  <c r="D415" i="2"/>
  <c r="AE415" i="6"/>
  <c r="AB415" i="6"/>
  <c r="AI415" i="6"/>
  <c r="AY415" i="6"/>
  <c r="S415" i="6"/>
  <c r="P415" i="6"/>
  <c r="C415" i="6"/>
  <c r="AU415" i="6"/>
  <c r="D415" i="6"/>
  <c r="AH415" i="6"/>
  <c r="AK415" i="6"/>
  <c r="AS415" i="6"/>
  <c r="AP415" i="6"/>
  <c r="AX415" i="6"/>
  <c r="AW415" i="6"/>
  <c r="AJ415" i="6"/>
  <c r="AG415" i="6"/>
  <c r="AD415" i="6"/>
  <c r="AL415" i="6"/>
  <c r="W415" i="6"/>
  <c r="AA415" i="6"/>
  <c r="U415" i="6"/>
  <c r="R415" i="6"/>
  <c r="Z415" i="6"/>
  <c r="AV415" i="6"/>
  <c r="I415" i="6"/>
  <c r="F415" i="6"/>
  <c r="N415" i="6"/>
  <c r="V415" i="6"/>
  <c r="AR415" i="6"/>
  <c r="AO415" i="6"/>
  <c r="B415" i="6"/>
  <c r="Y415" i="6"/>
  <c r="AF415" i="6"/>
  <c r="AC415" i="6"/>
  <c r="AT415" i="6"/>
  <c r="X415" i="6"/>
  <c r="T415" i="6"/>
  <c r="Q415" i="6"/>
  <c r="M415" i="6"/>
  <c r="O415" i="6"/>
  <c r="AQ415" i="6"/>
  <c r="AN415" i="6"/>
  <c r="L415" i="6"/>
  <c r="J415" i="6"/>
  <c r="H415" i="6"/>
  <c r="E415" i="6"/>
  <c r="AM415" i="6"/>
  <c r="K415" i="6"/>
  <c r="G417" i="11"/>
  <c r="G416" i="2"/>
  <c r="G416" i="9"/>
  <c r="G416" i="10"/>
  <c r="G416" i="8"/>
  <c r="G416" i="7"/>
  <c r="G416" i="6"/>
  <c r="G416" i="5"/>
  <c r="AK415" i="7"/>
  <c r="AF415" i="7"/>
  <c r="AE415" i="7"/>
  <c r="K415" i="7"/>
  <c r="D415" i="7"/>
  <c r="Y415" i="7"/>
  <c r="S415" i="7"/>
  <c r="O415" i="7"/>
  <c r="AA415" i="7"/>
  <c r="M415" i="7"/>
  <c r="F415" i="7"/>
  <c r="AP415" i="7"/>
  <c r="AC415" i="7"/>
  <c r="AU415" i="7"/>
  <c r="AM415" i="7"/>
  <c r="Z415" i="7"/>
  <c r="X415" i="7"/>
  <c r="AH415" i="7"/>
  <c r="V415" i="7"/>
  <c r="I415" i="7"/>
  <c r="W415" i="7"/>
  <c r="U415" i="7"/>
  <c r="C415" i="7"/>
  <c r="AV415" i="7"/>
  <c r="J415" i="7"/>
  <c r="H415" i="7"/>
  <c r="AL415" i="7"/>
  <c r="Q415" i="7"/>
  <c r="AX415" i="7"/>
  <c r="AT415" i="7"/>
  <c r="R415" i="7"/>
  <c r="AR415" i="7"/>
  <c r="AB415" i="7"/>
  <c r="AG415" i="7"/>
  <c r="B415" i="7"/>
  <c r="N415" i="7"/>
  <c r="AN415" i="7"/>
  <c r="T415" i="7"/>
  <c r="AI415" i="7"/>
  <c r="AQ415" i="7"/>
  <c r="AJ415" i="7"/>
  <c r="P415" i="7"/>
  <c r="L415" i="7"/>
  <c r="AD415" i="7"/>
  <c r="AW415" i="7"/>
  <c r="AS415" i="7"/>
  <c r="AY415" i="7"/>
  <c r="AO415" i="7"/>
  <c r="E415" i="7"/>
  <c r="Q415" i="8"/>
  <c r="W415" i="8"/>
  <c r="AB415" i="8"/>
  <c r="AA415" i="8"/>
  <c r="E415" i="8"/>
  <c r="AQ415" i="8"/>
  <c r="R415" i="8"/>
  <c r="L415" i="8"/>
  <c r="AS415" i="8"/>
  <c r="AP415" i="8"/>
  <c r="S415" i="8"/>
  <c r="AY415" i="8"/>
  <c r="F415" i="8"/>
  <c r="AG415" i="8"/>
  <c r="Z415" i="8"/>
  <c r="AJ415" i="8"/>
  <c r="M415" i="8"/>
  <c r="X415" i="8"/>
  <c r="U415" i="8"/>
  <c r="K415" i="8"/>
  <c r="O415" i="8"/>
  <c r="AX415" i="8"/>
  <c r="I415" i="8"/>
  <c r="AN415" i="8"/>
  <c r="AV415" i="8"/>
  <c r="AW415" i="8"/>
  <c r="AR415" i="8"/>
  <c r="Y415" i="8"/>
  <c r="P415" i="8"/>
  <c r="AH415" i="8"/>
  <c r="AF415" i="8"/>
  <c r="J415" i="8"/>
  <c r="AU415" i="8"/>
  <c r="AE415" i="8"/>
  <c r="T415" i="8"/>
  <c r="AK415" i="8"/>
  <c r="N415" i="8"/>
  <c r="AM415" i="8"/>
  <c r="H415" i="8"/>
  <c r="V415" i="8"/>
  <c r="AI415" i="8"/>
  <c r="AL415" i="8"/>
  <c r="AC415" i="8"/>
  <c r="AT415" i="8"/>
  <c r="AD415" i="8"/>
  <c r="C415" i="8"/>
  <c r="D415" i="8"/>
  <c r="B415" i="8"/>
  <c r="AO415" i="8"/>
  <c r="G415" i="8"/>
  <c r="G415" i="9"/>
  <c r="X415" i="10"/>
  <c r="U415" i="10"/>
  <c r="AP415" i="10"/>
  <c r="B415" i="10"/>
  <c r="AY415" i="10"/>
  <c r="L415" i="10"/>
  <c r="I415" i="10"/>
  <c r="P415" i="10"/>
  <c r="AC415" i="10"/>
  <c r="AM415" i="10"/>
  <c r="AU415" i="10"/>
  <c r="AR415" i="10"/>
  <c r="AO415" i="10"/>
  <c r="AE415" i="10"/>
  <c r="AA415" i="10"/>
  <c r="AI415" i="10"/>
  <c r="AF415" i="10"/>
  <c r="N415" i="10"/>
  <c r="O415" i="10"/>
  <c r="W415" i="10"/>
  <c r="T415" i="10"/>
  <c r="AN415" i="10"/>
  <c r="C415" i="10"/>
  <c r="K415" i="10"/>
  <c r="H415" i="10"/>
  <c r="AK415" i="10"/>
  <c r="AH415" i="10"/>
  <c r="S415" i="10"/>
  <c r="F415" i="10"/>
  <c r="AG415" i="10"/>
  <c r="Z415" i="10"/>
  <c r="AX415" i="10"/>
  <c r="AW415" i="10"/>
  <c r="R415" i="10"/>
  <c r="Y415" i="10"/>
  <c r="AQ415" i="10"/>
  <c r="M415" i="10"/>
  <c r="Q415" i="10"/>
  <c r="AV415" i="10"/>
  <c r="AL415" i="10"/>
  <c r="AJ415" i="10"/>
  <c r="AD415" i="10"/>
  <c r="V415" i="10"/>
  <c r="AB415" i="10"/>
  <c r="AS415" i="10"/>
  <c r="AT415" i="10"/>
  <c r="J415" i="10"/>
  <c r="D415" i="10"/>
  <c r="E415" i="10"/>
  <c r="W416" i="10" l="1"/>
  <c r="T416" i="10"/>
  <c r="AB416" i="10"/>
  <c r="AM416" i="10"/>
  <c r="K416" i="10"/>
  <c r="H416" i="10"/>
  <c r="B416" i="10"/>
  <c r="L416" i="10"/>
  <c r="AT416" i="10"/>
  <c r="AQ416" i="10"/>
  <c r="AA416" i="10"/>
  <c r="AJ416" i="10"/>
  <c r="AH416" i="10"/>
  <c r="AE416" i="10"/>
  <c r="Z416" i="10"/>
  <c r="D416" i="10"/>
  <c r="V416" i="10"/>
  <c r="S416" i="10"/>
  <c r="AY416" i="10"/>
  <c r="AN416" i="10"/>
  <c r="J416" i="10"/>
  <c r="X416" i="10"/>
  <c r="AL416" i="10"/>
  <c r="AK416" i="10"/>
  <c r="AG416" i="10"/>
  <c r="AD416" i="10"/>
  <c r="Q416" i="10"/>
  <c r="E416" i="10"/>
  <c r="AR416" i="10"/>
  <c r="N416" i="10"/>
  <c r="AF416" i="10"/>
  <c r="AP416" i="10"/>
  <c r="R416" i="10"/>
  <c r="AW416" i="10"/>
  <c r="F416" i="10"/>
  <c r="Y416" i="10"/>
  <c r="AC416" i="10"/>
  <c r="AU416" i="10"/>
  <c r="AX416" i="10"/>
  <c r="AS416" i="10"/>
  <c r="P416" i="10"/>
  <c r="M416" i="10"/>
  <c r="AI416" i="10"/>
  <c r="U416" i="10"/>
  <c r="I416" i="10"/>
  <c r="AV416" i="10"/>
  <c r="O416" i="10"/>
  <c r="C416" i="10"/>
  <c r="AO416" i="10"/>
  <c r="O416" i="9"/>
  <c r="AB416" i="9"/>
  <c r="AV416" i="9"/>
  <c r="R416" i="9"/>
  <c r="C416" i="9"/>
  <c r="J416" i="9"/>
  <c r="AD416" i="9"/>
  <c r="Q416" i="9"/>
  <c r="AX416" i="9"/>
  <c r="AP416" i="9"/>
  <c r="F416" i="9"/>
  <c r="AT416" i="9"/>
  <c r="AL416" i="9"/>
  <c r="X416" i="9"/>
  <c r="AJ416" i="9"/>
  <c r="T416" i="9"/>
  <c r="Z416" i="9"/>
  <c r="I416" i="9"/>
  <c r="L416" i="9"/>
  <c r="P416" i="9"/>
  <c r="N416" i="9"/>
  <c r="AO416" i="9"/>
  <c r="AI416" i="9"/>
  <c r="U416" i="9"/>
  <c r="B416" i="9"/>
  <c r="W416" i="9"/>
  <c r="E416" i="9"/>
  <c r="AC416" i="9"/>
  <c r="AY416" i="9"/>
  <c r="Y416" i="9"/>
  <c r="K416" i="9"/>
  <c r="AG416" i="9"/>
  <c r="AS416" i="9"/>
  <c r="AQ416" i="9"/>
  <c r="H416" i="9"/>
  <c r="AF416" i="9"/>
  <c r="AE416" i="9"/>
  <c r="AH416" i="9"/>
  <c r="D416" i="9"/>
  <c r="AM416" i="9"/>
  <c r="V416" i="9"/>
  <c r="AA416" i="9"/>
  <c r="S416" i="9"/>
  <c r="AW416" i="9"/>
  <c r="AU416" i="9"/>
  <c r="M416" i="9"/>
  <c r="AR416" i="9"/>
  <c r="AK416" i="9"/>
  <c r="AN416" i="9"/>
  <c r="AY416" i="2"/>
  <c r="Y416" i="2"/>
  <c r="AE416" i="2"/>
  <c r="J416" i="2"/>
  <c r="F416" i="2"/>
  <c r="AM416" i="2"/>
  <c r="M416" i="2"/>
  <c r="P416" i="2"/>
  <c r="AN416" i="2"/>
  <c r="AB416" i="2"/>
  <c r="AA416" i="2"/>
  <c r="AI416" i="2"/>
  <c r="AR416" i="2"/>
  <c r="I416" i="2"/>
  <c r="O416" i="2"/>
  <c r="T416" i="2"/>
  <c r="AC416" i="2"/>
  <c r="AJ416" i="2"/>
  <c r="C416" i="2"/>
  <c r="E416" i="2"/>
  <c r="K416" i="2"/>
  <c r="H416" i="2"/>
  <c r="AX416" i="2"/>
  <c r="AH416" i="2"/>
  <c r="AU416" i="2"/>
  <c r="AP416" i="2"/>
  <c r="AL416" i="2"/>
  <c r="S416" i="2"/>
  <c r="V416" i="2"/>
  <c r="AF416" i="2"/>
  <c r="Z416" i="2"/>
  <c r="D416" i="2"/>
  <c r="AS416" i="2"/>
  <c r="AD416" i="2"/>
  <c r="N416" i="2"/>
  <c r="AV416" i="2"/>
  <c r="U416" i="2"/>
  <c r="X416" i="2"/>
  <c r="B416" i="2"/>
  <c r="AW416" i="2"/>
  <c r="AK416" i="2"/>
  <c r="AG416" i="2"/>
  <c r="R416" i="2"/>
  <c r="AT416" i="2"/>
  <c r="AQ416" i="2"/>
  <c r="Q416" i="2"/>
  <c r="AO416" i="2"/>
  <c r="W416" i="2"/>
  <c r="L416" i="2"/>
  <c r="E416" i="6"/>
  <c r="Z416" i="6"/>
  <c r="K416" i="6"/>
  <c r="AT416" i="6"/>
  <c r="AQ416" i="6"/>
  <c r="AN416" i="6"/>
  <c r="N416" i="6"/>
  <c r="AK416" i="6"/>
  <c r="AS416" i="6"/>
  <c r="AE416" i="6"/>
  <c r="AB416" i="6"/>
  <c r="B416" i="6"/>
  <c r="J416" i="6"/>
  <c r="AI416" i="6"/>
  <c r="S416" i="6"/>
  <c r="P416" i="6"/>
  <c r="AV416" i="6"/>
  <c r="AF416" i="6"/>
  <c r="D416" i="6"/>
  <c r="AJ416" i="6"/>
  <c r="Y416" i="6"/>
  <c r="AP416" i="6"/>
  <c r="AY416" i="6"/>
  <c r="X416" i="6"/>
  <c r="AH416" i="6"/>
  <c r="AD416" i="6"/>
  <c r="AM416" i="6"/>
  <c r="L416" i="6"/>
  <c r="AG416" i="6"/>
  <c r="R416" i="6"/>
  <c r="AA416" i="6"/>
  <c r="AW416" i="6"/>
  <c r="W416" i="6"/>
  <c r="F416" i="6"/>
  <c r="O416" i="6"/>
  <c r="V416" i="6"/>
  <c r="T416" i="6"/>
  <c r="AO416" i="6"/>
  <c r="C416" i="6"/>
  <c r="AU416" i="6"/>
  <c r="M416" i="6"/>
  <c r="Q416" i="6"/>
  <c r="AL416" i="6"/>
  <c r="AR416" i="6"/>
  <c r="H416" i="6"/>
  <c r="U416" i="6"/>
  <c r="I416" i="6"/>
  <c r="AC416" i="6"/>
  <c r="AX416" i="6"/>
  <c r="G418" i="11"/>
  <c r="G417" i="2"/>
  <c r="G417" i="9"/>
  <c r="G417" i="10"/>
  <c r="G417" i="8"/>
  <c r="G417" i="7"/>
  <c r="G417" i="6"/>
  <c r="G417" i="5"/>
  <c r="AC416" i="5"/>
  <c r="L416" i="5"/>
  <c r="AW416" i="5"/>
  <c r="AG416" i="5"/>
  <c r="P416" i="5"/>
  <c r="AL416" i="5"/>
  <c r="T416" i="5"/>
  <c r="W416" i="5"/>
  <c r="E416" i="5"/>
  <c r="C416" i="5"/>
  <c r="X416" i="5"/>
  <c r="S416" i="5"/>
  <c r="H416" i="5"/>
  <c r="AT416" i="5"/>
  <c r="AS416" i="5"/>
  <c r="K416" i="5"/>
  <c r="R416" i="5"/>
  <c r="AK416" i="5"/>
  <c r="AR416" i="5"/>
  <c r="AH416" i="5"/>
  <c r="AB416" i="5"/>
  <c r="AF416" i="5"/>
  <c r="Q416" i="5"/>
  <c r="D416" i="5"/>
  <c r="V416" i="5"/>
  <c r="O416" i="5"/>
  <c r="N416" i="5"/>
  <c r="J416" i="5"/>
  <c r="B416" i="5"/>
  <c r="AE416" i="5"/>
  <c r="AY416" i="5"/>
  <c r="M416" i="5"/>
  <c r="AQ416" i="5"/>
  <c r="AN416" i="5"/>
  <c r="F416" i="5"/>
  <c r="I416" i="5"/>
  <c r="AD416" i="5"/>
  <c r="Z416" i="5"/>
  <c r="AA416" i="5"/>
  <c r="AV416" i="5"/>
  <c r="AU416" i="5"/>
  <c r="Y416" i="5"/>
  <c r="U416" i="5"/>
  <c r="AI416" i="5"/>
  <c r="AP416" i="5"/>
  <c r="AX416" i="5"/>
  <c r="AJ416" i="5"/>
  <c r="AO416" i="5"/>
  <c r="AM416" i="5"/>
  <c r="AY416" i="7"/>
  <c r="T416" i="7"/>
  <c r="Z416" i="7"/>
  <c r="C416" i="7"/>
  <c r="AJ416" i="7"/>
  <c r="D416" i="7"/>
  <c r="S416" i="7"/>
  <c r="AD416" i="7"/>
  <c r="V416" i="7"/>
  <c r="AM416" i="7"/>
  <c r="AF416" i="7"/>
  <c r="AV416" i="7"/>
  <c r="AX416" i="7"/>
  <c r="I416" i="7"/>
  <c r="R416" i="7"/>
  <c r="F416" i="7"/>
  <c r="AR416" i="7"/>
  <c r="AL416" i="7"/>
  <c r="AW416" i="7"/>
  <c r="B416" i="7"/>
  <c r="AE416" i="7"/>
  <c r="AQ416" i="7"/>
  <c r="AU416" i="7"/>
  <c r="AH416" i="7"/>
  <c r="AG416" i="7"/>
  <c r="P416" i="7"/>
  <c r="AI416" i="7"/>
  <c r="U416" i="7"/>
  <c r="Q416" i="7"/>
  <c r="O416" i="7"/>
  <c r="W416" i="7"/>
  <c r="H416" i="7"/>
  <c r="AS416" i="7"/>
  <c r="N416" i="7"/>
  <c r="K416" i="7"/>
  <c r="AP416" i="7"/>
  <c r="AB416" i="7"/>
  <c r="AT416" i="7"/>
  <c r="AK416" i="7"/>
  <c r="Y416" i="7"/>
  <c r="L416" i="7"/>
  <c r="AN416" i="7"/>
  <c r="X416" i="7"/>
  <c r="E416" i="7"/>
  <c r="AC416" i="7"/>
  <c r="M416" i="7"/>
  <c r="J416" i="7"/>
  <c r="AO416" i="7"/>
  <c r="AA416" i="7"/>
  <c r="AA416" i="8"/>
  <c r="B416" i="8"/>
  <c r="P416" i="8"/>
  <c r="Z416" i="8"/>
  <c r="AQ416" i="8"/>
  <c r="C416" i="8"/>
  <c r="N416" i="8"/>
  <c r="L416" i="8"/>
  <c r="AT416" i="8"/>
  <c r="S416" i="8"/>
  <c r="X416" i="8"/>
  <c r="M416" i="8"/>
  <c r="D416" i="8"/>
  <c r="AD416" i="8"/>
  <c r="W416" i="8"/>
  <c r="J416" i="8"/>
  <c r="AG416" i="8"/>
  <c r="R416" i="8"/>
  <c r="H416" i="8"/>
  <c r="Y416" i="8"/>
  <c r="K416" i="8"/>
  <c r="AM416" i="8"/>
  <c r="T416" i="8"/>
  <c r="AS416" i="8"/>
  <c r="AU416" i="8"/>
  <c r="AY416" i="8"/>
  <c r="V416" i="8"/>
  <c r="O416" i="8"/>
  <c r="Q416" i="8"/>
  <c r="AN416" i="8"/>
  <c r="AR416" i="8"/>
  <c r="I416" i="8"/>
  <c r="AO416" i="8"/>
  <c r="AL416" i="8"/>
  <c r="AK416" i="8"/>
  <c r="AX416" i="8"/>
  <c r="E416" i="8"/>
  <c r="AI416" i="8"/>
  <c r="AB416" i="8"/>
  <c r="AJ416" i="8"/>
  <c r="U416" i="8"/>
  <c r="AE416" i="8"/>
  <c r="AH416" i="8"/>
  <c r="AF416" i="8"/>
  <c r="AW416" i="8"/>
  <c r="AP416" i="8"/>
  <c r="AC416" i="8"/>
  <c r="F416" i="8"/>
  <c r="AV416" i="8"/>
  <c r="AS417" i="10" l="1"/>
  <c r="AP417" i="10"/>
  <c r="AW417" i="10"/>
  <c r="X417" i="10"/>
  <c r="AG417" i="10"/>
  <c r="AD417" i="10"/>
  <c r="M417" i="10"/>
  <c r="AX417" i="10"/>
  <c r="U417" i="10"/>
  <c r="R417" i="10"/>
  <c r="AV417" i="10"/>
  <c r="N417" i="10"/>
  <c r="I417" i="10"/>
  <c r="F417" i="10"/>
  <c r="L417" i="10"/>
  <c r="AY417" i="10"/>
  <c r="AU417" i="10"/>
  <c r="AR417" i="10"/>
  <c r="AO417" i="10"/>
  <c r="AM417" i="10"/>
  <c r="Y417" i="10"/>
  <c r="AI417" i="10"/>
  <c r="AF417" i="10"/>
  <c r="AC417" i="10"/>
  <c r="C417" i="10"/>
  <c r="O417" i="10"/>
  <c r="K417" i="10"/>
  <c r="H417" i="10"/>
  <c r="E417" i="10"/>
  <c r="B417" i="10"/>
  <c r="V417" i="10"/>
  <c r="AL417" i="10"/>
  <c r="J417" i="10"/>
  <c r="AK417" i="10"/>
  <c r="T417" i="10"/>
  <c r="AJ417" i="10"/>
  <c r="AQ417" i="10"/>
  <c r="AA417" i="10"/>
  <c r="AE417" i="10"/>
  <c r="Z417" i="10"/>
  <c r="S417" i="10"/>
  <c r="Q417" i="10"/>
  <c r="W417" i="10"/>
  <c r="AB417" i="10"/>
  <c r="AT417" i="10"/>
  <c r="AH417" i="10"/>
  <c r="AN417" i="10"/>
  <c r="D417" i="10"/>
  <c r="P417" i="10"/>
  <c r="L417" i="9"/>
  <c r="U417" i="9"/>
  <c r="AP417" i="9"/>
  <c r="AG417" i="9"/>
  <c r="AU417" i="9"/>
  <c r="F417" i="9"/>
  <c r="O417" i="9"/>
  <c r="AE417" i="9"/>
  <c r="AI417" i="9"/>
  <c r="AS417" i="9"/>
  <c r="AL417" i="9"/>
  <c r="AD417" i="9"/>
  <c r="W417" i="9"/>
  <c r="AA417" i="9"/>
  <c r="N417" i="9"/>
  <c r="AC417" i="9"/>
  <c r="K417" i="9"/>
  <c r="C417" i="9"/>
  <c r="AH417" i="9"/>
  <c r="AB417" i="9"/>
  <c r="AW417" i="9"/>
  <c r="AO417" i="9"/>
  <c r="AR417" i="9"/>
  <c r="J417" i="9"/>
  <c r="D417" i="9"/>
  <c r="AK417" i="9"/>
  <c r="Z417" i="9"/>
  <c r="T417" i="9"/>
  <c r="AF417" i="9"/>
  <c r="AX417" i="9"/>
  <c r="AV417" i="9"/>
  <c r="V417" i="9"/>
  <c r="S417" i="9"/>
  <c r="Q417" i="9"/>
  <c r="AM417" i="9"/>
  <c r="B417" i="9"/>
  <c r="AQ417" i="9"/>
  <c r="AT417" i="9"/>
  <c r="P417" i="9"/>
  <c r="Y417" i="9"/>
  <c r="E417" i="9"/>
  <c r="M417" i="9"/>
  <c r="R417" i="9"/>
  <c r="AJ417" i="9"/>
  <c r="I417" i="9"/>
  <c r="X417" i="9"/>
  <c r="AY417" i="9"/>
  <c r="AN417" i="9"/>
  <c r="H417" i="9"/>
  <c r="AB417" i="6"/>
  <c r="B417" i="6"/>
  <c r="J417" i="6"/>
  <c r="AP417" i="6"/>
  <c r="P417" i="6"/>
  <c r="AW417" i="6"/>
  <c r="AE417" i="6"/>
  <c r="AF417" i="6"/>
  <c r="D417" i="6"/>
  <c r="AK417" i="6"/>
  <c r="AD417" i="6"/>
  <c r="W417" i="6"/>
  <c r="AY417" i="6"/>
  <c r="Y417" i="6"/>
  <c r="AU417" i="6"/>
  <c r="U417" i="6"/>
  <c r="AM417" i="6"/>
  <c r="M417" i="6"/>
  <c r="T417" i="6"/>
  <c r="R417" i="6"/>
  <c r="AA417" i="6"/>
  <c r="AV417" i="6"/>
  <c r="AS417" i="6"/>
  <c r="K417" i="6"/>
  <c r="O417" i="6"/>
  <c r="AJ417" i="6"/>
  <c r="S417" i="6"/>
  <c r="I417" i="6"/>
  <c r="AO417" i="6"/>
  <c r="C417" i="6"/>
  <c r="X417" i="6"/>
  <c r="AI417" i="6"/>
  <c r="F417" i="6"/>
  <c r="AC417" i="6"/>
  <c r="AX417" i="6"/>
  <c r="L417" i="6"/>
  <c r="H417" i="6"/>
  <c r="AR417" i="6"/>
  <c r="Q417" i="6"/>
  <c r="AL417" i="6"/>
  <c r="AT417" i="6"/>
  <c r="AG417" i="6"/>
  <c r="AN417" i="6"/>
  <c r="N417" i="6"/>
  <c r="V417" i="6"/>
  <c r="AQ417" i="6"/>
  <c r="AH417" i="6"/>
  <c r="E417" i="6"/>
  <c r="Z417" i="6"/>
  <c r="G419" i="11"/>
  <c r="G418" i="2"/>
  <c r="G418" i="10"/>
  <c r="G418" i="9"/>
  <c r="G418" i="7"/>
  <c r="G418" i="6"/>
  <c r="G418" i="5"/>
  <c r="AI417" i="7"/>
  <c r="O417" i="7"/>
  <c r="AX417" i="7"/>
  <c r="C417" i="7"/>
  <c r="W417" i="7"/>
  <c r="AR417" i="7"/>
  <c r="Y417" i="7"/>
  <c r="S417" i="7"/>
  <c r="AS417" i="7"/>
  <c r="AC417" i="7"/>
  <c r="E417" i="7"/>
  <c r="AK417" i="7"/>
  <c r="AG417" i="7"/>
  <c r="N417" i="7"/>
  <c r="AL417" i="7"/>
  <c r="AA417" i="7"/>
  <c r="U417" i="7"/>
  <c r="AQ417" i="7"/>
  <c r="Q417" i="7"/>
  <c r="V417" i="7"/>
  <c r="I417" i="7"/>
  <c r="AF417" i="7"/>
  <c r="AP417" i="7"/>
  <c r="T417" i="7"/>
  <c r="AW417" i="7"/>
  <c r="J417" i="7"/>
  <c r="K417" i="7"/>
  <c r="M417" i="7"/>
  <c r="AV417" i="7"/>
  <c r="AE417" i="7"/>
  <c r="AB417" i="7"/>
  <c r="AO417" i="7"/>
  <c r="AH417" i="7"/>
  <c r="AJ417" i="7"/>
  <c r="P417" i="7"/>
  <c r="H417" i="7"/>
  <c r="R417" i="7"/>
  <c r="X417" i="7"/>
  <c r="B417" i="7"/>
  <c r="AY417" i="7"/>
  <c r="AN417" i="7"/>
  <c r="L417" i="7"/>
  <c r="AT417" i="7"/>
  <c r="Z417" i="7"/>
  <c r="D417" i="7"/>
  <c r="AU417" i="7"/>
  <c r="AD417" i="7"/>
  <c r="F417" i="7"/>
  <c r="AM417" i="7"/>
  <c r="H417" i="5"/>
  <c r="D417" i="5"/>
  <c r="J417" i="5"/>
  <c r="B417" i="5"/>
  <c r="AA417" i="5"/>
  <c r="AT417" i="5"/>
  <c r="AO417" i="5"/>
  <c r="AX417" i="5"/>
  <c r="AK417" i="5"/>
  <c r="AG417" i="5"/>
  <c r="AH417" i="5"/>
  <c r="S417" i="5"/>
  <c r="O417" i="5"/>
  <c r="I417" i="5"/>
  <c r="V417" i="5"/>
  <c r="Z417" i="5"/>
  <c r="F417" i="5"/>
  <c r="AM417" i="5"/>
  <c r="AW417" i="5"/>
  <c r="U417" i="5"/>
  <c r="Y417" i="5"/>
  <c r="AS417" i="5"/>
  <c r="P417" i="5"/>
  <c r="AE417" i="5"/>
  <c r="AJ417" i="5"/>
  <c r="N417" i="5"/>
  <c r="R417" i="5"/>
  <c r="M417" i="5"/>
  <c r="AU417" i="5"/>
  <c r="W417" i="5"/>
  <c r="E417" i="5"/>
  <c r="AI417" i="5"/>
  <c r="K417" i="5"/>
  <c r="AV417" i="5"/>
  <c r="T417" i="5"/>
  <c r="Q417" i="5"/>
  <c r="AC417" i="5"/>
  <c r="AN417" i="5"/>
  <c r="AB417" i="5"/>
  <c r="AL417" i="5"/>
  <c r="X417" i="5"/>
  <c r="AR417" i="5"/>
  <c r="AP417" i="5"/>
  <c r="AF417" i="5"/>
  <c r="AQ417" i="5"/>
  <c r="AY417" i="5"/>
  <c r="AD417" i="5"/>
  <c r="L417" i="5"/>
  <c r="C417" i="5"/>
  <c r="AV417" i="2"/>
  <c r="AX417" i="2"/>
  <c r="I417" i="2"/>
  <c r="AL417" i="2"/>
  <c r="AJ417" i="2"/>
  <c r="AF417" i="2"/>
  <c r="Z417" i="2"/>
  <c r="AD417" i="2"/>
  <c r="X417" i="2"/>
  <c r="Q417" i="2"/>
  <c r="V417" i="2"/>
  <c r="AB417" i="2"/>
  <c r="L417" i="2"/>
  <c r="B417" i="2"/>
  <c r="U417" i="2"/>
  <c r="T417" i="2"/>
  <c r="AU417" i="2"/>
  <c r="AT417" i="2"/>
  <c r="AQ417" i="2"/>
  <c r="AH417" i="2"/>
  <c r="AI417" i="2"/>
  <c r="AE417" i="2"/>
  <c r="S417" i="2"/>
  <c r="H417" i="2"/>
  <c r="K417" i="2"/>
  <c r="AR417" i="2"/>
  <c r="O417" i="2"/>
  <c r="E417" i="2"/>
  <c r="AW417" i="2"/>
  <c r="AP417" i="2"/>
  <c r="AK417" i="2"/>
  <c r="AA417" i="2"/>
  <c r="Y417" i="2"/>
  <c r="AO417" i="2"/>
  <c r="M417" i="2"/>
  <c r="AN417" i="2"/>
  <c r="W417" i="2"/>
  <c r="J417" i="2"/>
  <c r="R417" i="2"/>
  <c r="C417" i="2"/>
  <c r="D417" i="2"/>
  <c r="P417" i="2"/>
  <c r="F417" i="2"/>
  <c r="N417" i="2"/>
  <c r="AS417" i="2"/>
  <c r="AM417" i="2"/>
  <c r="AY417" i="2"/>
  <c r="AG417" i="2"/>
  <c r="AC417" i="2"/>
  <c r="M417" i="8"/>
  <c r="I417" i="8"/>
  <c r="J417" i="8"/>
  <c r="S417" i="8"/>
  <c r="AO417" i="8"/>
  <c r="AL417" i="8"/>
  <c r="AU417" i="8"/>
  <c r="AP417" i="8"/>
  <c r="O417" i="8"/>
  <c r="AC417" i="8"/>
  <c r="V417" i="8"/>
  <c r="AA417" i="8"/>
  <c r="C417" i="8"/>
  <c r="N417" i="8"/>
  <c r="Q417" i="8"/>
  <c r="H417" i="8"/>
  <c r="AH417" i="8"/>
  <c r="E417" i="8"/>
  <c r="AJ417" i="8"/>
  <c r="AR417" i="8"/>
  <c r="Z417" i="8"/>
  <c r="AN417" i="8"/>
  <c r="U417" i="8"/>
  <c r="W417" i="8"/>
  <c r="L417" i="8"/>
  <c r="P417" i="8"/>
  <c r="AV417" i="8"/>
  <c r="B417" i="8"/>
  <c r="AT417" i="8"/>
  <c r="D417" i="8"/>
  <c r="AG417" i="8"/>
  <c r="AE417" i="8"/>
  <c r="AS417" i="8"/>
  <c r="R417" i="8"/>
  <c r="AX417" i="8"/>
  <c r="AD417" i="8"/>
  <c r="AF417" i="8"/>
  <c r="AY417" i="8"/>
  <c r="T417" i="8"/>
  <c r="AQ417" i="8"/>
  <c r="AK417" i="8"/>
  <c r="AI417" i="8"/>
  <c r="Y417" i="8"/>
  <c r="X417" i="8"/>
  <c r="AB417" i="8"/>
  <c r="AW417" i="8"/>
  <c r="F417" i="8"/>
  <c r="K417" i="8"/>
  <c r="AM417" i="8"/>
  <c r="I418" i="9" l="1"/>
  <c r="AJ418" i="9"/>
  <c r="AP418" i="9"/>
  <c r="AA418" i="9"/>
  <c r="W418" i="9"/>
  <c r="F418" i="9"/>
  <c r="N418" i="9"/>
  <c r="H418" i="9"/>
  <c r="K418" i="9"/>
  <c r="AL418" i="9"/>
  <c r="AX418" i="9"/>
  <c r="AT418" i="9"/>
  <c r="T418" i="9"/>
  <c r="Z418" i="9"/>
  <c r="AQ418" i="9"/>
  <c r="AH418" i="9"/>
  <c r="E418" i="9"/>
  <c r="AW418" i="9"/>
  <c r="AY418" i="9"/>
  <c r="J418" i="9"/>
  <c r="S418" i="9"/>
  <c r="AV418" i="9"/>
  <c r="AE418" i="9"/>
  <c r="X418" i="9"/>
  <c r="M418" i="9"/>
  <c r="AK418" i="9"/>
  <c r="AO418" i="9"/>
  <c r="D418" i="9"/>
  <c r="AD418" i="9"/>
  <c r="AN418" i="9"/>
  <c r="AC418" i="9"/>
  <c r="P418" i="9"/>
  <c r="AB418" i="9"/>
  <c r="AU418" i="9"/>
  <c r="O418" i="9"/>
  <c r="B418" i="9"/>
  <c r="AI418" i="9"/>
  <c r="AF418" i="9"/>
  <c r="C418" i="9"/>
  <c r="V418" i="9"/>
  <c r="Y418" i="9"/>
  <c r="AS418" i="9"/>
  <c r="R418" i="9"/>
  <c r="AM418" i="9"/>
  <c r="L418" i="9"/>
  <c r="AG418" i="9"/>
  <c r="U418" i="9"/>
  <c r="AR418" i="9"/>
  <c r="Q418" i="9"/>
  <c r="AR418" i="10"/>
  <c r="AO418" i="10"/>
  <c r="C418" i="10"/>
  <c r="AW418" i="10"/>
  <c r="AF418" i="10"/>
  <c r="AC418" i="10"/>
  <c r="AX418" i="10"/>
  <c r="M418" i="10"/>
  <c r="T418" i="10"/>
  <c r="Q418" i="10"/>
  <c r="AL418" i="10"/>
  <c r="AV418" i="10"/>
  <c r="H418" i="10"/>
  <c r="E418" i="10"/>
  <c r="Z418" i="10"/>
  <c r="L418" i="10"/>
  <c r="AQ418" i="10"/>
  <c r="AN418" i="10"/>
  <c r="N418" i="10"/>
  <c r="AT418" i="10"/>
  <c r="AE418" i="10"/>
  <c r="AB418" i="10"/>
  <c r="B418" i="10"/>
  <c r="J418" i="10"/>
  <c r="D418" i="10"/>
  <c r="AH418" i="10"/>
  <c r="AU418" i="10"/>
  <c r="AS418" i="10"/>
  <c r="AA418" i="10"/>
  <c r="AG418" i="10"/>
  <c r="O418" i="10"/>
  <c r="U418" i="10"/>
  <c r="AI418" i="10"/>
  <c r="I418" i="10"/>
  <c r="Y418" i="10"/>
  <c r="S418" i="10"/>
  <c r="X418" i="10"/>
  <c r="AP418" i="10"/>
  <c r="W418" i="10"/>
  <c r="R418" i="10"/>
  <c r="AJ418" i="10"/>
  <c r="P418" i="10"/>
  <c r="K418" i="10"/>
  <c r="AD418" i="10"/>
  <c r="F418" i="10"/>
  <c r="AY418" i="10"/>
  <c r="V418" i="10"/>
  <c r="AM418" i="10"/>
  <c r="AK418" i="10"/>
  <c r="H418" i="5"/>
  <c r="B418" i="5"/>
  <c r="AK418" i="5"/>
  <c r="L418" i="5"/>
  <c r="AD418" i="5"/>
  <c r="AG418" i="5"/>
  <c r="J418" i="5"/>
  <c r="AF418" i="5"/>
  <c r="C418" i="5"/>
  <c r="F418" i="5"/>
  <c r="AA418" i="5"/>
  <c r="P418" i="5"/>
  <c r="AV418" i="5"/>
  <c r="AR418" i="5"/>
  <c r="E418" i="5"/>
  <c r="AM418" i="5"/>
  <c r="AI418" i="5"/>
  <c r="AE418" i="5"/>
  <c r="AW418" i="5"/>
  <c r="AL418" i="5"/>
  <c r="V418" i="5"/>
  <c r="Q418" i="5"/>
  <c r="Y418" i="5"/>
  <c r="Z418" i="5"/>
  <c r="AU418" i="5"/>
  <c r="AO418" i="5"/>
  <c r="X418" i="5"/>
  <c r="M418" i="5"/>
  <c r="D418" i="5"/>
  <c r="AN418" i="5"/>
  <c r="U418" i="5"/>
  <c r="AB418" i="5"/>
  <c r="K418" i="5"/>
  <c r="S418" i="5"/>
  <c r="O418" i="5"/>
  <c r="AC418" i="5"/>
  <c r="AY418" i="5"/>
  <c r="AP418" i="5"/>
  <c r="AS418" i="5"/>
  <c r="R418" i="5"/>
  <c r="AQ418" i="5"/>
  <c r="I418" i="5"/>
  <c r="W418" i="5"/>
  <c r="AH418" i="5"/>
  <c r="AJ418" i="5"/>
  <c r="T418" i="5"/>
  <c r="AX418" i="5"/>
  <c r="AT418" i="5"/>
  <c r="N418" i="5"/>
  <c r="AU418" i="2"/>
  <c r="AW418" i="2"/>
  <c r="AN418" i="2"/>
  <c r="S418" i="2"/>
  <c r="E418" i="2"/>
  <c r="AI418" i="2"/>
  <c r="AE418" i="2"/>
  <c r="Y418" i="2"/>
  <c r="AQ418" i="2"/>
  <c r="F418" i="2"/>
  <c r="W418" i="2"/>
  <c r="P418" i="2"/>
  <c r="R418" i="2"/>
  <c r="K418" i="2"/>
  <c r="AV418" i="2"/>
  <c r="AF418" i="2"/>
  <c r="AO418" i="2"/>
  <c r="AT418" i="2"/>
  <c r="AD418" i="2"/>
  <c r="D418" i="2"/>
  <c r="AM418" i="2"/>
  <c r="AH418" i="2"/>
  <c r="O418" i="2"/>
  <c r="AB418" i="2"/>
  <c r="AK418" i="2"/>
  <c r="J418" i="2"/>
  <c r="AC418" i="2"/>
  <c r="Z418" i="2"/>
  <c r="X418" i="2"/>
  <c r="I418" i="2"/>
  <c r="AL418" i="2"/>
  <c r="AR418" i="2"/>
  <c r="Q418" i="2"/>
  <c r="N418" i="2"/>
  <c r="M418" i="2"/>
  <c r="AP418" i="2"/>
  <c r="H418" i="2"/>
  <c r="AA418" i="2"/>
  <c r="B418" i="2"/>
  <c r="V418" i="2"/>
  <c r="AY418" i="2"/>
  <c r="AS418" i="2"/>
  <c r="T418" i="2"/>
  <c r="U418" i="2"/>
  <c r="L418" i="2"/>
  <c r="C418" i="2"/>
  <c r="AX418" i="2"/>
  <c r="AJ418" i="2"/>
  <c r="AG418" i="2"/>
  <c r="AX418" i="6"/>
  <c r="L418" i="6"/>
  <c r="H418" i="6"/>
  <c r="AO418" i="6"/>
  <c r="AL418" i="6"/>
  <c r="AU418" i="6"/>
  <c r="AN418" i="6"/>
  <c r="AE418" i="6"/>
  <c r="Z418" i="6"/>
  <c r="AI418" i="6"/>
  <c r="AD418" i="6"/>
  <c r="N418" i="6"/>
  <c r="W418" i="6"/>
  <c r="AG418" i="6"/>
  <c r="U418" i="6"/>
  <c r="B418" i="6"/>
  <c r="K418" i="6"/>
  <c r="F418" i="6"/>
  <c r="S418" i="6"/>
  <c r="AW418" i="6"/>
  <c r="AT418" i="6"/>
  <c r="AC418" i="6"/>
  <c r="R418" i="6"/>
  <c r="AK418" i="6"/>
  <c r="AH418" i="6"/>
  <c r="AB418" i="6"/>
  <c r="I418" i="6"/>
  <c r="AY418" i="6"/>
  <c r="Y418" i="6"/>
  <c r="V418" i="6"/>
  <c r="AQ418" i="6"/>
  <c r="E418" i="6"/>
  <c r="AM418" i="6"/>
  <c r="M418" i="6"/>
  <c r="J418" i="6"/>
  <c r="Q418" i="6"/>
  <c r="D418" i="6"/>
  <c r="AA418" i="6"/>
  <c r="AV418" i="6"/>
  <c r="AR418" i="6"/>
  <c r="AP418" i="6"/>
  <c r="O418" i="6"/>
  <c r="C418" i="6"/>
  <c r="AJ418" i="6"/>
  <c r="X418" i="6"/>
  <c r="AF418" i="6"/>
  <c r="T418" i="6"/>
  <c r="P418" i="6"/>
  <c r="AS418" i="6"/>
  <c r="G420" i="11"/>
  <c r="G419" i="2"/>
  <c r="G419" i="10"/>
  <c r="G419" i="8"/>
  <c r="G419" i="7"/>
  <c r="G419" i="6"/>
  <c r="G419" i="5"/>
  <c r="AE418" i="7"/>
  <c r="AO418" i="7"/>
  <c r="AJ418" i="7"/>
  <c r="Q418" i="7"/>
  <c r="S418" i="7"/>
  <c r="Z418" i="7"/>
  <c r="H418" i="7"/>
  <c r="O418" i="7"/>
  <c r="K418" i="7"/>
  <c r="AL418" i="7"/>
  <c r="E418" i="7"/>
  <c r="AT418" i="7"/>
  <c r="AU418" i="7"/>
  <c r="AD418" i="7"/>
  <c r="AK418" i="7"/>
  <c r="R418" i="7"/>
  <c r="AH418" i="7"/>
  <c r="AC418" i="7"/>
  <c r="D418" i="7"/>
  <c r="AI418" i="7"/>
  <c r="B418" i="7"/>
  <c r="V418" i="7"/>
  <c r="N418" i="7"/>
  <c r="AY418" i="7"/>
  <c r="AF418" i="7"/>
  <c r="J418" i="7"/>
  <c r="AR418" i="7"/>
  <c r="Y418" i="7"/>
  <c r="AX418" i="7"/>
  <c r="AS418" i="7"/>
  <c r="AB418" i="7"/>
  <c r="C418" i="7"/>
  <c r="F418" i="7"/>
  <c r="AG418" i="7"/>
  <c r="M418" i="7"/>
  <c r="AW418" i="7"/>
  <c r="AN418" i="7"/>
  <c r="U418" i="7"/>
  <c r="AP418" i="7"/>
  <c r="W418" i="7"/>
  <c r="AM418" i="7"/>
  <c r="I418" i="7"/>
  <c r="AA418" i="7"/>
  <c r="AV418" i="7"/>
  <c r="P418" i="7"/>
  <c r="AQ418" i="7"/>
  <c r="L418" i="7"/>
  <c r="T418" i="7"/>
  <c r="X418" i="7"/>
  <c r="Z418" i="8"/>
  <c r="D418" i="8"/>
  <c r="AG418" i="8"/>
  <c r="F418" i="8"/>
  <c r="N418" i="8"/>
  <c r="AT418" i="8"/>
  <c r="H418" i="8"/>
  <c r="AS418" i="8"/>
  <c r="B418" i="8"/>
  <c r="AE418" i="8"/>
  <c r="AC418" i="8"/>
  <c r="AR418" i="8"/>
  <c r="AU418" i="8"/>
  <c r="P418" i="8"/>
  <c r="AD418" i="8"/>
  <c r="AO418" i="8"/>
  <c r="AI418" i="8"/>
  <c r="AQ418" i="8"/>
  <c r="AB418" i="8"/>
  <c r="AF418" i="8"/>
  <c r="AY418" i="8"/>
  <c r="W418" i="8"/>
  <c r="V418" i="8"/>
  <c r="R418" i="8"/>
  <c r="Y418" i="8"/>
  <c r="AA418" i="8"/>
  <c r="AJ418" i="8"/>
  <c r="U418" i="8"/>
  <c r="L418" i="8"/>
  <c r="O418" i="8"/>
  <c r="T418" i="8"/>
  <c r="AK418" i="8"/>
  <c r="J418" i="8"/>
  <c r="AX418" i="8"/>
  <c r="AV418" i="8"/>
  <c r="AL418" i="8"/>
  <c r="X418" i="8"/>
  <c r="K418" i="8"/>
  <c r="E418" i="8"/>
  <c r="AH418" i="8"/>
  <c r="S418" i="8"/>
  <c r="AP418" i="8"/>
  <c r="I418" i="8"/>
  <c r="AM418" i="8"/>
  <c r="Q418" i="8"/>
  <c r="AN418" i="8"/>
  <c r="AW418" i="8"/>
  <c r="M418" i="8"/>
  <c r="C418" i="8"/>
  <c r="G418" i="8"/>
  <c r="AC419" i="9" l="1"/>
  <c r="AT419" i="9"/>
  <c r="AM419" i="9"/>
  <c r="AS419" i="9"/>
  <c r="AK419" i="9"/>
  <c r="K419" i="9"/>
  <c r="P419" i="9"/>
  <c r="AH419" i="9"/>
  <c r="AG419" i="9"/>
  <c r="V419" i="9"/>
  <c r="AW419" i="9"/>
  <c r="N419" i="9"/>
  <c r="AL419" i="9"/>
  <c r="U419" i="9"/>
  <c r="D419" i="9"/>
  <c r="AB419" i="9"/>
  <c r="M419" i="9"/>
  <c r="I419" i="9"/>
  <c r="AY419" i="9"/>
  <c r="J419" i="9"/>
  <c r="L419" i="9"/>
  <c r="AR419" i="9"/>
  <c r="AJ419" i="9"/>
  <c r="AV419" i="9"/>
  <c r="AO419" i="9"/>
  <c r="AF419" i="9"/>
  <c r="R419" i="9"/>
  <c r="AA419" i="9"/>
  <c r="O419" i="9"/>
  <c r="AQ419" i="9"/>
  <c r="AI419" i="9"/>
  <c r="Z419" i="9"/>
  <c r="W419" i="9"/>
  <c r="B419" i="9"/>
  <c r="F419" i="9"/>
  <c r="AD419" i="9"/>
  <c r="Y419" i="9"/>
  <c r="X419" i="9"/>
  <c r="T419" i="9"/>
  <c r="E419" i="9"/>
  <c r="H419" i="9"/>
  <c r="AU419" i="9"/>
  <c r="AE419" i="9"/>
  <c r="AP419" i="9"/>
  <c r="S419" i="9"/>
  <c r="AN419" i="9"/>
  <c r="C419" i="9"/>
  <c r="Q419" i="9"/>
  <c r="AX419" i="9"/>
  <c r="S419" i="10"/>
  <c r="P419" i="10"/>
  <c r="AW419" i="10"/>
  <c r="AT419" i="10"/>
  <c r="D419" i="10"/>
  <c r="AK419" i="10"/>
  <c r="J419" i="10"/>
  <c r="AP419" i="10"/>
  <c r="AY419" i="10"/>
  <c r="Y419" i="10"/>
  <c r="AS419" i="10"/>
  <c r="AD419" i="10"/>
  <c r="AM419" i="10"/>
  <c r="M419" i="10"/>
  <c r="I419" i="10"/>
  <c r="R419" i="10"/>
  <c r="AA419" i="10"/>
  <c r="AV419" i="10"/>
  <c r="AR419" i="10"/>
  <c r="F419" i="10"/>
  <c r="O419" i="10"/>
  <c r="AJ419" i="10"/>
  <c r="H419" i="10"/>
  <c r="AC419" i="10"/>
  <c r="AX419" i="10"/>
  <c r="L419" i="10"/>
  <c r="AH419" i="10"/>
  <c r="Z419" i="10"/>
  <c r="AG419" i="10"/>
  <c r="N419" i="10"/>
  <c r="B419" i="10"/>
  <c r="AQ419" i="10"/>
  <c r="X419" i="10"/>
  <c r="AE419" i="10"/>
  <c r="U419" i="10"/>
  <c r="AO419" i="10"/>
  <c r="T419" i="10"/>
  <c r="E419" i="10"/>
  <c r="K419" i="10"/>
  <c r="AB419" i="10"/>
  <c r="AF419" i="10"/>
  <c r="W419" i="10"/>
  <c r="Q419" i="10"/>
  <c r="AN419" i="10"/>
  <c r="C419" i="10"/>
  <c r="AU419" i="10"/>
  <c r="V419" i="10"/>
  <c r="AL419" i="10"/>
  <c r="AI419" i="10"/>
  <c r="AK419" i="5"/>
  <c r="AG419" i="5"/>
  <c r="AP419" i="5"/>
  <c r="AQ419" i="5"/>
  <c r="AH419" i="5"/>
  <c r="X419" i="5"/>
  <c r="T419" i="5"/>
  <c r="S419" i="5"/>
  <c r="AL419" i="5"/>
  <c r="AO419" i="5"/>
  <c r="AW419" i="5"/>
  <c r="AR419" i="5"/>
  <c r="Q419" i="5"/>
  <c r="AF419" i="5"/>
  <c r="R419" i="5"/>
  <c r="AJ419" i="5"/>
  <c r="AE419" i="5"/>
  <c r="AM419" i="5"/>
  <c r="AC419" i="5"/>
  <c r="W419" i="5"/>
  <c r="O419" i="5"/>
  <c r="M419" i="5"/>
  <c r="J419" i="5"/>
  <c r="E419" i="5"/>
  <c r="AA419" i="5"/>
  <c r="F419" i="5"/>
  <c r="AN419" i="5"/>
  <c r="AV419" i="5"/>
  <c r="AU419" i="5"/>
  <c r="U419" i="5"/>
  <c r="C419" i="5"/>
  <c r="AB419" i="5"/>
  <c r="AI419" i="5"/>
  <c r="Z419" i="5"/>
  <c r="N419" i="5"/>
  <c r="AD419" i="5"/>
  <c r="AX419" i="5"/>
  <c r="AT419" i="5"/>
  <c r="Y419" i="5"/>
  <c r="H419" i="5"/>
  <c r="K419" i="5"/>
  <c r="B419" i="5"/>
  <c r="AS419" i="5"/>
  <c r="L419" i="5"/>
  <c r="AY419" i="5"/>
  <c r="D419" i="5"/>
  <c r="P419" i="5"/>
  <c r="V419" i="5"/>
  <c r="I419" i="5"/>
  <c r="I419" i="2"/>
  <c r="AS419" i="2"/>
  <c r="AD419" i="2"/>
  <c r="J419" i="2"/>
  <c r="V419" i="2"/>
  <c r="P419" i="2"/>
  <c r="AG419" i="2"/>
  <c r="AW419" i="2"/>
  <c r="AM419" i="2"/>
  <c r="B419" i="2"/>
  <c r="U419" i="2"/>
  <c r="AC419" i="2"/>
  <c r="W419" i="2"/>
  <c r="AY419" i="2"/>
  <c r="AR419" i="2"/>
  <c r="N419" i="2"/>
  <c r="E419" i="2"/>
  <c r="AX419" i="2"/>
  <c r="AF419" i="2"/>
  <c r="AV419" i="2"/>
  <c r="AK419" i="2"/>
  <c r="AN419" i="2"/>
  <c r="T419" i="2"/>
  <c r="AB419" i="2"/>
  <c r="F419" i="2"/>
  <c r="AL419" i="2"/>
  <c r="H419" i="2"/>
  <c r="M419" i="2"/>
  <c r="AJ419" i="2"/>
  <c r="AH419" i="2"/>
  <c r="AQ419" i="2"/>
  <c r="AU419" i="2"/>
  <c r="D419" i="2"/>
  <c r="AT419" i="2"/>
  <c r="AE419" i="2"/>
  <c r="AA419" i="2"/>
  <c r="AI419" i="2"/>
  <c r="R419" i="2"/>
  <c r="S419" i="2"/>
  <c r="L419" i="2"/>
  <c r="C419" i="2"/>
  <c r="Q419" i="2"/>
  <c r="AP419" i="2"/>
  <c r="Y419" i="2"/>
  <c r="X419" i="2"/>
  <c r="K419" i="2"/>
  <c r="AO419" i="2"/>
  <c r="Z419" i="2"/>
  <c r="O419" i="2"/>
  <c r="G421" i="11"/>
  <c r="G420" i="2"/>
  <c r="G420" i="8"/>
  <c r="G420" i="7"/>
  <c r="G420" i="6"/>
  <c r="G420" i="5"/>
  <c r="H419" i="7"/>
  <c r="AP419" i="7"/>
  <c r="AW419" i="7"/>
  <c r="AK419" i="7"/>
  <c r="AQ419" i="7"/>
  <c r="Z419" i="7"/>
  <c r="W419" i="7"/>
  <c r="M419" i="7"/>
  <c r="AE419" i="7"/>
  <c r="K419" i="7"/>
  <c r="AU419" i="7"/>
  <c r="C419" i="7"/>
  <c r="S419" i="7"/>
  <c r="AN419" i="7"/>
  <c r="U419" i="7"/>
  <c r="AJ419" i="7"/>
  <c r="Y419" i="7"/>
  <c r="AT419" i="7"/>
  <c r="AI419" i="7"/>
  <c r="AO419" i="7"/>
  <c r="J419" i="7"/>
  <c r="R419" i="7"/>
  <c r="AV419" i="7"/>
  <c r="AC419" i="7"/>
  <c r="AM419" i="7"/>
  <c r="AH419" i="7"/>
  <c r="AL419" i="7"/>
  <c r="Q419" i="7"/>
  <c r="X419" i="7"/>
  <c r="F419" i="7"/>
  <c r="O419" i="7"/>
  <c r="E419" i="7"/>
  <c r="I419" i="7"/>
  <c r="AG419" i="7"/>
  <c r="N419" i="7"/>
  <c r="AR419" i="7"/>
  <c r="AS419" i="7"/>
  <c r="AX419" i="7"/>
  <c r="AD419" i="7"/>
  <c r="D419" i="7"/>
  <c r="AF419" i="7"/>
  <c r="AA419" i="7"/>
  <c r="AB419" i="7"/>
  <c r="V419" i="7"/>
  <c r="AY419" i="7"/>
  <c r="T419" i="7"/>
  <c r="L419" i="7"/>
  <c r="B419" i="7"/>
  <c r="P419" i="7"/>
  <c r="L419" i="6"/>
  <c r="I419" i="6"/>
  <c r="O419" i="6"/>
  <c r="AC419" i="6"/>
  <c r="AU419" i="6"/>
  <c r="AR419" i="6"/>
  <c r="AL419" i="6"/>
  <c r="AB419" i="6"/>
  <c r="AI419" i="6"/>
  <c r="AF419" i="6"/>
  <c r="E419" i="6"/>
  <c r="AA419" i="6"/>
  <c r="W419" i="6"/>
  <c r="T419" i="6"/>
  <c r="AE419" i="6"/>
  <c r="Q419" i="6"/>
  <c r="K419" i="6"/>
  <c r="H419" i="6"/>
  <c r="D419" i="6"/>
  <c r="N419" i="6"/>
  <c r="AW419" i="6"/>
  <c r="AT419" i="6"/>
  <c r="AP419" i="6"/>
  <c r="Z419" i="6"/>
  <c r="AK419" i="6"/>
  <c r="AH419" i="6"/>
  <c r="AD419" i="6"/>
  <c r="AY419" i="6"/>
  <c r="C419" i="6"/>
  <c r="Y419" i="6"/>
  <c r="V419" i="6"/>
  <c r="R419" i="6"/>
  <c r="S419" i="6"/>
  <c r="M419" i="6"/>
  <c r="J419" i="6"/>
  <c r="F419" i="6"/>
  <c r="B419" i="6"/>
  <c r="AV419" i="6"/>
  <c r="AS419" i="6"/>
  <c r="AQ419" i="6"/>
  <c r="AX419" i="6"/>
  <c r="X419" i="6"/>
  <c r="U419" i="6"/>
  <c r="AO419" i="6"/>
  <c r="AM419" i="6"/>
  <c r="AJ419" i="6"/>
  <c r="AG419" i="6"/>
  <c r="P419" i="6"/>
  <c r="AN419" i="6"/>
  <c r="U419" i="8"/>
  <c r="N419" i="8"/>
  <c r="F419" i="8"/>
  <c r="H419" i="8"/>
  <c r="I419" i="8"/>
  <c r="AL419" i="8"/>
  <c r="V419" i="8"/>
  <c r="AU419" i="8"/>
  <c r="AW419" i="8"/>
  <c r="AY419" i="8"/>
  <c r="O419" i="8"/>
  <c r="T419" i="8"/>
  <c r="AN419" i="8"/>
  <c r="AK419" i="8"/>
  <c r="AH419" i="8"/>
  <c r="AI419" i="8"/>
  <c r="AT419" i="8"/>
  <c r="AE419" i="8"/>
  <c r="Y419" i="8"/>
  <c r="R419" i="8"/>
  <c r="K419" i="8"/>
  <c r="E419" i="8"/>
  <c r="M419" i="8"/>
  <c r="C419" i="8"/>
  <c r="AB419" i="8"/>
  <c r="AO419" i="8"/>
  <c r="AV419" i="8"/>
  <c r="AX419" i="8"/>
  <c r="D419" i="8"/>
  <c r="AJ419" i="8"/>
  <c r="AF419" i="8"/>
  <c r="AQ419" i="8"/>
  <c r="Z419" i="8"/>
  <c r="X419" i="8"/>
  <c r="Q419" i="8"/>
  <c r="S419" i="8"/>
  <c r="W419" i="8"/>
  <c r="L419" i="8"/>
  <c r="B419" i="8"/>
  <c r="AP419" i="8"/>
  <c r="AD419" i="8"/>
  <c r="AG419" i="8"/>
  <c r="AC419" i="8"/>
  <c r="AM419" i="8"/>
  <c r="J419" i="8"/>
  <c r="AA419" i="8"/>
  <c r="AS419" i="8"/>
  <c r="AR419" i="8"/>
  <c r="P419" i="8"/>
  <c r="G419" i="9"/>
  <c r="D420" i="2" l="1"/>
  <c r="K420" i="2"/>
  <c r="AK420" i="2"/>
  <c r="AP420" i="2"/>
  <c r="AY420" i="2"/>
  <c r="AS420" i="2"/>
  <c r="C420" i="2"/>
  <c r="AD420" i="2"/>
  <c r="AI420" i="2"/>
  <c r="Y420" i="2"/>
  <c r="AJ420" i="2"/>
  <c r="R420" i="2"/>
  <c r="O420" i="2"/>
  <c r="I420" i="2"/>
  <c r="B420" i="2"/>
  <c r="F420" i="2"/>
  <c r="AX420" i="2"/>
  <c r="AV420" i="2"/>
  <c r="J420" i="2"/>
  <c r="AO420" i="2"/>
  <c r="AH420" i="2"/>
  <c r="U420" i="2"/>
  <c r="AM420" i="2"/>
  <c r="AQ420" i="2"/>
  <c r="AN420" i="2"/>
  <c r="M420" i="2"/>
  <c r="L420" i="2"/>
  <c r="Z420" i="2"/>
  <c r="AE420" i="2"/>
  <c r="AB420" i="2"/>
  <c r="AU420" i="2"/>
  <c r="AL420" i="2"/>
  <c r="V420" i="2"/>
  <c r="AW420" i="2"/>
  <c r="AG420" i="2"/>
  <c r="AA420" i="2"/>
  <c r="AT420" i="2"/>
  <c r="T420" i="2"/>
  <c r="AR420" i="2"/>
  <c r="S420" i="2"/>
  <c r="H420" i="2"/>
  <c r="E420" i="2"/>
  <c r="AF420" i="2"/>
  <c r="P420" i="2"/>
  <c r="N420" i="2"/>
  <c r="AC420" i="2"/>
  <c r="Q420" i="2"/>
  <c r="X420" i="2"/>
  <c r="W420" i="2"/>
  <c r="AQ420" i="9"/>
  <c r="AX420" i="9"/>
  <c r="C420" i="9"/>
  <c r="D420" i="9"/>
  <c r="AM420" i="9"/>
  <c r="AE420" i="9"/>
  <c r="AI420" i="9"/>
  <c r="AR420" i="9"/>
  <c r="Z420" i="9"/>
  <c r="AY420" i="9"/>
  <c r="S420" i="9"/>
  <c r="T420" i="9"/>
  <c r="W420" i="9"/>
  <c r="M420" i="9"/>
  <c r="B420" i="9"/>
  <c r="AN420" i="9"/>
  <c r="L420" i="9"/>
  <c r="AP420" i="9"/>
  <c r="AW420" i="9"/>
  <c r="V420" i="9"/>
  <c r="K420" i="9"/>
  <c r="AD420" i="9"/>
  <c r="AH420" i="9"/>
  <c r="AK420" i="9"/>
  <c r="AT420" i="9"/>
  <c r="R420" i="9"/>
  <c r="P420" i="9"/>
  <c r="J420" i="9"/>
  <c r="AL420" i="9"/>
  <c r="F420" i="9"/>
  <c r="AV420" i="9"/>
  <c r="AJ420" i="9"/>
  <c r="AA420" i="9"/>
  <c r="AC420" i="9"/>
  <c r="O420" i="9"/>
  <c r="AF420" i="9"/>
  <c r="U420" i="9"/>
  <c r="E420" i="9"/>
  <c r="X420" i="9"/>
  <c r="AB420" i="9"/>
  <c r="AU420" i="9"/>
  <c r="AG420" i="9"/>
  <c r="AS420" i="9"/>
  <c r="I420" i="9"/>
  <c r="H420" i="9"/>
  <c r="Y420" i="9"/>
  <c r="N420" i="9"/>
  <c r="Q420" i="9"/>
  <c r="AO420" i="9"/>
  <c r="AC420" i="7"/>
  <c r="X420" i="7"/>
  <c r="AS420" i="7"/>
  <c r="AH420" i="7"/>
  <c r="Q420" i="7"/>
  <c r="I420" i="7"/>
  <c r="S420" i="7"/>
  <c r="AB420" i="7"/>
  <c r="E420" i="7"/>
  <c r="AL420" i="7"/>
  <c r="AR420" i="7"/>
  <c r="K420" i="7"/>
  <c r="AY420" i="7"/>
  <c r="W420" i="7"/>
  <c r="P420" i="7"/>
  <c r="B420" i="7"/>
  <c r="AM420" i="7"/>
  <c r="H420" i="7"/>
  <c r="AF420" i="7"/>
  <c r="AW420" i="7"/>
  <c r="AA420" i="7"/>
  <c r="AK420" i="7"/>
  <c r="D420" i="7"/>
  <c r="AJ420" i="7"/>
  <c r="O420" i="7"/>
  <c r="V420" i="7"/>
  <c r="T420" i="7"/>
  <c r="AI420" i="7"/>
  <c r="AP420" i="7"/>
  <c r="C420" i="7"/>
  <c r="N420" i="7"/>
  <c r="AE420" i="7"/>
  <c r="AD420" i="7"/>
  <c r="AQ420" i="7"/>
  <c r="AV420" i="7"/>
  <c r="M420" i="7"/>
  <c r="AT420" i="7"/>
  <c r="R420" i="7"/>
  <c r="Y420" i="7"/>
  <c r="Z420" i="7"/>
  <c r="AX420" i="7"/>
  <c r="AO420" i="7"/>
  <c r="AN420" i="7"/>
  <c r="U420" i="7"/>
  <c r="AG420" i="7"/>
  <c r="F420" i="7"/>
  <c r="J420" i="7"/>
  <c r="AU420" i="7"/>
  <c r="L420" i="7"/>
  <c r="I420" i="6"/>
  <c r="F420" i="6"/>
  <c r="M420" i="6"/>
  <c r="Q420" i="6"/>
  <c r="AU420" i="6"/>
  <c r="AR420" i="6"/>
  <c r="AN420" i="6"/>
  <c r="AC420" i="6"/>
  <c r="O420" i="6"/>
  <c r="AI420" i="6"/>
  <c r="AF420" i="6"/>
  <c r="AB420" i="6"/>
  <c r="B420" i="6"/>
  <c r="L420" i="6"/>
  <c r="W420" i="6"/>
  <c r="T420" i="6"/>
  <c r="P420" i="6"/>
  <c r="AA420" i="6"/>
  <c r="K420" i="6"/>
  <c r="H420" i="6"/>
  <c r="D420" i="6"/>
  <c r="E420" i="6"/>
  <c r="AT420" i="6"/>
  <c r="AQ420" i="6"/>
  <c r="AY420" i="6"/>
  <c r="C420" i="6"/>
  <c r="AH420" i="6"/>
  <c r="AE420" i="6"/>
  <c r="Y420" i="6"/>
  <c r="AW420" i="6"/>
  <c r="V420" i="6"/>
  <c r="S420" i="6"/>
  <c r="AX420" i="6"/>
  <c r="AV420" i="6"/>
  <c r="J420" i="6"/>
  <c r="X420" i="6"/>
  <c r="AL420" i="6"/>
  <c r="AS420" i="6"/>
  <c r="AP420" i="6"/>
  <c r="AO420" i="6"/>
  <c r="AK420" i="6"/>
  <c r="AG420" i="6"/>
  <c r="AD420" i="6"/>
  <c r="N420" i="6"/>
  <c r="AJ420" i="6"/>
  <c r="U420" i="6"/>
  <c r="R420" i="6"/>
  <c r="AM420" i="6"/>
  <c r="Z420" i="6"/>
  <c r="AM420" i="10"/>
  <c r="M420" i="10"/>
  <c r="J420" i="10"/>
  <c r="AR420" i="10"/>
  <c r="AA420" i="10"/>
  <c r="AV420" i="10"/>
  <c r="AQ420" i="10"/>
  <c r="H420" i="10"/>
  <c r="O420" i="10"/>
  <c r="AJ420" i="10"/>
  <c r="AS420" i="10"/>
  <c r="AO420" i="10"/>
  <c r="C420" i="10"/>
  <c r="X420" i="10"/>
  <c r="AP420" i="10"/>
  <c r="S420" i="10"/>
  <c r="AC420" i="10"/>
  <c r="AX420" i="10"/>
  <c r="L420" i="10"/>
  <c r="F420" i="10"/>
  <c r="I420" i="10"/>
  <c r="Q420" i="10"/>
  <c r="AL420" i="10"/>
  <c r="AU420" i="10"/>
  <c r="AG420" i="10"/>
  <c r="AN420" i="10"/>
  <c r="N420" i="10"/>
  <c r="W420" i="10"/>
  <c r="AE420" i="10"/>
  <c r="P420" i="10"/>
  <c r="AW420" i="10"/>
  <c r="AT420" i="10"/>
  <c r="U420" i="10"/>
  <c r="AB420" i="10"/>
  <c r="AD420" i="10"/>
  <c r="D420" i="10"/>
  <c r="T420" i="10"/>
  <c r="AY420" i="10"/>
  <c r="R420" i="10"/>
  <c r="Z420" i="10"/>
  <c r="B420" i="10"/>
  <c r="AK420" i="10"/>
  <c r="Y420" i="10"/>
  <c r="AI420" i="10"/>
  <c r="AH420" i="10"/>
  <c r="E420" i="10"/>
  <c r="AF420" i="10"/>
  <c r="K420" i="10"/>
  <c r="V420" i="10"/>
  <c r="AT420" i="8"/>
  <c r="AD420" i="8"/>
  <c r="U420" i="8"/>
  <c r="AC420" i="8"/>
  <c r="AH420" i="8"/>
  <c r="O420" i="8"/>
  <c r="B420" i="8"/>
  <c r="Y420" i="8"/>
  <c r="V420" i="8"/>
  <c r="AP420" i="8"/>
  <c r="X420" i="8"/>
  <c r="M420" i="8"/>
  <c r="J420" i="8"/>
  <c r="AA420" i="8"/>
  <c r="T420" i="8"/>
  <c r="I420" i="8"/>
  <c r="AQ420" i="8"/>
  <c r="L420" i="8"/>
  <c r="AN420" i="8"/>
  <c r="AS420" i="8"/>
  <c r="AE420" i="8"/>
  <c r="AY420" i="8"/>
  <c r="N420" i="8"/>
  <c r="AK420" i="8"/>
  <c r="S420" i="8"/>
  <c r="AB420" i="8"/>
  <c r="AR420" i="8"/>
  <c r="R420" i="8"/>
  <c r="F420" i="8"/>
  <c r="H420" i="8"/>
  <c r="Q420" i="8"/>
  <c r="AU420" i="8"/>
  <c r="AW420" i="8"/>
  <c r="AX420" i="8"/>
  <c r="AM420" i="8"/>
  <c r="C420" i="8"/>
  <c r="AI420" i="8"/>
  <c r="AF420" i="8"/>
  <c r="Z420" i="8"/>
  <c r="D420" i="8"/>
  <c r="AL420" i="8"/>
  <c r="K420" i="8"/>
  <c r="AV420" i="8"/>
  <c r="AO420" i="8"/>
  <c r="AG420" i="8"/>
  <c r="E420" i="8"/>
  <c r="AJ420" i="8"/>
  <c r="W420" i="8"/>
  <c r="P420" i="8"/>
  <c r="G420" i="9"/>
  <c r="Y420" i="5"/>
  <c r="T420" i="5"/>
  <c r="AW420" i="5"/>
  <c r="AC420" i="5"/>
  <c r="L420" i="5"/>
  <c r="H420" i="5"/>
  <c r="AB420" i="5"/>
  <c r="AY420" i="5"/>
  <c r="AQ420" i="5"/>
  <c r="AU420" i="5"/>
  <c r="W420" i="5"/>
  <c r="AX420" i="5"/>
  <c r="AK420" i="5"/>
  <c r="S420" i="5"/>
  <c r="F420" i="5"/>
  <c r="U420" i="5"/>
  <c r="AL420" i="5"/>
  <c r="X420" i="5"/>
  <c r="AP420" i="5"/>
  <c r="AS420" i="5"/>
  <c r="Q420" i="5"/>
  <c r="Z420" i="5"/>
  <c r="K420" i="5"/>
  <c r="R420" i="5"/>
  <c r="E420" i="5"/>
  <c r="N420" i="5"/>
  <c r="AV420" i="5"/>
  <c r="AJ420" i="5"/>
  <c r="AO420" i="5"/>
  <c r="B420" i="5"/>
  <c r="AI420" i="5"/>
  <c r="P420" i="5"/>
  <c r="C420" i="5"/>
  <c r="AA420" i="5"/>
  <c r="I420" i="5"/>
  <c r="O420" i="5"/>
  <c r="D420" i="5"/>
  <c r="AH420" i="5"/>
  <c r="AF420" i="5"/>
  <c r="J420" i="5"/>
  <c r="AE420" i="5"/>
  <c r="AR420" i="5"/>
  <c r="AD420" i="5"/>
  <c r="AN420" i="5"/>
  <c r="V420" i="5"/>
  <c r="M420" i="5"/>
  <c r="AM420" i="5"/>
  <c r="AG420" i="5"/>
  <c r="AT420" i="5"/>
  <c r="G422" i="11"/>
  <c r="G421" i="2"/>
  <c r="G421" i="9"/>
  <c r="G421" i="10"/>
  <c r="G421" i="8"/>
  <c r="G421" i="7"/>
  <c r="G421" i="6"/>
  <c r="G421" i="5"/>
  <c r="G420" i="10"/>
  <c r="O421" i="7" l="1"/>
  <c r="AJ421" i="7"/>
  <c r="AP421" i="7"/>
  <c r="AG421" i="7"/>
  <c r="C421" i="7"/>
  <c r="U421" i="7"/>
  <c r="N421" i="7"/>
  <c r="AF421" i="7"/>
  <c r="AW421" i="7"/>
  <c r="F421" i="7"/>
  <c r="AX421" i="7"/>
  <c r="AE421" i="7"/>
  <c r="AK421" i="7"/>
  <c r="AI421" i="7"/>
  <c r="AD421" i="7"/>
  <c r="L421" i="7"/>
  <c r="Y421" i="7"/>
  <c r="T421" i="7"/>
  <c r="B421" i="7"/>
  <c r="AH421" i="7"/>
  <c r="AN421" i="7"/>
  <c r="M421" i="7"/>
  <c r="E421" i="7"/>
  <c r="H13" i="12" s="1"/>
  <c r="K421" i="7"/>
  <c r="AC421" i="7"/>
  <c r="AB421" i="7"/>
  <c r="AO421" i="7"/>
  <c r="AT421" i="7"/>
  <c r="AV421" i="7"/>
  <c r="R421" i="7"/>
  <c r="P421" i="7"/>
  <c r="W421" i="7"/>
  <c r="X421" i="7"/>
  <c r="J421" i="7"/>
  <c r="D421" i="7"/>
  <c r="H421" i="7"/>
  <c r="AS421" i="7"/>
  <c r="AU421" i="7"/>
  <c r="AY421" i="7"/>
  <c r="AL421" i="7"/>
  <c r="S421" i="7"/>
  <c r="I421" i="7"/>
  <c r="AM421" i="7"/>
  <c r="V421" i="7"/>
  <c r="AQ421" i="7"/>
  <c r="AR421" i="7"/>
  <c r="AA421" i="7"/>
  <c r="Q421" i="7"/>
  <c r="Z421" i="7"/>
  <c r="G423" i="11"/>
  <c r="G422" i="2"/>
  <c r="G422" i="9"/>
  <c r="G422" i="10"/>
  <c r="G422" i="8"/>
  <c r="G422" i="6"/>
  <c r="G422" i="5"/>
  <c r="AF421" i="6"/>
  <c r="AC421" i="6"/>
  <c r="AH421" i="6"/>
  <c r="C421" i="6"/>
  <c r="T421" i="6"/>
  <c r="Q421" i="6"/>
  <c r="AA421" i="6"/>
  <c r="AY421" i="6"/>
  <c r="H421" i="6"/>
  <c r="E421" i="6"/>
  <c r="G13" i="12" s="1"/>
  <c r="AW421" i="6"/>
  <c r="AU421" i="6"/>
  <c r="AQ421" i="6"/>
  <c r="AN421" i="6"/>
  <c r="W421" i="6"/>
  <c r="AT421" i="6"/>
  <c r="AE421" i="6"/>
  <c r="AB421" i="6"/>
  <c r="AV421" i="6"/>
  <c r="AM421" i="6"/>
  <c r="S421" i="6"/>
  <c r="P421" i="6"/>
  <c r="V421" i="6"/>
  <c r="AI421" i="6"/>
  <c r="D421" i="6"/>
  <c r="AK421" i="6"/>
  <c r="Y421" i="6"/>
  <c r="AS421" i="6"/>
  <c r="AP421" i="6"/>
  <c r="AX421" i="6"/>
  <c r="K421" i="6"/>
  <c r="X421" i="6"/>
  <c r="AG421" i="6"/>
  <c r="AD421" i="6"/>
  <c r="AL421" i="6"/>
  <c r="AJ421" i="6"/>
  <c r="O421" i="6"/>
  <c r="U421" i="6"/>
  <c r="R421" i="6"/>
  <c r="Z421" i="6"/>
  <c r="J421" i="6"/>
  <c r="AR421" i="6"/>
  <c r="AO421" i="6"/>
  <c r="B421" i="6"/>
  <c r="L421" i="6"/>
  <c r="I421" i="6"/>
  <c r="F421" i="6"/>
  <c r="N421" i="6"/>
  <c r="M421" i="6"/>
  <c r="D421" i="9"/>
  <c r="AT421" i="9"/>
  <c r="AY421" i="9"/>
  <c r="AE421" i="9"/>
  <c r="AP421" i="9"/>
  <c r="AA421" i="9"/>
  <c r="AK421" i="9"/>
  <c r="AL421" i="9"/>
  <c r="Y421" i="9"/>
  <c r="AO421" i="9"/>
  <c r="C421" i="9"/>
  <c r="AC421" i="9"/>
  <c r="AV421" i="9"/>
  <c r="L421" i="9"/>
  <c r="F421" i="9"/>
  <c r="AN421" i="9"/>
  <c r="AU421" i="9"/>
  <c r="AR421" i="9"/>
  <c r="B421" i="9"/>
  <c r="N421" i="9"/>
  <c r="U421" i="9"/>
  <c r="M421" i="9"/>
  <c r="S421" i="9"/>
  <c r="AS421" i="9"/>
  <c r="Q421" i="9"/>
  <c r="AJ421" i="9"/>
  <c r="AX421" i="9"/>
  <c r="E421" i="9"/>
  <c r="J13" i="12" s="1"/>
  <c r="AI421" i="9"/>
  <c r="AW421" i="9"/>
  <c r="AB421" i="9"/>
  <c r="K421" i="9"/>
  <c r="AH421" i="9"/>
  <c r="P421" i="9"/>
  <c r="T421" i="9"/>
  <c r="Z421" i="9"/>
  <c r="AM421" i="9"/>
  <c r="AQ421" i="9"/>
  <c r="X421" i="9"/>
  <c r="AG421" i="9"/>
  <c r="I421" i="9"/>
  <c r="V421" i="9"/>
  <c r="AF421" i="9"/>
  <c r="AD421" i="9"/>
  <c r="O421" i="9"/>
  <c r="R421" i="9"/>
  <c r="J421" i="9"/>
  <c r="H421" i="9"/>
  <c r="W421" i="9"/>
  <c r="AX421" i="10"/>
  <c r="L421" i="10"/>
  <c r="I421" i="10"/>
  <c r="AL421" i="10"/>
  <c r="AU421" i="10"/>
  <c r="AR421" i="10"/>
  <c r="AP421" i="10"/>
  <c r="Z421" i="10"/>
  <c r="AI421" i="10"/>
  <c r="AF421" i="10"/>
  <c r="F421" i="10"/>
  <c r="N421" i="10"/>
  <c r="W421" i="10"/>
  <c r="T421" i="10"/>
  <c r="AN421" i="10"/>
  <c r="B421" i="10"/>
  <c r="K421" i="10"/>
  <c r="H421" i="10"/>
  <c r="D421" i="10"/>
  <c r="AW421" i="10"/>
  <c r="AT421" i="10"/>
  <c r="AC421" i="10"/>
  <c r="AD421" i="10"/>
  <c r="AA421" i="10"/>
  <c r="AS421" i="10"/>
  <c r="O421" i="10"/>
  <c r="AG421" i="10"/>
  <c r="C421" i="10"/>
  <c r="U421" i="10"/>
  <c r="AK421" i="10"/>
  <c r="AB421" i="10"/>
  <c r="Y421" i="10"/>
  <c r="S421" i="10"/>
  <c r="M421" i="10"/>
  <c r="R421" i="10"/>
  <c r="AV421" i="10"/>
  <c r="Q421" i="10"/>
  <c r="AJ421" i="10"/>
  <c r="P421" i="10"/>
  <c r="AH421" i="10"/>
  <c r="AO421" i="10"/>
  <c r="AM421" i="10"/>
  <c r="J421" i="10"/>
  <c r="E421" i="10"/>
  <c r="K13" i="12" s="1"/>
  <c r="AY421" i="10"/>
  <c r="X421" i="10"/>
  <c r="V421" i="10"/>
  <c r="AQ421" i="10"/>
  <c r="AE421" i="10"/>
  <c r="D421" i="2"/>
  <c r="U421" i="2"/>
  <c r="Y421" i="2"/>
  <c r="F421" i="2"/>
  <c r="AY421" i="2"/>
  <c r="AJ421" i="2"/>
  <c r="X421" i="2"/>
  <c r="AR421" i="2"/>
  <c r="AM421" i="2"/>
  <c r="T421" i="2"/>
  <c r="AV421" i="2"/>
  <c r="AQ421" i="2"/>
  <c r="AA421" i="2"/>
  <c r="AI421" i="2"/>
  <c r="V421" i="2"/>
  <c r="AH421" i="2"/>
  <c r="O421" i="2"/>
  <c r="S421" i="2"/>
  <c r="AT421" i="2"/>
  <c r="AF421" i="2"/>
  <c r="AO421" i="2"/>
  <c r="C421" i="2"/>
  <c r="AW421" i="2"/>
  <c r="R421" i="2"/>
  <c r="H421" i="2"/>
  <c r="AC421" i="2"/>
  <c r="AX421" i="2"/>
  <c r="AG421" i="2"/>
  <c r="AS421" i="2"/>
  <c r="AP421" i="2"/>
  <c r="Q421" i="2"/>
  <c r="AL421" i="2"/>
  <c r="M421" i="2"/>
  <c r="L421" i="2"/>
  <c r="E421" i="2"/>
  <c r="E13" i="12" s="1"/>
  <c r="Z421" i="2"/>
  <c r="AU421" i="2"/>
  <c r="W421" i="2"/>
  <c r="AN421" i="2"/>
  <c r="N421" i="2"/>
  <c r="AE421" i="2"/>
  <c r="J421" i="2"/>
  <c r="P421" i="2"/>
  <c r="AK421" i="2"/>
  <c r="AD421" i="2"/>
  <c r="AB421" i="2"/>
  <c r="B421" i="2"/>
  <c r="K421" i="2"/>
  <c r="I421" i="2"/>
  <c r="AF421" i="8"/>
  <c r="M421" i="8"/>
  <c r="AA421" i="8"/>
  <c r="T421" i="8"/>
  <c r="AN421" i="8"/>
  <c r="B421" i="8"/>
  <c r="F421" i="8"/>
  <c r="H421" i="8"/>
  <c r="Y421" i="8"/>
  <c r="AX421" i="8"/>
  <c r="D421" i="8"/>
  <c r="AO421" i="8"/>
  <c r="J421" i="8"/>
  <c r="W421" i="8"/>
  <c r="AQ421" i="8"/>
  <c r="AC421" i="8"/>
  <c r="AP421" i="8"/>
  <c r="AI421" i="8"/>
  <c r="X421" i="8"/>
  <c r="Q421" i="8"/>
  <c r="V421" i="8"/>
  <c r="AH421" i="8"/>
  <c r="AV421" i="8"/>
  <c r="E421" i="8"/>
  <c r="I13" i="12" s="1"/>
  <c r="AM421" i="8"/>
  <c r="R421" i="8"/>
  <c r="Z421" i="8"/>
  <c r="AS421" i="8"/>
  <c r="AU421" i="8"/>
  <c r="S421" i="8"/>
  <c r="P421" i="8"/>
  <c r="AY421" i="8"/>
  <c r="AG421" i="8"/>
  <c r="AD421" i="8"/>
  <c r="AJ421" i="8"/>
  <c r="AL421" i="8"/>
  <c r="AW421" i="8"/>
  <c r="U421" i="8"/>
  <c r="N421" i="8"/>
  <c r="O421" i="8"/>
  <c r="AK421" i="8"/>
  <c r="I421" i="8"/>
  <c r="AT421" i="8"/>
  <c r="AE421" i="8"/>
  <c r="L421" i="8"/>
  <c r="AR421" i="8"/>
  <c r="AB421" i="8"/>
  <c r="C421" i="8"/>
  <c r="K421" i="8"/>
  <c r="V421" i="5"/>
  <c r="F421" i="5"/>
  <c r="AK421" i="5"/>
  <c r="O421" i="5"/>
  <c r="I421" i="5"/>
  <c r="AQ421" i="5"/>
  <c r="Z421" i="5"/>
  <c r="B421" i="5"/>
  <c r="AM421" i="5"/>
  <c r="AV421" i="5"/>
  <c r="AN421" i="5"/>
  <c r="Q421" i="5"/>
  <c r="AG421" i="5"/>
  <c r="AU421" i="5"/>
  <c r="N421" i="5"/>
  <c r="U421" i="5"/>
  <c r="AJ421" i="5"/>
  <c r="AA421" i="5"/>
  <c r="AH421" i="5"/>
  <c r="W421" i="5"/>
  <c r="T421" i="5"/>
  <c r="X421" i="5"/>
  <c r="M421" i="5"/>
  <c r="L421" i="5"/>
  <c r="AY421" i="5"/>
  <c r="AF421" i="5"/>
  <c r="S421" i="5"/>
  <c r="AP421" i="5"/>
  <c r="AL421" i="5"/>
  <c r="H421" i="5"/>
  <c r="R421" i="5"/>
  <c r="AC421" i="5"/>
  <c r="Y421" i="5"/>
  <c r="AE421" i="5"/>
  <c r="J421" i="5"/>
  <c r="AO421" i="5"/>
  <c r="AI421" i="5"/>
  <c r="AD421" i="5"/>
  <c r="AS421" i="5"/>
  <c r="AB421" i="5"/>
  <c r="AR421" i="5"/>
  <c r="AT421" i="5"/>
  <c r="P421" i="5"/>
  <c r="C421" i="5"/>
  <c r="K421" i="5"/>
  <c r="AW421" i="5"/>
  <c r="AX421" i="5"/>
  <c r="E421" i="5"/>
  <c r="F13" i="12" s="1"/>
  <c r="D421" i="5"/>
  <c r="N422" i="7" l="1"/>
  <c r="F422" i="7"/>
  <c r="AS422" i="7"/>
  <c r="AF422" i="7"/>
  <c r="B422" i="7"/>
  <c r="AJ422" i="7"/>
  <c r="V422" i="7"/>
  <c r="AE422" i="7"/>
  <c r="AW422" i="7"/>
  <c r="T422" i="7"/>
  <c r="AR422" i="7"/>
  <c r="J422" i="7"/>
  <c r="AK422" i="7"/>
  <c r="E422" i="7"/>
  <c r="Q422" i="7"/>
  <c r="H422" i="7"/>
  <c r="Y422" i="7"/>
  <c r="AH422" i="7"/>
  <c r="AO422" i="7"/>
  <c r="AA422" i="7"/>
  <c r="M422" i="7"/>
  <c r="S422" i="7"/>
  <c r="O422" i="7"/>
  <c r="AV422" i="7"/>
  <c r="AU422" i="7"/>
  <c r="D422" i="7"/>
  <c r="AN422" i="7"/>
  <c r="AD422" i="7"/>
  <c r="AI422" i="7"/>
  <c r="AY422" i="7"/>
  <c r="L422" i="7"/>
  <c r="I422" i="7"/>
  <c r="W422" i="7"/>
  <c r="AG422" i="7"/>
  <c r="AB422" i="7"/>
  <c r="AC422" i="7"/>
  <c r="AX422" i="7"/>
  <c r="K422" i="7"/>
  <c r="R422" i="7"/>
  <c r="AT422" i="7"/>
  <c r="X422" i="7"/>
  <c r="AL422" i="7"/>
  <c r="AM422" i="7"/>
  <c r="C422" i="7"/>
  <c r="P422" i="7"/>
  <c r="Z422" i="7"/>
  <c r="U422" i="7"/>
  <c r="AP422" i="7"/>
  <c r="AQ422" i="7"/>
  <c r="S422" i="8"/>
  <c r="AB422" i="8"/>
  <c r="AW422" i="8"/>
  <c r="AT422" i="8"/>
  <c r="AP422" i="8"/>
  <c r="AR422" i="8"/>
  <c r="E422" i="8"/>
  <c r="AO422" i="8"/>
  <c r="AD422" i="8"/>
  <c r="Z422" i="8"/>
  <c r="AK422" i="8"/>
  <c r="AN422" i="8"/>
  <c r="R422" i="8"/>
  <c r="K422" i="8"/>
  <c r="I422" i="8"/>
  <c r="X422" i="8"/>
  <c r="AM422" i="8"/>
  <c r="H422" i="8"/>
  <c r="Y422" i="8"/>
  <c r="AV422" i="8"/>
  <c r="AA422" i="8"/>
  <c r="AI422" i="8"/>
  <c r="U422" i="8"/>
  <c r="AG422" i="8"/>
  <c r="O422" i="8"/>
  <c r="N422" i="8"/>
  <c r="T422" i="8"/>
  <c r="AE422" i="8"/>
  <c r="AS422" i="8"/>
  <c r="M422" i="8"/>
  <c r="J422" i="8"/>
  <c r="P422" i="8"/>
  <c r="AQ422" i="8"/>
  <c r="AU422" i="8"/>
  <c r="B422" i="8"/>
  <c r="F422" i="8"/>
  <c r="V422" i="8"/>
  <c r="AY422" i="8"/>
  <c r="AX422" i="8"/>
  <c r="C422" i="8"/>
  <c r="AF422" i="8"/>
  <c r="L422" i="8"/>
  <c r="Q422" i="8"/>
  <c r="AL422" i="8"/>
  <c r="W422" i="8"/>
  <c r="AH422" i="8"/>
  <c r="AC422" i="8"/>
  <c r="AJ422" i="8"/>
  <c r="D422" i="8"/>
  <c r="AX422" i="9"/>
  <c r="AS422" i="9"/>
  <c r="F422" i="9"/>
  <c r="D422" i="9"/>
  <c r="AL422" i="9"/>
  <c r="AD422" i="9"/>
  <c r="U422" i="9"/>
  <c r="AJ422" i="9"/>
  <c r="Z422" i="9"/>
  <c r="L422" i="9"/>
  <c r="AU422" i="9"/>
  <c r="Q422" i="9"/>
  <c r="N422" i="9"/>
  <c r="AR422" i="9"/>
  <c r="T422" i="9"/>
  <c r="V422" i="9"/>
  <c r="B422" i="9"/>
  <c r="AC422" i="9"/>
  <c r="AQ422" i="9"/>
  <c r="AO422" i="9"/>
  <c r="AW422" i="9"/>
  <c r="K422" i="9"/>
  <c r="S422" i="9"/>
  <c r="AG422" i="9"/>
  <c r="AK422" i="9"/>
  <c r="AF422" i="9"/>
  <c r="AP422" i="9"/>
  <c r="W422" i="9"/>
  <c r="AA422" i="9"/>
  <c r="AT422" i="9"/>
  <c r="J422" i="9"/>
  <c r="O422" i="9"/>
  <c r="I422" i="9"/>
  <c r="C422" i="9"/>
  <c r="E422" i="9"/>
  <c r="Y422" i="9"/>
  <c r="AI422" i="9"/>
  <c r="M422" i="9"/>
  <c r="AH422" i="9"/>
  <c r="AE422" i="9"/>
  <c r="P422" i="9"/>
  <c r="H422" i="9"/>
  <c r="AB422" i="9"/>
  <c r="X422" i="9"/>
  <c r="AM422" i="9"/>
  <c r="AN422" i="9"/>
  <c r="AY422" i="9"/>
  <c r="AV422" i="9"/>
  <c r="R422" i="9"/>
  <c r="Y422" i="10"/>
  <c r="AN422" i="10"/>
  <c r="AY422" i="10"/>
  <c r="AT422" i="10"/>
  <c r="M422" i="10"/>
  <c r="Z422" i="10"/>
  <c r="AI422" i="10"/>
  <c r="D422" i="10"/>
  <c r="AU422" i="10"/>
  <c r="K422" i="10"/>
  <c r="U422" i="10"/>
  <c r="AS422" i="10"/>
  <c r="AO422" i="10"/>
  <c r="AM422" i="10"/>
  <c r="C422" i="10"/>
  <c r="AC422" i="10"/>
  <c r="X422" i="10"/>
  <c r="AX422" i="10"/>
  <c r="AR422" i="10"/>
  <c r="Q422" i="10"/>
  <c r="J422" i="10"/>
  <c r="AH422" i="10"/>
  <c r="B422" i="10"/>
  <c r="AB422" i="10"/>
  <c r="W422" i="10"/>
  <c r="F422" i="10"/>
  <c r="AF422" i="10"/>
  <c r="AP422" i="10"/>
  <c r="E422" i="10"/>
  <c r="AA422" i="10"/>
  <c r="AG422" i="10"/>
  <c r="L422" i="10"/>
  <c r="AD422" i="10"/>
  <c r="AL422" i="10"/>
  <c r="R422" i="10"/>
  <c r="I422" i="10"/>
  <c r="AE422" i="10"/>
  <c r="AJ422" i="10"/>
  <c r="S422" i="10"/>
  <c r="H422" i="10"/>
  <c r="AK422" i="10"/>
  <c r="P422" i="10"/>
  <c r="AW422" i="10"/>
  <c r="AQ422" i="10"/>
  <c r="N422" i="10"/>
  <c r="V422" i="10"/>
  <c r="T422" i="10"/>
  <c r="O422" i="10"/>
  <c r="AV422" i="10"/>
  <c r="AE422" i="5"/>
  <c r="AA422" i="5"/>
  <c r="F422" i="5"/>
  <c r="AK422" i="5"/>
  <c r="H422" i="5"/>
  <c r="R422" i="5"/>
  <c r="N422" i="5"/>
  <c r="AV422" i="5"/>
  <c r="AJ422" i="5"/>
  <c r="O422" i="5"/>
  <c r="E422" i="5"/>
  <c r="AY422" i="5"/>
  <c r="AI422" i="5"/>
  <c r="AQ422" i="5"/>
  <c r="AL422" i="5"/>
  <c r="B422" i="5"/>
  <c r="S422" i="5"/>
  <c r="P422" i="5"/>
  <c r="AD422" i="5"/>
  <c r="Y422" i="5"/>
  <c r="AU422" i="5"/>
  <c r="K422" i="5"/>
  <c r="Q422" i="5"/>
  <c r="L422" i="5"/>
  <c r="W422" i="5"/>
  <c r="AS422" i="5"/>
  <c r="D422" i="5"/>
  <c r="AG422" i="5"/>
  <c r="AB422" i="5"/>
  <c r="AO422" i="5"/>
  <c r="AT422" i="5"/>
  <c r="AP422" i="5"/>
  <c r="I422" i="5"/>
  <c r="U422" i="5"/>
  <c r="AM422" i="5"/>
  <c r="AH422" i="5"/>
  <c r="AC422" i="5"/>
  <c r="AF422" i="5"/>
  <c r="T422" i="5"/>
  <c r="AR422" i="5"/>
  <c r="AN422" i="5"/>
  <c r="Z422" i="5"/>
  <c r="M422" i="5"/>
  <c r="X422" i="5"/>
  <c r="V422" i="5"/>
  <c r="J422" i="5"/>
  <c r="C422" i="5"/>
  <c r="AW422" i="5"/>
  <c r="AX422" i="5"/>
  <c r="N422" i="2"/>
  <c r="J422" i="2"/>
  <c r="K422" i="2"/>
  <c r="B422" i="2"/>
  <c r="AP422" i="2"/>
  <c r="AN422" i="2"/>
  <c r="D422" i="2"/>
  <c r="AW422" i="2"/>
  <c r="V422" i="2"/>
  <c r="I422" i="2"/>
  <c r="R422" i="2"/>
  <c r="AK422" i="2"/>
  <c r="F422" i="2"/>
  <c r="AH422" i="2"/>
  <c r="AU422" i="2"/>
  <c r="AY422" i="2"/>
  <c r="Y422" i="2"/>
  <c r="AO422" i="2"/>
  <c r="H422" i="2"/>
  <c r="AS422" i="2"/>
  <c r="AM422" i="2"/>
  <c r="M422" i="2"/>
  <c r="U422" i="2"/>
  <c r="AE422" i="2"/>
  <c r="AT422" i="2"/>
  <c r="AA422" i="2"/>
  <c r="AV422" i="2"/>
  <c r="E422" i="2"/>
  <c r="AD422" i="2"/>
  <c r="O422" i="2"/>
  <c r="AJ422" i="2"/>
  <c r="AI422" i="2"/>
  <c r="AC422" i="2"/>
  <c r="C422" i="2"/>
  <c r="X422" i="2"/>
  <c r="S422" i="2"/>
  <c r="AF422" i="2"/>
  <c r="AX422" i="2"/>
  <c r="L422" i="2"/>
  <c r="AG422" i="2"/>
  <c r="AB422" i="2"/>
  <c r="AL422" i="2"/>
  <c r="Z422" i="2"/>
  <c r="AQ422" i="2"/>
  <c r="W422" i="2"/>
  <c r="Q422" i="2"/>
  <c r="AR422" i="2"/>
  <c r="T422" i="2"/>
  <c r="P422" i="2"/>
  <c r="E422" i="6"/>
  <c r="Z422" i="6"/>
  <c r="Y422" i="6"/>
  <c r="AH422" i="6"/>
  <c r="AQ422" i="6"/>
  <c r="AN422" i="6"/>
  <c r="N422" i="6"/>
  <c r="AT422" i="6"/>
  <c r="AG422" i="6"/>
  <c r="AE422" i="6"/>
  <c r="AB422" i="6"/>
  <c r="B422" i="6"/>
  <c r="T422" i="6"/>
  <c r="W422" i="6"/>
  <c r="S422" i="6"/>
  <c r="P422" i="6"/>
  <c r="AV422" i="6"/>
  <c r="AS422" i="6"/>
  <c r="D422" i="6"/>
  <c r="AJ422" i="6"/>
  <c r="M422" i="6"/>
  <c r="AP422" i="6"/>
  <c r="AY422" i="6"/>
  <c r="X422" i="6"/>
  <c r="V422" i="6"/>
  <c r="AD422" i="6"/>
  <c r="AM422" i="6"/>
  <c r="L422" i="6"/>
  <c r="U422" i="6"/>
  <c r="R422" i="6"/>
  <c r="AA422" i="6"/>
  <c r="AK422" i="6"/>
  <c r="K422" i="6"/>
  <c r="F422" i="6"/>
  <c r="O422" i="6"/>
  <c r="J422" i="6"/>
  <c r="H422" i="6"/>
  <c r="AO422" i="6"/>
  <c r="C422" i="6"/>
  <c r="AI422" i="6"/>
  <c r="AW422" i="6"/>
  <c r="AC422" i="6"/>
  <c r="AX422" i="6"/>
  <c r="I422" i="6"/>
  <c r="AU422" i="6"/>
  <c r="Q422" i="6"/>
  <c r="AL422" i="6"/>
  <c r="AF422" i="6"/>
  <c r="AR422" i="6"/>
  <c r="G424" i="11"/>
  <c r="G423" i="2"/>
  <c r="G423" i="7"/>
  <c r="G423" i="6"/>
  <c r="G423" i="5"/>
  <c r="G422" i="7"/>
  <c r="AH423" i="10" l="1"/>
  <c r="R423" i="10"/>
  <c r="S423" i="10"/>
  <c r="V423" i="10"/>
  <c r="F423" i="10"/>
  <c r="AB423" i="10"/>
  <c r="N423" i="10"/>
  <c r="J423" i="10"/>
  <c r="AY423" i="10"/>
  <c r="E423" i="10"/>
  <c r="M423" i="10"/>
  <c r="AS423" i="10"/>
  <c r="AM423" i="10"/>
  <c r="AX423" i="10"/>
  <c r="AO423" i="10"/>
  <c r="AG423" i="10"/>
  <c r="AA423" i="10"/>
  <c r="Z423" i="10"/>
  <c r="AN423" i="10"/>
  <c r="U423" i="10"/>
  <c r="O423" i="10"/>
  <c r="D423" i="10"/>
  <c r="AK423" i="10"/>
  <c r="AU423" i="10"/>
  <c r="AR423" i="10"/>
  <c r="AJ423" i="10"/>
  <c r="Y423" i="10"/>
  <c r="AL423" i="10"/>
  <c r="W423" i="10"/>
  <c r="T423" i="10"/>
  <c r="AE423" i="10"/>
  <c r="AV423" i="10"/>
  <c r="L423" i="10"/>
  <c r="H423" i="10"/>
  <c r="AC423" i="10"/>
  <c r="AW423" i="10"/>
  <c r="AI423" i="10"/>
  <c r="B423" i="10"/>
  <c r="K423" i="10"/>
  <c r="X423" i="10"/>
  <c r="AT423" i="10"/>
  <c r="AQ423" i="10"/>
  <c r="I423" i="10"/>
  <c r="P423" i="10"/>
  <c r="AP423" i="10"/>
  <c r="C423" i="10"/>
  <c r="AF423" i="10"/>
  <c r="Q423" i="10"/>
  <c r="AD423" i="10"/>
  <c r="AF423" i="5"/>
  <c r="AE423" i="5"/>
  <c r="AY423" i="5"/>
  <c r="AL423" i="5"/>
  <c r="AH423" i="5"/>
  <c r="AC423" i="5"/>
  <c r="W423" i="5"/>
  <c r="AJ423" i="5"/>
  <c r="U423" i="5"/>
  <c r="P423" i="5"/>
  <c r="AO423" i="5"/>
  <c r="AT423" i="5"/>
  <c r="AN423" i="5"/>
  <c r="AM423" i="5"/>
  <c r="F423" i="5"/>
  <c r="AQ423" i="5"/>
  <c r="O423" i="5"/>
  <c r="AS423" i="5"/>
  <c r="V423" i="5"/>
  <c r="J423" i="5"/>
  <c r="R423" i="5"/>
  <c r="Q423" i="5"/>
  <c r="X423" i="5"/>
  <c r="AV423" i="5"/>
  <c r="E423" i="5"/>
  <c r="M423" i="5"/>
  <c r="AU423" i="5"/>
  <c r="AP423" i="5"/>
  <c r="L423" i="5"/>
  <c r="AR423" i="5"/>
  <c r="C423" i="5"/>
  <c r="K423" i="5"/>
  <c r="T423" i="5"/>
  <c r="AA423" i="5"/>
  <c r="I423" i="5"/>
  <c r="H423" i="5"/>
  <c r="N423" i="5"/>
  <c r="AK423" i="5"/>
  <c r="D423" i="5"/>
  <c r="AW423" i="5"/>
  <c r="Z423" i="5"/>
  <c r="AX423" i="5"/>
  <c r="S423" i="5"/>
  <c r="B423" i="5"/>
  <c r="AB423" i="5"/>
  <c r="AI423" i="5"/>
  <c r="AG423" i="5"/>
  <c r="Y423" i="5"/>
  <c r="AD423" i="5"/>
  <c r="G425" i="11"/>
  <c r="G424" i="2"/>
  <c r="G424" i="10"/>
  <c r="G424" i="9"/>
  <c r="G424" i="8"/>
  <c r="G424" i="6"/>
  <c r="G424" i="5"/>
  <c r="AI423" i="2"/>
  <c r="H423" i="2"/>
  <c r="AY423" i="2"/>
  <c r="Z423" i="2"/>
  <c r="W423" i="2"/>
  <c r="AQ423" i="2"/>
  <c r="Q423" i="2"/>
  <c r="P423" i="2"/>
  <c r="K423" i="2"/>
  <c r="AA423" i="2"/>
  <c r="AP423" i="2"/>
  <c r="B423" i="2"/>
  <c r="AW423" i="2"/>
  <c r="AT423" i="2"/>
  <c r="O423" i="2"/>
  <c r="AE423" i="2"/>
  <c r="AK423" i="2"/>
  <c r="AH423" i="2"/>
  <c r="AO423" i="2"/>
  <c r="AN423" i="2"/>
  <c r="D423" i="2"/>
  <c r="Y423" i="2"/>
  <c r="V423" i="2"/>
  <c r="U423" i="2"/>
  <c r="N423" i="2"/>
  <c r="M423" i="2"/>
  <c r="J423" i="2"/>
  <c r="E423" i="2"/>
  <c r="AL423" i="2"/>
  <c r="AV423" i="2"/>
  <c r="AS423" i="2"/>
  <c r="AM423" i="2"/>
  <c r="F423" i="2"/>
  <c r="AJ423" i="2"/>
  <c r="AC423" i="2"/>
  <c r="S423" i="2"/>
  <c r="AX423" i="2"/>
  <c r="X423" i="2"/>
  <c r="I423" i="2"/>
  <c r="C423" i="2"/>
  <c r="AG423" i="2"/>
  <c r="AB423" i="2"/>
  <c r="T423" i="2"/>
  <c r="R423" i="2"/>
  <c r="AF423" i="2"/>
  <c r="AD423" i="2"/>
  <c r="L423" i="2"/>
  <c r="AU423" i="2"/>
  <c r="AR423" i="2"/>
  <c r="O423" i="6"/>
  <c r="AJ423" i="6"/>
  <c r="AI423" i="6"/>
  <c r="AU423" i="6"/>
  <c r="AO423" i="6"/>
  <c r="C423" i="6"/>
  <c r="X423" i="6"/>
  <c r="H423" i="6"/>
  <c r="AP423" i="6"/>
  <c r="AC423" i="6"/>
  <c r="AX423" i="6"/>
  <c r="L423" i="6"/>
  <c r="AG423" i="6"/>
  <c r="AF423" i="6"/>
  <c r="Q423" i="6"/>
  <c r="AL423" i="6"/>
  <c r="AT423" i="6"/>
  <c r="E423" i="6"/>
  <c r="Z423" i="6"/>
  <c r="AH423" i="6"/>
  <c r="W423" i="6"/>
  <c r="AN423" i="6"/>
  <c r="N423" i="6"/>
  <c r="V423" i="6"/>
  <c r="U423" i="6"/>
  <c r="AB423" i="6"/>
  <c r="B423" i="6"/>
  <c r="J423" i="6"/>
  <c r="AE423" i="6"/>
  <c r="P423" i="6"/>
  <c r="AW423" i="6"/>
  <c r="AS423" i="6"/>
  <c r="AD423" i="6"/>
  <c r="D423" i="6"/>
  <c r="AK423" i="6"/>
  <c r="S423" i="6"/>
  <c r="T423" i="6"/>
  <c r="AY423" i="6"/>
  <c r="Y423" i="6"/>
  <c r="AR423" i="6"/>
  <c r="K423" i="6"/>
  <c r="AM423" i="6"/>
  <c r="M423" i="6"/>
  <c r="R423" i="6"/>
  <c r="I423" i="6"/>
  <c r="AA423" i="6"/>
  <c r="AV423" i="6"/>
  <c r="AQ423" i="6"/>
  <c r="F423" i="6"/>
  <c r="I423" i="7"/>
  <c r="AW423" i="7"/>
  <c r="N423" i="7"/>
  <c r="AR423" i="7"/>
  <c r="AV423" i="7"/>
  <c r="AK423" i="7"/>
  <c r="AE423" i="7"/>
  <c r="AC423" i="7"/>
  <c r="T423" i="7"/>
  <c r="AJ423" i="7"/>
  <c r="S423" i="7"/>
  <c r="P423" i="7"/>
  <c r="E423" i="7"/>
  <c r="AB423" i="7"/>
  <c r="X423" i="7"/>
  <c r="D423" i="7"/>
  <c r="AN423" i="7"/>
  <c r="AO423" i="7"/>
  <c r="L423" i="7"/>
  <c r="AY423" i="7"/>
  <c r="Y423" i="7"/>
  <c r="AM423" i="7"/>
  <c r="AU423" i="7"/>
  <c r="AH423" i="7"/>
  <c r="AL423" i="7"/>
  <c r="AI423" i="7"/>
  <c r="R423" i="7"/>
  <c r="Z423" i="7"/>
  <c r="AD423" i="7"/>
  <c r="W423" i="7"/>
  <c r="C423" i="7"/>
  <c r="AT423" i="7"/>
  <c r="H423" i="7"/>
  <c r="K423" i="7"/>
  <c r="AX423" i="7"/>
  <c r="V423" i="7"/>
  <c r="AA423" i="7"/>
  <c r="AS423" i="7"/>
  <c r="AF423" i="7"/>
  <c r="AQ423" i="7"/>
  <c r="M423" i="7"/>
  <c r="AG423" i="7"/>
  <c r="Q423" i="7"/>
  <c r="O423" i="7"/>
  <c r="J423" i="7"/>
  <c r="U423" i="7"/>
  <c r="B423" i="7"/>
  <c r="AP423" i="7"/>
  <c r="F423" i="7"/>
  <c r="M423" i="8"/>
  <c r="AX423" i="8"/>
  <c r="R423" i="8"/>
  <c r="AO423" i="8"/>
  <c r="AQ423" i="8"/>
  <c r="AU423" i="8"/>
  <c r="K423" i="8"/>
  <c r="L423" i="8"/>
  <c r="AC423" i="8"/>
  <c r="Z423" i="8"/>
  <c r="AA423" i="8"/>
  <c r="AT423" i="8"/>
  <c r="AL423" i="8"/>
  <c r="Q423" i="8"/>
  <c r="J423" i="8"/>
  <c r="C423" i="8"/>
  <c r="B423" i="8"/>
  <c r="E423" i="8"/>
  <c r="AP423" i="8"/>
  <c r="AR423" i="8"/>
  <c r="AG423" i="8"/>
  <c r="AN423" i="8"/>
  <c r="X423" i="8"/>
  <c r="T423" i="8"/>
  <c r="AF423" i="8"/>
  <c r="AB423" i="8"/>
  <c r="I423" i="8"/>
  <c r="AS423" i="8"/>
  <c r="AY423" i="8"/>
  <c r="P423" i="8"/>
  <c r="AJ423" i="8"/>
  <c r="O423" i="8"/>
  <c r="AE423" i="8"/>
  <c r="D423" i="8"/>
  <c r="U423" i="8"/>
  <c r="AM423" i="8"/>
  <c r="W423" i="8"/>
  <c r="AW423" i="8"/>
  <c r="F423" i="8"/>
  <c r="N423" i="8"/>
  <c r="S423" i="8"/>
  <c r="AK423" i="8"/>
  <c r="AV423" i="8"/>
  <c r="AH423" i="8"/>
  <c r="AI423" i="8"/>
  <c r="Y423" i="8"/>
  <c r="AD423" i="8"/>
  <c r="H423" i="8"/>
  <c r="V423" i="8"/>
  <c r="AK423" i="9"/>
  <c r="AC423" i="9"/>
  <c r="T423" i="9"/>
  <c r="AH423" i="9"/>
  <c r="Y423" i="9"/>
  <c r="N423" i="9"/>
  <c r="B423" i="9"/>
  <c r="AY423" i="9"/>
  <c r="AV423" i="9"/>
  <c r="AB423" i="9"/>
  <c r="S423" i="9"/>
  <c r="AL423" i="9"/>
  <c r="X423" i="9"/>
  <c r="AP423" i="9"/>
  <c r="D423" i="9"/>
  <c r="AF423" i="9"/>
  <c r="AI423" i="9"/>
  <c r="AN423" i="9"/>
  <c r="O423" i="9"/>
  <c r="W423" i="9"/>
  <c r="AE423" i="9"/>
  <c r="E423" i="9"/>
  <c r="K423" i="9"/>
  <c r="AD423" i="9"/>
  <c r="AT423" i="9"/>
  <c r="AR423" i="9"/>
  <c r="Z423" i="9"/>
  <c r="AM423" i="9"/>
  <c r="AQ423" i="9"/>
  <c r="V423" i="9"/>
  <c r="J423" i="9"/>
  <c r="AX423" i="9"/>
  <c r="AA423" i="9"/>
  <c r="Q423" i="9"/>
  <c r="AJ423" i="9"/>
  <c r="U423" i="9"/>
  <c r="AG423" i="9"/>
  <c r="P423" i="9"/>
  <c r="AW423" i="9"/>
  <c r="M423" i="9"/>
  <c r="L423" i="9"/>
  <c r="AU423" i="9"/>
  <c r="I423" i="9"/>
  <c r="AS423" i="9"/>
  <c r="C423" i="9"/>
  <c r="AO423" i="9"/>
  <c r="H423" i="9"/>
  <c r="R423" i="9"/>
  <c r="F423" i="9"/>
  <c r="G423" i="8"/>
  <c r="G423" i="9"/>
  <c r="G423" i="10"/>
  <c r="AX424" i="8" l="1"/>
  <c r="AN424" i="8"/>
  <c r="AW424" i="8"/>
  <c r="AJ424" i="8"/>
  <c r="AL424" i="8"/>
  <c r="V424" i="8"/>
  <c r="Y424" i="8"/>
  <c r="AD424" i="8"/>
  <c r="Z424" i="8"/>
  <c r="AV424" i="8"/>
  <c r="AC424" i="8"/>
  <c r="N424" i="8"/>
  <c r="AH424" i="8"/>
  <c r="U424" i="8"/>
  <c r="P424" i="8"/>
  <c r="B424" i="8"/>
  <c r="S424" i="8"/>
  <c r="AR424" i="8"/>
  <c r="J424" i="8"/>
  <c r="AU424" i="8"/>
  <c r="D424" i="8"/>
  <c r="L424" i="8"/>
  <c r="AT424" i="8"/>
  <c r="AY424" i="8"/>
  <c r="W424" i="8"/>
  <c r="T424" i="8"/>
  <c r="AE424" i="8"/>
  <c r="F424" i="8"/>
  <c r="AM424" i="8"/>
  <c r="K424" i="8"/>
  <c r="AP424" i="8"/>
  <c r="AB424" i="8"/>
  <c r="I424" i="8"/>
  <c r="AG424" i="8"/>
  <c r="M424" i="8"/>
  <c r="AF424" i="8"/>
  <c r="AA424" i="8"/>
  <c r="Q424" i="8"/>
  <c r="O424" i="8"/>
  <c r="E424" i="8"/>
  <c r="C424" i="8"/>
  <c r="AK424" i="8"/>
  <c r="AI424" i="8"/>
  <c r="AS424" i="8"/>
  <c r="H424" i="8"/>
  <c r="AQ424" i="8"/>
  <c r="AO424" i="8"/>
  <c r="X424" i="8"/>
  <c r="R424" i="8"/>
  <c r="AE424" i="7"/>
  <c r="O424" i="7"/>
  <c r="AR424" i="7"/>
  <c r="K424" i="7"/>
  <c r="S424" i="7"/>
  <c r="AU424" i="7"/>
  <c r="T424" i="7"/>
  <c r="R424" i="7"/>
  <c r="AC424" i="7"/>
  <c r="AK424" i="7"/>
  <c r="M424" i="7"/>
  <c r="AT424" i="7"/>
  <c r="AX424" i="7"/>
  <c r="N424" i="7"/>
  <c r="H424" i="7"/>
  <c r="L424" i="7"/>
  <c r="AH424" i="7"/>
  <c r="AI424" i="7"/>
  <c r="AL424" i="7"/>
  <c r="AN424" i="7"/>
  <c r="D424" i="7"/>
  <c r="V424" i="7"/>
  <c r="Q424" i="7"/>
  <c r="W424" i="7"/>
  <c r="AM424" i="7"/>
  <c r="J424" i="7"/>
  <c r="B424" i="7"/>
  <c r="E424" i="7"/>
  <c r="AJ424" i="7"/>
  <c r="AS424" i="7"/>
  <c r="AW424" i="7"/>
  <c r="AA424" i="7"/>
  <c r="AB424" i="7"/>
  <c r="AG424" i="7"/>
  <c r="AF424" i="7"/>
  <c r="C424" i="7"/>
  <c r="F424" i="7"/>
  <c r="U424" i="7"/>
  <c r="P424" i="7"/>
  <c r="Z424" i="7"/>
  <c r="AP424" i="7"/>
  <c r="AQ424" i="7"/>
  <c r="AD424" i="7"/>
  <c r="X424" i="7"/>
  <c r="Y424" i="7"/>
  <c r="I424" i="7"/>
  <c r="AV424" i="7"/>
  <c r="AY424" i="7"/>
  <c r="AO424" i="7"/>
  <c r="J424" i="9"/>
  <c r="Y424" i="9"/>
  <c r="AD424" i="9"/>
  <c r="S424" i="9"/>
  <c r="AW424" i="9"/>
  <c r="AU424" i="9"/>
  <c r="C424" i="9"/>
  <c r="R424" i="9"/>
  <c r="AK424" i="9"/>
  <c r="AG424" i="9"/>
  <c r="AM424" i="9"/>
  <c r="AC424" i="9"/>
  <c r="Q424" i="9"/>
  <c r="AV424" i="9"/>
  <c r="U424" i="9"/>
  <c r="P424" i="9"/>
  <c r="B424" i="9"/>
  <c r="AJ424" i="9"/>
  <c r="I424" i="9"/>
  <c r="AL424" i="9"/>
  <c r="X424" i="9"/>
  <c r="AY424" i="9"/>
  <c r="AR424" i="9"/>
  <c r="O424" i="9"/>
  <c r="M424" i="9"/>
  <c r="AI424" i="9"/>
  <c r="AA424" i="9"/>
  <c r="AF424" i="9"/>
  <c r="F424" i="9"/>
  <c r="W424" i="9"/>
  <c r="L424" i="9"/>
  <c r="N424" i="9"/>
  <c r="AS424" i="9"/>
  <c r="K424" i="9"/>
  <c r="AQ424" i="9"/>
  <c r="AN424" i="9"/>
  <c r="AT424" i="9"/>
  <c r="V424" i="9"/>
  <c r="AP424" i="9"/>
  <c r="D424" i="9"/>
  <c r="T424" i="9"/>
  <c r="AX424" i="9"/>
  <c r="AH424" i="9"/>
  <c r="Z424" i="9"/>
  <c r="H424" i="9"/>
  <c r="AE424" i="9"/>
  <c r="AO424" i="9"/>
  <c r="E424" i="9"/>
  <c r="AB424" i="9"/>
  <c r="I424" i="5"/>
  <c r="AA424" i="5"/>
  <c r="T424" i="5"/>
  <c r="K424" i="5"/>
  <c r="AP424" i="5"/>
  <c r="L424" i="5"/>
  <c r="AW424" i="5"/>
  <c r="P424" i="5"/>
  <c r="AD424" i="5"/>
  <c r="AN424" i="5"/>
  <c r="S424" i="5"/>
  <c r="O424" i="5"/>
  <c r="R424" i="5"/>
  <c r="Y424" i="5"/>
  <c r="AV424" i="5"/>
  <c r="AM424" i="5"/>
  <c r="F424" i="5"/>
  <c r="H424" i="5"/>
  <c r="Q424" i="5"/>
  <c r="AF424" i="5"/>
  <c r="AT424" i="5"/>
  <c r="AU424" i="5"/>
  <c r="AL424" i="5"/>
  <c r="X424" i="5"/>
  <c r="AH424" i="5"/>
  <c r="AC424" i="5"/>
  <c r="W424" i="5"/>
  <c r="AY424" i="5"/>
  <c r="AI424" i="5"/>
  <c r="V424" i="5"/>
  <c r="N424" i="5"/>
  <c r="E424" i="5"/>
  <c r="D424" i="5"/>
  <c r="AS424" i="5"/>
  <c r="AB424" i="5"/>
  <c r="B424" i="5"/>
  <c r="C424" i="5"/>
  <c r="J424" i="5"/>
  <c r="AG424" i="5"/>
  <c r="U424" i="5"/>
  <c r="AR424" i="5"/>
  <c r="M424" i="5"/>
  <c r="AQ424" i="5"/>
  <c r="AE424" i="5"/>
  <c r="Z424" i="5"/>
  <c r="AX424" i="5"/>
  <c r="AO424" i="5"/>
  <c r="AJ424" i="5"/>
  <c r="AK424" i="5"/>
  <c r="I424" i="2"/>
  <c r="AC424" i="2"/>
  <c r="AB424" i="2"/>
  <c r="AU424" i="2"/>
  <c r="AR424" i="2"/>
  <c r="M424" i="2"/>
  <c r="X424" i="2"/>
  <c r="D424" i="2"/>
  <c r="AI424" i="2"/>
  <c r="AF424" i="2"/>
  <c r="AQ424" i="2"/>
  <c r="S424" i="2"/>
  <c r="W424" i="2"/>
  <c r="T424" i="2"/>
  <c r="K424" i="2"/>
  <c r="H424" i="2"/>
  <c r="AT424" i="2"/>
  <c r="AY424" i="2"/>
  <c r="AO424" i="2"/>
  <c r="AP424" i="2"/>
  <c r="V424" i="2"/>
  <c r="O424" i="2"/>
  <c r="E424" i="2"/>
  <c r="AL424" i="2"/>
  <c r="J424" i="2"/>
  <c r="AX424" i="2"/>
  <c r="AK424" i="2"/>
  <c r="Z424" i="2"/>
  <c r="AS424" i="2"/>
  <c r="AD424" i="2"/>
  <c r="C424" i="2"/>
  <c r="AJ424" i="2"/>
  <c r="B424" i="2"/>
  <c r="R424" i="2"/>
  <c r="AH424" i="2"/>
  <c r="AV424" i="2"/>
  <c r="AG424" i="2"/>
  <c r="AM424" i="2"/>
  <c r="U424" i="2"/>
  <c r="AN424" i="2"/>
  <c r="N424" i="2"/>
  <c r="P424" i="2"/>
  <c r="AA424" i="2"/>
  <c r="L424" i="2"/>
  <c r="AE424" i="2"/>
  <c r="Y424" i="2"/>
  <c r="Q424" i="2"/>
  <c r="F424" i="2"/>
  <c r="AW424" i="2"/>
  <c r="G426" i="11"/>
  <c r="G425" i="2"/>
  <c r="G425" i="10"/>
  <c r="G425" i="9"/>
  <c r="G425" i="8"/>
  <c r="G425" i="7"/>
  <c r="G425" i="6"/>
  <c r="G425" i="5"/>
  <c r="AQ424" i="10"/>
  <c r="AW424" i="10"/>
  <c r="Z424" i="10"/>
  <c r="O424" i="10"/>
  <c r="AE424" i="10"/>
  <c r="AK424" i="10"/>
  <c r="B424" i="10"/>
  <c r="N424" i="10"/>
  <c r="S424" i="10"/>
  <c r="Y424" i="10"/>
  <c r="AV424" i="10"/>
  <c r="L424" i="10"/>
  <c r="M424" i="10"/>
  <c r="X424" i="10"/>
  <c r="K424" i="10"/>
  <c r="AS424" i="10"/>
  <c r="AP424" i="10"/>
  <c r="AH424" i="10"/>
  <c r="AU424" i="10"/>
  <c r="AL424" i="10"/>
  <c r="AG424" i="10"/>
  <c r="AD424" i="10"/>
  <c r="J424" i="10"/>
  <c r="W424" i="10"/>
  <c r="AM424" i="10"/>
  <c r="I424" i="10"/>
  <c r="F424" i="10"/>
  <c r="E424" i="10"/>
  <c r="V424" i="10"/>
  <c r="D424" i="10"/>
  <c r="AC424" i="10"/>
  <c r="AY424" i="10"/>
  <c r="U424" i="10"/>
  <c r="AA424" i="10"/>
  <c r="AR424" i="10"/>
  <c r="C424" i="10"/>
  <c r="AF424" i="10"/>
  <c r="AX424" i="10"/>
  <c r="H424" i="10"/>
  <c r="AO424" i="10"/>
  <c r="AN424" i="10"/>
  <c r="AJ424" i="10"/>
  <c r="Q424" i="10"/>
  <c r="AI424" i="10"/>
  <c r="T424" i="10"/>
  <c r="AB424" i="10"/>
  <c r="AT424" i="10"/>
  <c r="P424" i="10"/>
  <c r="R424" i="10"/>
  <c r="O424" i="6"/>
  <c r="AJ424" i="6"/>
  <c r="AF424" i="6"/>
  <c r="AD424" i="6"/>
  <c r="C424" i="6"/>
  <c r="X424" i="6"/>
  <c r="T424" i="6"/>
  <c r="D424" i="6"/>
  <c r="AX424" i="6"/>
  <c r="L424" i="6"/>
  <c r="H424" i="6"/>
  <c r="AS424" i="6"/>
  <c r="AL424" i="6"/>
  <c r="AU424" i="6"/>
  <c r="AB424" i="6"/>
  <c r="AO424" i="6"/>
  <c r="Z424" i="6"/>
  <c r="AI424" i="6"/>
  <c r="U424" i="6"/>
  <c r="AN424" i="6"/>
  <c r="N424" i="6"/>
  <c r="W424" i="6"/>
  <c r="S424" i="6"/>
  <c r="AG424" i="6"/>
  <c r="B424" i="6"/>
  <c r="K424" i="6"/>
  <c r="AQ424" i="6"/>
  <c r="AC424" i="6"/>
  <c r="AW424" i="6"/>
  <c r="AT424" i="6"/>
  <c r="Q424" i="6"/>
  <c r="R424" i="6"/>
  <c r="AK424" i="6"/>
  <c r="AH424" i="6"/>
  <c r="AP424" i="6"/>
  <c r="I424" i="6"/>
  <c r="AY424" i="6"/>
  <c r="Y424" i="6"/>
  <c r="V424" i="6"/>
  <c r="P424" i="6"/>
  <c r="AM424" i="6"/>
  <c r="M424" i="6"/>
  <c r="J424" i="6"/>
  <c r="AE424" i="6"/>
  <c r="F424" i="6"/>
  <c r="AA424" i="6"/>
  <c r="AV424" i="6"/>
  <c r="AR424" i="6"/>
  <c r="E424" i="6"/>
  <c r="G424" i="7"/>
  <c r="AH425" i="9" l="1"/>
  <c r="AG425" i="9"/>
  <c r="AK425" i="9"/>
  <c r="C425" i="9"/>
  <c r="V425" i="9"/>
  <c r="P425" i="9"/>
  <c r="AS425" i="9"/>
  <c r="J425" i="9"/>
  <c r="AY425" i="9"/>
  <c r="U425" i="9"/>
  <c r="X425" i="9"/>
  <c r="AQ425" i="9"/>
  <c r="AF425" i="9"/>
  <c r="T425" i="9"/>
  <c r="B425" i="9"/>
  <c r="AC425" i="9"/>
  <c r="L425" i="9"/>
  <c r="AW425" i="9"/>
  <c r="Y425" i="9"/>
  <c r="O425" i="9"/>
  <c r="AX425" i="9"/>
  <c r="S425" i="9"/>
  <c r="Z425" i="9"/>
  <c r="AP425" i="9"/>
  <c r="AE425" i="9"/>
  <c r="AV425" i="9"/>
  <c r="AD425" i="9"/>
  <c r="W425" i="9"/>
  <c r="AO425" i="9"/>
  <c r="Q425" i="9"/>
  <c r="E425" i="9"/>
  <c r="H425" i="9"/>
  <c r="AU425" i="9"/>
  <c r="R425" i="9"/>
  <c r="AI425" i="9"/>
  <c r="AR425" i="9"/>
  <c r="K425" i="9"/>
  <c r="F425" i="9"/>
  <c r="AT425" i="9"/>
  <c r="D425" i="9"/>
  <c r="AB425" i="9"/>
  <c r="AJ425" i="9"/>
  <c r="N425" i="9"/>
  <c r="AN425" i="9"/>
  <c r="AA425" i="9"/>
  <c r="M425" i="9"/>
  <c r="I425" i="9"/>
  <c r="AL425" i="9"/>
  <c r="AM425" i="9"/>
  <c r="AC425" i="10"/>
  <c r="AW425" i="10"/>
  <c r="AA425" i="10"/>
  <c r="AH425" i="10"/>
  <c r="Q425" i="10"/>
  <c r="AV425" i="10"/>
  <c r="Y425" i="10"/>
  <c r="M425" i="10"/>
  <c r="E425" i="10"/>
  <c r="AJ425" i="10"/>
  <c r="V425" i="10"/>
  <c r="L425" i="10"/>
  <c r="AQ425" i="10"/>
  <c r="AN425" i="10"/>
  <c r="X425" i="10"/>
  <c r="AY425" i="10"/>
  <c r="I425" i="10"/>
  <c r="AE425" i="10"/>
  <c r="AB425" i="10"/>
  <c r="AU425" i="10"/>
  <c r="U425" i="10"/>
  <c r="J425" i="10"/>
  <c r="S425" i="10"/>
  <c r="P425" i="10"/>
  <c r="AI425" i="10"/>
  <c r="AT425" i="10"/>
  <c r="AP425" i="10"/>
  <c r="AX425" i="10"/>
  <c r="K425" i="10"/>
  <c r="AS425" i="10"/>
  <c r="R425" i="10"/>
  <c r="Z425" i="10"/>
  <c r="H425" i="10"/>
  <c r="AR425" i="10"/>
  <c r="AL425" i="10"/>
  <c r="N425" i="10"/>
  <c r="B425" i="10"/>
  <c r="W425" i="10"/>
  <c r="AG425" i="10"/>
  <c r="AF425" i="10"/>
  <c r="C425" i="10"/>
  <c r="T425" i="10"/>
  <c r="F425" i="10"/>
  <c r="AM425" i="10"/>
  <c r="D425" i="10"/>
  <c r="AD425" i="10"/>
  <c r="AO425" i="10"/>
  <c r="O425" i="10"/>
  <c r="AK425" i="10"/>
  <c r="G427" i="11"/>
  <c r="G426" i="2"/>
  <c r="G426" i="10"/>
  <c r="G426" i="9"/>
  <c r="G426" i="8"/>
  <c r="G426" i="6"/>
  <c r="G426" i="5"/>
  <c r="AI425" i="6"/>
  <c r="AF425" i="6"/>
  <c r="B425" i="6"/>
  <c r="AA425" i="6"/>
  <c r="W425" i="6"/>
  <c r="T425" i="6"/>
  <c r="Z425" i="6"/>
  <c r="Q425" i="6"/>
  <c r="K425" i="6"/>
  <c r="H425" i="6"/>
  <c r="AY425" i="6"/>
  <c r="P425" i="6"/>
  <c r="AW425" i="6"/>
  <c r="AT425" i="6"/>
  <c r="AP425" i="6"/>
  <c r="S425" i="6"/>
  <c r="O425" i="6"/>
  <c r="AK425" i="6"/>
  <c r="AH425" i="6"/>
  <c r="AD425" i="6"/>
  <c r="AN425" i="6"/>
  <c r="E425" i="6"/>
  <c r="Y425" i="6"/>
  <c r="V425" i="6"/>
  <c r="R425" i="6"/>
  <c r="N425" i="6"/>
  <c r="M425" i="6"/>
  <c r="J425" i="6"/>
  <c r="F425" i="6"/>
  <c r="AM425" i="6"/>
  <c r="AV425" i="6"/>
  <c r="AS425" i="6"/>
  <c r="AE425" i="6"/>
  <c r="AJ425" i="6"/>
  <c r="AG425" i="6"/>
  <c r="D425" i="6"/>
  <c r="AX425" i="6"/>
  <c r="X425" i="6"/>
  <c r="U425" i="6"/>
  <c r="AC425" i="6"/>
  <c r="AQ425" i="6"/>
  <c r="L425" i="6"/>
  <c r="I425" i="6"/>
  <c r="C425" i="6"/>
  <c r="AO425" i="6"/>
  <c r="AU425" i="6"/>
  <c r="AR425" i="6"/>
  <c r="AB425" i="6"/>
  <c r="AL425" i="6"/>
  <c r="I425" i="2"/>
  <c r="F425" i="2"/>
  <c r="AA425" i="2"/>
  <c r="AB425" i="2"/>
  <c r="AR425" i="2"/>
  <c r="AK425" i="2"/>
  <c r="K425" i="2"/>
  <c r="B425" i="2"/>
  <c r="AF425" i="2"/>
  <c r="Q425" i="2"/>
  <c r="AT425" i="2"/>
  <c r="E425" i="2"/>
  <c r="H425" i="2"/>
  <c r="P425" i="2"/>
  <c r="AO425" i="2"/>
  <c r="AV425" i="2"/>
  <c r="S425" i="2"/>
  <c r="O425" i="2"/>
  <c r="J425" i="2"/>
  <c r="Y425" i="2"/>
  <c r="AW425" i="2"/>
  <c r="AL425" i="2"/>
  <c r="Z425" i="2"/>
  <c r="AP425" i="2"/>
  <c r="D425" i="2"/>
  <c r="AD425" i="2"/>
  <c r="AH425" i="2"/>
  <c r="R425" i="2"/>
  <c r="C425" i="2"/>
  <c r="AJ425" i="2"/>
  <c r="AX425" i="2"/>
  <c r="AY425" i="2"/>
  <c r="AM425" i="2"/>
  <c r="AG425" i="2"/>
  <c r="M425" i="2"/>
  <c r="X425" i="2"/>
  <c r="U425" i="2"/>
  <c r="AU425" i="2"/>
  <c r="AC425" i="2"/>
  <c r="N425" i="2"/>
  <c r="L425" i="2"/>
  <c r="AN425" i="2"/>
  <c r="V425" i="2"/>
  <c r="W425" i="2"/>
  <c r="AS425" i="2"/>
  <c r="AQ425" i="2"/>
  <c r="T425" i="2"/>
  <c r="AE425" i="2"/>
  <c r="AI425" i="2"/>
  <c r="AE425" i="7"/>
  <c r="AX425" i="7"/>
  <c r="D425" i="7"/>
  <c r="AV425" i="7"/>
  <c r="S425" i="7"/>
  <c r="AH425" i="7"/>
  <c r="AA425" i="7"/>
  <c r="X425" i="7"/>
  <c r="N425" i="7"/>
  <c r="Z425" i="7"/>
  <c r="V425" i="7"/>
  <c r="AS425" i="7"/>
  <c r="AO425" i="7"/>
  <c r="AW425" i="7"/>
  <c r="AT425" i="7"/>
  <c r="R425" i="7"/>
  <c r="AG425" i="7"/>
  <c r="AC425" i="7"/>
  <c r="AD425" i="7"/>
  <c r="L425" i="7"/>
  <c r="J425" i="7"/>
  <c r="U425" i="7"/>
  <c r="Q425" i="7"/>
  <c r="M425" i="7"/>
  <c r="AP425" i="7"/>
  <c r="I425" i="7"/>
  <c r="E425" i="7"/>
  <c r="AM425" i="7"/>
  <c r="AN425" i="7"/>
  <c r="AR425" i="7"/>
  <c r="AJ425" i="7"/>
  <c r="W425" i="7"/>
  <c r="AB425" i="7"/>
  <c r="AF425" i="7"/>
  <c r="P425" i="7"/>
  <c r="C425" i="7"/>
  <c r="Y425" i="7"/>
  <c r="T425" i="7"/>
  <c r="AY425" i="7"/>
  <c r="AL425" i="7"/>
  <c r="B425" i="7"/>
  <c r="H425" i="7"/>
  <c r="AI425" i="7"/>
  <c r="F425" i="7"/>
  <c r="K425" i="7"/>
  <c r="AQ425" i="7"/>
  <c r="O425" i="7"/>
  <c r="AK425" i="7"/>
  <c r="AU425" i="7"/>
  <c r="AD425" i="5"/>
  <c r="L425" i="5"/>
  <c r="AJ425" i="5"/>
  <c r="U425" i="5"/>
  <c r="R425" i="5"/>
  <c r="AU425" i="5"/>
  <c r="B425" i="5"/>
  <c r="Q425" i="5"/>
  <c r="F425" i="5"/>
  <c r="AA425" i="5"/>
  <c r="AH425" i="5"/>
  <c r="O425" i="5"/>
  <c r="AR425" i="5"/>
  <c r="AN425" i="5"/>
  <c r="K425" i="5"/>
  <c r="Z425" i="5"/>
  <c r="AT425" i="5"/>
  <c r="AF425" i="5"/>
  <c r="AB425" i="5"/>
  <c r="AS425" i="5"/>
  <c r="X425" i="5"/>
  <c r="N425" i="5"/>
  <c r="T425" i="5"/>
  <c r="P425" i="5"/>
  <c r="Y425" i="5"/>
  <c r="J425" i="5"/>
  <c r="H425" i="5"/>
  <c r="D425" i="5"/>
  <c r="I425" i="5"/>
  <c r="AY425" i="5"/>
  <c r="AQ425" i="5"/>
  <c r="AW425" i="5"/>
  <c r="AM425" i="5"/>
  <c r="AX425" i="5"/>
  <c r="S425" i="5"/>
  <c r="M425" i="5"/>
  <c r="C425" i="5"/>
  <c r="AL425" i="5"/>
  <c r="E425" i="5"/>
  <c r="AO425" i="5"/>
  <c r="AI425" i="5"/>
  <c r="V425" i="5"/>
  <c r="AE425" i="5"/>
  <c r="AP425" i="5"/>
  <c r="AG425" i="5"/>
  <c r="AV425" i="5"/>
  <c r="AC425" i="5"/>
  <c r="AK425" i="5"/>
  <c r="W425" i="5"/>
  <c r="AS425" i="8"/>
  <c r="Q425" i="8"/>
  <c r="S425" i="8"/>
  <c r="O425" i="8"/>
  <c r="AG425" i="8"/>
  <c r="B425" i="8"/>
  <c r="W425" i="8"/>
  <c r="AN425" i="8"/>
  <c r="U425" i="8"/>
  <c r="AH425" i="8"/>
  <c r="R425" i="8"/>
  <c r="AI425" i="8"/>
  <c r="I425" i="8"/>
  <c r="N425" i="8"/>
  <c r="AR425" i="8"/>
  <c r="P425" i="8"/>
  <c r="AW425" i="8"/>
  <c r="AM425" i="8"/>
  <c r="AE425" i="8"/>
  <c r="J425" i="8"/>
  <c r="AD425" i="8"/>
  <c r="AK425" i="8"/>
  <c r="V425" i="8"/>
  <c r="K425" i="8"/>
  <c r="AQ425" i="8"/>
  <c r="Z425" i="8"/>
  <c r="Y425" i="8"/>
  <c r="F425" i="8"/>
  <c r="AU425" i="8"/>
  <c r="H425" i="8"/>
  <c r="M425" i="8"/>
  <c r="AL425" i="8"/>
  <c r="AB425" i="8"/>
  <c r="D425" i="8"/>
  <c r="AV425" i="8"/>
  <c r="T425" i="8"/>
  <c r="C425" i="8"/>
  <c r="AJ425" i="8"/>
  <c r="E425" i="8"/>
  <c r="AC425" i="8"/>
  <c r="AP425" i="8"/>
  <c r="L425" i="8"/>
  <c r="AF425" i="8"/>
  <c r="AT425" i="8"/>
  <c r="AY425" i="8"/>
  <c r="X425" i="8"/>
  <c r="AX425" i="8"/>
  <c r="AA425" i="8"/>
  <c r="AO425" i="8"/>
  <c r="K426" i="8" l="1"/>
  <c r="AY426" i="8"/>
  <c r="E426" i="8"/>
  <c r="AM426" i="8"/>
  <c r="AT426" i="8"/>
  <c r="AJ426" i="8"/>
  <c r="AO426" i="8"/>
  <c r="AF426" i="8"/>
  <c r="AH426" i="8"/>
  <c r="R426" i="8"/>
  <c r="U426" i="8"/>
  <c r="P426" i="8"/>
  <c r="V426" i="8"/>
  <c r="C426" i="8"/>
  <c r="AL426" i="8"/>
  <c r="N426" i="8"/>
  <c r="J426" i="8"/>
  <c r="AV426" i="8"/>
  <c r="I426" i="8"/>
  <c r="X426" i="8"/>
  <c r="AQ426" i="8"/>
  <c r="AD426" i="8"/>
  <c r="AG426" i="8"/>
  <c r="Q426" i="8"/>
  <c r="S426" i="8"/>
  <c r="AW426" i="8"/>
  <c r="AB426" i="8"/>
  <c r="AN426" i="8"/>
  <c r="AA426" i="8"/>
  <c r="AX426" i="8"/>
  <c r="AC426" i="8"/>
  <c r="Z426" i="8"/>
  <c r="H426" i="8"/>
  <c r="AU426" i="8"/>
  <c r="M426" i="8"/>
  <c r="AI426" i="8"/>
  <c r="AR426" i="8"/>
  <c r="W426" i="8"/>
  <c r="L426" i="8"/>
  <c r="AE426" i="8"/>
  <c r="B426" i="8"/>
  <c r="AK426" i="8"/>
  <c r="Y426" i="8"/>
  <c r="O426" i="8"/>
  <c r="F426" i="8"/>
  <c r="T426" i="8"/>
  <c r="D426" i="8"/>
  <c r="AS426" i="8"/>
  <c r="AP426" i="8"/>
  <c r="AN426" i="9"/>
  <c r="AE426" i="9"/>
  <c r="Z426" i="9"/>
  <c r="AS426" i="9"/>
  <c r="AX426" i="9"/>
  <c r="R426" i="9"/>
  <c r="C426" i="9"/>
  <c r="K426" i="9"/>
  <c r="AG426" i="9"/>
  <c r="AJ426" i="9"/>
  <c r="AM426" i="9"/>
  <c r="AD426" i="9"/>
  <c r="J426" i="9"/>
  <c r="U426" i="9"/>
  <c r="V426" i="9"/>
  <c r="Q426" i="9"/>
  <c r="AC426" i="9"/>
  <c r="I426" i="9"/>
  <c r="F426" i="9"/>
  <c r="AP426" i="9"/>
  <c r="AA426" i="9"/>
  <c r="AR426" i="9"/>
  <c r="AW426" i="9"/>
  <c r="N426" i="9"/>
  <c r="Y426" i="9"/>
  <c r="AF426" i="9"/>
  <c r="AI426" i="9"/>
  <c r="AL426" i="9"/>
  <c r="P426" i="9"/>
  <c r="AY426" i="9"/>
  <c r="AO426" i="9"/>
  <c r="L426" i="9"/>
  <c r="AU426" i="9"/>
  <c r="T426" i="9"/>
  <c r="O426" i="9"/>
  <c r="H426" i="9"/>
  <c r="AV426" i="9"/>
  <c r="AK426" i="9"/>
  <c r="AT426" i="9"/>
  <c r="W426" i="9"/>
  <c r="AB426" i="9"/>
  <c r="S426" i="9"/>
  <c r="E426" i="9"/>
  <c r="X426" i="9"/>
  <c r="B426" i="9"/>
  <c r="M426" i="9"/>
  <c r="AH426" i="9"/>
  <c r="D426" i="9"/>
  <c r="AQ426" i="9"/>
  <c r="AY426" i="10"/>
  <c r="X426" i="10"/>
  <c r="U426" i="10"/>
  <c r="AF426" i="10"/>
  <c r="AM426" i="10"/>
  <c r="L426" i="10"/>
  <c r="I426" i="10"/>
  <c r="AE426" i="10"/>
  <c r="AA426" i="10"/>
  <c r="AU426" i="10"/>
  <c r="R426" i="10"/>
  <c r="T426" i="10"/>
  <c r="O426" i="10"/>
  <c r="AI426" i="10"/>
  <c r="AW426" i="10"/>
  <c r="S426" i="10"/>
  <c r="AO426" i="10"/>
  <c r="C426" i="10"/>
  <c r="W426" i="10"/>
  <c r="M426" i="10"/>
  <c r="Y426" i="10"/>
  <c r="AC426" i="10"/>
  <c r="AX426" i="10"/>
  <c r="K426" i="10"/>
  <c r="AR426" i="10"/>
  <c r="AD426" i="10"/>
  <c r="E426" i="10"/>
  <c r="Z426" i="10"/>
  <c r="AH426" i="10"/>
  <c r="AQ426" i="10"/>
  <c r="N426" i="10"/>
  <c r="F426" i="10"/>
  <c r="B426" i="10"/>
  <c r="AK426" i="10"/>
  <c r="AV426" i="10"/>
  <c r="AJ426" i="10"/>
  <c r="AT426" i="10"/>
  <c r="V426" i="10"/>
  <c r="AN426" i="10"/>
  <c r="AS426" i="10"/>
  <c r="P426" i="10"/>
  <c r="H426" i="10"/>
  <c r="Q426" i="10"/>
  <c r="AB426" i="10"/>
  <c r="D426" i="10"/>
  <c r="AL426" i="10"/>
  <c r="J426" i="10"/>
  <c r="AG426" i="10"/>
  <c r="AP426" i="10"/>
  <c r="AD426" i="7"/>
  <c r="AL426" i="7"/>
  <c r="AV426" i="7"/>
  <c r="AF426" i="7"/>
  <c r="R426" i="7"/>
  <c r="V426" i="7"/>
  <c r="N426" i="7"/>
  <c r="D426" i="7"/>
  <c r="F426" i="7"/>
  <c r="B426" i="7"/>
  <c r="AU426" i="7"/>
  <c r="AX426" i="7"/>
  <c r="AO426" i="7"/>
  <c r="AK426" i="7"/>
  <c r="M426" i="7"/>
  <c r="AB426" i="7"/>
  <c r="AC426" i="7"/>
  <c r="U426" i="7"/>
  <c r="AR426" i="7"/>
  <c r="X426" i="7"/>
  <c r="Q426" i="7"/>
  <c r="AJ426" i="7"/>
  <c r="K426" i="7"/>
  <c r="W426" i="7"/>
  <c r="E426" i="7"/>
  <c r="T426" i="7"/>
  <c r="AN426" i="7"/>
  <c r="AW426" i="7"/>
  <c r="AQ426" i="7"/>
  <c r="AY426" i="7"/>
  <c r="AI426" i="7"/>
  <c r="J426" i="7"/>
  <c r="H426" i="7"/>
  <c r="AE426" i="7"/>
  <c r="AM426" i="7"/>
  <c r="P426" i="7"/>
  <c r="Z426" i="7"/>
  <c r="L426" i="7"/>
  <c r="S426" i="7"/>
  <c r="AA426" i="7"/>
  <c r="AS426" i="7"/>
  <c r="AT426" i="7"/>
  <c r="O426" i="7"/>
  <c r="Y426" i="7"/>
  <c r="AH426" i="7"/>
  <c r="AP426" i="7"/>
  <c r="C426" i="7"/>
  <c r="I426" i="7"/>
  <c r="AG426" i="7"/>
  <c r="AB426" i="5"/>
  <c r="S426" i="5"/>
  <c r="AV426" i="5"/>
  <c r="AE426" i="5"/>
  <c r="P426" i="5"/>
  <c r="AI426" i="5"/>
  <c r="T426" i="5"/>
  <c r="X426" i="5"/>
  <c r="D426" i="5"/>
  <c r="O426" i="5"/>
  <c r="AS426" i="5"/>
  <c r="V426" i="5"/>
  <c r="AP426" i="5"/>
  <c r="AX426" i="5"/>
  <c r="AH426" i="5"/>
  <c r="J426" i="5"/>
  <c r="L426" i="5"/>
  <c r="AD426" i="5"/>
  <c r="AL426" i="5"/>
  <c r="M426" i="5"/>
  <c r="AR426" i="5"/>
  <c r="W426" i="5"/>
  <c r="Q426" i="5"/>
  <c r="R426" i="5"/>
  <c r="Z426" i="5"/>
  <c r="AY426" i="5"/>
  <c r="H426" i="5"/>
  <c r="F426" i="5"/>
  <c r="N426" i="5"/>
  <c r="AF426" i="5"/>
  <c r="AQ426" i="5"/>
  <c r="AO426" i="5"/>
  <c r="B426" i="5"/>
  <c r="K426" i="5"/>
  <c r="AK426" i="5"/>
  <c r="AC426" i="5"/>
  <c r="AW426" i="5"/>
  <c r="AU426" i="5"/>
  <c r="C426" i="5"/>
  <c r="AA426" i="5"/>
  <c r="AN426" i="5"/>
  <c r="AJ426" i="5"/>
  <c r="U426" i="5"/>
  <c r="AG426" i="5"/>
  <c r="AT426" i="5"/>
  <c r="E426" i="5"/>
  <c r="Y426" i="5"/>
  <c r="I426" i="5"/>
  <c r="AM426" i="5"/>
  <c r="AO426" i="2"/>
  <c r="AL426" i="2"/>
  <c r="AX426" i="2"/>
  <c r="AR426" i="2"/>
  <c r="AC426" i="2"/>
  <c r="V426" i="2"/>
  <c r="X426" i="2"/>
  <c r="AJ426" i="2"/>
  <c r="Q426" i="2"/>
  <c r="B426" i="2"/>
  <c r="AU426" i="2"/>
  <c r="AF426" i="2"/>
  <c r="E426" i="2"/>
  <c r="AK426" i="2"/>
  <c r="N426" i="2"/>
  <c r="AA426" i="2"/>
  <c r="AQ426" i="2"/>
  <c r="AN426" i="2"/>
  <c r="U426" i="2"/>
  <c r="AT426" i="2"/>
  <c r="AH426" i="2"/>
  <c r="D426" i="2"/>
  <c r="AW426" i="2"/>
  <c r="AP426" i="2"/>
  <c r="AY426" i="2"/>
  <c r="AG426" i="2"/>
  <c r="AB426" i="2"/>
  <c r="K426" i="2"/>
  <c r="P426" i="2"/>
  <c r="T426" i="2"/>
  <c r="AM426" i="2"/>
  <c r="J426" i="2"/>
  <c r="W426" i="2"/>
  <c r="I426" i="2"/>
  <c r="C426" i="2"/>
  <c r="AV426" i="2"/>
  <c r="AI426" i="2"/>
  <c r="H426" i="2"/>
  <c r="AE426" i="2"/>
  <c r="M426" i="2"/>
  <c r="AD426" i="2"/>
  <c r="Y426" i="2"/>
  <c r="F426" i="2"/>
  <c r="O426" i="2"/>
  <c r="Z426" i="2"/>
  <c r="L426" i="2"/>
  <c r="AS426" i="2"/>
  <c r="S426" i="2"/>
  <c r="R426" i="2"/>
  <c r="G428" i="11"/>
  <c r="G427" i="2"/>
  <c r="G427" i="10"/>
  <c r="G427" i="8"/>
  <c r="G427" i="7"/>
  <c r="G427" i="6"/>
  <c r="G427" i="5"/>
  <c r="I426" i="6"/>
  <c r="F426" i="6"/>
  <c r="B426" i="6"/>
  <c r="AJ426" i="6"/>
  <c r="AU426" i="6"/>
  <c r="AR426" i="6"/>
  <c r="AN426" i="6"/>
  <c r="AA426" i="6"/>
  <c r="Z426" i="6"/>
  <c r="AI426" i="6"/>
  <c r="AF426" i="6"/>
  <c r="AB426" i="6"/>
  <c r="AW426" i="6"/>
  <c r="Y426" i="6"/>
  <c r="W426" i="6"/>
  <c r="T426" i="6"/>
  <c r="P426" i="6"/>
  <c r="Q426" i="6"/>
  <c r="K426" i="6"/>
  <c r="H426" i="6"/>
  <c r="D426" i="6"/>
  <c r="AV426" i="6"/>
  <c r="AT426" i="6"/>
  <c r="AQ426" i="6"/>
  <c r="AM426" i="6"/>
  <c r="O426" i="6"/>
  <c r="AH426" i="6"/>
  <c r="AE426" i="6"/>
  <c r="M426" i="6"/>
  <c r="X426" i="6"/>
  <c r="V426" i="6"/>
  <c r="S426" i="6"/>
  <c r="AL426" i="6"/>
  <c r="N426" i="6"/>
  <c r="J426" i="6"/>
  <c r="L426" i="6"/>
  <c r="C426" i="6"/>
  <c r="AS426" i="6"/>
  <c r="AP426" i="6"/>
  <c r="AK426" i="6"/>
  <c r="AY426" i="6"/>
  <c r="U426" i="6"/>
  <c r="R426" i="6"/>
  <c r="AC426" i="6"/>
  <c r="AO426" i="6"/>
  <c r="AG426" i="6"/>
  <c r="AD426" i="6"/>
  <c r="E426" i="6"/>
  <c r="AX426" i="6"/>
  <c r="G426" i="7"/>
  <c r="AK427" i="10" l="1"/>
  <c r="AG427" i="10"/>
  <c r="D427" i="10"/>
  <c r="K427" i="10"/>
  <c r="AY427" i="10"/>
  <c r="Y427" i="10"/>
  <c r="U427" i="10"/>
  <c r="AI427" i="10"/>
  <c r="E427" i="10"/>
  <c r="AM427" i="10"/>
  <c r="M427" i="10"/>
  <c r="I427" i="10"/>
  <c r="AD427" i="10"/>
  <c r="F427" i="10"/>
  <c r="AA427" i="10"/>
  <c r="AV427" i="10"/>
  <c r="AR427" i="10"/>
  <c r="AC427" i="10"/>
  <c r="O427" i="10"/>
  <c r="AJ427" i="10"/>
  <c r="AF427" i="10"/>
  <c r="AB427" i="10"/>
  <c r="C427" i="10"/>
  <c r="X427" i="10"/>
  <c r="T427" i="10"/>
  <c r="W427" i="10"/>
  <c r="AL427" i="10"/>
  <c r="AT427" i="10"/>
  <c r="AQ427" i="10"/>
  <c r="Q427" i="10"/>
  <c r="N427" i="10"/>
  <c r="V427" i="10"/>
  <c r="S427" i="10"/>
  <c r="AP427" i="10"/>
  <c r="AH427" i="10"/>
  <c r="J427" i="10"/>
  <c r="AS427" i="10"/>
  <c r="H427" i="10"/>
  <c r="AE427" i="10"/>
  <c r="AN427" i="10"/>
  <c r="AX427" i="10"/>
  <c r="R427" i="10"/>
  <c r="B427" i="10"/>
  <c r="AO427" i="10"/>
  <c r="L427" i="10"/>
  <c r="Z427" i="10"/>
  <c r="AW427" i="10"/>
  <c r="AU427" i="10"/>
  <c r="P427" i="10"/>
  <c r="Z427" i="5"/>
  <c r="AD427" i="5"/>
  <c r="AK427" i="5"/>
  <c r="R427" i="5"/>
  <c r="AN427" i="5"/>
  <c r="N427" i="5"/>
  <c r="H427" i="5"/>
  <c r="E427" i="5"/>
  <c r="I427" i="5"/>
  <c r="AB427" i="5"/>
  <c r="B427" i="5"/>
  <c r="AT427" i="5"/>
  <c r="AH427" i="5"/>
  <c r="AR427" i="5"/>
  <c r="P427" i="5"/>
  <c r="AV427" i="5"/>
  <c r="AC427" i="5"/>
  <c r="AF427" i="5"/>
  <c r="D427" i="5"/>
  <c r="AJ427" i="5"/>
  <c r="AE427" i="5"/>
  <c r="AY427" i="5"/>
  <c r="X427" i="5"/>
  <c r="AS427" i="5"/>
  <c r="V427" i="5"/>
  <c r="AM427" i="5"/>
  <c r="L427" i="5"/>
  <c r="Y427" i="5"/>
  <c r="Q427" i="5"/>
  <c r="AA427" i="5"/>
  <c r="AU427" i="5"/>
  <c r="F427" i="5"/>
  <c r="M427" i="5"/>
  <c r="C427" i="5"/>
  <c r="W427" i="5"/>
  <c r="U427" i="5"/>
  <c r="AP427" i="5"/>
  <c r="S427" i="5"/>
  <c r="J427" i="5"/>
  <c r="AG427" i="5"/>
  <c r="T427" i="5"/>
  <c r="O427" i="5"/>
  <c r="AX427" i="5"/>
  <c r="AL427" i="5"/>
  <c r="AW427" i="5"/>
  <c r="AI427" i="5"/>
  <c r="K427" i="5"/>
  <c r="AO427" i="5"/>
  <c r="AQ427" i="5"/>
  <c r="AC427" i="2"/>
  <c r="AX427" i="2"/>
  <c r="AE427" i="2"/>
  <c r="AP427" i="2"/>
  <c r="AT427" i="2"/>
  <c r="N427" i="2"/>
  <c r="AW427" i="2"/>
  <c r="Q427" i="2"/>
  <c r="AL427" i="2"/>
  <c r="I427" i="2"/>
  <c r="AN427" i="2"/>
  <c r="X427" i="2"/>
  <c r="W427" i="2"/>
  <c r="E427" i="2"/>
  <c r="Z427" i="2"/>
  <c r="AU427" i="2"/>
  <c r="AJ427" i="2"/>
  <c r="AK427" i="2"/>
  <c r="AD427" i="2"/>
  <c r="AH427" i="2"/>
  <c r="P427" i="2"/>
  <c r="D427" i="2"/>
  <c r="AB427" i="2"/>
  <c r="B427" i="2"/>
  <c r="H427" i="2"/>
  <c r="AG427" i="2"/>
  <c r="AS427" i="2"/>
  <c r="AI427" i="2"/>
  <c r="AY427" i="2"/>
  <c r="Y427" i="2"/>
  <c r="F427" i="2"/>
  <c r="V427" i="2"/>
  <c r="AF427" i="2"/>
  <c r="AM427" i="2"/>
  <c r="M427" i="2"/>
  <c r="AQ427" i="2"/>
  <c r="T427" i="2"/>
  <c r="AA427" i="2"/>
  <c r="U427" i="2"/>
  <c r="R427" i="2"/>
  <c r="C427" i="2"/>
  <c r="L427" i="2"/>
  <c r="AO427" i="2"/>
  <c r="O427" i="2"/>
  <c r="J427" i="2"/>
  <c r="AV427" i="2"/>
  <c r="AR427" i="2"/>
  <c r="K427" i="2"/>
  <c r="S427" i="2"/>
  <c r="AR427" i="9"/>
  <c r="AU427" i="9"/>
  <c r="AY427" i="9"/>
  <c r="D427" i="9"/>
  <c r="AQ427" i="9"/>
  <c r="AB427" i="9"/>
  <c r="Y427" i="9"/>
  <c r="T427" i="9"/>
  <c r="B427" i="9"/>
  <c r="S427" i="9"/>
  <c r="AO427" i="9"/>
  <c r="AM427" i="9"/>
  <c r="E427" i="9"/>
  <c r="AP427" i="9"/>
  <c r="M427" i="9"/>
  <c r="AL427" i="9"/>
  <c r="AG427" i="9"/>
  <c r="N427" i="9"/>
  <c r="L427" i="9"/>
  <c r="K427" i="9"/>
  <c r="AA427" i="9"/>
  <c r="W427" i="9"/>
  <c r="AW427" i="9"/>
  <c r="V427" i="9"/>
  <c r="AF427" i="9"/>
  <c r="U427" i="9"/>
  <c r="AE427" i="9"/>
  <c r="J427" i="9"/>
  <c r="AT427" i="9"/>
  <c r="AV427" i="9"/>
  <c r="AH427" i="9"/>
  <c r="AD427" i="9"/>
  <c r="Z427" i="9"/>
  <c r="X427" i="9"/>
  <c r="AS427" i="9"/>
  <c r="Q427" i="9"/>
  <c r="AN427" i="9"/>
  <c r="AI427" i="9"/>
  <c r="R427" i="9"/>
  <c r="F427" i="9"/>
  <c r="AC427" i="9"/>
  <c r="O427" i="9"/>
  <c r="I427" i="9"/>
  <c r="H427" i="9"/>
  <c r="P427" i="9"/>
  <c r="AK427" i="9"/>
  <c r="C427" i="9"/>
  <c r="AJ427" i="9"/>
  <c r="AX427" i="9"/>
  <c r="H427" i="6"/>
  <c r="E427" i="6"/>
  <c r="AU427" i="6"/>
  <c r="AH427" i="6"/>
  <c r="AQ427" i="6"/>
  <c r="AN427" i="6"/>
  <c r="O427" i="6"/>
  <c r="AA427" i="6"/>
  <c r="AE427" i="6"/>
  <c r="AB427" i="6"/>
  <c r="AT427" i="6"/>
  <c r="W427" i="6"/>
  <c r="S427" i="6"/>
  <c r="P427" i="6"/>
  <c r="M427" i="6"/>
  <c r="L427" i="6"/>
  <c r="D427" i="6"/>
  <c r="AK427" i="6"/>
  <c r="C427" i="6"/>
  <c r="AS427" i="6"/>
  <c r="AP427" i="6"/>
  <c r="AX427" i="6"/>
  <c r="K427" i="6"/>
  <c r="AW427" i="6"/>
  <c r="AG427" i="6"/>
  <c r="AD427" i="6"/>
  <c r="AL427" i="6"/>
  <c r="AJ427" i="6"/>
  <c r="AM427" i="6"/>
  <c r="U427" i="6"/>
  <c r="R427" i="6"/>
  <c r="Z427" i="6"/>
  <c r="J427" i="6"/>
  <c r="I427" i="6"/>
  <c r="F427" i="6"/>
  <c r="N427" i="6"/>
  <c r="Y427" i="6"/>
  <c r="AR427" i="6"/>
  <c r="AO427" i="6"/>
  <c r="B427" i="6"/>
  <c r="AY427" i="6"/>
  <c r="AF427" i="6"/>
  <c r="AC427" i="6"/>
  <c r="AV427" i="6"/>
  <c r="X427" i="6"/>
  <c r="T427" i="6"/>
  <c r="Q427" i="6"/>
  <c r="V427" i="6"/>
  <c r="AI427" i="6"/>
  <c r="AB427" i="7"/>
  <c r="AR427" i="7"/>
  <c r="AU427" i="7"/>
  <c r="AJ427" i="7"/>
  <c r="P427" i="7"/>
  <c r="X427" i="7"/>
  <c r="AE427" i="7"/>
  <c r="AH427" i="7"/>
  <c r="D427" i="7"/>
  <c r="H427" i="7"/>
  <c r="K427" i="7"/>
  <c r="J427" i="7"/>
  <c r="AY427" i="7"/>
  <c r="AQ427" i="7"/>
  <c r="AF427" i="7"/>
  <c r="Z427" i="7"/>
  <c r="AM427" i="7"/>
  <c r="W427" i="7"/>
  <c r="AD427" i="7"/>
  <c r="AG427" i="7"/>
  <c r="AA427" i="7"/>
  <c r="T427" i="7"/>
  <c r="AV427" i="7"/>
  <c r="O427" i="7"/>
  <c r="AP427" i="7"/>
  <c r="AX427" i="7"/>
  <c r="R427" i="7"/>
  <c r="AO427" i="7"/>
  <c r="C427" i="7"/>
  <c r="V427" i="7"/>
  <c r="S427" i="7"/>
  <c r="N427" i="7"/>
  <c r="AC427" i="7"/>
  <c r="AW427" i="7"/>
  <c r="F427" i="7"/>
  <c r="AI427" i="7"/>
  <c r="L427" i="7"/>
  <c r="Q427" i="7"/>
  <c r="AK427" i="7"/>
  <c r="AL427" i="7"/>
  <c r="I427" i="7"/>
  <c r="E427" i="7"/>
  <c r="Y427" i="7"/>
  <c r="U427" i="7"/>
  <c r="AT427" i="7"/>
  <c r="AN427" i="7"/>
  <c r="M427" i="7"/>
  <c r="B427" i="7"/>
  <c r="AS427" i="7"/>
  <c r="H427" i="8"/>
  <c r="AT427" i="8"/>
  <c r="K427" i="8"/>
  <c r="AV427" i="8"/>
  <c r="AO427" i="8"/>
  <c r="AB427" i="8"/>
  <c r="AE427" i="8"/>
  <c r="AU427" i="8"/>
  <c r="AC427" i="8"/>
  <c r="M427" i="8"/>
  <c r="F427" i="8"/>
  <c r="AL427" i="8"/>
  <c r="Q427" i="8"/>
  <c r="AN427" i="8"/>
  <c r="AK427" i="8"/>
  <c r="AA427" i="8"/>
  <c r="E427" i="8"/>
  <c r="V427" i="8"/>
  <c r="AD427" i="8"/>
  <c r="Z427" i="8"/>
  <c r="AS427" i="8"/>
  <c r="AX427" i="8"/>
  <c r="AM427" i="8"/>
  <c r="Y427" i="8"/>
  <c r="J427" i="8"/>
  <c r="AG427" i="8"/>
  <c r="AI427" i="8"/>
  <c r="S427" i="8"/>
  <c r="X427" i="8"/>
  <c r="U427" i="8"/>
  <c r="R427" i="8"/>
  <c r="AJ427" i="8"/>
  <c r="W427" i="8"/>
  <c r="I427" i="8"/>
  <c r="B427" i="8"/>
  <c r="L427" i="8"/>
  <c r="O427" i="8"/>
  <c r="AR427" i="8"/>
  <c r="AW427" i="8"/>
  <c r="AQ427" i="8"/>
  <c r="D427" i="8"/>
  <c r="AF427" i="8"/>
  <c r="AH427" i="8"/>
  <c r="N427" i="8"/>
  <c r="C427" i="8"/>
  <c r="T427" i="8"/>
  <c r="P427" i="8"/>
  <c r="AP427" i="8"/>
  <c r="AY427" i="8"/>
  <c r="G429" i="11"/>
  <c r="G428" i="2"/>
  <c r="G428" i="10"/>
  <c r="G428" i="9"/>
  <c r="G428" i="8"/>
  <c r="G428" i="7"/>
  <c r="G428" i="6"/>
  <c r="G428" i="5"/>
  <c r="G427" i="9"/>
  <c r="G430" i="11" l="1"/>
  <c r="G429" i="2"/>
  <c r="G429" i="10"/>
  <c r="G429" i="9"/>
  <c r="G429" i="8"/>
  <c r="G429" i="7"/>
  <c r="G429" i="5"/>
  <c r="Z428" i="7"/>
  <c r="AD428" i="7"/>
  <c r="Q428" i="7"/>
  <c r="P428" i="7"/>
  <c r="N428" i="7"/>
  <c r="J428" i="7"/>
  <c r="AO428" i="7"/>
  <c r="AE428" i="7"/>
  <c r="B428" i="7"/>
  <c r="AS428" i="7"/>
  <c r="L428" i="7"/>
  <c r="U428" i="7"/>
  <c r="AW428" i="7"/>
  <c r="AC428" i="7"/>
  <c r="AN428" i="7"/>
  <c r="T428" i="7"/>
  <c r="AK428" i="7"/>
  <c r="I428" i="7"/>
  <c r="F428" i="7"/>
  <c r="R428" i="7"/>
  <c r="AY428" i="7"/>
  <c r="Y428" i="7"/>
  <c r="AR428" i="7"/>
  <c r="AH428" i="7"/>
  <c r="V428" i="7"/>
  <c r="AM428" i="7"/>
  <c r="M428" i="7"/>
  <c r="AB428" i="7"/>
  <c r="D428" i="7"/>
  <c r="E428" i="7"/>
  <c r="AA428" i="7"/>
  <c r="AU428" i="7"/>
  <c r="H428" i="7"/>
  <c r="AF428" i="7"/>
  <c r="O428" i="7"/>
  <c r="AI428" i="7"/>
  <c r="AQ428" i="7"/>
  <c r="S428" i="7"/>
  <c r="C428" i="7"/>
  <c r="W428" i="7"/>
  <c r="X428" i="7"/>
  <c r="AV428" i="7"/>
  <c r="AL428" i="7"/>
  <c r="AT428" i="7"/>
  <c r="AG428" i="7"/>
  <c r="AJ428" i="7"/>
  <c r="AX428" i="7"/>
  <c r="K428" i="7"/>
  <c r="AP428" i="7"/>
  <c r="M428" i="10"/>
  <c r="J428" i="10"/>
  <c r="F428" i="10"/>
  <c r="AS428" i="10"/>
  <c r="AV428" i="10"/>
  <c r="AR428" i="10"/>
  <c r="AO428" i="10"/>
  <c r="I428" i="10"/>
  <c r="AJ428" i="10"/>
  <c r="AF428" i="10"/>
  <c r="AC428" i="10"/>
  <c r="AN428" i="10"/>
  <c r="X428" i="10"/>
  <c r="T428" i="10"/>
  <c r="Q428" i="10"/>
  <c r="D428" i="10"/>
  <c r="L428" i="10"/>
  <c r="H428" i="10"/>
  <c r="E428" i="10"/>
  <c r="AM428" i="10"/>
  <c r="AU428" i="10"/>
  <c r="AQ428" i="10"/>
  <c r="Z428" i="10"/>
  <c r="C428" i="10"/>
  <c r="W428" i="10"/>
  <c r="S428" i="10"/>
  <c r="P428" i="10"/>
  <c r="AA428" i="10"/>
  <c r="AW428" i="10"/>
  <c r="AT428" i="10"/>
  <c r="AP428" i="10"/>
  <c r="O428" i="10"/>
  <c r="AY428" i="10"/>
  <c r="AK428" i="10"/>
  <c r="AX428" i="10"/>
  <c r="Y428" i="10"/>
  <c r="N428" i="10"/>
  <c r="AI428" i="10"/>
  <c r="AB428" i="10"/>
  <c r="K428" i="10"/>
  <c r="B428" i="10"/>
  <c r="AH428" i="10"/>
  <c r="AG428" i="10"/>
  <c r="V428" i="10"/>
  <c r="AL428" i="10"/>
  <c r="AE428" i="10"/>
  <c r="AD428" i="10"/>
  <c r="U428" i="10"/>
  <c r="R428" i="10"/>
  <c r="AL428" i="2"/>
  <c r="AU428" i="2"/>
  <c r="Q428" i="2"/>
  <c r="AG428" i="2"/>
  <c r="Z428" i="2"/>
  <c r="AI428" i="2"/>
  <c r="AF428" i="2"/>
  <c r="AE428" i="2"/>
  <c r="N428" i="2"/>
  <c r="W428" i="2"/>
  <c r="J428" i="2"/>
  <c r="V428" i="2"/>
  <c r="B428" i="2"/>
  <c r="K428" i="2"/>
  <c r="AD428" i="2"/>
  <c r="AN428" i="2"/>
  <c r="AW428" i="2"/>
  <c r="AQ428" i="2"/>
  <c r="AC428" i="2"/>
  <c r="H428" i="2"/>
  <c r="AK428" i="2"/>
  <c r="U428" i="2"/>
  <c r="AB428" i="2"/>
  <c r="E428" i="2"/>
  <c r="AY428" i="2"/>
  <c r="Y428" i="2"/>
  <c r="D428" i="2"/>
  <c r="R428" i="2"/>
  <c r="F428" i="2"/>
  <c r="O428" i="2"/>
  <c r="AJ428" i="2"/>
  <c r="AO428" i="2"/>
  <c r="I428" i="2"/>
  <c r="C428" i="2"/>
  <c r="X428" i="2"/>
  <c r="S428" i="2"/>
  <c r="AS428" i="2"/>
  <c r="AX428" i="2"/>
  <c r="L428" i="2"/>
  <c r="AH428" i="2"/>
  <c r="AR428" i="2"/>
  <c r="AT428" i="2"/>
  <c r="AM428" i="2"/>
  <c r="AA428" i="2"/>
  <c r="M428" i="2"/>
  <c r="AV428" i="2"/>
  <c r="AP428" i="2"/>
  <c r="P428" i="2"/>
  <c r="T428" i="2"/>
  <c r="X428" i="5"/>
  <c r="AN428" i="5"/>
  <c r="AU428" i="5"/>
  <c r="F428" i="5"/>
  <c r="AR428" i="5"/>
  <c r="AX428" i="5"/>
  <c r="L428" i="5"/>
  <c r="R428" i="5"/>
  <c r="K428" i="5"/>
  <c r="AE428" i="5"/>
  <c r="AM428" i="5"/>
  <c r="AL428" i="5"/>
  <c r="Z428" i="5"/>
  <c r="AH428" i="5"/>
  <c r="Q428" i="5"/>
  <c r="N428" i="5"/>
  <c r="V428" i="5"/>
  <c r="AF428" i="5"/>
  <c r="AC428" i="5"/>
  <c r="B428" i="5"/>
  <c r="J428" i="5"/>
  <c r="O428" i="5"/>
  <c r="AB428" i="5"/>
  <c r="AW428" i="5"/>
  <c r="AS428" i="5"/>
  <c r="AD428" i="5"/>
  <c r="T428" i="5"/>
  <c r="AK428" i="5"/>
  <c r="AG428" i="5"/>
  <c r="H428" i="5"/>
  <c r="E428" i="5"/>
  <c r="Y428" i="5"/>
  <c r="U428" i="5"/>
  <c r="AA428" i="5"/>
  <c r="D428" i="5"/>
  <c r="AJ428" i="5"/>
  <c r="S428" i="5"/>
  <c r="P428" i="5"/>
  <c r="AI428" i="5"/>
  <c r="AT428" i="5"/>
  <c r="C428" i="5"/>
  <c r="AY428" i="5"/>
  <c r="AQ428" i="5"/>
  <c r="AP428" i="5"/>
  <c r="M428" i="5"/>
  <c r="AV428" i="5"/>
  <c r="I428" i="5"/>
  <c r="W428" i="5"/>
  <c r="AO428" i="5"/>
  <c r="AQ428" i="8"/>
  <c r="C428" i="8"/>
  <c r="AH428" i="8"/>
  <c r="W428" i="8"/>
  <c r="Q428" i="8"/>
  <c r="AE428" i="8"/>
  <c r="AV428" i="8"/>
  <c r="J428" i="8"/>
  <c r="I428" i="8"/>
  <c r="T428" i="8"/>
  <c r="S428" i="8"/>
  <c r="AG428" i="8"/>
  <c r="AW428" i="8"/>
  <c r="AS428" i="8"/>
  <c r="P428" i="8"/>
  <c r="Y428" i="8"/>
  <c r="H428" i="8"/>
  <c r="AP428" i="8"/>
  <c r="AU428" i="8"/>
  <c r="E428" i="8"/>
  <c r="AC428" i="8"/>
  <c r="AD428" i="8"/>
  <c r="AF428" i="8"/>
  <c r="AX428" i="8"/>
  <c r="AB428" i="8"/>
  <c r="R428" i="8"/>
  <c r="N428" i="8"/>
  <c r="V428" i="8"/>
  <c r="D428" i="8"/>
  <c r="F428" i="8"/>
  <c r="AR428" i="8"/>
  <c r="AT428" i="8"/>
  <c r="B428" i="8"/>
  <c r="AY428" i="8"/>
  <c r="Z428" i="8"/>
  <c r="U428" i="8"/>
  <c r="AJ428" i="8"/>
  <c r="AM428" i="8"/>
  <c r="K428" i="8"/>
  <c r="AN428" i="8"/>
  <c r="AO428" i="8"/>
  <c r="O428" i="8"/>
  <c r="L428" i="8"/>
  <c r="X428" i="8"/>
  <c r="AK428" i="8"/>
  <c r="AA428" i="8"/>
  <c r="AI428" i="8"/>
  <c r="M428" i="8"/>
  <c r="AL428" i="8"/>
  <c r="AC428" i="6"/>
  <c r="AX428" i="6"/>
  <c r="V428" i="6"/>
  <c r="AF428" i="6"/>
  <c r="Q428" i="6"/>
  <c r="AL428" i="6"/>
  <c r="AT428" i="6"/>
  <c r="U428" i="6"/>
  <c r="E428" i="6"/>
  <c r="Z428" i="6"/>
  <c r="T428" i="6"/>
  <c r="K428" i="6"/>
  <c r="AQ428" i="6"/>
  <c r="AN428" i="6"/>
  <c r="N428" i="6"/>
  <c r="AS428" i="6"/>
  <c r="J428" i="6"/>
  <c r="AE428" i="6"/>
  <c r="AB428" i="6"/>
  <c r="B428" i="6"/>
  <c r="M428" i="6"/>
  <c r="I428" i="6"/>
  <c r="S428" i="6"/>
  <c r="P428" i="6"/>
  <c r="AV428" i="6"/>
  <c r="AH428" i="6"/>
  <c r="D428" i="6"/>
  <c r="AJ428" i="6"/>
  <c r="H428" i="6"/>
  <c r="AP428" i="6"/>
  <c r="AY428" i="6"/>
  <c r="X428" i="6"/>
  <c r="AG428" i="6"/>
  <c r="AD428" i="6"/>
  <c r="AM428" i="6"/>
  <c r="L428" i="6"/>
  <c r="AU428" i="6"/>
  <c r="R428" i="6"/>
  <c r="AA428" i="6"/>
  <c r="Y428" i="6"/>
  <c r="AR428" i="6"/>
  <c r="AO428" i="6"/>
  <c r="C428" i="6"/>
  <c r="AW428" i="6"/>
  <c r="AI428" i="6"/>
  <c r="F428" i="6"/>
  <c r="O428" i="6"/>
  <c r="W428" i="6"/>
  <c r="AK428" i="6"/>
  <c r="P428" i="9"/>
  <c r="U428" i="9"/>
  <c r="AP428" i="9"/>
  <c r="Z428" i="9"/>
  <c r="D428" i="9"/>
  <c r="L428" i="9"/>
  <c r="T428" i="9"/>
  <c r="AX428" i="9"/>
  <c r="AL428" i="9"/>
  <c r="AS428" i="9"/>
  <c r="AU428" i="9"/>
  <c r="AK428" i="9"/>
  <c r="R428" i="9"/>
  <c r="F428" i="9"/>
  <c r="Y428" i="9"/>
  <c r="W428" i="9"/>
  <c r="AH428" i="9"/>
  <c r="AM428" i="9"/>
  <c r="X428" i="9"/>
  <c r="I428" i="9"/>
  <c r="O428" i="9"/>
  <c r="C428" i="9"/>
  <c r="K428" i="9"/>
  <c r="AO428" i="9"/>
  <c r="AY428" i="9"/>
  <c r="AG428" i="9"/>
  <c r="AF428" i="9"/>
  <c r="J428" i="9"/>
  <c r="AC428" i="9"/>
  <c r="AJ428" i="9"/>
  <c r="N428" i="9"/>
  <c r="B428" i="9"/>
  <c r="AV428" i="9"/>
  <c r="E428" i="9"/>
  <c r="H428" i="9"/>
  <c r="S428" i="9"/>
  <c r="AA428" i="9"/>
  <c r="AB428" i="9"/>
  <c r="V428" i="9"/>
  <c r="AW428" i="9"/>
  <c r="AI428" i="9"/>
  <c r="AR428" i="9"/>
  <c r="AQ428" i="9"/>
  <c r="M428" i="9"/>
  <c r="AE428" i="9"/>
  <c r="AT428" i="9"/>
  <c r="AN428" i="9"/>
  <c r="AD428" i="9"/>
  <c r="Q428" i="9"/>
  <c r="AI429" i="7" l="1"/>
  <c r="AX429" i="7"/>
  <c r="R429" i="7"/>
  <c r="Z429" i="7"/>
  <c r="W429" i="7"/>
  <c r="AD429" i="7"/>
  <c r="AQ429" i="7"/>
  <c r="F429" i="7"/>
  <c r="K429" i="7"/>
  <c r="N429" i="7"/>
  <c r="Q429" i="7"/>
  <c r="E429" i="7"/>
  <c r="AW429" i="7"/>
  <c r="AS429" i="7"/>
  <c r="AT429" i="7"/>
  <c r="AP429" i="7"/>
  <c r="AN429" i="7"/>
  <c r="AK429" i="7"/>
  <c r="AG429" i="7"/>
  <c r="AC429" i="7"/>
  <c r="H429" i="7"/>
  <c r="AH429" i="7"/>
  <c r="Y429" i="7"/>
  <c r="U429" i="7"/>
  <c r="J429" i="7"/>
  <c r="AB429" i="7"/>
  <c r="M429" i="7"/>
  <c r="I429" i="7"/>
  <c r="AM429" i="7"/>
  <c r="B429" i="7"/>
  <c r="AV429" i="7"/>
  <c r="AF429" i="7"/>
  <c r="S429" i="7"/>
  <c r="D429" i="7"/>
  <c r="AJ429" i="7"/>
  <c r="P429" i="7"/>
  <c r="C429" i="7"/>
  <c r="AO429" i="7"/>
  <c r="X429" i="7"/>
  <c r="AY429" i="7"/>
  <c r="V429" i="7"/>
  <c r="AU429" i="7"/>
  <c r="O429" i="7"/>
  <c r="AR429" i="7"/>
  <c r="AL429" i="7"/>
  <c r="L429" i="7"/>
  <c r="AE429" i="7"/>
  <c r="T429" i="7"/>
  <c r="AA429" i="7"/>
  <c r="AN429" i="8"/>
  <c r="AD429" i="8"/>
  <c r="T429" i="8"/>
  <c r="AH429" i="8"/>
  <c r="AB429" i="8"/>
  <c r="L429" i="8"/>
  <c r="AF429" i="8"/>
  <c r="AG429" i="8"/>
  <c r="P429" i="8"/>
  <c r="AP429" i="8"/>
  <c r="AA429" i="8"/>
  <c r="R429" i="8"/>
  <c r="AK429" i="8"/>
  <c r="AV429" i="8"/>
  <c r="AY429" i="8"/>
  <c r="AL429" i="8"/>
  <c r="Q429" i="8"/>
  <c r="N429" i="8"/>
  <c r="C429" i="8"/>
  <c r="B429" i="8"/>
  <c r="AC429" i="8"/>
  <c r="F429" i="8"/>
  <c r="AQ429" i="8"/>
  <c r="E429" i="8"/>
  <c r="AU429" i="8"/>
  <c r="V429" i="8"/>
  <c r="D429" i="8"/>
  <c r="W429" i="8"/>
  <c r="U429" i="8"/>
  <c r="AW429" i="8"/>
  <c r="AM429" i="8"/>
  <c r="H429" i="8"/>
  <c r="Y429" i="8"/>
  <c r="AX429" i="8"/>
  <c r="M429" i="8"/>
  <c r="S429" i="8"/>
  <c r="AT429" i="8"/>
  <c r="K429" i="8"/>
  <c r="AE429" i="8"/>
  <c r="AR429" i="8"/>
  <c r="AS429" i="8"/>
  <c r="J429" i="8"/>
  <c r="X429" i="8"/>
  <c r="AJ429" i="8"/>
  <c r="AO429" i="8"/>
  <c r="Z429" i="8"/>
  <c r="O429" i="8"/>
  <c r="I429" i="8"/>
  <c r="AI429" i="8"/>
  <c r="AA429" i="9"/>
  <c r="AH429" i="9"/>
  <c r="AB429" i="9"/>
  <c r="W429" i="9"/>
  <c r="O429" i="9"/>
  <c r="S429" i="9"/>
  <c r="V429" i="9"/>
  <c r="C429" i="9"/>
  <c r="D429" i="9"/>
  <c r="AS429" i="9"/>
  <c r="K429" i="9"/>
  <c r="AX429" i="9"/>
  <c r="AW429" i="9"/>
  <c r="Y429" i="9"/>
  <c r="AP429" i="9"/>
  <c r="AL429" i="9"/>
  <c r="AG429" i="9"/>
  <c r="F429" i="9"/>
  <c r="AO429" i="9"/>
  <c r="Z429" i="9"/>
  <c r="R429" i="9"/>
  <c r="U429" i="9"/>
  <c r="AI429" i="9"/>
  <c r="N429" i="9"/>
  <c r="AU429" i="9"/>
  <c r="AR429" i="9"/>
  <c r="AN429" i="9"/>
  <c r="B429" i="9"/>
  <c r="AF429" i="9"/>
  <c r="T429" i="9"/>
  <c r="AK429" i="9"/>
  <c r="AJ429" i="9"/>
  <c r="AC429" i="9"/>
  <c r="P429" i="9"/>
  <c r="J429" i="9"/>
  <c r="AM429" i="9"/>
  <c r="I429" i="9"/>
  <c r="AV429" i="9"/>
  <c r="X429" i="9"/>
  <c r="L429" i="9"/>
  <c r="Q429" i="9"/>
  <c r="H429" i="9"/>
  <c r="AT429" i="9"/>
  <c r="AQ429" i="9"/>
  <c r="AE429" i="9"/>
  <c r="AY429" i="9"/>
  <c r="E429" i="9"/>
  <c r="AD429" i="9"/>
  <c r="M429" i="9"/>
  <c r="AU429" i="10"/>
  <c r="AR429" i="10"/>
  <c r="AN429" i="10"/>
  <c r="M429" i="10"/>
  <c r="AI429" i="10"/>
  <c r="AF429" i="10"/>
  <c r="AB429" i="10"/>
  <c r="AL429" i="10"/>
  <c r="N429" i="10"/>
  <c r="W429" i="10"/>
  <c r="T429" i="10"/>
  <c r="P429" i="10"/>
  <c r="B429" i="10"/>
  <c r="K429" i="10"/>
  <c r="H429" i="10"/>
  <c r="D429" i="10"/>
  <c r="AK429" i="10"/>
  <c r="AT429" i="10"/>
  <c r="AP429" i="10"/>
  <c r="AY429" i="10"/>
  <c r="AJ429" i="10"/>
  <c r="AH429" i="10"/>
  <c r="AD429" i="10"/>
  <c r="AM429" i="10"/>
  <c r="AE429" i="10"/>
  <c r="J429" i="10"/>
  <c r="F429" i="10"/>
  <c r="O429" i="10"/>
  <c r="Y429" i="10"/>
  <c r="Q429" i="10"/>
  <c r="E429" i="10"/>
  <c r="AA429" i="10"/>
  <c r="C429" i="10"/>
  <c r="V429" i="10"/>
  <c r="AV429" i="10"/>
  <c r="AS429" i="10"/>
  <c r="L429" i="10"/>
  <c r="U429" i="10"/>
  <c r="Z429" i="10"/>
  <c r="R429" i="10"/>
  <c r="AW429" i="10"/>
  <c r="AQ429" i="10"/>
  <c r="AX429" i="10"/>
  <c r="X429" i="10"/>
  <c r="S429" i="10"/>
  <c r="I429" i="10"/>
  <c r="AC429" i="10"/>
  <c r="AG429" i="10"/>
  <c r="AO429" i="10"/>
  <c r="AN429" i="6"/>
  <c r="AH429" i="6"/>
  <c r="AA429" i="6"/>
  <c r="AK429" i="6"/>
  <c r="AB429" i="6"/>
  <c r="Q429" i="6"/>
  <c r="M429" i="6"/>
  <c r="W429" i="6"/>
  <c r="AX429" i="6"/>
  <c r="E429" i="6"/>
  <c r="AY429" i="6"/>
  <c r="K429" i="6"/>
  <c r="AL429" i="6"/>
  <c r="AG429" i="6"/>
  <c r="Y429" i="6"/>
  <c r="I429" i="6"/>
  <c r="Z429" i="6"/>
  <c r="P429" i="6"/>
  <c r="L429" i="6"/>
  <c r="H429" i="6"/>
  <c r="AV429" i="6"/>
  <c r="D429" i="6"/>
  <c r="AT429" i="6"/>
  <c r="AQ429" i="6"/>
  <c r="AJ429" i="6"/>
  <c r="AE429" i="6"/>
  <c r="V429" i="6"/>
  <c r="U429" i="6"/>
  <c r="AR429" i="6"/>
  <c r="X429" i="6"/>
  <c r="O429" i="6"/>
  <c r="J429" i="6"/>
  <c r="R429" i="6"/>
  <c r="AF429" i="6"/>
  <c r="AU429" i="6"/>
  <c r="C429" i="6"/>
  <c r="T429" i="6"/>
  <c r="AP429" i="6"/>
  <c r="AI429" i="6"/>
  <c r="AC429" i="6"/>
  <c r="AW429" i="6"/>
  <c r="AD429" i="6"/>
  <c r="AM429" i="6"/>
  <c r="N429" i="6"/>
  <c r="F429" i="6"/>
  <c r="AO429" i="6"/>
  <c r="S429" i="6"/>
  <c r="B429" i="6"/>
  <c r="AS429" i="6"/>
  <c r="L429" i="5"/>
  <c r="H429" i="5"/>
  <c r="F429" i="5"/>
  <c r="AK429" i="5"/>
  <c r="AU429" i="5"/>
  <c r="AQ429" i="5"/>
  <c r="AS429" i="5"/>
  <c r="AG429" i="5"/>
  <c r="AI429" i="5"/>
  <c r="AE429" i="5"/>
  <c r="Z429" i="5"/>
  <c r="AM429" i="5"/>
  <c r="W429" i="5"/>
  <c r="S429" i="5"/>
  <c r="D429" i="5"/>
  <c r="AA429" i="5"/>
  <c r="AR429" i="5"/>
  <c r="K429" i="5"/>
  <c r="AO429" i="5"/>
  <c r="Y429" i="5"/>
  <c r="AN429" i="5"/>
  <c r="AT429" i="5"/>
  <c r="AD429" i="5"/>
  <c r="U429" i="5"/>
  <c r="Q429" i="5"/>
  <c r="AH429" i="5"/>
  <c r="M429" i="5"/>
  <c r="B429" i="5"/>
  <c r="P429" i="5"/>
  <c r="I429" i="5"/>
  <c r="V429" i="5"/>
  <c r="AY429" i="5"/>
  <c r="AP429" i="5"/>
  <c r="AW429" i="5"/>
  <c r="O429" i="5"/>
  <c r="J429" i="5"/>
  <c r="AC429" i="5"/>
  <c r="N429" i="5"/>
  <c r="R429" i="5"/>
  <c r="X429" i="5"/>
  <c r="T429" i="5"/>
  <c r="AB429" i="5"/>
  <c r="AL429" i="5"/>
  <c r="AV429" i="5"/>
  <c r="AJ429" i="5"/>
  <c r="AF429" i="5"/>
  <c r="AX429" i="5"/>
  <c r="E429" i="5"/>
  <c r="C429" i="5"/>
  <c r="AU429" i="2"/>
  <c r="AF429" i="2"/>
  <c r="AY429" i="2"/>
  <c r="AO429" i="2"/>
  <c r="AI429" i="2"/>
  <c r="O429" i="2"/>
  <c r="Q429" i="2"/>
  <c r="AC429" i="2"/>
  <c r="W429" i="2"/>
  <c r="AE429" i="2"/>
  <c r="AR429" i="2"/>
  <c r="AA429" i="2"/>
  <c r="K429" i="2"/>
  <c r="N429" i="2"/>
  <c r="P429" i="2"/>
  <c r="S429" i="2"/>
  <c r="AW429" i="2"/>
  <c r="AT429" i="2"/>
  <c r="AD429" i="2"/>
  <c r="AP429" i="2"/>
  <c r="R429" i="2"/>
  <c r="AK429" i="2"/>
  <c r="AH429" i="2"/>
  <c r="H429" i="2"/>
  <c r="T429" i="2"/>
  <c r="Y429" i="2"/>
  <c r="V429" i="2"/>
  <c r="AX429" i="2"/>
  <c r="AN429" i="2"/>
  <c r="M429" i="2"/>
  <c r="J429" i="2"/>
  <c r="AB429" i="2"/>
  <c r="C429" i="2"/>
  <c r="AV429" i="2"/>
  <c r="AS429" i="2"/>
  <c r="F429" i="2"/>
  <c r="AM429" i="2"/>
  <c r="AJ429" i="2"/>
  <c r="X429" i="2"/>
  <c r="L429" i="2"/>
  <c r="AG429" i="2"/>
  <c r="U429" i="2"/>
  <c r="I429" i="2"/>
  <c r="AQ429" i="2"/>
  <c r="Z429" i="2"/>
  <c r="D429" i="2"/>
  <c r="B429" i="2"/>
  <c r="AL429" i="2"/>
  <c r="E429" i="2"/>
  <c r="G429" i="6"/>
  <c r="G431" i="11"/>
  <c r="G430" i="2"/>
  <c r="G430" i="9"/>
  <c r="G430" i="8"/>
  <c r="G430" i="7"/>
  <c r="G430" i="6"/>
  <c r="G430" i="5"/>
  <c r="J430" i="5" l="1"/>
  <c r="F430" i="5"/>
  <c r="AK430" i="5"/>
  <c r="AU430" i="5"/>
  <c r="AS430" i="5"/>
  <c r="AO430" i="5"/>
  <c r="O430" i="5"/>
  <c r="AL430" i="5"/>
  <c r="AG430" i="5"/>
  <c r="AC430" i="5"/>
  <c r="AI430" i="5"/>
  <c r="AE430" i="5"/>
  <c r="U430" i="5"/>
  <c r="Q430" i="5"/>
  <c r="M430" i="5"/>
  <c r="Z430" i="5"/>
  <c r="I430" i="5"/>
  <c r="E430" i="5"/>
  <c r="AB430" i="5"/>
  <c r="C430" i="5"/>
  <c r="AR430" i="5"/>
  <c r="AQ430" i="5"/>
  <c r="AA430" i="5"/>
  <c r="AJ430" i="5"/>
  <c r="AF430" i="5"/>
  <c r="X430" i="5"/>
  <c r="Y430" i="5"/>
  <c r="L430" i="5"/>
  <c r="T430" i="5"/>
  <c r="B430" i="5"/>
  <c r="AY430" i="5"/>
  <c r="K430" i="5"/>
  <c r="AT430" i="5"/>
  <c r="AP430" i="5"/>
  <c r="W430" i="5"/>
  <c r="AX430" i="5"/>
  <c r="AW430" i="5"/>
  <c r="S430" i="5"/>
  <c r="P430" i="5"/>
  <c r="N430" i="5"/>
  <c r="AV430" i="5"/>
  <c r="D430" i="5"/>
  <c r="AH430" i="5"/>
  <c r="V430" i="5"/>
  <c r="R430" i="5"/>
  <c r="H430" i="5"/>
  <c r="AD430" i="5"/>
  <c r="AM430" i="5"/>
  <c r="AN430" i="5"/>
  <c r="G432" i="11"/>
  <c r="G431" i="2"/>
  <c r="G431" i="10"/>
  <c r="G431" i="9"/>
  <c r="G431" i="8"/>
  <c r="G431" i="7"/>
  <c r="G431" i="6"/>
  <c r="G431" i="5"/>
  <c r="AE430" i="6"/>
  <c r="O430" i="6"/>
  <c r="AH430" i="6"/>
  <c r="AO430" i="6"/>
  <c r="T430" i="6"/>
  <c r="AP430" i="6"/>
  <c r="C430" i="6"/>
  <c r="V430" i="6"/>
  <c r="H430" i="6"/>
  <c r="AD430" i="6"/>
  <c r="AX430" i="6"/>
  <c r="J430" i="6"/>
  <c r="AK430" i="6"/>
  <c r="R430" i="6"/>
  <c r="AL430" i="6"/>
  <c r="AS430" i="6"/>
  <c r="F430" i="6"/>
  <c r="Z430" i="6"/>
  <c r="AG430" i="6"/>
  <c r="AI430" i="6"/>
  <c r="AN430" i="6"/>
  <c r="N430" i="6"/>
  <c r="U430" i="6"/>
  <c r="E430" i="6"/>
  <c r="AB430" i="6"/>
  <c r="B430" i="6"/>
  <c r="I430" i="6"/>
  <c r="AF430" i="6"/>
  <c r="P430" i="6"/>
  <c r="AV430" i="6"/>
  <c r="S430" i="6"/>
  <c r="Y430" i="6"/>
  <c r="D430" i="6"/>
  <c r="AJ430" i="6"/>
  <c r="AU430" i="6"/>
  <c r="Q430" i="6"/>
  <c r="AY430" i="6"/>
  <c r="X430" i="6"/>
  <c r="M430" i="6"/>
  <c r="AC430" i="6"/>
  <c r="AQ430" i="6"/>
  <c r="AM430" i="6"/>
  <c r="AA430" i="6"/>
  <c r="L430" i="6"/>
  <c r="AT430" i="6"/>
  <c r="W430" i="6"/>
  <c r="AR430" i="6"/>
  <c r="K430" i="6"/>
  <c r="AW430" i="6"/>
  <c r="AH430" i="2"/>
  <c r="AE430" i="2"/>
  <c r="AM430" i="2"/>
  <c r="M430" i="2"/>
  <c r="V430" i="2"/>
  <c r="S430" i="2"/>
  <c r="Q430" i="2"/>
  <c r="F430" i="2"/>
  <c r="J430" i="2"/>
  <c r="AK430" i="2"/>
  <c r="E430" i="2"/>
  <c r="AS430" i="2"/>
  <c r="AV430" i="2"/>
  <c r="O430" i="2"/>
  <c r="L430" i="2"/>
  <c r="AG430" i="2"/>
  <c r="Z430" i="2"/>
  <c r="AJ430" i="2"/>
  <c r="AN430" i="2"/>
  <c r="U430" i="2"/>
  <c r="D430" i="2"/>
  <c r="AD430" i="2"/>
  <c r="AL430" i="2"/>
  <c r="I430" i="2"/>
  <c r="AP430" i="2"/>
  <c r="AC430" i="2"/>
  <c r="AX430" i="2"/>
  <c r="AU430" i="2"/>
  <c r="AR430" i="2"/>
  <c r="Y430" i="2"/>
  <c r="AA430" i="2"/>
  <c r="AY430" i="2"/>
  <c r="W430" i="2"/>
  <c r="T430" i="2"/>
  <c r="AO430" i="2"/>
  <c r="P430" i="2"/>
  <c r="K430" i="2"/>
  <c r="H430" i="2"/>
  <c r="X430" i="2"/>
  <c r="AB430" i="2"/>
  <c r="AT430" i="2"/>
  <c r="AF430" i="2"/>
  <c r="AQ430" i="2"/>
  <c r="C430" i="2"/>
  <c r="B430" i="2"/>
  <c r="R430" i="2"/>
  <c r="N430" i="2"/>
  <c r="AI430" i="2"/>
  <c r="AW430" i="2"/>
  <c r="AS430" i="10"/>
  <c r="AP430" i="10"/>
  <c r="C430" i="10"/>
  <c r="X430" i="10"/>
  <c r="AO430" i="10"/>
  <c r="AG430" i="10"/>
  <c r="AD430" i="10"/>
  <c r="AX430" i="10"/>
  <c r="W430" i="10"/>
  <c r="AT430" i="10"/>
  <c r="U430" i="10"/>
  <c r="R430" i="10"/>
  <c r="AL430" i="10"/>
  <c r="V430" i="10"/>
  <c r="I430" i="10"/>
  <c r="F430" i="10"/>
  <c r="Z430" i="10"/>
  <c r="Q430" i="10"/>
  <c r="AR430" i="10"/>
  <c r="AN430" i="10"/>
  <c r="N430" i="10"/>
  <c r="AV430" i="10"/>
  <c r="AF430" i="10"/>
  <c r="AB430" i="10"/>
  <c r="B430" i="10"/>
  <c r="L430" i="10"/>
  <c r="H430" i="10"/>
  <c r="D430" i="10"/>
  <c r="AK430" i="10"/>
  <c r="K430" i="10"/>
  <c r="AA430" i="10"/>
  <c r="O430" i="10"/>
  <c r="AW430" i="10"/>
  <c r="Y430" i="10"/>
  <c r="T430" i="10"/>
  <c r="M430" i="10"/>
  <c r="AQ430" i="10"/>
  <c r="AH430" i="10"/>
  <c r="S430" i="10"/>
  <c r="AU430" i="10"/>
  <c r="P430" i="10"/>
  <c r="AI430" i="10"/>
  <c r="AJ430" i="10"/>
  <c r="J430" i="10"/>
  <c r="E430" i="10"/>
  <c r="AE430" i="10"/>
  <c r="AY430" i="10"/>
  <c r="AC430" i="10"/>
  <c r="AM430" i="10"/>
  <c r="I430" i="7"/>
  <c r="AY430" i="7"/>
  <c r="Z430" i="7"/>
  <c r="AW430" i="7"/>
  <c r="AU430" i="7"/>
  <c r="AQ430" i="7"/>
  <c r="AF430" i="7"/>
  <c r="AP430" i="7"/>
  <c r="AV430" i="7"/>
  <c r="AI430" i="7"/>
  <c r="AE430" i="7"/>
  <c r="O430" i="7"/>
  <c r="L430" i="7"/>
  <c r="AN430" i="7"/>
  <c r="W430" i="7"/>
  <c r="S430" i="7"/>
  <c r="AO430" i="7"/>
  <c r="M430" i="7"/>
  <c r="K430" i="7"/>
  <c r="Y430" i="7"/>
  <c r="H430" i="7"/>
  <c r="AT430" i="7"/>
  <c r="AL430" i="7"/>
  <c r="E430" i="7"/>
  <c r="F430" i="7"/>
  <c r="AH430" i="7"/>
  <c r="R430" i="7"/>
  <c r="AD430" i="7"/>
  <c r="AX430" i="7"/>
  <c r="V430" i="7"/>
  <c r="B430" i="7"/>
  <c r="D430" i="7"/>
  <c r="X430" i="7"/>
  <c r="J430" i="7"/>
  <c r="AK430" i="7"/>
  <c r="AC430" i="7"/>
  <c r="AR430" i="7"/>
  <c r="AS430" i="7"/>
  <c r="Q430" i="7"/>
  <c r="C430" i="7"/>
  <c r="AM430" i="7"/>
  <c r="AG430" i="7"/>
  <c r="AJ430" i="7"/>
  <c r="AB430" i="7"/>
  <c r="T430" i="7"/>
  <c r="U430" i="7"/>
  <c r="P430" i="7"/>
  <c r="AA430" i="7"/>
  <c r="N430" i="7"/>
  <c r="Z430" i="8"/>
  <c r="J430" i="8"/>
  <c r="AF430" i="8"/>
  <c r="H430" i="8"/>
  <c r="N430" i="8"/>
  <c r="AN430" i="8"/>
  <c r="E430" i="8"/>
  <c r="D430" i="8"/>
  <c r="B430" i="8"/>
  <c r="V430" i="8"/>
  <c r="Y430" i="8"/>
  <c r="AD430" i="8"/>
  <c r="AU430" i="8"/>
  <c r="AP430" i="8"/>
  <c r="P430" i="8"/>
  <c r="AI430" i="8"/>
  <c r="AO430" i="8"/>
  <c r="AJ430" i="8"/>
  <c r="AW430" i="8"/>
  <c r="AX430" i="8"/>
  <c r="W430" i="8"/>
  <c r="S430" i="8"/>
  <c r="X430" i="8"/>
  <c r="AV430" i="8"/>
  <c r="AA430" i="8"/>
  <c r="AR430" i="8"/>
  <c r="R430" i="8"/>
  <c r="AT430" i="8"/>
  <c r="O430" i="8"/>
  <c r="AC430" i="8"/>
  <c r="AG430" i="8"/>
  <c r="AS430" i="8"/>
  <c r="AB430" i="8"/>
  <c r="AK430" i="8"/>
  <c r="M430" i="8"/>
  <c r="AH430" i="8"/>
  <c r="F430" i="8"/>
  <c r="AM430" i="8"/>
  <c r="U430" i="8"/>
  <c r="C430" i="8"/>
  <c r="T430" i="8"/>
  <c r="K430" i="8"/>
  <c r="AE430" i="8"/>
  <c r="L430" i="8"/>
  <c r="Q430" i="8"/>
  <c r="I430" i="8"/>
  <c r="AY430" i="8"/>
  <c r="AQ430" i="8"/>
  <c r="AL430" i="8"/>
  <c r="L430" i="9"/>
  <c r="AS430" i="9"/>
  <c r="AA430" i="9"/>
  <c r="AG430" i="9"/>
  <c r="AT430" i="9"/>
  <c r="AD430" i="9"/>
  <c r="Z430" i="9"/>
  <c r="AC430" i="9"/>
  <c r="AH430" i="9"/>
  <c r="O430" i="9"/>
  <c r="N430" i="9"/>
  <c r="W430" i="9"/>
  <c r="V430" i="9"/>
  <c r="AP430" i="9"/>
  <c r="K430" i="9"/>
  <c r="R430" i="9"/>
  <c r="J430" i="9"/>
  <c r="U430" i="9"/>
  <c r="AY430" i="9"/>
  <c r="AW430" i="9"/>
  <c r="AX430" i="9"/>
  <c r="C430" i="9"/>
  <c r="I430" i="9"/>
  <c r="AI430" i="9"/>
  <c r="AK430" i="9"/>
  <c r="AF430" i="9"/>
  <c r="AO430" i="9"/>
  <c r="AR430" i="9"/>
  <c r="AQ430" i="9"/>
  <c r="Y430" i="9"/>
  <c r="Q430" i="9"/>
  <c r="T430" i="9"/>
  <c r="H430" i="9"/>
  <c r="M430" i="9"/>
  <c r="B430" i="9"/>
  <c r="AN430" i="9"/>
  <c r="AM430" i="9"/>
  <c r="S430" i="9"/>
  <c r="AB430" i="9"/>
  <c r="D430" i="9"/>
  <c r="F430" i="9"/>
  <c r="E430" i="9"/>
  <c r="AL430" i="9"/>
  <c r="AV430" i="9"/>
  <c r="AJ430" i="9"/>
  <c r="AU430" i="9"/>
  <c r="AE430" i="9"/>
  <c r="X430" i="9"/>
  <c r="P430" i="9"/>
  <c r="G430" i="10"/>
  <c r="V431" i="7" l="1"/>
  <c r="L431" i="7"/>
  <c r="AX431" i="7"/>
  <c r="AS431" i="7"/>
  <c r="AO431" i="7"/>
  <c r="B431" i="7"/>
  <c r="AJ431" i="7"/>
  <c r="AB431" i="7"/>
  <c r="AG431" i="7"/>
  <c r="AC431" i="7"/>
  <c r="AK431" i="7"/>
  <c r="J431" i="7"/>
  <c r="AW431" i="7"/>
  <c r="U431" i="7"/>
  <c r="Q431" i="7"/>
  <c r="R431" i="7"/>
  <c r="AI431" i="7"/>
  <c r="I431" i="7"/>
  <c r="E431" i="7"/>
  <c r="AU431" i="7"/>
  <c r="F431" i="7"/>
  <c r="AR431" i="7"/>
  <c r="AN431" i="7"/>
  <c r="AA431" i="7"/>
  <c r="AY431" i="7"/>
  <c r="AF431" i="7"/>
  <c r="X431" i="7"/>
  <c r="K431" i="7"/>
  <c r="Y431" i="7"/>
  <c r="T431" i="7"/>
  <c r="D431" i="7"/>
  <c r="AV431" i="7"/>
  <c r="Z431" i="7"/>
  <c r="H431" i="7"/>
  <c r="AM431" i="7"/>
  <c r="N431" i="7"/>
  <c r="P431" i="7"/>
  <c r="AQ431" i="7"/>
  <c r="W431" i="7"/>
  <c r="AT431" i="7"/>
  <c r="O431" i="7"/>
  <c r="AE431" i="7"/>
  <c r="C431" i="7"/>
  <c r="M431" i="7"/>
  <c r="AH431" i="7"/>
  <c r="S431" i="7"/>
  <c r="AL431" i="7"/>
  <c r="AP431" i="7"/>
  <c r="AD431" i="7"/>
  <c r="O431" i="8"/>
  <c r="AS431" i="8"/>
  <c r="AU431" i="8"/>
  <c r="AG431" i="8"/>
  <c r="B431" i="8"/>
  <c r="AC431" i="8"/>
  <c r="R431" i="8"/>
  <c r="AF431" i="8"/>
  <c r="AN431" i="8"/>
  <c r="I431" i="8"/>
  <c r="AR431" i="8"/>
  <c r="U431" i="8"/>
  <c r="AA431" i="8"/>
  <c r="AP431" i="8"/>
  <c r="Q431" i="8"/>
  <c r="T431" i="8"/>
  <c r="N431" i="8"/>
  <c r="V431" i="8"/>
  <c r="AL431" i="8"/>
  <c r="AX431" i="8"/>
  <c r="F431" i="8"/>
  <c r="D431" i="8"/>
  <c r="C431" i="8"/>
  <c r="AV431" i="8"/>
  <c r="AK431" i="8"/>
  <c r="AI431" i="8"/>
  <c r="Z431" i="8"/>
  <c r="AQ431" i="8"/>
  <c r="L431" i="8"/>
  <c r="AT431" i="8"/>
  <c r="M431" i="8"/>
  <c r="H431" i="8"/>
  <c r="AO431" i="8"/>
  <c r="AD431" i="8"/>
  <c r="AE431" i="8"/>
  <c r="AY431" i="8"/>
  <c r="W431" i="8"/>
  <c r="J431" i="8"/>
  <c r="K431" i="8"/>
  <c r="P431" i="8"/>
  <c r="AH431" i="8"/>
  <c r="E431" i="8"/>
  <c r="Y431" i="8"/>
  <c r="S431" i="8"/>
  <c r="AW431" i="8"/>
  <c r="AJ431" i="8"/>
  <c r="AM431" i="8"/>
  <c r="AB431" i="8"/>
  <c r="X431" i="8"/>
  <c r="AE431" i="10"/>
  <c r="AB431" i="10"/>
  <c r="AV431" i="10"/>
  <c r="J431" i="10"/>
  <c r="V431" i="10"/>
  <c r="S431" i="10"/>
  <c r="P431" i="10"/>
  <c r="AJ431" i="10"/>
  <c r="AS431" i="10"/>
  <c r="D431" i="10"/>
  <c r="X431" i="10"/>
  <c r="I431" i="10"/>
  <c r="AP431" i="10"/>
  <c r="AX431" i="10"/>
  <c r="L431" i="10"/>
  <c r="AR431" i="10"/>
  <c r="AD431" i="10"/>
  <c r="AL431" i="10"/>
  <c r="AU431" i="10"/>
  <c r="H431" i="10"/>
  <c r="R431" i="10"/>
  <c r="Z431" i="10"/>
  <c r="AI431" i="10"/>
  <c r="AM431" i="10"/>
  <c r="AO431" i="10"/>
  <c r="B431" i="10"/>
  <c r="K431" i="10"/>
  <c r="AH431" i="10"/>
  <c r="Q431" i="10"/>
  <c r="AK431" i="10"/>
  <c r="AY431" i="10"/>
  <c r="AF431" i="10"/>
  <c r="T431" i="10"/>
  <c r="O431" i="10"/>
  <c r="AQ431" i="10"/>
  <c r="AT431" i="10"/>
  <c r="F431" i="10"/>
  <c r="C431" i="10"/>
  <c r="AC431" i="10"/>
  <c r="AG431" i="10"/>
  <c r="E431" i="10"/>
  <c r="AA431" i="10"/>
  <c r="AN431" i="10"/>
  <c r="U431" i="10"/>
  <c r="N431" i="10"/>
  <c r="Y431" i="10"/>
  <c r="W431" i="10"/>
  <c r="AW431" i="10"/>
  <c r="M431" i="10"/>
  <c r="AF431" i="9"/>
  <c r="AK431" i="9"/>
  <c r="AP431" i="9"/>
  <c r="AW431" i="9"/>
  <c r="T431" i="9"/>
  <c r="P431" i="9"/>
  <c r="F431" i="9"/>
  <c r="Z431" i="9"/>
  <c r="H431" i="9"/>
  <c r="AJ431" i="9"/>
  <c r="AO431" i="9"/>
  <c r="X431" i="9"/>
  <c r="AU431" i="9"/>
  <c r="AV431" i="9"/>
  <c r="L431" i="9"/>
  <c r="B431" i="9"/>
  <c r="U431" i="9"/>
  <c r="AI431" i="9"/>
  <c r="AD431" i="9"/>
  <c r="AG431" i="9"/>
  <c r="AN431" i="9"/>
  <c r="W431" i="9"/>
  <c r="O431" i="9"/>
  <c r="I431" i="9"/>
  <c r="AM431" i="9"/>
  <c r="K431" i="9"/>
  <c r="AS431" i="9"/>
  <c r="AL431" i="9"/>
  <c r="Y431" i="9"/>
  <c r="AT431" i="9"/>
  <c r="AC431" i="9"/>
  <c r="E431" i="9"/>
  <c r="S431" i="9"/>
  <c r="AH431" i="9"/>
  <c r="N431" i="9"/>
  <c r="AE431" i="9"/>
  <c r="R431" i="9"/>
  <c r="D431" i="9"/>
  <c r="AA431" i="9"/>
  <c r="C431" i="9"/>
  <c r="Q431" i="9"/>
  <c r="AY431" i="9"/>
  <c r="AX431" i="9"/>
  <c r="V431" i="9"/>
  <c r="J431" i="9"/>
  <c r="AQ431" i="9"/>
  <c r="AB431" i="9"/>
  <c r="AR431" i="9"/>
  <c r="M431" i="9"/>
  <c r="AD431" i="5"/>
  <c r="AI431" i="5"/>
  <c r="B431" i="5"/>
  <c r="Y431" i="5"/>
  <c r="R431" i="5"/>
  <c r="M431" i="5"/>
  <c r="AW431" i="5"/>
  <c r="W431" i="5"/>
  <c r="F431" i="5"/>
  <c r="AH431" i="5"/>
  <c r="Q431" i="5"/>
  <c r="V431" i="5"/>
  <c r="AR431" i="5"/>
  <c r="AN431" i="5"/>
  <c r="L431" i="5"/>
  <c r="AU431" i="5"/>
  <c r="U431" i="5"/>
  <c r="AF431" i="5"/>
  <c r="AB431" i="5"/>
  <c r="AX431" i="5"/>
  <c r="N431" i="5"/>
  <c r="J431" i="5"/>
  <c r="T431" i="5"/>
  <c r="P431" i="5"/>
  <c r="AG431" i="5"/>
  <c r="AO431" i="5"/>
  <c r="H431" i="5"/>
  <c r="D431" i="5"/>
  <c r="K431" i="5"/>
  <c r="E431" i="5"/>
  <c r="AQ431" i="5"/>
  <c r="AY431" i="5"/>
  <c r="AV431" i="5"/>
  <c r="AL431" i="5"/>
  <c r="S431" i="5"/>
  <c r="AA431" i="5"/>
  <c r="I431" i="5"/>
  <c r="AJ431" i="5"/>
  <c r="AC431" i="5"/>
  <c r="AS431" i="5"/>
  <c r="AE431" i="5"/>
  <c r="AP431" i="5"/>
  <c r="AM431" i="5"/>
  <c r="O431" i="5"/>
  <c r="C431" i="5"/>
  <c r="Z431" i="5"/>
  <c r="AT431" i="5"/>
  <c r="AK431" i="5"/>
  <c r="X431" i="5"/>
  <c r="AS431" i="2"/>
  <c r="AP431" i="2"/>
  <c r="N431" i="2"/>
  <c r="P431" i="2"/>
  <c r="L431" i="2"/>
  <c r="AG431" i="2"/>
  <c r="AD431" i="2"/>
  <c r="AI431" i="2"/>
  <c r="AU431" i="2"/>
  <c r="AA431" i="2"/>
  <c r="U431" i="2"/>
  <c r="R431" i="2"/>
  <c r="M431" i="2"/>
  <c r="J431" i="2"/>
  <c r="I431" i="2"/>
  <c r="F431" i="2"/>
  <c r="AY431" i="2"/>
  <c r="AT431" i="2"/>
  <c r="AR431" i="2"/>
  <c r="AO431" i="2"/>
  <c r="AB431" i="2"/>
  <c r="C431" i="2"/>
  <c r="AF431" i="2"/>
  <c r="AC431" i="2"/>
  <c r="K431" i="2"/>
  <c r="AM431" i="2"/>
  <c r="T431" i="2"/>
  <c r="Q431" i="2"/>
  <c r="AW431" i="2"/>
  <c r="B431" i="2"/>
  <c r="AE431" i="2"/>
  <c r="AK431" i="2"/>
  <c r="W431" i="2"/>
  <c r="AH431" i="2"/>
  <c r="S431" i="2"/>
  <c r="O431" i="2"/>
  <c r="V431" i="2"/>
  <c r="Y431" i="2"/>
  <c r="AJ431" i="2"/>
  <c r="AX431" i="2"/>
  <c r="X431" i="2"/>
  <c r="AL431" i="2"/>
  <c r="H431" i="2"/>
  <c r="AQ431" i="2"/>
  <c r="E431" i="2"/>
  <c r="AN431" i="2"/>
  <c r="Z431" i="2"/>
  <c r="AV431" i="2"/>
  <c r="D431" i="2"/>
  <c r="G433" i="11"/>
  <c r="G432" i="2"/>
  <c r="G432" i="10"/>
  <c r="G432" i="8"/>
  <c r="G432" i="7"/>
  <c r="G432" i="6"/>
  <c r="G432" i="5"/>
  <c r="E431" i="6"/>
  <c r="Y431" i="6"/>
  <c r="T431" i="6"/>
  <c r="U431" i="6"/>
  <c r="AN431" i="6"/>
  <c r="M431" i="6"/>
  <c r="H431" i="6"/>
  <c r="R431" i="6"/>
  <c r="AB431" i="6"/>
  <c r="AV431" i="6"/>
  <c r="AQ431" i="6"/>
  <c r="AU431" i="6"/>
  <c r="P431" i="6"/>
  <c r="AJ431" i="6"/>
  <c r="AE431" i="6"/>
  <c r="K431" i="6"/>
  <c r="D431" i="6"/>
  <c r="X431" i="6"/>
  <c r="S431" i="6"/>
  <c r="AY431" i="6"/>
  <c r="AX431" i="6"/>
  <c r="L431" i="6"/>
  <c r="AS431" i="6"/>
  <c r="AL431" i="6"/>
  <c r="AT431" i="6"/>
  <c r="AM431" i="6"/>
  <c r="AI431" i="6"/>
  <c r="Z431" i="6"/>
  <c r="AH431" i="6"/>
  <c r="C431" i="6"/>
  <c r="O431" i="6"/>
  <c r="N431" i="6"/>
  <c r="V431" i="6"/>
  <c r="AG431" i="6"/>
  <c r="AP431" i="6"/>
  <c r="AO431" i="6"/>
  <c r="B431" i="6"/>
  <c r="J431" i="6"/>
  <c r="AD431" i="6"/>
  <c r="I431" i="6"/>
  <c r="Q431" i="6"/>
  <c r="AK431" i="6"/>
  <c r="AF431" i="6"/>
  <c r="W431" i="6"/>
  <c r="AW431" i="6"/>
  <c r="AR431" i="6"/>
  <c r="AA431" i="6"/>
  <c r="F431" i="6"/>
  <c r="AC431" i="6"/>
  <c r="AA432" i="10" l="1"/>
  <c r="AU432" i="10"/>
  <c r="AP432" i="10"/>
  <c r="M432" i="10"/>
  <c r="O432" i="10"/>
  <c r="AI432" i="10"/>
  <c r="F432" i="10"/>
  <c r="H432" i="10"/>
  <c r="AO432" i="10"/>
  <c r="C432" i="10"/>
  <c r="W432" i="10"/>
  <c r="AK432" i="10"/>
  <c r="AC432" i="10"/>
  <c r="AX432" i="10"/>
  <c r="K432" i="10"/>
  <c r="AF432" i="10"/>
  <c r="AW432" i="10"/>
  <c r="Q432" i="10"/>
  <c r="AL432" i="10"/>
  <c r="AT432" i="10"/>
  <c r="AE432" i="10"/>
  <c r="E432" i="10"/>
  <c r="Z432" i="10"/>
  <c r="AH432" i="10"/>
  <c r="AD432" i="10"/>
  <c r="AB432" i="10"/>
  <c r="B432" i="10"/>
  <c r="J432" i="10"/>
  <c r="T432" i="10"/>
  <c r="N432" i="10"/>
  <c r="AR432" i="10"/>
  <c r="AV432" i="10"/>
  <c r="AQ432" i="10"/>
  <c r="AJ432" i="10"/>
  <c r="R432" i="10"/>
  <c r="X432" i="10"/>
  <c r="L432" i="10"/>
  <c r="V432" i="10"/>
  <c r="AN432" i="10"/>
  <c r="AG432" i="10"/>
  <c r="D432" i="10"/>
  <c r="I432" i="10"/>
  <c r="P432" i="10"/>
  <c r="AY432" i="10"/>
  <c r="AM432" i="10"/>
  <c r="AS432" i="10"/>
  <c r="U432" i="10"/>
  <c r="Y432" i="10"/>
  <c r="S432" i="10"/>
  <c r="H432" i="9"/>
  <c r="Z432" i="9"/>
  <c r="O432" i="9"/>
  <c r="S432" i="9"/>
  <c r="AP432" i="9"/>
  <c r="K432" i="9"/>
  <c r="AL432" i="9"/>
  <c r="B432" i="9"/>
  <c r="AD432" i="9"/>
  <c r="AX432" i="9"/>
  <c r="N432" i="9"/>
  <c r="AN432" i="9"/>
  <c r="R432" i="9"/>
  <c r="AC432" i="9"/>
  <c r="AK432" i="9"/>
  <c r="P432" i="9"/>
  <c r="F432" i="9"/>
  <c r="E432" i="9"/>
  <c r="J432" i="9"/>
  <c r="AS432" i="9"/>
  <c r="AT432" i="9"/>
  <c r="AW432" i="9"/>
  <c r="AH432" i="9"/>
  <c r="AU432" i="9"/>
  <c r="AG432" i="9"/>
  <c r="AB432" i="9"/>
  <c r="Y432" i="9"/>
  <c r="AE432" i="9"/>
  <c r="AY432" i="9"/>
  <c r="AR432" i="9"/>
  <c r="AA432" i="9"/>
  <c r="X432" i="9"/>
  <c r="Q432" i="9"/>
  <c r="AM432" i="9"/>
  <c r="U432" i="9"/>
  <c r="W432" i="9"/>
  <c r="I432" i="9"/>
  <c r="V432" i="9"/>
  <c r="AF432" i="9"/>
  <c r="AJ432" i="9"/>
  <c r="T432" i="9"/>
  <c r="AI432" i="9"/>
  <c r="M432" i="9"/>
  <c r="AQ432" i="9"/>
  <c r="L432" i="9"/>
  <c r="AO432" i="9"/>
  <c r="D432" i="9"/>
  <c r="C432" i="9"/>
  <c r="AV432" i="9"/>
  <c r="F432" i="5"/>
  <c r="AR432" i="5"/>
  <c r="AM432" i="5"/>
  <c r="B432" i="5"/>
  <c r="H432" i="5"/>
  <c r="AC432" i="5"/>
  <c r="Q432" i="5"/>
  <c r="AK432" i="5"/>
  <c r="T432" i="5"/>
  <c r="AU432" i="5"/>
  <c r="O432" i="5"/>
  <c r="E432" i="5"/>
  <c r="Y432" i="5"/>
  <c r="AI432" i="5"/>
  <c r="AQ432" i="5"/>
  <c r="M432" i="5"/>
  <c r="AN432" i="5"/>
  <c r="AJ432" i="5"/>
  <c r="AB432" i="5"/>
  <c r="AT432" i="5"/>
  <c r="AH432" i="5"/>
  <c r="AF432" i="5"/>
  <c r="P432" i="5"/>
  <c r="X432" i="5"/>
  <c r="AG432" i="5"/>
  <c r="S432" i="5"/>
  <c r="D432" i="5"/>
  <c r="AE432" i="5"/>
  <c r="L432" i="5"/>
  <c r="R432" i="5"/>
  <c r="Z432" i="5"/>
  <c r="C432" i="5"/>
  <c r="J432" i="5"/>
  <c r="N432" i="5"/>
  <c r="I432" i="5"/>
  <c r="AO432" i="5"/>
  <c r="V432" i="5"/>
  <c r="AW432" i="5"/>
  <c r="AV432" i="5"/>
  <c r="AA432" i="5"/>
  <c r="U432" i="5"/>
  <c r="K432" i="5"/>
  <c r="AY432" i="5"/>
  <c r="AX432" i="5"/>
  <c r="AL432" i="5"/>
  <c r="AP432" i="5"/>
  <c r="AD432" i="5"/>
  <c r="W432" i="5"/>
  <c r="AS432" i="5"/>
  <c r="AJ432" i="2"/>
  <c r="F432" i="2"/>
  <c r="C432" i="2"/>
  <c r="W432" i="2"/>
  <c r="U432" i="2"/>
  <c r="AU432" i="2"/>
  <c r="AR432" i="2"/>
  <c r="AO432" i="2"/>
  <c r="L432" i="2"/>
  <c r="AI432" i="2"/>
  <c r="AC432" i="2"/>
  <c r="Z432" i="2"/>
  <c r="H432" i="2"/>
  <c r="AT432" i="2"/>
  <c r="Q432" i="2"/>
  <c r="N432" i="2"/>
  <c r="AY432" i="2"/>
  <c r="AH432" i="2"/>
  <c r="E432" i="2"/>
  <c r="B432" i="2"/>
  <c r="AN432" i="2"/>
  <c r="AW432" i="2"/>
  <c r="AQ432" i="2"/>
  <c r="AL432" i="2"/>
  <c r="AM432" i="2"/>
  <c r="AS432" i="2"/>
  <c r="AP432" i="2"/>
  <c r="AG432" i="2"/>
  <c r="V432" i="2"/>
  <c r="AD432" i="2"/>
  <c r="AA432" i="2"/>
  <c r="I432" i="2"/>
  <c r="T432" i="2"/>
  <c r="S432" i="2"/>
  <c r="AX432" i="2"/>
  <c r="X432" i="2"/>
  <c r="R432" i="2"/>
  <c r="M432" i="2"/>
  <c r="AB432" i="2"/>
  <c r="P432" i="2"/>
  <c r="D432" i="2"/>
  <c r="O432" i="2"/>
  <c r="J432" i="2"/>
  <c r="AV432" i="2"/>
  <c r="Y432" i="2"/>
  <c r="AE432" i="2"/>
  <c r="AF432" i="2"/>
  <c r="K432" i="2"/>
  <c r="AK432" i="2"/>
  <c r="G434" i="11"/>
  <c r="G433" i="2"/>
  <c r="G433" i="10"/>
  <c r="G433" i="9"/>
  <c r="G433" i="7"/>
  <c r="G433" i="6"/>
  <c r="G433" i="5"/>
  <c r="B432" i="6"/>
  <c r="V432" i="6"/>
  <c r="Q432" i="6"/>
  <c r="AG432" i="6"/>
  <c r="AW432" i="6"/>
  <c r="J432" i="6"/>
  <c r="E432" i="6"/>
  <c r="U432" i="6"/>
  <c r="AV432" i="6"/>
  <c r="AR432" i="6"/>
  <c r="Y432" i="6"/>
  <c r="AK432" i="6"/>
  <c r="AY432" i="6"/>
  <c r="AJ432" i="6"/>
  <c r="AF432" i="6"/>
  <c r="S432" i="6"/>
  <c r="AE432" i="6"/>
  <c r="AM432" i="6"/>
  <c r="X432" i="6"/>
  <c r="T432" i="6"/>
  <c r="P432" i="6"/>
  <c r="AB432" i="6"/>
  <c r="AA432" i="6"/>
  <c r="L432" i="6"/>
  <c r="H432" i="6"/>
  <c r="M432" i="6"/>
  <c r="O432" i="6"/>
  <c r="AU432" i="6"/>
  <c r="AP432" i="6"/>
  <c r="AS432" i="6"/>
  <c r="C432" i="6"/>
  <c r="AI432" i="6"/>
  <c r="AD432" i="6"/>
  <c r="I432" i="6"/>
  <c r="AX432" i="6"/>
  <c r="W432" i="6"/>
  <c r="R432" i="6"/>
  <c r="AQ432" i="6"/>
  <c r="AL432" i="6"/>
  <c r="K432" i="6"/>
  <c r="F432" i="6"/>
  <c r="N432" i="6"/>
  <c r="AH432" i="6"/>
  <c r="AC432" i="6"/>
  <c r="D432" i="6"/>
  <c r="Z432" i="6"/>
  <c r="AT432" i="6"/>
  <c r="AO432" i="6"/>
  <c r="AN432" i="6"/>
  <c r="Q432" i="7"/>
  <c r="AR432" i="7"/>
  <c r="AY432" i="7"/>
  <c r="K432" i="7"/>
  <c r="AV432" i="7"/>
  <c r="E432" i="7"/>
  <c r="X432" i="7"/>
  <c r="T432" i="7"/>
  <c r="AL432" i="7"/>
  <c r="AQ432" i="7"/>
  <c r="AM432" i="7"/>
  <c r="H432" i="7"/>
  <c r="AW432" i="7"/>
  <c r="B432" i="7"/>
  <c r="AE432" i="7"/>
  <c r="AA432" i="7"/>
  <c r="AN432" i="7"/>
  <c r="P432" i="7"/>
  <c r="S432" i="7"/>
  <c r="O432" i="7"/>
  <c r="W432" i="7"/>
  <c r="AI432" i="7"/>
  <c r="C432" i="7"/>
  <c r="D432" i="7"/>
  <c r="AJ432" i="7"/>
  <c r="AP432" i="7"/>
  <c r="AT432" i="7"/>
  <c r="AX432" i="7"/>
  <c r="AH432" i="7"/>
  <c r="AD432" i="7"/>
  <c r="Z432" i="7"/>
  <c r="AG432" i="7"/>
  <c r="AF432" i="7"/>
  <c r="R432" i="7"/>
  <c r="J432" i="7"/>
  <c r="M432" i="7"/>
  <c r="N432" i="7"/>
  <c r="F432" i="7"/>
  <c r="AS432" i="7"/>
  <c r="AB432" i="7"/>
  <c r="AU432" i="7"/>
  <c r="AC432" i="7"/>
  <c r="I432" i="7"/>
  <c r="U432" i="7"/>
  <c r="L432" i="7"/>
  <c r="AO432" i="7"/>
  <c r="Y432" i="7"/>
  <c r="V432" i="7"/>
  <c r="AK432" i="7"/>
  <c r="V432" i="8"/>
  <c r="M432" i="8"/>
  <c r="AG432" i="8"/>
  <c r="F432" i="8"/>
  <c r="J432" i="8"/>
  <c r="AW432" i="8"/>
  <c r="AO432" i="8"/>
  <c r="AQ432" i="8"/>
  <c r="AF432" i="8"/>
  <c r="AX432" i="8"/>
  <c r="E432" i="8"/>
  <c r="AD432" i="8"/>
  <c r="N432" i="8"/>
  <c r="X432" i="8"/>
  <c r="AN432" i="8"/>
  <c r="Q432" i="8"/>
  <c r="AV432" i="8"/>
  <c r="B432" i="8"/>
  <c r="AL432" i="8"/>
  <c r="D432" i="8"/>
  <c r="AE432" i="8"/>
  <c r="AA432" i="8"/>
  <c r="AY432" i="8"/>
  <c r="AP432" i="8"/>
  <c r="L432" i="8"/>
  <c r="W432" i="8"/>
  <c r="K432" i="8"/>
  <c r="AC432" i="8"/>
  <c r="AR432" i="8"/>
  <c r="AU432" i="8"/>
  <c r="AB432" i="8"/>
  <c r="P432" i="8"/>
  <c r="Y432" i="8"/>
  <c r="S432" i="8"/>
  <c r="U432" i="8"/>
  <c r="C432" i="8"/>
  <c r="H432" i="8"/>
  <c r="T432" i="8"/>
  <c r="O432" i="8"/>
  <c r="AH432" i="8"/>
  <c r="Z432" i="8"/>
  <c r="I432" i="8"/>
  <c r="AS432" i="8"/>
  <c r="AJ432" i="8"/>
  <c r="AT432" i="8"/>
  <c r="AM432" i="8"/>
  <c r="AI432" i="8"/>
  <c r="R432" i="8"/>
  <c r="AK432" i="8"/>
  <c r="G432" i="9"/>
  <c r="T433" i="8" l="1"/>
  <c r="O433" i="8"/>
  <c r="L433" i="8"/>
  <c r="H433" i="8"/>
  <c r="B433" i="8"/>
  <c r="Z433" i="8"/>
  <c r="AN433" i="8"/>
  <c r="AT433" i="8"/>
  <c r="AY433" i="8"/>
  <c r="D433" i="8"/>
  <c r="AK433" i="8"/>
  <c r="S433" i="8"/>
  <c r="P433" i="8"/>
  <c r="W433" i="8"/>
  <c r="Q433" i="8"/>
  <c r="F433" i="8"/>
  <c r="AX433" i="8"/>
  <c r="AM433" i="8"/>
  <c r="X433" i="8"/>
  <c r="AS433" i="8"/>
  <c r="AH433" i="8"/>
  <c r="J433" i="8"/>
  <c r="V433" i="8"/>
  <c r="AR433" i="8"/>
  <c r="AO433" i="8"/>
  <c r="K433" i="8"/>
  <c r="M433" i="8"/>
  <c r="AJ433" i="8"/>
  <c r="AF433" i="8"/>
  <c r="AL433" i="8"/>
  <c r="AG433" i="8"/>
  <c r="I433" i="8"/>
  <c r="AE433" i="8"/>
  <c r="AD433" i="8"/>
  <c r="R433" i="8"/>
  <c r="AW433" i="8"/>
  <c r="E433" i="8"/>
  <c r="U433" i="8"/>
  <c r="AB433" i="8"/>
  <c r="C433" i="8"/>
  <c r="AI433" i="8"/>
  <c r="AP433" i="8"/>
  <c r="N433" i="8"/>
  <c r="AV433" i="8"/>
  <c r="AU433" i="8"/>
  <c r="Y433" i="8"/>
  <c r="AA433" i="8"/>
  <c r="AQ433" i="8"/>
  <c r="AC433" i="8"/>
  <c r="AL433" i="10"/>
  <c r="AT433" i="10"/>
  <c r="AQ433" i="10"/>
  <c r="F433" i="10"/>
  <c r="Z433" i="10"/>
  <c r="AH433" i="10"/>
  <c r="AE433" i="10"/>
  <c r="AO433" i="10"/>
  <c r="N433" i="10"/>
  <c r="V433" i="10"/>
  <c r="S433" i="10"/>
  <c r="E433" i="10"/>
  <c r="B433" i="10"/>
  <c r="J433" i="10"/>
  <c r="AN433" i="10"/>
  <c r="AW433" i="10"/>
  <c r="AS433" i="10"/>
  <c r="AB433" i="10"/>
  <c r="AI433" i="10"/>
  <c r="AK433" i="10"/>
  <c r="AG433" i="10"/>
  <c r="W433" i="10"/>
  <c r="AC433" i="10"/>
  <c r="AM433" i="10"/>
  <c r="M433" i="10"/>
  <c r="I433" i="10"/>
  <c r="Q433" i="10"/>
  <c r="D433" i="10"/>
  <c r="AA433" i="10"/>
  <c r="T433" i="10"/>
  <c r="O433" i="10"/>
  <c r="H433" i="10"/>
  <c r="C433" i="10"/>
  <c r="R433" i="10"/>
  <c r="AX433" i="10"/>
  <c r="P433" i="10"/>
  <c r="Y433" i="10"/>
  <c r="AU433" i="10"/>
  <c r="AV433" i="10"/>
  <c r="K433" i="10"/>
  <c r="X433" i="10"/>
  <c r="AD433" i="10"/>
  <c r="U433" i="10"/>
  <c r="L433" i="10"/>
  <c r="AR433" i="10"/>
  <c r="AF433" i="10"/>
  <c r="AP433" i="10"/>
  <c r="AJ433" i="10"/>
  <c r="AY433" i="10"/>
  <c r="O433" i="5"/>
  <c r="AI433" i="5"/>
  <c r="AC433" i="5"/>
  <c r="E433" i="5"/>
  <c r="AO433" i="5"/>
  <c r="C433" i="5"/>
  <c r="W433" i="5"/>
  <c r="AP433" i="5"/>
  <c r="K433" i="5"/>
  <c r="AX433" i="5"/>
  <c r="AL433" i="5"/>
  <c r="AK433" i="5"/>
  <c r="T433" i="5"/>
  <c r="AF433" i="5"/>
  <c r="Z433" i="5"/>
  <c r="R433" i="5"/>
  <c r="AS433" i="5"/>
  <c r="AD433" i="5"/>
  <c r="AN433" i="5"/>
  <c r="N433" i="5"/>
  <c r="AH433" i="5"/>
  <c r="J433" i="5"/>
  <c r="Y433" i="5"/>
  <c r="AB433" i="5"/>
  <c r="B433" i="5"/>
  <c r="Q433" i="5"/>
  <c r="AR433" i="5"/>
  <c r="AW433" i="5"/>
  <c r="P433" i="5"/>
  <c r="AV433" i="5"/>
  <c r="AG433" i="5"/>
  <c r="H433" i="5"/>
  <c r="D433" i="5"/>
  <c r="AJ433" i="5"/>
  <c r="M433" i="5"/>
  <c r="AQ433" i="5"/>
  <c r="AA433" i="5"/>
  <c r="AU433" i="5"/>
  <c r="AT433" i="5"/>
  <c r="S433" i="5"/>
  <c r="U433" i="5"/>
  <c r="AY433" i="5"/>
  <c r="AM433" i="5"/>
  <c r="X433" i="5"/>
  <c r="L433" i="5"/>
  <c r="AE433" i="5"/>
  <c r="I433" i="5"/>
  <c r="F433" i="5"/>
  <c r="V433" i="5"/>
  <c r="AG433" i="2"/>
  <c r="M433" i="2"/>
  <c r="F433" i="2"/>
  <c r="B433" i="2"/>
  <c r="U433" i="2"/>
  <c r="AP433" i="2"/>
  <c r="AY433" i="2"/>
  <c r="AV433" i="2"/>
  <c r="I433" i="2"/>
  <c r="AA433" i="2"/>
  <c r="R433" i="2"/>
  <c r="AK433" i="2"/>
  <c r="AR433" i="2"/>
  <c r="L433" i="2"/>
  <c r="AX433" i="2"/>
  <c r="AI433" i="2"/>
  <c r="AF433" i="2"/>
  <c r="AO433" i="2"/>
  <c r="Q433" i="2"/>
  <c r="AE433" i="2"/>
  <c r="T433" i="2"/>
  <c r="Z433" i="2"/>
  <c r="AW433" i="2"/>
  <c r="AD433" i="2"/>
  <c r="H433" i="2"/>
  <c r="K433" i="2"/>
  <c r="P433" i="2"/>
  <c r="S433" i="2"/>
  <c r="AT433" i="2"/>
  <c r="AU433" i="2"/>
  <c r="AN433" i="2"/>
  <c r="AL433" i="2"/>
  <c r="O433" i="2"/>
  <c r="AH433" i="2"/>
  <c r="AC433" i="2"/>
  <c r="Y433" i="2"/>
  <c r="E433" i="2"/>
  <c r="W433" i="2"/>
  <c r="V433" i="2"/>
  <c r="N433" i="2"/>
  <c r="AJ433" i="2"/>
  <c r="AS433" i="2"/>
  <c r="AB433" i="2"/>
  <c r="X433" i="2"/>
  <c r="D433" i="2"/>
  <c r="C433" i="2"/>
  <c r="J433" i="2"/>
  <c r="AQ433" i="2"/>
  <c r="AM433" i="2"/>
  <c r="G435" i="11"/>
  <c r="G434" i="2"/>
  <c r="G434" i="10"/>
  <c r="G434" i="9"/>
  <c r="G434" i="7"/>
  <c r="G434" i="5"/>
  <c r="M433" i="6"/>
  <c r="J433" i="6"/>
  <c r="F433" i="6"/>
  <c r="E433" i="6"/>
  <c r="AV433" i="6"/>
  <c r="AS433" i="6"/>
  <c r="AN433" i="6"/>
  <c r="AX433" i="6"/>
  <c r="AJ433" i="6"/>
  <c r="AG433" i="6"/>
  <c r="AB433" i="6"/>
  <c r="B433" i="6"/>
  <c r="X433" i="6"/>
  <c r="U433" i="6"/>
  <c r="P433" i="6"/>
  <c r="AQ433" i="6"/>
  <c r="L433" i="6"/>
  <c r="I433" i="6"/>
  <c r="D433" i="6"/>
  <c r="AO433" i="6"/>
  <c r="AU433" i="6"/>
  <c r="AR433" i="6"/>
  <c r="AY433" i="6"/>
  <c r="AL433" i="6"/>
  <c r="AI433" i="6"/>
  <c r="AF433" i="6"/>
  <c r="AM433" i="6"/>
  <c r="AC433" i="6"/>
  <c r="W433" i="6"/>
  <c r="T433" i="6"/>
  <c r="AA433" i="6"/>
  <c r="AE433" i="6"/>
  <c r="K433" i="6"/>
  <c r="H433" i="6"/>
  <c r="O433" i="6"/>
  <c r="S433" i="6"/>
  <c r="AW433" i="6"/>
  <c r="AT433" i="6"/>
  <c r="AP433" i="6"/>
  <c r="C433" i="6"/>
  <c r="N433" i="6"/>
  <c r="AK433" i="6"/>
  <c r="AH433" i="6"/>
  <c r="AD433" i="6"/>
  <c r="Q433" i="6"/>
  <c r="Z433" i="6"/>
  <c r="Y433" i="6"/>
  <c r="V433" i="6"/>
  <c r="R433" i="6"/>
  <c r="AN433" i="9"/>
  <c r="I433" i="9"/>
  <c r="N433" i="9"/>
  <c r="AC433" i="9"/>
  <c r="AB433" i="9"/>
  <c r="AS433" i="9"/>
  <c r="W433" i="9"/>
  <c r="AG433" i="9"/>
  <c r="P433" i="9"/>
  <c r="U433" i="9"/>
  <c r="M433" i="9"/>
  <c r="AF433" i="9"/>
  <c r="D433" i="9"/>
  <c r="AL433" i="9"/>
  <c r="AY433" i="9"/>
  <c r="B433" i="9"/>
  <c r="AQ433" i="9"/>
  <c r="AR433" i="9"/>
  <c r="T433" i="9"/>
  <c r="L433" i="9"/>
  <c r="E433" i="9"/>
  <c r="AE433" i="9"/>
  <c r="Z433" i="9"/>
  <c r="AK433" i="9"/>
  <c r="AX433" i="9"/>
  <c r="AA433" i="9"/>
  <c r="S433" i="9"/>
  <c r="K433" i="9"/>
  <c r="Q433" i="9"/>
  <c r="H433" i="9"/>
  <c r="AO433" i="9"/>
  <c r="AW433" i="9"/>
  <c r="AJ433" i="9"/>
  <c r="AD433" i="9"/>
  <c r="J433" i="9"/>
  <c r="AV433" i="9"/>
  <c r="AT433" i="9"/>
  <c r="F433" i="9"/>
  <c r="X433" i="9"/>
  <c r="AU433" i="9"/>
  <c r="AH433" i="9"/>
  <c r="AM433" i="9"/>
  <c r="V433" i="9"/>
  <c r="O433" i="9"/>
  <c r="C433" i="9"/>
  <c r="AI433" i="9"/>
  <c r="Y433" i="9"/>
  <c r="AP433" i="9"/>
  <c r="R433" i="9"/>
  <c r="J433" i="7"/>
  <c r="D433" i="7"/>
  <c r="AX433" i="7"/>
  <c r="AA433" i="7"/>
  <c r="AS433" i="7"/>
  <c r="AO433" i="7"/>
  <c r="AC433" i="7"/>
  <c r="AW433" i="7"/>
  <c r="AF433" i="7"/>
  <c r="AB433" i="7"/>
  <c r="K433" i="7"/>
  <c r="T433" i="7"/>
  <c r="S433" i="7"/>
  <c r="O433" i="7"/>
  <c r="AM433" i="7"/>
  <c r="AV433" i="7"/>
  <c r="F433" i="7"/>
  <c r="B433" i="7"/>
  <c r="U433" i="7"/>
  <c r="AU433" i="7"/>
  <c r="AR433" i="7"/>
  <c r="AJ433" i="7"/>
  <c r="AP433" i="7"/>
  <c r="Z433" i="7"/>
  <c r="AE433" i="7"/>
  <c r="N433" i="7"/>
  <c r="H433" i="7"/>
  <c r="I433" i="7"/>
  <c r="R433" i="7"/>
  <c r="AI433" i="7"/>
  <c r="AN433" i="7"/>
  <c r="Y433" i="7"/>
  <c r="E433" i="7"/>
  <c r="M433" i="7"/>
  <c r="X433" i="7"/>
  <c r="AT433" i="7"/>
  <c r="AQ433" i="7"/>
  <c r="AY433" i="7"/>
  <c r="AL433" i="7"/>
  <c r="P433" i="7"/>
  <c r="V433" i="7"/>
  <c r="Q433" i="7"/>
  <c r="L433" i="7"/>
  <c r="AK433" i="7"/>
  <c r="AH433" i="7"/>
  <c r="AD433" i="7"/>
  <c r="AG433" i="7"/>
  <c r="C433" i="7"/>
  <c r="W433" i="7"/>
  <c r="G433" i="8"/>
  <c r="N434" i="9" l="1"/>
  <c r="M434" i="9"/>
  <c r="F434" i="9"/>
  <c r="AU434" i="9"/>
  <c r="AO434" i="9"/>
  <c r="B434" i="9"/>
  <c r="AG434" i="9"/>
  <c r="AR434" i="9"/>
  <c r="AT434" i="9"/>
  <c r="AC434" i="9"/>
  <c r="AP434" i="9"/>
  <c r="L434" i="9"/>
  <c r="C434" i="9"/>
  <c r="Q434" i="9"/>
  <c r="X434" i="9"/>
  <c r="AY434" i="9"/>
  <c r="AQ434" i="9"/>
  <c r="AN434" i="9"/>
  <c r="AM434" i="9"/>
  <c r="K434" i="9"/>
  <c r="AE434" i="9"/>
  <c r="AX434" i="9"/>
  <c r="AW434" i="9"/>
  <c r="AD434" i="9"/>
  <c r="AL434" i="9"/>
  <c r="Y434" i="9"/>
  <c r="Z434" i="9"/>
  <c r="AV434" i="9"/>
  <c r="I434" i="9"/>
  <c r="U434" i="9"/>
  <c r="W434" i="9"/>
  <c r="AS434" i="9"/>
  <c r="H434" i="9"/>
  <c r="AJ434" i="9"/>
  <c r="AK434" i="9"/>
  <c r="AI434" i="9"/>
  <c r="AB434" i="9"/>
  <c r="AH434" i="9"/>
  <c r="R434" i="9"/>
  <c r="T434" i="9"/>
  <c r="S434" i="9"/>
  <c r="O434" i="9"/>
  <c r="J434" i="9"/>
  <c r="E434" i="9"/>
  <c r="P434" i="9"/>
  <c r="D434" i="9"/>
  <c r="V434" i="9"/>
  <c r="AA434" i="9"/>
  <c r="AF434" i="9"/>
  <c r="V434" i="8"/>
  <c r="AJ434" i="8"/>
  <c r="T434" i="8"/>
  <c r="X434" i="8"/>
  <c r="I434" i="8"/>
  <c r="P434" i="8"/>
  <c r="W434" i="8"/>
  <c r="J434" i="8"/>
  <c r="AU434" i="8"/>
  <c r="AW434" i="8"/>
  <c r="AY434" i="8"/>
  <c r="AH434" i="8"/>
  <c r="AC434" i="8"/>
  <c r="O434" i="8"/>
  <c r="AS434" i="8"/>
  <c r="U434" i="8"/>
  <c r="M434" i="8"/>
  <c r="AN434" i="8"/>
  <c r="AL434" i="8"/>
  <c r="H434" i="8"/>
  <c r="AX434" i="8"/>
  <c r="K434" i="8"/>
  <c r="L434" i="8"/>
  <c r="AP434" i="8"/>
  <c r="AR434" i="8"/>
  <c r="Z434" i="8"/>
  <c r="AQ434" i="8"/>
  <c r="AG434" i="8"/>
  <c r="AD434" i="8"/>
  <c r="AE434" i="8"/>
  <c r="C434" i="8"/>
  <c r="E434" i="8"/>
  <c r="N434" i="8"/>
  <c r="R434" i="8"/>
  <c r="Q434" i="8"/>
  <c r="AT434" i="8"/>
  <c r="AM434" i="8"/>
  <c r="F434" i="8"/>
  <c r="D434" i="8"/>
  <c r="Y434" i="8"/>
  <c r="AF434" i="8"/>
  <c r="AI434" i="8"/>
  <c r="S434" i="8"/>
  <c r="AO434" i="8"/>
  <c r="AA434" i="8"/>
  <c r="AV434" i="8"/>
  <c r="AK434" i="8"/>
  <c r="B434" i="8"/>
  <c r="AB434" i="8"/>
  <c r="AU434" i="10"/>
  <c r="AQ434" i="10"/>
  <c r="AX434" i="10"/>
  <c r="AA434" i="10"/>
  <c r="AI434" i="10"/>
  <c r="AE434" i="10"/>
  <c r="N434" i="10"/>
  <c r="AY434" i="10"/>
  <c r="W434" i="10"/>
  <c r="S434" i="10"/>
  <c r="AS434" i="10"/>
  <c r="Z434" i="10"/>
  <c r="K434" i="10"/>
  <c r="I434" i="10"/>
  <c r="U434" i="10"/>
  <c r="AW434" i="10"/>
  <c r="AT434" i="10"/>
  <c r="AP434" i="10"/>
  <c r="AN434" i="10"/>
  <c r="P434" i="10"/>
  <c r="AK434" i="10"/>
  <c r="AH434" i="10"/>
  <c r="AD434" i="10"/>
  <c r="D434" i="10"/>
  <c r="O434" i="10"/>
  <c r="M434" i="10"/>
  <c r="J434" i="10"/>
  <c r="F434" i="10"/>
  <c r="C434" i="10"/>
  <c r="L434" i="10"/>
  <c r="AL434" i="10"/>
  <c r="V434" i="10"/>
  <c r="B434" i="10"/>
  <c r="AR434" i="10"/>
  <c r="AG434" i="10"/>
  <c r="AF434" i="10"/>
  <c r="AB434" i="10"/>
  <c r="T434" i="10"/>
  <c r="H434" i="10"/>
  <c r="AO434" i="10"/>
  <c r="AV434" i="10"/>
  <c r="Q434" i="10"/>
  <c r="R434" i="10"/>
  <c r="AC434" i="10"/>
  <c r="E434" i="10"/>
  <c r="AM434" i="10"/>
  <c r="Y434" i="10"/>
  <c r="X434" i="10"/>
  <c r="AJ434" i="10"/>
  <c r="X434" i="5"/>
  <c r="W434" i="5"/>
  <c r="E434" i="5"/>
  <c r="AG434" i="5"/>
  <c r="U434" i="5"/>
  <c r="AQ434" i="5"/>
  <c r="J434" i="5"/>
  <c r="AU434" i="5"/>
  <c r="Y434" i="5"/>
  <c r="AC434" i="5"/>
  <c r="T434" i="5"/>
  <c r="N434" i="5"/>
  <c r="AK434" i="5"/>
  <c r="C434" i="5"/>
  <c r="R434" i="5"/>
  <c r="B434" i="5"/>
  <c r="V434" i="5"/>
  <c r="AS434" i="5"/>
  <c r="O434" i="5"/>
  <c r="AP434" i="5"/>
  <c r="I434" i="5"/>
  <c r="S434" i="5"/>
  <c r="K434" i="5"/>
  <c r="AA434" i="5"/>
  <c r="AF434" i="5"/>
  <c r="AT434" i="5"/>
  <c r="AM434" i="5"/>
  <c r="AN434" i="5"/>
  <c r="M434" i="5"/>
  <c r="H434" i="5"/>
  <c r="Q434" i="5"/>
  <c r="AB434" i="5"/>
  <c r="AO434" i="5"/>
  <c r="AE434" i="5"/>
  <c r="AR434" i="5"/>
  <c r="AW434" i="5"/>
  <c r="AJ434" i="5"/>
  <c r="AL434" i="5"/>
  <c r="AD434" i="5"/>
  <c r="AH434" i="5"/>
  <c r="AY434" i="5"/>
  <c r="P434" i="5"/>
  <c r="AV434" i="5"/>
  <c r="Z434" i="5"/>
  <c r="L434" i="5"/>
  <c r="F434" i="5"/>
  <c r="AX434" i="5"/>
  <c r="D434" i="5"/>
  <c r="AI434" i="5"/>
  <c r="S434" i="2"/>
  <c r="AN434" i="2"/>
  <c r="AH434" i="2"/>
  <c r="AT434" i="2"/>
  <c r="Y434" i="2"/>
  <c r="AG434" i="2"/>
  <c r="B434" i="2"/>
  <c r="AP434" i="2"/>
  <c r="J434" i="2"/>
  <c r="AC434" i="2"/>
  <c r="AX434" i="2"/>
  <c r="AD434" i="2"/>
  <c r="AM434" i="2"/>
  <c r="AY434" i="2"/>
  <c r="AI434" i="2"/>
  <c r="R434" i="2"/>
  <c r="X434" i="2"/>
  <c r="U434" i="2"/>
  <c r="AB434" i="2"/>
  <c r="F434" i="2"/>
  <c r="I434" i="2"/>
  <c r="AW434" i="2"/>
  <c r="AJ434" i="2"/>
  <c r="AR434" i="2"/>
  <c r="AS434" i="2"/>
  <c r="AL434" i="2"/>
  <c r="P434" i="2"/>
  <c r="O434" i="2"/>
  <c r="AF434" i="2"/>
  <c r="AA434" i="2"/>
  <c r="W434" i="2"/>
  <c r="N434" i="2"/>
  <c r="Q434" i="2"/>
  <c r="T434" i="2"/>
  <c r="L434" i="2"/>
  <c r="E434" i="2"/>
  <c r="M434" i="2"/>
  <c r="H434" i="2"/>
  <c r="AO434" i="2"/>
  <c r="AK434" i="2"/>
  <c r="C434" i="2"/>
  <c r="AE434" i="2"/>
  <c r="Z434" i="2"/>
  <c r="K434" i="2"/>
  <c r="V434" i="2"/>
  <c r="D434" i="2"/>
  <c r="AV434" i="2"/>
  <c r="AU434" i="2"/>
  <c r="AQ434" i="2"/>
  <c r="J434" i="6"/>
  <c r="N434" i="6"/>
  <c r="AM434" i="6"/>
  <c r="AS434" i="6"/>
  <c r="AP434" i="6"/>
  <c r="B434" i="6"/>
  <c r="AJ434" i="6"/>
  <c r="AG434" i="6"/>
  <c r="AD434" i="6"/>
  <c r="AW434" i="6"/>
  <c r="AA434" i="6"/>
  <c r="U434" i="6"/>
  <c r="R434" i="6"/>
  <c r="AK434" i="6"/>
  <c r="AC434" i="6"/>
  <c r="I434" i="6"/>
  <c r="F434" i="6"/>
  <c r="Y434" i="6"/>
  <c r="X434" i="6"/>
  <c r="AU434" i="6"/>
  <c r="AR434" i="6"/>
  <c r="AN434" i="6"/>
  <c r="M434" i="6"/>
  <c r="L434" i="6"/>
  <c r="AI434" i="6"/>
  <c r="AF434" i="6"/>
  <c r="AB434" i="6"/>
  <c r="O434" i="6"/>
  <c r="Q434" i="6"/>
  <c r="W434" i="6"/>
  <c r="T434" i="6"/>
  <c r="P434" i="6"/>
  <c r="E434" i="6"/>
  <c r="K434" i="6"/>
  <c r="H434" i="6"/>
  <c r="D434" i="6"/>
  <c r="AY434" i="6"/>
  <c r="AT434" i="6"/>
  <c r="AQ434" i="6"/>
  <c r="AX434" i="6"/>
  <c r="C434" i="6"/>
  <c r="V434" i="6"/>
  <c r="S434" i="6"/>
  <c r="Z434" i="6"/>
  <c r="AO434" i="6"/>
  <c r="AH434" i="6"/>
  <c r="AE434" i="6"/>
  <c r="AL434" i="6"/>
  <c r="AV434" i="6"/>
  <c r="G436" i="11"/>
  <c r="G435" i="2"/>
  <c r="G435" i="10"/>
  <c r="G435" i="8"/>
  <c r="G435" i="7"/>
  <c r="G435" i="6"/>
  <c r="G435" i="5"/>
  <c r="G434" i="6"/>
  <c r="AF434" i="7"/>
  <c r="AT434" i="7"/>
  <c r="X434" i="7"/>
  <c r="O434" i="7"/>
  <c r="J434" i="7"/>
  <c r="T434" i="7"/>
  <c r="AG434" i="7"/>
  <c r="B434" i="7"/>
  <c r="N434" i="7"/>
  <c r="H434" i="7"/>
  <c r="S434" i="7"/>
  <c r="AN434" i="7"/>
  <c r="AJ434" i="7"/>
  <c r="AY434" i="7"/>
  <c r="F434" i="7"/>
  <c r="W434" i="7"/>
  <c r="E434" i="7"/>
  <c r="AV434" i="7"/>
  <c r="AQ434" i="7"/>
  <c r="AM434" i="7"/>
  <c r="AW434" i="7"/>
  <c r="AI434" i="7"/>
  <c r="AD434" i="7"/>
  <c r="R434" i="7"/>
  <c r="M434" i="7"/>
  <c r="V434" i="7"/>
  <c r="Q434" i="7"/>
  <c r="AX434" i="7"/>
  <c r="AL434" i="7"/>
  <c r="I434" i="7"/>
  <c r="D434" i="7"/>
  <c r="AB434" i="7"/>
  <c r="AK434" i="7"/>
  <c r="AU434" i="7"/>
  <c r="AP434" i="7"/>
  <c r="K434" i="7"/>
  <c r="AE434" i="7"/>
  <c r="AH434" i="7"/>
  <c r="Y434" i="7"/>
  <c r="AA434" i="7"/>
  <c r="AS434" i="7"/>
  <c r="AR434" i="7"/>
  <c r="AO434" i="7"/>
  <c r="P434" i="7"/>
  <c r="L434" i="7"/>
  <c r="U434" i="7"/>
  <c r="C434" i="7"/>
  <c r="Z434" i="7"/>
  <c r="AC434" i="7"/>
  <c r="G434" i="8"/>
  <c r="U435" i="10" l="1"/>
  <c r="Q435" i="10"/>
  <c r="AE435" i="10"/>
  <c r="AK435" i="10"/>
  <c r="I435" i="10"/>
  <c r="E435" i="10"/>
  <c r="Z435" i="10"/>
  <c r="AU435" i="10"/>
  <c r="AR435" i="10"/>
  <c r="AN435" i="10"/>
  <c r="Y435" i="10"/>
  <c r="AL435" i="10"/>
  <c r="AI435" i="10"/>
  <c r="AF435" i="10"/>
  <c r="AB435" i="10"/>
  <c r="X435" i="10"/>
  <c r="L435" i="10"/>
  <c r="W435" i="10"/>
  <c r="T435" i="10"/>
  <c r="P435" i="10"/>
  <c r="S435" i="10"/>
  <c r="K435" i="10"/>
  <c r="H435" i="10"/>
  <c r="D435" i="10"/>
  <c r="AX435" i="10"/>
  <c r="AH435" i="10"/>
  <c r="AD435" i="10"/>
  <c r="AM435" i="10"/>
  <c r="AA435" i="10"/>
  <c r="AT435" i="10"/>
  <c r="O435" i="10"/>
  <c r="V435" i="10"/>
  <c r="C435" i="10"/>
  <c r="J435" i="10"/>
  <c r="AJ435" i="10"/>
  <c r="AS435" i="10"/>
  <c r="N435" i="10"/>
  <c r="AG435" i="10"/>
  <c r="AW435" i="10"/>
  <c r="R435" i="10"/>
  <c r="B435" i="10"/>
  <c r="AO435" i="10"/>
  <c r="AQ435" i="10"/>
  <c r="F435" i="10"/>
  <c r="AC435" i="10"/>
  <c r="AY435" i="10"/>
  <c r="M435" i="10"/>
  <c r="AV435" i="10"/>
  <c r="AP435" i="10"/>
  <c r="O435" i="9"/>
  <c r="V435" i="9"/>
  <c r="AB435" i="9"/>
  <c r="Q435" i="9"/>
  <c r="C435" i="9"/>
  <c r="D435" i="9"/>
  <c r="M435" i="9"/>
  <c r="AX435" i="9"/>
  <c r="AK435" i="9"/>
  <c r="AS435" i="9"/>
  <c r="K435" i="9"/>
  <c r="AL435" i="9"/>
  <c r="U435" i="9"/>
  <c r="Y435" i="9"/>
  <c r="J435" i="9"/>
  <c r="Z435" i="9"/>
  <c r="F435" i="9"/>
  <c r="AG435" i="9"/>
  <c r="AW435" i="9"/>
  <c r="N435" i="9"/>
  <c r="AI435" i="9"/>
  <c r="I435" i="9"/>
  <c r="AR435" i="9"/>
  <c r="B435" i="9"/>
  <c r="T435" i="9"/>
  <c r="AF435" i="9"/>
  <c r="AQ435" i="9"/>
  <c r="AV435" i="9"/>
  <c r="E435" i="9"/>
  <c r="AE435" i="9"/>
  <c r="AP435" i="9"/>
  <c r="AJ435" i="9"/>
  <c r="AU435" i="9"/>
  <c r="AH435" i="9"/>
  <c r="AO435" i="9"/>
  <c r="AD435" i="9"/>
  <c r="W435" i="9"/>
  <c r="S435" i="9"/>
  <c r="AY435" i="9"/>
  <c r="R435" i="9"/>
  <c r="AM435" i="9"/>
  <c r="P435" i="9"/>
  <c r="AA435" i="9"/>
  <c r="X435" i="9"/>
  <c r="L435" i="9"/>
  <c r="AC435" i="9"/>
  <c r="H435" i="9"/>
  <c r="AT435" i="9"/>
  <c r="AN435" i="9"/>
  <c r="N435" i="5"/>
  <c r="AG435" i="5"/>
  <c r="AJ435" i="5"/>
  <c r="B435" i="5"/>
  <c r="AM435" i="5"/>
  <c r="Q435" i="5"/>
  <c r="AB435" i="5"/>
  <c r="AT435" i="5"/>
  <c r="W435" i="5"/>
  <c r="AE435" i="5"/>
  <c r="Y435" i="5"/>
  <c r="AH435" i="5"/>
  <c r="F435" i="5"/>
  <c r="I435" i="5"/>
  <c r="AV435" i="5"/>
  <c r="V435" i="5"/>
  <c r="AK435" i="5"/>
  <c r="AD435" i="5"/>
  <c r="AO435" i="5"/>
  <c r="J435" i="5"/>
  <c r="U435" i="5"/>
  <c r="D435" i="5"/>
  <c r="P435" i="5"/>
  <c r="AR435" i="5"/>
  <c r="E435" i="5"/>
  <c r="AC435" i="5"/>
  <c r="AS435" i="5"/>
  <c r="AF435" i="5"/>
  <c r="AY435" i="5"/>
  <c r="AA435" i="5"/>
  <c r="O435" i="5"/>
  <c r="AX435" i="5"/>
  <c r="H435" i="5"/>
  <c r="R435" i="5"/>
  <c r="S435" i="5"/>
  <c r="K435" i="5"/>
  <c r="AL435" i="5"/>
  <c r="M435" i="5"/>
  <c r="Z435" i="5"/>
  <c r="T435" i="5"/>
  <c r="AN435" i="5"/>
  <c r="X435" i="5"/>
  <c r="AI435" i="5"/>
  <c r="C435" i="5"/>
  <c r="AQ435" i="5"/>
  <c r="AW435" i="5"/>
  <c r="AU435" i="5"/>
  <c r="L435" i="5"/>
  <c r="AP435" i="5"/>
  <c r="E435" i="2"/>
  <c r="AL435" i="2"/>
  <c r="B435" i="2"/>
  <c r="AW435" i="2"/>
  <c r="AN435" i="2"/>
  <c r="W435" i="2"/>
  <c r="AU435" i="2"/>
  <c r="AV435" i="2"/>
  <c r="AB435" i="2"/>
  <c r="H435" i="2"/>
  <c r="N435" i="2"/>
  <c r="AR435" i="2"/>
  <c r="P435" i="2"/>
  <c r="AK435" i="2"/>
  <c r="AT435" i="2"/>
  <c r="AG435" i="2"/>
  <c r="D435" i="2"/>
  <c r="V435" i="2"/>
  <c r="M435" i="2"/>
  <c r="AA435" i="2"/>
  <c r="AP435" i="2"/>
  <c r="AY435" i="2"/>
  <c r="AS435" i="2"/>
  <c r="Z435" i="2"/>
  <c r="AD435" i="2"/>
  <c r="AQ435" i="2"/>
  <c r="AJ435" i="2"/>
  <c r="L435" i="2"/>
  <c r="AE435" i="2"/>
  <c r="R435" i="2"/>
  <c r="Y435" i="2"/>
  <c r="U435" i="2"/>
  <c r="AH435" i="2"/>
  <c r="F435" i="2"/>
  <c r="J435" i="2"/>
  <c r="C435" i="2"/>
  <c r="AF435" i="2"/>
  <c r="AO435" i="2"/>
  <c r="AM435" i="2"/>
  <c r="AX435" i="2"/>
  <c r="S435" i="2"/>
  <c r="K435" i="2"/>
  <c r="AC435" i="2"/>
  <c r="X435" i="2"/>
  <c r="AI435" i="2"/>
  <c r="Q435" i="2"/>
  <c r="O435" i="2"/>
  <c r="I435" i="2"/>
  <c r="T435" i="2"/>
  <c r="AF435" i="6"/>
  <c r="AC435" i="6"/>
  <c r="AV435" i="6"/>
  <c r="AT435" i="6"/>
  <c r="T435" i="6"/>
  <c r="Q435" i="6"/>
  <c r="AJ435" i="6"/>
  <c r="AM435" i="6"/>
  <c r="H435" i="6"/>
  <c r="E435" i="6"/>
  <c r="X435" i="6"/>
  <c r="AK435" i="6"/>
  <c r="AQ435" i="6"/>
  <c r="AN435" i="6"/>
  <c r="L435" i="6"/>
  <c r="AH435" i="6"/>
  <c r="AE435" i="6"/>
  <c r="AB435" i="6"/>
  <c r="AU435" i="6"/>
  <c r="Y435" i="6"/>
  <c r="S435" i="6"/>
  <c r="P435" i="6"/>
  <c r="AI435" i="6"/>
  <c r="J435" i="6"/>
  <c r="D435" i="6"/>
  <c r="W435" i="6"/>
  <c r="AA435" i="6"/>
  <c r="AS435" i="6"/>
  <c r="AP435" i="6"/>
  <c r="AX435" i="6"/>
  <c r="K435" i="6"/>
  <c r="V435" i="6"/>
  <c r="AG435" i="6"/>
  <c r="AD435" i="6"/>
  <c r="AL435" i="6"/>
  <c r="M435" i="6"/>
  <c r="O435" i="6"/>
  <c r="U435" i="6"/>
  <c r="R435" i="6"/>
  <c r="Z435" i="6"/>
  <c r="AY435" i="6"/>
  <c r="I435" i="6"/>
  <c r="F435" i="6"/>
  <c r="N435" i="6"/>
  <c r="C435" i="6"/>
  <c r="AR435" i="6"/>
  <c r="AO435" i="6"/>
  <c r="B435" i="6"/>
  <c r="AW435" i="6"/>
  <c r="AC435" i="7"/>
  <c r="L435" i="7"/>
  <c r="O435" i="7"/>
  <c r="AQ435" i="7"/>
  <c r="Q435" i="7"/>
  <c r="AR435" i="7"/>
  <c r="AI435" i="7"/>
  <c r="B435" i="7"/>
  <c r="E435" i="7"/>
  <c r="AA435" i="7"/>
  <c r="J435" i="7"/>
  <c r="W435" i="7"/>
  <c r="AW435" i="7"/>
  <c r="K435" i="7"/>
  <c r="AV435" i="7"/>
  <c r="Z435" i="7"/>
  <c r="AK435" i="7"/>
  <c r="AN435" i="7"/>
  <c r="V435" i="7"/>
  <c r="U435" i="7"/>
  <c r="Y435" i="7"/>
  <c r="X435" i="7"/>
  <c r="H435" i="7"/>
  <c r="T435" i="7"/>
  <c r="M435" i="7"/>
  <c r="I435" i="7"/>
  <c r="AY435" i="7"/>
  <c r="AH435" i="7"/>
  <c r="AP435" i="7"/>
  <c r="AT435" i="7"/>
  <c r="AM435" i="7"/>
  <c r="AF435" i="7"/>
  <c r="AD435" i="7"/>
  <c r="AE435" i="7"/>
  <c r="S435" i="7"/>
  <c r="AX435" i="7"/>
  <c r="AG435" i="7"/>
  <c r="R435" i="7"/>
  <c r="N435" i="7"/>
  <c r="AL435" i="7"/>
  <c r="D435" i="7"/>
  <c r="AO435" i="7"/>
  <c r="AB435" i="7"/>
  <c r="AJ435" i="7"/>
  <c r="C435" i="7"/>
  <c r="F435" i="7"/>
  <c r="AS435" i="7"/>
  <c r="P435" i="7"/>
  <c r="AU435" i="7"/>
  <c r="G437" i="11"/>
  <c r="G436" i="2"/>
  <c r="G436" i="10"/>
  <c r="G436" i="8"/>
  <c r="G436" i="7"/>
  <c r="G436" i="6"/>
  <c r="G436" i="5"/>
  <c r="AM435" i="8"/>
  <c r="F435" i="8"/>
  <c r="E435" i="8"/>
  <c r="AJ435" i="8"/>
  <c r="AG435" i="8"/>
  <c r="AA435" i="8"/>
  <c r="AS435" i="8"/>
  <c r="C435" i="8"/>
  <c r="M435" i="8"/>
  <c r="D435" i="8"/>
  <c r="AP435" i="8"/>
  <c r="AX435" i="8"/>
  <c r="AR435" i="8"/>
  <c r="AN435" i="8"/>
  <c r="V435" i="8"/>
  <c r="AL435" i="8"/>
  <c r="AC435" i="8"/>
  <c r="S435" i="8"/>
  <c r="U435" i="8"/>
  <c r="B435" i="8"/>
  <c r="X435" i="8"/>
  <c r="AW435" i="8"/>
  <c r="K435" i="8"/>
  <c r="O435" i="8"/>
  <c r="AT435" i="8"/>
  <c r="H435" i="8"/>
  <c r="Z435" i="8"/>
  <c r="W435" i="8"/>
  <c r="AI435" i="8"/>
  <c r="N435" i="8"/>
  <c r="AE435" i="8"/>
  <c r="AV435" i="8"/>
  <c r="AB435" i="8"/>
  <c r="AH435" i="8"/>
  <c r="R435" i="8"/>
  <c r="T435" i="8"/>
  <c r="AK435" i="8"/>
  <c r="AD435" i="8"/>
  <c r="I435" i="8"/>
  <c r="Q435" i="8"/>
  <c r="AU435" i="8"/>
  <c r="P435" i="8"/>
  <c r="AQ435" i="8"/>
  <c r="J435" i="8"/>
  <c r="AY435" i="8"/>
  <c r="L435" i="8"/>
  <c r="AO435" i="8"/>
  <c r="AF435" i="8"/>
  <c r="Y435" i="8"/>
  <c r="G435" i="9"/>
  <c r="U436" i="10" l="1"/>
  <c r="R436" i="10"/>
  <c r="N436" i="10"/>
  <c r="AV436" i="10"/>
  <c r="I436" i="10"/>
  <c r="F436" i="10"/>
  <c r="B436" i="10"/>
  <c r="J436" i="10"/>
  <c r="AT436" i="10"/>
  <c r="AP436" i="10"/>
  <c r="AY436" i="10"/>
  <c r="AQ436" i="10"/>
  <c r="AG436" i="10"/>
  <c r="AC436" i="10"/>
  <c r="AL436" i="10"/>
  <c r="E436" i="10"/>
  <c r="T436" i="10"/>
  <c r="P436" i="10"/>
  <c r="Y436" i="10"/>
  <c r="AK436" i="10"/>
  <c r="H436" i="10"/>
  <c r="D436" i="10"/>
  <c r="M436" i="10"/>
  <c r="AJ436" i="10"/>
  <c r="AF436" i="10"/>
  <c r="AA436" i="10"/>
  <c r="Q436" i="10"/>
  <c r="AD436" i="10"/>
  <c r="AU436" i="10"/>
  <c r="V436" i="10"/>
  <c r="AH436" i="10"/>
  <c r="AX436" i="10"/>
  <c r="AS436" i="10"/>
  <c r="L436" i="10"/>
  <c r="S436" i="10"/>
  <c r="AW436" i="10"/>
  <c r="K436" i="10"/>
  <c r="AR436" i="10"/>
  <c r="AI436" i="10"/>
  <c r="AO436" i="10"/>
  <c r="W436" i="10"/>
  <c r="C436" i="10"/>
  <c r="Z436" i="10"/>
  <c r="X436" i="10"/>
  <c r="AN436" i="10"/>
  <c r="AE436" i="10"/>
  <c r="AM436" i="10"/>
  <c r="AB436" i="10"/>
  <c r="O436" i="10"/>
  <c r="H436" i="5"/>
  <c r="J436" i="5"/>
  <c r="AD436" i="5"/>
  <c r="AP436" i="5"/>
  <c r="S436" i="5"/>
  <c r="AH436" i="5"/>
  <c r="AC436" i="5"/>
  <c r="I436" i="5"/>
  <c r="Q436" i="5"/>
  <c r="R436" i="5"/>
  <c r="AW436" i="5"/>
  <c r="AB436" i="5"/>
  <c r="N436" i="5"/>
  <c r="Z436" i="5"/>
  <c r="F436" i="5"/>
  <c r="AG436" i="5"/>
  <c r="B436" i="5"/>
  <c r="AX436" i="5"/>
  <c r="AL436" i="5"/>
  <c r="AT436" i="5"/>
  <c r="AV436" i="5"/>
  <c r="P436" i="5"/>
  <c r="AJ436" i="5"/>
  <c r="V436" i="5"/>
  <c r="AU436" i="5"/>
  <c r="AQ436" i="5"/>
  <c r="AS436" i="5"/>
  <c r="X436" i="5"/>
  <c r="E436" i="5"/>
  <c r="AE436" i="5"/>
  <c r="AO436" i="5"/>
  <c r="L436" i="5"/>
  <c r="AK436" i="5"/>
  <c r="O436" i="5"/>
  <c r="AA436" i="5"/>
  <c r="T436" i="5"/>
  <c r="AY436" i="5"/>
  <c r="AM436" i="5"/>
  <c r="M436" i="5"/>
  <c r="AI436" i="5"/>
  <c r="C436" i="5"/>
  <c r="AN436" i="5"/>
  <c r="K436" i="5"/>
  <c r="Y436" i="5"/>
  <c r="W436" i="5"/>
  <c r="AR436" i="5"/>
  <c r="AF436" i="5"/>
  <c r="D436" i="5"/>
  <c r="U436" i="5"/>
  <c r="P436" i="2"/>
  <c r="AK436" i="2"/>
  <c r="AP436" i="2"/>
  <c r="Q436" i="2"/>
  <c r="D436" i="2"/>
  <c r="Y436" i="2"/>
  <c r="V436" i="2"/>
  <c r="AD436" i="2"/>
  <c r="AM436" i="2"/>
  <c r="M436" i="2"/>
  <c r="F436" i="2"/>
  <c r="R436" i="2"/>
  <c r="AA436" i="2"/>
  <c r="AS436" i="2"/>
  <c r="AO436" i="2"/>
  <c r="L436" i="2"/>
  <c r="O436" i="2"/>
  <c r="AC436" i="2"/>
  <c r="U436" i="2"/>
  <c r="J436" i="2"/>
  <c r="C436" i="2"/>
  <c r="I436" i="2"/>
  <c r="E436" i="2"/>
  <c r="K436" i="2"/>
  <c r="AL436" i="2"/>
  <c r="X436" i="2"/>
  <c r="T436" i="2"/>
  <c r="AU436" i="2"/>
  <c r="Z436" i="2"/>
  <c r="AE436" i="2"/>
  <c r="AQ436" i="2"/>
  <c r="N436" i="2"/>
  <c r="S436" i="2"/>
  <c r="H436" i="2"/>
  <c r="B436" i="2"/>
  <c r="AV436" i="2"/>
  <c r="AT436" i="2"/>
  <c r="AW436" i="2"/>
  <c r="AI436" i="2"/>
  <c r="AR436" i="2"/>
  <c r="AH436" i="2"/>
  <c r="W436" i="2"/>
  <c r="AN436" i="2"/>
  <c r="AX436" i="2"/>
  <c r="AJ436" i="2"/>
  <c r="AB436" i="2"/>
  <c r="AY436" i="2"/>
  <c r="AG436" i="2"/>
  <c r="AF436" i="2"/>
  <c r="AE436" i="6"/>
  <c r="AB436" i="6"/>
  <c r="B436" i="6"/>
  <c r="I436" i="6"/>
  <c r="H436" i="6"/>
  <c r="S436" i="6"/>
  <c r="P436" i="6"/>
  <c r="AV436" i="6"/>
  <c r="K436" i="6"/>
  <c r="D436" i="6"/>
  <c r="AJ436" i="6"/>
  <c r="AW436" i="6"/>
  <c r="AP436" i="6"/>
  <c r="AY436" i="6"/>
  <c r="X436" i="6"/>
  <c r="AU436" i="6"/>
  <c r="AD436" i="6"/>
  <c r="AM436" i="6"/>
  <c r="L436" i="6"/>
  <c r="AR436" i="6"/>
  <c r="R436" i="6"/>
  <c r="AA436" i="6"/>
  <c r="AT436" i="6"/>
  <c r="AK436" i="6"/>
  <c r="F436" i="6"/>
  <c r="O436" i="6"/>
  <c r="AH436" i="6"/>
  <c r="AI436" i="6"/>
  <c r="AO436" i="6"/>
  <c r="C436" i="6"/>
  <c r="V436" i="6"/>
  <c r="AF436" i="6"/>
  <c r="AC436" i="6"/>
  <c r="AX436" i="6"/>
  <c r="J436" i="6"/>
  <c r="W436" i="6"/>
  <c r="Q436" i="6"/>
  <c r="AL436" i="6"/>
  <c r="AS436" i="6"/>
  <c r="Y436" i="6"/>
  <c r="AN436" i="6"/>
  <c r="Z436" i="6"/>
  <c r="N436" i="6"/>
  <c r="AG436" i="6"/>
  <c r="U436" i="6"/>
  <c r="T436" i="6"/>
  <c r="M436" i="6"/>
  <c r="E436" i="6"/>
  <c r="AQ436" i="6"/>
  <c r="O436" i="7"/>
  <c r="AP436" i="7"/>
  <c r="AG436" i="7"/>
  <c r="AW436" i="7"/>
  <c r="C436" i="7"/>
  <c r="Y436" i="7"/>
  <c r="H436" i="7"/>
  <c r="AD436" i="7"/>
  <c r="AU436" i="7"/>
  <c r="I436" i="7"/>
  <c r="AT436" i="7"/>
  <c r="S436" i="7"/>
  <c r="AI436" i="7"/>
  <c r="AL436" i="7"/>
  <c r="T436" i="7"/>
  <c r="X436" i="7"/>
  <c r="W436" i="7"/>
  <c r="V436" i="7"/>
  <c r="AV436" i="7"/>
  <c r="U436" i="7"/>
  <c r="AN436" i="7"/>
  <c r="K436" i="7"/>
  <c r="B436" i="7"/>
  <c r="F436" i="7"/>
  <c r="AB436" i="7"/>
  <c r="AR436" i="7"/>
  <c r="AK436" i="7"/>
  <c r="AS436" i="7"/>
  <c r="E436" i="7"/>
  <c r="P436" i="7"/>
  <c r="AC436" i="7"/>
  <c r="Q436" i="7"/>
  <c r="AO436" i="7"/>
  <c r="D436" i="7"/>
  <c r="L436" i="7"/>
  <c r="AJ436" i="7"/>
  <c r="AF436" i="7"/>
  <c r="AY436" i="7"/>
  <c r="AQ436" i="7"/>
  <c r="N436" i="7"/>
  <c r="AE436" i="7"/>
  <c r="AM436" i="7"/>
  <c r="Z436" i="7"/>
  <c r="AH436" i="7"/>
  <c r="R436" i="7"/>
  <c r="AA436" i="7"/>
  <c r="J436" i="7"/>
  <c r="M436" i="7"/>
  <c r="AX436" i="7"/>
  <c r="M436" i="9"/>
  <c r="AI436" i="9"/>
  <c r="P436" i="9"/>
  <c r="AS436" i="9"/>
  <c r="AV436" i="9"/>
  <c r="S436" i="9"/>
  <c r="AQ436" i="9"/>
  <c r="F436" i="9"/>
  <c r="X436" i="9"/>
  <c r="AY436" i="9"/>
  <c r="AM436" i="9"/>
  <c r="AB436" i="9"/>
  <c r="AT436" i="9"/>
  <c r="R436" i="9"/>
  <c r="AF436" i="9"/>
  <c r="AD436" i="9"/>
  <c r="AJ436" i="9"/>
  <c r="U436" i="9"/>
  <c r="AC436" i="9"/>
  <c r="L436" i="9"/>
  <c r="AO436" i="9"/>
  <c r="AA436" i="9"/>
  <c r="AH436" i="9"/>
  <c r="Q436" i="9"/>
  <c r="V436" i="9"/>
  <c r="AN436" i="9"/>
  <c r="B436" i="9"/>
  <c r="J436" i="9"/>
  <c r="K436" i="9"/>
  <c r="AE436" i="9"/>
  <c r="AL436" i="9"/>
  <c r="I436" i="9"/>
  <c r="AR436" i="9"/>
  <c r="T436" i="9"/>
  <c r="H436" i="9"/>
  <c r="AU436" i="9"/>
  <c r="AW436" i="9"/>
  <c r="AG436" i="9"/>
  <c r="O436" i="9"/>
  <c r="N436" i="9"/>
  <c r="AK436" i="9"/>
  <c r="Y436" i="9"/>
  <c r="E436" i="9"/>
  <c r="D436" i="9"/>
  <c r="C436" i="9"/>
  <c r="AP436" i="9"/>
  <c r="Z436" i="9"/>
  <c r="AX436" i="9"/>
  <c r="W436" i="9"/>
  <c r="G438" i="11"/>
  <c r="G437" i="2"/>
  <c r="G437" i="10"/>
  <c r="G437" i="8"/>
  <c r="G437" i="6"/>
  <c r="G437" i="5"/>
  <c r="AJ436" i="8"/>
  <c r="AL436" i="8"/>
  <c r="D436" i="8"/>
  <c r="B436" i="8"/>
  <c r="X436" i="8"/>
  <c r="U436" i="8"/>
  <c r="AY436" i="8"/>
  <c r="AU436" i="8"/>
  <c r="L436" i="8"/>
  <c r="F436" i="8"/>
  <c r="W436" i="8"/>
  <c r="AT436" i="8"/>
  <c r="AP436" i="8"/>
  <c r="AM436" i="8"/>
  <c r="AC436" i="8"/>
  <c r="AB436" i="8"/>
  <c r="R436" i="8"/>
  <c r="V436" i="8"/>
  <c r="H436" i="8"/>
  <c r="N436" i="8"/>
  <c r="AI436" i="8"/>
  <c r="AX436" i="8"/>
  <c r="AN436" i="8"/>
  <c r="AW436" i="8"/>
  <c r="AA436" i="8"/>
  <c r="AF436" i="8"/>
  <c r="AS436" i="8"/>
  <c r="S436" i="8"/>
  <c r="AK436" i="8"/>
  <c r="J436" i="8"/>
  <c r="K436" i="8"/>
  <c r="AR436" i="8"/>
  <c r="O436" i="8"/>
  <c r="AG436" i="8"/>
  <c r="E436" i="8"/>
  <c r="AE436" i="8"/>
  <c r="P436" i="8"/>
  <c r="Y436" i="8"/>
  <c r="AD436" i="8"/>
  <c r="M436" i="8"/>
  <c r="T436" i="8"/>
  <c r="AV436" i="8"/>
  <c r="C436" i="8"/>
  <c r="Z436" i="8"/>
  <c r="I436" i="8"/>
  <c r="AQ436" i="8"/>
  <c r="AO436" i="8"/>
  <c r="Q436" i="8"/>
  <c r="AH436" i="8"/>
  <c r="G436" i="9"/>
  <c r="AX437" i="10" l="1"/>
  <c r="AQ437" i="10"/>
  <c r="AJ437" i="10"/>
  <c r="AV437" i="10"/>
  <c r="AL437" i="10"/>
  <c r="AA437" i="10"/>
  <c r="T437" i="10"/>
  <c r="AU437" i="10"/>
  <c r="Z437" i="10"/>
  <c r="K437" i="10"/>
  <c r="E437" i="10"/>
  <c r="AS437" i="10"/>
  <c r="N437" i="10"/>
  <c r="AP437" i="10"/>
  <c r="AY437" i="10"/>
  <c r="AM437" i="10"/>
  <c r="B437" i="10"/>
  <c r="Y437" i="10"/>
  <c r="AI437" i="10"/>
  <c r="AF437" i="10"/>
  <c r="AT437" i="10"/>
  <c r="I437" i="10"/>
  <c r="S437" i="10"/>
  <c r="AE437" i="10"/>
  <c r="V437" i="10"/>
  <c r="X437" i="10"/>
  <c r="AW437" i="10"/>
  <c r="O437" i="10"/>
  <c r="AO437" i="10"/>
  <c r="AD437" i="10"/>
  <c r="H437" i="10"/>
  <c r="AK437" i="10"/>
  <c r="AN437" i="10"/>
  <c r="U437" i="10"/>
  <c r="AB437" i="10"/>
  <c r="F437" i="10"/>
  <c r="P437" i="10"/>
  <c r="C437" i="10"/>
  <c r="AH437" i="10"/>
  <c r="R437" i="10"/>
  <c r="AR437" i="10"/>
  <c r="L437" i="10"/>
  <c r="AG437" i="10"/>
  <c r="M437" i="10"/>
  <c r="Q437" i="10"/>
  <c r="W437" i="10"/>
  <c r="D437" i="10"/>
  <c r="AC437" i="10"/>
  <c r="J437" i="10"/>
  <c r="AH437" i="5"/>
  <c r="P437" i="5"/>
  <c r="N437" i="5"/>
  <c r="AC437" i="5"/>
  <c r="W437" i="5"/>
  <c r="V437" i="5"/>
  <c r="D437" i="5"/>
  <c r="AW437" i="5"/>
  <c r="E437" i="5"/>
  <c r="Q437" i="5"/>
  <c r="J437" i="5"/>
  <c r="AL437" i="5"/>
  <c r="AE437" i="5"/>
  <c r="AO437" i="5"/>
  <c r="AS437" i="5"/>
  <c r="T437" i="5"/>
  <c r="M437" i="5"/>
  <c r="AI437" i="5"/>
  <c r="AG437" i="5"/>
  <c r="C437" i="5"/>
  <c r="AU437" i="5"/>
  <c r="Z437" i="5"/>
  <c r="AA437" i="5"/>
  <c r="U437" i="5"/>
  <c r="AK437" i="5"/>
  <c r="O437" i="5"/>
  <c r="Y437" i="5"/>
  <c r="AP437" i="5"/>
  <c r="S437" i="5"/>
  <c r="AR437" i="5"/>
  <c r="X437" i="5"/>
  <c r="K437" i="5"/>
  <c r="AD437" i="5"/>
  <c r="B437" i="5"/>
  <c r="L437" i="5"/>
  <c r="AY437" i="5"/>
  <c r="R437" i="5"/>
  <c r="AJ437" i="5"/>
  <c r="AQ437" i="5"/>
  <c r="AV437" i="5"/>
  <c r="AT437" i="5"/>
  <c r="AB437" i="5"/>
  <c r="AF437" i="5"/>
  <c r="H437" i="5"/>
  <c r="F437" i="5"/>
  <c r="AN437" i="5"/>
  <c r="AX437" i="5"/>
  <c r="AM437" i="5"/>
  <c r="I437" i="5"/>
  <c r="AJ437" i="2"/>
  <c r="AA437" i="2"/>
  <c r="J437" i="2"/>
  <c r="S437" i="2"/>
  <c r="W437" i="2"/>
  <c r="X437" i="2"/>
  <c r="N437" i="2"/>
  <c r="AW437" i="2"/>
  <c r="AS437" i="2"/>
  <c r="L437" i="2"/>
  <c r="AM437" i="2"/>
  <c r="AE437" i="2"/>
  <c r="F437" i="2"/>
  <c r="AC437" i="2"/>
  <c r="M437" i="2"/>
  <c r="AU437" i="2"/>
  <c r="D437" i="2"/>
  <c r="AO437" i="2"/>
  <c r="AY437" i="2"/>
  <c r="AT437" i="2"/>
  <c r="AI437" i="2"/>
  <c r="AB437" i="2"/>
  <c r="AG437" i="2"/>
  <c r="Y437" i="2"/>
  <c r="V437" i="2"/>
  <c r="O437" i="2"/>
  <c r="B437" i="2"/>
  <c r="U437" i="2"/>
  <c r="AN437" i="2"/>
  <c r="T437" i="2"/>
  <c r="Z437" i="2"/>
  <c r="AQ437" i="2"/>
  <c r="AH437" i="2"/>
  <c r="AL437" i="2"/>
  <c r="AX437" i="2"/>
  <c r="E437" i="2"/>
  <c r="AV437" i="2"/>
  <c r="AF437" i="2"/>
  <c r="AR437" i="2"/>
  <c r="AD437" i="2"/>
  <c r="H437" i="2"/>
  <c r="AK437" i="2"/>
  <c r="R437" i="2"/>
  <c r="P437" i="2"/>
  <c r="Q437" i="2"/>
  <c r="K437" i="2"/>
  <c r="I437" i="2"/>
  <c r="AP437" i="2"/>
  <c r="C437" i="2"/>
  <c r="N437" i="7"/>
  <c r="J437" i="7"/>
  <c r="AH437" i="7"/>
  <c r="V437" i="7"/>
  <c r="B437" i="7"/>
  <c r="AO437" i="7"/>
  <c r="L437" i="7"/>
  <c r="AU437" i="7"/>
  <c r="AW437" i="7"/>
  <c r="X437" i="7"/>
  <c r="AF437" i="7"/>
  <c r="C437" i="7"/>
  <c r="AK437" i="7"/>
  <c r="H437" i="7"/>
  <c r="K437" i="7"/>
  <c r="D437" i="7"/>
  <c r="Y437" i="7"/>
  <c r="AN437" i="7"/>
  <c r="AE437" i="7"/>
  <c r="S437" i="7"/>
  <c r="M437" i="7"/>
  <c r="W437" i="7"/>
  <c r="F437" i="7"/>
  <c r="AY437" i="7"/>
  <c r="AS437" i="7"/>
  <c r="AR437" i="7"/>
  <c r="AT437" i="7"/>
  <c r="AG437" i="7"/>
  <c r="AJ437" i="7"/>
  <c r="R437" i="7"/>
  <c r="AQ437" i="7"/>
  <c r="U437" i="7"/>
  <c r="T437" i="7"/>
  <c r="AM437" i="7"/>
  <c r="Q437" i="7"/>
  <c r="AX437" i="7"/>
  <c r="I437" i="7"/>
  <c r="E437" i="7"/>
  <c r="AD437" i="7"/>
  <c r="P437" i="7"/>
  <c r="Z437" i="7"/>
  <c r="AA437" i="7"/>
  <c r="O437" i="7"/>
  <c r="AB437" i="7"/>
  <c r="AL437" i="7"/>
  <c r="AP437" i="7"/>
  <c r="AI437" i="7"/>
  <c r="AC437" i="7"/>
  <c r="AV437" i="7"/>
  <c r="J437" i="9"/>
  <c r="B437" i="9"/>
  <c r="AQ437" i="9"/>
  <c r="AL437" i="9"/>
  <c r="AR437" i="9"/>
  <c r="AW437" i="9"/>
  <c r="S437" i="9"/>
  <c r="AA437" i="9"/>
  <c r="AF437" i="9"/>
  <c r="AE437" i="9"/>
  <c r="AP437" i="9"/>
  <c r="X437" i="9"/>
  <c r="T437" i="9"/>
  <c r="P437" i="9"/>
  <c r="O437" i="9"/>
  <c r="Z437" i="9"/>
  <c r="H437" i="9"/>
  <c r="AK437" i="9"/>
  <c r="AV437" i="9"/>
  <c r="Y437" i="9"/>
  <c r="AU437" i="9"/>
  <c r="AY437" i="9"/>
  <c r="M437" i="9"/>
  <c r="F437" i="9"/>
  <c r="N437" i="9"/>
  <c r="AI437" i="9"/>
  <c r="AJ437" i="9"/>
  <c r="AD437" i="9"/>
  <c r="AO437" i="9"/>
  <c r="AT437" i="9"/>
  <c r="AX437" i="9"/>
  <c r="I437" i="9"/>
  <c r="D437" i="9"/>
  <c r="V437" i="9"/>
  <c r="AB437" i="9"/>
  <c r="R437" i="9"/>
  <c r="C437" i="9"/>
  <c r="AG437" i="9"/>
  <c r="Q437" i="9"/>
  <c r="L437" i="9"/>
  <c r="AC437" i="9"/>
  <c r="AS437" i="9"/>
  <c r="U437" i="9"/>
  <c r="W437" i="9"/>
  <c r="E437" i="9"/>
  <c r="AH437" i="9"/>
  <c r="AM437" i="9"/>
  <c r="K437" i="9"/>
  <c r="AN437" i="9"/>
  <c r="G437" i="7"/>
  <c r="G439" i="11"/>
  <c r="G438" i="2"/>
  <c r="G438" i="10"/>
  <c r="G438" i="8"/>
  <c r="G438" i="7"/>
  <c r="G438" i="6"/>
  <c r="G438" i="5"/>
  <c r="AC437" i="6"/>
  <c r="AX437" i="6"/>
  <c r="L437" i="6"/>
  <c r="K437" i="6"/>
  <c r="Q437" i="6"/>
  <c r="AL437" i="6"/>
  <c r="AT437" i="6"/>
  <c r="I437" i="6"/>
  <c r="E437" i="6"/>
  <c r="Z437" i="6"/>
  <c r="AH437" i="6"/>
  <c r="AU437" i="6"/>
  <c r="AN437" i="6"/>
  <c r="N437" i="6"/>
  <c r="V437" i="6"/>
  <c r="AS437" i="6"/>
  <c r="AB437" i="6"/>
  <c r="B437" i="6"/>
  <c r="J437" i="6"/>
  <c r="AP437" i="6"/>
  <c r="P437" i="6"/>
  <c r="AW437" i="6"/>
  <c r="AR437" i="6"/>
  <c r="AI437" i="6"/>
  <c r="D437" i="6"/>
  <c r="AK437" i="6"/>
  <c r="AF437" i="6"/>
  <c r="AG437" i="6"/>
  <c r="AY437" i="6"/>
  <c r="Y437" i="6"/>
  <c r="T437" i="6"/>
  <c r="AD437" i="6"/>
  <c r="AM437" i="6"/>
  <c r="M437" i="6"/>
  <c r="H437" i="6"/>
  <c r="U437" i="6"/>
  <c r="AA437" i="6"/>
  <c r="AV437" i="6"/>
  <c r="AQ437" i="6"/>
  <c r="W437" i="6"/>
  <c r="O437" i="6"/>
  <c r="AJ437" i="6"/>
  <c r="AE437" i="6"/>
  <c r="R437" i="6"/>
  <c r="AO437" i="6"/>
  <c r="C437" i="6"/>
  <c r="X437" i="6"/>
  <c r="S437" i="6"/>
  <c r="F437" i="6"/>
  <c r="F437" i="8"/>
  <c r="L437" i="8"/>
  <c r="P437" i="8"/>
  <c r="E437" i="8"/>
  <c r="AU437" i="8"/>
  <c r="AN437" i="8"/>
  <c r="AW437" i="8"/>
  <c r="AV437" i="8"/>
  <c r="D437" i="8"/>
  <c r="AI437" i="8"/>
  <c r="Y437" i="8"/>
  <c r="AC437" i="8"/>
  <c r="O437" i="8"/>
  <c r="AS437" i="8"/>
  <c r="W437" i="8"/>
  <c r="H437" i="8"/>
  <c r="I437" i="8"/>
  <c r="AP437" i="8"/>
  <c r="K437" i="8"/>
  <c r="AM437" i="8"/>
  <c r="AR437" i="8"/>
  <c r="AQ437" i="8"/>
  <c r="AT437" i="8"/>
  <c r="X437" i="8"/>
  <c r="Z437" i="8"/>
  <c r="AK437" i="8"/>
  <c r="V437" i="8"/>
  <c r="AY437" i="8"/>
  <c r="AO437" i="8"/>
  <c r="U437" i="8"/>
  <c r="J437" i="8"/>
  <c r="AG437" i="8"/>
  <c r="N437" i="8"/>
  <c r="S437" i="8"/>
  <c r="M437" i="8"/>
  <c r="AE437" i="8"/>
  <c r="AH437" i="8"/>
  <c r="AA437" i="8"/>
  <c r="AX437" i="8"/>
  <c r="Q437" i="8"/>
  <c r="AJ437" i="8"/>
  <c r="AF437" i="8"/>
  <c r="T437" i="8"/>
  <c r="AB437" i="8"/>
  <c r="AD437" i="8"/>
  <c r="B437" i="8"/>
  <c r="R437" i="8"/>
  <c r="C437" i="8"/>
  <c r="AL437" i="8"/>
  <c r="G437" i="9"/>
  <c r="T438" i="9" l="1"/>
  <c r="AM438" i="9"/>
  <c r="D438" i="9"/>
  <c r="N438" i="9"/>
  <c r="H438" i="9"/>
  <c r="V438" i="9"/>
  <c r="AE438" i="9"/>
  <c r="M438" i="9"/>
  <c r="AP438" i="9"/>
  <c r="B438" i="9"/>
  <c r="Z438" i="9"/>
  <c r="L438" i="9"/>
  <c r="AD438" i="9"/>
  <c r="AL438" i="9"/>
  <c r="Y438" i="9"/>
  <c r="K438" i="9"/>
  <c r="R438" i="9"/>
  <c r="S438" i="9"/>
  <c r="AQ438" i="9"/>
  <c r="J438" i="9"/>
  <c r="F438" i="9"/>
  <c r="AK438" i="9"/>
  <c r="AO438" i="9"/>
  <c r="X438" i="9"/>
  <c r="AS438" i="9"/>
  <c r="AX438" i="9"/>
  <c r="O438" i="9"/>
  <c r="AN438" i="9"/>
  <c r="AV438" i="9"/>
  <c r="AG438" i="9"/>
  <c r="AI438" i="9"/>
  <c r="AC438" i="9"/>
  <c r="AJ438" i="9"/>
  <c r="AU438" i="9"/>
  <c r="I438" i="9"/>
  <c r="AW438" i="9"/>
  <c r="AB438" i="9"/>
  <c r="C438" i="9"/>
  <c r="AF438" i="9"/>
  <c r="P438" i="9"/>
  <c r="AA438" i="9"/>
  <c r="AT438" i="9"/>
  <c r="U438" i="9"/>
  <c r="AR438" i="9"/>
  <c r="Q438" i="9"/>
  <c r="AH438" i="9"/>
  <c r="E438" i="9"/>
  <c r="W438" i="9"/>
  <c r="AY438" i="9"/>
  <c r="AA438" i="10"/>
  <c r="AF438" i="10"/>
  <c r="AB438" i="10"/>
  <c r="S438" i="10"/>
  <c r="O438" i="10"/>
  <c r="T438" i="10"/>
  <c r="AK438" i="10"/>
  <c r="AX438" i="10"/>
  <c r="H438" i="10"/>
  <c r="AT438" i="10"/>
  <c r="Q438" i="10"/>
  <c r="AL438" i="10"/>
  <c r="AP438" i="10"/>
  <c r="Y438" i="10"/>
  <c r="K438" i="10"/>
  <c r="Z438" i="10"/>
  <c r="AD438" i="10"/>
  <c r="F438" i="10"/>
  <c r="E438" i="10"/>
  <c r="N438" i="10"/>
  <c r="R438" i="10"/>
  <c r="AQ438" i="10"/>
  <c r="AS438" i="10"/>
  <c r="AV438" i="10"/>
  <c r="J438" i="10"/>
  <c r="D438" i="10"/>
  <c r="AH438" i="10"/>
  <c r="AR438" i="10"/>
  <c r="AG438" i="10"/>
  <c r="AE438" i="10"/>
  <c r="W438" i="10"/>
  <c r="AW438" i="10"/>
  <c r="M438" i="10"/>
  <c r="AC438" i="10"/>
  <c r="P438" i="10"/>
  <c r="I438" i="10"/>
  <c r="AU438" i="10"/>
  <c r="AM438" i="10"/>
  <c r="AO438" i="10"/>
  <c r="AJ438" i="10"/>
  <c r="C438" i="10"/>
  <c r="AY438" i="10"/>
  <c r="B438" i="10"/>
  <c r="X438" i="10"/>
  <c r="L438" i="10"/>
  <c r="V438" i="10"/>
  <c r="U438" i="10"/>
  <c r="AN438" i="10"/>
  <c r="AI438" i="10"/>
  <c r="AF438" i="5"/>
  <c r="AL438" i="5"/>
  <c r="C438" i="5"/>
  <c r="L438" i="5"/>
  <c r="I438" i="5"/>
  <c r="AK438" i="5"/>
  <c r="P438" i="5"/>
  <c r="T438" i="5"/>
  <c r="Z438" i="5"/>
  <c r="AJ438" i="5"/>
  <c r="AS438" i="5"/>
  <c r="N438" i="5"/>
  <c r="E438" i="5"/>
  <c r="AQ438" i="5"/>
  <c r="B438" i="5"/>
  <c r="AI438" i="5"/>
  <c r="AG438" i="5"/>
  <c r="AE438" i="5"/>
  <c r="AP438" i="5"/>
  <c r="Q438" i="5"/>
  <c r="AD438" i="5"/>
  <c r="S438" i="5"/>
  <c r="X438" i="5"/>
  <c r="AC438" i="5"/>
  <c r="U438" i="5"/>
  <c r="F438" i="5"/>
  <c r="AA438" i="5"/>
  <c r="AW438" i="5"/>
  <c r="AN438" i="5"/>
  <c r="AO438" i="5"/>
  <c r="AY438" i="5"/>
  <c r="AU438" i="5"/>
  <c r="AB438" i="5"/>
  <c r="W438" i="5"/>
  <c r="Y438" i="5"/>
  <c r="AH438" i="5"/>
  <c r="M438" i="5"/>
  <c r="AR438" i="5"/>
  <c r="AX438" i="5"/>
  <c r="V438" i="5"/>
  <c r="AT438" i="5"/>
  <c r="J438" i="5"/>
  <c r="H438" i="5"/>
  <c r="R438" i="5"/>
  <c r="D438" i="5"/>
  <c r="AM438" i="5"/>
  <c r="AV438" i="5"/>
  <c r="O438" i="5"/>
  <c r="K438" i="5"/>
  <c r="R438" i="2"/>
  <c r="O438" i="2"/>
  <c r="S438" i="2"/>
  <c r="AG438" i="2"/>
  <c r="AQ438" i="2"/>
  <c r="AS438" i="2"/>
  <c r="N438" i="2"/>
  <c r="Z438" i="2"/>
  <c r="AD438" i="2"/>
  <c r="X438" i="2"/>
  <c r="AX438" i="2"/>
  <c r="AU438" i="2"/>
  <c r="Q438" i="2"/>
  <c r="F438" i="2"/>
  <c r="K438" i="2"/>
  <c r="Y438" i="2"/>
  <c r="E438" i="2"/>
  <c r="U438" i="2"/>
  <c r="AA438" i="2"/>
  <c r="D438" i="2"/>
  <c r="AL438" i="2"/>
  <c r="M438" i="2"/>
  <c r="AP438" i="2"/>
  <c r="T438" i="2"/>
  <c r="AC438" i="2"/>
  <c r="AK438" i="2"/>
  <c r="L438" i="2"/>
  <c r="P438" i="2"/>
  <c r="AJ438" i="2"/>
  <c r="C438" i="2"/>
  <c r="AW438" i="2"/>
  <c r="AH438" i="2"/>
  <c r="AB438" i="2"/>
  <c r="AV438" i="2"/>
  <c r="J438" i="2"/>
  <c r="AN438" i="2"/>
  <c r="AI438" i="2"/>
  <c r="AM438" i="2"/>
  <c r="I438" i="2"/>
  <c r="H438" i="2"/>
  <c r="AF438" i="2"/>
  <c r="AT438" i="2"/>
  <c r="V438" i="2"/>
  <c r="AY438" i="2"/>
  <c r="AR438" i="2"/>
  <c r="AE438" i="2"/>
  <c r="AO438" i="2"/>
  <c r="B438" i="2"/>
  <c r="W438" i="2"/>
  <c r="Z438" i="6"/>
  <c r="AI438" i="6"/>
  <c r="AD438" i="6"/>
  <c r="AE438" i="6"/>
  <c r="N438" i="6"/>
  <c r="W438" i="6"/>
  <c r="R438" i="6"/>
  <c r="AB438" i="6"/>
  <c r="B438" i="6"/>
  <c r="K438" i="6"/>
  <c r="F438" i="6"/>
  <c r="S438" i="6"/>
  <c r="AW438" i="6"/>
  <c r="AT438" i="6"/>
  <c r="AO438" i="6"/>
  <c r="D438" i="6"/>
  <c r="AK438" i="6"/>
  <c r="AH438" i="6"/>
  <c r="AC438" i="6"/>
  <c r="U438" i="6"/>
  <c r="AY438" i="6"/>
  <c r="Y438" i="6"/>
  <c r="V438" i="6"/>
  <c r="Q438" i="6"/>
  <c r="P438" i="6"/>
  <c r="AM438" i="6"/>
  <c r="M438" i="6"/>
  <c r="J438" i="6"/>
  <c r="E438" i="6"/>
  <c r="I438" i="6"/>
  <c r="AA438" i="6"/>
  <c r="AV438" i="6"/>
  <c r="AR438" i="6"/>
  <c r="O438" i="6"/>
  <c r="AJ438" i="6"/>
  <c r="AF438" i="6"/>
  <c r="AS438" i="6"/>
  <c r="C438" i="6"/>
  <c r="X438" i="6"/>
  <c r="T438" i="6"/>
  <c r="AQ438" i="6"/>
  <c r="AX438" i="6"/>
  <c r="L438" i="6"/>
  <c r="H438" i="6"/>
  <c r="AN438" i="6"/>
  <c r="AL438" i="6"/>
  <c r="AU438" i="6"/>
  <c r="AP438" i="6"/>
  <c r="AG438" i="6"/>
  <c r="G440" i="11"/>
  <c r="G439" i="2"/>
  <c r="G439" i="10"/>
  <c r="G439" i="9"/>
  <c r="G439" i="8"/>
  <c r="G439" i="7"/>
  <c r="G439" i="6"/>
  <c r="G439" i="5"/>
  <c r="K438" i="7"/>
  <c r="AP438" i="7"/>
  <c r="M438" i="7"/>
  <c r="AS438" i="7"/>
  <c r="AT438" i="7"/>
  <c r="Z438" i="7"/>
  <c r="AG438" i="7"/>
  <c r="AX438" i="7"/>
  <c r="AH438" i="7"/>
  <c r="F438" i="7"/>
  <c r="I438" i="7"/>
  <c r="AN438" i="7"/>
  <c r="V438" i="7"/>
  <c r="AO438" i="7"/>
  <c r="AF438" i="7"/>
  <c r="AD438" i="7"/>
  <c r="J438" i="7"/>
  <c r="Y438" i="7"/>
  <c r="D438" i="7"/>
  <c r="O438" i="7"/>
  <c r="AV438" i="7"/>
  <c r="AQ438" i="7"/>
  <c r="E438" i="7"/>
  <c r="AW438" i="7"/>
  <c r="B438" i="7"/>
  <c r="AJ438" i="7"/>
  <c r="AE438" i="7"/>
  <c r="AM438" i="7"/>
  <c r="Q438" i="7"/>
  <c r="AY438" i="7"/>
  <c r="X438" i="7"/>
  <c r="S438" i="7"/>
  <c r="T438" i="7"/>
  <c r="AC438" i="7"/>
  <c r="L438" i="7"/>
  <c r="C438" i="7"/>
  <c r="AB438" i="7"/>
  <c r="AU438" i="7"/>
  <c r="AR438" i="7"/>
  <c r="AL438" i="7"/>
  <c r="U438" i="7"/>
  <c r="AI438" i="7"/>
  <c r="AA438" i="7"/>
  <c r="N438" i="7"/>
  <c r="R438" i="7"/>
  <c r="W438" i="7"/>
  <c r="H438" i="7"/>
  <c r="AK438" i="7"/>
  <c r="P438" i="7"/>
  <c r="AQ438" i="8"/>
  <c r="E438" i="8"/>
  <c r="V438" i="8"/>
  <c r="M438" i="8"/>
  <c r="AE438" i="8"/>
  <c r="AO438" i="8"/>
  <c r="N438" i="8"/>
  <c r="J438" i="8"/>
  <c r="S438" i="8"/>
  <c r="X438" i="8"/>
  <c r="AN438" i="8"/>
  <c r="AK438" i="8"/>
  <c r="D438" i="8"/>
  <c r="K438" i="8"/>
  <c r="AJ438" i="8"/>
  <c r="AS438" i="8"/>
  <c r="AP438" i="8"/>
  <c r="AL438" i="8"/>
  <c r="AV438" i="8"/>
  <c r="F438" i="8"/>
  <c r="AG438" i="8"/>
  <c r="AD438" i="8"/>
  <c r="Q438" i="8"/>
  <c r="C438" i="8"/>
  <c r="L438" i="8"/>
  <c r="U438" i="8"/>
  <c r="R438" i="8"/>
  <c r="AA438" i="8"/>
  <c r="AM438" i="8"/>
  <c r="I438" i="8"/>
  <c r="AY438" i="8"/>
  <c r="B438" i="8"/>
  <c r="AH438" i="8"/>
  <c r="AR438" i="8"/>
  <c r="AI438" i="8"/>
  <c r="AX438" i="8"/>
  <c r="AW438" i="8"/>
  <c r="AF438" i="8"/>
  <c r="O438" i="8"/>
  <c r="Z438" i="8"/>
  <c r="AC438" i="8"/>
  <c r="H438" i="8"/>
  <c r="Y438" i="8"/>
  <c r="P438" i="8"/>
  <c r="W438" i="8"/>
  <c r="T438" i="8"/>
  <c r="AT438" i="8"/>
  <c r="AU438" i="8"/>
  <c r="AB438" i="8"/>
  <c r="G438" i="9"/>
  <c r="D439" i="9" l="1"/>
  <c r="H439" i="9"/>
  <c r="AW439" i="9"/>
  <c r="AM439" i="9"/>
  <c r="AQ439" i="9"/>
  <c r="AV439" i="9"/>
  <c r="AR439" i="9"/>
  <c r="M439" i="9"/>
  <c r="AL439" i="9"/>
  <c r="AE439" i="9"/>
  <c r="AG439" i="9"/>
  <c r="X439" i="9"/>
  <c r="AO439" i="9"/>
  <c r="V439" i="9"/>
  <c r="S439" i="9"/>
  <c r="O439" i="9"/>
  <c r="E439" i="9"/>
  <c r="L439" i="9"/>
  <c r="AP439" i="9"/>
  <c r="AF439" i="9"/>
  <c r="J439" i="9"/>
  <c r="AJ439" i="9"/>
  <c r="AD439" i="9"/>
  <c r="N439" i="9"/>
  <c r="AH439" i="9"/>
  <c r="AA439" i="9"/>
  <c r="AS439" i="9"/>
  <c r="K439" i="9"/>
  <c r="Y439" i="9"/>
  <c r="AY439" i="9"/>
  <c r="AI439" i="9"/>
  <c r="R439" i="9"/>
  <c r="C439" i="9"/>
  <c r="F439" i="9"/>
  <c r="AC439" i="9"/>
  <c r="AN439" i="9"/>
  <c r="B439" i="9"/>
  <c r="AB439" i="9"/>
  <c r="AX439" i="9"/>
  <c r="AT439" i="9"/>
  <c r="W439" i="9"/>
  <c r="P439" i="9"/>
  <c r="AU439" i="9"/>
  <c r="Z439" i="9"/>
  <c r="I439" i="9"/>
  <c r="Q439" i="9"/>
  <c r="AK439" i="9"/>
  <c r="T439" i="9"/>
  <c r="U439" i="9"/>
  <c r="AC439" i="5"/>
  <c r="AT439" i="5"/>
  <c r="AM439" i="5"/>
  <c r="AG439" i="5"/>
  <c r="Q439" i="5"/>
  <c r="AB439" i="5"/>
  <c r="U439" i="5"/>
  <c r="AE439" i="5"/>
  <c r="E439" i="5"/>
  <c r="J439" i="5"/>
  <c r="C439" i="5"/>
  <c r="T439" i="5"/>
  <c r="AX439" i="5"/>
  <c r="AS439" i="5"/>
  <c r="AK439" i="5"/>
  <c r="AQ439" i="5"/>
  <c r="R439" i="5"/>
  <c r="AL439" i="5"/>
  <c r="AA439" i="5"/>
  <c r="K439" i="5"/>
  <c r="S439" i="5"/>
  <c r="Z439" i="5"/>
  <c r="I439" i="5"/>
  <c r="AI439" i="5"/>
  <c r="P439" i="5"/>
  <c r="N439" i="5"/>
  <c r="AR439" i="5"/>
  <c r="M439" i="5"/>
  <c r="AP439" i="5"/>
  <c r="B439" i="5"/>
  <c r="Y439" i="5"/>
  <c r="AH439" i="5"/>
  <c r="AY439" i="5"/>
  <c r="AN439" i="5"/>
  <c r="AD439" i="5"/>
  <c r="AV439" i="5"/>
  <c r="H439" i="5"/>
  <c r="AF439" i="5"/>
  <c r="O439" i="5"/>
  <c r="W439" i="5"/>
  <c r="AO439" i="5"/>
  <c r="L439" i="5"/>
  <c r="D439" i="5"/>
  <c r="AU439" i="5"/>
  <c r="AJ439" i="5"/>
  <c r="F439" i="5"/>
  <c r="X439" i="5"/>
  <c r="V439" i="5"/>
  <c r="AW439" i="5"/>
  <c r="G441" i="11"/>
  <c r="G440" i="2"/>
  <c r="G440" i="10"/>
  <c r="G440" i="9"/>
  <c r="G440" i="8"/>
  <c r="G440" i="6"/>
  <c r="G440" i="5"/>
  <c r="AK439" i="6"/>
  <c r="AH439" i="6"/>
  <c r="AD439" i="6"/>
  <c r="E439" i="6"/>
  <c r="B439" i="6"/>
  <c r="Y439" i="6"/>
  <c r="V439" i="6"/>
  <c r="R439" i="6"/>
  <c r="AQ439" i="6"/>
  <c r="M439" i="6"/>
  <c r="J439" i="6"/>
  <c r="F439" i="6"/>
  <c r="AO439" i="6"/>
  <c r="AV439" i="6"/>
  <c r="AS439" i="6"/>
  <c r="AN439" i="6"/>
  <c r="AL439" i="6"/>
  <c r="AJ439" i="6"/>
  <c r="AG439" i="6"/>
  <c r="AB439" i="6"/>
  <c r="AE439" i="6"/>
  <c r="X439" i="6"/>
  <c r="U439" i="6"/>
  <c r="P439" i="6"/>
  <c r="AC439" i="6"/>
  <c r="L439" i="6"/>
  <c r="I439" i="6"/>
  <c r="D439" i="6"/>
  <c r="Z439" i="6"/>
  <c r="AU439" i="6"/>
  <c r="AR439" i="6"/>
  <c r="AY439" i="6"/>
  <c r="Q439" i="6"/>
  <c r="AI439" i="6"/>
  <c r="AF439" i="6"/>
  <c r="AM439" i="6"/>
  <c r="AX439" i="6"/>
  <c r="W439" i="6"/>
  <c r="T439" i="6"/>
  <c r="AA439" i="6"/>
  <c r="S439" i="6"/>
  <c r="AW439" i="6"/>
  <c r="AT439" i="6"/>
  <c r="AP439" i="6"/>
  <c r="C439" i="6"/>
  <c r="K439" i="6"/>
  <c r="H439" i="6"/>
  <c r="O439" i="6"/>
  <c r="N439" i="6"/>
  <c r="F439" i="2"/>
  <c r="AC439" i="2"/>
  <c r="Y439" i="2"/>
  <c r="P439" i="2"/>
  <c r="O439" i="2"/>
  <c r="AB439" i="2"/>
  <c r="AQ439" i="2"/>
  <c r="AH439" i="2"/>
  <c r="AR439" i="2"/>
  <c r="AS439" i="2"/>
  <c r="L439" i="2"/>
  <c r="C439" i="2"/>
  <c r="W439" i="2"/>
  <c r="AM439" i="2"/>
  <c r="R439" i="2"/>
  <c r="X439" i="2"/>
  <c r="AF439" i="2"/>
  <c r="AE439" i="2"/>
  <c r="AX439" i="2"/>
  <c r="AU439" i="2"/>
  <c r="AD439" i="2"/>
  <c r="T439" i="2"/>
  <c r="AL439" i="2"/>
  <c r="AW439" i="2"/>
  <c r="AA439" i="2"/>
  <c r="H439" i="2"/>
  <c r="E439" i="2"/>
  <c r="K439" i="2"/>
  <c r="AK439" i="2"/>
  <c r="U439" i="2"/>
  <c r="Q439" i="2"/>
  <c r="J439" i="2"/>
  <c r="N439" i="2"/>
  <c r="AT439" i="2"/>
  <c r="Z439" i="2"/>
  <c r="D439" i="2"/>
  <c r="AV439" i="2"/>
  <c r="B439" i="2"/>
  <c r="AI439" i="2"/>
  <c r="AO439" i="2"/>
  <c r="AP439" i="2"/>
  <c r="V439" i="2"/>
  <c r="M439" i="2"/>
  <c r="AN439" i="2"/>
  <c r="AJ439" i="2"/>
  <c r="AY439" i="2"/>
  <c r="AG439" i="2"/>
  <c r="S439" i="2"/>
  <c r="I439" i="2"/>
  <c r="AH439" i="7"/>
  <c r="AD439" i="7"/>
  <c r="AE439" i="7"/>
  <c r="K439" i="7"/>
  <c r="AL439" i="7"/>
  <c r="V439" i="7"/>
  <c r="R439" i="7"/>
  <c r="L439" i="7"/>
  <c r="Y439" i="7"/>
  <c r="J439" i="7"/>
  <c r="F439" i="7"/>
  <c r="AW439" i="7"/>
  <c r="AB439" i="7"/>
  <c r="AS439" i="7"/>
  <c r="AO439" i="7"/>
  <c r="AA439" i="7"/>
  <c r="Z439" i="7"/>
  <c r="AG439" i="7"/>
  <c r="AC439" i="7"/>
  <c r="X439" i="7"/>
  <c r="U439" i="7"/>
  <c r="Q439" i="7"/>
  <c r="AV439" i="7"/>
  <c r="W439" i="7"/>
  <c r="I439" i="7"/>
  <c r="E439" i="7"/>
  <c r="S439" i="7"/>
  <c r="D439" i="7"/>
  <c r="AR439" i="7"/>
  <c r="AJ439" i="7"/>
  <c r="AU439" i="7"/>
  <c r="AM439" i="7"/>
  <c r="AF439" i="7"/>
  <c r="N439" i="7"/>
  <c r="P439" i="7"/>
  <c r="C439" i="7"/>
  <c r="T439" i="7"/>
  <c r="AI439" i="7"/>
  <c r="AQ439" i="7"/>
  <c r="AK439" i="7"/>
  <c r="H439" i="7"/>
  <c r="M439" i="7"/>
  <c r="O439" i="7"/>
  <c r="AX439" i="7"/>
  <c r="AT439" i="7"/>
  <c r="AP439" i="7"/>
  <c r="AY439" i="7"/>
  <c r="AN439" i="7"/>
  <c r="B439" i="7"/>
  <c r="V439" i="10"/>
  <c r="B439" i="10"/>
  <c r="AE439" i="10"/>
  <c r="AR439" i="10"/>
  <c r="J439" i="10"/>
  <c r="AO439" i="10"/>
  <c r="I439" i="10"/>
  <c r="AI439" i="10"/>
  <c r="AW439" i="10"/>
  <c r="AP439" i="10"/>
  <c r="T439" i="10"/>
  <c r="AX439" i="10"/>
  <c r="AA439" i="10"/>
  <c r="AK439" i="10"/>
  <c r="AD439" i="10"/>
  <c r="AM439" i="10"/>
  <c r="AC439" i="10"/>
  <c r="Z439" i="10"/>
  <c r="Y439" i="10"/>
  <c r="R439" i="10"/>
  <c r="S439" i="10"/>
  <c r="H439" i="10"/>
  <c r="M439" i="10"/>
  <c r="F439" i="10"/>
  <c r="AL439" i="10"/>
  <c r="W439" i="10"/>
  <c r="AJ439" i="10"/>
  <c r="AB439" i="10"/>
  <c r="AG439" i="10"/>
  <c r="AN439" i="10"/>
  <c r="C439" i="10"/>
  <c r="P439" i="10"/>
  <c r="AU439" i="10"/>
  <c r="D439" i="10"/>
  <c r="AS439" i="10"/>
  <c r="AQ439" i="10"/>
  <c r="U439" i="10"/>
  <c r="Q439" i="10"/>
  <c r="AV439" i="10"/>
  <c r="AF439" i="10"/>
  <c r="L439" i="10"/>
  <c r="AY439" i="10"/>
  <c r="X439" i="10"/>
  <c r="AT439" i="10"/>
  <c r="AH439" i="10"/>
  <c r="N439" i="10"/>
  <c r="K439" i="10"/>
  <c r="O439" i="10"/>
  <c r="E439" i="10"/>
  <c r="S439" i="8"/>
  <c r="P439" i="8"/>
  <c r="AY439" i="8"/>
  <c r="AH439" i="8"/>
  <c r="D439" i="8"/>
  <c r="AF439" i="8"/>
  <c r="AW439" i="8"/>
  <c r="AP439" i="8"/>
  <c r="AS439" i="8"/>
  <c r="I439" i="8"/>
  <c r="AV439" i="8"/>
  <c r="AD439" i="8"/>
  <c r="Y439" i="8"/>
  <c r="AG439" i="8"/>
  <c r="Z439" i="8"/>
  <c r="R439" i="8"/>
  <c r="AK439" i="8"/>
  <c r="B439" i="8"/>
  <c r="J439" i="8"/>
  <c r="F439" i="8"/>
  <c r="U439" i="8"/>
  <c r="AA439" i="8"/>
  <c r="AR439" i="8"/>
  <c r="AO439" i="8"/>
  <c r="AJ439" i="8"/>
  <c r="AX439" i="8"/>
  <c r="N439" i="8"/>
  <c r="AC439" i="8"/>
  <c r="T439" i="8"/>
  <c r="W439" i="8"/>
  <c r="K439" i="8"/>
  <c r="Q439" i="8"/>
  <c r="AL439" i="8"/>
  <c r="AU439" i="8"/>
  <c r="AM439" i="8"/>
  <c r="E439" i="8"/>
  <c r="M439" i="8"/>
  <c r="H439" i="8"/>
  <c r="X439" i="8"/>
  <c r="AE439" i="8"/>
  <c r="AB439" i="8"/>
  <c r="L439" i="8"/>
  <c r="C439" i="8"/>
  <c r="O439" i="8"/>
  <c r="AQ439" i="8"/>
  <c r="AN439" i="8"/>
  <c r="AI439" i="8"/>
  <c r="AT439" i="8"/>
  <c r="V439" i="8"/>
  <c r="AO440" i="8" l="1"/>
  <c r="C440" i="8"/>
  <c r="AP440" i="8"/>
  <c r="AJ440" i="8"/>
  <c r="AV440" i="8"/>
  <c r="AC440" i="8"/>
  <c r="AX440" i="8"/>
  <c r="V440" i="8"/>
  <c r="AK440" i="8"/>
  <c r="AW440" i="8"/>
  <c r="Q440" i="8"/>
  <c r="AL440" i="8"/>
  <c r="F440" i="8"/>
  <c r="AG440" i="8"/>
  <c r="E440" i="8"/>
  <c r="Z440" i="8"/>
  <c r="AI440" i="8"/>
  <c r="X440" i="8"/>
  <c r="AN440" i="8"/>
  <c r="N440" i="8"/>
  <c r="L440" i="8"/>
  <c r="AR440" i="8"/>
  <c r="AB440" i="8"/>
  <c r="B440" i="8"/>
  <c r="AH440" i="8"/>
  <c r="U440" i="8"/>
  <c r="P440" i="8"/>
  <c r="AU440" i="8"/>
  <c r="J440" i="8"/>
  <c r="T440" i="8"/>
  <c r="D440" i="8"/>
  <c r="AE440" i="8"/>
  <c r="AD440" i="8"/>
  <c r="H440" i="8"/>
  <c r="AY440" i="8"/>
  <c r="K440" i="8"/>
  <c r="AT440" i="8"/>
  <c r="AF440" i="8"/>
  <c r="AM440" i="8"/>
  <c r="AQ440" i="8"/>
  <c r="R440" i="8"/>
  <c r="Y440" i="8"/>
  <c r="O440" i="8"/>
  <c r="M440" i="8"/>
  <c r="I440" i="8"/>
  <c r="AA440" i="8"/>
  <c r="W440" i="8"/>
  <c r="AS440" i="8"/>
  <c r="S440" i="8"/>
  <c r="AB440" i="9"/>
  <c r="AD440" i="9"/>
  <c r="AR440" i="9"/>
  <c r="P440" i="9"/>
  <c r="L440" i="9"/>
  <c r="AA440" i="9"/>
  <c r="AQ440" i="9"/>
  <c r="D440" i="9"/>
  <c r="AI440" i="9"/>
  <c r="F440" i="9"/>
  <c r="J440" i="9"/>
  <c r="AX440" i="9"/>
  <c r="R440" i="9"/>
  <c r="AK440" i="9"/>
  <c r="AV440" i="9"/>
  <c r="AL440" i="9"/>
  <c r="AH440" i="9"/>
  <c r="Y440" i="9"/>
  <c r="AP440" i="9"/>
  <c r="Z440" i="9"/>
  <c r="O440" i="9"/>
  <c r="X440" i="9"/>
  <c r="T440" i="9"/>
  <c r="N440" i="9"/>
  <c r="AY440" i="9"/>
  <c r="AM440" i="9"/>
  <c r="I440" i="9"/>
  <c r="Q440" i="9"/>
  <c r="AE440" i="9"/>
  <c r="AJ440" i="9"/>
  <c r="U440" i="9"/>
  <c r="AS440" i="9"/>
  <c r="AG440" i="9"/>
  <c r="K440" i="9"/>
  <c r="H440" i="9"/>
  <c r="AF440" i="9"/>
  <c r="AO440" i="9"/>
  <c r="W440" i="9"/>
  <c r="AC440" i="9"/>
  <c r="V440" i="9"/>
  <c r="E440" i="9"/>
  <c r="S440" i="9"/>
  <c r="AN440" i="9"/>
  <c r="AU440" i="9"/>
  <c r="B440" i="9"/>
  <c r="C440" i="9"/>
  <c r="M440" i="9"/>
  <c r="AT440" i="9"/>
  <c r="AW440" i="9"/>
  <c r="AY440" i="7"/>
  <c r="AS440" i="7"/>
  <c r="Z440" i="7"/>
  <c r="O440" i="7"/>
  <c r="AK440" i="7"/>
  <c r="AE440" i="7"/>
  <c r="AQ440" i="7"/>
  <c r="N440" i="7"/>
  <c r="U440" i="7"/>
  <c r="Q440" i="7"/>
  <c r="X440" i="7"/>
  <c r="AV440" i="7"/>
  <c r="H440" i="7"/>
  <c r="D440" i="7"/>
  <c r="AL440" i="7"/>
  <c r="AP440" i="7"/>
  <c r="AX440" i="7"/>
  <c r="AR440" i="7"/>
  <c r="AF440" i="7"/>
  <c r="M440" i="7"/>
  <c r="AU440" i="7"/>
  <c r="AJ440" i="7"/>
  <c r="AD440" i="7"/>
  <c r="AC440" i="7"/>
  <c r="L440" i="7"/>
  <c r="AI440" i="7"/>
  <c r="T440" i="7"/>
  <c r="P440" i="7"/>
  <c r="Y440" i="7"/>
  <c r="I440" i="7"/>
  <c r="AT440" i="7"/>
  <c r="AG440" i="7"/>
  <c r="E440" i="7"/>
  <c r="AN440" i="7"/>
  <c r="AH440" i="7"/>
  <c r="S440" i="7"/>
  <c r="AA440" i="7"/>
  <c r="AM440" i="7"/>
  <c r="V440" i="7"/>
  <c r="F440" i="7"/>
  <c r="B440" i="7"/>
  <c r="R440" i="7"/>
  <c r="W440" i="7"/>
  <c r="K440" i="7"/>
  <c r="AW440" i="7"/>
  <c r="C440" i="7"/>
  <c r="AB440" i="7"/>
  <c r="AO440" i="7"/>
  <c r="J440" i="7"/>
  <c r="K440" i="10"/>
  <c r="AQ440" i="10"/>
  <c r="AM440" i="10"/>
  <c r="L440" i="10"/>
  <c r="AT440" i="10"/>
  <c r="AE440" i="10"/>
  <c r="AA440" i="10"/>
  <c r="AW440" i="10"/>
  <c r="AH440" i="10"/>
  <c r="S440" i="10"/>
  <c r="O440" i="10"/>
  <c r="V440" i="10"/>
  <c r="AP440" i="10"/>
  <c r="C440" i="10"/>
  <c r="AV440" i="10"/>
  <c r="J440" i="10"/>
  <c r="AD440" i="10"/>
  <c r="AX440" i="10"/>
  <c r="E440" i="10"/>
  <c r="AS440" i="10"/>
  <c r="R440" i="10"/>
  <c r="AL440" i="10"/>
  <c r="AO440" i="10"/>
  <c r="AU440" i="10"/>
  <c r="P440" i="10"/>
  <c r="Y440" i="10"/>
  <c r="AI440" i="10"/>
  <c r="D440" i="10"/>
  <c r="I440" i="10"/>
  <c r="W440" i="10"/>
  <c r="AY440" i="10"/>
  <c r="AG440" i="10"/>
  <c r="Z440" i="10"/>
  <c r="U440" i="10"/>
  <c r="N440" i="10"/>
  <c r="AR440" i="10"/>
  <c r="B440" i="10"/>
  <c r="AF440" i="10"/>
  <c r="X440" i="10"/>
  <c r="T440" i="10"/>
  <c r="Q440" i="10"/>
  <c r="F440" i="10"/>
  <c r="AK440" i="10"/>
  <c r="AB440" i="10"/>
  <c r="AC440" i="10"/>
  <c r="H440" i="10"/>
  <c r="M440" i="10"/>
  <c r="AN440" i="10"/>
  <c r="AJ440" i="10"/>
  <c r="D440" i="5"/>
  <c r="V440" i="5"/>
  <c r="Z440" i="5"/>
  <c r="E440" i="5"/>
  <c r="AY440" i="5"/>
  <c r="J440" i="5"/>
  <c r="AM440" i="5"/>
  <c r="AX440" i="5"/>
  <c r="AQ440" i="5"/>
  <c r="AI440" i="5"/>
  <c r="AA440" i="5"/>
  <c r="AF440" i="5"/>
  <c r="Y440" i="5"/>
  <c r="AG440" i="5"/>
  <c r="O440" i="5"/>
  <c r="N440" i="5"/>
  <c r="AC440" i="5"/>
  <c r="C440" i="5"/>
  <c r="AW440" i="5"/>
  <c r="T440" i="5"/>
  <c r="AL440" i="5"/>
  <c r="AV440" i="5"/>
  <c r="AE440" i="5"/>
  <c r="S440" i="5"/>
  <c r="B440" i="5"/>
  <c r="AJ440" i="5"/>
  <c r="M440" i="5"/>
  <c r="AS440" i="5"/>
  <c r="W440" i="5"/>
  <c r="AN440" i="5"/>
  <c r="L440" i="5"/>
  <c r="AD440" i="5"/>
  <c r="AO440" i="5"/>
  <c r="Q440" i="5"/>
  <c r="AK440" i="5"/>
  <c r="AB440" i="5"/>
  <c r="AP440" i="5"/>
  <c r="P440" i="5"/>
  <c r="U440" i="5"/>
  <c r="X440" i="5"/>
  <c r="F440" i="5"/>
  <c r="AT440" i="5"/>
  <c r="AH440" i="5"/>
  <c r="AU440" i="5"/>
  <c r="H440" i="5"/>
  <c r="K440" i="5"/>
  <c r="AR440" i="5"/>
  <c r="I440" i="5"/>
  <c r="R440" i="5"/>
  <c r="J440" i="2"/>
  <c r="AF440" i="2"/>
  <c r="C440" i="2"/>
  <c r="AW440" i="2"/>
  <c r="AO440" i="2"/>
  <c r="N440" i="2"/>
  <c r="AS440" i="2"/>
  <c r="AI440" i="2"/>
  <c r="X440" i="2"/>
  <c r="AB440" i="2"/>
  <c r="AQ440" i="2"/>
  <c r="V440" i="2"/>
  <c r="B440" i="2"/>
  <c r="AA440" i="2"/>
  <c r="AE440" i="2"/>
  <c r="AP440" i="2"/>
  <c r="I440" i="2"/>
  <c r="AN440" i="2"/>
  <c r="Z440" i="2"/>
  <c r="E440" i="2"/>
  <c r="AD440" i="2"/>
  <c r="AV440" i="2"/>
  <c r="S440" i="2"/>
  <c r="M440" i="2"/>
  <c r="AR440" i="2"/>
  <c r="F440" i="2"/>
  <c r="U440" i="2"/>
  <c r="Q440" i="2"/>
  <c r="K440" i="2"/>
  <c r="AX440" i="2"/>
  <c r="AT440" i="2"/>
  <c r="P440" i="2"/>
  <c r="AJ440" i="2"/>
  <c r="Y440" i="2"/>
  <c r="W440" i="2"/>
  <c r="L440" i="2"/>
  <c r="AH440" i="2"/>
  <c r="D440" i="2"/>
  <c r="H440" i="2"/>
  <c r="AG440" i="2"/>
  <c r="AL440" i="2"/>
  <c r="AK440" i="2"/>
  <c r="O440" i="2"/>
  <c r="AC440" i="2"/>
  <c r="R440" i="2"/>
  <c r="AU440" i="2"/>
  <c r="T440" i="2"/>
  <c r="AM440" i="2"/>
  <c r="AY440" i="2"/>
  <c r="G442" i="11"/>
  <c r="G441" i="2"/>
  <c r="G441" i="10"/>
  <c r="G441" i="8"/>
  <c r="G441" i="7"/>
  <c r="G441" i="6"/>
  <c r="G441" i="5"/>
  <c r="I440" i="6"/>
  <c r="F440" i="6"/>
  <c r="Y440" i="6"/>
  <c r="Q440" i="6"/>
  <c r="AU440" i="6"/>
  <c r="AR440" i="6"/>
  <c r="AN440" i="6"/>
  <c r="M440" i="6"/>
  <c r="L440" i="6"/>
  <c r="AI440" i="6"/>
  <c r="AF440" i="6"/>
  <c r="AB440" i="6"/>
  <c r="AY440" i="6"/>
  <c r="E440" i="6"/>
  <c r="W440" i="6"/>
  <c r="T440" i="6"/>
  <c r="P440" i="6"/>
  <c r="C440" i="6"/>
  <c r="K440" i="6"/>
  <c r="H440" i="6"/>
  <c r="D440" i="6"/>
  <c r="AO440" i="6"/>
  <c r="AT440" i="6"/>
  <c r="AQ440" i="6"/>
  <c r="AX440" i="6"/>
  <c r="AM440" i="6"/>
  <c r="AH440" i="6"/>
  <c r="AE440" i="6"/>
  <c r="AL440" i="6"/>
  <c r="AJ440" i="6"/>
  <c r="V440" i="6"/>
  <c r="S440" i="6"/>
  <c r="Z440" i="6"/>
  <c r="AC440" i="6"/>
  <c r="J440" i="6"/>
  <c r="N440" i="6"/>
  <c r="AA440" i="6"/>
  <c r="AS440" i="6"/>
  <c r="AP440" i="6"/>
  <c r="B440" i="6"/>
  <c r="X440" i="6"/>
  <c r="AG440" i="6"/>
  <c r="AD440" i="6"/>
  <c r="AW440" i="6"/>
  <c r="O440" i="6"/>
  <c r="U440" i="6"/>
  <c r="R440" i="6"/>
  <c r="AK440" i="6"/>
  <c r="AV440" i="6"/>
  <c r="G440" i="7"/>
  <c r="AQ441" i="10" l="1"/>
  <c r="AN441" i="10"/>
  <c r="M441" i="10"/>
  <c r="AI441" i="10"/>
  <c r="AE441" i="10"/>
  <c r="AB441" i="10"/>
  <c r="AV441" i="10"/>
  <c r="W441" i="10"/>
  <c r="S441" i="10"/>
  <c r="P441" i="10"/>
  <c r="AJ441" i="10"/>
  <c r="C441" i="10"/>
  <c r="D441" i="10"/>
  <c r="X441" i="10"/>
  <c r="AH441" i="10"/>
  <c r="AS441" i="10"/>
  <c r="AP441" i="10"/>
  <c r="AX441" i="10"/>
  <c r="L441" i="10"/>
  <c r="AA441" i="10"/>
  <c r="AG441" i="10"/>
  <c r="AD441" i="10"/>
  <c r="AL441" i="10"/>
  <c r="V441" i="10"/>
  <c r="AY441" i="10"/>
  <c r="I441" i="10"/>
  <c r="F441" i="10"/>
  <c r="N441" i="10"/>
  <c r="K441" i="10"/>
  <c r="AF441" i="10"/>
  <c r="Y441" i="10"/>
  <c r="T441" i="10"/>
  <c r="O441" i="10"/>
  <c r="H441" i="10"/>
  <c r="J441" i="10"/>
  <c r="R441" i="10"/>
  <c r="AU441" i="10"/>
  <c r="AO441" i="10"/>
  <c r="AT441" i="10"/>
  <c r="AC441" i="10"/>
  <c r="AM441" i="10"/>
  <c r="E441" i="10"/>
  <c r="B441" i="10"/>
  <c r="AK441" i="10"/>
  <c r="U441" i="10"/>
  <c r="Q441" i="10"/>
  <c r="AW441" i="10"/>
  <c r="AR441" i="10"/>
  <c r="Z441" i="10"/>
  <c r="AW441" i="5"/>
  <c r="AJ441" i="5"/>
  <c r="AE441" i="5"/>
  <c r="AN441" i="5"/>
  <c r="AK441" i="5"/>
  <c r="R441" i="5"/>
  <c r="D441" i="5"/>
  <c r="AM441" i="5"/>
  <c r="Y441" i="5"/>
  <c r="AI441" i="5"/>
  <c r="AB441" i="5"/>
  <c r="U441" i="5"/>
  <c r="M441" i="5"/>
  <c r="Q441" i="5"/>
  <c r="C441" i="5"/>
  <c r="O441" i="5"/>
  <c r="AT441" i="5"/>
  <c r="AG441" i="5"/>
  <c r="AA441" i="5"/>
  <c r="I441" i="5"/>
  <c r="AH441" i="5"/>
  <c r="P441" i="5"/>
  <c r="W441" i="5"/>
  <c r="F441" i="5"/>
  <c r="V441" i="5"/>
  <c r="AV441" i="5"/>
  <c r="AY441" i="5"/>
  <c r="AP441" i="5"/>
  <c r="AX441" i="5"/>
  <c r="J441" i="5"/>
  <c r="AD441" i="5"/>
  <c r="AS441" i="5"/>
  <c r="X441" i="5"/>
  <c r="Z441" i="5"/>
  <c r="AF441" i="5"/>
  <c r="AU441" i="5"/>
  <c r="E441" i="5"/>
  <c r="L441" i="5"/>
  <c r="AC441" i="5"/>
  <c r="K441" i="5"/>
  <c r="S441" i="5"/>
  <c r="AQ441" i="5"/>
  <c r="AO441" i="5"/>
  <c r="AL441" i="5"/>
  <c r="N441" i="5"/>
  <c r="AR441" i="5"/>
  <c r="B441" i="5"/>
  <c r="H441" i="5"/>
  <c r="T441" i="5"/>
  <c r="AV441" i="2"/>
  <c r="AP441" i="2"/>
  <c r="J441" i="2"/>
  <c r="T441" i="2"/>
  <c r="AJ441" i="2"/>
  <c r="AN441" i="2"/>
  <c r="AA441" i="2"/>
  <c r="AF441" i="2"/>
  <c r="S441" i="2"/>
  <c r="B441" i="2"/>
  <c r="AB441" i="2"/>
  <c r="M441" i="2"/>
  <c r="H441" i="2"/>
  <c r="R441" i="2"/>
  <c r="P441" i="2"/>
  <c r="AO441" i="2"/>
  <c r="AY441" i="2"/>
  <c r="AU441" i="2"/>
  <c r="D441" i="2"/>
  <c r="Z441" i="2"/>
  <c r="AE441" i="2"/>
  <c r="C441" i="2"/>
  <c r="AG441" i="2"/>
  <c r="AM441" i="2"/>
  <c r="AX441" i="2"/>
  <c r="AT441" i="2"/>
  <c r="AQ441" i="2"/>
  <c r="AI441" i="2"/>
  <c r="AW441" i="2"/>
  <c r="W441" i="2"/>
  <c r="AC441" i="2"/>
  <c r="O441" i="2"/>
  <c r="X441" i="2"/>
  <c r="V441" i="2"/>
  <c r="N441" i="2"/>
  <c r="AH441" i="2"/>
  <c r="E441" i="2"/>
  <c r="Q441" i="2"/>
  <c r="F441" i="2"/>
  <c r="AR441" i="2"/>
  <c r="AL441" i="2"/>
  <c r="AK441" i="2"/>
  <c r="AS441" i="2"/>
  <c r="U441" i="2"/>
  <c r="I441" i="2"/>
  <c r="L441" i="2"/>
  <c r="Y441" i="2"/>
  <c r="K441" i="2"/>
  <c r="AD441" i="2"/>
  <c r="AS441" i="6"/>
  <c r="AO441" i="6"/>
  <c r="AY441" i="6"/>
  <c r="Y441" i="6"/>
  <c r="AF441" i="6"/>
  <c r="AC441" i="6"/>
  <c r="AJ441" i="6"/>
  <c r="V441" i="6"/>
  <c r="T441" i="6"/>
  <c r="Q441" i="6"/>
  <c r="X441" i="6"/>
  <c r="M441" i="6"/>
  <c r="H441" i="6"/>
  <c r="E441" i="6"/>
  <c r="L441" i="6"/>
  <c r="O441" i="6"/>
  <c r="AR441" i="6"/>
  <c r="AN441" i="6"/>
  <c r="AW441" i="6"/>
  <c r="J441" i="6"/>
  <c r="AQ441" i="6"/>
  <c r="AE441" i="6"/>
  <c r="AB441" i="6"/>
  <c r="AI441" i="6"/>
  <c r="AU441" i="6"/>
  <c r="AX441" i="6"/>
  <c r="S441" i="6"/>
  <c r="P441" i="6"/>
  <c r="W441" i="6"/>
  <c r="C441" i="6"/>
  <c r="AV441" i="6"/>
  <c r="D441" i="6"/>
  <c r="K441" i="6"/>
  <c r="AT441" i="6"/>
  <c r="AP441" i="6"/>
  <c r="AL441" i="6"/>
  <c r="AM441" i="6"/>
  <c r="AG441" i="6"/>
  <c r="AD441" i="6"/>
  <c r="Z441" i="6"/>
  <c r="AK441" i="6"/>
  <c r="U441" i="6"/>
  <c r="R441" i="6"/>
  <c r="N441" i="6"/>
  <c r="AH441" i="6"/>
  <c r="I441" i="6"/>
  <c r="F441" i="6"/>
  <c r="B441" i="6"/>
  <c r="AA441" i="6"/>
  <c r="G443" i="11"/>
  <c r="G442" i="2"/>
  <c r="G442" i="10"/>
  <c r="G442" i="9"/>
  <c r="G442" i="7"/>
  <c r="G442" i="6"/>
  <c r="G442" i="5"/>
  <c r="AP441" i="7"/>
  <c r="AY441" i="7"/>
  <c r="Q441" i="7"/>
  <c r="AE441" i="7"/>
  <c r="AS441" i="7"/>
  <c r="AB441" i="7"/>
  <c r="AD441" i="7"/>
  <c r="P441" i="7"/>
  <c r="V441" i="7"/>
  <c r="AG441" i="7"/>
  <c r="N441" i="7"/>
  <c r="D441" i="7"/>
  <c r="AV441" i="7"/>
  <c r="U441" i="7"/>
  <c r="AO441" i="7"/>
  <c r="AX441" i="7"/>
  <c r="L441" i="7"/>
  <c r="I441" i="7"/>
  <c r="AA441" i="7"/>
  <c r="Z441" i="7"/>
  <c r="AH441" i="7"/>
  <c r="AR441" i="7"/>
  <c r="M441" i="7"/>
  <c r="C441" i="7"/>
  <c r="AT441" i="7"/>
  <c r="AF441" i="7"/>
  <c r="AM441" i="7"/>
  <c r="AW441" i="7"/>
  <c r="AN441" i="7"/>
  <c r="T441" i="7"/>
  <c r="Y441" i="7"/>
  <c r="W441" i="7"/>
  <c r="AK441" i="7"/>
  <c r="H441" i="7"/>
  <c r="K441" i="7"/>
  <c r="B441" i="7"/>
  <c r="AJ441" i="7"/>
  <c r="AQ441" i="7"/>
  <c r="AL441" i="7"/>
  <c r="AU441" i="7"/>
  <c r="AI441" i="7"/>
  <c r="AC441" i="7"/>
  <c r="X441" i="7"/>
  <c r="S441" i="7"/>
  <c r="E441" i="7"/>
  <c r="O441" i="7"/>
  <c r="J441" i="7"/>
  <c r="R441" i="7"/>
  <c r="F441" i="7"/>
  <c r="Z441" i="9"/>
  <c r="J441" i="9"/>
  <c r="H441" i="9"/>
  <c r="F441" i="9"/>
  <c r="N441" i="9"/>
  <c r="AP441" i="9"/>
  <c r="AF441" i="9"/>
  <c r="AS441" i="9"/>
  <c r="AV441" i="9"/>
  <c r="E441" i="9"/>
  <c r="R441" i="9"/>
  <c r="AK441" i="9"/>
  <c r="AY441" i="9"/>
  <c r="X441" i="9"/>
  <c r="U441" i="9"/>
  <c r="Q441" i="9"/>
  <c r="M441" i="9"/>
  <c r="AC441" i="9"/>
  <c r="K441" i="9"/>
  <c r="AW441" i="9"/>
  <c r="AM441" i="9"/>
  <c r="AQ441" i="9"/>
  <c r="AU441" i="9"/>
  <c r="AA441" i="9"/>
  <c r="AB441" i="9"/>
  <c r="P441" i="9"/>
  <c r="O441" i="9"/>
  <c r="V441" i="9"/>
  <c r="AD441" i="9"/>
  <c r="C441" i="9"/>
  <c r="AO441" i="9"/>
  <c r="Y441" i="9"/>
  <c r="AX441" i="9"/>
  <c r="D441" i="9"/>
  <c r="W441" i="9"/>
  <c r="AJ441" i="9"/>
  <c r="AH441" i="9"/>
  <c r="AI441" i="9"/>
  <c r="AG441" i="9"/>
  <c r="S441" i="9"/>
  <c r="AT441" i="9"/>
  <c r="AE441" i="9"/>
  <c r="AL441" i="9"/>
  <c r="B441" i="9"/>
  <c r="L441" i="9"/>
  <c r="AR441" i="9"/>
  <c r="AN441" i="9"/>
  <c r="I441" i="9"/>
  <c r="T441" i="9"/>
  <c r="AL441" i="8"/>
  <c r="AG441" i="8"/>
  <c r="W441" i="8"/>
  <c r="AT441" i="8"/>
  <c r="Z441" i="8"/>
  <c r="Q441" i="8"/>
  <c r="D441" i="8"/>
  <c r="AP441" i="8"/>
  <c r="N441" i="8"/>
  <c r="AS441" i="8"/>
  <c r="AD441" i="8"/>
  <c r="U441" i="8"/>
  <c r="AK441" i="8"/>
  <c r="AR441" i="8"/>
  <c r="S441" i="8"/>
  <c r="K441" i="8"/>
  <c r="C441" i="8"/>
  <c r="X441" i="8"/>
  <c r="AF441" i="8"/>
  <c r="E441" i="8"/>
  <c r="Y441" i="8"/>
  <c r="V441" i="8"/>
  <c r="M441" i="8"/>
  <c r="AU441" i="8"/>
  <c r="AV441" i="8"/>
  <c r="AI441" i="8"/>
  <c r="AJ441" i="8"/>
  <c r="AE441" i="8"/>
  <c r="L441" i="8"/>
  <c r="R441" i="8"/>
  <c r="AY441" i="8"/>
  <c r="AC441" i="8"/>
  <c r="F441" i="8"/>
  <c r="AM441" i="8"/>
  <c r="I441" i="8"/>
  <c r="AQ441" i="8"/>
  <c r="AA441" i="8"/>
  <c r="AB441" i="8"/>
  <c r="T441" i="8"/>
  <c r="O441" i="8"/>
  <c r="H441" i="8"/>
  <c r="P441" i="8"/>
  <c r="AX441" i="8"/>
  <c r="AH441" i="8"/>
  <c r="AN441" i="8"/>
  <c r="AW441" i="8"/>
  <c r="AO441" i="8"/>
  <c r="B441" i="8"/>
  <c r="J441" i="8"/>
  <c r="G441" i="9"/>
  <c r="AK442" i="9" l="1"/>
  <c r="AA442" i="9"/>
  <c r="AC442" i="9"/>
  <c r="T442" i="9"/>
  <c r="C442" i="9"/>
  <c r="Y442" i="9"/>
  <c r="I442" i="9"/>
  <c r="S442" i="9"/>
  <c r="M442" i="9"/>
  <c r="AO442" i="9"/>
  <c r="L442" i="9"/>
  <c r="AD442" i="9"/>
  <c r="AB442" i="9"/>
  <c r="AT442" i="9"/>
  <c r="K442" i="9"/>
  <c r="R442" i="9"/>
  <c r="AH442" i="9"/>
  <c r="AU442" i="9"/>
  <c r="Q442" i="9"/>
  <c r="V442" i="9"/>
  <c r="AL442" i="9"/>
  <c r="D442" i="9"/>
  <c r="AP442" i="9"/>
  <c r="AI442" i="9"/>
  <c r="U442" i="9"/>
  <c r="Z442" i="9"/>
  <c r="F442" i="9"/>
  <c r="P442" i="9"/>
  <c r="AV442" i="9"/>
  <c r="AE442" i="9"/>
  <c r="AM442" i="9"/>
  <c r="AQ442" i="9"/>
  <c r="X442" i="9"/>
  <c r="AS442" i="9"/>
  <c r="J442" i="9"/>
  <c r="AR442" i="9"/>
  <c r="H442" i="9"/>
  <c r="AN442" i="9"/>
  <c r="AY442" i="9"/>
  <c r="N442" i="9"/>
  <c r="AX442" i="9"/>
  <c r="O442" i="9"/>
  <c r="B442" i="9"/>
  <c r="AW442" i="9"/>
  <c r="AJ442" i="9"/>
  <c r="AG442" i="9"/>
  <c r="E442" i="9"/>
  <c r="AF442" i="9"/>
  <c r="W442" i="9"/>
  <c r="AP442" i="10"/>
  <c r="AY442" i="10"/>
  <c r="X442" i="10"/>
  <c r="I442" i="10"/>
  <c r="AD442" i="10"/>
  <c r="AM442" i="10"/>
  <c r="L442" i="10"/>
  <c r="H442" i="10"/>
  <c r="R442" i="10"/>
  <c r="AA442" i="10"/>
  <c r="AU442" i="10"/>
  <c r="AS442" i="10"/>
  <c r="F442" i="10"/>
  <c r="O442" i="10"/>
  <c r="AI442" i="10"/>
  <c r="AR442" i="10"/>
  <c r="AO442" i="10"/>
  <c r="C442" i="10"/>
  <c r="W442" i="10"/>
  <c r="AK442" i="10"/>
  <c r="AC442" i="10"/>
  <c r="AX442" i="10"/>
  <c r="K442" i="10"/>
  <c r="AG442" i="10"/>
  <c r="E442" i="10"/>
  <c r="Z442" i="10"/>
  <c r="AH442" i="10"/>
  <c r="AF442" i="10"/>
  <c r="B442" i="10"/>
  <c r="AQ442" i="10"/>
  <c r="AV442" i="10"/>
  <c r="AE442" i="10"/>
  <c r="AJ442" i="10"/>
  <c r="S442" i="10"/>
  <c r="AT442" i="10"/>
  <c r="V442" i="10"/>
  <c r="Q442" i="10"/>
  <c r="J442" i="10"/>
  <c r="AB442" i="10"/>
  <c r="M442" i="10"/>
  <c r="D442" i="10"/>
  <c r="Y442" i="10"/>
  <c r="AN442" i="10"/>
  <c r="P442" i="10"/>
  <c r="AL442" i="10"/>
  <c r="N442" i="10"/>
  <c r="T442" i="10"/>
  <c r="AW442" i="10"/>
  <c r="U442" i="10"/>
  <c r="AW442" i="8"/>
  <c r="AT442" i="8"/>
  <c r="N442" i="8"/>
  <c r="AG442" i="8"/>
  <c r="AB442" i="8"/>
  <c r="AK442" i="8"/>
  <c r="AH442" i="8"/>
  <c r="AF442" i="8"/>
  <c r="U442" i="8"/>
  <c r="AA442" i="8"/>
  <c r="Y442" i="8"/>
  <c r="V442" i="8"/>
  <c r="T442" i="8"/>
  <c r="M442" i="8"/>
  <c r="J442" i="8"/>
  <c r="AC442" i="8"/>
  <c r="P442" i="8"/>
  <c r="AV442" i="8"/>
  <c r="AM442" i="8"/>
  <c r="F442" i="8"/>
  <c r="Q442" i="8"/>
  <c r="AJ442" i="8"/>
  <c r="S442" i="8"/>
  <c r="AS442" i="8"/>
  <c r="E442" i="8"/>
  <c r="X442" i="8"/>
  <c r="C442" i="8"/>
  <c r="Z442" i="8"/>
  <c r="AR442" i="8"/>
  <c r="L442" i="8"/>
  <c r="AY442" i="8"/>
  <c r="B442" i="8"/>
  <c r="AQ442" i="8"/>
  <c r="AU442" i="8"/>
  <c r="AE442" i="8"/>
  <c r="AP442" i="8"/>
  <c r="AN442" i="8"/>
  <c r="AI442" i="8"/>
  <c r="O442" i="8"/>
  <c r="I442" i="8"/>
  <c r="AL442" i="8"/>
  <c r="K442" i="8"/>
  <c r="AD442" i="8"/>
  <c r="H442" i="8"/>
  <c r="D442" i="8"/>
  <c r="AO442" i="8"/>
  <c r="R442" i="8"/>
  <c r="W442" i="8"/>
  <c r="AX442" i="8"/>
  <c r="AY442" i="5"/>
  <c r="H442" i="5"/>
  <c r="T442" i="5"/>
  <c r="AH442" i="5"/>
  <c r="AM442" i="5"/>
  <c r="AU442" i="5"/>
  <c r="B442" i="5"/>
  <c r="E442" i="5"/>
  <c r="AA442" i="5"/>
  <c r="AG442" i="5"/>
  <c r="AK442" i="5"/>
  <c r="AF442" i="5"/>
  <c r="AO442" i="5"/>
  <c r="S442" i="5"/>
  <c r="Q442" i="5"/>
  <c r="AE442" i="5"/>
  <c r="Y442" i="5"/>
  <c r="F442" i="5"/>
  <c r="AJ442" i="5"/>
  <c r="L442" i="5"/>
  <c r="AS442" i="5"/>
  <c r="O442" i="5"/>
  <c r="AP442" i="5"/>
  <c r="AL442" i="5"/>
  <c r="W442" i="5"/>
  <c r="AX442" i="5"/>
  <c r="AD442" i="5"/>
  <c r="X442" i="5"/>
  <c r="D442" i="5"/>
  <c r="M442" i="5"/>
  <c r="AC442" i="5"/>
  <c r="AN442" i="5"/>
  <c r="AW442" i="5"/>
  <c r="V442" i="5"/>
  <c r="J442" i="5"/>
  <c r="R442" i="5"/>
  <c r="Z442" i="5"/>
  <c r="AB442" i="5"/>
  <c r="N442" i="5"/>
  <c r="P442" i="5"/>
  <c r="K442" i="5"/>
  <c r="AI442" i="5"/>
  <c r="U442" i="5"/>
  <c r="AR442" i="5"/>
  <c r="AV442" i="5"/>
  <c r="C442" i="5"/>
  <c r="AQ442" i="5"/>
  <c r="I442" i="5"/>
  <c r="AT442" i="5"/>
  <c r="AC442" i="2"/>
  <c r="AX442" i="2"/>
  <c r="AR442" i="2"/>
  <c r="P442" i="2"/>
  <c r="AL442" i="2"/>
  <c r="AB442" i="2"/>
  <c r="AO442" i="2"/>
  <c r="C442" i="2"/>
  <c r="W442" i="2"/>
  <c r="B442" i="2"/>
  <c r="AQ442" i="2"/>
  <c r="AV442" i="2"/>
  <c r="F442" i="2"/>
  <c r="AW442" i="2"/>
  <c r="AJ442" i="2"/>
  <c r="AI442" i="2"/>
  <c r="AK442" i="2"/>
  <c r="AA442" i="2"/>
  <c r="AG442" i="2"/>
  <c r="U442" i="2"/>
  <c r="T442" i="2"/>
  <c r="AU442" i="2"/>
  <c r="AF442" i="2"/>
  <c r="AT442" i="2"/>
  <c r="AN442" i="2"/>
  <c r="AE442" i="2"/>
  <c r="AS442" i="2"/>
  <c r="L442" i="2"/>
  <c r="AH442" i="2"/>
  <c r="Y442" i="2"/>
  <c r="K442" i="2"/>
  <c r="S442" i="2"/>
  <c r="R442" i="2"/>
  <c r="V442" i="2"/>
  <c r="I442" i="2"/>
  <c r="AY442" i="2"/>
  <c r="O442" i="2"/>
  <c r="AD442" i="2"/>
  <c r="D442" i="2"/>
  <c r="Z442" i="2"/>
  <c r="N442" i="2"/>
  <c r="M442" i="2"/>
  <c r="Q442" i="2"/>
  <c r="AP442" i="2"/>
  <c r="AM442" i="2"/>
  <c r="H442" i="2"/>
  <c r="X442" i="2"/>
  <c r="E442" i="2"/>
  <c r="J442" i="2"/>
  <c r="G444" i="11"/>
  <c r="G443" i="2"/>
  <c r="G443" i="10"/>
  <c r="G443" i="9"/>
  <c r="G443" i="8"/>
  <c r="G443" i="7"/>
  <c r="G443" i="6"/>
  <c r="G443" i="5"/>
  <c r="R442" i="6"/>
  <c r="AJ442" i="6"/>
  <c r="M442" i="6"/>
  <c r="U442" i="6"/>
  <c r="F442" i="6"/>
  <c r="X442" i="6"/>
  <c r="AF442" i="6"/>
  <c r="AM442" i="6"/>
  <c r="AO442" i="6"/>
  <c r="L442" i="6"/>
  <c r="K442" i="6"/>
  <c r="T442" i="6"/>
  <c r="AC442" i="6"/>
  <c r="AT442" i="6"/>
  <c r="AE442" i="6"/>
  <c r="B442" i="6"/>
  <c r="Q442" i="6"/>
  <c r="AH442" i="6"/>
  <c r="I442" i="6"/>
  <c r="AW442" i="6"/>
  <c r="E442" i="6"/>
  <c r="V442" i="6"/>
  <c r="AX442" i="6"/>
  <c r="AS442" i="6"/>
  <c r="AN442" i="6"/>
  <c r="J442" i="6"/>
  <c r="AA442" i="6"/>
  <c r="AL442" i="6"/>
  <c r="AB442" i="6"/>
  <c r="AK442" i="6"/>
  <c r="H442" i="6"/>
  <c r="W442" i="6"/>
  <c r="P442" i="6"/>
  <c r="O442" i="6"/>
  <c r="AU442" i="6"/>
  <c r="Z442" i="6"/>
  <c r="AQ442" i="6"/>
  <c r="D442" i="6"/>
  <c r="AI442" i="6"/>
  <c r="Y442" i="6"/>
  <c r="S442" i="6"/>
  <c r="AD442" i="6"/>
  <c r="AV442" i="6"/>
  <c r="AG442" i="6"/>
  <c r="AR442" i="6"/>
  <c r="AP442" i="6"/>
  <c r="AY442" i="6"/>
  <c r="N442" i="6"/>
  <c r="C442" i="6"/>
  <c r="AE442" i="7"/>
  <c r="AJ442" i="7"/>
  <c r="AF442" i="7"/>
  <c r="J442" i="7"/>
  <c r="L442" i="7"/>
  <c r="S442" i="7"/>
  <c r="V442" i="7"/>
  <c r="P442" i="7"/>
  <c r="AM442" i="7"/>
  <c r="H442" i="7"/>
  <c r="B442" i="7"/>
  <c r="D442" i="7"/>
  <c r="AP442" i="7"/>
  <c r="AW442" i="7"/>
  <c r="AA442" i="7"/>
  <c r="AL442" i="7"/>
  <c r="AD442" i="7"/>
  <c r="AI442" i="7"/>
  <c r="Z442" i="7"/>
  <c r="N442" i="7"/>
  <c r="R442" i="7"/>
  <c r="U442" i="7"/>
  <c r="AV442" i="7"/>
  <c r="AS442" i="7"/>
  <c r="F442" i="7"/>
  <c r="E442" i="7"/>
  <c r="Y442" i="7"/>
  <c r="O442" i="7"/>
  <c r="AY442" i="7"/>
  <c r="AU442" i="7"/>
  <c r="AR442" i="7"/>
  <c r="AH442" i="7"/>
  <c r="AK442" i="7"/>
  <c r="AG442" i="7"/>
  <c r="T442" i="7"/>
  <c r="M442" i="7"/>
  <c r="W442" i="7"/>
  <c r="Q442" i="7"/>
  <c r="AO442" i="7"/>
  <c r="AC442" i="7"/>
  <c r="I442" i="7"/>
  <c r="C442" i="7"/>
  <c r="K442" i="7"/>
  <c r="AB442" i="7"/>
  <c r="AQ442" i="7"/>
  <c r="AX442" i="7"/>
  <c r="AT442" i="7"/>
  <c r="AN442" i="7"/>
  <c r="X442" i="7"/>
  <c r="G442" i="8"/>
  <c r="AI443" i="9" l="1"/>
  <c r="Y443" i="9"/>
  <c r="M443" i="9"/>
  <c r="N443" i="9"/>
  <c r="AD443" i="9"/>
  <c r="W443" i="9"/>
  <c r="AG443" i="9"/>
  <c r="E443" i="9"/>
  <c r="K443" i="9"/>
  <c r="AM443" i="9"/>
  <c r="L443" i="9"/>
  <c r="D443" i="9"/>
  <c r="AT443" i="9"/>
  <c r="X443" i="9"/>
  <c r="AE443" i="9"/>
  <c r="AS443" i="9"/>
  <c r="AH443" i="9"/>
  <c r="F443" i="9"/>
  <c r="I443" i="9"/>
  <c r="B443" i="9"/>
  <c r="V443" i="9"/>
  <c r="AL443" i="9"/>
  <c r="AY443" i="9"/>
  <c r="AV443" i="9"/>
  <c r="J443" i="9"/>
  <c r="R443" i="9"/>
  <c r="U443" i="9"/>
  <c r="AQ443" i="9"/>
  <c r="AR443" i="9"/>
  <c r="AK443" i="9"/>
  <c r="AX443" i="9"/>
  <c r="AP443" i="9"/>
  <c r="AF443" i="9"/>
  <c r="Q443" i="9"/>
  <c r="S443" i="9"/>
  <c r="AB443" i="9"/>
  <c r="AW443" i="9"/>
  <c r="O443" i="9"/>
  <c r="Z443" i="9"/>
  <c r="C443" i="9"/>
  <c r="AA443" i="9"/>
  <c r="AU443" i="9"/>
  <c r="AC443" i="9"/>
  <c r="T443" i="9"/>
  <c r="H443" i="9"/>
  <c r="AJ443" i="9"/>
  <c r="P443" i="9"/>
  <c r="AN443" i="9"/>
  <c r="AO443" i="9"/>
  <c r="E443" i="10"/>
  <c r="Z443" i="10"/>
  <c r="AH443" i="10"/>
  <c r="K443" i="10"/>
  <c r="AN443" i="10"/>
  <c r="N443" i="10"/>
  <c r="V443" i="10"/>
  <c r="AB443" i="10"/>
  <c r="B443" i="10"/>
  <c r="J443" i="10"/>
  <c r="F443" i="10"/>
  <c r="P443" i="10"/>
  <c r="AW443" i="10"/>
  <c r="AS443" i="10"/>
  <c r="AQ443" i="10"/>
  <c r="D443" i="10"/>
  <c r="AK443" i="10"/>
  <c r="AG443" i="10"/>
  <c r="AP443" i="10"/>
  <c r="AY443" i="10"/>
  <c r="Y443" i="10"/>
  <c r="U443" i="10"/>
  <c r="AI443" i="10"/>
  <c r="AA443" i="10"/>
  <c r="AV443" i="10"/>
  <c r="AR443" i="10"/>
  <c r="AU443" i="10"/>
  <c r="AO443" i="10"/>
  <c r="C443" i="10"/>
  <c r="X443" i="10"/>
  <c r="T443" i="10"/>
  <c r="W443" i="10"/>
  <c r="O443" i="10"/>
  <c r="AD443" i="10"/>
  <c r="AX443" i="10"/>
  <c r="S443" i="10"/>
  <c r="AL443" i="10"/>
  <c r="M443" i="10"/>
  <c r="AJ443" i="10"/>
  <c r="L443" i="10"/>
  <c r="AT443" i="10"/>
  <c r="I443" i="10"/>
  <c r="AC443" i="10"/>
  <c r="H443" i="10"/>
  <c r="AM443" i="10"/>
  <c r="AE443" i="10"/>
  <c r="Q443" i="10"/>
  <c r="AF443" i="10"/>
  <c r="R443" i="10"/>
  <c r="G445" i="11"/>
  <c r="G444" i="2"/>
  <c r="G444" i="10"/>
  <c r="G444" i="9"/>
  <c r="G444" i="8"/>
  <c r="G444" i="6"/>
  <c r="G444" i="5"/>
  <c r="D443" i="6"/>
  <c r="AK443" i="6"/>
  <c r="L443" i="6"/>
  <c r="U443" i="6"/>
  <c r="AY443" i="6"/>
  <c r="Y443" i="6"/>
  <c r="AP443" i="6"/>
  <c r="AU443" i="6"/>
  <c r="AM443" i="6"/>
  <c r="M443" i="6"/>
  <c r="K443" i="6"/>
  <c r="S443" i="6"/>
  <c r="AA443" i="6"/>
  <c r="AT443" i="6"/>
  <c r="AJ443" i="6"/>
  <c r="AD443" i="6"/>
  <c r="O443" i="6"/>
  <c r="AH443" i="6"/>
  <c r="I443" i="6"/>
  <c r="W443" i="6"/>
  <c r="AO443" i="6"/>
  <c r="C443" i="6"/>
  <c r="V443" i="6"/>
  <c r="AI443" i="6"/>
  <c r="R443" i="6"/>
  <c r="AC443" i="6"/>
  <c r="AX443" i="6"/>
  <c r="J443" i="6"/>
  <c r="AS443" i="6"/>
  <c r="Q443" i="6"/>
  <c r="AL443" i="6"/>
  <c r="AR443" i="6"/>
  <c r="AG443" i="6"/>
  <c r="E443" i="6"/>
  <c r="Z443" i="6"/>
  <c r="AF443" i="6"/>
  <c r="F443" i="6"/>
  <c r="AN443" i="6"/>
  <c r="N443" i="6"/>
  <c r="T443" i="6"/>
  <c r="AE443" i="6"/>
  <c r="AW443" i="6"/>
  <c r="H443" i="6"/>
  <c r="AQ443" i="6"/>
  <c r="X443" i="6"/>
  <c r="AV443" i="6"/>
  <c r="B443" i="6"/>
  <c r="AB443" i="6"/>
  <c r="P443" i="6"/>
  <c r="AW443" i="5"/>
  <c r="S443" i="5"/>
  <c r="AN443" i="5"/>
  <c r="AB443" i="5"/>
  <c r="AK443" i="5"/>
  <c r="D443" i="5"/>
  <c r="O443" i="5"/>
  <c r="U443" i="5"/>
  <c r="Y443" i="5"/>
  <c r="AT443" i="5"/>
  <c r="AG443" i="5"/>
  <c r="M443" i="5"/>
  <c r="AE443" i="5"/>
  <c r="I443" i="5"/>
  <c r="F443" i="5"/>
  <c r="AV443" i="5"/>
  <c r="P443" i="5"/>
  <c r="AF443" i="5"/>
  <c r="C443" i="5"/>
  <c r="AJ443" i="5"/>
  <c r="AR443" i="5"/>
  <c r="H443" i="5"/>
  <c r="AY443" i="5"/>
  <c r="X443" i="5"/>
  <c r="AC443" i="5"/>
  <c r="AQ443" i="5"/>
  <c r="AU443" i="5"/>
  <c r="AX443" i="5"/>
  <c r="L443" i="5"/>
  <c r="K443" i="5"/>
  <c r="AM443" i="5"/>
  <c r="AS443" i="5"/>
  <c r="Z443" i="5"/>
  <c r="T443" i="5"/>
  <c r="R443" i="5"/>
  <c r="AA443" i="5"/>
  <c r="AL443" i="5"/>
  <c r="J443" i="5"/>
  <c r="N443" i="5"/>
  <c r="B443" i="5"/>
  <c r="AI443" i="5"/>
  <c r="E443" i="5"/>
  <c r="AH443" i="5"/>
  <c r="AP443" i="5"/>
  <c r="AO443" i="5"/>
  <c r="Q443" i="5"/>
  <c r="V443" i="5"/>
  <c r="AD443" i="5"/>
  <c r="W443" i="5"/>
  <c r="AE443" i="7"/>
  <c r="X443" i="7"/>
  <c r="AH443" i="7"/>
  <c r="S443" i="7"/>
  <c r="O443" i="7"/>
  <c r="J443" i="7"/>
  <c r="AG443" i="7"/>
  <c r="R443" i="7"/>
  <c r="AR443" i="7"/>
  <c r="AX443" i="7"/>
  <c r="AF443" i="7"/>
  <c r="AY443" i="7"/>
  <c r="AO443" i="7"/>
  <c r="AD443" i="7"/>
  <c r="Z443" i="7"/>
  <c r="U443" i="7"/>
  <c r="AP443" i="7"/>
  <c r="AC443" i="7"/>
  <c r="N443" i="7"/>
  <c r="C443" i="7"/>
  <c r="AK443" i="7"/>
  <c r="AU443" i="7"/>
  <c r="Q443" i="7"/>
  <c r="AQ443" i="7"/>
  <c r="AW443" i="7"/>
  <c r="E443" i="7"/>
  <c r="AA443" i="7"/>
  <c r="W443" i="7"/>
  <c r="L443" i="7"/>
  <c r="AN443" i="7"/>
  <c r="M443" i="7"/>
  <c r="B443" i="7"/>
  <c r="AB443" i="7"/>
  <c r="AM443" i="7"/>
  <c r="AV443" i="7"/>
  <c r="P443" i="7"/>
  <c r="Y443" i="7"/>
  <c r="V443" i="7"/>
  <c r="F443" i="7"/>
  <c r="D443" i="7"/>
  <c r="K443" i="7"/>
  <c r="AT443" i="7"/>
  <c r="AI443" i="7"/>
  <c r="AS443" i="7"/>
  <c r="AL443" i="7"/>
  <c r="T443" i="7"/>
  <c r="AJ443" i="7"/>
  <c r="I443" i="7"/>
  <c r="H443" i="7"/>
  <c r="AF443" i="2"/>
  <c r="V443" i="2"/>
  <c r="B443" i="2"/>
  <c r="P443" i="2"/>
  <c r="N443" i="2"/>
  <c r="T443" i="2"/>
  <c r="F443" i="2"/>
  <c r="AU443" i="2"/>
  <c r="M443" i="2"/>
  <c r="H443" i="2"/>
  <c r="AJ443" i="2"/>
  <c r="AD443" i="2"/>
  <c r="L443" i="2"/>
  <c r="AS443" i="2"/>
  <c r="U443" i="2"/>
  <c r="AB443" i="2"/>
  <c r="J443" i="2"/>
  <c r="AE443" i="2"/>
  <c r="D443" i="2"/>
  <c r="AP443" i="2"/>
  <c r="R443" i="2"/>
  <c r="AY443" i="2"/>
  <c r="AA443" i="2"/>
  <c r="AN443" i="2"/>
  <c r="AX443" i="2"/>
  <c r="S443" i="2"/>
  <c r="AV443" i="2"/>
  <c r="AC443" i="2"/>
  <c r="AK443" i="2"/>
  <c r="C443" i="2"/>
  <c r="Y443" i="2"/>
  <c r="O443" i="2"/>
  <c r="X443" i="2"/>
  <c r="AW443" i="2"/>
  <c r="AT443" i="2"/>
  <c r="I443" i="2"/>
  <c r="AH443" i="2"/>
  <c r="Q443" i="2"/>
  <c r="Z443" i="2"/>
  <c r="W443" i="2"/>
  <c r="AQ443" i="2"/>
  <c r="AG443" i="2"/>
  <c r="AR443" i="2"/>
  <c r="AM443" i="2"/>
  <c r="K443" i="2"/>
  <c r="E443" i="2"/>
  <c r="AL443" i="2"/>
  <c r="AI443" i="2"/>
  <c r="AO443" i="2"/>
  <c r="AU443" i="8"/>
  <c r="AR443" i="8"/>
  <c r="F443" i="8"/>
  <c r="AP443" i="8"/>
  <c r="AI443" i="8"/>
  <c r="AF443" i="8"/>
  <c r="AY443" i="8"/>
  <c r="C443" i="8"/>
  <c r="AX443" i="8"/>
  <c r="W443" i="8"/>
  <c r="T443" i="8"/>
  <c r="AB443" i="8"/>
  <c r="AA443" i="8"/>
  <c r="K443" i="8"/>
  <c r="H443" i="8"/>
  <c r="D443" i="8"/>
  <c r="R443" i="8"/>
  <c r="AT443" i="8"/>
  <c r="AO443" i="8"/>
  <c r="AV443" i="8"/>
  <c r="B443" i="8"/>
  <c r="AH443" i="8"/>
  <c r="Y443" i="8"/>
  <c r="X443" i="8"/>
  <c r="AE443" i="8"/>
  <c r="V443" i="8"/>
  <c r="E443" i="8"/>
  <c r="Z443" i="8"/>
  <c r="AD443" i="8"/>
  <c r="J443" i="8"/>
  <c r="AK443" i="8"/>
  <c r="S443" i="8"/>
  <c r="AM443" i="8"/>
  <c r="AS443" i="8"/>
  <c r="Q443" i="8"/>
  <c r="AQ443" i="8"/>
  <c r="AL443" i="8"/>
  <c r="AG443" i="8"/>
  <c r="AJ443" i="8"/>
  <c r="N443" i="8"/>
  <c r="AW443" i="8"/>
  <c r="I443" i="8"/>
  <c r="AC443" i="8"/>
  <c r="M443" i="8"/>
  <c r="L443" i="8"/>
  <c r="U443" i="8"/>
  <c r="P443" i="8"/>
  <c r="O443" i="8"/>
  <c r="AN443" i="8"/>
  <c r="V444" i="8" l="1"/>
  <c r="E444" i="8"/>
  <c r="AI444" i="8"/>
  <c r="AS444" i="8"/>
  <c r="AP444" i="8"/>
  <c r="B444" i="8"/>
  <c r="AC444" i="8"/>
  <c r="AO444" i="8"/>
  <c r="AG444" i="8"/>
  <c r="AD444" i="8"/>
  <c r="AY444" i="8"/>
  <c r="M444" i="8"/>
  <c r="O444" i="8"/>
  <c r="U444" i="8"/>
  <c r="R444" i="8"/>
  <c r="AB444" i="8"/>
  <c r="AW444" i="8"/>
  <c r="I444" i="8"/>
  <c r="F444" i="8"/>
  <c r="D444" i="8"/>
  <c r="L444" i="8"/>
  <c r="AR444" i="8"/>
  <c r="AU444" i="8"/>
  <c r="AX444" i="8"/>
  <c r="AN444" i="8"/>
  <c r="AF444" i="8"/>
  <c r="AA444" i="8"/>
  <c r="Z444" i="8"/>
  <c r="Y444" i="8"/>
  <c r="T444" i="8"/>
  <c r="K444" i="8"/>
  <c r="AT444" i="8"/>
  <c r="X444" i="8"/>
  <c r="H444" i="8"/>
  <c r="AM444" i="8"/>
  <c r="Q444" i="8"/>
  <c r="N444" i="8"/>
  <c r="AQ444" i="8"/>
  <c r="W444" i="8"/>
  <c r="AK444" i="8"/>
  <c r="AV444" i="8"/>
  <c r="AE444" i="8"/>
  <c r="C444" i="8"/>
  <c r="J444" i="8"/>
  <c r="AH444" i="8"/>
  <c r="S444" i="8"/>
  <c r="AL444" i="8"/>
  <c r="AJ444" i="8"/>
  <c r="P444" i="8"/>
  <c r="O444" i="7"/>
  <c r="H444" i="7"/>
  <c r="D444" i="7"/>
  <c r="K444" i="7"/>
  <c r="C444" i="7"/>
  <c r="AW444" i="7"/>
  <c r="AB444" i="7"/>
  <c r="AD444" i="7"/>
  <c r="AX444" i="7"/>
  <c r="AI444" i="7"/>
  <c r="AV444" i="7"/>
  <c r="AE444" i="7"/>
  <c r="AL444" i="7"/>
  <c r="U444" i="7"/>
  <c r="Y444" i="7"/>
  <c r="AC444" i="7"/>
  <c r="Z444" i="7"/>
  <c r="AS444" i="7"/>
  <c r="T444" i="7"/>
  <c r="N444" i="7"/>
  <c r="AU444" i="7"/>
  <c r="X444" i="7"/>
  <c r="J444" i="7"/>
  <c r="B444" i="7"/>
  <c r="AG444" i="7"/>
  <c r="AQ444" i="7"/>
  <c r="F444" i="7"/>
  <c r="AK444" i="7"/>
  <c r="S444" i="7"/>
  <c r="Q444" i="7"/>
  <c r="AO444" i="7"/>
  <c r="W444" i="7"/>
  <c r="E444" i="7"/>
  <c r="P444" i="7"/>
  <c r="AP444" i="7"/>
  <c r="AY444" i="7"/>
  <c r="I444" i="7"/>
  <c r="AT444" i="7"/>
  <c r="M444" i="7"/>
  <c r="AN444" i="7"/>
  <c r="AM444" i="7"/>
  <c r="AJ444" i="7"/>
  <c r="AF444" i="7"/>
  <c r="L444" i="7"/>
  <c r="AH444" i="7"/>
  <c r="AA444" i="7"/>
  <c r="V444" i="7"/>
  <c r="R444" i="7"/>
  <c r="AR444" i="7"/>
  <c r="AG444" i="9"/>
  <c r="W444" i="9"/>
  <c r="Y444" i="9"/>
  <c r="O444" i="9"/>
  <c r="Q444" i="9"/>
  <c r="U444" i="9"/>
  <c r="E444" i="9"/>
  <c r="C444" i="9"/>
  <c r="AY444" i="9"/>
  <c r="I444" i="9"/>
  <c r="AK444" i="9"/>
  <c r="AM444" i="9"/>
  <c r="K444" i="9"/>
  <c r="AR444" i="9"/>
  <c r="V444" i="9"/>
  <c r="N444" i="9"/>
  <c r="AX444" i="9"/>
  <c r="AF444" i="9"/>
  <c r="D444" i="9"/>
  <c r="AJ444" i="9"/>
  <c r="B444" i="9"/>
  <c r="T444" i="9"/>
  <c r="AU444" i="9"/>
  <c r="M444" i="9"/>
  <c r="AV444" i="9"/>
  <c r="H444" i="9"/>
  <c r="AA444" i="9"/>
  <c r="AI444" i="9"/>
  <c r="AW444" i="9"/>
  <c r="R444" i="9"/>
  <c r="Z444" i="9"/>
  <c r="AH444" i="9"/>
  <c r="AB444" i="9"/>
  <c r="AL444" i="9"/>
  <c r="S444" i="9"/>
  <c r="J444" i="9"/>
  <c r="AT444" i="9"/>
  <c r="AQ444" i="9"/>
  <c r="L444" i="9"/>
  <c r="AN444" i="9"/>
  <c r="AE444" i="9"/>
  <c r="AS444" i="9"/>
  <c r="P444" i="9"/>
  <c r="AP444" i="9"/>
  <c r="AO444" i="9"/>
  <c r="F444" i="9"/>
  <c r="X444" i="9"/>
  <c r="AD444" i="9"/>
  <c r="AC444" i="9"/>
  <c r="B444" i="10"/>
  <c r="K444" i="10"/>
  <c r="AC444" i="10"/>
  <c r="AW444" i="10"/>
  <c r="AT444" i="10"/>
  <c r="AP444" i="10"/>
  <c r="Q444" i="10"/>
  <c r="AK444" i="10"/>
  <c r="AH444" i="10"/>
  <c r="AD444" i="10"/>
  <c r="AS444" i="10"/>
  <c r="AY444" i="10"/>
  <c r="Y444" i="10"/>
  <c r="V444" i="10"/>
  <c r="R444" i="10"/>
  <c r="U444" i="10"/>
  <c r="AM444" i="10"/>
  <c r="M444" i="10"/>
  <c r="J444" i="10"/>
  <c r="F444" i="10"/>
  <c r="AB444" i="10"/>
  <c r="AA444" i="10"/>
  <c r="AV444" i="10"/>
  <c r="AR444" i="10"/>
  <c r="P444" i="10"/>
  <c r="AL444" i="10"/>
  <c r="AQ444" i="10"/>
  <c r="Z444" i="10"/>
  <c r="AE444" i="10"/>
  <c r="N444" i="10"/>
  <c r="S444" i="10"/>
  <c r="AJ444" i="10"/>
  <c r="I444" i="10"/>
  <c r="X444" i="10"/>
  <c r="E444" i="10"/>
  <c r="L444" i="10"/>
  <c r="D444" i="10"/>
  <c r="AU444" i="10"/>
  <c r="AO444" i="10"/>
  <c r="AI444" i="10"/>
  <c r="AN444" i="10"/>
  <c r="O444" i="10"/>
  <c r="AF444" i="10"/>
  <c r="AX444" i="10"/>
  <c r="H444" i="10"/>
  <c r="C444" i="10"/>
  <c r="W444" i="10"/>
  <c r="T444" i="10"/>
  <c r="AG444" i="10"/>
  <c r="AJ444" i="5"/>
  <c r="AF444" i="5"/>
  <c r="AW444" i="5"/>
  <c r="F444" i="5"/>
  <c r="E444" i="5"/>
  <c r="X444" i="5"/>
  <c r="T444" i="5"/>
  <c r="AC444" i="5"/>
  <c r="AD444" i="5"/>
  <c r="L444" i="5"/>
  <c r="H444" i="5"/>
  <c r="M444" i="5"/>
  <c r="AB444" i="5"/>
  <c r="AU444" i="5"/>
  <c r="AM444" i="5"/>
  <c r="AQ444" i="5"/>
  <c r="AA444" i="5"/>
  <c r="AN444" i="5"/>
  <c r="AI444" i="5"/>
  <c r="S444" i="5"/>
  <c r="Q444" i="5"/>
  <c r="Y444" i="5"/>
  <c r="AK444" i="5"/>
  <c r="W444" i="5"/>
  <c r="C444" i="5"/>
  <c r="AP444" i="5"/>
  <c r="U444" i="5"/>
  <c r="K444" i="5"/>
  <c r="AL444" i="5"/>
  <c r="P444" i="5"/>
  <c r="I444" i="5"/>
  <c r="AY444" i="5"/>
  <c r="AT444" i="5"/>
  <c r="R444" i="5"/>
  <c r="AO444" i="5"/>
  <c r="AX444" i="5"/>
  <c r="AH444" i="5"/>
  <c r="B444" i="5"/>
  <c r="N444" i="5"/>
  <c r="AS444" i="5"/>
  <c r="AV444" i="5"/>
  <c r="AR444" i="5"/>
  <c r="O444" i="5"/>
  <c r="AG444" i="5"/>
  <c r="D444" i="5"/>
  <c r="V444" i="5"/>
  <c r="Z444" i="5"/>
  <c r="J444" i="5"/>
  <c r="AE444" i="5"/>
  <c r="AP444" i="2"/>
  <c r="AD444" i="2"/>
  <c r="R444" i="2"/>
  <c r="F444" i="2"/>
  <c r="AU444" i="2"/>
  <c r="AM444" i="2"/>
  <c r="Z444" i="2"/>
  <c r="AG444" i="2"/>
  <c r="AJ444" i="2"/>
  <c r="J444" i="2"/>
  <c r="Q444" i="2"/>
  <c r="AS444" i="2"/>
  <c r="B444" i="2"/>
  <c r="AC444" i="2"/>
  <c r="AO444" i="2"/>
  <c r="AH444" i="2"/>
  <c r="AV444" i="2"/>
  <c r="E444" i="2"/>
  <c r="AN444" i="2"/>
  <c r="U444" i="2"/>
  <c r="AF444" i="2"/>
  <c r="AA444" i="2"/>
  <c r="AL444" i="2"/>
  <c r="H444" i="2"/>
  <c r="P444" i="2"/>
  <c r="D444" i="2"/>
  <c r="AK444" i="2"/>
  <c r="M444" i="2"/>
  <c r="AT444" i="2"/>
  <c r="Y444" i="2"/>
  <c r="AQ444" i="2"/>
  <c r="S444" i="2"/>
  <c r="AR444" i="2"/>
  <c r="W444" i="2"/>
  <c r="I444" i="2"/>
  <c r="C444" i="2"/>
  <c r="AB444" i="2"/>
  <c r="N444" i="2"/>
  <c r="AW444" i="2"/>
  <c r="L444" i="2"/>
  <c r="K444" i="2"/>
  <c r="AI444" i="2"/>
  <c r="AE444" i="2"/>
  <c r="O444" i="2"/>
  <c r="X444" i="2"/>
  <c r="AY444" i="2"/>
  <c r="V444" i="2"/>
  <c r="T444" i="2"/>
  <c r="AX444" i="2"/>
  <c r="G446" i="11"/>
  <c r="G445" i="2"/>
  <c r="G445" i="10"/>
  <c r="G445" i="8"/>
  <c r="G445" i="7"/>
  <c r="G445" i="6"/>
  <c r="G445" i="5"/>
  <c r="AK444" i="6"/>
  <c r="AF444" i="6"/>
  <c r="AQ444" i="6"/>
  <c r="AH444" i="6"/>
  <c r="AY444" i="6"/>
  <c r="Y444" i="6"/>
  <c r="T444" i="6"/>
  <c r="P444" i="6"/>
  <c r="V444" i="6"/>
  <c r="AM444" i="6"/>
  <c r="M444" i="6"/>
  <c r="H444" i="6"/>
  <c r="AO444" i="6"/>
  <c r="AA444" i="6"/>
  <c r="AV444" i="6"/>
  <c r="AP444" i="6"/>
  <c r="J444" i="6"/>
  <c r="O444" i="6"/>
  <c r="AJ444" i="6"/>
  <c r="AD444" i="6"/>
  <c r="AN444" i="6"/>
  <c r="C444" i="6"/>
  <c r="X444" i="6"/>
  <c r="R444" i="6"/>
  <c r="I444" i="6"/>
  <c r="AX444" i="6"/>
  <c r="L444" i="6"/>
  <c r="F444" i="6"/>
  <c r="AG444" i="6"/>
  <c r="AL444" i="6"/>
  <c r="AU444" i="6"/>
  <c r="U444" i="6"/>
  <c r="E444" i="6"/>
  <c r="Z444" i="6"/>
  <c r="AI444" i="6"/>
  <c r="AT444" i="6"/>
  <c r="AC444" i="6"/>
  <c r="N444" i="6"/>
  <c r="W444" i="6"/>
  <c r="S444" i="6"/>
  <c r="AB444" i="6"/>
  <c r="AW444" i="6"/>
  <c r="AR444" i="6"/>
  <c r="Q444" i="6"/>
  <c r="AE444" i="6"/>
  <c r="B444" i="6"/>
  <c r="K444" i="6"/>
  <c r="AS444" i="6"/>
  <c r="D444" i="6"/>
  <c r="G444" i="7"/>
  <c r="AJ445" i="10" l="1"/>
  <c r="AG445" i="10"/>
  <c r="AC445" i="10"/>
  <c r="B445" i="10"/>
  <c r="X445" i="10"/>
  <c r="U445" i="10"/>
  <c r="Q445" i="10"/>
  <c r="AM445" i="10"/>
  <c r="L445" i="10"/>
  <c r="I445" i="10"/>
  <c r="E445" i="10"/>
  <c r="AL445" i="10"/>
  <c r="AU445" i="10"/>
  <c r="AR445" i="10"/>
  <c r="AN445" i="10"/>
  <c r="AE445" i="10"/>
  <c r="AI445" i="10"/>
  <c r="AF445" i="10"/>
  <c r="AB445" i="10"/>
  <c r="AA445" i="10"/>
  <c r="W445" i="10"/>
  <c r="T445" i="10"/>
  <c r="P445" i="10"/>
  <c r="AQ445" i="10"/>
  <c r="AW445" i="10"/>
  <c r="AT445" i="10"/>
  <c r="AP445" i="10"/>
  <c r="N445" i="10"/>
  <c r="S445" i="10"/>
  <c r="Y445" i="10"/>
  <c r="V445" i="10"/>
  <c r="R445" i="10"/>
  <c r="AY445" i="10"/>
  <c r="AH445" i="10"/>
  <c r="O445" i="10"/>
  <c r="J445" i="10"/>
  <c r="AS445" i="10"/>
  <c r="H445" i="10"/>
  <c r="AD445" i="10"/>
  <c r="F445" i="10"/>
  <c r="AO445" i="10"/>
  <c r="D445" i="10"/>
  <c r="M445" i="10"/>
  <c r="C445" i="10"/>
  <c r="K445" i="10"/>
  <c r="Z445" i="10"/>
  <c r="AV445" i="10"/>
  <c r="AX445" i="10"/>
  <c r="AK445" i="10"/>
  <c r="H445" i="5"/>
  <c r="Q445" i="5"/>
  <c r="AL445" i="5"/>
  <c r="AJ445" i="5"/>
  <c r="AT445" i="5"/>
  <c r="AP445" i="5"/>
  <c r="AY445" i="5"/>
  <c r="L445" i="5"/>
  <c r="AE445" i="5"/>
  <c r="AH445" i="5"/>
  <c r="AD445" i="5"/>
  <c r="AI445" i="5"/>
  <c r="AC445" i="5"/>
  <c r="B445" i="5"/>
  <c r="V445" i="5"/>
  <c r="R445" i="5"/>
  <c r="O445" i="5"/>
  <c r="AB445" i="5"/>
  <c r="C445" i="5"/>
  <c r="J445" i="5"/>
  <c r="F445" i="5"/>
  <c r="AW445" i="5"/>
  <c r="AA445" i="5"/>
  <c r="AS445" i="5"/>
  <c r="AO445" i="5"/>
  <c r="W445" i="5"/>
  <c r="N445" i="5"/>
  <c r="AG445" i="5"/>
  <c r="Y445" i="5"/>
  <c r="AV445" i="5"/>
  <c r="K445" i="5"/>
  <c r="X445" i="5"/>
  <c r="U445" i="5"/>
  <c r="E445" i="5"/>
  <c r="S445" i="5"/>
  <c r="I445" i="5"/>
  <c r="AN445" i="5"/>
  <c r="AU445" i="5"/>
  <c r="Z445" i="5"/>
  <c r="AR445" i="5"/>
  <c r="T445" i="5"/>
  <c r="AK445" i="5"/>
  <c r="M445" i="5"/>
  <c r="AQ445" i="5"/>
  <c r="P445" i="5"/>
  <c r="AF445" i="5"/>
  <c r="D445" i="5"/>
  <c r="AM445" i="5"/>
  <c r="AX445" i="5"/>
  <c r="D445" i="2"/>
  <c r="AT445" i="2"/>
  <c r="AK445" i="2"/>
  <c r="S445" i="2"/>
  <c r="AW445" i="2"/>
  <c r="AE445" i="2"/>
  <c r="H445" i="2"/>
  <c r="R445" i="2"/>
  <c r="AJ445" i="2"/>
  <c r="N445" i="2"/>
  <c r="AI445" i="2"/>
  <c r="AY445" i="2"/>
  <c r="W445" i="2"/>
  <c r="AS445" i="2"/>
  <c r="AV445" i="2"/>
  <c r="J445" i="2"/>
  <c r="AD445" i="2"/>
  <c r="AH445" i="2"/>
  <c r="V445" i="2"/>
  <c r="AP445" i="2"/>
  <c r="M445" i="2"/>
  <c r="F445" i="2"/>
  <c r="U445" i="2"/>
  <c r="AC445" i="2"/>
  <c r="AR445" i="2"/>
  <c r="AG445" i="2"/>
  <c r="O445" i="2"/>
  <c r="AA445" i="2"/>
  <c r="E445" i="2"/>
  <c r="AM445" i="2"/>
  <c r="B445" i="2"/>
  <c r="L445" i="2"/>
  <c r="Z445" i="2"/>
  <c r="AL445" i="2"/>
  <c r="AN445" i="2"/>
  <c r="AU445" i="2"/>
  <c r="AO445" i="2"/>
  <c r="C445" i="2"/>
  <c r="AX445" i="2"/>
  <c r="P445" i="2"/>
  <c r="Q445" i="2"/>
  <c r="I445" i="2"/>
  <c r="T445" i="2"/>
  <c r="AB445" i="2"/>
  <c r="AF445" i="2"/>
  <c r="Y445" i="2"/>
  <c r="X445" i="2"/>
  <c r="K445" i="2"/>
  <c r="AQ445" i="2"/>
  <c r="G447" i="11"/>
  <c r="G446" i="2"/>
  <c r="G446" i="10"/>
  <c r="G446" i="9"/>
  <c r="G446" i="8"/>
  <c r="G446" i="7"/>
  <c r="G446" i="6"/>
  <c r="G446" i="5"/>
  <c r="AI445" i="6"/>
  <c r="AD445" i="6"/>
  <c r="T445" i="6"/>
  <c r="AM445" i="6"/>
  <c r="W445" i="6"/>
  <c r="R445" i="6"/>
  <c r="AX445" i="6"/>
  <c r="AE445" i="6"/>
  <c r="K445" i="6"/>
  <c r="F445" i="6"/>
  <c r="S445" i="6"/>
  <c r="O445" i="6"/>
  <c r="AW445" i="6"/>
  <c r="AT445" i="6"/>
  <c r="AN445" i="6"/>
  <c r="AR445" i="6"/>
  <c r="H445" i="6"/>
  <c r="AK445" i="6"/>
  <c r="AH445" i="6"/>
  <c r="AB445" i="6"/>
  <c r="Q445" i="6"/>
  <c r="C445" i="6"/>
  <c r="Y445" i="6"/>
  <c r="V445" i="6"/>
  <c r="P445" i="6"/>
  <c r="AO445" i="6"/>
  <c r="M445" i="6"/>
  <c r="J445" i="6"/>
  <c r="D445" i="6"/>
  <c r="N445" i="6"/>
  <c r="AV445" i="6"/>
  <c r="AS445" i="6"/>
  <c r="AC445" i="6"/>
  <c r="AL445" i="6"/>
  <c r="AJ445" i="6"/>
  <c r="AG445" i="6"/>
  <c r="B445" i="6"/>
  <c r="X445" i="6"/>
  <c r="U445" i="6"/>
  <c r="AA445" i="6"/>
  <c r="AF445" i="6"/>
  <c r="L445" i="6"/>
  <c r="I445" i="6"/>
  <c r="Z445" i="6"/>
  <c r="E445" i="6"/>
  <c r="AU445" i="6"/>
  <c r="AP445" i="6"/>
  <c r="AY445" i="6"/>
  <c r="AQ445" i="6"/>
  <c r="AE445" i="7"/>
  <c r="K445" i="7"/>
  <c r="S445" i="7"/>
  <c r="AB445" i="7"/>
  <c r="Q445" i="7"/>
  <c r="AN445" i="7"/>
  <c r="AM445" i="7"/>
  <c r="T445" i="7"/>
  <c r="C445" i="7"/>
  <c r="Z445" i="7"/>
  <c r="R445" i="7"/>
  <c r="AW445" i="7"/>
  <c r="AR445" i="7"/>
  <c r="J445" i="7"/>
  <c r="AL445" i="7"/>
  <c r="I445" i="7"/>
  <c r="AK445" i="7"/>
  <c r="AD445" i="7"/>
  <c r="AY445" i="7"/>
  <c r="F445" i="7"/>
  <c r="H445" i="7"/>
  <c r="Y445" i="7"/>
  <c r="P445" i="7"/>
  <c r="W445" i="7"/>
  <c r="AI445" i="7"/>
  <c r="M445" i="7"/>
  <c r="B445" i="7"/>
  <c r="D445" i="7"/>
  <c r="E445" i="7"/>
  <c r="AV445" i="7"/>
  <c r="AQ445" i="7"/>
  <c r="AX445" i="7"/>
  <c r="AH445" i="7"/>
  <c r="AJ445" i="7"/>
  <c r="AC445" i="7"/>
  <c r="V445" i="7"/>
  <c r="N445" i="7"/>
  <c r="X445" i="7"/>
  <c r="O445" i="7"/>
  <c r="AU445" i="7"/>
  <c r="AT445" i="7"/>
  <c r="L445" i="7"/>
  <c r="AO445" i="7"/>
  <c r="U445" i="7"/>
  <c r="AG445" i="7"/>
  <c r="AS445" i="7"/>
  <c r="AA445" i="7"/>
  <c r="AP445" i="7"/>
  <c r="AF445" i="7"/>
  <c r="AK445" i="8"/>
  <c r="AC445" i="8"/>
  <c r="AU445" i="8"/>
  <c r="B445" i="8"/>
  <c r="V445" i="8"/>
  <c r="AQ445" i="8"/>
  <c r="Q445" i="8"/>
  <c r="X445" i="8"/>
  <c r="AM445" i="8"/>
  <c r="AD445" i="8"/>
  <c r="E445" i="8"/>
  <c r="H445" i="8"/>
  <c r="AI445" i="8"/>
  <c r="AT445" i="8"/>
  <c r="AP445" i="8"/>
  <c r="Z445" i="8"/>
  <c r="AJ445" i="8"/>
  <c r="AF445" i="8"/>
  <c r="AB445" i="8"/>
  <c r="W445" i="8"/>
  <c r="AG445" i="8"/>
  <c r="S445" i="8"/>
  <c r="P445" i="8"/>
  <c r="AO445" i="8"/>
  <c r="N445" i="8"/>
  <c r="AS445" i="8"/>
  <c r="AH445" i="8"/>
  <c r="U445" i="8"/>
  <c r="AY445" i="8"/>
  <c r="AE445" i="8"/>
  <c r="M445" i="8"/>
  <c r="O445" i="8"/>
  <c r="AL445" i="8"/>
  <c r="AV445" i="8"/>
  <c r="Y445" i="8"/>
  <c r="I445" i="8"/>
  <c r="T445" i="8"/>
  <c r="AN445" i="8"/>
  <c r="K445" i="8"/>
  <c r="AW445" i="8"/>
  <c r="AX445" i="8"/>
  <c r="F445" i="8"/>
  <c r="J445" i="8"/>
  <c r="AR445" i="8"/>
  <c r="AA445" i="8"/>
  <c r="R445" i="8"/>
  <c r="D445" i="8"/>
  <c r="C445" i="8"/>
  <c r="L445" i="8"/>
  <c r="AP445" i="9"/>
  <c r="AX445" i="9"/>
  <c r="O445" i="9"/>
  <c r="AT445" i="9"/>
  <c r="AD445" i="9"/>
  <c r="AI445" i="9"/>
  <c r="AM445" i="9"/>
  <c r="AS445" i="9"/>
  <c r="R445" i="9"/>
  <c r="T445" i="9"/>
  <c r="K445" i="9"/>
  <c r="AK445" i="9"/>
  <c r="F445" i="9"/>
  <c r="B445" i="9"/>
  <c r="AL445" i="9"/>
  <c r="AA445" i="9"/>
  <c r="AN445" i="9"/>
  <c r="AH445" i="9"/>
  <c r="J445" i="9"/>
  <c r="Z445" i="9"/>
  <c r="AB445" i="9"/>
  <c r="N445" i="9"/>
  <c r="X445" i="9"/>
  <c r="Y445" i="9"/>
  <c r="P445" i="9"/>
  <c r="AG445" i="9"/>
  <c r="W445" i="9"/>
  <c r="AC445" i="9"/>
  <c r="D445" i="9"/>
  <c r="M445" i="9"/>
  <c r="AV445" i="9"/>
  <c r="Q445" i="9"/>
  <c r="AE445" i="9"/>
  <c r="AJ445" i="9"/>
  <c r="AF445" i="9"/>
  <c r="H445" i="9"/>
  <c r="AR445" i="9"/>
  <c r="AO445" i="9"/>
  <c r="V445" i="9"/>
  <c r="AU445" i="9"/>
  <c r="E445" i="9"/>
  <c r="AQ445" i="9"/>
  <c r="I445" i="9"/>
  <c r="S445" i="9"/>
  <c r="AY445" i="9"/>
  <c r="U445" i="9"/>
  <c r="L445" i="9"/>
  <c r="C445" i="9"/>
  <c r="AW445" i="9"/>
  <c r="G445" i="9"/>
  <c r="S446" i="8" l="1"/>
  <c r="AX446" i="8"/>
  <c r="D446" i="8"/>
  <c r="AB446" i="8"/>
  <c r="F446" i="8"/>
  <c r="AJ446" i="8"/>
  <c r="AD446" i="8"/>
  <c r="AH446" i="8"/>
  <c r="AM446" i="8"/>
  <c r="U446" i="8"/>
  <c r="B446" i="8"/>
  <c r="T446" i="8"/>
  <c r="Y446" i="8"/>
  <c r="Z446" i="8"/>
  <c r="N446" i="8"/>
  <c r="J446" i="8"/>
  <c r="AT446" i="8"/>
  <c r="AR446" i="8"/>
  <c r="M446" i="8"/>
  <c r="AL446" i="8"/>
  <c r="AA446" i="8"/>
  <c r="L446" i="8"/>
  <c r="AP446" i="8"/>
  <c r="AU446" i="8"/>
  <c r="X446" i="8"/>
  <c r="C446" i="8"/>
  <c r="AQ446" i="8"/>
  <c r="O446" i="8"/>
  <c r="AI446" i="8"/>
  <c r="I446" i="8"/>
  <c r="AO446" i="8"/>
  <c r="E446" i="8"/>
  <c r="R446" i="8"/>
  <c r="W446" i="8"/>
  <c r="AY446" i="8"/>
  <c r="Q446" i="8"/>
  <c r="AG446" i="8"/>
  <c r="K446" i="8"/>
  <c r="AK446" i="8"/>
  <c r="AN446" i="8"/>
  <c r="AW446" i="8"/>
  <c r="AF446" i="8"/>
  <c r="H446" i="8"/>
  <c r="AE446" i="8"/>
  <c r="AC446" i="8"/>
  <c r="P446" i="8"/>
  <c r="AV446" i="8"/>
  <c r="AS446" i="8"/>
  <c r="V446" i="8"/>
  <c r="AN446" i="9"/>
  <c r="AV446" i="9"/>
  <c r="M446" i="9"/>
  <c r="AU446" i="9"/>
  <c r="AB446" i="9"/>
  <c r="AG446" i="9"/>
  <c r="AK446" i="9"/>
  <c r="AT446" i="9"/>
  <c r="P446" i="9"/>
  <c r="R446" i="9"/>
  <c r="L446" i="9"/>
  <c r="AD446" i="9"/>
  <c r="D446" i="9"/>
  <c r="AQ446" i="9"/>
  <c r="AJ446" i="9"/>
  <c r="Y446" i="9"/>
  <c r="AX446" i="9"/>
  <c r="W446" i="9"/>
  <c r="K446" i="9"/>
  <c r="AE446" i="9"/>
  <c r="AL446" i="9"/>
  <c r="F446" i="9"/>
  <c r="AS446" i="9"/>
  <c r="AA446" i="9"/>
  <c r="Z446" i="9"/>
  <c r="AP446" i="9"/>
  <c r="H446" i="9"/>
  <c r="T446" i="9"/>
  <c r="N446" i="9"/>
  <c r="V446" i="9"/>
  <c r="AI446" i="9"/>
  <c r="O446" i="9"/>
  <c r="AC446" i="9"/>
  <c r="AW446" i="9"/>
  <c r="AM446" i="9"/>
  <c r="AF446" i="9"/>
  <c r="J446" i="9"/>
  <c r="E446" i="9"/>
  <c r="S446" i="9"/>
  <c r="AR446" i="9"/>
  <c r="AY446" i="9"/>
  <c r="B446" i="9"/>
  <c r="AH446" i="9"/>
  <c r="C446" i="9"/>
  <c r="U446" i="9"/>
  <c r="I446" i="9"/>
  <c r="X446" i="9"/>
  <c r="Q446" i="9"/>
  <c r="AO446" i="9"/>
  <c r="AE446" i="5"/>
  <c r="AM446" i="5"/>
  <c r="AO446" i="5"/>
  <c r="L446" i="5"/>
  <c r="P446" i="5"/>
  <c r="S446" i="5"/>
  <c r="AA446" i="5"/>
  <c r="V446" i="5"/>
  <c r="I446" i="5"/>
  <c r="O446" i="5"/>
  <c r="Z446" i="5"/>
  <c r="E446" i="5"/>
  <c r="AP446" i="5"/>
  <c r="AX446" i="5"/>
  <c r="Y446" i="5"/>
  <c r="AL446" i="5"/>
  <c r="AD446" i="5"/>
  <c r="AG446" i="5"/>
  <c r="W446" i="5"/>
  <c r="AK446" i="5"/>
  <c r="R446" i="5"/>
  <c r="K446" i="5"/>
  <c r="AV446" i="5"/>
  <c r="AJ446" i="5"/>
  <c r="F446" i="5"/>
  <c r="AW446" i="5"/>
  <c r="Q446" i="5"/>
  <c r="AS446" i="5"/>
  <c r="T446" i="5"/>
  <c r="AR446" i="5"/>
  <c r="AN446" i="5"/>
  <c r="AC446" i="5"/>
  <c r="AU446" i="5"/>
  <c r="M446" i="5"/>
  <c r="AI446" i="5"/>
  <c r="AF446" i="5"/>
  <c r="AB446" i="5"/>
  <c r="J446" i="5"/>
  <c r="N446" i="5"/>
  <c r="B446" i="5"/>
  <c r="AT446" i="5"/>
  <c r="AQ446" i="5"/>
  <c r="AY446" i="5"/>
  <c r="C446" i="5"/>
  <c r="U446" i="5"/>
  <c r="X446" i="5"/>
  <c r="AH446" i="5"/>
  <c r="D446" i="5"/>
  <c r="H446" i="5"/>
  <c r="B446" i="2"/>
  <c r="M446" i="2"/>
  <c r="C446" i="2"/>
  <c r="AR446" i="2"/>
  <c r="AS446" i="2"/>
  <c r="AO446" i="2"/>
  <c r="U446" i="2"/>
  <c r="AF446" i="2"/>
  <c r="AB446" i="2"/>
  <c r="P446" i="2"/>
  <c r="T446" i="2"/>
  <c r="AN446" i="2"/>
  <c r="K446" i="2"/>
  <c r="AK446" i="2"/>
  <c r="S446" i="2"/>
  <c r="Y446" i="2"/>
  <c r="AQ446" i="2"/>
  <c r="O446" i="2"/>
  <c r="AY446" i="2"/>
  <c r="L446" i="2"/>
  <c r="AA446" i="2"/>
  <c r="AJ446" i="2"/>
  <c r="AV446" i="2"/>
  <c r="AT446" i="2"/>
  <c r="J446" i="2"/>
  <c r="H446" i="2"/>
  <c r="AD446" i="2"/>
  <c r="AE446" i="2"/>
  <c r="AP446" i="2"/>
  <c r="AI446" i="2"/>
  <c r="W446" i="2"/>
  <c r="AX446" i="2"/>
  <c r="R446" i="2"/>
  <c r="X446" i="2"/>
  <c r="F446" i="2"/>
  <c r="AW446" i="2"/>
  <c r="AL446" i="2"/>
  <c r="E446" i="2"/>
  <c r="I446" i="2"/>
  <c r="AH446" i="2"/>
  <c r="Q446" i="2"/>
  <c r="V446" i="2"/>
  <c r="D446" i="2"/>
  <c r="AG446" i="2"/>
  <c r="Z446" i="2"/>
  <c r="N446" i="2"/>
  <c r="AU446" i="2"/>
  <c r="AC446" i="2"/>
  <c r="AM446" i="2"/>
  <c r="J446" i="10"/>
  <c r="O446" i="10"/>
  <c r="AJ446" i="10"/>
  <c r="AS446" i="10"/>
  <c r="AP446" i="10"/>
  <c r="C446" i="10"/>
  <c r="AC446" i="10"/>
  <c r="AG446" i="10"/>
  <c r="AD446" i="10"/>
  <c r="AX446" i="10"/>
  <c r="Y446" i="10"/>
  <c r="U446" i="10"/>
  <c r="R446" i="10"/>
  <c r="AL446" i="10"/>
  <c r="AO446" i="10"/>
  <c r="I446" i="10"/>
  <c r="F446" i="10"/>
  <c r="Z446" i="10"/>
  <c r="X446" i="10"/>
  <c r="AU446" i="10"/>
  <c r="AR446" i="10"/>
  <c r="AN446" i="10"/>
  <c r="N446" i="10"/>
  <c r="Q446" i="10"/>
  <c r="W446" i="10"/>
  <c r="T446" i="10"/>
  <c r="P446" i="10"/>
  <c r="L446" i="10"/>
  <c r="AT446" i="10"/>
  <c r="AQ446" i="10"/>
  <c r="AY446" i="10"/>
  <c r="AW446" i="10"/>
  <c r="D446" i="10"/>
  <c r="AM446" i="10"/>
  <c r="AA446" i="10"/>
  <c r="AI446" i="10"/>
  <c r="B446" i="10"/>
  <c r="K446" i="10"/>
  <c r="E446" i="10"/>
  <c r="AH446" i="10"/>
  <c r="AV446" i="10"/>
  <c r="V446" i="10"/>
  <c r="AK446" i="10"/>
  <c r="AF446" i="10"/>
  <c r="M446" i="10"/>
  <c r="AE446" i="10"/>
  <c r="AB446" i="10"/>
  <c r="H446" i="10"/>
  <c r="S446" i="10"/>
  <c r="G448" i="11"/>
  <c r="G447" i="2"/>
  <c r="G447" i="10"/>
  <c r="G447" i="9"/>
  <c r="G447" i="8"/>
  <c r="G447" i="7"/>
  <c r="G447" i="6"/>
  <c r="G447" i="5"/>
  <c r="AG446" i="6"/>
  <c r="AB446" i="6"/>
  <c r="AD446" i="6"/>
  <c r="AV446" i="6"/>
  <c r="U446" i="6"/>
  <c r="P446" i="6"/>
  <c r="C446" i="6"/>
  <c r="L446" i="6"/>
  <c r="I446" i="6"/>
  <c r="D446" i="6"/>
  <c r="AC446" i="6"/>
  <c r="AY446" i="6"/>
  <c r="AU446" i="6"/>
  <c r="AR446" i="6"/>
  <c r="AX446" i="6"/>
  <c r="AA446" i="6"/>
  <c r="AM446" i="6"/>
  <c r="AI446" i="6"/>
  <c r="AF446" i="6"/>
  <c r="AL446" i="6"/>
  <c r="Y446" i="6"/>
  <c r="X446" i="6"/>
  <c r="W446" i="6"/>
  <c r="T446" i="6"/>
  <c r="Z446" i="6"/>
  <c r="AW446" i="6"/>
  <c r="K446" i="6"/>
  <c r="H446" i="6"/>
  <c r="N446" i="6"/>
  <c r="R446" i="6"/>
  <c r="AT446" i="6"/>
  <c r="AQ446" i="6"/>
  <c r="B446" i="6"/>
  <c r="AP446" i="6"/>
  <c r="AH446" i="6"/>
  <c r="AE446" i="6"/>
  <c r="AK446" i="6"/>
  <c r="O446" i="6"/>
  <c r="V446" i="6"/>
  <c r="S446" i="6"/>
  <c r="F446" i="6"/>
  <c r="AO446" i="6"/>
  <c r="J446" i="6"/>
  <c r="AJ446" i="6"/>
  <c r="M446" i="6"/>
  <c r="AS446" i="6"/>
  <c r="AN446" i="6"/>
  <c r="E446" i="6"/>
  <c r="Q446" i="6"/>
  <c r="AI446" i="7"/>
  <c r="H446" i="7"/>
  <c r="D446" i="7"/>
  <c r="Q446" i="7"/>
  <c r="N446" i="7"/>
  <c r="W446" i="7"/>
  <c r="AY446" i="7"/>
  <c r="AX446" i="7"/>
  <c r="AN446" i="7"/>
  <c r="K446" i="7"/>
  <c r="AK446" i="7"/>
  <c r="AA446" i="7"/>
  <c r="C446" i="7"/>
  <c r="AT446" i="7"/>
  <c r="U446" i="7"/>
  <c r="AS446" i="7"/>
  <c r="AQ446" i="7"/>
  <c r="AH446" i="7"/>
  <c r="Z446" i="7"/>
  <c r="AO446" i="7"/>
  <c r="V446" i="7"/>
  <c r="AW446" i="7"/>
  <c r="AR446" i="7"/>
  <c r="AJ446" i="7"/>
  <c r="J446" i="7"/>
  <c r="AG446" i="7"/>
  <c r="T446" i="7"/>
  <c r="L446" i="7"/>
  <c r="AM446" i="7"/>
  <c r="S446" i="7"/>
  <c r="AP446" i="7"/>
  <c r="M446" i="7"/>
  <c r="Y446" i="7"/>
  <c r="E446" i="7"/>
  <c r="P446" i="7"/>
  <c r="F446" i="7"/>
  <c r="I446" i="7"/>
  <c r="AV446" i="7"/>
  <c r="AD446" i="7"/>
  <c r="B446" i="7"/>
  <c r="AL446" i="7"/>
  <c r="AF446" i="7"/>
  <c r="AC446" i="7"/>
  <c r="AE446" i="7"/>
  <c r="AU446" i="7"/>
  <c r="X446" i="7"/>
  <c r="R446" i="7"/>
  <c r="AB446" i="7"/>
  <c r="O446" i="7"/>
  <c r="H447" i="10" l="1"/>
  <c r="E447" i="10"/>
  <c r="Y447" i="10"/>
  <c r="AH447" i="10"/>
  <c r="AQ447" i="10"/>
  <c r="AN447" i="10"/>
  <c r="M447" i="10"/>
  <c r="AA447" i="10"/>
  <c r="AE447" i="10"/>
  <c r="AB447" i="10"/>
  <c r="AV447" i="10"/>
  <c r="W447" i="10"/>
  <c r="S447" i="10"/>
  <c r="P447" i="10"/>
  <c r="AJ447" i="10"/>
  <c r="K447" i="10"/>
  <c r="D447" i="10"/>
  <c r="X447" i="10"/>
  <c r="AM447" i="10"/>
  <c r="AS447" i="10"/>
  <c r="AP447" i="10"/>
  <c r="AX447" i="10"/>
  <c r="L447" i="10"/>
  <c r="V447" i="10"/>
  <c r="U447" i="10"/>
  <c r="R447" i="10"/>
  <c r="Z447" i="10"/>
  <c r="AY447" i="10"/>
  <c r="AR447" i="10"/>
  <c r="AO447" i="10"/>
  <c r="B447" i="10"/>
  <c r="AU447" i="10"/>
  <c r="I447" i="10"/>
  <c r="C447" i="10"/>
  <c r="AF447" i="10"/>
  <c r="AT447" i="10"/>
  <c r="T447" i="10"/>
  <c r="AI447" i="10"/>
  <c r="AD447" i="10"/>
  <c r="O447" i="10"/>
  <c r="F447" i="10"/>
  <c r="AC447" i="10"/>
  <c r="Q447" i="10"/>
  <c r="AL447" i="10"/>
  <c r="AW447" i="10"/>
  <c r="AG447" i="10"/>
  <c r="J447" i="10"/>
  <c r="N447" i="10"/>
  <c r="AK447" i="10"/>
  <c r="O447" i="9"/>
  <c r="AF447" i="9"/>
  <c r="H447" i="9"/>
  <c r="AQ447" i="9"/>
  <c r="C447" i="9"/>
  <c r="Q447" i="9"/>
  <c r="AP447" i="9"/>
  <c r="AK447" i="9"/>
  <c r="AX447" i="9"/>
  <c r="AT447" i="9"/>
  <c r="S447" i="9"/>
  <c r="AI447" i="9"/>
  <c r="B447" i="9"/>
  <c r="I447" i="9"/>
  <c r="AG447" i="9"/>
  <c r="AV447" i="9"/>
  <c r="AS447" i="9"/>
  <c r="AJ447" i="9"/>
  <c r="AB447" i="9"/>
  <c r="F447" i="9"/>
  <c r="X447" i="9"/>
  <c r="AO447" i="9"/>
  <c r="E447" i="9"/>
  <c r="AU447" i="9"/>
  <c r="AN447" i="9"/>
  <c r="Y447" i="9"/>
  <c r="AY447" i="9"/>
  <c r="AE447" i="9"/>
  <c r="M447" i="9"/>
  <c r="T447" i="9"/>
  <c r="AL447" i="9"/>
  <c r="J447" i="9"/>
  <c r="U447" i="9"/>
  <c r="AD447" i="9"/>
  <c r="AW447" i="9"/>
  <c r="AC447" i="9"/>
  <c r="R447" i="9"/>
  <c r="W447" i="9"/>
  <c r="V447" i="9"/>
  <c r="AM447" i="9"/>
  <c r="AR447" i="9"/>
  <c r="N447" i="9"/>
  <c r="K447" i="9"/>
  <c r="AA447" i="9"/>
  <c r="Z447" i="9"/>
  <c r="L447" i="9"/>
  <c r="P447" i="9"/>
  <c r="AH447" i="9"/>
  <c r="D447" i="9"/>
  <c r="AG447" i="6"/>
  <c r="AD447" i="6"/>
  <c r="AV447" i="6"/>
  <c r="AI447" i="6"/>
  <c r="P447" i="6"/>
  <c r="U447" i="6"/>
  <c r="R447" i="6"/>
  <c r="AJ447" i="6"/>
  <c r="D447" i="6"/>
  <c r="I447" i="6"/>
  <c r="F447" i="6"/>
  <c r="X447" i="6"/>
  <c r="AH447" i="6"/>
  <c r="AR447" i="6"/>
  <c r="AO447" i="6"/>
  <c r="L447" i="6"/>
  <c r="C447" i="6"/>
  <c r="AF447" i="6"/>
  <c r="AC447" i="6"/>
  <c r="AT447" i="6"/>
  <c r="AA447" i="6"/>
  <c r="T447" i="6"/>
  <c r="Q447" i="6"/>
  <c r="O447" i="6"/>
  <c r="AY447" i="6"/>
  <c r="H447" i="6"/>
  <c r="E447" i="6"/>
  <c r="AN447" i="6"/>
  <c r="W447" i="6"/>
  <c r="AQ447" i="6"/>
  <c r="AX447" i="6"/>
  <c r="M447" i="6"/>
  <c r="AW447" i="6"/>
  <c r="AE447" i="6"/>
  <c r="AL447" i="6"/>
  <c r="AM447" i="6"/>
  <c r="V447" i="6"/>
  <c r="S447" i="6"/>
  <c r="Z447" i="6"/>
  <c r="K447" i="6"/>
  <c r="AU447" i="6"/>
  <c r="AS447" i="6"/>
  <c r="AP447" i="6"/>
  <c r="B447" i="6"/>
  <c r="J447" i="6"/>
  <c r="Y447" i="6"/>
  <c r="N447" i="6"/>
  <c r="AK447" i="6"/>
  <c r="AB447" i="6"/>
  <c r="AP447" i="2"/>
  <c r="AE447" i="2"/>
  <c r="W447" i="2"/>
  <c r="H447" i="2"/>
  <c r="AD447" i="2"/>
  <c r="R447" i="2"/>
  <c r="AT447" i="2"/>
  <c r="U447" i="2"/>
  <c r="AF447" i="2"/>
  <c r="F447" i="2"/>
  <c r="AC447" i="2"/>
  <c r="AY447" i="2"/>
  <c r="Z447" i="2"/>
  <c r="AU447" i="2"/>
  <c r="M447" i="2"/>
  <c r="T447" i="2"/>
  <c r="E447" i="2"/>
  <c r="AG447" i="2"/>
  <c r="AS447" i="2"/>
  <c r="AX447" i="2"/>
  <c r="B447" i="2"/>
  <c r="D447" i="2"/>
  <c r="K447" i="2"/>
  <c r="AQ447" i="2"/>
  <c r="C447" i="2"/>
  <c r="J447" i="2"/>
  <c r="O447" i="2"/>
  <c r="AW447" i="2"/>
  <c r="AL447" i="2"/>
  <c r="N447" i="2"/>
  <c r="AH447" i="2"/>
  <c r="AB447" i="2"/>
  <c r="V447" i="2"/>
  <c r="AR447" i="2"/>
  <c r="AK447" i="2"/>
  <c r="X447" i="2"/>
  <c r="AO447" i="2"/>
  <c r="L447" i="2"/>
  <c r="S447" i="2"/>
  <c r="Q447" i="2"/>
  <c r="AV447" i="2"/>
  <c r="AJ447" i="2"/>
  <c r="AM447" i="2"/>
  <c r="Y447" i="2"/>
  <c r="P447" i="2"/>
  <c r="AN447" i="2"/>
  <c r="AI447" i="2"/>
  <c r="AA447" i="2"/>
  <c r="I447" i="2"/>
  <c r="G449" i="11"/>
  <c r="G448" i="2"/>
  <c r="G448" i="10"/>
  <c r="G448" i="9"/>
  <c r="G448" i="7"/>
  <c r="G448" i="6"/>
  <c r="G448" i="5"/>
  <c r="J447" i="7"/>
  <c r="B447" i="7"/>
  <c r="X447" i="7"/>
  <c r="AA447" i="7"/>
  <c r="AV447" i="7"/>
  <c r="AY447" i="7"/>
  <c r="AR447" i="7"/>
  <c r="AO447" i="7"/>
  <c r="AI447" i="7"/>
  <c r="AF447" i="7"/>
  <c r="T447" i="7"/>
  <c r="AM447" i="7"/>
  <c r="V447" i="7"/>
  <c r="P447" i="7"/>
  <c r="O447" i="7"/>
  <c r="AL447" i="7"/>
  <c r="I447" i="7"/>
  <c r="AU447" i="7"/>
  <c r="L447" i="7"/>
  <c r="AN447" i="7"/>
  <c r="AQ447" i="7"/>
  <c r="AT447" i="7"/>
  <c r="AC447" i="7"/>
  <c r="K447" i="7"/>
  <c r="U447" i="7"/>
  <c r="AE447" i="7"/>
  <c r="AG447" i="7"/>
  <c r="N447" i="7"/>
  <c r="AX447" i="7"/>
  <c r="F447" i="7"/>
  <c r="S447" i="7"/>
  <c r="AK447" i="7"/>
  <c r="AS447" i="7"/>
  <c r="H447" i="7"/>
  <c r="R447" i="7"/>
  <c r="AB447" i="7"/>
  <c r="AD447" i="7"/>
  <c r="AW447" i="7"/>
  <c r="C447" i="7"/>
  <c r="M447" i="7"/>
  <c r="E447" i="7"/>
  <c r="AJ447" i="7"/>
  <c r="AH447" i="7"/>
  <c r="Z447" i="7"/>
  <c r="D447" i="7"/>
  <c r="W447" i="7"/>
  <c r="Q447" i="7"/>
  <c r="Y447" i="7"/>
  <c r="AP447" i="7"/>
  <c r="AG447" i="5"/>
  <c r="D447" i="5"/>
  <c r="U447" i="5"/>
  <c r="AA447" i="5"/>
  <c r="AV447" i="5"/>
  <c r="AQ447" i="5"/>
  <c r="AM447" i="5"/>
  <c r="AJ447" i="5"/>
  <c r="AF447" i="5"/>
  <c r="AD447" i="5"/>
  <c r="Z447" i="5"/>
  <c r="O447" i="5"/>
  <c r="X447" i="5"/>
  <c r="R447" i="5"/>
  <c r="N447" i="5"/>
  <c r="AH447" i="5"/>
  <c r="W447" i="5"/>
  <c r="F447" i="5"/>
  <c r="B447" i="5"/>
  <c r="K447" i="5"/>
  <c r="S447" i="5"/>
  <c r="AP447" i="5"/>
  <c r="AY447" i="5"/>
  <c r="AN447" i="5"/>
  <c r="L447" i="5"/>
  <c r="AC447" i="5"/>
  <c r="AL447" i="5"/>
  <c r="I447" i="5"/>
  <c r="J447" i="5"/>
  <c r="Q447" i="5"/>
  <c r="Y447" i="5"/>
  <c r="AK447" i="5"/>
  <c r="T447" i="5"/>
  <c r="AO447" i="5"/>
  <c r="AT447" i="5"/>
  <c r="AI447" i="5"/>
  <c r="AU447" i="5"/>
  <c r="V447" i="5"/>
  <c r="AR447" i="5"/>
  <c r="H447" i="5"/>
  <c r="AE447" i="5"/>
  <c r="C447" i="5"/>
  <c r="AX447" i="5"/>
  <c r="AS447" i="5"/>
  <c r="AW447" i="5"/>
  <c r="AB447" i="5"/>
  <c r="E447" i="5"/>
  <c r="M447" i="5"/>
  <c r="P447" i="5"/>
  <c r="AG447" i="8"/>
  <c r="C447" i="8"/>
  <c r="S447" i="8"/>
  <c r="Z447" i="8"/>
  <c r="M447" i="8"/>
  <c r="U447" i="8"/>
  <c r="AT447" i="8"/>
  <c r="AH447" i="8"/>
  <c r="W447" i="8"/>
  <c r="I447" i="8"/>
  <c r="AD447" i="8"/>
  <c r="K447" i="8"/>
  <c r="AY447" i="8"/>
  <c r="AW447" i="8"/>
  <c r="P447" i="8"/>
  <c r="AF447" i="8"/>
  <c r="AK447" i="8"/>
  <c r="AV447" i="8"/>
  <c r="B447" i="8"/>
  <c r="J447" i="8"/>
  <c r="F447" i="8"/>
  <c r="AI447" i="8"/>
  <c r="AR447" i="8"/>
  <c r="AN447" i="8"/>
  <c r="E447" i="8"/>
  <c r="H447" i="8"/>
  <c r="O447" i="8"/>
  <c r="AL447" i="8"/>
  <c r="AO447" i="8"/>
  <c r="AP447" i="8"/>
  <c r="AQ447" i="8"/>
  <c r="Y447" i="8"/>
  <c r="AE447" i="8"/>
  <c r="T447" i="8"/>
  <c r="Q447" i="8"/>
  <c r="R447" i="8"/>
  <c r="AC447" i="8"/>
  <c r="AB447" i="8"/>
  <c r="N447" i="8"/>
  <c r="AM447" i="8"/>
  <c r="L447" i="8"/>
  <c r="AS447" i="8"/>
  <c r="AJ447" i="8"/>
  <c r="V447" i="8"/>
  <c r="AX447" i="8"/>
  <c r="AU447" i="8"/>
  <c r="AA447" i="8"/>
  <c r="D447" i="8"/>
  <c r="X447" i="8"/>
  <c r="J448" i="9" l="1"/>
  <c r="AI448" i="9"/>
  <c r="AG448" i="9"/>
  <c r="U448" i="9"/>
  <c r="AW448" i="9"/>
  <c r="AS448" i="9"/>
  <c r="Q448" i="9"/>
  <c r="E448" i="9"/>
  <c r="I448" i="9"/>
  <c r="AK448" i="9"/>
  <c r="AD448" i="9"/>
  <c r="AQ448" i="9"/>
  <c r="AX448" i="9"/>
  <c r="D448" i="9"/>
  <c r="Y448" i="9"/>
  <c r="O448" i="9"/>
  <c r="T448" i="9"/>
  <c r="AF448" i="9"/>
  <c r="M448" i="9"/>
  <c r="AR448" i="9"/>
  <c r="AP448" i="9"/>
  <c r="AE448" i="9"/>
  <c r="AV448" i="9"/>
  <c r="AC448" i="9"/>
  <c r="P448" i="9"/>
  <c r="AB448" i="9"/>
  <c r="AJ448" i="9"/>
  <c r="N448" i="9"/>
  <c r="AO448" i="9"/>
  <c r="Z448" i="9"/>
  <c r="X448" i="9"/>
  <c r="AM448" i="9"/>
  <c r="K448" i="9"/>
  <c r="AY448" i="9"/>
  <c r="L448" i="9"/>
  <c r="S448" i="9"/>
  <c r="AU448" i="9"/>
  <c r="AA448" i="9"/>
  <c r="AN448" i="9"/>
  <c r="F448" i="9"/>
  <c r="W448" i="9"/>
  <c r="H448" i="9"/>
  <c r="C448" i="9"/>
  <c r="AT448" i="9"/>
  <c r="AH448" i="9"/>
  <c r="B448" i="9"/>
  <c r="AL448" i="9"/>
  <c r="V448" i="9"/>
  <c r="R448" i="9"/>
  <c r="AL448" i="8"/>
  <c r="AG448" i="8"/>
  <c r="Q448" i="8"/>
  <c r="AP448" i="8"/>
  <c r="Y448" i="8"/>
  <c r="O448" i="8"/>
  <c r="AI448" i="8"/>
  <c r="AJ448" i="8"/>
  <c r="L448" i="8"/>
  <c r="AV448" i="8"/>
  <c r="F448" i="8"/>
  <c r="U448" i="8"/>
  <c r="AX448" i="8"/>
  <c r="AD448" i="8"/>
  <c r="AH448" i="8"/>
  <c r="C448" i="8"/>
  <c r="AK448" i="8"/>
  <c r="N448" i="8"/>
  <c r="D448" i="8"/>
  <c r="AN448" i="8"/>
  <c r="X448" i="8"/>
  <c r="AU448" i="8"/>
  <c r="W448" i="8"/>
  <c r="AM448" i="8"/>
  <c r="K448" i="8"/>
  <c r="AC448" i="8"/>
  <c r="V448" i="8"/>
  <c r="AR448" i="8"/>
  <c r="AQ448" i="8"/>
  <c r="AS448" i="8"/>
  <c r="M448" i="8"/>
  <c r="P448" i="8"/>
  <c r="H448" i="8"/>
  <c r="AE448" i="8"/>
  <c r="AF448" i="8"/>
  <c r="AT448" i="8"/>
  <c r="AA448" i="8"/>
  <c r="T448" i="8"/>
  <c r="AY448" i="8"/>
  <c r="R448" i="8"/>
  <c r="E448" i="8"/>
  <c r="AW448" i="8"/>
  <c r="AB448" i="8"/>
  <c r="J448" i="8"/>
  <c r="AO448" i="8"/>
  <c r="I448" i="8"/>
  <c r="B448" i="8"/>
  <c r="S448" i="8"/>
  <c r="Z448" i="8"/>
  <c r="S448" i="10"/>
  <c r="P448" i="10"/>
  <c r="AW448" i="10"/>
  <c r="AH448" i="10"/>
  <c r="D448" i="10"/>
  <c r="AK448" i="10"/>
  <c r="V448" i="10"/>
  <c r="AP448" i="10"/>
  <c r="AY448" i="10"/>
  <c r="Y448" i="10"/>
  <c r="J448" i="10"/>
  <c r="AD448" i="10"/>
  <c r="AM448" i="10"/>
  <c r="AV448" i="10"/>
  <c r="H448" i="10"/>
  <c r="R448" i="10"/>
  <c r="AA448" i="10"/>
  <c r="AJ448" i="10"/>
  <c r="AR448" i="10"/>
  <c r="F448" i="10"/>
  <c r="O448" i="10"/>
  <c r="X448" i="10"/>
  <c r="AG448" i="10"/>
  <c r="AC448" i="10"/>
  <c r="AX448" i="10"/>
  <c r="AU448" i="10"/>
  <c r="U448" i="10"/>
  <c r="AB448" i="10"/>
  <c r="AS448" i="10"/>
  <c r="C448" i="10"/>
  <c r="T448" i="10"/>
  <c r="AL448" i="10"/>
  <c r="M448" i="10"/>
  <c r="Z448" i="10"/>
  <c r="I448" i="10"/>
  <c r="N448" i="10"/>
  <c r="B448" i="10"/>
  <c r="AE448" i="10"/>
  <c r="AI448" i="10"/>
  <c r="Q448" i="10"/>
  <c r="K448" i="10"/>
  <c r="AO448" i="10"/>
  <c r="E448" i="10"/>
  <c r="AN448" i="10"/>
  <c r="L448" i="10"/>
  <c r="W448" i="10"/>
  <c r="AT448" i="10"/>
  <c r="AF448" i="10"/>
  <c r="AQ448" i="10"/>
  <c r="P448" i="2"/>
  <c r="AW448" i="2"/>
  <c r="AI448" i="2"/>
  <c r="AO448" i="2"/>
  <c r="N448" i="2"/>
  <c r="Z448" i="2"/>
  <c r="AV448" i="2"/>
  <c r="X448" i="2"/>
  <c r="L448" i="2"/>
  <c r="AD448" i="2"/>
  <c r="W448" i="2"/>
  <c r="AU448" i="2"/>
  <c r="M448" i="2"/>
  <c r="AH448" i="2"/>
  <c r="R448" i="2"/>
  <c r="AC448" i="2"/>
  <c r="AN448" i="2"/>
  <c r="Y448" i="2"/>
  <c r="AP448" i="2"/>
  <c r="AB448" i="2"/>
  <c r="H448" i="2"/>
  <c r="AJ448" i="2"/>
  <c r="D448" i="2"/>
  <c r="B448" i="2"/>
  <c r="Q448" i="2"/>
  <c r="AF448" i="2"/>
  <c r="AA448" i="2"/>
  <c r="AR448" i="2"/>
  <c r="C448" i="2"/>
  <c r="U448" i="2"/>
  <c r="O448" i="2"/>
  <c r="AM448" i="2"/>
  <c r="AE448" i="2"/>
  <c r="AL448" i="2"/>
  <c r="AT448" i="2"/>
  <c r="AS448" i="2"/>
  <c r="AK448" i="2"/>
  <c r="AQ448" i="2"/>
  <c r="AY448" i="2"/>
  <c r="T448" i="2"/>
  <c r="S448" i="2"/>
  <c r="I448" i="2"/>
  <c r="V448" i="2"/>
  <c r="J448" i="2"/>
  <c r="AX448" i="2"/>
  <c r="K448" i="2"/>
  <c r="E448" i="2"/>
  <c r="F448" i="2"/>
  <c r="AG448" i="2"/>
  <c r="F448" i="6"/>
  <c r="O448" i="6"/>
  <c r="AW448" i="6"/>
  <c r="AF448" i="6"/>
  <c r="AO448" i="6"/>
  <c r="C448" i="6"/>
  <c r="U448" i="6"/>
  <c r="Z448" i="6"/>
  <c r="AC448" i="6"/>
  <c r="AV448" i="6"/>
  <c r="AU448" i="6"/>
  <c r="AG448" i="6"/>
  <c r="Q448" i="6"/>
  <c r="AJ448" i="6"/>
  <c r="T448" i="6"/>
  <c r="I448" i="6"/>
  <c r="E448" i="6"/>
  <c r="X448" i="6"/>
  <c r="AS448" i="6"/>
  <c r="B448" i="6"/>
  <c r="AQ448" i="6"/>
  <c r="AN448" i="6"/>
  <c r="L448" i="6"/>
  <c r="N448" i="6"/>
  <c r="AK448" i="6"/>
  <c r="AE448" i="6"/>
  <c r="AB448" i="6"/>
  <c r="AT448" i="6"/>
  <c r="AR448" i="6"/>
  <c r="Y448" i="6"/>
  <c r="S448" i="6"/>
  <c r="P448" i="6"/>
  <c r="AH448" i="6"/>
  <c r="M448" i="6"/>
  <c r="D448" i="6"/>
  <c r="V448" i="6"/>
  <c r="AL448" i="6"/>
  <c r="AP448" i="6"/>
  <c r="AY448" i="6"/>
  <c r="J448" i="6"/>
  <c r="K448" i="6"/>
  <c r="AD448" i="6"/>
  <c r="AM448" i="6"/>
  <c r="AX448" i="6"/>
  <c r="AI448" i="6"/>
  <c r="R448" i="6"/>
  <c r="AA448" i="6"/>
  <c r="W448" i="6"/>
  <c r="H448" i="6"/>
  <c r="G450" i="11"/>
  <c r="G449" i="2"/>
  <c r="G449" i="10"/>
  <c r="G449" i="9"/>
  <c r="G449" i="8"/>
  <c r="G449" i="7"/>
  <c r="G449" i="6"/>
  <c r="G449" i="5"/>
  <c r="K448" i="7"/>
  <c r="S448" i="7"/>
  <c r="AE448" i="7"/>
  <c r="AT448" i="7"/>
  <c r="AO448" i="7"/>
  <c r="AW448" i="7"/>
  <c r="B448" i="7"/>
  <c r="D448" i="7"/>
  <c r="AS448" i="7"/>
  <c r="AC448" i="7"/>
  <c r="AJ448" i="7"/>
  <c r="AM448" i="7"/>
  <c r="AB448" i="7"/>
  <c r="AR448" i="7"/>
  <c r="Q448" i="7"/>
  <c r="W448" i="7"/>
  <c r="R448" i="7"/>
  <c r="M448" i="7"/>
  <c r="E448" i="7"/>
  <c r="AV448" i="7"/>
  <c r="AG448" i="7"/>
  <c r="J448" i="7"/>
  <c r="AY448" i="7"/>
  <c r="AI448" i="7"/>
  <c r="O448" i="7"/>
  <c r="H448" i="7"/>
  <c r="AL448" i="7"/>
  <c r="V448" i="7"/>
  <c r="AF448" i="7"/>
  <c r="AU448" i="7"/>
  <c r="Y448" i="7"/>
  <c r="I448" i="7"/>
  <c r="N448" i="7"/>
  <c r="Z448" i="7"/>
  <c r="L448" i="7"/>
  <c r="AP448" i="7"/>
  <c r="AQ448" i="7"/>
  <c r="AD448" i="7"/>
  <c r="AX448" i="7"/>
  <c r="T448" i="7"/>
  <c r="AA448" i="7"/>
  <c r="X448" i="7"/>
  <c r="AN448" i="7"/>
  <c r="F448" i="7"/>
  <c r="P448" i="7"/>
  <c r="AK448" i="7"/>
  <c r="C448" i="7"/>
  <c r="AH448" i="7"/>
  <c r="U448" i="7"/>
  <c r="AF448" i="5"/>
  <c r="AA448" i="5"/>
  <c r="W448" i="5"/>
  <c r="I448" i="5"/>
  <c r="R448" i="5"/>
  <c r="N448" i="5"/>
  <c r="AY448" i="5"/>
  <c r="AW448" i="5"/>
  <c r="E448" i="5"/>
  <c r="AL448" i="5"/>
  <c r="V448" i="5"/>
  <c r="AP448" i="5"/>
  <c r="AQ448" i="5"/>
  <c r="AR448" i="5"/>
  <c r="P448" i="5"/>
  <c r="AV448" i="5"/>
  <c r="C448" i="5"/>
  <c r="AE448" i="5"/>
  <c r="AD448" i="5"/>
  <c r="AK448" i="5"/>
  <c r="L448" i="5"/>
  <c r="AC448" i="5"/>
  <c r="S448" i="5"/>
  <c r="Q448" i="5"/>
  <c r="M448" i="5"/>
  <c r="AU448" i="5"/>
  <c r="D448" i="5"/>
  <c r="AH448" i="5"/>
  <c r="K448" i="5"/>
  <c r="AT448" i="5"/>
  <c r="AO448" i="5"/>
  <c r="J448" i="5"/>
  <c r="AM448" i="5"/>
  <c r="T448" i="5"/>
  <c r="O448" i="5"/>
  <c r="Z448" i="5"/>
  <c r="AI448" i="5"/>
  <c r="AS448" i="5"/>
  <c r="AB448" i="5"/>
  <c r="B448" i="5"/>
  <c r="AN448" i="5"/>
  <c r="AX448" i="5"/>
  <c r="H448" i="5"/>
  <c r="X448" i="5"/>
  <c r="AJ448" i="5"/>
  <c r="Y448" i="5"/>
  <c r="U448" i="5"/>
  <c r="F448" i="5"/>
  <c r="AG448" i="5"/>
  <c r="G448" i="8"/>
  <c r="AL449" i="9" l="1"/>
  <c r="AD449" i="9"/>
  <c r="D449" i="9"/>
  <c r="AG449" i="9"/>
  <c r="Y449" i="9"/>
  <c r="N449" i="9"/>
  <c r="S449" i="9"/>
  <c r="P449" i="9"/>
  <c r="AX449" i="9"/>
  <c r="AC449" i="9"/>
  <c r="R449" i="9"/>
  <c r="T449" i="9"/>
  <c r="X449" i="9"/>
  <c r="AB449" i="9"/>
  <c r="Q449" i="9"/>
  <c r="I449" i="9"/>
  <c r="AH449" i="9"/>
  <c r="AS449" i="9"/>
  <c r="W449" i="9"/>
  <c r="V449" i="9"/>
  <c r="M449" i="9"/>
  <c r="AN449" i="9"/>
  <c r="J449" i="9"/>
  <c r="F449" i="9"/>
  <c r="AM449" i="9"/>
  <c r="AY449" i="9"/>
  <c r="AW449" i="9"/>
  <c r="AJ449" i="9"/>
  <c r="L449" i="9"/>
  <c r="AA449" i="9"/>
  <c r="AO449" i="9"/>
  <c r="AK449" i="9"/>
  <c r="E449" i="9"/>
  <c r="O449" i="9"/>
  <c r="K449" i="9"/>
  <c r="AR449" i="9"/>
  <c r="U449" i="9"/>
  <c r="AP449" i="9"/>
  <c r="AE449" i="9"/>
  <c r="C449" i="9"/>
  <c r="B449" i="9"/>
  <c r="AT449" i="9"/>
  <c r="AV449" i="9"/>
  <c r="AI449" i="9"/>
  <c r="H449" i="9"/>
  <c r="AU449" i="9"/>
  <c r="Z449" i="9"/>
  <c r="AF449" i="9"/>
  <c r="AQ449" i="9"/>
  <c r="G451" i="11"/>
  <c r="G450" i="2"/>
  <c r="G450" i="10"/>
  <c r="G450" i="9"/>
  <c r="G450" i="8"/>
  <c r="G450" i="7"/>
  <c r="G450" i="6"/>
  <c r="G450" i="5"/>
  <c r="AB449" i="6"/>
  <c r="B449" i="6"/>
  <c r="H449" i="6"/>
  <c r="I449" i="6"/>
  <c r="P449" i="6"/>
  <c r="AW449" i="6"/>
  <c r="AE449" i="6"/>
  <c r="AI449" i="6"/>
  <c r="D449" i="6"/>
  <c r="AK449" i="6"/>
  <c r="AD449" i="6"/>
  <c r="AY449" i="6"/>
  <c r="Y449" i="6"/>
  <c r="X449" i="6"/>
  <c r="AS449" i="6"/>
  <c r="AM449" i="6"/>
  <c r="M449" i="6"/>
  <c r="W449" i="6"/>
  <c r="AP449" i="6"/>
  <c r="AA449" i="6"/>
  <c r="AT449" i="6"/>
  <c r="AV449" i="6"/>
  <c r="AG449" i="6"/>
  <c r="O449" i="6"/>
  <c r="AH449" i="6"/>
  <c r="U449" i="6"/>
  <c r="K449" i="6"/>
  <c r="AO449" i="6"/>
  <c r="C449" i="6"/>
  <c r="V449" i="6"/>
  <c r="AU449" i="6"/>
  <c r="R449" i="6"/>
  <c r="AC449" i="6"/>
  <c r="AX449" i="6"/>
  <c r="J449" i="6"/>
  <c r="S449" i="6"/>
  <c r="F449" i="6"/>
  <c r="Q449" i="6"/>
  <c r="AL449" i="6"/>
  <c r="AR449" i="6"/>
  <c r="AQ449" i="6"/>
  <c r="AN449" i="6"/>
  <c r="N449" i="6"/>
  <c r="T449" i="6"/>
  <c r="AJ449" i="6"/>
  <c r="E449" i="6"/>
  <c r="Z449" i="6"/>
  <c r="AF449" i="6"/>
  <c r="L449" i="6"/>
  <c r="N449" i="10"/>
  <c r="C449" i="10"/>
  <c r="K449" i="10"/>
  <c r="AW449" i="10"/>
  <c r="AG449" i="10"/>
  <c r="AS449" i="10"/>
  <c r="F449" i="10"/>
  <c r="AN449" i="10"/>
  <c r="AK449" i="10"/>
  <c r="Q449" i="10"/>
  <c r="AC449" i="10"/>
  <c r="AP449" i="10"/>
  <c r="AB449" i="10"/>
  <c r="Y449" i="10"/>
  <c r="B449" i="10"/>
  <c r="J449" i="10"/>
  <c r="AO449" i="10"/>
  <c r="P449" i="10"/>
  <c r="AJ449" i="10"/>
  <c r="AV449" i="10"/>
  <c r="AR449" i="10"/>
  <c r="AY449" i="10"/>
  <c r="T449" i="10"/>
  <c r="AF449" i="10"/>
  <c r="X449" i="10"/>
  <c r="AA449" i="10"/>
  <c r="AI449" i="10"/>
  <c r="AU449" i="10"/>
  <c r="AQ449" i="10"/>
  <c r="AE449" i="10"/>
  <c r="AM449" i="10"/>
  <c r="L449" i="10"/>
  <c r="O449" i="10"/>
  <c r="AT449" i="10"/>
  <c r="AX449" i="10"/>
  <c r="AD449" i="10"/>
  <c r="AL449" i="10"/>
  <c r="I449" i="10"/>
  <c r="Z449" i="10"/>
  <c r="W449" i="10"/>
  <c r="S449" i="10"/>
  <c r="V449" i="10"/>
  <c r="AH449" i="10"/>
  <c r="E449" i="10"/>
  <c r="D449" i="10"/>
  <c r="R449" i="10"/>
  <c r="M449" i="10"/>
  <c r="H449" i="10"/>
  <c r="U449" i="10"/>
  <c r="AM449" i="2"/>
  <c r="K449" i="2"/>
  <c r="J449" i="2"/>
  <c r="AU449" i="2"/>
  <c r="B449" i="2"/>
  <c r="AE449" i="2"/>
  <c r="AK449" i="2"/>
  <c r="R449" i="2"/>
  <c r="AX449" i="2"/>
  <c r="AG449" i="2"/>
  <c r="F449" i="2"/>
  <c r="W449" i="2"/>
  <c r="AH449" i="2"/>
  <c r="AT449" i="2"/>
  <c r="AL449" i="2"/>
  <c r="P449" i="2"/>
  <c r="AJ449" i="2"/>
  <c r="AA449" i="2"/>
  <c r="AS449" i="2"/>
  <c r="Z449" i="2"/>
  <c r="O449" i="2"/>
  <c r="D449" i="2"/>
  <c r="M449" i="2"/>
  <c r="N449" i="2"/>
  <c r="AV449" i="2"/>
  <c r="AC449" i="2"/>
  <c r="S449" i="2"/>
  <c r="AW449" i="2"/>
  <c r="AD449" i="2"/>
  <c r="C449" i="2"/>
  <c r="AR449" i="2"/>
  <c r="E449" i="2"/>
  <c r="AB449" i="2"/>
  <c r="X449" i="2"/>
  <c r="AF449" i="2"/>
  <c r="AO449" i="2"/>
  <c r="AP449" i="2"/>
  <c r="V449" i="2"/>
  <c r="T449" i="2"/>
  <c r="Y449" i="2"/>
  <c r="I449" i="2"/>
  <c r="U449" i="2"/>
  <c r="L449" i="2"/>
  <c r="AQ449" i="2"/>
  <c r="AN449" i="2"/>
  <c r="H449" i="2"/>
  <c r="Q449" i="2"/>
  <c r="AY449" i="2"/>
  <c r="AI449" i="2"/>
  <c r="AM449" i="7"/>
  <c r="L449" i="7"/>
  <c r="AC449" i="7"/>
  <c r="P449" i="7"/>
  <c r="W449" i="7"/>
  <c r="AA449" i="7"/>
  <c r="AX449" i="7"/>
  <c r="J449" i="7"/>
  <c r="O449" i="7"/>
  <c r="AK449" i="7"/>
  <c r="AR449" i="7"/>
  <c r="F449" i="7"/>
  <c r="C449" i="7"/>
  <c r="X449" i="7"/>
  <c r="V449" i="7"/>
  <c r="B449" i="7"/>
  <c r="AO449" i="7"/>
  <c r="K449" i="7"/>
  <c r="E449" i="7"/>
  <c r="AW449" i="7"/>
  <c r="AB449" i="7"/>
  <c r="AV449" i="7"/>
  <c r="AQ449" i="7"/>
  <c r="AF449" i="7"/>
  <c r="N449" i="7"/>
  <c r="AE449" i="7"/>
  <c r="U449" i="7"/>
  <c r="AP449" i="7"/>
  <c r="AN449" i="7"/>
  <c r="I449" i="7"/>
  <c r="D449" i="7"/>
  <c r="AJ449" i="7"/>
  <c r="Z449" i="7"/>
  <c r="AU449" i="7"/>
  <c r="T449" i="7"/>
  <c r="AI449" i="7"/>
  <c r="M449" i="7"/>
  <c r="AD449" i="7"/>
  <c r="S449" i="7"/>
  <c r="Q449" i="7"/>
  <c r="AL449" i="7"/>
  <c r="H449" i="7"/>
  <c r="R449" i="7"/>
  <c r="AH449" i="7"/>
  <c r="AY449" i="7"/>
  <c r="Y449" i="7"/>
  <c r="AT449" i="7"/>
  <c r="AS449" i="7"/>
  <c r="AG449" i="7"/>
  <c r="H449" i="5"/>
  <c r="C449" i="5"/>
  <c r="AM449" i="5"/>
  <c r="O449" i="5"/>
  <c r="AO449" i="5"/>
  <c r="AT449" i="5"/>
  <c r="AJ449" i="5"/>
  <c r="F449" i="5"/>
  <c r="M449" i="5"/>
  <c r="AC449" i="5"/>
  <c r="AG449" i="5"/>
  <c r="L449" i="5"/>
  <c r="AL449" i="5"/>
  <c r="N449" i="5"/>
  <c r="Q449" i="5"/>
  <c r="T449" i="5"/>
  <c r="AF449" i="5"/>
  <c r="AB449" i="5"/>
  <c r="E449" i="5"/>
  <c r="K449" i="5"/>
  <c r="AA449" i="5"/>
  <c r="AV449" i="5"/>
  <c r="AR449" i="5"/>
  <c r="AX449" i="5"/>
  <c r="AY449" i="5"/>
  <c r="AI449" i="5"/>
  <c r="AE449" i="5"/>
  <c r="Z449" i="5"/>
  <c r="AW449" i="5"/>
  <c r="V449" i="5"/>
  <c r="R449" i="5"/>
  <c r="B449" i="5"/>
  <c r="AP449" i="5"/>
  <c r="AU449" i="5"/>
  <c r="AQ449" i="5"/>
  <c r="X449" i="5"/>
  <c r="W449" i="5"/>
  <c r="I449" i="5"/>
  <c r="AH449" i="5"/>
  <c r="U449" i="5"/>
  <c r="D449" i="5"/>
  <c r="AD449" i="5"/>
  <c r="P449" i="5"/>
  <c r="AS449" i="5"/>
  <c r="AN449" i="5"/>
  <c r="J449" i="5"/>
  <c r="AK449" i="5"/>
  <c r="Y449" i="5"/>
  <c r="S449" i="5"/>
  <c r="M449" i="8"/>
  <c r="AF449" i="8"/>
  <c r="AT449" i="8"/>
  <c r="C449" i="8"/>
  <c r="AU449" i="8"/>
  <c r="O449" i="8"/>
  <c r="J449" i="8"/>
  <c r="V449" i="8"/>
  <c r="AH449" i="8"/>
  <c r="AV449" i="8"/>
  <c r="AS449" i="8"/>
  <c r="AP449" i="8"/>
  <c r="AO449" i="8"/>
  <c r="U449" i="8"/>
  <c r="AE449" i="8"/>
  <c r="F449" i="8"/>
  <c r="AB449" i="8"/>
  <c r="AC449" i="8"/>
  <c r="H449" i="8"/>
  <c r="L449" i="8"/>
  <c r="AD449" i="8"/>
  <c r="Y449" i="8"/>
  <c r="Q449" i="8"/>
  <c r="AY449" i="8"/>
  <c r="AR449" i="8"/>
  <c r="B449" i="8"/>
  <c r="E449" i="8"/>
  <c r="AI449" i="8"/>
  <c r="T449" i="8"/>
  <c r="X449" i="8"/>
  <c r="AN449" i="8"/>
  <c r="R449" i="8"/>
  <c r="AQ449" i="8"/>
  <c r="W449" i="8"/>
  <c r="AA449" i="8"/>
  <c r="AX449" i="8"/>
  <c r="AK449" i="8"/>
  <c r="K449" i="8"/>
  <c r="N449" i="8"/>
  <c r="AG449" i="8"/>
  <c r="I449" i="8"/>
  <c r="S449" i="8"/>
  <c r="AM449" i="8"/>
  <c r="P449" i="8"/>
  <c r="AJ449" i="8"/>
  <c r="D449" i="8"/>
  <c r="Z449" i="8"/>
  <c r="AW449" i="8"/>
  <c r="AL449" i="8"/>
  <c r="AK450" i="7" l="1"/>
  <c r="AC450" i="7"/>
  <c r="AM450" i="7"/>
  <c r="AI450" i="7"/>
  <c r="X450" i="7"/>
  <c r="Y450" i="7"/>
  <c r="P450" i="7"/>
  <c r="S450" i="7"/>
  <c r="E450" i="7"/>
  <c r="M450" i="7"/>
  <c r="C450" i="7"/>
  <c r="AL450" i="7"/>
  <c r="Z450" i="7"/>
  <c r="AV450" i="7"/>
  <c r="AQ450" i="7"/>
  <c r="R450" i="7"/>
  <c r="L450" i="7"/>
  <c r="AJ450" i="7"/>
  <c r="AB450" i="7"/>
  <c r="AH450" i="7"/>
  <c r="I450" i="7"/>
  <c r="AS450" i="7"/>
  <c r="O450" i="7"/>
  <c r="K450" i="7"/>
  <c r="H450" i="7"/>
  <c r="AG450" i="7"/>
  <c r="B450" i="7"/>
  <c r="AF450" i="7"/>
  <c r="W450" i="7"/>
  <c r="AT450" i="7"/>
  <c r="AP450" i="7"/>
  <c r="J450" i="7"/>
  <c r="V450" i="7"/>
  <c r="AD450" i="7"/>
  <c r="AA450" i="7"/>
  <c r="AU450" i="7"/>
  <c r="U450" i="7"/>
  <c r="Q450" i="7"/>
  <c r="N450" i="7"/>
  <c r="AX450" i="7"/>
  <c r="AW450" i="7"/>
  <c r="AR450" i="7"/>
  <c r="T450" i="7"/>
  <c r="F450" i="7"/>
  <c r="AE450" i="7"/>
  <c r="D450" i="7"/>
  <c r="AN450" i="7"/>
  <c r="AO450" i="7"/>
  <c r="AY450" i="7"/>
  <c r="D450" i="8"/>
  <c r="W450" i="8"/>
  <c r="AT450" i="8"/>
  <c r="AP450" i="8"/>
  <c r="J450" i="8"/>
  <c r="K450" i="8"/>
  <c r="L450" i="8"/>
  <c r="AC450" i="8"/>
  <c r="AR450" i="8"/>
  <c r="AS450" i="8"/>
  <c r="F450" i="8"/>
  <c r="P450" i="8"/>
  <c r="T450" i="8"/>
  <c r="I450" i="8"/>
  <c r="M450" i="8"/>
  <c r="AY450" i="8"/>
  <c r="B450" i="8"/>
  <c r="AO450" i="8"/>
  <c r="AH450" i="8"/>
  <c r="E450" i="8"/>
  <c r="AM450" i="8"/>
  <c r="AA450" i="8"/>
  <c r="O450" i="8"/>
  <c r="AX450" i="8"/>
  <c r="R450" i="8"/>
  <c r="AE450" i="8"/>
  <c r="C450" i="8"/>
  <c r="AK450" i="8"/>
  <c r="AI450" i="8"/>
  <c r="Z450" i="8"/>
  <c r="AQ450" i="8"/>
  <c r="X450" i="8"/>
  <c r="N450" i="8"/>
  <c r="H450" i="8"/>
  <c r="Q450" i="8"/>
  <c r="AJ450" i="8"/>
  <c r="U450" i="8"/>
  <c r="AF450" i="8"/>
  <c r="Y450" i="8"/>
  <c r="AW450" i="8"/>
  <c r="S450" i="8"/>
  <c r="AN450" i="8"/>
  <c r="V450" i="8"/>
  <c r="AG450" i="8"/>
  <c r="AB450" i="8"/>
  <c r="AU450" i="8"/>
  <c r="AV450" i="8"/>
  <c r="AD450" i="8"/>
  <c r="AL450" i="8"/>
  <c r="AK450" i="10"/>
  <c r="AH450" i="10"/>
  <c r="AF450" i="10"/>
  <c r="AR450" i="10"/>
  <c r="Y450" i="10"/>
  <c r="V450" i="10"/>
  <c r="E450" i="10"/>
  <c r="P450" i="10"/>
  <c r="M450" i="10"/>
  <c r="J450" i="10"/>
  <c r="AC450" i="10"/>
  <c r="AO450" i="10"/>
  <c r="AV450" i="10"/>
  <c r="AQ450" i="10"/>
  <c r="D450" i="10"/>
  <c r="O450" i="10"/>
  <c r="AJ450" i="10"/>
  <c r="AE450" i="10"/>
  <c r="AB450" i="10"/>
  <c r="AN450" i="10"/>
  <c r="X450" i="10"/>
  <c r="S450" i="10"/>
  <c r="C450" i="10"/>
  <c r="AM450" i="10"/>
  <c r="AL450" i="10"/>
  <c r="AU450" i="10"/>
  <c r="AP450" i="10"/>
  <c r="U450" i="10"/>
  <c r="H450" i="10"/>
  <c r="AI450" i="10"/>
  <c r="AS450" i="10"/>
  <c r="W450" i="10"/>
  <c r="Q450" i="10"/>
  <c r="K450" i="10"/>
  <c r="I450" i="10"/>
  <c r="AT450" i="10"/>
  <c r="AD450" i="10"/>
  <c r="Z450" i="10"/>
  <c r="AG450" i="10"/>
  <c r="B450" i="10"/>
  <c r="AA450" i="10"/>
  <c r="AX450" i="10"/>
  <c r="N450" i="10"/>
  <c r="AW450" i="10"/>
  <c r="L450" i="10"/>
  <c r="R450" i="10"/>
  <c r="F450" i="10"/>
  <c r="AY450" i="10"/>
  <c r="T450" i="10"/>
  <c r="N450" i="9"/>
  <c r="AE450" i="9"/>
  <c r="W450" i="9"/>
  <c r="AM450" i="9"/>
  <c r="O450" i="9"/>
  <c r="L450" i="9"/>
  <c r="F450" i="9"/>
  <c r="Z450" i="9"/>
  <c r="AP450" i="9"/>
  <c r="AV450" i="9"/>
  <c r="AC450" i="9"/>
  <c r="M450" i="9"/>
  <c r="U450" i="9"/>
  <c r="J450" i="9"/>
  <c r="E450" i="9"/>
  <c r="AY450" i="9"/>
  <c r="B450" i="9"/>
  <c r="AU450" i="9"/>
  <c r="D450" i="9"/>
  <c r="AR450" i="9"/>
  <c r="AK450" i="9"/>
  <c r="AO450" i="9"/>
  <c r="I450" i="9"/>
  <c r="AS450" i="9"/>
  <c r="AF450" i="9"/>
  <c r="X450" i="9"/>
  <c r="S450" i="9"/>
  <c r="AJ450" i="9"/>
  <c r="AT450" i="9"/>
  <c r="AQ450" i="9"/>
  <c r="AG450" i="9"/>
  <c r="AB450" i="9"/>
  <c r="AD450" i="9"/>
  <c r="K450" i="9"/>
  <c r="AX450" i="9"/>
  <c r="P450" i="9"/>
  <c r="AW450" i="9"/>
  <c r="AL450" i="9"/>
  <c r="R450" i="9"/>
  <c r="C450" i="9"/>
  <c r="Y450" i="9"/>
  <c r="T450" i="9"/>
  <c r="AI450" i="9"/>
  <c r="H450" i="9"/>
  <c r="AH450" i="9"/>
  <c r="AA450" i="9"/>
  <c r="Q450" i="9"/>
  <c r="V450" i="9"/>
  <c r="AN450" i="9"/>
  <c r="O450" i="5"/>
  <c r="V450" i="5"/>
  <c r="AB450" i="5"/>
  <c r="M450" i="5"/>
  <c r="C450" i="5"/>
  <c r="I450" i="5"/>
  <c r="D450" i="5"/>
  <c r="AP450" i="5"/>
  <c r="AX450" i="5"/>
  <c r="AT450" i="5"/>
  <c r="AQ450" i="5"/>
  <c r="AL450" i="5"/>
  <c r="AK450" i="5"/>
  <c r="AG450" i="5"/>
  <c r="U450" i="5"/>
  <c r="AH450" i="5"/>
  <c r="X450" i="5"/>
  <c r="T450" i="5"/>
  <c r="AO450" i="5"/>
  <c r="AE450" i="5"/>
  <c r="K450" i="5"/>
  <c r="Q450" i="5"/>
  <c r="AN450" i="5"/>
  <c r="AW450" i="5"/>
  <c r="AS450" i="5"/>
  <c r="Z450" i="5"/>
  <c r="AD450" i="5"/>
  <c r="AJ450" i="5"/>
  <c r="AF450" i="5"/>
  <c r="Y450" i="5"/>
  <c r="P450" i="5"/>
  <c r="AY450" i="5"/>
  <c r="J450" i="5"/>
  <c r="F450" i="5"/>
  <c r="AU450" i="5"/>
  <c r="B450" i="5"/>
  <c r="S450" i="5"/>
  <c r="AC450" i="5"/>
  <c r="E450" i="5"/>
  <c r="R450" i="5"/>
  <c r="N450" i="5"/>
  <c r="AR450" i="5"/>
  <c r="H450" i="5"/>
  <c r="AM450" i="5"/>
  <c r="L450" i="5"/>
  <c r="W450" i="5"/>
  <c r="AA450" i="5"/>
  <c r="AI450" i="5"/>
  <c r="AV450" i="5"/>
  <c r="AW450" i="2"/>
  <c r="V450" i="2"/>
  <c r="S450" i="2"/>
  <c r="J450" i="2"/>
  <c r="Y450" i="2"/>
  <c r="AQ450" i="2"/>
  <c r="O450" i="2"/>
  <c r="AR450" i="2"/>
  <c r="M450" i="2"/>
  <c r="W450" i="2"/>
  <c r="AA450" i="2"/>
  <c r="AG450" i="2"/>
  <c r="AV450" i="2"/>
  <c r="D450" i="2"/>
  <c r="Z450" i="2"/>
  <c r="AI450" i="2"/>
  <c r="AU450" i="2"/>
  <c r="AH450" i="2"/>
  <c r="I450" i="2"/>
  <c r="AF450" i="2"/>
  <c r="AY450" i="2"/>
  <c r="H450" i="2"/>
  <c r="P450" i="2"/>
  <c r="Q450" i="2"/>
  <c r="AM450" i="2"/>
  <c r="AX450" i="2"/>
  <c r="AP450" i="2"/>
  <c r="N450" i="2"/>
  <c r="AD450" i="2"/>
  <c r="AO450" i="2"/>
  <c r="AT450" i="2"/>
  <c r="F450" i="2"/>
  <c r="C450" i="2"/>
  <c r="AS450" i="2"/>
  <c r="AJ450" i="2"/>
  <c r="T450" i="2"/>
  <c r="AE450" i="2"/>
  <c r="AL450" i="2"/>
  <c r="AK450" i="2"/>
  <c r="K450" i="2"/>
  <c r="E450" i="2"/>
  <c r="R450" i="2"/>
  <c r="AC450" i="2"/>
  <c r="AB450" i="2"/>
  <c r="X450" i="2"/>
  <c r="L450" i="2"/>
  <c r="U450" i="2"/>
  <c r="B450" i="2"/>
  <c r="AN450" i="2"/>
  <c r="G452" i="11"/>
  <c r="G451" i="2"/>
  <c r="G451" i="10"/>
  <c r="G451" i="8"/>
  <c r="G451" i="7"/>
  <c r="G451" i="6"/>
  <c r="G451" i="5"/>
  <c r="Z450" i="6"/>
  <c r="AI450" i="6"/>
  <c r="I450" i="6"/>
  <c r="AQ450" i="6"/>
  <c r="N450" i="6"/>
  <c r="W450" i="6"/>
  <c r="AH450" i="6"/>
  <c r="P450" i="6"/>
  <c r="B450" i="6"/>
  <c r="K450" i="6"/>
  <c r="AT450" i="6"/>
  <c r="AW450" i="6"/>
  <c r="AR450" i="6"/>
  <c r="AG450" i="6"/>
  <c r="V450" i="6"/>
  <c r="AK450" i="6"/>
  <c r="AF450" i="6"/>
  <c r="E450" i="6"/>
  <c r="S450" i="6"/>
  <c r="AY450" i="6"/>
  <c r="Y450" i="6"/>
  <c r="T450" i="6"/>
  <c r="AE450" i="6"/>
  <c r="J450" i="6"/>
  <c r="AM450" i="6"/>
  <c r="M450" i="6"/>
  <c r="H450" i="6"/>
  <c r="D450" i="6"/>
  <c r="AO450" i="6"/>
  <c r="AA450" i="6"/>
  <c r="AV450" i="6"/>
  <c r="AP450" i="6"/>
  <c r="AC450" i="6"/>
  <c r="O450" i="6"/>
  <c r="AJ450" i="6"/>
  <c r="AD450" i="6"/>
  <c r="AB450" i="6"/>
  <c r="C450" i="6"/>
  <c r="X450" i="6"/>
  <c r="R450" i="6"/>
  <c r="U450" i="6"/>
  <c r="AS450" i="6"/>
  <c r="Q450" i="6"/>
  <c r="AX450" i="6"/>
  <c r="AL450" i="6"/>
  <c r="L450" i="6"/>
  <c r="AU450" i="6"/>
  <c r="AN450" i="6"/>
  <c r="F450" i="6"/>
  <c r="AU451" i="10" l="1"/>
  <c r="AR451" i="10"/>
  <c r="AP451" i="10"/>
  <c r="AA451" i="10"/>
  <c r="AI451" i="10"/>
  <c r="AF451" i="10"/>
  <c r="N451" i="10"/>
  <c r="Z451" i="10"/>
  <c r="W451" i="10"/>
  <c r="T451" i="10"/>
  <c r="AM451" i="10"/>
  <c r="AY451" i="10"/>
  <c r="K451" i="10"/>
  <c r="H451" i="10"/>
  <c r="M451" i="10"/>
  <c r="Y451" i="10"/>
  <c r="AT451" i="10"/>
  <c r="AO451" i="10"/>
  <c r="AL451" i="10"/>
  <c r="AX451" i="10"/>
  <c r="AH451" i="10"/>
  <c r="AC451" i="10"/>
  <c r="S451" i="10"/>
  <c r="J451" i="10"/>
  <c r="E451" i="10"/>
  <c r="F451" i="10"/>
  <c r="AQ451" i="10"/>
  <c r="V451" i="10"/>
  <c r="C451" i="10"/>
  <c r="AS451" i="10"/>
  <c r="AD451" i="10"/>
  <c r="AG451" i="10"/>
  <c r="B451" i="10"/>
  <c r="U451" i="10"/>
  <c r="AW451" i="10"/>
  <c r="I451" i="10"/>
  <c r="O451" i="10"/>
  <c r="Q451" i="10"/>
  <c r="R451" i="10"/>
  <c r="AB451" i="10"/>
  <c r="AJ451" i="10"/>
  <c r="D451" i="10"/>
  <c r="AV451" i="10"/>
  <c r="X451" i="10"/>
  <c r="L451" i="10"/>
  <c r="AN451" i="10"/>
  <c r="AK451" i="10"/>
  <c r="P451" i="10"/>
  <c r="AE451" i="10"/>
  <c r="AK451" i="5"/>
  <c r="K451" i="5"/>
  <c r="AR451" i="5"/>
  <c r="E451" i="5"/>
  <c r="AB451" i="5"/>
  <c r="Y451" i="5"/>
  <c r="AV451" i="5"/>
  <c r="T451" i="5"/>
  <c r="AE451" i="5"/>
  <c r="M451" i="5"/>
  <c r="AI451" i="5"/>
  <c r="B451" i="5"/>
  <c r="AD451" i="5"/>
  <c r="AN451" i="5"/>
  <c r="V451" i="5"/>
  <c r="AO451" i="5"/>
  <c r="J451" i="5"/>
  <c r="AA451" i="5"/>
  <c r="I451" i="5"/>
  <c r="Q451" i="5"/>
  <c r="D451" i="5"/>
  <c r="N451" i="5"/>
  <c r="AU451" i="5"/>
  <c r="AG451" i="5"/>
  <c r="AX451" i="5"/>
  <c r="AM451" i="5"/>
  <c r="AH451" i="5"/>
  <c r="O451" i="5"/>
  <c r="AT451" i="5"/>
  <c r="Z451" i="5"/>
  <c r="U451" i="5"/>
  <c r="AQ451" i="5"/>
  <c r="AF451" i="5"/>
  <c r="AY451" i="5"/>
  <c r="AS451" i="5"/>
  <c r="AP451" i="5"/>
  <c r="S451" i="5"/>
  <c r="X451" i="5"/>
  <c r="H451" i="5"/>
  <c r="W451" i="5"/>
  <c r="C451" i="5"/>
  <c r="F451" i="5"/>
  <c r="AJ451" i="5"/>
  <c r="P451" i="5"/>
  <c r="AC451" i="5"/>
  <c r="R451" i="5"/>
  <c r="AL451" i="5"/>
  <c r="AW451" i="5"/>
  <c r="L451" i="5"/>
  <c r="AH451" i="2"/>
  <c r="AW451" i="2"/>
  <c r="AM451" i="2"/>
  <c r="U451" i="2"/>
  <c r="AY451" i="2"/>
  <c r="AN451" i="2"/>
  <c r="AV451" i="2"/>
  <c r="N451" i="2"/>
  <c r="V451" i="2"/>
  <c r="AC451" i="2"/>
  <c r="F451" i="2"/>
  <c r="S451" i="2"/>
  <c r="AL451" i="2"/>
  <c r="AS451" i="2"/>
  <c r="B451" i="2"/>
  <c r="M451" i="2"/>
  <c r="J451" i="2"/>
  <c r="I451" i="2"/>
  <c r="AJ451" i="2"/>
  <c r="H451" i="2"/>
  <c r="AQ451" i="2"/>
  <c r="AG451" i="2"/>
  <c r="AB451" i="2"/>
  <c r="AD451" i="2"/>
  <c r="AA451" i="2"/>
  <c r="P451" i="2"/>
  <c r="AU451" i="2"/>
  <c r="T451" i="2"/>
  <c r="Z451" i="2"/>
  <c r="Y451" i="2"/>
  <c r="AX451" i="2"/>
  <c r="Q451" i="2"/>
  <c r="AI451" i="2"/>
  <c r="E451" i="2"/>
  <c r="R451" i="2"/>
  <c r="W451" i="2"/>
  <c r="AP451" i="2"/>
  <c r="C451" i="2"/>
  <c r="D451" i="2"/>
  <c r="AR451" i="2"/>
  <c r="AF451" i="2"/>
  <c r="AT451" i="2"/>
  <c r="O451" i="2"/>
  <c r="X451" i="2"/>
  <c r="AO451" i="2"/>
  <c r="K451" i="2"/>
  <c r="L451" i="2"/>
  <c r="AK451" i="2"/>
  <c r="AE451" i="2"/>
  <c r="D451" i="9"/>
  <c r="AK451" i="9"/>
  <c r="AW451" i="9"/>
  <c r="J451" i="9"/>
  <c r="AP451" i="9"/>
  <c r="AU451" i="9"/>
  <c r="M451" i="9"/>
  <c r="I451" i="9"/>
  <c r="P451" i="9"/>
  <c r="AD451" i="9"/>
  <c r="AG451" i="9"/>
  <c r="AJ451" i="9"/>
  <c r="AT451" i="9"/>
  <c r="N451" i="9"/>
  <c r="R451" i="9"/>
  <c r="AE451" i="9"/>
  <c r="F451" i="9"/>
  <c r="O451" i="9"/>
  <c r="AB451" i="9"/>
  <c r="AO451" i="9"/>
  <c r="AM451" i="9"/>
  <c r="B451" i="9"/>
  <c r="AC451" i="9"/>
  <c r="V451" i="9"/>
  <c r="AR451" i="9"/>
  <c r="E451" i="9"/>
  <c r="U451" i="9"/>
  <c r="AQ451" i="9"/>
  <c r="AV451" i="9"/>
  <c r="L451" i="9"/>
  <c r="AA451" i="9"/>
  <c r="S451" i="9"/>
  <c r="AN451" i="9"/>
  <c r="W451" i="9"/>
  <c r="C451" i="9"/>
  <c r="AS451" i="9"/>
  <c r="AL451" i="9"/>
  <c r="AI451" i="9"/>
  <c r="K451" i="9"/>
  <c r="H451" i="9"/>
  <c r="AF451" i="9"/>
  <c r="Q451" i="9"/>
  <c r="X451" i="9"/>
  <c r="AH451" i="9"/>
  <c r="T451" i="9"/>
  <c r="AX451" i="9"/>
  <c r="Z451" i="9"/>
  <c r="AY451" i="9"/>
  <c r="Y451" i="9"/>
  <c r="K451" i="6"/>
  <c r="F451" i="6"/>
  <c r="H451" i="6"/>
  <c r="AE451" i="6"/>
  <c r="AW451" i="6"/>
  <c r="AT451" i="6"/>
  <c r="AN451" i="6"/>
  <c r="AL451" i="6"/>
  <c r="S451" i="6"/>
  <c r="AK451" i="6"/>
  <c r="AH451" i="6"/>
  <c r="AB451" i="6"/>
  <c r="C451" i="6"/>
  <c r="Y451" i="6"/>
  <c r="V451" i="6"/>
  <c r="P451" i="6"/>
  <c r="AF451" i="6"/>
  <c r="M451" i="6"/>
  <c r="J451" i="6"/>
  <c r="D451" i="6"/>
  <c r="E451" i="6"/>
  <c r="AV451" i="6"/>
  <c r="AS451" i="6"/>
  <c r="AR451" i="6"/>
  <c r="AC451" i="6"/>
  <c r="AJ451" i="6"/>
  <c r="AG451" i="6"/>
  <c r="Q451" i="6"/>
  <c r="B451" i="6"/>
  <c r="X451" i="6"/>
  <c r="U451" i="6"/>
  <c r="AQ451" i="6"/>
  <c r="Z451" i="6"/>
  <c r="L451" i="6"/>
  <c r="I451" i="6"/>
  <c r="O451" i="6"/>
  <c r="AY451" i="6"/>
  <c r="AU451" i="6"/>
  <c r="AP451" i="6"/>
  <c r="AO451" i="6"/>
  <c r="T451" i="6"/>
  <c r="AI451" i="6"/>
  <c r="AD451" i="6"/>
  <c r="N451" i="6"/>
  <c r="AX451" i="6"/>
  <c r="W451" i="6"/>
  <c r="R451" i="6"/>
  <c r="AM451" i="6"/>
  <c r="AA451" i="6"/>
  <c r="AE451" i="7"/>
  <c r="AN451" i="7"/>
  <c r="D451" i="7"/>
  <c r="AW451" i="7"/>
  <c r="S451" i="7"/>
  <c r="Y451" i="7"/>
  <c r="AG451" i="7"/>
  <c r="AV451" i="7"/>
  <c r="H451" i="7"/>
  <c r="AC451" i="7"/>
  <c r="AM451" i="7"/>
  <c r="AU451" i="7"/>
  <c r="AR451" i="7"/>
  <c r="AL451" i="7"/>
  <c r="X451" i="7"/>
  <c r="U451" i="7"/>
  <c r="AI451" i="7"/>
  <c r="AB451" i="7"/>
  <c r="P451" i="7"/>
  <c r="T451" i="7"/>
  <c r="B451" i="7"/>
  <c r="W451" i="7"/>
  <c r="M451" i="7"/>
  <c r="AK451" i="7"/>
  <c r="R451" i="7"/>
  <c r="K451" i="7"/>
  <c r="AP451" i="7"/>
  <c r="O451" i="7"/>
  <c r="Q451" i="7"/>
  <c r="AT451" i="7"/>
  <c r="AA451" i="7"/>
  <c r="AJ451" i="7"/>
  <c r="F451" i="7"/>
  <c r="AH451" i="7"/>
  <c r="L451" i="7"/>
  <c r="N451" i="7"/>
  <c r="C451" i="7"/>
  <c r="V451" i="7"/>
  <c r="AO451" i="7"/>
  <c r="AF451" i="7"/>
  <c r="AS451" i="7"/>
  <c r="AQ451" i="7"/>
  <c r="I451" i="7"/>
  <c r="AD451" i="7"/>
  <c r="AX451" i="7"/>
  <c r="AY451" i="7"/>
  <c r="J451" i="7"/>
  <c r="Z451" i="7"/>
  <c r="E451" i="7"/>
  <c r="G453" i="11"/>
  <c r="G452" i="2"/>
  <c r="G452" i="10"/>
  <c r="G452" i="8"/>
  <c r="G452" i="7"/>
  <c r="G452" i="6"/>
  <c r="G452" i="5"/>
  <c r="AS451" i="8"/>
  <c r="AN451" i="8"/>
  <c r="AG451" i="8"/>
  <c r="AU451" i="8"/>
  <c r="AF451" i="8"/>
  <c r="AA451" i="8"/>
  <c r="I451" i="8"/>
  <c r="U451" i="8"/>
  <c r="S451" i="8"/>
  <c r="N451" i="8"/>
  <c r="AP451" i="8"/>
  <c r="AX451" i="8"/>
  <c r="F451" i="8"/>
  <c r="AM451" i="8"/>
  <c r="D451" i="8"/>
  <c r="AD451" i="8"/>
  <c r="AR451" i="8"/>
  <c r="Z451" i="8"/>
  <c r="AL451" i="8"/>
  <c r="Q451" i="8"/>
  <c r="AE451" i="8"/>
  <c r="L451" i="8"/>
  <c r="C451" i="8"/>
  <c r="H451" i="8"/>
  <c r="R451" i="8"/>
  <c r="AJ451" i="8"/>
  <c r="X451" i="8"/>
  <c r="AC451" i="8"/>
  <c r="E451" i="8"/>
  <c r="P451" i="8"/>
  <c r="W451" i="8"/>
  <c r="T451" i="8"/>
  <c r="AW451" i="8"/>
  <c r="AO451" i="8"/>
  <c r="AI451" i="8"/>
  <c r="AT451" i="8"/>
  <c r="AY451" i="8"/>
  <c r="AK451" i="8"/>
  <c r="AB451" i="8"/>
  <c r="K451" i="8"/>
  <c r="AQ451" i="8"/>
  <c r="M451" i="8"/>
  <c r="B451" i="8"/>
  <c r="J451" i="8"/>
  <c r="AV451" i="8"/>
  <c r="Y451" i="8"/>
  <c r="O451" i="8"/>
  <c r="AH451" i="8"/>
  <c r="V451" i="8"/>
  <c r="G451" i="9"/>
  <c r="L452" i="9" l="1"/>
  <c r="Q452" i="9"/>
  <c r="X452" i="9"/>
  <c r="AN452" i="9"/>
  <c r="AO452" i="9"/>
  <c r="AH452" i="9"/>
  <c r="AJ452" i="9"/>
  <c r="U452" i="9"/>
  <c r="AB452" i="9"/>
  <c r="Y452" i="9"/>
  <c r="M452" i="9"/>
  <c r="AI452" i="9"/>
  <c r="T452" i="9"/>
  <c r="P452" i="9"/>
  <c r="K452" i="9"/>
  <c r="AG452" i="9"/>
  <c r="AE452" i="9"/>
  <c r="AY452" i="9"/>
  <c r="W452" i="9"/>
  <c r="AF452" i="9"/>
  <c r="AW452" i="9"/>
  <c r="AM452" i="9"/>
  <c r="I452" i="9"/>
  <c r="F452" i="9"/>
  <c r="AQ452" i="9"/>
  <c r="C452" i="9"/>
  <c r="AS452" i="9"/>
  <c r="AP452" i="9"/>
  <c r="R452" i="9"/>
  <c r="Z452" i="9"/>
  <c r="AR452" i="9"/>
  <c r="AK452" i="9"/>
  <c r="AX452" i="9"/>
  <c r="AU452" i="9"/>
  <c r="AL452" i="9"/>
  <c r="AD452" i="9"/>
  <c r="V452" i="9"/>
  <c r="H452" i="9"/>
  <c r="N452" i="9"/>
  <c r="D452" i="9"/>
  <c r="J452" i="9"/>
  <c r="S452" i="9"/>
  <c r="E452" i="9"/>
  <c r="B452" i="9"/>
  <c r="AA452" i="9"/>
  <c r="O452" i="9"/>
  <c r="AT452" i="9"/>
  <c r="AV452" i="9"/>
  <c r="AC452" i="9"/>
  <c r="AH452" i="10"/>
  <c r="AE452" i="10"/>
  <c r="AX452" i="10"/>
  <c r="M452" i="10"/>
  <c r="X452" i="10"/>
  <c r="V452" i="10"/>
  <c r="S452" i="10"/>
  <c r="AL452" i="10"/>
  <c r="AN452" i="10"/>
  <c r="J452" i="10"/>
  <c r="Z452" i="10"/>
  <c r="L452" i="10"/>
  <c r="AS452" i="10"/>
  <c r="AP452" i="10"/>
  <c r="N452" i="10"/>
  <c r="AK452" i="10"/>
  <c r="AG452" i="10"/>
  <c r="AD452" i="10"/>
  <c r="B452" i="10"/>
  <c r="K452" i="10"/>
  <c r="U452" i="10"/>
  <c r="R452" i="10"/>
  <c r="AW452" i="10"/>
  <c r="AJ452" i="10"/>
  <c r="AR452" i="10"/>
  <c r="AY452" i="10"/>
  <c r="AV452" i="10"/>
  <c r="AI452" i="10"/>
  <c r="AQ452" i="10"/>
  <c r="D452" i="10"/>
  <c r="F452" i="10"/>
  <c r="AC452" i="10"/>
  <c r="AM452" i="10"/>
  <c r="AB452" i="10"/>
  <c r="AA452" i="10"/>
  <c r="Y452" i="10"/>
  <c r="O452" i="10"/>
  <c r="C452" i="10"/>
  <c r="W452" i="10"/>
  <c r="AT452" i="10"/>
  <c r="Q452" i="10"/>
  <c r="AF452" i="10"/>
  <c r="P452" i="10"/>
  <c r="H452" i="10"/>
  <c r="E452" i="10"/>
  <c r="I452" i="10"/>
  <c r="T452" i="10"/>
  <c r="AU452" i="10"/>
  <c r="AO452" i="10"/>
  <c r="B452" i="5"/>
  <c r="AQ452" i="5"/>
  <c r="Q452" i="5"/>
  <c r="AF452" i="5"/>
  <c r="AU452" i="5"/>
  <c r="AN452" i="5"/>
  <c r="S452" i="5"/>
  <c r="AT452" i="5"/>
  <c r="AD452" i="5"/>
  <c r="AI452" i="5"/>
  <c r="AA452" i="5"/>
  <c r="AM452" i="5"/>
  <c r="M452" i="5"/>
  <c r="T452" i="5"/>
  <c r="W452" i="5"/>
  <c r="N452" i="5"/>
  <c r="R452" i="5"/>
  <c r="H452" i="5"/>
  <c r="K452" i="5"/>
  <c r="AY452" i="5"/>
  <c r="AG452" i="5"/>
  <c r="F452" i="5"/>
  <c r="AP452" i="5"/>
  <c r="AL452" i="5"/>
  <c r="I452" i="5"/>
  <c r="E452" i="5"/>
  <c r="AC452" i="5"/>
  <c r="Y452" i="5"/>
  <c r="AE452" i="5"/>
  <c r="AW452" i="5"/>
  <c r="P452" i="5"/>
  <c r="L452" i="5"/>
  <c r="AS452" i="5"/>
  <c r="AO452" i="5"/>
  <c r="AK452" i="5"/>
  <c r="V452" i="5"/>
  <c r="D452" i="5"/>
  <c r="AV452" i="5"/>
  <c r="AR452" i="5"/>
  <c r="AJ452" i="5"/>
  <c r="AH452" i="5"/>
  <c r="C452" i="5"/>
  <c r="AB452" i="5"/>
  <c r="O452" i="5"/>
  <c r="J452" i="5"/>
  <c r="AX452" i="5"/>
  <c r="X452" i="5"/>
  <c r="U452" i="5"/>
  <c r="Z452" i="5"/>
  <c r="U452" i="2"/>
  <c r="AO452" i="2"/>
  <c r="V452" i="2"/>
  <c r="AQ452" i="2"/>
  <c r="I452" i="2"/>
  <c r="S452" i="2"/>
  <c r="AY452" i="2"/>
  <c r="AP452" i="2"/>
  <c r="AX452" i="2"/>
  <c r="AR452" i="2"/>
  <c r="AN452" i="2"/>
  <c r="M452" i="2"/>
  <c r="AA452" i="2"/>
  <c r="AL452" i="2"/>
  <c r="AF452" i="2"/>
  <c r="Q452" i="2"/>
  <c r="AV452" i="2"/>
  <c r="E452" i="2"/>
  <c r="Z452" i="2"/>
  <c r="T452" i="2"/>
  <c r="AM452" i="2"/>
  <c r="J452" i="2"/>
  <c r="N452" i="2"/>
  <c r="H452" i="2"/>
  <c r="P452" i="2"/>
  <c r="AT452" i="2"/>
  <c r="B452" i="2"/>
  <c r="AU452" i="2"/>
  <c r="AI452" i="2"/>
  <c r="Y452" i="2"/>
  <c r="AJ452" i="2"/>
  <c r="K452" i="2"/>
  <c r="AB452" i="2"/>
  <c r="AS452" i="2"/>
  <c r="R452" i="2"/>
  <c r="X452" i="2"/>
  <c r="F452" i="2"/>
  <c r="AG452" i="2"/>
  <c r="C452" i="2"/>
  <c r="W452" i="2"/>
  <c r="D452" i="2"/>
  <c r="AK452" i="2"/>
  <c r="AC452" i="2"/>
  <c r="L452" i="2"/>
  <c r="O452" i="2"/>
  <c r="AE452" i="2"/>
  <c r="AH452" i="2"/>
  <c r="AD452" i="2"/>
  <c r="AW452" i="2"/>
  <c r="AG452" i="7"/>
  <c r="Q452" i="7"/>
  <c r="X452" i="7"/>
  <c r="W452" i="7"/>
  <c r="AV452" i="7"/>
  <c r="U452" i="7"/>
  <c r="E452" i="7"/>
  <c r="F452" i="7"/>
  <c r="V452" i="7"/>
  <c r="I452" i="7"/>
  <c r="AU452" i="7"/>
  <c r="AL452" i="7"/>
  <c r="S452" i="7"/>
  <c r="AR452" i="7"/>
  <c r="AA452" i="7"/>
  <c r="N452" i="7"/>
  <c r="O452" i="7"/>
  <c r="AF452" i="7"/>
  <c r="K452" i="7"/>
  <c r="AK452" i="7"/>
  <c r="AM452" i="7"/>
  <c r="T452" i="7"/>
  <c r="AT452" i="7"/>
  <c r="M452" i="7"/>
  <c r="AI452" i="7"/>
  <c r="H452" i="7"/>
  <c r="Z452" i="7"/>
  <c r="AJ452" i="7"/>
  <c r="AB452" i="7"/>
  <c r="AP452" i="7"/>
  <c r="J452" i="7"/>
  <c r="L452" i="7"/>
  <c r="P452" i="7"/>
  <c r="AD452" i="7"/>
  <c r="AQ452" i="7"/>
  <c r="AH452" i="7"/>
  <c r="AX452" i="7"/>
  <c r="R452" i="7"/>
  <c r="Y452" i="7"/>
  <c r="C452" i="7"/>
  <c r="D452" i="7"/>
  <c r="AS452" i="7"/>
  <c r="AC452" i="7"/>
  <c r="AN452" i="7"/>
  <c r="B452" i="7"/>
  <c r="AW452" i="7"/>
  <c r="AO452" i="7"/>
  <c r="AE452" i="7"/>
  <c r="AY452" i="7"/>
  <c r="G454" i="11"/>
  <c r="G453" i="2"/>
  <c r="G453" i="10"/>
  <c r="G453" i="9"/>
  <c r="G453" i="8"/>
  <c r="G453" i="7"/>
  <c r="G453" i="6"/>
  <c r="G453" i="5"/>
  <c r="I452" i="6"/>
  <c r="D452" i="6"/>
  <c r="Q452" i="6"/>
  <c r="AA452" i="6"/>
  <c r="AU452" i="6"/>
  <c r="AR452" i="6"/>
  <c r="AX452" i="6"/>
  <c r="AP452" i="6"/>
  <c r="L452" i="6"/>
  <c r="AI452" i="6"/>
  <c r="AF452" i="6"/>
  <c r="AL452" i="6"/>
  <c r="O452" i="6"/>
  <c r="E452" i="6"/>
  <c r="W452" i="6"/>
  <c r="T452" i="6"/>
  <c r="Z452" i="6"/>
  <c r="AO452" i="6"/>
  <c r="K452" i="6"/>
  <c r="H452" i="6"/>
  <c r="N452" i="6"/>
  <c r="M452" i="6"/>
  <c r="AT452" i="6"/>
  <c r="AQ452" i="6"/>
  <c r="B452" i="6"/>
  <c r="AK452" i="6"/>
  <c r="AH452" i="6"/>
  <c r="AE452" i="6"/>
  <c r="Y452" i="6"/>
  <c r="F452" i="6"/>
  <c r="V452" i="6"/>
  <c r="S452" i="6"/>
  <c r="AY452" i="6"/>
  <c r="AD452" i="6"/>
  <c r="J452" i="6"/>
  <c r="X452" i="6"/>
  <c r="C452" i="6"/>
  <c r="AS452" i="6"/>
  <c r="AN452" i="6"/>
  <c r="AW452" i="6"/>
  <c r="AC452" i="6"/>
  <c r="AG452" i="6"/>
  <c r="AB452" i="6"/>
  <c r="R452" i="6"/>
  <c r="AM452" i="6"/>
  <c r="U452" i="6"/>
  <c r="P452" i="6"/>
  <c r="AV452" i="6"/>
  <c r="AJ452" i="6"/>
  <c r="W452" i="8"/>
  <c r="Q452" i="8"/>
  <c r="AE452" i="8"/>
  <c r="AN452" i="8"/>
  <c r="K452" i="8"/>
  <c r="D452" i="8"/>
  <c r="I452" i="8"/>
  <c r="L452" i="8"/>
  <c r="AV452" i="8"/>
  <c r="AP452" i="8"/>
  <c r="AY452" i="8"/>
  <c r="AM452" i="8"/>
  <c r="AH452" i="8"/>
  <c r="AC452" i="8"/>
  <c r="AA452" i="8"/>
  <c r="AL452" i="8"/>
  <c r="U452" i="8"/>
  <c r="P452" i="8"/>
  <c r="F452" i="8"/>
  <c r="Y452" i="8"/>
  <c r="H452" i="8"/>
  <c r="C452" i="8"/>
  <c r="AX452" i="8"/>
  <c r="AS452" i="8"/>
  <c r="AT452" i="8"/>
  <c r="AO452" i="8"/>
  <c r="Z452" i="8"/>
  <c r="X452" i="8"/>
  <c r="AG452" i="8"/>
  <c r="AB452" i="8"/>
  <c r="E452" i="8"/>
  <c r="R452" i="8"/>
  <c r="T452" i="8"/>
  <c r="O452" i="8"/>
  <c r="V452" i="8"/>
  <c r="AK452" i="8"/>
  <c r="B452" i="8"/>
  <c r="S452" i="8"/>
  <c r="AJ452" i="8"/>
  <c r="AI452" i="8"/>
  <c r="AD452" i="8"/>
  <c r="J452" i="8"/>
  <c r="M452" i="8"/>
  <c r="N452" i="8"/>
  <c r="AU452" i="8"/>
  <c r="AQ452" i="8"/>
  <c r="AF452" i="8"/>
  <c r="AR452" i="8"/>
  <c r="AW452" i="8"/>
  <c r="G452" i="9"/>
  <c r="AP453" i="10" l="1"/>
  <c r="AW453" i="10"/>
  <c r="AX453" i="10"/>
  <c r="AI453" i="10"/>
  <c r="AD453" i="10"/>
  <c r="AK453" i="10"/>
  <c r="V453" i="10"/>
  <c r="I453" i="10"/>
  <c r="R453" i="10"/>
  <c r="Y453" i="10"/>
  <c r="AU453" i="10"/>
  <c r="AH453" i="10"/>
  <c r="F453" i="10"/>
  <c r="M453" i="10"/>
  <c r="U453" i="10"/>
  <c r="B453" i="10"/>
  <c r="AR453" i="10"/>
  <c r="AO453" i="10"/>
  <c r="AV453" i="10"/>
  <c r="AT453" i="10"/>
  <c r="AG453" i="10"/>
  <c r="AF453" i="10"/>
  <c r="AC453" i="10"/>
  <c r="AJ453" i="10"/>
  <c r="O453" i="10"/>
  <c r="C453" i="10"/>
  <c r="H453" i="10"/>
  <c r="E453" i="10"/>
  <c r="L453" i="10"/>
  <c r="N453" i="10"/>
  <c r="D453" i="10"/>
  <c r="X453" i="10"/>
  <c r="AA453" i="10"/>
  <c r="T453" i="10"/>
  <c r="Z453" i="10"/>
  <c r="AQ453" i="10"/>
  <c r="AY453" i="10"/>
  <c r="AE453" i="10"/>
  <c r="W453" i="10"/>
  <c r="AM453" i="10"/>
  <c r="AN453" i="10"/>
  <c r="AL453" i="10"/>
  <c r="K453" i="10"/>
  <c r="J453" i="10"/>
  <c r="S453" i="10"/>
  <c r="AB453" i="10"/>
  <c r="AS453" i="10"/>
  <c r="Q453" i="10"/>
  <c r="P453" i="10"/>
  <c r="I453" i="5"/>
  <c r="C453" i="5"/>
  <c r="T453" i="5"/>
  <c r="AX453" i="5"/>
  <c r="AS453" i="5"/>
  <c r="Z453" i="5"/>
  <c r="AP453" i="5"/>
  <c r="AI453" i="5"/>
  <c r="AD453" i="5"/>
  <c r="B453" i="5"/>
  <c r="AA453" i="5"/>
  <c r="AT453" i="5"/>
  <c r="S453" i="5"/>
  <c r="N453" i="5"/>
  <c r="J453" i="5"/>
  <c r="Y453" i="5"/>
  <c r="AH453" i="5"/>
  <c r="E453" i="5"/>
  <c r="AR453" i="5"/>
  <c r="AU453" i="5"/>
  <c r="O453" i="5"/>
  <c r="V453" i="5"/>
  <c r="AW453" i="5"/>
  <c r="AC453" i="5"/>
  <c r="H453" i="5"/>
  <c r="AN453" i="5"/>
  <c r="AG453" i="5"/>
  <c r="M453" i="5"/>
  <c r="AQ453" i="5"/>
  <c r="AB453" i="5"/>
  <c r="R453" i="5"/>
  <c r="AO453" i="5"/>
  <c r="F453" i="5"/>
  <c r="AY453" i="5"/>
  <c r="AV453" i="5"/>
  <c r="AM453" i="5"/>
  <c r="AJ453" i="5"/>
  <c r="AE453" i="5"/>
  <c r="AL453" i="5"/>
  <c r="X453" i="5"/>
  <c r="U453" i="5"/>
  <c r="P453" i="5"/>
  <c r="AK453" i="5"/>
  <c r="W453" i="5"/>
  <c r="D453" i="5"/>
  <c r="AF453" i="5"/>
  <c r="Q453" i="5"/>
  <c r="K453" i="5"/>
  <c r="L453" i="5"/>
  <c r="G455" i="11"/>
  <c r="G454" i="2"/>
  <c r="G454" i="10"/>
  <c r="G454" i="9"/>
  <c r="G454" i="8"/>
  <c r="G454" i="6"/>
  <c r="G454" i="5"/>
  <c r="N453" i="6"/>
  <c r="W453" i="6"/>
  <c r="AU453" i="6"/>
  <c r="AS453" i="6"/>
  <c r="AP453" i="6"/>
  <c r="B453" i="6"/>
  <c r="AW453" i="6"/>
  <c r="AI453" i="6"/>
  <c r="AG453" i="6"/>
  <c r="AD453" i="6"/>
  <c r="AV453" i="6"/>
  <c r="V453" i="6"/>
  <c r="P453" i="6"/>
  <c r="U453" i="6"/>
  <c r="R453" i="6"/>
  <c r="AJ453" i="6"/>
  <c r="AT453" i="6"/>
  <c r="I453" i="6"/>
  <c r="F453" i="6"/>
  <c r="X453" i="6"/>
  <c r="O453" i="6"/>
  <c r="AR453" i="6"/>
  <c r="AO453" i="6"/>
  <c r="L453" i="6"/>
  <c r="AM453" i="6"/>
  <c r="AF453" i="6"/>
  <c r="AC453" i="6"/>
  <c r="AH453" i="6"/>
  <c r="K453" i="6"/>
  <c r="T453" i="6"/>
  <c r="Q453" i="6"/>
  <c r="C453" i="6"/>
  <c r="AK453" i="6"/>
  <c r="H453" i="6"/>
  <c r="E453" i="6"/>
  <c r="AB453" i="6"/>
  <c r="J453" i="6"/>
  <c r="AQ453" i="6"/>
  <c r="AX453" i="6"/>
  <c r="AA453" i="6"/>
  <c r="M453" i="6"/>
  <c r="AE453" i="6"/>
  <c r="AL453" i="6"/>
  <c r="Y453" i="6"/>
  <c r="AN453" i="6"/>
  <c r="S453" i="6"/>
  <c r="Z453" i="6"/>
  <c r="AY453" i="6"/>
  <c r="D453" i="6"/>
  <c r="M453" i="2"/>
  <c r="N453" i="2"/>
  <c r="Q453" i="2"/>
  <c r="AV453" i="2"/>
  <c r="AP453" i="2"/>
  <c r="AF453" i="2"/>
  <c r="AR453" i="2"/>
  <c r="P453" i="2"/>
  <c r="AJ453" i="2"/>
  <c r="AD453" i="2"/>
  <c r="J453" i="2"/>
  <c r="E453" i="2"/>
  <c r="T453" i="2"/>
  <c r="X453" i="2"/>
  <c r="R453" i="2"/>
  <c r="AC453" i="2"/>
  <c r="AO453" i="2"/>
  <c r="L453" i="2"/>
  <c r="F453" i="2"/>
  <c r="I453" i="2"/>
  <c r="B453" i="2"/>
  <c r="AU453" i="2"/>
  <c r="AY453" i="2"/>
  <c r="AX453" i="2"/>
  <c r="AM453" i="2"/>
  <c r="W453" i="2"/>
  <c r="O453" i="2"/>
  <c r="H453" i="2"/>
  <c r="AK453" i="2"/>
  <c r="K453" i="2"/>
  <c r="AN453" i="2"/>
  <c r="AT453" i="2"/>
  <c r="AA453" i="2"/>
  <c r="AQ453" i="2"/>
  <c r="V453" i="2"/>
  <c r="Z453" i="2"/>
  <c r="U453" i="2"/>
  <c r="AL453" i="2"/>
  <c r="AW453" i="2"/>
  <c r="Y453" i="2"/>
  <c r="AI453" i="2"/>
  <c r="AE453" i="2"/>
  <c r="S453" i="2"/>
  <c r="D453" i="2"/>
  <c r="AB453" i="2"/>
  <c r="AG453" i="2"/>
  <c r="AH453" i="2"/>
  <c r="C453" i="2"/>
  <c r="AS453" i="2"/>
  <c r="AV453" i="7"/>
  <c r="AQ453" i="7"/>
  <c r="J453" i="7"/>
  <c r="W453" i="7"/>
  <c r="AH453" i="7"/>
  <c r="AB453" i="7"/>
  <c r="AW453" i="7"/>
  <c r="V453" i="7"/>
  <c r="T453" i="7"/>
  <c r="O453" i="7"/>
  <c r="U453" i="7"/>
  <c r="B453" i="7"/>
  <c r="C453" i="7"/>
  <c r="AT453" i="7"/>
  <c r="AX453" i="7"/>
  <c r="AU453" i="7"/>
  <c r="AJ453" i="7"/>
  <c r="Q453" i="7"/>
  <c r="AN453" i="7"/>
  <c r="AG453" i="7"/>
  <c r="M453" i="7"/>
  <c r="AO453" i="7"/>
  <c r="I453" i="7"/>
  <c r="S453" i="7"/>
  <c r="AI453" i="7"/>
  <c r="N453" i="7"/>
  <c r="AK453" i="7"/>
  <c r="AR453" i="7"/>
  <c r="F453" i="7"/>
  <c r="L453" i="7"/>
  <c r="AM453" i="7"/>
  <c r="Z453" i="7"/>
  <c r="AF453" i="7"/>
  <c r="AS453" i="7"/>
  <c r="AE453" i="7"/>
  <c r="H453" i="7"/>
  <c r="Y453" i="7"/>
  <c r="AP453" i="7"/>
  <c r="AC453" i="7"/>
  <c r="K453" i="7"/>
  <c r="AL453" i="7"/>
  <c r="AD453" i="7"/>
  <c r="P453" i="7"/>
  <c r="AY453" i="7"/>
  <c r="E453" i="7"/>
  <c r="R453" i="7"/>
  <c r="D453" i="7"/>
  <c r="AA453" i="7"/>
  <c r="X453" i="7"/>
  <c r="Z453" i="9"/>
  <c r="AG453" i="9"/>
  <c r="H453" i="9"/>
  <c r="AT453" i="9"/>
  <c r="N453" i="9"/>
  <c r="S453" i="9"/>
  <c r="AB453" i="9"/>
  <c r="AR453" i="9"/>
  <c r="B453" i="9"/>
  <c r="E453" i="9"/>
  <c r="AQ453" i="9"/>
  <c r="AW453" i="9"/>
  <c r="AS453" i="9"/>
  <c r="AY453" i="9"/>
  <c r="AP453" i="9"/>
  <c r="AK453" i="9"/>
  <c r="AE453" i="9"/>
  <c r="AA453" i="9"/>
  <c r="AN453" i="9"/>
  <c r="Y453" i="9"/>
  <c r="Q453" i="9"/>
  <c r="D453" i="9"/>
  <c r="AO453" i="9"/>
  <c r="M453" i="9"/>
  <c r="C453" i="9"/>
  <c r="AD453" i="9"/>
  <c r="L453" i="9"/>
  <c r="AV453" i="9"/>
  <c r="AJ453" i="9"/>
  <c r="X453" i="9"/>
  <c r="J453" i="9"/>
  <c r="T453" i="9"/>
  <c r="AI453" i="9"/>
  <c r="AF453" i="9"/>
  <c r="K453" i="9"/>
  <c r="AL453" i="9"/>
  <c r="AU453" i="9"/>
  <c r="AC453" i="9"/>
  <c r="U453" i="9"/>
  <c r="R453" i="9"/>
  <c r="W453" i="9"/>
  <c r="V453" i="9"/>
  <c r="I453" i="9"/>
  <c r="AM453" i="9"/>
  <c r="AX453" i="9"/>
  <c r="AH453" i="9"/>
  <c r="O453" i="9"/>
  <c r="F453" i="9"/>
  <c r="P453" i="9"/>
  <c r="W453" i="8"/>
  <c r="AX453" i="8"/>
  <c r="AC453" i="8"/>
  <c r="AE453" i="8"/>
  <c r="K453" i="8"/>
  <c r="AJ453" i="8"/>
  <c r="C453" i="8"/>
  <c r="AD453" i="8"/>
  <c r="AS453" i="8"/>
  <c r="T453" i="8"/>
  <c r="AB453" i="8"/>
  <c r="AR453" i="8"/>
  <c r="AG453" i="8"/>
  <c r="F453" i="8"/>
  <c r="B453" i="8"/>
  <c r="AQ453" i="8"/>
  <c r="U453" i="8"/>
  <c r="AW453" i="8"/>
  <c r="AY453" i="8"/>
  <c r="V453" i="8"/>
  <c r="I453" i="8"/>
  <c r="AH453" i="8"/>
  <c r="AA453" i="8"/>
  <c r="O453" i="8"/>
  <c r="AN453" i="8"/>
  <c r="S453" i="8"/>
  <c r="AT453" i="8"/>
  <c r="N453" i="8"/>
  <c r="AM453" i="8"/>
  <c r="AF453" i="8"/>
  <c r="H453" i="8"/>
  <c r="P453" i="8"/>
  <c r="AU453" i="8"/>
  <c r="Y453" i="8"/>
  <c r="R453" i="8"/>
  <c r="AO453" i="8"/>
  <c r="M453" i="8"/>
  <c r="X453" i="8"/>
  <c r="AP453" i="8"/>
  <c r="AL453" i="8"/>
  <c r="Q453" i="8"/>
  <c r="AI453" i="8"/>
  <c r="AK453" i="8"/>
  <c r="Z453" i="8"/>
  <c r="L453" i="8"/>
  <c r="J453" i="8"/>
  <c r="E453" i="8"/>
  <c r="D453" i="8"/>
  <c r="AV453" i="8"/>
  <c r="I454" i="8" l="1"/>
  <c r="C454" i="8"/>
  <c r="AY454" i="8"/>
  <c r="AR454" i="8"/>
  <c r="AQ454" i="8"/>
  <c r="AP454" i="8"/>
  <c r="Y454" i="8"/>
  <c r="AK454" i="8"/>
  <c r="AE454" i="8"/>
  <c r="AB454" i="8"/>
  <c r="B454" i="8"/>
  <c r="AL454" i="8"/>
  <c r="S454" i="8"/>
  <c r="N454" i="8"/>
  <c r="AX454" i="8"/>
  <c r="AJ454" i="8"/>
  <c r="AO454" i="8"/>
  <c r="X454" i="8"/>
  <c r="K454" i="8"/>
  <c r="AV454" i="8"/>
  <c r="AA454" i="8"/>
  <c r="AW454" i="8"/>
  <c r="T454" i="8"/>
  <c r="R454" i="8"/>
  <c r="AN454" i="8"/>
  <c r="AI454" i="8"/>
  <c r="V454" i="8"/>
  <c r="D454" i="8"/>
  <c r="Z454" i="8"/>
  <c r="AD454" i="8"/>
  <c r="AM454" i="8"/>
  <c r="AF454" i="8"/>
  <c r="F454" i="8"/>
  <c r="Q454" i="8"/>
  <c r="M454" i="8"/>
  <c r="L454" i="8"/>
  <c r="AC454" i="8"/>
  <c r="E454" i="8"/>
  <c r="W454" i="8"/>
  <c r="U454" i="8"/>
  <c r="AT454" i="8"/>
  <c r="AH454" i="8"/>
  <c r="J454" i="8"/>
  <c r="AS454" i="8"/>
  <c r="AG454" i="8"/>
  <c r="AU454" i="8"/>
  <c r="P454" i="8"/>
  <c r="O454" i="8"/>
  <c r="H454" i="8"/>
  <c r="AB454" i="9"/>
  <c r="U454" i="9"/>
  <c r="AK454" i="9"/>
  <c r="AN454" i="9"/>
  <c r="N454" i="9"/>
  <c r="D454" i="9"/>
  <c r="H454" i="9"/>
  <c r="AF454" i="9"/>
  <c r="AO454" i="9"/>
  <c r="AX454" i="9"/>
  <c r="AH454" i="9"/>
  <c r="AE454" i="9"/>
  <c r="AV454" i="9"/>
  <c r="AA454" i="9"/>
  <c r="AC454" i="9"/>
  <c r="AD454" i="9"/>
  <c r="X454" i="9"/>
  <c r="AM454" i="9"/>
  <c r="AW454" i="9"/>
  <c r="Q454" i="9"/>
  <c r="L454" i="9"/>
  <c r="W454" i="9"/>
  <c r="B454" i="9"/>
  <c r="S454" i="9"/>
  <c r="K454" i="9"/>
  <c r="AT454" i="9"/>
  <c r="AP454" i="9"/>
  <c r="T454" i="9"/>
  <c r="M454" i="9"/>
  <c r="AL454" i="9"/>
  <c r="Y454" i="9"/>
  <c r="J454" i="9"/>
  <c r="I454" i="9"/>
  <c r="R454" i="9"/>
  <c r="AR454" i="9"/>
  <c r="P454" i="9"/>
  <c r="AJ454" i="9"/>
  <c r="AQ454" i="9"/>
  <c r="AG454" i="9"/>
  <c r="F454" i="9"/>
  <c r="AU454" i="9"/>
  <c r="AI454" i="9"/>
  <c r="V454" i="9"/>
  <c r="E454" i="9"/>
  <c r="C454" i="9"/>
  <c r="Z454" i="9"/>
  <c r="AY454" i="9"/>
  <c r="O454" i="9"/>
  <c r="AS454" i="9"/>
  <c r="AN454" i="10"/>
  <c r="AB454" i="10"/>
  <c r="B454" i="10"/>
  <c r="P454" i="10"/>
  <c r="D454" i="10"/>
  <c r="AP454" i="10"/>
  <c r="AY454" i="10"/>
  <c r="AD454" i="10"/>
  <c r="AM454" i="10"/>
  <c r="AO454" i="10"/>
  <c r="AI454" i="10"/>
  <c r="AE454" i="10"/>
  <c r="L454" i="10"/>
  <c r="AC454" i="10"/>
  <c r="W454" i="10"/>
  <c r="Y454" i="10"/>
  <c r="I454" i="10"/>
  <c r="Q454" i="10"/>
  <c r="K454" i="10"/>
  <c r="X454" i="10"/>
  <c r="AQ454" i="10"/>
  <c r="E454" i="10"/>
  <c r="AT454" i="10"/>
  <c r="AW454" i="10"/>
  <c r="AA454" i="10"/>
  <c r="AH454" i="10"/>
  <c r="U454" i="10"/>
  <c r="O454" i="10"/>
  <c r="V454" i="10"/>
  <c r="AV454" i="10"/>
  <c r="AX454" i="10"/>
  <c r="AJ454" i="10"/>
  <c r="AS454" i="10"/>
  <c r="Z454" i="10"/>
  <c r="AG454" i="10"/>
  <c r="AR454" i="10"/>
  <c r="H454" i="10"/>
  <c r="AF454" i="10"/>
  <c r="T454" i="10"/>
  <c r="S454" i="10"/>
  <c r="R454" i="10"/>
  <c r="M454" i="10"/>
  <c r="F454" i="10"/>
  <c r="AK454" i="10"/>
  <c r="C454" i="10"/>
  <c r="N454" i="10"/>
  <c r="J454" i="10"/>
  <c r="AL454" i="10"/>
  <c r="AU454" i="10"/>
  <c r="H454" i="5"/>
  <c r="AU454" i="5"/>
  <c r="AQ454" i="5"/>
  <c r="X454" i="5"/>
  <c r="AX454" i="5"/>
  <c r="AE454" i="5"/>
  <c r="S454" i="5"/>
  <c r="W454" i="5"/>
  <c r="AL454" i="5"/>
  <c r="O454" i="5"/>
  <c r="AN454" i="5"/>
  <c r="AY454" i="5"/>
  <c r="Z454" i="5"/>
  <c r="AT454" i="5"/>
  <c r="R454" i="5"/>
  <c r="AW454" i="5"/>
  <c r="N454" i="5"/>
  <c r="AC454" i="5"/>
  <c r="AJ454" i="5"/>
  <c r="AB454" i="5"/>
  <c r="B454" i="5"/>
  <c r="M454" i="5"/>
  <c r="U454" i="5"/>
  <c r="AS454" i="5"/>
  <c r="AP454" i="5"/>
  <c r="AH454" i="5"/>
  <c r="L454" i="5"/>
  <c r="AD454" i="5"/>
  <c r="AA454" i="5"/>
  <c r="E454" i="5"/>
  <c r="I454" i="5"/>
  <c r="AR454" i="5"/>
  <c r="AV454" i="5"/>
  <c r="AO454" i="5"/>
  <c r="C454" i="5"/>
  <c r="F454" i="5"/>
  <c r="AI454" i="5"/>
  <c r="V454" i="5"/>
  <c r="AF454" i="5"/>
  <c r="D454" i="5"/>
  <c r="T454" i="5"/>
  <c r="P454" i="5"/>
  <c r="AG454" i="5"/>
  <c r="Q454" i="5"/>
  <c r="K454" i="5"/>
  <c r="Y454" i="5"/>
  <c r="AK454" i="5"/>
  <c r="J454" i="5"/>
  <c r="AM454" i="5"/>
  <c r="AJ454" i="2"/>
  <c r="Q454" i="2"/>
  <c r="Z454" i="2"/>
  <c r="T454" i="2"/>
  <c r="AU454" i="2"/>
  <c r="E454" i="2"/>
  <c r="C454" i="2"/>
  <c r="O454" i="2"/>
  <c r="AI454" i="2"/>
  <c r="AQ454" i="2"/>
  <c r="X454" i="2"/>
  <c r="L454" i="2"/>
  <c r="V454" i="2"/>
  <c r="AC454" i="2"/>
  <c r="B454" i="2"/>
  <c r="K454" i="2"/>
  <c r="J454" i="2"/>
  <c r="P454" i="2"/>
  <c r="AX454" i="2"/>
  <c r="U454" i="2"/>
  <c r="S454" i="2"/>
  <c r="R454" i="2"/>
  <c r="AM454" i="2"/>
  <c r="AW454" i="2"/>
  <c r="I454" i="2"/>
  <c r="AA454" i="2"/>
  <c r="AL454" i="2"/>
  <c r="AT454" i="2"/>
  <c r="AS454" i="2"/>
  <c r="AE454" i="2"/>
  <c r="AR454" i="2"/>
  <c r="M454" i="2"/>
  <c r="AD454" i="2"/>
  <c r="AO454" i="2"/>
  <c r="D454" i="2"/>
  <c r="N454" i="2"/>
  <c r="AN454" i="2"/>
  <c r="H454" i="2"/>
  <c r="AB454" i="2"/>
  <c r="AK454" i="2"/>
  <c r="F454" i="2"/>
  <c r="Y454" i="2"/>
  <c r="W454" i="2"/>
  <c r="AV454" i="2"/>
  <c r="AP454" i="2"/>
  <c r="AF454" i="2"/>
  <c r="AY454" i="2"/>
  <c r="AG454" i="2"/>
  <c r="AH454" i="2"/>
  <c r="G456" i="11"/>
  <c r="G455" i="2"/>
  <c r="G455" i="10"/>
  <c r="G455" i="9"/>
  <c r="G455" i="8"/>
  <c r="G455" i="7"/>
  <c r="G455" i="6"/>
  <c r="G455" i="5"/>
  <c r="F454" i="7"/>
  <c r="AK454" i="7"/>
  <c r="C454" i="7"/>
  <c r="T454" i="7"/>
  <c r="AN454" i="7"/>
  <c r="W454" i="7"/>
  <c r="AT454" i="7"/>
  <c r="O454" i="7"/>
  <c r="AB454" i="7"/>
  <c r="I454" i="7"/>
  <c r="X454" i="7"/>
  <c r="M454" i="7"/>
  <c r="P454" i="7"/>
  <c r="AX454" i="7"/>
  <c r="B454" i="7"/>
  <c r="J454" i="7"/>
  <c r="D454" i="7"/>
  <c r="AJ454" i="7"/>
  <c r="AS454" i="7"/>
  <c r="AO454" i="7"/>
  <c r="V454" i="7"/>
  <c r="U454" i="7"/>
  <c r="AL454" i="7"/>
  <c r="Z454" i="7"/>
  <c r="H454" i="7"/>
  <c r="AG454" i="7"/>
  <c r="AW454" i="7"/>
  <c r="L454" i="7"/>
  <c r="AV454" i="7"/>
  <c r="AF454" i="7"/>
  <c r="AR454" i="7"/>
  <c r="AM454" i="7"/>
  <c r="AC454" i="7"/>
  <c r="AE454" i="7"/>
  <c r="AQ454" i="7"/>
  <c r="AP454" i="7"/>
  <c r="Y454" i="7"/>
  <c r="E454" i="7"/>
  <c r="S454" i="7"/>
  <c r="AI454" i="7"/>
  <c r="AD454" i="7"/>
  <c r="K454" i="7"/>
  <c r="AU454" i="7"/>
  <c r="Q454" i="7"/>
  <c r="N454" i="7"/>
  <c r="R454" i="7"/>
  <c r="AY454" i="7"/>
  <c r="AA454" i="7"/>
  <c r="AH454" i="7"/>
  <c r="AS454" i="6"/>
  <c r="AD454" i="6"/>
  <c r="AA454" i="6"/>
  <c r="I454" i="6"/>
  <c r="M454" i="6"/>
  <c r="AR454" i="6"/>
  <c r="R454" i="6"/>
  <c r="O454" i="6"/>
  <c r="AI454" i="6"/>
  <c r="AQ454" i="6"/>
  <c r="F454" i="6"/>
  <c r="C454" i="6"/>
  <c r="H454" i="6"/>
  <c r="AP454" i="6"/>
  <c r="AV454" i="6"/>
  <c r="AJ454" i="6"/>
  <c r="AG454" i="6"/>
  <c r="AO454" i="6"/>
  <c r="AC454" i="6"/>
  <c r="X454" i="6"/>
  <c r="B454" i="6"/>
  <c r="AW454" i="6"/>
  <c r="Q454" i="6"/>
  <c r="L454" i="6"/>
  <c r="AF454" i="6"/>
  <c r="AK454" i="6"/>
  <c r="E454" i="6"/>
  <c r="AH454" i="6"/>
  <c r="Z454" i="6"/>
  <c r="AY454" i="6"/>
  <c r="AU454" i="6"/>
  <c r="V454" i="6"/>
  <c r="W454" i="6"/>
  <c r="AE454" i="6"/>
  <c r="AB454" i="6"/>
  <c r="J454" i="6"/>
  <c r="T454" i="6"/>
  <c r="S454" i="6"/>
  <c r="P454" i="6"/>
  <c r="AM454" i="6"/>
  <c r="N454" i="6"/>
  <c r="D454" i="6"/>
  <c r="K454" i="6"/>
  <c r="Y454" i="6"/>
  <c r="AT454" i="6"/>
  <c r="AX454" i="6"/>
  <c r="AN454" i="6"/>
  <c r="AL454" i="6"/>
  <c r="U454" i="6"/>
  <c r="G454" i="7"/>
  <c r="AJ455" i="9" l="1"/>
  <c r="U455" i="9"/>
  <c r="M455" i="9"/>
  <c r="O455" i="9"/>
  <c r="X455" i="9"/>
  <c r="F455" i="9"/>
  <c r="AT455" i="9"/>
  <c r="AQ455" i="9"/>
  <c r="L455" i="9"/>
  <c r="AL455" i="9"/>
  <c r="Z455" i="9"/>
  <c r="D455" i="9"/>
  <c r="AX455" i="9"/>
  <c r="T455" i="9"/>
  <c r="AS455" i="9"/>
  <c r="K455" i="9"/>
  <c r="W455" i="9"/>
  <c r="AY455" i="9"/>
  <c r="AR455" i="9"/>
  <c r="AO455" i="9"/>
  <c r="J455" i="9"/>
  <c r="AG455" i="9"/>
  <c r="S455" i="9"/>
  <c r="AP455" i="9"/>
  <c r="N455" i="9"/>
  <c r="AD455" i="9"/>
  <c r="AV455" i="9"/>
  <c r="AE455" i="9"/>
  <c r="AC455" i="9"/>
  <c r="AK455" i="9"/>
  <c r="Y455" i="9"/>
  <c r="AW455" i="9"/>
  <c r="AA455" i="9"/>
  <c r="AI455" i="9"/>
  <c r="Q455" i="9"/>
  <c r="V455" i="9"/>
  <c r="P455" i="9"/>
  <c r="I455" i="9"/>
  <c r="H455" i="9"/>
  <c r="R455" i="9"/>
  <c r="AN455" i="9"/>
  <c r="AU455" i="9"/>
  <c r="B455" i="9"/>
  <c r="AH455" i="9"/>
  <c r="AB455" i="9"/>
  <c r="AM455" i="9"/>
  <c r="E455" i="9"/>
  <c r="AF455" i="9"/>
  <c r="C455" i="9"/>
  <c r="AL455" i="10"/>
  <c r="AS455" i="10"/>
  <c r="AO455" i="10"/>
  <c r="AU455" i="10"/>
  <c r="Z455" i="10"/>
  <c r="AG455" i="10"/>
  <c r="J455" i="10"/>
  <c r="AT455" i="10"/>
  <c r="AN455" i="10"/>
  <c r="N455" i="10"/>
  <c r="U455" i="10"/>
  <c r="AI455" i="10"/>
  <c r="S455" i="10"/>
  <c r="AB455" i="10"/>
  <c r="B455" i="10"/>
  <c r="I455" i="10"/>
  <c r="R455" i="10"/>
  <c r="P455" i="10"/>
  <c r="AW455" i="10"/>
  <c r="AR455" i="10"/>
  <c r="AH455" i="10"/>
  <c r="D455" i="10"/>
  <c r="AK455" i="10"/>
  <c r="AF455" i="10"/>
  <c r="F455" i="10"/>
  <c r="AM455" i="10"/>
  <c r="M455" i="10"/>
  <c r="H455" i="10"/>
  <c r="E455" i="10"/>
  <c r="AY455" i="10"/>
  <c r="Q455" i="10"/>
  <c r="AA455" i="10"/>
  <c r="AP455" i="10"/>
  <c r="O455" i="10"/>
  <c r="K455" i="10"/>
  <c r="C455" i="10"/>
  <c r="AE455" i="10"/>
  <c r="AX455" i="10"/>
  <c r="AD455" i="10"/>
  <c r="Y455" i="10"/>
  <c r="AC455" i="10"/>
  <c r="AJ455" i="10"/>
  <c r="V455" i="10"/>
  <c r="L455" i="10"/>
  <c r="AV455" i="10"/>
  <c r="X455" i="10"/>
  <c r="T455" i="10"/>
  <c r="AQ455" i="10"/>
  <c r="W455" i="10"/>
  <c r="AD455" i="6"/>
  <c r="AM455" i="6"/>
  <c r="X455" i="6"/>
  <c r="L455" i="6"/>
  <c r="R455" i="6"/>
  <c r="AA455" i="6"/>
  <c r="AW455" i="6"/>
  <c r="I455" i="6"/>
  <c r="F455" i="6"/>
  <c r="O455" i="6"/>
  <c r="V455" i="6"/>
  <c r="AH455" i="6"/>
  <c r="AR455" i="6"/>
  <c r="AO455" i="6"/>
  <c r="C455" i="6"/>
  <c r="AS455" i="6"/>
  <c r="N455" i="6"/>
  <c r="AF455" i="6"/>
  <c r="AC455" i="6"/>
  <c r="AU455" i="6"/>
  <c r="M455" i="6"/>
  <c r="B455" i="6"/>
  <c r="T455" i="6"/>
  <c r="Q455" i="6"/>
  <c r="AI455" i="6"/>
  <c r="AK455" i="6"/>
  <c r="H455" i="6"/>
  <c r="E455" i="6"/>
  <c r="W455" i="6"/>
  <c r="J455" i="6"/>
  <c r="AQ455" i="6"/>
  <c r="AN455" i="6"/>
  <c r="K455" i="6"/>
  <c r="AV455" i="6"/>
  <c r="AE455" i="6"/>
  <c r="AB455" i="6"/>
  <c r="AG455" i="6"/>
  <c r="AT455" i="6"/>
  <c r="S455" i="6"/>
  <c r="P455" i="6"/>
  <c r="Z455" i="6"/>
  <c r="AL455" i="6"/>
  <c r="D455" i="6"/>
  <c r="Y455" i="6"/>
  <c r="AJ455" i="6"/>
  <c r="AP455" i="6"/>
  <c r="AY455" i="6"/>
  <c r="AX455" i="6"/>
  <c r="U455" i="6"/>
  <c r="AH455" i="2"/>
  <c r="AE455" i="2"/>
  <c r="R455" i="2"/>
  <c r="AN455" i="2"/>
  <c r="V455" i="2"/>
  <c r="P455" i="2"/>
  <c r="AC455" i="2"/>
  <c r="AD455" i="2"/>
  <c r="J455" i="2"/>
  <c r="AQ455" i="2"/>
  <c r="C455" i="2"/>
  <c r="X455" i="2"/>
  <c r="AS455" i="2"/>
  <c r="AB455" i="2"/>
  <c r="AM455" i="2"/>
  <c r="T455" i="2"/>
  <c r="AG455" i="2"/>
  <c r="M455" i="2"/>
  <c r="F455" i="2"/>
  <c r="S455" i="2"/>
  <c r="U455" i="2"/>
  <c r="AP455" i="2"/>
  <c r="AL455" i="2"/>
  <c r="O455" i="2"/>
  <c r="AU455" i="2"/>
  <c r="AX455" i="2"/>
  <c r="L455" i="2"/>
  <c r="AK455" i="2"/>
  <c r="AY455" i="2"/>
  <c r="AI455" i="2"/>
  <c r="H455" i="2"/>
  <c r="W455" i="2"/>
  <c r="AR455" i="2"/>
  <c r="Y455" i="2"/>
  <c r="K455" i="2"/>
  <c r="E455" i="2"/>
  <c r="AV455" i="2"/>
  <c r="AT455" i="2"/>
  <c r="D455" i="2"/>
  <c r="AF455" i="2"/>
  <c r="I455" i="2"/>
  <c r="AJ455" i="2"/>
  <c r="Q455" i="2"/>
  <c r="B455" i="2"/>
  <c r="AW455" i="2"/>
  <c r="N455" i="2"/>
  <c r="AA455" i="2"/>
  <c r="AO455" i="2"/>
  <c r="Z455" i="2"/>
  <c r="AV455" i="7"/>
  <c r="AD455" i="7"/>
  <c r="AT455" i="7"/>
  <c r="AY455" i="7"/>
  <c r="AH455" i="7"/>
  <c r="O455" i="7"/>
  <c r="J455" i="7"/>
  <c r="AJ455" i="7"/>
  <c r="T455" i="7"/>
  <c r="AP455" i="7"/>
  <c r="AQ455" i="7"/>
  <c r="X455" i="7"/>
  <c r="AN455" i="7"/>
  <c r="F455" i="7"/>
  <c r="V455" i="7"/>
  <c r="I455" i="7"/>
  <c r="L455" i="7"/>
  <c r="AB455" i="7"/>
  <c r="AU455" i="7"/>
  <c r="AO455" i="7"/>
  <c r="AI455" i="7"/>
  <c r="H455" i="7"/>
  <c r="P455" i="7"/>
  <c r="AG455" i="7"/>
  <c r="U455" i="7"/>
  <c r="D455" i="7"/>
  <c r="S455" i="7"/>
  <c r="AM455" i="7"/>
  <c r="AF455" i="7"/>
  <c r="AX455" i="7"/>
  <c r="E455" i="7"/>
  <c r="R455" i="7"/>
  <c r="C455" i="7"/>
  <c r="AL455" i="7"/>
  <c r="AS455" i="7"/>
  <c r="AK455" i="7"/>
  <c r="AC455" i="7"/>
  <c r="Z455" i="7"/>
  <c r="AE455" i="7"/>
  <c r="M455" i="7"/>
  <c r="AA455" i="7"/>
  <c r="B455" i="7"/>
  <c r="AR455" i="7"/>
  <c r="K455" i="7"/>
  <c r="W455" i="7"/>
  <c r="N455" i="7"/>
  <c r="Q455" i="7"/>
  <c r="AW455" i="7"/>
  <c r="Y455" i="7"/>
  <c r="AS455" i="5"/>
  <c r="AM455" i="5"/>
  <c r="AE455" i="5"/>
  <c r="AT455" i="5"/>
  <c r="AP455" i="5"/>
  <c r="AC455" i="5"/>
  <c r="V455" i="5"/>
  <c r="Z455" i="5"/>
  <c r="U455" i="5"/>
  <c r="AD455" i="5"/>
  <c r="N455" i="5"/>
  <c r="Q455" i="5"/>
  <c r="B455" i="5"/>
  <c r="R455" i="5"/>
  <c r="AR455" i="5"/>
  <c r="AW455" i="5"/>
  <c r="P455" i="5"/>
  <c r="F455" i="5"/>
  <c r="AB455" i="5"/>
  <c r="T455" i="5"/>
  <c r="AY455" i="5"/>
  <c r="AV455" i="5"/>
  <c r="M455" i="5"/>
  <c r="AU455" i="5"/>
  <c r="AX455" i="5"/>
  <c r="AJ455" i="5"/>
  <c r="AQ455" i="5"/>
  <c r="S455" i="5"/>
  <c r="AO455" i="5"/>
  <c r="X455" i="5"/>
  <c r="AA455" i="5"/>
  <c r="AK455" i="5"/>
  <c r="AI455" i="5"/>
  <c r="AL455" i="5"/>
  <c r="AN455" i="5"/>
  <c r="AH455" i="5"/>
  <c r="J455" i="5"/>
  <c r="Y455" i="5"/>
  <c r="H455" i="5"/>
  <c r="O455" i="5"/>
  <c r="E455" i="5"/>
  <c r="AF455" i="5"/>
  <c r="AG455" i="5"/>
  <c r="D455" i="5"/>
  <c r="W455" i="5"/>
  <c r="C455" i="5"/>
  <c r="L455" i="5"/>
  <c r="K455" i="5"/>
  <c r="I455" i="5"/>
  <c r="G457" i="11"/>
  <c r="G456" i="2"/>
  <c r="G456" i="10"/>
  <c r="G456" i="8"/>
  <c r="G456" i="7"/>
  <c r="G456" i="6"/>
  <c r="G456" i="5"/>
  <c r="AM455" i="8"/>
  <c r="AH455" i="8"/>
  <c r="N455" i="8"/>
  <c r="AR455" i="8"/>
  <c r="AQ455" i="8"/>
  <c r="Y455" i="8"/>
  <c r="T455" i="8"/>
  <c r="AP455" i="8"/>
  <c r="R455" i="8"/>
  <c r="AE455" i="8"/>
  <c r="K455" i="8"/>
  <c r="D455" i="8"/>
  <c r="I455" i="8"/>
  <c r="J455" i="8"/>
  <c r="S455" i="8"/>
  <c r="AX455" i="8"/>
  <c r="AB455" i="8"/>
  <c r="AL455" i="8"/>
  <c r="AJ455" i="8"/>
  <c r="B455" i="8"/>
  <c r="C455" i="8"/>
  <c r="AO455" i="8"/>
  <c r="V455" i="8"/>
  <c r="AY455" i="8"/>
  <c r="AK455" i="8"/>
  <c r="AC455" i="8"/>
  <c r="H455" i="8"/>
  <c r="AA455" i="8"/>
  <c r="AG455" i="8"/>
  <c r="Q455" i="8"/>
  <c r="AW455" i="8"/>
  <c r="AU455" i="8"/>
  <c r="AF455" i="8"/>
  <c r="E455" i="8"/>
  <c r="AI455" i="8"/>
  <c r="X455" i="8"/>
  <c r="P455" i="8"/>
  <c r="AN455" i="8"/>
  <c r="U455" i="8"/>
  <c r="AT455" i="8"/>
  <c r="M455" i="8"/>
  <c r="Z455" i="8"/>
  <c r="F455" i="8"/>
  <c r="W455" i="8"/>
  <c r="AS455" i="8"/>
  <c r="L455" i="8"/>
  <c r="AV455" i="8"/>
  <c r="O455" i="8"/>
  <c r="AD455" i="8"/>
  <c r="AP456" i="9" l="1"/>
  <c r="AY456" i="9"/>
  <c r="U456" i="9"/>
  <c r="K456" i="9"/>
  <c r="AB456" i="9"/>
  <c r="AG456" i="9"/>
  <c r="AQ456" i="9"/>
  <c r="AD456" i="9"/>
  <c r="N456" i="9"/>
  <c r="Q456" i="9"/>
  <c r="H456" i="9"/>
  <c r="AE456" i="9"/>
  <c r="AO456" i="9"/>
  <c r="AX456" i="9"/>
  <c r="AN456" i="9"/>
  <c r="AR456" i="9"/>
  <c r="AV456" i="9"/>
  <c r="AA456" i="9"/>
  <c r="AC456" i="9"/>
  <c r="AF456" i="9"/>
  <c r="AJ456" i="9"/>
  <c r="M456" i="9"/>
  <c r="F456" i="9"/>
  <c r="AM456" i="9"/>
  <c r="AI456" i="9"/>
  <c r="X456" i="9"/>
  <c r="AL456" i="9"/>
  <c r="AW456" i="9"/>
  <c r="B456" i="9"/>
  <c r="L456" i="9"/>
  <c r="T456" i="9"/>
  <c r="Z456" i="9"/>
  <c r="I456" i="9"/>
  <c r="AH456" i="9"/>
  <c r="AK456" i="9"/>
  <c r="Y456" i="9"/>
  <c r="R456" i="9"/>
  <c r="J456" i="9"/>
  <c r="D456" i="9"/>
  <c r="S456" i="9"/>
  <c r="C456" i="9"/>
  <c r="E456" i="9"/>
  <c r="W456" i="9"/>
  <c r="AU456" i="9"/>
  <c r="AS456" i="9"/>
  <c r="P456" i="9"/>
  <c r="V456" i="9"/>
  <c r="AT456" i="9"/>
  <c r="O456" i="9"/>
  <c r="Y456" i="10"/>
  <c r="V456" i="10"/>
  <c r="T456" i="10"/>
  <c r="E456" i="10"/>
  <c r="M456" i="10"/>
  <c r="J456" i="10"/>
  <c r="AS456" i="10"/>
  <c r="AF456" i="10"/>
  <c r="AV456" i="10"/>
  <c r="AQ456" i="10"/>
  <c r="Q456" i="10"/>
  <c r="D456" i="10"/>
  <c r="AJ456" i="10"/>
  <c r="AE456" i="10"/>
  <c r="AR456" i="10"/>
  <c r="AC456" i="10"/>
  <c r="X456" i="10"/>
  <c r="S456" i="10"/>
  <c r="P456" i="10"/>
  <c r="C456" i="10"/>
  <c r="AX456" i="10"/>
  <c r="L456" i="10"/>
  <c r="AO456" i="10"/>
  <c r="AB456" i="10"/>
  <c r="B456" i="10"/>
  <c r="F456" i="10"/>
  <c r="AW456" i="10"/>
  <c r="U456" i="10"/>
  <c r="AK456" i="10"/>
  <c r="AY456" i="10"/>
  <c r="AU456" i="10"/>
  <c r="O456" i="10"/>
  <c r="AI456" i="10"/>
  <c r="AN456" i="10"/>
  <c r="W456" i="10"/>
  <c r="I456" i="10"/>
  <c r="K456" i="10"/>
  <c r="AM456" i="10"/>
  <c r="AT456" i="10"/>
  <c r="H456" i="10"/>
  <c r="AL456" i="10"/>
  <c r="AP456" i="10"/>
  <c r="AA456" i="10"/>
  <c r="N456" i="10"/>
  <c r="R456" i="10"/>
  <c r="AD456" i="10"/>
  <c r="AG456" i="10"/>
  <c r="Z456" i="10"/>
  <c r="AH456" i="10"/>
  <c r="AH456" i="5"/>
  <c r="Y456" i="5"/>
  <c r="AA456" i="5"/>
  <c r="AU456" i="5"/>
  <c r="V456" i="5"/>
  <c r="I456" i="5"/>
  <c r="AW456" i="5"/>
  <c r="C456" i="5"/>
  <c r="J456" i="5"/>
  <c r="AM456" i="5"/>
  <c r="W456" i="5"/>
  <c r="L456" i="5"/>
  <c r="AX456" i="5"/>
  <c r="X456" i="5"/>
  <c r="AR456" i="5"/>
  <c r="AQ456" i="5"/>
  <c r="AS456" i="5"/>
  <c r="H456" i="5"/>
  <c r="O456" i="5"/>
  <c r="AI456" i="5"/>
  <c r="AE456" i="5"/>
  <c r="AK456" i="5"/>
  <c r="AL456" i="5"/>
  <c r="AF456" i="5"/>
  <c r="Q456" i="5"/>
  <c r="U456" i="5"/>
  <c r="M456" i="5"/>
  <c r="AD456" i="5"/>
  <c r="AN456" i="5"/>
  <c r="B456" i="5"/>
  <c r="F456" i="5"/>
  <c r="S456" i="5"/>
  <c r="AC456" i="5"/>
  <c r="P456" i="5"/>
  <c r="Z456" i="5"/>
  <c r="T456" i="5"/>
  <c r="N456" i="5"/>
  <c r="AB456" i="5"/>
  <c r="AG456" i="5"/>
  <c r="D456" i="5"/>
  <c r="AT456" i="5"/>
  <c r="AP456" i="5"/>
  <c r="K456" i="5"/>
  <c r="AO456" i="5"/>
  <c r="AJ456" i="5"/>
  <c r="E456" i="5"/>
  <c r="AY456" i="5"/>
  <c r="R456" i="5"/>
  <c r="AV456" i="5"/>
  <c r="U456" i="2"/>
  <c r="O456" i="2"/>
  <c r="F456" i="2"/>
  <c r="L456" i="2"/>
  <c r="I456" i="2"/>
  <c r="AU456" i="2"/>
  <c r="AX456" i="2"/>
  <c r="AT456" i="2"/>
  <c r="AR456" i="2"/>
  <c r="AC456" i="2"/>
  <c r="V456" i="2"/>
  <c r="AL456" i="2"/>
  <c r="AF456" i="2"/>
  <c r="N456" i="2"/>
  <c r="AI456" i="2"/>
  <c r="AK456" i="2"/>
  <c r="T456" i="2"/>
  <c r="AO456" i="2"/>
  <c r="D456" i="2"/>
  <c r="AJ456" i="2"/>
  <c r="H456" i="2"/>
  <c r="Z456" i="2"/>
  <c r="W456" i="2"/>
  <c r="AH456" i="2"/>
  <c r="AQ456" i="2"/>
  <c r="K456" i="2"/>
  <c r="R456" i="2"/>
  <c r="AB456" i="2"/>
  <c r="J456" i="2"/>
  <c r="AW456" i="2"/>
  <c r="B456" i="2"/>
  <c r="AS456" i="2"/>
  <c r="AV456" i="2"/>
  <c r="AM456" i="2"/>
  <c r="P456" i="2"/>
  <c r="AA456" i="2"/>
  <c r="AG456" i="2"/>
  <c r="AD456" i="2"/>
  <c r="X456" i="2"/>
  <c r="AP456" i="2"/>
  <c r="M456" i="2"/>
  <c r="Q456" i="2"/>
  <c r="E456" i="2"/>
  <c r="C456" i="2"/>
  <c r="AE456" i="2"/>
  <c r="S456" i="2"/>
  <c r="AN456" i="2"/>
  <c r="AY456" i="2"/>
  <c r="Y456" i="2"/>
  <c r="D456" i="6"/>
  <c r="AK456" i="6"/>
  <c r="AQ456" i="6"/>
  <c r="AP456" i="6"/>
  <c r="AY456" i="6"/>
  <c r="Y456" i="6"/>
  <c r="AF456" i="6"/>
  <c r="AU456" i="6"/>
  <c r="AD456" i="6"/>
  <c r="AM456" i="6"/>
  <c r="M456" i="6"/>
  <c r="AE456" i="6"/>
  <c r="T456" i="6"/>
  <c r="R456" i="6"/>
  <c r="AA456" i="6"/>
  <c r="AS456" i="6"/>
  <c r="AV456" i="6"/>
  <c r="F456" i="6"/>
  <c r="O456" i="6"/>
  <c r="AG456" i="6"/>
  <c r="V456" i="6"/>
  <c r="AO456" i="6"/>
  <c r="C456" i="6"/>
  <c r="U456" i="6"/>
  <c r="AT456" i="6"/>
  <c r="AC456" i="6"/>
  <c r="AX456" i="6"/>
  <c r="I456" i="6"/>
  <c r="S456" i="6"/>
  <c r="Q456" i="6"/>
  <c r="AL456" i="6"/>
  <c r="AJ456" i="6"/>
  <c r="L456" i="6"/>
  <c r="E456" i="6"/>
  <c r="Z456" i="6"/>
  <c r="J456" i="6"/>
  <c r="K456" i="6"/>
  <c r="AN456" i="6"/>
  <c r="N456" i="6"/>
  <c r="AI456" i="6"/>
  <c r="AR456" i="6"/>
  <c r="P456" i="6"/>
  <c r="AW456" i="6"/>
  <c r="AH456" i="6"/>
  <c r="W456" i="6"/>
  <c r="B456" i="6"/>
  <c r="H456" i="6"/>
  <c r="X456" i="6"/>
  <c r="AB456" i="6"/>
  <c r="AL456" i="7"/>
  <c r="V456" i="7"/>
  <c r="H456" i="7"/>
  <c r="S456" i="7"/>
  <c r="Q456" i="7"/>
  <c r="Z456" i="7"/>
  <c r="AS456" i="7"/>
  <c r="AM456" i="7"/>
  <c r="R456" i="7"/>
  <c r="N456" i="7"/>
  <c r="AC456" i="7"/>
  <c r="P456" i="7"/>
  <c r="AU456" i="7"/>
  <c r="B456" i="7"/>
  <c r="M456" i="7"/>
  <c r="AI456" i="7"/>
  <c r="AQ456" i="7"/>
  <c r="AW456" i="7"/>
  <c r="AR456" i="7"/>
  <c r="O456" i="7"/>
  <c r="AN456" i="7"/>
  <c r="AK456" i="7"/>
  <c r="AB456" i="7"/>
  <c r="AG456" i="7"/>
  <c r="T456" i="7"/>
  <c r="AV456" i="7"/>
  <c r="K456" i="7"/>
  <c r="J456" i="7"/>
  <c r="C456" i="7"/>
  <c r="AJ456" i="7"/>
  <c r="AP456" i="7"/>
  <c r="AF456" i="7"/>
  <c r="F456" i="7"/>
  <c r="X456" i="7"/>
  <c r="Y456" i="7"/>
  <c r="D456" i="7"/>
  <c r="L456" i="7"/>
  <c r="I456" i="7"/>
  <c r="AD456" i="7"/>
  <c r="AY456" i="7"/>
  <c r="AT456" i="7"/>
  <c r="AO456" i="7"/>
  <c r="AA456" i="7"/>
  <c r="E456" i="7"/>
  <c r="AX456" i="7"/>
  <c r="AH456" i="7"/>
  <c r="W456" i="7"/>
  <c r="U456" i="7"/>
  <c r="AE456" i="7"/>
  <c r="G457" i="10"/>
  <c r="G457" i="9"/>
  <c r="G457" i="8"/>
  <c r="G457" i="7"/>
  <c r="G457" i="6"/>
  <c r="G457" i="5"/>
  <c r="AC456" i="8"/>
  <c r="AK456" i="8"/>
  <c r="AG456" i="8"/>
  <c r="AS456" i="8"/>
  <c r="AQ456" i="8"/>
  <c r="Q456" i="8"/>
  <c r="Y456" i="8"/>
  <c r="N456" i="8"/>
  <c r="E456" i="8"/>
  <c r="M456" i="8"/>
  <c r="AV456" i="8"/>
  <c r="AJ456" i="8"/>
  <c r="AN456" i="8"/>
  <c r="AP456" i="8"/>
  <c r="AF456" i="8"/>
  <c r="AI456" i="8"/>
  <c r="AB456" i="8"/>
  <c r="V456" i="8"/>
  <c r="L456" i="8"/>
  <c r="J456" i="8"/>
  <c r="P456" i="8"/>
  <c r="F456" i="8"/>
  <c r="AE456" i="8"/>
  <c r="I456" i="8"/>
  <c r="AM456" i="8"/>
  <c r="U456" i="8"/>
  <c r="AD456" i="8"/>
  <c r="K456" i="8"/>
  <c r="AA456" i="8"/>
  <c r="D456" i="8"/>
  <c r="Z456" i="8"/>
  <c r="W456" i="8"/>
  <c r="AT456" i="8"/>
  <c r="AO456" i="8"/>
  <c r="H456" i="8"/>
  <c r="AY456" i="8"/>
  <c r="S456" i="8"/>
  <c r="O456" i="8"/>
  <c r="T456" i="8"/>
  <c r="C456" i="8"/>
  <c r="AU456" i="8"/>
  <c r="AW456" i="8"/>
  <c r="AR456" i="8"/>
  <c r="AL456" i="8"/>
  <c r="AX456" i="8"/>
  <c r="B456" i="8"/>
  <c r="AH456" i="8"/>
  <c r="R456" i="8"/>
  <c r="X456" i="8"/>
  <c r="G456" i="9"/>
  <c r="G457" i="2" l="1"/>
  <c r="AH457" i="9"/>
  <c r="AI457" i="9"/>
  <c r="AU457" i="9"/>
  <c r="K457" i="9"/>
  <c r="L457" i="9"/>
  <c r="V457" i="9"/>
  <c r="S457" i="9"/>
  <c r="Z457" i="9"/>
  <c r="AY457" i="9"/>
  <c r="J457" i="9"/>
  <c r="E457" i="9"/>
  <c r="AS457" i="9"/>
  <c r="I457" i="9"/>
  <c r="AR457" i="9"/>
  <c r="AV457" i="9"/>
  <c r="Y457" i="9"/>
  <c r="AQ457" i="9"/>
  <c r="AF457" i="9"/>
  <c r="AN457" i="9"/>
  <c r="AD457" i="9"/>
  <c r="AL457" i="9"/>
  <c r="T457" i="9"/>
  <c r="X457" i="9"/>
  <c r="AG457" i="9"/>
  <c r="H457" i="9"/>
  <c r="D457" i="9"/>
  <c r="AC457" i="9"/>
  <c r="P457" i="9"/>
  <c r="AX457" i="9"/>
  <c r="AM457" i="9"/>
  <c r="B457" i="9"/>
  <c r="O457" i="9"/>
  <c r="AJ457" i="9"/>
  <c r="W457" i="9"/>
  <c r="AB457" i="9"/>
  <c r="M457" i="9"/>
  <c r="AT457" i="9"/>
  <c r="AW457" i="9"/>
  <c r="Q457" i="9"/>
  <c r="R457" i="9"/>
  <c r="AO457" i="9"/>
  <c r="AE457" i="9"/>
  <c r="AA457" i="9"/>
  <c r="N457" i="9"/>
  <c r="AP457" i="9"/>
  <c r="F457" i="9"/>
  <c r="C457" i="9"/>
  <c r="U457" i="9"/>
  <c r="AK457" i="9"/>
  <c r="AT457" i="10"/>
  <c r="AO457" i="10"/>
  <c r="AY457" i="10"/>
  <c r="AL457" i="10"/>
  <c r="AH457" i="10"/>
  <c r="AC457" i="10"/>
  <c r="Y457" i="10"/>
  <c r="V457" i="10"/>
  <c r="Q457" i="10"/>
  <c r="AX457" i="10"/>
  <c r="AK457" i="10"/>
  <c r="J457" i="10"/>
  <c r="E457" i="10"/>
  <c r="S457" i="10"/>
  <c r="AE457" i="10"/>
  <c r="AV457" i="10"/>
  <c r="AS457" i="10"/>
  <c r="AN457" i="10"/>
  <c r="AW457" i="10"/>
  <c r="F457" i="10"/>
  <c r="AJ457" i="10"/>
  <c r="AG457" i="10"/>
  <c r="AB457" i="10"/>
  <c r="R457" i="10"/>
  <c r="C457" i="10"/>
  <c r="L457" i="10"/>
  <c r="I457" i="10"/>
  <c r="D457" i="10"/>
  <c r="O457" i="10"/>
  <c r="H457" i="10"/>
  <c r="P457" i="10"/>
  <c r="AD457" i="10"/>
  <c r="X457" i="10"/>
  <c r="B457" i="10"/>
  <c r="AU457" i="10"/>
  <c r="AA457" i="10"/>
  <c r="AI457" i="10"/>
  <c r="Z457" i="10"/>
  <c r="K457" i="10"/>
  <c r="AP457" i="10"/>
  <c r="AR457" i="10"/>
  <c r="AM457" i="10"/>
  <c r="W457" i="10"/>
  <c r="U457" i="10"/>
  <c r="AF457" i="10"/>
  <c r="T457" i="10"/>
  <c r="AQ457" i="10"/>
  <c r="M457" i="10"/>
  <c r="N457" i="10"/>
  <c r="AE457" i="2"/>
  <c r="AB457" i="2"/>
  <c r="V457" i="2"/>
  <c r="Y457" i="2"/>
  <c r="J457" i="2"/>
  <c r="S457" i="2"/>
  <c r="M457" i="2"/>
  <c r="D457" i="2"/>
  <c r="AX457" i="2"/>
  <c r="AS457" i="2"/>
  <c r="AY457" i="2"/>
  <c r="AW457" i="2"/>
  <c r="AP457" i="2"/>
  <c r="AA457" i="2"/>
  <c r="Z457" i="2"/>
  <c r="AV457" i="2"/>
  <c r="AD457" i="2"/>
  <c r="L457" i="2"/>
  <c r="AJ457" i="2"/>
  <c r="AU457" i="2"/>
  <c r="R457" i="2"/>
  <c r="AM457" i="2"/>
  <c r="K457" i="2"/>
  <c r="AR457" i="2"/>
  <c r="AO457" i="2"/>
  <c r="I457" i="2"/>
  <c r="C457" i="2"/>
  <c r="U457" i="2"/>
  <c r="AC457" i="2"/>
  <c r="AL457" i="2"/>
  <c r="AI457" i="2"/>
  <c r="P457" i="2"/>
  <c r="Q457" i="2"/>
  <c r="W457" i="2"/>
  <c r="B457" i="2"/>
  <c r="T457" i="2"/>
  <c r="AQ457" i="2"/>
  <c r="AK457" i="2"/>
  <c r="AN457" i="2"/>
  <c r="AH457" i="2"/>
  <c r="AG457" i="2"/>
  <c r="AF457" i="2"/>
  <c r="O457" i="2"/>
  <c r="N457" i="2"/>
  <c r="F457" i="2"/>
  <c r="E457" i="2"/>
  <c r="AT457" i="2"/>
  <c r="X457" i="2"/>
  <c r="H457" i="2"/>
  <c r="T457" i="5"/>
  <c r="Y457" i="5"/>
  <c r="AE457" i="5"/>
  <c r="AD457" i="5"/>
  <c r="H457" i="5"/>
  <c r="AY457" i="5"/>
  <c r="AB457" i="5"/>
  <c r="AQ457" i="5"/>
  <c r="AO457" i="5"/>
  <c r="V457" i="5"/>
  <c r="P457" i="5"/>
  <c r="AC457" i="5"/>
  <c r="W457" i="5"/>
  <c r="AV457" i="5"/>
  <c r="E457" i="5"/>
  <c r="O457" i="5"/>
  <c r="F457" i="5"/>
  <c r="Q457" i="5"/>
  <c r="R457" i="5"/>
  <c r="AX457" i="5"/>
  <c r="AM457" i="5"/>
  <c r="AK457" i="5"/>
  <c r="M457" i="5"/>
  <c r="AI457" i="5"/>
  <c r="AL457" i="5"/>
  <c r="X457" i="5"/>
  <c r="U457" i="5"/>
  <c r="L457" i="5"/>
  <c r="AU457" i="5"/>
  <c r="Z457" i="5"/>
  <c r="J457" i="5"/>
  <c r="D457" i="5"/>
  <c r="AW457" i="5"/>
  <c r="B457" i="5"/>
  <c r="AA457" i="5"/>
  <c r="S457" i="5"/>
  <c r="AT457" i="5"/>
  <c r="AJ457" i="5"/>
  <c r="C457" i="5"/>
  <c r="AG457" i="5"/>
  <c r="K457" i="5"/>
  <c r="AN457" i="5"/>
  <c r="AH457" i="5"/>
  <c r="N457" i="5"/>
  <c r="AR457" i="5"/>
  <c r="AF457" i="5"/>
  <c r="AP457" i="5"/>
  <c r="AS457" i="5"/>
  <c r="I457" i="5"/>
  <c r="AA457" i="8"/>
  <c r="AU457" i="8"/>
  <c r="D457" i="8"/>
  <c r="F457" i="8"/>
  <c r="O457" i="8"/>
  <c r="AI457" i="8"/>
  <c r="AJ457" i="8"/>
  <c r="AV457" i="8"/>
  <c r="C457" i="8"/>
  <c r="W457" i="8"/>
  <c r="S457" i="8"/>
  <c r="AT457" i="8"/>
  <c r="AX457" i="8"/>
  <c r="K457" i="8"/>
  <c r="AH457" i="8"/>
  <c r="AD457" i="8"/>
  <c r="AL457" i="8"/>
  <c r="AR457" i="8"/>
  <c r="R457" i="8"/>
  <c r="AC457" i="8"/>
  <c r="Z457" i="8"/>
  <c r="AB457" i="8"/>
  <c r="AS457" i="8"/>
  <c r="V457" i="8"/>
  <c r="N457" i="8"/>
  <c r="H457" i="8"/>
  <c r="L457" i="8"/>
  <c r="U457" i="8"/>
  <c r="B457" i="8"/>
  <c r="AQ457" i="8"/>
  <c r="AP457" i="8"/>
  <c r="E457" i="8"/>
  <c r="AW457" i="8"/>
  <c r="X457" i="8"/>
  <c r="J457" i="8"/>
  <c r="AE457" i="8"/>
  <c r="AK457" i="8"/>
  <c r="AO457" i="8"/>
  <c r="P457" i="8"/>
  <c r="AM457" i="8"/>
  <c r="M457" i="8"/>
  <c r="T457" i="8"/>
  <c r="AG457" i="8"/>
  <c r="AF457" i="8"/>
  <c r="AN457" i="8"/>
  <c r="I457" i="8"/>
  <c r="Q457" i="8"/>
  <c r="AY457" i="8"/>
  <c r="Y457" i="8"/>
  <c r="D457" i="6"/>
  <c r="AK457" i="6"/>
  <c r="AE457" i="6"/>
  <c r="H457" i="6"/>
  <c r="AY457" i="6"/>
  <c r="Y457" i="6"/>
  <c r="S457" i="6"/>
  <c r="AD457" i="6"/>
  <c r="AM457" i="6"/>
  <c r="M457" i="6"/>
  <c r="V457" i="6"/>
  <c r="AA457" i="6"/>
  <c r="AV457" i="6"/>
  <c r="AS457" i="6"/>
  <c r="AF457" i="6"/>
  <c r="O457" i="6"/>
  <c r="AJ457" i="6"/>
  <c r="R457" i="6"/>
  <c r="AC457" i="6"/>
  <c r="C457" i="6"/>
  <c r="X457" i="6"/>
  <c r="AR457" i="6"/>
  <c r="U457" i="6"/>
  <c r="AX457" i="6"/>
  <c r="L457" i="6"/>
  <c r="Q457" i="6"/>
  <c r="T457" i="6"/>
  <c r="AL457" i="6"/>
  <c r="AU457" i="6"/>
  <c r="AP457" i="6"/>
  <c r="F457" i="6"/>
  <c r="Z457" i="6"/>
  <c r="AI457" i="6"/>
  <c r="J457" i="6"/>
  <c r="E457" i="6"/>
  <c r="AN457" i="6"/>
  <c r="N457" i="6"/>
  <c r="W457" i="6"/>
  <c r="AO457" i="6"/>
  <c r="AT457" i="6"/>
  <c r="AB457" i="6"/>
  <c r="B457" i="6"/>
  <c r="K457" i="6"/>
  <c r="I457" i="6"/>
  <c r="AG457" i="6"/>
  <c r="P457" i="6"/>
  <c r="AW457" i="6"/>
  <c r="AQ457" i="6"/>
  <c r="AH457" i="6"/>
  <c r="J457" i="7"/>
  <c r="AB457" i="7"/>
  <c r="F457" i="7"/>
  <c r="AP457" i="7"/>
  <c r="AV457" i="7"/>
  <c r="AR457" i="7"/>
  <c r="I457" i="7"/>
  <c r="U457" i="7"/>
  <c r="E457" i="7"/>
  <c r="AJ457" i="7"/>
  <c r="AF457" i="7"/>
  <c r="AQ457" i="7"/>
  <c r="S457" i="7"/>
  <c r="B457" i="7"/>
  <c r="X457" i="7"/>
  <c r="T457" i="7"/>
  <c r="AA457" i="7"/>
  <c r="R457" i="7"/>
  <c r="L457" i="7"/>
  <c r="H457" i="7"/>
  <c r="D457" i="7"/>
  <c r="AU457" i="7"/>
  <c r="AY457" i="7"/>
  <c r="AO457" i="7"/>
  <c r="AW457" i="7"/>
  <c r="AI457" i="7"/>
  <c r="AE457" i="7"/>
  <c r="Q457" i="7"/>
  <c r="C457" i="7"/>
  <c r="W457" i="7"/>
  <c r="O457" i="7"/>
  <c r="AN457" i="7"/>
  <c r="AK457" i="7"/>
  <c r="K457" i="7"/>
  <c r="AX457" i="7"/>
  <c r="P457" i="7"/>
  <c r="AG457" i="7"/>
  <c r="AT457" i="7"/>
  <c r="AD457" i="7"/>
  <c r="AM457" i="7"/>
  <c r="AC457" i="7"/>
  <c r="V457" i="7"/>
  <c r="AS457" i="7"/>
  <c r="AL457" i="7"/>
  <c r="Y457" i="7"/>
  <c r="AH457" i="7"/>
  <c r="N457" i="7"/>
  <c r="M457" i="7"/>
  <c r="Z45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Andreas Orestis Vasileiadis</author>
  </authors>
  <commentList>
    <comment ref="B1" authorId="0" shapeId="0" xr:uid="{D12B939F-04A2-4BA5-A992-7875E24E4D25}">
      <text>
        <r>
          <rPr>
            <b/>
            <sz val="9"/>
            <color indexed="81"/>
            <rFont val="Segoe UI"/>
            <family val="2"/>
          </rPr>
          <t>Andreas Orestis Vasileiadis:</t>
        </r>
        <r>
          <rPr>
            <sz val="9"/>
            <color indexed="81"/>
            <rFont val="Segoe UI"/>
            <family val="2"/>
          </rPr>
          <t xml:space="preserve">
Base Annual Yield</t>
        </r>
      </text>
    </comment>
    <comment ref="C1" authorId="0" shapeId="0" xr:uid="{CB4A5B66-BA03-4FFD-BA4E-6FFAA3545002}">
      <text>
        <r>
          <rPr>
            <b/>
            <sz val="9"/>
            <color indexed="81"/>
            <rFont val="Segoe UI"/>
            <family val="2"/>
          </rPr>
          <t>Andreas Orestis Vasileiadis:</t>
        </r>
        <r>
          <rPr>
            <sz val="9"/>
            <color indexed="81"/>
            <rFont val="Segoe UI"/>
            <family val="2"/>
          </rPr>
          <t xml:space="preserve">
Annual Modified Duration</t>
        </r>
      </text>
    </comment>
    <comment ref="D1" authorId="0" shapeId="0" xr:uid="{90B38BFD-24B5-4858-8F3B-DE37F152F38F}">
      <text>
        <r>
          <rPr>
            <b/>
            <sz val="9"/>
            <color indexed="81"/>
            <rFont val="Segoe UI"/>
            <family val="2"/>
          </rPr>
          <t>Andreas Orestis Vasileiadis:</t>
        </r>
        <r>
          <rPr>
            <sz val="9"/>
            <color indexed="81"/>
            <rFont val="Segoe UI"/>
            <family val="2"/>
          </rPr>
          <t xml:space="preserve">
Base Annual Yield + Zinsdelta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<sst xmlns="http://schemas.openxmlformats.org/spreadsheetml/2006/main" count="2296" uniqueCount="99">
  <si>
    <t>Stichtag</t>
  </si>
  <si>
    <t>1 Jahre</t>
  </si>
  <si>
    <t>2 Jahre</t>
  </si>
  <si>
    <t>3 Jahre</t>
  </si>
  <si>
    <t>4 Jahre</t>
  </si>
  <si>
    <t>5 Jahre</t>
  </si>
  <si>
    <t>6 Jahre</t>
  </si>
  <si>
    <t>7 Jahre</t>
  </si>
  <si>
    <t>8 Jahre</t>
  </si>
  <si>
    <t>9 Jahre</t>
  </si>
  <si>
    <t>10 Jahre</t>
  </si>
  <si>
    <t>11 Jahre</t>
  </si>
  <si>
    <t>12 Jahre</t>
  </si>
  <si>
    <t>13 Jahre</t>
  </si>
  <si>
    <t>14 Jahre</t>
  </si>
  <si>
    <t>15 Jahre</t>
  </si>
  <si>
    <t>16 Jahre</t>
  </si>
  <si>
    <t>17 Jahre</t>
  </si>
  <si>
    <t>18 Jahre</t>
  </si>
  <si>
    <t>19 Jahre</t>
  </si>
  <si>
    <t>20 Jahre</t>
  </si>
  <si>
    <t>21 Jahre</t>
  </si>
  <si>
    <t>22 Jahre</t>
  </si>
  <si>
    <t>23 Jahre</t>
  </si>
  <si>
    <t>24 Jahre</t>
  </si>
  <si>
    <t>25 Jahre</t>
  </si>
  <si>
    <t>26 Jahre</t>
  </si>
  <si>
    <t>27 Jahre</t>
  </si>
  <si>
    <t>28 Jahre</t>
  </si>
  <si>
    <t>29 Jahre</t>
  </si>
  <si>
    <t>30 Jahre</t>
  </si>
  <si>
    <t>31 Jahre</t>
  </si>
  <si>
    <t>32 Jahre</t>
  </si>
  <si>
    <t>33 Jahre</t>
  </si>
  <si>
    <t>34 Jahre</t>
  </si>
  <si>
    <t>35 Jahre</t>
  </si>
  <si>
    <t>36 Jahre</t>
  </si>
  <si>
    <t>37 Jahre</t>
  </si>
  <si>
    <t>38 Jahre</t>
  </si>
  <si>
    <t>39 Jahre</t>
  </si>
  <si>
    <t>40 Jahre</t>
  </si>
  <si>
    <t>41 Jahre</t>
  </si>
  <si>
    <t>42 Jahre</t>
  </si>
  <si>
    <t>43 Jahre</t>
  </si>
  <si>
    <t>44 Jahre</t>
  </si>
  <si>
    <t>45 Jahre</t>
  </si>
  <si>
    <t>46 Jahre</t>
  </si>
  <si>
    <t>47 Jahre</t>
  </si>
  <si>
    <t>48 Jahre</t>
  </si>
  <si>
    <t>49 Jahre</t>
  </si>
  <si>
    <t>50 Jahre</t>
  </si>
  <si>
    <t>iBoxx € Corporates AA</t>
  </si>
  <si>
    <t>Markit iBoxx € Sovereigns &amp; Sub-Sovereigns AA</t>
  </si>
  <si>
    <t>IFRS-Zinssätze</t>
  </si>
  <si>
    <t>IFRS-Zinssätze-Extrapolation</t>
  </si>
  <si>
    <t>1-</t>
  </si>
  <si>
    <t>3-5</t>
  </si>
  <si>
    <t>5-7</t>
  </si>
  <si>
    <t>7-10</t>
  </si>
  <si>
    <t>10+</t>
  </si>
  <si>
    <t>1-3 Index</t>
  </si>
  <si>
    <t>1-5 Index</t>
  </si>
  <si>
    <t>1-10 Index</t>
  </si>
  <si>
    <t>3-5 Index</t>
  </si>
  <si>
    <t>5-7 Index</t>
  </si>
  <si>
    <t>5-10 Index</t>
  </si>
  <si>
    <t>5-15 Index</t>
  </si>
  <si>
    <t>7-10 Index</t>
  </si>
  <si>
    <t>10+ Index</t>
  </si>
  <si>
    <t>10-15 Index</t>
  </si>
  <si>
    <t>15+ Index</t>
  </si>
  <si>
    <t>25+ Index</t>
  </si>
  <si>
    <t>30+ Index</t>
  </si>
  <si>
    <t>Annual Yield to maturity</t>
  </si>
  <si>
    <t>Modified Duration to maturity</t>
  </si>
  <si>
    <t>Staatsanleihen</t>
  </si>
  <si>
    <t>Unternehmensanleihen</t>
  </si>
  <si>
    <t>Eingabe</t>
  </si>
  <si>
    <t>Ergebnis aus Sicht 28.02.2026</t>
  </si>
  <si>
    <t>Duration</t>
  </si>
  <si>
    <t>Stichtags-
zins UGB</t>
  </si>
  <si>
    <t>5-Jahres-
durchschnitts-
zins</t>
  </si>
  <si>
    <t>6-Jahres-
durchschnitts-
zins</t>
  </si>
  <si>
    <t>7-Jahres-
durchschnitts-
zins</t>
  </si>
  <si>
    <t>8-Jahres-
durchschnitts-
zins</t>
  </si>
  <si>
    <t>9-Jahres-
durchschnitts-
zins</t>
  </si>
  <si>
    <t>10-Jahres-
durchschnitts-
zins</t>
  </si>
  <si>
    <t>IAS 19 Zins</t>
  </si>
  <si>
    <t>Zinsdelta</t>
  </si>
  <si>
    <t>Aufschlag 5J</t>
  </si>
  <si>
    <t>Aufschlag 6J</t>
  </si>
  <si>
    <t>Aufschlag 7J</t>
  </si>
  <si>
    <t>Aufschlag 8J</t>
  </si>
  <si>
    <t>Aufschlag 9J</t>
  </si>
  <si>
    <t>Aufschlag 10J</t>
  </si>
  <si>
    <t>BAY</t>
  </si>
  <si>
    <t>AMD</t>
  </si>
  <si>
    <t>BAY+ZD</t>
  </si>
  <si>
    <t>Aufschlag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</si>
</sst>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9"/>
      <name val="Segoe UI"/>
      <family val="2"/>
    </font>
    <font>
      <sz val="9"/>
      <color theme="1"/>
      <name val="Segoe UI"/>
      <family val="2"/>
    </font>
    <font>
      <sz val="9"/>
      <name val="Segoe UI"/>
      <family val="2"/>
    </font>
    <font>
      <sz val="9"/>
      <name val="Segoe UI"/>
      <family val="2"/>
    </font>
    <font>
      <sz val="9"/>
      <color theme="9"/>
      <name val="Segoe UI"/>
      <family val="2"/>
    </font>
    <font>
      <i/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DE9D9"/>
      </patternFill>
    </fill>
    <fill>
      <patternFill patternType="solid">
        <fgColor rgb="FFDAEEF3"/>
      </patternFill>
    </fill>
    <fill>
      <patternFill patternType="solid">
        <fgColor theme="8" tint="0.39997558519241921"/>
        <bgColor rgb="FFFDE9D9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Continuous"/>
    </xf>
    <xf numFmtId="0" fontId="1" fillId="0" borderId="2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164" fontId="1" fillId="0" borderId="0" xfId="0" applyNumberFormat="1" applyFont="1"/>
    <xf numFmtId="4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0" fontId="2" fillId="0" borderId="2" xfId="0" applyFont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3" fillId="0" borderId="0" xfId="0" applyFont="1"/>
    <xf numFmtId="164" fontId="5" fillId="0" borderId="0" xfId="0" applyNumberFormat="1" applyFont="1"/>
    <xf numFmtId="4" fontId="5" fillId="0" borderId="0" xfId="0" applyNumberFormat="1" applyFont="1"/>
    <xf numFmtId="2" fontId="5" fillId="0" borderId="0" xfId="0" applyNumberFormat="1" applyFont="1"/>
    <xf numFmtId="2" fontId="1" fillId="0" borderId="0" xfId="0" applyNumberFormat="1" applyFont="1"/>
    <xf numFmtId="0" fontId="5" fillId="0" borderId="0" xfId="0" applyFont="1"/>
    <xf numFmtId="164" fontId="1" fillId="2" borderId="0" xfId="0" applyNumberFormat="1" applyFont="1" applyFill="1"/>
    <xf numFmtId="4" fontId="1" fillId="2" borderId="0" xfId="0" applyNumberFormat="1" applyFont="1" applyFill="1"/>
    <xf numFmtId="2" fontId="1" fillId="2" borderId="0" xfId="0" applyNumberFormat="1" applyFont="1" applyFill="1"/>
    <xf numFmtId="0" fontId="4" fillId="0" borderId="0" xfId="0" applyFont="1"/>
    <xf numFmtId="165" fontId="1" fillId="0" borderId="0" xfId="0" applyNumberFormat="1" applyFont="1"/>
    <xf numFmtId="0" fontId="6" fillId="3" borderId="4" xfId="0" applyFont="1" applyFill="1" applyBorder="1" applyAlignment="1">
      <alignment horizontal="centerContinuous" vertical="center"/>
    </xf>
    <xf numFmtId="0" fontId="6" fillId="3" borderId="5" xfId="0" applyFont="1" applyFill="1" applyBorder="1" applyAlignment="1">
      <alignment horizontal="centerContinuous" vertical="center"/>
    </xf>
    <xf numFmtId="0" fontId="6" fillId="4" borderId="5" xfId="0" applyFont="1" applyFill="1" applyBorder="1" applyAlignment="1">
      <alignment horizontal="centerContinuous" vertical="center"/>
    </xf>
    <xf numFmtId="0" fontId="6" fillId="4" borderId="6" xfId="0" applyFont="1" applyFill="1" applyBorder="1" applyAlignment="1">
      <alignment horizontal="centerContinuous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Continuous" vertical="center"/>
    </xf>
    <xf numFmtId="0" fontId="8" fillId="0" borderId="0" xfId="0" applyFont="1"/>
    <xf numFmtId="10" fontId="8" fillId="0" borderId="0" xfId="0" applyNumberFormat="1" applyFont="1" applyAlignment="1">
      <alignment horizontal="center" vertical="center" wrapText="1"/>
    </xf>
    <xf numFmtId="10" fontId="8" fillId="0" borderId="8" xfId="0" applyNumberFormat="1" applyFont="1" applyBorder="1" applyAlignment="1">
      <alignment horizontal="center" vertical="center" wrapText="1"/>
    </xf>
    <xf numFmtId="10" fontId="8" fillId="0" borderId="14" xfId="0" applyNumberFormat="1" applyFont="1" applyBorder="1" applyAlignment="1">
      <alignment horizontal="center" vertical="center" wrapText="1"/>
    </xf>
    <xf numFmtId="10" fontId="8" fillId="0" borderId="13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10" fontId="8" fillId="0" borderId="12" xfId="0" applyNumberFormat="1" applyFont="1" applyBorder="1" applyAlignment="1">
      <alignment horizontal="center" vertical="center" wrapText="1"/>
    </xf>
    <xf numFmtId="0" fontId="4" fillId="5" borderId="0" xfId="0" applyFont="1" applyFill="1"/>
    <xf numFmtId="165" fontId="4" fillId="5" borderId="0" xfId="0" applyNumberFormat="1" applyFont="1" applyFill="1"/>
    <xf numFmtId="10" fontId="8" fillId="0" borderId="15" xfId="0" applyNumberFormat="1" applyFont="1" applyBorder="1" applyAlignment="1">
      <alignment horizontal="center" vertical="center" wrapText="1"/>
    </xf>
    <xf numFmtId="14" fontId="8" fillId="0" borderId="0" xfId="0" applyNumberFormat="1" applyFont="1"/>
    <xf numFmtId="0" fontId="1" fillId="0" borderId="0" xfId="0" applyFont="1" applyAlignment="1">
      <alignment horizontal="center" vertical="center"/>
    </xf>
    <xf numFmtId="14" fontId="2" fillId="0" borderId="0" xfId="0" applyNumberFormat="1" applyFont="1"/>
    <xf numFmtId="165" fontId="5" fillId="0" borderId="0" xfId="0" applyNumberFormat="1" applyFont="1"/>
    <xf numFmtId="0" fontId="3" fillId="2" borderId="0" xfId="0" applyFont="1" applyFill="1"/>
    <xf numFmtId="4" fontId="3" fillId="2" borderId="0" xfId="0" applyNumberFormat="1" applyFont="1" applyFill="1"/>
    <xf numFmtId="0" fontId="1" fillId="6" borderId="0" xfId="0" applyFont="1" applyFill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2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4" fontId="8" fillId="0" borderId="7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10" fontId="8" fillId="0" borderId="0" xfId="0" applyNumberFormat="1" applyFont="1" applyFill="1" applyAlignment="1">
      <alignment horizontal="center" vertical="center" wrapText="1"/>
    </xf>
    <xf numFmtId="164" fontId="8" fillId="0" borderId="9" xfId="0" applyNumberFormat="1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00FF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411E-A18F-4CF9-B52A-3A2B8F98B010}">
  <dimension ref="A1:N13"/>
  <sheetViews>
    <sheetView tabSelected="1" workbookViewId="0">
      <selection activeCell="O18" sqref="O18"/>
    </sheetView>
  </sheetViews>
  <sheetFormatPr baseColWidth="10" defaultColWidth="9.140625" defaultRowHeight="14.25" x14ac:dyDescent="0.25"/>
  <cols>
    <col min="1" max="1" width="9.85546875" style="30" bestFit="1" customWidth="1"/>
    <col min="2" max="2" width="8.85546875" style="30" bestFit="1" customWidth="1"/>
    <col min="3" max="3" width="9.140625" style="30" bestFit="1" customWidth="1"/>
    <col min="4" max="4" width="10.7109375" style="30" bestFit="1" customWidth="1"/>
    <col min="5" max="5" width="9.7109375" style="30" bestFit="1" customWidth="1"/>
    <col min="6" max="11" width="13.5703125" style="30" bestFit="1" customWidth="1"/>
    <col min="12" max="13" width="9.140625" style="30"/>
    <col min="14" max="14" width="9.85546875" style="30" bestFit="1" customWidth="1"/>
    <col min="15" max="16384" width="9.140625" style="30"/>
  </cols>
  <sheetData>
    <row r="1" spans="1:14" x14ac:dyDescent="0.25">
      <c r="A1" s="22" t="s">
        <v>77</v>
      </c>
      <c r="B1" s="23"/>
      <c r="C1" s="23"/>
      <c r="D1" s="29" t="s">
        <v>78</v>
      </c>
      <c r="E1" s="24"/>
      <c r="F1" s="24"/>
      <c r="G1" s="24"/>
      <c r="H1" s="24"/>
      <c r="I1" s="24"/>
      <c r="J1" s="24"/>
      <c r="K1" s="25"/>
      <c r="N1" s="40"/>
    </row>
    <row r="2" spans="1:14" ht="42.75" x14ac:dyDescent="0.25">
      <c r="A2" s="26" t="s">
        <v>0</v>
      </c>
      <c r="B2" s="27" t="s">
        <v>79</v>
      </c>
      <c r="C2" s="27" t="s">
        <v>88</v>
      </c>
      <c r="D2" s="35" t="s">
        <v>87</v>
      </c>
      <c r="E2" s="27" t="s">
        <v>80</v>
      </c>
      <c r="F2" s="27" t="s">
        <v>81</v>
      </c>
      <c r="G2" s="27" t="s">
        <v>82</v>
      </c>
      <c r="H2" s="27" t="s">
        <v>83</v>
      </c>
      <c r="I2" s="27" t="s">
        <v>84</v>
      </c>
      <c r="J2" s="27" t="s">
        <v>85</v>
      </c>
      <c r="K2" s="28" t="s">
        <v>86</v>
      </c>
    </row>
    <row r="3" spans="1:14" x14ac:dyDescent="0.25">
      <c r="A3" s="51">
        <v>46081</v>
      </c>
      <c r="B3" s="52">
        <v>15</v>
      </c>
      <c r="C3" s="53">
        <v>0</v>
      </c>
      <c r="D3" s="36">
        <f>ROUND(VLOOKUP(A3,'iBoxx Data'!A:DO,ROUND(B3,0)+69,0)/100,4)</f>
        <v>3.9899999999999998E-2</v>
      </c>
      <c r="E3" s="31">
        <f>ROUND(VLOOKUP(A3,'Stichtag-UGB'!A:AY,ROUND(B3,0)+1,0)/100,4)</f>
        <v>3.78E-2</v>
      </c>
      <c r="F3" s="31">
        <f>ROUND(VLOOKUP(A3,'5J-Daten'!A:AY,ROUND(B3,0)+1,0)/100,4)</f>
        <v>2.8799999999999999E-2</v>
      </c>
      <c r="G3" s="31">
        <f>ROUND(VLOOKUP(A3,'6J-Daten'!A:AY,ROUND(B3,0)+1,0)/100,4)</f>
        <v>2.5100000000000001E-2</v>
      </c>
      <c r="H3" s="31">
        <f>ROUND(VLOOKUP(A3,'7J-Daten'!A:AY,ROUND(B3,0)+1,0)/100,4)</f>
        <v>2.2700000000000001E-2</v>
      </c>
      <c r="I3" s="31">
        <f>ROUND(VLOOKUP(A3,'8J-Daten'!A:AY,ROUND(B3,0)+1,0)/100,4)</f>
        <v>2.2100000000000002E-2</v>
      </c>
      <c r="J3" s="31">
        <f>ROUND(VLOOKUP(A3,'9J-Daten'!A:AY,ROUND(B3,0)+1,0)/100,4)</f>
        <v>2.1600000000000001E-2</v>
      </c>
      <c r="K3" s="32">
        <f>ROUND(VLOOKUP(A3,'10J-Daten'!A:AY,ROUND(B3,0)+1,0)/100,4)</f>
        <v>2.0899999999999998E-2</v>
      </c>
      <c r="N3" s="40"/>
    </row>
    <row r="4" spans="1:14" x14ac:dyDescent="0.25">
      <c r="A4" s="51">
        <f t="shared" ref="A4:A13" si="0">DATE(YEAR(A3+1)+1,MONTH(A3+1),DAY(A3+1))-1</f>
        <v>46446</v>
      </c>
      <c r="B4" s="52">
        <f t="shared" ref="B4:B13" si="1">B3</f>
        <v>15</v>
      </c>
      <c r="C4" s="53">
        <v>0</v>
      </c>
      <c r="D4" s="36">
        <f>ROUND(VLOOKUP(A4,'iBoxx Data'!A:DO,ROUND(B4,0)+69,0)/100,4)</f>
        <v>3.9899999999999998E-2</v>
      </c>
      <c r="E4" s="31">
        <f>ROUND(VLOOKUP(A4,'Stichtag-UGB'!A:AY,ROUND(B4,0)+1,0)/100,4)</f>
        <v>3.78E-2</v>
      </c>
      <c r="F4" s="31">
        <f>ROUND(VLOOKUP(A4,'5J-Daten'!A:AY,ROUND(B4,0)+1,0)/100,4)</f>
        <v>3.4500000000000003E-2</v>
      </c>
      <c r="G4" s="31">
        <f>ROUND(VLOOKUP(A4,'6J-Daten'!A:AY,ROUND(B4,0)+1,0)/100,4)</f>
        <v>3.0300000000000001E-2</v>
      </c>
      <c r="H4" s="31">
        <f>ROUND(VLOOKUP(A4,'7J-Daten'!A:AY,ROUND(B4,0)+1,0)/100,4)</f>
        <v>2.69E-2</v>
      </c>
      <c r="I4" s="31">
        <f>ROUND(VLOOKUP(A4,'8J-Daten'!A:AY,ROUND(B4,0)+1,0)/100,4)</f>
        <v>2.46E-2</v>
      </c>
      <c r="J4" s="31">
        <f>ROUND(VLOOKUP(A4,'9J-Daten'!A:AY,ROUND(B4,0)+1,0)/100,4)</f>
        <v>2.3900000000000001E-2</v>
      </c>
      <c r="K4" s="32">
        <f>ROUND(VLOOKUP(A4,'10J-Daten'!A:AY,ROUND(B4,0)+1,0)/100,4)</f>
        <v>2.3199999999999998E-2</v>
      </c>
    </row>
    <row r="5" spans="1:14" x14ac:dyDescent="0.25">
      <c r="A5" s="51">
        <f t="shared" si="0"/>
        <v>46812</v>
      </c>
      <c r="B5" s="52">
        <f t="shared" si="1"/>
        <v>15</v>
      </c>
      <c r="C5" s="53">
        <v>0</v>
      </c>
      <c r="D5" s="36">
        <f>ROUND(VLOOKUP(A5,'iBoxx Data'!A:DO,ROUND(B5,0)+69,0)/100,4)</f>
        <v>3.9899999999999998E-2</v>
      </c>
      <c r="E5" s="31">
        <f>ROUND(VLOOKUP(A5,'Stichtag-UGB'!A:AY,ROUND(B5,0)+1,0)/100,4)</f>
        <v>3.78E-2</v>
      </c>
      <c r="F5" s="31">
        <f>ROUND(VLOOKUP(A5,'5J-Daten'!A:AY,ROUND(B5,0)+1,0)/100,4)</f>
        <v>3.6200000000000003E-2</v>
      </c>
      <c r="G5" s="31">
        <f>ROUND(VLOOKUP(A5,'6J-Daten'!A:AY,ROUND(B5,0)+1,0)/100,4)</f>
        <v>3.5099999999999999E-2</v>
      </c>
      <c r="H5" s="31">
        <f>ROUND(VLOOKUP(A5,'7J-Daten'!A:AY,ROUND(B5,0)+1,0)/100,4)</f>
        <v>3.1399999999999997E-2</v>
      </c>
      <c r="I5" s="31">
        <f>ROUND(VLOOKUP(A5,'8J-Daten'!A:AY,ROUND(B5,0)+1,0)/100,4)</f>
        <v>2.8299999999999999E-2</v>
      </c>
      <c r="J5" s="31">
        <f>ROUND(VLOOKUP(A5,'9J-Daten'!A:AY,ROUND(B5,0)+1,0)/100,4)</f>
        <v>2.6100000000000002E-2</v>
      </c>
      <c r="K5" s="32">
        <f>ROUND(VLOOKUP(A5,'10J-Daten'!A:AY,ROUND(B5,0)+1,0)/100,4)</f>
        <v>2.53E-2</v>
      </c>
    </row>
    <row r="6" spans="1:14" x14ac:dyDescent="0.25">
      <c r="A6" s="51">
        <f t="shared" si="0"/>
        <v>47177</v>
      </c>
      <c r="B6" s="52">
        <f t="shared" si="1"/>
        <v>15</v>
      </c>
      <c r="C6" s="53">
        <v>0</v>
      </c>
      <c r="D6" s="36">
        <f>ROUND(VLOOKUP(A6,'iBoxx Data'!A:DO,ROUND(B6,0)+69,0)/100,4)</f>
        <v>3.9899999999999998E-2</v>
      </c>
      <c r="E6" s="31">
        <f>ROUND(VLOOKUP(A6,'Stichtag-UGB'!A:AY,ROUND(B6,0)+1,0)/100,4)</f>
        <v>3.78E-2</v>
      </c>
      <c r="F6" s="31">
        <f>ROUND(VLOOKUP(A6,'5J-Daten'!A:AY,ROUND(B6,0)+1,0)/100,4)</f>
        <v>3.6600000000000001E-2</v>
      </c>
      <c r="G6" s="31">
        <f>ROUND(VLOOKUP(A6,'6J-Daten'!A:AY,ROUND(B6,0)+1,0)/100,4)</f>
        <v>3.6499999999999998E-2</v>
      </c>
      <c r="H6" s="31">
        <f>ROUND(VLOOKUP(A6,'7J-Daten'!A:AY,ROUND(B6,0)+1,0)/100,4)</f>
        <v>3.5499999999999997E-2</v>
      </c>
      <c r="I6" s="31">
        <f>ROUND(VLOOKUP(A6,'8J-Daten'!A:AY,ROUND(B6,0)+1,0)/100,4)</f>
        <v>3.2199999999999999E-2</v>
      </c>
      <c r="J6" s="31">
        <f>ROUND(VLOOKUP(A6,'9J-Daten'!A:AY,ROUND(B6,0)+1,0)/100,4)</f>
        <v>2.9399999999999999E-2</v>
      </c>
      <c r="K6" s="32">
        <f>ROUND(VLOOKUP(A6,'10J-Daten'!A:AY,ROUND(B6,0)+1,0)/100,4)</f>
        <v>2.7300000000000001E-2</v>
      </c>
    </row>
    <row r="7" spans="1:14" x14ac:dyDescent="0.25">
      <c r="A7" s="51">
        <f t="shared" si="0"/>
        <v>47542</v>
      </c>
      <c r="B7" s="52">
        <f t="shared" si="1"/>
        <v>15</v>
      </c>
      <c r="C7" s="53">
        <v>0</v>
      </c>
      <c r="D7" s="36">
        <f>ROUND(VLOOKUP(A7,'iBoxx Data'!A:DO,ROUND(B7,0)+69,0)/100,4)</f>
        <v>3.9899999999999998E-2</v>
      </c>
      <c r="E7" s="31">
        <f>ROUND(VLOOKUP(A7,'Stichtag-UGB'!A:AY,ROUND(B7,0)+1,0)/100,4)</f>
        <v>3.78E-2</v>
      </c>
      <c r="F7" s="31">
        <f>ROUND(VLOOKUP(A7,'5J-Daten'!A:AY,ROUND(B7,0)+1,0)/100,4)</f>
        <v>3.7600000000000001E-2</v>
      </c>
      <c r="G7" s="31">
        <f>ROUND(VLOOKUP(A7,'6J-Daten'!A:AY,ROUND(B7,0)+1,0)/100,4)</f>
        <v>3.6799999999999999E-2</v>
      </c>
      <c r="H7" s="31">
        <f>ROUND(VLOOKUP(A7,'7J-Daten'!A:AY,ROUND(B7,0)+1,0)/100,4)</f>
        <v>3.6700000000000003E-2</v>
      </c>
      <c r="I7" s="31">
        <f>ROUND(VLOOKUP(A7,'8J-Daten'!A:AY,ROUND(B7,0)+1,0)/100,4)</f>
        <v>3.5799999999999998E-2</v>
      </c>
      <c r="J7" s="31">
        <f>ROUND(VLOOKUP(A7,'9J-Daten'!A:AY,ROUND(B7,0)+1,0)/100,4)</f>
        <v>3.2800000000000003E-2</v>
      </c>
      <c r="K7" s="32">
        <f>ROUND(VLOOKUP(A7,'10J-Daten'!A:AY,ROUND(B7,0)+1,0)/100,4)</f>
        <v>3.0200000000000001E-2</v>
      </c>
    </row>
    <row r="8" spans="1:14" x14ac:dyDescent="0.25">
      <c r="A8" s="51">
        <f t="shared" si="0"/>
        <v>47907</v>
      </c>
      <c r="B8" s="52">
        <f t="shared" si="1"/>
        <v>15</v>
      </c>
      <c r="C8" s="53">
        <v>0</v>
      </c>
      <c r="D8" s="36">
        <f>ROUND(VLOOKUP(A8,'iBoxx Data'!A:DO,ROUND(B8,0)+69,0)/100,4)</f>
        <v>3.9899999999999998E-2</v>
      </c>
      <c r="E8" s="31">
        <f>ROUND(VLOOKUP(A8,'Stichtag-UGB'!A:AY,ROUND(B8,0)+1,0)/100,4)</f>
        <v>3.78E-2</v>
      </c>
      <c r="F8" s="31">
        <f>ROUND(VLOOKUP(A8,'5J-Daten'!A:AY,ROUND(B8,0)+1,0)/100,4)</f>
        <v>3.78E-2</v>
      </c>
      <c r="G8" s="31">
        <f>ROUND(VLOOKUP(A8,'6J-Daten'!A:AY,ROUND(B8,0)+1,0)/100,4)</f>
        <v>3.7699999999999997E-2</v>
      </c>
      <c r="H8" s="31">
        <f>ROUND(VLOOKUP(A8,'7J-Daten'!A:AY,ROUND(B8,0)+1,0)/100,4)</f>
        <v>3.6999999999999998E-2</v>
      </c>
      <c r="I8" s="31">
        <f>ROUND(VLOOKUP(A8,'8J-Daten'!A:AY,ROUND(B8,0)+1,0)/100,4)</f>
        <v>3.6799999999999999E-2</v>
      </c>
      <c r="J8" s="31">
        <f>ROUND(VLOOKUP(A8,'9J-Daten'!A:AY,ROUND(B8,0)+1,0)/100,4)</f>
        <v>3.5999999999999997E-2</v>
      </c>
      <c r="K8" s="32">
        <f>ROUND(VLOOKUP(A8,'10J-Daten'!A:AY,ROUND(B8,0)+1,0)/100,4)</f>
        <v>3.3300000000000003E-2</v>
      </c>
    </row>
    <row r="9" spans="1:14" x14ac:dyDescent="0.25">
      <c r="A9" s="51">
        <f t="shared" si="0"/>
        <v>48273</v>
      </c>
      <c r="B9" s="52">
        <f t="shared" si="1"/>
        <v>15</v>
      </c>
      <c r="C9" s="53">
        <v>0</v>
      </c>
      <c r="D9" s="36">
        <f>ROUND(VLOOKUP(A9,'iBoxx Data'!A:DO,ROUND(B9,0)+69,0)/100,4)</f>
        <v>3.9899999999999998E-2</v>
      </c>
      <c r="E9" s="31">
        <f>ROUND(VLOOKUP(A9,'Stichtag-UGB'!A:AY,ROUND(B9,0)+1,0)/100,4)</f>
        <v>3.78E-2</v>
      </c>
      <c r="F9" s="31">
        <f>ROUND(VLOOKUP(A9,'5J-Daten'!A:AY,ROUND(B9,0)+1,0)/100,4)</f>
        <v>3.78E-2</v>
      </c>
      <c r="G9" s="31">
        <f>ROUND(VLOOKUP(A9,'6J-Daten'!A:AY,ROUND(B9,0)+1,0)/100,4)</f>
        <v>3.78E-2</v>
      </c>
      <c r="H9" s="31">
        <f>ROUND(VLOOKUP(A9,'7J-Daten'!A:AY,ROUND(B9,0)+1,0)/100,4)</f>
        <v>3.7699999999999997E-2</v>
      </c>
      <c r="I9" s="31">
        <f>ROUND(VLOOKUP(A9,'8J-Daten'!A:AY,ROUND(B9,0)+1,0)/100,4)</f>
        <v>3.7100000000000001E-2</v>
      </c>
      <c r="J9" s="31">
        <f>ROUND(VLOOKUP(A9,'9J-Daten'!A:AY,ROUND(B9,0)+1,0)/100,4)</f>
        <v>3.6900000000000002E-2</v>
      </c>
      <c r="K9" s="32">
        <f>ROUND(VLOOKUP(A9,'10J-Daten'!A:AY,ROUND(B9,0)+1,0)/100,4)</f>
        <v>3.6200000000000003E-2</v>
      </c>
    </row>
    <row r="10" spans="1:14" x14ac:dyDescent="0.25">
      <c r="A10" s="51">
        <f t="shared" si="0"/>
        <v>48638</v>
      </c>
      <c r="B10" s="52">
        <f t="shared" si="1"/>
        <v>15</v>
      </c>
      <c r="C10" s="53">
        <v>0</v>
      </c>
      <c r="D10" s="36">
        <f>ROUND(VLOOKUP(A10,'iBoxx Data'!A:DO,ROUND(B10,0)+69,0)/100,4)</f>
        <v>3.9899999999999998E-2</v>
      </c>
      <c r="E10" s="31">
        <f>ROUND(VLOOKUP(A10,'Stichtag-UGB'!A:AY,ROUND(B10,0)+1,0)/100,4)</f>
        <v>3.78E-2</v>
      </c>
      <c r="F10" s="31">
        <f>ROUND(VLOOKUP(A10,'5J-Daten'!A:AY,ROUND(B10,0)+1,0)/100,4)</f>
        <v>3.78E-2</v>
      </c>
      <c r="G10" s="31">
        <f>ROUND(VLOOKUP(A10,'6J-Daten'!A:AY,ROUND(B10,0)+1,0)/100,4)</f>
        <v>3.78E-2</v>
      </c>
      <c r="H10" s="31">
        <f>ROUND(VLOOKUP(A10,'7J-Daten'!A:AY,ROUND(B10,0)+1,0)/100,4)</f>
        <v>3.78E-2</v>
      </c>
      <c r="I10" s="31">
        <f>ROUND(VLOOKUP(A10,'8J-Daten'!A:AY,ROUND(B10,0)+1,0)/100,4)</f>
        <v>3.7699999999999997E-2</v>
      </c>
      <c r="J10" s="31">
        <f>ROUND(VLOOKUP(A10,'9J-Daten'!A:AY,ROUND(B10,0)+1,0)/100,4)</f>
        <v>3.7199999999999997E-2</v>
      </c>
      <c r="K10" s="32">
        <f>ROUND(VLOOKUP(A10,'10J-Daten'!A:AY,ROUND(B10,0)+1,0)/100,4)</f>
        <v>3.6999999999999998E-2</v>
      </c>
    </row>
    <row r="11" spans="1:14" x14ac:dyDescent="0.25">
      <c r="A11" s="51">
        <f t="shared" si="0"/>
        <v>49003</v>
      </c>
      <c r="B11" s="52">
        <f t="shared" si="1"/>
        <v>15</v>
      </c>
      <c r="C11" s="53">
        <v>0</v>
      </c>
      <c r="D11" s="36">
        <f>ROUND(VLOOKUP(A11,'iBoxx Data'!A:DO,ROUND(B11,0)+69,0)/100,4)</f>
        <v>3.9899999999999998E-2</v>
      </c>
      <c r="E11" s="31">
        <f>ROUND(VLOOKUP(A11,'Stichtag-UGB'!A:AY,ROUND(B11,0)+1,0)/100,4)</f>
        <v>3.78E-2</v>
      </c>
      <c r="F11" s="31">
        <f>ROUND(VLOOKUP(A11,'5J-Daten'!A:AY,ROUND(B11,0)+1,0)/100,4)</f>
        <v>3.78E-2</v>
      </c>
      <c r="G11" s="31">
        <f>ROUND(VLOOKUP(A11,'6J-Daten'!A:AY,ROUND(B11,0)+1,0)/100,4)</f>
        <v>3.78E-2</v>
      </c>
      <c r="H11" s="31">
        <f>ROUND(VLOOKUP(A11,'7J-Daten'!A:AY,ROUND(B11,0)+1,0)/100,4)</f>
        <v>3.78E-2</v>
      </c>
      <c r="I11" s="31">
        <f>ROUND(VLOOKUP(A11,'8J-Daten'!A:AY,ROUND(B11,0)+1,0)/100,4)</f>
        <v>3.78E-2</v>
      </c>
      <c r="J11" s="31">
        <f>ROUND(VLOOKUP(A11,'9J-Daten'!A:AY,ROUND(B11,0)+1,0)/100,4)</f>
        <v>3.7699999999999997E-2</v>
      </c>
      <c r="K11" s="32">
        <f>ROUND(VLOOKUP(A11,'10J-Daten'!A:AY,ROUND(B11,0)+1,0)/100,4)</f>
        <v>3.7199999999999997E-2</v>
      </c>
    </row>
    <row r="12" spans="1:14" x14ac:dyDescent="0.25">
      <c r="A12" s="51">
        <f t="shared" si="0"/>
        <v>49368</v>
      </c>
      <c r="B12" s="52">
        <f t="shared" si="1"/>
        <v>15</v>
      </c>
      <c r="C12" s="53">
        <v>0</v>
      </c>
      <c r="D12" s="36">
        <f>ROUND(VLOOKUP(A12,'iBoxx Data'!A:DO,ROUND(B12,0)+69,0)/100,4)</f>
        <v>3.9899999999999998E-2</v>
      </c>
      <c r="E12" s="31">
        <f>ROUND(VLOOKUP(A12,'Stichtag-UGB'!A:AY,ROUND(B12,0)+1,0)/100,4)</f>
        <v>3.78E-2</v>
      </c>
      <c r="F12" s="31">
        <f>ROUND(VLOOKUP(A12,'5J-Daten'!A:AY,ROUND(B12,0)+1,0)/100,4)</f>
        <v>3.78E-2</v>
      </c>
      <c r="G12" s="31">
        <f>ROUND(VLOOKUP(A12,'6J-Daten'!A:AY,ROUND(B12,0)+1,0)/100,4)</f>
        <v>3.78E-2</v>
      </c>
      <c r="H12" s="31">
        <f>ROUND(VLOOKUP(A12,'7J-Daten'!A:AY,ROUND(B12,0)+1,0)/100,4)</f>
        <v>3.78E-2</v>
      </c>
      <c r="I12" s="31">
        <f>ROUND(VLOOKUP(A12,'8J-Daten'!A:AY,ROUND(B12,0)+1,0)/100,4)</f>
        <v>3.78E-2</v>
      </c>
      <c r="J12" s="31">
        <f>ROUND(VLOOKUP(A12,'9J-Daten'!A:AY,ROUND(B12,0)+1,0)/100,4)</f>
        <v>3.78E-2</v>
      </c>
      <c r="K12" s="32">
        <f>ROUND(VLOOKUP(A12,'10J-Daten'!A:AY,ROUND(B12,0)+1,0)/100,4)</f>
        <v>3.7699999999999997E-2</v>
      </c>
    </row>
    <row r="13" spans="1:14" x14ac:dyDescent="0.25">
      <c r="A13" s="54">
        <f t="shared" si="0"/>
        <v>49734</v>
      </c>
      <c r="B13" s="55">
        <f t="shared" si="1"/>
        <v>15</v>
      </c>
      <c r="C13" s="56">
        <v>0</v>
      </c>
      <c r="D13" s="39">
        <f>ROUND(VLOOKUP(A13,'iBoxx Data'!A:DO,ROUND(B13,0)+69,0)/100,4)</f>
        <v>3.9899999999999998E-2</v>
      </c>
      <c r="E13" s="33">
        <f>ROUND(VLOOKUP(A13,'Stichtag-UGB'!A:AY,ROUND(B13,0)+1,0)/100,4)</f>
        <v>3.78E-2</v>
      </c>
      <c r="F13" s="33">
        <f>ROUND(VLOOKUP(A13,'5J-Daten'!A:AY,ROUND(B13,0)+1,0)/100,4)</f>
        <v>3.78E-2</v>
      </c>
      <c r="G13" s="33">
        <f>ROUND(VLOOKUP(A13,'6J-Daten'!A:AY,ROUND(B13,0)+1,0)/100,4)</f>
        <v>3.78E-2</v>
      </c>
      <c r="H13" s="33">
        <f>ROUND(VLOOKUP(A13,'7J-Daten'!A:AY,ROUND(B13,0)+1,0)/100,4)</f>
        <v>3.78E-2</v>
      </c>
      <c r="I13" s="33">
        <f>ROUND(VLOOKUP(A13,'8J-Daten'!A:AY,ROUND(B13,0)+1,0)/100,4)</f>
        <v>3.78E-2</v>
      </c>
      <c r="J13" s="33">
        <f>ROUND(VLOOKUP(A13,'9J-Daten'!A:AY,ROUND(B13,0)+1,0)/100,4)</f>
        <v>3.78E-2</v>
      </c>
      <c r="K13" s="34">
        <f>ROUND(VLOOKUP(A13,'10J-Daten'!A:AY,ROUND(B13,0)+1,0)/100,4)</f>
        <v>3.78E-2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457"/>
  <sheetViews>
    <sheetView workbookViewId="0">
      <pane xSplit="1" ySplit="2" topLeftCell="B268" activePane="bottomRight" state="frozen"/>
      <selection pane="topRight" activeCell="B1" sqref="B1"/>
      <selection pane="bottomLeft" activeCell="A3" sqref="A3"/>
      <selection pane="bottomRight" activeCell="BX270" sqref="BX270"/>
    </sheetView>
  </sheetViews>
  <sheetFormatPr baseColWidth="10" defaultRowHeight="12" outlineLevelCol="1" x14ac:dyDescent="0.2"/>
  <cols>
    <col min="1" max="1" width="8.7109375" style="7" customWidth="1"/>
    <col min="2" max="2" width="19.5703125" style="7" bestFit="1" customWidth="1"/>
    <col min="3" max="7" width="5.7109375" style="7" hidden="1" customWidth="1" outlineLevel="1"/>
    <col min="8" max="9" width="7.85546875" style="7" hidden="1" customWidth="1" outlineLevel="1"/>
    <col min="10" max="10" width="8.7109375" style="7" hidden="1" customWidth="1" outlineLevel="1"/>
    <col min="11" max="12" width="7.85546875" style="7" hidden="1" customWidth="1" outlineLevel="1"/>
    <col min="13" max="15" width="8.7109375" style="7" hidden="1" customWidth="1" outlineLevel="1"/>
    <col min="16" max="16" width="8.28515625" style="7" hidden="1" customWidth="1" outlineLevel="1"/>
    <col min="17" max="17" width="9.5703125" style="7" hidden="1" customWidth="1" outlineLevel="1"/>
    <col min="18" max="20" width="8.28515625" style="7" hidden="1" customWidth="1" outlineLevel="1"/>
    <col min="21" max="21" width="11.42578125" style="7" customWidth="1" collapsed="1"/>
    <col min="22" max="22" width="24" style="7" bestFit="1" customWidth="1"/>
    <col min="23" max="26" width="5.7109375" style="7" hidden="1" customWidth="1" outlineLevel="1"/>
    <col min="27" max="27" width="6.5703125" style="7" hidden="1" customWidth="1" outlineLevel="1"/>
    <col min="28" max="29" width="7.85546875" style="7" hidden="1" customWidth="1" outlineLevel="1"/>
    <col min="30" max="30" width="8.7109375" style="7" hidden="1" customWidth="1" outlineLevel="1"/>
    <col min="31" max="32" width="7.85546875" style="7" hidden="1" customWidth="1" outlineLevel="1"/>
    <col min="33" max="35" width="8.7109375" style="7" hidden="1" customWidth="1" outlineLevel="1"/>
    <col min="36" max="36" width="8.28515625" style="7" hidden="1" customWidth="1" outlineLevel="1"/>
    <col min="37" max="37" width="9.5703125" style="7" hidden="1" customWidth="1" outlineLevel="1"/>
    <col min="38" max="40" width="8.28515625" style="7" hidden="1" customWidth="1" outlineLevel="1"/>
    <col min="41" max="41" width="11.42578125" style="7" customWidth="1" collapsed="1"/>
    <col min="42" max="42" width="11.85546875" style="7" bestFit="1" customWidth="1"/>
    <col min="43" max="43" width="11.85546875" style="7" hidden="1" customWidth="1" outlineLevel="1"/>
    <col min="44" max="67" width="4" style="7" hidden="1" customWidth="1" outlineLevel="1"/>
    <col min="68" max="68" width="11.42578125" style="7" customWidth="1" collapsed="1"/>
    <col min="69" max="69" width="18.7109375" style="7" bestFit="1" customWidth="1"/>
    <col min="70" max="77" width="4.7109375" style="7" bestFit="1" customWidth="1" outlineLevel="1"/>
    <col min="78" max="119" width="4" style="7" customWidth="1" outlineLevel="1"/>
    <col min="120" max="123" width="11.42578125" style="7" customWidth="1"/>
    <col min="124" max="16384" width="11.42578125" style="7"/>
  </cols>
  <sheetData>
    <row r="1" spans="1:119" x14ac:dyDescent="0.2">
      <c r="A1" s="1" t="s">
        <v>0</v>
      </c>
      <c r="B1" s="1"/>
      <c r="C1" s="2" t="s">
        <v>51</v>
      </c>
      <c r="D1" s="9"/>
      <c r="E1" s="9"/>
      <c r="F1" s="9"/>
      <c r="G1" s="10"/>
      <c r="H1" s="2" t="s">
        <v>52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V1" s="1"/>
      <c r="W1" s="2" t="s">
        <v>51</v>
      </c>
      <c r="X1" s="9"/>
      <c r="Y1" s="9"/>
      <c r="Z1" s="9"/>
      <c r="AA1" s="10"/>
      <c r="AB1" s="2" t="s">
        <v>52</v>
      </c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10"/>
      <c r="AQ1" s="2" t="s">
        <v>75</v>
      </c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4"/>
      <c r="BR1" s="2" t="s">
        <v>53</v>
      </c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4"/>
      <c r="CQ1" s="2" t="s">
        <v>54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4"/>
    </row>
    <row r="2" spans="1:119" x14ac:dyDescent="0.2">
      <c r="A2" s="5"/>
      <c r="B2" s="1"/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63</v>
      </c>
      <c r="L2" s="1" t="s">
        <v>64</v>
      </c>
      <c r="M2" s="1" t="s">
        <v>65</v>
      </c>
      <c r="N2" s="1" t="s">
        <v>66</v>
      </c>
      <c r="O2" s="1" t="s">
        <v>67</v>
      </c>
      <c r="P2" s="1" t="s">
        <v>68</v>
      </c>
      <c r="Q2" s="1" t="s">
        <v>69</v>
      </c>
      <c r="R2" s="1" t="s">
        <v>70</v>
      </c>
      <c r="S2" s="1" t="s">
        <v>71</v>
      </c>
      <c r="T2" s="1" t="s">
        <v>72</v>
      </c>
      <c r="U2" s="1"/>
      <c r="V2" s="20"/>
      <c r="W2" s="1" t="s">
        <v>55</v>
      </c>
      <c r="X2" s="1" t="s">
        <v>56</v>
      </c>
      <c r="Y2" s="1" t="s">
        <v>57</v>
      </c>
      <c r="Z2" s="1" t="s">
        <v>58</v>
      </c>
      <c r="AA2" s="1" t="s">
        <v>59</v>
      </c>
      <c r="AB2" s="1" t="s">
        <v>60</v>
      </c>
      <c r="AC2" s="1" t="s">
        <v>61</v>
      </c>
      <c r="AD2" s="1" t="s">
        <v>62</v>
      </c>
      <c r="AE2" s="1" t="s">
        <v>63</v>
      </c>
      <c r="AF2" s="1" t="s">
        <v>64</v>
      </c>
      <c r="AG2" s="1" t="s">
        <v>65</v>
      </c>
      <c r="AH2" s="1" t="s">
        <v>66</v>
      </c>
      <c r="AI2" s="1" t="s">
        <v>67</v>
      </c>
      <c r="AJ2" s="1" t="s">
        <v>68</v>
      </c>
      <c r="AK2" s="1" t="s">
        <v>69</v>
      </c>
      <c r="AL2" s="1" t="s">
        <v>70</v>
      </c>
      <c r="AM2" s="1" t="s">
        <v>71</v>
      </c>
      <c r="AN2" s="1" t="s">
        <v>72</v>
      </c>
      <c r="AP2" s="11"/>
      <c r="AQ2" s="1">
        <v>1</v>
      </c>
      <c r="AR2" s="1">
        <v>2</v>
      </c>
      <c r="AS2" s="1">
        <v>3</v>
      </c>
      <c r="AT2" s="1">
        <v>4</v>
      </c>
      <c r="AU2" s="1">
        <v>5</v>
      </c>
      <c r="AV2" s="1">
        <v>6</v>
      </c>
      <c r="AW2" s="1">
        <v>7</v>
      </c>
      <c r="AX2" s="1">
        <v>8</v>
      </c>
      <c r="AY2" s="1">
        <v>9</v>
      </c>
      <c r="AZ2" s="1">
        <v>10</v>
      </c>
      <c r="BA2" s="1">
        <v>11</v>
      </c>
      <c r="BB2" s="1">
        <v>12</v>
      </c>
      <c r="BC2" s="1">
        <v>13</v>
      </c>
      <c r="BD2" s="1">
        <v>14</v>
      </c>
      <c r="BE2" s="1">
        <v>15</v>
      </c>
      <c r="BF2" s="1">
        <v>16</v>
      </c>
      <c r="BG2" s="1">
        <v>17</v>
      </c>
      <c r="BH2" s="1">
        <v>18</v>
      </c>
      <c r="BI2" s="1">
        <v>19</v>
      </c>
      <c r="BJ2" s="1">
        <v>20</v>
      </c>
      <c r="BK2" s="1">
        <v>21</v>
      </c>
      <c r="BL2" s="1">
        <v>22</v>
      </c>
      <c r="BM2" s="1">
        <v>23</v>
      </c>
      <c r="BN2" s="1">
        <v>24</v>
      </c>
      <c r="BO2" s="1">
        <v>25</v>
      </c>
      <c r="BQ2" s="11"/>
      <c r="BR2" s="1">
        <v>1</v>
      </c>
      <c r="BS2" s="1">
        <v>2</v>
      </c>
      <c r="BT2" s="1">
        <v>3</v>
      </c>
      <c r="BU2" s="1">
        <v>4</v>
      </c>
      <c r="BV2" s="1">
        <v>5</v>
      </c>
      <c r="BW2" s="1">
        <v>6</v>
      </c>
      <c r="BX2" s="1">
        <v>7</v>
      </c>
      <c r="BY2" s="1">
        <v>8</v>
      </c>
      <c r="BZ2" s="1">
        <v>9</v>
      </c>
      <c r="CA2" s="1">
        <v>10</v>
      </c>
      <c r="CB2" s="1">
        <v>11</v>
      </c>
      <c r="CC2" s="1">
        <v>12</v>
      </c>
      <c r="CD2" s="1">
        <v>13</v>
      </c>
      <c r="CE2" s="1">
        <v>14</v>
      </c>
      <c r="CF2" s="1">
        <v>15</v>
      </c>
      <c r="CG2" s="1">
        <v>16</v>
      </c>
      <c r="CH2" s="1">
        <v>17</v>
      </c>
      <c r="CI2" s="1">
        <v>18</v>
      </c>
      <c r="CJ2" s="1">
        <v>19</v>
      </c>
      <c r="CK2" s="1">
        <v>20</v>
      </c>
      <c r="CL2" s="1">
        <v>21</v>
      </c>
      <c r="CM2" s="1">
        <v>22</v>
      </c>
      <c r="CN2" s="1">
        <v>23</v>
      </c>
      <c r="CO2" s="1">
        <v>24</v>
      </c>
      <c r="CP2" s="1">
        <v>25</v>
      </c>
      <c r="CQ2" s="1">
        <v>26</v>
      </c>
      <c r="CR2" s="1">
        <v>27</v>
      </c>
      <c r="CS2" s="1">
        <v>28</v>
      </c>
      <c r="CT2" s="1">
        <v>29</v>
      </c>
      <c r="CU2" s="1">
        <v>30</v>
      </c>
      <c r="CV2" s="1">
        <v>31</v>
      </c>
      <c r="CW2" s="1">
        <v>32</v>
      </c>
      <c r="CX2" s="1">
        <v>33</v>
      </c>
      <c r="CY2" s="1">
        <v>34</v>
      </c>
      <c r="CZ2" s="1">
        <v>35</v>
      </c>
      <c r="DA2" s="1">
        <v>36</v>
      </c>
      <c r="DB2" s="1">
        <v>37</v>
      </c>
      <c r="DC2" s="1">
        <v>38</v>
      </c>
      <c r="DD2" s="1">
        <v>39</v>
      </c>
      <c r="DE2" s="1">
        <v>40</v>
      </c>
      <c r="DF2" s="1">
        <v>41</v>
      </c>
      <c r="DG2" s="1">
        <v>42</v>
      </c>
      <c r="DH2" s="1">
        <v>43</v>
      </c>
      <c r="DI2" s="1">
        <v>44</v>
      </c>
      <c r="DJ2" s="1">
        <v>45</v>
      </c>
      <c r="DK2" s="1">
        <v>46</v>
      </c>
      <c r="DL2" s="1">
        <v>47</v>
      </c>
      <c r="DM2" s="1">
        <v>48</v>
      </c>
      <c r="DN2" s="1">
        <v>49</v>
      </c>
      <c r="DO2" s="1">
        <v>50</v>
      </c>
    </row>
    <row r="3" spans="1:119" x14ac:dyDescent="0.2">
      <c r="A3" s="5">
        <v>37315</v>
      </c>
      <c r="B3" s="20" t="s">
        <v>73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0" t="s">
        <v>74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P3" s="11" t="s">
        <v>75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Q3" s="11" t="s">
        <v>76</v>
      </c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</row>
    <row r="4" spans="1:119" x14ac:dyDescent="0.2">
      <c r="A4" s="5">
        <v>37346</v>
      </c>
      <c r="B4" s="1" t="s">
        <v>73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0" t="s">
        <v>74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P4" s="11" t="s">
        <v>75</v>
      </c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Q4" s="11" t="s">
        <v>76</v>
      </c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</row>
    <row r="5" spans="1:119" x14ac:dyDescent="0.2">
      <c r="A5" s="5">
        <v>37376</v>
      </c>
      <c r="B5" s="20" t="s">
        <v>73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20" t="s">
        <v>74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P5" s="11" t="s">
        <v>75</v>
      </c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Q5" s="11" t="s">
        <v>76</v>
      </c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</row>
    <row r="6" spans="1:119" x14ac:dyDescent="0.2">
      <c r="A6" s="5">
        <v>37407</v>
      </c>
      <c r="B6" s="1" t="s">
        <v>73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20" t="s">
        <v>74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P6" s="11" t="s">
        <v>75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Q6" s="11" t="s">
        <v>76</v>
      </c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</row>
    <row r="7" spans="1:119" x14ac:dyDescent="0.2">
      <c r="A7" s="5">
        <v>37437</v>
      </c>
      <c r="B7" s="20" t="s">
        <v>73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20" t="s">
        <v>74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P7" s="11" t="s">
        <v>75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Q7" s="11" t="s">
        <v>76</v>
      </c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</row>
    <row r="8" spans="1:119" x14ac:dyDescent="0.2">
      <c r="A8" s="5">
        <v>37468</v>
      </c>
      <c r="B8" s="1" t="s">
        <v>73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0" t="s">
        <v>74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P8" s="11" t="s">
        <v>75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Q8" s="11" t="s">
        <v>76</v>
      </c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</row>
    <row r="9" spans="1:119" x14ac:dyDescent="0.2">
      <c r="A9" s="5">
        <v>37499</v>
      </c>
      <c r="B9" s="20" t="s">
        <v>73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20" t="s">
        <v>74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P9" s="11" t="s">
        <v>75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Q9" s="11" t="s">
        <v>76</v>
      </c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</row>
    <row r="10" spans="1:119" x14ac:dyDescent="0.2">
      <c r="A10" s="5">
        <v>37529</v>
      </c>
      <c r="B10" s="1" t="s">
        <v>73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0" t="s">
        <v>74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P10" s="11" t="s">
        <v>75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Q10" s="11" t="s">
        <v>76</v>
      </c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</row>
    <row r="11" spans="1:119" x14ac:dyDescent="0.2">
      <c r="A11" s="5">
        <v>37560</v>
      </c>
      <c r="B11" s="20" t="s">
        <v>73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0" t="s">
        <v>74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P11" s="11" t="s">
        <v>75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Q11" s="11" t="s">
        <v>76</v>
      </c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</row>
    <row r="12" spans="1:119" x14ac:dyDescent="0.2">
      <c r="A12" s="5">
        <v>37590</v>
      </c>
      <c r="B12" s="1" t="s">
        <v>73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20" t="s">
        <v>74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P12" s="11" t="s">
        <v>75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Q12" s="11" t="s">
        <v>76</v>
      </c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</row>
    <row r="13" spans="1:119" x14ac:dyDescent="0.2">
      <c r="A13" s="5">
        <v>37621</v>
      </c>
      <c r="B13" s="20" t="s">
        <v>73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20" t="s">
        <v>74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P13" s="11" t="s">
        <v>75</v>
      </c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Q13" s="11" t="s">
        <v>76</v>
      </c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</row>
    <row r="14" spans="1:119" x14ac:dyDescent="0.2">
      <c r="A14" s="5">
        <v>37652</v>
      </c>
      <c r="B14" s="1" t="s">
        <v>73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20" t="s">
        <v>74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P14" s="11" t="s">
        <v>75</v>
      </c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Q14" s="11" t="s">
        <v>76</v>
      </c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</row>
    <row r="15" spans="1:119" x14ac:dyDescent="0.2">
      <c r="A15" s="5">
        <v>37680</v>
      </c>
      <c r="B15" s="20" t="s">
        <v>73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20" t="s">
        <v>74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P15" s="11" t="s">
        <v>75</v>
      </c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Q15" s="11" t="s">
        <v>76</v>
      </c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</row>
    <row r="16" spans="1:119" x14ac:dyDescent="0.2">
      <c r="A16" s="5">
        <v>37711</v>
      </c>
      <c r="B16" s="1" t="s">
        <v>73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20" t="s">
        <v>74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P16" s="11" t="s">
        <v>75</v>
      </c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Q16" s="11" t="s">
        <v>76</v>
      </c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</row>
    <row r="17" spans="1:119" x14ac:dyDescent="0.2">
      <c r="A17" s="5">
        <v>37741</v>
      </c>
      <c r="B17" s="20" t="s">
        <v>73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20" t="s">
        <v>74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P17" s="11" t="s">
        <v>75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Q17" s="11" t="s">
        <v>76</v>
      </c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</row>
    <row r="18" spans="1:119" x14ac:dyDescent="0.2">
      <c r="A18" s="5">
        <v>37772</v>
      </c>
      <c r="B18" s="1" t="s">
        <v>73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20" t="s">
        <v>74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P18" s="11" t="s">
        <v>75</v>
      </c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Q18" s="11" t="s">
        <v>76</v>
      </c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</row>
    <row r="19" spans="1:119" x14ac:dyDescent="0.2">
      <c r="A19" s="5">
        <v>37802</v>
      </c>
      <c r="B19" s="20" t="s">
        <v>73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20" t="s">
        <v>74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P19" s="11" t="s">
        <v>75</v>
      </c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Q19" s="11" t="s">
        <v>76</v>
      </c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</row>
    <row r="20" spans="1:119" x14ac:dyDescent="0.2">
      <c r="A20" s="5">
        <v>37833</v>
      </c>
      <c r="B20" s="1" t="s">
        <v>73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20" t="s">
        <v>74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P20" s="11" t="s">
        <v>75</v>
      </c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Q20" s="11" t="s">
        <v>76</v>
      </c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</row>
    <row r="21" spans="1:119" x14ac:dyDescent="0.2">
      <c r="A21" s="5">
        <v>37864</v>
      </c>
      <c r="B21" s="20" t="s">
        <v>73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20" t="s">
        <v>74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P21" s="11" t="s">
        <v>75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Q21" s="11" t="s">
        <v>76</v>
      </c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</row>
    <row r="22" spans="1:119" x14ac:dyDescent="0.2">
      <c r="A22" s="5">
        <v>37894</v>
      </c>
      <c r="B22" s="1" t="s">
        <v>73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20" t="s">
        <v>74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P22" s="11" t="s">
        <v>75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Q22" s="11" t="s">
        <v>76</v>
      </c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</row>
    <row r="23" spans="1:119" x14ac:dyDescent="0.2">
      <c r="A23" s="5">
        <v>37925</v>
      </c>
      <c r="B23" s="20" t="s">
        <v>73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20" t="s">
        <v>74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P23" s="11" t="s">
        <v>75</v>
      </c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Q23" s="11" t="s">
        <v>76</v>
      </c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</row>
    <row r="24" spans="1:119" x14ac:dyDescent="0.2">
      <c r="A24" s="5">
        <v>37955</v>
      </c>
      <c r="B24" s="1" t="s">
        <v>73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20" t="s">
        <v>74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P24" s="11" t="s">
        <v>75</v>
      </c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Q24" s="11" t="s">
        <v>76</v>
      </c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</row>
    <row r="25" spans="1:119" x14ac:dyDescent="0.2">
      <c r="A25" s="5">
        <v>37986</v>
      </c>
      <c r="B25" s="20" t="s">
        <v>73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20" t="s">
        <v>74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P25" s="11" t="s">
        <v>75</v>
      </c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Q25" s="11" t="s">
        <v>76</v>
      </c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</row>
    <row r="26" spans="1:119" x14ac:dyDescent="0.2">
      <c r="A26" s="5">
        <v>38017</v>
      </c>
      <c r="B26" s="1" t="s">
        <v>73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20" t="s">
        <v>74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P26" s="11" t="s">
        <v>75</v>
      </c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Q26" s="11" t="s">
        <v>76</v>
      </c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</row>
    <row r="27" spans="1:119" x14ac:dyDescent="0.2">
      <c r="A27" s="5">
        <v>38046</v>
      </c>
      <c r="B27" s="20" t="s">
        <v>73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20" t="s">
        <v>74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P27" s="11" t="s">
        <v>75</v>
      </c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Q27" s="11" t="s">
        <v>76</v>
      </c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</row>
    <row r="28" spans="1:119" x14ac:dyDescent="0.2">
      <c r="A28" s="5">
        <v>38077</v>
      </c>
      <c r="B28" s="1" t="s">
        <v>73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20" t="s">
        <v>74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P28" s="11" t="s">
        <v>75</v>
      </c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Q28" s="11" t="s">
        <v>76</v>
      </c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</row>
    <row r="29" spans="1:119" x14ac:dyDescent="0.2">
      <c r="A29" s="5">
        <v>38107</v>
      </c>
      <c r="B29" s="20" t="s">
        <v>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20" t="s">
        <v>74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P29" s="11" t="s">
        <v>75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Q29" s="11" t="s">
        <v>76</v>
      </c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</row>
    <row r="30" spans="1:119" x14ac:dyDescent="0.2">
      <c r="A30" s="5">
        <v>38138</v>
      </c>
      <c r="B30" s="1" t="s">
        <v>73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20" t="s">
        <v>74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P30" s="11" t="s">
        <v>75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Q30" s="11" t="s">
        <v>76</v>
      </c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</row>
    <row r="31" spans="1:119" x14ac:dyDescent="0.2">
      <c r="A31" s="5">
        <v>38168</v>
      </c>
      <c r="B31" s="20" t="s">
        <v>73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20" t="s">
        <v>74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P31" s="11" t="s">
        <v>75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Q31" s="11" t="s">
        <v>76</v>
      </c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</row>
    <row r="32" spans="1:119" x14ac:dyDescent="0.2">
      <c r="A32" s="5">
        <v>38199</v>
      </c>
      <c r="B32" s="1" t="s">
        <v>73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20" t="s">
        <v>74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P32" s="11" t="s">
        <v>75</v>
      </c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Q32" s="11" t="s">
        <v>76</v>
      </c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</row>
    <row r="33" spans="1:119" x14ac:dyDescent="0.2">
      <c r="A33" s="5">
        <v>38230</v>
      </c>
      <c r="B33" s="20" t="s">
        <v>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20" t="s">
        <v>74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P33" s="11" t="s">
        <v>75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Q33" s="11" t="s">
        <v>76</v>
      </c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</row>
    <row r="34" spans="1:119" x14ac:dyDescent="0.2">
      <c r="A34" s="5">
        <v>38260</v>
      </c>
      <c r="B34" s="1" t="s">
        <v>73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20" t="s">
        <v>74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P34" s="11" t="s">
        <v>75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Q34" s="11" t="s">
        <v>76</v>
      </c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</row>
    <row r="35" spans="1:119" x14ac:dyDescent="0.2">
      <c r="A35" s="5">
        <v>38291</v>
      </c>
      <c r="B35" s="20" t="s">
        <v>73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20" t="s">
        <v>74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P35" s="11" t="s">
        <v>75</v>
      </c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Q35" s="11" t="s">
        <v>76</v>
      </c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</row>
    <row r="36" spans="1:119" x14ac:dyDescent="0.2">
      <c r="A36" s="5">
        <v>38321</v>
      </c>
      <c r="B36" s="1" t="s">
        <v>73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0" t="s">
        <v>74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P36" s="11" t="s">
        <v>75</v>
      </c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Q36" s="11" t="s">
        <v>76</v>
      </c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</row>
    <row r="37" spans="1:119" x14ac:dyDescent="0.2">
      <c r="A37" s="5">
        <v>38352</v>
      </c>
      <c r="B37" s="20" t="s">
        <v>73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0" t="s">
        <v>74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P37" s="11" t="s">
        <v>75</v>
      </c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Q37" s="11" t="s">
        <v>76</v>
      </c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</row>
    <row r="38" spans="1:119" x14ac:dyDescent="0.2">
      <c r="A38" s="5">
        <v>38383</v>
      </c>
      <c r="B38" s="1" t="s">
        <v>73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0" t="s">
        <v>74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P38" s="11" t="s">
        <v>75</v>
      </c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Q38" s="11" t="s">
        <v>76</v>
      </c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</row>
    <row r="39" spans="1:119" x14ac:dyDescent="0.2">
      <c r="A39" s="5">
        <v>38411</v>
      </c>
      <c r="B39" s="20" t="s">
        <v>73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20" t="s">
        <v>74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P39" s="11" t="s">
        <v>75</v>
      </c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Q39" s="11" t="s">
        <v>76</v>
      </c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</row>
    <row r="40" spans="1:119" x14ac:dyDescent="0.2">
      <c r="A40" s="5">
        <v>38442</v>
      </c>
      <c r="B40" s="1" t="s">
        <v>73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20" t="s">
        <v>74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P40" s="11" t="s">
        <v>75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Q40" s="11" t="s">
        <v>76</v>
      </c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</row>
    <row r="41" spans="1:119" x14ac:dyDescent="0.2">
      <c r="A41" s="5">
        <v>38472</v>
      </c>
      <c r="B41" s="20" t="s">
        <v>73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20" t="s">
        <v>74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P41" s="11" t="s">
        <v>75</v>
      </c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Q41" s="11" t="s">
        <v>76</v>
      </c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</row>
    <row r="42" spans="1:119" x14ac:dyDescent="0.2">
      <c r="A42" s="5">
        <v>38503</v>
      </c>
      <c r="B42" s="1" t="s">
        <v>73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20" t="s">
        <v>74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P42" s="11" t="s">
        <v>75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Q42" s="11" t="s">
        <v>76</v>
      </c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</row>
    <row r="43" spans="1:119" x14ac:dyDescent="0.2">
      <c r="A43" s="5">
        <v>38533</v>
      </c>
      <c r="B43" s="20" t="s">
        <v>73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20" t="s">
        <v>74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P43" s="11" t="s">
        <v>75</v>
      </c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Q43" s="11" t="s">
        <v>76</v>
      </c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</row>
    <row r="44" spans="1:119" x14ac:dyDescent="0.2">
      <c r="A44" s="5">
        <v>38564</v>
      </c>
      <c r="B44" s="1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20" t="s">
        <v>74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P44" s="11" t="s">
        <v>75</v>
      </c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Q44" s="11" t="s">
        <v>76</v>
      </c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</row>
    <row r="45" spans="1:119" x14ac:dyDescent="0.2">
      <c r="A45" s="5">
        <v>38595</v>
      </c>
      <c r="B45" s="20" t="s">
        <v>73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20" t="s">
        <v>74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P45" s="11" t="s">
        <v>75</v>
      </c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Q45" s="11" t="s">
        <v>76</v>
      </c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</row>
    <row r="46" spans="1:119" x14ac:dyDescent="0.2">
      <c r="A46" s="5">
        <v>38625</v>
      </c>
      <c r="B46" s="1" t="s">
        <v>73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20" t="s">
        <v>74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P46" s="11" t="s">
        <v>75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Q46" s="11" t="s">
        <v>76</v>
      </c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</row>
    <row r="47" spans="1:119" x14ac:dyDescent="0.2">
      <c r="A47" s="5">
        <v>38656</v>
      </c>
      <c r="B47" s="20" t="s">
        <v>73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20" t="s">
        <v>74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P47" s="11" t="s">
        <v>75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Q47" s="11" t="s">
        <v>76</v>
      </c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</row>
    <row r="48" spans="1:119" x14ac:dyDescent="0.2">
      <c r="A48" s="5">
        <v>38686</v>
      </c>
      <c r="B48" s="1" t="s">
        <v>73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20" t="s">
        <v>74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P48" s="11" t="s">
        <v>75</v>
      </c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Q48" s="11" t="s">
        <v>76</v>
      </c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</row>
    <row r="49" spans="1:119" x14ac:dyDescent="0.2">
      <c r="A49" s="5">
        <v>38717</v>
      </c>
      <c r="B49" s="20" t="s">
        <v>73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20" t="s">
        <v>74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P49" s="11" t="s">
        <v>75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Q49" s="11" t="s">
        <v>76</v>
      </c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</row>
    <row r="50" spans="1:119" x14ac:dyDescent="0.2">
      <c r="A50" s="5">
        <v>38748</v>
      </c>
      <c r="B50" s="1" t="s">
        <v>73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20" t="s">
        <v>74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P50" s="11" t="s">
        <v>75</v>
      </c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Q50" s="11" t="s">
        <v>76</v>
      </c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</row>
    <row r="51" spans="1:119" x14ac:dyDescent="0.2">
      <c r="A51" s="5">
        <v>38776</v>
      </c>
      <c r="B51" s="20" t="s">
        <v>73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20" t="s">
        <v>74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P51" s="11" t="s">
        <v>75</v>
      </c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Q51" s="11" t="s">
        <v>76</v>
      </c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</row>
    <row r="52" spans="1:119" x14ac:dyDescent="0.2">
      <c r="A52" s="5">
        <v>38807</v>
      </c>
      <c r="B52" s="1" t="s">
        <v>73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0" t="s">
        <v>74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P52" s="11" t="s">
        <v>75</v>
      </c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Q52" s="11" t="s">
        <v>76</v>
      </c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</row>
    <row r="53" spans="1:119" x14ac:dyDescent="0.2">
      <c r="A53" s="5">
        <v>38837</v>
      </c>
      <c r="B53" s="20" t="s">
        <v>73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20" t="s">
        <v>74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P53" s="11" t="s">
        <v>75</v>
      </c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Q53" s="11" t="s">
        <v>76</v>
      </c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</row>
    <row r="54" spans="1:119" x14ac:dyDescent="0.2">
      <c r="A54" s="5">
        <v>38868</v>
      </c>
      <c r="B54" s="1" t="s">
        <v>73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20" t="s">
        <v>74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P54" s="11" t="s">
        <v>75</v>
      </c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Q54" s="11" t="s">
        <v>76</v>
      </c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</row>
    <row r="55" spans="1:119" x14ac:dyDescent="0.2">
      <c r="A55" s="5">
        <v>38898</v>
      </c>
      <c r="B55" s="20" t="s">
        <v>73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20" t="s">
        <v>74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P55" s="11" t="s">
        <v>75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Q55" s="11" t="s">
        <v>76</v>
      </c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</row>
    <row r="56" spans="1:119" x14ac:dyDescent="0.2">
      <c r="A56" s="5">
        <v>38929</v>
      </c>
      <c r="B56" s="1" t="s">
        <v>73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20" t="s">
        <v>74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P56" s="11" t="s">
        <v>75</v>
      </c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Q56" s="11" t="s">
        <v>76</v>
      </c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</row>
    <row r="57" spans="1:119" x14ac:dyDescent="0.2">
      <c r="A57" s="5">
        <v>38960</v>
      </c>
      <c r="B57" s="20" t="s">
        <v>73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20" t="s">
        <v>74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P57" s="11" t="s">
        <v>75</v>
      </c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Q57" s="11" t="s">
        <v>76</v>
      </c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</row>
    <row r="58" spans="1:119" x14ac:dyDescent="0.2">
      <c r="A58" s="5">
        <v>38990</v>
      </c>
      <c r="B58" s="1" t="s">
        <v>73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20" t="s">
        <v>74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P58" s="11" t="s">
        <v>75</v>
      </c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Q58" s="11" t="s">
        <v>76</v>
      </c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</row>
    <row r="59" spans="1:119" x14ac:dyDescent="0.2">
      <c r="A59" s="5">
        <v>39021</v>
      </c>
      <c r="B59" s="20" t="s">
        <v>73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20" t="s">
        <v>74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P59" s="11" t="s">
        <v>75</v>
      </c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Q59" s="11" t="s">
        <v>76</v>
      </c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</row>
    <row r="60" spans="1:119" x14ac:dyDescent="0.2">
      <c r="A60" s="5">
        <v>39051</v>
      </c>
      <c r="B60" s="1" t="s">
        <v>73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20" t="s">
        <v>74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P60" s="11" t="s">
        <v>75</v>
      </c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Q60" s="11" t="s">
        <v>76</v>
      </c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</row>
    <row r="61" spans="1:119" x14ac:dyDescent="0.2">
      <c r="A61" s="5">
        <v>39082</v>
      </c>
      <c r="B61" s="20" t="s">
        <v>73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20" t="s">
        <v>74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P61" s="11" t="s">
        <v>75</v>
      </c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Q61" s="11" t="s">
        <v>76</v>
      </c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</row>
    <row r="62" spans="1:119" x14ac:dyDescent="0.2">
      <c r="A62" s="5">
        <v>39113</v>
      </c>
      <c r="B62" s="1" t="s">
        <v>73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20" t="s">
        <v>74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P62" s="11" t="s">
        <v>75</v>
      </c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Q62" s="11" t="s">
        <v>76</v>
      </c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</row>
    <row r="63" spans="1:119" x14ac:dyDescent="0.2">
      <c r="A63" s="5">
        <v>39141</v>
      </c>
      <c r="B63" s="20" t="s">
        <v>73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20" t="s">
        <v>74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P63" s="11" t="s">
        <v>75</v>
      </c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Q63" s="11" t="s">
        <v>76</v>
      </c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</row>
    <row r="64" spans="1:119" x14ac:dyDescent="0.2">
      <c r="A64" s="5">
        <v>39172</v>
      </c>
      <c r="B64" s="1" t="s">
        <v>73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20" t="s">
        <v>74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P64" s="11" t="s">
        <v>75</v>
      </c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Q64" s="11" t="s">
        <v>76</v>
      </c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</row>
    <row r="65" spans="1:119" x14ac:dyDescent="0.2">
      <c r="A65" s="5">
        <v>39202</v>
      </c>
      <c r="B65" s="20" t="s">
        <v>73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20" t="s">
        <v>74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P65" s="11" t="s">
        <v>75</v>
      </c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Q65" s="11" t="s">
        <v>76</v>
      </c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</row>
    <row r="66" spans="1:119" x14ac:dyDescent="0.2">
      <c r="A66" s="5">
        <v>39233</v>
      </c>
      <c r="B66" s="1" t="s">
        <v>73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20" t="s">
        <v>74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P66" s="11" t="s">
        <v>75</v>
      </c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Q66" s="11" t="s">
        <v>76</v>
      </c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</row>
    <row r="67" spans="1:119" x14ac:dyDescent="0.2">
      <c r="A67" s="5">
        <v>39263</v>
      </c>
      <c r="B67" s="20" t="s">
        <v>73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20" t="s">
        <v>74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P67" s="11" t="s">
        <v>75</v>
      </c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Q67" s="11" t="s">
        <v>76</v>
      </c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</row>
    <row r="68" spans="1:119" x14ac:dyDescent="0.2">
      <c r="A68" s="5">
        <v>39294</v>
      </c>
      <c r="B68" s="1" t="s">
        <v>73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20" t="s">
        <v>74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P68" s="11" t="s">
        <v>75</v>
      </c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Q68" s="11" t="s">
        <v>76</v>
      </c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</row>
    <row r="69" spans="1:119" x14ac:dyDescent="0.2">
      <c r="A69" s="5">
        <v>39325</v>
      </c>
      <c r="B69" s="20" t="s">
        <v>73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20" t="s">
        <v>74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P69" s="11" t="s">
        <v>75</v>
      </c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Q69" s="11" t="s">
        <v>76</v>
      </c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</row>
    <row r="70" spans="1:119" x14ac:dyDescent="0.2">
      <c r="A70" s="5">
        <v>39355</v>
      </c>
      <c r="B70" s="1" t="s">
        <v>73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0" t="s">
        <v>74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P70" s="11" t="s">
        <v>75</v>
      </c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Q70" s="11" t="s">
        <v>76</v>
      </c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</row>
    <row r="71" spans="1:119" x14ac:dyDescent="0.2">
      <c r="A71" s="5">
        <v>39386</v>
      </c>
      <c r="B71" s="20" t="s">
        <v>73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0" t="s">
        <v>74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P71" s="11" t="s">
        <v>75</v>
      </c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Q71" s="11" t="s">
        <v>76</v>
      </c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</row>
    <row r="72" spans="1:119" x14ac:dyDescent="0.2">
      <c r="A72" s="5">
        <v>39416</v>
      </c>
      <c r="B72" s="1" t="s">
        <v>73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20" t="s">
        <v>74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P72" s="11" t="s">
        <v>75</v>
      </c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Q72" s="11" t="s">
        <v>76</v>
      </c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</row>
    <row r="73" spans="1:119" x14ac:dyDescent="0.2">
      <c r="A73" s="5">
        <v>39447</v>
      </c>
      <c r="B73" s="20" t="s">
        <v>73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20" t="s">
        <v>74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P73" s="11" t="s">
        <v>75</v>
      </c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Q73" s="11" t="s">
        <v>76</v>
      </c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</row>
    <row r="74" spans="1:119" x14ac:dyDescent="0.2">
      <c r="A74" s="5">
        <v>39478</v>
      </c>
      <c r="B74" s="1" t="s">
        <v>73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20" t="s">
        <v>74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P74" s="11" t="s">
        <v>75</v>
      </c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Q74" s="11" t="s">
        <v>76</v>
      </c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</row>
    <row r="75" spans="1:119" x14ac:dyDescent="0.2">
      <c r="A75" s="5">
        <v>39507</v>
      </c>
      <c r="B75" s="20" t="s">
        <v>73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20" t="s">
        <v>74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P75" s="11" t="s">
        <v>75</v>
      </c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Q75" s="11" t="s">
        <v>76</v>
      </c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</row>
    <row r="76" spans="1:119" x14ac:dyDescent="0.2">
      <c r="A76" s="5">
        <v>39538</v>
      </c>
      <c r="B76" s="1" t="s">
        <v>73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0" t="s">
        <v>74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P76" s="11" t="s">
        <v>75</v>
      </c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Q76" s="11" t="s">
        <v>76</v>
      </c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</row>
    <row r="77" spans="1:119" x14ac:dyDescent="0.2">
      <c r="A77" s="5">
        <v>39568</v>
      </c>
      <c r="B77" s="20" t="s">
        <v>73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0" t="s">
        <v>74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P77" s="11" t="s">
        <v>75</v>
      </c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Q77" s="11" t="s">
        <v>76</v>
      </c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</row>
    <row r="78" spans="1:119" x14ac:dyDescent="0.2">
      <c r="A78" s="5">
        <v>39599</v>
      </c>
      <c r="B78" s="1" t="s">
        <v>73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20" t="s">
        <v>74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P78" s="11" t="s">
        <v>75</v>
      </c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Q78" s="11" t="s">
        <v>76</v>
      </c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</row>
    <row r="79" spans="1:119" x14ac:dyDescent="0.2">
      <c r="A79" s="5">
        <v>39629</v>
      </c>
      <c r="B79" s="20" t="s">
        <v>73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20" t="s">
        <v>74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P79" s="11" t="s">
        <v>75</v>
      </c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Q79" s="11" t="s">
        <v>76</v>
      </c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</row>
    <row r="80" spans="1:119" x14ac:dyDescent="0.2">
      <c r="A80" s="5">
        <v>39660</v>
      </c>
      <c r="B80" s="1" t="s">
        <v>73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20" t="s">
        <v>74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P80" s="11" t="s">
        <v>75</v>
      </c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Q80" s="11" t="s">
        <v>76</v>
      </c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</row>
    <row r="81" spans="1:119" x14ac:dyDescent="0.2">
      <c r="A81" s="5">
        <v>39691</v>
      </c>
      <c r="B81" s="20" t="s">
        <v>73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20" t="s">
        <v>74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P81" s="11" t="s">
        <v>75</v>
      </c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Q81" s="11" t="s">
        <v>76</v>
      </c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</row>
    <row r="82" spans="1:119" x14ac:dyDescent="0.2">
      <c r="A82" s="5">
        <v>39721</v>
      </c>
      <c r="B82" s="1" t="s">
        <v>73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20" t="s">
        <v>74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P82" s="11" t="s">
        <v>75</v>
      </c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Q82" s="11" t="s">
        <v>76</v>
      </c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</row>
    <row r="83" spans="1:119" x14ac:dyDescent="0.2">
      <c r="A83" s="5">
        <v>39752</v>
      </c>
      <c r="B83" s="20" t="s">
        <v>73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20" t="s">
        <v>74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P83" s="11" t="s">
        <v>75</v>
      </c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Q83" s="11" t="s">
        <v>76</v>
      </c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</row>
    <row r="84" spans="1:119" x14ac:dyDescent="0.2">
      <c r="A84" s="5">
        <v>39782</v>
      </c>
      <c r="B84" s="1" t="s">
        <v>73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20" t="s">
        <v>74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P84" s="11" t="s">
        <v>75</v>
      </c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Q84" s="11" t="s">
        <v>76</v>
      </c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</row>
    <row r="85" spans="1:119" x14ac:dyDescent="0.2">
      <c r="A85" s="5">
        <v>39813</v>
      </c>
      <c r="B85" s="20" t="s">
        <v>73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20" t="s">
        <v>74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P85" s="11" t="s">
        <v>75</v>
      </c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Q85" s="11" t="s">
        <v>76</v>
      </c>
      <c r="BR85" s="6">
        <v>5.9246905604018654</v>
      </c>
      <c r="BS85" s="6">
        <v>5.9575747389804157</v>
      </c>
      <c r="BT85" s="6">
        <v>5.990458917558966</v>
      </c>
      <c r="BU85" s="6">
        <v>6.0233430961375163</v>
      </c>
      <c r="BV85" s="6">
        <v>6.0562272747160657</v>
      </c>
      <c r="BW85" s="6">
        <v>6.1219956318731654</v>
      </c>
      <c r="BX85" s="6">
        <v>6.1877639890302651</v>
      </c>
      <c r="BY85" s="6">
        <v>6.2535323461873649</v>
      </c>
      <c r="BZ85" s="6">
        <v>6.3193007033444646</v>
      </c>
      <c r="CA85" s="6">
        <v>6.3850690605015643</v>
      </c>
      <c r="CB85" s="6">
        <v>6.3622072008274824</v>
      </c>
      <c r="CC85" s="6">
        <v>6.3393453411534004</v>
      </c>
      <c r="CD85" s="6">
        <v>6.3164834814793185</v>
      </c>
      <c r="CE85" s="6">
        <v>6.2936216218052365</v>
      </c>
      <c r="CF85" s="6">
        <v>6.2707597621311537</v>
      </c>
      <c r="CG85" s="6">
        <v>6.286770143565648</v>
      </c>
      <c r="CH85" s="6">
        <v>6.3027805250001423</v>
      </c>
      <c r="CI85" s="6">
        <v>6.3187909064346366</v>
      </c>
      <c r="CJ85" s="6">
        <v>6.3348012878691309</v>
      </c>
      <c r="CK85" s="6">
        <v>6.3508116693036252</v>
      </c>
      <c r="CL85" s="6">
        <v>6.355588157694096</v>
      </c>
      <c r="CM85" s="6">
        <v>6.3603646460845669</v>
      </c>
      <c r="CN85" s="6">
        <v>6.3651411344750377</v>
      </c>
      <c r="CO85" s="6">
        <v>6.3699176228655086</v>
      </c>
      <c r="CP85" s="6">
        <v>6.3746941112559785</v>
      </c>
      <c r="CQ85" s="6">
        <v>6.3746941112559785</v>
      </c>
      <c r="CR85" s="6">
        <v>6.3746941112559785</v>
      </c>
      <c r="CS85" s="6">
        <v>6.3746941112559785</v>
      </c>
      <c r="CT85" s="6">
        <v>6.3746941112559785</v>
      </c>
      <c r="CU85" s="6">
        <v>6.3746941112559785</v>
      </c>
      <c r="CV85" s="6">
        <v>6.3746941112559785</v>
      </c>
      <c r="CW85" s="6">
        <v>6.3746941112559785</v>
      </c>
      <c r="CX85" s="6">
        <v>6.3746941112559785</v>
      </c>
      <c r="CY85" s="6">
        <v>6.3746941112559785</v>
      </c>
      <c r="CZ85" s="6">
        <v>6.3746941112559785</v>
      </c>
      <c r="DA85" s="6">
        <v>6.3746941112559785</v>
      </c>
      <c r="DB85" s="6">
        <v>6.3746941112559785</v>
      </c>
      <c r="DC85" s="6">
        <v>6.3746941112559785</v>
      </c>
      <c r="DD85" s="6">
        <v>6.3746941112559785</v>
      </c>
      <c r="DE85" s="6">
        <v>6.3746941112559785</v>
      </c>
      <c r="DF85" s="6">
        <v>6.3746941112559785</v>
      </c>
      <c r="DG85" s="6">
        <v>6.3746941112559785</v>
      </c>
      <c r="DH85" s="6">
        <v>6.3746941112559785</v>
      </c>
      <c r="DI85" s="6">
        <v>6.3746941112559785</v>
      </c>
      <c r="DJ85" s="6">
        <v>6.3746941112559785</v>
      </c>
      <c r="DK85" s="6">
        <v>6.3746941112559785</v>
      </c>
      <c r="DL85" s="6">
        <v>6.3746941112559785</v>
      </c>
      <c r="DM85" s="6">
        <v>6.3746941112559785</v>
      </c>
      <c r="DN85" s="6">
        <v>6.3746941112559785</v>
      </c>
      <c r="DO85" s="6">
        <v>6.3746941112559785</v>
      </c>
    </row>
    <row r="86" spans="1:119" x14ac:dyDescent="0.2">
      <c r="A86" s="5">
        <v>39844</v>
      </c>
      <c r="B86" s="1" t="s">
        <v>73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20" t="s">
        <v>74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P86" s="11" t="s">
        <v>75</v>
      </c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Q86" s="11" t="s">
        <v>76</v>
      </c>
      <c r="BR86" s="6">
        <v>5.3924147391878066</v>
      </c>
      <c r="BS86" s="6">
        <v>5.4609398003790783</v>
      </c>
      <c r="BT86" s="6">
        <v>5.5294648615703501</v>
      </c>
      <c r="BU86" s="6">
        <v>5.5979899227616219</v>
      </c>
      <c r="BV86" s="6">
        <v>5.6665149839528937</v>
      </c>
      <c r="BW86" s="6">
        <v>5.8035651063354372</v>
      </c>
      <c r="BX86" s="6">
        <v>5.9406152287179808</v>
      </c>
      <c r="BY86" s="6">
        <v>6.0776653511005243</v>
      </c>
      <c r="BZ86" s="6">
        <v>6.2147154734830679</v>
      </c>
      <c r="CA86" s="6">
        <v>6.3517655958656114</v>
      </c>
      <c r="CB86" s="6">
        <v>6.282428107068788</v>
      </c>
      <c r="CC86" s="6">
        <v>6.2130906182719645</v>
      </c>
      <c r="CD86" s="6">
        <v>6.1437531294751411</v>
      </c>
      <c r="CE86" s="6">
        <v>6.0744156406783176</v>
      </c>
      <c r="CF86" s="6">
        <v>6.0050781518814951</v>
      </c>
      <c r="CG86" s="6">
        <v>6.0135219213877615</v>
      </c>
      <c r="CH86" s="6">
        <v>6.021965690894028</v>
      </c>
      <c r="CI86" s="6">
        <v>6.0304094604002945</v>
      </c>
      <c r="CJ86" s="6">
        <v>6.0388532299065609</v>
      </c>
      <c r="CK86" s="6">
        <v>6.0472969994128274</v>
      </c>
      <c r="CL86" s="6">
        <v>6.0485514274570464</v>
      </c>
      <c r="CM86" s="6">
        <v>6.0498058555012655</v>
      </c>
      <c r="CN86" s="6">
        <v>6.0510602835454845</v>
      </c>
      <c r="CO86" s="6">
        <v>6.0523147115897036</v>
      </c>
      <c r="CP86" s="6">
        <v>6.0535691396339208</v>
      </c>
      <c r="CQ86" s="6">
        <v>6.0535691396339208</v>
      </c>
      <c r="CR86" s="6">
        <v>6.0535691396339208</v>
      </c>
      <c r="CS86" s="6">
        <v>6.0535691396339208</v>
      </c>
      <c r="CT86" s="6">
        <v>6.0535691396339208</v>
      </c>
      <c r="CU86" s="6">
        <v>6.0535691396339208</v>
      </c>
      <c r="CV86" s="6">
        <v>6.0535691396339208</v>
      </c>
      <c r="CW86" s="6">
        <v>6.0535691396339208</v>
      </c>
      <c r="CX86" s="6">
        <v>6.0535691396339208</v>
      </c>
      <c r="CY86" s="6">
        <v>6.0535691396339208</v>
      </c>
      <c r="CZ86" s="6">
        <v>6.0535691396339208</v>
      </c>
      <c r="DA86" s="6">
        <v>6.0535691396339208</v>
      </c>
      <c r="DB86" s="6">
        <v>6.0535691396339208</v>
      </c>
      <c r="DC86" s="6">
        <v>6.0535691396339208</v>
      </c>
      <c r="DD86" s="6">
        <v>6.0535691396339208</v>
      </c>
      <c r="DE86" s="6">
        <v>6.0535691396339208</v>
      </c>
      <c r="DF86" s="6">
        <v>6.0535691396339208</v>
      </c>
      <c r="DG86" s="6">
        <v>6.0535691396339208</v>
      </c>
      <c r="DH86" s="6">
        <v>6.0535691396339208</v>
      </c>
      <c r="DI86" s="6">
        <v>6.0535691396339208</v>
      </c>
      <c r="DJ86" s="6">
        <v>6.0535691396339208</v>
      </c>
      <c r="DK86" s="6">
        <v>6.0535691396339208</v>
      </c>
      <c r="DL86" s="6">
        <v>6.0535691396339208</v>
      </c>
      <c r="DM86" s="6">
        <v>6.0535691396339208</v>
      </c>
      <c r="DN86" s="6">
        <v>6.0535691396339208</v>
      </c>
      <c r="DO86" s="6">
        <v>6.0535691396339208</v>
      </c>
    </row>
    <row r="87" spans="1:119" x14ac:dyDescent="0.2">
      <c r="A87" s="5">
        <v>39872</v>
      </c>
      <c r="B87" s="20" t="s">
        <v>73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20" t="s">
        <v>74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P87" s="11" t="s">
        <v>75</v>
      </c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Q87" s="11" t="s">
        <v>76</v>
      </c>
      <c r="BR87" s="6">
        <v>5.3063921294053662</v>
      </c>
      <c r="BS87" s="6">
        <v>5.377049040597301</v>
      </c>
      <c r="BT87" s="6">
        <v>5.4477059517892359</v>
      </c>
      <c r="BU87" s="6">
        <v>5.5183628629811707</v>
      </c>
      <c r="BV87" s="6">
        <v>5.5890197741731056</v>
      </c>
      <c r="BW87" s="6">
        <v>5.7303335965569753</v>
      </c>
      <c r="BX87" s="6">
        <v>5.871647418940845</v>
      </c>
      <c r="BY87" s="6">
        <v>6.0129612413247147</v>
      </c>
      <c r="BZ87" s="6">
        <v>6.1542750637085843</v>
      </c>
      <c r="CA87" s="6">
        <v>6.2955888860924532</v>
      </c>
      <c r="CB87" s="6">
        <v>6.2343743237187956</v>
      </c>
      <c r="CC87" s="6">
        <v>6.1731597613451381</v>
      </c>
      <c r="CD87" s="6">
        <v>6.1119451989714806</v>
      </c>
      <c r="CE87" s="6">
        <v>6.0507306365978231</v>
      </c>
      <c r="CF87" s="6">
        <v>5.9895160742241647</v>
      </c>
      <c r="CG87" s="6">
        <v>6.0036818360786848</v>
      </c>
      <c r="CH87" s="6">
        <v>6.0178475979332049</v>
      </c>
      <c r="CI87" s="6">
        <v>6.032013359787725</v>
      </c>
      <c r="CJ87" s="6">
        <v>6.0461791216422451</v>
      </c>
      <c r="CK87" s="6">
        <v>6.0603448834967635</v>
      </c>
      <c r="CL87" s="6">
        <v>6.0642974397637195</v>
      </c>
      <c r="CM87" s="6">
        <v>6.0682499960306755</v>
      </c>
      <c r="CN87" s="6">
        <v>6.0722025522976315</v>
      </c>
      <c r="CO87" s="6">
        <v>6.0761551085645875</v>
      </c>
      <c r="CP87" s="6">
        <v>6.0801076648315444</v>
      </c>
      <c r="CQ87" s="6">
        <v>6.0801076648315444</v>
      </c>
      <c r="CR87" s="6">
        <v>6.0801076648315444</v>
      </c>
      <c r="CS87" s="6">
        <v>6.0801076648315444</v>
      </c>
      <c r="CT87" s="6">
        <v>6.0801076648315444</v>
      </c>
      <c r="CU87" s="6">
        <v>6.0801076648315444</v>
      </c>
      <c r="CV87" s="6">
        <v>6.0801076648315444</v>
      </c>
      <c r="CW87" s="6">
        <v>6.0801076648315444</v>
      </c>
      <c r="CX87" s="6">
        <v>6.0801076648315444</v>
      </c>
      <c r="CY87" s="6">
        <v>6.0801076648315444</v>
      </c>
      <c r="CZ87" s="6">
        <v>6.0801076648315444</v>
      </c>
      <c r="DA87" s="6">
        <v>6.0801076648315444</v>
      </c>
      <c r="DB87" s="6">
        <v>6.0801076648315444</v>
      </c>
      <c r="DC87" s="6">
        <v>6.0801076648315444</v>
      </c>
      <c r="DD87" s="6">
        <v>6.0801076648315444</v>
      </c>
      <c r="DE87" s="6">
        <v>6.0801076648315444</v>
      </c>
      <c r="DF87" s="6">
        <v>6.0801076648315444</v>
      </c>
      <c r="DG87" s="6">
        <v>6.0801076648315444</v>
      </c>
      <c r="DH87" s="6">
        <v>6.0801076648315444</v>
      </c>
      <c r="DI87" s="6">
        <v>6.0801076648315444</v>
      </c>
      <c r="DJ87" s="6">
        <v>6.0801076648315444</v>
      </c>
      <c r="DK87" s="6">
        <v>6.0801076648315444</v>
      </c>
      <c r="DL87" s="6">
        <v>6.0801076648315444</v>
      </c>
      <c r="DM87" s="6">
        <v>6.0801076648315444</v>
      </c>
      <c r="DN87" s="6">
        <v>6.0801076648315444</v>
      </c>
      <c r="DO87" s="6">
        <v>6.0801076648315444</v>
      </c>
    </row>
    <row r="88" spans="1:119" x14ac:dyDescent="0.2">
      <c r="A88" s="5">
        <v>39903</v>
      </c>
      <c r="B88" s="1" t="s">
        <v>73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20" t="s">
        <v>74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P88" s="11" t="s">
        <v>75</v>
      </c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Q88" s="11" t="s">
        <v>76</v>
      </c>
      <c r="BR88" s="6">
        <v>5.4153457871148492</v>
      </c>
      <c r="BS88" s="6">
        <v>5.4863767183915693</v>
      </c>
      <c r="BT88" s="6">
        <v>5.5574076496682894</v>
      </c>
      <c r="BU88" s="6">
        <v>5.6284385809450095</v>
      </c>
      <c r="BV88" s="6">
        <v>5.6994695122217296</v>
      </c>
      <c r="BW88" s="6">
        <v>5.8415313747751707</v>
      </c>
      <c r="BX88" s="6">
        <v>5.9835932373286118</v>
      </c>
      <c r="BY88" s="6">
        <v>6.1256550998820529</v>
      </c>
      <c r="BZ88" s="6">
        <v>6.267716962435494</v>
      </c>
      <c r="CA88" s="6">
        <v>6.4097788249889343</v>
      </c>
      <c r="CB88" s="6">
        <v>6.3404825500207052</v>
      </c>
      <c r="CC88" s="6">
        <v>6.2711862750524761</v>
      </c>
      <c r="CD88" s="6">
        <v>6.201890000084247</v>
      </c>
      <c r="CE88" s="6">
        <v>6.1325937251160179</v>
      </c>
      <c r="CF88" s="6">
        <v>6.0632974501477879</v>
      </c>
      <c r="CG88" s="6">
        <v>6.0897643025065493</v>
      </c>
      <c r="CH88" s="6">
        <v>6.1162311548653108</v>
      </c>
      <c r="CI88" s="6">
        <v>6.1426980072240722</v>
      </c>
      <c r="CJ88" s="6">
        <v>6.1691648595828337</v>
      </c>
      <c r="CK88" s="6">
        <v>6.1956317119415951</v>
      </c>
      <c r="CL88" s="6">
        <v>6.2079206130721962</v>
      </c>
      <c r="CM88" s="6">
        <v>6.2202095142027973</v>
      </c>
      <c r="CN88" s="6">
        <v>6.2324984153333984</v>
      </c>
      <c r="CO88" s="6">
        <v>6.2447873164639995</v>
      </c>
      <c r="CP88" s="6">
        <v>6.2570762175945998</v>
      </c>
      <c r="CQ88" s="6">
        <v>6.2570762175945998</v>
      </c>
      <c r="CR88" s="6">
        <v>6.2570762175945998</v>
      </c>
      <c r="CS88" s="6">
        <v>6.2570762175945998</v>
      </c>
      <c r="CT88" s="6">
        <v>6.2570762175945998</v>
      </c>
      <c r="CU88" s="6">
        <v>6.2570762175945998</v>
      </c>
      <c r="CV88" s="6">
        <v>6.2570762175945998</v>
      </c>
      <c r="CW88" s="6">
        <v>6.2570762175945998</v>
      </c>
      <c r="CX88" s="6">
        <v>6.2570762175945998</v>
      </c>
      <c r="CY88" s="6">
        <v>6.2570762175945998</v>
      </c>
      <c r="CZ88" s="6">
        <v>6.2570762175945998</v>
      </c>
      <c r="DA88" s="6">
        <v>6.2570762175945998</v>
      </c>
      <c r="DB88" s="6">
        <v>6.2570762175945998</v>
      </c>
      <c r="DC88" s="6">
        <v>6.2570762175945998</v>
      </c>
      <c r="DD88" s="6">
        <v>6.2570762175945998</v>
      </c>
      <c r="DE88" s="6">
        <v>6.2570762175945998</v>
      </c>
      <c r="DF88" s="6">
        <v>6.2570762175945998</v>
      </c>
      <c r="DG88" s="6">
        <v>6.2570762175945998</v>
      </c>
      <c r="DH88" s="6">
        <v>6.2570762175945998</v>
      </c>
      <c r="DI88" s="6">
        <v>6.2570762175945998</v>
      </c>
      <c r="DJ88" s="6">
        <v>6.2570762175945998</v>
      </c>
      <c r="DK88" s="6">
        <v>6.2570762175945998</v>
      </c>
      <c r="DL88" s="6">
        <v>6.2570762175945998</v>
      </c>
      <c r="DM88" s="6">
        <v>6.2570762175945998</v>
      </c>
      <c r="DN88" s="6">
        <v>6.2570762175945998</v>
      </c>
      <c r="DO88" s="6">
        <v>6.2570762175945998</v>
      </c>
    </row>
    <row r="89" spans="1:119" x14ac:dyDescent="0.2">
      <c r="A89" s="5">
        <v>39933</v>
      </c>
      <c r="B89" s="20" t="s">
        <v>73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20" t="s">
        <v>74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P89" s="11" t="s">
        <v>75</v>
      </c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Q89" s="11" t="s">
        <v>76</v>
      </c>
      <c r="BR89" s="6">
        <v>4.9689296063196959</v>
      </c>
      <c r="BS89" s="6">
        <v>5.0446225831812193</v>
      </c>
      <c r="BT89" s="6">
        <v>5.1203155600427426</v>
      </c>
      <c r="BU89" s="6">
        <v>5.1960085369042659</v>
      </c>
      <c r="BV89" s="6">
        <v>5.2717015137657892</v>
      </c>
      <c r="BW89" s="6">
        <v>5.423087467488835</v>
      </c>
      <c r="BX89" s="6">
        <v>5.5744734212118807</v>
      </c>
      <c r="BY89" s="6">
        <v>5.7258593749349265</v>
      </c>
      <c r="BZ89" s="6">
        <v>5.8772453286579722</v>
      </c>
      <c r="CA89" s="6">
        <v>6.0286312823810198</v>
      </c>
      <c r="CB89" s="6">
        <v>6.0467792018256956</v>
      </c>
      <c r="CC89" s="6">
        <v>6.0649271212703715</v>
      </c>
      <c r="CD89" s="6">
        <v>6.0830750407150473</v>
      </c>
      <c r="CE89" s="6">
        <v>6.1012229601597232</v>
      </c>
      <c r="CF89" s="6">
        <v>6.1193708796043991</v>
      </c>
      <c r="CG89" s="6">
        <v>6.1381181069373385</v>
      </c>
      <c r="CH89" s="6">
        <v>6.1568653342702779</v>
      </c>
      <c r="CI89" s="6">
        <v>6.1756125616032174</v>
      </c>
      <c r="CJ89" s="6">
        <v>6.1943597889361568</v>
      </c>
      <c r="CK89" s="6">
        <v>6.2131070162690945</v>
      </c>
      <c r="CL89" s="6">
        <v>6.2222248624320988</v>
      </c>
      <c r="CM89" s="6">
        <v>6.2313427085951032</v>
      </c>
      <c r="CN89" s="6">
        <v>6.2404605547581076</v>
      </c>
      <c r="CO89" s="6">
        <v>6.2495784009211119</v>
      </c>
      <c r="CP89" s="6">
        <v>6.2586962470841145</v>
      </c>
      <c r="CQ89" s="6">
        <v>6.2586962470841145</v>
      </c>
      <c r="CR89" s="6">
        <v>6.2586962470841145</v>
      </c>
      <c r="CS89" s="6">
        <v>6.2586962470841145</v>
      </c>
      <c r="CT89" s="6">
        <v>6.2586962470841145</v>
      </c>
      <c r="CU89" s="6">
        <v>6.2586962470841145</v>
      </c>
      <c r="CV89" s="6">
        <v>6.2586962470841145</v>
      </c>
      <c r="CW89" s="6">
        <v>6.2586962470841145</v>
      </c>
      <c r="CX89" s="6">
        <v>6.2586962470841145</v>
      </c>
      <c r="CY89" s="6">
        <v>6.2586962470841145</v>
      </c>
      <c r="CZ89" s="6">
        <v>6.2586962470841145</v>
      </c>
      <c r="DA89" s="6">
        <v>6.2586962470841145</v>
      </c>
      <c r="DB89" s="6">
        <v>6.2586962470841145</v>
      </c>
      <c r="DC89" s="6">
        <v>6.2586962470841145</v>
      </c>
      <c r="DD89" s="6">
        <v>6.2586962470841145</v>
      </c>
      <c r="DE89" s="6">
        <v>6.2586962470841145</v>
      </c>
      <c r="DF89" s="6">
        <v>6.2586962470841145</v>
      </c>
      <c r="DG89" s="6">
        <v>6.2586962470841145</v>
      </c>
      <c r="DH89" s="6">
        <v>6.2586962470841145</v>
      </c>
      <c r="DI89" s="6">
        <v>6.2586962470841145</v>
      </c>
      <c r="DJ89" s="6">
        <v>6.2586962470841145</v>
      </c>
      <c r="DK89" s="6">
        <v>6.2586962470841145</v>
      </c>
      <c r="DL89" s="6">
        <v>6.2586962470841145</v>
      </c>
      <c r="DM89" s="6">
        <v>6.2586962470841145</v>
      </c>
      <c r="DN89" s="6">
        <v>6.2586962470841145</v>
      </c>
      <c r="DO89" s="6">
        <v>6.2586962470841145</v>
      </c>
    </row>
    <row r="90" spans="1:119" x14ac:dyDescent="0.2">
      <c r="A90" s="5">
        <v>39964</v>
      </c>
      <c r="B90" s="1" t="s">
        <v>73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20" t="s">
        <v>74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P90" s="11" t="s">
        <v>75</v>
      </c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Q90" s="11" t="s">
        <v>76</v>
      </c>
      <c r="BR90" s="6">
        <v>4.4754700507974672</v>
      </c>
      <c r="BS90" s="6">
        <v>4.5660183483253221</v>
      </c>
      <c r="BT90" s="6">
        <v>4.6565666458531769</v>
      </c>
      <c r="BU90" s="6">
        <v>4.7471149433810318</v>
      </c>
      <c r="BV90" s="6">
        <v>4.8376632409088867</v>
      </c>
      <c r="BW90" s="6">
        <v>5.0187598359645955</v>
      </c>
      <c r="BX90" s="6">
        <v>5.1998564310203044</v>
      </c>
      <c r="BY90" s="6">
        <v>5.3809530260760132</v>
      </c>
      <c r="BZ90" s="6">
        <v>5.5620496211317221</v>
      </c>
      <c r="CA90" s="6">
        <v>5.7431462161874318</v>
      </c>
      <c r="CB90" s="6">
        <v>5.8167730053448992</v>
      </c>
      <c r="CC90" s="6">
        <v>5.8903997945023665</v>
      </c>
      <c r="CD90" s="6">
        <v>5.9640265836598338</v>
      </c>
      <c r="CE90" s="6">
        <v>6.0376533728173012</v>
      </c>
      <c r="CF90" s="6">
        <v>6.1112801619747703</v>
      </c>
      <c r="CG90" s="6">
        <v>6.1293222016219842</v>
      </c>
      <c r="CH90" s="6">
        <v>6.147364241269198</v>
      </c>
      <c r="CI90" s="6">
        <v>6.1654062809164119</v>
      </c>
      <c r="CJ90" s="6">
        <v>6.1834483205636257</v>
      </c>
      <c r="CK90" s="6">
        <v>6.2014903602108378</v>
      </c>
      <c r="CL90" s="6">
        <v>6.2114297791784692</v>
      </c>
      <c r="CM90" s="6">
        <v>6.2213691981461006</v>
      </c>
      <c r="CN90" s="6">
        <v>6.231308617113732</v>
      </c>
      <c r="CO90" s="6">
        <v>6.2412480360813634</v>
      </c>
      <c r="CP90" s="6">
        <v>6.2511874550489939</v>
      </c>
      <c r="CQ90" s="6">
        <v>6.2511874550489939</v>
      </c>
      <c r="CR90" s="6">
        <v>6.2511874550489939</v>
      </c>
      <c r="CS90" s="6">
        <v>6.2511874550489939</v>
      </c>
      <c r="CT90" s="6">
        <v>6.2511874550489939</v>
      </c>
      <c r="CU90" s="6">
        <v>6.2511874550489939</v>
      </c>
      <c r="CV90" s="6">
        <v>6.2511874550489939</v>
      </c>
      <c r="CW90" s="6">
        <v>6.2511874550489939</v>
      </c>
      <c r="CX90" s="6">
        <v>6.2511874550489939</v>
      </c>
      <c r="CY90" s="6">
        <v>6.2511874550489939</v>
      </c>
      <c r="CZ90" s="6">
        <v>6.2511874550489939</v>
      </c>
      <c r="DA90" s="6">
        <v>6.2511874550489939</v>
      </c>
      <c r="DB90" s="6">
        <v>6.2511874550489939</v>
      </c>
      <c r="DC90" s="6">
        <v>6.2511874550489939</v>
      </c>
      <c r="DD90" s="6">
        <v>6.2511874550489939</v>
      </c>
      <c r="DE90" s="6">
        <v>6.2511874550489939</v>
      </c>
      <c r="DF90" s="6">
        <v>6.2511874550489939</v>
      </c>
      <c r="DG90" s="6">
        <v>6.2511874550489939</v>
      </c>
      <c r="DH90" s="6">
        <v>6.2511874550489939</v>
      </c>
      <c r="DI90" s="6">
        <v>6.2511874550489939</v>
      </c>
      <c r="DJ90" s="6">
        <v>6.2511874550489939</v>
      </c>
      <c r="DK90" s="6">
        <v>6.2511874550489939</v>
      </c>
      <c r="DL90" s="6">
        <v>6.2511874550489939</v>
      </c>
      <c r="DM90" s="6">
        <v>6.2511874550489939</v>
      </c>
      <c r="DN90" s="6">
        <v>6.2511874550489939</v>
      </c>
      <c r="DO90" s="6">
        <v>6.2511874550489939</v>
      </c>
    </row>
    <row r="91" spans="1:119" x14ac:dyDescent="0.2">
      <c r="A91" s="5">
        <v>39994</v>
      </c>
      <c r="B91" s="20" t="s">
        <v>73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20" t="s">
        <v>74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P91" s="11" t="s">
        <v>75</v>
      </c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Q91" s="11" t="s">
        <v>76</v>
      </c>
      <c r="BR91" s="6">
        <v>3.8429678650792951</v>
      </c>
      <c r="BS91" s="6">
        <v>3.9479824894542697</v>
      </c>
      <c r="BT91" s="6">
        <v>4.0529971138292442</v>
      </c>
      <c r="BU91" s="6">
        <v>4.1580117382042188</v>
      </c>
      <c r="BV91" s="6">
        <v>4.2630263625791933</v>
      </c>
      <c r="BW91" s="6">
        <v>4.4730556113291424</v>
      </c>
      <c r="BX91" s="6">
        <v>4.6830848600790915</v>
      </c>
      <c r="BY91" s="6">
        <v>4.8931141088290406</v>
      </c>
      <c r="BZ91" s="6">
        <v>5.1031433575789897</v>
      </c>
      <c r="CA91" s="6">
        <v>5.3131726063289371</v>
      </c>
      <c r="CB91" s="6">
        <v>5.3705844166531564</v>
      </c>
      <c r="CC91" s="6">
        <v>5.4279962269773758</v>
      </c>
      <c r="CD91" s="6">
        <v>5.4854080373015952</v>
      </c>
      <c r="CE91" s="6">
        <v>5.5428198476258146</v>
      </c>
      <c r="CF91" s="6">
        <v>5.6002316579500322</v>
      </c>
      <c r="CG91" s="6">
        <v>5.6255571767909185</v>
      </c>
      <c r="CH91" s="6">
        <v>5.6508826956318048</v>
      </c>
      <c r="CI91" s="6">
        <v>5.6762082144726911</v>
      </c>
      <c r="CJ91" s="6">
        <v>5.7015337333135774</v>
      </c>
      <c r="CK91" s="6">
        <v>5.7268592521544628</v>
      </c>
      <c r="CL91" s="6">
        <v>5.7400793795259375</v>
      </c>
      <c r="CM91" s="6">
        <v>5.7532995068974122</v>
      </c>
      <c r="CN91" s="6">
        <v>5.7665196342688869</v>
      </c>
      <c r="CO91" s="6">
        <v>5.7797397616403616</v>
      </c>
      <c r="CP91" s="6">
        <v>5.7929598890118372</v>
      </c>
      <c r="CQ91" s="6">
        <v>5.7929598890118372</v>
      </c>
      <c r="CR91" s="6">
        <v>5.7929598890118372</v>
      </c>
      <c r="CS91" s="6">
        <v>5.7929598890118372</v>
      </c>
      <c r="CT91" s="6">
        <v>5.7929598890118372</v>
      </c>
      <c r="CU91" s="6">
        <v>5.7929598890118372</v>
      </c>
      <c r="CV91" s="6">
        <v>5.7929598890118372</v>
      </c>
      <c r="CW91" s="6">
        <v>5.7929598890118372</v>
      </c>
      <c r="CX91" s="6">
        <v>5.7929598890118372</v>
      </c>
      <c r="CY91" s="6">
        <v>5.7929598890118372</v>
      </c>
      <c r="CZ91" s="6">
        <v>5.7929598890118372</v>
      </c>
      <c r="DA91" s="6">
        <v>5.7929598890118372</v>
      </c>
      <c r="DB91" s="6">
        <v>5.7929598890118372</v>
      </c>
      <c r="DC91" s="6">
        <v>5.7929598890118372</v>
      </c>
      <c r="DD91" s="6">
        <v>5.7929598890118372</v>
      </c>
      <c r="DE91" s="6">
        <v>5.7929598890118372</v>
      </c>
      <c r="DF91" s="6">
        <v>5.7929598890118372</v>
      </c>
      <c r="DG91" s="6">
        <v>5.7929598890118372</v>
      </c>
      <c r="DH91" s="6">
        <v>5.7929598890118372</v>
      </c>
      <c r="DI91" s="6">
        <v>5.7929598890118372</v>
      </c>
      <c r="DJ91" s="6">
        <v>5.7929598890118372</v>
      </c>
      <c r="DK91" s="6">
        <v>5.7929598890118372</v>
      </c>
      <c r="DL91" s="6">
        <v>5.7929598890118372</v>
      </c>
      <c r="DM91" s="6">
        <v>5.7929598890118372</v>
      </c>
      <c r="DN91" s="6">
        <v>5.7929598890118372</v>
      </c>
      <c r="DO91" s="6">
        <v>5.7929598890118372</v>
      </c>
    </row>
    <row r="92" spans="1:119" x14ac:dyDescent="0.2">
      <c r="A92" s="5">
        <v>40025</v>
      </c>
      <c r="B92" s="1" t="s">
        <v>73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20" t="s">
        <v>74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P92" s="11" t="s">
        <v>75</v>
      </c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Q92" s="11" t="s">
        <v>76</v>
      </c>
      <c r="BR92" s="6">
        <v>3.4188186158200065</v>
      </c>
      <c r="BS92" s="6">
        <v>3.5207362590680393</v>
      </c>
      <c r="BT92" s="6">
        <v>3.6226539023160722</v>
      </c>
      <c r="BU92" s="6">
        <v>3.7245715455641051</v>
      </c>
      <c r="BV92" s="6">
        <v>3.8264891888121384</v>
      </c>
      <c r="BW92" s="6">
        <v>4.0303244753082046</v>
      </c>
      <c r="BX92" s="6">
        <v>4.2341597618042712</v>
      </c>
      <c r="BY92" s="6">
        <v>4.437995048300337</v>
      </c>
      <c r="BZ92" s="6">
        <v>4.6418303347964027</v>
      </c>
      <c r="CA92" s="6">
        <v>4.8456656212924694</v>
      </c>
      <c r="CB92" s="6">
        <v>4.9235568601204296</v>
      </c>
      <c r="CC92" s="6">
        <v>5.0014480989483898</v>
      </c>
      <c r="CD92" s="6">
        <v>5.07933933777635</v>
      </c>
      <c r="CE92" s="6">
        <v>5.1572305766043103</v>
      </c>
      <c r="CF92" s="6">
        <v>5.2351218154322705</v>
      </c>
      <c r="CG92" s="6">
        <v>5.2633680604560009</v>
      </c>
      <c r="CH92" s="6">
        <v>5.2916143054797313</v>
      </c>
      <c r="CI92" s="6">
        <v>5.3198605505034617</v>
      </c>
      <c r="CJ92" s="6">
        <v>5.3481067955271921</v>
      </c>
      <c r="CK92" s="6">
        <v>5.3763530405509243</v>
      </c>
      <c r="CL92" s="6">
        <v>5.3914643086768539</v>
      </c>
      <c r="CM92" s="6">
        <v>5.4065755768027834</v>
      </c>
      <c r="CN92" s="6">
        <v>5.421686844928713</v>
      </c>
      <c r="CO92" s="6">
        <v>5.4367981130546426</v>
      </c>
      <c r="CP92" s="6">
        <v>5.4519093811805721</v>
      </c>
      <c r="CQ92" s="6">
        <v>5.4519093811805721</v>
      </c>
      <c r="CR92" s="6">
        <v>5.4519093811805721</v>
      </c>
      <c r="CS92" s="6">
        <v>5.4519093811805721</v>
      </c>
      <c r="CT92" s="6">
        <v>5.4519093811805721</v>
      </c>
      <c r="CU92" s="6">
        <v>5.4519093811805721</v>
      </c>
      <c r="CV92" s="6">
        <v>5.4519093811805721</v>
      </c>
      <c r="CW92" s="6">
        <v>5.4519093811805721</v>
      </c>
      <c r="CX92" s="6">
        <v>5.4519093811805721</v>
      </c>
      <c r="CY92" s="6">
        <v>5.4519093811805721</v>
      </c>
      <c r="CZ92" s="6">
        <v>5.4519093811805721</v>
      </c>
      <c r="DA92" s="6">
        <v>5.4519093811805721</v>
      </c>
      <c r="DB92" s="6">
        <v>5.4519093811805721</v>
      </c>
      <c r="DC92" s="6">
        <v>5.4519093811805721</v>
      </c>
      <c r="DD92" s="6">
        <v>5.4519093811805721</v>
      </c>
      <c r="DE92" s="6">
        <v>5.4519093811805721</v>
      </c>
      <c r="DF92" s="6">
        <v>5.4519093811805721</v>
      </c>
      <c r="DG92" s="6">
        <v>5.4519093811805721</v>
      </c>
      <c r="DH92" s="6">
        <v>5.4519093811805721</v>
      </c>
      <c r="DI92" s="6">
        <v>5.4519093811805721</v>
      </c>
      <c r="DJ92" s="6">
        <v>5.4519093811805721</v>
      </c>
      <c r="DK92" s="6">
        <v>5.4519093811805721</v>
      </c>
      <c r="DL92" s="6">
        <v>5.4519093811805721</v>
      </c>
      <c r="DM92" s="6">
        <v>5.4519093811805721</v>
      </c>
      <c r="DN92" s="6">
        <v>5.4519093811805721</v>
      </c>
      <c r="DO92" s="6">
        <v>5.4519093811805721</v>
      </c>
    </row>
    <row r="93" spans="1:119" x14ac:dyDescent="0.2">
      <c r="A93" s="5">
        <v>40056</v>
      </c>
      <c r="B93" s="20" t="s">
        <v>73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20" t="s">
        <v>74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P93" s="11" t="s">
        <v>75</v>
      </c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Q93" s="11" t="s">
        <v>76</v>
      </c>
      <c r="BR93" s="6">
        <v>3.3494252950166281</v>
      </c>
      <c r="BS93" s="6">
        <v>3.4404742666210559</v>
      </c>
      <c r="BT93" s="6">
        <v>3.5315232382254838</v>
      </c>
      <c r="BU93" s="6">
        <v>3.6225722098299116</v>
      </c>
      <c r="BV93" s="6">
        <v>3.7136211814343394</v>
      </c>
      <c r="BW93" s="6">
        <v>3.8957191246431955</v>
      </c>
      <c r="BX93" s="6">
        <v>4.0778170678520516</v>
      </c>
      <c r="BY93" s="6">
        <v>4.2599150110609072</v>
      </c>
      <c r="BZ93" s="6">
        <v>4.4420129542697628</v>
      </c>
      <c r="CA93" s="6">
        <v>4.6241108974786194</v>
      </c>
      <c r="CB93" s="6">
        <v>4.7273102501084141</v>
      </c>
      <c r="CC93" s="6">
        <v>4.8305096027382088</v>
      </c>
      <c r="CD93" s="6">
        <v>4.9337089553680036</v>
      </c>
      <c r="CE93" s="6">
        <v>5.0369083079977983</v>
      </c>
      <c r="CF93" s="6">
        <v>5.1401076606275922</v>
      </c>
      <c r="CG93" s="6">
        <v>5.1701280330751347</v>
      </c>
      <c r="CH93" s="6">
        <v>5.2001484055226772</v>
      </c>
      <c r="CI93" s="6">
        <v>5.2301687779702197</v>
      </c>
      <c r="CJ93" s="6">
        <v>5.2601891504177622</v>
      </c>
      <c r="CK93" s="6">
        <v>5.2902095228653065</v>
      </c>
      <c r="CL93" s="6">
        <v>5.3065913568206389</v>
      </c>
      <c r="CM93" s="6">
        <v>5.3229731907759712</v>
      </c>
      <c r="CN93" s="6">
        <v>5.3393550247313035</v>
      </c>
      <c r="CO93" s="6">
        <v>5.3557368586866358</v>
      </c>
      <c r="CP93" s="6">
        <v>5.3721186926419664</v>
      </c>
      <c r="CQ93" s="6">
        <v>5.3721186926419664</v>
      </c>
      <c r="CR93" s="6">
        <v>5.3721186926419664</v>
      </c>
      <c r="CS93" s="6">
        <v>5.3721186926419664</v>
      </c>
      <c r="CT93" s="6">
        <v>5.3721186926419664</v>
      </c>
      <c r="CU93" s="6">
        <v>5.3721186926419664</v>
      </c>
      <c r="CV93" s="6">
        <v>5.3721186926419664</v>
      </c>
      <c r="CW93" s="6">
        <v>5.3721186926419664</v>
      </c>
      <c r="CX93" s="6">
        <v>5.3721186926419664</v>
      </c>
      <c r="CY93" s="6">
        <v>5.3721186926419664</v>
      </c>
      <c r="CZ93" s="6">
        <v>5.3721186926419664</v>
      </c>
      <c r="DA93" s="6">
        <v>5.3721186926419664</v>
      </c>
      <c r="DB93" s="6">
        <v>5.3721186926419664</v>
      </c>
      <c r="DC93" s="6">
        <v>5.3721186926419664</v>
      </c>
      <c r="DD93" s="6">
        <v>5.3721186926419664</v>
      </c>
      <c r="DE93" s="6">
        <v>5.3721186926419664</v>
      </c>
      <c r="DF93" s="6">
        <v>5.3721186926419664</v>
      </c>
      <c r="DG93" s="6">
        <v>5.3721186926419664</v>
      </c>
      <c r="DH93" s="6">
        <v>5.3721186926419664</v>
      </c>
      <c r="DI93" s="6">
        <v>5.3721186926419664</v>
      </c>
      <c r="DJ93" s="6">
        <v>5.3721186926419664</v>
      </c>
      <c r="DK93" s="6">
        <v>5.3721186926419664</v>
      </c>
      <c r="DL93" s="6">
        <v>5.3721186926419664</v>
      </c>
      <c r="DM93" s="6">
        <v>5.3721186926419664</v>
      </c>
      <c r="DN93" s="6">
        <v>5.3721186926419664</v>
      </c>
      <c r="DO93" s="6">
        <v>5.3721186926419664</v>
      </c>
    </row>
    <row r="94" spans="1:119" x14ac:dyDescent="0.2">
      <c r="A94" s="5">
        <v>40086</v>
      </c>
      <c r="B94" s="1" t="s">
        <v>73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20" t="s">
        <v>74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P94" s="11" t="s">
        <v>75</v>
      </c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Q94" s="11" t="s">
        <v>76</v>
      </c>
      <c r="BR94" s="6">
        <v>3.2448046277905762</v>
      </c>
      <c r="BS94" s="6">
        <v>3.3390903173036151</v>
      </c>
      <c r="BT94" s="6">
        <v>3.4333760068166539</v>
      </c>
      <c r="BU94" s="6">
        <v>3.5276616963296927</v>
      </c>
      <c r="BV94" s="6">
        <v>3.6219473858427316</v>
      </c>
      <c r="BW94" s="6">
        <v>3.8105187648688092</v>
      </c>
      <c r="BX94" s="6">
        <v>3.9990901438948869</v>
      </c>
      <c r="BY94" s="6">
        <v>4.1876615229209646</v>
      </c>
      <c r="BZ94" s="6">
        <v>4.3762329019470423</v>
      </c>
      <c r="CA94" s="6">
        <v>4.5648042809731191</v>
      </c>
      <c r="CB94" s="6">
        <v>4.6758523624857276</v>
      </c>
      <c r="CC94" s="6">
        <v>4.786900443998336</v>
      </c>
      <c r="CD94" s="6">
        <v>4.8979485255109445</v>
      </c>
      <c r="CE94" s="6">
        <v>5.008996607023553</v>
      </c>
      <c r="CF94" s="6">
        <v>5.1200446885361615</v>
      </c>
      <c r="CG94" s="6">
        <v>5.1451307027452504</v>
      </c>
      <c r="CH94" s="6">
        <v>5.1702167169543394</v>
      </c>
      <c r="CI94" s="6">
        <v>5.1953027311634283</v>
      </c>
      <c r="CJ94" s="6">
        <v>5.2203887453725173</v>
      </c>
      <c r="CK94" s="6">
        <v>5.2454747595816062</v>
      </c>
      <c r="CL94" s="6">
        <v>5.2575938748234039</v>
      </c>
      <c r="CM94" s="6">
        <v>5.2697129900652016</v>
      </c>
      <c r="CN94" s="6">
        <v>5.2818321053069992</v>
      </c>
      <c r="CO94" s="6">
        <v>5.2939512205487969</v>
      </c>
      <c r="CP94" s="6">
        <v>5.3060703357905963</v>
      </c>
      <c r="CQ94" s="6">
        <v>5.3060703357905963</v>
      </c>
      <c r="CR94" s="6">
        <v>5.3060703357905963</v>
      </c>
      <c r="CS94" s="6">
        <v>5.3060703357905963</v>
      </c>
      <c r="CT94" s="6">
        <v>5.3060703357905963</v>
      </c>
      <c r="CU94" s="6">
        <v>5.3060703357905963</v>
      </c>
      <c r="CV94" s="6">
        <v>5.3060703357905963</v>
      </c>
      <c r="CW94" s="6">
        <v>5.3060703357905963</v>
      </c>
      <c r="CX94" s="6">
        <v>5.3060703357905963</v>
      </c>
      <c r="CY94" s="6">
        <v>5.3060703357905963</v>
      </c>
      <c r="CZ94" s="6">
        <v>5.3060703357905963</v>
      </c>
      <c r="DA94" s="6">
        <v>5.3060703357905963</v>
      </c>
      <c r="DB94" s="6">
        <v>5.3060703357905963</v>
      </c>
      <c r="DC94" s="6">
        <v>5.3060703357905963</v>
      </c>
      <c r="DD94" s="6">
        <v>5.3060703357905963</v>
      </c>
      <c r="DE94" s="6">
        <v>5.3060703357905963</v>
      </c>
      <c r="DF94" s="6">
        <v>5.3060703357905963</v>
      </c>
      <c r="DG94" s="6">
        <v>5.3060703357905963</v>
      </c>
      <c r="DH94" s="6">
        <v>5.3060703357905963</v>
      </c>
      <c r="DI94" s="6">
        <v>5.3060703357905963</v>
      </c>
      <c r="DJ94" s="6">
        <v>5.3060703357905963</v>
      </c>
      <c r="DK94" s="6">
        <v>5.3060703357905963</v>
      </c>
      <c r="DL94" s="6">
        <v>5.3060703357905963</v>
      </c>
      <c r="DM94" s="6">
        <v>5.3060703357905963</v>
      </c>
      <c r="DN94" s="6">
        <v>5.3060703357905963</v>
      </c>
      <c r="DO94" s="6">
        <v>5.3060703357905963</v>
      </c>
    </row>
    <row r="95" spans="1:119" x14ac:dyDescent="0.2">
      <c r="A95" s="5">
        <v>40117</v>
      </c>
      <c r="B95" s="20" t="s">
        <v>73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20" t="s">
        <v>74</v>
      </c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P95" s="11" t="s">
        <v>75</v>
      </c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Q95" s="11" t="s">
        <v>76</v>
      </c>
      <c r="BR95" s="6">
        <v>3.1412977422979411</v>
      </c>
      <c r="BS95" s="6">
        <v>3.2391319231870459</v>
      </c>
      <c r="BT95" s="6">
        <v>3.3369661040761507</v>
      </c>
      <c r="BU95" s="6">
        <v>3.4348002849652555</v>
      </c>
      <c r="BV95" s="6">
        <v>3.5326344658543603</v>
      </c>
      <c r="BW95" s="6">
        <v>3.7283028276325698</v>
      </c>
      <c r="BX95" s="6">
        <v>3.9239711894107794</v>
      </c>
      <c r="BY95" s="6">
        <v>4.1196395511889889</v>
      </c>
      <c r="BZ95" s="6">
        <v>4.3153079129671985</v>
      </c>
      <c r="CA95" s="6">
        <v>4.510976274745409</v>
      </c>
      <c r="CB95" s="6">
        <v>4.6234934413172457</v>
      </c>
      <c r="CC95" s="6">
        <v>4.7360106078890825</v>
      </c>
      <c r="CD95" s="6">
        <v>4.8485277744609192</v>
      </c>
      <c r="CE95" s="6">
        <v>4.961044941032756</v>
      </c>
      <c r="CF95" s="6">
        <v>5.0735621076045927</v>
      </c>
      <c r="CG95" s="6">
        <v>5.1046096712629323</v>
      </c>
      <c r="CH95" s="6">
        <v>5.1356572349212719</v>
      </c>
      <c r="CI95" s="6">
        <v>5.1667047985796115</v>
      </c>
      <c r="CJ95" s="6">
        <v>5.1977523622379511</v>
      </c>
      <c r="CK95" s="6">
        <v>5.2287999258962907</v>
      </c>
      <c r="CL95" s="6">
        <v>5.2450384536435246</v>
      </c>
      <c r="CM95" s="6">
        <v>5.2612769813907585</v>
      </c>
      <c r="CN95" s="6">
        <v>5.2775155091379924</v>
      </c>
      <c r="CO95" s="6">
        <v>5.2937540368852263</v>
      </c>
      <c r="CP95" s="6">
        <v>5.3099925646324584</v>
      </c>
      <c r="CQ95" s="6">
        <v>5.3099925646324584</v>
      </c>
      <c r="CR95" s="6">
        <v>5.3099925646324584</v>
      </c>
      <c r="CS95" s="6">
        <v>5.3099925646324584</v>
      </c>
      <c r="CT95" s="6">
        <v>5.3099925646324584</v>
      </c>
      <c r="CU95" s="6">
        <v>5.3099925646324584</v>
      </c>
      <c r="CV95" s="6">
        <v>5.3099925646324584</v>
      </c>
      <c r="CW95" s="6">
        <v>5.3099925646324584</v>
      </c>
      <c r="CX95" s="6">
        <v>5.3099925646324584</v>
      </c>
      <c r="CY95" s="6">
        <v>5.3099925646324584</v>
      </c>
      <c r="CZ95" s="6">
        <v>5.3099925646324584</v>
      </c>
      <c r="DA95" s="6">
        <v>5.3099925646324584</v>
      </c>
      <c r="DB95" s="6">
        <v>5.3099925646324584</v>
      </c>
      <c r="DC95" s="6">
        <v>5.3099925646324584</v>
      </c>
      <c r="DD95" s="6">
        <v>5.3099925646324584</v>
      </c>
      <c r="DE95" s="6">
        <v>5.3099925646324584</v>
      </c>
      <c r="DF95" s="6">
        <v>5.3099925646324584</v>
      </c>
      <c r="DG95" s="6">
        <v>5.3099925646324584</v>
      </c>
      <c r="DH95" s="6">
        <v>5.3099925646324584</v>
      </c>
      <c r="DI95" s="6">
        <v>5.3099925646324584</v>
      </c>
      <c r="DJ95" s="6">
        <v>5.3099925646324584</v>
      </c>
      <c r="DK95" s="6">
        <v>5.3099925646324584</v>
      </c>
      <c r="DL95" s="6">
        <v>5.3099925646324584</v>
      </c>
      <c r="DM95" s="6">
        <v>5.3099925646324584</v>
      </c>
      <c r="DN95" s="6">
        <v>5.3099925646324584</v>
      </c>
      <c r="DO95" s="6">
        <v>5.3099925646324584</v>
      </c>
    </row>
    <row r="96" spans="1:119" x14ac:dyDescent="0.2">
      <c r="A96" s="5">
        <v>40147</v>
      </c>
      <c r="B96" s="1" t="s">
        <v>73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20" t="s">
        <v>74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P96" s="11" t="s">
        <v>75</v>
      </c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Q96" s="11" t="s">
        <v>76</v>
      </c>
      <c r="BR96" s="6">
        <v>3.0263351515956414</v>
      </c>
      <c r="BS96" s="6">
        <v>3.1253730275122531</v>
      </c>
      <c r="BT96" s="6">
        <v>3.2244109034288648</v>
      </c>
      <c r="BU96" s="6">
        <v>3.3234487793454766</v>
      </c>
      <c r="BV96" s="6">
        <v>3.4224866552620883</v>
      </c>
      <c r="BW96" s="6">
        <v>3.6205624070953117</v>
      </c>
      <c r="BX96" s="6">
        <v>3.8186381589285352</v>
      </c>
      <c r="BY96" s="6">
        <v>4.0167139107617587</v>
      </c>
      <c r="BZ96" s="6">
        <v>4.2147896625949821</v>
      </c>
      <c r="CA96" s="6">
        <v>4.4128654144282065</v>
      </c>
      <c r="CB96" s="6">
        <v>4.5062003598869866</v>
      </c>
      <c r="CC96" s="6">
        <v>4.5995353053457668</v>
      </c>
      <c r="CD96" s="6">
        <v>4.692870250804547</v>
      </c>
      <c r="CE96" s="6">
        <v>4.7862051962633272</v>
      </c>
      <c r="CF96" s="6">
        <v>4.8795401417221074</v>
      </c>
      <c r="CG96" s="6">
        <v>4.907540694615375</v>
      </c>
      <c r="CH96" s="6">
        <v>4.9355412475086426</v>
      </c>
      <c r="CI96" s="6">
        <v>4.9635418004019103</v>
      </c>
      <c r="CJ96" s="6">
        <v>4.9915423532951779</v>
      </c>
      <c r="CK96" s="6">
        <v>5.0195429061884465</v>
      </c>
      <c r="CL96" s="6">
        <v>5.03325652234874</v>
      </c>
      <c r="CM96" s="6">
        <v>5.0469701385090335</v>
      </c>
      <c r="CN96" s="6">
        <v>5.0606837546693271</v>
      </c>
      <c r="CO96" s="6">
        <v>5.0743973708296206</v>
      </c>
      <c r="CP96" s="6">
        <v>5.088110986989915</v>
      </c>
      <c r="CQ96" s="6">
        <v>5.088110986989915</v>
      </c>
      <c r="CR96" s="6">
        <v>5.088110986989915</v>
      </c>
      <c r="CS96" s="6">
        <v>5.088110986989915</v>
      </c>
      <c r="CT96" s="6">
        <v>5.088110986989915</v>
      </c>
      <c r="CU96" s="6">
        <v>5.088110986989915</v>
      </c>
      <c r="CV96" s="6">
        <v>5.088110986989915</v>
      </c>
      <c r="CW96" s="6">
        <v>5.088110986989915</v>
      </c>
      <c r="CX96" s="6">
        <v>5.088110986989915</v>
      </c>
      <c r="CY96" s="6">
        <v>5.088110986989915</v>
      </c>
      <c r="CZ96" s="6">
        <v>5.088110986989915</v>
      </c>
      <c r="DA96" s="6">
        <v>5.088110986989915</v>
      </c>
      <c r="DB96" s="6">
        <v>5.088110986989915</v>
      </c>
      <c r="DC96" s="6">
        <v>5.088110986989915</v>
      </c>
      <c r="DD96" s="6">
        <v>5.088110986989915</v>
      </c>
      <c r="DE96" s="6">
        <v>5.088110986989915</v>
      </c>
      <c r="DF96" s="6">
        <v>5.088110986989915</v>
      </c>
      <c r="DG96" s="6">
        <v>5.088110986989915</v>
      </c>
      <c r="DH96" s="6">
        <v>5.088110986989915</v>
      </c>
      <c r="DI96" s="6">
        <v>5.088110986989915</v>
      </c>
      <c r="DJ96" s="6">
        <v>5.088110986989915</v>
      </c>
      <c r="DK96" s="6">
        <v>5.088110986989915</v>
      </c>
      <c r="DL96" s="6">
        <v>5.088110986989915</v>
      </c>
      <c r="DM96" s="6">
        <v>5.088110986989915</v>
      </c>
      <c r="DN96" s="6">
        <v>5.088110986989915</v>
      </c>
      <c r="DO96" s="6">
        <v>5.088110986989915</v>
      </c>
    </row>
    <row r="97" spans="1:119" x14ac:dyDescent="0.2">
      <c r="A97" s="5">
        <v>40178</v>
      </c>
      <c r="B97" s="20" t="s">
        <v>73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20" t="s">
        <v>74</v>
      </c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P97" s="11" t="s">
        <v>75</v>
      </c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Q97" s="11" t="s">
        <v>76</v>
      </c>
      <c r="BR97" s="6">
        <v>3.1656676832361139</v>
      </c>
      <c r="BS97" s="6">
        <v>3.2664827670922127</v>
      </c>
      <c r="BT97" s="6">
        <v>3.3672978509483116</v>
      </c>
      <c r="BU97" s="6">
        <v>3.4681129348044104</v>
      </c>
      <c r="BV97" s="6">
        <v>3.5689280186605092</v>
      </c>
      <c r="BW97" s="6">
        <v>3.7705581863727069</v>
      </c>
      <c r="BX97" s="6">
        <v>3.9721883540849046</v>
      </c>
      <c r="BY97" s="6">
        <v>4.1738185217971022</v>
      </c>
      <c r="BZ97" s="6">
        <v>4.3754486895092999</v>
      </c>
      <c r="CA97" s="6">
        <v>4.5770788572214967</v>
      </c>
      <c r="CB97" s="6">
        <v>4.662078953560596</v>
      </c>
      <c r="CC97" s="6">
        <v>4.7470790498996953</v>
      </c>
      <c r="CD97" s="6">
        <v>4.8320791462387946</v>
      </c>
      <c r="CE97" s="6">
        <v>4.917079242577894</v>
      </c>
      <c r="CF97" s="6">
        <v>5.0020793389169942</v>
      </c>
      <c r="CG97" s="6">
        <v>5.0272045197094064</v>
      </c>
      <c r="CH97" s="6">
        <v>5.0523297005018186</v>
      </c>
      <c r="CI97" s="6">
        <v>5.0774548812942308</v>
      </c>
      <c r="CJ97" s="6">
        <v>5.1025800620866431</v>
      </c>
      <c r="CK97" s="6">
        <v>5.127705242879057</v>
      </c>
      <c r="CL97" s="6">
        <v>5.1409093960015344</v>
      </c>
      <c r="CM97" s="6">
        <v>5.1541135491240118</v>
      </c>
      <c r="CN97" s="6">
        <v>5.1673177022464891</v>
      </c>
      <c r="CO97" s="6">
        <v>5.1805218553689665</v>
      </c>
      <c r="CP97" s="6">
        <v>5.1937260084914438</v>
      </c>
      <c r="CQ97" s="6">
        <v>5.1937260084914438</v>
      </c>
      <c r="CR97" s="6">
        <v>5.1937260084914438</v>
      </c>
      <c r="CS97" s="6">
        <v>5.1937260084914438</v>
      </c>
      <c r="CT97" s="6">
        <v>5.1937260084914438</v>
      </c>
      <c r="CU97" s="6">
        <v>5.1937260084914438</v>
      </c>
      <c r="CV97" s="6">
        <v>5.1937260084914438</v>
      </c>
      <c r="CW97" s="6">
        <v>5.1937260084914438</v>
      </c>
      <c r="CX97" s="6">
        <v>5.1937260084914438</v>
      </c>
      <c r="CY97" s="6">
        <v>5.1937260084914438</v>
      </c>
      <c r="CZ97" s="6">
        <v>5.1937260084914438</v>
      </c>
      <c r="DA97" s="6">
        <v>5.1937260084914438</v>
      </c>
      <c r="DB97" s="6">
        <v>5.1937260084914438</v>
      </c>
      <c r="DC97" s="6">
        <v>5.1937260084914438</v>
      </c>
      <c r="DD97" s="6">
        <v>5.1937260084914438</v>
      </c>
      <c r="DE97" s="6">
        <v>5.1937260084914438</v>
      </c>
      <c r="DF97" s="6">
        <v>5.1937260084914438</v>
      </c>
      <c r="DG97" s="6">
        <v>5.1937260084914438</v>
      </c>
      <c r="DH97" s="6">
        <v>5.1937260084914438</v>
      </c>
      <c r="DI97" s="6">
        <v>5.1937260084914438</v>
      </c>
      <c r="DJ97" s="6">
        <v>5.1937260084914438</v>
      </c>
      <c r="DK97" s="6">
        <v>5.1937260084914438</v>
      </c>
      <c r="DL97" s="6">
        <v>5.1937260084914438</v>
      </c>
      <c r="DM97" s="6">
        <v>5.1937260084914438</v>
      </c>
      <c r="DN97" s="6">
        <v>5.1937260084914438</v>
      </c>
      <c r="DO97" s="6">
        <v>5.1937260084914438</v>
      </c>
    </row>
    <row r="98" spans="1:119" x14ac:dyDescent="0.2">
      <c r="A98" s="5">
        <v>40209</v>
      </c>
      <c r="B98" s="1" t="s">
        <v>73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20" t="s">
        <v>74</v>
      </c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P98" s="11" t="s">
        <v>75</v>
      </c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Q98" s="11" t="s">
        <v>76</v>
      </c>
      <c r="BR98" s="6">
        <v>2.8878894431982474</v>
      </c>
      <c r="BS98" s="6">
        <v>2.9877143463827558</v>
      </c>
      <c r="BT98" s="6">
        <v>3.0875392495672642</v>
      </c>
      <c r="BU98" s="6">
        <v>3.1873641527517727</v>
      </c>
      <c r="BV98" s="6">
        <v>3.2871890559362811</v>
      </c>
      <c r="BW98" s="6">
        <v>3.4868388623052979</v>
      </c>
      <c r="BX98" s="6">
        <v>3.6864886686743148</v>
      </c>
      <c r="BY98" s="6">
        <v>3.8861384750433317</v>
      </c>
      <c r="BZ98" s="6">
        <v>4.0857882814123485</v>
      </c>
      <c r="CA98" s="6">
        <v>4.2854380877813663</v>
      </c>
      <c r="CB98" s="6">
        <v>4.3719369152393508</v>
      </c>
      <c r="CC98" s="6">
        <v>4.4584357426973353</v>
      </c>
      <c r="CD98" s="6">
        <v>4.5449345701553199</v>
      </c>
      <c r="CE98" s="6">
        <v>4.6314333976133044</v>
      </c>
      <c r="CF98" s="6">
        <v>4.7179322250712898</v>
      </c>
      <c r="CG98" s="6">
        <v>4.7376662653150889</v>
      </c>
      <c r="CH98" s="6">
        <v>4.757400305558888</v>
      </c>
      <c r="CI98" s="6">
        <v>4.7771343458026871</v>
      </c>
      <c r="CJ98" s="6">
        <v>4.7968683860464862</v>
      </c>
      <c r="CK98" s="6">
        <v>4.8166024262902845</v>
      </c>
      <c r="CL98" s="6">
        <v>4.8266321752753925</v>
      </c>
      <c r="CM98" s="6">
        <v>4.8366619242605005</v>
      </c>
      <c r="CN98" s="6">
        <v>4.8466916732456085</v>
      </c>
      <c r="CO98" s="6">
        <v>4.8567214222307165</v>
      </c>
      <c r="CP98" s="6">
        <v>4.8667511712158236</v>
      </c>
      <c r="CQ98" s="6">
        <v>4.8667511712158236</v>
      </c>
      <c r="CR98" s="6">
        <v>4.8667511712158236</v>
      </c>
      <c r="CS98" s="6">
        <v>4.8667511712158236</v>
      </c>
      <c r="CT98" s="6">
        <v>4.8667511712158236</v>
      </c>
      <c r="CU98" s="6">
        <v>4.8667511712158236</v>
      </c>
      <c r="CV98" s="6">
        <v>4.8667511712158236</v>
      </c>
      <c r="CW98" s="6">
        <v>4.8667511712158236</v>
      </c>
      <c r="CX98" s="6">
        <v>4.8667511712158236</v>
      </c>
      <c r="CY98" s="6">
        <v>4.8667511712158236</v>
      </c>
      <c r="CZ98" s="6">
        <v>4.8667511712158236</v>
      </c>
      <c r="DA98" s="6">
        <v>4.8667511712158236</v>
      </c>
      <c r="DB98" s="6">
        <v>4.8667511712158236</v>
      </c>
      <c r="DC98" s="6">
        <v>4.8667511712158236</v>
      </c>
      <c r="DD98" s="6">
        <v>4.8667511712158236</v>
      </c>
      <c r="DE98" s="6">
        <v>4.8667511712158236</v>
      </c>
      <c r="DF98" s="6">
        <v>4.8667511712158236</v>
      </c>
      <c r="DG98" s="6">
        <v>4.8667511712158236</v>
      </c>
      <c r="DH98" s="6">
        <v>4.8667511712158236</v>
      </c>
      <c r="DI98" s="6">
        <v>4.8667511712158236</v>
      </c>
      <c r="DJ98" s="6">
        <v>4.8667511712158236</v>
      </c>
      <c r="DK98" s="6">
        <v>4.8667511712158236</v>
      </c>
      <c r="DL98" s="6">
        <v>4.8667511712158236</v>
      </c>
      <c r="DM98" s="6">
        <v>4.8667511712158236</v>
      </c>
      <c r="DN98" s="6">
        <v>4.8667511712158236</v>
      </c>
      <c r="DO98" s="6">
        <v>4.8667511712158236</v>
      </c>
    </row>
    <row r="99" spans="1:119" x14ac:dyDescent="0.2">
      <c r="A99" s="5">
        <v>40237</v>
      </c>
      <c r="B99" s="20" t="s">
        <v>73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20" t="s">
        <v>74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P99" s="11" t="s">
        <v>75</v>
      </c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Q99" s="11" t="s">
        <v>76</v>
      </c>
      <c r="BR99" s="6">
        <v>2.8145549869806414</v>
      </c>
      <c r="BS99" s="6">
        <v>2.9156992980867207</v>
      </c>
      <c r="BT99" s="6">
        <v>3.0168436091927999</v>
      </c>
      <c r="BU99" s="6">
        <v>3.1179879202988792</v>
      </c>
      <c r="BV99" s="6">
        <v>3.2191322314049589</v>
      </c>
      <c r="BW99" s="6">
        <v>3.4214208536171178</v>
      </c>
      <c r="BX99" s="6">
        <v>3.6237094758292767</v>
      </c>
      <c r="BY99" s="6">
        <v>3.8259980980414356</v>
      </c>
      <c r="BZ99" s="6">
        <v>4.028286720253595</v>
      </c>
      <c r="CA99" s="6">
        <v>4.2305753424657535</v>
      </c>
      <c r="CB99" s="6">
        <v>4.3045479452054796</v>
      </c>
      <c r="CC99" s="6">
        <v>4.3785205479452056</v>
      </c>
      <c r="CD99" s="6">
        <v>4.4524931506849317</v>
      </c>
      <c r="CE99" s="6">
        <v>4.5264657534246577</v>
      </c>
      <c r="CF99" s="6">
        <v>4.6004383561643838</v>
      </c>
      <c r="CG99" s="6">
        <v>4.6188515375617891</v>
      </c>
      <c r="CH99" s="6">
        <v>4.6372647189591945</v>
      </c>
      <c r="CI99" s="6">
        <v>4.6556779003565998</v>
      </c>
      <c r="CJ99" s="6">
        <v>4.6740910817540051</v>
      </c>
      <c r="CK99" s="6">
        <v>4.6925042631514087</v>
      </c>
      <c r="CL99" s="6">
        <v>4.707358981288281</v>
      </c>
      <c r="CM99" s="6">
        <v>4.7222136994251533</v>
      </c>
      <c r="CN99" s="6">
        <v>4.7370684175620257</v>
      </c>
      <c r="CO99" s="6">
        <v>4.751923135698898</v>
      </c>
      <c r="CP99" s="6">
        <v>4.7667778538357686</v>
      </c>
      <c r="CQ99" s="6">
        <v>4.7667778538357686</v>
      </c>
      <c r="CR99" s="6">
        <v>4.7667778538357686</v>
      </c>
      <c r="CS99" s="6">
        <v>4.7667778538357686</v>
      </c>
      <c r="CT99" s="6">
        <v>4.7667778538357686</v>
      </c>
      <c r="CU99" s="6">
        <v>4.7667778538357686</v>
      </c>
      <c r="CV99" s="6">
        <v>4.7667778538357686</v>
      </c>
      <c r="CW99" s="6">
        <v>4.7667778538357686</v>
      </c>
      <c r="CX99" s="6">
        <v>4.7667778538357686</v>
      </c>
      <c r="CY99" s="6">
        <v>4.7667778538357686</v>
      </c>
      <c r="CZ99" s="6">
        <v>4.7667778538357686</v>
      </c>
      <c r="DA99" s="6">
        <v>4.7667778538357686</v>
      </c>
      <c r="DB99" s="6">
        <v>4.7667778538357686</v>
      </c>
      <c r="DC99" s="6">
        <v>4.7667778538357686</v>
      </c>
      <c r="DD99" s="6">
        <v>4.7667778538357686</v>
      </c>
      <c r="DE99" s="6">
        <v>4.7667778538357686</v>
      </c>
      <c r="DF99" s="6">
        <v>4.7667778538357686</v>
      </c>
      <c r="DG99" s="6">
        <v>4.7667778538357686</v>
      </c>
      <c r="DH99" s="6">
        <v>4.7667778538357686</v>
      </c>
      <c r="DI99" s="6">
        <v>4.7667778538357686</v>
      </c>
      <c r="DJ99" s="6">
        <v>4.7667778538357686</v>
      </c>
      <c r="DK99" s="6">
        <v>4.7667778538357686</v>
      </c>
      <c r="DL99" s="6">
        <v>4.7667778538357686</v>
      </c>
      <c r="DM99" s="6">
        <v>4.7667778538357686</v>
      </c>
      <c r="DN99" s="6">
        <v>4.7667778538357686</v>
      </c>
      <c r="DO99" s="6">
        <v>4.7667778538357686</v>
      </c>
    </row>
    <row r="100" spans="1:119" x14ac:dyDescent="0.2">
      <c r="A100" s="5">
        <v>40268</v>
      </c>
      <c r="B100" s="1" t="s">
        <v>73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0" t="s">
        <v>74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P100" s="11" t="s">
        <v>75</v>
      </c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Q100" s="11" t="s">
        <v>76</v>
      </c>
      <c r="BR100" s="6">
        <v>2.794807936507937</v>
      </c>
      <c r="BS100" s="6">
        <v>2.8922998299319733</v>
      </c>
      <c r="BT100" s="6">
        <v>2.9897917233560096</v>
      </c>
      <c r="BU100" s="6">
        <v>3.0872836167800459</v>
      </c>
      <c r="BV100" s="6">
        <v>3.1847755102040822</v>
      </c>
      <c r="BW100" s="6">
        <v>3.3797592970521544</v>
      </c>
      <c r="BX100" s="6">
        <v>3.5747430839002265</v>
      </c>
      <c r="BY100" s="6">
        <v>3.7697268707482987</v>
      </c>
      <c r="BZ100" s="6">
        <v>3.9647106575963709</v>
      </c>
      <c r="CA100" s="6">
        <v>4.1596944444444439</v>
      </c>
      <c r="CB100" s="6">
        <v>4.2402499999999996</v>
      </c>
      <c r="CC100" s="6">
        <v>4.3208055555555553</v>
      </c>
      <c r="CD100" s="6">
        <v>4.4013611111111111</v>
      </c>
      <c r="CE100" s="6">
        <v>4.4819166666666668</v>
      </c>
      <c r="CF100" s="6">
        <v>4.5624722222222234</v>
      </c>
      <c r="CG100" s="6">
        <v>4.5889019115202672</v>
      </c>
      <c r="CH100" s="6">
        <v>4.615331600818311</v>
      </c>
      <c r="CI100" s="6">
        <v>4.6417612901163547</v>
      </c>
      <c r="CJ100" s="6">
        <v>4.6681909794143985</v>
      </c>
      <c r="CK100" s="6">
        <v>4.6946206687124423</v>
      </c>
      <c r="CL100" s="6">
        <v>4.7080163906375763</v>
      </c>
      <c r="CM100" s="6">
        <v>4.7214121125627102</v>
      </c>
      <c r="CN100" s="6">
        <v>4.7348078344878441</v>
      </c>
      <c r="CO100" s="6">
        <v>4.7482035564129781</v>
      </c>
      <c r="CP100" s="6">
        <v>4.761599278338112</v>
      </c>
      <c r="CQ100" s="6">
        <v>4.761599278338112</v>
      </c>
      <c r="CR100" s="6">
        <v>4.761599278338112</v>
      </c>
      <c r="CS100" s="6">
        <v>4.761599278338112</v>
      </c>
      <c r="CT100" s="6">
        <v>4.761599278338112</v>
      </c>
      <c r="CU100" s="6">
        <v>4.761599278338112</v>
      </c>
      <c r="CV100" s="6">
        <v>4.761599278338112</v>
      </c>
      <c r="CW100" s="6">
        <v>4.761599278338112</v>
      </c>
      <c r="CX100" s="6">
        <v>4.761599278338112</v>
      </c>
      <c r="CY100" s="6">
        <v>4.761599278338112</v>
      </c>
      <c r="CZ100" s="6">
        <v>4.761599278338112</v>
      </c>
      <c r="DA100" s="6">
        <v>4.761599278338112</v>
      </c>
      <c r="DB100" s="6">
        <v>4.761599278338112</v>
      </c>
      <c r="DC100" s="6">
        <v>4.761599278338112</v>
      </c>
      <c r="DD100" s="6">
        <v>4.761599278338112</v>
      </c>
      <c r="DE100" s="6">
        <v>4.761599278338112</v>
      </c>
      <c r="DF100" s="6">
        <v>4.761599278338112</v>
      </c>
      <c r="DG100" s="6">
        <v>4.761599278338112</v>
      </c>
      <c r="DH100" s="6">
        <v>4.761599278338112</v>
      </c>
      <c r="DI100" s="6">
        <v>4.761599278338112</v>
      </c>
      <c r="DJ100" s="6">
        <v>4.761599278338112</v>
      </c>
      <c r="DK100" s="6">
        <v>4.761599278338112</v>
      </c>
      <c r="DL100" s="6">
        <v>4.761599278338112</v>
      </c>
      <c r="DM100" s="6">
        <v>4.761599278338112</v>
      </c>
      <c r="DN100" s="6">
        <v>4.761599278338112</v>
      </c>
      <c r="DO100" s="6">
        <v>4.761599278338112</v>
      </c>
    </row>
    <row r="101" spans="1:119" x14ac:dyDescent="0.2">
      <c r="A101" s="5">
        <v>40298</v>
      </c>
      <c r="B101" s="20" t="s">
        <v>73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20" t="s">
        <v>74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P101" s="11" t="s">
        <v>75</v>
      </c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Q101" s="11" t="s">
        <v>76</v>
      </c>
      <c r="BR101" s="6">
        <v>2.6844155404622274</v>
      </c>
      <c r="BS101" s="6">
        <v>2.783425763230488</v>
      </c>
      <c r="BT101" s="6">
        <v>2.8824359859987485</v>
      </c>
      <c r="BU101" s="6">
        <v>2.9814462087670091</v>
      </c>
      <c r="BV101" s="6">
        <v>3.08045643153527</v>
      </c>
      <c r="BW101" s="6">
        <v>3.2784768770717916</v>
      </c>
      <c r="BX101" s="6">
        <v>3.4764973226083131</v>
      </c>
      <c r="BY101" s="6">
        <v>3.6745177681448347</v>
      </c>
      <c r="BZ101" s="6">
        <v>3.8725382136813562</v>
      </c>
      <c r="CA101" s="6">
        <v>4.0705586592178777</v>
      </c>
      <c r="CB101" s="6">
        <v>4.1431843575418998</v>
      </c>
      <c r="CC101" s="6">
        <v>4.2158100558659219</v>
      </c>
      <c r="CD101" s="6">
        <v>4.288435754189944</v>
      </c>
      <c r="CE101" s="6">
        <v>4.3610614525139662</v>
      </c>
      <c r="CF101" s="6">
        <v>4.4336871508379891</v>
      </c>
      <c r="CG101" s="6">
        <v>4.4349654227566679</v>
      </c>
      <c r="CH101" s="6">
        <v>4.4362436946753467</v>
      </c>
      <c r="CI101" s="6">
        <v>4.4375219665940255</v>
      </c>
      <c r="CJ101" s="6">
        <v>4.4388002385127043</v>
      </c>
      <c r="CK101" s="6">
        <v>4.4400785104313831</v>
      </c>
      <c r="CL101" s="6">
        <v>4.4412323565852292</v>
      </c>
      <c r="CM101" s="6">
        <v>4.4423862027390753</v>
      </c>
      <c r="CN101" s="6">
        <v>4.4435400488929213</v>
      </c>
      <c r="CO101" s="6">
        <v>4.4446938950467674</v>
      </c>
      <c r="CP101" s="6">
        <v>4.4458477412006117</v>
      </c>
      <c r="CQ101" s="6">
        <v>4.4458477412006117</v>
      </c>
      <c r="CR101" s="6">
        <v>4.4458477412006117</v>
      </c>
      <c r="CS101" s="6">
        <v>4.4458477412006117</v>
      </c>
      <c r="CT101" s="6">
        <v>4.4458477412006117</v>
      </c>
      <c r="CU101" s="6">
        <v>4.4458477412006117</v>
      </c>
      <c r="CV101" s="6">
        <v>4.4458477412006117</v>
      </c>
      <c r="CW101" s="6">
        <v>4.4458477412006117</v>
      </c>
      <c r="CX101" s="6">
        <v>4.4458477412006117</v>
      </c>
      <c r="CY101" s="6">
        <v>4.4458477412006117</v>
      </c>
      <c r="CZ101" s="6">
        <v>4.4458477412006117</v>
      </c>
      <c r="DA101" s="6">
        <v>4.4458477412006117</v>
      </c>
      <c r="DB101" s="6">
        <v>4.4458477412006117</v>
      </c>
      <c r="DC101" s="6">
        <v>4.4458477412006117</v>
      </c>
      <c r="DD101" s="6">
        <v>4.4458477412006117</v>
      </c>
      <c r="DE101" s="6">
        <v>4.4458477412006117</v>
      </c>
      <c r="DF101" s="6">
        <v>4.4458477412006117</v>
      </c>
      <c r="DG101" s="6">
        <v>4.4458477412006117</v>
      </c>
      <c r="DH101" s="6">
        <v>4.4458477412006117</v>
      </c>
      <c r="DI101" s="6">
        <v>4.4458477412006117</v>
      </c>
      <c r="DJ101" s="6">
        <v>4.4458477412006117</v>
      </c>
      <c r="DK101" s="6">
        <v>4.4458477412006117</v>
      </c>
      <c r="DL101" s="6">
        <v>4.4458477412006117</v>
      </c>
      <c r="DM101" s="6">
        <v>4.4458477412006117</v>
      </c>
      <c r="DN101" s="6">
        <v>4.4458477412006117</v>
      </c>
      <c r="DO101" s="6">
        <v>4.4458477412006117</v>
      </c>
    </row>
    <row r="102" spans="1:119" x14ac:dyDescent="0.2">
      <c r="A102" s="5">
        <v>40329</v>
      </c>
      <c r="B102" s="1" t="s">
        <v>73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20" t="s">
        <v>74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P102" s="11" t="s">
        <v>75</v>
      </c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Q102" s="11" t="s">
        <v>76</v>
      </c>
      <c r="BR102" s="6">
        <v>2.776953358684815</v>
      </c>
      <c r="BS102" s="6">
        <v>2.8721719862267259</v>
      </c>
      <c r="BT102" s="6">
        <v>2.9673906137686368</v>
      </c>
      <c r="BU102" s="6">
        <v>3.0626092413105477</v>
      </c>
      <c r="BV102" s="6">
        <v>3.157827868852459</v>
      </c>
      <c r="BW102" s="6">
        <v>3.3482651239362813</v>
      </c>
      <c r="BX102" s="6">
        <v>3.5387023790201035</v>
      </c>
      <c r="BY102" s="6">
        <v>3.7291396341039258</v>
      </c>
      <c r="BZ102" s="6">
        <v>3.919576889187748</v>
      </c>
      <c r="CA102" s="6">
        <v>4.1100141442715703</v>
      </c>
      <c r="CB102" s="6">
        <v>4.1524469589816126</v>
      </c>
      <c r="CC102" s="6">
        <v>4.194879773691655</v>
      </c>
      <c r="CD102" s="6">
        <v>4.2373125884016973</v>
      </c>
      <c r="CE102" s="6">
        <v>4.2797454031117397</v>
      </c>
      <c r="CF102" s="6">
        <v>4.322178217821782</v>
      </c>
      <c r="CG102" s="6">
        <v>4.3298021060047551</v>
      </c>
      <c r="CH102" s="6">
        <v>4.3374259941877282</v>
      </c>
      <c r="CI102" s="6">
        <v>4.3450498823707013</v>
      </c>
      <c r="CJ102" s="6">
        <v>4.3526737705536744</v>
      </c>
      <c r="CK102" s="6">
        <v>4.3602976587366493</v>
      </c>
      <c r="CL102" s="6">
        <v>4.366281004693005</v>
      </c>
      <c r="CM102" s="6">
        <v>4.3722643506493606</v>
      </c>
      <c r="CN102" s="6">
        <v>4.3782476966057162</v>
      </c>
      <c r="CO102" s="6">
        <v>4.3842310425620719</v>
      </c>
      <c r="CP102" s="6">
        <v>4.3902143885184275</v>
      </c>
      <c r="CQ102" s="6">
        <v>4.3902143885184275</v>
      </c>
      <c r="CR102" s="6">
        <v>4.3902143885184275</v>
      </c>
      <c r="CS102" s="6">
        <v>4.3902143885184275</v>
      </c>
      <c r="CT102" s="6">
        <v>4.3902143885184275</v>
      </c>
      <c r="CU102" s="6">
        <v>4.3902143885184275</v>
      </c>
      <c r="CV102" s="6">
        <v>4.3902143885184275</v>
      </c>
      <c r="CW102" s="6">
        <v>4.3902143885184275</v>
      </c>
      <c r="CX102" s="6">
        <v>4.3902143885184275</v>
      </c>
      <c r="CY102" s="6">
        <v>4.3902143885184275</v>
      </c>
      <c r="CZ102" s="6">
        <v>4.3902143885184275</v>
      </c>
      <c r="DA102" s="6">
        <v>4.3902143885184275</v>
      </c>
      <c r="DB102" s="6">
        <v>4.3902143885184275</v>
      </c>
      <c r="DC102" s="6">
        <v>4.3902143885184275</v>
      </c>
      <c r="DD102" s="6">
        <v>4.3902143885184275</v>
      </c>
      <c r="DE102" s="6">
        <v>4.3902143885184275</v>
      </c>
      <c r="DF102" s="6">
        <v>4.3902143885184275</v>
      </c>
      <c r="DG102" s="6">
        <v>4.3902143885184275</v>
      </c>
      <c r="DH102" s="6">
        <v>4.3902143885184275</v>
      </c>
      <c r="DI102" s="6">
        <v>4.3902143885184275</v>
      </c>
      <c r="DJ102" s="6">
        <v>4.3902143885184275</v>
      </c>
      <c r="DK102" s="6">
        <v>4.3902143885184275</v>
      </c>
      <c r="DL102" s="6">
        <v>4.3902143885184275</v>
      </c>
      <c r="DM102" s="6">
        <v>4.3902143885184275</v>
      </c>
      <c r="DN102" s="6">
        <v>4.3902143885184275</v>
      </c>
      <c r="DO102" s="6">
        <v>4.3902143885184275</v>
      </c>
    </row>
    <row r="103" spans="1:119" x14ac:dyDescent="0.2">
      <c r="A103" s="5">
        <v>40359</v>
      </c>
      <c r="B103" s="20" t="s">
        <v>73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20" t="s">
        <v>74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P103" s="11" t="s">
        <v>75</v>
      </c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Q103" s="11" t="s">
        <v>76</v>
      </c>
      <c r="BR103" s="6">
        <v>2.7350548209366385</v>
      </c>
      <c r="BS103" s="6">
        <v>2.8349161157024789</v>
      </c>
      <c r="BT103" s="6">
        <v>2.9347774104683193</v>
      </c>
      <c r="BU103" s="6">
        <v>3.0346387052341597</v>
      </c>
      <c r="BV103" s="6">
        <v>3.1345000000000001</v>
      </c>
      <c r="BW103" s="6">
        <v>3.3342225895316804</v>
      </c>
      <c r="BX103" s="6">
        <v>3.5339451790633607</v>
      </c>
      <c r="BY103" s="6">
        <v>3.733667768595041</v>
      </c>
      <c r="BZ103" s="6">
        <v>3.9333903581267213</v>
      </c>
      <c r="CA103" s="6">
        <v>4.1331129476584021</v>
      </c>
      <c r="CB103" s="6">
        <v>4.173057851239669</v>
      </c>
      <c r="CC103" s="6">
        <v>4.2130027548209359</v>
      </c>
      <c r="CD103" s="6">
        <v>4.2529476584022028</v>
      </c>
      <c r="CE103" s="6">
        <v>4.2928925619834697</v>
      </c>
      <c r="CF103" s="6">
        <v>4.3328374655647384</v>
      </c>
      <c r="CG103" s="6">
        <v>4.3265222159877501</v>
      </c>
      <c r="CH103" s="6">
        <v>4.3202069664107619</v>
      </c>
      <c r="CI103" s="6">
        <v>4.3138917168337736</v>
      </c>
      <c r="CJ103" s="6">
        <v>4.3075764672567853</v>
      </c>
      <c r="CK103" s="6">
        <v>4.301261217679798</v>
      </c>
      <c r="CL103" s="6">
        <v>4.3000728253129665</v>
      </c>
      <c r="CM103" s="6">
        <v>4.2988844329461351</v>
      </c>
      <c r="CN103" s="6">
        <v>4.2976960405793037</v>
      </c>
      <c r="CO103" s="6">
        <v>4.2965076482124722</v>
      </c>
      <c r="CP103" s="6">
        <v>4.2953192558456426</v>
      </c>
      <c r="CQ103" s="6">
        <v>4.2953192558456426</v>
      </c>
      <c r="CR103" s="6">
        <v>4.2953192558456426</v>
      </c>
      <c r="CS103" s="6">
        <v>4.2953192558456426</v>
      </c>
      <c r="CT103" s="6">
        <v>4.2953192558456426</v>
      </c>
      <c r="CU103" s="6">
        <v>4.2953192558456426</v>
      </c>
      <c r="CV103" s="6">
        <v>4.2953192558456426</v>
      </c>
      <c r="CW103" s="6">
        <v>4.2953192558456426</v>
      </c>
      <c r="CX103" s="6">
        <v>4.2953192558456426</v>
      </c>
      <c r="CY103" s="6">
        <v>4.2953192558456426</v>
      </c>
      <c r="CZ103" s="6">
        <v>4.2953192558456426</v>
      </c>
      <c r="DA103" s="6">
        <v>4.2953192558456426</v>
      </c>
      <c r="DB103" s="6">
        <v>4.2953192558456426</v>
      </c>
      <c r="DC103" s="6">
        <v>4.2953192558456426</v>
      </c>
      <c r="DD103" s="6">
        <v>4.2953192558456426</v>
      </c>
      <c r="DE103" s="6">
        <v>4.2953192558456426</v>
      </c>
      <c r="DF103" s="6">
        <v>4.2953192558456426</v>
      </c>
      <c r="DG103" s="6">
        <v>4.2953192558456426</v>
      </c>
      <c r="DH103" s="6">
        <v>4.2953192558456426</v>
      </c>
      <c r="DI103" s="6">
        <v>4.2953192558456426</v>
      </c>
      <c r="DJ103" s="6">
        <v>4.2953192558456426</v>
      </c>
      <c r="DK103" s="6">
        <v>4.2953192558456426</v>
      </c>
      <c r="DL103" s="6">
        <v>4.2953192558456426</v>
      </c>
      <c r="DM103" s="6">
        <v>4.2953192558456426</v>
      </c>
      <c r="DN103" s="6">
        <v>4.2953192558456426</v>
      </c>
      <c r="DO103" s="6">
        <v>4.2953192558456426</v>
      </c>
    </row>
    <row r="104" spans="1:119" x14ac:dyDescent="0.2">
      <c r="A104" s="5">
        <v>40390</v>
      </c>
      <c r="B104" s="1" t="s">
        <v>73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20" t="s">
        <v>74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P104" s="11" t="s">
        <v>75</v>
      </c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Q104" s="11" t="s">
        <v>76</v>
      </c>
      <c r="BR104" s="6">
        <v>2.6569668657291468</v>
      </c>
      <c r="BS104" s="6">
        <v>2.7494061837796187</v>
      </c>
      <c r="BT104" s="6">
        <v>2.8418455018300905</v>
      </c>
      <c r="BU104" s="6">
        <v>2.9342848198805624</v>
      </c>
      <c r="BV104" s="6">
        <v>3.0267241379310343</v>
      </c>
      <c r="BW104" s="6">
        <v>3.2116027740319781</v>
      </c>
      <c r="BX104" s="6">
        <v>3.3964814101329219</v>
      </c>
      <c r="BY104" s="6">
        <v>3.5813600462338657</v>
      </c>
      <c r="BZ104" s="6">
        <v>3.7662386823348095</v>
      </c>
      <c r="CA104" s="6">
        <v>3.9511173184357542</v>
      </c>
      <c r="CB104" s="6">
        <v>4.022346368715084</v>
      </c>
      <c r="CC104" s="6">
        <v>4.0935754189944138</v>
      </c>
      <c r="CD104" s="6">
        <v>4.1648044692737436</v>
      </c>
      <c r="CE104" s="6">
        <v>4.2360335195530734</v>
      </c>
      <c r="CF104" s="6">
        <v>4.3072625698324023</v>
      </c>
      <c r="CG104" s="6">
        <v>4.3346188563999206</v>
      </c>
      <c r="CH104" s="6">
        <v>4.3619751429674389</v>
      </c>
      <c r="CI104" s="6">
        <v>4.3893314295349573</v>
      </c>
      <c r="CJ104" s="6">
        <v>4.4166877161024756</v>
      </c>
      <c r="CK104" s="6">
        <v>4.4440440026699921</v>
      </c>
      <c r="CL104" s="6">
        <v>4.4555426971869636</v>
      </c>
      <c r="CM104" s="6">
        <v>4.4670413917039351</v>
      </c>
      <c r="CN104" s="6">
        <v>4.4785400862209066</v>
      </c>
      <c r="CO104" s="6">
        <v>4.4900387807378781</v>
      </c>
      <c r="CP104" s="6">
        <v>4.5015374752548496</v>
      </c>
      <c r="CQ104" s="6">
        <v>4.5015374752548496</v>
      </c>
      <c r="CR104" s="6">
        <v>4.5015374752548496</v>
      </c>
      <c r="CS104" s="6">
        <v>4.5015374752548496</v>
      </c>
      <c r="CT104" s="6">
        <v>4.5015374752548496</v>
      </c>
      <c r="CU104" s="6">
        <v>4.5015374752548496</v>
      </c>
      <c r="CV104" s="6">
        <v>4.5015374752548496</v>
      </c>
      <c r="CW104" s="6">
        <v>4.5015374752548496</v>
      </c>
      <c r="CX104" s="6">
        <v>4.5015374752548496</v>
      </c>
      <c r="CY104" s="6">
        <v>4.5015374752548496</v>
      </c>
      <c r="CZ104" s="6">
        <v>4.5015374752548496</v>
      </c>
      <c r="DA104" s="6">
        <v>4.5015374752548496</v>
      </c>
      <c r="DB104" s="6">
        <v>4.5015374752548496</v>
      </c>
      <c r="DC104" s="6">
        <v>4.5015374752548496</v>
      </c>
      <c r="DD104" s="6">
        <v>4.5015374752548496</v>
      </c>
      <c r="DE104" s="6">
        <v>4.5015374752548496</v>
      </c>
      <c r="DF104" s="6">
        <v>4.5015374752548496</v>
      </c>
      <c r="DG104" s="6">
        <v>4.5015374752548496</v>
      </c>
      <c r="DH104" s="6">
        <v>4.5015374752548496</v>
      </c>
      <c r="DI104" s="6">
        <v>4.5015374752548496</v>
      </c>
      <c r="DJ104" s="6">
        <v>4.5015374752548496</v>
      </c>
      <c r="DK104" s="6">
        <v>4.5015374752548496</v>
      </c>
      <c r="DL104" s="6">
        <v>4.5015374752548496</v>
      </c>
      <c r="DM104" s="6">
        <v>4.5015374752548496</v>
      </c>
      <c r="DN104" s="6">
        <v>4.5015374752548496</v>
      </c>
      <c r="DO104" s="6">
        <v>4.5015374752548496</v>
      </c>
    </row>
    <row r="105" spans="1:119" x14ac:dyDescent="0.2">
      <c r="A105" s="5">
        <v>40421</v>
      </c>
      <c r="B105" s="20" t="s">
        <v>73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20" t="s">
        <v>74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P105" s="11" t="s">
        <v>75</v>
      </c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Q105" s="11" t="s">
        <v>76</v>
      </c>
      <c r="BR105" s="6">
        <v>2.3414707183853007</v>
      </c>
      <c r="BS105" s="6">
        <v>2.4194070035466848</v>
      </c>
      <c r="BT105" s="6">
        <v>2.4973432887080689</v>
      </c>
      <c r="BU105" s="6">
        <v>2.5752795738694529</v>
      </c>
      <c r="BV105" s="6">
        <v>2.653215859030837</v>
      </c>
      <c r="BW105" s="6">
        <v>2.8090884293536051</v>
      </c>
      <c r="BX105" s="6">
        <v>2.9649609996763733</v>
      </c>
      <c r="BY105" s="6">
        <v>3.1208335699991414</v>
      </c>
      <c r="BZ105" s="6">
        <v>3.2767061403219095</v>
      </c>
      <c r="CA105" s="6">
        <v>3.4325787106446777</v>
      </c>
      <c r="CB105" s="6">
        <v>3.4865517241379309</v>
      </c>
      <c r="CC105" s="6">
        <v>3.5405247376311841</v>
      </c>
      <c r="CD105" s="6">
        <v>3.5944977511244374</v>
      </c>
      <c r="CE105" s="6">
        <v>3.6484707646176906</v>
      </c>
      <c r="CF105" s="6">
        <v>3.7024437781109447</v>
      </c>
      <c r="CG105" s="6">
        <v>3.6953007324611664</v>
      </c>
      <c r="CH105" s="6">
        <v>3.6881576868113881</v>
      </c>
      <c r="CI105" s="6">
        <v>3.6810146411616098</v>
      </c>
      <c r="CJ105" s="6">
        <v>3.6738715955118315</v>
      </c>
      <c r="CK105" s="6">
        <v>3.6667285498620523</v>
      </c>
      <c r="CL105" s="6">
        <v>3.6596589114316971</v>
      </c>
      <c r="CM105" s="6">
        <v>3.6525892730013418</v>
      </c>
      <c r="CN105" s="6">
        <v>3.6455196345709866</v>
      </c>
      <c r="CO105" s="6">
        <v>3.6384499961406314</v>
      </c>
      <c r="CP105" s="6">
        <v>3.6313803577102761</v>
      </c>
      <c r="CQ105" s="6">
        <v>3.6313803577102761</v>
      </c>
      <c r="CR105" s="6">
        <v>3.6313803577102761</v>
      </c>
      <c r="CS105" s="6">
        <v>3.6313803577102761</v>
      </c>
      <c r="CT105" s="6">
        <v>3.6313803577102761</v>
      </c>
      <c r="CU105" s="6">
        <v>3.6313803577102761</v>
      </c>
      <c r="CV105" s="6">
        <v>3.6313803577102761</v>
      </c>
      <c r="CW105" s="6">
        <v>3.6313803577102761</v>
      </c>
      <c r="CX105" s="6">
        <v>3.6313803577102761</v>
      </c>
      <c r="CY105" s="6">
        <v>3.6313803577102761</v>
      </c>
      <c r="CZ105" s="6">
        <v>3.6313803577102761</v>
      </c>
      <c r="DA105" s="6">
        <v>3.6313803577102761</v>
      </c>
      <c r="DB105" s="6">
        <v>3.6313803577102761</v>
      </c>
      <c r="DC105" s="6">
        <v>3.6313803577102761</v>
      </c>
      <c r="DD105" s="6">
        <v>3.6313803577102761</v>
      </c>
      <c r="DE105" s="6">
        <v>3.6313803577102761</v>
      </c>
      <c r="DF105" s="6">
        <v>3.6313803577102761</v>
      </c>
      <c r="DG105" s="6">
        <v>3.6313803577102761</v>
      </c>
      <c r="DH105" s="6">
        <v>3.6313803577102761</v>
      </c>
      <c r="DI105" s="6">
        <v>3.6313803577102761</v>
      </c>
      <c r="DJ105" s="6">
        <v>3.6313803577102761</v>
      </c>
      <c r="DK105" s="6">
        <v>3.6313803577102761</v>
      </c>
      <c r="DL105" s="6">
        <v>3.6313803577102761</v>
      </c>
      <c r="DM105" s="6">
        <v>3.6313803577102761</v>
      </c>
      <c r="DN105" s="6">
        <v>3.6313803577102761</v>
      </c>
      <c r="DO105" s="6">
        <v>3.6313803577102761</v>
      </c>
    </row>
    <row r="106" spans="1:119" x14ac:dyDescent="0.2">
      <c r="A106" s="5">
        <v>40451</v>
      </c>
      <c r="B106" s="1" t="s">
        <v>73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20" t="s">
        <v>74</v>
      </c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P106" s="11" t="s">
        <v>75</v>
      </c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Q106" s="11" t="s">
        <v>76</v>
      </c>
      <c r="BR106" s="6">
        <v>2.5792598187311171</v>
      </c>
      <c r="BS106" s="6">
        <v>2.6531948640483378</v>
      </c>
      <c r="BT106" s="6">
        <v>2.7271299093655585</v>
      </c>
      <c r="BU106" s="6">
        <v>2.8010649546827793</v>
      </c>
      <c r="BV106" s="6">
        <v>2.875</v>
      </c>
      <c r="BW106" s="6">
        <v>3.022870090634441</v>
      </c>
      <c r="BX106" s="6">
        <v>3.170740181268882</v>
      </c>
      <c r="BY106" s="6">
        <v>3.318610271903323</v>
      </c>
      <c r="BZ106" s="6">
        <v>3.466480362537764</v>
      </c>
      <c r="CA106" s="6">
        <v>3.614350453172205</v>
      </c>
      <c r="CB106" s="6">
        <v>3.6808157099697882</v>
      </c>
      <c r="CC106" s="6">
        <v>3.7472809667673714</v>
      </c>
      <c r="CD106" s="6">
        <v>3.8137462235649546</v>
      </c>
      <c r="CE106" s="6">
        <v>3.8802114803625378</v>
      </c>
      <c r="CF106" s="6">
        <v>3.946676737160121</v>
      </c>
      <c r="CG106" s="6">
        <v>3.9416303454075434</v>
      </c>
      <c r="CH106" s="6">
        <v>3.9365839536549658</v>
      </c>
      <c r="CI106" s="6">
        <v>3.9315375619023882</v>
      </c>
      <c r="CJ106" s="6">
        <v>3.9264911701498106</v>
      </c>
      <c r="CK106" s="6">
        <v>3.9214447783972339</v>
      </c>
      <c r="CL106" s="6">
        <v>3.9182340175554513</v>
      </c>
      <c r="CM106" s="6">
        <v>3.9150232567136687</v>
      </c>
      <c r="CN106" s="6">
        <v>3.9118124958718861</v>
      </c>
      <c r="CO106" s="6">
        <v>3.9086017350301034</v>
      </c>
      <c r="CP106" s="6">
        <v>3.9053909741883208</v>
      </c>
      <c r="CQ106" s="6">
        <v>3.9053909741883208</v>
      </c>
      <c r="CR106" s="6">
        <v>3.9053909741883208</v>
      </c>
      <c r="CS106" s="6">
        <v>3.9053909741883208</v>
      </c>
      <c r="CT106" s="6">
        <v>3.9053909741883208</v>
      </c>
      <c r="CU106" s="6">
        <v>3.9053909741883208</v>
      </c>
      <c r="CV106" s="6">
        <v>3.9053909741883208</v>
      </c>
      <c r="CW106" s="6">
        <v>3.9053909741883208</v>
      </c>
      <c r="CX106" s="6">
        <v>3.9053909741883208</v>
      </c>
      <c r="CY106" s="6">
        <v>3.9053909741883208</v>
      </c>
      <c r="CZ106" s="6">
        <v>3.9053909741883208</v>
      </c>
      <c r="DA106" s="6">
        <v>3.9053909741883208</v>
      </c>
      <c r="DB106" s="6">
        <v>3.9053909741883208</v>
      </c>
      <c r="DC106" s="6">
        <v>3.9053909741883208</v>
      </c>
      <c r="DD106" s="6">
        <v>3.9053909741883208</v>
      </c>
      <c r="DE106" s="6">
        <v>3.9053909741883208</v>
      </c>
      <c r="DF106" s="6">
        <v>3.9053909741883208</v>
      </c>
      <c r="DG106" s="6">
        <v>3.9053909741883208</v>
      </c>
      <c r="DH106" s="6">
        <v>3.9053909741883208</v>
      </c>
      <c r="DI106" s="6">
        <v>3.9053909741883208</v>
      </c>
      <c r="DJ106" s="6">
        <v>3.9053909741883208</v>
      </c>
      <c r="DK106" s="6">
        <v>3.9053909741883208</v>
      </c>
      <c r="DL106" s="6">
        <v>3.9053909741883208</v>
      </c>
      <c r="DM106" s="6">
        <v>3.9053909741883208</v>
      </c>
      <c r="DN106" s="6">
        <v>3.9053909741883208</v>
      </c>
      <c r="DO106" s="6">
        <v>3.9053909741883208</v>
      </c>
    </row>
    <row r="107" spans="1:119" x14ac:dyDescent="0.2">
      <c r="A107" s="5">
        <v>40482</v>
      </c>
      <c r="B107" s="20" t="s">
        <v>73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20" t="s">
        <v>74</v>
      </c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P107" s="11" t="s">
        <v>75</v>
      </c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Q107" s="11" t="s">
        <v>76</v>
      </c>
      <c r="BR107" s="6">
        <v>2.6996450138799908</v>
      </c>
      <c r="BS107" s="6">
        <v>2.7812247918001276</v>
      </c>
      <c r="BT107" s="6">
        <v>2.8628045697202644</v>
      </c>
      <c r="BU107" s="6">
        <v>2.9443843476404012</v>
      </c>
      <c r="BV107" s="6">
        <v>3.0259641255605381</v>
      </c>
      <c r="BW107" s="6">
        <v>3.1891236814008113</v>
      </c>
      <c r="BX107" s="6">
        <v>3.3522832372410845</v>
      </c>
      <c r="BY107" s="6">
        <v>3.5154427930813577</v>
      </c>
      <c r="BZ107" s="6">
        <v>3.6786023489216308</v>
      </c>
      <c r="CA107" s="6">
        <v>3.8417619047619049</v>
      </c>
      <c r="CB107" s="6">
        <v>3.9117681720662092</v>
      </c>
      <c r="CC107" s="6">
        <v>3.9817744393705135</v>
      </c>
      <c r="CD107" s="6">
        <v>4.0517807066748173</v>
      </c>
      <c r="CE107" s="6">
        <v>4.1217869739791215</v>
      </c>
      <c r="CF107" s="6">
        <v>4.1917932412834258</v>
      </c>
      <c r="CG107" s="6">
        <v>4.2233580688696328</v>
      </c>
      <c r="CH107" s="6">
        <v>4.2549228964558399</v>
      </c>
      <c r="CI107" s="6">
        <v>4.2864877240420469</v>
      </c>
      <c r="CJ107" s="6">
        <v>4.318052551628254</v>
      </c>
      <c r="CK107" s="6">
        <v>4.3496173792144592</v>
      </c>
      <c r="CL107" s="6">
        <v>4.3488950151482655</v>
      </c>
      <c r="CM107" s="6">
        <v>4.3481726510820717</v>
      </c>
      <c r="CN107" s="6">
        <v>4.347450287015878</v>
      </c>
      <c r="CO107" s="6">
        <v>4.3467279229496842</v>
      </c>
      <c r="CP107" s="6">
        <v>4.3460055588834905</v>
      </c>
      <c r="CQ107" s="6">
        <v>4.3460055588834905</v>
      </c>
      <c r="CR107" s="6">
        <v>4.3460055588834905</v>
      </c>
      <c r="CS107" s="6">
        <v>4.3460055588834905</v>
      </c>
      <c r="CT107" s="6">
        <v>4.3460055588834905</v>
      </c>
      <c r="CU107" s="6">
        <v>4.3460055588834905</v>
      </c>
      <c r="CV107" s="6">
        <v>4.3460055588834905</v>
      </c>
      <c r="CW107" s="6">
        <v>4.3460055588834905</v>
      </c>
      <c r="CX107" s="6">
        <v>4.3460055588834905</v>
      </c>
      <c r="CY107" s="6">
        <v>4.3460055588834905</v>
      </c>
      <c r="CZ107" s="6">
        <v>4.3460055588834905</v>
      </c>
      <c r="DA107" s="6">
        <v>4.3460055588834905</v>
      </c>
      <c r="DB107" s="6">
        <v>4.3460055588834905</v>
      </c>
      <c r="DC107" s="6">
        <v>4.3460055588834905</v>
      </c>
      <c r="DD107" s="6">
        <v>4.3460055588834905</v>
      </c>
      <c r="DE107" s="6">
        <v>4.3460055588834905</v>
      </c>
      <c r="DF107" s="6">
        <v>4.3460055588834905</v>
      </c>
      <c r="DG107" s="6">
        <v>4.3460055588834905</v>
      </c>
      <c r="DH107" s="6">
        <v>4.3460055588834905</v>
      </c>
      <c r="DI107" s="6">
        <v>4.3460055588834905</v>
      </c>
      <c r="DJ107" s="6">
        <v>4.3460055588834905</v>
      </c>
      <c r="DK107" s="6">
        <v>4.3460055588834905</v>
      </c>
      <c r="DL107" s="6">
        <v>4.3460055588834905</v>
      </c>
      <c r="DM107" s="6">
        <v>4.3460055588834905</v>
      </c>
      <c r="DN107" s="6">
        <v>4.3460055588834905</v>
      </c>
      <c r="DO107" s="6">
        <v>4.3460055588834905</v>
      </c>
    </row>
    <row r="108" spans="1:119" x14ac:dyDescent="0.2">
      <c r="A108" s="5">
        <v>40512</v>
      </c>
      <c r="B108" s="1" t="s">
        <v>73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20" t="s">
        <v>74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P108" s="11" t="s">
        <v>75</v>
      </c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Q108" s="11" t="s">
        <v>76</v>
      </c>
      <c r="BR108" s="6">
        <v>2.9632677948095307</v>
      </c>
      <c r="BS108" s="6">
        <v>3.0623940279253299</v>
      </c>
      <c r="BT108" s="6">
        <v>3.161520261041129</v>
      </c>
      <c r="BU108" s="6">
        <v>3.2606464941569282</v>
      </c>
      <c r="BV108" s="6">
        <v>3.3597727272727274</v>
      </c>
      <c r="BW108" s="6">
        <v>3.5580251935043257</v>
      </c>
      <c r="BX108" s="6">
        <v>3.756277659735924</v>
      </c>
      <c r="BY108" s="6">
        <v>3.9545301259675223</v>
      </c>
      <c r="BZ108" s="6">
        <v>4.1527825921991202</v>
      </c>
      <c r="CA108" s="6">
        <v>4.3510350584307185</v>
      </c>
      <c r="CB108" s="6">
        <v>4.4053407081168467</v>
      </c>
      <c r="CC108" s="6">
        <v>4.459646357802975</v>
      </c>
      <c r="CD108" s="6">
        <v>4.5139520074891033</v>
      </c>
      <c r="CE108" s="6">
        <v>4.5682576571752316</v>
      </c>
      <c r="CF108" s="6">
        <v>4.6225633068613607</v>
      </c>
      <c r="CG108" s="6">
        <v>4.6029810614305511</v>
      </c>
      <c r="CH108" s="6">
        <v>4.5833988159997414</v>
      </c>
      <c r="CI108" s="6">
        <v>4.5638165705689318</v>
      </c>
      <c r="CJ108" s="6">
        <v>4.5442343251381221</v>
      </c>
      <c r="CK108" s="6">
        <v>4.5246520797073124</v>
      </c>
      <c r="CL108" s="6">
        <v>4.5103706726721366</v>
      </c>
      <c r="CM108" s="6">
        <v>4.4960892656369609</v>
      </c>
      <c r="CN108" s="6">
        <v>4.4818078586017851</v>
      </c>
      <c r="CO108" s="6">
        <v>4.4675264515666093</v>
      </c>
      <c r="CP108" s="6">
        <v>4.4532450445314335</v>
      </c>
      <c r="CQ108" s="6">
        <v>4.4532450445314335</v>
      </c>
      <c r="CR108" s="6">
        <v>4.4532450445314335</v>
      </c>
      <c r="CS108" s="6">
        <v>4.4532450445314335</v>
      </c>
      <c r="CT108" s="6">
        <v>4.4532450445314335</v>
      </c>
      <c r="CU108" s="6">
        <v>4.4532450445314335</v>
      </c>
      <c r="CV108" s="6">
        <v>4.4532450445314335</v>
      </c>
      <c r="CW108" s="6">
        <v>4.4532450445314335</v>
      </c>
      <c r="CX108" s="6">
        <v>4.4532450445314335</v>
      </c>
      <c r="CY108" s="6">
        <v>4.4532450445314335</v>
      </c>
      <c r="CZ108" s="6">
        <v>4.4532450445314335</v>
      </c>
      <c r="DA108" s="6">
        <v>4.4532450445314335</v>
      </c>
      <c r="DB108" s="6">
        <v>4.4532450445314335</v>
      </c>
      <c r="DC108" s="6">
        <v>4.4532450445314335</v>
      </c>
      <c r="DD108" s="6">
        <v>4.4532450445314335</v>
      </c>
      <c r="DE108" s="6">
        <v>4.4532450445314335</v>
      </c>
      <c r="DF108" s="6">
        <v>4.4532450445314335</v>
      </c>
      <c r="DG108" s="6">
        <v>4.4532450445314335</v>
      </c>
      <c r="DH108" s="6">
        <v>4.4532450445314335</v>
      </c>
      <c r="DI108" s="6">
        <v>4.4532450445314335</v>
      </c>
      <c r="DJ108" s="6">
        <v>4.4532450445314335</v>
      </c>
      <c r="DK108" s="6">
        <v>4.4532450445314335</v>
      </c>
      <c r="DL108" s="6">
        <v>4.4532450445314335</v>
      </c>
      <c r="DM108" s="6">
        <v>4.4532450445314335</v>
      </c>
      <c r="DN108" s="6">
        <v>4.4532450445314335</v>
      </c>
      <c r="DO108" s="6">
        <v>4.4532450445314335</v>
      </c>
    </row>
    <row r="109" spans="1:119" x14ac:dyDescent="0.2">
      <c r="A109" s="5">
        <v>40543</v>
      </c>
      <c r="B109" s="20" t="s">
        <v>73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20" t="s">
        <v>74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P109" s="11" t="s">
        <v>75</v>
      </c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Q109" s="11" t="s">
        <v>76</v>
      </c>
      <c r="BR109" s="6">
        <v>3.1075528507367078</v>
      </c>
      <c r="BS109" s="6">
        <v>3.2117072389493919</v>
      </c>
      <c r="BT109" s="6">
        <v>3.315861627162076</v>
      </c>
      <c r="BU109" s="6">
        <v>3.4200160153747601</v>
      </c>
      <c r="BV109" s="6">
        <v>3.5241704035874442</v>
      </c>
      <c r="BW109" s="6">
        <v>3.7324791800128123</v>
      </c>
      <c r="BX109" s="6">
        <v>3.9407879564381805</v>
      </c>
      <c r="BY109" s="6">
        <v>4.1490967328635486</v>
      </c>
      <c r="BZ109" s="6">
        <v>4.3574055092889168</v>
      </c>
      <c r="CA109" s="6">
        <v>4.5657142857142858</v>
      </c>
      <c r="CB109" s="6">
        <v>4.6036155500129006</v>
      </c>
      <c r="CC109" s="6">
        <v>4.6415168143115153</v>
      </c>
      <c r="CD109" s="6">
        <v>4.67941807861013</v>
      </c>
      <c r="CE109" s="6">
        <v>4.7173193429087448</v>
      </c>
      <c r="CF109" s="6">
        <v>4.7552206072073613</v>
      </c>
      <c r="CG109" s="6">
        <v>4.7836972870492591</v>
      </c>
      <c r="CH109" s="6">
        <v>4.812173966891157</v>
      </c>
      <c r="CI109" s="6">
        <v>4.8406506467330548</v>
      </c>
      <c r="CJ109" s="6">
        <v>4.8691273265749526</v>
      </c>
      <c r="CK109" s="6">
        <v>4.8976040064168487</v>
      </c>
      <c r="CL109" s="6">
        <v>4.9111023915100169</v>
      </c>
      <c r="CM109" s="6">
        <v>4.9246007766031852</v>
      </c>
      <c r="CN109" s="6">
        <v>4.9380991616963534</v>
      </c>
      <c r="CO109" s="6">
        <v>4.9515975467895217</v>
      </c>
      <c r="CP109" s="6">
        <v>4.9650959318826882</v>
      </c>
      <c r="CQ109" s="6">
        <v>4.9650959318826882</v>
      </c>
      <c r="CR109" s="6">
        <v>4.9650959318826882</v>
      </c>
      <c r="CS109" s="6">
        <v>4.9650959318826882</v>
      </c>
      <c r="CT109" s="6">
        <v>4.9650959318826882</v>
      </c>
      <c r="CU109" s="6">
        <v>4.9650959318826882</v>
      </c>
      <c r="CV109" s="6">
        <v>4.9650959318826882</v>
      </c>
      <c r="CW109" s="6">
        <v>4.9650959318826882</v>
      </c>
      <c r="CX109" s="6">
        <v>4.9650959318826882</v>
      </c>
      <c r="CY109" s="6">
        <v>4.9650959318826882</v>
      </c>
      <c r="CZ109" s="6">
        <v>4.9650959318826882</v>
      </c>
      <c r="DA109" s="6">
        <v>4.9650959318826882</v>
      </c>
      <c r="DB109" s="6">
        <v>4.9650959318826882</v>
      </c>
      <c r="DC109" s="6">
        <v>4.9650959318826882</v>
      </c>
      <c r="DD109" s="6">
        <v>4.9650959318826882</v>
      </c>
      <c r="DE109" s="6">
        <v>4.9650959318826882</v>
      </c>
      <c r="DF109" s="6">
        <v>4.9650959318826882</v>
      </c>
      <c r="DG109" s="6">
        <v>4.9650959318826882</v>
      </c>
      <c r="DH109" s="6">
        <v>4.9650959318826882</v>
      </c>
      <c r="DI109" s="6">
        <v>4.9650959318826882</v>
      </c>
      <c r="DJ109" s="6">
        <v>4.9650959318826882</v>
      </c>
      <c r="DK109" s="6">
        <v>4.9650959318826882</v>
      </c>
      <c r="DL109" s="6">
        <v>4.9650959318826882</v>
      </c>
      <c r="DM109" s="6">
        <v>4.9650959318826882</v>
      </c>
      <c r="DN109" s="6">
        <v>4.9650959318826882</v>
      </c>
      <c r="DO109" s="6">
        <v>4.9650959318826882</v>
      </c>
    </row>
    <row r="110" spans="1:119" x14ac:dyDescent="0.2">
      <c r="A110" s="5">
        <v>40574</v>
      </c>
      <c r="B110" s="1" t="s">
        <v>73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20" t="s">
        <v>74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P110" s="11" t="s">
        <v>75</v>
      </c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Q110" s="11" t="s">
        <v>76</v>
      </c>
      <c r="BR110" s="6">
        <v>3.5462705041269063</v>
      </c>
      <c r="BS110" s="6">
        <v>3.627707465251143</v>
      </c>
      <c r="BT110" s="6">
        <v>3.7091444263753797</v>
      </c>
      <c r="BU110" s="6">
        <v>3.7905813874996164</v>
      </c>
      <c r="BV110" s="6">
        <v>3.8720183486238531</v>
      </c>
      <c r="BW110" s="6">
        <v>4.0348922708723265</v>
      </c>
      <c r="BX110" s="6">
        <v>4.1977661931207999</v>
      </c>
      <c r="BY110" s="6">
        <v>4.3606401153692733</v>
      </c>
      <c r="BZ110" s="6">
        <v>4.5235140376177467</v>
      </c>
      <c r="CA110" s="6">
        <v>4.6863879598662201</v>
      </c>
      <c r="CB110" s="6">
        <v>4.7328441428420911</v>
      </c>
      <c r="CC110" s="6">
        <v>4.779300325817962</v>
      </c>
      <c r="CD110" s="6">
        <v>4.825756508793833</v>
      </c>
      <c r="CE110" s="6">
        <v>4.872212691769704</v>
      </c>
      <c r="CF110" s="6">
        <v>4.9186688747455758</v>
      </c>
      <c r="CG110" s="6">
        <v>4.9160609124168086</v>
      </c>
      <c r="CH110" s="6">
        <v>4.9134529500880415</v>
      </c>
      <c r="CI110" s="6">
        <v>4.9108449877592744</v>
      </c>
      <c r="CJ110" s="6">
        <v>4.9082370254305072</v>
      </c>
      <c r="CK110" s="6">
        <v>4.9056290631017401</v>
      </c>
      <c r="CL110" s="6">
        <v>4.9003028390520402</v>
      </c>
      <c r="CM110" s="6">
        <v>4.8949766150023404</v>
      </c>
      <c r="CN110" s="6">
        <v>4.8896503909526405</v>
      </c>
      <c r="CO110" s="6">
        <v>4.8843241669029407</v>
      </c>
      <c r="CP110" s="6">
        <v>4.8789979428532426</v>
      </c>
      <c r="CQ110" s="6">
        <v>4.8789979428532426</v>
      </c>
      <c r="CR110" s="6">
        <v>4.8789979428532426</v>
      </c>
      <c r="CS110" s="6">
        <v>4.8789979428532426</v>
      </c>
      <c r="CT110" s="6">
        <v>4.8789979428532426</v>
      </c>
      <c r="CU110" s="6">
        <v>4.8789979428532426</v>
      </c>
      <c r="CV110" s="6">
        <v>4.8789979428532426</v>
      </c>
      <c r="CW110" s="6">
        <v>4.8789979428532426</v>
      </c>
      <c r="CX110" s="6">
        <v>4.8789979428532426</v>
      </c>
      <c r="CY110" s="6">
        <v>4.8789979428532426</v>
      </c>
      <c r="CZ110" s="6">
        <v>4.8789979428532426</v>
      </c>
      <c r="DA110" s="6">
        <v>4.8789979428532426</v>
      </c>
      <c r="DB110" s="6">
        <v>4.8789979428532426</v>
      </c>
      <c r="DC110" s="6">
        <v>4.8789979428532426</v>
      </c>
      <c r="DD110" s="6">
        <v>4.8789979428532426</v>
      </c>
      <c r="DE110" s="6">
        <v>4.8789979428532426</v>
      </c>
      <c r="DF110" s="6">
        <v>4.8789979428532426</v>
      </c>
      <c r="DG110" s="6">
        <v>4.8789979428532426</v>
      </c>
      <c r="DH110" s="6">
        <v>4.8789979428532426</v>
      </c>
      <c r="DI110" s="6">
        <v>4.8789979428532426</v>
      </c>
      <c r="DJ110" s="6">
        <v>4.8789979428532426</v>
      </c>
      <c r="DK110" s="6">
        <v>4.8789979428532426</v>
      </c>
      <c r="DL110" s="6">
        <v>4.8789979428532426</v>
      </c>
      <c r="DM110" s="6">
        <v>4.8789979428532426</v>
      </c>
      <c r="DN110" s="6">
        <v>4.8789979428532426</v>
      </c>
      <c r="DO110" s="6">
        <v>4.8789979428532426</v>
      </c>
    </row>
    <row r="111" spans="1:119" x14ac:dyDescent="0.2">
      <c r="A111" s="5">
        <v>40602</v>
      </c>
      <c r="B111" s="20" t="s">
        <v>73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0" t="s">
        <v>74</v>
      </c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P111" s="11" t="s">
        <v>75</v>
      </c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Q111" s="11" t="s">
        <v>76</v>
      </c>
      <c r="BR111" s="6">
        <v>3.4600398954307803</v>
      </c>
      <c r="BS111" s="6">
        <v>3.5413978461013871</v>
      </c>
      <c r="BT111" s="6">
        <v>3.6227557967719939</v>
      </c>
      <c r="BU111" s="6">
        <v>3.7041137474426007</v>
      </c>
      <c r="BV111" s="6">
        <v>3.7854716981132075</v>
      </c>
      <c r="BW111" s="6">
        <v>3.9481875994544215</v>
      </c>
      <c r="BX111" s="6">
        <v>4.1109035007956356</v>
      </c>
      <c r="BY111" s="6">
        <v>4.2736194021368492</v>
      </c>
      <c r="BZ111" s="6">
        <v>4.4363353034780628</v>
      </c>
      <c r="CA111" s="6">
        <v>4.5990512048192773</v>
      </c>
      <c r="CB111" s="6">
        <v>4.6517620481927713</v>
      </c>
      <c r="CC111" s="6">
        <v>4.7044728915662652</v>
      </c>
      <c r="CD111" s="6">
        <v>4.7571837349397592</v>
      </c>
      <c r="CE111" s="6">
        <v>4.8098945783132532</v>
      </c>
      <c r="CF111" s="6">
        <v>4.8626054216867471</v>
      </c>
      <c r="CG111" s="6">
        <v>4.8536553988335225</v>
      </c>
      <c r="CH111" s="6">
        <v>4.8447053759802978</v>
      </c>
      <c r="CI111" s="6">
        <v>4.8357553531270732</v>
      </c>
      <c r="CJ111" s="6">
        <v>4.8268053302738485</v>
      </c>
      <c r="CK111" s="6">
        <v>4.8178553074206221</v>
      </c>
      <c r="CL111" s="6">
        <v>4.8099696300824419</v>
      </c>
      <c r="CM111" s="6">
        <v>4.8020839527442618</v>
      </c>
      <c r="CN111" s="6">
        <v>4.7941982754060817</v>
      </c>
      <c r="CO111" s="6">
        <v>4.7863125980679015</v>
      </c>
      <c r="CP111" s="6">
        <v>4.7784269207297232</v>
      </c>
      <c r="CQ111" s="6">
        <v>4.7784269207297232</v>
      </c>
      <c r="CR111" s="6">
        <v>4.7784269207297232</v>
      </c>
      <c r="CS111" s="6">
        <v>4.7784269207297232</v>
      </c>
      <c r="CT111" s="6">
        <v>4.7784269207297232</v>
      </c>
      <c r="CU111" s="6">
        <v>4.7784269207297232</v>
      </c>
      <c r="CV111" s="6">
        <v>4.7784269207297232</v>
      </c>
      <c r="CW111" s="6">
        <v>4.7784269207297232</v>
      </c>
      <c r="CX111" s="6">
        <v>4.7784269207297232</v>
      </c>
      <c r="CY111" s="6">
        <v>4.7784269207297232</v>
      </c>
      <c r="CZ111" s="6">
        <v>4.7784269207297232</v>
      </c>
      <c r="DA111" s="6">
        <v>4.7784269207297232</v>
      </c>
      <c r="DB111" s="6">
        <v>4.7784269207297232</v>
      </c>
      <c r="DC111" s="6">
        <v>4.7784269207297232</v>
      </c>
      <c r="DD111" s="6">
        <v>4.7784269207297232</v>
      </c>
      <c r="DE111" s="6">
        <v>4.7784269207297232</v>
      </c>
      <c r="DF111" s="6">
        <v>4.7784269207297232</v>
      </c>
      <c r="DG111" s="6">
        <v>4.7784269207297232</v>
      </c>
      <c r="DH111" s="6">
        <v>4.7784269207297232</v>
      </c>
      <c r="DI111" s="6">
        <v>4.7784269207297232</v>
      </c>
      <c r="DJ111" s="6">
        <v>4.7784269207297232</v>
      </c>
      <c r="DK111" s="6">
        <v>4.7784269207297232</v>
      </c>
      <c r="DL111" s="6">
        <v>4.7784269207297232</v>
      </c>
      <c r="DM111" s="6">
        <v>4.7784269207297232</v>
      </c>
      <c r="DN111" s="6">
        <v>4.7784269207297232</v>
      </c>
      <c r="DO111" s="6">
        <v>4.7784269207297232</v>
      </c>
    </row>
    <row r="112" spans="1:119" x14ac:dyDescent="0.2">
      <c r="A112" s="5">
        <v>40633</v>
      </c>
      <c r="B112" s="1" t="s">
        <v>73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20" t="s">
        <v>74</v>
      </c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P112" s="11" t="s">
        <v>75</v>
      </c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Q112" s="11" t="s">
        <v>76</v>
      </c>
      <c r="BR112" s="6">
        <v>3.7423572107491578</v>
      </c>
      <c r="BS112" s="6">
        <v>3.8178242460900376</v>
      </c>
      <c r="BT112" s="6">
        <v>3.8932912814309173</v>
      </c>
      <c r="BU112" s="6">
        <v>3.968758316771797</v>
      </c>
      <c r="BV112" s="6">
        <v>4.0442253521126768</v>
      </c>
      <c r="BW112" s="6">
        <v>4.1951594227944362</v>
      </c>
      <c r="BX112" s="6">
        <v>4.3460934934761957</v>
      </c>
      <c r="BY112" s="6">
        <v>4.4970275641579551</v>
      </c>
      <c r="BZ112" s="6">
        <v>4.6479616348397146</v>
      </c>
      <c r="CA112" s="6">
        <v>4.7988957055214723</v>
      </c>
      <c r="CB112" s="6">
        <v>4.8449079754601225</v>
      </c>
      <c r="CC112" s="6">
        <v>4.8909202453987728</v>
      </c>
      <c r="CD112" s="6">
        <v>4.9369325153374231</v>
      </c>
      <c r="CE112" s="6">
        <v>4.9829447852760733</v>
      </c>
      <c r="CF112" s="6">
        <v>5.0289570552147236</v>
      </c>
      <c r="CG112" s="6">
        <v>5.0263216684226313</v>
      </c>
      <c r="CH112" s="6">
        <v>5.023686281630539</v>
      </c>
      <c r="CI112" s="6">
        <v>5.0210508948384467</v>
      </c>
      <c r="CJ112" s="6">
        <v>5.0184155080463544</v>
      </c>
      <c r="CK112" s="6">
        <v>5.0157801212542639</v>
      </c>
      <c r="CL112" s="6">
        <v>5.0112923313471454</v>
      </c>
      <c r="CM112" s="6">
        <v>5.0068045414400268</v>
      </c>
      <c r="CN112" s="6">
        <v>5.0023167515329083</v>
      </c>
      <c r="CO112" s="6">
        <v>4.9978289616257898</v>
      </c>
      <c r="CP112" s="6">
        <v>4.9933411717186695</v>
      </c>
      <c r="CQ112" s="6">
        <v>4.9933411717186695</v>
      </c>
      <c r="CR112" s="6">
        <v>4.9933411717186695</v>
      </c>
      <c r="CS112" s="6">
        <v>4.9933411717186695</v>
      </c>
      <c r="CT112" s="6">
        <v>4.9933411717186695</v>
      </c>
      <c r="CU112" s="6">
        <v>4.9933411717186695</v>
      </c>
      <c r="CV112" s="6">
        <v>4.9933411717186695</v>
      </c>
      <c r="CW112" s="6">
        <v>4.9933411717186695</v>
      </c>
      <c r="CX112" s="6">
        <v>4.9933411717186695</v>
      </c>
      <c r="CY112" s="6">
        <v>4.9933411717186695</v>
      </c>
      <c r="CZ112" s="6">
        <v>4.9933411717186695</v>
      </c>
      <c r="DA112" s="6">
        <v>4.9933411717186695</v>
      </c>
      <c r="DB112" s="6">
        <v>4.9933411717186695</v>
      </c>
      <c r="DC112" s="6">
        <v>4.9933411717186695</v>
      </c>
      <c r="DD112" s="6">
        <v>4.9933411717186695</v>
      </c>
      <c r="DE112" s="6">
        <v>4.9933411717186695</v>
      </c>
      <c r="DF112" s="6">
        <v>4.9933411717186695</v>
      </c>
      <c r="DG112" s="6">
        <v>4.9933411717186695</v>
      </c>
      <c r="DH112" s="6">
        <v>4.9933411717186695</v>
      </c>
      <c r="DI112" s="6">
        <v>4.9933411717186695</v>
      </c>
      <c r="DJ112" s="6">
        <v>4.9933411717186695</v>
      </c>
      <c r="DK112" s="6">
        <v>4.9933411717186695</v>
      </c>
      <c r="DL112" s="6">
        <v>4.9933411717186695</v>
      </c>
      <c r="DM112" s="6">
        <v>4.9933411717186695</v>
      </c>
      <c r="DN112" s="6">
        <v>4.9933411717186695</v>
      </c>
      <c r="DO112" s="6">
        <v>4.9933411717186695</v>
      </c>
    </row>
    <row r="113" spans="1:119" x14ac:dyDescent="0.2">
      <c r="A113" s="5">
        <v>40663</v>
      </c>
      <c r="B113" s="20" t="s">
        <v>73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20" t="s">
        <v>74</v>
      </c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P113" s="11" t="s">
        <v>75</v>
      </c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Q113" s="11" t="s">
        <v>76</v>
      </c>
      <c r="BR113" s="6">
        <v>3.6351664167916051</v>
      </c>
      <c r="BS113" s="6">
        <v>3.7043058470764625</v>
      </c>
      <c r="BT113" s="6">
        <v>3.7734452773613198</v>
      </c>
      <c r="BU113" s="6">
        <v>3.8425847076461772</v>
      </c>
      <c r="BV113" s="6">
        <v>3.9117241379310346</v>
      </c>
      <c r="BW113" s="6">
        <v>4.0500029985007497</v>
      </c>
      <c r="BX113" s="6">
        <v>4.1882818590704645</v>
      </c>
      <c r="BY113" s="6">
        <v>4.3265607196401792</v>
      </c>
      <c r="BZ113" s="6">
        <v>4.4648395802098939</v>
      </c>
      <c r="CA113" s="6">
        <v>4.6031184407796095</v>
      </c>
      <c r="CB113" s="6">
        <v>4.6690854572713638</v>
      </c>
      <c r="CC113" s="6">
        <v>4.7350524737631181</v>
      </c>
      <c r="CD113" s="6">
        <v>4.8010194902548724</v>
      </c>
      <c r="CE113" s="6">
        <v>4.8669865067466267</v>
      </c>
      <c r="CF113" s="6">
        <v>4.932953523238381</v>
      </c>
      <c r="CG113" s="6">
        <v>4.9608280171655066</v>
      </c>
      <c r="CH113" s="6">
        <v>4.9887025110926322</v>
      </c>
      <c r="CI113" s="6">
        <v>5.0165770050197578</v>
      </c>
      <c r="CJ113" s="6">
        <v>5.0444514989468834</v>
      </c>
      <c r="CK113" s="6">
        <v>5.0723259928740081</v>
      </c>
      <c r="CL113" s="6">
        <v>5.0679239310183384</v>
      </c>
      <c r="CM113" s="6">
        <v>5.0635218691626687</v>
      </c>
      <c r="CN113" s="6">
        <v>5.059119807306999</v>
      </c>
      <c r="CO113" s="6">
        <v>5.0547177454513292</v>
      </c>
      <c r="CP113" s="6">
        <v>5.0503156835956577</v>
      </c>
      <c r="CQ113" s="6">
        <v>5.0503156835956577</v>
      </c>
      <c r="CR113" s="6">
        <v>5.0503156835956577</v>
      </c>
      <c r="CS113" s="6">
        <v>5.0503156835956577</v>
      </c>
      <c r="CT113" s="6">
        <v>5.0503156835956577</v>
      </c>
      <c r="CU113" s="6">
        <v>5.0503156835956577</v>
      </c>
      <c r="CV113" s="6">
        <v>5.0503156835956577</v>
      </c>
      <c r="CW113" s="6">
        <v>5.0503156835956577</v>
      </c>
      <c r="CX113" s="6">
        <v>5.0503156835956577</v>
      </c>
      <c r="CY113" s="6">
        <v>5.0503156835956577</v>
      </c>
      <c r="CZ113" s="6">
        <v>5.0503156835956577</v>
      </c>
      <c r="DA113" s="6">
        <v>5.0503156835956577</v>
      </c>
      <c r="DB113" s="6">
        <v>5.0503156835956577</v>
      </c>
      <c r="DC113" s="6">
        <v>5.0503156835956577</v>
      </c>
      <c r="DD113" s="6">
        <v>5.0503156835956577</v>
      </c>
      <c r="DE113" s="6">
        <v>5.0503156835956577</v>
      </c>
      <c r="DF113" s="6">
        <v>5.0503156835956577</v>
      </c>
      <c r="DG113" s="6">
        <v>5.0503156835956577</v>
      </c>
      <c r="DH113" s="6">
        <v>5.0503156835956577</v>
      </c>
      <c r="DI113" s="6">
        <v>5.0503156835956577</v>
      </c>
      <c r="DJ113" s="6">
        <v>5.0503156835956577</v>
      </c>
      <c r="DK113" s="6">
        <v>5.0503156835956577</v>
      </c>
      <c r="DL113" s="6">
        <v>5.0503156835956577</v>
      </c>
      <c r="DM113" s="6">
        <v>5.0503156835956577</v>
      </c>
      <c r="DN113" s="6">
        <v>5.0503156835956577</v>
      </c>
      <c r="DO113" s="6">
        <v>5.0503156835956577</v>
      </c>
    </row>
    <row r="114" spans="1:119" x14ac:dyDescent="0.2">
      <c r="A114" s="5">
        <v>40694</v>
      </c>
      <c r="B114" s="1" t="s">
        <v>73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0" t="s">
        <v>74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P114" s="11" t="s">
        <v>75</v>
      </c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Q114" s="11" t="s">
        <v>76</v>
      </c>
      <c r="BR114" s="6">
        <v>3.4046153439153439</v>
      </c>
      <c r="BS114" s="6">
        <v>3.4827089569160998</v>
      </c>
      <c r="BT114" s="6">
        <v>3.5608025699168557</v>
      </c>
      <c r="BU114" s="6">
        <v>3.6388961829176116</v>
      </c>
      <c r="BV114" s="6">
        <v>3.7169897959183675</v>
      </c>
      <c r="BW114" s="6">
        <v>3.8731770219198793</v>
      </c>
      <c r="BX114" s="6">
        <v>4.0293642479213911</v>
      </c>
      <c r="BY114" s="6">
        <v>4.1855514739229029</v>
      </c>
      <c r="BZ114" s="6">
        <v>4.3417386999244147</v>
      </c>
      <c r="CA114" s="6">
        <v>4.4979259259259257</v>
      </c>
      <c r="CB114" s="6">
        <v>4.5497777777777779</v>
      </c>
      <c r="CC114" s="6">
        <v>4.6016296296296302</v>
      </c>
      <c r="CD114" s="6">
        <v>4.6534814814814824</v>
      </c>
      <c r="CE114" s="6">
        <v>4.7053333333333347</v>
      </c>
      <c r="CF114" s="6">
        <v>4.7571851851851861</v>
      </c>
      <c r="CG114" s="6">
        <v>4.7584675862765913</v>
      </c>
      <c r="CH114" s="6">
        <v>4.7597499873679965</v>
      </c>
      <c r="CI114" s="6">
        <v>4.7610323884594017</v>
      </c>
      <c r="CJ114" s="6">
        <v>4.7623147895508069</v>
      </c>
      <c r="CK114" s="6">
        <v>4.7635971906422112</v>
      </c>
      <c r="CL114" s="6">
        <v>4.7602381713777628</v>
      </c>
      <c r="CM114" s="6">
        <v>4.7568791521133145</v>
      </c>
      <c r="CN114" s="6">
        <v>4.7535201328488661</v>
      </c>
      <c r="CO114" s="6">
        <v>4.7501611135844177</v>
      </c>
      <c r="CP114" s="6">
        <v>4.7468020943199702</v>
      </c>
      <c r="CQ114" s="6">
        <v>4.7468020943199702</v>
      </c>
      <c r="CR114" s="6">
        <v>4.7468020943199702</v>
      </c>
      <c r="CS114" s="6">
        <v>4.7468020943199702</v>
      </c>
      <c r="CT114" s="6">
        <v>4.7468020943199702</v>
      </c>
      <c r="CU114" s="6">
        <v>4.7468020943199702</v>
      </c>
      <c r="CV114" s="6">
        <v>4.7468020943199702</v>
      </c>
      <c r="CW114" s="6">
        <v>4.7468020943199702</v>
      </c>
      <c r="CX114" s="6">
        <v>4.7468020943199702</v>
      </c>
      <c r="CY114" s="6">
        <v>4.7468020943199702</v>
      </c>
      <c r="CZ114" s="6">
        <v>4.7468020943199702</v>
      </c>
      <c r="DA114" s="6">
        <v>4.7468020943199702</v>
      </c>
      <c r="DB114" s="6">
        <v>4.7468020943199702</v>
      </c>
      <c r="DC114" s="6">
        <v>4.7468020943199702</v>
      </c>
      <c r="DD114" s="6">
        <v>4.7468020943199702</v>
      </c>
      <c r="DE114" s="6">
        <v>4.7468020943199702</v>
      </c>
      <c r="DF114" s="6">
        <v>4.7468020943199702</v>
      </c>
      <c r="DG114" s="6">
        <v>4.7468020943199702</v>
      </c>
      <c r="DH114" s="6">
        <v>4.7468020943199702</v>
      </c>
      <c r="DI114" s="6">
        <v>4.7468020943199702</v>
      </c>
      <c r="DJ114" s="6">
        <v>4.7468020943199702</v>
      </c>
      <c r="DK114" s="6">
        <v>4.7468020943199702</v>
      </c>
      <c r="DL114" s="6">
        <v>4.7468020943199702</v>
      </c>
      <c r="DM114" s="6">
        <v>4.7468020943199702</v>
      </c>
      <c r="DN114" s="6">
        <v>4.7468020943199702</v>
      </c>
      <c r="DO114" s="6">
        <v>4.7468020943199702</v>
      </c>
    </row>
    <row r="115" spans="1:119" x14ac:dyDescent="0.2">
      <c r="A115" s="5">
        <v>40724</v>
      </c>
      <c r="B115" s="20" t="s">
        <v>73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0" t="s">
        <v>74</v>
      </c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P115" s="11" t="s">
        <v>75</v>
      </c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Q115" s="11" t="s">
        <v>76</v>
      </c>
      <c r="BR115" s="6">
        <v>3.5158994789040161</v>
      </c>
      <c r="BS115" s="6">
        <v>3.5988690536224563</v>
      </c>
      <c r="BT115" s="6">
        <v>3.6818386283408966</v>
      </c>
      <c r="BU115" s="6">
        <v>3.7648082030593368</v>
      </c>
      <c r="BV115" s="6">
        <v>3.8477777777777771</v>
      </c>
      <c r="BW115" s="6">
        <v>4.0137169272146576</v>
      </c>
      <c r="BX115" s="6">
        <v>4.179656076651538</v>
      </c>
      <c r="BY115" s="6">
        <v>4.3455952260884185</v>
      </c>
      <c r="BZ115" s="6">
        <v>4.511534375525299</v>
      </c>
      <c r="CA115" s="6">
        <v>4.6774735249621786</v>
      </c>
      <c r="CB115" s="6">
        <v>4.721346444780635</v>
      </c>
      <c r="CC115" s="6">
        <v>4.7652193645990915</v>
      </c>
      <c r="CD115" s="6">
        <v>4.8090922844175479</v>
      </c>
      <c r="CE115" s="6">
        <v>4.8529652042360043</v>
      </c>
      <c r="CF115" s="6">
        <v>4.8968381240544625</v>
      </c>
      <c r="CG115" s="6">
        <v>4.929654176832905</v>
      </c>
      <c r="CH115" s="6">
        <v>4.9624702296113474</v>
      </c>
      <c r="CI115" s="6">
        <v>4.9952862823897899</v>
      </c>
      <c r="CJ115" s="6">
        <v>5.0281023351682324</v>
      </c>
      <c r="CK115" s="6">
        <v>5.0609183879466739</v>
      </c>
      <c r="CL115" s="6">
        <v>5.0705911678694537</v>
      </c>
      <c r="CM115" s="6">
        <v>5.0802639477922336</v>
      </c>
      <c r="CN115" s="6">
        <v>5.0899367277150134</v>
      </c>
      <c r="CO115" s="6">
        <v>5.0996095076377932</v>
      </c>
      <c r="CP115" s="6">
        <v>5.1092822875605739</v>
      </c>
      <c r="CQ115" s="6">
        <v>5.1092822875605739</v>
      </c>
      <c r="CR115" s="6">
        <v>5.1092822875605739</v>
      </c>
      <c r="CS115" s="6">
        <v>5.1092822875605739</v>
      </c>
      <c r="CT115" s="6">
        <v>5.1092822875605739</v>
      </c>
      <c r="CU115" s="6">
        <v>5.1092822875605739</v>
      </c>
      <c r="CV115" s="6">
        <v>5.1092822875605739</v>
      </c>
      <c r="CW115" s="6">
        <v>5.1092822875605739</v>
      </c>
      <c r="CX115" s="6">
        <v>5.1092822875605739</v>
      </c>
      <c r="CY115" s="6">
        <v>5.1092822875605739</v>
      </c>
      <c r="CZ115" s="6">
        <v>5.1092822875605739</v>
      </c>
      <c r="DA115" s="6">
        <v>5.1092822875605739</v>
      </c>
      <c r="DB115" s="6">
        <v>5.1092822875605739</v>
      </c>
      <c r="DC115" s="6">
        <v>5.1092822875605739</v>
      </c>
      <c r="DD115" s="6">
        <v>5.1092822875605739</v>
      </c>
      <c r="DE115" s="6">
        <v>5.1092822875605739</v>
      </c>
      <c r="DF115" s="6">
        <v>5.1092822875605739</v>
      </c>
      <c r="DG115" s="6">
        <v>5.1092822875605739</v>
      </c>
      <c r="DH115" s="6">
        <v>5.1092822875605739</v>
      </c>
      <c r="DI115" s="6">
        <v>5.1092822875605739</v>
      </c>
      <c r="DJ115" s="6">
        <v>5.1092822875605739</v>
      </c>
      <c r="DK115" s="6">
        <v>5.1092822875605739</v>
      </c>
      <c r="DL115" s="6">
        <v>5.1092822875605739</v>
      </c>
      <c r="DM115" s="6">
        <v>5.1092822875605739</v>
      </c>
      <c r="DN115" s="6">
        <v>5.1092822875605739</v>
      </c>
      <c r="DO115" s="6">
        <v>5.1092822875605739</v>
      </c>
    </row>
    <row r="116" spans="1:119" x14ac:dyDescent="0.2">
      <c r="A116" s="5">
        <v>40755</v>
      </c>
      <c r="B116" s="1" t="s">
        <v>73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0" t="s">
        <v>74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P116" s="11" t="s">
        <v>75</v>
      </c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Q116" s="11" t="s">
        <v>76</v>
      </c>
      <c r="BR116" s="6">
        <v>3.1848939752696657</v>
      </c>
      <c r="BS116" s="6">
        <v>3.2657008681925808</v>
      </c>
      <c r="BT116" s="6">
        <v>3.3465077611154959</v>
      </c>
      <c r="BU116" s="6">
        <v>3.427314654038411</v>
      </c>
      <c r="BV116" s="6">
        <v>3.5081215469613261</v>
      </c>
      <c r="BW116" s="6">
        <v>3.6697353328071562</v>
      </c>
      <c r="BX116" s="6">
        <v>3.8313491186529864</v>
      </c>
      <c r="BY116" s="6">
        <v>3.9929629044988166</v>
      </c>
      <c r="BZ116" s="6">
        <v>4.1545766903446468</v>
      </c>
      <c r="CA116" s="6">
        <v>4.3161904761904761</v>
      </c>
      <c r="CB116" s="6">
        <v>4.373910533910534</v>
      </c>
      <c r="CC116" s="6">
        <v>4.4316305916305918</v>
      </c>
      <c r="CD116" s="6">
        <v>4.4893506493506496</v>
      </c>
      <c r="CE116" s="6">
        <v>4.5470707070707075</v>
      </c>
      <c r="CF116" s="6">
        <v>4.6047907647907644</v>
      </c>
      <c r="CG116" s="6">
        <v>4.5984371577727954</v>
      </c>
      <c r="CH116" s="6">
        <v>4.5920835507548263</v>
      </c>
      <c r="CI116" s="6">
        <v>4.5857299437368573</v>
      </c>
      <c r="CJ116" s="6">
        <v>4.5793763367188882</v>
      </c>
      <c r="CK116" s="6">
        <v>4.5730227297009183</v>
      </c>
      <c r="CL116" s="6">
        <v>4.5632459689584826</v>
      </c>
      <c r="CM116" s="6">
        <v>4.5534692082160468</v>
      </c>
      <c r="CN116" s="6">
        <v>4.5436924474736111</v>
      </c>
      <c r="CO116" s="6">
        <v>4.5339156867311754</v>
      </c>
      <c r="CP116" s="6">
        <v>4.5241389259887388</v>
      </c>
      <c r="CQ116" s="6">
        <v>4.5241389259887388</v>
      </c>
      <c r="CR116" s="6">
        <v>4.5241389259887388</v>
      </c>
      <c r="CS116" s="6">
        <v>4.5241389259887388</v>
      </c>
      <c r="CT116" s="6">
        <v>4.5241389259887388</v>
      </c>
      <c r="CU116" s="6">
        <v>4.5241389259887388</v>
      </c>
      <c r="CV116" s="6">
        <v>4.5241389259887388</v>
      </c>
      <c r="CW116" s="6">
        <v>4.5241389259887388</v>
      </c>
      <c r="CX116" s="6">
        <v>4.5241389259887388</v>
      </c>
      <c r="CY116" s="6">
        <v>4.5241389259887388</v>
      </c>
      <c r="CZ116" s="6">
        <v>4.5241389259887388</v>
      </c>
      <c r="DA116" s="6">
        <v>4.5241389259887388</v>
      </c>
      <c r="DB116" s="6">
        <v>4.5241389259887388</v>
      </c>
      <c r="DC116" s="6">
        <v>4.5241389259887388</v>
      </c>
      <c r="DD116" s="6">
        <v>4.5241389259887388</v>
      </c>
      <c r="DE116" s="6">
        <v>4.5241389259887388</v>
      </c>
      <c r="DF116" s="6">
        <v>4.5241389259887388</v>
      </c>
      <c r="DG116" s="6">
        <v>4.5241389259887388</v>
      </c>
      <c r="DH116" s="6">
        <v>4.5241389259887388</v>
      </c>
      <c r="DI116" s="6">
        <v>4.5241389259887388</v>
      </c>
      <c r="DJ116" s="6">
        <v>4.5241389259887388</v>
      </c>
      <c r="DK116" s="6">
        <v>4.5241389259887388</v>
      </c>
      <c r="DL116" s="6">
        <v>4.5241389259887388</v>
      </c>
      <c r="DM116" s="6">
        <v>4.5241389259887388</v>
      </c>
      <c r="DN116" s="6">
        <v>4.5241389259887388</v>
      </c>
      <c r="DO116" s="6">
        <v>4.5241389259887388</v>
      </c>
    </row>
    <row r="117" spans="1:119" x14ac:dyDescent="0.2">
      <c r="A117" s="5">
        <v>40786</v>
      </c>
      <c r="B117" s="20" t="s">
        <v>73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20" t="s">
        <v>74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P117" s="11" t="s">
        <v>75</v>
      </c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Q117" s="11" t="s">
        <v>76</v>
      </c>
      <c r="BR117" s="6">
        <v>3.5031584364588295</v>
      </c>
      <c r="BS117" s="6">
        <v>3.5772409864350312</v>
      </c>
      <c r="BT117" s="6">
        <v>3.6513235364112329</v>
      </c>
      <c r="BU117" s="6">
        <v>3.7254060863874345</v>
      </c>
      <c r="BV117" s="6">
        <v>3.7994886363636362</v>
      </c>
      <c r="BW117" s="6">
        <v>3.94765373631604</v>
      </c>
      <c r="BX117" s="6">
        <v>4.0958188362684433</v>
      </c>
      <c r="BY117" s="6">
        <v>4.2439839362208467</v>
      </c>
      <c r="BZ117" s="6">
        <v>4.39214903617325</v>
      </c>
      <c r="CA117" s="6">
        <v>4.5403141361256543</v>
      </c>
      <c r="CB117" s="6">
        <v>4.5691099476439785</v>
      </c>
      <c r="CC117" s="6">
        <v>4.5979057591623027</v>
      </c>
      <c r="CD117" s="6">
        <v>4.6267015706806269</v>
      </c>
      <c r="CE117" s="6">
        <v>4.6554973821989512</v>
      </c>
      <c r="CF117" s="6">
        <v>4.6842931937172771</v>
      </c>
      <c r="CG117" s="6">
        <v>4.7284790960620242</v>
      </c>
      <c r="CH117" s="6">
        <v>4.7726649984067713</v>
      </c>
      <c r="CI117" s="6">
        <v>4.8168509007515183</v>
      </c>
      <c r="CJ117" s="6">
        <v>4.8610368030962654</v>
      </c>
      <c r="CK117" s="6">
        <v>4.9052227054410125</v>
      </c>
      <c r="CL117" s="6">
        <v>4.9015046508592048</v>
      </c>
      <c r="CM117" s="6">
        <v>4.8977865962773972</v>
      </c>
      <c r="CN117" s="6">
        <v>4.8940685416955896</v>
      </c>
      <c r="CO117" s="6">
        <v>4.890350487113782</v>
      </c>
      <c r="CP117" s="6">
        <v>4.8866324325319734</v>
      </c>
      <c r="CQ117" s="6">
        <v>4.8866324325319734</v>
      </c>
      <c r="CR117" s="6">
        <v>4.8866324325319734</v>
      </c>
      <c r="CS117" s="6">
        <v>4.8866324325319734</v>
      </c>
      <c r="CT117" s="6">
        <v>4.8866324325319734</v>
      </c>
      <c r="CU117" s="6">
        <v>4.8866324325319734</v>
      </c>
      <c r="CV117" s="6">
        <v>4.8866324325319734</v>
      </c>
      <c r="CW117" s="6">
        <v>4.8866324325319734</v>
      </c>
      <c r="CX117" s="6">
        <v>4.8866324325319734</v>
      </c>
      <c r="CY117" s="6">
        <v>4.8866324325319734</v>
      </c>
      <c r="CZ117" s="6">
        <v>4.8866324325319734</v>
      </c>
      <c r="DA117" s="6">
        <v>4.8866324325319734</v>
      </c>
      <c r="DB117" s="6">
        <v>4.8866324325319734</v>
      </c>
      <c r="DC117" s="6">
        <v>4.8866324325319734</v>
      </c>
      <c r="DD117" s="6">
        <v>4.8866324325319734</v>
      </c>
      <c r="DE117" s="6">
        <v>4.8866324325319734</v>
      </c>
      <c r="DF117" s="6">
        <v>4.8866324325319734</v>
      </c>
      <c r="DG117" s="6">
        <v>4.8866324325319734</v>
      </c>
      <c r="DH117" s="6">
        <v>4.8866324325319734</v>
      </c>
      <c r="DI117" s="6">
        <v>4.8866324325319734</v>
      </c>
      <c r="DJ117" s="6">
        <v>4.8866324325319734</v>
      </c>
      <c r="DK117" s="6">
        <v>4.8866324325319734</v>
      </c>
      <c r="DL117" s="6">
        <v>4.8866324325319734</v>
      </c>
      <c r="DM117" s="6">
        <v>4.8866324325319734</v>
      </c>
      <c r="DN117" s="6">
        <v>4.8866324325319734</v>
      </c>
      <c r="DO117" s="6">
        <v>4.8866324325319734</v>
      </c>
    </row>
    <row r="118" spans="1:119" x14ac:dyDescent="0.2">
      <c r="A118" s="5">
        <v>40816</v>
      </c>
      <c r="B118" s="1" t="s">
        <v>73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20" t="s">
        <v>74</v>
      </c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P118" s="11" t="s">
        <v>75</v>
      </c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Q118" s="11" t="s">
        <v>76</v>
      </c>
      <c r="BR118" s="6">
        <v>3.6753866813159983</v>
      </c>
      <c r="BS118" s="6">
        <v>3.7444469877311848</v>
      </c>
      <c r="BT118" s="6">
        <v>3.8135072941463712</v>
      </c>
      <c r="BU118" s="6">
        <v>3.8825676005615577</v>
      </c>
      <c r="BV118" s="6">
        <v>3.9516279069767442</v>
      </c>
      <c r="BW118" s="6">
        <v>4.0897485198071175</v>
      </c>
      <c r="BX118" s="6">
        <v>4.2278691326374904</v>
      </c>
      <c r="BY118" s="6">
        <v>4.3659897454678633</v>
      </c>
      <c r="BZ118" s="6">
        <v>4.5041103582982362</v>
      </c>
      <c r="CA118" s="6">
        <v>4.6422309711286101</v>
      </c>
      <c r="CB118" s="6">
        <v>4.6369816272965885</v>
      </c>
      <c r="CC118" s="6">
        <v>4.6317322834645669</v>
      </c>
      <c r="CD118" s="6">
        <v>4.6264829396325453</v>
      </c>
      <c r="CE118" s="6">
        <v>4.6212335958005237</v>
      </c>
      <c r="CF118" s="6">
        <v>4.6159842519685039</v>
      </c>
      <c r="CG118" s="6">
        <v>4.6077282505781367</v>
      </c>
      <c r="CH118" s="6">
        <v>4.5994722491877695</v>
      </c>
      <c r="CI118" s="6">
        <v>4.5912162477974023</v>
      </c>
      <c r="CJ118" s="6">
        <v>4.5829602464070351</v>
      </c>
      <c r="CK118" s="6">
        <v>4.5747042450166662</v>
      </c>
      <c r="CL118" s="6">
        <v>4.5579303939404587</v>
      </c>
      <c r="CM118" s="6">
        <v>4.5411565428642513</v>
      </c>
      <c r="CN118" s="6">
        <v>4.5243826917880439</v>
      </c>
      <c r="CO118" s="6">
        <v>4.5076088407118364</v>
      </c>
      <c r="CP118" s="6">
        <v>4.4908349896356308</v>
      </c>
      <c r="CQ118" s="6">
        <v>4.4908349896356308</v>
      </c>
      <c r="CR118" s="6">
        <v>4.4908349896356308</v>
      </c>
      <c r="CS118" s="6">
        <v>4.4908349896356308</v>
      </c>
      <c r="CT118" s="6">
        <v>4.4908349896356308</v>
      </c>
      <c r="CU118" s="6">
        <v>4.4908349896356308</v>
      </c>
      <c r="CV118" s="6">
        <v>4.4908349896356308</v>
      </c>
      <c r="CW118" s="6">
        <v>4.4908349896356308</v>
      </c>
      <c r="CX118" s="6">
        <v>4.4908349896356308</v>
      </c>
      <c r="CY118" s="6">
        <v>4.4908349896356308</v>
      </c>
      <c r="CZ118" s="6">
        <v>4.4908349896356308</v>
      </c>
      <c r="DA118" s="6">
        <v>4.4908349896356308</v>
      </c>
      <c r="DB118" s="6">
        <v>4.4908349896356308</v>
      </c>
      <c r="DC118" s="6">
        <v>4.4908349896356308</v>
      </c>
      <c r="DD118" s="6">
        <v>4.4908349896356308</v>
      </c>
      <c r="DE118" s="6">
        <v>4.4908349896356308</v>
      </c>
      <c r="DF118" s="6">
        <v>4.4908349896356308</v>
      </c>
      <c r="DG118" s="6">
        <v>4.4908349896356308</v>
      </c>
      <c r="DH118" s="6">
        <v>4.4908349896356308</v>
      </c>
      <c r="DI118" s="6">
        <v>4.4908349896356308</v>
      </c>
      <c r="DJ118" s="6">
        <v>4.4908349896356308</v>
      </c>
      <c r="DK118" s="6">
        <v>4.4908349896356308</v>
      </c>
      <c r="DL118" s="6">
        <v>4.4908349896356308</v>
      </c>
      <c r="DM118" s="6">
        <v>4.4908349896356308</v>
      </c>
      <c r="DN118" s="6">
        <v>4.4908349896356308</v>
      </c>
      <c r="DO118" s="6">
        <v>4.4908349896356308</v>
      </c>
    </row>
    <row r="119" spans="1:119" x14ac:dyDescent="0.2">
      <c r="A119" s="5">
        <v>40847</v>
      </c>
      <c r="B119" s="20" t="s">
        <v>73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20" t="s">
        <v>74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P119" s="11" t="s">
        <v>75</v>
      </c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Q119" s="11" t="s">
        <v>76</v>
      </c>
      <c r="BR119" s="6">
        <v>3.1932549019607839</v>
      </c>
      <c r="BS119" s="6">
        <v>3.2711176470588232</v>
      </c>
      <c r="BT119" s="6">
        <v>3.3489803921568626</v>
      </c>
      <c r="BU119" s="6">
        <v>3.426843137254902</v>
      </c>
      <c r="BV119" s="6">
        <v>3.5047058823529413</v>
      </c>
      <c r="BW119" s="6">
        <v>3.6604313725490196</v>
      </c>
      <c r="BX119" s="6">
        <v>3.8161568627450979</v>
      </c>
      <c r="BY119" s="6">
        <v>3.9718823529411762</v>
      </c>
      <c r="BZ119" s="6">
        <v>4.1276078431372545</v>
      </c>
      <c r="CA119" s="6">
        <v>4.2833333333333332</v>
      </c>
      <c r="CB119" s="6">
        <v>4.3388888888888886</v>
      </c>
      <c r="CC119" s="6">
        <v>4.3944444444444439</v>
      </c>
      <c r="CD119" s="6">
        <v>4.4499999999999993</v>
      </c>
      <c r="CE119" s="6">
        <v>4.5055555555555546</v>
      </c>
      <c r="CF119" s="6">
        <v>4.5611111111111118</v>
      </c>
      <c r="CG119" s="6">
        <v>4.5354143424036284</v>
      </c>
      <c r="CH119" s="6">
        <v>4.509717573696145</v>
      </c>
      <c r="CI119" s="6">
        <v>4.4840208049886616</v>
      </c>
      <c r="CJ119" s="6">
        <v>4.4583240362811782</v>
      </c>
      <c r="CK119" s="6">
        <v>4.4326272675736966</v>
      </c>
      <c r="CL119" s="6">
        <v>4.4090838526552822</v>
      </c>
      <c r="CM119" s="6">
        <v>4.3855404377368679</v>
      </c>
      <c r="CN119" s="6">
        <v>4.3619970228184535</v>
      </c>
      <c r="CO119" s="6">
        <v>4.3384536079000391</v>
      </c>
      <c r="CP119" s="6">
        <v>4.3149101929816229</v>
      </c>
      <c r="CQ119" s="6">
        <v>4.3149101929816229</v>
      </c>
      <c r="CR119" s="6">
        <v>4.3149101929816229</v>
      </c>
      <c r="CS119" s="6">
        <v>4.3149101929816229</v>
      </c>
      <c r="CT119" s="6">
        <v>4.3149101929816229</v>
      </c>
      <c r="CU119" s="6">
        <v>4.3149101929816229</v>
      </c>
      <c r="CV119" s="6">
        <v>4.3149101929816229</v>
      </c>
      <c r="CW119" s="6">
        <v>4.3149101929816229</v>
      </c>
      <c r="CX119" s="6">
        <v>4.3149101929816229</v>
      </c>
      <c r="CY119" s="6">
        <v>4.3149101929816229</v>
      </c>
      <c r="CZ119" s="6">
        <v>4.3149101929816229</v>
      </c>
      <c r="DA119" s="6">
        <v>4.3149101929816229</v>
      </c>
      <c r="DB119" s="6">
        <v>4.3149101929816229</v>
      </c>
      <c r="DC119" s="6">
        <v>4.3149101929816229</v>
      </c>
      <c r="DD119" s="6">
        <v>4.3149101929816229</v>
      </c>
      <c r="DE119" s="6">
        <v>4.3149101929816229</v>
      </c>
      <c r="DF119" s="6">
        <v>4.3149101929816229</v>
      </c>
      <c r="DG119" s="6">
        <v>4.3149101929816229</v>
      </c>
      <c r="DH119" s="6">
        <v>4.3149101929816229</v>
      </c>
      <c r="DI119" s="6">
        <v>4.3149101929816229</v>
      </c>
      <c r="DJ119" s="6">
        <v>4.3149101929816229</v>
      </c>
      <c r="DK119" s="6">
        <v>4.3149101929816229</v>
      </c>
      <c r="DL119" s="6">
        <v>4.3149101929816229</v>
      </c>
      <c r="DM119" s="6">
        <v>4.3149101929816229</v>
      </c>
      <c r="DN119" s="6">
        <v>4.3149101929816229</v>
      </c>
      <c r="DO119" s="6">
        <v>4.3149101929816229</v>
      </c>
    </row>
    <row r="120" spans="1:119" x14ac:dyDescent="0.2">
      <c r="A120" s="5">
        <v>40877</v>
      </c>
      <c r="B120" s="1" t="s">
        <v>73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20" t="s">
        <v>74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P120" s="11" t="s">
        <v>75</v>
      </c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Q120" s="11" t="s">
        <v>76</v>
      </c>
      <c r="BR120" s="6">
        <v>3.4371098799630659</v>
      </c>
      <c r="BS120" s="6">
        <v>3.5307710064635276</v>
      </c>
      <c r="BT120" s="6">
        <v>3.6244321329639893</v>
      </c>
      <c r="BU120" s="6">
        <v>3.7180932594644509</v>
      </c>
      <c r="BV120" s="6">
        <v>3.8117543859649126</v>
      </c>
      <c r="BW120" s="6">
        <v>3.9990766389658359</v>
      </c>
      <c r="BX120" s="6">
        <v>4.1863988919667587</v>
      </c>
      <c r="BY120" s="6">
        <v>4.3737211449676821</v>
      </c>
      <c r="BZ120" s="6">
        <v>4.5610433979686054</v>
      </c>
      <c r="CA120" s="6">
        <v>4.7483656509695287</v>
      </c>
      <c r="CB120" s="6">
        <v>4.8093074792243762</v>
      </c>
      <c r="CC120" s="6">
        <v>4.8702493074792237</v>
      </c>
      <c r="CD120" s="6">
        <v>4.9311911357340712</v>
      </c>
      <c r="CE120" s="6">
        <v>4.9921329639889187</v>
      </c>
      <c r="CF120" s="6">
        <v>5.053074792243768</v>
      </c>
      <c r="CG120" s="6">
        <v>4.9934541960378054</v>
      </c>
      <c r="CH120" s="6">
        <v>4.9338335998318428</v>
      </c>
      <c r="CI120" s="6">
        <v>4.8742130036258802</v>
      </c>
      <c r="CJ120" s="6">
        <v>4.8145924074199176</v>
      </c>
      <c r="CK120" s="6">
        <v>4.7549718112139567</v>
      </c>
      <c r="CL120" s="6">
        <v>4.7104770743718509</v>
      </c>
      <c r="CM120" s="6">
        <v>4.6659823375297451</v>
      </c>
      <c r="CN120" s="6">
        <v>4.6214876006876393</v>
      </c>
      <c r="CO120" s="6">
        <v>4.5769928638455335</v>
      </c>
      <c r="CP120" s="6">
        <v>4.5324981270034295</v>
      </c>
      <c r="CQ120" s="6">
        <v>4.5324981270034295</v>
      </c>
      <c r="CR120" s="6">
        <v>4.5324981270034295</v>
      </c>
      <c r="CS120" s="6">
        <v>4.5324981270034295</v>
      </c>
      <c r="CT120" s="6">
        <v>4.5324981270034295</v>
      </c>
      <c r="CU120" s="6">
        <v>4.5324981270034295</v>
      </c>
      <c r="CV120" s="6">
        <v>4.5324981270034295</v>
      </c>
      <c r="CW120" s="6">
        <v>4.5324981270034295</v>
      </c>
      <c r="CX120" s="6">
        <v>4.5324981270034295</v>
      </c>
      <c r="CY120" s="6">
        <v>4.5324981270034295</v>
      </c>
      <c r="CZ120" s="6">
        <v>4.5324981270034295</v>
      </c>
      <c r="DA120" s="6">
        <v>4.5324981270034295</v>
      </c>
      <c r="DB120" s="6">
        <v>4.5324981270034295</v>
      </c>
      <c r="DC120" s="6">
        <v>4.5324981270034295</v>
      </c>
      <c r="DD120" s="6">
        <v>4.5324981270034295</v>
      </c>
      <c r="DE120" s="6">
        <v>4.5324981270034295</v>
      </c>
      <c r="DF120" s="6">
        <v>4.5324981270034295</v>
      </c>
      <c r="DG120" s="6">
        <v>4.5324981270034295</v>
      </c>
      <c r="DH120" s="6">
        <v>4.5324981270034295</v>
      </c>
      <c r="DI120" s="6">
        <v>4.5324981270034295</v>
      </c>
      <c r="DJ120" s="6">
        <v>4.5324981270034295</v>
      </c>
      <c r="DK120" s="6">
        <v>4.5324981270034295</v>
      </c>
      <c r="DL120" s="6">
        <v>4.5324981270034295</v>
      </c>
      <c r="DM120" s="6">
        <v>4.5324981270034295</v>
      </c>
      <c r="DN120" s="6">
        <v>4.5324981270034295</v>
      </c>
      <c r="DO120" s="6">
        <v>4.5324981270034295</v>
      </c>
    </row>
    <row r="121" spans="1:119" x14ac:dyDescent="0.2">
      <c r="A121" s="5">
        <v>40908</v>
      </c>
      <c r="B121" s="20" t="s">
        <v>73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20" t="s">
        <v>74</v>
      </c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P121" s="11" t="s">
        <v>75</v>
      </c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Q121" s="11" t="s">
        <v>76</v>
      </c>
      <c r="BR121" s="6">
        <v>2.8811241940005607</v>
      </c>
      <c r="BS121" s="6">
        <v>2.9721937202130642</v>
      </c>
      <c r="BT121" s="6">
        <v>3.0632632464255676</v>
      </c>
      <c r="BU121" s="6">
        <v>3.154332772638071</v>
      </c>
      <c r="BV121" s="6">
        <v>3.2454022988505744</v>
      </c>
      <c r="BW121" s="6">
        <v>3.4275413512755817</v>
      </c>
      <c r="BX121" s="6">
        <v>3.609680403700589</v>
      </c>
      <c r="BY121" s="6">
        <v>3.7918194561255962</v>
      </c>
      <c r="BZ121" s="6">
        <v>3.9739585085506035</v>
      </c>
      <c r="CA121" s="6">
        <v>4.1560975609756099</v>
      </c>
      <c r="CB121" s="6">
        <v>4.2319783197831979</v>
      </c>
      <c r="CC121" s="6">
        <v>4.307859078590786</v>
      </c>
      <c r="CD121" s="6">
        <v>4.383739837398374</v>
      </c>
      <c r="CE121" s="6">
        <v>4.4596205962059621</v>
      </c>
      <c r="CF121" s="6">
        <v>4.5355013550135501</v>
      </c>
      <c r="CG121" s="6">
        <v>4.4665798674102444</v>
      </c>
      <c r="CH121" s="6">
        <v>4.3976583798069386</v>
      </c>
      <c r="CI121" s="6">
        <v>4.3287368922036329</v>
      </c>
      <c r="CJ121" s="6">
        <v>4.2598154046003271</v>
      </c>
      <c r="CK121" s="6">
        <v>4.1908939169970223</v>
      </c>
      <c r="CL121" s="6">
        <v>4.1474995151690477</v>
      </c>
      <c r="CM121" s="6">
        <v>4.1041051133410731</v>
      </c>
      <c r="CN121" s="6">
        <v>4.0607107115130985</v>
      </c>
      <c r="CO121" s="6">
        <v>4.0173163096851239</v>
      </c>
      <c r="CP121" s="6">
        <v>3.9739219078571493</v>
      </c>
      <c r="CQ121" s="6">
        <v>3.9739219078571493</v>
      </c>
      <c r="CR121" s="6">
        <v>3.9739219078571493</v>
      </c>
      <c r="CS121" s="6">
        <v>3.9739219078571493</v>
      </c>
      <c r="CT121" s="6">
        <v>3.9739219078571493</v>
      </c>
      <c r="CU121" s="6">
        <v>3.9739219078571493</v>
      </c>
      <c r="CV121" s="6">
        <v>3.9739219078571493</v>
      </c>
      <c r="CW121" s="6">
        <v>3.9739219078571493</v>
      </c>
      <c r="CX121" s="6">
        <v>3.9739219078571493</v>
      </c>
      <c r="CY121" s="6">
        <v>3.9739219078571493</v>
      </c>
      <c r="CZ121" s="6">
        <v>3.9739219078571493</v>
      </c>
      <c r="DA121" s="6">
        <v>3.9739219078571493</v>
      </c>
      <c r="DB121" s="6">
        <v>3.9739219078571493</v>
      </c>
      <c r="DC121" s="6">
        <v>3.9739219078571493</v>
      </c>
      <c r="DD121" s="6">
        <v>3.9739219078571493</v>
      </c>
      <c r="DE121" s="6">
        <v>3.9739219078571493</v>
      </c>
      <c r="DF121" s="6">
        <v>3.9739219078571493</v>
      </c>
      <c r="DG121" s="6">
        <v>3.9739219078571493</v>
      </c>
      <c r="DH121" s="6">
        <v>3.9739219078571493</v>
      </c>
      <c r="DI121" s="6">
        <v>3.9739219078571493</v>
      </c>
      <c r="DJ121" s="6">
        <v>3.9739219078571493</v>
      </c>
      <c r="DK121" s="6">
        <v>3.9739219078571493</v>
      </c>
      <c r="DL121" s="6">
        <v>3.9739219078571493</v>
      </c>
      <c r="DM121" s="6">
        <v>3.9739219078571493</v>
      </c>
      <c r="DN121" s="6">
        <v>3.9739219078571493</v>
      </c>
      <c r="DO121" s="6">
        <v>3.9739219078571493</v>
      </c>
    </row>
    <row r="122" spans="1:119" x14ac:dyDescent="0.2">
      <c r="A122" s="5">
        <v>40939</v>
      </c>
      <c r="B122" s="1" t="s">
        <v>73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20" t="s">
        <v>74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P122" s="11" t="s">
        <v>75</v>
      </c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Q122" s="11" t="s">
        <v>76</v>
      </c>
      <c r="BR122" s="6">
        <v>2.373957683498745</v>
      </c>
      <c r="BS122" s="6">
        <v>2.4656561238957351</v>
      </c>
      <c r="BT122" s="6">
        <v>2.5573545642927251</v>
      </c>
      <c r="BU122" s="6">
        <v>2.6490530046897152</v>
      </c>
      <c r="BV122" s="6">
        <v>2.7407514450867052</v>
      </c>
      <c r="BW122" s="6">
        <v>2.9241483258806849</v>
      </c>
      <c r="BX122" s="6">
        <v>3.1075452066746645</v>
      </c>
      <c r="BY122" s="6">
        <v>3.2909420874686441</v>
      </c>
      <c r="BZ122" s="6">
        <v>3.4743389682626238</v>
      </c>
      <c r="CA122" s="6">
        <v>3.6577358490566039</v>
      </c>
      <c r="CB122" s="6">
        <v>3.7385319976123124</v>
      </c>
      <c r="CC122" s="6">
        <v>3.8193281461680209</v>
      </c>
      <c r="CD122" s="6">
        <v>3.9001242947237293</v>
      </c>
      <c r="CE122" s="6">
        <v>3.9809204432794378</v>
      </c>
      <c r="CF122" s="6">
        <v>4.0617165918351468</v>
      </c>
      <c r="CG122" s="6">
        <v>4.0174612883498604</v>
      </c>
      <c r="CH122" s="6">
        <v>3.9732059848645744</v>
      </c>
      <c r="CI122" s="6">
        <v>3.9289506813792885</v>
      </c>
      <c r="CJ122" s="6">
        <v>3.8846953778940025</v>
      </c>
      <c r="CK122" s="6">
        <v>3.8404400744087166</v>
      </c>
      <c r="CL122" s="6">
        <v>3.8088289590680242</v>
      </c>
      <c r="CM122" s="6">
        <v>3.7772178437273318</v>
      </c>
      <c r="CN122" s="6">
        <v>3.7456067283866394</v>
      </c>
      <c r="CO122" s="6">
        <v>3.7139956130459471</v>
      </c>
      <c r="CP122" s="6">
        <v>3.6823844977052538</v>
      </c>
      <c r="CQ122" s="6">
        <v>3.6823844977052538</v>
      </c>
      <c r="CR122" s="6">
        <v>3.6823844977052538</v>
      </c>
      <c r="CS122" s="6">
        <v>3.6823844977052538</v>
      </c>
      <c r="CT122" s="6">
        <v>3.6823844977052538</v>
      </c>
      <c r="CU122" s="6">
        <v>3.6823844977052538</v>
      </c>
      <c r="CV122" s="6">
        <v>3.6823844977052538</v>
      </c>
      <c r="CW122" s="6">
        <v>3.6823844977052538</v>
      </c>
      <c r="CX122" s="6">
        <v>3.6823844977052538</v>
      </c>
      <c r="CY122" s="6">
        <v>3.6823844977052538</v>
      </c>
      <c r="CZ122" s="6">
        <v>3.6823844977052538</v>
      </c>
      <c r="DA122" s="6">
        <v>3.6823844977052538</v>
      </c>
      <c r="DB122" s="6">
        <v>3.6823844977052538</v>
      </c>
      <c r="DC122" s="6">
        <v>3.6823844977052538</v>
      </c>
      <c r="DD122" s="6">
        <v>3.6823844977052538</v>
      </c>
      <c r="DE122" s="6">
        <v>3.6823844977052538</v>
      </c>
      <c r="DF122" s="6">
        <v>3.6823844977052538</v>
      </c>
      <c r="DG122" s="6">
        <v>3.6823844977052538</v>
      </c>
      <c r="DH122" s="6">
        <v>3.6823844977052538</v>
      </c>
      <c r="DI122" s="6">
        <v>3.6823844977052538</v>
      </c>
      <c r="DJ122" s="6">
        <v>3.6823844977052538</v>
      </c>
      <c r="DK122" s="6">
        <v>3.6823844977052538</v>
      </c>
      <c r="DL122" s="6">
        <v>3.6823844977052538</v>
      </c>
      <c r="DM122" s="6">
        <v>3.6823844977052538</v>
      </c>
      <c r="DN122" s="6">
        <v>3.6823844977052538</v>
      </c>
      <c r="DO122" s="6">
        <v>3.6823844977052538</v>
      </c>
    </row>
    <row r="123" spans="1:119" x14ac:dyDescent="0.2">
      <c r="A123" s="5">
        <v>40968</v>
      </c>
      <c r="B123" s="20" t="s">
        <v>73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20" t="s">
        <v>74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P123" s="11" t="s">
        <v>75</v>
      </c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Q123" s="11" t="s">
        <v>76</v>
      </c>
      <c r="BR123" s="6">
        <v>2.3430731986821378</v>
      </c>
      <c r="BS123" s="6">
        <v>2.4274972067039111</v>
      </c>
      <c r="BT123" s="6">
        <v>2.5119212147256844</v>
      </c>
      <c r="BU123" s="6">
        <v>2.5963452227474577</v>
      </c>
      <c r="BV123" s="6">
        <v>2.680769230769231</v>
      </c>
      <c r="BW123" s="6">
        <v>2.8496172468127776</v>
      </c>
      <c r="BX123" s="6">
        <v>3.0184652628563242</v>
      </c>
      <c r="BY123" s="6">
        <v>3.1873132788998708</v>
      </c>
      <c r="BZ123" s="6">
        <v>3.3561612949434174</v>
      </c>
      <c r="CA123" s="6">
        <v>3.5250093109869649</v>
      </c>
      <c r="CB123" s="6">
        <v>3.6025803563941783</v>
      </c>
      <c r="CC123" s="6">
        <v>3.6801514018013917</v>
      </c>
      <c r="CD123" s="6">
        <v>3.757722447208605</v>
      </c>
      <c r="CE123" s="6">
        <v>3.8352934926158184</v>
      </c>
      <c r="CF123" s="6">
        <v>3.9128645380230322</v>
      </c>
      <c r="CG123" s="6">
        <v>3.874539467571096</v>
      </c>
      <c r="CH123" s="6">
        <v>3.8362143971191598</v>
      </c>
      <c r="CI123" s="6">
        <v>3.7978893266672236</v>
      </c>
      <c r="CJ123" s="6">
        <v>3.7595642562152873</v>
      </c>
      <c r="CK123" s="6">
        <v>3.7212391857633511</v>
      </c>
      <c r="CL123" s="6">
        <v>3.7055251497993149</v>
      </c>
      <c r="CM123" s="6">
        <v>3.6898111138352787</v>
      </c>
      <c r="CN123" s="6">
        <v>3.6740970778712425</v>
      </c>
      <c r="CO123" s="6">
        <v>3.6583830419072063</v>
      </c>
      <c r="CP123" s="6">
        <v>3.642669005943171</v>
      </c>
      <c r="CQ123" s="6">
        <v>3.642669005943171</v>
      </c>
      <c r="CR123" s="6">
        <v>3.642669005943171</v>
      </c>
      <c r="CS123" s="6">
        <v>3.642669005943171</v>
      </c>
      <c r="CT123" s="6">
        <v>3.642669005943171</v>
      </c>
      <c r="CU123" s="6">
        <v>3.642669005943171</v>
      </c>
      <c r="CV123" s="6">
        <v>3.642669005943171</v>
      </c>
      <c r="CW123" s="6">
        <v>3.642669005943171</v>
      </c>
      <c r="CX123" s="6">
        <v>3.642669005943171</v>
      </c>
      <c r="CY123" s="6">
        <v>3.642669005943171</v>
      </c>
      <c r="CZ123" s="6">
        <v>3.642669005943171</v>
      </c>
      <c r="DA123" s="6">
        <v>3.642669005943171</v>
      </c>
      <c r="DB123" s="6">
        <v>3.642669005943171</v>
      </c>
      <c r="DC123" s="6">
        <v>3.642669005943171</v>
      </c>
      <c r="DD123" s="6">
        <v>3.642669005943171</v>
      </c>
      <c r="DE123" s="6">
        <v>3.642669005943171</v>
      </c>
      <c r="DF123" s="6">
        <v>3.642669005943171</v>
      </c>
      <c r="DG123" s="6">
        <v>3.642669005943171</v>
      </c>
      <c r="DH123" s="6">
        <v>3.642669005943171</v>
      </c>
      <c r="DI123" s="6">
        <v>3.642669005943171</v>
      </c>
      <c r="DJ123" s="6">
        <v>3.642669005943171</v>
      </c>
      <c r="DK123" s="6">
        <v>3.642669005943171</v>
      </c>
      <c r="DL123" s="6">
        <v>3.642669005943171</v>
      </c>
      <c r="DM123" s="6">
        <v>3.642669005943171</v>
      </c>
      <c r="DN123" s="6">
        <v>3.642669005943171</v>
      </c>
      <c r="DO123" s="6">
        <v>3.642669005943171</v>
      </c>
    </row>
    <row r="124" spans="1:119" x14ac:dyDescent="0.2">
      <c r="A124" s="5">
        <v>40999</v>
      </c>
      <c r="B124" s="1" t="s">
        <v>73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0" t="s">
        <v>74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P124" s="11" t="s">
        <v>75</v>
      </c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Q124" s="11" t="s">
        <v>76</v>
      </c>
      <c r="BR124" s="6">
        <v>2.1435090909090913</v>
      </c>
      <c r="BS124" s="6">
        <v>2.2298818181818185</v>
      </c>
      <c r="BT124" s="6">
        <v>2.3162545454545458</v>
      </c>
      <c r="BU124" s="6">
        <v>2.4026272727272731</v>
      </c>
      <c r="BV124" s="6">
        <v>2.4890000000000003</v>
      </c>
      <c r="BW124" s="6">
        <v>2.6617454545454549</v>
      </c>
      <c r="BX124" s="6">
        <v>2.8344909090909094</v>
      </c>
      <c r="BY124" s="6">
        <v>3.0072363636363639</v>
      </c>
      <c r="BZ124" s="6">
        <v>3.1799818181818185</v>
      </c>
      <c r="CA124" s="6">
        <v>3.3527272727272734</v>
      </c>
      <c r="CB124" s="6">
        <v>3.422790212884347</v>
      </c>
      <c r="CC124" s="6">
        <v>3.4928531530414206</v>
      </c>
      <c r="CD124" s="6">
        <v>3.5629160931984942</v>
      </c>
      <c r="CE124" s="6">
        <v>3.6329790333555678</v>
      </c>
      <c r="CF124" s="6">
        <v>3.7030419735126419</v>
      </c>
      <c r="CG124" s="6">
        <v>3.6781303847069196</v>
      </c>
      <c r="CH124" s="6">
        <v>3.6532187959011972</v>
      </c>
      <c r="CI124" s="6">
        <v>3.6283072070954749</v>
      </c>
      <c r="CJ124" s="6">
        <v>3.6033956182897526</v>
      </c>
      <c r="CK124" s="6">
        <v>3.5784840294840299</v>
      </c>
      <c r="CL124" s="6">
        <v>3.5593682400103459</v>
      </c>
      <c r="CM124" s="6">
        <v>3.5402524505366619</v>
      </c>
      <c r="CN124" s="6">
        <v>3.521136661062978</v>
      </c>
      <c r="CO124" s="6">
        <v>3.502020871589294</v>
      </c>
      <c r="CP124" s="6">
        <v>3.4829050821156091</v>
      </c>
      <c r="CQ124" s="6">
        <v>3.4829050821156091</v>
      </c>
      <c r="CR124" s="6">
        <v>3.4829050821156091</v>
      </c>
      <c r="CS124" s="6">
        <v>3.4829050821156091</v>
      </c>
      <c r="CT124" s="6">
        <v>3.4829050821156091</v>
      </c>
      <c r="CU124" s="6">
        <v>3.4829050821156091</v>
      </c>
      <c r="CV124" s="6">
        <v>3.4829050821156091</v>
      </c>
      <c r="CW124" s="6">
        <v>3.4829050821156091</v>
      </c>
      <c r="CX124" s="6">
        <v>3.4829050821156091</v>
      </c>
      <c r="CY124" s="6">
        <v>3.4829050821156091</v>
      </c>
      <c r="CZ124" s="6">
        <v>3.4829050821156091</v>
      </c>
      <c r="DA124" s="6">
        <v>3.4829050821156091</v>
      </c>
      <c r="DB124" s="6">
        <v>3.4829050821156091</v>
      </c>
      <c r="DC124" s="6">
        <v>3.4829050821156091</v>
      </c>
      <c r="DD124" s="6">
        <v>3.4829050821156091</v>
      </c>
      <c r="DE124" s="6">
        <v>3.4829050821156091</v>
      </c>
      <c r="DF124" s="6">
        <v>3.4829050821156091</v>
      </c>
      <c r="DG124" s="6">
        <v>3.4829050821156091</v>
      </c>
      <c r="DH124" s="6">
        <v>3.4829050821156091</v>
      </c>
      <c r="DI124" s="6">
        <v>3.4829050821156091</v>
      </c>
      <c r="DJ124" s="6">
        <v>3.4829050821156091</v>
      </c>
      <c r="DK124" s="6">
        <v>3.4829050821156091</v>
      </c>
      <c r="DL124" s="6">
        <v>3.4829050821156091</v>
      </c>
      <c r="DM124" s="6">
        <v>3.4829050821156091</v>
      </c>
      <c r="DN124" s="6">
        <v>3.4829050821156091</v>
      </c>
      <c r="DO124" s="6">
        <v>3.4829050821156091</v>
      </c>
    </row>
    <row r="125" spans="1:119" x14ac:dyDescent="0.2">
      <c r="A125" s="5">
        <v>41029</v>
      </c>
      <c r="B125" s="20" t="s">
        <v>73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0" t="s">
        <v>74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P125" s="11" t="s">
        <v>75</v>
      </c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Q125" s="11" t="s">
        <v>76</v>
      </c>
      <c r="BR125" s="6">
        <v>2.0230881616257093</v>
      </c>
      <c r="BS125" s="6">
        <v>2.1116442462192819</v>
      </c>
      <c r="BT125" s="6">
        <v>2.2002003308128546</v>
      </c>
      <c r="BU125" s="6">
        <v>2.2887564154064273</v>
      </c>
      <c r="BV125" s="6">
        <v>2.3773124999999999</v>
      </c>
      <c r="BW125" s="6">
        <v>2.5544246691871457</v>
      </c>
      <c r="BX125" s="6">
        <v>2.7315368383742915</v>
      </c>
      <c r="BY125" s="6">
        <v>2.9086490075614373</v>
      </c>
      <c r="BZ125" s="6">
        <v>3.0857611767485831</v>
      </c>
      <c r="CA125" s="6">
        <v>3.262873345935728</v>
      </c>
      <c r="CB125" s="6">
        <v>3.326753599114721</v>
      </c>
      <c r="CC125" s="6">
        <v>3.3906338522937141</v>
      </c>
      <c r="CD125" s="6">
        <v>3.4545141054727071</v>
      </c>
      <c r="CE125" s="6">
        <v>3.5183943586517001</v>
      </c>
      <c r="CF125" s="6">
        <v>3.5822746118306941</v>
      </c>
      <c r="CG125" s="6">
        <v>3.6085853957835829</v>
      </c>
      <c r="CH125" s="6">
        <v>3.6348961797364718</v>
      </c>
      <c r="CI125" s="6">
        <v>3.6612069636893607</v>
      </c>
      <c r="CJ125" s="6">
        <v>3.6875177476422496</v>
      </c>
      <c r="CK125" s="6">
        <v>3.7138285315951385</v>
      </c>
      <c r="CL125" s="6">
        <v>3.7008998043224115</v>
      </c>
      <c r="CM125" s="6">
        <v>3.6879710770496845</v>
      </c>
      <c r="CN125" s="6">
        <v>3.6750423497769575</v>
      </c>
      <c r="CO125" s="6">
        <v>3.6621136225042306</v>
      </c>
      <c r="CP125" s="6">
        <v>3.6491848952315027</v>
      </c>
      <c r="CQ125" s="6">
        <v>3.6491848952315027</v>
      </c>
      <c r="CR125" s="6">
        <v>3.6491848952315027</v>
      </c>
      <c r="CS125" s="6">
        <v>3.6491848952315027</v>
      </c>
      <c r="CT125" s="6">
        <v>3.6491848952315027</v>
      </c>
      <c r="CU125" s="6">
        <v>3.6491848952315027</v>
      </c>
      <c r="CV125" s="6">
        <v>3.6491848952315027</v>
      </c>
      <c r="CW125" s="6">
        <v>3.6491848952315027</v>
      </c>
      <c r="CX125" s="6">
        <v>3.6491848952315027</v>
      </c>
      <c r="CY125" s="6">
        <v>3.6491848952315027</v>
      </c>
      <c r="CZ125" s="6">
        <v>3.6491848952315027</v>
      </c>
      <c r="DA125" s="6">
        <v>3.6491848952315027</v>
      </c>
      <c r="DB125" s="6">
        <v>3.6491848952315027</v>
      </c>
      <c r="DC125" s="6">
        <v>3.6491848952315027</v>
      </c>
      <c r="DD125" s="6">
        <v>3.6491848952315027</v>
      </c>
      <c r="DE125" s="6">
        <v>3.6491848952315027</v>
      </c>
      <c r="DF125" s="6">
        <v>3.6491848952315027</v>
      </c>
      <c r="DG125" s="6">
        <v>3.6491848952315027</v>
      </c>
      <c r="DH125" s="6">
        <v>3.6491848952315027</v>
      </c>
      <c r="DI125" s="6">
        <v>3.6491848952315027</v>
      </c>
      <c r="DJ125" s="6">
        <v>3.6491848952315027</v>
      </c>
      <c r="DK125" s="6">
        <v>3.6491848952315027</v>
      </c>
      <c r="DL125" s="6">
        <v>3.6491848952315027</v>
      </c>
      <c r="DM125" s="6">
        <v>3.6491848952315027</v>
      </c>
      <c r="DN125" s="6">
        <v>3.6491848952315027</v>
      </c>
      <c r="DO125" s="6">
        <v>3.6491848952315027</v>
      </c>
    </row>
    <row r="126" spans="1:119" x14ac:dyDescent="0.2">
      <c r="A126" s="5">
        <v>41060</v>
      </c>
      <c r="B126" s="1" t="s">
        <v>73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20" t="s">
        <v>74</v>
      </c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P126" s="11" t="s">
        <v>75</v>
      </c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Q126" s="11" t="s">
        <v>76</v>
      </c>
      <c r="BR126" s="6">
        <v>1.5804968142968148</v>
      </c>
      <c r="BS126" s="6">
        <v>1.6738877622377626</v>
      </c>
      <c r="BT126" s="6">
        <v>1.7672787101787104</v>
      </c>
      <c r="BU126" s="6">
        <v>1.8606696581196582</v>
      </c>
      <c r="BV126" s="6">
        <v>1.9540606060606061</v>
      </c>
      <c r="BW126" s="6">
        <v>2.1408425019425019</v>
      </c>
      <c r="BX126" s="6">
        <v>2.3276243978243976</v>
      </c>
      <c r="BY126" s="6">
        <v>2.5144062937062932</v>
      </c>
      <c r="BZ126" s="6">
        <v>2.7011881895881888</v>
      </c>
      <c r="CA126" s="6">
        <v>2.8879700854700849</v>
      </c>
      <c r="CB126" s="6">
        <v>2.9254547274104228</v>
      </c>
      <c r="CC126" s="6">
        <v>2.9629393693507606</v>
      </c>
      <c r="CD126" s="6">
        <v>3.0004240112910985</v>
      </c>
      <c r="CE126" s="6">
        <v>3.0379086532314363</v>
      </c>
      <c r="CF126" s="6">
        <v>3.0753932951717746</v>
      </c>
      <c r="CG126" s="6">
        <v>3.0864383849376389</v>
      </c>
      <c r="CH126" s="6">
        <v>3.0974834747035032</v>
      </c>
      <c r="CI126" s="6">
        <v>3.1085285644693674</v>
      </c>
      <c r="CJ126" s="6">
        <v>3.1195736542352317</v>
      </c>
      <c r="CK126" s="6">
        <v>3.1306187440010969</v>
      </c>
      <c r="CL126" s="6">
        <v>3.1008181498240321</v>
      </c>
      <c r="CM126" s="6">
        <v>3.0710175556469674</v>
      </c>
      <c r="CN126" s="6">
        <v>3.0412169614699027</v>
      </c>
      <c r="CO126" s="6">
        <v>3.011416367292838</v>
      </c>
      <c r="CP126" s="6">
        <v>2.9816157731157724</v>
      </c>
      <c r="CQ126" s="6">
        <v>2.9816157731157724</v>
      </c>
      <c r="CR126" s="6">
        <v>2.9816157731157724</v>
      </c>
      <c r="CS126" s="6">
        <v>2.9816157731157724</v>
      </c>
      <c r="CT126" s="6">
        <v>2.9816157731157724</v>
      </c>
      <c r="CU126" s="6">
        <v>2.9816157731157724</v>
      </c>
      <c r="CV126" s="6">
        <v>2.9816157731157724</v>
      </c>
      <c r="CW126" s="6">
        <v>2.9816157731157724</v>
      </c>
      <c r="CX126" s="6">
        <v>2.9816157731157724</v>
      </c>
      <c r="CY126" s="6">
        <v>2.9816157731157724</v>
      </c>
      <c r="CZ126" s="6">
        <v>2.9816157731157724</v>
      </c>
      <c r="DA126" s="6">
        <v>2.9816157731157724</v>
      </c>
      <c r="DB126" s="6">
        <v>2.9816157731157724</v>
      </c>
      <c r="DC126" s="6">
        <v>2.9816157731157724</v>
      </c>
      <c r="DD126" s="6">
        <v>2.9816157731157724</v>
      </c>
      <c r="DE126" s="6">
        <v>2.9816157731157724</v>
      </c>
      <c r="DF126" s="6">
        <v>2.9816157731157724</v>
      </c>
      <c r="DG126" s="6">
        <v>2.9816157731157724</v>
      </c>
      <c r="DH126" s="6">
        <v>2.9816157731157724</v>
      </c>
      <c r="DI126" s="6">
        <v>2.9816157731157724</v>
      </c>
      <c r="DJ126" s="6">
        <v>2.9816157731157724</v>
      </c>
      <c r="DK126" s="6">
        <v>2.9816157731157724</v>
      </c>
      <c r="DL126" s="6">
        <v>2.9816157731157724</v>
      </c>
      <c r="DM126" s="6">
        <v>2.9816157731157724</v>
      </c>
      <c r="DN126" s="6">
        <v>2.9816157731157724</v>
      </c>
      <c r="DO126" s="6">
        <v>2.9816157731157724</v>
      </c>
    </row>
    <row r="127" spans="1:119" x14ac:dyDescent="0.2">
      <c r="A127" s="5">
        <v>41090</v>
      </c>
      <c r="B127" s="20" t="s">
        <v>73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20" t="s">
        <v>74</v>
      </c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P127" s="11" t="s">
        <v>75</v>
      </c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Q127" s="11" t="s">
        <v>76</v>
      </c>
      <c r="BR127" s="6">
        <v>1.7748864862068521</v>
      </c>
      <c r="BS127" s="6">
        <v>1.8712097748347798</v>
      </c>
      <c r="BT127" s="6">
        <v>1.9675330634627075</v>
      </c>
      <c r="BU127" s="6">
        <v>2.0638563520906352</v>
      </c>
      <c r="BV127" s="6">
        <v>2.1601796407185629</v>
      </c>
      <c r="BW127" s="6">
        <v>2.3528262179744184</v>
      </c>
      <c r="BX127" s="6">
        <v>2.5454727952302738</v>
      </c>
      <c r="BY127" s="6">
        <v>2.7381193724861292</v>
      </c>
      <c r="BZ127" s="6">
        <v>2.9307659497419847</v>
      </c>
      <c r="CA127" s="6">
        <v>3.1234125269978401</v>
      </c>
      <c r="CB127" s="6">
        <v>3.1860940777074283</v>
      </c>
      <c r="CC127" s="6">
        <v>3.2487756284170164</v>
      </c>
      <c r="CD127" s="6">
        <v>3.3114571791266045</v>
      </c>
      <c r="CE127" s="6">
        <v>3.3741387298361927</v>
      </c>
      <c r="CF127" s="6">
        <v>3.4368202805457808</v>
      </c>
      <c r="CG127" s="6">
        <v>3.4625501280403341</v>
      </c>
      <c r="CH127" s="6">
        <v>3.4882799755348874</v>
      </c>
      <c r="CI127" s="6">
        <v>3.5140098230294408</v>
      </c>
      <c r="CJ127" s="6">
        <v>3.5397396705239941</v>
      </c>
      <c r="CK127" s="6">
        <v>3.5654695180185478</v>
      </c>
      <c r="CL127" s="6">
        <v>3.5489625661468902</v>
      </c>
      <c r="CM127" s="6">
        <v>3.5324556142752326</v>
      </c>
      <c r="CN127" s="6">
        <v>3.515948662403575</v>
      </c>
      <c r="CO127" s="6">
        <v>3.4994417105319173</v>
      </c>
      <c r="CP127" s="6">
        <v>3.4829347586602597</v>
      </c>
      <c r="CQ127" s="6">
        <v>3.4829347586602597</v>
      </c>
      <c r="CR127" s="6">
        <v>3.4829347586602597</v>
      </c>
      <c r="CS127" s="6">
        <v>3.4829347586602597</v>
      </c>
      <c r="CT127" s="6">
        <v>3.4829347586602597</v>
      </c>
      <c r="CU127" s="6">
        <v>3.4829347586602597</v>
      </c>
      <c r="CV127" s="6">
        <v>3.4829347586602597</v>
      </c>
      <c r="CW127" s="6">
        <v>3.4829347586602597</v>
      </c>
      <c r="CX127" s="6">
        <v>3.4829347586602597</v>
      </c>
      <c r="CY127" s="6">
        <v>3.4829347586602597</v>
      </c>
      <c r="CZ127" s="6">
        <v>3.4829347586602597</v>
      </c>
      <c r="DA127" s="6">
        <v>3.4829347586602597</v>
      </c>
      <c r="DB127" s="6">
        <v>3.4829347586602597</v>
      </c>
      <c r="DC127" s="6">
        <v>3.4829347586602597</v>
      </c>
      <c r="DD127" s="6">
        <v>3.4829347586602597</v>
      </c>
      <c r="DE127" s="6">
        <v>3.4829347586602597</v>
      </c>
      <c r="DF127" s="6">
        <v>3.4829347586602597</v>
      </c>
      <c r="DG127" s="6">
        <v>3.4829347586602597</v>
      </c>
      <c r="DH127" s="6">
        <v>3.4829347586602597</v>
      </c>
      <c r="DI127" s="6">
        <v>3.4829347586602597</v>
      </c>
      <c r="DJ127" s="6">
        <v>3.4829347586602597</v>
      </c>
      <c r="DK127" s="6">
        <v>3.4829347586602597</v>
      </c>
      <c r="DL127" s="6">
        <v>3.4829347586602597</v>
      </c>
      <c r="DM127" s="6">
        <v>3.4829347586602597</v>
      </c>
      <c r="DN127" s="6">
        <v>3.4829347586602597</v>
      </c>
      <c r="DO127" s="6">
        <v>3.4829347586602597</v>
      </c>
    </row>
    <row r="128" spans="1:119" x14ac:dyDescent="0.2">
      <c r="A128" s="5">
        <v>41121</v>
      </c>
      <c r="B128" s="1" t="s">
        <v>73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20" t="s">
        <v>74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P128" s="11" t="s">
        <v>75</v>
      </c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Q128" s="11" t="s">
        <v>76</v>
      </c>
      <c r="BR128" s="6">
        <v>1.2991998190500129</v>
      </c>
      <c r="BS128" s="6">
        <v>1.3941252978135212</v>
      </c>
      <c r="BT128" s="6">
        <v>1.4890507765770296</v>
      </c>
      <c r="BU128" s="6">
        <v>1.5839762553405379</v>
      </c>
      <c r="BV128" s="6">
        <v>1.6789017341040462</v>
      </c>
      <c r="BW128" s="6">
        <v>1.8687526916310631</v>
      </c>
      <c r="BX128" s="6">
        <v>2.0586036491580799</v>
      </c>
      <c r="BY128" s="6">
        <v>2.2484546066850966</v>
      </c>
      <c r="BZ128" s="6">
        <v>2.4383055642121132</v>
      </c>
      <c r="CA128" s="6">
        <v>2.6281565217391303</v>
      </c>
      <c r="CB128" s="6">
        <v>2.6871159420289854</v>
      </c>
      <c r="CC128" s="6">
        <v>2.7460753623188405</v>
      </c>
      <c r="CD128" s="6">
        <v>2.8050347826086957</v>
      </c>
      <c r="CE128" s="6">
        <v>2.8639942028985508</v>
      </c>
      <c r="CF128" s="6">
        <v>2.9229536231884055</v>
      </c>
      <c r="CG128" s="6">
        <v>2.9122397079655657</v>
      </c>
      <c r="CH128" s="6">
        <v>2.901525792742726</v>
      </c>
      <c r="CI128" s="6">
        <v>2.8908118775198863</v>
      </c>
      <c r="CJ128" s="6">
        <v>2.8800979622970466</v>
      </c>
      <c r="CK128" s="6">
        <v>2.8693840470742078</v>
      </c>
      <c r="CL128" s="6">
        <v>2.8552336918188064</v>
      </c>
      <c r="CM128" s="6">
        <v>2.8410833365634049</v>
      </c>
      <c r="CN128" s="6">
        <v>2.8269329813080035</v>
      </c>
      <c r="CO128" s="6">
        <v>2.8127826260526021</v>
      </c>
      <c r="CP128" s="6">
        <v>2.7986322707972011</v>
      </c>
      <c r="CQ128" s="6">
        <v>2.7986322707972011</v>
      </c>
      <c r="CR128" s="6">
        <v>2.7986322707972011</v>
      </c>
      <c r="CS128" s="6">
        <v>2.7986322707972011</v>
      </c>
      <c r="CT128" s="6">
        <v>2.7986322707972011</v>
      </c>
      <c r="CU128" s="6">
        <v>2.7986322707972011</v>
      </c>
      <c r="CV128" s="6">
        <v>2.7986322707972011</v>
      </c>
      <c r="CW128" s="6">
        <v>2.7986322707972011</v>
      </c>
      <c r="CX128" s="6">
        <v>2.7986322707972011</v>
      </c>
      <c r="CY128" s="6">
        <v>2.7986322707972011</v>
      </c>
      <c r="CZ128" s="6">
        <v>2.7986322707972011</v>
      </c>
      <c r="DA128" s="6">
        <v>2.7986322707972011</v>
      </c>
      <c r="DB128" s="6">
        <v>2.7986322707972011</v>
      </c>
      <c r="DC128" s="6">
        <v>2.7986322707972011</v>
      </c>
      <c r="DD128" s="6">
        <v>2.7986322707972011</v>
      </c>
      <c r="DE128" s="6">
        <v>2.7986322707972011</v>
      </c>
      <c r="DF128" s="6">
        <v>2.7986322707972011</v>
      </c>
      <c r="DG128" s="6">
        <v>2.7986322707972011</v>
      </c>
      <c r="DH128" s="6">
        <v>2.7986322707972011</v>
      </c>
      <c r="DI128" s="6">
        <v>2.7986322707972011</v>
      </c>
      <c r="DJ128" s="6">
        <v>2.7986322707972011</v>
      </c>
      <c r="DK128" s="6">
        <v>2.7986322707972011</v>
      </c>
      <c r="DL128" s="6">
        <v>2.7986322707972011</v>
      </c>
      <c r="DM128" s="6">
        <v>2.7986322707972011</v>
      </c>
      <c r="DN128" s="6">
        <v>2.7986322707972011</v>
      </c>
      <c r="DO128" s="6">
        <v>2.7986322707972011</v>
      </c>
    </row>
    <row r="129" spans="1:119" x14ac:dyDescent="0.2">
      <c r="A129" s="5">
        <v>41152</v>
      </c>
      <c r="B129" s="20" t="s">
        <v>73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0" t="s">
        <v>74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P129" s="11" t="s">
        <v>75</v>
      </c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Q129" s="11" t="s">
        <v>76</v>
      </c>
      <c r="BR129" s="6">
        <v>1.1717288199291307</v>
      </c>
      <c r="BS129" s="6">
        <v>1.2663432567378927</v>
      </c>
      <c r="BT129" s="6">
        <v>1.3609576935466547</v>
      </c>
      <c r="BU129" s="6">
        <v>1.4555721303554168</v>
      </c>
      <c r="BV129" s="6">
        <v>1.5501865671641788</v>
      </c>
      <c r="BW129" s="6">
        <v>1.7394154407817026</v>
      </c>
      <c r="BX129" s="6">
        <v>1.9286443143992265</v>
      </c>
      <c r="BY129" s="6">
        <v>2.1178731880167505</v>
      </c>
      <c r="BZ129" s="6">
        <v>2.3071020616342746</v>
      </c>
      <c r="CA129" s="6">
        <v>2.4963309352517982</v>
      </c>
      <c r="CB129" s="6">
        <v>2.5685991869162761</v>
      </c>
      <c r="CC129" s="6">
        <v>2.640867438580754</v>
      </c>
      <c r="CD129" s="6">
        <v>2.7131356902452319</v>
      </c>
      <c r="CE129" s="6">
        <v>2.7854039419097099</v>
      </c>
      <c r="CF129" s="6">
        <v>2.8576721935741882</v>
      </c>
      <c r="CG129" s="6">
        <v>2.8468175927033612</v>
      </c>
      <c r="CH129" s="6">
        <v>2.8359629918325342</v>
      </c>
      <c r="CI129" s="6">
        <v>2.8251083909617072</v>
      </c>
      <c r="CJ129" s="6">
        <v>2.8142537900908802</v>
      </c>
      <c r="CK129" s="6">
        <v>2.8033991892200523</v>
      </c>
      <c r="CL129" s="6">
        <v>2.787340891347712</v>
      </c>
      <c r="CM129" s="6">
        <v>2.7712825934753718</v>
      </c>
      <c r="CN129" s="6">
        <v>2.7552242956030315</v>
      </c>
      <c r="CO129" s="6">
        <v>2.7391659977306912</v>
      </c>
      <c r="CP129" s="6">
        <v>2.7231076998583501</v>
      </c>
      <c r="CQ129" s="6">
        <v>2.7231076998583501</v>
      </c>
      <c r="CR129" s="6">
        <v>2.7231076998583501</v>
      </c>
      <c r="CS129" s="6">
        <v>2.7231076998583501</v>
      </c>
      <c r="CT129" s="6">
        <v>2.7231076998583501</v>
      </c>
      <c r="CU129" s="6">
        <v>2.7231076998583501</v>
      </c>
      <c r="CV129" s="6">
        <v>2.7231076998583501</v>
      </c>
      <c r="CW129" s="6">
        <v>2.7231076998583501</v>
      </c>
      <c r="CX129" s="6">
        <v>2.7231076998583501</v>
      </c>
      <c r="CY129" s="6">
        <v>2.7231076998583501</v>
      </c>
      <c r="CZ129" s="6">
        <v>2.7231076998583501</v>
      </c>
      <c r="DA129" s="6">
        <v>2.7231076998583501</v>
      </c>
      <c r="DB129" s="6">
        <v>2.7231076998583501</v>
      </c>
      <c r="DC129" s="6">
        <v>2.7231076998583501</v>
      </c>
      <c r="DD129" s="6">
        <v>2.7231076998583501</v>
      </c>
      <c r="DE129" s="6">
        <v>2.7231076998583501</v>
      </c>
      <c r="DF129" s="6">
        <v>2.7231076998583501</v>
      </c>
      <c r="DG129" s="6">
        <v>2.7231076998583501</v>
      </c>
      <c r="DH129" s="6">
        <v>2.7231076998583501</v>
      </c>
      <c r="DI129" s="6">
        <v>2.7231076998583501</v>
      </c>
      <c r="DJ129" s="6">
        <v>2.7231076998583501</v>
      </c>
      <c r="DK129" s="6">
        <v>2.7231076998583501</v>
      </c>
      <c r="DL129" s="6">
        <v>2.7231076998583501</v>
      </c>
      <c r="DM129" s="6">
        <v>2.7231076998583501</v>
      </c>
      <c r="DN129" s="6">
        <v>2.7231076998583501</v>
      </c>
      <c r="DO129" s="6">
        <v>2.7231076998583501</v>
      </c>
    </row>
    <row r="130" spans="1:119" x14ac:dyDescent="0.2">
      <c r="A130" s="5">
        <v>41182</v>
      </c>
      <c r="B130" s="1" t="s">
        <v>73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0" t="s">
        <v>74</v>
      </c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P130" s="11" t="s">
        <v>75</v>
      </c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Q130" s="11" t="s">
        <v>76</v>
      </c>
      <c r="BR130" s="6">
        <v>1.198478508028324</v>
      </c>
      <c r="BS130" s="6">
        <v>1.2933183404807025</v>
      </c>
      <c r="BT130" s="6">
        <v>1.388158172933081</v>
      </c>
      <c r="BU130" s="6">
        <v>1.4829980053854595</v>
      </c>
      <c r="BV130" s="6">
        <v>1.5778378378378379</v>
      </c>
      <c r="BW130" s="6">
        <v>1.7675175027425951</v>
      </c>
      <c r="BX130" s="6">
        <v>1.9571971676473523</v>
      </c>
      <c r="BY130" s="6">
        <v>2.1468768325521093</v>
      </c>
      <c r="BZ130" s="6">
        <v>2.3365564974568662</v>
      </c>
      <c r="CA130" s="6">
        <v>2.5262361623616236</v>
      </c>
      <c r="CB130" s="6">
        <v>2.6074372658444913</v>
      </c>
      <c r="CC130" s="6">
        <v>2.688638369327359</v>
      </c>
      <c r="CD130" s="6">
        <v>2.7698394728102267</v>
      </c>
      <c r="CE130" s="6">
        <v>2.8510405762930944</v>
      </c>
      <c r="CF130" s="6">
        <v>2.9322416797759625</v>
      </c>
      <c r="CG130" s="6">
        <v>2.936215008790108</v>
      </c>
      <c r="CH130" s="6">
        <v>2.9401883378042535</v>
      </c>
      <c r="CI130" s="6">
        <v>2.944161666818399</v>
      </c>
      <c r="CJ130" s="6">
        <v>2.9481349958325445</v>
      </c>
      <c r="CK130" s="6">
        <v>2.9521083248466895</v>
      </c>
      <c r="CL130" s="6">
        <v>2.9445117921437736</v>
      </c>
      <c r="CM130" s="6">
        <v>2.9369152594408576</v>
      </c>
      <c r="CN130" s="6">
        <v>2.9293187267379417</v>
      </c>
      <c r="CO130" s="6">
        <v>2.9217221940350258</v>
      </c>
      <c r="CP130" s="6">
        <v>2.9141256613321107</v>
      </c>
      <c r="CQ130" s="6">
        <v>2.9141256613321107</v>
      </c>
      <c r="CR130" s="6">
        <v>2.9141256613321107</v>
      </c>
      <c r="CS130" s="6">
        <v>2.9141256613321107</v>
      </c>
      <c r="CT130" s="6">
        <v>2.9141256613321107</v>
      </c>
      <c r="CU130" s="6">
        <v>2.9141256613321107</v>
      </c>
      <c r="CV130" s="6">
        <v>2.9141256613321107</v>
      </c>
      <c r="CW130" s="6">
        <v>2.9141256613321107</v>
      </c>
      <c r="CX130" s="6">
        <v>2.9141256613321107</v>
      </c>
      <c r="CY130" s="6">
        <v>2.9141256613321107</v>
      </c>
      <c r="CZ130" s="6">
        <v>2.9141256613321107</v>
      </c>
      <c r="DA130" s="6">
        <v>2.9141256613321107</v>
      </c>
      <c r="DB130" s="6">
        <v>2.9141256613321107</v>
      </c>
      <c r="DC130" s="6">
        <v>2.9141256613321107</v>
      </c>
      <c r="DD130" s="6">
        <v>2.9141256613321107</v>
      </c>
      <c r="DE130" s="6">
        <v>2.9141256613321107</v>
      </c>
      <c r="DF130" s="6">
        <v>2.9141256613321107</v>
      </c>
      <c r="DG130" s="6">
        <v>2.9141256613321107</v>
      </c>
      <c r="DH130" s="6">
        <v>2.9141256613321107</v>
      </c>
      <c r="DI130" s="6">
        <v>2.9141256613321107</v>
      </c>
      <c r="DJ130" s="6">
        <v>2.9141256613321107</v>
      </c>
      <c r="DK130" s="6">
        <v>2.9141256613321107</v>
      </c>
      <c r="DL130" s="6">
        <v>2.9141256613321107</v>
      </c>
      <c r="DM130" s="6">
        <v>2.9141256613321107</v>
      </c>
      <c r="DN130" s="6">
        <v>2.9141256613321107</v>
      </c>
      <c r="DO130" s="6">
        <v>2.9141256613321107</v>
      </c>
    </row>
    <row r="131" spans="1:119" x14ac:dyDescent="0.2">
      <c r="A131" s="5">
        <v>41213</v>
      </c>
      <c r="B131" s="20" t="s">
        <v>73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0" t="s">
        <v>74</v>
      </c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P131" s="11" t="s">
        <v>75</v>
      </c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Q131" s="11" t="s">
        <v>76</v>
      </c>
      <c r="BR131" s="6">
        <v>1.0688612967914435</v>
      </c>
      <c r="BS131" s="6">
        <v>1.1670365975935826</v>
      </c>
      <c r="BT131" s="6">
        <v>1.2652118983957217</v>
      </c>
      <c r="BU131" s="6">
        <v>1.3633871991978608</v>
      </c>
      <c r="BV131" s="6">
        <v>1.4615624999999999</v>
      </c>
      <c r="BW131" s="6">
        <v>1.6579131016042781</v>
      </c>
      <c r="BX131" s="6">
        <v>1.8542637032085563</v>
      </c>
      <c r="BY131" s="6">
        <v>2.0506143048128345</v>
      </c>
      <c r="BZ131" s="6">
        <v>2.2469649064171127</v>
      </c>
      <c r="CA131" s="6">
        <v>2.4433155080213904</v>
      </c>
      <c r="CB131" s="6">
        <v>2.5214872880773083</v>
      </c>
      <c r="CC131" s="6">
        <v>2.5996590681332261</v>
      </c>
      <c r="CD131" s="6">
        <v>2.677830848189144</v>
      </c>
      <c r="CE131" s="6">
        <v>2.7560026282450618</v>
      </c>
      <c r="CF131" s="6">
        <v>2.8341744083009801</v>
      </c>
      <c r="CG131" s="6">
        <v>2.8301844325846131</v>
      </c>
      <c r="CH131" s="6">
        <v>2.826194456868246</v>
      </c>
      <c r="CI131" s="6">
        <v>2.8222044811518789</v>
      </c>
      <c r="CJ131" s="6">
        <v>2.8182145054355119</v>
      </c>
      <c r="CK131" s="6">
        <v>2.8142245297191448</v>
      </c>
      <c r="CL131" s="6">
        <v>2.8034680903778786</v>
      </c>
      <c r="CM131" s="6">
        <v>2.7927116510366123</v>
      </c>
      <c r="CN131" s="6">
        <v>2.7819552116953461</v>
      </c>
      <c r="CO131" s="6">
        <v>2.7711987723540799</v>
      </c>
      <c r="CP131" s="6">
        <v>2.7604423330128136</v>
      </c>
      <c r="CQ131" s="6">
        <v>2.7604423330128136</v>
      </c>
      <c r="CR131" s="6">
        <v>2.7604423330128136</v>
      </c>
      <c r="CS131" s="6">
        <v>2.7604423330128136</v>
      </c>
      <c r="CT131" s="6">
        <v>2.7604423330128136</v>
      </c>
      <c r="CU131" s="6">
        <v>2.7604423330128136</v>
      </c>
      <c r="CV131" s="6">
        <v>2.7604423330128136</v>
      </c>
      <c r="CW131" s="6">
        <v>2.7604423330128136</v>
      </c>
      <c r="CX131" s="6">
        <v>2.7604423330128136</v>
      </c>
      <c r="CY131" s="6">
        <v>2.7604423330128136</v>
      </c>
      <c r="CZ131" s="6">
        <v>2.7604423330128136</v>
      </c>
      <c r="DA131" s="6">
        <v>2.7604423330128136</v>
      </c>
      <c r="DB131" s="6">
        <v>2.7604423330128136</v>
      </c>
      <c r="DC131" s="6">
        <v>2.7604423330128136</v>
      </c>
      <c r="DD131" s="6">
        <v>2.7604423330128136</v>
      </c>
      <c r="DE131" s="6">
        <v>2.7604423330128136</v>
      </c>
      <c r="DF131" s="6">
        <v>2.7604423330128136</v>
      </c>
      <c r="DG131" s="6">
        <v>2.7604423330128136</v>
      </c>
      <c r="DH131" s="6">
        <v>2.7604423330128136</v>
      </c>
      <c r="DI131" s="6">
        <v>2.7604423330128136</v>
      </c>
      <c r="DJ131" s="6">
        <v>2.7604423330128136</v>
      </c>
      <c r="DK131" s="6">
        <v>2.7604423330128136</v>
      </c>
      <c r="DL131" s="6">
        <v>2.7604423330128136</v>
      </c>
      <c r="DM131" s="6">
        <v>2.7604423330128136</v>
      </c>
      <c r="DN131" s="6">
        <v>2.7604423330128136</v>
      </c>
      <c r="DO131" s="6">
        <v>2.7604423330128136</v>
      </c>
    </row>
    <row r="132" spans="1:119" x14ac:dyDescent="0.2">
      <c r="A132" s="5">
        <v>41243</v>
      </c>
      <c r="B132" s="1" t="s">
        <v>73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0" t="s">
        <v>74</v>
      </c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P132" s="11" t="s">
        <v>75</v>
      </c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Q132" s="11" t="s">
        <v>76</v>
      </c>
      <c r="BR132" s="6">
        <v>0.9734864081996436</v>
      </c>
      <c r="BS132" s="6">
        <v>1.0698543894830661</v>
      </c>
      <c r="BT132" s="6">
        <v>1.1662223707664885</v>
      </c>
      <c r="BU132" s="6">
        <v>1.2625903520499109</v>
      </c>
      <c r="BV132" s="6">
        <v>1.3589583333333333</v>
      </c>
      <c r="BW132" s="6">
        <v>1.5516942959001783</v>
      </c>
      <c r="BX132" s="6">
        <v>1.7444302584670233</v>
      </c>
      <c r="BY132" s="6">
        <v>1.9371662210338683</v>
      </c>
      <c r="BZ132" s="6">
        <v>2.1299021836007133</v>
      </c>
      <c r="CA132" s="6">
        <v>2.322638146167558</v>
      </c>
      <c r="CB132" s="6">
        <v>2.4099646128807257</v>
      </c>
      <c r="CC132" s="6">
        <v>2.4972910795938934</v>
      </c>
      <c r="CD132" s="6">
        <v>2.5846175463070611</v>
      </c>
      <c r="CE132" s="6">
        <v>2.6719440130202288</v>
      </c>
      <c r="CF132" s="6">
        <v>2.7592704797333956</v>
      </c>
      <c r="CG132" s="6">
        <v>2.77810771034089</v>
      </c>
      <c r="CH132" s="6">
        <v>2.7969449409483844</v>
      </c>
      <c r="CI132" s="6">
        <v>2.8157821715558788</v>
      </c>
      <c r="CJ132" s="6">
        <v>2.8346194021633733</v>
      </c>
      <c r="CK132" s="6">
        <v>2.8534566327708668</v>
      </c>
      <c r="CL132" s="6">
        <v>2.8560986169863409</v>
      </c>
      <c r="CM132" s="6">
        <v>2.8587406012018151</v>
      </c>
      <c r="CN132" s="6">
        <v>2.8613825854172892</v>
      </c>
      <c r="CO132" s="6">
        <v>2.8640245696327633</v>
      </c>
      <c r="CP132" s="6">
        <v>2.8666665538482374</v>
      </c>
      <c r="CQ132" s="6">
        <v>2.8666665538482374</v>
      </c>
      <c r="CR132" s="6">
        <v>2.8666665538482374</v>
      </c>
      <c r="CS132" s="6">
        <v>2.8666665538482374</v>
      </c>
      <c r="CT132" s="6">
        <v>2.8666665538482374</v>
      </c>
      <c r="CU132" s="6">
        <v>2.8666665538482374</v>
      </c>
      <c r="CV132" s="6">
        <v>2.8666665538482374</v>
      </c>
      <c r="CW132" s="6">
        <v>2.8666665538482374</v>
      </c>
      <c r="CX132" s="6">
        <v>2.8666665538482374</v>
      </c>
      <c r="CY132" s="6">
        <v>2.8666665538482374</v>
      </c>
      <c r="CZ132" s="6">
        <v>2.8666665538482374</v>
      </c>
      <c r="DA132" s="6">
        <v>2.8666665538482374</v>
      </c>
      <c r="DB132" s="6">
        <v>2.8666665538482374</v>
      </c>
      <c r="DC132" s="6">
        <v>2.8666665538482374</v>
      </c>
      <c r="DD132" s="6">
        <v>2.8666665538482374</v>
      </c>
      <c r="DE132" s="6">
        <v>2.8666665538482374</v>
      </c>
      <c r="DF132" s="6">
        <v>2.8666665538482374</v>
      </c>
      <c r="DG132" s="6">
        <v>2.8666665538482374</v>
      </c>
      <c r="DH132" s="6">
        <v>2.8666665538482374</v>
      </c>
      <c r="DI132" s="6">
        <v>2.8666665538482374</v>
      </c>
      <c r="DJ132" s="6">
        <v>2.8666665538482374</v>
      </c>
      <c r="DK132" s="6">
        <v>2.8666665538482374</v>
      </c>
      <c r="DL132" s="6">
        <v>2.8666665538482374</v>
      </c>
      <c r="DM132" s="6">
        <v>2.8666665538482374</v>
      </c>
      <c r="DN132" s="6">
        <v>2.8666665538482374</v>
      </c>
      <c r="DO132" s="6">
        <v>2.8666665538482374</v>
      </c>
    </row>
    <row r="133" spans="1:119" x14ac:dyDescent="0.2">
      <c r="A133" s="5">
        <v>41274</v>
      </c>
      <c r="B133" s="20" t="s">
        <v>73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0" t="s">
        <v>74</v>
      </c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P133" s="11" t="s">
        <v>75</v>
      </c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Q133" s="11" t="s">
        <v>76</v>
      </c>
      <c r="BR133" s="6">
        <v>0.87466612665684851</v>
      </c>
      <c r="BS133" s="6">
        <v>0.97040681148748176</v>
      </c>
      <c r="BT133" s="6">
        <v>1.066147496318115</v>
      </c>
      <c r="BU133" s="6">
        <v>1.1618881811487483</v>
      </c>
      <c r="BV133" s="6">
        <v>1.2576288659793815</v>
      </c>
      <c r="BW133" s="6">
        <v>1.449110235640648</v>
      </c>
      <c r="BX133" s="6">
        <v>1.6405916053019145</v>
      </c>
      <c r="BY133" s="6">
        <v>1.832072974963181</v>
      </c>
      <c r="BZ133" s="6">
        <v>2.0235543446244475</v>
      </c>
      <c r="CA133" s="6">
        <v>2.2150357142857144</v>
      </c>
      <c r="CB133" s="6">
        <v>2.3022971037371538</v>
      </c>
      <c r="CC133" s="6">
        <v>2.3895584931885931</v>
      </c>
      <c r="CD133" s="6">
        <v>2.4768198826400325</v>
      </c>
      <c r="CE133" s="6">
        <v>2.5640812720914719</v>
      </c>
      <c r="CF133" s="6">
        <v>2.6513426615429121</v>
      </c>
      <c r="CG133" s="6">
        <v>2.6887964364605073</v>
      </c>
      <c r="CH133" s="6">
        <v>2.7262502113781024</v>
      </c>
      <c r="CI133" s="6">
        <v>2.7637039862956976</v>
      </c>
      <c r="CJ133" s="6">
        <v>2.8011577612132927</v>
      </c>
      <c r="CK133" s="6">
        <v>2.8386115361308888</v>
      </c>
      <c r="CL133" s="6">
        <v>2.8270934120468634</v>
      </c>
      <c r="CM133" s="6">
        <v>2.815575287962838</v>
      </c>
      <c r="CN133" s="6">
        <v>2.8040571638788125</v>
      </c>
      <c r="CO133" s="6">
        <v>2.7925390397947871</v>
      </c>
      <c r="CP133" s="6">
        <v>2.7810209157107626</v>
      </c>
      <c r="CQ133" s="6">
        <v>2.7810209157107626</v>
      </c>
      <c r="CR133" s="6">
        <v>2.7810209157107626</v>
      </c>
      <c r="CS133" s="6">
        <v>2.7810209157107626</v>
      </c>
      <c r="CT133" s="6">
        <v>2.7810209157107626</v>
      </c>
      <c r="CU133" s="6">
        <v>2.7810209157107626</v>
      </c>
      <c r="CV133" s="6">
        <v>2.7810209157107626</v>
      </c>
      <c r="CW133" s="6">
        <v>2.7810209157107626</v>
      </c>
      <c r="CX133" s="6">
        <v>2.7810209157107626</v>
      </c>
      <c r="CY133" s="6">
        <v>2.7810209157107626</v>
      </c>
      <c r="CZ133" s="6">
        <v>2.7810209157107626</v>
      </c>
      <c r="DA133" s="6">
        <v>2.7810209157107626</v>
      </c>
      <c r="DB133" s="6">
        <v>2.7810209157107626</v>
      </c>
      <c r="DC133" s="6">
        <v>2.7810209157107626</v>
      </c>
      <c r="DD133" s="6">
        <v>2.7810209157107626</v>
      </c>
      <c r="DE133" s="6">
        <v>2.7810209157107626</v>
      </c>
      <c r="DF133" s="6">
        <v>2.7810209157107626</v>
      </c>
      <c r="DG133" s="6">
        <v>2.7810209157107626</v>
      </c>
      <c r="DH133" s="6">
        <v>2.7810209157107626</v>
      </c>
      <c r="DI133" s="6">
        <v>2.7810209157107626</v>
      </c>
      <c r="DJ133" s="6">
        <v>2.7810209157107626</v>
      </c>
      <c r="DK133" s="6">
        <v>2.7810209157107626</v>
      </c>
      <c r="DL133" s="6">
        <v>2.7810209157107626</v>
      </c>
      <c r="DM133" s="6">
        <v>2.7810209157107626</v>
      </c>
      <c r="DN133" s="6">
        <v>2.7810209157107626</v>
      </c>
      <c r="DO133" s="6">
        <v>2.7810209157107626</v>
      </c>
    </row>
    <row r="134" spans="1:119" x14ac:dyDescent="0.2">
      <c r="A134" s="5">
        <v>41305</v>
      </c>
      <c r="B134" s="1" t="s">
        <v>73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0" t="s">
        <v>74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P134" s="11" t="s">
        <v>75</v>
      </c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Q134" s="11" t="s">
        <v>76</v>
      </c>
      <c r="BR134" s="6">
        <v>1.3360297619047621</v>
      </c>
      <c r="BS134" s="6">
        <v>1.4247827380952383</v>
      </c>
      <c r="BT134" s="6">
        <v>1.5135357142857144</v>
      </c>
      <c r="BU134" s="6">
        <v>1.6022886904761906</v>
      </c>
      <c r="BV134" s="6">
        <v>1.6910416666666668</v>
      </c>
      <c r="BW134" s="6">
        <v>1.8685476190476191</v>
      </c>
      <c r="BX134" s="6">
        <v>2.0460535714285717</v>
      </c>
      <c r="BY134" s="6">
        <v>2.223559523809524</v>
      </c>
      <c r="BZ134" s="6">
        <v>2.4010654761904764</v>
      </c>
      <c r="CA134" s="6">
        <v>2.5785714285714287</v>
      </c>
      <c r="CB134" s="6">
        <v>2.6595586408476435</v>
      </c>
      <c r="CC134" s="6">
        <v>2.7405458531238582</v>
      </c>
      <c r="CD134" s="6">
        <v>2.821533065400073</v>
      </c>
      <c r="CE134" s="6">
        <v>2.9025202776762877</v>
      </c>
      <c r="CF134" s="6">
        <v>2.9835074899525034</v>
      </c>
      <c r="CG134" s="6">
        <v>2.9835074899525034</v>
      </c>
      <c r="CH134" s="6">
        <v>2.9835074899525034</v>
      </c>
      <c r="CI134" s="6">
        <v>2.9835074899525034</v>
      </c>
      <c r="CJ134" s="6">
        <v>2.9835074899525034</v>
      </c>
      <c r="CK134" s="6">
        <v>2.9835074899525034</v>
      </c>
      <c r="CL134" s="6">
        <v>2.9881704113008181</v>
      </c>
      <c r="CM134" s="6">
        <v>2.9928333326491328</v>
      </c>
      <c r="CN134" s="6">
        <v>2.9974962539974475</v>
      </c>
      <c r="CO134" s="6">
        <v>3.0021591753457622</v>
      </c>
      <c r="CP134" s="6">
        <v>3.0068220966940769</v>
      </c>
      <c r="CQ134" s="6">
        <v>3.0068220966940769</v>
      </c>
      <c r="CR134" s="6">
        <v>3.0068220966940769</v>
      </c>
      <c r="CS134" s="6">
        <v>3.0068220966940769</v>
      </c>
      <c r="CT134" s="6">
        <v>3.0068220966940769</v>
      </c>
      <c r="CU134" s="6">
        <v>3.0068220966940769</v>
      </c>
      <c r="CV134" s="6">
        <v>3.0068220966940769</v>
      </c>
      <c r="CW134" s="6">
        <v>3.0068220966940769</v>
      </c>
      <c r="CX134" s="6">
        <v>3.0068220966940769</v>
      </c>
      <c r="CY134" s="6">
        <v>3.0068220966940769</v>
      </c>
      <c r="CZ134" s="6">
        <v>3.0068220966940769</v>
      </c>
      <c r="DA134" s="6">
        <v>3.0068220966940769</v>
      </c>
      <c r="DB134" s="6">
        <v>3.0068220966940769</v>
      </c>
      <c r="DC134" s="6">
        <v>3.0068220966940769</v>
      </c>
      <c r="DD134" s="6">
        <v>3.0068220966940769</v>
      </c>
      <c r="DE134" s="6">
        <v>3.0068220966940769</v>
      </c>
      <c r="DF134" s="6">
        <v>3.0068220966940769</v>
      </c>
      <c r="DG134" s="6">
        <v>3.0068220966940769</v>
      </c>
      <c r="DH134" s="6">
        <v>3.0068220966940769</v>
      </c>
      <c r="DI134" s="6">
        <v>3.0068220966940769</v>
      </c>
      <c r="DJ134" s="6">
        <v>3.0068220966940769</v>
      </c>
      <c r="DK134" s="6">
        <v>3.0068220966940769</v>
      </c>
      <c r="DL134" s="6">
        <v>3.0068220966940769</v>
      </c>
      <c r="DM134" s="6">
        <v>3.0068220966940769</v>
      </c>
      <c r="DN134" s="6">
        <v>3.0068220966940769</v>
      </c>
      <c r="DO134" s="6">
        <v>3.0068220966940769</v>
      </c>
    </row>
    <row r="135" spans="1:119" x14ac:dyDescent="0.2">
      <c r="A135" s="5">
        <v>41333</v>
      </c>
      <c r="B135" s="20" t="s">
        <v>73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0" t="s">
        <v>74</v>
      </c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P135" s="11" t="s">
        <v>75</v>
      </c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Q135" s="11" t="s">
        <v>76</v>
      </c>
      <c r="BR135" s="6">
        <v>1.0749360358863593</v>
      </c>
      <c r="BS135" s="6">
        <v>1.1685097192224618</v>
      </c>
      <c r="BT135" s="6">
        <v>1.2620834025585643</v>
      </c>
      <c r="BU135" s="6">
        <v>1.3556570858946668</v>
      </c>
      <c r="BV135" s="6">
        <v>1.4492307692307691</v>
      </c>
      <c r="BW135" s="6">
        <v>1.6363781359029739</v>
      </c>
      <c r="BX135" s="6">
        <v>1.8235255025751786</v>
      </c>
      <c r="BY135" s="6">
        <v>2.0106728692473834</v>
      </c>
      <c r="BZ135" s="6">
        <v>2.197820235919588</v>
      </c>
      <c r="CA135" s="6">
        <v>2.384967602591793</v>
      </c>
      <c r="CB135" s="6">
        <v>2.4720836620159958</v>
      </c>
      <c r="CC135" s="6">
        <v>2.5591997214401987</v>
      </c>
      <c r="CD135" s="6">
        <v>2.6463157808644016</v>
      </c>
      <c r="CE135" s="6">
        <v>2.7334318402886044</v>
      </c>
      <c r="CF135" s="6">
        <v>2.8205478997128077</v>
      </c>
      <c r="CG135" s="6">
        <v>2.8217880743852968</v>
      </c>
      <c r="CH135" s="6">
        <v>2.8230282490577858</v>
      </c>
      <c r="CI135" s="6">
        <v>2.8242684237302749</v>
      </c>
      <c r="CJ135" s="6">
        <v>2.8255085984027639</v>
      </c>
      <c r="CK135" s="6">
        <v>2.826748773075253</v>
      </c>
      <c r="CL135" s="6">
        <v>2.8205911223797351</v>
      </c>
      <c r="CM135" s="6">
        <v>2.8144334716842172</v>
      </c>
      <c r="CN135" s="6">
        <v>2.8082758209886993</v>
      </c>
      <c r="CO135" s="6">
        <v>2.8021181702931814</v>
      </c>
      <c r="CP135" s="6">
        <v>2.7959605195976636</v>
      </c>
      <c r="CQ135" s="6">
        <v>2.7959605195976636</v>
      </c>
      <c r="CR135" s="6">
        <v>2.7959605195976636</v>
      </c>
      <c r="CS135" s="6">
        <v>2.7959605195976636</v>
      </c>
      <c r="CT135" s="6">
        <v>2.7959605195976636</v>
      </c>
      <c r="CU135" s="6">
        <v>2.7959605195976636</v>
      </c>
      <c r="CV135" s="6">
        <v>2.7959605195976636</v>
      </c>
      <c r="CW135" s="6">
        <v>2.7959605195976636</v>
      </c>
      <c r="CX135" s="6">
        <v>2.7959605195976636</v>
      </c>
      <c r="CY135" s="6">
        <v>2.7959605195976636</v>
      </c>
      <c r="CZ135" s="6">
        <v>2.7959605195976636</v>
      </c>
      <c r="DA135" s="6">
        <v>2.7959605195976636</v>
      </c>
      <c r="DB135" s="6">
        <v>2.7959605195976636</v>
      </c>
      <c r="DC135" s="6">
        <v>2.7959605195976636</v>
      </c>
      <c r="DD135" s="6">
        <v>2.7959605195976636</v>
      </c>
      <c r="DE135" s="6">
        <v>2.7959605195976636</v>
      </c>
      <c r="DF135" s="6">
        <v>2.7959605195976636</v>
      </c>
      <c r="DG135" s="6">
        <v>2.7959605195976636</v>
      </c>
      <c r="DH135" s="6">
        <v>2.7959605195976636</v>
      </c>
      <c r="DI135" s="6">
        <v>2.7959605195976636</v>
      </c>
      <c r="DJ135" s="6">
        <v>2.7959605195976636</v>
      </c>
      <c r="DK135" s="6">
        <v>2.7959605195976636</v>
      </c>
      <c r="DL135" s="6">
        <v>2.7959605195976636</v>
      </c>
      <c r="DM135" s="6">
        <v>2.7959605195976636</v>
      </c>
      <c r="DN135" s="6">
        <v>2.7959605195976636</v>
      </c>
      <c r="DO135" s="6">
        <v>2.7959605195976636</v>
      </c>
    </row>
    <row r="136" spans="1:119" x14ac:dyDescent="0.2">
      <c r="A136" s="5">
        <v>41364</v>
      </c>
      <c r="B136" s="1" t="s">
        <v>73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0" t="s">
        <v>74</v>
      </c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P136" s="11" t="s">
        <v>75</v>
      </c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Q136" s="11" t="s">
        <v>76</v>
      </c>
      <c r="BR136" s="6">
        <v>0.99086204146730461</v>
      </c>
      <c r="BS136" s="6">
        <v>1.0838283492822967</v>
      </c>
      <c r="BT136" s="6">
        <v>1.1767946570972887</v>
      </c>
      <c r="BU136" s="6">
        <v>1.2697609649122807</v>
      </c>
      <c r="BV136" s="6">
        <v>1.3627272727272728</v>
      </c>
      <c r="BW136" s="6">
        <v>1.5486598883572569</v>
      </c>
      <c r="BX136" s="6">
        <v>1.734592503987241</v>
      </c>
      <c r="BY136" s="6">
        <v>1.9205251196172251</v>
      </c>
      <c r="BZ136" s="6">
        <v>2.1064577352472091</v>
      </c>
      <c r="CA136" s="6">
        <v>2.2923903508771932</v>
      </c>
      <c r="CB136" s="6">
        <v>2.3863273025285627</v>
      </c>
      <c r="CC136" s="6">
        <v>2.4802642541799322</v>
      </c>
      <c r="CD136" s="6">
        <v>2.5742012058313017</v>
      </c>
      <c r="CE136" s="6">
        <v>2.6681381574826712</v>
      </c>
      <c r="CF136" s="6">
        <v>2.7620751091340416</v>
      </c>
      <c r="CG136" s="6">
        <v>2.8246038386456482</v>
      </c>
      <c r="CH136" s="6">
        <v>2.8871325681572548</v>
      </c>
      <c r="CI136" s="6">
        <v>2.9496612976688614</v>
      </c>
      <c r="CJ136" s="6">
        <v>3.012190027180468</v>
      </c>
      <c r="CK136" s="6">
        <v>3.0747187566920742</v>
      </c>
      <c r="CL136" s="6">
        <v>3.0558642653809867</v>
      </c>
      <c r="CM136" s="6">
        <v>3.0370097740698991</v>
      </c>
      <c r="CN136" s="6">
        <v>3.0181552827588116</v>
      </c>
      <c r="CO136" s="6">
        <v>2.9993007914477241</v>
      </c>
      <c r="CP136" s="6">
        <v>2.9804463001366361</v>
      </c>
      <c r="CQ136" s="6">
        <v>2.9804463001366361</v>
      </c>
      <c r="CR136" s="6">
        <v>2.9804463001366361</v>
      </c>
      <c r="CS136" s="6">
        <v>2.9804463001366361</v>
      </c>
      <c r="CT136" s="6">
        <v>2.9804463001366361</v>
      </c>
      <c r="CU136" s="6">
        <v>2.9804463001366361</v>
      </c>
      <c r="CV136" s="6">
        <v>2.9804463001366361</v>
      </c>
      <c r="CW136" s="6">
        <v>2.9804463001366361</v>
      </c>
      <c r="CX136" s="6">
        <v>2.9804463001366361</v>
      </c>
      <c r="CY136" s="6">
        <v>2.9804463001366361</v>
      </c>
      <c r="CZ136" s="6">
        <v>2.9804463001366361</v>
      </c>
      <c r="DA136" s="6">
        <v>2.9804463001366361</v>
      </c>
      <c r="DB136" s="6">
        <v>2.9804463001366361</v>
      </c>
      <c r="DC136" s="6">
        <v>2.9804463001366361</v>
      </c>
      <c r="DD136" s="6">
        <v>2.9804463001366361</v>
      </c>
      <c r="DE136" s="6">
        <v>2.9804463001366361</v>
      </c>
      <c r="DF136" s="6">
        <v>2.9804463001366361</v>
      </c>
      <c r="DG136" s="6">
        <v>2.9804463001366361</v>
      </c>
      <c r="DH136" s="6">
        <v>2.9804463001366361</v>
      </c>
      <c r="DI136" s="6">
        <v>2.9804463001366361</v>
      </c>
      <c r="DJ136" s="6">
        <v>2.9804463001366361</v>
      </c>
      <c r="DK136" s="6">
        <v>2.9804463001366361</v>
      </c>
      <c r="DL136" s="6">
        <v>2.9804463001366361</v>
      </c>
      <c r="DM136" s="6">
        <v>2.9804463001366361</v>
      </c>
      <c r="DN136" s="6">
        <v>2.9804463001366361</v>
      </c>
      <c r="DO136" s="6">
        <v>2.9804463001366361</v>
      </c>
    </row>
    <row r="137" spans="1:119" x14ac:dyDescent="0.2">
      <c r="A137" s="5">
        <v>41394</v>
      </c>
      <c r="B137" s="20" t="s">
        <v>73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0" t="s">
        <v>74</v>
      </c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P137" s="11" t="s">
        <v>75</v>
      </c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Q137" s="11" t="s">
        <v>76</v>
      </c>
      <c r="BR137" s="6">
        <v>0.91328482421005752</v>
      </c>
      <c r="BS137" s="6">
        <v>1.0001505340453936</v>
      </c>
      <c r="BT137" s="6">
        <v>1.0870162438807296</v>
      </c>
      <c r="BU137" s="6">
        <v>1.1738819537160656</v>
      </c>
      <c r="BV137" s="6">
        <v>1.2607476635514017</v>
      </c>
      <c r="BW137" s="6">
        <v>1.4344790832220737</v>
      </c>
      <c r="BX137" s="6">
        <v>1.6082105028927458</v>
      </c>
      <c r="BY137" s="6">
        <v>1.7819419225634179</v>
      </c>
      <c r="BZ137" s="6">
        <v>1.95567334223409</v>
      </c>
      <c r="CA137" s="6">
        <v>2.129404761904762</v>
      </c>
      <c r="CB137" s="6">
        <v>2.2445506687342509</v>
      </c>
      <c r="CC137" s="6">
        <v>2.3596965755637398</v>
      </c>
      <c r="CD137" s="6">
        <v>2.4748424823932287</v>
      </c>
      <c r="CE137" s="6">
        <v>2.5899883892227176</v>
      </c>
      <c r="CF137" s="6">
        <v>2.7051342960522065</v>
      </c>
      <c r="CG137" s="6">
        <v>2.7585010672120811</v>
      </c>
      <c r="CH137" s="6">
        <v>2.8118678383719558</v>
      </c>
      <c r="CI137" s="6">
        <v>2.8652346095318304</v>
      </c>
      <c r="CJ137" s="6">
        <v>2.918601380691705</v>
      </c>
      <c r="CK137" s="6">
        <v>2.9719681518515793</v>
      </c>
      <c r="CL137" s="6">
        <v>2.957610056280076</v>
      </c>
      <c r="CM137" s="6">
        <v>2.9432519607085728</v>
      </c>
      <c r="CN137" s="6">
        <v>2.9288938651370695</v>
      </c>
      <c r="CO137" s="6">
        <v>2.9145357695655663</v>
      </c>
      <c r="CP137" s="6">
        <v>2.9001776739940621</v>
      </c>
      <c r="CQ137" s="6">
        <v>2.9001776739940621</v>
      </c>
      <c r="CR137" s="6">
        <v>2.9001776739940621</v>
      </c>
      <c r="CS137" s="6">
        <v>2.9001776739940621</v>
      </c>
      <c r="CT137" s="6">
        <v>2.9001776739940621</v>
      </c>
      <c r="CU137" s="6">
        <v>2.9001776739940621</v>
      </c>
      <c r="CV137" s="6">
        <v>2.9001776739940621</v>
      </c>
      <c r="CW137" s="6">
        <v>2.9001776739940621</v>
      </c>
      <c r="CX137" s="6">
        <v>2.9001776739940621</v>
      </c>
      <c r="CY137" s="6">
        <v>2.9001776739940621</v>
      </c>
      <c r="CZ137" s="6">
        <v>2.9001776739940621</v>
      </c>
      <c r="DA137" s="6">
        <v>2.9001776739940621</v>
      </c>
      <c r="DB137" s="6">
        <v>2.9001776739940621</v>
      </c>
      <c r="DC137" s="6">
        <v>2.9001776739940621</v>
      </c>
      <c r="DD137" s="6">
        <v>2.9001776739940621</v>
      </c>
      <c r="DE137" s="6">
        <v>2.9001776739940621</v>
      </c>
      <c r="DF137" s="6">
        <v>2.9001776739940621</v>
      </c>
      <c r="DG137" s="6">
        <v>2.9001776739940621</v>
      </c>
      <c r="DH137" s="6">
        <v>2.9001776739940621</v>
      </c>
      <c r="DI137" s="6">
        <v>2.9001776739940621</v>
      </c>
      <c r="DJ137" s="6">
        <v>2.9001776739940621</v>
      </c>
      <c r="DK137" s="6">
        <v>2.9001776739940621</v>
      </c>
      <c r="DL137" s="6">
        <v>2.9001776739940621</v>
      </c>
      <c r="DM137" s="6">
        <v>2.9001776739940621</v>
      </c>
      <c r="DN137" s="6">
        <v>2.9001776739940621</v>
      </c>
      <c r="DO137" s="6">
        <v>2.9001776739940621</v>
      </c>
    </row>
    <row r="138" spans="1:119" x14ac:dyDescent="0.2">
      <c r="A138" s="5">
        <v>41425</v>
      </c>
      <c r="B138" s="1" t="s">
        <v>73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20" t="s">
        <v>74</v>
      </c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P138" s="11" t="s">
        <v>75</v>
      </c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Q138" s="11" t="s">
        <v>76</v>
      </c>
      <c r="BR138" s="6">
        <v>0.96176391425550356</v>
      </c>
      <c r="BS138" s="6">
        <v>1.0580947803518219</v>
      </c>
      <c r="BT138" s="6">
        <v>1.1544256464481402</v>
      </c>
      <c r="BU138" s="6">
        <v>1.2507565125444584</v>
      </c>
      <c r="BV138" s="6">
        <v>1.3470873786407767</v>
      </c>
      <c r="BW138" s="6">
        <v>1.5397491108334134</v>
      </c>
      <c r="BX138" s="6">
        <v>1.7324108430260501</v>
      </c>
      <c r="BY138" s="6">
        <v>1.9250725752186868</v>
      </c>
      <c r="BZ138" s="6">
        <v>2.1177343074113235</v>
      </c>
      <c r="CA138" s="6">
        <v>2.31039603960396</v>
      </c>
      <c r="CB138" s="6">
        <v>2.4212510179589382</v>
      </c>
      <c r="CC138" s="6">
        <v>2.5321059963139163</v>
      </c>
      <c r="CD138" s="6">
        <v>2.6429609746688945</v>
      </c>
      <c r="CE138" s="6">
        <v>2.7538159530238726</v>
      </c>
      <c r="CF138" s="6">
        <v>2.8646709313788516</v>
      </c>
      <c r="CG138" s="6">
        <v>2.917414126539855</v>
      </c>
      <c r="CH138" s="6">
        <v>2.9701573217008583</v>
      </c>
      <c r="CI138" s="6">
        <v>3.0229005168618617</v>
      </c>
      <c r="CJ138" s="6">
        <v>3.075643712022865</v>
      </c>
      <c r="CK138" s="6">
        <v>3.1283869071838692</v>
      </c>
      <c r="CL138" s="6">
        <v>3.1165997302314614</v>
      </c>
      <c r="CM138" s="6">
        <v>3.1048125532790536</v>
      </c>
      <c r="CN138" s="6">
        <v>3.0930253763266458</v>
      </c>
      <c r="CO138" s="6">
        <v>3.0812381993742379</v>
      </c>
      <c r="CP138" s="6">
        <v>3.0694510224218305</v>
      </c>
      <c r="CQ138" s="6">
        <v>3.0694510224218305</v>
      </c>
      <c r="CR138" s="6">
        <v>3.0694510224218305</v>
      </c>
      <c r="CS138" s="6">
        <v>3.0694510224218305</v>
      </c>
      <c r="CT138" s="6">
        <v>3.0694510224218305</v>
      </c>
      <c r="CU138" s="6">
        <v>3.0694510224218305</v>
      </c>
      <c r="CV138" s="6">
        <v>3.0694510224218305</v>
      </c>
      <c r="CW138" s="6">
        <v>3.0694510224218305</v>
      </c>
      <c r="CX138" s="6">
        <v>3.0694510224218305</v>
      </c>
      <c r="CY138" s="6">
        <v>3.0694510224218305</v>
      </c>
      <c r="CZ138" s="6">
        <v>3.0694510224218305</v>
      </c>
      <c r="DA138" s="6">
        <v>3.0694510224218305</v>
      </c>
      <c r="DB138" s="6">
        <v>3.0694510224218305</v>
      </c>
      <c r="DC138" s="6">
        <v>3.0694510224218305</v>
      </c>
      <c r="DD138" s="6">
        <v>3.0694510224218305</v>
      </c>
      <c r="DE138" s="6">
        <v>3.0694510224218305</v>
      </c>
      <c r="DF138" s="6">
        <v>3.0694510224218305</v>
      </c>
      <c r="DG138" s="6">
        <v>3.0694510224218305</v>
      </c>
      <c r="DH138" s="6">
        <v>3.0694510224218305</v>
      </c>
      <c r="DI138" s="6">
        <v>3.0694510224218305</v>
      </c>
      <c r="DJ138" s="6">
        <v>3.0694510224218305</v>
      </c>
      <c r="DK138" s="6">
        <v>3.0694510224218305</v>
      </c>
      <c r="DL138" s="6">
        <v>3.0694510224218305</v>
      </c>
      <c r="DM138" s="6">
        <v>3.0694510224218305</v>
      </c>
      <c r="DN138" s="6">
        <v>3.0694510224218305</v>
      </c>
      <c r="DO138" s="6">
        <v>3.0694510224218305</v>
      </c>
    </row>
    <row r="139" spans="1:119" x14ac:dyDescent="0.2">
      <c r="A139" s="5">
        <v>41455</v>
      </c>
      <c r="B139" s="20" t="s">
        <v>73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20" t="s">
        <v>74</v>
      </c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P139" s="11" t="s">
        <v>75</v>
      </c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Q139" s="11" t="s">
        <v>76</v>
      </c>
      <c r="BR139" s="6">
        <v>1.2901785191688615</v>
      </c>
      <c r="BS139" s="6">
        <v>1.3853789874158617</v>
      </c>
      <c r="BT139" s="6">
        <v>1.480579455662862</v>
      </c>
      <c r="BU139" s="6">
        <v>1.5757799239098622</v>
      </c>
      <c r="BV139" s="6">
        <v>1.6709803921568624</v>
      </c>
      <c r="BW139" s="6">
        <v>1.8613813286508631</v>
      </c>
      <c r="BX139" s="6">
        <v>2.0517822651448636</v>
      </c>
      <c r="BY139" s="6">
        <v>2.2421832016388641</v>
      </c>
      <c r="BZ139" s="6">
        <v>2.4325841381328646</v>
      </c>
      <c r="CA139" s="6">
        <v>2.6229850746268655</v>
      </c>
      <c r="CB139" s="6">
        <v>2.7267858948776471</v>
      </c>
      <c r="CC139" s="6">
        <v>2.8305867151284287</v>
      </c>
      <c r="CD139" s="6">
        <v>2.9343875353792104</v>
      </c>
      <c r="CE139" s="6">
        <v>3.038188355629992</v>
      </c>
      <c r="CF139" s="6">
        <v>3.1419891758807728</v>
      </c>
      <c r="CG139" s="6">
        <v>3.1850739941598292</v>
      </c>
      <c r="CH139" s="6">
        <v>3.2281588124388856</v>
      </c>
      <c r="CI139" s="6">
        <v>3.271243630717942</v>
      </c>
      <c r="CJ139" s="6">
        <v>3.3143284489969984</v>
      </c>
      <c r="CK139" s="6">
        <v>3.3574132672760539</v>
      </c>
      <c r="CL139" s="6">
        <v>3.343413986946445</v>
      </c>
      <c r="CM139" s="6">
        <v>3.329414706616836</v>
      </c>
      <c r="CN139" s="6">
        <v>3.3154154262872271</v>
      </c>
      <c r="CO139" s="6">
        <v>3.3014161459576181</v>
      </c>
      <c r="CP139" s="6">
        <v>3.2874168656280087</v>
      </c>
      <c r="CQ139" s="6">
        <v>3.2874168656280087</v>
      </c>
      <c r="CR139" s="6">
        <v>3.2874168656280087</v>
      </c>
      <c r="CS139" s="6">
        <v>3.2874168656280087</v>
      </c>
      <c r="CT139" s="6">
        <v>3.2874168656280087</v>
      </c>
      <c r="CU139" s="6">
        <v>3.2874168656280087</v>
      </c>
      <c r="CV139" s="6">
        <v>3.2874168656280087</v>
      </c>
      <c r="CW139" s="6">
        <v>3.2874168656280087</v>
      </c>
      <c r="CX139" s="6">
        <v>3.2874168656280087</v>
      </c>
      <c r="CY139" s="6">
        <v>3.2874168656280087</v>
      </c>
      <c r="CZ139" s="6">
        <v>3.2874168656280087</v>
      </c>
      <c r="DA139" s="6">
        <v>3.2874168656280087</v>
      </c>
      <c r="DB139" s="6">
        <v>3.2874168656280087</v>
      </c>
      <c r="DC139" s="6">
        <v>3.2874168656280087</v>
      </c>
      <c r="DD139" s="6">
        <v>3.2874168656280087</v>
      </c>
      <c r="DE139" s="6">
        <v>3.2874168656280087</v>
      </c>
      <c r="DF139" s="6">
        <v>3.2874168656280087</v>
      </c>
      <c r="DG139" s="6">
        <v>3.2874168656280087</v>
      </c>
      <c r="DH139" s="6">
        <v>3.2874168656280087</v>
      </c>
      <c r="DI139" s="6">
        <v>3.2874168656280087</v>
      </c>
      <c r="DJ139" s="6">
        <v>3.2874168656280087</v>
      </c>
      <c r="DK139" s="6">
        <v>3.2874168656280087</v>
      </c>
      <c r="DL139" s="6">
        <v>3.2874168656280087</v>
      </c>
      <c r="DM139" s="6">
        <v>3.2874168656280087</v>
      </c>
      <c r="DN139" s="6">
        <v>3.2874168656280087</v>
      </c>
      <c r="DO139" s="6">
        <v>3.2874168656280087</v>
      </c>
    </row>
    <row r="140" spans="1:119" x14ac:dyDescent="0.2">
      <c r="A140" s="5">
        <v>41486</v>
      </c>
      <c r="B140" s="1" t="s">
        <v>73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20" t="s">
        <v>74</v>
      </c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P140" s="11" t="s">
        <v>75</v>
      </c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Q140" s="11" t="s">
        <v>76</v>
      </c>
      <c r="BR140" s="6">
        <v>1.2025119496855343</v>
      </c>
      <c r="BS140" s="6">
        <v>1.2991815813117698</v>
      </c>
      <c r="BT140" s="6">
        <v>1.3958512129380052</v>
      </c>
      <c r="BU140" s="6">
        <v>1.4925208445642406</v>
      </c>
      <c r="BV140" s="6">
        <v>1.589190476190476</v>
      </c>
      <c r="BW140" s="6">
        <v>1.7825297394429469</v>
      </c>
      <c r="BX140" s="6">
        <v>1.9758690026954178</v>
      </c>
      <c r="BY140" s="6">
        <v>2.1692082659478884</v>
      </c>
      <c r="BZ140" s="6">
        <v>2.3625475292003593</v>
      </c>
      <c r="CA140" s="6">
        <v>2.5558867924528301</v>
      </c>
      <c r="CB140" s="6">
        <v>2.6637351462938677</v>
      </c>
      <c r="CC140" s="6">
        <v>2.7715835001349052</v>
      </c>
      <c r="CD140" s="6">
        <v>2.8794318539759427</v>
      </c>
      <c r="CE140" s="6">
        <v>2.9872802078169802</v>
      </c>
      <c r="CF140" s="6">
        <v>3.0951285616580178</v>
      </c>
      <c r="CG140" s="6">
        <v>3.1117048574173509</v>
      </c>
      <c r="CH140" s="6">
        <v>3.1282811531766841</v>
      </c>
      <c r="CI140" s="6">
        <v>3.1448574489360173</v>
      </c>
      <c r="CJ140" s="6">
        <v>3.1614337446953504</v>
      </c>
      <c r="CK140" s="6">
        <v>3.1780100404546836</v>
      </c>
      <c r="CL140" s="6">
        <v>3.1816285142079179</v>
      </c>
      <c r="CM140" s="6">
        <v>3.1852469879611522</v>
      </c>
      <c r="CN140" s="6">
        <v>3.1888654617143866</v>
      </c>
      <c r="CO140" s="6">
        <v>3.1924839354676209</v>
      </c>
      <c r="CP140" s="6">
        <v>3.1961024092208561</v>
      </c>
      <c r="CQ140" s="6">
        <v>3.1961024092208561</v>
      </c>
      <c r="CR140" s="6">
        <v>3.1961024092208561</v>
      </c>
      <c r="CS140" s="6">
        <v>3.1961024092208561</v>
      </c>
      <c r="CT140" s="6">
        <v>3.1961024092208561</v>
      </c>
      <c r="CU140" s="6">
        <v>3.1961024092208561</v>
      </c>
      <c r="CV140" s="6">
        <v>3.1961024092208561</v>
      </c>
      <c r="CW140" s="6">
        <v>3.1961024092208561</v>
      </c>
      <c r="CX140" s="6">
        <v>3.1961024092208561</v>
      </c>
      <c r="CY140" s="6">
        <v>3.1961024092208561</v>
      </c>
      <c r="CZ140" s="6">
        <v>3.1961024092208561</v>
      </c>
      <c r="DA140" s="6">
        <v>3.1961024092208561</v>
      </c>
      <c r="DB140" s="6">
        <v>3.1961024092208561</v>
      </c>
      <c r="DC140" s="6">
        <v>3.1961024092208561</v>
      </c>
      <c r="DD140" s="6">
        <v>3.1961024092208561</v>
      </c>
      <c r="DE140" s="6">
        <v>3.1961024092208561</v>
      </c>
      <c r="DF140" s="6">
        <v>3.1961024092208561</v>
      </c>
      <c r="DG140" s="6">
        <v>3.1961024092208561</v>
      </c>
      <c r="DH140" s="6">
        <v>3.1961024092208561</v>
      </c>
      <c r="DI140" s="6">
        <v>3.1961024092208561</v>
      </c>
      <c r="DJ140" s="6">
        <v>3.1961024092208561</v>
      </c>
      <c r="DK140" s="6">
        <v>3.1961024092208561</v>
      </c>
      <c r="DL140" s="6">
        <v>3.1961024092208561</v>
      </c>
      <c r="DM140" s="6">
        <v>3.1961024092208561</v>
      </c>
      <c r="DN140" s="6">
        <v>3.1961024092208561</v>
      </c>
      <c r="DO140" s="6">
        <v>3.1961024092208561</v>
      </c>
    </row>
    <row r="141" spans="1:119" x14ac:dyDescent="0.2">
      <c r="A141" s="5">
        <v>41517</v>
      </c>
      <c r="B141" s="20" t="s">
        <v>73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20" t="s">
        <v>74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P141" s="11" t="s">
        <v>75</v>
      </c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Q141" s="11" t="s">
        <v>76</v>
      </c>
      <c r="BR141" s="6">
        <v>1.3375529656033804</v>
      </c>
      <c r="BS141" s="6">
        <v>1.4352651808235399</v>
      </c>
      <c r="BT141" s="6">
        <v>1.5329773960436994</v>
      </c>
      <c r="BU141" s="6">
        <v>1.6306896112638589</v>
      </c>
      <c r="BV141" s="6">
        <v>1.7284018264840184</v>
      </c>
      <c r="BW141" s="6">
        <v>1.9238262569243372</v>
      </c>
      <c r="BX141" s="6">
        <v>2.1192506873646559</v>
      </c>
      <c r="BY141" s="6">
        <v>2.3146751178049749</v>
      </c>
      <c r="BZ141" s="6">
        <v>2.5100995482452939</v>
      </c>
      <c r="CA141" s="6">
        <v>2.7055239786856125</v>
      </c>
      <c r="CB141" s="6">
        <v>2.8203457860172407</v>
      </c>
      <c r="CC141" s="6">
        <v>2.935167593348869</v>
      </c>
      <c r="CD141" s="6">
        <v>3.0499894006804973</v>
      </c>
      <c r="CE141" s="6">
        <v>3.1648112080121256</v>
      </c>
      <c r="CF141" s="6">
        <v>3.2796330153437534</v>
      </c>
      <c r="CG141" s="6">
        <v>3.3256483776625942</v>
      </c>
      <c r="CH141" s="6">
        <v>3.3716637399814351</v>
      </c>
      <c r="CI141" s="6">
        <v>3.4176791023002759</v>
      </c>
      <c r="CJ141" s="6">
        <v>3.4636944646191168</v>
      </c>
      <c r="CK141" s="6">
        <v>3.5097098269379572</v>
      </c>
      <c r="CL141" s="6">
        <v>3.4943999505410055</v>
      </c>
      <c r="CM141" s="6">
        <v>3.4790900741440538</v>
      </c>
      <c r="CN141" s="6">
        <v>3.4637801977471021</v>
      </c>
      <c r="CO141" s="6">
        <v>3.4484703213501504</v>
      </c>
      <c r="CP141" s="6">
        <v>3.4331604449531996</v>
      </c>
      <c r="CQ141" s="6">
        <v>3.4331604449531996</v>
      </c>
      <c r="CR141" s="6">
        <v>3.4331604449531996</v>
      </c>
      <c r="CS141" s="6">
        <v>3.4331604449531996</v>
      </c>
      <c r="CT141" s="6">
        <v>3.4331604449531996</v>
      </c>
      <c r="CU141" s="6">
        <v>3.4331604449531996</v>
      </c>
      <c r="CV141" s="6">
        <v>3.4331604449531996</v>
      </c>
      <c r="CW141" s="6">
        <v>3.4331604449531996</v>
      </c>
      <c r="CX141" s="6">
        <v>3.4331604449531996</v>
      </c>
      <c r="CY141" s="6">
        <v>3.4331604449531996</v>
      </c>
      <c r="CZ141" s="6">
        <v>3.4331604449531996</v>
      </c>
      <c r="DA141" s="6">
        <v>3.4331604449531996</v>
      </c>
      <c r="DB141" s="6">
        <v>3.4331604449531996</v>
      </c>
      <c r="DC141" s="6">
        <v>3.4331604449531996</v>
      </c>
      <c r="DD141" s="6">
        <v>3.4331604449531996</v>
      </c>
      <c r="DE141" s="6">
        <v>3.4331604449531996</v>
      </c>
      <c r="DF141" s="6">
        <v>3.4331604449531996</v>
      </c>
      <c r="DG141" s="6">
        <v>3.4331604449531996</v>
      </c>
      <c r="DH141" s="6">
        <v>3.4331604449531996</v>
      </c>
      <c r="DI141" s="6">
        <v>3.4331604449531996</v>
      </c>
      <c r="DJ141" s="6">
        <v>3.4331604449531996</v>
      </c>
      <c r="DK141" s="6">
        <v>3.4331604449531996</v>
      </c>
      <c r="DL141" s="6">
        <v>3.4331604449531996</v>
      </c>
      <c r="DM141" s="6">
        <v>3.4331604449531996</v>
      </c>
      <c r="DN141" s="6">
        <v>3.4331604449531996</v>
      </c>
      <c r="DO141" s="6">
        <v>3.4331604449531996</v>
      </c>
    </row>
    <row r="142" spans="1:119" x14ac:dyDescent="0.2">
      <c r="A142" s="5">
        <v>41547</v>
      </c>
      <c r="B142" s="1" t="s">
        <v>73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0" t="s">
        <v>74</v>
      </c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P142" s="11" t="s">
        <v>75</v>
      </c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Q142" s="11" t="s">
        <v>76</v>
      </c>
      <c r="BR142" s="6">
        <v>1.2359466010555973</v>
      </c>
      <c r="BS142" s="6">
        <v>1.3347177983253302</v>
      </c>
      <c r="BT142" s="6">
        <v>1.4334889955950632</v>
      </c>
      <c r="BU142" s="6">
        <v>1.5322601928647961</v>
      </c>
      <c r="BV142" s="6">
        <v>1.631031390134529</v>
      </c>
      <c r="BW142" s="6">
        <v>1.8285737846739949</v>
      </c>
      <c r="BX142" s="6">
        <v>2.0261161792134605</v>
      </c>
      <c r="BY142" s="6">
        <v>2.2236585737529264</v>
      </c>
      <c r="BZ142" s="6">
        <v>2.4212009682923923</v>
      </c>
      <c r="CA142" s="6">
        <v>2.6187433628318582</v>
      </c>
      <c r="CB142" s="6">
        <v>2.7372703016073685</v>
      </c>
      <c r="CC142" s="6">
        <v>2.8557972403828789</v>
      </c>
      <c r="CD142" s="6">
        <v>2.9743241791583892</v>
      </c>
      <c r="CE142" s="6">
        <v>3.0928511179338996</v>
      </c>
      <c r="CF142" s="6">
        <v>3.2113780567094095</v>
      </c>
      <c r="CG142" s="6">
        <v>3.2586618248253512</v>
      </c>
      <c r="CH142" s="6">
        <v>3.3059455929412929</v>
      </c>
      <c r="CI142" s="6">
        <v>3.3532293610572346</v>
      </c>
      <c r="CJ142" s="6">
        <v>3.4005131291731763</v>
      </c>
      <c r="CK142" s="6">
        <v>3.4477968972891189</v>
      </c>
      <c r="CL142" s="6">
        <v>3.4306208004060537</v>
      </c>
      <c r="CM142" s="6">
        <v>3.4134447035229885</v>
      </c>
      <c r="CN142" s="6">
        <v>3.3962686066399232</v>
      </c>
      <c r="CO142" s="6">
        <v>3.379092509756858</v>
      </c>
      <c r="CP142" s="6">
        <v>3.3619164128737919</v>
      </c>
      <c r="CQ142" s="6">
        <v>3.3619164128737919</v>
      </c>
      <c r="CR142" s="6">
        <v>3.3619164128737919</v>
      </c>
      <c r="CS142" s="6">
        <v>3.3619164128737919</v>
      </c>
      <c r="CT142" s="6">
        <v>3.3619164128737919</v>
      </c>
      <c r="CU142" s="6">
        <v>3.3619164128737919</v>
      </c>
      <c r="CV142" s="6">
        <v>3.3619164128737919</v>
      </c>
      <c r="CW142" s="6">
        <v>3.3619164128737919</v>
      </c>
      <c r="CX142" s="6">
        <v>3.3619164128737919</v>
      </c>
      <c r="CY142" s="6">
        <v>3.3619164128737919</v>
      </c>
      <c r="CZ142" s="6">
        <v>3.3619164128737919</v>
      </c>
      <c r="DA142" s="6">
        <v>3.3619164128737919</v>
      </c>
      <c r="DB142" s="6">
        <v>3.3619164128737919</v>
      </c>
      <c r="DC142" s="6">
        <v>3.3619164128737919</v>
      </c>
      <c r="DD142" s="6">
        <v>3.3619164128737919</v>
      </c>
      <c r="DE142" s="6">
        <v>3.3619164128737919</v>
      </c>
      <c r="DF142" s="6">
        <v>3.3619164128737919</v>
      </c>
      <c r="DG142" s="6">
        <v>3.3619164128737919</v>
      </c>
      <c r="DH142" s="6">
        <v>3.3619164128737919</v>
      </c>
      <c r="DI142" s="6">
        <v>3.3619164128737919</v>
      </c>
      <c r="DJ142" s="6">
        <v>3.3619164128737919</v>
      </c>
      <c r="DK142" s="6">
        <v>3.3619164128737919</v>
      </c>
      <c r="DL142" s="6">
        <v>3.3619164128737919</v>
      </c>
      <c r="DM142" s="6">
        <v>3.3619164128737919</v>
      </c>
      <c r="DN142" s="6">
        <v>3.3619164128737919</v>
      </c>
      <c r="DO142" s="6">
        <v>3.3619164128737919</v>
      </c>
    </row>
    <row r="143" spans="1:119" x14ac:dyDescent="0.2">
      <c r="A143" s="5">
        <v>41578</v>
      </c>
      <c r="B143" s="20" t="s">
        <v>73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0" t="s">
        <v>74</v>
      </c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P143" s="11" t="s">
        <v>75</v>
      </c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Q143" s="11" t="s">
        <v>76</v>
      </c>
      <c r="BR143" s="6">
        <v>1.1173827626537607</v>
      </c>
      <c r="BS143" s="6">
        <v>1.2163926275458761</v>
      </c>
      <c r="BT143" s="6">
        <v>1.3154024924379915</v>
      </c>
      <c r="BU143" s="6">
        <v>1.4144123573301068</v>
      </c>
      <c r="BV143" s="6">
        <v>1.5134222222222222</v>
      </c>
      <c r="BW143" s="6">
        <v>1.711441952006453</v>
      </c>
      <c r="BX143" s="6">
        <v>1.9094616817906838</v>
      </c>
      <c r="BY143" s="6">
        <v>2.1074814115749145</v>
      </c>
      <c r="BZ143" s="6">
        <v>2.3055011413591453</v>
      </c>
      <c r="CA143" s="6">
        <v>2.5035208711433756</v>
      </c>
      <c r="CB143" s="6">
        <v>2.6238869425719469</v>
      </c>
      <c r="CC143" s="6">
        <v>2.7442530140005181</v>
      </c>
      <c r="CD143" s="6">
        <v>2.8646190854290894</v>
      </c>
      <c r="CE143" s="6">
        <v>2.9849851568576606</v>
      </c>
      <c r="CF143" s="6">
        <v>3.1053512282862328</v>
      </c>
      <c r="CG143" s="6">
        <v>3.1613034621265368</v>
      </c>
      <c r="CH143" s="6">
        <v>3.2172556959668408</v>
      </c>
      <c r="CI143" s="6">
        <v>3.2732079298071448</v>
      </c>
      <c r="CJ143" s="6">
        <v>3.3291601636474488</v>
      </c>
      <c r="CK143" s="6">
        <v>3.3851123974877537</v>
      </c>
      <c r="CL143" s="6">
        <v>3.3754250096885055</v>
      </c>
      <c r="CM143" s="6">
        <v>3.3657376218892572</v>
      </c>
      <c r="CN143" s="6">
        <v>3.3560502340900089</v>
      </c>
      <c r="CO143" s="6">
        <v>3.3463628462907606</v>
      </c>
      <c r="CP143" s="6">
        <v>3.3366754584915115</v>
      </c>
      <c r="CQ143" s="6">
        <v>3.3366754584915115</v>
      </c>
      <c r="CR143" s="6">
        <v>3.3366754584915115</v>
      </c>
      <c r="CS143" s="6">
        <v>3.3366754584915115</v>
      </c>
      <c r="CT143" s="6">
        <v>3.3366754584915115</v>
      </c>
      <c r="CU143" s="6">
        <v>3.3366754584915115</v>
      </c>
      <c r="CV143" s="6">
        <v>3.3366754584915115</v>
      </c>
      <c r="CW143" s="6">
        <v>3.3366754584915115</v>
      </c>
      <c r="CX143" s="6">
        <v>3.3366754584915115</v>
      </c>
      <c r="CY143" s="6">
        <v>3.3366754584915115</v>
      </c>
      <c r="CZ143" s="6">
        <v>3.3366754584915115</v>
      </c>
      <c r="DA143" s="6">
        <v>3.3366754584915115</v>
      </c>
      <c r="DB143" s="6">
        <v>3.3366754584915115</v>
      </c>
      <c r="DC143" s="6">
        <v>3.3366754584915115</v>
      </c>
      <c r="DD143" s="6">
        <v>3.3366754584915115</v>
      </c>
      <c r="DE143" s="6">
        <v>3.3366754584915115</v>
      </c>
      <c r="DF143" s="6">
        <v>3.3366754584915115</v>
      </c>
      <c r="DG143" s="6">
        <v>3.3366754584915115</v>
      </c>
      <c r="DH143" s="6">
        <v>3.3366754584915115</v>
      </c>
      <c r="DI143" s="6">
        <v>3.3366754584915115</v>
      </c>
      <c r="DJ143" s="6">
        <v>3.3366754584915115</v>
      </c>
      <c r="DK143" s="6">
        <v>3.3366754584915115</v>
      </c>
      <c r="DL143" s="6">
        <v>3.3366754584915115</v>
      </c>
      <c r="DM143" s="6">
        <v>3.3366754584915115</v>
      </c>
      <c r="DN143" s="6">
        <v>3.3366754584915115</v>
      </c>
      <c r="DO143" s="6">
        <v>3.3366754584915115</v>
      </c>
    </row>
    <row r="144" spans="1:119" x14ac:dyDescent="0.2">
      <c r="A144" s="5">
        <v>41608</v>
      </c>
      <c r="B144" s="1" t="s">
        <v>73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0" t="s">
        <v>74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P144" s="11" t="s">
        <v>75</v>
      </c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Q144" s="11" t="s">
        <v>76</v>
      </c>
      <c r="BR144" s="6">
        <v>1.135905195873679</v>
      </c>
      <c r="BS144" s="6">
        <v>1.2372018226694514</v>
      </c>
      <c r="BT144" s="6">
        <v>1.3384984494652239</v>
      </c>
      <c r="BU144" s="6">
        <v>1.4397950762609963</v>
      </c>
      <c r="BV144" s="6">
        <v>1.5410917030567688</v>
      </c>
      <c r="BW144" s="6">
        <v>1.7436849566483135</v>
      </c>
      <c r="BX144" s="6">
        <v>1.9462782102398581</v>
      </c>
      <c r="BY144" s="6">
        <v>2.1488714638314028</v>
      </c>
      <c r="BZ144" s="6">
        <v>2.3514647174229477</v>
      </c>
      <c r="CA144" s="6">
        <v>2.5540579710144926</v>
      </c>
      <c r="CB144" s="6">
        <v>2.677839487304595</v>
      </c>
      <c r="CC144" s="6">
        <v>2.8016210035946973</v>
      </c>
      <c r="CD144" s="6">
        <v>2.9254025198847997</v>
      </c>
      <c r="CE144" s="6">
        <v>3.0491840361749021</v>
      </c>
      <c r="CF144" s="6">
        <v>3.1729655524650044</v>
      </c>
      <c r="CG144" s="6">
        <v>3.2263613800186861</v>
      </c>
      <c r="CH144" s="6">
        <v>3.2797572075723678</v>
      </c>
      <c r="CI144" s="6">
        <v>3.3331530351260494</v>
      </c>
      <c r="CJ144" s="6">
        <v>3.3865488626797311</v>
      </c>
      <c r="CK144" s="6">
        <v>3.4399446902334119</v>
      </c>
      <c r="CL144" s="6">
        <v>3.4384670782931135</v>
      </c>
      <c r="CM144" s="6">
        <v>3.4369894663528151</v>
      </c>
      <c r="CN144" s="6">
        <v>3.4355118544125167</v>
      </c>
      <c r="CO144" s="6">
        <v>3.4340342424722183</v>
      </c>
      <c r="CP144" s="6">
        <v>3.4325566305319195</v>
      </c>
      <c r="CQ144" s="6">
        <v>3.4325566305319195</v>
      </c>
      <c r="CR144" s="6">
        <v>3.4325566305319195</v>
      </c>
      <c r="CS144" s="6">
        <v>3.4325566305319195</v>
      </c>
      <c r="CT144" s="6">
        <v>3.4325566305319195</v>
      </c>
      <c r="CU144" s="6">
        <v>3.4325566305319195</v>
      </c>
      <c r="CV144" s="6">
        <v>3.4325566305319195</v>
      </c>
      <c r="CW144" s="6">
        <v>3.4325566305319195</v>
      </c>
      <c r="CX144" s="6">
        <v>3.4325566305319195</v>
      </c>
      <c r="CY144" s="6">
        <v>3.4325566305319195</v>
      </c>
      <c r="CZ144" s="6">
        <v>3.4325566305319195</v>
      </c>
      <c r="DA144" s="6">
        <v>3.4325566305319195</v>
      </c>
      <c r="DB144" s="6">
        <v>3.4325566305319195</v>
      </c>
      <c r="DC144" s="6">
        <v>3.4325566305319195</v>
      </c>
      <c r="DD144" s="6">
        <v>3.4325566305319195</v>
      </c>
      <c r="DE144" s="6">
        <v>3.4325566305319195</v>
      </c>
      <c r="DF144" s="6">
        <v>3.4325566305319195</v>
      </c>
      <c r="DG144" s="6">
        <v>3.4325566305319195</v>
      </c>
      <c r="DH144" s="6">
        <v>3.4325566305319195</v>
      </c>
      <c r="DI144" s="6">
        <v>3.4325566305319195</v>
      </c>
      <c r="DJ144" s="6">
        <v>3.4325566305319195</v>
      </c>
      <c r="DK144" s="6">
        <v>3.4325566305319195</v>
      </c>
      <c r="DL144" s="6">
        <v>3.4325566305319195</v>
      </c>
      <c r="DM144" s="6">
        <v>3.4325566305319195</v>
      </c>
      <c r="DN144" s="6">
        <v>3.4325566305319195</v>
      </c>
      <c r="DO144" s="6">
        <v>3.4325566305319195</v>
      </c>
    </row>
    <row r="145" spans="1:119" x14ac:dyDescent="0.2">
      <c r="A145" s="5">
        <v>41639</v>
      </c>
      <c r="B145" s="20" t="s">
        <v>73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0" t="s">
        <v>74</v>
      </c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P145" s="11" t="s">
        <v>75</v>
      </c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Q145" s="11" t="s">
        <v>76</v>
      </c>
      <c r="BR145" s="6">
        <v>1.3569091719051627</v>
      </c>
      <c r="BS145" s="6">
        <v>1.4557655793694007</v>
      </c>
      <c r="BT145" s="6">
        <v>1.5546219868336386</v>
      </c>
      <c r="BU145" s="6">
        <v>1.6534783942978766</v>
      </c>
      <c r="BV145" s="6">
        <v>1.7523348017621145</v>
      </c>
      <c r="BW145" s="6">
        <v>1.9500476166905905</v>
      </c>
      <c r="BX145" s="6">
        <v>2.1477604316190666</v>
      </c>
      <c r="BY145" s="6">
        <v>2.3454732465475425</v>
      </c>
      <c r="BZ145" s="6">
        <v>2.5431860614760184</v>
      </c>
      <c r="CA145" s="6">
        <v>2.7408988764044944</v>
      </c>
      <c r="CB145" s="6">
        <v>2.8502812613265678</v>
      </c>
      <c r="CC145" s="6">
        <v>2.9596636462486412</v>
      </c>
      <c r="CD145" s="6">
        <v>3.0690460311707146</v>
      </c>
      <c r="CE145" s="6">
        <v>3.178428416092788</v>
      </c>
      <c r="CF145" s="6">
        <v>3.2878108010148606</v>
      </c>
      <c r="CG145" s="6">
        <v>3.3361805296937068</v>
      </c>
      <c r="CH145" s="6">
        <v>3.3845502583725531</v>
      </c>
      <c r="CI145" s="6">
        <v>3.4329199870513993</v>
      </c>
      <c r="CJ145" s="6">
        <v>3.4812897157302456</v>
      </c>
      <c r="CK145" s="6">
        <v>3.529659444409091</v>
      </c>
      <c r="CL145" s="6">
        <v>3.528315932958709</v>
      </c>
      <c r="CM145" s="6">
        <v>3.5269724215083271</v>
      </c>
      <c r="CN145" s="6">
        <v>3.5256289100579452</v>
      </c>
      <c r="CO145" s="6">
        <v>3.5242853986075633</v>
      </c>
      <c r="CP145" s="6">
        <v>3.5229418871571823</v>
      </c>
      <c r="CQ145" s="6">
        <v>3.5229418871571823</v>
      </c>
      <c r="CR145" s="6">
        <v>3.5229418871571823</v>
      </c>
      <c r="CS145" s="6">
        <v>3.5229418871571823</v>
      </c>
      <c r="CT145" s="6">
        <v>3.5229418871571823</v>
      </c>
      <c r="CU145" s="6">
        <v>3.5229418871571823</v>
      </c>
      <c r="CV145" s="6">
        <v>3.5229418871571823</v>
      </c>
      <c r="CW145" s="6">
        <v>3.5229418871571823</v>
      </c>
      <c r="CX145" s="6">
        <v>3.5229418871571823</v>
      </c>
      <c r="CY145" s="6">
        <v>3.5229418871571823</v>
      </c>
      <c r="CZ145" s="6">
        <v>3.5229418871571823</v>
      </c>
      <c r="DA145" s="6">
        <v>3.5229418871571823</v>
      </c>
      <c r="DB145" s="6">
        <v>3.5229418871571823</v>
      </c>
      <c r="DC145" s="6">
        <v>3.5229418871571823</v>
      </c>
      <c r="DD145" s="6">
        <v>3.5229418871571823</v>
      </c>
      <c r="DE145" s="6">
        <v>3.5229418871571823</v>
      </c>
      <c r="DF145" s="6">
        <v>3.5229418871571823</v>
      </c>
      <c r="DG145" s="6">
        <v>3.5229418871571823</v>
      </c>
      <c r="DH145" s="6">
        <v>3.5229418871571823</v>
      </c>
      <c r="DI145" s="6">
        <v>3.5229418871571823</v>
      </c>
      <c r="DJ145" s="6">
        <v>3.5229418871571823</v>
      </c>
      <c r="DK145" s="6">
        <v>3.5229418871571823</v>
      </c>
      <c r="DL145" s="6">
        <v>3.5229418871571823</v>
      </c>
      <c r="DM145" s="6">
        <v>3.5229418871571823</v>
      </c>
      <c r="DN145" s="6">
        <v>3.5229418871571823</v>
      </c>
      <c r="DO145" s="6">
        <v>3.5229418871571823</v>
      </c>
    </row>
    <row r="146" spans="1:119" x14ac:dyDescent="0.2">
      <c r="A146" s="5">
        <v>41670</v>
      </c>
      <c r="B146" s="1" t="s">
        <v>73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0" t="s">
        <v>74</v>
      </c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P146" s="11" t="s">
        <v>75</v>
      </c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Q146" s="11" t="s">
        <v>76</v>
      </c>
      <c r="BR146" s="6">
        <v>1.0638439096906067</v>
      </c>
      <c r="BS146" s="6">
        <v>1.1617912292111865</v>
      </c>
      <c r="BT146" s="6">
        <v>1.2597385487317663</v>
      </c>
      <c r="BU146" s="6">
        <v>1.3576858682523461</v>
      </c>
      <c r="BV146" s="6">
        <v>1.4556331877729258</v>
      </c>
      <c r="BW146" s="6">
        <v>1.6515278268140854</v>
      </c>
      <c r="BX146" s="6">
        <v>1.8474224658552449</v>
      </c>
      <c r="BY146" s="6">
        <v>2.0433171048964045</v>
      </c>
      <c r="BZ146" s="6">
        <v>2.2392117439375641</v>
      </c>
      <c r="CA146" s="6">
        <v>2.4351063829787236</v>
      </c>
      <c r="CB146" s="6">
        <v>2.5514273780035994</v>
      </c>
      <c r="CC146" s="6">
        <v>2.6677483730284752</v>
      </c>
      <c r="CD146" s="6">
        <v>2.784069368053351</v>
      </c>
      <c r="CE146" s="6">
        <v>2.9003903630782268</v>
      </c>
      <c r="CF146" s="6">
        <v>3.0167113581031022</v>
      </c>
      <c r="CG146" s="6">
        <v>3.0633861900502368</v>
      </c>
      <c r="CH146" s="6">
        <v>3.1100610219973714</v>
      </c>
      <c r="CI146" s="6">
        <v>3.1567358539445061</v>
      </c>
      <c r="CJ146" s="6">
        <v>3.2034106858916407</v>
      </c>
      <c r="CK146" s="6">
        <v>3.2500855178387744</v>
      </c>
      <c r="CL146" s="6">
        <v>3.2512763575334307</v>
      </c>
      <c r="CM146" s="6">
        <v>3.252467197228087</v>
      </c>
      <c r="CN146" s="6">
        <v>3.2536580369227432</v>
      </c>
      <c r="CO146" s="6">
        <v>3.2548488766173995</v>
      </c>
      <c r="CP146" s="6">
        <v>3.2560397163120567</v>
      </c>
      <c r="CQ146" s="6">
        <v>3.2560397163120567</v>
      </c>
      <c r="CR146" s="6">
        <v>3.2560397163120567</v>
      </c>
      <c r="CS146" s="6">
        <v>3.2560397163120567</v>
      </c>
      <c r="CT146" s="6">
        <v>3.2560397163120567</v>
      </c>
      <c r="CU146" s="6">
        <v>3.2560397163120567</v>
      </c>
      <c r="CV146" s="6">
        <v>3.2560397163120567</v>
      </c>
      <c r="CW146" s="6">
        <v>3.2560397163120567</v>
      </c>
      <c r="CX146" s="6">
        <v>3.2560397163120567</v>
      </c>
      <c r="CY146" s="6">
        <v>3.2560397163120567</v>
      </c>
      <c r="CZ146" s="6">
        <v>3.2560397163120567</v>
      </c>
      <c r="DA146" s="6">
        <v>3.2560397163120567</v>
      </c>
      <c r="DB146" s="6">
        <v>3.2560397163120567</v>
      </c>
      <c r="DC146" s="6">
        <v>3.2560397163120567</v>
      </c>
      <c r="DD146" s="6">
        <v>3.2560397163120567</v>
      </c>
      <c r="DE146" s="6">
        <v>3.2560397163120567</v>
      </c>
      <c r="DF146" s="6">
        <v>3.2560397163120567</v>
      </c>
      <c r="DG146" s="6">
        <v>3.2560397163120567</v>
      </c>
      <c r="DH146" s="6">
        <v>3.2560397163120567</v>
      </c>
      <c r="DI146" s="6">
        <v>3.2560397163120567</v>
      </c>
      <c r="DJ146" s="6">
        <v>3.2560397163120567</v>
      </c>
      <c r="DK146" s="6">
        <v>3.2560397163120567</v>
      </c>
      <c r="DL146" s="6">
        <v>3.2560397163120567</v>
      </c>
      <c r="DM146" s="6">
        <v>3.2560397163120567</v>
      </c>
      <c r="DN146" s="6">
        <v>3.2560397163120567</v>
      </c>
      <c r="DO146" s="6">
        <v>3.2560397163120567</v>
      </c>
    </row>
    <row r="147" spans="1:119" x14ac:dyDescent="0.2">
      <c r="A147" s="5">
        <v>41698</v>
      </c>
      <c r="B147" s="20" t="s">
        <v>73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0" t="s">
        <v>74</v>
      </c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P147" s="11" t="s">
        <v>75</v>
      </c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Q147" s="11" t="s">
        <v>76</v>
      </c>
      <c r="BR147" s="6">
        <v>1.0730355731225298</v>
      </c>
      <c r="BS147" s="6">
        <v>1.1679288537549408</v>
      </c>
      <c r="BT147" s="6">
        <v>1.2628221343873518</v>
      </c>
      <c r="BU147" s="6">
        <v>1.3577154150197628</v>
      </c>
      <c r="BV147" s="6">
        <v>1.452608695652174</v>
      </c>
      <c r="BW147" s="6">
        <v>1.6423952569169962</v>
      </c>
      <c r="BX147" s="6">
        <v>1.8321818181818184</v>
      </c>
      <c r="BY147" s="6">
        <v>2.0219683794466405</v>
      </c>
      <c r="BZ147" s="6">
        <v>2.2117549407114625</v>
      </c>
      <c r="CA147" s="6">
        <v>2.4015415019762849</v>
      </c>
      <c r="CB147" s="6">
        <v>2.5178798078473457</v>
      </c>
      <c r="CC147" s="6">
        <v>2.6342181137184064</v>
      </c>
      <c r="CD147" s="6">
        <v>2.7505564195894672</v>
      </c>
      <c r="CE147" s="6">
        <v>2.8668947254605279</v>
      </c>
      <c r="CF147" s="6">
        <v>2.9832330313315878</v>
      </c>
      <c r="CG147" s="6">
        <v>3.0279180196644888</v>
      </c>
      <c r="CH147" s="6">
        <v>3.0726030079973898</v>
      </c>
      <c r="CI147" s="6">
        <v>3.1172879963302909</v>
      </c>
      <c r="CJ147" s="6">
        <v>3.1619729846631919</v>
      </c>
      <c r="CK147" s="6">
        <v>3.2066579729960938</v>
      </c>
      <c r="CL147" s="6">
        <v>3.2123993523064387</v>
      </c>
      <c r="CM147" s="6">
        <v>3.2181407316167836</v>
      </c>
      <c r="CN147" s="6">
        <v>3.2238821109271285</v>
      </c>
      <c r="CO147" s="6">
        <v>3.2296234902374734</v>
      </c>
      <c r="CP147" s="6">
        <v>3.2353648695478188</v>
      </c>
      <c r="CQ147" s="6">
        <v>3.2353648695478188</v>
      </c>
      <c r="CR147" s="6">
        <v>3.2353648695478188</v>
      </c>
      <c r="CS147" s="6">
        <v>3.2353648695478188</v>
      </c>
      <c r="CT147" s="6">
        <v>3.2353648695478188</v>
      </c>
      <c r="CU147" s="6">
        <v>3.2353648695478188</v>
      </c>
      <c r="CV147" s="6">
        <v>3.2353648695478188</v>
      </c>
      <c r="CW147" s="6">
        <v>3.2353648695478188</v>
      </c>
      <c r="CX147" s="6">
        <v>3.2353648695478188</v>
      </c>
      <c r="CY147" s="6">
        <v>3.2353648695478188</v>
      </c>
      <c r="CZ147" s="6">
        <v>3.2353648695478188</v>
      </c>
      <c r="DA147" s="6">
        <v>3.2353648695478188</v>
      </c>
      <c r="DB147" s="6">
        <v>3.2353648695478188</v>
      </c>
      <c r="DC147" s="6">
        <v>3.2353648695478188</v>
      </c>
      <c r="DD147" s="6">
        <v>3.2353648695478188</v>
      </c>
      <c r="DE147" s="6">
        <v>3.2353648695478188</v>
      </c>
      <c r="DF147" s="6">
        <v>3.2353648695478188</v>
      </c>
      <c r="DG147" s="6">
        <v>3.2353648695478188</v>
      </c>
      <c r="DH147" s="6">
        <v>3.2353648695478188</v>
      </c>
      <c r="DI147" s="6">
        <v>3.2353648695478188</v>
      </c>
      <c r="DJ147" s="6">
        <v>3.2353648695478188</v>
      </c>
      <c r="DK147" s="6">
        <v>3.2353648695478188</v>
      </c>
      <c r="DL147" s="6">
        <v>3.2353648695478188</v>
      </c>
      <c r="DM147" s="6">
        <v>3.2353648695478188</v>
      </c>
      <c r="DN147" s="6">
        <v>3.2353648695478188</v>
      </c>
      <c r="DO147" s="6">
        <v>3.2353648695478188</v>
      </c>
    </row>
    <row r="148" spans="1:119" x14ac:dyDescent="0.2">
      <c r="A148" s="5">
        <v>41729</v>
      </c>
      <c r="B148" s="1" t="s">
        <v>73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0" t="s">
        <v>74</v>
      </c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P148" s="11" t="s">
        <v>75</v>
      </c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Q148" s="11" t="s">
        <v>76</v>
      </c>
      <c r="BR148" s="6">
        <v>1.055596506550218</v>
      </c>
      <c r="BS148" s="6">
        <v>1.1476253275109167</v>
      </c>
      <c r="BT148" s="6">
        <v>1.2396541484716155</v>
      </c>
      <c r="BU148" s="6">
        <v>1.3316829694323142</v>
      </c>
      <c r="BV148" s="6">
        <v>1.423711790393013</v>
      </c>
      <c r="BW148" s="6">
        <v>1.6077694323144103</v>
      </c>
      <c r="BX148" s="6">
        <v>1.7918270742358076</v>
      </c>
      <c r="BY148" s="6">
        <v>1.9758847161572048</v>
      </c>
      <c r="BZ148" s="6">
        <v>2.1599423580786024</v>
      </c>
      <c r="CA148" s="6">
        <v>2.3439999999999999</v>
      </c>
      <c r="CB148" s="6">
        <v>2.4581581178584462</v>
      </c>
      <c r="CC148" s="6">
        <v>2.5723162357168925</v>
      </c>
      <c r="CD148" s="6">
        <v>2.6864743535753388</v>
      </c>
      <c r="CE148" s="6">
        <v>2.8006324714337851</v>
      </c>
      <c r="CF148" s="6">
        <v>2.9147905892922319</v>
      </c>
      <c r="CG148" s="6">
        <v>2.9598098031120803</v>
      </c>
      <c r="CH148" s="6">
        <v>3.0048290169319287</v>
      </c>
      <c r="CI148" s="6">
        <v>3.0498482307517771</v>
      </c>
      <c r="CJ148" s="6">
        <v>3.0948674445716255</v>
      </c>
      <c r="CK148" s="6">
        <v>3.1398866583914735</v>
      </c>
      <c r="CL148" s="6">
        <v>3.1490425794096479</v>
      </c>
      <c r="CM148" s="6">
        <v>3.1581985004278224</v>
      </c>
      <c r="CN148" s="6">
        <v>3.1673544214459968</v>
      </c>
      <c r="CO148" s="6">
        <v>3.1765103424641712</v>
      </c>
      <c r="CP148" s="6">
        <v>3.1856662634823447</v>
      </c>
      <c r="CQ148" s="6">
        <v>3.1856662634823447</v>
      </c>
      <c r="CR148" s="6">
        <v>3.1856662634823447</v>
      </c>
      <c r="CS148" s="6">
        <v>3.1856662634823447</v>
      </c>
      <c r="CT148" s="6">
        <v>3.1856662634823447</v>
      </c>
      <c r="CU148" s="6">
        <v>3.1856662634823447</v>
      </c>
      <c r="CV148" s="6">
        <v>3.1856662634823447</v>
      </c>
      <c r="CW148" s="6">
        <v>3.1856662634823447</v>
      </c>
      <c r="CX148" s="6">
        <v>3.1856662634823447</v>
      </c>
      <c r="CY148" s="6">
        <v>3.1856662634823447</v>
      </c>
      <c r="CZ148" s="6">
        <v>3.1856662634823447</v>
      </c>
      <c r="DA148" s="6">
        <v>3.1856662634823447</v>
      </c>
      <c r="DB148" s="6">
        <v>3.1856662634823447</v>
      </c>
      <c r="DC148" s="6">
        <v>3.1856662634823447</v>
      </c>
      <c r="DD148" s="6">
        <v>3.1856662634823447</v>
      </c>
      <c r="DE148" s="6">
        <v>3.1856662634823447</v>
      </c>
      <c r="DF148" s="6">
        <v>3.1856662634823447</v>
      </c>
      <c r="DG148" s="6">
        <v>3.1856662634823447</v>
      </c>
      <c r="DH148" s="6">
        <v>3.1856662634823447</v>
      </c>
      <c r="DI148" s="6">
        <v>3.1856662634823447</v>
      </c>
      <c r="DJ148" s="6">
        <v>3.1856662634823447</v>
      </c>
      <c r="DK148" s="6">
        <v>3.1856662634823447</v>
      </c>
      <c r="DL148" s="6">
        <v>3.1856662634823447</v>
      </c>
      <c r="DM148" s="6">
        <v>3.1856662634823447</v>
      </c>
      <c r="DN148" s="6">
        <v>3.1856662634823447</v>
      </c>
      <c r="DO148" s="6">
        <v>3.1856662634823447</v>
      </c>
    </row>
    <row r="149" spans="1:119" x14ac:dyDescent="0.2">
      <c r="A149" s="5">
        <v>41759</v>
      </c>
      <c r="B149" s="20" t="s">
        <v>73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0" t="s">
        <v>74</v>
      </c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P149" s="11" t="s">
        <v>75</v>
      </c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Q149" s="11" t="s">
        <v>76</v>
      </c>
      <c r="BR149" s="6">
        <v>0.9506656771799632</v>
      </c>
      <c r="BS149" s="6">
        <v>1.0402070500927647</v>
      </c>
      <c r="BT149" s="6">
        <v>1.1297484230055661</v>
      </c>
      <c r="BU149" s="6">
        <v>1.2192897959183675</v>
      </c>
      <c r="BV149" s="6">
        <v>1.3088311688311689</v>
      </c>
      <c r="BW149" s="6">
        <v>1.4879139146567719</v>
      </c>
      <c r="BX149" s="6">
        <v>1.6669966604823749</v>
      </c>
      <c r="BY149" s="6">
        <v>1.846079406307978</v>
      </c>
      <c r="BZ149" s="6">
        <v>2.0251621521335808</v>
      </c>
      <c r="CA149" s="6">
        <v>2.2042448979591835</v>
      </c>
      <c r="CB149" s="6">
        <v>2.3166427207246536</v>
      </c>
      <c r="CC149" s="6">
        <v>2.4290405434901237</v>
      </c>
      <c r="CD149" s="6">
        <v>2.5414383662555937</v>
      </c>
      <c r="CE149" s="6">
        <v>2.6538361890210638</v>
      </c>
      <c r="CF149" s="6">
        <v>2.7662340117865329</v>
      </c>
      <c r="CG149" s="6">
        <v>2.8096560147649394</v>
      </c>
      <c r="CH149" s="6">
        <v>2.8530780177433459</v>
      </c>
      <c r="CI149" s="6">
        <v>2.8965000207217524</v>
      </c>
      <c r="CJ149" s="6">
        <v>2.9399220237001589</v>
      </c>
      <c r="CK149" s="6">
        <v>2.9833440266785662</v>
      </c>
      <c r="CL149" s="6">
        <v>2.9953123811089459</v>
      </c>
      <c r="CM149" s="6">
        <v>3.0072807355393256</v>
      </c>
      <c r="CN149" s="6">
        <v>3.0192490899697053</v>
      </c>
      <c r="CO149" s="6">
        <v>3.031217444400085</v>
      </c>
      <c r="CP149" s="6">
        <v>3.0431857988304647</v>
      </c>
      <c r="CQ149" s="6">
        <v>3.0431857988304647</v>
      </c>
      <c r="CR149" s="6">
        <v>3.0431857988304647</v>
      </c>
      <c r="CS149" s="6">
        <v>3.0431857988304647</v>
      </c>
      <c r="CT149" s="6">
        <v>3.0431857988304647</v>
      </c>
      <c r="CU149" s="6">
        <v>3.0431857988304647</v>
      </c>
      <c r="CV149" s="6">
        <v>3.0431857988304647</v>
      </c>
      <c r="CW149" s="6">
        <v>3.0431857988304647</v>
      </c>
      <c r="CX149" s="6">
        <v>3.0431857988304647</v>
      </c>
      <c r="CY149" s="6">
        <v>3.0431857988304647</v>
      </c>
      <c r="CZ149" s="6">
        <v>3.0431857988304647</v>
      </c>
      <c r="DA149" s="6">
        <v>3.0431857988304647</v>
      </c>
      <c r="DB149" s="6">
        <v>3.0431857988304647</v>
      </c>
      <c r="DC149" s="6">
        <v>3.0431857988304647</v>
      </c>
      <c r="DD149" s="6">
        <v>3.0431857988304647</v>
      </c>
      <c r="DE149" s="6">
        <v>3.0431857988304647</v>
      </c>
      <c r="DF149" s="6">
        <v>3.0431857988304647</v>
      </c>
      <c r="DG149" s="6">
        <v>3.0431857988304647</v>
      </c>
      <c r="DH149" s="6">
        <v>3.0431857988304647</v>
      </c>
      <c r="DI149" s="6">
        <v>3.0431857988304647</v>
      </c>
      <c r="DJ149" s="6">
        <v>3.0431857988304647</v>
      </c>
      <c r="DK149" s="6">
        <v>3.0431857988304647</v>
      </c>
      <c r="DL149" s="6">
        <v>3.0431857988304647</v>
      </c>
      <c r="DM149" s="6">
        <v>3.0431857988304647</v>
      </c>
      <c r="DN149" s="6">
        <v>3.0431857988304647</v>
      </c>
      <c r="DO149" s="6">
        <v>3.0431857988304647</v>
      </c>
    </row>
    <row r="150" spans="1:119" x14ac:dyDescent="0.2">
      <c r="A150" s="5">
        <v>41790</v>
      </c>
      <c r="B150" s="1" t="s">
        <v>73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0" t="s">
        <v>74</v>
      </c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P150" s="11" t="s">
        <v>75</v>
      </c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Q150" s="11" t="s">
        <v>76</v>
      </c>
      <c r="BR150" s="6">
        <v>0.76827169262909334</v>
      </c>
      <c r="BS150" s="6">
        <v>0.85673240383305349</v>
      </c>
      <c r="BT150" s="6">
        <v>0.94519311503701364</v>
      </c>
      <c r="BU150" s="6">
        <v>1.0336538262409738</v>
      </c>
      <c r="BV150" s="6">
        <v>1.1221145374449339</v>
      </c>
      <c r="BW150" s="6">
        <v>1.2990359598528542</v>
      </c>
      <c r="BX150" s="6">
        <v>1.4759573822607746</v>
      </c>
      <c r="BY150" s="6">
        <v>1.6528788046686949</v>
      </c>
      <c r="BZ150" s="6">
        <v>1.8298002270766152</v>
      </c>
      <c r="CA150" s="6">
        <v>2.0067216494845357</v>
      </c>
      <c r="CB150" s="6">
        <v>2.1245020958524314</v>
      </c>
      <c r="CC150" s="6">
        <v>2.2422825422203272</v>
      </c>
      <c r="CD150" s="6">
        <v>2.3600629885882229</v>
      </c>
      <c r="CE150" s="6">
        <v>2.4778434349561187</v>
      </c>
      <c r="CF150" s="6">
        <v>2.5956238813240153</v>
      </c>
      <c r="CG150" s="6">
        <v>2.6456588060493647</v>
      </c>
      <c r="CH150" s="6">
        <v>2.695693730774714</v>
      </c>
      <c r="CI150" s="6">
        <v>2.7457286555000633</v>
      </c>
      <c r="CJ150" s="6">
        <v>2.7957635802254126</v>
      </c>
      <c r="CK150" s="6">
        <v>2.8457985049507615</v>
      </c>
      <c r="CL150" s="6">
        <v>2.852453203387638</v>
      </c>
      <c r="CM150" s="6">
        <v>2.8591079018245145</v>
      </c>
      <c r="CN150" s="6">
        <v>2.865762600261391</v>
      </c>
      <c r="CO150" s="6">
        <v>2.8724172986982675</v>
      </c>
      <c r="CP150" s="6">
        <v>2.8790719971351448</v>
      </c>
      <c r="CQ150" s="6">
        <v>2.8790719971351448</v>
      </c>
      <c r="CR150" s="6">
        <v>2.8790719971351448</v>
      </c>
      <c r="CS150" s="6">
        <v>2.8790719971351448</v>
      </c>
      <c r="CT150" s="6">
        <v>2.8790719971351448</v>
      </c>
      <c r="CU150" s="6">
        <v>2.8790719971351448</v>
      </c>
      <c r="CV150" s="6">
        <v>2.8790719971351448</v>
      </c>
      <c r="CW150" s="6">
        <v>2.8790719971351448</v>
      </c>
      <c r="CX150" s="6">
        <v>2.8790719971351448</v>
      </c>
      <c r="CY150" s="6">
        <v>2.8790719971351448</v>
      </c>
      <c r="CZ150" s="6">
        <v>2.8790719971351448</v>
      </c>
      <c r="DA150" s="6">
        <v>2.8790719971351448</v>
      </c>
      <c r="DB150" s="6">
        <v>2.8790719971351448</v>
      </c>
      <c r="DC150" s="6">
        <v>2.8790719971351448</v>
      </c>
      <c r="DD150" s="6">
        <v>2.8790719971351448</v>
      </c>
      <c r="DE150" s="6">
        <v>2.8790719971351448</v>
      </c>
      <c r="DF150" s="6">
        <v>2.8790719971351448</v>
      </c>
      <c r="DG150" s="6">
        <v>2.8790719971351448</v>
      </c>
      <c r="DH150" s="6">
        <v>2.8790719971351448</v>
      </c>
      <c r="DI150" s="6">
        <v>2.8790719971351448</v>
      </c>
      <c r="DJ150" s="6">
        <v>2.8790719971351448</v>
      </c>
      <c r="DK150" s="6">
        <v>2.8790719971351448</v>
      </c>
      <c r="DL150" s="6">
        <v>2.8790719971351448</v>
      </c>
      <c r="DM150" s="6">
        <v>2.8790719971351448</v>
      </c>
      <c r="DN150" s="6">
        <v>2.8790719971351448</v>
      </c>
      <c r="DO150" s="6">
        <v>2.8790719971351448</v>
      </c>
    </row>
    <row r="151" spans="1:119" x14ac:dyDescent="0.2">
      <c r="A151" s="5">
        <v>41820</v>
      </c>
      <c r="B151" s="20" t="s">
        <v>73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0" t="s">
        <v>74</v>
      </c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P151" s="11" t="s">
        <v>75</v>
      </c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Q151" s="11" t="s">
        <v>76</v>
      </c>
      <c r="BR151" s="6">
        <v>0.70578198653198698</v>
      </c>
      <c r="BS151" s="6">
        <v>0.79157028619528658</v>
      </c>
      <c r="BT151" s="6">
        <v>0.87735858585858617</v>
      </c>
      <c r="BU151" s="6">
        <v>0.96314688552188576</v>
      </c>
      <c r="BV151" s="6">
        <v>1.0489351851851854</v>
      </c>
      <c r="BW151" s="6">
        <v>1.2205117845117845</v>
      </c>
      <c r="BX151" s="6">
        <v>1.3920883838383837</v>
      </c>
      <c r="BY151" s="6">
        <v>1.5636649831649829</v>
      </c>
      <c r="BZ151" s="6">
        <v>1.7352415824915821</v>
      </c>
      <c r="CA151" s="6">
        <v>1.9068181818181817</v>
      </c>
      <c r="CB151" s="6">
        <v>2.0297515151515153</v>
      </c>
      <c r="CC151" s="6">
        <v>2.1526848484848489</v>
      </c>
      <c r="CD151" s="6">
        <v>2.2756181818181824</v>
      </c>
      <c r="CE151" s="6">
        <v>2.398551515151516</v>
      </c>
      <c r="CF151" s="6">
        <v>2.5214848484848491</v>
      </c>
      <c r="CG151" s="6">
        <v>2.5754925289764006</v>
      </c>
      <c r="CH151" s="6">
        <v>2.629500209467952</v>
      </c>
      <c r="CI151" s="6">
        <v>2.6835078899595035</v>
      </c>
      <c r="CJ151" s="6">
        <v>2.737515570451055</v>
      </c>
      <c r="CK151" s="6">
        <v>2.7915232509426064</v>
      </c>
      <c r="CL151" s="6">
        <v>2.8021822371177216</v>
      </c>
      <c r="CM151" s="6">
        <v>2.8128412232928368</v>
      </c>
      <c r="CN151" s="6">
        <v>2.823500209467952</v>
      </c>
      <c r="CO151" s="6">
        <v>2.8341591956430672</v>
      </c>
      <c r="CP151" s="6">
        <v>2.8448181818181815</v>
      </c>
      <c r="CQ151" s="6">
        <v>2.8448181818181815</v>
      </c>
      <c r="CR151" s="6">
        <v>2.8448181818181815</v>
      </c>
      <c r="CS151" s="6">
        <v>2.8448181818181815</v>
      </c>
      <c r="CT151" s="6">
        <v>2.8448181818181815</v>
      </c>
      <c r="CU151" s="6">
        <v>2.8448181818181815</v>
      </c>
      <c r="CV151" s="6">
        <v>2.8448181818181815</v>
      </c>
      <c r="CW151" s="6">
        <v>2.8448181818181815</v>
      </c>
      <c r="CX151" s="6">
        <v>2.8448181818181815</v>
      </c>
      <c r="CY151" s="6">
        <v>2.8448181818181815</v>
      </c>
      <c r="CZ151" s="6">
        <v>2.8448181818181815</v>
      </c>
      <c r="DA151" s="6">
        <v>2.8448181818181815</v>
      </c>
      <c r="DB151" s="6">
        <v>2.8448181818181815</v>
      </c>
      <c r="DC151" s="6">
        <v>2.8448181818181815</v>
      </c>
      <c r="DD151" s="6">
        <v>2.8448181818181815</v>
      </c>
      <c r="DE151" s="6">
        <v>2.8448181818181815</v>
      </c>
      <c r="DF151" s="6">
        <v>2.8448181818181815</v>
      </c>
      <c r="DG151" s="6">
        <v>2.8448181818181815</v>
      </c>
      <c r="DH151" s="6">
        <v>2.8448181818181815</v>
      </c>
      <c r="DI151" s="6">
        <v>2.8448181818181815</v>
      </c>
      <c r="DJ151" s="6">
        <v>2.8448181818181815</v>
      </c>
      <c r="DK151" s="6">
        <v>2.8448181818181815</v>
      </c>
      <c r="DL151" s="6">
        <v>2.8448181818181815</v>
      </c>
      <c r="DM151" s="6">
        <v>2.8448181818181815</v>
      </c>
      <c r="DN151" s="6">
        <v>2.8448181818181815</v>
      </c>
      <c r="DO151" s="6">
        <v>2.8448181818181815</v>
      </c>
    </row>
    <row r="152" spans="1:119" x14ac:dyDescent="0.2">
      <c r="A152" s="5">
        <v>41851</v>
      </c>
      <c r="B152" s="1" t="s">
        <v>73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0" t="s">
        <v>74</v>
      </c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P152" s="11" t="s">
        <v>75</v>
      </c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Q152" s="11" t="s">
        <v>76</v>
      </c>
      <c r="BR152" s="6">
        <v>0.6356683982683986</v>
      </c>
      <c r="BS152" s="6">
        <v>0.71995584415584446</v>
      </c>
      <c r="BT152" s="6">
        <v>0.80424329004329032</v>
      </c>
      <c r="BU152" s="6">
        <v>0.88853073593073617</v>
      </c>
      <c r="BV152" s="6">
        <v>0.97281818181818203</v>
      </c>
      <c r="BW152" s="6">
        <v>1.1413930735930737</v>
      </c>
      <c r="BX152" s="6">
        <v>1.3099679653679654</v>
      </c>
      <c r="BY152" s="6">
        <v>1.4785428571428572</v>
      </c>
      <c r="BZ152" s="6">
        <v>1.6471177489177489</v>
      </c>
      <c r="CA152" s="6">
        <v>1.8156926406926408</v>
      </c>
      <c r="CB152" s="6">
        <v>1.9361057985873775</v>
      </c>
      <c r="CC152" s="6">
        <v>2.0565189564821145</v>
      </c>
      <c r="CD152" s="6">
        <v>2.1769321143768514</v>
      </c>
      <c r="CE152" s="6">
        <v>2.2973452722715884</v>
      </c>
      <c r="CF152" s="6">
        <v>2.4177584301663249</v>
      </c>
      <c r="CG152" s="6">
        <v>2.4668750968329918</v>
      </c>
      <c r="CH152" s="6">
        <v>2.5159917634996587</v>
      </c>
      <c r="CI152" s="6">
        <v>2.5651084301663256</v>
      </c>
      <c r="CJ152" s="6">
        <v>2.6142250968329925</v>
      </c>
      <c r="CK152" s="6">
        <v>2.663341763499659</v>
      </c>
      <c r="CL152" s="6">
        <v>2.6725051971674403</v>
      </c>
      <c r="CM152" s="6">
        <v>2.6816686308352216</v>
      </c>
      <c r="CN152" s="6">
        <v>2.6908320645030028</v>
      </c>
      <c r="CO152" s="6">
        <v>2.6999954981707841</v>
      </c>
      <c r="CP152" s="6">
        <v>2.7091589318385658</v>
      </c>
      <c r="CQ152" s="6">
        <v>2.7091589318385658</v>
      </c>
      <c r="CR152" s="6">
        <v>2.7091589318385658</v>
      </c>
      <c r="CS152" s="6">
        <v>2.7091589318385658</v>
      </c>
      <c r="CT152" s="6">
        <v>2.7091589318385658</v>
      </c>
      <c r="CU152" s="6">
        <v>2.7091589318385658</v>
      </c>
      <c r="CV152" s="6">
        <v>2.7091589318385658</v>
      </c>
      <c r="CW152" s="6">
        <v>2.7091589318385658</v>
      </c>
      <c r="CX152" s="6">
        <v>2.7091589318385658</v>
      </c>
      <c r="CY152" s="6">
        <v>2.7091589318385658</v>
      </c>
      <c r="CZ152" s="6">
        <v>2.7091589318385658</v>
      </c>
      <c r="DA152" s="6">
        <v>2.7091589318385658</v>
      </c>
      <c r="DB152" s="6">
        <v>2.7091589318385658</v>
      </c>
      <c r="DC152" s="6">
        <v>2.7091589318385658</v>
      </c>
      <c r="DD152" s="6">
        <v>2.7091589318385658</v>
      </c>
      <c r="DE152" s="6">
        <v>2.7091589318385658</v>
      </c>
      <c r="DF152" s="6">
        <v>2.7091589318385658</v>
      </c>
      <c r="DG152" s="6">
        <v>2.7091589318385658</v>
      </c>
      <c r="DH152" s="6">
        <v>2.7091589318385658</v>
      </c>
      <c r="DI152" s="6">
        <v>2.7091589318385658</v>
      </c>
      <c r="DJ152" s="6">
        <v>2.7091589318385658</v>
      </c>
      <c r="DK152" s="6">
        <v>2.7091589318385658</v>
      </c>
      <c r="DL152" s="6">
        <v>2.7091589318385658</v>
      </c>
      <c r="DM152" s="6">
        <v>2.7091589318385658</v>
      </c>
      <c r="DN152" s="6">
        <v>2.7091589318385658</v>
      </c>
      <c r="DO152" s="6">
        <v>2.7091589318385658</v>
      </c>
    </row>
    <row r="153" spans="1:119" x14ac:dyDescent="0.2">
      <c r="A153" s="5">
        <v>41882</v>
      </c>
      <c r="B153" s="20" t="s">
        <v>73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0" t="s">
        <v>74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P153" s="11" t="s">
        <v>75</v>
      </c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Q153" s="11" t="s">
        <v>76</v>
      </c>
      <c r="BR153" s="6">
        <v>0.50685377291459432</v>
      </c>
      <c r="BS153" s="6">
        <v>0.57952973060760471</v>
      </c>
      <c r="BT153" s="6">
        <v>0.65220568830061509</v>
      </c>
      <c r="BU153" s="6">
        <v>0.72488164599362548</v>
      </c>
      <c r="BV153" s="6">
        <v>0.79755760368663586</v>
      </c>
      <c r="BW153" s="6">
        <v>0.94290951907265674</v>
      </c>
      <c r="BX153" s="6">
        <v>1.0882614344586776</v>
      </c>
      <c r="BY153" s="6">
        <v>1.2336133498446984</v>
      </c>
      <c r="BZ153" s="6">
        <v>1.3789652652307192</v>
      </c>
      <c r="CA153" s="6">
        <v>1.5243171806167402</v>
      </c>
      <c r="CB153" s="6">
        <v>1.6338569128283034</v>
      </c>
      <c r="CC153" s="6">
        <v>1.7433966450398666</v>
      </c>
      <c r="CD153" s="6">
        <v>1.8529363772514298</v>
      </c>
      <c r="CE153" s="6">
        <v>1.962476109462993</v>
      </c>
      <c r="CF153" s="6">
        <v>2.0720158416745562</v>
      </c>
      <c r="CG153" s="6">
        <v>2.1202515164231333</v>
      </c>
      <c r="CH153" s="6">
        <v>2.1684871911717103</v>
      </c>
      <c r="CI153" s="6">
        <v>2.2167228659202873</v>
      </c>
      <c r="CJ153" s="6">
        <v>2.2649585406688644</v>
      </c>
      <c r="CK153" s="6">
        <v>2.3131942154174423</v>
      </c>
      <c r="CL153" s="6">
        <v>2.3234251493693954</v>
      </c>
      <c r="CM153" s="6">
        <v>2.3336560833213484</v>
      </c>
      <c r="CN153" s="6">
        <v>2.3438870172733015</v>
      </c>
      <c r="CO153" s="6">
        <v>2.3541179512252546</v>
      </c>
      <c r="CP153" s="6">
        <v>2.3643488851772068</v>
      </c>
      <c r="CQ153" s="6">
        <v>2.3643488851772068</v>
      </c>
      <c r="CR153" s="6">
        <v>2.3643488851772068</v>
      </c>
      <c r="CS153" s="6">
        <v>2.3643488851772068</v>
      </c>
      <c r="CT153" s="6">
        <v>2.3643488851772068</v>
      </c>
      <c r="CU153" s="6">
        <v>2.3643488851772068</v>
      </c>
      <c r="CV153" s="6">
        <v>2.3643488851772068</v>
      </c>
      <c r="CW153" s="6">
        <v>2.3643488851772068</v>
      </c>
      <c r="CX153" s="6">
        <v>2.3643488851772068</v>
      </c>
      <c r="CY153" s="6">
        <v>2.3643488851772068</v>
      </c>
      <c r="CZ153" s="6">
        <v>2.3643488851772068</v>
      </c>
      <c r="DA153" s="6">
        <v>2.3643488851772068</v>
      </c>
      <c r="DB153" s="6">
        <v>2.3643488851772068</v>
      </c>
      <c r="DC153" s="6">
        <v>2.3643488851772068</v>
      </c>
      <c r="DD153" s="6">
        <v>2.3643488851772068</v>
      </c>
      <c r="DE153" s="6">
        <v>2.3643488851772068</v>
      </c>
      <c r="DF153" s="6">
        <v>2.3643488851772068</v>
      </c>
      <c r="DG153" s="6">
        <v>2.3643488851772068</v>
      </c>
      <c r="DH153" s="6">
        <v>2.3643488851772068</v>
      </c>
      <c r="DI153" s="6">
        <v>2.3643488851772068</v>
      </c>
      <c r="DJ153" s="6">
        <v>2.3643488851772068</v>
      </c>
      <c r="DK153" s="6">
        <v>2.3643488851772068</v>
      </c>
      <c r="DL153" s="6">
        <v>2.3643488851772068</v>
      </c>
      <c r="DM153" s="6">
        <v>2.3643488851772068</v>
      </c>
      <c r="DN153" s="6">
        <v>2.3643488851772068</v>
      </c>
      <c r="DO153" s="6">
        <v>2.3643488851772068</v>
      </c>
    </row>
    <row r="154" spans="1:119" x14ac:dyDescent="0.2">
      <c r="A154" s="5">
        <v>41912</v>
      </c>
      <c r="B154" s="1" t="s">
        <v>73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0" t="s">
        <v>74</v>
      </c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P154" s="11" t="s">
        <v>75</v>
      </c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Q154" s="11" t="s">
        <v>76</v>
      </c>
      <c r="BR154" s="6">
        <v>0.43144948131305938</v>
      </c>
      <c r="BS154" s="6">
        <v>0.50910554416451803</v>
      </c>
      <c r="BT154" s="6">
        <v>0.58676160701597668</v>
      </c>
      <c r="BU154" s="6">
        <v>0.66441766986743533</v>
      </c>
      <c r="BV154" s="6">
        <v>0.74207373271889399</v>
      </c>
      <c r="BW154" s="6">
        <v>0.89738585842181129</v>
      </c>
      <c r="BX154" s="6">
        <v>1.0526979841247286</v>
      </c>
      <c r="BY154" s="6">
        <v>1.2080101098276459</v>
      </c>
      <c r="BZ154" s="6">
        <v>1.3633222355305632</v>
      </c>
      <c r="CA154" s="6">
        <v>1.5186343612334803</v>
      </c>
      <c r="CB154" s="6">
        <v>1.6373126874838888</v>
      </c>
      <c r="CC154" s="6">
        <v>1.7559910137342973</v>
      </c>
      <c r="CD154" s="6">
        <v>1.8746693399847059</v>
      </c>
      <c r="CE154" s="6">
        <v>1.9933476662351144</v>
      </c>
      <c r="CF154" s="6">
        <v>2.1120259924855231</v>
      </c>
      <c r="CG154" s="6">
        <v>2.170362153673222</v>
      </c>
      <c r="CH154" s="6">
        <v>2.228698314860921</v>
      </c>
      <c r="CI154" s="6">
        <v>2.2870344760486199</v>
      </c>
      <c r="CJ154" s="6">
        <v>2.3453706372363188</v>
      </c>
      <c r="CK154" s="6">
        <v>2.4037067984240172</v>
      </c>
      <c r="CL154" s="6">
        <v>2.4008866429697155</v>
      </c>
      <c r="CM154" s="6">
        <v>2.3980664875154138</v>
      </c>
      <c r="CN154" s="6">
        <v>2.3952463320611121</v>
      </c>
      <c r="CO154" s="6">
        <v>2.3924261766068105</v>
      </c>
      <c r="CP154" s="6">
        <v>2.3896060211525088</v>
      </c>
      <c r="CQ154" s="6">
        <v>2.3896060211525088</v>
      </c>
      <c r="CR154" s="6">
        <v>2.3896060211525088</v>
      </c>
      <c r="CS154" s="6">
        <v>2.3896060211525088</v>
      </c>
      <c r="CT154" s="6">
        <v>2.3896060211525088</v>
      </c>
      <c r="CU154" s="6">
        <v>2.3896060211525088</v>
      </c>
      <c r="CV154" s="6">
        <v>2.3896060211525088</v>
      </c>
      <c r="CW154" s="6">
        <v>2.3896060211525088</v>
      </c>
      <c r="CX154" s="6">
        <v>2.3896060211525088</v>
      </c>
      <c r="CY154" s="6">
        <v>2.3896060211525088</v>
      </c>
      <c r="CZ154" s="6">
        <v>2.3896060211525088</v>
      </c>
      <c r="DA154" s="6">
        <v>2.3896060211525088</v>
      </c>
      <c r="DB154" s="6">
        <v>2.3896060211525088</v>
      </c>
      <c r="DC154" s="6">
        <v>2.3896060211525088</v>
      </c>
      <c r="DD154" s="6">
        <v>2.3896060211525088</v>
      </c>
      <c r="DE154" s="6">
        <v>2.3896060211525088</v>
      </c>
      <c r="DF154" s="6">
        <v>2.3896060211525088</v>
      </c>
      <c r="DG154" s="6">
        <v>2.3896060211525088</v>
      </c>
      <c r="DH154" s="6">
        <v>2.3896060211525088</v>
      </c>
      <c r="DI154" s="6">
        <v>2.3896060211525088</v>
      </c>
      <c r="DJ154" s="6">
        <v>2.3896060211525088</v>
      </c>
      <c r="DK154" s="6">
        <v>2.3896060211525088</v>
      </c>
      <c r="DL154" s="6">
        <v>2.3896060211525088</v>
      </c>
      <c r="DM154" s="6">
        <v>2.3896060211525088</v>
      </c>
      <c r="DN154" s="6">
        <v>2.3896060211525088</v>
      </c>
      <c r="DO154" s="6">
        <v>2.3896060211525088</v>
      </c>
    </row>
    <row r="155" spans="1:119" x14ac:dyDescent="0.2">
      <c r="A155" s="5">
        <v>41943</v>
      </c>
      <c r="B155" s="20" t="s">
        <v>73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0" t="s">
        <v>74</v>
      </c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P155" s="11" t="s">
        <v>75</v>
      </c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Q155" s="11" t="s">
        <v>76</v>
      </c>
      <c r="BR155" s="6">
        <v>0.42693080734479749</v>
      </c>
      <c r="BS155" s="6">
        <v>0.49906796852229673</v>
      </c>
      <c r="BT155" s="6">
        <v>0.57120512969979598</v>
      </c>
      <c r="BU155" s="6">
        <v>0.64334229087729522</v>
      </c>
      <c r="BV155" s="6">
        <v>0.71547945205479446</v>
      </c>
      <c r="BW155" s="6">
        <v>0.85975377440979295</v>
      </c>
      <c r="BX155" s="6">
        <v>1.0040280967647914</v>
      </c>
      <c r="BY155" s="6">
        <v>1.1483024191197899</v>
      </c>
      <c r="BZ155" s="6">
        <v>1.2925767414747884</v>
      </c>
      <c r="CA155" s="6">
        <v>1.4368510638297871</v>
      </c>
      <c r="CB155" s="6">
        <v>1.5371164097128087</v>
      </c>
      <c r="CC155" s="6">
        <v>1.6373817555958303</v>
      </c>
      <c r="CD155" s="6">
        <v>1.7376471014788519</v>
      </c>
      <c r="CE155" s="6">
        <v>1.8379124473618735</v>
      </c>
      <c r="CF155" s="6">
        <v>1.9381777932448956</v>
      </c>
      <c r="CG155" s="6">
        <v>1.9957460429071316</v>
      </c>
      <c r="CH155" s="6">
        <v>2.0533142925693677</v>
      </c>
      <c r="CI155" s="6">
        <v>2.1108825422316038</v>
      </c>
      <c r="CJ155" s="6">
        <v>2.1684507918938398</v>
      </c>
      <c r="CK155" s="6">
        <v>2.2260190415560763</v>
      </c>
      <c r="CL155" s="6">
        <v>2.261270189985928</v>
      </c>
      <c r="CM155" s="6">
        <v>2.2965213384157797</v>
      </c>
      <c r="CN155" s="6">
        <v>2.3317724868456313</v>
      </c>
      <c r="CO155" s="6">
        <v>2.367023635275483</v>
      </c>
      <c r="CP155" s="6">
        <v>2.4022747837053342</v>
      </c>
      <c r="CQ155" s="6">
        <v>2.4022747837053342</v>
      </c>
      <c r="CR155" s="6">
        <v>2.4022747837053342</v>
      </c>
      <c r="CS155" s="6">
        <v>2.4022747837053342</v>
      </c>
      <c r="CT155" s="6">
        <v>2.4022747837053342</v>
      </c>
      <c r="CU155" s="6">
        <v>2.4022747837053342</v>
      </c>
      <c r="CV155" s="6">
        <v>2.4022747837053342</v>
      </c>
      <c r="CW155" s="6">
        <v>2.4022747837053342</v>
      </c>
      <c r="CX155" s="6">
        <v>2.4022747837053342</v>
      </c>
      <c r="CY155" s="6">
        <v>2.4022747837053342</v>
      </c>
      <c r="CZ155" s="6">
        <v>2.4022747837053342</v>
      </c>
      <c r="DA155" s="6">
        <v>2.4022747837053342</v>
      </c>
      <c r="DB155" s="6">
        <v>2.4022747837053342</v>
      </c>
      <c r="DC155" s="6">
        <v>2.4022747837053342</v>
      </c>
      <c r="DD155" s="6">
        <v>2.4022747837053342</v>
      </c>
      <c r="DE155" s="6">
        <v>2.4022747837053342</v>
      </c>
      <c r="DF155" s="6">
        <v>2.4022747837053342</v>
      </c>
      <c r="DG155" s="6">
        <v>2.4022747837053342</v>
      </c>
      <c r="DH155" s="6">
        <v>2.4022747837053342</v>
      </c>
      <c r="DI155" s="6">
        <v>2.4022747837053342</v>
      </c>
      <c r="DJ155" s="6">
        <v>2.4022747837053342</v>
      </c>
      <c r="DK155" s="6">
        <v>2.4022747837053342</v>
      </c>
      <c r="DL155" s="6">
        <v>2.4022747837053342</v>
      </c>
      <c r="DM155" s="6">
        <v>2.4022747837053342</v>
      </c>
      <c r="DN155" s="6">
        <v>2.4022747837053342</v>
      </c>
      <c r="DO155" s="6">
        <v>2.4022747837053342</v>
      </c>
    </row>
    <row r="156" spans="1:119" x14ac:dyDescent="0.2">
      <c r="A156" s="5">
        <v>41973</v>
      </c>
      <c r="B156" s="1" t="s">
        <v>73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0" t="s">
        <v>74</v>
      </c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P156" s="11" t="s">
        <v>75</v>
      </c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Q156" s="11" t="s">
        <v>76</v>
      </c>
      <c r="BR156" s="6">
        <v>0.41578912672093282</v>
      </c>
      <c r="BS156" s="6">
        <v>0.48067362074163422</v>
      </c>
      <c r="BT156" s="6">
        <v>0.54555811476233562</v>
      </c>
      <c r="BU156" s="6">
        <v>0.61044260878303702</v>
      </c>
      <c r="BV156" s="6">
        <v>0.67532710280373842</v>
      </c>
      <c r="BW156" s="6">
        <v>0.80509609084514122</v>
      </c>
      <c r="BX156" s="6">
        <v>0.93486507888654402</v>
      </c>
      <c r="BY156" s="6">
        <v>1.0646340669279468</v>
      </c>
      <c r="BZ156" s="6">
        <v>1.1944030549693496</v>
      </c>
      <c r="CA156" s="6">
        <v>1.3241720430107526</v>
      </c>
      <c r="CB156" s="6">
        <v>1.4189163514109908</v>
      </c>
      <c r="CC156" s="6">
        <v>1.513660659811229</v>
      </c>
      <c r="CD156" s="6">
        <v>1.6084049682114672</v>
      </c>
      <c r="CE156" s="6">
        <v>1.7031492766117053</v>
      </c>
      <c r="CF156" s="6">
        <v>1.7978935850119435</v>
      </c>
      <c r="CG156" s="6">
        <v>1.8544882697485323</v>
      </c>
      <c r="CH156" s="6">
        <v>1.9110829544851211</v>
      </c>
      <c r="CI156" s="6">
        <v>1.9676776392217099</v>
      </c>
      <c r="CJ156" s="6">
        <v>2.0242723239582987</v>
      </c>
      <c r="CK156" s="6">
        <v>2.0808670086948879</v>
      </c>
      <c r="CL156" s="6">
        <v>2.1134512337280658</v>
      </c>
      <c r="CM156" s="6">
        <v>2.1460354587612436</v>
      </c>
      <c r="CN156" s="6">
        <v>2.1786196837944214</v>
      </c>
      <c r="CO156" s="6">
        <v>2.2112039088275992</v>
      </c>
      <c r="CP156" s="6">
        <v>2.243788133860777</v>
      </c>
      <c r="CQ156" s="6">
        <v>2.243788133860777</v>
      </c>
      <c r="CR156" s="6">
        <v>2.243788133860777</v>
      </c>
      <c r="CS156" s="6">
        <v>2.243788133860777</v>
      </c>
      <c r="CT156" s="6">
        <v>2.243788133860777</v>
      </c>
      <c r="CU156" s="6">
        <v>2.243788133860777</v>
      </c>
      <c r="CV156" s="6">
        <v>2.243788133860777</v>
      </c>
      <c r="CW156" s="6">
        <v>2.243788133860777</v>
      </c>
      <c r="CX156" s="6">
        <v>2.243788133860777</v>
      </c>
      <c r="CY156" s="6">
        <v>2.243788133860777</v>
      </c>
      <c r="CZ156" s="6">
        <v>2.243788133860777</v>
      </c>
      <c r="DA156" s="6">
        <v>2.243788133860777</v>
      </c>
      <c r="DB156" s="6">
        <v>2.243788133860777</v>
      </c>
      <c r="DC156" s="6">
        <v>2.243788133860777</v>
      </c>
      <c r="DD156" s="6">
        <v>2.243788133860777</v>
      </c>
      <c r="DE156" s="6">
        <v>2.243788133860777</v>
      </c>
      <c r="DF156" s="6">
        <v>2.243788133860777</v>
      </c>
      <c r="DG156" s="6">
        <v>2.243788133860777</v>
      </c>
      <c r="DH156" s="6">
        <v>2.243788133860777</v>
      </c>
      <c r="DI156" s="6">
        <v>2.243788133860777</v>
      </c>
      <c r="DJ156" s="6">
        <v>2.243788133860777</v>
      </c>
      <c r="DK156" s="6">
        <v>2.243788133860777</v>
      </c>
      <c r="DL156" s="6">
        <v>2.243788133860777</v>
      </c>
      <c r="DM156" s="6">
        <v>2.243788133860777</v>
      </c>
      <c r="DN156" s="6">
        <v>2.243788133860777</v>
      </c>
      <c r="DO156" s="6">
        <v>2.243788133860777</v>
      </c>
    </row>
    <row r="157" spans="1:119" x14ac:dyDescent="0.2">
      <c r="A157" s="5">
        <v>42004</v>
      </c>
      <c r="B157" s="20" t="s">
        <v>73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0" t="s">
        <v>74</v>
      </c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P157" s="11" t="s">
        <v>75</v>
      </c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Q157" s="11" t="s">
        <v>76</v>
      </c>
      <c r="BR157" s="6">
        <v>0.36885125991116269</v>
      </c>
      <c r="BS157" s="6">
        <v>0.42831275685997749</v>
      </c>
      <c r="BT157" s="6">
        <v>0.4877742538087923</v>
      </c>
      <c r="BU157" s="6">
        <v>0.54723575075760711</v>
      </c>
      <c r="BV157" s="6">
        <v>0.60669724770642197</v>
      </c>
      <c r="BW157" s="6">
        <v>0.72562024160405159</v>
      </c>
      <c r="BX157" s="6">
        <v>0.8445432355016812</v>
      </c>
      <c r="BY157" s="6">
        <v>0.96346622939931081</v>
      </c>
      <c r="BZ157" s="6">
        <v>1.0823892232969405</v>
      </c>
      <c r="CA157" s="6">
        <v>1.2013122171945703</v>
      </c>
      <c r="CB157" s="6">
        <v>1.2924876655626218</v>
      </c>
      <c r="CC157" s="6">
        <v>1.3836631139306734</v>
      </c>
      <c r="CD157" s="6">
        <v>1.474838562298725</v>
      </c>
      <c r="CE157" s="6">
        <v>1.5660140106667766</v>
      </c>
      <c r="CF157" s="6">
        <v>1.6571894590348286</v>
      </c>
      <c r="CG157" s="6">
        <v>1.7132815413508384</v>
      </c>
      <c r="CH157" s="6">
        <v>1.7693736236668482</v>
      </c>
      <c r="CI157" s="6">
        <v>1.8254657059828581</v>
      </c>
      <c r="CJ157" s="6">
        <v>1.8815577882988679</v>
      </c>
      <c r="CK157" s="6">
        <v>1.9376498706148775</v>
      </c>
      <c r="CL157" s="6">
        <v>1.9685065628746825</v>
      </c>
      <c r="CM157" s="6">
        <v>1.9993632551344875</v>
      </c>
      <c r="CN157" s="6">
        <v>2.0302199473942926</v>
      </c>
      <c r="CO157" s="6">
        <v>2.0610766396540976</v>
      </c>
      <c r="CP157" s="6">
        <v>2.0919333319139026</v>
      </c>
      <c r="CQ157" s="6">
        <v>2.0919333319139026</v>
      </c>
      <c r="CR157" s="6">
        <v>2.0919333319139026</v>
      </c>
      <c r="CS157" s="6">
        <v>2.0919333319139026</v>
      </c>
      <c r="CT157" s="6">
        <v>2.0919333319139026</v>
      </c>
      <c r="CU157" s="6">
        <v>2.0919333319139026</v>
      </c>
      <c r="CV157" s="6">
        <v>2.0919333319139026</v>
      </c>
      <c r="CW157" s="6">
        <v>2.0919333319139026</v>
      </c>
      <c r="CX157" s="6">
        <v>2.0919333319139026</v>
      </c>
      <c r="CY157" s="6">
        <v>2.0919333319139026</v>
      </c>
      <c r="CZ157" s="6">
        <v>2.0919333319139026</v>
      </c>
      <c r="DA157" s="6">
        <v>2.0919333319139026</v>
      </c>
      <c r="DB157" s="6">
        <v>2.0919333319139026</v>
      </c>
      <c r="DC157" s="6">
        <v>2.0919333319139026</v>
      </c>
      <c r="DD157" s="6">
        <v>2.0919333319139026</v>
      </c>
      <c r="DE157" s="6">
        <v>2.0919333319139026</v>
      </c>
      <c r="DF157" s="6">
        <v>2.0919333319139026</v>
      </c>
      <c r="DG157" s="6">
        <v>2.0919333319139026</v>
      </c>
      <c r="DH157" s="6">
        <v>2.0919333319139026</v>
      </c>
      <c r="DI157" s="6">
        <v>2.0919333319139026</v>
      </c>
      <c r="DJ157" s="6">
        <v>2.0919333319139026</v>
      </c>
      <c r="DK157" s="6">
        <v>2.0919333319139026</v>
      </c>
      <c r="DL157" s="6">
        <v>2.0919333319139026</v>
      </c>
      <c r="DM157" s="6">
        <v>2.0919333319139026</v>
      </c>
      <c r="DN157" s="6">
        <v>2.0919333319139026</v>
      </c>
      <c r="DO157" s="6">
        <v>2.0919333319139026</v>
      </c>
    </row>
    <row r="158" spans="1:119" x14ac:dyDescent="0.2">
      <c r="A158" s="5">
        <v>42035</v>
      </c>
      <c r="B158" s="1" t="s">
        <v>73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0" t="s">
        <v>74</v>
      </c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P158" s="11" t="s">
        <v>75</v>
      </c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Q158" s="11" t="s">
        <v>76</v>
      </c>
      <c r="BR158" s="6">
        <v>0.37290150032615765</v>
      </c>
      <c r="BS158" s="6">
        <v>0.41834050880626206</v>
      </c>
      <c r="BT158" s="6">
        <v>0.46377951728636646</v>
      </c>
      <c r="BU158" s="6">
        <v>0.50921852576647086</v>
      </c>
      <c r="BV158" s="6">
        <v>0.55465753424657527</v>
      </c>
      <c r="BW158" s="6">
        <v>0.64553555120678408</v>
      </c>
      <c r="BX158" s="6">
        <v>0.73641356816699288</v>
      </c>
      <c r="BY158" s="6">
        <v>0.82729158512720169</v>
      </c>
      <c r="BZ158" s="6">
        <v>0.9181696020874105</v>
      </c>
      <c r="CA158" s="6">
        <v>1.0090476190476192</v>
      </c>
      <c r="CB158" s="6">
        <v>1.0771724971838601</v>
      </c>
      <c r="CC158" s="6">
        <v>1.145297375320101</v>
      </c>
      <c r="CD158" s="6">
        <v>1.2134222534563419</v>
      </c>
      <c r="CE158" s="6">
        <v>1.2815471315925828</v>
      </c>
      <c r="CF158" s="6">
        <v>1.349672009728824</v>
      </c>
      <c r="CG158" s="6">
        <v>1.3972121100442487</v>
      </c>
      <c r="CH158" s="6">
        <v>1.4447522103596735</v>
      </c>
      <c r="CI158" s="6">
        <v>1.4922923106750983</v>
      </c>
      <c r="CJ158" s="6">
        <v>1.539832410990523</v>
      </c>
      <c r="CK158" s="6">
        <v>1.5873725113059476</v>
      </c>
      <c r="CL158" s="6">
        <v>1.612157365006464</v>
      </c>
      <c r="CM158" s="6">
        <v>1.6369422187069804</v>
      </c>
      <c r="CN158" s="6">
        <v>1.6617270724074968</v>
      </c>
      <c r="CO158" s="6">
        <v>1.6865119261080133</v>
      </c>
      <c r="CP158" s="6">
        <v>1.7112967798085292</v>
      </c>
      <c r="CQ158" s="6">
        <v>1.7112967798085292</v>
      </c>
      <c r="CR158" s="6">
        <v>1.7112967798085292</v>
      </c>
      <c r="CS158" s="6">
        <v>1.7112967798085292</v>
      </c>
      <c r="CT158" s="6">
        <v>1.7112967798085292</v>
      </c>
      <c r="CU158" s="6">
        <v>1.7112967798085292</v>
      </c>
      <c r="CV158" s="6">
        <v>1.7112967798085292</v>
      </c>
      <c r="CW158" s="6">
        <v>1.7112967798085292</v>
      </c>
      <c r="CX158" s="6">
        <v>1.7112967798085292</v>
      </c>
      <c r="CY158" s="6">
        <v>1.7112967798085292</v>
      </c>
      <c r="CZ158" s="6">
        <v>1.7112967798085292</v>
      </c>
      <c r="DA158" s="6">
        <v>1.7112967798085292</v>
      </c>
      <c r="DB158" s="6">
        <v>1.7112967798085292</v>
      </c>
      <c r="DC158" s="6">
        <v>1.7112967798085292</v>
      </c>
      <c r="DD158" s="6">
        <v>1.7112967798085292</v>
      </c>
      <c r="DE158" s="6">
        <v>1.7112967798085292</v>
      </c>
      <c r="DF158" s="6">
        <v>1.7112967798085292</v>
      </c>
      <c r="DG158" s="6">
        <v>1.7112967798085292</v>
      </c>
      <c r="DH158" s="6">
        <v>1.7112967798085292</v>
      </c>
      <c r="DI158" s="6">
        <v>1.7112967798085292</v>
      </c>
      <c r="DJ158" s="6">
        <v>1.7112967798085292</v>
      </c>
      <c r="DK158" s="6">
        <v>1.7112967798085292</v>
      </c>
      <c r="DL158" s="6">
        <v>1.7112967798085292</v>
      </c>
      <c r="DM158" s="6">
        <v>1.7112967798085292</v>
      </c>
      <c r="DN158" s="6">
        <v>1.7112967798085292</v>
      </c>
      <c r="DO158" s="6">
        <v>1.7112967798085292</v>
      </c>
    </row>
    <row r="159" spans="1:119" x14ac:dyDescent="0.2">
      <c r="A159" s="5">
        <v>42063</v>
      </c>
      <c r="B159" s="20" t="s">
        <v>73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0" t="s">
        <v>74</v>
      </c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P159" s="11" t="s">
        <v>75</v>
      </c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Q159" s="11" t="s">
        <v>76</v>
      </c>
      <c r="BR159" s="6">
        <v>0.29350277569392363</v>
      </c>
      <c r="BS159" s="6">
        <v>0.34174336084021018</v>
      </c>
      <c r="BT159" s="6">
        <v>0.38998394598649672</v>
      </c>
      <c r="BU159" s="6">
        <v>0.43822453113278326</v>
      </c>
      <c r="BV159" s="6">
        <v>0.4864651162790698</v>
      </c>
      <c r="BW159" s="6">
        <v>0.58294628657164294</v>
      </c>
      <c r="BX159" s="6">
        <v>0.67942745686421602</v>
      </c>
      <c r="BY159" s="6">
        <v>0.7759086271567891</v>
      </c>
      <c r="BZ159" s="6">
        <v>0.87238979744936218</v>
      </c>
      <c r="CA159" s="6">
        <v>0.96887096774193537</v>
      </c>
      <c r="CB159" s="6">
        <v>1.0395805711760502</v>
      </c>
      <c r="CC159" s="6">
        <v>1.110290174610165</v>
      </c>
      <c r="CD159" s="6">
        <v>1.1809997780442798</v>
      </c>
      <c r="CE159" s="6">
        <v>1.2517093814783946</v>
      </c>
      <c r="CF159" s="6">
        <v>1.3224189849125099</v>
      </c>
      <c r="CG159" s="6">
        <v>1.3693826712820791</v>
      </c>
      <c r="CH159" s="6">
        <v>1.4163463576516484</v>
      </c>
      <c r="CI159" s="6">
        <v>1.4633100440212177</v>
      </c>
      <c r="CJ159" s="6">
        <v>1.5102737303907869</v>
      </c>
      <c r="CK159" s="6">
        <v>1.5572374167603564</v>
      </c>
      <c r="CL159" s="6">
        <v>1.5819397177276935</v>
      </c>
      <c r="CM159" s="6">
        <v>1.6066420186950305</v>
      </c>
      <c r="CN159" s="6">
        <v>1.6313443196623676</v>
      </c>
      <c r="CO159" s="6">
        <v>1.6560466206297046</v>
      </c>
      <c r="CP159" s="6">
        <v>1.6807489215970419</v>
      </c>
      <c r="CQ159" s="6">
        <v>1.6807489215970419</v>
      </c>
      <c r="CR159" s="6">
        <v>1.6807489215970419</v>
      </c>
      <c r="CS159" s="6">
        <v>1.6807489215970419</v>
      </c>
      <c r="CT159" s="6">
        <v>1.6807489215970419</v>
      </c>
      <c r="CU159" s="6">
        <v>1.6807489215970419</v>
      </c>
      <c r="CV159" s="6">
        <v>1.6807489215970419</v>
      </c>
      <c r="CW159" s="6">
        <v>1.6807489215970419</v>
      </c>
      <c r="CX159" s="6">
        <v>1.6807489215970419</v>
      </c>
      <c r="CY159" s="6">
        <v>1.6807489215970419</v>
      </c>
      <c r="CZ159" s="6">
        <v>1.6807489215970419</v>
      </c>
      <c r="DA159" s="6">
        <v>1.6807489215970419</v>
      </c>
      <c r="DB159" s="6">
        <v>1.6807489215970419</v>
      </c>
      <c r="DC159" s="6">
        <v>1.6807489215970419</v>
      </c>
      <c r="DD159" s="6">
        <v>1.6807489215970419</v>
      </c>
      <c r="DE159" s="6">
        <v>1.6807489215970419</v>
      </c>
      <c r="DF159" s="6">
        <v>1.6807489215970419</v>
      </c>
      <c r="DG159" s="6">
        <v>1.6807489215970419</v>
      </c>
      <c r="DH159" s="6">
        <v>1.6807489215970419</v>
      </c>
      <c r="DI159" s="6">
        <v>1.6807489215970419</v>
      </c>
      <c r="DJ159" s="6">
        <v>1.6807489215970419</v>
      </c>
      <c r="DK159" s="6">
        <v>1.6807489215970419</v>
      </c>
      <c r="DL159" s="6">
        <v>1.6807489215970419</v>
      </c>
      <c r="DM159" s="6">
        <v>1.6807489215970419</v>
      </c>
      <c r="DN159" s="6">
        <v>1.6807489215970419</v>
      </c>
      <c r="DO159" s="6">
        <v>1.6807489215970419</v>
      </c>
    </row>
    <row r="160" spans="1:119" x14ac:dyDescent="0.2">
      <c r="A160" s="5">
        <v>42094</v>
      </c>
      <c r="B160" s="1" t="s">
        <v>73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0" t="s">
        <v>74</v>
      </c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P160" s="11" t="s">
        <v>75</v>
      </c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Q160" s="11" t="s">
        <v>76</v>
      </c>
      <c r="BR160" s="6">
        <v>0.38376060199979384</v>
      </c>
      <c r="BS160" s="6">
        <v>0.4253892588392949</v>
      </c>
      <c r="BT160" s="6">
        <v>0.46701791567879597</v>
      </c>
      <c r="BU160" s="6">
        <v>0.50864657251829704</v>
      </c>
      <c r="BV160" s="6">
        <v>0.55027522935779816</v>
      </c>
      <c r="BW160" s="6">
        <v>0.63353254303680029</v>
      </c>
      <c r="BX160" s="6">
        <v>0.71678985671580242</v>
      </c>
      <c r="BY160" s="6">
        <v>0.80004717039480455</v>
      </c>
      <c r="BZ160" s="6">
        <v>0.88330448407380668</v>
      </c>
      <c r="CA160" s="6">
        <v>0.96656179775280904</v>
      </c>
      <c r="CB160" s="6">
        <v>1.0187274342059571</v>
      </c>
      <c r="CC160" s="6">
        <v>1.0708930706591051</v>
      </c>
      <c r="CD160" s="6">
        <v>1.1230587071122531</v>
      </c>
      <c r="CE160" s="6">
        <v>1.1752243435654011</v>
      </c>
      <c r="CF160" s="6">
        <v>1.2273899800185495</v>
      </c>
      <c r="CG160" s="6">
        <v>1.2619296138612093</v>
      </c>
      <c r="CH160" s="6">
        <v>1.2964692477038691</v>
      </c>
      <c r="CI160" s="6">
        <v>1.3310088815465289</v>
      </c>
      <c r="CJ160" s="6">
        <v>1.3655485153891886</v>
      </c>
      <c r="CK160" s="6">
        <v>1.4000881492318489</v>
      </c>
      <c r="CL160" s="6">
        <v>1.4188004619430676</v>
      </c>
      <c r="CM160" s="6">
        <v>1.4375127746542864</v>
      </c>
      <c r="CN160" s="6">
        <v>1.4562250873655052</v>
      </c>
      <c r="CO160" s="6">
        <v>1.4749374000767239</v>
      </c>
      <c r="CP160" s="6">
        <v>1.4936497127879429</v>
      </c>
      <c r="CQ160" s="6">
        <v>1.4936497127879429</v>
      </c>
      <c r="CR160" s="6">
        <v>1.4936497127879429</v>
      </c>
      <c r="CS160" s="6">
        <v>1.4936497127879429</v>
      </c>
      <c r="CT160" s="6">
        <v>1.4936497127879429</v>
      </c>
      <c r="CU160" s="6">
        <v>1.4936497127879429</v>
      </c>
      <c r="CV160" s="6">
        <v>1.4936497127879429</v>
      </c>
      <c r="CW160" s="6">
        <v>1.4936497127879429</v>
      </c>
      <c r="CX160" s="6">
        <v>1.4936497127879429</v>
      </c>
      <c r="CY160" s="6">
        <v>1.4936497127879429</v>
      </c>
      <c r="CZ160" s="6">
        <v>1.4936497127879429</v>
      </c>
      <c r="DA160" s="6">
        <v>1.4936497127879429</v>
      </c>
      <c r="DB160" s="6">
        <v>1.4936497127879429</v>
      </c>
      <c r="DC160" s="6">
        <v>1.4936497127879429</v>
      </c>
      <c r="DD160" s="6">
        <v>1.4936497127879429</v>
      </c>
      <c r="DE160" s="6">
        <v>1.4936497127879429</v>
      </c>
      <c r="DF160" s="6">
        <v>1.4936497127879429</v>
      </c>
      <c r="DG160" s="6">
        <v>1.4936497127879429</v>
      </c>
      <c r="DH160" s="6">
        <v>1.4936497127879429</v>
      </c>
      <c r="DI160" s="6">
        <v>1.4936497127879429</v>
      </c>
      <c r="DJ160" s="6">
        <v>1.4936497127879429</v>
      </c>
      <c r="DK160" s="6">
        <v>1.4936497127879429</v>
      </c>
      <c r="DL160" s="6">
        <v>1.4936497127879429</v>
      </c>
      <c r="DM160" s="6">
        <v>1.4936497127879429</v>
      </c>
      <c r="DN160" s="6">
        <v>1.4936497127879429</v>
      </c>
      <c r="DO160" s="6">
        <v>1.4936497127879429</v>
      </c>
    </row>
    <row r="161" spans="1:119" x14ac:dyDescent="0.2">
      <c r="A161" s="5">
        <v>42124</v>
      </c>
      <c r="B161" s="20" t="s">
        <v>73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0" t="s">
        <v>74</v>
      </c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P161" s="11" t="s">
        <v>75</v>
      </c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Q161" s="11" t="s">
        <v>76</v>
      </c>
      <c r="BR161" s="6">
        <v>0.45232175342465741</v>
      </c>
      <c r="BS161" s="6">
        <v>0.49896734246575331</v>
      </c>
      <c r="BT161" s="6">
        <v>0.5456129315068492</v>
      </c>
      <c r="BU161" s="6">
        <v>0.59225852054794514</v>
      </c>
      <c r="BV161" s="6">
        <v>0.63890410958904109</v>
      </c>
      <c r="BW161" s="6">
        <v>0.73219528767123288</v>
      </c>
      <c r="BX161" s="6">
        <v>0.82548646575342466</v>
      </c>
      <c r="BY161" s="6">
        <v>0.91877764383561644</v>
      </c>
      <c r="BZ161" s="6">
        <v>1.0120688219178082</v>
      </c>
      <c r="CA161" s="6">
        <v>1.1053600000000001</v>
      </c>
      <c r="CB161" s="6">
        <v>1.1644661912225707</v>
      </c>
      <c r="CC161" s="6">
        <v>1.2235723824451412</v>
      </c>
      <c r="CD161" s="6">
        <v>1.2826785736677118</v>
      </c>
      <c r="CE161" s="6">
        <v>1.3417847648902823</v>
      </c>
      <c r="CF161" s="6">
        <v>1.4008909561128529</v>
      </c>
      <c r="CG161" s="6">
        <v>1.439667222276646</v>
      </c>
      <c r="CH161" s="6">
        <v>1.4784434884404392</v>
      </c>
      <c r="CI161" s="6">
        <v>1.5172197546042323</v>
      </c>
      <c r="CJ161" s="6">
        <v>1.5559960207680255</v>
      </c>
      <c r="CK161" s="6">
        <v>1.5947722869318182</v>
      </c>
      <c r="CL161" s="6">
        <v>1.6149841200110866</v>
      </c>
      <c r="CM161" s="6">
        <v>1.635195953090355</v>
      </c>
      <c r="CN161" s="6">
        <v>1.6554077861696235</v>
      </c>
      <c r="CO161" s="6">
        <v>1.6756196192488919</v>
      </c>
      <c r="CP161" s="6">
        <v>1.6958314523281599</v>
      </c>
      <c r="CQ161" s="6">
        <v>1.6958314523281599</v>
      </c>
      <c r="CR161" s="6">
        <v>1.6958314523281599</v>
      </c>
      <c r="CS161" s="6">
        <v>1.6958314523281599</v>
      </c>
      <c r="CT161" s="6">
        <v>1.6958314523281599</v>
      </c>
      <c r="CU161" s="6">
        <v>1.6958314523281599</v>
      </c>
      <c r="CV161" s="6">
        <v>1.6958314523281599</v>
      </c>
      <c r="CW161" s="6">
        <v>1.6958314523281599</v>
      </c>
      <c r="CX161" s="6">
        <v>1.6958314523281599</v>
      </c>
      <c r="CY161" s="6">
        <v>1.6958314523281599</v>
      </c>
      <c r="CZ161" s="6">
        <v>1.6958314523281599</v>
      </c>
      <c r="DA161" s="6">
        <v>1.6958314523281599</v>
      </c>
      <c r="DB161" s="6">
        <v>1.6958314523281599</v>
      </c>
      <c r="DC161" s="6">
        <v>1.6958314523281599</v>
      </c>
      <c r="DD161" s="6">
        <v>1.6958314523281599</v>
      </c>
      <c r="DE161" s="6">
        <v>1.6958314523281599</v>
      </c>
      <c r="DF161" s="6">
        <v>1.6958314523281599</v>
      </c>
      <c r="DG161" s="6">
        <v>1.6958314523281599</v>
      </c>
      <c r="DH161" s="6">
        <v>1.6958314523281599</v>
      </c>
      <c r="DI161" s="6">
        <v>1.6958314523281599</v>
      </c>
      <c r="DJ161" s="6">
        <v>1.6958314523281599</v>
      </c>
      <c r="DK161" s="6">
        <v>1.6958314523281599</v>
      </c>
      <c r="DL161" s="6">
        <v>1.6958314523281599</v>
      </c>
      <c r="DM161" s="6">
        <v>1.6958314523281599</v>
      </c>
      <c r="DN161" s="6">
        <v>1.6958314523281599</v>
      </c>
      <c r="DO161" s="6">
        <v>1.6958314523281599</v>
      </c>
    </row>
    <row r="162" spans="1:119" x14ac:dyDescent="0.2">
      <c r="A162" s="5">
        <v>42155</v>
      </c>
      <c r="B162" s="1" t="s">
        <v>73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0" t="s">
        <v>74</v>
      </c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P162" s="11" t="s">
        <v>75</v>
      </c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Q162" s="11" t="s">
        <v>76</v>
      </c>
      <c r="BR162" s="6">
        <v>0.41211478293767145</v>
      </c>
      <c r="BS162" s="6">
        <v>0.47312278445096001</v>
      </c>
      <c r="BT162" s="6">
        <v>0.53413078596424857</v>
      </c>
      <c r="BU162" s="6">
        <v>0.59513878747753712</v>
      </c>
      <c r="BV162" s="6">
        <v>0.65614678899082568</v>
      </c>
      <c r="BW162" s="6">
        <v>0.77816279201740279</v>
      </c>
      <c r="BX162" s="6">
        <v>0.90017879504397991</v>
      </c>
      <c r="BY162" s="6">
        <v>1.022194798070557</v>
      </c>
      <c r="BZ162" s="6">
        <v>1.1442108010971341</v>
      </c>
      <c r="CA162" s="6">
        <v>1.2662268041237115</v>
      </c>
      <c r="CB162" s="6">
        <v>1.3346716899231155</v>
      </c>
      <c r="CC162" s="6">
        <v>1.4031165757225195</v>
      </c>
      <c r="CD162" s="6">
        <v>1.4715614615219235</v>
      </c>
      <c r="CE162" s="6">
        <v>1.5400063473213275</v>
      </c>
      <c r="CF162" s="6">
        <v>1.6084512331207319</v>
      </c>
      <c r="CG162" s="6">
        <v>1.6513799031621492</v>
      </c>
      <c r="CH162" s="6">
        <v>1.6943085732035665</v>
      </c>
      <c r="CI162" s="6">
        <v>1.7372372432449839</v>
      </c>
      <c r="CJ162" s="6">
        <v>1.7801659132864012</v>
      </c>
      <c r="CK162" s="6">
        <v>1.8230945833278189</v>
      </c>
      <c r="CL162" s="6">
        <v>1.8458361671881021</v>
      </c>
      <c r="CM162" s="6">
        <v>1.8685777510483852</v>
      </c>
      <c r="CN162" s="6">
        <v>1.8913193349086683</v>
      </c>
      <c r="CO162" s="6">
        <v>1.9140609187689515</v>
      </c>
      <c r="CP162" s="6">
        <v>1.9368025026292341</v>
      </c>
      <c r="CQ162" s="6">
        <v>1.9368025026292341</v>
      </c>
      <c r="CR162" s="6">
        <v>1.9368025026292341</v>
      </c>
      <c r="CS162" s="6">
        <v>1.9368025026292341</v>
      </c>
      <c r="CT162" s="6">
        <v>1.9368025026292341</v>
      </c>
      <c r="CU162" s="6">
        <v>1.9368025026292341</v>
      </c>
      <c r="CV162" s="6">
        <v>1.9368025026292341</v>
      </c>
      <c r="CW162" s="6">
        <v>1.9368025026292341</v>
      </c>
      <c r="CX162" s="6">
        <v>1.9368025026292341</v>
      </c>
      <c r="CY162" s="6">
        <v>1.9368025026292341</v>
      </c>
      <c r="CZ162" s="6">
        <v>1.9368025026292341</v>
      </c>
      <c r="DA162" s="6">
        <v>1.9368025026292341</v>
      </c>
      <c r="DB162" s="6">
        <v>1.9368025026292341</v>
      </c>
      <c r="DC162" s="6">
        <v>1.9368025026292341</v>
      </c>
      <c r="DD162" s="6">
        <v>1.9368025026292341</v>
      </c>
      <c r="DE162" s="6">
        <v>1.9368025026292341</v>
      </c>
      <c r="DF162" s="6">
        <v>1.9368025026292341</v>
      </c>
      <c r="DG162" s="6">
        <v>1.9368025026292341</v>
      </c>
      <c r="DH162" s="6">
        <v>1.9368025026292341</v>
      </c>
      <c r="DI162" s="6">
        <v>1.9368025026292341</v>
      </c>
      <c r="DJ162" s="6">
        <v>1.9368025026292341</v>
      </c>
      <c r="DK162" s="6">
        <v>1.9368025026292341</v>
      </c>
      <c r="DL162" s="6">
        <v>1.9368025026292341</v>
      </c>
      <c r="DM162" s="6">
        <v>1.9368025026292341</v>
      </c>
      <c r="DN162" s="6">
        <v>1.9368025026292341</v>
      </c>
      <c r="DO162" s="6">
        <v>1.9368025026292341</v>
      </c>
    </row>
    <row r="163" spans="1:119" x14ac:dyDescent="0.2">
      <c r="A163" s="5">
        <v>42185</v>
      </c>
      <c r="B163" s="20" t="s">
        <v>73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0" t="s">
        <v>74</v>
      </c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P163" s="11" t="s">
        <v>75</v>
      </c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Q163" s="11" t="s">
        <v>76</v>
      </c>
      <c r="BR163" s="6">
        <v>0.60021640264933029</v>
      </c>
      <c r="BS163" s="6">
        <v>0.68012498855416192</v>
      </c>
      <c r="BT163" s="6">
        <v>0.76003357445899355</v>
      </c>
      <c r="BU163" s="6">
        <v>0.83994216036382519</v>
      </c>
      <c r="BV163" s="6">
        <v>0.91985074626865682</v>
      </c>
      <c r="BW163" s="6">
        <v>1.0796679180783202</v>
      </c>
      <c r="BX163" s="6">
        <v>1.2394850898879834</v>
      </c>
      <c r="BY163" s="6">
        <v>1.3993022616976467</v>
      </c>
      <c r="BZ163" s="6">
        <v>1.55911943350731</v>
      </c>
      <c r="CA163" s="6">
        <v>1.7189366053169735</v>
      </c>
      <c r="CB163" s="6">
        <v>1.7982518085717172</v>
      </c>
      <c r="CC163" s="6">
        <v>1.8775670118264609</v>
      </c>
      <c r="CD163" s="6">
        <v>1.9568822150812046</v>
      </c>
      <c r="CE163" s="6">
        <v>2.0361974183359481</v>
      </c>
      <c r="CF163" s="6">
        <v>2.1155126215906916</v>
      </c>
      <c r="CG163" s="6">
        <v>2.1518691936810219</v>
      </c>
      <c r="CH163" s="6">
        <v>2.1882257657713522</v>
      </c>
      <c r="CI163" s="6">
        <v>2.2245823378616825</v>
      </c>
      <c r="CJ163" s="6">
        <v>2.2609389099520127</v>
      </c>
      <c r="CK163" s="6">
        <v>2.2972954820423421</v>
      </c>
      <c r="CL163" s="6">
        <v>2.3165963243310439</v>
      </c>
      <c r="CM163" s="6">
        <v>2.3358971666197457</v>
      </c>
      <c r="CN163" s="6">
        <v>2.3551980089084474</v>
      </c>
      <c r="CO163" s="6">
        <v>2.3744988511971492</v>
      </c>
      <c r="CP163" s="6">
        <v>2.3937996934858505</v>
      </c>
      <c r="CQ163" s="6">
        <v>2.3937996934858505</v>
      </c>
      <c r="CR163" s="6">
        <v>2.3937996934858505</v>
      </c>
      <c r="CS163" s="6">
        <v>2.3937996934858505</v>
      </c>
      <c r="CT163" s="6">
        <v>2.3937996934858505</v>
      </c>
      <c r="CU163" s="6">
        <v>2.3937996934858505</v>
      </c>
      <c r="CV163" s="6">
        <v>2.3937996934858505</v>
      </c>
      <c r="CW163" s="6">
        <v>2.3937996934858505</v>
      </c>
      <c r="CX163" s="6">
        <v>2.3937996934858505</v>
      </c>
      <c r="CY163" s="6">
        <v>2.3937996934858505</v>
      </c>
      <c r="CZ163" s="6">
        <v>2.3937996934858505</v>
      </c>
      <c r="DA163" s="6">
        <v>2.3937996934858505</v>
      </c>
      <c r="DB163" s="6">
        <v>2.3937996934858505</v>
      </c>
      <c r="DC163" s="6">
        <v>2.3937996934858505</v>
      </c>
      <c r="DD163" s="6">
        <v>2.3937996934858505</v>
      </c>
      <c r="DE163" s="6">
        <v>2.3937996934858505</v>
      </c>
      <c r="DF163" s="6">
        <v>2.3937996934858505</v>
      </c>
      <c r="DG163" s="6">
        <v>2.3937996934858505</v>
      </c>
      <c r="DH163" s="6">
        <v>2.3937996934858505</v>
      </c>
      <c r="DI163" s="6">
        <v>2.3937996934858505</v>
      </c>
      <c r="DJ163" s="6">
        <v>2.3937996934858505</v>
      </c>
      <c r="DK163" s="6">
        <v>2.3937996934858505</v>
      </c>
      <c r="DL163" s="6">
        <v>2.3937996934858505</v>
      </c>
      <c r="DM163" s="6">
        <v>2.3937996934858505</v>
      </c>
      <c r="DN163" s="6">
        <v>2.3937996934858505</v>
      </c>
      <c r="DO163" s="6">
        <v>2.3937996934858505</v>
      </c>
    </row>
    <row r="164" spans="1:119" x14ac:dyDescent="0.2">
      <c r="A164" s="5">
        <v>42216</v>
      </c>
      <c r="B164" s="1" t="s">
        <v>73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0" t="s">
        <v>74</v>
      </c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P164" s="11" t="s">
        <v>75</v>
      </c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Q164" s="11" t="s">
        <v>76</v>
      </c>
      <c r="BR164" s="6">
        <v>0.53338813025210075</v>
      </c>
      <c r="BS164" s="6">
        <v>0.60152547268907552</v>
      </c>
      <c r="BT164" s="6">
        <v>0.6696628151260503</v>
      </c>
      <c r="BU164" s="6">
        <v>0.73780015756302508</v>
      </c>
      <c r="BV164" s="6">
        <v>0.80593749999999986</v>
      </c>
      <c r="BW164" s="6">
        <v>0.94221218487394942</v>
      </c>
      <c r="BX164" s="6">
        <v>1.0784868697478991</v>
      </c>
      <c r="BY164" s="6">
        <v>1.2147615546218486</v>
      </c>
      <c r="BZ164" s="6">
        <v>1.3510362394957982</v>
      </c>
      <c r="CA164" s="6">
        <v>1.4873109243697478</v>
      </c>
      <c r="CB164" s="6">
        <v>1.5620197273234984</v>
      </c>
      <c r="CC164" s="6">
        <v>1.636728530277249</v>
      </c>
      <c r="CD164" s="6">
        <v>1.7114373332309996</v>
      </c>
      <c r="CE164" s="6">
        <v>1.7861461361847502</v>
      </c>
      <c r="CF164" s="6">
        <v>1.8608549391385003</v>
      </c>
      <c r="CG164" s="6">
        <v>1.9071907927570562</v>
      </c>
      <c r="CH164" s="6">
        <v>1.953526646375612</v>
      </c>
      <c r="CI164" s="6">
        <v>1.9998624999941679</v>
      </c>
      <c r="CJ164" s="6">
        <v>2.046198353612724</v>
      </c>
      <c r="CK164" s="6">
        <v>2.0925342072312798</v>
      </c>
      <c r="CL164" s="6">
        <v>2.1190826097383502</v>
      </c>
      <c r="CM164" s="6">
        <v>2.1456310122454205</v>
      </c>
      <c r="CN164" s="6">
        <v>2.1721794147524909</v>
      </c>
      <c r="CO164" s="6">
        <v>2.1987278172595612</v>
      </c>
      <c r="CP164" s="6">
        <v>2.2252762197666307</v>
      </c>
      <c r="CQ164" s="6">
        <v>2.2252762197666307</v>
      </c>
      <c r="CR164" s="6">
        <v>2.2252762197666307</v>
      </c>
      <c r="CS164" s="6">
        <v>2.2252762197666307</v>
      </c>
      <c r="CT164" s="6">
        <v>2.2252762197666307</v>
      </c>
      <c r="CU164" s="6">
        <v>2.2252762197666307</v>
      </c>
      <c r="CV164" s="6">
        <v>2.2252762197666307</v>
      </c>
      <c r="CW164" s="6">
        <v>2.2252762197666307</v>
      </c>
      <c r="CX164" s="6">
        <v>2.2252762197666307</v>
      </c>
      <c r="CY164" s="6">
        <v>2.2252762197666307</v>
      </c>
      <c r="CZ164" s="6">
        <v>2.2252762197666307</v>
      </c>
      <c r="DA164" s="6">
        <v>2.2252762197666307</v>
      </c>
      <c r="DB164" s="6">
        <v>2.2252762197666307</v>
      </c>
      <c r="DC164" s="6">
        <v>2.2252762197666307</v>
      </c>
      <c r="DD164" s="6">
        <v>2.2252762197666307</v>
      </c>
      <c r="DE164" s="6">
        <v>2.2252762197666307</v>
      </c>
      <c r="DF164" s="6">
        <v>2.2252762197666307</v>
      </c>
      <c r="DG164" s="6">
        <v>2.2252762197666307</v>
      </c>
      <c r="DH164" s="6">
        <v>2.2252762197666307</v>
      </c>
      <c r="DI164" s="6">
        <v>2.2252762197666307</v>
      </c>
      <c r="DJ164" s="6">
        <v>2.2252762197666307</v>
      </c>
      <c r="DK164" s="6">
        <v>2.2252762197666307</v>
      </c>
      <c r="DL164" s="6">
        <v>2.2252762197666307</v>
      </c>
      <c r="DM164" s="6">
        <v>2.2252762197666307</v>
      </c>
      <c r="DN164" s="6">
        <v>2.2252762197666307</v>
      </c>
      <c r="DO164" s="6">
        <v>2.2252762197666307</v>
      </c>
    </row>
    <row r="165" spans="1:119" x14ac:dyDescent="0.2">
      <c r="A165" s="5">
        <v>42247</v>
      </c>
      <c r="B165" s="20" t="s">
        <v>73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0" t="s">
        <v>74</v>
      </c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P165" s="11" t="s">
        <v>75</v>
      </c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Q165" s="11" t="s">
        <v>76</v>
      </c>
      <c r="BR165" s="6">
        <v>0.61056421052631582</v>
      </c>
      <c r="BS165" s="6">
        <v>0.68805473684210527</v>
      </c>
      <c r="BT165" s="6">
        <v>0.76554526315789473</v>
      </c>
      <c r="BU165" s="6">
        <v>0.84303578947368418</v>
      </c>
      <c r="BV165" s="6">
        <v>0.92052631578947364</v>
      </c>
      <c r="BW165" s="6">
        <v>1.0755073684210525</v>
      </c>
      <c r="BX165" s="6">
        <v>1.2304884210526315</v>
      </c>
      <c r="BY165" s="6">
        <v>1.3854694736842104</v>
      </c>
      <c r="BZ165" s="6">
        <v>1.5404505263157893</v>
      </c>
      <c r="CA165" s="6">
        <v>1.6954315789473684</v>
      </c>
      <c r="CB165" s="6">
        <v>1.7750807178681491</v>
      </c>
      <c r="CC165" s="6">
        <v>1.8547298567889299</v>
      </c>
      <c r="CD165" s="6">
        <v>1.9343789957097106</v>
      </c>
      <c r="CE165" s="6">
        <v>2.0140281346304914</v>
      </c>
      <c r="CF165" s="6">
        <v>2.0936772735512719</v>
      </c>
      <c r="CG165" s="6">
        <v>2.1423319741415847</v>
      </c>
      <c r="CH165" s="6">
        <v>2.1909866747318976</v>
      </c>
      <c r="CI165" s="6">
        <v>2.2396413753222104</v>
      </c>
      <c r="CJ165" s="6">
        <v>2.2882960759125233</v>
      </c>
      <c r="CK165" s="6">
        <v>2.3369507765028352</v>
      </c>
      <c r="CL165" s="6">
        <v>2.3652861942861714</v>
      </c>
      <c r="CM165" s="6">
        <v>2.3936216120695075</v>
      </c>
      <c r="CN165" s="6">
        <v>2.4219570298528437</v>
      </c>
      <c r="CO165" s="6">
        <v>2.4502924476361798</v>
      </c>
      <c r="CP165" s="6">
        <v>2.4786278654195164</v>
      </c>
      <c r="CQ165" s="6">
        <v>2.4786278654195164</v>
      </c>
      <c r="CR165" s="6">
        <v>2.4786278654195164</v>
      </c>
      <c r="CS165" s="6">
        <v>2.4786278654195164</v>
      </c>
      <c r="CT165" s="6">
        <v>2.4786278654195164</v>
      </c>
      <c r="CU165" s="6">
        <v>2.4786278654195164</v>
      </c>
      <c r="CV165" s="6">
        <v>2.4786278654195164</v>
      </c>
      <c r="CW165" s="6">
        <v>2.4786278654195164</v>
      </c>
      <c r="CX165" s="6">
        <v>2.4786278654195164</v>
      </c>
      <c r="CY165" s="6">
        <v>2.4786278654195164</v>
      </c>
      <c r="CZ165" s="6">
        <v>2.4786278654195164</v>
      </c>
      <c r="DA165" s="6">
        <v>2.4786278654195164</v>
      </c>
      <c r="DB165" s="6">
        <v>2.4786278654195164</v>
      </c>
      <c r="DC165" s="6">
        <v>2.4786278654195164</v>
      </c>
      <c r="DD165" s="6">
        <v>2.4786278654195164</v>
      </c>
      <c r="DE165" s="6">
        <v>2.4786278654195164</v>
      </c>
      <c r="DF165" s="6">
        <v>2.4786278654195164</v>
      </c>
      <c r="DG165" s="6">
        <v>2.4786278654195164</v>
      </c>
      <c r="DH165" s="6">
        <v>2.4786278654195164</v>
      </c>
      <c r="DI165" s="6">
        <v>2.4786278654195164</v>
      </c>
      <c r="DJ165" s="6">
        <v>2.4786278654195164</v>
      </c>
      <c r="DK165" s="6">
        <v>2.4786278654195164</v>
      </c>
      <c r="DL165" s="6">
        <v>2.4786278654195164</v>
      </c>
      <c r="DM165" s="6">
        <v>2.4786278654195164</v>
      </c>
      <c r="DN165" s="6">
        <v>2.4786278654195164</v>
      </c>
      <c r="DO165" s="6">
        <v>2.4786278654195164</v>
      </c>
    </row>
    <row r="166" spans="1:119" x14ac:dyDescent="0.2">
      <c r="A166" s="5">
        <v>42277</v>
      </c>
      <c r="B166" s="1" t="s">
        <v>73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0" t="s">
        <v>74</v>
      </c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P166" s="11" t="s">
        <v>75</v>
      </c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Q166" s="11" t="s">
        <v>76</v>
      </c>
      <c r="BR166" s="6">
        <v>0.63327839735199598</v>
      </c>
      <c r="BS166" s="6">
        <v>0.71045102599327159</v>
      </c>
      <c r="BT166" s="6">
        <v>0.7876236546345472</v>
      </c>
      <c r="BU166" s="6">
        <v>0.86479628327582281</v>
      </c>
      <c r="BV166" s="6">
        <v>0.94196891191709842</v>
      </c>
      <c r="BW166" s="6">
        <v>1.0963141691996496</v>
      </c>
      <c r="BX166" s="6">
        <v>1.2506594264822009</v>
      </c>
      <c r="BY166" s="6">
        <v>1.4050046837647521</v>
      </c>
      <c r="BZ166" s="6">
        <v>1.5593499410473033</v>
      </c>
      <c r="CA166" s="6">
        <v>1.7136951983298541</v>
      </c>
      <c r="CB166" s="6">
        <v>1.7908238797867368</v>
      </c>
      <c r="CC166" s="6">
        <v>1.8679525612436196</v>
      </c>
      <c r="CD166" s="6">
        <v>1.9450812427005024</v>
      </c>
      <c r="CE166" s="6">
        <v>2.0222099241573854</v>
      </c>
      <c r="CF166" s="6">
        <v>2.0993386056142684</v>
      </c>
      <c r="CG166" s="6">
        <v>2.1499691312389153</v>
      </c>
      <c r="CH166" s="6">
        <v>2.2005996568635622</v>
      </c>
      <c r="CI166" s="6">
        <v>2.2512301824882091</v>
      </c>
      <c r="CJ166" s="6">
        <v>2.3018607081128559</v>
      </c>
      <c r="CK166" s="6">
        <v>2.3524912337375028</v>
      </c>
      <c r="CL166" s="6">
        <v>2.3820976422627389</v>
      </c>
      <c r="CM166" s="6">
        <v>2.411704050787975</v>
      </c>
      <c r="CN166" s="6">
        <v>2.4413104593132111</v>
      </c>
      <c r="CO166" s="6">
        <v>2.4709168678384472</v>
      </c>
      <c r="CP166" s="6">
        <v>2.5005232763636842</v>
      </c>
      <c r="CQ166" s="6">
        <v>2.5005232763636842</v>
      </c>
      <c r="CR166" s="6">
        <v>2.5005232763636842</v>
      </c>
      <c r="CS166" s="6">
        <v>2.5005232763636842</v>
      </c>
      <c r="CT166" s="6">
        <v>2.5005232763636842</v>
      </c>
      <c r="CU166" s="6">
        <v>2.5005232763636842</v>
      </c>
      <c r="CV166" s="6">
        <v>2.5005232763636842</v>
      </c>
      <c r="CW166" s="6">
        <v>2.5005232763636842</v>
      </c>
      <c r="CX166" s="6">
        <v>2.5005232763636842</v>
      </c>
      <c r="CY166" s="6">
        <v>2.5005232763636842</v>
      </c>
      <c r="CZ166" s="6">
        <v>2.5005232763636842</v>
      </c>
      <c r="DA166" s="6">
        <v>2.5005232763636842</v>
      </c>
      <c r="DB166" s="6">
        <v>2.5005232763636842</v>
      </c>
      <c r="DC166" s="6">
        <v>2.5005232763636842</v>
      </c>
      <c r="DD166" s="6">
        <v>2.5005232763636842</v>
      </c>
      <c r="DE166" s="6">
        <v>2.5005232763636842</v>
      </c>
      <c r="DF166" s="6">
        <v>2.5005232763636842</v>
      </c>
      <c r="DG166" s="6">
        <v>2.5005232763636842</v>
      </c>
      <c r="DH166" s="6">
        <v>2.5005232763636842</v>
      </c>
      <c r="DI166" s="6">
        <v>2.5005232763636842</v>
      </c>
      <c r="DJ166" s="6">
        <v>2.5005232763636842</v>
      </c>
      <c r="DK166" s="6">
        <v>2.5005232763636842</v>
      </c>
      <c r="DL166" s="6">
        <v>2.5005232763636842</v>
      </c>
      <c r="DM166" s="6">
        <v>2.5005232763636842</v>
      </c>
      <c r="DN166" s="6">
        <v>2.5005232763636842</v>
      </c>
      <c r="DO166" s="6">
        <v>2.5005232763636842</v>
      </c>
    </row>
    <row r="167" spans="1:119" x14ac:dyDescent="0.2">
      <c r="A167" s="5">
        <v>42308</v>
      </c>
      <c r="B167" s="20" t="s">
        <v>73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0" t="s">
        <v>74</v>
      </c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P167" s="11" t="s">
        <v>75</v>
      </c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Q167" s="11" t="s">
        <v>76</v>
      </c>
      <c r="BR167" s="6">
        <v>0.48563481551561005</v>
      </c>
      <c r="BS167" s="6">
        <v>0.56096080551425853</v>
      </c>
      <c r="BT167" s="6">
        <v>0.63628679551290701</v>
      </c>
      <c r="BU167" s="6">
        <v>0.71161278551155549</v>
      </c>
      <c r="BV167" s="6">
        <v>0.78693877551020397</v>
      </c>
      <c r="BW167" s="6">
        <v>0.93759075550750093</v>
      </c>
      <c r="BX167" s="6">
        <v>1.0882427355047979</v>
      </c>
      <c r="BY167" s="6">
        <v>1.2388947155020948</v>
      </c>
      <c r="BZ167" s="6">
        <v>1.3895466954993918</v>
      </c>
      <c r="CA167" s="6">
        <v>1.5401986754966888</v>
      </c>
      <c r="CB167" s="6">
        <v>1.6169298629115774</v>
      </c>
      <c r="CC167" s="6">
        <v>1.693661050326466</v>
      </c>
      <c r="CD167" s="6">
        <v>1.7703922377413546</v>
      </c>
      <c r="CE167" s="6">
        <v>1.8471234251562432</v>
      </c>
      <c r="CF167" s="6">
        <v>1.9238546125711316</v>
      </c>
      <c r="CG167" s="6">
        <v>1.9744449755529061</v>
      </c>
      <c r="CH167" s="6">
        <v>2.0250353385346807</v>
      </c>
      <c r="CI167" s="6">
        <v>2.0756257015164552</v>
      </c>
      <c r="CJ167" s="6">
        <v>2.1262160644982298</v>
      </c>
      <c r="CK167" s="6">
        <v>2.1768064274800039</v>
      </c>
      <c r="CL167" s="6">
        <v>2.2045631462464947</v>
      </c>
      <c r="CM167" s="6">
        <v>2.2323198650129856</v>
      </c>
      <c r="CN167" s="6">
        <v>2.2600765837794765</v>
      </c>
      <c r="CO167" s="6">
        <v>2.2878333025459674</v>
      </c>
      <c r="CP167" s="6">
        <v>2.3155900213124592</v>
      </c>
      <c r="CQ167" s="6">
        <v>2.3155900213124592</v>
      </c>
      <c r="CR167" s="6">
        <v>2.3155900213124592</v>
      </c>
      <c r="CS167" s="6">
        <v>2.3155900213124592</v>
      </c>
      <c r="CT167" s="6">
        <v>2.3155900213124592</v>
      </c>
      <c r="CU167" s="6">
        <v>2.3155900213124592</v>
      </c>
      <c r="CV167" s="6">
        <v>2.3155900213124592</v>
      </c>
      <c r="CW167" s="6">
        <v>2.3155900213124592</v>
      </c>
      <c r="CX167" s="6">
        <v>2.3155900213124592</v>
      </c>
      <c r="CY167" s="6">
        <v>2.3155900213124592</v>
      </c>
      <c r="CZ167" s="6">
        <v>2.3155900213124592</v>
      </c>
      <c r="DA167" s="6">
        <v>2.3155900213124592</v>
      </c>
      <c r="DB167" s="6">
        <v>2.3155900213124592</v>
      </c>
      <c r="DC167" s="6">
        <v>2.3155900213124592</v>
      </c>
      <c r="DD167" s="6">
        <v>2.3155900213124592</v>
      </c>
      <c r="DE167" s="6">
        <v>2.3155900213124592</v>
      </c>
      <c r="DF167" s="6">
        <v>2.3155900213124592</v>
      </c>
      <c r="DG167" s="6">
        <v>2.3155900213124592</v>
      </c>
      <c r="DH167" s="6">
        <v>2.3155900213124592</v>
      </c>
      <c r="DI167" s="6">
        <v>2.3155900213124592</v>
      </c>
      <c r="DJ167" s="6">
        <v>2.3155900213124592</v>
      </c>
      <c r="DK167" s="6">
        <v>2.3155900213124592</v>
      </c>
      <c r="DL167" s="6">
        <v>2.3155900213124592</v>
      </c>
      <c r="DM167" s="6">
        <v>2.3155900213124592</v>
      </c>
      <c r="DN167" s="6">
        <v>2.3155900213124592</v>
      </c>
      <c r="DO167" s="6">
        <v>2.3155900213124592</v>
      </c>
    </row>
    <row r="168" spans="1:119" x14ac:dyDescent="0.2">
      <c r="A168" s="5">
        <v>42338</v>
      </c>
      <c r="B168" s="1" t="s">
        <v>73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0" t="s">
        <v>74</v>
      </c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P168" s="11" t="s">
        <v>75</v>
      </c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Q168" s="11" t="s">
        <v>76</v>
      </c>
      <c r="BR168" s="6">
        <v>0.33746352283138059</v>
      </c>
      <c r="BS168" s="6">
        <v>0.41669979266116985</v>
      </c>
      <c r="BT168" s="6">
        <v>0.49593606249095912</v>
      </c>
      <c r="BU168" s="6">
        <v>0.57517233232074838</v>
      </c>
      <c r="BV168" s="6">
        <v>0.65440860215053764</v>
      </c>
      <c r="BW168" s="6">
        <v>0.81288114181011617</v>
      </c>
      <c r="BX168" s="6">
        <v>0.9713536814696947</v>
      </c>
      <c r="BY168" s="6">
        <v>1.1298262211292733</v>
      </c>
      <c r="BZ168" s="6">
        <v>1.2882987607888519</v>
      </c>
      <c r="CA168" s="6">
        <v>1.4467713004484304</v>
      </c>
      <c r="CB168" s="6">
        <v>1.5381114258402799</v>
      </c>
      <c r="CC168" s="6">
        <v>1.6294515512321295</v>
      </c>
      <c r="CD168" s="6">
        <v>1.720791676623979</v>
      </c>
      <c r="CE168" s="6">
        <v>1.8121318020158286</v>
      </c>
      <c r="CF168" s="6">
        <v>1.9034719274076779</v>
      </c>
      <c r="CG168" s="6">
        <v>1.9606587636473527</v>
      </c>
      <c r="CH168" s="6">
        <v>2.0178455998870275</v>
      </c>
      <c r="CI168" s="6">
        <v>2.0750324361267021</v>
      </c>
      <c r="CJ168" s="6">
        <v>2.1322192723663767</v>
      </c>
      <c r="CK168" s="6">
        <v>2.1894061086060517</v>
      </c>
      <c r="CL168" s="6">
        <v>2.2218086892235336</v>
      </c>
      <c r="CM168" s="6">
        <v>2.2542112698410155</v>
      </c>
      <c r="CN168" s="6">
        <v>2.2866138504584974</v>
      </c>
      <c r="CO168" s="6">
        <v>2.3190164310759793</v>
      </c>
      <c r="CP168" s="6">
        <v>2.3514190116934617</v>
      </c>
      <c r="CQ168" s="6">
        <v>2.3514190116934617</v>
      </c>
      <c r="CR168" s="6">
        <v>2.3514190116934617</v>
      </c>
      <c r="CS168" s="6">
        <v>2.3514190116934617</v>
      </c>
      <c r="CT168" s="6">
        <v>2.3514190116934617</v>
      </c>
      <c r="CU168" s="6">
        <v>2.3514190116934617</v>
      </c>
      <c r="CV168" s="6">
        <v>2.3514190116934617</v>
      </c>
      <c r="CW168" s="6">
        <v>2.3514190116934617</v>
      </c>
      <c r="CX168" s="6">
        <v>2.3514190116934617</v>
      </c>
      <c r="CY168" s="6">
        <v>2.3514190116934617</v>
      </c>
      <c r="CZ168" s="6">
        <v>2.3514190116934617</v>
      </c>
      <c r="DA168" s="6">
        <v>2.3514190116934617</v>
      </c>
      <c r="DB168" s="6">
        <v>2.3514190116934617</v>
      </c>
      <c r="DC168" s="6">
        <v>2.3514190116934617</v>
      </c>
      <c r="DD168" s="6">
        <v>2.3514190116934617</v>
      </c>
      <c r="DE168" s="6">
        <v>2.3514190116934617</v>
      </c>
      <c r="DF168" s="6">
        <v>2.3514190116934617</v>
      </c>
      <c r="DG168" s="6">
        <v>2.3514190116934617</v>
      </c>
      <c r="DH168" s="6">
        <v>2.3514190116934617</v>
      </c>
      <c r="DI168" s="6">
        <v>2.3514190116934617</v>
      </c>
      <c r="DJ168" s="6">
        <v>2.3514190116934617</v>
      </c>
      <c r="DK168" s="6">
        <v>2.3514190116934617</v>
      </c>
      <c r="DL168" s="6">
        <v>2.3514190116934617</v>
      </c>
      <c r="DM168" s="6">
        <v>2.3514190116934617</v>
      </c>
      <c r="DN168" s="6">
        <v>2.3514190116934617</v>
      </c>
      <c r="DO168" s="6">
        <v>2.3514190116934617</v>
      </c>
    </row>
    <row r="169" spans="1:119" x14ac:dyDescent="0.2">
      <c r="A169" s="5">
        <v>42369</v>
      </c>
      <c r="B169" s="20" t="s">
        <v>73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0" t="s">
        <v>74</v>
      </c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P169" s="11" t="s">
        <v>75</v>
      </c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Q169" s="11" t="s">
        <v>76</v>
      </c>
      <c r="BR169" s="6">
        <v>0.46249167288093451</v>
      </c>
      <c r="BS169" s="6">
        <v>0.54612801391996013</v>
      </c>
      <c r="BT169" s="6">
        <v>0.62976435495898575</v>
      </c>
      <c r="BU169" s="6">
        <v>0.71340069599801137</v>
      </c>
      <c r="BV169" s="6">
        <v>0.79703703703703699</v>
      </c>
      <c r="BW169" s="6">
        <v>0.96430971911508823</v>
      </c>
      <c r="BX169" s="6">
        <v>1.1315824011931395</v>
      </c>
      <c r="BY169" s="6">
        <v>1.2988550832711907</v>
      </c>
      <c r="BZ169" s="6">
        <v>1.4661277653492419</v>
      </c>
      <c r="CA169" s="6">
        <v>1.633400447427293</v>
      </c>
      <c r="CB169" s="6">
        <v>1.7266964847233304</v>
      </c>
      <c r="CC169" s="6">
        <v>1.8199925220193678</v>
      </c>
      <c r="CD169" s="6">
        <v>1.9132885593154052</v>
      </c>
      <c r="CE169" s="6">
        <v>2.0065845966114426</v>
      </c>
      <c r="CF169" s="6">
        <v>2.09988063390748</v>
      </c>
      <c r="CG169" s="6">
        <v>2.1582297225698217</v>
      </c>
      <c r="CH169" s="6">
        <v>2.2165788112321634</v>
      </c>
      <c r="CI169" s="6">
        <v>2.2749278998945051</v>
      </c>
      <c r="CJ169" s="6">
        <v>2.3332769885568467</v>
      </c>
      <c r="CK169" s="6">
        <v>2.391626077219188</v>
      </c>
      <c r="CL169" s="6">
        <v>2.4231495302546309</v>
      </c>
      <c r="CM169" s="6">
        <v>2.4546729832900738</v>
      </c>
      <c r="CN169" s="6">
        <v>2.4861964363255167</v>
      </c>
      <c r="CO169" s="6">
        <v>2.5177198893609596</v>
      </c>
      <c r="CP169" s="6">
        <v>2.5492433423964016</v>
      </c>
      <c r="CQ169" s="6">
        <v>2.5492433423964016</v>
      </c>
      <c r="CR169" s="6">
        <v>2.5492433423964016</v>
      </c>
      <c r="CS169" s="6">
        <v>2.5492433423964016</v>
      </c>
      <c r="CT169" s="6">
        <v>2.5492433423964016</v>
      </c>
      <c r="CU169" s="6">
        <v>2.5492433423964016</v>
      </c>
      <c r="CV169" s="6">
        <v>2.5492433423964016</v>
      </c>
      <c r="CW169" s="6">
        <v>2.5492433423964016</v>
      </c>
      <c r="CX169" s="6">
        <v>2.5492433423964016</v>
      </c>
      <c r="CY169" s="6">
        <v>2.5492433423964016</v>
      </c>
      <c r="CZ169" s="6">
        <v>2.5492433423964016</v>
      </c>
      <c r="DA169" s="6">
        <v>2.5492433423964016</v>
      </c>
      <c r="DB169" s="6">
        <v>2.5492433423964016</v>
      </c>
      <c r="DC169" s="6">
        <v>2.5492433423964016</v>
      </c>
      <c r="DD169" s="6">
        <v>2.5492433423964016</v>
      </c>
      <c r="DE169" s="6">
        <v>2.5492433423964016</v>
      </c>
      <c r="DF169" s="6">
        <v>2.5492433423964016</v>
      </c>
      <c r="DG169" s="6">
        <v>2.5492433423964016</v>
      </c>
      <c r="DH169" s="6">
        <v>2.5492433423964016</v>
      </c>
      <c r="DI169" s="6">
        <v>2.5492433423964016</v>
      </c>
      <c r="DJ169" s="6">
        <v>2.5492433423964016</v>
      </c>
      <c r="DK169" s="6">
        <v>2.5492433423964016</v>
      </c>
      <c r="DL169" s="6">
        <v>2.5492433423964016</v>
      </c>
      <c r="DM169" s="6">
        <v>2.5492433423964016</v>
      </c>
      <c r="DN169" s="6">
        <v>2.5492433423964016</v>
      </c>
      <c r="DO169" s="6">
        <v>2.5492433423964016</v>
      </c>
    </row>
    <row r="170" spans="1:119" x14ac:dyDescent="0.2">
      <c r="A170" s="5">
        <v>42400</v>
      </c>
      <c r="B170" s="1" t="s">
        <v>73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0" t="s">
        <v>74</v>
      </c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P170" s="11" t="s">
        <v>75</v>
      </c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Q170" s="11" t="s">
        <v>76</v>
      </c>
      <c r="BR170" s="6">
        <v>0.30394539988814323</v>
      </c>
      <c r="BS170" s="6">
        <v>0.38172207074944076</v>
      </c>
      <c r="BT170" s="6">
        <v>0.45949874161073828</v>
      </c>
      <c r="BU170" s="6">
        <v>0.53727541247203581</v>
      </c>
      <c r="BV170" s="6">
        <v>0.61505208333333328</v>
      </c>
      <c r="BW170" s="6">
        <v>0.77060542505592833</v>
      </c>
      <c r="BX170" s="6">
        <v>0.92615876677852338</v>
      </c>
      <c r="BY170" s="6">
        <v>1.0817121085011183</v>
      </c>
      <c r="BZ170" s="6">
        <v>1.2372654502237133</v>
      </c>
      <c r="CA170" s="6">
        <v>1.3928187919463084</v>
      </c>
      <c r="CB170" s="6">
        <v>1.4816658379774792</v>
      </c>
      <c r="CC170" s="6">
        <v>1.57051288400865</v>
      </c>
      <c r="CD170" s="6">
        <v>1.6593599300398207</v>
      </c>
      <c r="CE170" s="6">
        <v>1.7482069760709915</v>
      </c>
      <c r="CF170" s="6">
        <v>1.8370540221021621</v>
      </c>
      <c r="CG170" s="6">
        <v>1.8934813748081072</v>
      </c>
      <c r="CH170" s="6">
        <v>1.9499087275140523</v>
      </c>
      <c r="CI170" s="6">
        <v>2.0063360802199974</v>
      </c>
      <c r="CJ170" s="6">
        <v>2.0627634329259426</v>
      </c>
      <c r="CK170" s="6">
        <v>2.1191907856318872</v>
      </c>
      <c r="CL170" s="6">
        <v>2.1484125083747205</v>
      </c>
      <c r="CM170" s="6">
        <v>2.1776342311175538</v>
      </c>
      <c r="CN170" s="6">
        <v>2.2068559538603871</v>
      </c>
      <c r="CO170" s="6">
        <v>2.2360776766032204</v>
      </c>
      <c r="CP170" s="6">
        <v>2.2652993993460542</v>
      </c>
      <c r="CQ170" s="6">
        <v>2.2652993993460542</v>
      </c>
      <c r="CR170" s="6">
        <v>2.2652993993460542</v>
      </c>
      <c r="CS170" s="6">
        <v>2.2652993993460542</v>
      </c>
      <c r="CT170" s="6">
        <v>2.2652993993460542</v>
      </c>
      <c r="CU170" s="6">
        <v>2.2652993993460542</v>
      </c>
      <c r="CV170" s="6">
        <v>2.2652993993460542</v>
      </c>
      <c r="CW170" s="6">
        <v>2.2652993993460542</v>
      </c>
      <c r="CX170" s="6">
        <v>2.2652993993460542</v>
      </c>
      <c r="CY170" s="6">
        <v>2.2652993993460542</v>
      </c>
      <c r="CZ170" s="6">
        <v>2.2652993993460542</v>
      </c>
      <c r="DA170" s="6">
        <v>2.2652993993460542</v>
      </c>
      <c r="DB170" s="6">
        <v>2.2652993993460542</v>
      </c>
      <c r="DC170" s="6">
        <v>2.2652993993460542</v>
      </c>
      <c r="DD170" s="6">
        <v>2.2652993993460542</v>
      </c>
      <c r="DE170" s="6">
        <v>2.2652993993460542</v>
      </c>
      <c r="DF170" s="6">
        <v>2.2652993993460542</v>
      </c>
      <c r="DG170" s="6">
        <v>2.2652993993460542</v>
      </c>
      <c r="DH170" s="6">
        <v>2.2652993993460542</v>
      </c>
      <c r="DI170" s="6">
        <v>2.2652993993460542</v>
      </c>
      <c r="DJ170" s="6">
        <v>2.2652993993460542</v>
      </c>
      <c r="DK170" s="6">
        <v>2.2652993993460542</v>
      </c>
      <c r="DL170" s="6">
        <v>2.2652993993460542</v>
      </c>
      <c r="DM170" s="6">
        <v>2.2652993993460542</v>
      </c>
      <c r="DN170" s="6">
        <v>2.2652993993460542</v>
      </c>
      <c r="DO170" s="6">
        <v>2.2652993993460542</v>
      </c>
    </row>
    <row r="171" spans="1:119" x14ac:dyDescent="0.2">
      <c r="A171" s="5">
        <v>42429</v>
      </c>
      <c r="B171" s="20" t="s">
        <v>73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0" t="s">
        <v>74</v>
      </c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P171" s="11" t="s">
        <v>75</v>
      </c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Q171" s="11" t="s">
        <v>76</v>
      </c>
      <c r="BR171" s="6">
        <v>0.24139326069920872</v>
      </c>
      <c r="BS171" s="6">
        <v>0.31260919133446241</v>
      </c>
      <c r="BT171" s="6">
        <v>0.38382512196971608</v>
      </c>
      <c r="BU171" s="6">
        <v>0.45504105260496974</v>
      </c>
      <c r="BV171" s="6">
        <v>0.52625698324022341</v>
      </c>
      <c r="BW171" s="6">
        <v>0.66868884451073085</v>
      </c>
      <c r="BX171" s="6">
        <v>0.81112070578123818</v>
      </c>
      <c r="BY171" s="6">
        <v>0.95355256705174551</v>
      </c>
      <c r="BZ171" s="6">
        <v>1.0959844283222528</v>
      </c>
      <c r="CA171" s="6">
        <v>1.2384162895927604</v>
      </c>
      <c r="CB171" s="6">
        <v>1.3239645655526657</v>
      </c>
      <c r="CC171" s="6">
        <v>1.4095128415125711</v>
      </c>
      <c r="CD171" s="6">
        <v>1.4950611174724764</v>
      </c>
      <c r="CE171" s="6">
        <v>1.5806093934323817</v>
      </c>
      <c r="CF171" s="6">
        <v>1.6661576693922875</v>
      </c>
      <c r="CG171" s="6">
        <v>1.7207003934382996</v>
      </c>
      <c r="CH171" s="6">
        <v>1.7752431174843117</v>
      </c>
      <c r="CI171" s="6">
        <v>1.8297858415303239</v>
      </c>
      <c r="CJ171" s="6">
        <v>1.884328565576336</v>
      </c>
      <c r="CK171" s="6">
        <v>1.9388712896223481</v>
      </c>
      <c r="CL171" s="6">
        <v>1.9677543610556245</v>
      </c>
      <c r="CM171" s="6">
        <v>1.9966374324889009</v>
      </c>
      <c r="CN171" s="6">
        <v>2.0255205039221771</v>
      </c>
      <c r="CO171" s="6">
        <v>2.0544035753554533</v>
      </c>
      <c r="CP171" s="6">
        <v>2.0832866467887299</v>
      </c>
      <c r="CQ171" s="6">
        <v>2.0832866467887299</v>
      </c>
      <c r="CR171" s="6">
        <v>2.0832866467887299</v>
      </c>
      <c r="CS171" s="6">
        <v>2.0832866467887299</v>
      </c>
      <c r="CT171" s="6">
        <v>2.0832866467887299</v>
      </c>
      <c r="CU171" s="6">
        <v>2.0832866467887299</v>
      </c>
      <c r="CV171" s="6">
        <v>2.0832866467887299</v>
      </c>
      <c r="CW171" s="6">
        <v>2.0832866467887299</v>
      </c>
      <c r="CX171" s="6">
        <v>2.0832866467887299</v>
      </c>
      <c r="CY171" s="6">
        <v>2.0832866467887299</v>
      </c>
      <c r="CZ171" s="6">
        <v>2.0832866467887299</v>
      </c>
      <c r="DA171" s="6">
        <v>2.0832866467887299</v>
      </c>
      <c r="DB171" s="6">
        <v>2.0832866467887299</v>
      </c>
      <c r="DC171" s="6">
        <v>2.0832866467887299</v>
      </c>
      <c r="DD171" s="6">
        <v>2.0832866467887299</v>
      </c>
      <c r="DE171" s="6">
        <v>2.0832866467887299</v>
      </c>
      <c r="DF171" s="6">
        <v>2.0832866467887299</v>
      </c>
      <c r="DG171" s="6">
        <v>2.0832866467887299</v>
      </c>
      <c r="DH171" s="6">
        <v>2.0832866467887299</v>
      </c>
      <c r="DI171" s="6">
        <v>2.0832866467887299</v>
      </c>
      <c r="DJ171" s="6">
        <v>2.0832866467887299</v>
      </c>
      <c r="DK171" s="6">
        <v>2.0832866467887299</v>
      </c>
      <c r="DL171" s="6">
        <v>2.0832866467887299</v>
      </c>
      <c r="DM171" s="6">
        <v>2.0832866467887299</v>
      </c>
      <c r="DN171" s="6">
        <v>2.0832866467887299</v>
      </c>
      <c r="DO171" s="6">
        <v>2.0832866467887299</v>
      </c>
    </row>
    <row r="172" spans="1:119" x14ac:dyDescent="0.2">
      <c r="A172" s="5">
        <v>42460</v>
      </c>
      <c r="B172" s="1" t="s">
        <v>73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0" t="s">
        <v>74</v>
      </c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P172" s="11" t="s">
        <v>75</v>
      </c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Q172" s="11" t="s">
        <v>76</v>
      </c>
      <c r="BR172" s="6">
        <v>0.19193366500829198</v>
      </c>
      <c r="BS172" s="6">
        <v>0.26839469320066345</v>
      </c>
      <c r="BT172" s="6">
        <v>0.34485572139303489</v>
      </c>
      <c r="BU172" s="6">
        <v>0.42131674958540632</v>
      </c>
      <c r="BV172" s="6">
        <v>0.49777777777777776</v>
      </c>
      <c r="BW172" s="6">
        <v>0.65069983416252075</v>
      </c>
      <c r="BX172" s="6">
        <v>0.80362189054726363</v>
      </c>
      <c r="BY172" s="6">
        <v>0.95654394693200651</v>
      </c>
      <c r="BZ172" s="6">
        <v>1.1094660033167494</v>
      </c>
      <c r="CA172" s="6">
        <v>1.2623880597014925</v>
      </c>
      <c r="CB172" s="6">
        <v>1.3542474428352771</v>
      </c>
      <c r="CC172" s="6">
        <v>1.4461068259690617</v>
      </c>
      <c r="CD172" s="6">
        <v>1.5379662091028463</v>
      </c>
      <c r="CE172" s="6">
        <v>1.6298255922366309</v>
      </c>
      <c r="CF172" s="6">
        <v>1.7216849753704153</v>
      </c>
      <c r="CG172" s="6">
        <v>1.7678315075907305</v>
      </c>
      <c r="CH172" s="6">
        <v>1.8139780398110457</v>
      </c>
      <c r="CI172" s="6">
        <v>1.8601245720313608</v>
      </c>
      <c r="CJ172" s="6">
        <v>1.906271104251676</v>
      </c>
      <c r="CK172" s="6">
        <v>1.9524176364719912</v>
      </c>
      <c r="CL172" s="6">
        <v>1.9851019866046171</v>
      </c>
      <c r="CM172" s="6">
        <v>2.0177863367372431</v>
      </c>
      <c r="CN172" s="6">
        <v>2.0504706868698688</v>
      </c>
      <c r="CO172" s="6">
        <v>2.0831550370024945</v>
      </c>
      <c r="CP172" s="6">
        <v>2.1158393871351207</v>
      </c>
      <c r="CQ172" s="6">
        <v>2.1158393871351207</v>
      </c>
      <c r="CR172" s="6">
        <v>2.1158393871351207</v>
      </c>
      <c r="CS172" s="6">
        <v>2.1158393871351207</v>
      </c>
      <c r="CT172" s="6">
        <v>2.1158393871351207</v>
      </c>
      <c r="CU172" s="6">
        <v>2.1158393871351207</v>
      </c>
      <c r="CV172" s="6">
        <v>2.1158393871351207</v>
      </c>
      <c r="CW172" s="6">
        <v>2.1158393871351207</v>
      </c>
      <c r="CX172" s="6">
        <v>2.1158393871351207</v>
      </c>
      <c r="CY172" s="6">
        <v>2.1158393871351207</v>
      </c>
      <c r="CZ172" s="6">
        <v>2.1158393871351207</v>
      </c>
      <c r="DA172" s="6">
        <v>2.1158393871351207</v>
      </c>
      <c r="DB172" s="6">
        <v>2.1158393871351207</v>
      </c>
      <c r="DC172" s="6">
        <v>2.1158393871351207</v>
      </c>
      <c r="DD172" s="6">
        <v>2.1158393871351207</v>
      </c>
      <c r="DE172" s="6">
        <v>2.1158393871351207</v>
      </c>
      <c r="DF172" s="6">
        <v>2.1158393871351207</v>
      </c>
      <c r="DG172" s="6">
        <v>2.1158393871351207</v>
      </c>
      <c r="DH172" s="6">
        <v>2.1158393871351207</v>
      </c>
      <c r="DI172" s="6">
        <v>2.1158393871351207</v>
      </c>
      <c r="DJ172" s="6">
        <v>2.1158393871351207</v>
      </c>
      <c r="DK172" s="6">
        <v>2.1158393871351207</v>
      </c>
      <c r="DL172" s="6">
        <v>2.1158393871351207</v>
      </c>
      <c r="DM172" s="6">
        <v>2.1158393871351207</v>
      </c>
      <c r="DN172" s="6">
        <v>2.1158393871351207</v>
      </c>
      <c r="DO172" s="6">
        <v>2.1158393871351207</v>
      </c>
    </row>
    <row r="173" spans="1:119" x14ac:dyDescent="0.2">
      <c r="A173" s="5">
        <v>42490</v>
      </c>
      <c r="B173" s="20" t="s">
        <v>73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0" t="s">
        <v>74</v>
      </c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P173" s="11" t="s">
        <v>75</v>
      </c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Q173" s="11" t="s">
        <v>76</v>
      </c>
      <c r="BR173" s="6">
        <v>0.18637809011988427</v>
      </c>
      <c r="BS173" s="6">
        <v>0.26841161637040101</v>
      </c>
      <c r="BT173" s="6">
        <v>0.35044514262091775</v>
      </c>
      <c r="BU173" s="6">
        <v>0.43247866887143449</v>
      </c>
      <c r="BV173" s="6">
        <v>0.51451219512195123</v>
      </c>
      <c r="BW173" s="6">
        <v>0.67857924762298472</v>
      </c>
      <c r="BX173" s="6">
        <v>0.8426463001240182</v>
      </c>
      <c r="BY173" s="6">
        <v>1.0067133526250516</v>
      </c>
      <c r="BZ173" s="6">
        <v>1.1707804051260851</v>
      </c>
      <c r="CA173" s="6">
        <v>1.3348474576271185</v>
      </c>
      <c r="CB173" s="6">
        <v>1.4358386761272883</v>
      </c>
      <c r="CC173" s="6">
        <v>1.5368298946274581</v>
      </c>
      <c r="CD173" s="6">
        <v>1.6378211131276279</v>
      </c>
      <c r="CE173" s="6">
        <v>1.7388123316277977</v>
      </c>
      <c r="CF173" s="6">
        <v>1.8398035501279679</v>
      </c>
      <c r="CG173" s="6">
        <v>1.8902595252351919</v>
      </c>
      <c r="CH173" s="6">
        <v>1.9407155003424159</v>
      </c>
      <c r="CI173" s="6">
        <v>1.9911714754496399</v>
      </c>
      <c r="CJ173" s="6">
        <v>2.0416274505568639</v>
      </c>
      <c r="CK173" s="6">
        <v>2.0920834256640877</v>
      </c>
      <c r="CL173" s="6">
        <v>2.1336206048700541</v>
      </c>
      <c r="CM173" s="6">
        <v>2.1751577840760206</v>
      </c>
      <c r="CN173" s="6">
        <v>2.216694963281987</v>
      </c>
      <c r="CO173" s="6">
        <v>2.2582321424879535</v>
      </c>
      <c r="CP173" s="6">
        <v>2.299769321693919</v>
      </c>
      <c r="CQ173" s="6">
        <v>2.299769321693919</v>
      </c>
      <c r="CR173" s="6">
        <v>2.299769321693919</v>
      </c>
      <c r="CS173" s="6">
        <v>2.299769321693919</v>
      </c>
      <c r="CT173" s="6">
        <v>2.299769321693919</v>
      </c>
      <c r="CU173" s="6">
        <v>2.299769321693919</v>
      </c>
      <c r="CV173" s="6">
        <v>2.299769321693919</v>
      </c>
      <c r="CW173" s="6">
        <v>2.299769321693919</v>
      </c>
      <c r="CX173" s="6">
        <v>2.299769321693919</v>
      </c>
      <c r="CY173" s="6">
        <v>2.299769321693919</v>
      </c>
      <c r="CZ173" s="6">
        <v>2.299769321693919</v>
      </c>
      <c r="DA173" s="6">
        <v>2.299769321693919</v>
      </c>
      <c r="DB173" s="6">
        <v>2.299769321693919</v>
      </c>
      <c r="DC173" s="6">
        <v>2.299769321693919</v>
      </c>
      <c r="DD173" s="6">
        <v>2.299769321693919</v>
      </c>
      <c r="DE173" s="6">
        <v>2.299769321693919</v>
      </c>
      <c r="DF173" s="6">
        <v>2.299769321693919</v>
      </c>
      <c r="DG173" s="6">
        <v>2.299769321693919</v>
      </c>
      <c r="DH173" s="6">
        <v>2.299769321693919</v>
      </c>
      <c r="DI173" s="6">
        <v>2.299769321693919</v>
      </c>
      <c r="DJ173" s="6">
        <v>2.299769321693919</v>
      </c>
      <c r="DK173" s="6">
        <v>2.299769321693919</v>
      </c>
      <c r="DL173" s="6">
        <v>2.299769321693919</v>
      </c>
      <c r="DM173" s="6">
        <v>2.299769321693919</v>
      </c>
      <c r="DN173" s="6">
        <v>2.299769321693919</v>
      </c>
      <c r="DO173" s="6">
        <v>2.299769321693919</v>
      </c>
    </row>
    <row r="174" spans="1:119" x14ac:dyDescent="0.2">
      <c r="A174" s="5">
        <v>42521</v>
      </c>
      <c r="B174" s="1" t="s">
        <v>73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0" t="s">
        <v>74</v>
      </c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P174" s="11" t="s">
        <v>75</v>
      </c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Q174" s="11" t="s">
        <v>76</v>
      </c>
      <c r="BR174" s="6">
        <v>0.14095425750884277</v>
      </c>
      <c r="BS174" s="6">
        <v>0.22025557043224558</v>
      </c>
      <c r="BT174" s="6">
        <v>0.2995568833556484</v>
      </c>
      <c r="BU174" s="6">
        <v>0.37885819627905121</v>
      </c>
      <c r="BV174" s="6">
        <v>0.45815950920245402</v>
      </c>
      <c r="BW174" s="6">
        <v>0.61676213504925959</v>
      </c>
      <c r="BX174" s="6">
        <v>0.77536476089606521</v>
      </c>
      <c r="BY174" s="6">
        <v>0.93396738674287083</v>
      </c>
      <c r="BZ174" s="6">
        <v>1.0925700125896765</v>
      </c>
      <c r="CA174" s="6">
        <v>1.2511726384364821</v>
      </c>
      <c r="CB174" s="6">
        <v>1.3492312913024744</v>
      </c>
      <c r="CC174" s="6">
        <v>1.4472899441684668</v>
      </c>
      <c r="CD174" s="6">
        <v>1.5453485970344591</v>
      </c>
      <c r="CE174" s="6">
        <v>1.6434072499004515</v>
      </c>
      <c r="CF174" s="6">
        <v>1.7414659027664434</v>
      </c>
      <c r="CG174" s="6">
        <v>1.7893284435843566</v>
      </c>
      <c r="CH174" s="6">
        <v>1.8371909844022698</v>
      </c>
      <c r="CI174" s="6">
        <v>1.885053525220183</v>
      </c>
      <c r="CJ174" s="6">
        <v>1.9329160660380962</v>
      </c>
      <c r="CK174" s="6">
        <v>1.9807786068560096</v>
      </c>
      <c r="CL174" s="6">
        <v>2.0240582678729586</v>
      </c>
      <c r="CM174" s="6">
        <v>2.0673379288899079</v>
      </c>
      <c r="CN174" s="6">
        <v>2.1106175899068571</v>
      </c>
      <c r="CO174" s="6">
        <v>2.1538972509238064</v>
      </c>
      <c r="CP174" s="6">
        <v>2.1971769119407556</v>
      </c>
      <c r="CQ174" s="6">
        <v>2.1971769119407556</v>
      </c>
      <c r="CR174" s="6">
        <v>2.1971769119407556</v>
      </c>
      <c r="CS174" s="6">
        <v>2.1971769119407556</v>
      </c>
      <c r="CT174" s="6">
        <v>2.1971769119407556</v>
      </c>
      <c r="CU174" s="6">
        <v>2.1971769119407556</v>
      </c>
      <c r="CV174" s="6">
        <v>2.1971769119407556</v>
      </c>
      <c r="CW174" s="6">
        <v>2.1971769119407556</v>
      </c>
      <c r="CX174" s="6">
        <v>2.1971769119407556</v>
      </c>
      <c r="CY174" s="6">
        <v>2.1971769119407556</v>
      </c>
      <c r="CZ174" s="6">
        <v>2.1971769119407556</v>
      </c>
      <c r="DA174" s="6">
        <v>2.1971769119407556</v>
      </c>
      <c r="DB174" s="6">
        <v>2.1971769119407556</v>
      </c>
      <c r="DC174" s="6">
        <v>2.1971769119407556</v>
      </c>
      <c r="DD174" s="6">
        <v>2.1971769119407556</v>
      </c>
      <c r="DE174" s="6">
        <v>2.1971769119407556</v>
      </c>
      <c r="DF174" s="6">
        <v>2.1971769119407556</v>
      </c>
      <c r="DG174" s="6">
        <v>2.1971769119407556</v>
      </c>
      <c r="DH174" s="6">
        <v>2.1971769119407556</v>
      </c>
      <c r="DI174" s="6">
        <v>2.1971769119407556</v>
      </c>
      <c r="DJ174" s="6">
        <v>2.1971769119407556</v>
      </c>
      <c r="DK174" s="6">
        <v>2.1971769119407556</v>
      </c>
      <c r="DL174" s="6">
        <v>2.1971769119407556</v>
      </c>
      <c r="DM174" s="6">
        <v>2.1971769119407556</v>
      </c>
      <c r="DN174" s="6">
        <v>2.1971769119407556</v>
      </c>
      <c r="DO174" s="6">
        <v>2.1971769119407556</v>
      </c>
    </row>
    <row r="175" spans="1:119" x14ac:dyDescent="0.2">
      <c r="A175" s="5">
        <v>42551</v>
      </c>
      <c r="B175" s="20" t="s">
        <v>73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0" t="s">
        <v>74</v>
      </c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P175" s="11" t="s">
        <v>75</v>
      </c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Q175" s="11" t="s">
        <v>76</v>
      </c>
      <c r="BR175" s="6">
        <v>4.3999999999999956E-2</v>
      </c>
      <c r="BS175" s="6">
        <v>0.10799999999999997</v>
      </c>
      <c r="BT175" s="6">
        <v>0.17199999999999999</v>
      </c>
      <c r="BU175" s="6">
        <v>0.23599999999999999</v>
      </c>
      <c r="BV175" s="6">
        <v>0.3</v>
      </c>
      <c r="BW175" s="6">
        <v>0.42800000000000005</v>
      </c>
      <c r="BX175" s="6">
        <v>0.55600000000000005</v>
      </c>
      <c r="BY175" s="6">
        <v>0.68400000000000005</v>
      </c>
      <c r="BZ175" s="6">
        <v>0.81200000000000006</v>
      </c>
      <c r="CA175" s="6">
        <v>0.94000000000000006</v>
      </c>
      <c r="CB175" s="6">
        <v>1.018</v>
      </c>
      <c r="CC175" s="6">
        <v>1.0960000000000001</v>
      </c>
      <c r="CD175" s="6">
        <v>1.1739999999999999</v>
      </c>
      <c r="CE175" s="6">
        <v>1.2519999999999998</v>
      </c>
      <c r="CF175" s="6">
        <v>1.3299999999999998</v>
      </c>
      <c r="CG175" s="6">
        <v>1.3699999999999999</v>
      </c>
      <c r="CH175" s="6">
        <v>1.41</v>
      </c>
      <c r="CI175" s="6">
        <v>1.45</v>
      </c>
      <c r="CJ175" s="6">
        <v>1.49</v>
      </c>
      <c r="CK175" s="6">
        <v>1.53</v>
      </c>
      <c r="CL175" s="6">
        <v>1.5620000000000001</v>
      </c>
      <c r="CM175" s="6">
        <v>1.5940000000000001</v>
      </c>
      <c r="CN175" s="6">
        <v>1.6260000000000001</v>
      </c>
      <c r="CO175" s="6">
        <v>1.6580000000000001</v>
      </c>
      <c r="CP175" s="6">
        <v>1.69</v>
      </c>
      <c r="CQ175" s="6">
        <v>1.69</v>
      </c>
      <c r="CR175" s="6">
        <v>1.69</v>
      </c>
      <c r="CS175" s="6">
        <v>1.69</v>
      </c>
      <c r="CT175" s="6">
        <v>1.69</v>
      </c>
      <c r="CU175" s="6">
        <v>1.69</v>
      </c>
      <c r="CV175" s="6">
        <v>1.69</v>
      </c>
      <c r="CW175" s="6">
        <v>1.69</v>
      </c>
      <c r="CX175" s="6">
        <v>1.69</v>
      </c>
      <c r="CY175" s="6">
        <v>1.69</v>
      </c>
      <c r="CZ175" s="6">
        <v>1.69</v>
      </c>
      <c r="DA175" s="6">
        <v>1.69</v>
      </c>
      <c r="DB175" s="6">
        <v>1.69</v>
      </c>
      <c r="DC175" s="6">
        <v>1.69</v>
      </c>
      <c r="DD175" s="6">
        <v>1.69</v>
      </c>
      <c r="DE175" s="6">
        <v>1.69</v>
      </c>
      <c r="DF175" s="6">
        <v>1.69</v>
      </c>
      <c r="DG175" s="6">
        <v>1.69</v>
      </c>
      <c r="DH175" s="6">
        <v>1.69</v>
      </c>
      <c r="DI175" s="6">
        <v>1.69</v>
      </c>
      <c r="DJ175" s="6">
        <v>1.69</v>
      </c>
      <c r="DK175" s="6">
        <v>1.69</v>
      </c>
      <c r="DL175" s="6">
        <v>1.69</v>
      </c>
      <c r="DM175" s="6">
        <v>1.69</v>
      </c>
      <c r="DN175" s="6">
        <v>1.69</v>
      </c>
      <c r="DO175" s="6">
        <v>1.69</v>
      </c>
    </row>
    <row r="176" spans="1:119" x14ac:dyDescent="0.2">
      <c r="A176" s="5">
        <v>42582</v>
      </c>
      <c r="B176" s="1" t="s">
        <v>73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0" t="s">
        <v>74</v>
      </c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P176" s="11" t="s">
        <v>75</v>
      </c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Q176" s="11" t="s">
        <v>76</v>
      </c>
      <c r="BR176" s="6">
        <v>-7.3433910034602062E-2</v>
      </c>
      <c r="BS176" s="6">
        <v>-2.0781314878892718E-2</v>
      </c>
      <c r="BT176" s="6">
        <v>3.1871280276816627E-2</v>
      </c>
      <c r="BU176" s="6">
        <v>8.4523875432525972E-2</v>
      </c>
      <c r="BV176" s="6">
        <v>0.13717647058823532</v>
      </c>
      <c r="BW176" s="6">
        <v>0.24248166089965401</v>
      </c>
      <c r="BX176" s="6">
        <v>0.34778685121107267</v>
      </c>
      <c r="BY176" s="6">
        <v>0.45309204152249138</v>
      </c>
      <c r="BZ176" s="6">
        <v>0.5583972318339101</v>
      </c>
      <c r="CA176" s="6">
        <v>0.66370242214532882</v>
      </c>
      <c r="CB176" s="6">
        <v>0.74182856971173083</v>
      </c>
      <c r="CC176" s="6">
        <v>0.81995471727813285</v>
      </c>
      <c r="CD176" s="6">
        <v>0.89808086484453487</v>
      </c>
      <c r="CE176" s="6">
        <v>0.97620701241093688</v>
      </c>
      <c r="CF176" s="6">
        <v>1.0543331599773387</v>
      </c>
      <c r="CG176" s="6">
        <v>1.0972115316566902</v>
      </c>
      <c r="CH176" s="6">
        <v>1.1400899033360417</v>
      </c>
      <c r="CI176" s="6">
        <v>1.1829682750153931</v>
      </c>
      <c r="CJ176" s="6">
        <v>1.2258466466947446</v>
      </c>
      <c r="CK176" s="6">
        <v>1.2687250183740963</v>
      </c>
      <c r="CL176" s="6">
        <v>1.3017727650487041</v>
      </c>
      <c r="CM176" s="6">
        <v>1.3348205117233118</v>
      </c>
      <c r="CN176" s="6">
        <v>1.3678682583979196</v>
      </c>
      <c r="CO176" s="6">
        <v>1.4009160050725273</v>
      </c>
      <c r="CP176" s="6">
        <v>1.4339637517471355</v>
      </c>
      <c r="CQ176" s="6">
        <v>1.4339637517471355</v>
      </c>
      <c r="CR176" s="6">
        <v>1.4339637517471355</v>
      </c>
      <c r="CS176" s="6">
        <v>1.4339637517471355</v>
      </c>
      <c r="CT176" s="6">
        <v>1.4339637517471355</v>
      </c>
      <c r="CU176" s="6">
        <v>1.4339637517471355</v>
      </c>
      <c r="CV176" s="6">
        <v>1.4339637517471355</v>
      </c>
      <c r="CW176" s="6">
        <v>1.4339637517471355</v>
      </c>
      <c r="CX176" s="6">
        <v>1.4339637517471355</v>
      </c>
      <c r="CY176" s="6">
        <v>1.4339637517471355</v>
      </c>
      <c r="CZ176" s="6">
        <v>1.4339637517471355</v>
      </c>
      <c r="DA176" s="6">
        <v>1.4339637517471355</v>
      </c>
      <c r="DB176" s="6">
        <v>1.4339637517471355</v>
      </c>
      <c r="DC176" s="6">
        <v>1.4339637517471355</v>
      </c>
      <c r="DD176" s="6">
        <v>1.4339637517471355</v>
      </c>
      <c r="DE176" s="6">
        <v>1.4339637517471355</v>
      </c>
      <c r="DF176" s="6">
        <v>1.4339637517471355</v>
      </c>
      <c r="DG176" s="6">
        <v>1.4339637517471355</v>
      </c>
      <c r="DH176" s="6">
        <v>1.4339637517471355</v>
      </c>
      <c r="DI176" s="6">
        <v>1.4339637517471355</v>
      </c>
      <c r="DJ176" s="6">
        <v>1.4339637517471355</v>
      </c>
      <c r="DK176" s="6">
        <v>1.4339637517471355</v>
      </c>
      <c r="DL176" s="6">
        <v>1.4339637517471355</v>
      </c>
      <c r="DM176" s="6">
        <v>1.4339637517471355</v>
      </c>
      <c r="DN176" s="6">
        <v>1.4339637517471355</v>
      </c>
      <c r="DO176" s="6">
        <v>1.4339637517471355</v>
      </c>
    </row>
    <row r="177" spans="1:119" x14ac:dyDescent="0.2">
      <c r="A177" s="5">
        <v>42613</v>
      </c>
      <c r="B177" s="20" t="s">
        <v>73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0" t="s">
        <v>74</v>
      </c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P177" s="11" t="s">
        <v>75</v>
      </c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Q177" s="11" t="s">
        <v>76</v>
      </c>
      <c r="BR177" s="6">
        <v>-9.8628247876690806E-2</v>
      </c>
      <c r="BS177" s="6">
        <v>-4.1516640452972639E-2</v>
      </c>
      <c r="BT177" s="6">
        <v>1.559496697074552E-2</v>
      </c>
      <c r="BU177" s="6">
        <v>7.270657439446368E-2</v>
      </c>
      <c r="BV177" s="6">
        <v>0.12981818181818183</v>
      </c>
      <c r="BW177" s="6">
        <v>0.24404139666561814</v>
      </c>
      <c r="BX177" s="6">
        <v>0.35826461151305444</v>
      </c>
      <c r="BY177" s="6">
        <v>0.47248782636049075</v>
      </c>
      <c r="BZ177" s="6">
        <v>0.58671104120792705</v>
      </c>
      <c r="CA177" s="6">
        <v>0.70093425605536341</v>
      </c>
      <c r="CB177" s="6">
        <v>0.78580021412082768</v>
      </c>
      <c r="CC177" s="6">
        <v>0.87066617218629194</v>
      </c>
      <c r="CD177" s="6">
        <v>0.95553213025175621</v>
      </c>
      <c r="CE177" s="6">
        <v>1.0403980883172206</v>
      </c>
      <c r="CF177" s="6">
        <v>1.1252640463826848</v>
      </c>
      <c r="CG177" s="6">
        <v>1.167530556730255</v>
      </c>
      <c r="CH177" s="6">
        <v>1.2097970670778251</v>
      </c>
      <c r="CI177" s="6">
        <v>1.2520635774253952</v>
      </c>
      <c r="CJ177" s="6">
        <v>1.2943300877729653</v>
      </c>
      <c r="CK177" s="6">
        <v>1.336596598120535</v>
      </c>
      <c r="CL177" s="6">
        <v>1.370972844102172</v>
      </c>
      <c r="CM177" s="6">
        <v>1.405349090083809</v>
      </c>
      <c r="CN177" s="6">
        <v>1.4397253360654461</v>
      </c>
      <c r="CO177" s="6">
        <v>1.4741015820470831</v>
      </c>
      <c r="CP177" s="6">
        <v>1.5084778280287199</v>
      </c>
      <c r="CQ177" s="6">
        <v>1.5084778280287199</v>
      </c>
      <c r="CR177" s="6">
        <v>1.5084778280287199</v>
      </c>
      <c r="CS177" s="6">
        <v>1.5084778280287199</v>
      </c>
      <c r="CT177" s="6">
        <v>1.5084778280287199</v>
      </c>
      <c r="CU177" s="6">
        <v>1.5084778280287199</v>
      </c>
      <c r="CV177" s="6">
        <v>1.5084778280287199</v>
      </c>
      <c r="CW177" s="6">
        <v>1.5084778280287199</v>
      </c>
      <c r="CX177" s="6">
        <v>1.5084778280287199</v>
      </c>
      <c r="CY177" s="6">
        <v>1.5084778280287199</v>
      </c>
      <c r="CZ177" s="6">
        <v>1.5084778280287199</v>
      </c>
      <c r="DA177" s="6">
        <v>1.5084778280287199</v>
      </c>
      <c r="DB177" s="6">
        <v>1.5084778280287199</v>
      </c>
      <c r="DC177" s="6">
        <v>1.5084778280287199</v>
      </c>
      <c r="DD177" s="6">
        <v>1.5084778280287199</v>
      </c>
      <c r="DE177" s="6">
        <v>1.5084778280287199</v>
      </c>
      <c r="DF177" s="6">
        <v>1.5084778280287199</v>
      </c>
      <c r="DG177" s="6">
        <v>1.5084778280287199</v>
      </c>
      <c r="DH177" s="6">
        <v>1.5084778280287199</v>
      </c>
      <c r="DI177" s="6">
        <v>1.5084778280287199</v>
      </c>
      <c r="DJ177" s="6">
        <v>1.5084778280287199</v>
      </c>
      <c r="DK177" s="6">
        <v>1.5084778280287199</v>
      </c>
      <c r="DL177" s="6">
        <v>1.5084778280287199</v>
      </c>
      <c r="DM177" s="6">
        <v>1.5084778280287199</v>
      </c>
      <c r="DN177" s="6">
        <v>1.5084778280287199</v>
      </c>
      <c r="DO177" s="6">
        <v>1.5084778280287199</v>
      </c>
    </row>
    <row r="178" spans="1:119" x14ac:dyDescent="0.2">
      <c r="A178" s="5">
        <v>42643</v>
      </c>
      <c r="B178" s="1" t="s">
        <v>73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0" t="s">
        <v>74</v>
      </c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P178" s="11" t="s">
        <v>75</v>
      </c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Q178" s="11" t="s">
        <v>76</v>
      </c>
      <c r="BR178" s="6">
        <v>-0.10180952380952382</v>
      </c>
      <c r="BS178" s="6">
        <v>-4.3857142857142858E-2</v>
      </c>
      <c r="BT178" s="6">
        <v>1.4095238095238098E-2</v>
      </c>
      <c r="BU178" s="6">
        <v>7.2047619047619055E-2</v>
      </c>
      <c r="BV178" s="6">
        <v>0.13</v>
      </c>
      <c r="BW178" s="6">
        <v>0.2459047619047619</v>
      </c>
      <c r="BX178" s="6">
        <v>0.3618095238095238</v>
      </c>
      <c r="BY178" s="6">
        <v>0.4777142857142857</v>
      </c>
      <c r="BZ178" s="6">
        <v>0.5936190476190476</v>
      </c>
      <c r="CA178" s="6">
        <v>0.70952380952380956</v>
      </c>
      <c r="CB178" s="6">
        <v>0.79778631977811643</v>
      </c>
      <c r="CC178" s="6">
        <v>0.8860488300324233</v>
      </c>
      <c r="CD178" s="6">
        <v>0.97431134028673017</v>
      </c>
      <c r="CE178" s="6">
        <v>1.0625738505410369</v>
      </c>
      <c r="CF178" s="6">
        <v>1.1508363607953438</v>
      </c>
      <c r="CG178" s="6">
        <v>1.1941379422815745</v>
      </c>
      <c r="CH178" s="6">
        <v>1.2374395237678053</v>
      </c>
      <c r="CI178" s="6">
        <v>1.2807411052540361</v>
      </c>
      <c r="CJ178" s="6">
        <v>1.3240426867402668</v>
      </c>
      <c r="CK178" s="6">
        <v>1.3673442682264974</v>
      </c>
      <c r="CL178" s="6">
        <v>1.4031772779352352</v>
      </c>
      <c r="CM178" s="6">
        <v>1.439010287643973</v>
      </c>
      <c r="CN178" s="6">
        <v>1.4748432973527108</v>
      </c>
      <c r="CO178" s="6">
        <v>1.5106763070614486</v>
      </c>
      <c r="CP178" s="6">
        <v>1.5465093167701867</v>
      </c>
      <c r="CQ178" s="6">
        <v>1.5465093167701867</v>
      </c>
      <c r="CR178" s="6">
        <v>1.5465093167701867</v>
      </c>
      <c r="CS178" s="6">
        <v>1.5465093167701867</v>
      </c>
      <c r="CT178" s="6">
        <v>1.5465093167701867</v>
      </c>
      <c r="CU178" s="6">
        <v>1.5465093167701867</v>
      </c>
      <c r="CV178" s="6">
        <v>1.5465093167701867</v>
      </c>
      <c r="CW178" s="6">
        <v>1.5465093167701867</v>
      </c>
      <c r="CX178" s="6">
        <v>1.5465093167701867</v>
      </c>
      <c r="CY178" s="6">
        <v>1.5465093167701867</v>
      </c>
      <c r="CZ178" s="6">
        <v>1.5465093167701867</v>
      </c>
      <c r="DA178" s="6">
        <v>1.5465093167701867</v>
      </c>
      <c r="DB178" s="6">
        <v>1.5465093167701867</v>
      </c>
      <c r="DC178" s="6">
        <v>1.5465093167701867</v>
      </c>
      <c r="DD178" s="6">
        <v>1.5465093167701867</v>
      </c>
      <c r="DE178" s="6">
        <v>1.5465093167701867</v>
      </c>
      <c r="DF178" s="6">
        <v>1.5465093167701867</v>
      </c>
      <c r="DG178" s="6">
        <v>1.5465093167701867</v>
      </c>
      <c r="DH178" s="6">
        <v>1.5465093167701867</v>
      </c>
      <c r="DI178" s="6">
        <v>1.5465093167701867</v>
      </c>
      <c r="DJ178" s="6">
        <v>1.5465093167701867</v>
      </c>
      <c r="DK178" s="6">
        <v>1.5465093167701867</v>
      </c>
      <c r="DL178" s="6">
        <v>1.5465093167701867</v>
      </c>
      <c r="DM178" s="6">
        <v>1.5465093167701867</v>
      </c>
      <c r="DN178" s="6">
        <v>1.5465093167701867</v>
      </c>
      <c r="DO178" s="6">
        <v>1.5465093167701867</v>
      </c>
    </row>
    <row r="179" spans="1:119" x14ac:dyDescent="0.2">
      <c r="A179" s="5">
        <v>42674</v>
      </c>
      <c r="B179" s="20" t="s">
        <v>73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0" t="s">
        <v>74</v>
      </c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P179" s="11" t="s">
        <v>75</v>
      </c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Q179" s="11" t="s">
        <v>76</v>
      </c>
      <c r="BR179" s="6">
        <v>2.8720434465429129E-2</v>
      </c>
      <c r="BS179" s="6">
        <v>9.5475237091675394E-2</v>
      </c>
      <c r="BT179" s="6">
        <v>0.16223003971792166</v>
      </c>
      <c r="BU179" s="6">
        <v>0.22898484234416794</v>
      </c>
      <c r="BV179" s="6">
        <v>0.29573964497041422</v>
      </c>
      <c r="BW179" s="6">
        <v>0.42924925022290672</v>
      </c>
      <c r="BX179" s="6">
        <v>0.56275885547539928</v>
      </c>
      <c r="BY179" s="6">
        <v>0.69626846072789184</v>
      </c>
      <c r="BZ179" s="6">
        <v>0.82977806598038439</v>
      </c>
      <c r="CA179" s="6">
        <v>0.96328767123287684</v>
      </c>
      <c r="CB179" s="6">
        <v>1.0543283432045834</v>
      </c>
      <c r="CC179" s="6">
        <v>1.1453690151762899</v>
      </c>
      <c r="CD179" s="6">
        <v>1.2364096871479964</v>
      </c>
      <c r="CE179" s="6">
        <v>1.3274503591197029</v>
      </c>
      <c r="CF179" s="6">
        <v>1.4184910310914094</v>
      </c>
      <c r="CG179" s="6">
        <v>1.4622883484396199</v>
      </c>
      <c r="CH179" s="6">
        <v>1.5060856657878303</v>
      </c>
      <c r="CI179" s="6">
        <v>1.5498829831360408</v>
      </c>
      <c r="CJ179" s="6">
        <v>1.5936803004842512</v>
      </c>
      <c r="CK179" s="6">
        <v>1.6374776178324622</v>
      </c>
      <c r="CL179" s="6">
        <v>1.6753312738905373</v>
      </c>
      <c r="CM179" s="6">
        <v>1.7131849299486124</v>
      </c>
      <c r="CN179" s="6">
        <v>1.7510385860066875</v>
      </c>
      <c r="CO179" s="6">
        <v>1.7888922420647626</v>
      </c>
      <c r="CP179" s="6">
        <v>1.8267458981228382</v>
      </c>
      <c r="CQ179" s="6">
        <v>1.8267458981228382</v>
      </c>
      <c r="CR179" s="6">
        <v>1.8267458981228382</v>
      </c>
      <c r="CS179" s="6">
        <v>1.8267458981228382</v>
      </c>
      <c r="CT179" s="6">
        <v>1.8267458981228382</v>
      </c>
      <c r="CU179" s="6">
        <v>1.8267458981228382</v>
      </c>
      <c r="CV179" s="6">
        <v>1.8267458981228382</v>
      </c>
      <c r="CW179" s="6">
        <v>1.8267458981228382</v>
      </c>
      <c r="CX179" s="6">
        <v>1.8267458981228382</v>
      </c>
      <c r="CY179" s="6">
        <v>1.8267458981228382</v>
      </c>
      <c r="CZ179" s="6">
        <v>1.8267458981228382</v>
      </c>
      <c r="DA179" s="6">
        <v>1.8267458981228382</v>
      </c>
      <c r="DB179" s="6">
        <v>1.8267458981228382</v>
      </c>
      <c r="DC179" s="6">
        <v>1.8267458981228382</v>
      </c>
      <c r="DD179" s="6">
        <v>1.8267458981228382</v>
      </c>
      <c r="DE179" s="6">
        <v>1.8267458981228382</v>
      </c>
      <c r="DF179" s="6">
        <v>1.8267458981228382</v>
      </c>
      <c r="DG179" s="6">
        <v>1.8267458981228382</v>
      </c>
      <c r="DH179" s="6">
        <v>1.8267458981228382</v>
      </c>
      <c r="DI179" s="6">
        <v>1.8267458981228382</v>
      </c>
      <c r="DJ179" s="6">
        <v>1.8267458981228382</v>
      </c>
      <c r="DK179" s="6">
        <v>1.8267458981228382</v>
      </c>
      <c r="DL179" s="6">
        <v>1.8267458981228382</v>
      </c>
      <c r="DM179" s="6">
        <v>1.8267458981228382</v>
      </c>
      <c r="DN179" s="6">
        <v>1.8267458981228382</v>
      </c>
      <c r="DO179" s="6">
        <v>1.8267458981228382</v>
      </c>
    </row>
    <row r="180" spans="1:119" x14ac:dyDescent="0.2">
      <c r="A180" s="5">
        <v>42704</v>
      </c>
      <c r="B180" s="1" t="s">
        <v>73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0" t="s">
        <v>74</v>
      </c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P180" s="11" t="s">
        <v>75</v>
      </c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Q180" s="11" t="s">
        <v>76</v>
      </c>
      <c r="BR180" s="6">
        <v>2.3637012327249934E-2</v>
      </c>
      <c r="BS180" s="6">
        <v>0.11203552540975442</v>
      </c>
      <c r="BT180" s="6">
        <v>0.20043403849225891</v>
      </c>
      <c r="BU180" s="6">
        <v>0.2888325515747634</v>
      </c>
      <c r="BV180" s="6">
        <v>0.37723106465726786</v>
      </c>
      <c r="BW180" s="6">
        <v>0.55402809082227678</v>
      </c>
      <c r="BX180" s="6">
        <v>0.73082511698728569</v>
      </c>
      <c r="BY180" s="6">
        <v>0.90762214315229461</v>
      </c>
      <c r="BZ180" s="6">
        <v>1.0844191693173035</v>
      </c>
      <c r="CA180" s="6">
        <v>1.2612161954823127</v>
      </c>
      <c r="CB180" s="6">
        <v>1.3505733309107444</v>
      </c>
      <c r="CC180" s="6">
        <v>1.4399304663391761</v>
      </c>
      <c r="CD180" s="6">
        <v>1.5292876017676078</v>
      </c>
      <c r="CE180" s="6">
        <v>1.6186447371960395</v>
      </c>
      <c r="CF180" s="6">
        <v>1.7080018726244717</v>
      </c>
      <c r="CG180" s="6">
        <v>1.7497062873491274</v>
      </c>
      <c r="CH180" s="6">
        <v>1.7914107020737831</v>
      </c>
      <c r="CI180" s="6">
        <v>1.8331151167984387</v>
      </c>
      <c r="CJ180" s="6">
        <v>1.8748195315230944</v>
      </c>
      <c r="CK180" s="6">
        <v>1.9165239462477497</v>
      </c>
      <c r="CL180" s="6">
        <v>1.9550011861574688</v>
      </c>
      <c r="CM180" s="6">
        <v>1.9934784260671878</v>
      </c>
      <c r="CN180" s="6">
        <v>2.0319556659769069</v>
      </c>
      <c r="CO180" s="6">
        <v>2.070432905886626</v>
      </c>
      <c r="CP180" s="6">
        <v>2.1089101457963455</v>
      </c>
      <c r="CQ180" s="6">
        <v>2.1089101457963455</v>
      </c>
      <c r="CR180" s="6">
        <v>2.1089101457963455</v>
      </c>
      <c r="CS180" s="6">
        <v>2.1089101457963455</v>
      </c>
      <c r="CT180" s="6">
        <v>2.1089101457963455</v>
      </c>
      <c r="CU180" s="6">
        <v>2.1089101457963455</v>
      </c>
      <c r="CV180" s="6">
        <v>2.1089101457963455</v>
      </c>
      <c r="CW180" s="6">
        <v>2.1089101457963455</v>
      </c>
      <c r="CX180" s="6">
        <v>2.1089101457963455</v>
      </c>
      <c r="CY180" s="6">
        <v>2.1089101457963455</v>
      </c>
      <c r="CZ180" s="6">
        <v>2.1089101457963455</v>
      </c>
      <c r="DA180" s="6">
        <v>2.1089101457963455</v>
      </c>
      <c r="DB180" s="6">
        <v>2.1089101457963455</v>
      </c>
      <c r="DC180" s="6">
        <v>2.1089101457963455</v>
      </c>
      <c r="DD180" s="6">
        <v>2.1089101457963455</v>
      </c>
      <c r="DE180" s="6">
        <v>2.1089101457963455</v>
      </c>
      <c r="DF180" s="6">
        <v>2.1089101457963455</v>
      </c>
      <c r="DG180" s="6">
        <v>2.1089101457963455</v>
      </c>
      <c r="DH180" s="6">
        <v>2.1089101457963455</v>
      </c>
      <c r="DI180" s="6">
        <v>2.1089101457963455</v>
      </c>
      <c r="DJ180" s="6">
        <v>2.1089101457963455</v>
      </c>
      <c r="DK180" s="6">
        <v>2.1089101457963455</v>
      </c>
      <c r="DL180" s="6">
        <v>2.1089101457963455</v>
      </c>
      <c r="DM180" s="6">
        <v>2.1089101457963455</v>
      </c>
      <c r="DN180" s="6">
        <v>2.1089101457963455</v>
      </c>
      <c r="DO180" s="6">
        <v>2.1089101457963455</v>
      </c>
    </row>
    <row r="181" spans="1:119" x14ac:dyDescent="0.2">
      <c r="A181" s="5">
        <v>42735</v>
      </c>
      <c r="B181" s="20" t="s">
        <v>73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0" t="s">
        <v>74</v>
      </c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P181" s="11" t="s">
        <v>75</v>
      </c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Q181" s="11" t="s">
        <v>76</v>
      </c>
      <c r="BR181" s="6">
        <v>-2.8434611171960555E-2</v>
      </c>
      <c r="BS181" s="6">
        <v>5.9336692223439236E-2</v>
      </c>
      <c r="BT181" s="6">
        <v>0.14710799561883903</v>
      </c>
      <c r="BU181" s="6">
        <v>0.23487929901423882</v>
      </c>
      <c r="BV181" s="6">
        <v>0.32265060240963861</v>
      </c>
      <c r="BW181" s="6">
        <v>0.49819320920043819</v>
      </c>
      <c r="BX181" s="6">
        <v>0.67373581599123777</v>
      </c>
      <c r="BY181" s="6">
        <v>0.84927842278203736</v>
      </c>
      <c r="BZ181" s="6">
        <v>1.0248210295728368</v>
      </c>
      <c r="CA181" s="6">
        <v>1.2003636363636365</v>
      </c>
      <c r="CB181" s="6">
        <v>1.294565621984999</v>
      </c>
      <c r="CC181" s="6">
        <v>1.3887676076063615</v>
      </c>
      <c r="CD181" s="6">
        <v>1.482969593227724</v>
      </c>
      <c r="CE181" s="6">
        <v>1.5771715788490865</v>
      </c>
      <c r="CF181" s="6">
        <v>1.671373564470449</v>
      </c>
      <c r="CG181" s="6">
        <v>1.7144610394723008</v>
      </c>
      <c r="CH181" s="6">
        <v>1.7575485144741525</v>
      </c>
      <c r="CI181" s="6">
        <v>1.8006359894760042</v>
      </c>
      <c r="CJ181" s="6">
        <v>1.843723464477856</v>
      </c>
      <c r="CK181" s="6">
        <v>1.8868109394797079</v>
      </c>
      <c r="CL181" s="6">
        <v>1.9225116433421605</v>
      </c>
      <c r="CM181" s="6">
        <v>1.9582123472046131</v>
      </c>
      <c r="CN181" s="6">
        <v>1.9939130510670657</v>
      </c>
      <c r="CO181" s="6">
        <v>2.0296137549295183</v>
      </c>
      <c r="CP181" s="6">
        <v>2.0653144587919714</v>
      </c>
      <c r="CQ181" s="6">
        <v>2.0653144587919714</v>
      </c>
      <c r="CR181" s="6">
        <v>2.0653144587919714</v>
      </c>
      <c r="CS181" s="6">
        <v>2.0653144587919714</v>
      </c>
      <c r="CT181" s="6">
        <v>2.0653144587919714</v>
      </c>
      <c r="CU181" s="6">
        <v>2.0653144587919714</v>
      </c>
      <c r="CV181" s="6">
        <v>2.0653144587919714</v>
      </c>
      <c r="CW181" s="6">
        <v>2.0653144587919714</v>
      </c>
      <c r="CX181" s="6">
        <v>2.0653144587919714</v>
      </c>
      <c r="CY181" s="6">
        <v>2.0653144587919714</v>
      </c>
      <c r="CZ181" s="6">
        <v>2.0653144587919714</v>
      </c>
      <c r="DA181" s="6">
        <v>2.0653144587919714</v>
      </c>
      <c r="DB181" s="6">
        <v>2.0653144587919714</v>
      </c>
      <c r="DC181" s="6">
        <v>2.0653144587919714</v>
      </c>
      <c r="DD181" s="6">
        <v>2.0653144587919714</v>
      </c>
      <c r="DE181" s="6">
        <v>2.0653144587919714</v>
      </c>
      <c r="DF181" s="6">
        <v>2.0653144587919714</v>
      </c>
      <c r="DG181" s="6">
        <v>2.0653144587919714</v>
      </c>
      <c r="DH181" s="6">
        <v>2.0653144587919714</v>
      </c>
      <c r="DI181" s="6">
        <v>2.0653144587919714</v>
      </c>
      <c r="DJ181" s="6">
        <v>2.0653144587919714</v>
      </c>
      <c r="DK181" s="6">
        <v>2.0653144587919714</v>
      </c>
      <c r="DL181" s="6">
        <v>2.0653144587919714</v>
      </c>
      <c r="DM181" s="6">
        <v>2.0653144587919714</v>
      </c>
      <c r="DN181" s="6">
        <v>2.0653144587919714</v>
      </c>
      <c r="DO181" s="6">
        <v>2.0653144587919714</v>
      </c>
    </row>
    <row r="182" spans="1:119" x14ac:dyDescent="0.2">
      <c r="A182" s="5">
        <v>42766</v>
      </c>
      <c r="B182" s="1" t="s">
        <v>73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0" t="s">
        <v>74</v>
      </c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P182" s="11" t="s">
        <v>75</v>
      </c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Q182" s="11" t="s">
        <v>76</v>
      </c>
      <c r="BR182" s="6">
        <v>9.4390572390572566E-2</v>
      </c>
      <c r="BS182" s="6">
        <v>0.18738383838383854</v>
      </c>
      <c r="BT182" s="6">
        <v>0.2803771043771045</v>
      </c>
      <c r="BU182" s="6">
        <v>0.37337037037037046</v>
      </c>
      <c r="BV182" s="6">
        <v>0.46636363636363642</v>
      </c>
      <c r="BW182" s="6">
        <v>0.65235016835016835</v>
      </c>
      <c r="BX182" s="6">
        <v>0.83833670033670027</v>
      </c>
      <c r="BY182" s="6">
        <v>1.0243232323232323</v>
      </c>
      <c r="BZ182" s="6">
        <v>1.2103097643097642</v>
      </c>
      <c r="CA182" s="6">
        <v>1.3962962962962961</v>
      </c>
      <c r="CB182" s="6">
        <v>1.4925411704581852</v>
      </c>
      <c r="CC182" s="6">
        <v>1.5887860446200743</v>
      </c>
      <c r="CD182" s="6">
        <v>1.6850309187819634</v>
      </c>
      <c r="CE182" s="6">
        <v>1.7812757929438525</v>
      </c>
      <c r="CF182" s="6">
        <v>1.8775206671057416</v>
      </c>
      <c r="CG182" s="6">
        <v>1.9227950682576243</v>
      </c>
      <c r="CH182" s="6">
        <v>1.9680694694095069</v>
      </c>
      <c r="CI182" s="6">
        <v>2.0133438705613895</v>
      </c>
      <c r="CJ182" s="6">
        <v>2.0586182717132724</v>
      </c>
      <c r="CK182" s="6">
        <v>2.1038926728651548</v>
      </c>
      <c r="CL182" s="6">
        <v>2.1504667652570313</v>
      </c>
      <c r="CM182" s="6">
        <v>2.1970408576489078</v>
      </c>
      <c r="CN182" s="6">
        <v>2.2436149500407843</v>
      </c>
      <c r="CO182" s="6">
        <v>2.2901890424326607</v>
      </c>
      <c r="CP182" s="6">
        <v>2.3367631348245368</v>
      </c>
      <c r="CQ182" s="6">
        <v>2.3367631348245368</v>
      </c>
      <c r="CR182" s="6">
        <v>2.3367631348245368</v>
      </c>
      <c r="CS182" s="6">
        <v>2.3367631348245368</v>
      </c>
      <c r="CT182" s="6">
        <v>2.3367631348245368</v>
      </c>
      <c r="CU182" s="6">
        <v>2.3367631348245368</v>
      </c>
      <c r="CV182" s="6">
        <v>2.3367631348245368</v>
      </c>
      <c r="CW182" s="6">
        <v>2.3367631348245368</v>
      </c>
      <c r="CX182" s="6">
        <v>2.3367631348245368</v>
      </c>
      <c r="CY182" s="6">
        <v>2.3367631348245368</v>
      </c>
      <c r="CZ182" s="6">
        <v>2.3367631348245368</v>
      </c>
      <c r="DA182" s="6">
        <v>2.3367631348245368</v>
      </c>
      <c r="DB182" s="6">
        <v>2.3367631348245368</v>
      </c>
      <c r="DC182" s="6">
        <v>2.3367631348245368</v>
      </c>
      <c r="DD182" s="6">
        <v>2.3367631348245368</v>
      </c>
      <c r="DE182" s="6">
        <v>2.3367631348245368</v>
      </c>
      <c r="DF182" s="6">
        <v>2.3367631348245368</v>
      </c>
      <c r="DG182" s="6">
        <v>2.3367631348245368</v>
      </c>
      <c r="DH182" s="6">
        <v>2.3367631348245368</v>
      </c>
      <c r="DI182" s="6">
        <v>2.3367631348245368</v>
      </c>
      <c r="DJ182" s="6">
        <v>2.3367631348245368</v>
      </c>
      <c r="DK182" s="6">
        <v>2.3367631348245368</v>
      </c>
      <c r="DL182" s="6">
        <v>2.3367631348245368</v>
      </c>
      <c r="DM182" s="6">
        <v>2.3367631348245368</v>
      </c>
      <c r="DN182" s="6">
        <v>2.3367631348245368</v>
      </c>
      <c r="DO182" s="6">
        <v>2.3367631348245368</v>
      </c>
    </row>
    <row r="183" spans="1:119" x14ac:dyDescent="0.2">
      <c r="A183" s="5">
        <v>42794</v>
      </c>
      <c r="B183" s="20" t="s">
        <v>73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0" t="s">
        <v>74</v>
      </c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P183" s="11" t="s">
        <v>75</v>
      </c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Q183" s="11" t="s">
        <v>76</v>
      </c>
      <c r="BR183" s="6">
        <v>-5.9806451612903211E-2</v>
      </c>
      <c r="BS183" s="6">
        <v>1.935483870967869E-4</v>
      </c>
      <c r="BT183" s="6">
        <v>5.4193548387096793E-2</v>
      </c>
      <c r="BU183" s="6">
        <v>0.14919354838709681</v>
      </c>
      <c r="BV183" s="6">
        <v>0.2361935483870968</v>
      </c>
      <c r="BW183" s="6">
        <v>0.41608841804547081</v>
      </c>
      <c r="BX183" s="6">
        <v>0.61298328770384469</v>
      </c>
      <c r="BY183" s="6">
        <v>0.80087815736221868</v>
      </c>
      <c r="BZ183" s="6">
        <v>0.98577302702059266</v>
      </c>
      <c r="CA183" s="6">
        <v>1.1796678966789667</v>
      </c>
      <c r="CB183" s="6">
        <v>1.3034811726819515</v>
      </c>
      <c r="CC183" s="6">
        <v>1.4102944486849363</v>
      </c>
      <c r="CD183" s="6">
        <v>1.5151077246879212</v>
      </c>
      <c r="CE183" s="6">
        <v>1.6079210006909062</v>
      </c>
      <c r="CF183" s="6">
        <v>1.6917342766938912</v>
      </c>
      <c r="CG183" s="6">
        <v>1.7500466932492984</v>
      </c>
      <c r="CH183" s="6">
        <v>1.8033591098047057</v>
      </c>
      <c r="CI183" s="6">
        <v>1.8516715263601129</v>
      </c>
      <c r="CJ183" s="6">
        <v>1.8969839429155202</v>
      </c>
      <c r="CK183" s="6">
        <v>1.9392963594709274</v>
      </c>
      <c r="CL183" s="6">
        <v>1.9829553589551976</v>
      </c>
      <c r="CM183" s="6">
        <v>2.0256143584394679</v>
      </c>
      <c r="CN183" s="6">
        <v>2.066273357923738</v>
      </c>
      <c r="CO183" s="6">
        <v>2.1069323574080085</v>
      </c>
      <c r="CP183" s="6">
        <v>2.1455913568922784</v>
      </c>
      <c r="CQ183" s="6">
        <v>2.1485913568922785</v>
      </c>
      <c r="CR183" s="6">
        <v>2.1505913568922788</v>
      </c>
      <c r="CS183" s="6">
        <v>2.1525913568922785</v>
      </c>
      <c r="CT183" s="6">
        <v>2.1545913568922783</v>
      </c>
      <c r="CU183" s="6">
        <v>2.1565913568922785</v>
      </c>
      <c r="CV183" s="6">
        <v>2.1545913568922783</v>
      </c>
      <c r="CW183" s="6">
        <v>2.1525913568922785</v>
      </c>
      <c r="CX183" s="6">
        <v>2.1515913568922782</v>
      </c>
      <c r="CY183" s="6">
        <v>2.1495913568922784</v>
      </c>
      <c r="CZ183" s="6">
        <v>2.1485913568922785</v>
      </c>
      <c r="DA183" s="6">
        <v>2.1465913568922783</v>
      </c>
      <c r="DB183" s="6">
        <v>2.1455913568922784</v>
      </c>
      <c r="DC183" s="6">
        <v>2.1435913568922782</v>
      </c>
      <c r="DD183" s="6">
        <v>2.1425913568922788</v>
      </c>
      <c r="DE183" s="6">
        <v>2.1415913568922784</v>
      </c>
      <c r="DF183" s="6">
        <v>2.1315913568922786</v>
      </c>
      <c r="DG183" s="6">
        <v>2.1225913568922783</v>
      </c>
      <c r="DH183" s="6">
        <v>2.1145913568922783</v>
      </c>
      <c r="DI183" s="6">
        <v>2.1065913568922783</v>
      </c>
      <c r="DJ183" s="6">
        <v>2.0985913568922783</v>
      </c>
      <c r="DK183" s="6">
        <v>2.0905913568922783</v>
      </c>
      <c r="DL183" s="6">
        <v>2.0835913568922786</v>
      </c>
      <c r="DM183" s="6">
        <v>2.0765913568922785</v>
      </c>
      <c r="DN183" s="6">
        <v>2.0705913568922787</v>
      </c>
      <c r="DO183" s="6">
        <v>2.0635913568922781</v>
      </c>
    </row>
    <row r="184" spans="1:119" x14ac:dyDescent="0.2">
      <c r="A184" s="5">
        <v>42825</v>
      </c>
      <c r="B184" s="1" t="s">
        <v>73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0" t="s">
        <v>74</v>
      </c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P184" s="11" t="s">
        <v>75</v>
      </c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Q184" s="11" t="s">
        <v>76</v>
      </c>
      <c r="BR184" s="6">
        <v>4.0510123770231554E-3</v>
      </c>
      <c r="BS184" s="6">
        <v>8.6051012377023145E-2</v>
      </c>
      <c r="BT184" s="6">
        <v>0.17305101237702317</v>
      </c>
      <c r="BU184" s="6">
        <v>0.29805101237702314</v>
      </c>
      <c r="BV184" s="6">
        <v>0.39505101237702317</v>
      </c>
      <c r="BW184" s="6">
        <v>0.56742372047696477</v>
      </c>
      <c r="BX184" s="6">
        <v>0.74179642857690642</v>
      </c>
      <c r="BY184" s="6">
        <v>0.91616913667684829</v>
      </c>
      <c r="BZ184" s="6">
        <v>1.0925418447767898</v>
      </c>
      <c r="CA184" s="6">
        <v>1.2599145528767315</v>
      </c>
      <c r="CB184" s="6">
        <v>1.3840242984215085</v>
      </c>
      <c r="CC184" s="6">
        <v>1.4921340439662854</v>
      </c>
      <c r="CD184" s="6">
        <v>1.5992437895110625</v>
      </c>
      <c r="CE184" s="6">
        <v>1.6943535350558392</v>
      </c>
      <c r="CF184" s="6">
        <v>1.7814632806006161</v>
      </c>
      <c r="CG184" s="6">
        <v>1.838648977926256</v>
      </c>
      <c r="CH184" s="6">
        <v>1.8898346752518962</v>
      </c>
      <c r="CI184" s="6">
        <v>1.938020372577536</v>
      </c>
      <c r="CJ184" s="6">
        <v>1.982206069903176</v>
      </c>
      <c r="CK184" s="6">
        <v>2.0223917672288159</v>
      </c>
      <c r="CL184" s="6">
        <v>2.0720113771667812</v>
      </c>
      <c r="CM184" s="6">
        <v>2.1196309871047458</v>
      </c>
      <c r="CN184" s="6">
        <v>2.1672505970427105</v>
      </c>
      <c r="CO184" s="6">
        <v>2.2128702069806758</v>
      </c>
      <c r="CP184" s="6">
        <v>2.2574898169186408</v>
      </c>
      <c r="CQ184" s="6">
        <v>2.2624898169186407</v>
      </c>
      <c r="CR184" s="6">
        <v>2.2674898169186406</v>
      </c>
      <c r="CS184" s="6">
        <v>2.271489816918641</v>
      </c>
      <c r="CT184" s="6">
        <v>2.2754898169186406</v>
      </c>
      <c r="CU184" s="6">
        <v>2.2794898169186411</v>
      </c>
      <c r="CV184" s="6">
        <v>2.2794898169186411</v>
      </c>
      <c r="CW184" s="6">
        <v>2.2794898169186411</v>
      </c>
      <c r="CX184" s="6">
        <v>2.2804898169186405</v>
      </c>
      <c r="CY184" s="6">
        <v>2.2804898169186405</v>
      </c>
      <c r="CZ184" s="6">
        <v>2.2804898169186405</v>
      </c>
      <c r="DA184" s="6">
        <v>2.2804898169186405</v>
      </c>
      <c r="DB184" s="6">
        <v>2.2804898169186405</v>
      </c>
      <c r="DC184" s="6">
        <v>2.2804898169186405</v>
      </c>
      <c r="DD184" s="6">
        <v>2.2804898169186405</v>
      </c>
      <c r="DE184" s="6">
        <v>2.2804898169186405</v>
      </c>
      <c r="DF184" s="6">
        <v>2.2724898169186405</v>
      </c>
      <c r="DG184" s="6">
        <v>2.2654898169186408</v>
      </c>
      <c r="DH184" s="6">
        <v>2.2584898169186407</v>
      </c>
      <c r="DI184" s="6">
        <v>2.2524898169186409</v>
      </c>
      <c r="DJ184" s="6">
        <v>2.2464898169186407</v>
      </c>
      <c r="DK184" s="6">
        <v>2.2404898169186405</v>
      </c>
      <c r="DL184" s="6">
        <v>2.2344898169186407</v>
      </c>
      <c r="DM184" s="6">
        <v>2.2294898169186408</v>
      </c>
      <c r="DN184" s="6">
        <v>2.223489816918641</v>
      </c>
      <c r="DO184" s="6">
        <v>2.2184898169186411</v>
      </c>
    </row>
    <row r="185" spans="1:119" x14ac:dyDescent="0.2">
      <c r="A185" s="5">
        <v>42855</v>
      </c>
      <c r="B185" s="20" t="s">
        <v>73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0" t="s">
        <v>74</v>
      </c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P185" s="11" t="s">
        <v>75</v>
      </c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Q185" s="11" t="s">
        <v>76</v>
      </c>
      <c r="BR185" s="6">
        <v>-3.6533155148275431E-2</v>
      </c>
      <c r="BS185" s="6">
        <v>6.746684485172455E-2</v>
      </c>
      <c r="BT185" s="6">
        <v>0.15246684485172457</v>
      </c>
      <c r="BU185" s="6">
        <v>0.28046684485172457</v>
      </c>
      <c r="BV185" s="6">
        <v>0.38946684485172456</v>
      </c>
      <c r="BW185" s="6">
        <v>0.55367334235922705</v>
      </c>
      <c r="BX185" s="6">
        <v>0.71687983986672954</v>
      </c>
      <c r="BY185" s="6">
        <v>0.88608633737423192</v>
      </c>
      <c r="BZ185" s="6">
        <v>1.0412928348817345</v>
      </c>
      <c r="CA185" s="6">
        <v>1.1994993323892371</v>
      </c>
      <c r="CB185" s="6">
        <v>1.3271053503820336</v>
      </c>
      <c r="CC185" s="6">
        <v>1.4377113683748304</v>
      </c>
      <c r="CD185" s="6">
        <v>1.5463173863676272</v>
      </c>
      <c r="CE185" s="6">
        <v>1.6439234043604236</v>
      </c>
      <c r="CF185" s="6">
        <v>1.7315294223532207</v>
      </c>
      <c r="CG185" s="6">
        <v>1.7899078568530582</v>
      </c>
      <c r="CH185" s="6">
        <v>1.8432862913528956</v>
      </c>
      <c r="CI185" s="6">
        <v>1.8926647258527329</v>
      </c>
      <c r="CJ185" s="6">
        <v>1.9370431603525704</v>
      </c>
      <c r="CK185" s="6">
        <v>1.9794215948524079</v>
      </c>
      <c r="CL185" s="6">
        <v>2.0244663122174464</v>
      </c>
      <c r="CM185" s="6">
        <v>2.0675110295824859</v>
      </c>
      <c r="CN185" s="6">
        <v>2.1085557469475242</v>
      </c>
      <c r="CO185" s="6">
        <v>2.1496004643125635</v>
      </c>
      <c r="CP185" s="6">
        <v>2.1896451816776024</v>
      </c>
      <c r="CQ185" s="6">
        <v>2.1946451816776023</v>
      </c>
      <c r="CR185" s="6">
        <v>2.1986451816776023</v>
      </c>
      <c r="CS185" s="6">
        <v>2.2016451816776024</v>
      </c>
      <c r="CT185" s="6">
        <v>2.2056451816776024</v>
      </c>
      <c r="CU185" s="6">
        <v>2.2086451816776025</v>
      </c>
      <c r="CV185" s="6">
        <v>2.2076451816776022</v>
      </c>
      <c r="CW185" s="6">
        <v>2.2066451816776023</v>
      </c>
      <c r="CX185" s="6">
        <v>2.2066451816776023</v>
      </c>
      <c r="CY185" s="6">
        <v>2.2056451816776024</v>
      </c>
      <c r="CZ185" s="6">
        <v>2.204645181677602</v>
      </c>
      <c r="DA185" s="6">
        <v>2.204645181677602</v>
      </c>
      <c r="DB185" s="6">
        <v>2.2036451816776026</v>
      </c>
      <c r="DC185" s="6">
        <v>2.2036451816776026</v>
      </c>
      <c r="DD185" s="6">
        <v>2.2026451816776023</v>
      </c>
      <c r="DE185" s="6">
        <v>2.2026451816776023</v>
      </c>
      <c r="DF185" s="6">
        <v>2.1936451816776024</v>
      </c>
      <c r="DG185" s="6">
        <v>2.1846451816776025</v>
      </c>
      <c r="DH185" s="6">
        <v>2.1766451816776025</v>
      </c>
      <c r="DI185" s="6">
        <v>2.1686451816776025</v>
      </c>
      <c r="DJ185" s="6">
        <v>2.1616451816776023</v>
      </c>
      <c r="DK185" s="6">
        <v>2.1546451816776022</v>
      </c>
      <c r="DL185" s="6">
        <v>2.1476451816776025</v>
      </c>
      <c r="DM185" s="6">
        <v>2.1416451816776023</v>
      </c>
      <c r="DN185" s="6">
        <v>2.1346451816776022</v>
      </c>
      <c r="DO185" s="6">
        <v>2.1286451816776024</v>
      </c>
    </row>
    <row r="186" spans="1:119" x14ac:dyDescent="0.2">
      <c r="A186" s="5">
        <v>42886</v>
      </c>
      <c r="B186" s="1" t="s">
        <v>73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0" t="s">
        <v>74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P186" s="11" t="s">
        <v>75</v>
      </c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Q186" s="11" t="s">
        <v>76</v>
      </c>
      <c r="BR186" s="6">
        <v>-3.6872296568782909E-2</v>
      </c>
      <c r="BS186" s="6">
        <v>4.9127703431217085E-2</v>
      </c>
      <c r="BT186" s="6">
        <v>0.1321277034312171</v>
      </c>
      <c r="BU186" s="6">
        <v>0.2551277034312171</v>
      </c>
      <c r="BV186" s="6">
        <v>0.36512770343121709</v>
      </c>
      <c r="BW186" s="6">
        <v>0.53371541309630877</v>
      </c>
      <c r="BX186" s="6">
        <v>0.7183031227614004</v>
      </c>
      <c r="BY186" s="6">
        <v>0.87689083242649213</v>
      </c>
      <c r="BZ186" s="6">
        <v>1.0434785420915837</v>
      </c>
      <c r="CA186" s="6">
        <v>1.2140662517566754</v>
      </c>
      <c r="CB186" s="6">
        <v>1.350532166150904</v>
      </c>
      <c r="CC186" s="6">
        <v>1.4689980805451326</v>
      </c>
      <c r="CD186" s="6">
        <v>1.5804639949393613</v>
      </c>
      <c r="CE186" s="6">
        <v>1.67992990933359</v>
      </c>
      <c r="CF186" s="6">
        <v>1.7703958237278186</v>
      </c>
      <c r="CG186" s="6">
        <v>1.8314878912036034</v>
      </c>
      <c r="CH186" s="6">
        <v>1.8865799586793881</v>
      </c>
      <c r="CI186" s="6">
        <v>1.9376720261551728</v>
      </c>
      <c r="CJ186" s="6">
        <v>1.9837640936309575</v>
      </c>
      <c r="CK186" s="6">
        <v>2.0278561611067421</v>
      </c>
      <c r="CL186" s="6">
        <v>2.0721668077295594</v>
      </c>
      <c r="CM186" s="6">
        <v>2.1154774543523769</v>
      </c>
      <c r="CN186" s="6">
        <v>2.1567881009751941</v>
      </c>
      <c r="CO186" s="6">
        <v>2.1970987475980115</v>
      </c>
      <c r="CP186" s="6">
        <v>2.2374093942208289</v>
      </c>
      <c r="CQ186" s="6">
        <v>2.2424093942208287</v>
      </c>
      <c r="CR186" s="6">
        <v>2.2474093942208286</v>
      </c>
      <c r="CS186" s="6">
        <v>2.252409394220829</v>
      </c>
      <c r="CT186" s="6">
        <v>2.2574093942208289</v>
      </c>
      <c r="CU186" s="6">
        <v>2.2614093942208289</v>
      </c>
      <c r="CV186" s="6">
        <v>2.2584093942208288</v>
      </c>
      <c r="CW186" s="6">
        <v>2.256409394220829</v>
      </c>
      <c r="CX186" s="6">
        <v>2.2544093942208292</v>
      </c>
      <c r="CY186" s="6">
        <v>2.252409394220829</v>
      </c>
      <c r="CZ186" s="6">
        <v>2.2504093942208288</v>
      </c>
      <c r="DA186" s="6">
        <v>2.248409394220829</v>
      </c>
      <c r="DB186" s="6">
        <v>2.2464093942208292</v>
      </c>
      <c r="DC186" s="6">
        <v>2.244409394220829</v>
      </c>
      <c r="DD186" s="6">
        <v>2.2434093942208291</v>
      </c>
      <c r="DE186" s="6">
        <v>2.2414093942208289</v>
      </c>
      <c r="DF186" s="6">
        <v>2.2334093942208288</v>
      </c>
      <c r="DG186" s="6">
        <v>2.224409394220829</v>
      </c>
      <c r="DH186" s="6">
        <v>2.2164093942208289</v>
      </c>
      <c r="DI186" s="6">
        <v>2.2094093942208288</v>
      </c>
      <c r="DJ186" s="6">
        <v>2.2014093942208288</v>
      </c>
      <c r="DK186" s="6">
        <v>2.1944093942208287</v>
      </c>
      <c r="DL186" s="6">
        <v>2.1884093942208289</v>
      </c>
      <c r="DM186" s="6">
        <v>2.1814093942208288</v>
      </c>
      <c r="DN186" s="6">
        <v>2.1754093942208286</v>
      </c>
      <c r="DO186" s="6">
        <v>2.1694093942208288</v>
      </c>
    </row>
    <row r="187" spans="1:119" x14ac:dyDescent="0.2">
      <c r="A187" s="5">
        <v>42916</v>
      </c>
      <c r="B187" s="20" t="s">
        <v>73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0" t="s">
        <v>74</v>
      </c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P187" s="11" t="s">
        <v>75</v>
      </c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Q187" s="11" t="s">
        <v>76</v>
      </c>
      <c r="BR187" s="6">
        <v>1.5073280980655079E-2</v>
      </c>
      <c r="BS187" s="6">
        <v>0.13807328098065508</v>
      </c>
      <c r="BT187" s="6">
        <v>0.26607328098065508</v>
      </c>
      <c r="BU187" s="6">
        <v>0.40207328098065509</v>
      </c>
      <c r="BV187" s="6">
        <v>0.5360732809806551</v>
      </c>
      <c r="BW187" s="6">
        <v>0.71526611112027416</v>
      </c>
      <c r="BX187" s="6">
        <v>0.89145894125989333</v>
      </c>
      <c r="BY187" s="6">
        <v>1.0626517713995125</v>
      </c>
      <c r="BZ187" s="6">
        <v>1.2288446015391314</v>
      </c>
      <c r="CA187" s="6">
        <v>1.4000374316787507</v>
      </c>
      <c r="CB187" s="6">
        <v>1.5249348504472353</v>
      </c>
      <c r="CC187" s="6">
        <v>1.6338322692157199</v>
      </c>
      <c r="CD187" s="6">
        <v>1.7387296879842047</v>
      </c>
      <c r="CE187" s="6">
        <v>1.8326271067526894</v>
      </c>
      <c r="CF187" s="6">
        <v>1.916524525521174</v>
      </c>
      <c r="CG187" s="6">
        <v>1.9743057919663716</v>
      </c>
      <c r="CH187" s="6">
        <v>2.0260870584115684</v>
      </c>
      <c r="CI187" s="6">
        <v>2.0738683248567664</v>
      </c>
      <c r="CJ187" s="6">
        <v>2.1176495913019635</v>
      </c>
      <c r="CK187" s="6">
        <v>2.157430857747161</v>
      </c>
      <c r="CL187" s="6">
        <v>2.203363141052348</v>
      </c>
      <c r="CM187" s="6">
        <v>2.2462954243575344</v>
      </c>
      <c r="CN187" s="6">
        <v>2.2892277076627217</v>
      </c>
      <c r="CO187" s="6">
        <v>2.3301599909679087</v>
      </c>
      <c r="CP187" s="6">
        <v>2.3710922742730953</v>
      </c>
      <c r="CQ187" s="6">
        <v>2.3760922742730952</v>
      </c>
      <c r="CR187" s="6">
        <v>2.3810922742730956</v>
      </c>
      <c r="CS187" s="6">
        <v>2.3850922742730951</v>
      </c>
      <c r="CT187" s="6">
        <v>2.3890922742730956</v>
      </c>
      <c r="CU187" s="6">
        <v>2.3930922742730951</v>
      </c>
      <c r="CV187" s="6">
        <v>2.3910922742730953</v>
      </c>
      <c r="CW187" s="6">
        <v>2.390092274273095</v>
      </c>
      <c r="CX187" s="6">
        <v>2.3890922742730956</v>
      </c>
      <c r="CY187" s="6">
        <v>2.3880922742730952</v>
      </c>
      <c r="CZ187" s="6">
        <v>2.3870922742730953</v>
      </c>
      <c r="DA187" s="6">
        <v>2.3870922742730953</v>
      </c>
      <c r="DB187" s="6">
        <v>2.3860922742730954</v>
      </c>
      <c r="DC187" s="6">
        <v>2.3850922742730951</v>
      </c>
      <c r="DD187" s="6">
        <v>2.3840922742730952</v>
      </c>
      <c r="DE187" s="6">
        <v>2.3830922742730953</v>
      </c>
      <c r="DF187" s="6">
        <v>2.374092274273095</v>
      </c>
      <c r="DG187" s="6">
        <v>2.3650922742730955</v>
      </c>
      <c r="DH187" s="6">
        <v>2.3570922742730955</v>
      </c>
      <c r="DI187" s="6">
        <v>2.3490922742730955</v>
      </c>
      <c r="DJ187" s="6">
        <v>2.3410922742730955</v>
      </c>
      <c r="DK187" s="6">
        <v>2.3330922742730955</v>
      </c>
      <c r="DL187" s="6">
        <v>2.326092274273095</v>
      </c>
      <c r="DM187" s="6">
        <v>2.3190922742730953</v>
      </c>
      <c r="DN187" s="6">
        <v>2.3130922742730951</v>
      </c>
      <c r="DO187" s="6">
        <v>2.3070922742730953</v>
      </c>
    </row>
    <row r="188" spans="1:119" x14ac:dyDescent="0.2">
      <c r="A188" s="5">
        <v>42947</v>
      </c>
      <c r="B188" s="1" t="s">
        <v>73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0" t="s">
        <v>74</v>
      </c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P188" s="11" t="s">
        <v>75</v>
      </c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Q188" s="11" t="s">
        <v>76</v>
      </c>
      <c r="BR188" s="6">
        <v>-0.11179530847116531</v>
      </c>
      <c r="BS188" s="6">
        <v>-1.7795308471165311E-2</v>
      </c>
      <c r="BT188" s="6">
        <v>0.1162046915288347</v>
      </c>
      <c r="BU188" s="6">
        <v>0.26420469152883469</v>
      </c>
      <c r="BV188" s="6">
        <v>0.41120469152883471</v>
      </c>
      <c r="BW188" s="6">
        <v>0.60523979543204132</v>
      </c>
      <c r="BX188" s="6">
        <v>0.79427489933524786</v>
      </c>
      <c r="BY188" s="6">
        <v>0.97931000323845452</v>
      </c>
      <c r="BZ188" s="6">
        <v>1.1553451071416612</v>
      </c>
      <c r="CA188" s="6">
        <v>1.3333802110448678</v>
      </c>
      <c r="CB188" s="6">
        <v>1.4572578661945075</v>
      </c>
      <c r="CC188" s="6">
        <v>1.564135521344147</v>
      </c>
      <c r="CD188" s="6">
        <v>1.6670131764937866</v>
      </c>
      <c r="CE188" s="6">
        <v>1.7578908316434261</v>
      </c>
      <c r="CF188" s="6">
        <v>1.8397684867930657</v>
      </c>
      <c r="CG188" s="6">
        <v>1.8956913322333993</v>
      </c>
      <c r="CH188" s="6">
        <v>1.9476141776737332</v>
      </c>
      <c r="CI188" s="6">
        <v>1.9935370231140666</v>
      </c>
      <c r="CJ188" s="6">
        <v>2.0354598685543999</v>
      </c>
      <c r="CK188" s="6">
        <v>2.0753827139947338</v>
      </c>
      <c r="CL188" s="6">
        <v>2.116752321022902</v>
      </c>
      <c r="CM188" s="6">
        <v>2.1581219280510706</v>
      </c>
      <c r="CN188" s="6">
        <v>2.197491535079239</v>
      </c>
      <c r="CO188" s="6">
        <v>2.2358611421074075</v>
      </c>
      <c r="CP188" s="6">
        <v>2.2732307491355757</v>
      </c>
      <c r="CQ188" s="6">
        <v>2.2782307491355756</v>
      </c>
      <c r="CR188" s="6">
        <v>2.2832307491355754</v>
      </c>
      <c r="CS188" s="6">
        <v>2.2882307491355758</v>
      </c>
      <c r="CT188" s="6">
        <v>2.2922307491355758</v>
      </c>
      <c r="CU188" s="6">
        <v>2.2962307491355758</v>
      </c>
      <c r="CV188" s="6">
        <v>2.2932307491355757</v>
      </c>
      <c r="CW188" s="6">
        <v>2.2922307491355758</v>
      </c>
      <c r="CX188" s="6">
        <v>2.290230749135576</v>
      </c>
      <c r="CY188" s="6">
        <v>2.2882307491355758</v>
      </c>
      <c r="CZ188" s="6">
        <v>2.2862307491355756</v>
      </c>
      <c r="DA188" s="6">
        <v>2.2852307491355757</v>
      </c>
      <c r="DB188" s="6">
        <v>2.2842307491355758</v>
      </c>
      <c r="DC188" s="6">
        <v>2.282230749135576</v>
      </c>
      <c r="DD188" s="6">
        <v>2.2812307491355757</v>
      </c>
      <c r="DE188" s="6">
        <v>2.2802307491355758</v>
      </c>
      <c r="DF188" s="6">
        <v>2.2702307491355755</v>
      </c>
      <c r="DG188" s="6">
        <v>2.2602307491355758</v>
      </c>
      <c r="DH188" s="6">
        <v>2.2512307491355759</v>
      </c>
      <c r="DI188" s="6">
        <v>2.2432307491355759</v>
      </c>
      <c r="DJ188" s="6">
        <v>2.234230749135576</v>
      </c>
      <c r="DK188" s="6">
        <v>2.2272307491355758</v>
      </c>
      <c r="DL188" s="6">
        <v>2.2192307491355758</v>
      </c>
      <c r="DM188" s="6">
        <v>2.2122307491355757</v>
      </c>
      <c r="DN188" s="6">
        <v>2.205230749135576</v>
      </c>
      <c r="DO188" s="6">
        <v>2.1982307491355755</v>
      </c>
    </row>
    <row r="189" spans="1:119" x14ac:dyDescent="0.2">
      <c r="A189" s="5">
        <v>42978</v>
      </c>
      <c r="B189" s="20" t="s">
        <v>73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0" t="s">
        <v>74</v>
      </c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P189" s="11" t="s">
        <v>75</v>
      </c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Q189" s="11" t="s">
        <v>76</v>
      </c>
      <c r="BR189" s="6">
        <v>-0.1139032258064516</v>
      </c>
      <c r="BS189" s="6">
        <v>-3.7903225806451585E-2</v>
      </c>
      <c r="BT189" s="6">
        <v>1.2443478260869573E-2</v>
      </c>
      <c r="BU189" s="6">
        <v>0.14580645161290326</v>
      </c>
      <c r="BV189" s="6">
        <v>0.30709677419354842</v>
      </c>
      <c r="BW189" s="6">
        <v>0.49103174603174604</v>
      </c>
      <c r="BX189" s="6">
        <v>0.68944444444444442</v>
      </c>
      <c r="BY189" s="6">
        <v>0.88465462184873955</v>
      </c>
      <c r="BZ189" s="6">
        <v>1.0474837535014005</v>
      </c>
      <c r="CA189" s="6">
        <v>1.2103128851540614</v>
      </c>
      <c r="CB189" s="6">
        <v>1.3731420168067228</v>
      </c>
      <c r="CC189" s="6">
        <v>1.4420207944041343</v>
      </c>
      <c r="CD189" s="6">
        <v>1.5352411333871854</v>
      </c>
      <c r="CE189" s="6">
        <v>1.6284614723702362</v>
      </c>
      <c r="CF189" s="6">
        <v>1.7216818113532872</v>
      </c>
      <c r="CG189" s="6">
        <v>1.7841297744814464</v>
      </c>
      <c r="CH189" s="6">
        <v>1.8411473183410954</v>
      </c>
      <c r="CI189" s="6">
        <v>1.8881783271917678</v>
      </c>
      <c r="CJ189" s="6">
        <v>1.9276756341935632</v>
      </c>
      <c r="CK189" s="6">
        <v>1.9671729411953587</v>
      </c>
      <c r="CL189" s="6">
        <v>2.0066702481971541</v>
      </c>
      <c r="CM189" s="6">
        <v>2.0461675551989491</v>
      </c>
      <c r="CN189" s="6">
        <v>2.0856648622007445</v>
      </c>
      <c r="CO189" s="6">
        <v>2.1281359046717871</v>
      </c>
      <c r="CP189" s="6">
        <v>2.1706069471428298</v>
      </c>
      <c r="CQ189" s="6">
        <v>2.17260694714283</v>
      </c>
      <c r="CR189" s="6">
        <v>2.1746069471428298</v>
      </c>
      <c r="CS189" s="6">
        <v>2.1756069471428297</v>
      </c>
      <c r="CT189" s="6">
        <v>2.1776069471428299</v>
      </c>
      <c r="CU189" s="6">
        <v>2.1786069471428298</v>
      </c>
      <c r="CV189" s="6">
        <v>2.1786069471428298</v>
      </c>
      <c r="CW189" s="6">
        <v>2.1786069471428298</v>
      </c>
      <c r="CX189" s="6">
        <v>2.1786069471428298</v>
      </c>
      <c r="CY189" s="6">
        <v>2.1786069471428298</v>
      </c>
      <c r="CZ189" s="6">
        <v>2.1786069471428298</v>
      </c>
      <c r="DA189" s="6">
        <v>2.1786069471428298</v>
      </c>
      <c r="DB189" s="6">
        <v>2.1786069471428298</v>
      </c>
      <c r="DC189" s="6">
        <v>2.1776069471428299</v>
      </c>
      <c r="DD189" s="6">
        <v>2.1776069471428299</v>
      </c>
      <c r="DE189" s="6">
        <v>2.1776069471428299</v>
      </c>
      <c r="DF189" s="6">
        <v>2.1696069471428299</v>
      </c>
      <c r="DG189" s="6">
        <v>2.1626069471428297</v>
      </c>
      <c r="DH189" s="6">
        <v>2.1546069471428297</v>
      </c>
      <c r="DI189" s="6">
        <v>2.1476069471428296</v>
      </c>
      <c r="DJ189" s="6">
        <v>2.1416069471428298</v>
      </c>
      <c r="DK189" s="6">
        <v>2.1346069471428297</v>
      </c>
      <c r="DL189" s="6">
        <v>2.1286069471428295</v>
      </c>
      <c r="DM189" s="6">
        <v>2.1226069471428297</v>
      </c>
      <c r="DN189" s="6">
        <v>2.1176069471428298</v>
      </c>
      <c r="DO189" s="6">
        <v>2.11160694714283</v>
      </c>
    </row>
    <row r="190" spans="1:119" x14ac:dyDescent="0.2">
      <c r="A190" s="5">
        <v>43008</v>
      </c>
      <c r="B190" s="1" t="s">
        <v>73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0" t="s">
        <v>74</v>
      </c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P190" s="11" t="s">
        <v>75</v>
      </c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Q190" s="11" t="s">
        <v>76</v>
      </c>
      <c r="BR190" s="6">
        <v>-0.10071694521236485</v>
      </c>
      <c r="BS190" s="6">
        <v>-1.1716945212364854E-2</v>
      </c>
      <c r="BT190" s="6">
        <v>6.9133299372620527E-2</v>
      </c>
      <c r="BU190" s="6">
        <v>0.22080982030660973</v>
      </c>
      <c r="BV190" s="6">
        <v>0.39428305478763515</v>
      </c>
      <c r="BW190" s="6">
        <v>0.58283635703039849</v>
      </c>
      <c r="BX190" s="6">
        <v>0.78258606434944089</v>
      </c>
      <c r="BY190" s="6">
        <v>0.9785703511627265</v>
      </c>
      <c r="BZ190" s="6">
        <v>1.1394210863148604</v>
      </c>
      <c r="CA190" s="6">
        <v>1.3002718214669942</v>
      </c>
      <c r="CB190" s="6">
        <v>1.4611225566191279</v>
      </c>
      <c r="CC190" s="6">
        <v>1.5366955193684122</v>
      </c>
      <c r="CD190" s="6">
        <v>1.6319154127663014</v>
      </c>
      <c r="CE190" s="6">
        <v>1.7271353061641903</v>
      </c>
      <c r="CF190" s="6">
        <v>1.8223551995620797</v>
      </c>
      <c r="CG190" s="6">
        <v>1.8802771544793111</v>
      </c>
      <c r="CH190" s="6">
        <v>1.9367298319114403</v>
      </c>
      <c r="CI190" s="6">
        <v>1.9815847885826254</v>
      </c>
      <c r="CJ190" s="6">
        <v>2.0212145464311395</v>
      </c>
      <c r="CK190" s="6">
        <v>2.0608443042796538</v>
      </c>
      <c r="CL190" s="6">
        <v>2.1004740621281677</v>
      </c>
      <c r="CM190" s="6">
        <v>2.140103819976682</v>
      </c>
      <c r="CN190" s="6">
        <v>2.1811800050954639</v>
      </c>
      <c r="CO190" s="6">
        <v>2.2280023401208444</v>
      </c>
      <c r="CP190" s="6">
        <v>2.2748246751462249</v>
      </c>
      <c r="CQ190" s="6">
        <v>2.2818246751462246</v>
      </c>
      <c r="CR190" s="6">
        <v>2.2878246751462248</v>
      </c>
      <c r="CS190" s="6">
        <v>2.2928246751462247</v>
      </c>
      <c r="CT190" s="6">
        <v>2.2988246751462249</v>
      </c>
      <c r="CU190" s="6">
        <v>2.3038246751462248</v>
      </c>
      <c r="CV190" s="6">
        <v>2.3038246751462248</v>
      </c>
      <c r="CW190" s="6">
        <v>2.3038246751462248</v>
      </c>
      <c r="CX190" s="6">
        <v>2.3048246751462247</v>
      </c>
      <c r="CY190" s="6">
        <v>2.3048246751462247</v>
      </c>
      <c r="CZ190" s="6">
        <v>2.3058246751462246</v>
      </c>
      <c r="DA190" s="6">
        <v>2.3058246751462246</v>
      </c>
      <c r="DB190" s="6">
        <v>2.3058246751462246</v>
      </c>
      <c r="DC190" s="6">
        <v>2.3068246751462249</v>
      </c>
      <c r="DD190" s="6">
        <v>2.3068246751462249</v>
      </c>
      <c r="DE190" s="6">
        <v>2.3068246751462249</v>
      </c>
      <c r="DF190" s="6">
        <v>2.2998246751462248</v>
      </c>
      <c r="DG190" s="6">
        <v>2.2928246751462247</v>
      </c>
      <c r="DH190" s="6">
        <v>2.285824675146225</v>
      </c>
      <c r="DI190" s="6">
        <v>2.2798246751462248</v>
      </c>
      <c r="DJ190" s="6">
        <v>2.2738246751462245</v>
      </c>
      <c r="DK190" s="6">
        <v>2.2678246751462248</v>
      </c>
      <c r="DL190" s="6">
        <v>2.2628246751462249</v>
      </c>
      <c r="DM190" s="6">
        <v>2.2568246751462251</v>
      </c>
      <c r="DN190" s="6">
        <v>2.2518246751462248</v>
      </c>
      <c r="DO190" s="6">
        <v>2.2468246751462249</v>
      </c>
    </row>
    <row r="191" spans="1:119" x14ac:dyDescent="0.2">
      <c r="A191" s="5">
        <v>43039</v>
      </c>
      <c r="B191" s="20" t="s">
        <v>73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0" t="s">
        <v>74</v>
      </c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P191" s="11" t="s">
        <v>75</v>
      </c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Q191" s="11" t="s">
        <v>76</v>
      </c>
      <c r="BR191" s="6">
        <v>-0.17882278481012664</v>
      </c>
      <c r="BS191" s="6">
        <v>-0.11082278481012664</v>
      </c>
      <c r="BT191" s="6">
        <v>-2.2499999999999989E-2</v>
      </c>
      <c r="BU191" s="6">
        <v>0.10962025316455698</v>
      </c>
      <c r="BV191" s="6">
        <v>0.27417721518987337</v>
      </c>
      <c r="BW191" s="6">
        <v>0.45219512195121953</v>
      </c>
      <c r="BX191" s="6">
        <v>0.63918699186991867</v>
      </c>
      <c r="BY191" s="6">
        <v>0.8232805386691382</v>
      </c>
      <c r="BZ191" s="6">
        <v>0.98957010059155459</v>
      </c>
      <c r="CA191" s="6">
        <v>1.1558596625139712</v>
      </c>
      <c r="CB191" s="6">
        <v>1.3221492244363873</v>
      </c>
      <c r="CC191" s="6">
        <v>1.3873698830816674</v>
      </c>
      <c r="CD191" s="6">
        <v>1.4839493599428342</v>
      </c>
      <c r="CE191" s="6">
        <v>1.5805288368040014</v>
      </c>
      <c r="CF191" s="6">
        <v>1.6771083136651685</v>
      </c>
      <c r="CG191" s="6">
        <v>1.745306294654553</v>
      </c>
      <c r="CH191" s="6">
        <v>1.8013407774131736</v>
      </c>
      <c r="CI191" s="6">
        <v>1.8508004665826734</v>
      </c>
      <c r="CJ191" s="6">
        <v>1.8895328609488709</v>
      </c>
      <c r="CK191" s="6">
        <v>1.9282652553150679</v>
      </c>
      <c r="CL191" s="6">
        <v>1.9669976496812649</v>
      </c>
      <c r="CM191" s="6">
        <v>2.0057300440474619</v>
      </c>
      <c r="CN191" s="6">
        <v>2.0431789309170671</v>
      </c>
      <c r="CO191" s="6">
        <v>2.0861896836052387</v>
      </c>
      <c r="CP191" s="6">
        <v>2.1292004362934112</v>
      </c>
      <c r="CQ191" s="6">
        <v>2.1372004362934112</v>
      </c>
      <c r="CR191" s="6">
        <v>2.1442004362934113</v>
      </c>
      <c r="CS191" s="6">
        <v>2.1512004362934114</v>
      </c>
      <c r="CT191" s="6">
        <v>2.1572004362934112</v>
      </c>
      <c r="CU191" s="6">
        <v>2.163200436293411</v>
      </c>
      <c r="CV191" s="6">
        <v>2.1642004362934113</v>
      </c>
      <c r="CW191" s="6">
        <v>2.1662004362934111</v>
      </c>
      <c r="CX191" s="6">
        <v>2.1672004362934114</v>
      </c>
      <c r="CY191" s="6">
        <v>2.1682004362934113</v>
      </c>
      <c r="CZ191" s="6">
        <v>2.1702004362934115</v>
      </c>
      <c r="DA191" s="6">
        <v>2.171200436293411</v>
      </c>
      <c r="DB191" s="6">
        <v>2.1722004362934113</v>
      </c>
      <c r="DC191" s="6">
        <v>2.1732004362934112</v>
      </c>
      <c r="DD191" s="6">
        <v>2.1742004362934111</v>
      </c>
      <c r="DE191" s="6">
        <v>2.1752004362934114</v>
      </c>
      <c r="DF191" s="6">
        <v>2.1682004362934113</v>
      </c>
      <c r="DG191" s="6">
        <v>2.1622004362934115</v>
      </c>
      <c r="DH191" s="6">
        <v>2.1572004362934112</v>
      </c>
      <c r="DI191" s="6">
        <v>2.1512004362934114</v>
      </c>
      <c r="DJ191" s="6">
        <v>2.1462004362934115</v>
      </c>
      <c r="DK191" s="6">
        <v>2.1412004362934112</v>
      </c>
      <c r="DL191" s="6">
        <v>2.1362004362934113</v>
      </c>
      <c r="DM191" s="6">
        <v>2.1322004362934113</v>
      </c>
      <c r="DN191" s="6">
        <v>2.1272004362934114</v>
      </c>
      <c r="DO191" s="6">
        <v>2.1232004362934109</v>
      </c>
    </row>
    <row r="192" spans="1:119" x14ac:dyDescent="0.2">
      <c r="A192" s="5">
        <v>43069</v>
      </c>
      <c r="B192" s="1" t="s">
        <v>73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0" t="s">
        <v>74</v>
      </c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P192" s="11" t="s">
        <v>75</v>
      </c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Q192" s="11" t="s">
        <v>76</v>
      </c>
      <c r="BR192" s="6">
        <v>-0.18065509974259975</v>
      </c>
      <c r="BS192" s="6">
        <v>-8.0655099742599753E-2</v>
      </c>
      <c r="BT192" s="6">
        <v>3.7344900257400261E-2</v>
      </c>
      <c r="BU192" s="6">
        <v>0.17252350000000002</v>
      </c>
      <c r="BV192" s="6">
        <v>0.34180921428571431</v>
      </c>
      <c r="BW192" s="6">
        <v>0.51489940557275549</v>
      </c>
      <c r="BX192" s="6">
        <v>0.69108103611971106</v>
      </c>
      <c r="BY192" s="6">
        <v>0.86596727292648179</v>
      </c>
      <c r="BZ192" s="6">
        <v>1.0321226361345459</v>
      </c>
      <c r="CA192" s="6">
        <v>1.1982779993426098</v>
      </c>
      <c r="CB192" s="6">
        <v>1.3644333625506739</v>
      </c>
      <c r="CC192" s="6">
        <v>1.4253830318425478</v>
      </c>
      <c r="CD192" s="6">
        <v>1.5120286129380573</v>
      </c>
      <c r="CE192" s="6">
        <v>1.5986741940335669</v>
      </c>
      <c r="CF192" s="6">
        <v>1.6853197751290765</v>
      </c>
      <c r="CG192" s="6">
        <v>1.7605831111406467</v>
      </c>
      <c r="CH192" s="6">
        <v>1.8110256226307522</v>
      </c>
      <c r="CI192" s="6">
        <v>1.8614681341208572</v>
      </c>
      <c r="CJ192" s="6">
        <v>1.9039284763742736</v>
      </c>
      <c r="CK192" s="6">
        <v>1.9426617767206367</v>
      </c>
      <c r="CL192" s="6">
        <v>1.9813950770669999</v>
      </c>
      <c r="CM192" s="6">
        <v>2.0201283774133634</v>
      </c>
      <c r="CN192" s="6">
        <v>2.0588616777597264</v>
      </c>
      <c r="CO192" s="6">
        <v>2.099656567524979</v>
      </c>
      <c r="CP192" s="6">
        <v>2.1416663926947521</v>
      </c>
      <c r="CQ192" s="6">
        <v>2.1836762178645257</v>
      </c>
      <c r="CR192" s="6">
        <v>2.1906762178645254</v>
      </c>
      <c r="CS192" s="6">
        <v>2.1966762178645256</v>
      </c>
      <c r="CT192" s="6">
        <v>2.2026762178645258</v>
      </c>
      <c r="CU192" s="6">
        <v>2.2076762178645257</v>
      </c>
      <c r="CV192" s="6">
        <v>2.2096762178645255</v>
      </c>
      <c r="CW192" s="6">
        <v>2.2106762178645258</v>
      </c>
      <c r="CX192" s="6">
        <v>2.2126762178645256</v>
      </c>
      <c r="CY192" s="6">
        <v>2.213676217864526</v>
      </c>
      <c r="CZ192" s="6">
        <v>2.2156762178645257</v>
      </c>
      <c r="DA192" s="6">
        <v>2.2166762178645256</v>
      </c>
      <c r="DB192" s="6">
        <v>2.2176762178645255</v>
      </c>
      <c r="DC192" s="6">
        <v>2.2186762178645258</v>
      </c>
      <c r="DD192" s="6">
        <v>2.2196762178645257</v>
      </c>
      <c r="DE192" s="6">
        <v>2.2206762178645256</v>
      </c>
      <c r="DF192" s="6">
        <v>2.2146762178645254</v>
      </c>
      <c r="DG192" s="6">
        <v>2.2096762178645255</v>
      </c>
      <c r="DH192" s="6">
        <v>2.2036762178645257</v>
      </c>
      <c r="DI192" s="6">
        <v>2.1986762178645254</v>
      </c>
      <c r="DJ192" s="6">
        <v>2.1946762178645258</v>
      </c>
      <c r="DK192" s="6">
        <v>2.1896762178645259</v>
      </c>
      <c r="DL192" s="6">
        <v>2.1856762178645255</v>
      </c>
      <c r="DM192" s="6">
        <v>2.1806762178645256</v>
      </c>
      <c r="DN192" s="6">
        <v>2.1766762178645256</v>
      </c>
      <c r="DO192" s="6">
        <v>2.1736762178645259</v>
      </c>
    </row>
    <row r="193" spans="1:119" x14ac:dyDescent="0.2">
      <c r="A193" s="5">
        <v>43100</v>
      </c>
      <c r="B193" s="20" t="s">
        <v>73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0" t="s">
        <v>74</v>
      </c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P193" s="11" t="s">
        <v>75</v>
      </c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Q193" s="11" t="s">
        <v>76</v>
      </c>
      <c r="BR193" s="6">
        <v>-0.13100328333787839</v>
      </c>
      <c r="BS193" s="6">
        <v>-2.5003283337878386E-2</v>
      </c>
      <c r="BT193" s="6">
        <v>0.11042076902099808</v>
      </c>
      <c r="BU193" s="6">
        <v>0.25700850161208211</v>
      </c>
      <c r="BV193" s="6">
        <v>0.43145275750890894</v>
      </c>
      <c r="BW193" s="6">
        <v>0.59750132192846028</v>
      </c>
      <c r="BX193" s="6">
        <v>0.75574393468118195</v>
      </c>
      <c r="BY193" s="6">
        <v>0.90764793273866939</v>
      </c>
      <c r="BZ193" s="6">
        <v>1.0347272480713599</v>
      </c>
      <c r="CA193" s="6">
        <v>1.1618065634040502</v>
      </c>
      <c r="CB193" s="6">
        <v>1.2888858787367408</v>
      </c>
      <c r="CC193" s="6">
        <v>1.423217784621968</v>
      </c>
      <c r="CD193" s="6">
        <v>1.5090679533142977</v>
      </c>
      <c r="CE193" s="6">
        <v>1.5949181220066273</v>
      </c>
      <c r="CF193" s="6">
        <v>1.6807682906989569</v>
      </c>
      <c r="CG193" s="6">
        <v>1.7507085872918857</v>
      </c>
      <c r="CH193" s="6">
        <v>1.8006042427652305</v>
      </c>
      <c r="CI193" s="6">
        <v>1.8504998982385752</v>
      </c>
      <c r="CJ193" s="6">
        <v>1.8914508645267021</v>
      </c>
      <c r="CK193" s="6">
        <v>1.9302626424471128</v>
      </c>
      <c r="CL193" s="6">
        <v>1.9690744203675234</v>
      </c>
      <c r="CM193" s="6">
        <v>2.0078861982879346</v>
      </c>
      <c r="CN193" s="6">
        <v>2.0466979762083453</v>
      </c>
      <c r="CO193" s="6">
        <v>2.0903929868046953</v>
      </c>
      <c r="CP193" s="6">
        <v>2.1351497765049197</v>
      </c>
      <c r="CQ193" s="6">
        <v>2.1391497765049197</v>
      </c>
      <c r="CR193" s="6">
        <v>2.1421497765049198</v>
      </c>
      <c r="CS193" s="6">
        <v>2.1461497765049193</v>
      </c>
      <c r="CT193" s="6">
        <v>2.1491497765049195</v>
      </c>
      <c r="CU193" s="6">
        <v>2.1521497765049196</v>
      </c>
      <c r="CV193" s="6">
        <v>2.1521497765049196</v>
      </c>
      <c r="CW193" s="6">
        <v>2.1521497765049196</v>
      </c>
      <c r="CX193" s="6">
        <v>2.1531497765049199</v>
      </c>
      <c r="CY193" s="6">
        <v>2.1531497765049199</v>
      </c>
      <c r="CZ193" s="6">
        <v>2.1531497765049199</v>
      </c>
      <c r="DA193" s="6">
        <v>2.1531497765049199</v>
      </c>
      <c r="DB193" s="6">
        <v>2.1541497765049193</v>
      </c>
      <c r="DC193" s="6">
        <v>2.1541497765049193</v>
      </c>
      <c r="DD193" s="6">
        <v>2.1541497765049193</v>
      </c>
      <c r="DE193" s="6">
        <v>2.1541497765049193</v>
      </c>
      <c r="DF193" s="6">
        <v>2.1491497765049195</v>
      </c>
      <c r="DG193" s="6">
        <v>2.1431497765049197</v>
      </c>
      <c r="DH193" s="6">
        <v>2.1381497765049193</v>
      </c>
      <c r="DI193" s="6">
        <v>2.1331497765049194</v>
      </c>
      <c r="DJ193" s="6">
        <v>2.1281497765049195</v>
      </c>
      <c r="DK193" s="6">
        <v>2.1241497765049195</v>
      </c>
      <c r="DL193" s="6">
        <v>2.1191497765049196</v>
      </c>
      <c r="DM193" s="6">
        <v>2.1151497765049196</v>
      </c>
      <c r="DN193" s="6">
        <v>2.1111497765049196</v>
      </c>
      <c r="DO193" s="6">
        <v>2.10814977650492</v>
      </c>
    </row>
    <row r="194" spans="1:119" x14ac:dyDescent="0.2">
      <c r="A194" s="5">
        <v>43131</v>
      </c>
      <c r="B194" s="1" t="s">
        <v>73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0" t="s">
        <v>74</v>
      </c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P194" s="11" t="s">
        <v>75</v>
      </c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Q194" s="11" t="s">
        <v>76</v>
      </c>
      <c r="BR194" s="6">
        <v>-0.15200128557301396</v>
      </c>
      <c r="BS194" s="6">
        <v>-1.3001285573013943E-2</v>
      </c>
      <c r="BT194" s="6">
        <v>0.16093564443467751</v>
      </c>
      <c r="BU194" s="6">
        <v>0.34084222626906435</v>
      </c>
      <c r="BV194" s="6">
        <v>0.53416114272706572</v>
      </c>
      <c r="BW194" s="6">
        <v>0.70881881612310915</v>
      </c>
      <c r="BX194" s="6">
        <v>0.86825748010841997</v>
      </c>
      <c r="BY194" s="6">
        <v>1.0164230731884938</v>
      </c>
      <c r="BZ194" s="6">
        <v>1.1330634421653114</v>
      </c>
      <c r="CA194" s="6">
        <v>1.249703811142129</v>
      </c>
      <c r="CB194" s="6">
        <v>1.3663441801189464</v>
      </c>
      <c r="CC194" s="6">
        <v>1.4592006027975974</v>
      </c>
      <c r="CD194" s="6">
        <v>1.5326815356045651</v>
      </c>
      <c r="CE194" s="6">
        <v>1.6061624684115328</v>
      </c>
      <c r="CF194" s="6">
        <v>1.6796434012185002</v>
      </c>
      <c r="CG194" s="6">
        <v>1.7354227704054832</v>
      </c>
      <c r="CH194" s="6">
        <v>1.7781344287122169</v>
      </c>
      <c r="CI194" s="6">
        <v>1.8208460870189505</v>
      </c>
      <c r="CJ194" s="6">
        <v>1.8551851690445125</v>
      </c>
      <c r="CK194" s="6">
        <v>1.8890247533010489</v>
      </c>
      <c r="CL194" s="6">
        <v>1.9228643375575849</v>
      </c>
      <c r="CM194" s="6">
        <v>1.9567039218141216</v>
      </c>
      <c r="CN194" s="6">
        <v>1.9905435060706576</v>
      </c>
      <c r="CO194" s="6">
        <v>2.0269873408959813</v>
      </c>
      <c r="CP194" s="6">
        <v>2.0634867664034497</v>
      </c>
      <c r="CQ194" s="6">
        <v>2.0624867664034499</v>
      </c>
      <c r="CR194" s="6">
        <v>2.0624867664034499</v>
      </c>
      <c r="CS194" s="6">
        <v>2.0614867664034495</v>
      </c>
      <c r="CT194" s="6">
        <v>2.0604867664034496</v>
      </c>
      <c r="CU194" s="6">
        <v>2.0604867664034496</v>
      </c>
      <c r="CV194" s="6">
        <v>2.0564867664034496</v>
      </c>
      <c r="CW194" s="6">
        <v>2.0534867664034495</v>
      </c>
      <c r="CX194" s="6">
        <v>2.0504867664034494</v>
      </c>
      <c r="CY194" s="6">
        <v>2.0474867664034497</v>
      </c>
      <c r="CZ194" s="6">
        <v>2.0454867664034495</v>
      </c>
      <c r="DA194" s="6">
        <v>2.0424867664034494</v>
      </c>
      <c r="DB194" s="6">
        <v>2.0404867664034496</v>
      </c>
      <c r="DC194" s="6">
        <v>2.0374867664034495</v>
      </c>
      <c r="DD194" s="6">
        <v>2.0354867664034497</v>
      </c>
      <c r="DE194" s="6">
        <v>2.0334867664034499</v>
      </c>
      <c r="DF194" s="6">
        <v>2.0264867664034494</v>
      </c>
      <c r="DG194" s="6">
        <v>2.0194867664034497</v>
      </c>
      <c r="DH194" s="6">
        <v>2.0134867664034495</v>
      </c>
      <c r="DI194" s="6">
        <v>2.0074867664034497</v>
      </c>
      <c r="DJ194" s="6">
        <v>2.0014867664034499</v>
      </c>
      <c r="DK194" s="6">
        <v>1.9954867664034497</v>
      </c>
      <c r="DL194" s="6">
        <v>1.9894867664034497</v>
      </c>
      <c r="DM194" s="6">
        <v>1.9844867664034496</v>
      </c>
      <c r="DN194" s="6">
        <v>1.9794867664034497</v>
      </c>
      <c r="DO194" s="6">
        <v>1.9744867664034496</v>
      </c>
    </row>
    <row r="195" spans="1:119" x14ac:dyDescent="0.2">
      <c r="A195" s="5">
        <v>43159</v>
      </c>
      <c r="B195" s="20" t="s">
        <v>73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0" t="s">
        <v>74</v>
      </c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P195" s="11" t="s">
        <v>75</v>
      </c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Q195" s="11" t="s">
        <v>76</v>
      </c>
      <c r="BR195" s="6">
        <v>-0.21755904567937157</v>
      </c>
      <c r="BS195" s="6">
        <v>-8.5559045679371573E-2</v>
      </c>
      <c r="BT195" s="6">
        <v>0.11544095432062842</v>
      </c>
      <c r="BU195" s="6">
        <v>0.29781020723234958</v>
      </c>
      <c r="BV195" s="6">
        <v>0.49999535063238532</v>
      </c>
      <c r="BW195" s="6">
        <v>0.68695799256505585</v>
      </c>
      <c r="BX195" s="6">
        <v>0.86316617100371751</v>
      </c>
      <c r="BY195" s="6">
        <v>1.0215092921034028</v>
      </c>
      <c r="BZ195" s="6">
        <v>1.1380678634002399</v>
      </c>
      <c r="CA195" s="6">
        <v>1.2546264346970766</v>
      </c>
      <c r="CB195" s="6">
        <v>1.3925970635323779</v>
      </c>
      <c r="CC195" s="6">
        <v>1.4659688354992451</v>
      </c>
      <c r="CD195" s="6">
        <v>1.5393406074661118</v>
      </c>
      <c r="CE195" s="6">
        <v>1.612712379432979</v>
      </c>
      <c r="CF195" s="6">
        <v>1.6860841513998461</v>
      </c>
      <c r="CG195" s="6">
        <v>1.7382478682895584</v>
      </c>
      <c r="CH195" s="6">
        <v>1.7802606944082</v>
      </c>
      <c r="CI195" s="6">
        <v>1.8222735205268412</v>
      </c>
      <c r="CJ195" s="6">
        <v>1.854130264306852</v>
      </c>
      <c r="CK195" s="6">
        <v>1.8852448370306751</v>
      </c>
      <c r="CL195" s="6">
        <v>1.9163594097544983</v>
      </c>
      <c r="CM195" s="6">
        <v>1.9474739824783218</v>
      </c>
      <c r="CN195" s="6">
        <v>1.9785885552021445</v>
      </c>
      <c r="CO195" s="6">
        <v>2.012148182472731</v>
      </c>
      <c r="CP195" s="6">
        <v>2.0459072009533821</v>
      </c>
      <c r="CQ195" s="6">
        <v>2.0449072009533822</v>
      </c>
      <c r="CR195" s="6">
        <v>2.0439072009533819</v>
      </c>
      <c r="CS195" s="6">
        <v>2.042907200953382</v>
      </c>
      <c r="CT195" s="6">
        <v>2.0419072009533821</v>
      </c>
      <c r="CU195" s="6">
        <v>2.0419072009533821</v>
      </c>
      <c r="CV195" s="6">
        <v>2.0369072009533822</v>
      </c>
      <c r="CW195" s="6">
        <v>2.0329072009533817</v>
      </c>
      <c r="CX195" s="6">
        <v>2.0289072009533822</v>
      </c>
      <c r="CY195" s="6">
        <v>2.0259072009533821</v>
      </c>
      <c r="CZ195" s="6">
        <v>2.0219072009533821</v>
      </c>
      <c r="DA195" s="6">
        <v>2.0189072009533824</v>
      </c>
      <c r="DB195" s="6">
        <v>2.0159072009533823</v>
      </c>
      <c r="DC195" s="6">
        <v>2.0129072009533822</v>
      </c>
      <c r="DD195" s="6">
        <v>2.009907200953382</v>
      </c>
      <c r="DE195" s="6">
        <v>2.0079072009533823</v>
      </c>
      <c r="DF195" s="6">
        <v>1.9989072009533821</v>
      </c>
      <c r="DG195" s="6">
        <v>1.9909072009533821</v>
      </c>
      <c r="DH195" s="6">
        <v>1.9829072009533821</v>
      </c>
      <c r="DI195" s="6">
        <v>1.975907200953382</v>
      </c>
      <c r="DJ195" s="6">
        <v>1.9689072009533821</v>
      </c>
      <c r="DK195" s="6">
        <v>1.961907200953382</v>
      </c>
      <c r="DL195" s="6">
        <v>1.955907200953382</v>
      </c>
      <c r="DM195" s="6">
        <v>1.949907200953382</v>
      </c>
      <c r="DN195" s="6">
        <v>1.943907200953382</v>
      </c>
      <c r="DO195" s="6">
        <v>1.937907200953382</v>
      </c>
    </row>
    <row r="196" spans="1:119" x14ac:dyDescent="0.2">
      <c r="A196" s="5">
        <v>43190</v>
      </c>
      <c r="B196" s="1" t="s">
        <v>73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0" t="s">
        <v>74</v>
      </c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P196" s="11" t="s">
        <v>75</v>
      </c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Q196" s="11" t="s">
        <v>76</v>
      </c>
      <c r="BR196" s="6">
        <v>-9.541420118343194E-2</v>
      </c>
      <c r="BS196" s="6">
        <v>2.158579881656808E-2</v>
      </c>
      <c r="BT196" s="6">
        <v>0.17958579881656808</v>
      </c>
      <c r="BU196" s="6">
        <v>0.35203389830508475</v>
      </c>
      <c r="BV196" s="6">
        <v>0.52717514124293785</v>
      </c>
      <c r="BW196" s="6">
        <v>0.71046948356807504</v>
      </c>
      <c r="BX196" s="6">
        <v>0.90295774647887317</v>
      </c>
      <c r="BY196" s="6">
        <v>1.0676805280528054</v>
      </c>
      <c r="BZ196" s="6">
        <v>1.1785056105610561</v>
      </c>
      <c r="CA196" s="6">
        <v>1.2893306930693069</v>
      </c>
      <c r="CB196" s="6">
        <v>1.405223150966072</v>
      </c>
      <c r="CC196" s="6">
        <v>1.4816937392013663</v>
      </c>
      <c r="CD196" s="6">
        <v>1.5581643274366601</v>
      </c>
      <c r="CE196" s="6">
        <v>1.6346349156719544</v>
      </c>
      <c r="CF196" s="6">
        <v>1.7111055039072487</v>
      </c>
      <c r="CG196" s="6">
        <v>1.7718921075998204</v>
      </c>
      <c r="CH196" s="6">
        <v>1.8156877280377768</v>
      </c>
      <c r="CI196" s="6">
        <v>1.8594833484757327</v>
      </c>
      <c r="CJ196" s="6">
        <v>1.8953449179608075</v>
      </c>
      <c r="CK196" s="6">
        <v>1.9284188479218969</v>
      </c>
      <c r="CL196" s="6">
        <v>1.9614927778829867</v>
      </c>
      <c r="CM196" s="6">
        <v>1.9945667078440761</v>
      </c>
      <c r="CN196" s="6">
        <v>2.0276406378051659</v>
      </c>
      <c r="CO196" s="6">
        <v>2.0589153225715564</v>
      </c>
      <c r="CP196" s="6">
        <v>2.0889905105414814</v>
      </c>
      <c r="CQ196" s="6">
        <v>2.0849905105414814</v>
      </c>
      <c r="CR196" s="6">
        <v>2.0809905105414814</v>
      </c>
      <c r="CS196" s="6">
        <v>2.0769905105414814</v>
      </c>
      <c r="CT196" s="6">
        <v>2.0739905105414813</v>
      </c>
      <c r="CU196" s="6">
        <v>2.0709905105414812</v>
      </c>
      <c r="CV196" s="6">
        <v>2.0669905105414816</v>
      </c>
      <c r="CW196" s="6">
        <v>2.0629905105414812</v>
      </c>
      <c r="CX196" s="6">
        <v>2.0599905105414815</v>
      </c>
      <c r="CY196" s="6">
        <v>2.0569905105414814</v>
      </c>
      <c r="CZ196" s="6">
        <v>2.0539905105414817</v>
      </c>
      <c r="DA196" s="6">
        <v>2.0509905105414816</v>
      </c>
      <c r="DB196" s="6">
        <v>2.0479905105414815</v>
      </c>
      <c r="DC196" s="6">
        <v>2.0459905105414817</v>
      </c>
      <c r="DD196" s="6">
        <v>2.0429905105414816</v>
      </c>
      <c r="DE196" s="6">
        <v>2.0409905105414814</v>
      </c>
      <c r="DF196" s="6">
        <v>2.0359905105414815</v>
      </c>
      <c r="DG196" s="6">
        <v>2.0319905105414815</v>
      </c>
      <c r="DH196" s="6">
        <v>2.0269905105414816</v>
      </c>
      <c r="DI196" s="6">
        <v>2.0229905105414812</v>
      </c>
      <c r="DJ196" s="6">
        <v>2.0189905105414816</v>
      </c>
      <c r="DK196" s="6">
        <v>2.0149905105414812</v>
      </c>
      <c r="DL196" s="6">
        <v>2.0119905105414815</v>
      </c>
      <c r="DM196" s="6">
        <v>2.0079905105414815</v>
      </c>
      <c r="DN196" s="6">
        <v>2.0049905105414814</v>
      </c>
      <c r="DO196" s="6">
        <v>2.0019905105414812</v>
      </c>
    </row>
    <row r="197" spans="1:119" x14ac:dyDescent="0.2">
      <c r="A197" s="5">
        <v>43220</v>
      </c>
      <c r="B197" s="20" t="s">
        <v>73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0" t="s">
        <v>74</v>
      </c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P197" s="11" t="s">
        <v>75</v>
      </c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Q197" s="11" t="s">
        <v>76</v>
      </c>
      <c r="BR197" s="6">
        <v>-9.4449875226860269E-2</v>
      </c>
      <c r="BS197" s="6">
        <v>1.9550124773139749E-2</v>
      </c>
      <c r="BT197" s="6">
        <v>0.18055012477313975</v>
      </c>
      <c r="BU197" s="6">
        <v>0.37178243327126009</v>
      </c>
      <c r="BV197" s="6">
        <v>0.54931191806331459</v>
      </c>
      <c r="BW197" s="6">
        <v>0.73042503047739782</v>
      </c>
      <c r="BX197" s="6">
        <v>0.91787321890086304</v>
      </c>
      <c r="BY197" s="6">
        <v>1.0815379385406947</v>
      </c>
      <c r="BZ197" s="6">
        <v>1.1924134650722302</v>
      </c>
      <c r="CA197" s="6">
        <v>1.3032889916037655</v>
      </c>
      <c r="CB197" s="6">
        <v>1.4141645181353011</v>
      </c>
      <c r="CC197" s="6">
        <v>1.5078286411484334</v>
      </c>
      <c r="CD197" s="6">
        <v>1.5822639493494659</v>
      </c>
      <c r="CE197" s="6">
        <v>1.656699257550498</v>
      </c>
      <c r="CF197" s="6">
        <v>1.7311345657515305</v>
      </c>
      <c r="CG197" s="6">
        <v>1.7958218076688119</v>
      </c>
      <c r="CH197" s="6">
        <v>1.8389832426463903</v>
      </c>
      <c r="CI197" s="6">
        <v>1.8821446776239688</v>
      </c>
      <c r="CJ197" s="6">
        <v>1.9174896294457229</v>
      </c>
      <c r="CK197" s="6">
        <v>1.9510496847944783</v>
      </c>
      <c r="CL197" s="6">
        <v>1.9846097401432341</v>
      </c>
      <c r="CM197" s="6">
        <v>2.0181697954919895</v>
      </c>
      <c r="CN197" s="6">
        <v>2.0517298508407453</v>
      </c>
      <c r="CO197" s="6">
        <v>2.0825253709070002</v>
      </c>
      <c r="CP197" s="6">
        <v>2.1120377904102199</v>
      </c>
      <c r="CQ197" s="6">
        <v>2.1415502099134396</v>
      </c>
      <c r="CR197" s="6">
        <v>2.1395502099134394</v>
      </c>
      <c r="CS197" s="6">
        <v>2.1385502099134395</v>
      </c>
      <c r="CT197" s="6">
        <v>2.1365502099134392</v>
      </c>
      <c r="CU197" s="6">
        <v>2.1355502099134398</v>
      </c>
      <c r="CV197" s="6">
        <v>2.1315502099134394</v>
      </c>
      <c r="CW197" s="6">
        <v>2.1295502099134396</v>
      </c>
      <c r="CX197" s="6">
        <v>2.1265502099134395</v>
      </c>
      <c r="CY197" s="6">
        <v>2.1235502099134393</v>
      </c>
      <c r="CZ197" s="6">
        <v>2.1215502099134396</v>
      </c>
      <c r="DA197" s="6">
        <v>2.1195502099134398</v>
      </c>
      <c r="DB197" s="6">
        <v>2.1165502099134397</v>
      </c>
      <c r="DC197" s="6">
        <v>2.1145502099134394</v>
      </c>
      <c r="DD197" s="6">
        <v>2.1125502099134392</v>
      </c>
      <c r="DE197" s="6">
        <v>2.1115502099134398</v>
      </c>
      <c r="DF197" s="6">
        <v>2.1045502099134392</v>
      </c>
      <c r="DG197" s="6">
        <v>2.0985502099134394</v>
      </c>
      <c r="DH197" s="6">
        <v>2.0925502099134397</v>
      </c>
      <c r="DI197" s="6">
        <v>2.0865502099134394</v>
      </c>
      <c r="DJ197" s="6">
        <v>2.0805502099134396</v>
      </c>
      <c r="DK197" s="6">
        <v>2.0755502099134393</v>
      </c>
      <c r="DL197" s="6">
        <v>2.0705502099134394</v>
      </c>
      <c r="DM197" s="6">
        <v>2.0655502099134395</v>
      </c>
      <c r="DN197" s="6">
        <v>2.0605502099134396</v>
      </c>
      <c r="DO197" s="6">
        <v>2.0565502099134396</v>
      </c>
    </row>
    <row r="198" spans="1:119" x14ac:dyDescent="0.2">
      <c r="A198" s="5">
        <v>43251</v>
      </c>
      <c r="B198" s="1" t="s">
        <v>73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0" t="s">
        <v>74</v>
      </c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P198" s="11" t="s">
        <v>75</v>
      </c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Q198" s="11" t="s">
        <v>76</v>
      </c>
      <c r="BR198" s="6">
        <v>-9.1323416528642398E-2</v>
      </c>
      <c r="BS198" s="6">
        <v>2.067658347135759E-2</v>
      </c>
      <c r="BT198" s="6">
        <v>0.14567658347135759</v>
      </c>
      <c r="BU198" s="6">
        <v>0.31556504125177809</v>
      </c>
      <c r="BV198" s="6">
        <v>0.48899320625889037</v>
      </c>
      <c r="BW198" s="6">
        <v>0.67119981234753234</v>
      </c>
      <c r="BX198" s="6">
        <v>0.86542011634453009</v>
      </c>
      <c r="BY198" s="6">
        <v>1.0372427472713908</v>
      </c>
      <c r="BZ198" s="6">
        <v>1.1543891590793418</v>
      </c>
      <c r="CA198" s="6">
        <v>1.2715355708872929</v>
      </c>
      <c r="CB198" s="6">
        <v>1.3886819826952439</v>
      </c>
      <c r="CC198" s="6">
        <v>1.4705039959234889</v>
      </c>
      <c r="CD198" s="6">
        <v>1.5556415960503824</v>
      </c>
      <c r="CE198" s="6">
        <v>1.640779196177276</v>
      </c>
      <c r="CF198" s="6">
        <v>1.7259167963041695</v>
      </c>
      <c r="CG198" s="6">
        <v>1.7991522143275487</v>
      </c>
      <c r="CH198" s="6">
        <v>1.8477912492796058</v>
      </c>
      <c r="CI198" s="6">
        <v>1.8964302842316627</v>
      </c>
      <c r="CJ198" s="6">
        <v>1.9352778696693069</v>
      </c>
      <c r="CK198" s="6">
        <v>1.9706798497147633</v>
      </c>
      <c r="CL198" s="6">
        <v>2.0060818297602196</v>
      </c>
      <c r="CM198" s="6">
        <v>2.0414838098056758</v>
      </c>
      <c r="CN198" s="6">
        <v>2.0768857898511324</v>
      </c>
      <c r="CO198" s="6">
        <v>2.108888849095147</v>
      </c>
      <c r="CP198" s="6">
        <v>2.1380872868857366</v>
      </c>
      <c r="CQ198" s="6">
        <v>2.1672857246763262</v>
      </c>
      <c r="CR198" s="6">
        <v>2.1642857246763261</v>
      </c>
      <c r="CS198" s="6">
        <v>2.1602857246763261</v>
      </c>
      <c r="CT198" s="6">
        <v>2.157285724676326</v>
      </c>
      <c r="CU198" s="6">
        <v>2.1542857246763263</v>
      </c>
      <c r="CV198" s="6">
        <v>2.1542857246763263</v>
      </c>
      <c r="CW198" s="6">
        <v>2.1542857246763263</v>
      </c>
      <c r="CX198" s="6">
        <v>2.1542857246763263</v>
      </c>
      <c r="CY198" s="6">
        <v>2.1542857246763263</v>
      </c>
      <c r="CZ198" s="6">
        <v>2.1542857246763263</v>
      </c>
      <c r="DA198" s="6">
        <v>2.1542857246763263</v>
      </c>
      <c r="DB198" s="6">
        <v>2.1552857246763262</v>
      </c>
      <c r="DC198" s="6">
        <v>2.1552857246763262</v>
      </c>
      <c r="DD198" s="6">
        <v>2.1552857246763262</v>
      </c>
      <c r="DE198" s="6">
        <v>2.1552857246763262</v>
      </c>
      <c r="DF198" s="6">
        <v>2.1482857246763265</v>
      </c>
      <c r="DG198" s="6">
        <v>2.1422857246763263</v>
      </c>
      <c r="DH198" s="6">
        <v>2.1352857246763262</v>
      </c>
      <c r="DI198" s="6">
        <v>2.1302857246763263</v>
      </c>
      <c r="DJ198" s="6">
        <v>2.1242857246763265</v>
      </c>
      <c r="DK198" s="6">
        <v>2.1192857246763261</v>
      </c>
      <c r="DL198" s="6">
        <v>2.1132857246763264</v>
      </c>
      <c r="DM198" s="6">
        <v>2.1082857246763265</v>
      </c>
      <c r="DN198" s="6">
        <v>2.104285724676326</v>
      </c>
      <c r="DO198" s="6">
        <v>2.0992857246763261</v>
      </c>
    </row>
    <row r="199" spans="1:119" x14ac:dyDescent="0.2">
      <c r="A199" s="5">
        <v>43281</v>
      </c>
      <c r="B199" s="20" t="s">
        <v>73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0" t="s">
        <v>74</v>
      </c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P199" s="11" t="s">
        <v>75</v>
      </c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Q199" s="11" t="s">
        <v>76</v>
      </c>
      <c r="BR199" s="6">
        <v>-5.1319562190163204E-2</v>
      </c>
      <c r="BS199" s="6">
        <v>2.5680437809836809E-2</v>
      </c>
      <c r="BT199" s="6">
        <v>0.14768043780983681</v>
      </c>
      <c r="BU199" s="6">
        <v>0.31091445656182498</v>
      </c>
      <c r="BV199" s="6">
        <v>0.47502593646277863</v>
      </c>
      <c r="BW199" s="6">
        <v>0.64741974553948611</v>
      </c>
      <c r="BX199" s="6">
        <v>0.84055129963719499</v>
      </c>
      <c r="BY199" s="6">
        <v>1.0131099399029393</v>
      </c>
      <c r="BZ199" s="6">
        <v>1.1309655560863989</v>
      </c>
      <c r="CA199" s="6">
        <v>1.2488211722698583</v>
      </c>
      <c r="CB199" s="6">
        <v>1.366676788453318</v>
      </c>
      <c r="CC199" s="6">
        <v>1.4564336157660231</v>
      </c>
      <c r="CD199" s="6">
        <v>1.5384445087561098</v>
      </c>
      <c r="CE199" s="6">
        <v>1.6204554017461965</v>
      </c>
      <c r="CF199" s="6">
        <v>1.7024662947362832</v>
      </c>
      <c r="CG199" s="6">
        <v>1.7812468705039042</v>
      </c>
      <c r="CH199" s="6">
        <v>1.8291826873076453</v>
      </c>
      <c r="CI199" s="6">
        <v>1.8771185041113867</v>
      </c>
      <c r="CJ199" s="6">
        <v>1.9171444928168284</v>
      </c>
      <c r="CK199" s="6">
        <v>1.9522062404501603</v>
      </c>
      <c r="CL199" s="6">
        <v>1.9872679880834927</v>
      </c>
      <c r="CM199" s="6">
        <v>2.0223297357168244</v>
      </c>
      <c r="CN199" s="6">
        <v>2.0573914833501568</v>
      </c>
      <c r="CO199" s="6">
        <v>2.0895090301822004</v>
      </c>
      <c r="CP199" s="6">
        <v>2.1184446837637463</v>
      </c>
      <c r="CQ199" s="6">
        <v>2.1473803373452922</v>
      </c>
      <c r="CR199" s="6">
        <v>2.1483803373452925</v>
      </c>
      <c r="CS199" s="6">
        <v>2.149380337345292</v>
      </c>
      <c r="CT199" s="6">
        <v>2.1503803373452923</v>
      </c>
      <c r="CU199" s="6">
        <v>2.1503803373452923</v>
      </c>
      <c r="CV199" s="6">
        <v>2.1443803373452921</v>
      </c>
      <c r="CW199" s="6">
        <v>2.1383803373452923</v>
      </c>
      <c r="CX199" s="6">
        <v>2.1333803373452924</v>
      </c>
      <c r="CY199" s="6">
        <v>2.1273803373452926</v>
      </c>
      <c r="CZ199" s="6">
        <v>2.1223803373452923</v>
      </c>
      <c r="DA199" s="6">
        <v>2.1183803373452923</v>
      </c>
      <c r="DB199" s="6">
        <v>2.1133803373452924</v>
      </c>
      <c r="DC199" s="6">
        <v>2.1093803373452924</v>
      </c>
      <c r="DD199" s="6">
        <v>2.1053803373452924</v>
      </c>
      <c r="DE199" s="6">
        <v>2.1013803373452924</v>
      </c>
      <c r="DF199" s="6">
        <v>2.0973803373452924</v>
      </c>
      <c r="DG199" s="6">
        <v>2.0933803373452924</v>
      </c>
      <c r="DH199" s="6">
        <v>2.0893803373452924</v>
      </c>
      <c r="DI199" s="6">
        <v>2.0853803373452924</v>
      </c>
      <c r="DJ199" s="6">
        <v>2.0813803373452924</v>
      </c>
      <c r="DK199" s="6">
        <v>2.0783803373452923</v>
      </c>
      <c r="DL199" s="6">
        <v>2.0743803373452923</v>
      </c>
      <c r="DM199" s="6">
        <v>2.0713803373452926</v>
      </c>
      <c r="DN199" s="6">
        <v>2.0683803373452925</v>
      </c>
      <c r="DO199" s="6">
        <v>2.0653803373452924</v>
      </c>
    </row>
    <row r="200" spans="1:119" x14ac:dyDescent="0.2">
      <c r="A200" s="5">
        <v>43312</v>
      </c>
      <c r="B200" s="1" t="s">
        <v>73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0" t="s">
        <v>74</v>
      </c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P200" s="11" t="s">
        <v>75</v>
      </c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Q200" s="11" t="s">
        <v>76</v>
      </c>
      <c r="BR200" s="6">
        <v>-6.4439090033429597E-2</v>
      </c>
      <c r="BS200" s="6">
        <v>4.4560909966570417E-2</v>
      </c>
      <c r="BT200" s="6">
        <v>0.1835609099665704</v>
      </c>
      <c r="BU200" s="6">
        <v>0.35596262465520906</v>
      </c>
      <c r="BV200" s="6">
        <v>0.51154293443666454</v>
      </c>
      <c r="BW200" s="6">
        <v>0.67787348262235281</v>
      </c>
      <c r="BX200" s="6">
        <v>0.86806499138717197</v>
      </c>
      <c r="BY200" s="6">
        <v>1.0322378683891804</v>
      </c>
      <c r="BZ200" s="6">
        <v>1.1451769075494549</v>
      </c>
      <c r="CA200" s="6">
        <v>1.2581159467097296</v>
      </c>
      <c r="CB200" s="6">
        <v>1.3710549858700039</v>
      </c>
      <c r="CC200" s="6">
        <v>1.462895573103304</v>
      </c>
      <c r="CD200" s="6">
        <v>1.5422872320540733</v>
      </c>
      <c r="CE200" s="6">
        <v>1.6216788910048425</v>
      </c>
      <c r="CF200" s="6">
        <v>1.701070549955612</v>
      </c>
      <c r="CG200" s="6">
        <v>1.7741847933338719</v>
      </c>
      <c r="CH200" s="6">
        <v>1.820572164311407</v>
      </c>
      <c r="CI200" s="6">
        <v>1.8669595352889419</v>
      </c>
      <c r="CJ200" s="6">
        <v>1.9038553761385324</v>
      </c>
      <c r="CK200" s="6">
        <v>1.9370545713095584</v>
      </c>
      <c r="CL200" s="6">
        <v>1.9702537664805846</v>
      </c>
      <c r="CM200" s="6">
        <v>2.0034529616516106</v>
      </c>
      <c r="CN200" s="6">
        <v>2.0366521568226368</v>
      </c>
      <c r="CO200" s="6">
        <v>2.0669278159828623</v>
      </c>
      <c r="CP200" s="6">
        <v>2.0948201750478792</v>
      </c>
      <c r="CQ200" s="6">
        <v>2.1227125341128961</v>
      </c>
      <c r="CR200" s="6">
        <v>2.1506048931779125</v>
      </c>
      <c r="CS200" s="6">
        <v>2.1476048931779124</v>
      </c>
      <c r="CT200" s="6">
        <v>2.1456048931779126</v>
      </c>
      <c r="CU200" s="6">
        <v>2.1446048931779123</v>
      </c>
      <c r="CV200" s="6">
        <v>2.1456048931779126</v>
      </c>
      <c r="CW200" s="6">
        <v>2.1466048931779125</v>
      </c>
      <c r="CX200" s="6">
        <v>2.1486048931779127</v>
      </c>
      <c r="CY200" s="6">
        <v>2.1496048931779126</v>
      </c>
      <c r="CZ200" s="6">
        <v>2.1506048931779125</v>
      </c>
      <c r="DA200" s="6">
        <v>2.1516048931779128</v>
      </c>
      <c r="DB200" s="6">
        <v>2.1526048931779123</v>
      </c>
      <c r="DC200" s="6">
        <v>2.1536048931779126</v>
      </c>
      <c r="DD200" s="6">
        <v>2.1546048931779125</v>
      </c>
      <c r="DE200" s="6">
        <v>2.1556048931779124</v>
      </c>
      <c r="DF200" s="6">
        <v>2.1506048931779125</v>
      </c>
      <c r="DG200" s="6">
        <v>2.1466048931779125</v>
      </c>
      <c r="DH200" s="6">
        <v>2.1426048931779125</v>
      </c>
      <c r="DI200" s="6">
        <v>2.1376048931779126</v>
      </c>
      <c r="DJ200" s="6">
        <v>2.1336048931779126</v>
      </c>
      <c r="DK200" s="6">
        <v>2.1306048931779125</v>
      </c>
      <c r="DL200" s="6">
        <v>2.1266048931779125</v>
      </c>
      <c r="DM200" s="6">
        <v>2.1226048931779125</v>
      </c>
      <c r="DN200" s="6">
        <v>2.1196048931779128</v>
      </c>
      <c r="DO200" s="6">
        <v>2.1166048931779127</v>
      </c>
    </row>
    <row r="201" spans="1:119" x14ac:dyDescent="0.2">
      <c r="A201" s="5">
        <v>43343</v>
      </c>
      <c r="B201" s="20" t="s">
        <v>73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0" t="s">
        <v>74</v>
      </c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P201" s="11" t="s">
        <v>75</v>
      </c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Q201" s="11" t="s">
        <v>76</v>
      </c>
      <c r="BR201" s="6">
        <v>-8.8791907514450846E-2</v>
      </c>
      <c r="BS201" s="6">
        <v>2.1208092485549168E-2</v>
      </c>
      <c r="BT201" s="6">
        <v>0.14820809248554917</v>
      </c>
      <c r="BU201" s="6">
        <v>0.32125000000000009</v>
      </c>
      <c r="BV201" s="6">
        <v>0.49312499999999998</v>
      </c>
      <c r="BW201" s="6">
        <v>0.66565217391304343</v>
      </c>
      <c r="BX201" s="6">
        <v>0.8395652173913043</v>
      </c>
      <c r="BY201" s="6">
        <v>0.99869897959183673</v>
      </c>
      <c r="BZ201" s="6">
        <v>1.1134948979591837</v>
      </c>
      <c r="CA201" s="6">
        <v>1.2282908163265305</v>
      </c>
      <c r="CB201" s="6">
        <v>1.3430867346938775</v>
      </c>
      <c r="CC201" s="6">
        <v>1.438453071766804</v>
      </c>
      <c r="CD201" s="6">
        <v>1.5188452286295488</v>
      </c>
      <c r="CE201" s="6">
        <v>1.5992373854922941</v>
      </c>
      <c r="CF201" s="6">
        <v>1.6796295423550394</v>
      </c>
      <c r="CG201" s="6">
        <v>1.7542960502537452</v>
      </c>
      <c r="CH201" s="6">
        <v>1.8028790462051623</v>
      </c>
      <c r="CI201" s="6">
        <v>1.8514620421565793</v>
      </c>
      <c r="CJ201" s="6">
        <v>1.8899404239595894</v>
      </c>
      <c r="CK201" s="6">
        <v>1.9242915689977576</v>
      </c>
      <c r="CL201" s="6">
        <v>1.9586427140359253</v>
      </c>
      <c r="CM201" s="6">
        <v>1.992993859074093</v>
      </c>
      <c r="CN201" s="6">
        <v>2.0273450041122612</v>
      </c>
      <c r="CO201" s="6">
        <v>2.0590498054994617</v>
      </c>
      <c r="CP201" s="6">
        <v>2.0877704321313151</v>
      </c>
      <c r="CQ201" s="6">
        <v>2.1164910587631693</v>
      </c>
      <c r="CR201" s="6">
        <v>2.1452116853950227</v>
      </c>
      <c r="CS201" s="6">
        <v>2.1482116853950228</v>
      </c>
      <c r="CT201" s="6">
        <v>2.1512116853950225</v>
      </c>
      <c r="CU201" s="6">
        <v>2.1542116853950226</v>
      </c>
      <c r="CV201" s="6">
        <v>2.1512116853950225</v>
      </c>
      <c r="CW201" s="6">
        <v>2.1492116853950227</v>
      </c>
      <c r="CX201" s="6">
        <v>2.1462116853950226</v>
      </c>
      <c r="CY201" s="6">
        <v>2.1442116853950228</v>
      </c>
      <c r="CZ201" s="6">
        <v>2.142211685395023</v>
      </c>
      <c r="DA201" s="6">
        <v>2.1402116853950228</v>
      </c>
      <c r="DB201" s="6">
        <v>2.1382116853950226</v>
      </c>
      <c r="DC201" s="6">
        <v>2.1362116853950228</v>
      </c>
      <c r="DD201" s="6">
        <v>2.134211685395023</v>
      </c>
      <c r="DE201" s="6">
        <v>2.1322116853950228</v>
      </c>
      <c r="DF201" s="6">
        <v>2.1282116853950228</v>
      </c>
      <c r="DG201" s="6">
        <v>2.1242116853950228</v>
      </c>
      <c r="DH201" s="6">
        <v>2.1202116853950228</v>
      </c>
      <c r="DI201" s="6">
        <v>2.1162116853950228</v>
      </c>
      <c r="DJ201" s="6">
        <v>2.1132116853950231</v>
      </c>
      <c r="DK201" s="6">
        <v>2.110211685395023</v>
      </c>
      <c r="DL201" s="6">
        <v>2.1062116853950226</v>
      </c>
      <c r="DM201" s="6">
        <v>2.1032116853950229</v>
      </c>
      <c r="DN201" s="6">
        <v>2.1002116853950228</v>
      </c>
      <c r="DO201" s="6">
        <v>2.0972116853950231</v>
      </c>
    </row>
    <row r="202" spans="1:119" x14ac:dyDescent="0.2">
      <c r="A202" s="5">
        <v>43373</v>
      </c>
      <c r="B202" s="1" t="s">
        <v>73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0" t="s">
        <v>74</v>
      </c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P202" s="11" t="s">
        <v>75</v>
      </c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Q202" s="11" t="s">
        <v>76</v>
      </c>
      <c r="BR202" s="6">
        <v>-0.1147291838463711</v>
      </c>
      <c r="BS202" s="6">
        <v>2.0270816153628898E-2</v>
      </c>
      <c r="BT202" s="6">
        <v>0.21868934199378709</v>
      </c>
      <c r="BU202" s="6">
        <v>0.41607671006406288</v>
      </c>
      <c r="BV202" s="6">
        <v>0.61053837569745817</v>
      </c>
      <c r="BW202" s="6">
        <v>0.79645041310473286</v>
      </c>
      <c r="BX202" s="6">
        <v>0.96460553035006447</v>
      </c>
      <c r="BY202" s="6">
        <v>1.1190925294276657</v>
      </c>
      <c r="BZ202" s="6">
        <v>1.228103907305925</v>
      </c>
      <c r="CA202" s="6">
        <v>1.3371152851841841</v>
      </c>
      <c r="CB202" s="6">
        <v>1.446126663062443</v>
      </c>
      <c r="CC202" s="6">
        <v>1.5368874132524688</v>
      </c>
      <c r="CD202" s="6">
        <v>1.6145287104593731</v>
      </c>
      <c r="CE202" s="6">
        <v>1.6921700076662773</v>
      </c>
      <c r="CF202" s="6">
        <v>1.7698113048731812</v>
      </c>
      <c r="CG202" s="6">
        <v>1.8349372770230641</v>
      </c>
      <c r="CH202" s="6">
        <v>1.8801470503714004</v>
      </c>
      <c r="CI202" s="6">
        <v>1.9253568237197363</v>
      </c>
      <c r="CJ202" s="6">
        <v>1.9603747602421149</v>
      </c>
      <c r="CK202" s="6">
        <v>1.9942287265420302</v>
      </c>
      <c r="CL202" s="6">
        <v>2.0280826928419455</v>
      </c>
      <c r="CM202" s="6">
        <v>2.0619366591418609</v>
      </c>
      <c r="CN202" s="6">
        <v>2.0957906254417766</v>
      </c>
      <c r="CO202" s="6">
        <v>2.1273442363365196</v>
      </c>
      <c r="CP202" s="6">
        <v>2.1579058662901169</v>
      </c>
      <c r="CQ202" s="6">
        <v>2.1884674962437147</v>
      </c>
      <c r="CR202" s="6">
        <v>2.2190291261973121</v>
      </c>
      <c r="CS202" s="6">
        <v>2.224029126197312</v>
      </c>
      <c r="CT202" s="6">
        <v>2.2300291261973122</v>
      </c>
      <c r="CU202" s="6">
        <v>2.2340291261973118</v>
      </c>
      <c r="CV202" s="6">
        <v>2.228029126197312</v>
      </c>
      <c r="CW202" s="6">
        <v>2.2210291261973119</v>
      </c>
      <c r="CX202" s="6">
        <v>2.2150291261973121</v>
      </c>
      <c r="CY202" s="6">
        <v>2.2100291261973117</v>
      </c>
      <c r="CZ202" s="6">
        <v>2.2050291261973118</v>
      </c>
      <c r="DA202" s="6">
        <v>2.2000291261973119</v>
      </c>
      <c r="DB202" s="6">
        <v>2.1950291261973121</v>
      </c>
      <c r="DC202" s="6">
        <v>2.191029126197312</v>
      </c>
      <c r="DD202" s="6">
        <v>2.1860291261973117</v>
      </c>
      <c r="DE202" s="6">
        <v>2.1820291261973122</v>
      </c>
      <c r="DF202" s="6">
        <v>2.1810291261973118</v>
      </c>
      <c r="DG202" s="6">
        <v>2.179029126197312</v>
      </c>
      <c r="DH202" s="6">
        <v>2.1770291261973123</v>
      </c>
      <c r="DI202" s="6">
        <v>2.1760291261973119</v>
      </c>
      <c r="DJ202" s="6">
        <v>2.1740291261973121</v>
      </c>
      <c r="DK202" s="6">
        <v>2.1730291261973118</v>
      </c>
      <c r="DL202" s="6">
        <v>2.171029126197312</v>
      </c>
      <c r="DM202" s="6">
        <v>2.1700291261973117</v>
      </c>
      <c r="DN202" s="6">
        <v>2.1690291261973123</v>
      </c>
      <c r="DO202" s="6">
        <v>2.1680291261973119</v>
      </c>
    </row>
    <row r="203" spans="1:119" x14ac:dyDescent="0.2">
      <c r="A203" s="5">
        <v>43404</v>
      </c>
      <c r="B203" s="20" t="s">
        <v>73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0" t="s">
        <v>74</v>
      </c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P203" s="11" t="s">
        <v>75</v>
      </c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Q203" s="11" t="s">
        <v>76</v>
      </c>
      <c r="BR203" s="6">
        <v>-0.1119282095172886</v>
      </c>
      <c r="BS203" s="6">
        <v>6.0717904827113974E-3</v>
      </c>
      <c r="BT203" s="6">
        <v>0.19938458290539771</v>
      </c>
      <c r="BU203" s="6">
        <v>0.3923361668003208</v>
      </c>
      <c r="BV203" s="6">
        <v>0.58424675220529276</v>
      </c>
      <c r="BW203" s="6">
        <v>0.77128299796411171</v>
      </c>
      <c r="BX203" s="6">
        <v>0.94461759386392696</v>
      </c>
      <c r="BY203" s="6">
        <v>1.1080875717439294</v>
      </c>
      <c r="BZ203" s="6">
        <v>1.2157893132205053</v>
      </c>
      <c r="CA203" s="6">
        <v>1.3234910546970813</v>
      </c>
      <c r="CB203" s="6">
        <v>1.4311927961736572</v>
      </c>
      <c r="CC203" s="6">
        <v>1.5314282208359415</v>
      </c>
      <c r="CD203" s="6">
        <v>1.6121842686238681</v>
      </c>
      <c r="CE203" s="6">
        <v>1.6929403164117942</v>
      </c>
      <c r="CF203" s="6">
        <v>1.7736963641997208</v>
      </c>
      <c r="CG203" s="6">
        <v>1.842048087392774</v>
      </c>
      <c r="CH203" s="6">
        <v>1.8889125379269491</v>
      </c>
      <c r="CI203" s="6">
        <v>1.9357769884611247</v>
      </c>
      <c r="CJ203" s="6">
        <v>1.9718452031816458</v>
      </c>
      <c r="CK203" s="6">
        <v>2.0059797447267234</v>
      </c>
      <c r="CL203" s="6">
        <v>2.0401142862718009</v>
      </c>
      <c r="CM203" s="6">
        <v>2.0742488278168785</v>
      </c>
      <c r="CN203" s="6">
        <v>2.108383369361956</v>
      </c>
      <c r="CO203" s="6">
        <v>2.1388786968288778</v>
      </c>
      <c r="CP203" s="6">
        <v>2.1673207402069661</v>
      </c>
      <c r="CQ203" s="6">
        <v>2.1957627835850548</v>
      </c>
      <c r="CR203" s="6">
        <v>2.2242048269631431</v>
      </c>
      <c r="CS203" s="6">
        <v>2.2272048269631428</v>
      </c>
      <c r="CT203" s="6">
        <v>2.229204826963143</v>
      </c>
      <c r="CU203" s="6">
        <v>2.2322048269631432</v>
      </c>
      <c r="CV203" s="6">
        <v>2.2262048269631434</v>
      </c>
      <c r="CW203" s="6">
        <v>2.221204826963143</v>
      </c>
      <c r="CX203" s="6">
        <v>2.2162048269631431</v>
      </c>
      <c r="CY203" s="6">
        <v>2.2112048269631428</v>
      </c>
      <c r="CZ203" s="6">
        <v>2.2062048269631429</v>
      </c>
      <c r="DA203" s="6">
        <v>2.2022048269631433</v>
      </c>
      <c r="DB203" s="6">
        <v>2.1982048269631429</v>
      </c>
      <c r="DC203" s="6">
        <v>2.1942048269631433</v>
      </c>
      <c r="DD203" s="6">
        <v>2.1912048269631432</v>
      </c>
      <c r="DE203" s="6">
        <v>2.1872048269631428</v>
      </c>
      <c r="DF203" s="6">
        <v>2.1822048269631429</v>
      </c>
      <c r="DG203" s="6">
        <v>2.177204826963143</v>
      </c>
      <c r="DH203" s="6">
        <v>2.1722048269631431</v>
      </c>
      <c r="DI203" s="6">
        <v>2.1672048269631432</v>
      </c>
      <c r="DJ203" s="6">
        <v>2.1632048269631432</v>
      </c>
      <c r="DK203" s="6">
        <v>2.1592048269631432</v>
      </c>
      <c r="DL203" s="6">
        <v>2.1552048269631432</v>
      </c>
      <c r="DM203" s="6">
        <v>2.1512048269631432</v>
      </c>
      <c r="DN203" s="6">
        <v>2.1472048269631432</v>
      </c>
      <c r="DO203" s="6">
        <v>2.1442048269631431</v>
      </c>
    </row>
    <row r="204" spans="1:119" x14ac:dyDescent="0.2">
      <c r="A204" s="5">
        <v>43434</v>
      </c>
      <c r="B204" s="1" t="s">
        <v>73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0" t="s">
        <v>74</v>
      </c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P204" s="11" t="s">
        <v>75</v>
      </c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Q204" s="11" t="s">
        <v>76</v>
      </c>
      <c r="BR204" s="6">
        <v>2.3838158353679806E-2</v>
      </c>
      <c r="BS204" s="6">
        <v>0.11183815835367979</v>
      </c>
      <c r="BT204" s="6">
        <v>0.29204976165562141</v>
      </c>
      <c r="BU204" s="6">
        <v>0.47082474226804127</v>
      </c>
      <c r="BV204" s="6">
        <v>0.64608247422680398</v>
      </c>
      <c r="BW204" s="6">
        <v>0.8260377358490566</v>
      </c>
      <c r="BX204" s="6">
        <v>1.0147169811320755</v>
      </c>
      <c r="BY204" s="6">
        <v>1.1853717026378896</v>
      </c>
      <c r="BZ204" s="6">
        <v>1.2956834532374102</v>
      </c>
      <c r="CA204" s="6">
        <v>1.4059952038369303</v>
      </c>
      <c r="CB204" s="6">
        <v>1.5163069544364509</v>
      </c>
      <c r="CC204" s="6">
        <v>1.6221609354542286</v>
      </c>
      <c r="CD204" s="6">
        <v>1.7099852867516339</v>
      </c>
      <c r="CE204" s="6">
        <v>1.7978096380490389</v>
      </c>
      <c r="CF204" s="6">
        <v>1.8856339893464442</v>
      </c>
      <c r="CG204" s="6">
        <v>1.9562288883515229</v>
      </c>
      <c r="CH204" s="6">
        <v>2.0057655678882025</v>
      </c>
      <c r="CI204" s="6">
        <v>2.0553022474248817</v>
      </c>
      <c r="CJ204" s="6">
        <v>2.0944369919350168</v>
      </c>
      <c r="CK204" s="6">
        <v>2.1318783981850169</v>
      </c>
      <c r="CL204" s="6">
        <v>2.1693198044350166</v>
      </c>
      <c r="CM204" s="6">
        <v>2.2067612106850167</v>
      </c>
      <c r="CN204" s="6">
        <v>2.2442026169350169</v>
      </c>
      <c r="CO204" s="6">
        <v>2.2735141021367364</v>
      </c>
      <c r="CP204" s="6">
        <v>2.2999691285917629</v>
      </c>
      <c r="CQ204" s="6">
        <v>2.3264241550467895</v>
      </c>
      <c r="CR204" s="6">
        <v>2.352879181501816</v>
      </c>
      <c r="CS204" s="6">
        <v>2.3538791815018159</v>
      </c>
      <c r="CT204" s="6">
        <v>2.3548791815018157</v>
      </c>
      <c r="CU204" s="6">
        <v>2.3558791815018161</v>
      </c>
      <c r="CV204" s="6">
        <v>2.3538791815018159</v>
      </c>
      <c r="CW204" s="6">
        <v>2.3518791815018161</v>
      </c>
      <c r="CX204" s="6">
        <v>2.3498791815018159</v>
      </c>
      <c r="CY204" s="6">
        <v>2.348879181501816</v>
      </c>
      <c r="CZ204" s="6">
        <v>2.3468791815018157</v>
      </c>
      <c r="DA204" s="6">
        <v>2.344879181501816</v>
      </c>
      <c r="DB204" s="6">
        <v>2.3438791815018161</v>
      </c>
      <c r="DC204" s="6">
        <v>2.3428791815018162</v>
      </c>
      <c r="DD204" s="6">
        <v>2.340879181501816</v>
      </c>
      <c r="DE204" s="6">
        <v>2.3398791815018161</v>
      </c>
      <c r="DF204" s="6">
        <v>2.3348791815018162</v>
      </c>
      <c r="DG204" s="6">
        <v>2.3308791815018157</v>
      </c>
      <c r="DH204" s="6">
        <v>2.3268791815018162</v>
      </c>
      <c r="DI204" s="6">
        <v>2.3228791815018157</v>
      </c>
      <c r="DJ204" s="6">
        <v>2.319879181501816</v>
      </c>
      <c r="DK204" s="6">
        <v>2.315879181501816</v>
      </c>
      <c r="DL204" s="6">
        <v>2.3128791815018159</v>
      </c>
      <c r="DM204" s="6">
        <v>2.3098791815018158</v>
      </c>
      <c r="DN204" s="6">
        <v>2.3068791815018157</v>
      </c>
      <c r="DO204" s="6">
        <v>2.303879181501816</v>
      </c>
    </row>
    <row r="205" spans="1:119" x14ac:dyDescent="0.2">
      <c r="A205" s="5">
        <v>43465</v>
      </c>
      <c r="B205" s="20" t="s">
        <v>73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0" t="s">
        <v>74</v>
      </c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P205" s="11" t="s">
        <v>75</v>
      </c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Q205" s="11" t="s">
        <v>76</v>
      </c>
      <c r="BR205" s="6">
        <v>5.4861693363844388E-2</v>
      </c>
      <c r="BS205" s="6">
        <v>0.12186169336384438</v>
      </c>
      <c r="BT205" s="6">
        <v>0.29943606407322654</v>
      </c>
      <c r="BU205" s="6">
        <v>0.47563605313092971</v>
      </c>
      <c r="BV205" s="6">
        <v>0.64781222410865869</v>
      </c>
      <c r="BW205" s="6">
        <v>0.82102720373034366</v>
      </c>
      <c r="BX205" s="6">
        <v>0.99732563123170781</v>
      </c>
      <c r="BY205" s="6">
        <v>1.1570324403323993</v>
      </c>
      <c r="BZ205" s="6">
        <v>1.2630571770219343</v>
      </c>
      <c r="CA205" s="6">
        <v>1.3690819137114696</v>
      </c>
      <c r="CB205" s="6">
        <v>1.4751066504010051</v>
      </c>
      <c r="CC205" s="6">
        <v>1.6072316404728131</v>
      </c>
      <c r="CD205" s="6">
        <v>1.6883892372013443</v>
      </c>
      <c r="CE205" s="6">
        <v>1.7695468339298754</v>
      </c>
      <c r="CF205" s="6">
        <v>1.8507044306584062</v>
      </c>
      <c r="CG205" s="6">
        <v>1.9185357087224708</v>
      </c>
      <c r="CH205" s="6">
        <v>1.9655144937955358</v>
      </c>
      <c r="CI205" s="6">
        <v>2.0124932788686003</v>
      </c>
      <c r="CJ205" s="6">
        <v>2.0479145060182735</v>
      </c>
      <c r="CK205" s="6">
        <v>2.0821337879743247</v>
      </c>
      <c r="CL205" s="6">
        <v>2.1163530699303754</v>
      </c>
      <c r="CM205" s="6">
        <v>2.1505723518864261</v>
      </c>
      <c r="CN205" s="6">
        <v>2.1847916338424769</v>
      </c>
      <c r="CO205" s="6">
        <v>2.2163118177028993</v>
      </c>
      <c r="CP205" s="6">
        <v>2.2468648430770046</v>
      </c>
      <c r="CQ205" s="6">
        <v>2.2774178684511099</v>
      </c>
      <c r="CR205" s="6">
        <v>2.3079708938252153</v>
      </c>
      <c r="CS205" s="6">
        <v>2.3099708938252155</v>
      </c>
      <c r="CT205" s="6">
        <v>2.3119708938252153</v>
      </c>
      <c r="CU205" s="6">
        <v>2.313970893825215</v>
      </c>
      <c r="CV205" s="6">
        <v>2.3099708938252155</v>
      </c>
      <c r="CW205" s="6">
        <v>2.3069708938252154</v>
      </c>
      <c r="CX205" s="6">
        <v>2.3039708938252152</v>
      </c>
      <c r="CY205" s="6">
        <v>2.3019708938252155</v>
      </c>
      <c r="CZ205" s="6">
        <v>2.2989708938252154</v>
      </c>
      <c r="DA205" s="6">
        <v>2.2969708938252156</v>
      </c>
      <c r="DB205" s="6">
        <v>2.2949708938252154</v>
      </c>
      <c r="DC205" s="6">
        <v>2.2919708938252152</v>
      </c>
      <c r="DD205" s="6">
        <v>2.289970893825215</v>
      </c>
      <c r="DE205" s="6">
        <v>2.2879708938252152</v>
      </c>
      <c r="DF205" s="6">
        <v>2.2849708938252151</v>
      </c>
      <c r="DG205" s="6">
        <v>2.281970893825215</v>
      </c>
      <c r="DH205" s="6">
        <v>2.2789708938252153</v>
      </c>
      <c r="DI205" s="6">
        <v>2.2759708938252152</v>
      </c>
      <c r="DJ205" s="6">
        <v>2.2729708938252156</v>
      </c>
      <c r="DK205" s="6">
        <v>2.2699708938252154</v>
      </c>
      <c r="DL205" s="6">
        <v>2.2679708938252157</v>
      </c>
      <c r="DM205" s="6">
        <v>2.2649708938252155</v>
      </c>
      <c r="DN205" s="6">
        <v>2.2629708938252153</v>
      </c>
      <c r="DO205" s="6">
        <v>2.2609708938252151</v>
      </c>
    </row>
    <row r="206" spans="1:119" x14ac:dyDescent="0.2">
      <c r="A206" s="5">
        <v>43496</v>
      </c>
      <c r="B206" s="1" t="s">
        <v>73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0" t="s">
        <v>74</v>
      </c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P206" s="11" t="s">
        <v>75</v>
      </c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Q206" s="11" t="s">
        <v>76</v>
      </c>
      <c r="BR206" s="6">
        <v>6.968946199829204E-2</v>
      </c>
      <c r="BS206" s="6">
        <v>0.12368946199829206</v>
      </c>
      <c r="BT206" s="6">
        <v>0.25713665812695702</v>
      </c>
      <c r="BU206" s="6">
        <v>0.3878819840478564</v>
      </c>
      <c r="BV206" s="6">
        <v>0.51305646061814558</v>
      </c>
      <c r="BW206" s="6">
        <v>0.65270082860665835</v>
      </c>
      <c r="BX206" s="6">
        <v>0.82300909001233047</v>
      </c>
      <c r="BY206" s="6">
        <v>0.97367971017969823</v>
      </c>
      <c r="BZ206" s="6">
        <v>1.0769881720688084</v>
      </c>
      <c r="CA206" s="6">
        <v>1.1802966339579186</v>
      </c>
      <c r="CB206" s="6">
        <v>1.2836050958470286</v>
      </c>
      <c r="CC206" s="6">
        <v>1.4199044905694678</v>
      </c>
      <c r="CD206" s="6">
        <v>1.5027776321025823</v>
      </c>
      <c r="CE206" s="6">
        <v>1.5856507736356966</v>
      </c>
      <c r="CF206" s="6">
        <v>1.6685239151688114</v>
      </c>
      <c r="CG206" s="6">
        <v>1.7391842131736701</v>
      </c>
      <c r="CH206" s="6">
        <v>1.7866269992433219</v>
      </c>
      <c r="CI206" s="6">
        <v>1.8340697853129737</v>
      </c>
      <c r="CJ206" s="6">
        <v>1.8704877804246611</v>
      </c>
      <c r="CK206" s="6">
        <v>1.9046828003828438</v>
      </c>
      <c r="CL206" s="6">
        <v>1.9388778203410268</v>
      </c>
      <c r="CM206" s="6">
        <v>1.9730728402992095</v>
      </c>
      <c r="CN206" s="6">
        <v>2.0072678602573926</v>
      </c>
      <c r="CO206" s="6">
        <v>2.0388300087858258</v>
      </c>
      <c r="CP206" s="6">
        <v>2.068415659994447</v>
      </c>
      <c r="CQ206" s="6">
        <v>2.0980013112030682</v>
      </c>
      <c r="CR206" s="6">
        <v>2.1275869624116894</v>
      </c>
      <c r="CS206" s="6">
        <v>2.1275869624116894</v>
      </c>
      <c r="CT206" s="6">
        <v>2.1285869624116893</v>
      </c>
      <c r="CU206" s="6">
        <v>2.1285869624116893</v>
      </c>
      <c r="CV206" s="6">
        <v>2.1235869624116894</v>
      </c>
      <c r="CW206" s="6">
        <v>2.1185869624116895</v>
      </c>
      <c r="CX206" s="6">
        <v>2.1135869624116896</v>
      </c>
      <c r="CY206" s="6">
        <v>2.1085869624116897</v>
      </c>
      <c r="CZ206" s="6">
        <v>2.1045869624116893</v>
      </c>
      <c r="DA206" s="6">
        <v>2.1005869624116897</v>
      </c>
      <c r="DB206" s="6">
        <v>2.0975869624116896</v>
      </c>
      <c r="DC206" s="6">
        <v>2.0935869624116896</v>
      </c>
      <c r="DD206" s="6">
        <v>2.0905869624116895</v>
      </c>
      <c r="DE206" s="6">
        <v>2.0875869624116898</v>
      </c>
      <c r="DF206" s="6">
        <v>2.0855869624116896</v>
      </c>
      <c r="DG206" s="6">
        <v>2.0835869624116894</v>
      </c>
      <c r="DH206" s="6">
        <v>2.0815869624116896</v>
      </c>
      <c r="DI206" s="6">
        <v>2.0805869624116893</v>
      </c>
      <c r="DJ206" s="6">
        <v>2.0785869624116895</v>
      </c>
      <c r="DK206" s="6">
        <v>2.0765869624116897</v>
      </c>
      <c r="DL206" s="6">
        <v>2.0755869624116894</v>
      </c>
      <c r="DM206" s="6">
        <v>2.0745869624116895</v>
      </c>
      <c r="DN206" s="6">
        <v>2.0725869624116893</v>
      </c>
      <c r="DO206" s="6">
        <v>2.0715869624116898</v>
      </c>
    </row>
    <row r="207" spans="1:119" x14ac:dyDescent="0.2">
      <c r="A207" s="5">
        <v>43524</v>
      </c>
      <c r="B207" s="20" t="s">
        <v>73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0" t="s">
        <v>74</v>
      </c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P207" s="11" t="s">
        <v>75</v>
      </c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Q207" s="11" t="s">
        <v>76</v>
      </c>
      <c r="BR207" s="6">
        <v>2.1219512195121942E-2</v>
      </c>
      <c r="BS207" s="6">
        <v>0.10721951219512194</v>
      </c>
      <c r="BT207" s="6">
        <v>0.18121951219512195</v>
      </c>
      <c r="BU207" s="6">
        <v>0.30266666666666669</v>
      </c>
      <c r="BV207" s="6">
        <v>0.436</v>
      </c>
      <c r="BW207" s="6">
        <v>0.58261538461538465</v>
      </c>
      <c r="BX207" s="6">
        <v>0.75184615384615383</v>
      </c>
      <c r="BY207" s="6">
        <v>0.89886138613861377</v>
      </c>
      <c r="BZ207" s="6">
        <v>1.0151980198019803</v>
      </c>
      <c r="CA207" s="6">
        <v>1.1315346534653465</v>
      </c>
      <c r="CB207" s="6">
        <v>1.247871287128713</v>
      </c>
      <c r="CC207" s="6">
        <v>1.3644843067001087</v>
      </c>
      <c r="CD207" s="6">
        <v>1.4522036049457225</v>
      </c>
      <c r="CE207" s="6">
        <v>1.5399229031913366</v>
      </c>
      <c r="CF207" s="6">
        <v>1.6276422014369507</v>
      </c>
      <c r="CG207" s="6">
        <v>1.6961133793818126</v>
      </c>
      <c r="CH207" s="6">
        <v>1.7437324270008603</v>
      </c>
      <c r="CI207" s="6">
        <v>1.791351474619908</v>
      </c>
      <c r="CJ207" s="6">
        <v>1.828198765260302</v>
      </c>
      <c r="CK207" s="6">
        <v>1.8645972326932523</v>
      </c>
      <c r="CL207" s="6">
        <v>1.9009957001262026</v>
      </c>
      <c r="CM207" s="6">
        <v>1.9373941675591528</v>
      </c>
      <c r="CN207" s="6">
        <v>1.9737926349921027</v>
      </c>
      <c r="CO207" s="6">
        <v>2.0076724801794925</v>
      </c>
      <c r="CP207" s="6">
        <v>2.04066740403736</v>
      </c>
      <c r="CQ207" s="6">
        <v>2.0736623278952284</v>
      </c>
      <c r="CR207" s="6">
        <v>2.1066572517530964</v>
      </c>
      <c r="CS207" s="6">
        <v>2.1086572517530966</v>
      </c>
      <c r="CT207" s="6">
        <v>2.1106572517530964</v>
      </c>
      <c r="CU207" s="6">
        <v>2.1126572517530962</v>
      </c>
      <c r="CV207" s="6">
        <v>2.109657251753096</v>
      </c>
      <c r="CW207" s="6">
        <v>2.1066572517530964</v>
      </c>
      <c r="CX207" s="6">
        <v>2.1036572517530963</v>
      </c>
      <c r="CY207" s="6">
        <v>2.101657251753096</v>
      </c>
      <c r="CZ207" s="6">
        <v>2.0986572517530964</v>
      </c>
      <c r="DA207" s="6">
        <v>2.0966572517530961</v>
      </c>
      <c r="DB207" s="6">
        <v>2.0946572517530964</v>
      </c>
      <c r="DC207" s="6">
        <v>2.0926572517530966</v>
      </c>
      <c r="DD207" s="6">
        <v>2.0906572517530964</v>
      </c>
      <c r="DE207" s="6">
        <v>2.0886572517530961</v>
      </c>
      <c r="DF207" s="6">
        <v>2.0846572517530966</v>
      </c>
      <c r="DG207" s="6">
        <v>2.0806572517530961</v>
      </c>
      <c r="DH207" s="6">
        <v>2.0766572517530966</v>
      </c>
      <c r="DI207" s="6">
        <v>2.0726572517530961</v>
      </c>
      <c r="DJ207" s="6">
        <v>2.0686572517530966</v>
      </c>
      <c r="DK207" s="6">
        <v>2.0646572517530961</v>
      </c>
      <c r="DL207" s="6">
        <v>2.061657251753096</v>
      </c>
      <c r="DM207" s="6">
        <v>2.0586572517530963</v>
      </c>
      <c r="DN207" s="6">
        <v>2.0556572517530962</v>
      </c>
      <c r="DO207" s="6">
        <v>2.0526572517530965</v>
      </c>
    </row>
    <row r="208" spans="1:119" x14ac:dyDescent="0.2">
      <c r="A208" s="5">
        <v>43555</v>
      </c>
      <c r="B208" s="1" t="s">
        <v>73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0" t="s">
        <v>74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P208" s="11" t="s">
        <v>75</v>
      </c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Q208" s="11" t="s">
        <v>76</v>
      </c>
      <c r="BR208" s="6">
        <v>-3.5901332529394037E-2</v>
      </c>
      <c r="BS208" s="6">
        <v>-3.901332529394036E-3</v>
      </c>
      <c r="BT208" s="6">
        <v>3.7098667470605966E-2</v>
      </c>
      <c r="BU208" s="6">
        <v>0.13371333031628699</v>
      </c>
      <c r="BV208" s="6">
        <v>0.23201875597123747</v>
      </c>
      <c r="BW208" s="6">
        <v>0.34926783958205282</v>
      </c>
      <c r="BX208" s="6">
        <v>0.50430779041180085</v>
      </c>
      <c r="BY208" s="6">
        <v>0.64148879072335718</v>
      </c>
      <c r="BZ208" s="6">
        <v>0.74971628934290446</v>
      </c>
      <c r="CA208" s="6">
        <v>0.85794378796245163</v>
      </c>
      <c r="CB208" s="6">
        <v>0.96617128658199891</v>
      </c>
      <c r="CC208" s="6">
        <v>1.0846930490982052</v>
      </c>
      <c r="CD208" s="6">
        <v>1.174829290881467</v>
      </c>
      <c r="CE208" s="6">
        <v>1.2649655326647287</v>
      </c>
      <c r="CF208" s="6">
        <v>1.3551017744479905</v>
      </c>
      <c r="CG208" s="6">
        <v>1.4381349498553964</v>
      </c>
      <c r="CH208" s="6">
        <v>1.4885003832632047</v>
      </c>
      <c r="CI208" s="6">
        <v>1.5388658166710132</v>
      </c>
      <c r="CJ208" s="6">
        <v>1.5825597613991256</v>
      </c>
      <c r="CK208" s="6">
        <v>1.6205223528666177</v>
      </c>
      <c r="CL208" s="6">
        <v>1.6584849443341096</v>
      </c>
      <c r="CM208" s="6">
        <v>1.6964475358016016</v>
      </c>
      <c r="CN208" s="6">
        <v>1.7344101272690937</v>
      </c>
      <c r="CO208" s="6">
        <v>1.7705328819781732</v>
      </c>
      <c r="CP208" s="6">
        <v>1.8024393945832156</v>
      </c>
      <c r="CQ208" s="6">
        <v>1.8343459071882573</v>
      </c>
      <c r="CR208" s="6">
        <v>1.8662524197932993</v>
      </c>
      <c r="CS208" s="6">
        <v>1.8702524197932993</v>
      </c>
      <c r="CT208" s="6">
        <v>1.8742524197932993</v>
      </c>
      <c r="CU208" s="6">
        <v>1.8772524197932992</v>
      </c>
      <c r="CV208" s="6">
        <v>1.8722524197932993</v>
      </c>
      <c r="CW208" s="6">
        <v>1.8672524197932991</v>
      </c>
      <c r="CX208" s="6">
        <v>1.8632524197932991</v>
      </c>
      <c r="CY208" s="6">
        <v>1.8592524197932991</v>
      </c>
      <c r="CZ208" s="6">
        <v>1.8552524197932991</v>
      </c>
      <c r="DA208" s="6">
        <v>1.8512524197932991</v>
      </c>
      <c r="DB208" s="6">
        <v>1.8482524197932992</v>
      </c>
      <c r="DC208" s="6">
        <v>1.8442524197932992</v>
      </c>
      <c r="DD208" s="6">
        <v>1.8412524197932991</v>
      </c>
      <c r="DE208" s="6">
        <v>1.8382524197932992</v>
      </c>
      <c r="DF208" s="6">
        <v>1.8362524197932992</v>
      </c>
      <c r="DG208" s="6">
        <v>1.8342524197932992</v>
      </c>
      <c r="DH208" s="6">
        <v>1.8322524197932992</v>
      </c>
      <c r="DI208" s="6">
        <v>1.8302524197932992</v>
      </c>
      <c r="DJ208" s="6">
        <v>1.8282524197932992</v>
      </c>
      <c r="DK208" s="6">
        <v>1.8272524197932991</v>
      </c>
      <c r="DL208" s="6">
        <v>1.8252524197932991</v>
      </c>
      <c r="DM208" s="6">
        <v>1.8232524197932991</v>
      </c>
      <c r="DN208" s="6">
        <v>1.8222524197932992</v>
      </c>
      <c r="DO208" s="6">
        <v>1.8202524197932992</v>
      </c>
    </row>
    <row r="209" spans="1:119" x14ac:dyDescent="0.2">
      <c r="A209" s="5">
        <v>43585</v>
      </c>
      <c r="B209" s="20" t="s">
        <v>73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0" t="s">
        <v>74</v>
      </c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P209" s="11" t="s">
        <v>75</v>
      </c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Q209" s="11" t="s">
        <v>76</v>
      </c>
      <c r="BR209" s="6">
        <v>-7.6211981566820297E-2</v>
      </c>
      <c r="BS209" s="6">
        <v>-2.6211981566820308E-2</v>
      </c>
      <c r="BT209" s="6">
        <v>1.8788018433179718E-2</v>
      </c>
      <c r="BU209" s="6">
        <v>0.11101231941652252</v>
      </c>
      <c r="BV209" s="6">
        <v>0.2097546636121371</v>
      </c>
      <c r="BW209" s="6">
        <v>0.31708205238299703</v>
      </c>
      <c r="BX209" s="6">
        <v>0.48206702447402316</v>
      </c>
      <c r="BY209" s="6">
        <v>0.63228283151825748</v>
      </c>
      <c r="BZ209" s="6">
        <v>0.74182799487508</v>
      </c>
      <c r="CA209" s="6">
        <v>0.85137315823190274</v>
      </c>
      <c r="CB209" s="6">
        <v>0.96091832158872537</v>
      </c>
      <c r="CC209" s="6">
        <v>1.07568443322358</v>
      </c>
      <c r="CD209" s="6">
        <v>1.1661627391616816</v>
      </c>
      <c r="CE209" s="6">
        <v>1.2566410450997831</v>
      </c>
      <c r="CF209" s="6">
        <v>1.3471193510378847</v>
      </c>
      <c r="CG209" s="6">
        <v>1.4288625188743431</v>
      </c>
      <c r="CH209" s="6">
        <v>1.4793264496331358</v>
      </c>
      <c r="CI209" s="6">
        <v>1.5297903803919284</v>
      </c>
      <c r="CJ209" s="6">
        <v>1.5736341550667106</v>
      </c>
      <c r="CK209" s="6">
        <v>1.6106315356139276</v>
      </c>
      <c r="CL209" s="6">
        <v>1.6476289161611448</v>
      </c>
      <c r="CM209" s="6">
        <v>1.6846262967083618</v>
      </c>
      <c r="CN209" s="6">
        <v>1.7216236772555789</v>
      </c>
      <c r="CO209" s="6">
        <v>1.7569675183412188</v>
      </c>
      <c r="CP209" s="6">
        <v>1.7876416122284855</v>
      </c>
      <c r="CQ209" s="6">
        <v>1.818315706115752</v>
      </c>
      <c r="CR209" s="6">
        <v>1.8489898000030187</v>
      </c>
      <c r="CS209" s="6">
        <v>1.8539898000030186</v>
      </c>
      <c r="CT209" s="6">
        <v>1.8579898000030186</v>
      </c>
      <c r="CU209" s="6">
        <v>1.8629898000030185</v>
      </c>
      <c r="CV209" s="6">
        <v>1.8589898000030185</v>
      </c>
      <c r="CW209" s="6">
        <v>1.8549898000030187</v>
      </c>
      <c r="CX209" s="6">
        <v>1.8509898000030187</v>
      </c>
      <c r="CY209" s="6">
        <v>1.8479898000030186</v>
      </c>
      <c r="CZ209" s="6">
        <v>1.8439898000030186</v>
      </c>
      <c r="DA209" s="6">
        <v>1.8409898000030187</v>
      </c>
      <c r="DB209" s="6">
        <v>1.8379898000030186</v>
      </c>
      <c r="DC209" s="6">
        <v>1.8359898000030186</v>
      </c>
      <c r="DD209" s="6">
        <v>1.8329898000030187</v>
      </c>
      <c r="DE209" s="6">
        <v>1.8309898000030187</v>
      </c>
      <c r="DF209" s="6">
        <v>1.8279898000030186</v>
      </c>
      <c r="DG209" s="6">
        <v>1.8259898000030186</v>
      </c>
      <c r="DH209" s="6">
        <v>1.8239898000030186</v>
      </c>
      <c r="DI209" s="6">
        <v>1.8209898000030187</v>
      </c>
      <c r="DJ209" s="6">
        <v>1.8189898000030187</v>
      </c>
      <c r="DK209" s="6">
        <v>1.8169898000030187</v>
      </c>
      <c r="DL209" s="6">
        <v>1.8149898000030187</v>
      </c>
      <c r="DM209" s="6">
        <v>1.8139898000030186</v>
      </c>
      <c r="DN209" s="6">
        <v>1.8119898000030186</v>
      </c>
      <c r="DO209" s="6">
        <v>1.8099898000030186</v>
      </c>
    </row>
    <row r="210" spans="1:119" x14ac:dyDescent="0.2">
      <c r="A210" s="5">
        <v>43616</v>
      </c>
      <c r="B210" s="1" t="s">
        <v>73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0" t="s">
        <v>74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P210" s="11" t="s">
        <v>75</v>
      </c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Q210" s="11" t="s">
        <v>76</v>
      </c>
      <c r="BR210" s="6">
        <v>6.1784325279906072E-3</v>
      </c>
      <c r="BS210" s="6">
        <v>2.0178432527990564E-2</v>
      </c>
      <c r="BT210" s="6">
        <v>4.4178432527990578E-2</v>
      </c>
      <c r="BU210" s="6">
        <v>0.12315873015873019</v>
      </c>
      <c r="BV210" s="6">
        <v>0.20569841269841271</v>
      </c>
      <c r="BW210" s="6">
        <v>0.30141697416974178</v>
      </c>
      <c r="BX210" s="6">
        <v>0.46035595486389652</v>
      </c>
      <c r="BY210" s="6">
        <v>0.60264342713145747</v>
      </c>
      <c r="BZ210" s="6">
        <v>0.70655429009066884</v>
      </c>
      <c r="CA210" s="6">
        <v>0.8104651530498802</v>
      </c>
      <c r="CB210" s="6">
        <v>0.91437601600909157</v>
      </c>
      <c r="CC210" s="6">
        <v>1.0300133464568959</v>
      </c>
      <c r="CD210" s="6">
        <v>1.1163435043867007</v>
      </c>
      <c r="CE210" s="6">
        <v>1.2026736623165055</v>
      </c>
      <c r="CF210" s="6">
        <v>1.2890038202463108</v>
      </c>
      <c r="CG210" s="6">
        <v>1.3753339781761156</v>
      </c>
      <c r="CH210" s="6">
        <v>1.4392918000581063</v>
      </c>
      <c r="CI210" s="6">
        <v>1.4888555881476244</v>
      </c>
      <c r="CJ210" s="6">
        <v>1.5351779863991477</v>
      </c>
      <c r="CK210" s="6">
        <v>1.5709954223343199</v>
      </c>
      <c r="CL210" s="6">
        <v>1.6068128582694916</v>
      </c>
      <c r="CM210" s="6">
        <v>1.6426302942046633</v>
      </c>
      <c r="CN210" s="6">
        <v>1.6784477301398346</v>
      </c>
      <c r="CO210" s="6">
        <v>1.715209086924403</v>
      </c>
      <c r="CP210" s="6">
        <v>1.746309277235405</v>
      </c>
      <c r="CQ210" s="6">
        <v>1.7774094675464069</v>
      </c>
      <c r="CR210" s="6">
        <v>1.8085096578574089</v>
      </c>
      <c r="CS210" s="6">
        <v>1.8396098481684104</v>
      </c>
      <c r="CT210" s="6">
        <v>1.8436098481684104</v>
      </c>
      <c r="CU210" s="6">
        <v>1.8466098481684103</v>
      </c>
      <c r="CV210" s="6">
        <v>1.8436098481684104</v>
      </c>
      <c r="CW210" s="6">
        <v>1.8416098481684104</v>
      </c>
      <c r="CX210" s="6">
        <v>1.8386098481684106</v>
      </c>
      <c r="CY210" s="6">
        <v>1.8366098481684103</v>
      </c>
      <c r="CZ210" s="6">
        <v>1.8346098481684106</v>
      </c>
      <c r="DA210" s="6">
        <v>1.8326098481684103</v>
      </c>
      <c r="DB210" s="6">
        <v>1.8306098481684105</v>
      </c>
      <c r="DC210" s="6">
        <v>1.8286098481684103</v>
      </c>
      <c r="DD210" s="6">
        <v>1.8266098481684105</v>
      </c>
      <c r="DE210" s="6">
        <v>1.8256098481684104</v>
      </c>
      <c r="DF210" s="6">
        <v>1.8226098481684105</v>
      </c>
      <c r="DG210" s="6">
        <v>1.8196098481684104</v>
      </c>
      <c r="DH210" s="6">
        <v>1.8166098481684103</v>
      </c>
      <c r="DI210" s="6">
        <v>1.8136098481684104</v>
      </c>
      <c r="DJ210" s="6">
        <v>1.8116098481684104</v>
      </c>
      <c r="DK210" s="6">
        <v>1.8086098481684103</v>
      </c>
      <c r="DL210" s="6">
        <v>1.8066098481684105</v>
      </c>
      <c r="DM210" s="6">
        <v>1.8046098481684103</v>
      </c>
      <c r="DN210" s="6">
        <v>1.8026098481684105</v>
      </c>
      <c r="DO210" s="6">
        <v>1.8006098481684103</v>
      </c>
    </row>
    <row r="211" spans="1:119" x14ac:dyDescent="0.2">
      <c r="A211" s="5">
        <v>43646</v>
      </c>
      <c r="B211" s="20" t="s">
        <v>73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0" t="s">
        <v>74</v>
      </c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P211" s="11" t="s">
        <v>75</v>
      </c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Q211" s="11" t="s">
        <v>76</v>
      </c>
      <c r="BR211" s="6">
        <v>-7.4517241379310373E-2</v>
      </c>
      <c r="BS211" s="6">
        <v>-9.6517241379310392E-2</v>
      </c>
      <c r="BT211" s="6">
        <v>-8.5517241379310355E-2</v>
      </c>
      <c r="BU211" s="6">
        <v>-2.1062801932367158E-2</v>
      </c>
      <c r="BV211" s="6">
        <v>4.6570048309178734E-2</v>
      </c>
      <c r="BW211" s="6">
        <v>0.12807486631016043</v>
      </c>
      <c r="BX211" s="6">
        <v>0.2617647058823529</v>
      </c>
      <c r="BY211" s="6">
        <v>0.3836</v>
      </c>
      <c r="BZ211" s="6">
        <v>0.4824235294117647</v>
      </c>
      <c r="CA211" s="6">
        <v>0.58124705882352945</v>
      </c>
      <c r="CB211" s="6">
        <v>0.68007058823529409</v>
      </c>
      <c r="CC211" s="6">
        <v>0.7731710012994657</v>
      </c>
      <c r="CD211" s="6">
        <v>0.84968345681547985</v>
      </c>
      <c r="CE211" s="6">
        <v>0.92619591233149412</v>
      </c>
      <c r="CF211" s="6">
        <v>1.0027083678475082</v>
      </c>
      <c r="CG211" s="6">
        <v>1.0792208233635225</v>
      </c>
      <c r="CH211" s="6">
        <v>1.1485502786057893</v>
      </c>
      <c r="CI211" s="6">
        <v>1.1908579709134814</v>
      </c>
      <c r="CJ211" s="6">
        <v>1.2331656632211738</v>
      </c>
      <c r="CK211" s="6">
        <v>1.2689049953176488</v>
      </c>
      <c r="CL211" s="6">
        <v>1.3004448840003944</v>
      </c>
      <c r="CM211" s="6">
        <v>1.3319847726831404</v>
      </c>
      <c r="CN211" s="6">
        <v>1.363524661365886</v>
      </c>
      <c r="CO211" s="6">
        <v>1.3950645500486321</v>
      </c>
      <c r="CP211" s="6">
        <v>1.4263479062118281</v>
      </c>
      <c r="CQ211" s="6">
        <v>1.4567217379875288</v>
      </c>
      <c r="CR211" s="6">
        <v>1.48709556976323</v>
      </c>
      <c r="CS211" s="6">
        <v>1.517469401538931</v>
      </c>
      <c r="CT211" s="6">
        <v>1.5478432333146319</v>
      </c>
      <c r="CU211" s="6">
        <v>1.550843233314632</v>
      </c>
      <c r="CV211" s="6">
        <v>1.5448432333146318</v>
      </c>
      <c r="CW211" s="6">
        <v>1.5398432333146319</v>
      </c>
      <c r="CX211" s="6">
        <v>1.534843233314632</v>
      </c>
      <c r="CY211" s="6">
        <v>1.530843233314632</v>
      </c>
      <c r="CZ211" s="6">
        <v>1.526843233314632</v>
      </c>
      <c r="DA211" s="6">
        <v>1.522843233314632</v>
      </c>
      <c r="DB211" s="6">
        <v>1.518843233314632</v>
      </c>
      <c r="DC211" s="6">
        <v>1.514843233314632</v>
      </c>
      <c r="DD211" s="6">
        <v>1.5118432333146319</v>
      </c>
      <c r="DE211" s="6">
        <v>1.5078432333146319</v>
      </c>
      <c r="DF211" s="6">
        <v>1.5048432333146318</v>
      </c>
      <c r="DG211" s="6">
        <v>1.5008432333146318</v>
      </c>
      <c r="DH211" s="6">
        <v>1.4978432333146321</v>
      </c>
      <c r="DI211" s="6">
        <v>1.494843233314632</v>
      </c>
      <c r="DJ211" s="6">
        <v>1.4918432333146319</v>
      </c>
      <c r="DK211" s="6">
        <v>1.488843233314632</v>
      </c>
      <c r="DL211" s="6">
        <v>1.4858432333146321</v>
      </c>
      <c r="DM211" s="6">
        <v>1.482843233314632</v>
      </c>
      <c r="DN211" s="6">
        <v>1.480843233314632</v>
      </c>
      <c r="DO211" s="6">
        <v>1.4778432333146321</v>
      </c>
    </row>
    <row r="212" spans="1:119" x14ac:dyDescent="0.2">
      <c r="A212" s="5">
        <v>43677</v>
      </c>
      <c r="B212" s="1" t="s">
        <v>73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0" t="s">
        <v>74</v>
      </c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P212" s="11" t="s">
        <v>75</v>
      </c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Q212" s="11" t="s">
        <v>76</v>
      </c>
      <c r="BR212" s="6">
        <v>-0.19399708564173593</v>
      </c>
      <c r="BS212" s="6">
        <v>-0.22199708564173595</v>
      </c>
      <c r="BT212" s="6">
        <v>-0.20399708564173594</v>
      </c>
      <c r="BU212" s="6">
        <v>-0.16179555756164773</v>
      </c>
      <c r="BV212" s="6">
        <v>-0.10121685275811279</v>
      </c>
      <c r="BW212" s="6">
        <v>-3.6681480902506371E-2</v>
      </c>
      <c r="BX212" s="6">
        <v>4.6378286696889162E-2</v>
      </c>
      <c r="BY212" s="6">
        <v>0.13177284499918038</v>
      </c>
      <c r="BZ212" s="6">
        <v>0.22392093763904175</v>
      </c>
      <c r="CA212" s="6">
        <v>0.3160690302789031</v>
      </c>
      <c r="CB212" s="6">
        <v>0.40821712291876444</v>
      </c>
      <c r="CC212" s="6">
        <v>0.50036521555862579</v>
      </c>
      <c r="CD212" s="6">
        <v>0.5614492119645671</v>
      </c>
      <c r="CE212" s="6">
        <v>0.63375396867711997</v>
      </c>
      <c r="CF212" s="6">
        <v>0.70605872538967285</v>
      </c>
      <c r="CG212" s="6">
        <v>0.77836348210222561</v>
      </c>
      <c r="CH212" s="6">
        <v>0.85066823881477849</v>
      </c>
      <c r="CI212" s="6">
        <v>0.89472344974249907</v>
      </c>
      <c r="CJ212" s="6">
        <v>0.93554888197897434</v>
      </c>
      <c r="CK212" s="6">
        <v>0.97448199652108669</v>
      </c>
      <c r="CL212" s="6">
        <v>1.0062053715456196</v>
      </c>
      <c r="CM212" s="6">
        <v>1.0379287465701528</v>
      </c>
      <c r="CN212" s="6">
        <v>1.0696521215946857</v>
      </c>
      <c r="CO212" s="6">
        <v>1.1013754966192186</v>
      </c>
      <c r="CP212" s="6">
        <v>1.134609576441723</v>
      </c>
      <c r="CQ212" s="6">
        <v>1.1625257317133038</v>
      </c>
      <c r="CR212" s="6">
        <v>1.190441886984885</v>
      </c>
      <c r="CS212" s="6">
        <v>1.2183580422564657</v>
      </c>
      <c r="CT212" s="6">
        <v>1.2462741975280465</v>
      </c>
      <c r="CU212" s="6">
        <v>1.2482741975280465</v>
      </c>
      <c r="CV212" s="6">
        <v>1.2452741975280466</v>
      </c>
      <c r="CW212" s="6">
        <v>1.2432741975280464</v>
      </c>
      <c r="CX212" s="6">
        <v>1.2402741975280465</v>
      </c>
      <c r="CY212" s="6">
        <v>1.2382741975280465</v>
      </c>
      <c r="CZ212" s="6">
        <v>1.2362741975280465</v>
      </c>
      <c r="DA212" s="6">
        <v>1.2342741975280465</v>
      </c>
      <c r="DB212" s="6">
        <v>1.2322741975280465</v>
      </c>
      <c r="DC212" s="6">
        <v>1.2302741975280465</v>
      </c>
      <c r="DD212" s="6">
        <v>1.2282741975280465</v>
      </c>
      <c r="DE212" s="6">
        <v>1.2262741975280465</v>
      </c>
      <c r="DF212" s="6">
        <v>1.2222741975280464</v>
      </c>
      <c r="DG212" s="6">
        <v>1.2182741975280464</v>
      </c>
      <c r="DH212" s="6">
        <v>1.2152741975280463</v>
      </c>
      <c r="DI212" s="6">
        <v>1.2112741975280463</v>
      </c>
      <c r="DJ212" s="6">
        <v>1.2082741975280464</v>
      </c>
      <c r="DK212" s="6">
        <v>1.2042741975280464</v>
      </c>
      <c r="DL212" s="6">
        <v>1.2012741975280465</v>
      </c>
      <c r="DM212" s="6">
        <v>1.1982741975280464</v>
      </c>
      <c r="DN212" s="6">
        <v>1.1952741975280463</v>
      </c>
      <c r="DO212" s="6">
        <v>1.1932741975280465</v>
      </c>
    </row>
    <row r="213" spans="1:119" x14ac:dyDescent="0.2">
      <c r="A213" s="5">
        <v>43708</v>
      </c>
      <c r="B213" s="20" t="s">
        <v>73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0" t="s">
        <v>74</v>
      </c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P213" s="11" t="s">
        <v>75</v>
      </c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Q213" s="11" t="s">
        <v>76</v>
      </c>
      <c r="BR213" s="6">
        <v>-0.26490251886244909</v>
      </c>
      <c r="BS213" s="6">
        <v>-0.32290251886244914</v>
      </c>
      <c r="BT213" s="6">
        <v>-0.28831168891468373</v>
      </c>
      <c r="BU213" s="6">
        <v>-0.25264737864077674</v>
      </c>
      <c r="BV213" s="6">
        <v>-0.2142978640776699</v>
      </c>
      <c r="BW213" s="6">
        <v>-0.16893089721660706</v>
      </c>
      <c r="BX213" s="6">
        <v>-9.9475654382418496E-2</v>
      </c>
      <c r="BY213" s="6">
        <v>-2.6740202544096967E-2</v>
      </c>
      <c r="BZ213" s="6">
        <v>5.3785607296952857E-2</v>
      </c>
      <c r="CA213" s="6">
        <v>0.13431141713800268</v>
      </c>
      <c r="CB213" s="6">
        <v>0.21483722697905253</v>
      </c>
      <c r="CC213" s="6">
        <v>0.2953630368201024</v>
      </c>
      <c r="CD213" s="6">
        <v>0.33951584504590976</v>
      </c>
      <c r="CE213" s="6">
        <v>0.40231358615705592</v>
      </c>
      <c r="CF213" s="6">
        <v>0.46511132726820203</v>
      </c>
      <c r="CG213" s="6">
        <v>0.52790906837934826</v>
      </c>
      <c r="CH213" s="6">
        <v>0.59070680949049437</v>
      </c>
      <c r="CI213" s="6">
        <v>0.64123010734047892</v>
      </c>
      <c r="CJ213" s="6">
        <v>0.67562136092290115</v>
      </c>
      <c r="CK213" s="6">
        <v>0.71001261450532349</v>
      </c>
      <c r="CL213" s="6">
        <v>0.74011253041938529</v>
      </c>
      <c r="CM213" s="6">
        <v>0.76742003083515109</v>
      </c>
      <c r="CN213" s="6">
        <v>0.794727531250917</v>
      </c>
      <c r="CO213" s="6">
        <v>0.8220350316666829</v>
      </c>
      <c r="CP213" s="6">
        <v>0.8493425320824487</v>
      </c>
      <c r="CQ213" s="6">
        <v>0.87665003249821449</v>
      </c>
      <c r="CR213" s="6">
        <v>0.90334149346919879</v>
      </c>
      <c r="CS213" s="6">
        <v>0.92960979104289032</v>
      </c>
      <c r="CT213" s="6">
        <v>0.95587808861658197</v>
      </c>
      <c r="CU213" s="6">
        <v>0.98214638619027361</v>
      </c>
      <c r="CV213" s="6">
        <v>0.97914638619027361</v>
      </c>
      <c r="CW213" s="6">
        <v>0.97514638619027361</v>
      </c>
      <c r="CX213" s="6">
        <v>0.9721463861902736</v>
      </c>
      <c r="CY213" s="6">
        <v>0.9691463861902736</v>
      </c>
      <c r="CZ213" s="6">
        <v>0.9671463861902736</v>
      </c>
      <c r="DA213" s="6">
        <v>0.9641463861902736</v>
      </c>
      <c r="DB213" s="6">
        <v>0.96214638619027359</v>
      </c>
      <c r="DC213" s="6">
        <v>0.95914638619027359</v>
      </c>
      <c r="DD213" s="6">
        <v>0.95714638619027359</v>
      </c>
      <c r="DE213" s="6">
        <v>0.95514638619027359</v>
      </c>
      <c r="DF213" s="6">
        <v>0.9501463861902737</v>
      </c>
      <c r="DG213" s="6">
        <v>0.94514638619027369</v>
      </c>
      <c r="DH213" s="6">
        <v>0.94114638619027369</v>
      </c>
      <c r="DI213" s="6">
        <v>0.93614638619027368</v>
      </c>
      <c r="DJ213" s="6">
        <v>0.93214638619027368</v>
      </c>
      <c r="DK213" s="6">
        <v>0.92814638619027368</v>
      </c>
      <c r="DL213" s="6">
        <v>0.92414638619027367</v>
      </c>
      <c r="DM213" s="6">
        <v>0.92114638619027367</v>
      </c>
      <c r="DN213" s="6">
        <v>0.91714638619027367</v>
      </c>
      <c r="DO213" s="6">
        <v>0.91414638619027366</v>
      </c>
    </row>
    <row r="214" spans="1:119" x14ac:dyDescent="0.2">
      <c r="A214" s="5">
        <v>43738</v>
      </c>
      <c r="B214" s="1" t="s">
        <v>73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0" t="s">
        <v>74</v>
      </c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P214" s="11" t="s">
        <v>75</v>
      </c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Q214" s="11" t="s">
        <v>76</v>
      </c>
      <c r="BR214" s="6">
        <v>-0.12888235294117645</v>
      </c>
      <c r="BS214" s="6">
        <v>-0.15788235294117647</v>
      </c>
      <c r="BT214" s="6">
        <v>-0.10494117647058825</v>
      </c>
      <c r="BU214" s="6">
        <v>-5.8159203980099508E-2</v>
      </c>
      <c r="BV214" s="6">
        <v>-2.3333333333333334E-2</v>
      </c>
      <c r="BW214" s="6">
        <v>2.4705882352941182E-2</v>
      </c>
      <c r="BX214" s="6">
        <v>9.957219251336899E-2</v>
      </c>
      <c r="BY214" s="6">
        <v>0.17442176870748299</v>
      </c>
      <c r="BZ214" s="6">
        <v>0.24925170068027208</v>
      </c>
      <c r="CA214" s="6">
        <v>0.32408163265306122</v>
      </c>
      <c r="CB214" s="6">
        <v>0.39891156462585037</v>
      </c>
      <c r="CC214" s="6">
        <v>0.46803384647569535</v>
      </c>
      <c r="CD214" s="6">
        <v>0.52902903106638555</v>
      </c>
      <c r="CE214" s="6">
        <v>0.59002421565707575</v>
      </c>
      <c r="CF214" s="6">
        <v>0.65101940024776606</v>
      </c>
      <c r="CG214" s="6">
        <v>0.71201458483845625</v>
      </c>
      <c r="CH214" s="6">
        <v>0.77300976942914645</v>
      </c>
      <c r="CI214" s="6">
        <v>0.81681394278388164</v>
      </c>
      <c r="CJ214" s="6">
        <v>0.85252822849816723</v>
      </c>
      <c r="CK214" s="6">
        <v>0.88824251421245304</v>
      </c>
      <c r="CL214" s="6">
        <v>0.91607337899983954</v>
      </c>
      <c r="CM214" s="6">
        <v>0.94282923184264877</v>
      </c>
      <c r="CN214" s="6">
        <v>0.96958508468545823</v>
      </c>
      <c r="CO214" s="6">
        <v>0.99634093752826758</v>
      </c>
      <c r="CP214" s="6">
        <v>1.023096790371077</v>
      </c>
      <c r="CQ214" s="6">
        <v>1.0498526432138864</v>
      </c>
      <c r="CR214" s="6">
        <v>1.077129595240764</v>
      </c>
      <c r="CS214" s="6">
        <v>1.1044644471769827</v>
      </c>
      <c r="CT214" s="6">
        <v>1.1317992991132015</v>
      </c>
      <c r="CU214" s="6">
        <v>1.1591341510494202</v>
      </c>
      <c r="CV214" s="6">
        <v>1.1531341510494202</v>
      </c>
      <c r="CW214" s="6">
        <v>1.1471341510494202</v>
      </c>
      <c r="CX214" s="6">
        <v>1.1411341510494202</v>
      </c>
      <c r="CY214" s="6">
        <v>1.1361341510494203</v>
      </c>
      <c r="CZ214" s="6">
        <v>1.1311341510494202</v>
      </c>
      <c r="DA214" s="6">
        <v>1.1261341510494203</v>
      </c>
      <c r="DB214" s="6">
        <v>1.1221341510494203</v>
      </c>
      <c r="DC214" s="6">
        <v>1.1171341510494202</v>
      </c>
      <c r="DD214" s="6">
        <v>1.1131341510494202</v>
      </c>
      <c r="DE214" s="6">
        <v>1.1091341510494201</v>
      </c>
      <c r="DF214" s="6">
        <v>1.1031341510494201</v>
      </c>
      <c r="DG214" s="6">
        <v>1.0961341510494202</v>
      </c>
      <c r="DH214" s="6">
        <v>1.0901341510494202</v>
      </c>
      <c r="DI214" s="6">
        <v>1.0841341510494202</v>
      </c>
      <c r="DJ214" s="6">
        <v>1.0781341510494202</v>
      </c>
      <c r="DK214" s="6">
        <v>1.0721341510494202</v>
      </c>
      <c r="DL214" s="6">
        <v>1.0671341510494203</v>
      </c>
      <c r="DM214" s="6">
        <v>1.0621341510494202</v>
      </c>
      <c r="DN214" s="6">
        <v>1.0571341510494201</v>
      </c>
      <c r="DO214" s="6">
        <v>1.0531341510494203</v>
      </c>
    </row>
    <row r="215" spans="1:119" x14ac:dyDescent="0.2">
      <c r="A215" s="5">
        <v>43769</v>
      </c>
      <c r="B215" s="20" t="s">
        <v>73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0" t="s">
        <v>74</v>
      </c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P215" s="11" t="s">
        <v>75</v>
      </c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Q215" s="11" t="s">
        <v>76</v>
      </c>
      <c r="BR215" s="6">
        <v>-0.13694799318328732</v>
      </c>
      <c r="BS215" s="6">
        <v>-0.13094799318328731</v>
      </c>
      <c r="BT215" s="6">
        <v>-6.9891402714932133E-2</v>
      </c>
      <c r="BU215" s="6">
        <v>-1.3386845322509651E-2</v>
      </c>
      <c r="BV215" s="6">
        <v>3.478176927967138E-2</v>
      </c>
      <c r="BW215" s="6">
        <v>9.0118183604302765E-2</v>
      </c>
      <c r="BX215" s="6">
        <v>0.16153622967729261</v>
      </c>
      <c r="BY215" s="6">
        <v>0.2337970049396611</v>
      </c>
      <c r="BZ215" s="6">
        <v>0.3083087705037621</v>
      </c>
      <c r="CA215" s="6">
        <v>0.38282053606786298</v>
      </c>
      <c r="CB215" s="6">
        <v>0.45733230163196403</v>
      </c>
      <c r="CC215" s="6">
        <v>0.53184406719606492</v>
      </c>
      <c r="CD215" s="6">
        <v>0.60297995459335352</v>
      </c>
      <c r="CE215" s="6">
        <v>0.66799497209994962</v>
      </c>
      <c r="CF215" s="6">
        <v>0.73300998960654573</v>
      </c>
      <c r="CG215" s="6">
        <v>0.79802500711314184</v>
      </c>
      <c r="CH215" s="6">
        <v>0.86304002461973783</v>
      </c>
      <c r="CI215" s="6">
        <v>0.90254207180850143</v>
      </c>
      <c r="CJ215" s="6">
        <v>0.93870605423895526</v>
      </c>
      <c r="CK215" s="6">
        <v>0.97361294990793823</v>
      </c>
      <c r="CL215" s="6">
        <v>1.0015229155198038</v>
      </c>
      <c r="CM215" s="6">
        <v>1.0294328811316695</v>
      </c>
      <c r="CN215" s="6">
        <v>1.0573428467435351</v>
      </c>
      <c r="CO215" s="6">
        <v>1.0852528123554008</v>
      </c>
      <c r="CP215" s="6">
        <v>1.1131627779672666</v>
      </c>
      <c r="CQ215" s="6">
        <v>1.1404645250895384</v>
      </c>
      <c r="CR215" s="6">
        <v>1.1668327454806342</v>
      </c>
      <c r="CS215" s="6">
        <v>1.19320096587173</v>
      </c>
      <c r="CT215" s="6">
        <v>1.219569186262826</v>
      </c>
      <c r="CU215" s="6">
        <v>1.219569186262826</v>
      </c>
      <c r="CV215" s="6">
        <v>1.2115691862628259</v>
      </c>
      <c r="CW215" s="6">
        <v>1.2045691862628261</v>
      </c>
      <c r="CX215" s="6">
        <v>1.1975691862628259</v>
      </c>
      <c r="CY215" s="6">
        <v>1.190569186262826</v>
      </c>
      <c r="CZ215" s="6">
        <v>1.184569186262826</v>
      </c>
      <c r="DA215" s="6">
        <v>1.178569186262826</v>
      </c>
      <c r="DB215" s="6">
        <v>1.1735691862628261</v>
      </c>
      <c r="DC215" s="6">
        <v>1.168569186262826</v>
      </c>
      <c r="DD215" s="6">
        <v>1.1635691862628259</v>
      </c>
      <c r="DE215" s="6">
        <v>1.158569186262826</v>
      </c>
      <c r="DF215" s="6">
        <v>1.150569186262826</v>
      </c>
      <c r="DG215" s="6">
        <v>1.1435691862628259</v>
      </c>
      <c r="DH215" s="6">
        <v>1.136569186262826</v>
      </c>
      <c r="DI215" s="6">
        <v>1.1295691862628261</v>
      </c>
      <c r="DJ215" s="6">
        <v>1.1235691862628261</v>
      </c>
      <c r="DK215" s="6">
        <v>1.116569186262826</v>
      </c>
      <c r="DL215" s="6">
        <v>1.1115691862628261</v>
      </c>
      <c r="DM215" s="6">
        <v>1.1055691862628261</v>
      </c>
      <c r="DN215" s="6">
        <v>1.0995691862628261</v>
      </c>
      <c r="DO215" s="6">
        <v>1.094569186262826</v>
      </c>
    </row>
    <row r="216" spans="1:119" x14ac:dyDescent="0.2">
      <c r="A216" s="5">
        <v>43799</v>
      </c>
      <c r="B216" s="1" t="s">
        <v>73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0" t="s">
        <v>74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P216" s="11" t="s">
        <v>75</v>
      </c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Q216" s="11" t="s">
        <v>76</v>
      </c>
      <c r="BR216" s="6">
        <v>-9.9454146535553845E-2</v>
      </c>
      <c r="BS216" s="6">
        <v>-9.2454146535553908E-2</v>
      </c>
      <c r="BT216" s="6">
        <v>-1.9982140624111865E-2</v>
      </c>
      <c r="BU216" s="6">
        <v>4.4550661096092403E-2</v>
      </c>
      <c r="BV216" s="6">
        <v>9.4538373064635042E-2</v>
      </c>
      <c r="BW216" s="6">
        <v>0.15396005188067444</v>
      </c>
      <c r="BX216" s="6">
        <v>0.23355845703031181</v>
      </c>
      <c r="BY216" s="6">
        <v>0.31050079180251516</v>
      </c>
      <c r="BZ216" s="6">
        <v>0.37888741823778377</v>
      </c>
      <c r="CA216" s="6">
        <v>0.44727404467305237</v>
      </c>
      <c r="CB216" s="6">
        <v>0.51566067110832092</v>
      </c>
      <c r="CC216" s="6">
        <v>0.58404729754358964</v>
      </c>
      <c r="CD216" s="6">
        <v>0.66322105362601957</v>
      </c>
      <c r="CE216" s="6">
        <v>0.72647361668811272</v>
      </c>
      <c r="CF216" s="6">
        <v>0.78972617975020598</v>
      </c>
      <c r="CG216" s="6">
        <v>0.85297874281229913</v>
      </c>
      <c r="CH216" s="6">
        <v>0.91623130587439228</v>
      </c>
      <c r="CI216" s="6">
        <v>0.95245352251220339</v>
      </c>
      <c r="CJ216" s="6">
        <v>0.98747595876042493</v>
      </c>
      <c r="CK216" s="6">
        <v>1.0207108315981119</v>
      </c>
      <c r="CL216" s="6">
        <v>1.0474728084630871</v>
      </c>
      <c r="CM216" s="6">
        <v>1.0742347853280625</v>
      </c>
      <c r="CN216" s="6">
        <v>1.1009967621930379</v>
      </c>
      <c r="CO216" s="6">
        <v>1.127758739058013</v>
      </c>
      <c r="CP216" s="6">
        <v>1.1545207159229882</v>
      </c>
      <c r="CQ216" s="6">
        <v>1.1805571581867702</v>
      </c>
      <c r="CR216" s="6">
        <v>1.2059672911888919</v>
      </c>
      <c r="CS216" s="6">
        <v>1.2313774241910136</v>
      </c>
      <c r="CT216" s="6">
        <v>1.2567875571931355</v>
      </c>
      <c r="CU216" s="6">
        <v>1.2557875571931356</v>
      </c>
      <c r="CV216" s="6">
        <v>1.2487875571931355</v>
      </c>
      <c r="CW216" s="6">
        <v>1.2427875571931355</v>
      </c>
      <c r="CX216" s="6">
        <v>1.2367875571931355</v>
      </c>
      <c r="CY216" s="6">
        <v>1.2317875571931356</v>
      </c>
      <c r="CZ216" s="6">
        <v>1.2257875571931356</v>
      </c>
      <c r="DA216" s="6">
        <v>1.2207875571931355</v>
      </c>
      <c r="DB216" s="6">
        <v>1.2167875571931355</v>
      </c>
      <c r="DC216" s="6">
        <v>1.2117875571931356</v>
      </c>
      <c r="DD216" s="6">
        <v>1.2077875571931356</v>
      </c>
      <c r="DE216" s="6">
        <v>1.2037875571931356</v>
      </c>
      <c r="DF216" s="6">
        <v>1.1957875571931356</v>
      </c>
      <c r="DG216" s="6">
        <v>1.1877875571931356</v>
      </c>
      <c r="DH216" s="6">
        <v>1.1807875571931357</v>
      </c>
      <c r="DI216" s="6">
        <v>1.1737875571931355</v>
      </c>
      <c r="DJ216" s="6">
        <v>1.1667875571931354</v>
      </c>
      <c r="DK216" s="6">
        <v>1.1607875571931356</v>
      </c>
      <c r="DL216" s="6">
        <v>1.1547875571931354</v>
      </c>
      <c r="DM216" s="6">
        <v>1.1487875571931356</v>
      </c>
      <c r="DN216" s="6">
        <v>1.1427875571931354</v>
      </c>
      <c r="DO216" s="6">
        <v>1.1377875571931355</v>
      </c>
    </row>
    <row r="217" spans="1:119" x14ac:dyDescent="0.2">
      <c r="A217" s="5">
        <v>43830</v>
      </c>
      <c r="B217" s="20" t="s">
        <v>73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0" t="s">
        <v>74</v>
      </c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P217" s="11" t="s">
        <v>75</v>
      </c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Q217" s="11" t="s">
        <v>76</v>
      </c>
      <c r="BR217" s="6">
        <v>-0.12631173971377463</v>
      </c>
      <c r="BS217" s="6">
        <v>-9.5311739713774601E-2</v>
      </c>
      <c r="BT217" s="6">
        <v>7.3029964221824268E-4</v>
      </c>
      <c r="BU217" s="6">
        <v>8.0521956856702617E-2</v>
      </c>
      <c r="BV217" s="6">
        <v>0.13021379044684128</v>
      </c>
      <c r="BW217" s="6">
        <v>0.1942798501008936</v>
      </c>
      <c r="BX217" s="6">
        <v>0.29647068319400405</v>
      </c>
      <c r="BY217" s="6">
        <v>0.39386559699614837</v>
      </c>
      <c r="BZ217" s="6">
        <v>0.47112961464764741</v>
      </c>
      <c r="CA217" s="6">
        <v>0.54839363229914651</v>
      </c>
      <c r="CB217" s="6">
        <v>0.62565764995064543</v>
      </c>
      <c r="CC217" s="6">
        <v>0.70292166760214447</v>
      </c>
      <c r="CD217" s="6">
        <v>0.77610610090674004</v>
      </c>
      <c r="CE217" s="6">
        <v>0.84198945552572679</v>
      </c>
      <c r="CF217" s="6">
        <v>0.90787281014471355</v>
      </c>
      <c r="CG217" s="6">
        <v>0.9737561647637003</v>
      </c>
      <c r="CH217" s="6">
        <v>1.0338690007887319</v>
      </c>
      <c r="CI217" s="6">
        <v>1.0706670802365732</v>
      </c>
      <c r="CJ217" s="6">
        <v>1.1074651596844145</v>
      </c>
      <c r="CK217" s="6">
        <v>1.1395044671591297</v>
      </c>
      <c r="CL217" s="6">
        <v>1.167365885624575</v>
      </c>
      <c r="CM217" s="6">
        <v>1.1952273040900205</v>
      </c>
      <c r="CN217" s="6">
        <v>1.2230887225554656</v>
      </c>
      <c r="CO217" s="6">
        <v>1.250950141020911</v>
      </c>
      <c r="CP217" s="6">
        <v>1.2788000014863212</v>
      </c>
      <c r="CQ217" s="6">
        <v>1.3060687020012429</v>
      </c>
      <c r="CR217" s="6">
        <v>1.3333374025161644</v>
      </c>
      <c r="CS217" s="6">
        <v>1.3606061030310861</v>
      </c>
      <c r="CT217" s="6">
        <v>1.3586061030310861</v>
      </c>
      <c r="CU217" s="6">
        <v>1.3566061030310861</v>
      </c>
      <c r="CV217" s="6">
        <v>1.3486061030310861</v>
      </c>
      <c r="CW217" s="6">
        <v>1.341606103031086</v>
      </c>
      <c r="CX217" s="6">
        <v>1.3346061030310861</v>
      </c>
      <c r="CY217" s="6">
        <v>1.3276061030310862</v>
      </c>
      <c r="CZ217" s="6">
        <v>1.3216061030310859</v>
      </c>
      <c r="DA217" s="6">
        <v>1.3156061030310862</v>
      </c>
      <c r="DB217" s="6">
        <v>1.3096061030310859</v>
      </c>
      <c r="DC217" s="6">
        <v>1.304606103031086</v>
      </c>
      <c r="DD217" s="6">
        <v>1.2996061030310861</v>
      </c>
      <c r="DE217" s="6">
        <v>1.2956061030310861</v>
      </c>
      <c r="DF217" s="6">
        <v>1.2896061030310861</v>
      </c>
      <c r="DG217" s="6">
        <v>1.2836061030310861</v>
      </c>
      <c r="DH217" s="6">
        <v>1.2786061030310862</v>
      </c>
      <c r="DI217" s="6">
        <v>1.2736061030310861</v>
      </c>
      <c r="DJ217" s="6">
        <v>1.2696061030310861</v>
      </c>
      <c r="DK217" s="6">
        <v>1.264606103031086</v>
      </c>
      <c r="DL217" s="6">
        <v>1.260606103031086</v>
      </c>
      <c r="DM217" s="6">
        <v>1.256606103031086</v>
      </c>
      <c r="DN217" s="6">
        <v>1.252606103031086</v>
      </c>
      <c r="DO217" s="6">
        <v>1.248606103031086</v>
      </c>
    </row>
    <row r="218" spans="1:119" x14ac:dyDescent="0.2">
      <c r="A218" s="5">
        <v>43861</v>
      </c>
      <c r="B218" s="1" t="s">
        <v>73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0" t="s">
        <v>74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P218" s="11" t="s">
        <v>75</v>
      </c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Q218" s="11" t="s">
        <v>76</v>
      </c>
      <c r="BR218" s="6">
        <v>-0.16546067415730337</v>
      </c>
      <c r="BS218" s="6">
        <v>-0.17146067415730337</v>
      </c>
      <c r="BT218" s="6">
        <v>-0.12651685393258427</v>
      </c>
      <c r="BU218" s="6">
        <v>-8.6201923076923079E-2</v>
      </c>
      <c r="BV218" s="6">
        <v>-5.254807692307692E-2</v>
      </c>
      <c r="BW218" s="6">
        <v>-6.086956521739126E-3</v>
      </c>
      <c r="BX218" s="6">
        <v>6.6376811594202889E-2</v>
      </c>
      <c r="BY218" s="6">
        <v>0.13846153846153844</v>
      </c>
      <c r="BZ218" s="6">
        <v>0.20946745562130173</v>
      </c>
      <c r="CA218" s="6">
        <v>0.28047337278106499</v>
      </c>
      <c r="CB218" s="6">
        <v>0.35147928994082833</v>
      </c>
      <c r="CC218" s="6">
        <v>0.42248520710059168</v>
      </c>
      <c r="CD218" s="6">
        <v>0.48996556824737614</v>
      </c>
      <c r="CE218" s="6">
        <v>0.55216652518517517</v>
      </c>
      <c r="CF218" s="6">
        <v>0.61436748212297421</v>
      </c>
      <c r="CG218" s="6">
        <v>0.67656843906077335</v>
      </c>
      <c r="CH218" s="6">
        <v>0.73876939599857239</v>
      </c>
      <c r="CI218" s="6">
        <v>0.7774869596489058</v>
      </c>
      <c r="CJ218" s="6">
        <v>0.81033367497737296</v>
      </c>
      <c r="CK218" s="6">
        <v>0.84277480477743638</v>
      </c>
      <c r="CL218" s="6">
        <v>0.86886176129917558</v>
      </c>
      <c r="CM218" s="6">
        <v>0.89494871782091467</v>
      </c>
      <c r="CN218" s="6">
        <v>0.92103567434265388</v>
      </c>
      <c r="CO218" s="6">
        <v>0.94712263086439286</v>
      </c>
      <c r="CP218" s="6">
        <v>0.97320958738613206</v>
      </c>
      <c r="CQ218" s="6">
        <v>0.9983269343249076</v>
      </c>
      <c r="CR218" s="6">
        <v>1.021286117998377</v>
      </c>
      <c r="CS218" s="6">
        <v>1.0442453016718463</v>
      </c>
      <c r="CT218" s="6">
        <v>1.0672044853453158</v>
      </c>
      <c r="CU218" s="6">
        <v>1.0642044853453159</v>
      </c>
      <c r="CV218" s="6">
        <v>1.0572044853453157</v>
      </c>
      <c r="CW218" s="6">
        <v>1.0502044853453159</v>
      </c>
      <c r="CX218" s="6">
        <v>1.0432044853453157</v>
      </c>
      <c r="CY218" s="6">
        <v>1.0372044853453157</v>
      </c>
      <c r="CZ218" s="6">
        <v>1.0312044853453157</v>
      </c>
      <c r="DA218" s="6">
        <v>1.0262044853453158</v>
      </c>
      <c r="DB218" s="6">
        <v>1.0212044853453157</v>
      </c>
      <c r="DC218" s="6">
        <v>1.0162044853453158</v>
      </c>
      <c r="DD218" s="6">
        <v>1.0112044853453157</v>
      </c>
      <c r="DE218" s="6">
        <v>1.0072044853453157</v>
      </c>
      <c r="DF218" s="6">
        <v>1.0002044853453158</v>
      </c>
      <c r="DG218" s="6">
        <v>0.9932044853453158</v>
      </c>
      <c r="DH218" s="6">
        <v>0.9862044853453158</v>
      </c>
      <c r="DI218" s="6">
        <v>0.98020448534531579</v>
      </c>
      <c r="DJ218" s="6">
        <v>0.97420448534531578</v>
      </c>
      <c r="DK218" s="6">
        <v>0.96920448534531578</v>
      </c>
      <c r="DL218" s="6">
        <v>0.96320448534531578</v>
      </c>
      <c r="DM218" s="6">
        <v>0.95820448534531577</v>
      </c>
      <c r="DN218" s="6">
        <v>0.95320448534531577</v>
      </c>
      <c r="DO218" s="6">
        <v>0.94820448534531576</v>
      </c>
    </row>
    <row r="219" spans="1:119" x14ac:dyDescent="0.2">
      <c r="A219" s="5">
        <v>43890</v>
      </c>
      <c r="B219" s="20" t="s">
        <v>73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0" t="s">
        <v>74</v>
      </c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P219" s="11" t="s">
        <v>75</v>
      </c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Q219" s="11" t="s">
        <v>76</v>
      </c>
      <c r="BR219" s="6">
        <v>-0.13123330616047507</v>
      </c>
      <c r="BS219" s="6">
        <v>-0.14523330616047511</v>
      </c>
      <c r="BT219" s="6">
        <v>-9.236268778385931E-2</v>
      </c>
      <c r="BU219" s="6">
        <v>-4.5665815427128498E-2</v>
      </c>
      <c r="BV219" s="6">
        <v>-7.1694601934346675E-3</v>
      </c>
      <c r="BW219" s="6">
        <v>3.7530877030162391E-2</v>
      </c>
      <c r="BX219" s="6">
        <v>9.4793058004640357E-2</v>
      </c>
      <c r="BY219" s="6">
        <v>0.15345481066146596</v>
      </c>
      <c r="BZ219" s="6">
        <v>0.21868721761742241</v>
      </c>
      <c r="CA219" s="6">
        <v>0.28391962457337883</v>
      </c>
      <c r="CB219" s="6">
        <v>0.34915203152933527</v>
      </c>
      <c r="CC219" s="6">
        <v>0.41438443848529166</v>
      </c>
      <c r="CD219" s="6">
        <v>0.47022737819342447</v>
      </c>
      <c r="CE219" s="6">
        <v>0.52573914147259015</v>
      </c>
      <c r="CF219" s="6">
        <v>0.58125090475175578</v>
      </c>
      <c r="CG219" s="6">
        <v>0.63676266803092152</v>
      </c>
      <c r="CH219" s="6">
        <v>0.69227443131008715</v>
      </c>
      <c r="CI219" s="6">
        <v>0.73381018210056337</v>
      </c>
      <c r="CJ219" s="6">
        <v>0.76339723291694028</v>
      </c>
      <c r="CK219" s="6">
        <v>0.7929842837333172</v>
      </c>
      <c r="CL219" s="6">
        <v>0.8178419387306195</v>
      </c>
      <c r="CM219" s="6">
        <v>0.84070536739875279</v>
      </c>
      <c r="CN219" s="6">
        <v>0.86356879606688619</v>
      </c>
      <c r="CO219" s="6">
        <v>0.88643222473501959</v>
      </c>
      <c r="CP219" s="6">
        <v>0.90929565340315288</v>
      </c>
      <c r="CQ219" s="6">
        <v>0.93238871055207162</v>
      </c>
      <c r="CR219" s="6">
        <v>0.95413526917747438</v>
      </c>
      <c r="CS219" s="6">
        <v>0.97588182780287713</v>
      </c>
      <c r="CT219" s="6">
        <v>0.99762838642827978</v>
      </c>
      <c r="CU219" s="6">
        <v>1.0193749450536824</v>
      </c>
      <c r="CV219" s="6">
        <v>1.0113749450536824</v>
      </c>
      <c r="CW219" s="6">
        <v>1.0033749450536824</v>
      </c>
      <c r="CX219" s="6">
        <v>0.9963749450536824</v>
      </c>
      <c r="CY219" s="6">
        <v>0.9903749450536824</v>
      </c>
      <c r="CZ219" s="6">
        <v>0.98337494505368239</v>
      </c>
      <c r="DA219" s="6">
        <v>0.97737494505368239</v>
      </c>
      <c r="DB219" s="6">
        <v>0.97237494505368249</v>
      </c>
      <c r="DC219" s="6">
        <v>0.96637494505368249</v>
      </c>
      <c r="DD219" s="6">
        <v>0.96137494505368248</v>
      </c>
      <c r="DE219" s="6">
        <v>0.95637494505368248</v>
      </c>
      <c r="DF219" s="6">
        <v>0.94837494505368247</v>
      </c>
      <c r="DG219" s="6">
        <v>0.94137494505368247</v>
      </c>
      <c r="DH219" s="6">
        <v>0.93437494505368246</v>
      </c>
      <c r="DI219" s="6">
        <v>0.92737494505368245</v>
      </c>
      <c r="DJ219" s="6">
        <v>0.92037494505368245</v>
      </c>
      <c r="DK219" s="6">
        <v>0.91437494505368244</v>
      </c>
      <c r="DL219" s="6">
        <v>0.90837494505368244</v>
      </c>
      <c r="DM219" s="6">
        <v>0.90337494505368243</v>
      </c>
      <c r="DN219" s="6">
        <v>0.89737494505368243</v>
      </c>
      <c r="DO219" s="6">
        <v>0.89237494505368242</v>
      </c>
    </row>
    <row r="220" spans="1:119" x14ac:dyDescent="0.2">
      <c r="A220" s="5">
        <v>43921</v>
      </c>
      <c r="B220" s="1" t="s">
        <v>73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0" t="s">
        <v>74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P220" s="11" t="s">
        <v>75</v>
      </c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Q220" s="11" t="s">
        <v>76</v>
      </c>
      <c r="BR220" s="6">
        <v>0.93342918640697214</v>
      </c>
      <c r="BS220" s="6">
        <v>0.92842918640697203</v>
      </c>
      <c r="BT220" s="6">
        <v>0.9616513891325964</v>
      </c>
      <c r="BU220" s="6">
        <v>0.98683633734939757</v>
      </c>
      <c r="BV220" s="6">
        <v>1.0008122409638553</v>
      </c>
      <c r="BW220" s="6">
        <v>1.0360327827803726</v>
      </c>
      <c r="BX220" s="6">
        <v>1.1120187220108828</v>
      </c>
      <c r="BY220" s="6">
        <v>1.1824521750467167</v>
      </c>
      <c r="BZ220" s="6">
        <v>1.2375562557037938</v>
      </c>
      <c r="CA220" s="6">
        <v>1.2926603363608709</v>
      </c>
      <c r="CB220" s="6">
        <v>1.3477644170179479</v>
      </c>
      <c r="CC220" s="6">
        <v>1.402868497675025</v>
      </c>
      <c r="CD220" s="6">
        <v>1.4945865357924404</v>
      </c>
      <c r="CE220" s="6">
        <v>1.5547116261529395</v>
      </c>
      <c r="CF220" s="6">
        <v>1.6148367165134385</v>
      </c>
      <c r="CG220" s="6">
        <v>1.6749618068739376</v>
      </c>
      <c r="CH220" s="6">
        <v>1.7350868972344369</v>
      </c>
      <c r="CI220" s="6">
        <v>1.7703166687123475</v>
      </c>
      <c r="CJ220" s="6">
        <v>1.8026877803854573</v>
      </c>
      <c r="CK220" s="6">
        <v>1.8350588920585666</v>
      </c>
      <c r="CL220" s="6">
        <v>1.8578164826873906</v>
      </c>
      <c r="CM220" s="6">
        <v>1.8816732722948855</v>
      </c>
      <c r="CN220" s="6">
        <v>1.9055300619023805</v>
      </c>
      <c r="CO220" s="6">
        <v>1.9293868515098751</v>
      </c>
      <c r="CP220" s="6">
        <v>1.9532436411173701</v>
      </c>
      <c r="CQ220" s="6">
        <v>1.9768583849921866</v>
      </c>
      <c r="CR220" s="6">
        <v>2.0000889243210818</v>
      </c>
      <c r="CS220" s="6">
        <v>2.0233194636499774</v>
      </c>
      <c r="CT220" s="6">
        <v>2.046550002978873</v>
      </c>
      <c r="CU220" s="6">
        <v>2.0405500029788728</v>
      </c>
      <c r="CV220" s="6">
        <v>2.0315500029788729</v>
      </c>
      <c r="CW220" s="6">
        <v>2.022550002978873</v>
      </c>
      <c r="CX220" s="6">
        <v>2.014550002978873</v>
      </c>
      <c r="CY220" s="6">
        <v>2.0075500029788729</v>
      </c>
      <c r="CZ220" s="6">
        <v>1.9995500029788731</v>
      </c>
      <c r="DA220" s="6">
        <v>1.992550002978873</v>
      </c>
      <c r="DB220" s="6">
        <v>1.986550002978873</v>
      </c>
      <c r="DC220" s="6">
        <v>1.980550002978873</v>
      </c>
      <c r="DD220" s="6">
        <v>1.974550002978873</v>
      </c>
      <c r="DE220" s="6">
        <v>1.9685500029788729</v>
      </c>
      <c r="DF220" s="6">
        <v>1.9615500029788731</v>
      </c>
      <c r="DG220" s="6">
        <v>1.9545500029788729</v>
      </c>
      <c r="DH220" s="6">
        <v>1.947550002978873</v>
      </c>
      <c r="DI220" s="6">
        <v>1.9405500029788729</v>
      </c>
      <c r="DJ220" s="6">
        <v>1.9345500029788729</v>
      </c>
      <c r="DK220" s="6">
        <v>1.9285500029788729</v>
      </c>
      <c r="DL220" s="6">
        <v>1.9225500029788729</v>
      </c>
      <c r="DM220" s="6">
        <v>1.9165500029788729</v>
      </c>
      <c r="DN220" s="6">
        <v>1.911550002978873</v>
      </c>
      <c r="DO220" s="6">
        <v>1.9065500029788729</v>
      </c>
    </row>
    <row r="221" spans="1:119" x14ac:dyDescent="0.2">
      <c r="A221" s="5">
        <v>43951</v>
      </c>
      <c r="B221" s="20" t="s">
        <v>73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0" t="s">
        <v>74</v>
      </c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P221" s="11" t="s">
        <v>75</v>
      </c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Q221" s="11" t="s">
        <v>76</v>
      </c>
      <c r="BR221" s="6">
        <v>0.44925289324908546</v>
      </c>
      <c r="BS221" s="6">
        <v>0.38125289324908546</v>
      </c>
      <c r="BT221" s="6">
        <v>0.37709592617226467</v>
      </c>
      <c r="BU221" s="6">
        <v>0.3752432260346657</v>
      </c>
      <c r="BV221" s="6">
        <v>0.37933640911617567</v>
      </c>
      <c r="BW221" s="6">
        <v>0.39680987404615242</v>
      </c>
      <c r="BX221" s="6">
        <v>0.44544460788820445</v>
      </c>
      <c r="BY221" s="6">
        <v>0.49662068965517242</v>
      </c>
      <c r="BZ221" s="6">
        <v>0.5655862068965517</v>
      </c>
      <c r="CA221" s="6">
        <v>0.63455172413793093</v>
      </c>
      <c r="CB221" s="6">
        <v>0.70351724137931038</v>
      </c>
      <c r="CC221" s="6">
        <v>0.7724827586206896</v>
      </c>
      <c r="CD221" s="6">
        <v>0.79320868761176022</v>
      </c>
      <c r="CE221" s="6">
        <v>0.83849097743624867</v>
      </c>
      <c r="CF221" s="6">
        <v>0.88377326726073702</v>
      </c>
      <c r="CG221" s="6">
        <v>0.92905555708522547</v>
      </c>
      <c r="CH221" s="6">
        <v>0.97433784690971392</v>
      </c>
      <c r="CI221" s="6">
        <v>1.0091954849853622</v>
      </c>
      <c r="CJ221" s="6">
        <v>1.03260940529267</v>
      </c>
      <c r="CK221" s="6">
        <v>1.0560233255999776</v>
      </c>
      <c r="CL221" s="6">
        <v>1.0783966241940366</v>
      </c>
      <c r="CM221" s="6">
        <v>1.0965174533861421</v>
      </c>
      <c r="CN221" s="6">
        <v>1.1146382825782479</v>
      </c>
      <c r="CO221" s="6">
        <v>1.1327591117703535</v>
      </c>
      <c r="CP221" s="6">
        <v>1.1508799409624593</v>
      </c>
      <c r="CQ221" s="6">
        <v>1.1690007701545648</v>
      </c>
      <c r="CR221" s="6">
        <v>1.1865979331921059</v>
      </c>
      <c r="CS221" s="6">
        <v>1.2037873035536095</v>
      </c>
      <c r="CT221" s="6">
        <v>1.2209766739151129</v>
      </c>
      <c r="CU221" s="6">
        <v>1.209976673915113</v>
      </c>
      <c r="CV221" s="6">
        <v>1.195976673915113</v>
      </c>
      <c r="CW221" s="6">
        <v>1.183976673915113</v>
      </c>
      <c r="CX221" s="6">
        <v>1.171976673915113</v>
      </c>
      <c r="CY221" s="6">
        <v>1.1609766739151128</v>
      </c>
      <c r="CZ221" s="6">
        <v>1.150976673915113</v>
      </c>
      <c r="DA221" s="6">
        <v>1.1409766739151128</v>
      </c>
      <c r="DB221" s="6">
        <v>1.130976673915113</v>
      </c>
      <c r="DC221" s="6">
        <v>1.122976673915113</v>
      </c>
      <c r="DD221" s="6">
        <v>1.1139766739151129</v>
      </c>
      <c r="DE221" s="6">
        <v>1.1059766739151129</v>
      </c>
      <c r="DF221" s="6">
        <v>1.0959766739151129</v>
      </c>
      <c r="DG221" s="6">
        <v>1.086976673915113</v>
      </c>
      <c r="DH221" s="6">
        <v>1.076976673915113</v>
      </c>
      <c r="DI221" s="6">
        <v>1.068976673915113</v>
      </c>
      <c r="DJ221" s="6">
        <v>1.0599766739151129</v>
      </c>
      <c r="DK221" s="6">
        <v>1.0519766739151128</v>
      </c>
      <c r="DL221" s="6">
        <v>1.044976673915113</v>
      </c>
      <c r="DM221" s="6">
        <v>1.0369766739151129</v>
      </c>
      <c r="DN221" s="6">
        <v>1.0299766739151131</v>
      </c>
      <c r="DO221" s="6">
        <v>1.0239766739151128</v>
      </c>
    </row>
    <row r="222" spans="1:119" x14ac:dyDescent="0.2">
      <c r="A222" s="5">
        <v>43982</v>
      </c>
      <c r="B222" s="1" t="s">
        <v>73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0" t="s">
        <v>74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P222" s="11" t="s">
        <v>75</v>
      </c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Q222" s="11" t="s">
        <v>76</v>
      </c>
      <c r="BR222" s="6">
        <v>0.28606521865719436</v>
      </c>
      <c r="BS222" s="6">
        <v>0.23006521865719443</v>
      </c>
      <c r="BT222" s="6">
        <v>0.23414138473184651</v>
      </c>
      <c r="BU222" s="6">
        <v>0.25108676470588237</v>
      </c>
      <c r="BV222" s="6">
        <v>0.29824700811359028</v>
      </c>
      <c r="BW222" s="6">
        <v>0.34759999999999996</v>
      </c>
      <c r="BX222" s="6">
        <v>0.40147205387205387</v>
      </c>
      <c r="BY222" s="6">
        <v>0.46080881193282575</v>
      </c>
      <c r="BZ222" s="6">
        <v>0.54913675602378209</v>
      </c>
      <c r="CA222" s="6">
        <v>0.63746470011473866</v>
      </c>
      <c r="CB222" s="6">
        <v>0.72579264420569511</v>
      </c>
      <c r="CC222" s="6">
        <v>0.81412058829665179</v>
      </c>
      <c r="CD222" s="6">
        <v>0.81651037395176762</v>
      </c>
      <c r="CE222" s="6">
        <v>0.8664762992352073</v>
      </c>
      <c r="CF222" s="6">
        <v>0.91644222451864699</v>
      </c>
      <c r="CG222" s="6">
        <v>0.96640814980208667</v>
      </c>
      <c r="CH222" s="6">
        <v>1.0163740750855264</v>
      </c>
      <c r="CI222" s="6">
        <v>1.0522469387175626</v>
      </c>
      <c r="CJ222" s="6">
        <v>1.0778472664017569</v>
      </c>
      <c r="CK222" s="6">
        <v>1.1034475940859512</v>
      </c>
      <c r="CL222" s="6">
        <v>1.1290479217701457</v>
      </c>
      <c r="CM222" s="6">
        <v>1.1512399927709891</v>
      </c>
      <c r="CN222" s="6">
        <v>1.1717700189327929</v>
      </c>
      <c r="CO222" s="6">
        <v>1.1923000450945966</v>
      </c>
      <c r="CP222" s="6">
        <v>1.2128300712564004</v>
      </c>
      <c r="CQ222" s="6">
        <v>1.233360097418204</v>
      </c>
      <c r="CR222" s="6">
        <v>1.2524149558308943</v>
      </c>
      <c r="CS222" s="6">
        <v>1.2707263509968889</v>
      </c>
      <c r="CT222" s="6">
        <v>1.2890377461628835</v>
      </c>
      <c r="CU222" s="6">
        <v>1.2800377461628836</v>
      </c>
      <c r="CV222" s="6">
        <v>1.2670377461628834</v>
      </c>
      <c r="CW222" s="6">
        <v>1.2540377461628835</v>
      </c>
      <c r="CX222" s="6">
        <v>1.2430377461628836</v>
      </c>
      <c r="CY222" s="6">
        <v>1.2320377461628835</v>
      </c>
      <c r="CZ222" s="6">
        <v>1.2210377461628836</v>
      </c>
      <c r="DA222" s="6">
        <v>1.2120377461628835</v>
      </c>
      <c r="DB222" s="6">
        <v>1.2020377461628835</v>
      </c>
      <c r="DC222" s="6">
        <v>1.1940377461628835</v>
      </c>
      <c r="DD222" s="6">
        <v>1.1850377461628836</v>
      </c>
      <c r="DE222" s="6">
        <v>1.1770377461628836</v>
      </c>
      <c r="DF222" s="6">
        <v>1.1700377461628835</v>
      </c>
      <c r="DG222" s="6">
        <v>1.1630377461628836</v>
      </c>
      <c r="DH222" s="6">
        <v>1.1570377461628836</v>
      </c>
      <c r="DI222" s="6">
        <v>1.1510377461628836</v>
      </c>
      <c r="DJ222" s="6">
        <v>1.1450377461628836</v>
      </c>
      <c r="DK222" s="6">
        <v>1.1390377461628836</v>
      </c>
      <c r="DL222" s="6">
        <v>1.1330377461628836</v>
      </c>
      <c r="DM222" s="6">
        <v>1.1280377461628834</v>
      </c>
      <c r="DN222" s="6">
        <v>1.1230377461628835</v>
      </c>
      <c r="DO222" s="6">
        <v>1.1180377461628836</v>
      </c>
    </row>
    <row r="223" spans="1:119" x14ac:dyDescent="0.2">
      <c r="A223" s="5">
        <v>44012</v>
      </c>
      <c r="B223" s="20" t="s">
        <v>73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0" t="s">
        <v>74</v>
      </c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P223" s="11" t="s">
        <v>75</v>
      </c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Q223" s="11" t="s">
        <v>76</v>
      </c>
      <c r="BR223" s="6">
        <v>7.7953895720345834E-2</v>
      </c>
      <c r="BS223" s="6">
        <v>3.9953895720345807E-2</v>
      </c>
      <c r="BT223" s="6">
        <v>5.9070042420662626E-2</v>
      </c>
      <c r="BU223" s="6">
        <v>8.5543415713758772E-2</v>
      </c>
      <c r="BV223" s="6">
        <v>0.14387718817515943</v>
      </c>
      <c r="BW223" s="6">
        <v>0.20227582483503301</v>
      </c>
      <c r="BX223" s="6">
        <v>0.26083334410041065</v>
      </c>
      <c r="BY223" s="6">
        <v>0.32389549380151739</v>
      </c>
      <c r="BZ223" s="6">
        <v>0.41913567133830376</v>
      </c>
      <c r="CA223" s="6">
        <v>0.51437584887509014</v>
      </c>
      <c r="CB223" s="6">
        <v>0.60961602641187651</v>
      </c>
      <c r="CC223" s="6">
        <v>0.704856203948663</v>
      </c>
      <c r="CD223" s="6">
        <v>0.69829704736754961</v>
      </c>
      <c r="CE223" s="6">
        <v>0.74957720128200866</v>
      </c>
      <c r="CF223" s="6">
        <v>0.80085735519646772</v>
      </c>
      <c r="CG223" s="6">
        <v>0.85213750911092689</v>
      </c>
      <c r="CH223" s="6">
        <v>0.90341766302538584</v>
      </c>
      <c r="CI223" s="6">
        <v>0.95358858306921024</v>
      </c>
      <c r="CJ223" s="6">
        <v>0.98021909541400831</v>
      </c>
      <c r="CK223" s="6">
        <v>1.0068496077588063</v>
      </c>
      <c r="CL223" s="6">
        <v>1.0334801201036043</v>
      </c>
      <c r="CM223" s="6">
        <v>1.0566320187483271</v>
      </c>
      <c r="CN223" s="6">
        <v>1.0768384984060055</v>
      </c>
      <c r="CO223" s="6">
        <v>1.0970449780636842</v>
      </c>
      <c r="CP223" s="6">
        <v>1.1172514577213626</v>
      </c>
      <c r="CQ223" s="6">
        <v>1.137457937379041</v>
      </c>
      <c r="CR223" s="6">
        <v>1.1580928523208058</v>
      </c>
      <c r="CS223" s="6">
        <v>1.1770671338649197</v>
      </c>
      <c r="CT223" s="6">
        <v>1.1960414154090337</v>
      </c>
      <c r="CU223" s="6">
        <v>1.1880414154090337</v>
      </c>
      <c r="CV223" s="6">
        <v>1.1800414154090337</v>
      </c>
      <c r="CW223" s="6">
        <v>1.1720414154090337</v>
      </c>
      <c r="CX223" s="6">
        <v>1.1650414154090338</v>
      </c>
      <c r="CY223" s="6">
        <v>1.1580414154090337</v>
      </c>
      <c r="CZ223" s="6">
        <v>1.1520414154090337</v>
      </c>
      <c r="DA223" s="6">
        <v>1.1460414154090337</v>
      </c>
      <c r="DB223" s="6">
        <v>1.1400414154090337</v>
      </c>
      <c r="DC223" s="6">
        <v>1.1340414154090337</v>
      </c>
      <c r="DD223" s="6">
        <v>1.1290414154090338</v>
      </c>
      <c r="DE223" s="6">
        <v>1.1240414154090337</v>
      </c>
      <c r="DF223" s="6">
        <v>1.1190414154090338</v>
      </c>
      <c r="DG223" s="6">
        <v>1.1150414154090338</v>
      </c>
      <c r="DH223" s="6">
        <v>1.1100414154090337</v>
      </c>
      <c r="DI223" s="6">
        <v>1.1060414154090337</v>
      </c>
      <c r="DJ223" s="6">
        <v>1.1020414154090337</v>
      </c>
      <c r="DK223" s="6">
        <v>1.0980414154090337</v>
      </c>
      <c r="DL223" s="6">
        <v>1.0950414154090338</v>
      </c>
      <c r="DM223" s="6">
        <v>1.0910414154090338</v>
      </c>
      <c r="DN223" s="6">
        <v>1.0880414154090337</v>
      </c>
      <c r="DO223" s="6">
        <v>1.0850414154090338</v>
      </c>
    </row>
    <row r="224" spans="1:119" x14ac:dyDescent="0.2">
      <c r="A224" s="5">
        <v>44043</v>
      </c>
      <c r="B224" s="1" t="s">
        <v>73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0" t="s">
        <v>74</v>
      </c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P224" s="11" t="s">
        <v>75</v>
      </c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Q224" s="11" t="s">
        <v>76</v>
      </c>
      <c r="BR224" s="6">
        <v>-0.10304491040792985</v>
      </c>
      <c r="BS224" s="6">
        <v>-0.11504491040792986</v>
      </c>
      <c r="BT224" s="6">
        <v>-9.1026610751048426E-2</v>
      </c>
      <c r="BU224" s="6">
        <v>-6.1010951008645543E-2</v>
      </c>
      <c r="BV224" s="6">
        <v>-1.2543568247314642E-2</v>
      </c>
      <c r="BW224" s="6">
        <v>3.7185784581738671E-2</v>
      </c>
      <c r="BX224" s="6">
        <v>8.940010934937126E-2</v>
      </c>
      <c r="BY224" s="6">
        <v>0.1479544777041216</v>
      </c>
      <c r="BZ224" s="6">
        <v>0.24481699674723104</v>
      </c>
      <c r="CA224" s="6">
        <v>0.3416795157903405</v>
      </c>
      <c r="CB224" s="6">
        <v>0.43854203483344995</v>
      </c>
      <c r="CC224" s="6">
        <v>0.53540455387655939</v>
      </c>
      <c r="CD224" s="6">
        <v>0.51460287282902739</v>
      </c>
      <c r="CE224" s="6">
        <v>0.56284297117439486</v>
      </c>
      <c r="CF224" s="6">
        <v>0.61108306951976232</v>
      </c>
      <c r="CG224" s="6">
        <v>0.65932316786512979</v>
      </c>
      <c r="CH224" s="6">
        <v>0.70756326621049725</v>
      </c>
      <c r="CI224" s="6">
        <v>0.75580336455586472</v>
      </c>
      <c r="CJ224" s="6">
        <v>0.78608922989942409</v>
      </c>
      <c r="CK224" s="6">
        <v>0.8107270763691401</v>
      </c>
      <c r="CL224" s="6">
        <v>0.83536492283885599</v>
      </c>
      <c r="CM224" s="6">
        <v>0.85840321517553353</v>
      </c>
      <c r="CN224" s="6">
        <v>0.87674112413820549</v>
      </c>
      <c r="CO224" s="6">
        <v>0.89507903310087755</v>
      </c>
      <c r="CP224" s="6">
        <v>0.9134169420635494</v>
      </c>
      <c r="CQ224" s="6">
        <v>0.93175485102622146</v>
      </c>
      <c r="CR224" s="6">
        <v>0.95009275998889331</v>
      </c>
      <c r="CS224" s="6">
        <v>0.96843066895156538</v>
      </c>
      <c r="CT224" s="6">
        <v>0.98614190183902473</v>
      </c>
      <c r="CU224" s="6">
        <v>1.0035317380706641</v>
      </c>
      <c r="CV224" s="6">
        <v>1.0209215743023035</v>
      </c>
      <c r="CW224" s="6">
        <v>1.038311410533943</v>
      </c>
      <c r="CX224" s="6">
        <v>1.030311410533943</v>
      </c>
      <c r="CY224" s="6">
        <v>1.0233114105339429</v>
      </c>
      <c r="CZ224" s="6">
        <v>1.016311410533943</v>
      </c>
      <c r="DA224" s="6">
        <v>1.0093114105339429</v>
      </c>
      <c r="DB224" s="6">
        <v>1.0033114105339429</v>
      </c>
      <c r="DC224" s="6">
        <v>0.99731141053394301</v>
      </c>
      <c r="DD224" s="6">
        <v>0.99231141053394301</v>
      </c>
      <c r="DE224" s="6">
        <v>0.986311410533943</v>
      </c>
      <c r="DF224" s="6">
        <v>0.980311410533943</v>
      </c>
      <c r="DG224" s="6">
        <v>0.97431141053394299</v>
      </c>
      <c r="DH224" s="6">
        <v>0.96831141053394298</v>
      </c>
      <c r="DI224" s="6">
        <v>0.96231141053394298</v>
      </c>
      <c r="DJ224" s="6">
        <v>0.95631141053394297</v>
      </c>
      <c r="DK224" s="6">
        <v>0.95131141053394308</v>
      </c>
      <c r="DL224" s="6">
        <v>0.94631141053394296</v>
      </c>
      <c r="DM224" s="6">
        <v>0.94231141053394296</v>
      </c>
      <c r="DN224" s="6">
        <v>0.93731141053394307</v>
      </c>
      <c r="DO224" s="6">
        <v>0.93331141053394306</v>
      </c>
    </row>
    <row r="225" spans="1:119" x14ac:dyDescent="0.2">
      <c r="A225" s="5">
        <v>44074</v>
      </c>
      <c r="B225" s="20" t="s">
        <v>73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0" t="s">
        <v>74</v>
      </c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P225" s="11" t="s">
        <v>75</v>
      </c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Q225" s="11" t="s">
        <v>76</v>
      </c>
      <c r="BR225" s="6">
        <v>-0.13717565146579808</v>
      </c>
      <c r="BS225" s="6">
        <v>-0.12917565146579804</v>
      </c>
      <c r="BT225" s="6">
        <v>-8.4285586319218245E-2</v>
      </c>
      <c r="BU225" s="6">
        <v>-3.7689625424389153E-2</v>
      </c>
      <c r="BV225" s="6">
        <v>2.3478070907775348E-2</v>
      </c>
      <c r="BW225" s="6">
        <v>8.4660579888957407E-2</v>
      </c>
      <c r="BX225" s="6">
        <v>0.14587635362786502</v>
      </c>
      <c r="BY225" s="6">
        <v>0.21591586486320574</v>
      </c>
      <c r="BZ225" s="6">
        <v>0.32107455442100313</v>
      </c>
      <c r="CA225" s="6">
        <v>0.42623324397880052</v>
      </c>
      <c r="CB225" s="6">
        <v>0.53139193353659786</v>
      </c>
      <c r="CC225" s="6">
        <v>0.63655062309439525</v>
      </c>
      <c r="CD225" s="6">
        <v>0.60015802989952194</v>
      </c>
      <c r="CE225" s="6">
        <v>0.65184091627349994</v>
      </c>
      <c r="CF225" s="6">
        <v>0.70352380264747805</v>
      </c>
      <c r="CG225" s="6">
        <v>0.75520668902145605</v>
      </c>
      <c r="CH225" s="6">
        <v>0.80688957539543416</v>
      </c>
      <c r="CI225" s="6">
        <v>0.85618311121178858</v>
      </c>
      <c r="CJ225" s="6">
        <v>0.88279411345540582</v>
      </c>
      <c r="CK225" s="6">
        <v>0.90940511569902283</v>
      </c>
      <c r="CL225" s="6">
        <v>0.93601611794263984</v>
      </c>
      <c r="CM225" s="6">
        <v>0.95884906567445216</v>
      </c>
      <c r="CN225" s="6">
        <v>0.97888038398946486</v>
      </c>
      <c r="CO225" s="6">
        <v>0.99891170230447734</v>
      </c>
      <c r="CP225" s="6">
        <v>1.01894302061949</v>
      </c>
      <c r="CQ225" s="6">
        <v>1.0389743389345028</v>
      </c>
      <c r="CR225" s="6">
        <v>1.0590056572495155</v>
      </c>
      <c r="CS225" s="6">
        <v>1.0788377060042049</v>
      </c>
      <c r="CT225" s="6">
        <v>1.0972658902860479</v>
      </c>
      <c r="CU225" s="6">
        <v>1.1156940745678905</v>
      </c>
      <c r="CV225" s="6">
        <v>1.1341222588497335</v>
      </c>
      <c r="CW225" s="6">
        <v>1.1271222588497336</v>
      </c>
      <c r="CX225" s="6">
        <v>1.1211222588497336</v>
      </c>
      <c r="CY225" s="6">
        <v>1.1151222588497336</v>
      </c>
      <c r="CZ225" s="6">
        <v>1.1091222588497336</v>
      </c>
      <c r="DA225" s="6">
        <v>1.1041222588497335</v>
      </c>
      <c r="DB225" s="6">
        <v>1.0991222588497336</v>
      </c>
      <c r="DC225" s="6">
        <v>1.0941222588497335</v>
      </c>
      <c r="DD225" s="6">
        <v>1.0891222588497336</v>
      </c>
      <c r="DE225" s="6">
        <v>1.0851222588497336</v>
      </c>
      <c r="DF225" s="6">
        <v>1.0791222588497336</v>
      </c>
      <c r="DG225" s="6">
        <v>1.0741222588497334</v>
      </c>
      <c r="DH225" s="6">
        <v>1.0691222588497336</v>
      </c>
      <c r="DI225" s="6">
        <v>1.0641222588497334</v>
      </c>
      <c r="DJ225" s="6">
        <v>1.0591222588497335</v>
      </c>
      <c r="DK225" s="6">
        <v>1.0551222588497335</v>
      </c>
      <c r="DL225" s="6">
        <v>1.0501222588497334</v>
      </c>
      <c r="DM225" s="6">
        <v>1.0461222588497334</v>
      </c>
      <c r="DN225" s="6">
        <v>1.0421222588497334</v>
      </c>
      <c r="DO225" s="6">
        <v>1.0381222588497336</v>
      </c>
    </row>
    <row r="226" spans="1:119" x14ac:dyDescent="0.2">
      <c r="A226" s="5">
        <v>44104</v>
      </c>
      <c r="B226" s="1" t="s">
        <v>73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0" t="s">
        <v>74</v>
      </c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P226" s="11" t="s">
        <v>75</v>
      </c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Q226" s="11" t="s">
        <v>76</v>
      </c>
      <c r="BR226" s="6">
        <v>-0.15290862944162437</v>
      </c>
      <c r="BS226" s="6">
        <v>-0.15390862944162437</v>
      </c>
      <c r="BT226" s="6">
        <v>-0.11329949238578681</v>
      </c>
      <c r="BU226" s="6">
        <v>-7.0898876404494382E-2</v>
      </c>
      <c r="BV226" s="6">
        <v>-2.0337078651685377E-2</v>
      </c>
      <c r="BW226" s="6">
        <v>3.1052631578947377E-2</v>
      </c>
      <c r="BX226" s="6">
        <v>8.3684210526315791E-2</v>
      </c>
      <c r="BY226" s="6">
        <v>0.15022821576763479</v>
      </c>
      <c r="BZ226" s="6">
        <v>0.24773858921161823</v>
      </c>
      <c r="CA226" s="6">
        <v>0.34524896265560162</v>
      </c>
      <c r="CB226" s="6">
        <v>0.44275933609958507</v>
      </c>
      <c r="CC226" s="6">
        <v>0.54026970954356845</v>
      </c>
      <c r="CD226" s="6">
        <v>0.50554284317791831</v>
      </c>
      <c r="CE226" s="6">
        <v>0.55349770918638086</v>
      </c>
      <c r="CF226" s="6">
        <v>0.60145257519484352</v>
      </c>
      <c r="CG226" s="6">
        <v>0.64940744120330618</v>
      </c>
      <c r="CH226" s="6">
        <v>0.69736230721176873</v>
      </c>
      <c r="CI226" s="6">
        <v>0.74531717322023139</v>
      </c>
      <c r="CJ226" s="6">
        <v>0.7729447484242824</v>
      </c>
      <c r="CK226" s="6">
        <v>0.79753491235870855</v>
      </c>
      <c r="CL226" s="6">
        <v>0.82212507629313469</v>
      </c>
      <c r="CM226" s="6">
        <v>0.84553089763806621</v>
      </c>
      <c r="CN226" s="6">
        <v>0.86448133495585044</v>
      </c>
      <c r="CO226" s="6">
        <v>0.88343177227363467</v>
      </c>
      <c r="CP226" s="6">
        <v>0.9023822095914189</v>
      </c>
      <c r="CQ226" s="6">
        <v>0.92133264690920325</v>
      </c>
      <c r="CR226" s="6">
        <v>0.94028308422698736</v>
      </c>
      <c r="CS226" s="6">
        <v>0.95923352154477182</v>
      </c>
      <c r="CT226" s="6">
        <v>0.97755620776211583</v>
      </c>
      <c r="CU226" s="6">
        <v>0.99471307050721391</v>
      </c>
      <c r="CV226" s="6">
        <v>1.0118699332523118</v>
      </c>
      <c r="CW226" s="6">
        <v>1.02902679599741</v>
      </c>
      <c r="CX226" s="6">
        <v>1.0220267959974099</v>
      </c>
      <c r="CY226" s="6">
        <v>1.0160267959974099</v>
      </c>
      <c r="CZ226" s="6">
        <v>1.00902679599741</v>
      </c>
      <c r="DA226" s="6">
        <v>1.00302679599741</v>
      </c>
      <c r="DB226" s="6">
        <v>0.99802679599740984</v>
      </c>
      <c r="DC226" s="6">
        <v>0.99202679599740984</v>
      </c>
      <c r="DD226" s="6">
        <v>0.98702679599740994</v>
      </c>
      <c r="DE226" s="6">
        <v>0.98302679599740994</v>
      </c>
      <c r="DF226" s="6">
        <v>0.97602679599740993</v>
      </c>
      <c r="DG226" s="6">
        <v>0.96902679599740993</v>
      </c>
      <c r="DH226" s="6">
        <v>0.96302679599740992</v>
      </c>
      <c r="DI226" s="6">
        <v>0.95702679599740992</v>
      </c>
      <c r="DJ226" s="6">
        <v>0.95202679599740991</v>
      </c>
      <c r="DK226" s="6">
        <v>0.94602679599740991</v>
      </c>
      <c r="DL226" s="6">
        <v>0.9410267959974099</v>
      </c>
      <c r="DM226" s="6">
        <v>0.9360267959974099</v>
      </c>
      <c r="DN226" s="6">
        <v>0.9320267959974099</v>
      </c>
      <c r="DO226" s="6">
        <v>0.92702679599740989</v>
      </c>
    </row>
    <row r="227" spans="1:119" x14ac:dyDescent="0.2">
      <c r="A227" s="5">
        <v>44135</v>
      </c>
      <c r="B227" s="20" t="s">
        <v>73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0" t="s">
        <v>74</v>
      </c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P227" s="11" t="s">
        <v>75</v>
      </c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Q227" s="11" t="s">
        <v>76</v>
      </c>
      <c r="BR227" s="6">
        <v>-0.24067309444275736</v>
      </c>
      <c r="BS227" s="6">
        <v>-0.25067309444275737</v>
      </c>
      <c r="BT227" s="6">
        <v>-0.2076525458042312</v>
      </c>
      <c r="BU227" s="6">
        <v>-0.16267041523435366</v>
      </c>
      <c r="BV227" s="6">
        <v>-0.10526876739237191</v>
      </c>
      <c r="BW227" s="6">
        <v>-5.3735054233974205E-2</v>
      </c>
      <c r="BX227" s="6">
        <v>-1.5654890368232394E-2</v>
      </c>
      <c r="BY227" s="6">
        <v>3.0446162122657761E-2</v>
      </c>
      <c r="BZ227" s="6">
        <v>0.12007445339937878</v>
      </c>
      <c r="CA227" s="6">
        <v>0.20970274467609978</v>
      </c>
      <c r="CB227" s="6">
        <v>0.29933103595282079</v>
      </c>
      <c r="CC227" s="6">
        <v>0.3889593272295418</v>
      </c>
      <c r="CD227" s="6">
        <v>0.36886946993816577</v>
      </c>
      <c r="CE227" s="6">
        <v>0.41828754911276983</v>
      </c>
      <c r="CF227" s="6">
        <v>0.46770562828737389</v>
      </c>
      <c r="CG227" s="6">
        <v>0.517123707461978</v>
      </c>
      <c r="CH227" s="6">
        <v>0.56654178663658206</v>
      </c>
      <c r="CI227" s="6">
        <v>0.61595986581118611</v>
      </c>
      <c r="CJ227" s="6">
        <v>0.6457213817457842</v>
      </c>
      <c r="CK227" s="6">
        <v>0.67038308404380642</v>
      </c>
      <c r="CL227" s="6">
        <v>0.69504478634182876</v>
      </c>
      <c r="CM227" s="6">
        <v>0.719425153975912</v>
      </c>
      <c r="CN227" s="6">
        <v>0.73813897754372426</v>
      </c>
      <c r="CO227" s="6">
        <v>0.75685280111153652</v>
      </c>
      <c r="CP227" s="6">
        <v>0.77556662467934867</v>
      </c>
      <c r="CQ227" s="6">
        <v>0.79428044824716093</v>
      </c>
      <c r="CR227" s="6">
        <v>0.81299427181497319</v>
      </c>
      <c r="CS227" s="6">
        <v>0.83170809538278534</v>
      </c>
      <c r="CT227" s="6">
        <v>0.85013322995765739</v>
      </c>
      <c r="CU227" s="6">
        <v>0.86697244967520892</v>
      </c>
      <c r="CV227" s="6">
        <v>0.88381166939276035</v>
      </c>
      <c r="CW227" s="6">
        <v>0.90065088911031177</v>
      </c>
      <c r="CX227" s="6">
        <v>0.89265088911031176</v>
      </c>
      <c r="CY227" s="6">
        <v>0.88565088911031176</v>
      </c>
      <c r="CZ227" s="6">
        <v>0.87965088911031175</v>
      </c>
      <c r="DA227" s="6">
        <v>0.87265088911031174</v>
      </c>
      <c r="DB227" s="6">
        <v>0.86665088911031174</v>
      </c>
      <c r="DC227" s="6">
        <v>0.86165088911031174</v>
      </c>
      <c r="DD227" s="6">
        <v>0.85565088911031173</v>
      </c>
      <c r="DE227" s="6">
        <v>0.85065088911031173</v>
      </c>
      <c r="DF227" s="6">
        <v>0.84365088911031172</v>
      </c>
      <c r="DG227" s="6">
        <v>0.83765088911031171</v>
      </c>
      <c r="DH227" s="6">
        <v>0.83165088911031171</v>
      </c>
      <c r="DI227" s="6">
        <v>0.8256508891103117</v>
      </c>
      <c r="DJ227" s="6">
        <v>0.8206508891103117</v>
      </c>
      <c r="DK227" s="6">
        <v>0.81465088911031169</v>
      </c>
      <c r="DL227" s="6">
        <v>0.8096508891103118</v>
      </c>
      <c r="DM227" s="6">
        <v>0.80465088911031168</v>
      </c>
      <c r="DN227" s="6">
        <v>0.80065088911031168</v>
      </c>
      <c r="DO227" s="6">
        <v>0.79565088911031179</v>
      </c>
    </row>
    <row r="228" spans="1:119" x14ac:dyDescent="0.2">
      <c r="A228" s="5">
        <v>44165</v>
      </c>
      <c r="B228" s="1" t="s">
        <v>73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0" t="s">
        <v>74</v>
      </c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P228" s="11" t="s">
        <v>75</v>
      </c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Q228" s="11" t="s">
        <v>76</v>
      </c>
      <c r="BR228" s="6">
        <v>-0.29091919191919191</v>
      </c>
      <c r="BS228" s="6">
        <v>-0.29191919191919191</v>
      </c>
      <c r="BT228" s="6">
        <v>-0.24141414141414141</v>
      </c>
      <c r="BU228" s="6">
        <v>-0.19119565217391307</v>
      </c>
      <c r="BV228" s="6">
        <v>-0.14228260869565218</v>
      </c>
      <c r="BW228" s="6">
        <v>-9.8720379146919432E-2</v>
      </c>
      <c r="BX228" s="6">
        <v>-6.5545023696682456E-2</v>
      </c>
      <c r="BY228" s="6">
        <v>-2.2016460905349765E-2</v>
      </c>
      <c r="BZ228" s="6">
        <v>5.6172839506172856E-2</v>
      </c>
      <c r="CA228" s="6">
        <v>0.13436213991769547</v>
      </c>
      <c r="CB228" s="6">
        <v>0.21255144032921813</v>
      </c>
      <c r="CC228" s="6">
        <v>0.29074074074074069</v>
      </c>
      <c r="CD228" s="6">
        <v>0.30145980713842113</v>
      </c>
      <c r="CE228" s="6">
        <v>0.35027431201987158</v>
      </c>
      <c r="CF228" s="6">
        <v>0.39908881690132209</v>
      </c>
      <c r="CG228" s="6">
        <v>0.44790332178277253</v>
      </c>
      <c r="CH228" s="6">
        <v>0.49671782666422304</v>
      </c>
      <c r="CI228" s="6">
        <v>0.54553233154567349</v>
      </c>
      <c r="CJ228" s="6">
        <v>0.57234245308382858</v>
      </c>
      <c r="CK228" s="6">
        <v>0.59615197689335231</v>
      </c>
      <c r="CL228" s="6">
        <v>0.61996150070287626</v>
      </c>
      <c r="CM228" s="6">
        <v>0.64343685575717857</v>
      </c>
      <c r="CN228" s="6">
        <v>0.66390469201448865</v>
      </c>
      <c r="CO228" s="6">
        <v>0.68437252827179851</v>
      </c>
      <c r="CP228" s="6">
        <v>0.70484036452910848</v>
      </c>
      <c r="CQ228" s="6">
        <v>0.72530820078641844</v>
      </c>
      <c r="CR228" s="6">
        <v>0.7457760370437283</v>
      </c>
      <c r="CS228" s="6">
        <v>0.76624387330103827</v>
      </c>
      <c r="CT228" s="6">
        <v>0.78599766706815655</v>
      </c>
      <c r="CU228" s="6">
        <v>0.8037191860554983</v>
      </c>
      <c r="CV228" s="6">
        <v>0.82144070504284006</v>
      </c>
      <c r="CW228" s="6">
        <v>0.83916222403018181</v>
      </c>
      <c r="CX228" s="6">
        <v>0.83316222403018181</v>
      </c>
      <c r="CY228" s="6">
        <v>0.8261622240301818</v>
      </c>
      <c r="CZ228" s="6">
        <v>0.8201622240301818</v>
      </c>
      <c r="DA228" s="6">
        <v>0.81516222403018179</v>
      </c>
      <c r="DB228" s="6">
        <v>0.80916222403018179</v>
      </c>
      <c r="DC228" s="6">
        <v>0.80416222403018178</v>
      </c>
      <c r="DD228" s="6">
        <v>0.79916222403018189</v>
      </c>
      <c r="DE228" s="6">
        <v>0.79516222403018189</v>
      </c>
      <c r="DF228" s="6">
        <v>0.78916222403018188</v>
      </c>
      <c r="DG228" s="6">
        <v>0.78316222403018187</v>
      </c>
      <c r="DH228" s="6">
        <v>0.77816222403018187</v>
      </c>
      <c r="DI228" s="6">
        <v>0.77316222403018187</v>
      </c>
      <c r="DJ228" s="6">
        <v>0.76816222403018186</v>
      </c>
      <c r="DK228" s="6">
        <v>0.76316222403018186</v>
      </c>
      <c r="DL228" s="6">
        <v>0.75916222403018185</v>
      </c>
      <c r="DM228" s="6">
        <v>0.75516222403018185</v>
      </c>
      <c r="DN228" s="6">
        <v>0.75116222403018185</v>
      </c>
      <c r="DO228" s="6">
        <v>0.74716222403018184</v>
      </c>
    </row>
    <row r="229" spans="1:119" x14ac:dyDescent="0.2">
      <c r="A229" s="5">
        <v>44196</v>
      </c>
      <c r="B229" s="20" t="s">
        <v>73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0" t="s">
        <v>74</v>
      </c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P229" s="11" t="s">
        <v>75</v>
      </c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Q229" s="11" t="s">
        <v>76</v>
      </c>
      <c r="BR229" s="6">
        <v>-0.27147699792226221</v>
      </c>
      <c r="BS229" s="6">
        <v>-0.26747699792226221</v>
      </c>
      <c r="BT229" s="6">
        <v>-0.22202014898900319</v>
      </c>
      <c r="BU229" s="6">
        <v>-0.17496484130899526</v>
      </c>
      <c r="BV229" s="6">
        <v>-0.11855964479526394</v>
      </c>
      <c r="BW229" s="6">
        <v>-7.1376429039199177E-2</v>
      </c>
      <c r="BX229" s="6">
        <v>-4.3637632145195983E-2</v>
      </c>
      <c r="BY229" s="6">
        <v>-7.3803786401913053E-3</v>
      </c>
      <c r="BZ229" s="6">
        <v>6.667955262576121E-2</v>
      </c>
      <c r="CA229" s="6">
        <v>0.14073948389171373</v>
      </c>
      <c r="CB229" s="6">
        <v>0.21479941515766623</v>
      </c>
      <c r="CC229" s="6">
        <v>0.28885934642361877</v>
      </c>
      <c r="CD229" s="6">
        <v>0.30977013250706897</v>
      </c>
      <c r="CE229" s="6">
        <v>0.35858537556545189</v>
      </c>
      <c r="CF229" s="6">
        <v>0.40740061862383475</v>
      </c>
      <c r="CG229" s="6">
        <v>0.45621586168221762</v>
      </c>
      <c r="CH229" s="6">
        <v>0.50503110474060053</v>
      </c>
      <c r="CI229" s="6">
        <v>0.55384634779898334</v>
      </c>
      <c r="CJ229" s="6">
        <v>0.58681860555997511</v>
      </c>
      <c r="CK229" s="6">
        <v>0.61123374805253139</v>
      </c>
      <c r="CL229" s="6">
        <v>0.63564889054508789</v>
      </c>
      <c r="CM229" s="6">
        <v>0.65948074893704778</v>
      </c>
      <c r="CN229" s="6">
        <v>0.67914602090357501</v>
      </c>
      <c r="CO229" s="6">
        <v>0.69881129287010224</v>
      </c>
      <c r="CP229" s="6">
        <v>0.71847656483662936</v>
      </c>
      <c r="CQ229" s="6">
        <v>0.73814183680315659</v>
      </c>
      <c r="CR229" s="6">
        <v>0.75780710876968382</v>
      </c>
      <c r="CS229" s="6">
        <v>0.77747238073621094</v>
      </c>
      <c r="CT229" s="6">
        <v>0.79755443675826532</v>
      </c>
      <c r="CU229" s="6">
        <v>0.81818717403474395</v>
      </c>
      <c r="CV229" s="6">
        <v>0.83881991131122258</v>
      </c>
      <c r="CW229" s="6">
        <v>0.85945264858770121</v>
      </c>
      <c r="CX229" s="6">
        <v>0.8514526485877012</v>
      </c>
      <c r="CY229" s="6">
        <v>0.8444526485877013</v>
      </c>
      <c r="CZ229" s="6">
        <v>0.8374526485877013</v>
      </c>
      <c r="DA229" s="6">
        <v>0.83145264858770129</v>
      </c>
      <c r="DB229" s="6">
        <v>0.82445264858770129</v>
      </c>
      <c r="DC229" s="6">
        <v>0.81945264858770128</v>
      </c>
      <c r="DD229" s="6">
        <v>0.81345264858770128</v>
      </c>
      <c r="DE229" s="6">
        <v>0.80845264858770127</v>
      </c>
      <c r="DF229" s="6">
        <v>0.80245264858770127</v>
      </c>
      <c r="DG229" s="6">
        <v>0.79745264858770126</v>
      </c>
      <c r="DH229" s="6">
        <v>0.79245264858770126</v>
      </c>
      <c r="DI229" s="6">
        <v>0.78745264858770125</v>
      </c>
      <c r="DJ229" s="6">
        <v>0.78345264858770125</v>
      </c>
      <c r="DK229" s="6">
        <v>0.77845264858770125</v>
      </c>
      <c r="DL229" s="6">
        <v>0.77445264858770124</v>
      </c>
      <c r="DM229" s="6">
        <v>0.77045264858770124</v>
      </c>
      <c r="DN229" s="6">
        <v>0.76645264858770124</v>
      </c>
      <c r="DO229" s="6">
        <v>0.76345264858770123</v>
      </c>
    </row>
    <row r="230" spans="1:119" x14ac:dyDescent="0.2">
      <c r="A230" s="5">
        <v>44227</v>
      </c>
      <c r="B230" s="1" t="s">
        <v>73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0" t="s">
        <v>74</v>
      </c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P230" s="11" t="s">
        <v>75</v>
      </c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Q230" s="11" t="s">
        <v>76</v>
      </c>
      <c r="BR230" s="6">
        <v>-0.28080301507537686</v>
      </c>
      <c r="BS230" s="6">
        <v>-0.27980301507537686</v>
      </c>
      <c r="BT230" s="6">
        <v>-0.22613467336683415</v>
      </c>
      <c r="BU230" s="6">
        <v>-0.16973551912568305</v>
      </c>
      <c r="BV230" s="6">
        <v>-0.10241311475409834</v>
      </c>
      <c r="BW230" s="6">
        <v>-4.4142857142857143E-2</v>
      </c>
      <c r="BX230" s="6">
        <v>-1.2857142857142958E-3</v>
      </c>
      <c r="BY230" s="6">
        <v>4.9905482041587873E-2</v>
      </c>
      <c r="BZ230" s="6">
        <v>0.12362948960302454</v>
      </c>
      <c r="CA230" s="6">
        <v>0.19735349716446124</v>
      </c>
      <c r="CB230" s="6">
        <v>0.27107750472589792</v>
      </c>
      <c r="CC230" s="6">
        <v>0.34480151228733458</v>
      </c>
      <c r="CD230" s="6">
        <v>0.41852551984877123</v>
      </c>
      <c r="CE230" s="6">
        <v>0.44612764172536906</v>
      </c>
      <c r="CF230" s="6">
        <v>0.49964876848593243</v>
      </c>
      <c r="CG230" s="6">
        <v>0.55316989524649585</v>
      </c>
      <c r="CH230" s="6">
        <v>0.60669102200705916</v>
      </c>
      <c r="CI230" s="6">
        <v>0.66021214876762258</v>
      </c>
      <c r="CJ230" s="6">
        <v>0.6872471794646251</v>
      </c>
      <c r="CK230" s="6">
        <v>0.71288820510565087</v>
      </c>
      <c r="CL230" s="6">
        <v>0.73852923074667642</v>
      </c>
      <c r="CM230" s="6">
        <v>0.7622215384389841</v>
      </c>
      <c r="CN230" s="6">
        <v>0.78343365965110534</v>
      </c>
      <c r="CO230" s="6">
        <v>0.80464578086322658</v>
      </c>
      <c r="CP230" s="6">
        <v>0.82585790207534782</v>
      </c>
      <c r="CQ230" s="6">
        <v>0.84707002328746905</v>
      </c>
      <c r="CR230" s="6">
        <v>0.86828214449959007</v>
      </c>
      <c r="CS230" s="6">
        <v>0.88949426571171131</v>
      </c>
      <c r="CT230" s="6">
        <v>0.91057241563196656</v>
      </c>
      <c r="CU230" s="6">
        <v>0.93162504721091399</v>
      </c>
      <c r="CV230" s="6">
        <v>0.9526776787898612</v>
      </c>
      <c r="CW230" s="6">
        <v>0.9466776787898612</v>
      </c>
      <c r="CX230" s="6">
        <v>0.93967767878986119</v>
      </c>
      <c r="CY230" s="6">
        <v>0.93467767878986119</v>
      </c>
      <c r="CZ230" s="6">
        <v>0.92867767878986118</v>
      </c>
      <c r="DA230" s="6">
        <v>0.92367767878986118</v>
      </c>
      <c r="DB230" s="6">
        <v>0.91867767878986117</v>
      </c>
      <c r="DC230" s="6">
        <v>0.91367767878986128</v>
      </c>
      <c r="DD230" s="6">
        <v>0.90967767878986128</v>
      </c>
      <c r="DE230" s="6">
        <v>0.90567767878986127</v>
      </c>
      <c r="DF230" s="6">
        <v>0.90067767878986127</v>
      </c>
      <c r="DG230" s="6">
        <v>0.89567767878986126</v>
      </c>
      <c r="DH230" s="6">
        <v>0.89167767878986126</v>
      </c>
      <c r="DI230" s="6">
        <v>0.88667767878986126</v>
      </c>
      <c r="DJ230" s="6">
        <v>0.88267767878986125</v>
      </c>
      <c r="DK230" s="6">
        <v>0.87867767878986125</v>
      </c>
      <c r="DL230" s="6">
        <v>0.87567767878986125</v>
      </c>
      <c r="DM230" s="6">
        <v>0.87167767878986124</v>
      </c>
      <c r="DN230" s="6">
        <v>0.86867767878986124</v>
      </c>
      <c r="DO230" s="6">
        <v>0.86467767878986124</v>
      </c>
    </row>
    <row r="231" spans="1:119" x14ac:dyDescent="0.2">
      <c r="A231" s="5">
        <v>44255</v>
      </c>
      <c r="B231" s="20" t="s">
        <v>73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0" t="s">
        <v>74</v>
      </c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P231" s="11" t="s">
        <v>75</v>
      </c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Q231" s="11" t="s">
        <v>76</v>
      </c>
      <c r="BR231" s="6">
        <v>-0.27204165222414789</v>
      </c>
      <c r="BS231" s="6">
        <v>-0.24004165222414792</v>
      </c>
      <c r="BT231" s="6">
        <v>-0.1522311380704795</v>
      </c>
      <c r="BU231" s="6">
        <v>-6.383078401229822E-2</v>
      </c>
      <c r="BV231" s="6">
        <v>2.6484358186010783E-2</v>
      </c>
      <c r="BW231" s="6">
        <v>0.11130257266026981</v>
      </c>
      <c r="BX231" s="6">
        <v>0.18834331803643445</v>
      </c>
      <c r="BY231" s="6">
        <v>0.26704653374120074</v>
      </c>
      <c r="BZ231" s="6">
        <v>0.35056107323185787</v>
      </c>
      <c r="CA231" s="6">
        <v>0.43407561272251499</v>
      </c>
      <c r="CB231" s="6">
        <v>0.51759015221317206</v>
      </c>
      <c r="CC231" s="6">
        <v>0.60110469170382919</v>
      </c>
      <c r="CD231" s="6">
        <v>0.68461923119448631</v>
      </c>
      <c r="CE231" s="6">
        <v>0.6972918652136938</v>
      </c>
      <c r="CF231" s="6">
        <v>0.75122791432244485</v>
      </c>
      <c r="CG231" s="6">
        <v>0.80516396343119601</v>
      </c>
      <c r="CH231" s="6">
        <v>0.85910001253994706</v>
      </c>
      <c r="CI231" s="6">
        <v>0.90639859741410567</v>
      </c>
      <c r="CJ231" s="6">
        <v>0.93371024124972213</v>
      </c>
      <c r="CK231" s="6">
        <v>0.96102188508533848</v>
      </c>
      <c r="CL231" s="6">
        <v>0.98833352892095494</v>
      </c>
      <c r="CM231" s="6">
        <v>1.0112401182841113</v>
      </c>
      <c r="CN231" s="6">
        <v>1.0326413173693452</v>
      </c>
      <c r="CO231" s="6">
        <v>1.0540425164545792</v>
      </c>
      <c r="CP231" s="6">
        <v>1.0754437155398131</v>
      </c>
      <c r="CQ231" s="6">
        <v>1.0968449146250472</v>
      </c>
      <c r="CR231" s="6">
        <v>1.118246113710281</v>
      </c>
      <c r="CS231" s="6">
        <v>1.1398180324966609</v>
      </c>
      <c r="CT231" s="6">
        <v>1.1618429791198768</v>
      </c>
      <c r="CU231" s="6">
        <v>1.1838679257430931</v>
      </c>
      <c r="CV231" s="6">
        <v>1.2058928723663089</v>
      </c>
      <c r="CW231" s="6">
        <v>1.198892872366309</v>
      </c>
      <c r="CX231" s="6">
        <v>1.192892872366309</v>
      </c>
      <c r="CY231" s="6">
        <v>1.186892872366309</v>
      </c>
      <c r="CZ231" s="6">
        <v>1.1818928723663089</v>
      </c>
      <c r="DA231" s="6">
        <v>1.1758928723663089</v>
      </c>
      <c r="DB231" s="6">
        <v>1.170892872366309</v>
      </c>
      <c r="DC231" s="6">
        <v>1.166892872366309</v>
      </c>
      <c r="DD231" s="6">
        <v>1.1618928723663089</v>
      </c>
      <c r="DE231" s="6">
        <v>1.1578928723663089</v>
      </c>
      <c r="DF231" s="6">
        <v>1.152892872366309</v>
      </c>
      <c r="DG231" s="6">
        <v>1.146892872366309</v>
      </c>
      <c r="DH231" s="6">
        <v>1.142892872366309</v>
      </c>
      <c r="DI231" s="6">
        <v>1.1378928723663089</v>
      </c>
      <c r="DJ231" s="6">
        <v>1.132892872366309</v>
      </c>
      <c r="DK231" s="6">
        <v>1.128892872366309</v>
      </c>
      <c r="DL231" s="6">
        <v>1.124892872366309</v>
      </c>
      <c r="DM231" s="6">
        <v>1.120892872366309</v>
      </c>
      <c r="DN231" s="6">
        <v>1.116892872366309</v>
      </c>
      <c r="DO231" s="6">
        <v>1.1138928723663089</v>
      </c>
    </row>
    <row r="232" spans="1:119" x14ac:dyDescent="0.2">
      <c r="A232" s="5">
        <v>44286</v>
      </c>
      <c r="B232" s="1" t="s">
        <v>73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0" t="s">
        <v>74</v>
      </c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P232" s="11" t="s">
        <v>75</v>
      </c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Q232" s="11" t="s">
        <v>76</v>
      </c>
      <c r="BR232" s="6">
        <v>-0.27485714285714291</v>
      </c>
      <c r="BS232" s="6">
        <v>-0.2578571428571429</v>
      </c>
      <c r="BT232" s="6">
        <v>-0.18642857142857144</v>
      </c>
      <c r="BU232" s="6">
        <v>-0.11090909090909092</v>
      </c>
      <c r="BV232" s="6">
        <v>-1.9999999999999993E-2</v>
      </c>
      <c r="BW232" s="6">
        <v>6.4951456310679612E-2</v>
      </c>
      <c r="BX232" s="6">
        <v>0.14262135922330094</v>
      </c>
      <c r="BY232" s="6">
        <v>0.22813653136531364</v>
      </c>
      <c r="BZ232" s="6">
        <v>0.32592250922509225</v>
      </c>
      <c r="CA232" s="6">
        <v>0.42370848708487086</v>
      </c>
      <c r="CB232" s="6">
        <v>0.52149446494464946</v>
      </c>
      <c r="CC232" s="6">
        <v>0.61928044280442807</v>
      </c>
      <c r="CD232" s="6">
        <v>0.71706642066420678</v>
      </c>
      <c r="CE232" s="6">
        <v>0.72627679682419721</v>
      </c>
      <c r="CF232" s="6">
        <v>0.78744322641167952</v>
      </c>
      <c r="CG232" s="6">
        <v>0.84860965599916183</v>
      </c>
      <c r="CH232" s="6">
        <v>0.90977608558664402</v>
      </c>
      <c r="CI232" s="6">
        <v>0.96517523528919924</v>
      </c>
      <c r="CJ232" s="6">
        <v>0.99598756021917112</v>
      </c>
      <c r="CK232" s="6">
        <v>1.0267998851491433</v>
      </c>
      <c r="CL232" s="6">
        <v>1.0576122100791152</v>
      </c>
      <c r="CM232" s="6">
        <v>1.0836066078382189</v>
      </c>
      <c r="CN232" s="6">
        <v>1.1066480824925966</v>
      </c>
      <c r="CO232" s="6">
        <v>1.1296895571469745</v>
      </c>
      <c r="CP232" s="6">
        <v>1.1527310318013524</v>
      </c>
      <c r="CQ232" s="6">
        <v>1.1757725064557303</v>
      </c>
      <c r="CR232" s="6">
        <v>1.1988139811101082</v>
      </c>
      <c r="CS232" s="6">
        <v>1.2217653379969491</v>
      </c>
      <c r="CT232" s="6">
        <v>1.2439875602191712</v>
      </c>
      <c r="CU232" s="6">
        <v>1.2662097824413934</v>
      </c>
      <c r="CV232" s="6">
        <v>1.2884320046636155</v>
      </c>
      <c r="CW232" s="6">
        <v>1.2824320046636155</v>
      </c>
      <c r="CX232" s="6">
        <v>1.2764320046636155</v>
      </c>
      <c r="CY232" s="6">
        <v>1.2714320046636156</v>
      </c>
      <c r="CZ232" s="6">
        <v>1.2664320046636155</v>
      </c>
      <c r="DA232" s="6">
        <v>1.2614320046636156</v>
      </c>
      <c r="DB232" s="6">
        <v>1.2564320046636155</v>
      </c>
      <c r="DC232" s="6">
        <v>1.2524320046636155</v>
      </c>
      <c r="DD232" s="6">
        <v>1.2484320046636155</v>
      </c>
      <c r="DE232" s="6">
        <v>1.2444320046636155</v>
      </c>
      <c r="DF232" s="6">
        <v>1.2384320046636155</v>
      </c>
      <c r="DG232" s="6">
        <v>1.2334320046636156</v>
      </c>
      <c r="DH232" s="6">
        <v>1.2284320046636155</v>
      </c>
      <c r="DI232" s="6">
        <v>1.2234320046636156</v>
      </c>
      <c r="DJ232" s="6">
        <v>1.2194320046636156</v>
      </c>
      <c r="DK232" s="6">
        <v>1.2144320046636157</v>
      </c>
      <c r="DL232" s="6">
        <v>1.2104320046636157</v>
      </c>
      <c r="DM232" s="6">
        <v>1.2064320046636157</v>
      </c>
      <c r="DN232" s="6">
        <v>1.2024320046636157</v>
      </c>
      <c r="DO232" s="6">
        <v>1.1994320046636155</v>
      </c>
    </row>
    <row r="233" spans="1:119" x14ac:dyDescent="0.2">
      <c r="A233" s="5">
        <v>44316</v>
      </c>
      <c r="B233" s="20" t="s">
        <v>73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0" t="s">
        <v>74</v>
      </c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P233" s="11" t="s">
        <v>75</v>
      </c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Q233" s="11" t="s">
        <v>76</v>
      </c>
      <c r="BR233" s="6">
        <v>-0.30126368159203992</v>
      </c>
      <c r="BS233" s="6">
        <v>-0.26726368159203989</v>
      </c>
      <c r="BT233" s="6">
        <v>-0.18766169154228859</v>
      </c>
      <c r="BU233" s="6">
        <v>-0.10295454545454548</v>
      </c>
      <c r="BV233" s="6">
        <v>1.0681818181818164E-2</v>
      </c>
      <c r="BW233" s="6">
        <v>0.11234146341463412</v>
      </c>
      <c r="BX233" s="6">
        <v>0.19526829268292681</v>
      </c>
      <c r="BY233" s="6">
        <v>0.28497142857142854</v>
      </c>
      <c r="BZ233" s="6">
        <v>0.38782857142857147</v>
      </c>
      <c r="CA233" s="6">
        <v>0.49068571428571434</v>
      </c>
      <c r="CB233" s="6">
        <v>0.59354285714285715</v>
      </c>
      <c r="CC233" s="6">
        <v>0.69640000000000002</v>
      </c>
      <c r="CD233" s="6">
        <v>0.71764607547253201</v>
      </c>
      <c r="CE233" s="6">
        <v>0.77933904534340714</v>
      </c>
      <c r="CF233" s="6">
        <v>0.84103201521428228</v>
      </c>
      <c r="CG233" s="6">
        <v>0.90272498508515753</v>
      </c>
      <c r="CH233" s="6">
        <v>0.96441795495603266</v>
      </c>
      <c r="CI233" s="6">
        <v>1.0155645767670785</v>
      </c>
      <c r="CJ233" s="6">
        <v>1.0443002089509865</v>
      </c>
      <c r="CK233" s="6">
        <v>1.0730358411348944</v>
      </c>
      <c r="CL233" s="6">
        <v>1.1017714733188027</v>
      </c>
      <c r="CM233" s="6">
        <v>1.1256352295140992</v>
      </c>
      <c r="CN233" s="6">
        <v>1.1485710093306132</v>
      </c>
      <c r="CO233" s="6">
        <v>1.1715067891471269</v>
      </c>
      <c r="CP233" s="6">
        <v>1.1944425689636406</v>
      </c>
      <c r="CQ233" s="6">
        <v>1.2173783487801544</v>
      </c>
      <c r="CR233" s="6">
        <v>1.2403141285966681</v>
      </c>
      <c r="CS233" s="6">
        <v>1.2628034908221153</v>
      </c>
      <c r="CT233" s="6">
        <v>1.28425121200174</v>
      </c>
      <c r="CU233" s="6">
        <v>1.3056989331813647</v>
      </c>
      <c r="CV233" s="6">
        <v>1.3271466543609893</v>
      </c>
      <c r="CW233" s="6">
        <v>1.3201466543609892</v>
      </c>
      <c r="CX233" s="6">
        <v>1.3141466543609894</v>
      </c>
      <c r="CY233" s="6">
        <v>1.3091466543609893</v>
      </c>
      <c r="CZ233" s="6">
        <v>1.3031466543609893</v>
      </c>
      <c r="DA233" s="6">
        <v>1.2981466543609894</v>
      </c>
      <c r="DB233" s="6">
        <v>1.2931466543609893</v>
      </c>
      <c r="DC233" s="6">
        <v>1.2891466543609893</v>
      </c>
      <c r="DD233" s="6">
        <v>1.2841466543609892</v>
      </c>
      <c r="DE233" s="6">
        <v>1.2801466543609892</v>
      </c>
      <c r="DF233" s="6">
        <v>1.2741466543609894</v>
      </c>
      <c r="DG233" s="6">
        <v>1.2681466543609892</v>
      </c>
      <c r="DH233" s="6">
        <v>1.2631466543609893</v>
      </c>
      <c r="DI233" s="6">
        <v>1.2581466543609894</v>
      </c>
      <c r="DJ233" s="6">
        <v>1.2531466543609893</v>
      </c>
      <c r="DK233" s="6">
        <v>1.2481466543609894</v>
      </c>
      <c r="DL233" s="6">
        <v>1.2431466543609893</v>
      </c>
      <c r="DM233" s="6">
        <v>1.2391466543609893</v>
      </c>
      <c r="DN233" s="6">
        <v>1.2351466543609892</v>
      </c>
      <c r="DO233" s="6">
        <v>1.2311466543609892</v>
      </c>
    </row>
    <row r="234" spans="1:119" x14ac:dyDescent="0.2">
      <c r="A234" s="5">
        <v>44347</v>
      </c>
      <c r="B234" s="1" t="s">
        <v>73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0" t="s">
        <v>74</v>
      </c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P234" s="11" t="s">
        <v>75</v>
      </c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Q234" s="11" t="s">
        <v>76</v>
      </c>
      <c r="BR234" s="6">
        <v>-0.30435515955643799</v>
      </c>
      <c r="BS234" s="6">
        <v>-0.26635515955643796</v>
      </c>
      <c r="BT234" s="6">
        <v>-0.17226770616435039</v>
      </c>
      <c r="BU234" s="6">
        <v>-7.6673738815392203E-2</v>
      </c>
      <c r="BV234" s="6">
        <v>3.4870423231047915E-2</v>
      </c>
      <c r="BW234" s="6">
        <v>0.14138172834902582</v>
      </c>
      <c r="BX234" s="6">
        <v>0.23390526708306147</v>
      </c>
      <c r="BY234" s="6">
        <v>0.32774623643739975</v>
      </c>
      <c r="BZ234" s="6">
        <v>0.43132204547598829</v>
      </c>
      <c r="CA234" s="6">
        <v>0.53489785451457672</v>
      </c>
      <c r="CB234" s="6">
        <v>0.63847366355316537</v>
      </c>
      <c r="CC234" s="6">
        <v>0.74204947259175391</v>
      </c>
      <c r="CD234" s="6">
        <v>0.76063096525599661</v>
      </c>
      <c r="CE234" s="6">
        <v>0.82267798916742718</v>
      </c>
      <c r="CF234" s="6">
        <v>0.88472501307885787</v>
      </c>
      <c r="CG234" s="6">
        <v>0.94677203699028856</v>
      </c>
      <c r="CH234" s="6">
        <v>1.0088190609017191</v>
      </c>
      <c r="CI234" s="6">
        <v>1.0625608673806131</v>
      </c>
      <c r="CJ234" s="6">
        <v>1.0937105050102849</v>
      </c>
      <c r="CK234" s="6">
        <v>1.1248601426399567</v>
      </c>
      <c r="CL234" s="6">
        <v>1.1560097802696281</v>
      </c>
      <c r="CM234" s="6">
        <v>1.1806266034382724</v>
      </c>
      <c r="CN234" s="6">
        <v>1.2030693045611764</v>
      </c>
      <c r="CO234" s="6">
        <v>1.2255120056840809</v>
      </c>
      <c r="CP234" s="6">
        <v>1.2479547068069849</v>
      </c>
      <c r="CQ234" s="6">
        <v>1.2703974079298892</v>
      </c>
      <c r="CR234" s="6">
        <v>1.2928401090527932</v>
      </c>
      <c r="CS234" s="6">
        <v>1.3150337584212681</v>
      </c>
      <c r="CT234" s="6">
        <v>1.3364774553146126</v>
      </c>
      <c r="CU234" s="6">
        <v>1.3579211522079571</v>
      </c>
      <c r="CV234" s="6">
        <v>1.3793648491013015</v>
      </c>
      <c r="CW234" s="6">
        <v>1.3733648491013015</v>
      </c>
      <c r="CX234" s="6">
        <v>1.3673648491013015</v>
      </c>
      <c r="CY234" s="6">
        <v>1.3613648491013015</v>
      </c>
      <c r="CZ234" s="6">
        <v>1.3563648491013014</v>
      </c>
      <c r="DA234" s="6">
        <v>1.3513648491013015</v>
      </c>
      <c r="DB234" s="6">
        <v>1.3463648491013016</v>
      </c>
      <c r="DC234" s="6">
        <v>1.3423648491013016</v>
      </c>
      <c r="DD234" s="6">
        <v>1.3373648491013015</v>
      </c>
      <c r="DE234" s="6">
        <v>1.3333648491013015</v>
      </c>
      <c r="DF234" s="6">
        <v>1.3273648491013015</v>
      </c>
      <c r="DG234" s="6">
        <v>1.3213648491013015</v>
      </c>
      <c r="DH234" s="6">
        <v>1.3163648491013016</v>
      </c>
      <c r="DI234" s="6">
        <v>1.3103648491013016</v>
      </c>
      <c r="DJ234" s="6">
        <v>1.3053648491013015</v>
      </c>
      <c r="DK234" s="6">
        <v>1.3003648491013016</v>
      </c>
      <c r="DL234" s="6">
        <v>1.2963648491013016</v>
      </c>
      <c r="DM234" s="6">
        <v>1.2913648491013014</v>
      </c>
      <c r="DN234" s="6">
        <v>1.2873648491013014</v>
      </c>
      <c r="DO234" s="6">
        <v>1.2833648491013014</v>
      </c>
    </row>
    <row r="235" spans="1:119" x14ac:dyDescent="0.2">
      <c r="A235" s="5">
        <v>44377</v>
      </c>
      <c r="B235" s="20" t="s">
        <v>73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0" t="s">
        <v>74</v>
      </c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P235" s="11" t="s">
        <v>75</v>
      </c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Q235" s="11" t="s">
        <v>76</v>
      </c>
      <c r="BR235" s="6">
        <v>-0.32654810853726879</v>
      </c>
      <c r="BS235" s="6">
        <v>-0.2805481085372688</v>
      </c>
      <c r="BT235" s="6">
        <v>-0.19027162805903231</v>
      </c>
      <c r="BU235" s="6">
        <v>-9.988894365040249E-2</v>
      </c>
      <c r="BV235" s="6">
        <v>6.238869722359131E-3</v>
      </c>
      <c r="BW235" s="6">
        <v>0.10737295370282349</v>
      </c>
      <c r="BX235" s="6">
        <v>0.18584999524669646</v>
      </c>
      <c r="BY235" s="6">
        <v>0.26577864644107352</v>
      </c>
      <c r="BZ235" s="6">
        <v>0.36315685530921821</v>
      </c>
      <c r="CA235" s="6">
        <v>0.46053506417736295</v>
      </c>
      <c r="CB235" s="6">
        <v>0.55791327304550764</v>
      </c>
      <c r="CC235" s="6">
        <v>0.65529148191365238</v>
      </c>
      <c r="CD235" s="6">
        <v>0.75266969078179702</v>
      </c>
      <c r="CE235" s="6">
        <v>0.75564143359442215</v>
      </c>
      <c r="CF235" s="6">
        <v>0.81330982587831024</v>
      </c>
      <c r="CG235" s="6">
        <v>0.87097821816219834</v>
      </c>
      <c r="CH235" s="6">
        <v>0.92864661044608643</v>
      </c>
      <c r="CI235" s="6">
        <v>0.98631500272997463</v>
      </c>
      <c r="CJ235" s="6">
        <v>1.0213091364026472</v>
      </c>
      <c r="CK235" s="6">
        <v>1.0509326819194165</v>
      </c>
      <c r="CL235" s="6">
        <v>1.080556227436186</v>
      </c>
      <c r="CM235" s="6">
        <v>1.1089604488753628</v>
      </c>
      <c r="CN235" s="6">
        <v>1.1307678144075644</v>
      </c>
      <c r="CO235" s="6">
        <v>1.1525751799397661</v>
      </c>
      <c r="CP235" s="6">
        <v>1.1743825454719676</v>
      </c>
      <c r="CQ235" s="6">
        <v>1.1961899110041694</v>
      </c>
      <c r="CR235" s="6">
        <v>1.2179972765363707</v>
      </c>
      <c r="CS235" s="6">
        <v>1.2396917651748982</v>
      </c>
      <c r="CT235" s="6">
        <v>1.2599070729683961</v>
      </c>
      <c r="CU235" s="6">
        <v>1.280122380761894</v>
      </c>
      <c r="CV235" s="6">
        <v>1.3003376885553917</v>
      </c>
      <c r="CW235" s="6">
        <v>1.2933376885553916</v>
      </c>
      <c r="CX235" s="6">
        <v>1.2863376885553917</v>
      </c>
      <c r="CY235" s="6">
        <v>1.2793376885553915</v>
      </c>
      <c r="CZ235" s="6">
        <v>1.2733376885553915</v>
      </c>
      <c r="DA235" s="6">
        <v>1.2673376885553915</v>
      </c>
      <c r="DB235" s="6">
        <v>1.2613376885553915</v>
      </c>
      <c r="DC235" s="6">
        <v>1.2563376885553916</v>
      </c>
      <c r="DD235" s="6">
        <v>1.2513376885553915</v>
      </c>
      <c r="DE235" s="6">
        <v>1.2463376885553916</v>
      </c>
      <c r="DF235" s="6">
        <v>1.2393376885553917</v>
      </c>
      <c r="DG235" s="6">
        <v>1.2323376885553916</v>
      </c>
      <c r="DH235" s="6">
        <v>1.2263376885553916</v>
      </c>
      <c r="DI235" s="6">
        <v>1.2203376885553916</v>
      </c>
      <c r="DJ235" s="6">
        <v>1.2143376885553916</v>
      </c>
      <c r="DK235" s="6">
        <v>1.2093376885553915</v>
      </c>
      <c r="DL235" s="6">
        <v>1.2033376885553917</v>
      </c>
      <c r="DM235" s="6">
        <v>1.1983376885553916</v>
      </c>
      <c r="DN235" s="6">
        <v>1.1933376885553915</v>
      </c>
      <c r="DO235" s="6">
        <v>1.1893376885553915</v>
      </c>
    </row>
    <row r="236" spans="1:119" x14ac:dyDescent="0.2">
      <c r="A236" s="5">
        <v>44408</v>
      </c>
      <c r="B236" s="1" t="s">
        <v>73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0" t="s">
        <v>74</v>
      </c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P236" s="11" t="s">
        <v>75</v>
      </c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Q236" s="11" t="s">
        <v>76</v>
      </c>
      <c r="BR236" s="6">
        <v>-0.40462650812597556</v>
      </c>
      <c r="BS236" s="6">
        <v>-0.37762650812597554</v>
      </c>
      <c r="BT236" s="6">
        <v>-0.31170051418602518</v>
      </c>
      <c r="BU236" s="6">
        <v>-0.24577452024607474</v>
      </c>
      <c r="BV236" s="6">
        <v>-0.16161872969642663</v>
      </c>
      <c r="BW236" s="6">
        <v>-8.2060651110274774E-2</v>
      </c>
      <c r="BX236" s="6">
        <v>-2.4241682348513368E-2</v>
      </c>
      <c r="BY236" s="6">
        <v>3.596803445237625E-2</v>
      </c>
      <c r="BZ236" s="6">
        <v>0.13137738118785175</v>
      </c>
      <c r="CA236" s="6">
        <v>0.22678672792332727</v>
      </c>
      <c r="CB236" s="6">
        <v>0.32219607465880279</v>
      </c>
      <c r="CC236" s="6">
        <v>0.41760542139427831</v>
      </c>
      <c r="CD236" s="6">
        <v>0.51301476812975388</v>
      </c>
      <c r="CE236" s="6">
        <v>0.52229304493308959</v>
      </c>
      <c r="CF236" s="6">
        <v>0.5771848891004</v>
      </c>
      <c r="CG236" s="6">
        <v>0.63207673326771041</v>
      </c>
      <c r="CH236" s="6">
        <v>0.68696857743502093</v>
      </c>
      <c r="CI236" s="6">
        <v>0.74186042160233134</v>
      </c>
      <c r="CJ236" s="6">
        <v>0.78658594757815481</v>
      </c>
      <c r="CK236" s="6">
        <v>0.81437483735600369</v>
      </c>
      <c r="CL236" s="6">
        <v>0.84216372713385246</v>
      </c>
      <c r="CM236" s="6">
        <v>0.86995261691170145</v>
      </c>
      <c r="CN236" s="6">
        <v>0.8929537271935839</v>
      </c>
      <c r="CO236" s="6">
        <v>0.91308706932837835</v>
      </c>
      <c r="CP236" s="6">
        <v>0.93322041146317269</v>
      </c>
      <c r="CQ236" s="6">
        <v>0.95335375359796715</v>
      </c>
      <c r="CR236" s="6">
        <v>0.97348709573276149</v>
      </c>
      <c r="CS236" s="6">
        <v>0.99362043786755583</v>
      </c>
      <c r="CT236" s="6">
        <v>1.0134548028639587</v>
      </c>
      <c r="CU236" s="6">
        <v>1.0330597301200126</v>
      </c>
      <c r="CV236" s="6">
        <v>1.0526646573760665</v>
      </c>
      <c r="CW236" s="6">
        <v>1.0722695846321202</v>
      </c>
      <c r="CX236" s="6">
        <v>1.0642695846321202</v>
      </c>
      <c r="CY236" s="6">
        <v>1.0572695846321203</v>
      </c>
      <c r="CZ236" s="6">
        <v>1.0502695846321202</v>
      </c>
      <c r="DA236" s="6">
        <v>1.0432695846321203</v>
      </c>
      <c r="DB236" s="6">
        <v>1.0372695846321203</v>
      </c>
      <c r="DC236" s="6">
        <v>1.0312695846321203</v>
      </c>
      <c r="DD236" s="6">
        <v>1.0252695846321203</v>
      </c>
      <c r="DE236" s="6">
        <v>1.0202695846321201</v>
      </c>
      <c r="DF236" s="6">
        <v>1.0122695846321201</v>
      </c>
      <c r="DG236" s="6">
        <v>1.0042695846321201</v>
      </c>
      <c r="DH236" s="6">
        <v>0.99726958463212023</v>
      </c>
      <c r="DI236" s="6">
        <v>0.99026958463212023</v>
      </c>
      <c r="DJ236" s="6">
        <v>0.98426958463212022</v>
      </c>
      <c r="DK236" s="6">
        <v>0.97726958463212021</v>
      </c>
      <c r="DL236" s="6">
        <v>0.97126958463212021</v>
      </c>
      <c r="DM236" s="6">
        <v>0.9652695846321202</v>
      </c>
      <c r="DN236" s="6">
        <v>0.9602695846321202</v>
      </c>
      <c r="DO236" s="6">
        <v>0.95426958463212019</v>
      </c>
    </row>
    <row r="237" spans="1:119" x14ac:dyDescent="0.2">
      <c r="A237" s="5">
        <v>44439</v>
      </c>
      <c r="B237" s="20" t="s">
        <v>73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0" t="s">
        <v>74</v>
      </c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P237" s="11" t="s">
        <v>75</v>
      </c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Q237" s="11" t="s">
        <v>76</v>
      </c>
      <c r="BR237" s="6">
        <v>-0.36792186606401628</v>
      </c>
      <c r="BS237" s="6">
        <v>-0.33192186606401625</v>
      </c>
      <c r="BT237" s="6">
        <v>-0.25383866340743472</v>
      </c>
      <c r="BU237" s="6">
        <v>-0.175597836333693</v>
      </c>
      <c r="BV237" s="6">
        <v>-8.8994394911692892E-2</v>
      </c>
      <c r="BW237" s="6">
        <v>-8.7911838790931968E-3</v>
      </c>
      <c r="BX237" s="6">
        <v>5.2966642677222023E-2</v>
      </c>
      <c r="BY237" s="6">
        <v>0.11588355018121689</v>
      </c>
      <c r="BZ237" s="6">
        <v>0.21133559033287125</v>
      </c>
      <c r="CA237" s="6">
        <v>0.30678763048452556</v>
      </c>
      <c r="CB237" s="6">
        <v>0.40223967063617999</v>
      </c>
      <c r="CC237" s="6">
        <v>0.49769171078783431</v>
      </c>
      <c r="CD237" s="6">
        <v>0.59314375093948868</v>
      </c>
      <c r="CE237" s="6">
        <v>0.60352162977140966</v>
      </c>
      <c r="CF237" s="6">
        <v>0.65968770305222602</v>
      </c>
      <c r="CG237" s="6">
        <v>0.71585377633304237</v>
      </c>
      <c r="CH237" s="6">
        <v>0.77201984961385872</v>
      </c>
      <c r="CI237" s="6">
        <v>0.82818592289467508</v>
      </c>
      <c r="CJ237" s="6">
        <v>0.86797635823068964</v>
      </c>
      <c r="CK237" s="6">
        <v>0.89647153265242907</v>
      </c>
      <c r="CL237" s="6">
        <v>0.92496670707416828</v>
      </c>
      <c r="CM237" s="6">
        <v>0.95346188149590771</v>
      </c>
      <c r="CN237" s="6">
        <v>0.97592497569759162</v>
      </c>
      <c r="CO237" s="6">
        <v>0.9975841571228945</v>
      </c>
      <c r="CP237" s="6">
        <v>1.0192433385481974</v>
      </c>
      <c r="CQ237" s="6">
        <v>1.0409025199735005</v>
      </c>
      <c r="CR237" s="6">
        <v>1.0625617013988033</v>
      </c>
      <c r="CS237" s="6">
        <v>1.0842208828241064</v>
      </c>
      <c r="CT237" s="6">
        <v>1.1082407707224544</v>
      </c>
      <c r="CU237" s="6">
        <v>1.1323041750554315</v>
      </c>
      <c r="CV237" s="6">
        <v>1.1563675793884085</v>
      </c>
      <c r="CW237" s="6">
        <v>1.1473675793884086</v>
      </c>
      <c r="CX237" s="6">
        <v>1.1393675793884086</v>
      </c>
      <c r="CY237" s="6">
        <v>1.1313675793884086</v>
      </c>
      <c r="CZ237" s="6">
        <v>1.1243675793884087</v>
      </c>
      <c r="DA237" s="6">
        <v>1.1173675793884086</v>
      </c>
      <c r="DB237" s="6">
        <v>1.1113675793884086</v>
      </c>
      <c r="DC237" s="6">
        <v>1.1053675793884086</v>
      </c>
      <c r="DD237" s="6">
        <v>1.0993675793884086</v>
      </c>
      <c r="DE237" s="6">
        <v>1.0933675793884086</v>
      </c>
      <c r="DF237" s="6">
        <v>1.0863675793884087</v>
      </c>
      <c r="DG237" s="6">
        <v>1.0793675793884085</v>
      </c>
      <c r="DH237" s="6">
        <v>1.0733675793884085</v>
      </c>
      <c r="DI237" s="6">
        <v>1.0673675793884085</v>
      </c>
      <c r="DJ237" s="6">
        <v>1.0613675793884085</v>
      </c>
      <c r="DK237" s="6">
        <v>1.0553675793884085</v>
      </c>
      <c r="DL237" s="6">
        <v>1.0503675793884086</v>
      </c>
      <c r="DM237" s="6">
        <v>1.0443675793884086</v>
      </c>
      <c r="DN237" s="6">
        <v>1.0393675793884085</v>
      </c>
      <c r="DO237" s="6">
        <v>1.0353675793884085</v>
      </c>
    </row>
    <row r="238" spans="1:119" x14ac:dyDescent="0.2">
      <c r="A238" s="5">
        <v>44469</v>
      </c>
      <c r="B238" s="1" t="s">
        <v>73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0" t="s">
        <v>74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P238" s="11" t="s">
        <v>75</v>
      </c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Q238" s="11" t="s">
        <v>76</v>
      </c>
      <c r="BR238" s="6">
        <v>-0.35924413145539902</v>
      </c>
      <c r="BS238" s="6">
        <v>-0.28624413145539901</v>
      </c>
      <c r="BT238" s="6">
        <v>-0.18295774647887322</v>
      </c>
      <c r="BU238" s="6">
        <v>-7.9204545454545444E-2</v>
      </c>
      <c r="BV238" s="6">
        <v>2.8750000000000001E-2</v>
      </c>
      <c r="BW238" s="6">
        <v>0.12756756756756757</v>
      </c>
      <c r="BX238" s="6">
        <v>0.20864864864864865</v>
      </c>
      <c r="BY238" s="6">
        <v>0.29239242685025824</v>
      </c>
      <c r="BZ238" s="6">
        <v>0.39566265060240968</v>
      </c>
      <c r="CA238" s="6">
        <v>0.49893287435456113</v>
      </c>
      <c r="CB238" s="6">
        <v>0.60220309810671258</v>
      </c>
      <c r="CC238" s="6">
        <v>0.70547332185886402</v>
      </c>
      <c r="CD238" s="6">
        <v>0.80874354561101558</v>
      </c>
      <c r="CE238" s="6">
        <v>0.78969088233506279</v>
      </c>
      <c r="CF238" s="6">
        <v>0.8448432771100991</v>
      </c>
      <c r="CG238" s="6">
        <v>0.89999567188513541</v>
      </c>
      <c r="CH238" s="6">
        <v>0.95514806666017171</v>
      </c>
      <c r="CI238" s="6">
        <v>1.0103004614352078</v>
      </c>
      <c r="CJ238" s="6">
        <v>1.0413013244172031</v>
      </c>
      <c r="CK238" s="6">
        <v>1.0710310541469328</v>
      </c>
      <c r="CL238" s="6">
        <v>1.1007607838766627</v>
      </c>
      <c r="CM238" s="6">
        <v>1.128690663496317</v>
      </c>
      <c r="CN238" s="6">
        <v>1.1512209927857449</v>
      </c>
      <c r="CO238" s="6">
        <v>1.173751322075173</v>
      </c>
      <c r="CP238" s="6">
        <v>1.1962816513646011</v>
      </c>
      <c r="CQ238" s="6">
        <v>1.2188119806540292</v>
      </c>
      <c r="CR238" s="6">
        <v>1.2413423099434573</v>
      </c>
      <c r="CS238" s="6">
        <v>1.264893697612316</v>
      </c>
      <c r="CT238" s="6">
        <v>1.2895512318588913</v>
      </c>
      <c r="CU238" s="6">
        <v>1.3142087661054667</v>
      </c>
      <c r="CV238" s="6">
        <v>1.338866300352042</v>
      </c>
      <c r="CW238" s="6">
        <v>1.330866300352042</v>
      </c>
      <c r="CX238" s="6">
        <v>1.322866300352042</v>
      </c>
      <c r="CY238" s="6">
        <v>1.314866300352042</v>
      </c>
      <c r="CZ238" s="6">
        <v>1.3078663003520421</v>
      </c>
      <c r="DA238" s="6">
        <v>1.300866300352042</v>
      </c>
      <c r="DB238" s="6">
        <v>1.2938663003520421</v>
      </c>
      <c r="DC238" s="6">
        <v>1.2878663003520421</v>
      </c>
      <c r="DD238" s="6">
        <v>1.2828663003520422</v>
      </c>
      <c r="DE238" s="6">
        <v>1.276866300352042</v>
      </c>
      <c r="DF238" s="6">
        <v>1.2698663003520421</v>
      </c>
      <c r="DG238" s="6">
        <v>1.2628663003520422</v>
      </c>
      <c r="DH238" s="6">
        <v>1.2558663003520421</v>
      </c>
      <c r="DI238" s="6">
        <v>1.249866300352042</v>
      </c>
      <c r="DJ238" s="6">
        <v>1.243866300352042</v>
      </c>
      <c r="DK238" s="6">
        <v>1.237866300352042</v>
      </c>
      <c r="DL238" s="6">
        <v>1.231866300352042</v>
      </c>
      <c r="DM238" s="6">
        <v>1.2268663003520421</v>
      </c>
      <c r="DN238" s="6">
        <v>1.221866300352042</v>
      </c>
      <c r="DO238" s="6">
        <v>1.2168663003520421</v>
      </c>
    </row>
    <row r="239" spans="1:119" x14ac:dyDescent="0.2">
      <c r="A239" s="5">
        <v>44500</v>
      </c>
      <c r="B239" s="20" t="s">
        <v>73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0" t="s">
        <v>74</v>
      </c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P239" s="11" t="s">
        <v>75</v>
      </c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Q239" s="11" t="s">
        <v>76</v>
      </c>
      <c r="BR239" s="6">
        <v>-0.39905947786073159</v>
      </c>
      <c r="BS239" s="6">
        <v>-0.18005947786073156</v>
      </c>
      <c r="BT239" s="6">
        <v>-4.2340550312250563E-2</v>
      </c>
      <c r="BU239" s="6">
        <v>9.3040299149897768E-2</v>
      </c>
      <c r="BV239" s="6">
        <v>0.21097853222855911</v>
      </c>
      <c r="BW239" s="6">
        <v>0.31425268626232128</v>
      </c>
      <c r="BX239" s="6">
        <v>0.37570371192611662</v>
      </c>
      <c r="BY239" s="6">
        <v>0.43715473758991208</v>
      </c>
      <c r="BZ239" s="6">
        <v>0.51655860818571397</v>
      </c>
      <c r="CA239" s="6">
        <v>0.59583060360532292</v>
      </c>
      <c r="CB239" s="6">
        <v>0.67510259902493186</v>
      </c>
      <c r="CC239" s="6">
        <v>0.7543745944445408</v>
      </c>
      <c r="CD239" s="6">
        <v>0.83364658986414975</v>
      </c>
      <c r="CE239" s="6">
        <v>0.81649039187212469</v>
      </c>
      <c r="CF239" s="6">
        <v>0.85418966850671985</v>
      </c>
      <c r="CG239" s="6">
        <v>0.891888945141315</v>
      </c>
      <c r="CH239" s="6">
        <v>0.92958822177591016</v>
      </c>
      <c r="CI239" s="6">
        <v>0.9672874984105051</v>
      </c>
      <c r="CJ239" s="6">
        <v>0.99083714240137732</v>
      </c>
      <c r="CK239" s="6">
        <v>1.0098767425969339</v>
      </c>
      <c r="CL239" s="6">
        <v>1.0289163427924906</v>
      </c>
      <c r="CM239" s="6">
        <v>1.0476878866701886</v>
      </c>
      <c r="CN239" s="6">
        <v>1.0632234827107339</v>
      </c>
      <c r="CO239" s="6">
        <v>1.0787590787512793</v>
      </c>
      <c r="CP239" s="6">
        <v>1.0942946747918247</v>
      </c>
      <c r="CQ239" s="6">
        <v>1.10983027083237</v>
      </c>
      <c r="CR239" s="6">
        <v>1.1253658668729154</v>
      </c>
      <c r="CS239" s="6">
        <v>1.1418038547929974</v>
      </c>
      <c r="CT239" s="6">
        <v>1.1621702424798834</v>
      </c>
      <c r="CU239" s="6">
        <v>1.1825366301667697</v>
      </c>
      <c r="CV239" s="6">
        <v>1.2029030178536557</v>
      </c>
      <c r="CW239" s="6">
        <v>1.1879030178536558</v>
      </c>
      <c r="CX239" s="6">
        <v>1.1729030178536557</v>
      </c>
      <c r="CY239" s="6">
        <v>1.1599030178536558</v>
      </c>
      <c r="CZ239" s="6">
        <v>1.1469030178536557</v>
      </c>
      <c r="DA239" s="6">
        <v>1.1349030178536557</v>
      </c>
      <c r="DB239" s="6">
        <v>1.1229030178536556</v>
      </c>
      <c r="DC239" s="6">
        <v>1.1129030178536556</v>
      </c>
      <c r="DD239" s="6">
        <v>1.1019030178536557</v>
      </c>
      <c r="DE239" s="6">
        <v>1.0929030178536556</v>
      </c>
      <c r="DF239" s="6">
        <v>1.0809030178536556</v>
      </c>
      <c r="DG239" s="6">
        <v>1.0709030178536558</v>
      </c>
      <c r="DH239" s="6">
        <v>1.0609030178536558</v>
      </c>
      <c r="DI239" s="6">
        <v>1.0509030178536558</v>
      </c>
      <c r="DJ239" s="6">
        <v>1.0419030178536557</v>
      </c>
      <c r="DK239" s="6">
        <v>1.0329030178536558</v>
      </c>
      <c r="DL239" s="6">
        <v>1.0239030178536557</v>
      </c>
      <c r="DM239" s="6">
        <v>1.0159030178536557</v>
      </c>
      <c r="DN239" s="6">
        <v>1.0079030178536557</v>
      </c>
      <c r="DO239" s="6">
        <v>1.0009030178536558</v>
      </c>
    </row>
    <row r="240" spans="1:119" x14ac:dyDescent="0.2">
      <c r="A240" s="5">
        <v>44530</v>
      </c>
      <c r="B240" s="1" t="s">
        <v>73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0" t="s">
        <v>74</v>
      </c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P240" s="11" t="s">
        <v>75</v>
      </c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Q240" s="11" t="s">
        <v>76</v>
      </c>
      <c r="BR240" s="6">
        <v>-0.30614423076923081</v>
      </c>
      <c r="BS240" s="6">
        <v>-0.1701442307692308</v>
      </c>
      <c r="BT240" s="6">
        <v>-5.9567307692307711E-2</v>
      </c>
      <c r="BU240" s="6">
        <v>4.9835164835164827E-2</v>
      </c>
      <c r="BV240" s="6">
        <v>0.15423076923076923</v>
      </c>
      <c r="BW240" s="6">
        <v>0.24128318584070799</v>
      </c>
      <c r="BX240" s="6">
        <v>0.29880530973451325</v>
      </c>
      <c r="BY240" s="6">
        <v>0.3598620689655172</v>
      </c>
      <c r="BZ240" s="6">
        <v>0.44951724137931032</v>
      </c>
      <c r="CA240" s="6">
        <v>0.53917241379310354</v>
      </c>
      <c r="CB240" s="6">
        <v>0.62882758620689649</v>
      </c>
      <c r="CC240" s="6">
        <v>0.71848275862068967</v>
      </c>
      <c r="CD240" s="6">
        <v>0.80813793103448273</v>
      </c>
      <c r="CE240" s="6">
        <v>0.82352973821680564</v>
      </c>
      <c r="CF240" s="6">
        <v>0.87301267617688605</v>
      </c>
      <c r="CG240" s="6">
        <v>0.91945946312441029</v>
      </c>
      <c r="CH240" s="6">
        <v>0.9654204659099257</v>
      </c>
      <c r="CI240" s="6">
        <v>1.011381468695441</v>
      </c>
      <c r="CJ240" s="6">
        <v>1.0469665559420311</v>
      </c>
      <c r="CK240" s="6">
        <v>1.0762632095286668</v>
      </c>
      <c r="CL240" s="6">
        <v>1.1041306736471308</v>
      </c>
      <c r="CM240" s="6">
        <v>1.1305689482974233</v>
      </c>
      <c r="CN240" s="6">
        <v>1.1514255008169301</v>
      </c>
      <c r="CO240" s="6">
        <v>1.17137668117356</v>
      </c>
      <c r="CP240" s="6">
        <v>1.1909465453995551</v>
      </c>
      <c r="CQ240" s="6">
        <v>1.2101350934949151</v>
      </c>
      <c r="CR240" s="6">
        <v>1.2289423254596403</v>
      </c>
      <c r="CS240" s="6">
        <v>1.2482727067410855</v>
      </c>
      <c r="CT240" s="6">
        <v>1.2708880489245127</v>
      </c>
      <c r="CU240" s="6">
        <v>1.2938455745352295</v>
      </c>
      <c r="CV240" s="6">
        <v>1.3171452835732369</v>
      </c>
      <c r="CW240" s="6">
        <v>1.3061452835732368</v>
      </c>
      <c r="CX240" s="6">
        <v>1.2951452835732369</v>
      </c>
      <c r="CY240" s="6">
        <v>1.2851452835732369</v>
      </c>
      <c r="CZ240" s="6">
        <v>1.2761452835732368</v>
      </c>
      <c r="DA240" s="6">
        <v>1.2671452835732369</v>
      </c>
      <c r="DB240" s="6">
        <v>1.2591452835732369</v>
      </c>
      <c r="DC240" s="6">
        <v>1.2511452835732368</v>
      </c>
      <c r="DD240" s="6">
        <v>1.2431452835732368</v>
      </c>
      <c r="DE240" s="6">
        <v>1.2361452835732369</v>
      </c>
      <c r="DF240" s="6">
        <v>1.2281452835732369</v>
      </c>
      <c r="DG240" s="6">
        <v>1.2211452835732368</v>
      </c>
      <c r="DH240" s="6">
        <v>1.2141452835732369</v>
      </c>
      <c r="DI240" s="6">
        <v>1.2071452835732368</v>
      </c>
      <c r="DJ240" s="6">
        <v>1.2001452835732369</v>
      </c>
      <c r="DK240" s="6">
        <v>1.1941452835732369</v>
      </c>
      <c r="DL240" s="6">
        <v>1.1881452835732369</v>
      </c>
      <c r="DM240" s="6">
        <v>1.1831452835732368</v>
      </c>
      <c r="DN240" s="6">
        <v>1.1771452835732368</v>
      </c>
      <c r="DO240" s="6">
        <v>1.1721452835732369</v>
      </c>
    </row>
    <row r="241" spans="1:119" x14ac:dyDescent="0.2">
      <c r="A241" s="5">
        <v>44561</v>
      </c>
      <c r="B241" s="20" t="s">
        <v>73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0" t="s">
        <v>74</v>
      </c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P241" s="11" t="s">
        <v>75</v>
      </c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Q241" s="11" t="s">
        <v>76</v>
      </c>
      <c r="BR241" s="6">
        <v>-0.32320341816830761</v>
      </c>
      <c r="BS241" s="6">
        <v>-0.13420341816830761</v>
      </c>
      <c r="BT241" s="6">
        <v>-8.9944268994984165E-3</v>
      </c>
      <c r="BU241" s="6">
        <v>0.11428886046382296</v>
      </c>
      <c r="BV241" s="6">
        <v>0.2246275513041544</v>
      </c>
      <c r="BW241" s="6">
        <v>0.32000007713404183</v>
      </c>
      <c r="BX241" s="6">
        <v>0.38517834247514571</v>
      </c>
      <c r="BY241" s="6">
        <v>0.45035660781624953</v>
      </c>
      <c r="BZ241" s="6">
        <v>0.53714474145771085</v>
      </c>
      <c r="CA241" s="6">
        <v>0.62398052163180462</v>
      </c>
      <c r="CB241" s="6">
        <v>0.71081630180589828</v>
      </c>
      <c r="CC241" s="6">
        <v>0.79765208197999216</v>
      </c>
      <c r="CD241" s="6">
        <v>0.88448786215408581</v>
      </c>
      <c r="CE241" s="6">
        <v>0.9713236423281798</v>
      </c>
      <c r="CF241" s="6">
        <v>1.0039371831358002</v>
      </c>
      <c r="CG241" s="6">
        <v>1.0543427929184053</v>
      </c>
      <c r="CH241" s="6">
        <v>1.1040951793391331</v>
      </c>
      <c r="CI241" s="6">
        <v>1.153847565759861</v>
      </c>
      <c r="CJ241" s="6">
        <v>1.1938034740831969</v>
      </c>
      <c r="CK241" s="6">
        <v>1.229591516753388</v>
      </c>
      <c r="CL241" s="6">
        <v>1.2621894594211718</v>
      </c>
      <c r="CM241" s="6">
        <v>1.2906766562384917</v>
      </c>
      <c r="CN241" s="6">
        <v>1.3151397080924527</v>
      </c>
      <c r="CO241" s="6">
        <v>1.33878546821808</v>
      </c>
      <c r="CP241" s="6">
        <v>1.3620050428756685</v>
      </c>
      <c r="CQ241" s="6">
        <v>1.3847984320652189</v>
      </c>
      <c r="CR241" s="6">
        <v>1.4074286774576035</v>
      </c>
      <c r="CS241" s="6">
        <v>1.4319990802986571</v>
      </c>
      <c r="CT241" s="6">
        <v>1.4574528463891052</v>
      </c>
      <c r="CU241" s="6">
        <v>1.4835549524791081</v>
      </c>
      <c r="CV241" s="6">
        <v>1.4735549524791081</v>
      </c>
      <c r="CW241" s="6">
        <v>1.4635549524791081</v>
      </c>
      <c r="CX241" s="6">
        <v>1.4545549524791079</v>
      </c>
      <c r="CY241" s="6">
        <v>1.4465549524791079</v>
      </c>
      <c r="CZ241" s="6">
        <v>1.437554952479108</v>
      </c>
      <c r="DA241" s="6">
        <v>1.4305549524791079</v>
      </c>
      <c r="DB241" s="6">
        <v>1.4225549524791079</v>
      </c>
      <c r="DC241" s="6">
        <v>1.4165549524791081</v>
      </c>
      <c r="DD241" s="6">
        <v>1.409554952479108</v>
      </c>
      <c r="DE241" s="6">
        <v>1.403554952479108</v>
      </c>
      <c r="DF241" s="6">
        <v>1.395554952479108</v>
      </c>
      <c r="DG241" s="6">
        <v>1.387554952479108</v>
      </c>
      <c r="DH241" s="6">
        <v>1.3805549524791081</v>
      </c>
      <c r="DI241" s="6">
        <v>1.373554952479108</v>
      </c>
      <c r="DJ241" s="6">
        <v>1.3665549524791079</v>
      </c>
      <c r="DK241" s="6">
        <v>1.3605549524791081</v>
      </c>
      <c r="DL241" s="6">
        <v>1.3545549524791081</v>
      </c>
      <c r="DM241" s="6">
        <v>1.3485549524791081</v>
      </c>
      <c r="DN241" s="6">
        <v>1.3425549524791081</v>
      </c>
      <c r="DO241" s="6">
        <v>1.3375549524791079</v>
      </c>
    </row>
    <row r="242" spans="1:119" x14ac:dyDescent="0.2">
      <c r="A242" s="5">
        <v>44592</v>
      </c>
      <c r="B242" s="1" t="s">
        <v>73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0" t="s">
        <v>74</v>
      </c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P242" s="11" t="s">
        <v>75</v>
      </c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Q242" s="11" t="s">
        <v>76</v>
      </c>
      <c r="BR242" s="6">
        <v>-0.30846591649109367</v>
      </c>
      <c r="BS242" s="6">
        <v>-1.7465916491093657E-2</v>
      </c>
      <c r="BT242" s="6">
        <v>0.16588018578816319</v>
      </c>
      <c r="BU242" s="6">
        <v>0.33480142609972208</v>
      </c>
      <c r="BV242" s="6">
        <v>0.45581018193257478</v>
      </c>
      <c r="BW242" s="6">
        <v>0.5571449941260932</v>
      </c>
      <c r="BX242" s="6">
        <v>0.61745043727972859</v>
      </c>
      <c r="BY242" s="6">
        <v>0.67829249168775751</v>
      </c>
      <c r="BZ242" s="6">
        <v>0.75939682067060377</v>
      </c>
      <c r="CA242" s="6">
        <v>0.8405011496534498</v>
      </c>
      <c r="CB242" s="6">
        <v>0.92160547863629605</v>
      </c>
      <c r="CC242" s="6">
        <v>1.0027098076191423</v>
      </c>
      <c r="CD242" s="6">
        <v>1.0838141366019884</v>
      </c>
      <c r="CE242" s="6">
        <v>1.1649184655848346</v>
      </c>
      <c r="CF242" s="6">
        <v>1.2153439675219491</v>
      </c>
      <c r="CG242" s="6">
        <v>1.25978921813821</v>
      </c>
      <c r="CH242" s="6">
        <v>1.3040096113048067</v>
      </c>
      <c r="CI242" s="6">
        <v>1.3480201745395284</v>
      </c>
      <c r="CJ242" s="6">
        <v>1.3877745525435146</v>
      </c>
      <c r="CK242" s="6">
        <v>1.4232727453167666</v>
      </c>
      <c r="CL242" s="6">
        <v>1.4545147528592839</v>
      </c>
      <c r="CM242" s="6">
        <v>1.4809718571111048</v>
      </c>
      <c r="CN242" s="6">
        <v>1.502733633362505</v>
      </c>
      <c r="CO242" s="6">
        <v>1.5238464369123446</v>
      </c>
      <c r="CP242" s="6">
        <v>1.5443102677606231</v>
      </c>
      <c r="CQ242" s="6">
        <v>1.5641251259073414</v>
      </c>
      <c r="CR242" s="6">
        <v>1.5838799900057408</v>
      </c>
      <c r="CS242" s="6">
        <v>1.6048004361791985</v>
      </c>
      <c r="CT242" s="6">
        <v>1.6268864644277146</v>
      </c>
      <c r="CU242" s="6">
        <v>1.6501380747512888</v>
      </c>
      <c r="CV242" s="6">
        <v>1.6371380747512887</v>
      </c>
      <c r="CW242" s="6">
        <v>1.6251380747512887</v>
      </c>
      <c r="CX242" s="6">
        <v>1.6131380747512887</v>
      </c>
      <c r="CY242" s="6">
        <v>1.6021380747512888</v>
      </c>
      <c r="CZ242" s="6">
        <v>1.5911380747512887</v>
      </c>
      <c r="DA242" s="6">
        <v>1.5811380747512886</v>
      </c>
      <c r="DB242" s="6">
        <v>1.5721380747512887</v>
      </c>
      <c r="DC242" s="6">
        <v>1.5631380747512886</v>
      </c>
      <c r="DD242" s="6">
        <v>1.5551380747512886</v>
      </c>
      <c r="DE242" s="6">
        <v>1.5471380747512886</v>
      </c>
      <c r="DF242" s="6">
        <v>1.5371380747512888</v>
      </c>
      <c r="DG242" s="6">
        <v>1.5281380747512887</v>
      </c>
      <c r="DH242" s="6">
        <v>1.5201380747512887</v>
      </c>
      <c r="DI242" s="6">
        <v>1.5121380747512887</v>
      </c>
      <c r="DJ242" s="6">
        <v>1.5041380747512887</v>
      </c>
      <c r="DK242" s="6">
        <v>1.4961380747512887</v>
      </c>
      <c r="DL242" s="6">
        <v>1.4891380747512888</v>
      </c>
      <c r="DM242" s="6">
        <v>1.4821380747512887</v>
      </c>
      <c r="DN242" s="6">
        <v>1.4761380747512887</v>
      </c>
      <c r="DO242" s="6">
        <v>1.4691380747512888</v>
      </c>
    </row>
    <row r="243" spans="1:119" x14ac:dyDescent="0.2">
      <c r="A243" s="5">
        <v>44620</v>
      </c>
      <c r="B243" s="20" t="s">
        <v>73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0" t="s">
        <v>74</v>
      </c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P243" s="11" t="s">
        <v>75</v>
      </c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Q243" s="11" t="s">
        <v>76</v>
      </c>
      <c r="BR243" s="6">
        <v>-7.241639954207213E-2</v>
      </c>
      <c r="BS243" s="6">
        <v>0.31558360045792788</v>
      </c>
      <c r="BT243" s="6">
        <v>0.54297341156267886</v>
      </c>
      <c r="BU243" s="6">
        <v>0.75122400560526037</v>
      </c>
      <c r="BV243" s="6">
        <v>0.89518218173978648</v>
      </c>
      <c r="BW243" s="6">
        <v>1.0096876505482653</v>
      </c>
      <c r="BX243" s="6">
        <v>1.0748952723350711</v>
      </c>
      <c r="BY243" s="6">
        <v>1.142173568073531</v>
      </c>
      <c r="BZ243" s="6">
        <v>1.2212970094279054</v>
      </c>
      <c r="CA243" s="6">
        <v>1.3004204507822796</v>
      </c>
      <c r="CB243" s="6">
        <v>1.3795438921366541</v>
      </c>
      <c r="CC243" s="6">
        <v>1.4586673334910283</v>
      </c>
      <c r="CD243" s="6">
        <v>1.5377907748454025</v>
      </c>
      <c r="CE243" s="6">
        <v>1.5945837219242651</v>
      </c>
      <c r="CF243" s="6">
        <v>1.6431195626427624</v>
      </c>
      <c r="CG243" s="6">
        <v>1.6833982970008947</v>
      </c>
      <c r="CH243" s="6">
        <v>1.7246893525988078</v>
      </c>
      <c r="CI243" s="6">
        <v>1.7642656255672684</v>
      </c>
      <c r="CJ243" s="6">
        <v>1.7998862292636357</v>
      </c>
      <c r="CK243" s="6">
        <v>1.8315511636879094</v>
      </c>
      <c r="CL243" s="6">
        <v>1.8591735546796808</v>
      </c>
      <c r="CM243" s="6">
        <v>1.8824216057467844</v>
      </c>
      <c r="CN243" s="6">
        <v>1.9030100995186736</v>
      </c>
      <c r="CO243" s="6">
        <v>1.9231799226379891</v>
      </c>
      <c r="CP243" s="6">
        <v>1.9429310751047308</v>
      </c>
      <c r="CQ243" s="6">
        <v>1.9623504310793078</v>
      </c>
      <c r="CR243" s="6">
        <v>1.9824119899232846</v>
      </c>
      <c r="CS243" s="6">
        <v>2.0036907642134318</v>
      </c>
      <c r="CT243" s="6">
        <v>2.0261867539497498</v>
      </c>
      <c r="CU243" s="6">
        <v>2.01218675394975</v>
      </c>
      <c r="CV243" s="6">
        <v>1.9941867539497498</v>
      </c>
      <c r="CW243" s="6">
        <v>1.97618675394975</v>
      </c>
      <c r="CX243" s="6">
        <v>1.9591867539497498</v>
      </c>
      <c r="CY243" s="6">
        <v>1.9441867539497499</v>
      </c>
      <c r="CZ243" s="6">
        <v>1.9291867539497498</v>
      </c>
      <c r="DA243" s="6">
        <v>1.91518675394975</v>
      </c>
      <c r="DB243" s="6">
        <v>1.9021867539497499</v>
      </c>
      <c r="DC243" s="6">
        <v>1.8901867539497499</v>
      </c>
      <c r="DD243" s="6">
        <v>1.8781867539497499</v>
      </c>
      <c r="DE243" s="6">
        <v>1.86718675394975</v>
      </c>
      <c r="DF243" s="6">
        <v>1.8561867539497499</v>
      </c>
      <c r="DG243" s="6">
        <v>1.8461867539497498</v>
      </c>
      <c r="DH243" s="6">
        <v>1.8361867539497498</v>
      </c>
      <c r="DI243" s="6">
        <v>1.8271867539497499</v>
      </c>
      <c r="DJ243" s="6">
        <v>1.8191867539497499</v>
      </c>
      <c r="DK243" s="6">
        <v>1.8101867539497498</v>
      </c>
      <c r="DL243" s="6">
        <v>1.80218675394975</v>
      </c>
      <c r="DM243" s="6">
        <v>1.7951867539497499</v>
      </c>
      <c r="DN243" s="6">
        <v>1.7871867539497499</v>
      </c>
      <c r="DO243" s="6">
        <v>1.7801867539497498</v>
      </c>
    </row>
    <row r="244" spans="1:119" x14ac:dyDescent="0.2">
      <c r="A244" s="5">
        <v>44651</v>
      </c>
      <c r="B244" s="1" t="s">
        <v>73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0" t="s">
        <v>74</v>
      </c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P244" s="11" t="s">
        <v>75</v>
      </c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Q244" s="11" t="s">
        <v>76</v>
      </c>
      <c r="BR244" s="6">
        <v>-8.7719153449356352E-2</v>
      </c>
      <c r="BS244" s="6">
        <v>0.54328084655064368</v>
      </c>
      <c r="BT244" s="6">
        <v>0.82785877645470762</v>
      </c>
      <c r="BU244" s="6">
        <v>1.0772857520786092</v>
      </c>
      <c r="BV244" s="6">
        <v>1.2101547727027318</v>
      </c>
      <c r="BW244" s="6">
        <v>1.3052541353383458</v>
      </c>
      <c r="BX244" s="6">
        <v>1.3385983654789146</v>
      </c>
      <c r="BY244" s="6">
        <v>1.3789643266839247</v>
      </c>
      <c r="BZ244" s="6">
        <v>1.4417868568431382</v>
      </c>
      <c r="CA244" s="6">
        <v>1.5046093870023518</v>
      </c>
      <c r="CB244" s="6">
        <v>1.5674319171615656</v>
      </c>
      <c r="CC244" s="6">
        <v>1.630254447320779</v>
      </c>
      <c r="CD244" s="6">
        <v>1.6930769774799928</v>
      </c>
      <c r="CE244" s="6">
        <v>1.7384651515975065</v>
      </c>
      <c r="CF244" s="6">
        <v>1.7762764091758394</v>
      </c>
      <c r="CG244" s="6">
        <v>1.807460895549005</v>
      </c>
      <c r="CH244" s="6">
        <v>1.8397140693020657</v>
      </c>
      <c r="CI244" s="6">
        <v>1.8690134360349633</v>
      </c>
      <c r="CJ244" s="6">
        <v>1.8953589957476977</v>
      </c>
      <c r="CK244" s="6">
        <v>1.918750748440269</v>
      </c>
      <c r="CL244" s="6">
        <v>1.9391009120936904</v>
      </c>
      <c r="CM244" s="6">
        <v>1.9551852830682652</v>
      </c>
      <c r="CN244" s="6">
        <v>1.9710263557640517</v>
      </c>
      <c r="CO244" s="6">
        <v>1.9866241301810499</v>
      </c>
      <c r="CP244" s="6">
        <v>2.0019786063192599</v>
      </c>
      <c r="CQ244" s="6">
        <v>2.0171775661976685</v>
      </c>
      <c r="CR244" s="6">
        <v>2.0336541792784182</v>
      </c>
      <c r="CS244" s="6">
        <v>2.0515505647809271</v>
      </c>
      <c r="CT244" s="6">
        <v>2.0305505647809272</v>
      </c>
      <c r="CU244" s="6">
        <v>2.0095505647809273</v>
      </c>
      <c r="CV244" s="6">
        <v>1.9895505647809273</v>
      </c>
      <c r="CW244" s="6">
        <v>1.9705505647809272</v>
      </c>
      <c r="CX244" s="6">
        <v>1.9525505647809274</v>
      </c>
      <c r="CY244" s="6">
        <v>1.9355505647809272</v>
      </c>
      <c r="CZ244" s="6">
        <v>1.9195505647809272</v>
      </c>
      <c r="DA244" s="6">
        <v>1.9045505647809273</v>
      </c>
      <c r="DB244" s="6">
        <v>1.8895505647809272</v>
      </c>
      <c r="DC244" s="6">
        <v>1.8765505647809273</v>
      </c>
      <c r="DD244" s="6">
        <v>1.8635505647809272</v>
      </c>
      <c r="DE244" s="6">
        <v>1.8515505647809272</v>
      </c>
      <c r="DF244" s="6">
        <v>1.8375505647809272</v>
      </c>
      <c r="DG244" s="6">
        <v>1.8245505647809273</v>
      </c>
      <c r="DH244" s="6">
        <v>1.8125505647809272</v>
      </c>
      <c r="DI244" s="6">
        <v>1.8005505647809272</v>
      </c>
      <c r="DJ244" s="6">
        <v>1.7895505647809271</v>
      </c>
      <c r="DK244" s="6">
        <v>1.7785505647809272</v>
      </c>
      <c r="DL244" s="6">
        <v>1.7685505647809272</v>
      </c>
      <c r="DM244" s="6">
        <v>1.7585505647809272</v>
      </c>
      <c r="DN244" s="6">
        <v>1.7495505647809271</v>
      </c>
      <c r="DO244" s="6">
        <v>1.7405505647809272</v>
      </c>
    </row>
    <row r="245" spans="1:119" x14ac:dyDescent="0.2">
      <c r="A245" s="5">
        <v>44681</v>
      </c>
      <c r="B245" s="20" t="s">
        <v>73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0" t="s">
        <v>74</v>
      </c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P245" s="11" t="s">
        <v>75</v>
      </c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Q245" s="11" t="s">
        <v>76</v>
      </c>
      <c r="BR245" s="6">
        <v>0.2904835694780773</v>
      </c>
      <c r="BS245" s="6">
        <v>1.0034835694780773</v>
      </c>
      <c r="BT245" s="6">
        <v>1.3005107218300789</v>
      </c>
      <c r="BU245" s="6">
        <v>1.5513611838913151</v>
      </c>
      <c r="BV245" s="6">
        <v>1.6891583697234351</v>
      </c>
      <c r="BW245" s="6">
        <v>1.7889453422542461</v>
      </c>
      <c r="BX245" s="6">
        <v>1.8393828100874934</v>
      </c>
      <c r="BY245" s="6">
        <v>1.8972112407716124</v>
      </c>
      <c r="BZ245" s="6">
        <v>1.972467254108121</v>
      </c>
      <c r="CA245" s="6">
        <v>2.04772326744463</v>
      </c>
      <c r="CB245" s="6">
        <v>2.1229792807811383</v>
      </c>
      <c r="CC245" s="6">
        <v>2.1982352941176471</v>
      </c>
      <c r="CD245" s="6">
        <v>2.2734913074541558</v>
      </c>
      <c r="CE245" s="6">
        <v>2.3229289520813126</v>
      </c>
      <c r="CF245" s="6">
        <v>2.3617940624920895</v>
      </c>
      <c r="CG245" s="6">
        <v>2.3916904921271116</v>
      </c>
      <c r="CH245" s="6">
        <v>2.4212871050209852</v>
      </c>
      <c r="CI245" s="6">
        <v>2.4480947249739451</v>
      </c>
      <c r="CJ245" s="6">
        <v>2.4721133519859912</v>
      </c>
      <c r="CK245" s="6">
        <v>2.4933429860571237</v>
      </c>
      <c r="CL245" s="6">
        <v>2.5111209006441295</v>
      </c>
      <c r="CM245" s="6">
        <v>2.525499925176582</v>
      </c>
      <c r="CN245" s="6">
        <v>2.5389692358542471</v>
      </c>
      <c r="CO245" s="6">
        <v>2.5515288326771244</v>
      </c>
      <c r="CP245" s="6">
        <v>2.5631787156452144</v>
      </c>
      <c r="CQ245" s="6">
        <v>2.5754346875998788</v>
      </c>
      <c r="CR245" s="6">
        <v>2.5888738444340849</v>
      </c>
      <c r="CS245" s="6">
        <v>2.5568738444340848</v>
      </c>
      <c r="CT245" s="6">
        <v>2.526873844434085</v>
      </c>
      <c r="CU245" s="6">
        <v>2.498873844434085</v>
      </c>
      <c r="CV245" s="6">
        <v>2.470873844434085</v>
      </c>
      <c r="CW245" s="6">
        <v>2.4458738444340851</v>
      </c>
      <c r="CX245" s="6">
        <v>2.4208738444340847</v>
      </c>
      <c r="CY245" s="6">
        <v>2.3988738444340849</v>
      </c>
      <c r="CZ245" s="6">
        <v>2.3768738444340851</v>
      </c>
      <c r="DA245" s="6">
        <v>2.3568738444340847</v>
      </c>
      <c r="DB245" s="6">
        <v>2.337873844434085</v>
      </c>
      <c r="DC245" s="6">
        <v>2.3198738444340847</v>
      </c>
      <c r="DD245" s="6">
        <v>2.3028738444340853</v>
      </c>
      <c r="DE245" s="6">
        <v>2.2858738444340849</v>
      </c>
      <c r="DF245" s="6">
        <v>2.268873844434085</v>
      </c>
      <c r="DG245" s="6">
        <v>2.252873844434085</v>
      </c>
      <c r="DH245" s="6">
        <v>2.2378738444340849</v>
      </c>
      <c r="DI245" s="6">
        <v>2.2228738444340852</v>
      </c>
      <c r="DJ245" s="6">
        <v>2.208873844434085</v>
      </c>
      <c r="DK245" s="6">
        <v>2.1958738444340851</v>
      </c>
      <c r="DL245" s="6">
        <v>2.1828738444340852</v>
      </c>
      <c r="DM245" s="6">
        <v>2.1698738444340853</v>
      </c>
      <c r="DN245" s="6">
        <v>2.1588738444340851</v>
      </c>
      <c r="DO245" s="6">
        <v>2.1468738444340847</v>
      </c>
    </row>
    <row r="246" spans="1:119" x14ac:dyDescent="0.2">
      <c r="A246" s="5">
        <v>44712</v>
      </c>
      <c r="B246" s="1" t="s">
        <v>73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0" t="s">
        <v>74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P246" s="11" t="s">
        <v>75</v>
      </c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Q246" s="11" t="s">
        <v>76</v>
      </c>
      <c r="BR246" s="6">
        <v>0.59938115320217655</v>
      </c>
      <c r="BS246" s="6">
        <v>1.1993811532021765</v>
      </c>
      <c r="BT246" s="6">
        <v>1.5070935851820846</v>
      </c>
      <c r="BU246" s="6">
        <v>1.7689232097955614</v>
      </c>
      <c r="BV246" s="6">
        <v>1.9231814365365694</v>
      </c>
      <c r="BW246" s="6">
        <v>2.0409899617501628</v>
      </c>
      <c r="BX246" s="6">
        <v>2.1176295736542587</v>
      </c>
      <c r="BY246" s="6">
        <v>2.1967191975865048</v>
      </c>
      <c r="BZ246" s="6">
        <v>2.2808787972995344</v>
      </c>
      <c r="CA246" s="6">
        <v>2.3650383970125639</v>
      </c>
      <c r="CB246" s="6">
        <v>2.4491979967255935</v>
      </c>
      <c r="CC246" s="6">
        <v>2.533357596438623</v>
      </c>
      <c r="CD246" s="6">
        <v>2.6175171961516526</v>
      </c>
      <c r="CE246" s="6">
        <v>2.6766674158555546</v>
      </c>
      <c r="CF246" s="6">
        <v>2.7252577351701222</v>
      </c>
      <c r="CG246" s="6">
        <v>2.7659566409237404</v>
      </c>
      <c r="CH246" s="6">
        <v>2.804460231442961</v>
      </c>
      <c r="CI246" s="6">
        <v>2.8392220199604807</v>
      </c>
      <c r="CJ246" s="6">
        <v>2.8702420064763001</v>
      </c>
      <c r="CK246" s="6">
        <v>2.8972764737034802</v>
      </c>
      <c r="CL246" s="6">
        <v>2.9190684167187455</v>
      </c>
      <c r="CM246" s="6">
        <v>2.9378131507564933</v>
      </c>
      <c r="CN246" s="6">
        <v>2.9550571625840267</v>
      </c>
      <c r="CO246" s="6">
        <v>2.9708004522013454</v>
      </c>
      <c r="CP246" s="6">
        <v>2.9856776584898008</v>
      </c>
      <c r="CQ246" s="6">
        <v>3.0022283305077613</v>
      </c>
      <c r="CR246" s="6">
        <v>2.9742283305077617</v>
      </c>
      <c r="CS246" s="6">
        <v>2.9482283305077615</v>
      </c>
      <c r="CT246" s="6">
        <v>2.9242283305077614</v>
      </c>
      <c r="CU246" s="6">
        <v>2.9022283305077616</v>
      </c>
      <c r="CV246" s="6">
        <v>2.8792283305077611</v>
      </c>
      <c r="CW246" s="6">
        <v>2.8582283305077612</v>
      </c>
      <c r="CX246" s="6">
        <v>2.8382283305077616</v>
      </c>
      <c r="CY246" s="6">
        <v>2.8202283305077613</v>
      </c>
      <c r="CZ246" s="6">
        <v>2.8022283305077611</v>
      </c>
      <c r="DA246" s="6">
        <v>2.7852283305077616</v>
      </c>
      <c r="DB246" s="6">
        <v>2.7702283305077611</v>
      </c>
      <c r="DC246" s="6">
        <v>2.7552283305077614</v>
      </c>
      <c r="DD246" s="6">
        <v>2.7412283305077612</v>
      </c>
      <c r="DE246" s="6">
        <v>2.7272283305077614</v>
      </c>
      <c r="DF246" s="6">
        <v>2.7112283305077614</v>
      </c>
      <c r="DG246" s="6">
        <v>2.6962283305077612</v>
      </c>
      <c r="DH246" s="6">
        <v>2.6822283305077614</v>
      </c>
      <c r="DI246" s="6">
        <v>2.6682283305077616</v>
      </c>
      <c r="DJ246" s="6">
        <v>2.6552283305077613</v>
      </c>
      <c r="DK246" s="6">
        <v>2.6422283305077614</v>
      </c>
      <c r="DL246" s="6">
        <v>2.6302283305077614</v>
      </c>
      <c r="DM246" s="6">
        <v>2.6192283305077613</v>
      </c>
      <c r="DN246" s="6">
        <v>2.6082283305077612</v>
      </c>
      <c r="DO246" s="6">
        <v>2.5972283305077615</v>
      </c>
    </row>
    <row r="247" spans="1:119" x14ac:dyDescent="0.2">
      <c r="A247" s="5">
        <v>44742</v>
      </c>
      <c r="B247" s="20" t="s">
        <v>73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0" t="s">
        <v>74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P247" s="11" t="s">
        <v>75</v>
      </c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Q247" s="11" t="s">
        <v>76</v>
      </c>
      <c r="BR247" s="6">
        <v>1.2816392129971517</v>
      </c>
      <c r="BS247" s="6">
        <v>1.7966392129971518</v>
      </c>
      <c r="BT247" s="6">
        <v>2.1071677497626333</v>
      </c>
      <c r="BU247" s="6">
        <v>2.3738027789982428</v>
      </c>
      <c r="BV247" s="6">
        <v>2.488203042618629</v>
      </c>
      <c r="BW247" s="6">
        <v>2.5912628078250863</v>
      </c>
      <c r="BX247" s="6">
        <v>2.6775228768699653</v>
      </c>
      <c r="BY247" s="6">
        <v>2.7645399325671072</v>
      </c>
      <c r="BZ247" s="6">
        <v>2.8540841085632325</v>
      </c>
      <c r="CA247" s="6">
        <v>2.9436282845593578</v>
      </c>
      <c r="CB247" s="6">
        <v>3.0331724605554831</v>
      </c>
      <c r="CC247" s="6">
        <v>3.1227166365516088</v>
      </c>
      <c r="CD247" s="6">
        <v>3.2122608125477337</v>
      </c>
      <c r="CE247" s="6">
        <v>3.2737519118722127</v>
      </c>
      <c r="CF247" s="6">
        <v>3.3217047070996277</v>
      </c>
      <c r="CG247" s="6">
        <v>3.3611798163014615</v>
      </c>
      <c r="CH247" s="6">
        <v>3.3968895384652011</v>
      </c>
      <c r="CI247" s="6">
        <v>3.4280822416293075</v>
      </c>
      <c r="CJ247" s="6">
        <v>3.454757925793781</v>
      </c>
      <c r="CK247" s="6">
        <v>3.4766946300122701</v>
      </c>
      <c r="CL247" s="6">
        <v>3.4937412716238123</v>
      </c>
      <c r="CM247" s="6">
        <v>3.5096632376665022</v>
      </c>
      <c r="CN247" s="6">
        <v>3.5252121601018787</v>
      </c>
      <c r="CO247" s="6">
        <v>3.5403880389299416</v>
      </c>
      <c r="CP247" s="6">
        <v>3.5555208988478215</v>
      </c>
      <c r="CQ247" s="6">
        <v>3.5707829907087514</v>
      </c>
      <c r="CR247" s="6">
        <v>3.5357829907087517</v>
      </c>
      <c r="CS247" s="6">
        <v>3.5037829907087517</v>
      </c>
      <c r="CT247" s="6">
        <v>3.4737829907087514</v>
      </c>
      <c r="CU247" s="6">
        <v>3.4447829907087515</v>
      </c>
      <c r="CV247" s="6">
        <v>3.4157829907087516</v>
      </c>
      <c r="CW247" s="6">
        <v>3.3887829907087514</v>
      </c>
      <c r="CX247" s="6">
        <v>3.3627829907087516</v>
      </c>
      <c r="CY247" s="6">
        <v>3.3387829907087516</v>
      </c>
      <c r="CZ247" s="6">
        <v>3.3167829907087514</v>
      </c>
      <c r="DA247" s="6">
        <v>3.2947829907087516</v>
      </c>
      <c r="DB247" s="6">
        <v>3.2747829907087516</v>
      </c>
      <c r="DC247" s="6">
        <v>3.2557829907087514</v>
      </c>
      <c r="DD247" s="6">
        <v>3.2377829907087516</v>
      </c>
      <c r="DE247" s="6">
        <v>3.2197829907087518</v>
      </c>
      <c r="DF247" s="6">
        <v>3.1977829907087516</v>
      </c>
      <c r="DG247" s="6">
        <v>3.1767829907087517</v>
      </c>
      <c r="DH247" s="6">
        <v>3.1567829907087517</v>
      </c>
      <c r="DI247" s="6">
        <v>3.1367829907087517</v>
      </c>
      <c r="DJ247" s="6">
        <v>3.1187829907087519</v>
      </c>
      <c r="DK247" s="6">
        <v>3.1007829907087516</v>
      </c>
      <c r="DL247" s="6">
        <v>3.0837829907087517</v>
      </c>
      <c r="DM247" s="6">
        <v>3.0677829907087517</v>
      </c>
      <c r="DN247" s="6">
        <v>3.0527829907087516</v>
      </c>
      <c r="DO247" s="6">
        <v>3.0377829907087515</v>
      </c>
    </row>
    <row r="248" spans="1:119" x14ac:dyDescent="0.2">
      <c r="A248" s="5">
        <v>44773</v>
      </c>
      <c r="B248" s="1" t="s">
        <v>73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0" t="s">
        <v>74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P248" s="11" t="s">
        <v>75</v>
      </c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Q248" s="11" t="s">
        <v>76</v>
      </c>
      <c r="BR248" s="6">
        <v>1.0165440540255353</v>
      </c>
      <c r="BS248" s="6">
        <v>1.1845440540255354</v>
      </c>
      <c r="BT248" s="6">
        <v>1.3797535084942492</v>
      </c>
      <c r="BU248" s="6">
        <v>1.5456271692745376</v>
      </c>
      <c r="BV248" s="6">
        <v>1.6214398240345609</v>
      </c>
      <c r="BW248" s="6">
        <v>1.7097028687246647</v>
      </c>
      <c r="BX248" s="6">
        <v>1.8213336763330215</v>
      </c>
      <c r="BY248" s="6">
        <v>1.9286538199530558</v>
      </c>
      <c r="BZ248" s="6">
        <v>1.998311268376189</v>
      </c>
      <c r="CA248" s="6">
        <v>2.0679687167993226</v>
      </c>
      <c r="CB248" s="6">
        <v>2.1376261652224557</v>
      </c>
      <c r="CC248" s="6">
        <v>2.2072836136455889</v>
      </c>
      <c r="CD248" s="6">
        <v>2.2769410620687216</v>
      </c>
      <c r="CE248" s="6">
        <v>2.3419675334968977</v>
      </c>
      <c r="CF248" s="6">
        <v>2.3931897858069773</v>
      </c>
      <c r="CG248" s="6">
        <v>2.4339084077900974</v>
      </c>
      <c r="CH248" s="6">
        <v>2.4740094229608518</v>
      </c>
      <c r="CI248" s="6">
        <v>2.5102695997462474</v>
      </c>
      <c r="CJ248" s="6">
        <v>2.5426889381462847</v>
      </c>
      <c r="CK248" s="6">
        <v>2.5712674381609633</v>
      </c>
      <c r="CL248" s="6">
        <v>2.594420120744819</v>
      </c>
      <c r="CM248" s="6">
        <v>2.6121377673383441</v>
      </c>
      <c r="CN248" s="6">
        <v>2.6276436095145317</v>
      </c>
      <c r="CO248" s="6">
        <v>2.6409376472733821</v>
      </c>
      <c r="CP248" s="6">
        <v>2.6520198806148949</v>
      </c>
      <c r="CQ248" s="6">
        <v>2.662665719236994</v>
      </c>
      <c r="CR248" s="6">
        <v>2.6737379587826475</v>
      </c>
      <c r="CS248" s="6">
        <v>2.6852365992518559</v>
      </c>
      <c r="CT248" s="6">
        <v>2.6622365992518562</v>
      </c>
      <c r="CU248" s="6">
        <v>2.6402365992518559</v>
      </c>
      <c r="CV248" s="6">
        <v>2.6152365992518556</v>
      </c>
      <c r="CW248" s="6">
        <v>2.5922365992518559</v>
      </c>
      <c r="CX248" s="6">
        <v>2.5702365992518557</v>
      </c>
      <c r="CY248" s="6">
        <v>2.5492365992518558</v>
      </c>
      <c r="CZ248" s="6">
        <v>2.5302365992518556</v>
      </c>
      <c r="DA248" s="6">
        <v>2.5122365992518558</v>
      </c>
      <c r="DB248" s="6">
        <v>2.494236599251856</v>
      </c>
      <c r="DC248" s="6">
        <v>2.478236599251856</v>
      </c>
      <c r="DD248" s="6">
        <v>2.462236599251856</v>
      </c>
      <c r="DE248" s="6">
        <v>2.4472365992518559</v>
      </c>
      <c r="DF248" s="6">
        <v>2.4252365992518561</v>
      </c>
      <c r="DG248" s="6">
        <v>2.4032365992518558</v>
      </c>
      <c r="DH248" s="6">
        <v>2.3832365992518558</v>
      </c>
      <c r="DI248" s="6">
        <v>2.3632365992518558</v>
      </c>
      <c r="DJ248" s="6">
        <v>2.3442365992518557</v>
      </c>
      <c r="DK248" s="6">
        <v>2.3272365992518558</v>
      </c>
      <c r="DL248" s="6">
        <v>2.3092365992518555</v>
      </c>
      <c r="DM248" s="6">
        <v>2.293236599251856</v>
      </c>
      <c r="DN248" s="6">
        <v>2.277236599251856</v>
      </c>
      <c r="DO248" s="6">
        <v>2.2622365992518558</v>
      </c>
    </row>
    <row r="249" spans="1:119" x14ac:dyDescent="0.2">
      <c r="A249" s="5">
        <v>44804</v>
      </c>
      <c r="B249" s="20" t="s">
        <v>73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0" t="s">
        <v>74</v>
      </c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P249" s="11" t="s">
        <v>75</v>
      </c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Q249" s="11" t="s">
        <v>76</v>
      </c>
      <c r="BR249" s="6">
        <v>1.8235875409836064</v>
      </c>
      <c r="BS249" s="6">
        <v>2.1605875409836064</v>
      </c>
      <c r="BT249" s="6">
        <v>2.3833716476799109</v>
      </c>
      <c r="BU249" s="6">
        <v>2.566023684210526</v>
      </c>
      <c r="BV249" s="6">
        <v>2.6440312030075188</v>
      </c>
      <c r="BW249" s="6">
        <v>2.7154476732253605</v>
      </c>
      <c r="BX249" s="6">
        <v>2.7793837817338156</v>
      </c>
      <c r="BY249" s="6">
        <v>2.8408759590227364</v>
      </c>
      <c r="BZ249" s="6">
        <v>2.8940505914434169</v>
      </c>
      <c r="CA249" s="6">
        <v>2.947225223864097</v>
      </c>
      <c r="CB249" s="6">
        <v>3.0003998562847771</v>
      </c>
      <c r="CC249" s="6">
        <v>3.0535744887054568</v>
      </c>
      <c r="CD249" s="6">
        <v>3.1067491211261378</v>
      </c>
      <c r="CE249" s="6">
        <v>3.1539042952477891</v>
      </c>
      <c r="CF249" s="6">
        <v>3.186145768132242</v>
      </c>
      <c r="CG249" s="6">
        <v>3.2109900452030447</v>
      </c>
      <c r="CH249" s="6">
        <v>3.2337760208619226</v>
      </c>
      <c r="CI249" s="6">
        <v>3.2542777867639208</v>
      </c>
      <c r="CJ249" s="6">
        <v>3.2724953429090391</v>
      </c>
      <c r="CK249" s="6">
        <v>3.2874538145027867</v>
      </c>
      <c r="CL249" s="6">
        <v>3.2985637714704463</v>
      </c>
      <c r="CM249" s="6">
        <v>3.3078835152239425</v>
      </c>
      <c r="CN249" s="6">
        <v>3.3156389541082305</v>
      </c>
      <c r="CO249" s="6">
        <v>3.3218300881233103</v>
      </c>
      <c r="CP249" s="6">
        <v>3.3284013321616959</v>
      </c>
      <c r="CQ249" s="6">
        <v>3.3360171141208137</v>
      </c>
      <c r="CR249" s="6">
        <v>3.2970171141208136</v>
      </c>
      <c r="CS249" s="6">
        <v>3.2610171141208135</v>
      </c>
      <c r="CT249" s="6">
        <v>3.2280171141208136</v>
      </c>
      <c r="CU249" s="6">
        <v>3.1960171141208136</v>
      </c>
      <c r="CV249" s="6">
        <v>3.1710171141208132</v>
      </c>
      <c r="CW249" s="6">
        <v>3.1480171141208135</v>
      </c>
      <c r="CX249" s="6">
        <v>3.1260171141208133</v>
      </c>
      <c r="CY249" s="6">
        <v>3.1050171141208134</v>
      </c>
      <c r="CZ249" s="6">
        <v>3.0850171141208138</v>
      </c>
      <c r="DA249" s="6">
        <v>3.0670171141208136</v>
      </c>
      <c r="DB249" s="6">
        <v>3.0500171141208137</v>
      </c>
      <c r="DC249" s="6">
        <v>3.0330171141208133</v>
      </c>
      <c r="DD249" s="6">
        <v>3.0170171141208133</v>
      </c>
      <c r="DE249" s="6">
        <v>3.0030171141208135</v>
      </c>
      <c r="DF249" s="6">
        <v>2.9810171141208137</v>
      </c>
      <c r="DG249" s="6">
        <v>2.9600171141208138</v>
      </c>
      <c r="DH249" s="6">
        <v>2.9400171141208133</v>
      </c>
      <c r="DI249" s="6">
        <v>2.9210171141208132</v>
      </c>
      <c r="DJ249" s="6">
        <v>2.9030171141208134</v>
      </c>
      <c r="DK249" s="6">
        <v>2.8850171141208136</v>
      </c>
      <c r="DL249" s="6">
        <v>2.8690171141208136</v>
      </c>
      <c r="DM249" s="6">
        <v>2.8530171141208136</v>
      </c>
      <c r="DN249" s="6">
        <v>2.8380171141208135</v>
      </c>
      <c r="DO249" s="6">
        <v>2.8230171141208134</v>
      </c>
    </row>
    <row r="250" spans="1:119" x14ac:dyDescent="0.2">
      <c r="A250" s="5">
        <v>44834</v>
      </c>
      <c r="B250" s="1" t="s">
        <v>73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0" t="s">
        <v>74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P250" s="11" t="s">
        <v>75</v>
      </c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Q250" s="11" t="s">
        <v>76</v>
      </c>
      <c r="BR250" s="6">
        <v>2.6904623695763727</v>
      </c>
      <c r="BS250" s="6">
        <v>3.0324623695763724</v>
      </c>
      <c r="BT250" s="6">
        <v>3.2049921603284113</v>
      </c>
      <c r="BU250" s="6">
        <v>3.3375759806913385</v>
      </c>
      <c r="BV250" s="6">
        <v>3.4014388226155465</v>
      </c>
      <c r="BW250" s="6">
        <v>3.4588756187275784</v>
      </c>
      <c r="BX250" s="6">
        <v>3.5113709640797421</v>
      </c>
      <c r="BY250" s="6">
        <v>3.5583030667605793</v>
      </c>
      <c r="BZ250" s="6">
        <v>3.5954811140088707</v>
      </c>
      <c r="CA250" s="6">
        <v>3.632659161257163</v>
      </c>
      <c r="CB250" s="6">
        <v>3.6698372085054536</v>
      </c>
      <c r="CC250" s="6">
        <v>3.707015255753745</v>
      </c>
      <c r="CD250" s="6">
        <v>3.754107052329815</v>
      </c>
      <c r="CE250" s="6">
        <v>3.7822486323773159</v>
      </c>
      <c r="CF250" s="6">
        <v>3.7914399958962481</v>
      </c>
      <c r="CG250" s="6">
        <v>3.7956114470567623</v>
      </c>
      <c r="CH250" s="6">
        <v>3.7995826294803847</v>
      </c>
      <c r="CI250" s="6">
        <v>3.8030801393948011</v>
      </c>
      <c r="CJ250" s="6">
        <v>3.8061039768000118</v>
      </c>
      <c r="CK250" s="6">
        <v>3.8083050757785259</v>
      </c>
      <c r="CL250" s="6">
        <v>3.8079807328073634</v>
      </c>
      <c r="CM250" s="6">
        <v>3.8054043516588378</v>
      </c>
      <c r="CN250" s="6">
        <v>3.8005759323329493</v>
      </c>
      <c r="CO250" s="6">
        <v>3.7938445407471888</v>
      </c>
      <c r="CP250" s="6">
        <v>3.7867205785481701</v>
      </c>
      <c r="CQ250" s="6">
        <v>3.7267205785481701</v>
      </c>
      <c r="CR250" s="6">
        <v>3.67072057854817</v>
      </c>
      <c r="CS250" s="6">
        <v>3.61872057854817</v>
      </c>
      <c r="CT250" s="6">
        <v>3.5707205785481699</v>
      </c>
      <c r="CU250" s="6">
        <v>3.52572057854817</v>
      </c>
      <c r="CV250" s="6">
        <v>3.4947205785481699</v>
      </c>
      <c r="CW250" s="6">
        <v>3.4647205785481701</v>
      </c>
      <c r="CX250" s="6">
        <v>3.43672057854817</v>
      </c>
      <c r="CY250" s="6">
        <v>3.4107205785481702</v>
      </c>
      <c r="CZ250" s="6">
        <v>3.3867205785481702</v>
      </c>
      <c r="DA250" s="6">
        <v>3.3637205785481701</v>
      </c>
      <c r="DB250" s="6">
        <v>3.3417205785481698</v>
      </c>
      <c r="DC250" s="6">
        <v>3.3207205785481699</v>
      </c>
      <c r="DD250" s="6">
        <v>3.3007205785481704</v>
      </c>
      <c r="DE250" s="6">
        <v>3.2827205785481701</v>
      </c>
      <c r="DF250" s="6">
        <v>3.24772057854817</v>
      </c>
      <c r="DG250" s="6">
        <v>3.2147205785481701</v>
      </c>
      <c r="DH250" s="6">
        <v>3.18272057854817</v>
      </c>
      <c r="DI250" s="6">
        <v>3.1527205785481698</v>
      </c>
      <c r="DJ250" s="6">
        <v>3.1247205785481702</v>
      </c>
      <c r="DK250" s="6">
        <v>3.0967205785481697</v>
      </c>
      <c r="DL250" s="6">
        <v>3.0707205785481699</v>
      </c>
      <c r="DM250" s="6">
        <v>3.04572057854817</v>
      </c>
      <c r="DN250" s="6">
        <v>3.02172057854817</v>
      </c>
      <c r="DO250" s="6">
        <v>2.9987205785481699</v>
      </c>
    </row>
    <row r="251" spans="1:119" x14ac:dyDescent="0.2">
      <c r="A251" s="5">
        <v>44865</v>
      </c>
      <c r="B251" s="20" t="s">
        <v>73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0" t="s">
        <v>74</v>
      </c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P251" s="11" t="s">
        <v>75</v>
      </c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Q251" s="11" t="s">
        <v>76</v>
      </c>
      <c r="BR251" s="6">
        <v>2.9577284450784593</v>
      </c>
      <c r="BS251" s="6">
        <v>3.1957284450784593</v>
      </c>
      <c r="BT251" s="6">
        <v>3.316698487874465</v>
      </c>
      <c r="BU251" s="6">
        <v>3.4000398207784928</v>
      </c>
      <c r="BV251" s="6">
        <v>3.4112411649397929</v>
      </c>
      <c r="BW251" s="6">
        <v>3.4335692796896846</v>
      </c>
      <c r="BX251" s="6">
        <v>3.4647361192548827</v>
      </c>
      <c r="BY251" s="6">
        <v>3.4982111412622112</v>
      </c>
      <c r="BZ251" s="6">
        <v>3.5361627616684754</v>
      </c>
      <c r="CA251" s="6">
        <v>3.5741143820747405</v>
      </c>
      <c r="CB251" s="6">
        <v>3.6120660024810047</v>
      </c>
      <c r="CC251" s="6">
        <v>3.6500176228872694</v>
      </c>
      <c r="CD251" s="6">
        <v>3.6980160359669174</v>
      </c>
      <c r="CE251" s="6">
        <v>3.7289047535142745</v>
      </c>
      <c r="CF251" s="6">
        <v>3.7426837755293412</v>
      </c>
      <c r="CG251" s="6">
        <v>3.7526199599278551</v>
      </c>
      <c r="CH251" s="6">
        <v>3.7619650058698939</v>
      </c>
      <c r="CI251" s="6">
        <v>3.7701860007442858</v>
      </c>
      <c r="CJ251" s="6">
        <v>3.7772829445510308</v>
      </c>
      <c r="CK251" s="6">
        <v>3.7823914858912082</v>
      </c>
      <c r="CL251" s="6">
        <v>3.7841359603492664</v>
      </c>
      <c r="CM251" s="6">
        <v>3.7830492805363765</v>
      </c>
      <c r="CN251" s="6">
        <v>3.779131446452539</v>
      </c>
      <c r="CO251" s="6">
        <v>3.7732468094966736</v>
      </c>
      <c r="CP251" s="6">
        <v>3.7651439142595899</v>
      </c>
      <c r="CQ251" s="6">
        <v>3.7171439142595899</v>
      </c>
      <c r="CR251" s="6">
        <v>3.6741439142595897</v>
      </c>
      <c r="CS251" s="6">
        <v>3.6331439142595898</v>
      </c>
      <c r="CT251" s="6">
        <v>3.59514391425959</v>
      </c>
      <c r="CU251" s="6">
        <v>3.5601439142595899</v>
      </c>
      <c r="CV251" s="6">
        <v>3.5161439142595898</v>
      </c>
      <c r="CW251" s="6">
        <v>3.47414391425959</v>
      </c>
      <c r="CX251" s="6">
        <v>3.4351439142595899</v>
      </c>
      <c r="CY251" s="6">
        <v>3.3991439142595898</v>
      </c>
      <c r="CZ251" s="6">
        <v>3.3641439142595897</v>
      </c>
      <c r="DA251" s="6">
        <v>3.3321439142595897</v>
      </c>
      <c r="DB251" s="6">
        <v>3.30114391425959</v>
      </c>
      <c r="DC251" s="6">
        <v>3.2711439142595897</v>
      </c>
      <c r="DD251" s="6">
        <v>3.24414391425959</v>
      </c>
      <c r="DE251" s="6">
        <v>3.2171439142595899</v>
      </c>
      <c r="DF251" s="6">
        <v>3.18414391425959</v>
      </c>
      <c r="DG251" s="6">
        <v>3.1531439142595898</v>
      </c>
      <c r="DH251" s="6">
        <v>3.1231439142595896</v>
      </c>
      <c r="DI251" s="6">
        <v>3.0941439142595897</v>
      </c>
      <c r="DJ251" s="6">
        <v>3.0661439142595901</v>
      </c>
      <c r="DK251" s="6">
        <v>3.0401439142595899</v>
      </c>
      <c r="DL251" s="6">
        <v>3.0151439142595899</v>
      </c>
      <c r="DM251" s="6">
        <v>2.9911439142595899</v>
      </c>
      <c r="DN251" s="6">
        <v>2.9681439142595898</v>
      </c>
      <c r="DO251" s="6">
        <v>2.94614391425959</v>
      </c>
    </row>
    <row r="252" spans="1:119" x14ac:dyDescent="0.2">
      <c r="A252" s="5">
        <v>44895</v>
      </c>
      <c r="B252" s="1" t="s">
        <v>73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0" t="s">
        <v>74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P252" s="11" t="s">
        <v>75</v>
      </c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Q252" s="11" t="s">
        <v>76</v>
      </c>
      <c r="BR252" s="6">
        <v>2.9171912553918546</v>
      </c>
      <c r="BS252" s="6">
        <v>2.9471912553918549</v>
      </c>
      <c r="BT252" s="6">
        <v>3.0447768248277405</v>
      </c>
      <c r="BU252" s="6">
        <v>3.1015438840128877</v>
      </c>
      <c r="BV252" s="6">
        <v>3.084212476391512</v>
      </c>
      <c r="BW252" s="6">
        <v>3.0825845338407172</v>
      </c>
      <c r="BX252" s="6">
        <v>3.0935476578780468</v>
      </c>
      <c r="BY252" s="6">
        <v>3.10431901898558</v>
      </c>
      <c r="BZ252" s="6">
        <v>3.1147304660096879</v>
      </c>
      <c r="CA252" s="6">
        <v>3.1251419130337954</v>
      </c>
      <c r="CB252" s="6">
        <v>3.1355533600579033</v>
      </c>
      <c r="CC252" s="6">
        <v>3.1459648070820112</v>
      </c>
      <c r="CD252" s="6">
        <v>3.1563762541061182</v>
      </c>
      <c r="CE252" s="6">
        <v>3.1758992817176277</v>
      </c>
      <c r="CF252" s="6">
        <v>3.1804683060856149</v>
      </c>
      <c r="CG252" s="6">
        <v>3.1767976746664219</v>
      </c>
      <c r="CH252" s="6">
        <v>3.1731270432472289</v>
      </c>
      <c r="CI252" s="6">
        <v>3.1697809008581643</v>
      </c>
      <c r="CJ252" s="6">
        <v>3.1668494939370557</v>
      </c>
      <c r="CK252" s="6">
        <v>3.1643328224839027</v>
      </c>
      <c r="CL252" s="6">
        <v>3.1614647442219086</v>
      </c>
      <c r="CM252" s="6">
        <v>3.1577744037307611</v>
      </c>
      <c r="CN252" s="6">
        <v>3.1531715545726331</v>
      </c>
      <c r="CO252" s="6">
        <v>3.1476561967475245</v>
      </c>
      <c r="CP252" s="6">
        <v>3.1419944725322324</v>
      </c>
      <c r="CQ252" s="6">
        <v>3.1358817782672679</v>
      </c>
      <c r="CR252" s="6">
        <v>3.0918817782672678</v>
      </c>
      <c r="CS252" s="6">
        <v>3.0508817782672679</v>
      </c>
      <c r="CT252" s="6">
        <v>3.0118817782672682</v>
      </c>
      <c r="CU252" s="6">
        <v>2.9758817782672677</v>
      </c>
      <c r="CV252" s="6">
        <v>2.9398817782672682</v>
      </c>
      <c r="CW252" s="6">
        <v>2.904881778267268</v>
      </c>
      <c r="CX252" s="6">
        <v>2.872881778267268</v>
      </c>
      <c r="CY252" s="6">
        <v>2.8428817782672677</v>
      </c>
      <c r="CZ252" s="6">
        <v>2.8138817782672678</v>
      </c>
      <c r="DA252" s="6">
        <v>2.7868817782672681</v>
      </c>
      <c r="DB252" s="6">
        <v>2.7618817782672682</v>
      </c>
      <c r="DC252" s="6">
        <v>2.7378817782672682</v>
      </c>
      <c r="DD252" s="6">
        <v>2.7148817782672681</v>
      </c>
      <c r="DE252" s="6">
        <v>2.6928817782672683</v>
      </c>
      <c r="DF252" s="6">
        <v>2.6758817782672679</v>
      </c>
      <c r="DG252" s="6">
        <v>2.6598817782672679</v>
      </c>
      <c r="DH252" s="6">
        <v>2.6448817782672682</v>
      </c>
      <c r="DI252" s="6">
        <v>2.6298817782672681</v>
      </c>
      <c r="DJ252" s="6">
        <v>2.6158817782672683</v>
      </c>
      <c r="DK252" s="6">
        <v>2.602881778267268</v>
      </c>
      <c r="DL252" s="6">
        <v>2.5898817782672681</v>
      </c>
      <c r="DM252" s="6">
        <v>2.5778817782672681</v>
      </c>
      <c r="DN252" s="6">
        <v>2.565881778267268</v>
      </c>
      <c r="DO252" s="6">
        <v>2.5548817782672684</v>
      </c>
    </row>
    <row r="253" spans="1:119" x14ac:dyDescent="0.2">
      <c r="A253" s="5">
        <v>44926</v>
      </c>
      <c r="B253" s="20" t="s">
        <v>73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0" t="s">
        <v>74</v>
      </c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P253" s="11" t="s">
        <v>75</v>
      </c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Q253" s="11" t="s">
        <v>76</v>
      </c>
      <c r="BR253" s="6">
        <v>3.2300115496565374</v>
      </c>
      <c r="BS253" s="6">
        <v>3.3490115496565376</v>
      </c>
      <c r="BT253" s="6">
        <v>3.4596763534753752</v>
      </c>
      <c r="BU253" s="6">
        <v>3.536350196839479</v>
      </c>
      <c r="BV253" s="6">
        <v>3.5577530246742448</v>
      </c>
      <c r="BW253" s="6">
        <v>3.5837139144011756</v>
      </c>
      <c r="BX253" s="6">
        <v>3.6130122244673033</v>
      </c>
      <c r="BY253" s="6">
        <v>3.6416722444145573</v>
      </c>
      <c r="BZ253" s="6">
        <v>3.6693736314912582</v>
      </c>
      <c r="CA253" s="6">
        <v>3.6970750185679586</v>
      </c>
      <c r="CB253" s="6">
        <v>3.7247764056446595</v>
      </c>
      <c r="CC253" s="6">
        <v>3.7524777927213608</v>
      </c>
      <c r="CD253" s="6">
        <v>3.7851202270857263</v>
      </c>
      <c r="CE253" s="6">
        <v>3.802858969483367</v>
      </c>
      <c r="CF253" s="6">
        <v>3.8056940199142835</v>
      </c>
      <c r="CG253" s="6">
        <v>3.8015556328739692</v>
      </c>
      <c r="CH253" s="6">
        <v>3.7975890166672346</v>
      </c>
      <c r="CI253" s="6">
        <v>3.7940628384953188</v>
      </c>
      <c r="CJ253" s="6">
        <v>3.7909770983582223</v>
      </c>
      <c r="CK253" s="6">
        <v>3.7874122259591294</v>
      </c>
      <c r="CL253" s="6">
        <v>3.7829638214168142</v>
      </c>
      <c r="CM253" s="6">
        <v>3.7773632175300365</v>
      </c>
      <c r="CN253" s="6">
        <v>3.7706104142987966</v>
      </c>
      <c r="CO253" s="6">
        <v>3.7626925136812206</v>
      </c>
      <c r="CP253" s="6">
        <v>3.7513764048322695</v>
      </c>
      <c r="CQ253" s="6">
        <v>3.6983764048322691</v>
      </c>
      <c r="CR253" s="6">
        <v>3.6493764048322692</v>
      </c>
      <c r="CS253" s="6">
        <v>3.6043764048322693</v>
      </c>
      <c r="CT253" s="6">
        <v>3.5623764048322695</v>
      </c>
      <c r="CU253" s="6">
        <v>3.5233764048322693</v>
      </c>
      <c r="CV253" s="6">
        <v>3.4823764048322694</v>
      </c>
      <c r="CW253" s="6">
        <v>3.4443764048322691</v>
      </c>
      <c r="CX253" s="6">
        <v>3.4093764048322694</v>
      </c>
      <c r="CY253" s="6">
        <v>3.3753764048322692</v>
      </c>
      <c r="CZ253" s="6">
        <v>3.3443764048322695</v>
      </c>
      <c r="DA253" s="6">
        <v>3.3143764048322693</v>
      </c>
      <c r="DB253" s="6">
        <v>3.2863764048322692</v>
      </c>
      <c r="DC253" s="6">
        <v>3.2593764048322695</v>
      </c>
      <c r="DD253" s="6">
        <v>3.2343764048322692</v>
      </c>
      <c r="DE253" s="6">
        <v>3.2103764048322692</v>
      </c>
      <c r="DF253" s="6">
        <v>3.1813764048322692</v>
      </c>
      <c r="DG253" s="6">
        <v>3.1533764048322692</v>
      </c>
      <c r="DH253" s="6">
        <v>3.1263764048322695</v>
      </c>
      <c r="DI253" s="6">
        <v>3.1013764048322692</v>
      </c>
      <c r="DJ253" s="6">
        <v>3.0773764048322692</v>
      </c>
      <c r="DK253" s="6">
        <v>3.0543764048322695</v>
      </c>
      <c r="DL253" s="6">
        <v>3.0323764048322692</v>
      </c>
      <c r="DM253" s="6">
        <v>3.0103764048322694</v>
      </c>
      <c r="DN253" s="6">
        <v>2.9903764048322694</v>
      </c>
      <c r="DO253" s="6">
        <v>2.9703764048322694</v>
      </c>
    </row>
    <row r="254" spans="1:119" x14ac:dyDescent="0.2">
      <c r="A254" s="5">
        <v>44957</v>
      </c>
      <c r="B254" s="1" t="s">
        <v>73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0" t="s">
        <v>74</v>
      </c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P254" s="11" t="s">
        <v>75</v>
      </c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Q254" s="11" t="s">
        <v>76</v>
      </c>
      <c r="BR254" s="6">
        <v>3.3633669489572533</v>
      </c>
      <c r="BS254" s="6">
        <v>3.2933669489572535</v>
      </c>
      <c r="BT254" s="6">
        <v>3.3069053750432076</v>
      </c>
      <c r="BU254" s="6">
        <v>3.3066149974976371</v>
      </c>
      <c r="BV254" s="6">
        <v>3.2857619696379916</v>
      </c>
      <c r="BW254" s="6">
        <v>3.2892748990110041</v>
      </c>
      <c r="BX254" s="6">
        <v>3.3087762223150854</v>
      </c>
      <c r="BY254" s="6">
        <v>3.3342753984352358</v>
      </c>
      <c r="BZ254" s="6">
        <v>3.3671023223082335</v>
      </c>
      <c r="CA254" s="6">
        <v>3.3999292461812307</v>
      </c>
      <c r="CB254" s="6">
        <v>3.4327561700542284</v>
      </c>
      <c r="CC254" s="6">
        <v>3.4655830939272256</v>
      </c>
      <c r="CD254" s="6">
        <v>3.4989067042921604</v>
      </c>
      <c r="CE254" s="6">
        <v>3.5195015238026572</v>
      </c>
      <c r="CF254" s="6">
        <v>3.5273675524587165</v>
      </c>
      <c r="CG254" s="6">
        <v>3.5305633877502824</v>
      </c>
      <c r="CH254" s="6">
        <v>3.5337236735517239</v>
      </c>
      <c r="CI254" s="6">
        <v>3.5365316353677914</v>
      </c>
      <c r="CJ254" s="6">
        <v>3.5389872731984844</v>
      </c>
      <c r="CK254" s="6">
        <v>3.5401571572485708</v>
      </c>
      <c r="CL254" s="6">
        <v>3.5391571204956196</v>
      </c>
      <c r="CM254" s="6">
        <v>3.5363039374348806</v>
      </c>
      <c r="CN254" s="6">
        <v>3.5315976080663538</v>
      </c>
      <c r="CO254" s="6">
        <v>3.5259715621852719</v>
      </c>
      <c r="CP254" s="6">
        <v>3.5188696727846027</v>
      </c>
      <c r="CQ254" s="6">
        <v>3.4748696727846027</v>
      </c>
      <c r="CR254" s="6">
        <v>3.4338696727846028</v>
      </c>
      <c r="CS254" s="6">
        <v>3.3958696727846025</v>
      </c>
      <c r="CT254" s="6">
        <v>3.3598696727846029</v>
      </c>
      <c r="CU254" s="6">
        <v>3.3268696727846025</v>
      </c>
      <c r="CV254" s="6">
        <v>3.2918696727846029</v>
      </c>
      <c r="CW254" s="6">
        <v>3.2598696727846028</v>
      </c>
      <c r="CX254" s="6">
        <v>3.2288696727846027</v>
      </c>
      <c r="CY254" s="6">
        <v>3.2008696727846027</v>
      </c>
      <c r="CZ254" s="6">
        <v>3.1738696727846025</v>
      </c>
      <c r="DA254" s="6">
        <v>3.1478696727846027</v>
      </c>
      <c r="DB254" s="6">
        <v>3.1238696727846027</v>
      </c>
      <c r="DC254" s="6">
        <v>3.1008696727846026</v>
      </c>
      <c r="DD254" s="6">
        <v>3.0788696727846028</v>
      </c>
      <c r="DE254" s="6">
        <v>3.0588696727846028</v>
      </c>
      <c r="DF254" s="6">
        <v>3.0308696727846027</v>
      </c>
      <c r="DG254" s="6">
        <v>3.0048696727846025</v>
      </c>
      <c r="DH254" s="6">
        <v>2.9788696727846027</v>
      </c>
      <c r="DI254" s="6">
        <v>2.9548696727846027</v>
      </c>
      <c r="DJ254" s="6">
        <v>2.931869672784603</v>
      </c>
      <c r="DK254" s="6">
        <v>2.9098696727846027</v>
      </c>
      <c r="DL254" s="6">
        <v>2.8888696727846028</v>
      </c>
      <c r="DM254" s="6">
        <v>2.8688696727846028</v>
      </c>
      <c r="DN254" s="6">
        <v>2.8498696727846027</v>
      </c>
      <c r="DO254" s="6">
        <v>2.830869672784603</v>
      </c>
    </row>
    <row r="255" spans="1:119" x14ac:dyDescent="0.2">
      <c r="A255" s="5">
        <v>44985</v>
      </c>
      <c r="B255" s="20" t="s">
        <v>73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0" t="s">
        <v>74</v>
      </c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P255" s="11" t="s">
        <v>75</v>
      </c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Q255" s="11" t="s">
        <v>76</v>
      </c>
      <c r="BR255" s="6">
        <v>3.7182979724922935</v>
      </c>
      <c r="BS255" s="6">
        <v>3.7802979724922934</v>
      </c>
      <c r="BT255" s="6">
        <v>3.7719389494901585</v>
      </c>
      <c r="BU255" s="6">
        <v>3.7650879012077034</v>
      </c>
      <c r="BV255" s="6">
        <v>3.7600286040691979</v>
      </c>
      <c r="BW255" s="6">
        <v>3.7509282335059138</v>
      </c>
      <c r="BX255" s="6">
        <v>3.7393384363273641</v>
      </c>
      <c r="BY255" s="6">
        <v>3.745611940040606</v>
      </c>
      <c r="BZ255" s="6">
        <v>3.7688094863709014</v>
      </c>
      <c r="CA255" s="6">
        <v>3.7920070327011968</v>
      </c>
      <c r="CB255" s="6">
        <v>3.8152045790314917</v>
      </c>
      <c r="CC255" s="6">
        <v>3.838402125361787</v>
      </c>
      <c r="CD255" s="6">
        <v>3.8667597464911907</v>
      </c>
      <c r="CE255" s="6">
        <v>3.8847199134068915</v>
      </c>
      <c r="CF255" s="6">
        <v>3.8922826261088899</v>
      </c>
      <c r="CG255" s="6">
        <v>3.8982233359535505</v>
      </c>
      <c r="CH255" s="6">
        <v>3.9037015274841491</v>
      </c>
      <c r="CI255" s="6">
        <v>3.9085312985548266</v>
      </c>
      <c r="CJ255" s="6">
        <v>3.912575553705032</v>
      </c>
      <c r="CK255" s="6">
        <v>3.9136940551635799</v>
      </c>
      <c r="CL255" s="6">
        <v>3.9123493212445326</v>
      </c>
      <c r="CM255" s="6">
        <v>3.9087272540937494</v>
      </c>
      <c r="CN255" s="6">
        <v>3.9029649491717806</v>
      </c>
      <c r="CO255" s="6">
        <v>3.8959574034844016</v>
      </c>
      <c r="CP255" s="6">
        <v>3.8889889248900387</v>
      </c>
      <c r="CQ255" s="6">
        <v>3.8479889248900387</v>
      </c>
      <c r="CR255" s="6">
        <v>3.8099889248900389</v>
      </c>
      <c r="CS255" s="6">
        <v>3.7749889248900388</v>
      </c>
      <c r="CT255" s="6">
        <v>3.7419889248900389</v>
      </c>
      <c r="CU255" s="6">
        <v>3.7119889248900391</v>
      </c>
      <c r="CV255" s="6">
        <v>3.675988924890039</v>
      </c>
      <c r="CW255" s="6">
        <v>3.6419889248900388</v>
      </c>
      <c r="CX255" s="6">
        <v>3.6099889248900388</v>
      </c>
      <c r="CY255" s="6">
        <v>3.5799889248900389</v>
      </c>
      <c r="CZ255" s="6">
        <v>3.550988924890039</v>
      </c>
      <c r="DA255" s="6">
        <v>3.5249889248900388</v>
      </c>
      <c r="DB255" s="6">
        <v>3.4999889248900389</v>
      </c>
      <c r="DC255" s="6">
        <v>3.4759889248900389</v>
      </c>
      <c r="DD255" s="6">
        <v>3.4529889248900387</v>
      </c>
      <c r="DE255" s="6">
        <v>3.4309889248900389</v>
      </c>
      <c r="DF255" s="6">
        <v>3.4069889248900389</v>
      </c>
      <c r="DG255" s="6">
        <v>3.3839889248900388</v>
      </c>
      <c r="DH255" s="6">
        <v>3.3609889248900391</v>
      </c>
      <c r="DI255" s="6">
        <v>3.3399889248900387</v>
      </c>
      <c r="DJ255" s="6">
        <v>3.3199889248900387</v>
      </c>
      <c r="DK255" s="6">
        <v>3.300988924890039</v>
      </c>
      <c r="DL255" s="6">
        <v>3.2819889248900389</v>
      </c>
      <c r="DM255" s="6">
        <v>3.2639889248900387</v>
      </c>
      <c r="DN255" s="6">
        <v>3.2469889248900388</v>
      </c>
      <c r="DO255" s="6">
        <v>3.2309889248900387</v>
      </c>
    </row>
    <row r="256" spans="1:119" x14ac:dyDescent="0.2">
      <c r="A256" s="5">
        <v>45016</v>
      </c>
      <c r="B256" s="1" t="s">
        <v>73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0" t="s">
        <v>74</v>
      </c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P256" s="11" t="s">
        <v>75</v>
      </c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Q256" s="11" t="s">
        <v>76</v>
      </c>
      <c r="BR256" s="6">
        <v>3.749446267772512</v>
      </c>
      <c r="BS256" s="6">
        <v>3.592446267772512</v>
      </c>
      <c r="BT256" s="6">
        <v>3.5518064573459718</v>
      </c>
      <c r="BU256" s="6">
        <v>3.5171178674994423</v>
      </c>
      <c r="BV256" s="6">
        <v>3.4894578184251617</v>
      </c>
      <c r="BW256" s="6">
        <v>3.4813762620388036</v>
      </c>
      <c r="BX256" s="6">
        <v>3.4831442795328713</v>
      </c>
      <c r="BY256" s="6">
        <v>3.4982320034425523</v>
      </c>
      <c r="BZ256" s="6">
        <v>3.5258134054630026</v>
      </c>
      <c r="CA256" s="6">
        <v>3.5533948074834534</v>
      </c>
      <c r="CB256" s="6">
        <v>3.5809762095039037</v>
      </c>
      <c r="CC256" s="6">
        <v>3.6085576115243536</v>
      </c>
      <c r="CD256" s="6">
        <v>3.6463529861338868</v>
      </c>
      <c r="CE256" s="6">
        <v>3.6724527733537009</v>
      </c>
      <c r="CF256" s="6">
        <v>3.6868569731837959</v>
      </c>
      <c r="CG256" s="6">
        <v>3.6980717863327146</v>
      </c>
      <c r="CH256" s="6">
        <v>3.7088101848655914</v>
      </c>
      <c r="CI256" s="6">
        <v>3.7183316878274799</v>
      </c>
      <c r="CJ256" s="6">
        <v>3.7270292179168214</v>
      </c>
      <c r="CK256" s="6">
        <v>3.7323233043080664</v>
      </c>
      <c r="CL256" s="6">
        <v>3.7346903616172566</v>
      </c>
      <c r="CM256" s="6">
        <v>3.7348708707993388</v>
      </c>
      <c r="CN256" s="6">
        <v>3.7324719091558709</v>
      </c>
      <c r="CO256" s="6">
        <v>3.7324719091558709</v>
      </c>
      <c r="CP256" s="6">
        <v>3.7324719091558709</v>
      </c>
      <c r="CQ256" s="6">
        <v>3.6914719091558705</v>
      </c>
      <c r="CR256" s="6">
        <v>3.6544719091558706</v>
      </c>
      <c r="CS256" s="6">
        <v>3.6194719091558709</v>
      </c>
      <c r="CT256" s="6">
        <v>3.5864719091558706</v>
      </c>
      <c r="CU256" s="6">
        <v>3.5564719091558707</v>
      </c>
      <c r="CV256" s="6">
        <v>3.5204719091558707</v>
      </c>
      <c r="CW256" s="6">
        <v>3.4864719091558709</v>
      </c>
      <c r="CX256" s="6">
        <v>3.4554719091558708</v>
      </c>
      <c r="CY256" s="6">
        <v>3.425471909155871</v>
      </c>
      <c r="CZ256" s="6">
        <v>3.3974719091558709</v>
      </c>
      <c r="DA256" s="6">
        <v>3.3704719091558708</v>
      </c>
      <c r="DB256" s="6">
        <v>3.3454719091558709</v>
      </c>
      <c r="DC256" s="6">
        <v>3.3214719091558709</v>
      </c>
      <c r="DD256" s="6">
        <v>3.2994719091558706</v>
      </c>
      <c r="DE256" s="6">
        <v>3.2784719091558707</v>
      </c>
      <c r="DF256" s="6">
        <v>3.2534719091558708</v>
      </c>
      <c r="DG256" s="6">
        <v>3.2304719091558707</v>
      </c>
      <c r="DH256" s="6">
        <v>3.2084719091558709</v>
      </c>
      <c r="DI256" s="6">
        <v>3.1884719091558709</v>
      </c>
      <c r="DJ256" s="6">
        <v>3.1684719091558708</v>
      </c>
      <c r="DK256" s="6">
        <v>3.1484719091558708</v>
      </c>
      <c r="DL256" s="6">
        <v>3.1304719091558706</v>
      </c>
      <c r="DM256" s="6">
        <v>3.1134719091558707</v>
      </c>
      <c r="DN256" s="6">
        <v>3.0964719091558708</v>
      </c>
      <c r="DO256" s="6">
        <v>3.0804719091558708</v>
      </c>
    </row>
    <row r="257" spans="1:119" x14ac:dyDescent="0.2">
      <c r="A257" s="5">
        <v>45046</v>
      </c>
      <c r="B257" s="20" t="s">
        <v>73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0" t="s">
        <v>74</v>
      </c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P257" s="11" t="s">
        <v>75</v>
      </c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Q257" s="11" t="s">
        <v>76</v>
      </c>
      <c r="BR257" s="6">
        <v>3.8569322542672162</v>
      </c>
      <c r="BS257" s="6">
        <v>3.5459322542672163</v>
      </c>
      <c r="BT257" s="6">
        <v>3.5058498528546203</v>
      </c>
      <c r="BU257" s="6">
        <v>3.4676770523956288</v>
      </c>
      <c r="BV257" s="6">
        <v>3.4324290837769684</v>
      </c>
      <c r="BW257" s="6">
        <v>3.4257933168656511</v>
      </c>
      <c r="BX257" s="6">
        <v>3.4374121815104526</v>
      </c>
      <c r="BY257" s="6">
        <v>3.4541414567932174</v>
      </c>
      <c r="BZ257" s="6">
        <v>3.4778018168149356</v>
      </c>
      <c r="CA257" s="6">
        <v>3.5014621768366543</v>
      </c>
      <c r="CB257" s="6">
        <v>3.5251225368583716</v>
      </c>
      <c r="CC257" s="6">
        <v>3.5487828968800903</v>
      </c>
      <c r="CD257" s="6">
        <v>3.5874905587143107</v>
      </c>
      <c r="CE257" s="6">
        <v>3.6146990864063002</v>
      </c>
      <c r="CF257" s="6">
        <v>3.630408479956059</v>
      </c>
      <c r="CG257" s="6">
        <v>3.6432810371129292</v>
      </c>
      <c r="CH257" s="6">
        <v>3.6563836482261074</v>
      </c>
      <c r="CI257" s="6">
        <v>3.6699951156903317</v>
      </c>
      <c r="CJ257" s="6">
        <v>3.6841154395056024</v>
      </c>
      <c r="CK257" s="6">
        <v>3.6952415050387639</v>
      </c>
      <c r="CL257" s="6">
        <v>3.7025739309378847</v>
      </c>
      <c r="CM257" s="6">
        <v>3.7058339148082267</v>
      </c>
      <c r="CN257" s="6">
        <v>3.7050214566497899</v>
      </c>
      <c r="CO257" s="6">
        <v>3.7027643322326083</v>
      </c>
      <c r="CP257" s="6">
        <v>3.6983308307315848</v>
      </c>
      <c r="CQ257" s="6">
        <v>3.6553308307315846</v>
      </c>
      <c r="CR257" s="6">
        <v>3.6163308307315845</v>
      </c>
      <c r="CS257" s="6">
        <v>3.5803308307315844</v>
      </c>
      <c r="CT257" s="6">
        <v>3.5463308307315846</v>
      </c>
      <c r="CU257" s="6">
        <v>3.5143308307315846</v>
      </c>
      <c r="CV257" s="6">
        <v>3.4813308307315847</v>
      </c>
      <c r="CW257" s="6">
        <v>3.4513308307315844</v>
      </c>
      <c r="CX257" s="6">
        <v>3.4223308307315845</v>
      </c>
      <c r="CY257" s="6">
        <v>3.3943308307315845</v>
      </c>
      <c r="CZ257" s="6">
        <v>3.3693308307315846</v>
      </c>
      <c r="DA257" s="6">
        <v>3.3443308307315847</v>
      </c>
      <c r="DB257" s="6">
        <v>3.3223308307315844</v>
      </c>
      <c r="DC257" s="6">
        <v>3.3003308307315846</v>
      </c>
      <c r="DD257" s="6">
        <v>3.2793308307315847</v>
      </c>
      <c r="DE257" s="6">
        <v>3.2603308307315846</v>
      </c>
      <c r="DF257" s="6">
        <v>3.2333308307315844</v>
      </c>
      <c r="DG257" s="6">
        <v>3.2083308307315845</v>
      </c>
      <c r="DH257" s="6">
        <v>3.1853308307315844</v>
      </c>
      <c r="DI257" s="6">
        <v>3.1623308307315847</v>
      </c>
      <c r="DJ257" s="6">
        <v>3.1403308307315845</v>
      </c>
      <c r="DK257" s="6">
        <v>3.1203308307315845</v>
      </c>
      <c r="DL257" s="6">
        <v>3.1003308307315844</v>
      </c>
      <c r="DM257" s="6">
        <v>3.0813308307315848</v>
      </c>
      <c r="DN257" s="6">
        <v>3.0623308307315846</v>
      </c>
      <c r="DO257" s="6">
        <v>3.0453308307315847</v>
      </c>
    </row>
    <row r="258" spans="1:119" x14ac:dyDescent="0.2">
      <c r="A258" s="5">
        <v>45077</v>
      </c>
      <c r="B258" s="1" t="s">
        <v>73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20" t="s">
        <v>74</v>
      </c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P258" s="11" t="s">
        <v>75</v>
      </c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Q258" s="11" t="s">
        <v>76</v>
      </c>
      <c r="BR258" s="6">
        <v>3.9517232424762017</v>
      </c>
      <c r="BS258" s="6">
        <v>3.6127232424762017</v>
      </c>
      <c r="BT258" s="6">
        <v>3.5522372258026369</v>
      </c>
      <c r="BU258" s="6">
        <v>3.4990867597387978</v>
      </c>
      <c r="BV258" s="6">
        <v>3.4581049988741275</v>
      </c>
      <c r="BW258" s="6">
        <v>3.4611713195504374</v>
      </c>
      <c r="BX258" s="6">
        <v>3.4936397530178995</v>
      </c>
      <c r="BY258" s="6">
        <v>3.5211977539332779</v>
      </c>
      <c r="BZ258" s="6">
        <v>3.5424449064316281</v>
      </c>
      <c r="CA258" s="6">
        <v>3.5636920589299779</v>
      </c>
      <c r="CB258" s="6">
        <v>3.5849392114283276</v>
      </c>
      <c r="CC258" s="6">
        <v>3.6061863639266782</v>
      </c>
      <c r="CD258" s="6">
        <v>3.6484760298970151</v>
      </c>
      <c r="CE258" s="6">
        <v>3.6808852260468012</v>
      </c>
      <c r="CF258" s="6">
        <v>3.703413952376037</v>
      </c>
      <c r="CG258" s="6">
        <v>3.7239191584860243</v>
      </c>
      <c r="CH258" s="6">
        <v>3.7435083048903723</v>
      </c>
      <c r="CI258" s="6">
        <v>3.7608483481627806</v>
      </c>
      <c r="CJ258" s="6">
        <v>3.775939288303249</v>
      </c>
      <c r="CK258" s="6">
        <v>3.7866883930818283</v>
      </c>
      <c r="CL258" s="6">
        <v>3.7935351085409832</v>
      </c>
      <c r="CM258" s="6">
        <v>3.7978124781070148</v>
      </c>
      <c r="CN258" s="6">
        <v>3.7995205017799227</v>
      </c>
      <c r="CO258" s="6">
        <v>3.7994869099318236</v>
      </c>
      <c r="CP258" s="6">
        <v>3.7962653093694287</v>
      </c>
      <c r="CQ258" s="6">
        <v>3.7612653093694286</v>
      </c>
      <c r="CR258" s="6">
        <v>3.7292653093694286</v>
      </c>
      <c r="CS258" s="6">
        <v>3.6982653093694289</v>
      </c>
      <c r="CT258" s="6">
        <v>3.6702653093694289</v>
      </c>
      <c r="CU258" s="6">
        <v>3.6442653093694286</v>
      </c>
      <c r="CV258" s="6">
        <v>3.6122653093694286</v>
      </c>
      <c r="CW258" s="6">
        <v>3.5822653093694288</v>
      </c>
      <c r="CX258" s="6">
        <v>3.5542653093694287</v>
      </c>
      <c r="CY258" s="6">
        <v>3.5272653093694286</v>
      </c>
      <c r="CZ258" s="6">
        <v>3.5022653093694287</v>
      </c>
      <c r="DA258" s="6">
        <v>3.4782653093694287</v>
      </c>
      <c r="DB258" s="6">
        <v>3.4562653093694289</v>
      </c>
      <c r="DC258" s="6">
        <v>3.4352653093694285</v>
      </c>
      <c r="DD258" s="6">
        <v>3.4142653093694286</v>
      </c>
      <c r="DE258" s="6">
        <v>3.3952653093694289</v>
      </c>
      <c r="DF258" s="6">
        <v>3.3732653093694287</v>
      </c>
      <c r="DG258" s="6">
        <v>3.3522653093694288</v>
      </c>
      <c r="DH258" s="6">
        <v>3.3322653093694288</v>
      </c>
      <c r="DI258" s="6">
        <v>3.3132653093694286</v>
      </c>
      <c r="DJ258" s="6">
        <v>3.2942653093694285</v>
      </c>
      <c r="DK258" s="6">
        <v>3.2772653093694286</v>
      </c>
      <c r="DL258" s="6">
        <v>3.2602653093694287</v>
      </c>
      <c r="DM258" s="6">
        <v>3.2442653093694287</v>
      </c>
      <c r="DN258" s="6">
        <v>3.2282653093694287</v>
      </c>
      <c r="DO258" s="6">
        <v>3.2132653093694286</v>
      </c>
    </row>
    <row r="259" spans="1:119" x14ac:dyDescent="0.2">
      <c r="A259" s="5">
        <v>45107</v>
      </c>
      <c r="B259" s="20" t="s">
        <v>73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0" t="s">
        <v>74</v>
      </c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P259" s="11" t="s">
        <v>75</v>
      </c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Q259" s="11" t="s">
        <v>76</v>
      </c>
      <c r="BR259" s="6">
        <v>4.2080550792718734</v>
      </c>
      <c r="BS259" s="6">
        <v>3.9970550792718731</v>
      </c>
      <c r="BT259" s="6">
        <v>3.8934731650029359</v>
      </c>
      <c r="BU259" s="6">
        <v>3.7898294194874138</v>
      </c>
      <c r="BV259" s="6">
        <v>3.686056373080655</v>
      </c>
      <c r="BW259" s="6">
        <v>3.6483578849376275</v>
      </c>
      <c r="BX259" s="6">
        <v>3.6601806367529326</v>
      </c>
      <c r="BY259" s="6">
        <v>3.6610318638038368</v>
      </c>
      <c r="BZ259" s="6">
        <v>3.6469294625841693</v>
      </c>
      <c r="CA259" s="6">
        <v>3.6328270613645022</v>
      </c>
      <c r="CB259" s="6">
        <v>3.6187246601448355</v>
      </c>
      <c r="CC259" s="6">
        <v>3.6046222589251689</v>
      </c>
      <c r="CD259" s="6">
        <v>3.6283095827196856</v>
      </c>
      <c r="CE259" s="6">
        <v>3.6449237206414367</v>
      </c>
      <c r="CF259" s="6">
        <v>3.6544646726904215</v>
      </c>
      <c r="CG259" s="6">
        <v>3.6616035708170149</v>
      </c>
      <c r="CH259" s="6">
        <v>3.6691858971582421</v>
      </c>
      <c r="CI259" s="6">
        <v>3.6785576836069502</v>
      </c>
      <c r="CJ259" s="6">
        <v>3.689718930163139</v>
      </c>
      <c r="CK259" s="6">
        <v>3.6993514356950716</v>
      </c>
      <c r="CL259" s="6">
        <v>3.7061067312568796</v>
      </c>
      <c r="CM259" s="6">
        <v>3.7086387849557161</v>
      </c>
      <c r="CN259" s="6">
        <v>3.7069475967915806</v>
      </c>
      <c r="CO259" s="6">
        <v>3.7043513678962103</v>
      </c>
      <c r="CP259" s="6">
        <v>3.7018849504456086</v>
      </c>
      <c r="CQ259" s="6">
        <v>3.6638849504456088</v>
      </c>
      <c r="CR259" s="6">
        <v>3.6278849504456088</v>
      </c>
      <c r="CS259" s="6">
        <v>3.5948849504456089</v>
      </c>
      <c r="CT259" s="6">
        <v>3.5638849504456087</v>
      </c>
      <c r="CU259" s="6">
        <v>3.5348849504456088</v>
      </c>
      <c r="CV259" s="6">
        <v>3.5038849504456087</v>
      </c>
      <c r="CW259" s="6">
        <v>3.4758849504456086</v>
      </c>
      <c r="CX259" s="6">
        <v>3.4488849504456089</v>
      </c>
      <c r="CY259" s="6">
        <v>3.4228849504456087</v>
      </c>
      <c r="CZ259" s="6">
        <v>3.3998849504456086</v>
      </c>
      <c r="DA259" s="6">
        <v>3.3768849504456089</v>
      </c>
      <c r="DB259" s="6">
        <v>3.355884950445609</v>
      </c>
      <c r="DC259" s="6">
        <v>3.335884950445609</v>
      </c>
      <c r="DD259" s="6">
        <v>3.3158849504456089</v>
      </c>
      <c r="DE259" s="6">
        <v>3.2978849504456087</v>
      </c>
      <c r="DF259" s="6">
        <v>3.2778849504456087</v>
      </c>
      <c r="DG259" s="6">
        <v>3.2578849504456087</v>
      </c>
      <c r="DH259" s="6">
        <v>3.238884950445609</v>
      </c>
      <c r="DI259" s="6">
        <v>3.2208849504456087</v>
      </c>
      <c r="DJ259" s="6">
        <v>3.2038849504456088</v>
      </c>
      <c r="DK259" s="6">
        <v>3.1878849504456088</v>
      </c>
      <c r="DL259" s="6">
        <v>3.1718849504456088</v>
      </c>
      <c r="DM259" s="6">
        <v>3.1568849504456087</v>
      </c>
      <c r="DN259" s="6">
        <v>3.1428849504456089</v>
      </c>
      <c r="DO259" s="6">
        <v>3.1288849504456087</v>
      </c>
    </row>
    <row r="260" spans="1:119" x14ac:dyDescent="0.2">
      <c r="A260" s="5">
        <v>45138</v>
      </c>
      <c r="B260" s="1" t="s">
        <v>73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0" t="s">
        <v>74</v>
      </c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P260" s="11" t="s">
        <v>75</v>
      </c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Q260" s="11" t="s">
        <v>76</v>
      </c>
      <c r="BR260" s="6">
        <v>4.1184489386115892</v>
      </c>
      <c r="BS260" s="6">
        <v>3.8094489386115891</v>
      </c>
      <c r="BT260" s="6">
        <v>3.7303898450946642</v>
      </c>
      <c r="BU260" s="6">
        <v>3.6468721389155467</v>
      </c>
      <c r="BV260" s="6">
        <v>3.551082791506718</v>
      </c>
      <c r="BW260" s="6">
        <v>3.5423157575757576</v>
      </c>
      <c r="BX260" s="6">
        <v>3.5917330069930071</v>
      </c>
      <c r="BY260" s="6">
        <v>3.6183672153398683</v>
      </c>
      <c r="BZ260" s="6">
        <v>3.6176346935258001</v>
      </c>
      <c r="CA260" s="6">
        <v>3.6169021717117316</v>
      </c>
      <c r="CB260" s="6">
        <v>3.6161696498976621</v>
      </c>
      <c r="CC260" s="6">
        <v>3.6154371280835935</v>
      </c>
      <c r="CD260" s="6">
        <v>3.6499736294465137</v>
      </c>
      <c r="CE260" s="6">
        <v>3.6762637064799581</v>
      </c>
      <c r="CF260" s="6">
        <v>3.6943073591839268</v>
      </c>
      <c r="CG260" s="6">
        <v>3.7092569534794761</v>
      </c>
      <c r="CH260" s="6">
        <v>3.7236665453955791</v>
      </c>
      <c r="CI260" s="6">
        <v>3.7364770778522614</v>
      </c>
      <c r="CJ260" s="6">
        <v>3.7476885508495226</v>
      </c>
      <c r="CK260" s="6">
        <v>3.7554076931110916</v>
      </c>
      <c r="CL260" s="6">
        <v>3.759933793535843</v>
      </c>
      <c r="CM260" s="6">
        <v>3.7623259092037515</v>
      </c>
      <c r="CN260" s="6">
        <v>3.7625840401148172</v>
      </c>
      <c r="CO260" s="6">
        <v>3.7605161116606682</v>
      </c>
      <c r="CP260" s="6">
        <v>3.7580302431580663</v>
      </c>
      <c r="CQ260" s="6">
        <v>3.7240302431580661</v>
      </c>
      <c r="CR260" s="6">
        <v>3.6930302431580659</v>
      </c>
      <c r="CS260" s="6">
        <v>3.664030243158066</v>
      </c>
      <c r="CT260" s="6">
        <v>3.6370302431580663</v>
      </c>
      <c r="CU260" s="6">
        <v>3.612030243158066</v>
      </c>
      <c r="CV260" s="6">
        <v>3.5770302431580663</v>
      </c>
      <c r="CW260" s="6">
        <v>3.5450302431580663</v>
      </c>
      <c r="CX260" s="6">
        <v>3.515030243158066</v>
      </c>
      <c r="CY260" s="6">
        <v>3.4860302431580661</v>
      </c>
      <c r="CZ260" s="6">
        <v>3.459030243158066</v>
      </c>
      <c r="DA260" s="6">
        <v>3.434030243158066</v>
      </c>
      <c r="DB260" s="6">
        <v>3.410030243158066</v>
      </c>
      <c r="DC260" s="6">
        <v>3.3870302431580663</v>
      </c>
      <c r="DD260" s="6">
        <v>3.366030243158066</v>
      </c>
      <c r="DE260" s="6">
        <v>3.3450302431580661</v>
      </c>
      <c r="DF260" s="6">
        <v>3.3210302431580661</v>
      </c>
      <c r="DG260" s="6">
        <v>3.2980302431580659</v>
      </c>
      <c r="DH260" s="6">
        <v>3.2760302431580661</v>
      </c>
      <c r="DI260" s="6">
        <v>3.2550302431580662</v>
      </c>
      <c r="DJ260" s="6">
        <v>3.2350302431580662</v>
      </c>
      <c r="DK260" s="6">
        <v>3.2160302431580661</v>
      </c>
      <c r="DL260" s="6">
        <v>3.1980302431580663</v>
      </c>
      <c r="DM260" s="6">
        <v>3.180030243158066</v>
      </c>
      <c r="DN260" s="6">
        <v>3.164030243158066</v>
      </c>
      <c r="DO260" s="6">
        <v>3.1470302431580661</v>
      </c>
    </row>
    <row r="261" spans="1:119" x14ac:dyDescent="0.2">
      <c r="A261" s="5">
        <v>45169</v>
      </c>
      <c r="B261" s="20" t="s">
        <v>73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20" t="s">
        <v>74</v>
      </c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P261" s="11" t="s">
        <v>75</v>
      </c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Q261" s="11" t="s">
        <v>76</v>
      </c>
      <c r="BR261" s="6">
        <v>4.1575094119002358</v>
      </c>
      <c r="BS261" s="6">
        <v>3.7895094119002364</v>
      </c>
      <c r="BT261" s="6">
        <v>3.7232113875928805</v>
      </c>
      <c r="BU261" s="6">
        <v>3.6531062511120336</v>
      </c>
      <c r="BV261" s="6">
        <v>3.5751156218492381</v>
      </c>
      <c r="BW261" s="6">
        <v>3.5852872168284793</v>
      </c>
      <c r="BX261" s="6">
        <v>3.645157766990291</v>
      </c>
      <c r="BY261" s="6">
        <v>3.6726939008365815</v>
      </c>
      <c r="BZ261" s="6">
        <v>3.672496800402961</v>
      </c>
      <c r="CA261" s="6">
        <v>3.67229969996934</v>
      </c>
      <c r="CB261" s="6">
        <v>3.6721025995357186</v>
      </c>
      <c r="CC261" s="6">
        <v>3.6719054991020981</v>
      </c>
      <c r="CD261" s="6">
        <v>3.7090714426937978</v>
      </c>
      <c r="CE261" s="6">
        <v>3.7381594817511994</v>
      </c>
      <c r="CF261" s="6">
        <v>3.7591696162743031</v>
      </c>
      <c r="CG261" s="6">
        <v>3.7777588028084779</v>
      </c>
      <c r="CH261" s="6">
        <v>3.7955388110755277</v>
      </c>
      <c r="CI261" s="6">
        <v>3.8113301777423705</v>
      </c>
      <c r="CJ261" s="6">
        <v>3.8251329028090058</v>
      </c>
      <c r="CK261" s="6">
        <v>3.8345401744649443</v>
      </c>
      <c r="CL261" s="6">
        <v>3.8403047632498928</v>
      </c>
      <c r="CM261" s="6">
        <v>3.8436061324969337</v>
      </c>
      <c r="CN261" s="6">
        <v>3.8444442822060676</v>
      </c>
      <c r="CO261" s="6">
        <v>3.8418460675604398</v>
      </c>
      <c r="CP261" s="6">
        <v>3.8385327744902575</v>
      </c>
      <c r="CQ261" s="6">
        <v>3.7995327744902578</v>
      </c>
      <c r="CR261" s="6">
        <v>3.7635327744902578</v>
      </c>
      <c r="CS261" s="6">
        <v>3.7305327744902579</v>
      </c>
      <c r="CT261" s="6">
        <v>3.6985327744902579</v>
      </c>
      <c r="CU261" s="6">
        <v>3.6695327744902579</v>
      </c>
      <c r="CV261" s="6">
        <v>3.6395327744902577</v>
      </c>
      <c r="CW261" s="6">
        <v>3.6115327744902577</v>
      </c>
      <c r="CX261" s="6">
        <v>3.5845327744902575</v>
      </c>
      <c r="CY261" s="6">
        <v>3.5595327744902576</v>
      </c>
      <c r="CZ261" s="6">
        <v>3.5355327744902576</v>
      </c>
      <c r="DA261" s="6">
        <v>3.5135327744902578</v>
      </c>
      <c r="DB261" s="6">
        <v>3.4925327744902579</v>
      </c>
      <c r="DC261" s="6">
        <v>3.4725327744902579</v>
      </c>
      <c r="DD261" s="6">
        <v>3.4535327744902578</v>
      </c>
      <c r="DE261" s="6">
        <v>3.435532774490258</v>
      </c>
      <c r="DF261" s="6">
        <v>3.4125327744902578</v>
      </c>
      <c r="DG261" s="6">
        <v>3.3905327744902576</v>
      </c>
      <c r="DH261" s="6">
        <v>3.3695327744902577</v>
      </c>
      <c r="DI261" s="6">
        <v>3.3495327744902577</v>
      </c>
      <c r="DJ261" s="6">
        <v>3.3305327744902575</v>
      </c>
      <c r="DK261" s="6">
        <v>3.3125327744902577</v>
      </c>
      <c r="DL261" s="6">
        <v>3.2945327744902579</v>
      </c>
      <c r="DM261" s="6">
        <v>3.2785327744902579</v>
      </c>
      <c r="DN261" s="6">
        <v>3.2625327744902579</v>
      </c>
      <c r="DO261" s="6">
        <v>3.2465327744902579</v>
      </c>
    </row>
    <row r="262" spans="1:119" x14ac:dyDescent="0.2">
      <c r="A262" s="5">
        <v>45199</v>
      </c>
      <c r="B262" s="1" t="s">
        <v>73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20" t="s">
        <v>74</v>
      </c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P262" s="11" t="s">
        <v>75</v>
      </c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Q262" s="11" t="s">
        <v>76</v>
      </c>
      <c r="BR262" s="6">
        <v>4.3073818043245078</v>
      </c>
      <c r="BS262" s="6">
        <v>3.9613818043245073</v>
      </c>
      <c r="BT262" s="6">
        <v>3.9305569863941736</v>
      </c>
      <c r="BU262" s="6">
        <v>3.892514117508536</v>
      </c>
      <c r="BV262" s="6">
        <v>3.8417664429530198</v>
      </c>
      <c r="BW262" s="6">
        <v>3.8819171696750905</v>
      </c>
      <c r="BX262" s="6">
        <v>3.9681265559566787</v>
      </c>
      <c r="BY262" s="6">
        <v>4.0117800563304726</v>
      </c>
      <c r="BZ262" s="6">
        <v>4.0253932537553654</v>
      </c>
      <c r="CA262" s="6">
        <v>4.0390064511802581</v>
      </c>
      <c r="CB262" s="6">
        <v>4.0526196486051509</v>
      </c>
      <c r="CC262" s="6">
        <v>4.1058089899180734</v>
      </c>
      <c r="CD262" s="6">
        <v>4.1472358026802398</v>
      </c>
      <c r="CE262" s="6">
        <v>4.1797263202906603</v>
      </c>
      <c r="CF262" s="6">
        <v>4.2032805427493347</v>
      </c>
      <c r="CG262" s="6">
        <v>4.2253093396256061</v>
      </c>
      <c r="CH262" s="6">
        <v>4.2454396567430246</v>
      </c>
      <c r="CI262" s="6">
        <v>4.2634885356860632</v>
      </c>
      <c r="CJ262" s="6">
        <v>4.2778371197529488</v>
      </c>
      <c r="CK262" s="6">
        <v>4.2871795019566132</v>
      </c>
      <c r="CL262" s="6">
        <v>4.2934141620559094</v>
      </c>
      <c r="CM262" s="6">
        <v>4.2967240584663653</v>
      </c>
      <c r="CN262" s="6">
        <v>4.2933484758869174</v>
      </c>
      <c r="CO262" s="6">
        <v>4.2887967794357325</v>
      </c>
      <c r="CP262" s="6">
        <v>4.2828337463384631</v>
      </c>
      <c r="CQ262" s="6">
        <v>4.2418337463384628</v>
      </c>
      <c r="CR262" s="6">
        <v>4.2028337463384631</v>
      </c>
      <c r="CS262" s="6">
        <v>4.1678337463384629</v>
      </c>
      <c r="CT262" s="6">
        <v>4.1348337463384635</v>
      </c>
      <c r="CU262" s="6">
        <v>4.1038337463384629</v>
      </c>
      <c r="CV262" s="6">
        <v>4.0738337463384635</v>
      </c>
      <c r="CW262" s="6">
        <v>4.045833746338463</v>
      </c>
      <c r="CX262" s="6">
        <v>4.0198337463384632</v>
      </c>
      <c r="CY262" s="6">
        <v>3.9948337463384633</v>
      </c>
      <c r="CZ262" s="6">
        <v>3.9718337463384632</v>
      </c>
      <c r="DA262" s="6">
        <v>3.949833746338463</v>
      </c>
      <c r="DB262" s="6">
        <v>3.9288337463384631</v>
      </c>
      <c r="DC262" s="6">
        <v>3.9098337463384629</v>
      </c>
      <c r="DD262" s="6">
        <v>3.8908337463384632</v>
      </c>
      <c r="DE262" s="6">
        <v>3.872833746338463</v>
      </c>
      <c r="DF262" s="6">
        <v>3.8458337463384633</v>
      </c>
      <c r="DG262" s="6">
        <v>3.820833746338463</v>
      </c>
      <c r="DH262" s="6">
        <v>3.795833746338463</v>
      </c>
      <c r="DI262" s="6">
        <v>3.7728337463384629</v>
      </c>
      <c r="DJ262" s="6">
        <v>3.7508337463384631</v>
      </c>
      <c r="DK262" s="6">
        <v>3.7298337463384632</v>
      </c>
      <c r="DL262" s="6">
        <v>3.7088337463384633</v>
      </c>
      <c r="DM262" s="6">
        <v>3.6898337463384632</v>
      </c>
      <c r="DN262" s="6">
        <v>3.670833746338463</v>
      </c>
      <c r="DO262" s="6">
        <v>3.6528337463384632</v>
      </c>
    </row>
    <row r="263" spans="1:119" x14ac:dyDescent="0.2">
      <c r="A263" s="5">
        <v>45230</v>
      </c>
      <c r="B263" s="20" t="s">
        <v>73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20" t="s">
        <v>74</v>
      </c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P263" s="11" t="s">
        <v>75</v>
      </c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Q263" s="11" t="s">
        <v>76</v>
      </c>
      <c r="BR263" s="6">
        <v>4.3221625553097347</v>
      </c>
      <c r="BS263" s="6">
        <v>3.8981625553097343</v>
      </c>
      <c r="BT263" s="6">
        <v>3.8652532632743362</v>
      </c>
      <c r="BU263" s="6">
        <v>3.8424573617428783</v>
      </c>
      <c r="BV263" s="6">
        <v>3.8407815178357674</v>
      </c>
      <c r="BW263" s="6">
        <v>3.8906864355881305</v>
      </c>
      <c r="BX263" s="6">
        <v>3.9680010383264621</v>
      </c>
      <c r="BY263" s="6">
        <v>4.0074576064908722</v>
      </c>
      <c r="BZ263" s="6">
        <v>4.0297699797160247</v>
      </c>
      <c r="CA263" s="6">
        <v>4.0520823529411762</v>
      </c>
      <c r="CB263" s="6">
        <v>4.0743947261663287</v>
      </c>
      <c r="CC263" s="6">
        <v>4.140424697394681</v>
      </c>
      <c r="CD263" s="6">
        <v>4.1930547006098084</v>
      </c>
      <c r="CE263" s="6">
        <v>4.2354192472866155</v>
      </c>
      <c r="CF263" s="6">
        <v>4.2675183374251029</v>
      </c>
      <c r="CG263" s="6">
        <v>4.2981451622316538</v>
      </c>
      <c r="CH263" s="6">
        <v>4.32558890415606</v>
      </c>
      <c r="CI263" s="6">
        <v>4.3498495631983216</v>
      </c>
      <c r="CJ263" s="6">
        <v>4.3684812728598441</v>
      </c>
      <c r="CK263" s="6">
        <v>4.3804944590019668</v>
      </c>
      <c r="CL263" s="6">
        <v>4.3890155456315325</v>
      </c>
      <c r="CM263" s="6">
        <v>4.3940445327485413</v>
      </c>
      <c r="CN263" s="6">
        <v>4.3980373957492285</v>
      </c>
      <c r="CO263" s="6">
        <v>4.4018331428242909</v>
      </c>
      <c r="CP263" s="6">
        <v>4.4053923507886044</v>
      </c>
      <c r="CQ263" s="6">
        <v>4.3603923507886044</v>
      </c>
      <c r="CR263" s="6">
        <v>4.3193923507886041</v>
      </c>
      <c r="CS263" s="6">
        <v>4.2803923507886044</v>
      </c>
      <c r="CT263" s="6">
        <v>4.2443923507886048</v>
      </c>
      <c r="CU263" s="6">
        <v>4.2113923507886044</v>
      </c>
      <c r="CV263" s="6">
        <v>4.1793923507886044</v>
      </c>
      <c r="CW263" s="6">
        <v>4.1493923507886041</v>
      </c>
      <c r="CX263" s="6">
        <v>4.1213923507886046</v>
      </c>
      <c r="CY263" s="6">
        <v>4.0953923507886039</v>
      </c>
      <c r="CZ263" s="6">
        <v>4.0703923507886044</v>
      </c>
      <c r="DA263" s="6">
        <v>4.0473923507886047</v>
      </c>
      <c r="DB263" s="6">
        <v>4.0243923507886041</v>
      </c>
      <c r="DC263" s="6">
        <v>4.0033923507886051</v>
      </c>
      <c r="DD263" s="6">
        <v>3.9833923507886047</v>
      </c>
      <c r="DE263" s="6">
        <v>3.9653923507886044</v>
      </c>
      <c r="DF263" s="6">
        <v>3.9403923507886045</v>
      </c>
      <c r="DG263" s="6">
        <v>3.9163923507886045</v>
      </c>
      <c r="DH263" s="6">
        <v>3.8933923507886044</v>
      </c>
      <c r="DI263" s="6">
        <v>3.8723923507886044</v>
      </c>
      <c r="DJ263" s="6">
        <v>3.8513923507886045</v>
      </c>
      <c r="DK263" s="6">
        <v>3.8323923507886044</v>
      </c>
      <c r="DL263" s="6">
        <v>3.8133923507886043</v>
      </c>
      <c r="DM263" s="6">
        <v>3.7953923507886045</v>
      </c>
      <c r="DN263" s="6">
        <v>3.7773923507886047</v>
      </c>
      <c r="DO263" s="6">
        <v>3.7613923507886047</v>
      </c>
    </row>
    <row r="264" spans="1:119" x14ac:dyDescent="0.2">
      <c r="A264" s="5">
        <v>45260</v>
      </c>
      <c r="B264" s="1" t="s">
        <v>73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20" t="s">
        <v>74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P264" s="11" t="s">
        <v>75</v>
      </c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Q264" s="11" t="s">
        <v>76</v>
      </c>
      <c r="BR264" s="6">
        <v>4.1362852575488454</v>
      </c>
      <c r="BS264" s="6">
        <v>3.6102852575488455</v>
      </c>
      <c r="BT264" s="6">
        <v>3.5421236234458258</v>
      </c>
      <c r="BU264" s="6">
        <v>3.4890238571428571</v>
      </c>
      <c r="BV264" s="6">
        <v>3.4617024285714288</v>
      </c>
      <c r="BW264" s="6">
        <v>3.5013501358832411</v>
      </c>
      <c r="BX264" s="6">
        <v>3.5712545143432313</v>
      </c>
      <c r="BY264" s="6">
        <v>3.6001078414550447</v>
      </c>
      <c r="BZ264" s="6">
        <v>3.6115182738503773</v>
      </c>
      <c r="CA264" s="6">
        <v>3.6229287062457103</v>
      </c>
      <c r="CB264" s="6">
        <v>3.6343391386410433</v>
      </c>
      <c r="CC264" s="6">
        <v>3.6914104755609287</v>
      </c>
      <c r="CD264" s="6">
        <v>3.7366460454190502</v>
      </c>
      <c r="CE264" s="6">
        <v>3.7735010841552765</v>
      </c>
      <c r="CF264" s="6">
        <v>3.8019755917696072</v>
      </c>
      <c r="CG264" s="6">
        <v>3.8284513427113662</v>
      </c>
      <c r="CH264" s="6">
        <v>3.8529410538459188</v>
      </c>
      <c r="CI264" s="6">
        <v>3.8745574435001386</v>
      </c>
      <c r="CJ264" s="6">
        <v>3.8933005116740258</v>
      </c>
      <c r="CK264" s="6">
        <v>3.9061650350300687</v>
      </c>
      <c r="CL264" s="6">
        <v>3.9148944399708347</v>
      </c>
      <c r="CM264" s="6">
        <v>3.920376008169451</v>
      </c>
      <c r="CN264" s="6">
        <v>3.9226097396259174</v>
      </c>
      <c r="CO264" s="6">
        <v>3.9245498244560815</v>
      </c>
      <c r="CP264" s="6">
        <v>3.9263801467393211</v>
      </c>
      <c r="CQ264" s="6">
        <v>3.9013801467393212</v>
      </c>
      <c r="CR264" s="6">
        <v>3.8783801467393211</v>
      </c>
      <c r="CS264" s="6">
        <v>3.8573801467393212</v>
      </c>
      <c r="CT264" s="6">
        <v>3.8373801467393212</v>
      </c>
      <c r="CU264" s="6">
        <v>3.8193801467393209</v>
      </c>
      <c r="CV264" s="6">
        <v>3.790380146739321</v>
      </c>
      <c r="CW264" s="6">
        <v>3.7643801467393212</v>
      </c>
      <c r="CX264" s="6">
        <v>3.7393801467393208</v>
      </c>
      <c r="CY264" s="6">
        <v>3.7153801467393208</v>
      </c>
      <c r="CZ264" s="6">
        <v>3.693380146739321</v>
      </c>
      <c r="DA264" s="6">
        <v>3.6723801467393211</v>
      </c>
      <c r="DB264" s="6">
        <v>3.6523801467393211</v>
      </c>
      <c r="DC264" s="6">
        <v>3.633380146739321</v>
      </c>
      <c r="DD264" s="6">
        <v>3.6153801467393212</v>
      </c>
      <c r="DE264" s="6">
        <v>3.5983801467393208</v>
      </c>
      <c r="DF264" s="6">
        <v>3.5743801467393208</v>
      </c>
      <c r="DG264" s="6">
        <v>3.5513801467393211</v>
      </c>
      <c r="DH264" s="6">
        <v>3.5293801467393209</v>
      </c>
      <c r="DI264" s="6">
        <v>3.508380146739321</v>
      </c>
      <c r="DJ264" s="6">
        <v>3.488380146739321</v>
      </c>
      <c r="DK264" s="6">
        <v>3.4693801467393208</v>
      </c>
      <c r="DL264" s="6">
        <v>3.451380146739321</v>
      </c>
      <c r="DM264" s="6">
        <v>3.4343801467393211</v>
      </c>
      <c r="DN264" s="6">
        <v>3.4173801467393208</v>
      </c>
      <c r="DO264" s="6">
        <v>3.4013801467393212</v>
      </c>
    </row>
    <row r="265" spans="1:119" x14ac:dyDescent="0.2">
      <c r="A265" s="5">
        <v>45291</v>
      </c>
      <c r="B265" s="20" t="s">
        <v>73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20" t="s">
        <v>74</v>
      </c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P265" s="11" t="s">
        <v>75</v>
      </c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Q265" s="11" t="s">
        <v>76</v>
      </c>
      <c r="BR265" s="6">
        <v>3.8091197713967104</v>
      </c>
      <c r="BS265" s="6">
        <v>3.1421197713967106</v>
      </c>
      <c r="BT265" s="6">
        <v>3.0468869863395591</v>
      </c>
      <c r="BU265" s="6">
        <v>2.9780479482035385</v>
      </c>
      <c r="BV265" s="6">
        <v>2.9598097574320628</v>
      </c>
      <c r="BW265" s="6">
        <v>2.9973651044717831</v>
      </c>
      <c r="BX265" s="6">
        <v>3.0590718023823471</v>
      </c>
      <c r="BY265" s="6">
        <v>3.0930041332381233</v>
      </c>
      <c r="BZ265" s="6">
        <v>3.1119481413029781</v>
      </c>
      <c r="CA265" s="6">
        <v>3.130892149367833</v>
      </c>
      <c r="CB265" s="6">
        <v>3.1498361574326879</v>
      </c>
      <c r="CC265" s="6">
        <v>3.1687801654975427</v>
      </c>
      <c r="CD265" s="6">
        <v>3.2141339469093206</v>
      </c>
      <c r="CE265" s="6">
        <v>3.2515298889204156</v>
      </c>
      <c r="CF265" s="6">
        <v>3.2809679915308276</v>
      </c>
      <c r="CG265" s="6">
        <v>3.3078747054278823</v>
      </c>
      <c r="CH265" s="6">
        <v>3.3341662775904548</v>
      </c>
      <c r="CI265" s="6">
        <v>3.357460083015785</v>
      </c>
      <c r="CJ265" s="6">
        <v>3.3777561217038725</v>
      </c>
      <c r="CK265" s="6">
        <v>3.3938144277629587</v>
      </c>
      <c r="CL265" s="6">
        <v>3.4046910887475943</v>
      </c>
      <c r="CM265" s="6">
        <v>3.4127687296605389</v>
      </c>
      <c r="CN265" s="6">
        <v>3.418047350501793</v>
      </c>
      <c r="CO265" s="6">
        <v>3.4214012554885871</v>
      </c>
      <c r="CP265" s="6">
        <v>3.4244960498074093</v>
      </c>
      <c r="CQ265" s="6">
        <v>3.3974960498074092</v>
      </c>
      <c r="CR265" s="6">
        <v>3.3714960498074094</v>
      </c>
      <c r="CS265" s="6">
        <v>3.3484960498074092</v>
      </c>
      <c r="CT265" s="6">
        <v>3.326496049807409</v>
      </c>
      <c r="CU265" s="6">
        <v>3.306496049807409</v>
      </c>
      <c r="CV265" s="6">
        <v>3.2844960498074092</v>
      </c>
      <c r="CW265" s="6">
        <v>3.2634960498074093</v>
      </c>
      <c r="CX265" s="6">
        <v>3.2434960498074092</v>
      </c>
      <c r="CY265" s="6">
        <v>3.225496049807409</v>
      </c>
      <c r="CZ265" s="6">
        <v>3.2084960498074091</v>
      </c>
      <c r="DA265" s="6">
        <v>3.1914960498074092</v>
      </c>
      <c r="DB265" s="6">
        <v>3.1764960498074091</v>
      </c>
      <c r="DC265" s="6">
        <v>3.1614960498074089</v>
      </c>
      <c r="DD265" s="6">
        <v>3.148496049807409</v>
      </c>
      <c r="DE265" s="6">
        <v>3.1344960498074093</v>
      </c>
      <c r="DF265" s="6">
        <v>3.1134960498074093</v>
      </c>
      <c r="DG265" s="6">
        <v>3.0934960498074093</v>
      </c>
      <c r="DH265" s="6">
        <v>3.0734960498074093</v>
      </c>
      <c r="DI265" s="6">
        <v>3.0554960498074091</v>
      </c>
      <c r="DJ265" s="6">
        <v>3.0374960498074093</v>
      </c>
      <c r="DK265" s="6">
        <v>3.0204960498074094</v>
      </c>
      <c r="DL265" s="6">
        <v>3.0044960498074094</v>
      </c>
      <c r="DM265" s="6">
        <v>2.9884960498074093</v>
      </c>
      <c r="DN265" s="6">
        <v>2.9734960498074092</v>
      </c>
      <c r="DO265" s="6">
        <v>2.9594960498074094</v>
      </c>
    </row>
    <row r="266" spans="1:119" x14ac:dyDescent="0.2">
      <c r="A266" s="5">
        <v>45322</v>
      </c>
      <c r="B266" s="1" t="s">
        <v>73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20" t="s">
        <v>74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P266" s="11" t="s">
        <v>75</v>
      </c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Q266" s="11" t="s">
        <v>76</v>
      </c>
      <c r="BR266" s="6">
        <v>3.7933445002760906</v>
      </c>
      <c r="BS266" s="6">
        <v>3.1993445002760903</v>
      </c>
      <c r="BT266" s="6">
        <v>3.1033202043070127</v>
      </c>
      <c r="BU266" s="6">
        <v>3.042371492805755</v>
      </c>
      <c r="BV266" s="6">
        <v>3.0342779676258993</v>
      </c>
      <c r="BW266" s="6">
        <v>3.0726053641926567</v>
      </c>
      <c r="BX266" s="6">
        <v>3.1280238403079355</v>
      </c>
      <c r="BY266" s="6">
        <v>3.1639364495518678</v>
      </c>
      <c r="BZ266" s="6">
        <v>3.1916673928476356</v>
      </c>
      <c r="CA266" s="6">
        <v>3.219398336143402</v>
      </c>
      <c r="CB266" s="6">
        <v>3.2471292794391697</v>
      </c>
      <c r="CC266" s="6">
        <v>3.2748602227349366</v>
      </c>
      <c r="CD266" s="6">
        <v>3.3214357351897208</v>
      </c>
      <c r="CE266" s="6">
        <v>3.359846511342572</v>
      </c>
      <c r="CF266" s="6">
        <v>3.3900925511934901</v>
      </c>
      <c r="CG266" s="6">
        <v>3.4186852319432668</v>
      </c>
      <c r="CH266" s="6">
        <v>3.4459392470249508</v>
      </c>
      <c r="CI266" s="6">
        <v>3.470005203835397</v>
      </c>
      <c r="CJ266" s="6">
        <v>3.4908831023746054</v>
      </c>
      <c r="CK266" s="6">
        <v>3.506608665728197</v>
      </c>
      <c r="CL266" s="6">
        <v>3.5173772950858595</v>
      </c>
      <c r="CM266" s="6">
        <v>3.5250383830507381</v>
      </c>
      <c r="CN266" s="6">
        <v>3.5295919296228329</v>
      </c>
      <c r="CO266" s="6">
        <v>3.5306766933165004</v>
      </c>
      <c r="CP266" s="6">
        <v>3.5311258392254787</v>
      </c>
      <c r="CQ266" s="6">
        <v>3.5041258392254786</v>
      </c>
      <c r="CR266" s="6">
        <v>3.4791258392254787</v>
      </c>
      <c r="CS266" s="6">
        <v>3.4551258392254787</v>
      </c>
      <c r="CT266" s="6">
        <v>3.4331258392254789</v>
      </c>
      <c r="CU266" s="6">
        <v>3.4131258392254789</v>
      </c>
      <c r="CV266" s="6">
        <v>3.3901258392254787</v>
      </c>
      <c r="CW266" s="6">
        <v>3.3691258392254788</v>
      </c>
      <c r="CX266" s="6">
        <v>3.3491258392254788</v>
      </c>
      <c r="CY266" s="6">
        <v>3.3301258392254787</v>
      </c>
      <c r="CZ266" s="6">
        <v>3.3121258392254789</v>
      </c>
      <c r="DA266" s="6">
        <v>3.295125839225479</v>
      </c>
      <c r="DB266" s="6">
        <v>3.2801258392254788</v>
      </c>
      <c r="DC266" s="6">
        <v>3.2651258392254787</v>
      </c>
      <c r="DD266" s="6">
        <v>3.2501258392254786</v>
      </c>
      <c r="DE266" s="6">
        <v>3.2371258392254787</v>
      </c>
      <c r="DF266" s="6">
        <v>3.2141258392254786</v>
      </c>
      <c r="DG266" s="6">
        <v>3.1921258392254788</v>
      </c>
      <c r="DH266" s="6">
        <v>3.1721258392254787</v>
      </c>
      <c r="DI266" s="6">
        <v>3.1521258392254787</v>
      </c>
      <c r="DJ266" s="6">
        <v>3.1331258392254786</v>
      </c>
      <c r="DK266" s="6">
        <v>3.1151258392254788</v>
      </c>
      <c r="DL266" s="6">
        <v>3.0981258392254789</v>
      </c>
      <c r="DM266" s="6">
        <v>3.0811258392254786</v>
      </c>
      <c r="DN266" s="6">
        <v>3.0651258392254785</v>
      </c>
      <c r="DO266" s="6">
        <v>3.0501258392254789</v>
      </c>
    </row>
    <row r="267" spans="1:119" x14ac:dyDescent="0.2">
      <c r="A267" s="5">
        <v>45351</v>
      </c>
      <c r="B267" s="20" t="s">
        <v>73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20" t="s">
        <v>74</v>
      </c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P267" s="11" t="s">
        <v>75</v>
      </c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Q267" s="11" t="s">
        <v>76</v>
      </c>
      <c r="BR267" s="6">
        <v>3.9913096110987296</v>
      </c>
      <c r="BS267" s="6">
        <v>3.5213096110987294</v>
      </c>
      <c r="BT267" s="6">
        <v>3.4469280644082905</v>
      </c>
      <c r="BU267" s="6">
        <v>3.3905500733406675</v>
      </c>
      <c r="BV267" s="6">
        <v>3.3583412969074686</v>
      </c>
      <c r="BW267" s="6">
        <v>3.3818156390758944</v>
      </c>
      <c r="BX267" s="6">
        <v>3.4200294231607495</v>
      </c>
      <c r="BY267" s="6">
        <v>3.4363142380162972</v>
      </c>
      <c r="BZ267" s="6">
        <v>3.4443228303252469</v>
      </c>
      <c r="CA267" s="6">
        <v>3.4523314226341961</v>
      </c>
      <c r="CB267" s="6">
        <v>3.4603400149431462</v>
      </c>
      <c r="CC267" s="6">
        <v>3.4995285560405596</v>
      </c>
      <c r="CD267" s="6">
        <v>3.5310708495949119</v>
      </c>
      <c r="CE267" s="6">
        <v>3.5570151996840913</v>
      </c>
      <c r="CF267" s="6">
        <v>3.5773616063080973</v>
      </c>
      <c r="CG267" s="6">
        <v>3.5974309147305776</v>
      </c>
      <c r="CH267" s="6">
        <v>3.6160503676705065</v>
      </c>
      <c r="CI267" s="6">
        <v>3.6324076026629375</v>
      </c>
      <c r="CJ267" s="6">
        <v>3.6465026197078712</v>
      </c>
      <c r="CK267" s="6">
        <v>3.6561889400246717</v>
      </c>
      <c r="CL267" s="6">
        <v>3.6622878768285161</v>
      </c>
      <c r="CM267" s="6">
        <v>3.6656117925843508</v>
      </c>
      <c r="CN267" s="6">
        <v>3.6661606872921761</v>
      </c>
      <c r="CO267" s="6">
        <v>3.659995616770281</v>
      </c>
      <c r="CP267" s="6">
        <v>3.6526174440338943</v>
      </c>
      <c r="CQ267" s="6">
        <v>3.6176174440338942</v>
      </c>
      <c r="CR267" s="6">
        <v>3.5856174440338942</v>
      </c>
      <c r="CS267" s="6">
        <v>3.5556174440338939</v>
      </c>
      <c r="CT267" s="6">
        <v>3.5286174440338942</v>
      </c>
      <c r="CU267" s="6">
        <v>3.502617444033894</v>
      </c>
      <c r="CV267" s="6">
        <v>3.4766174440338942</v>
      </c>
      <c r="CW267" s="6">
        <v>3.4526174440338941</v>
      </c>
      <c r="CX267" s="6">
        <v>3.429617444033894</v>
      </c>
      <c r="CY267" s="6">
        <v>3.4076174440338942</v>
      </c>
      <c r="CZ267" s="6">
        <v>3.3876174440338942</v>
      </c>
      <c r="DA267" s="6">
        <v>3.3686174440338941</v>
      </c>
      <c r="DB267" s="6">
        <v>3.3506174440338943</v>
      </c>
      <c r="DC267" s="6">
        <v>3.332617444033894</v>
      </c>
      <c r="DD267" s="6">
        <v>3.316617444033894</v>
      </c>
      <c r="DE267" s="6">
        <v>3.3016174440338939</v>
      </c>
      <c r="DF267" s="6">
        <v>3.276617444033894</v>
      </c>
      <c r="DG267" s="6">
        <v>3.2536174440338943</v>
      </c>
      <c r="DH267" s="6">
        <v>3.2316174440338941</v>
      </c>
      <c r="DI267" s="6">
        <v>3.2106174440338942</v>
      </c>
      <c r="DJ267" s="6">
        <v>3.1906174440338941</v>
      </c>
      <c r="DK267" s="6">
        <v>3.171617444033894</v>
      </c>
      <c r="DL267" s="6">
        <v>3.1526174440338943</v>
      </c>
      <c r="DM267" s="6">
        <v>3.135617444033894</v>
      </c>
      <c r="DN267" s="6">
        <v>3.1186174440338941</v>
      </c>
      <c r="DO267" s="6">
        <v>3.1026174440338941</v>
      </c>
    </row>
    <row r="268" spans="1:119" x14ac:dyDescent="0.2">
      <c r="A268" s="5">
        <v>45382</v>
      </c>
      <c r="B268" s="1" t="s">
        <v>73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20" t="s">
        <v>74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P268" s="11" t="s">
        <v>75</v>
      </c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Q268" s="11" t="s">
        <v>76</v>
      </c>
      <c r="BR268" s="6">
        <v>3.8444468529541447</v>
      </c>
      <c r="BS268" s="6">
        <v>3.3694468529541446</v>
      </c>
      <c r="BT268" s="6">
        <v>3.2645636959876545</v>
      </c>
      <c r="BU268" s="6">
        <v>3.1816499740768478</v>
      </c>
      <c r="BV268" s="6">
        <v>3.129112385506077</v>
      </c>
      <c r="BW268" s="6">
        <v>3.1587318147722159</v>
      </c>
      <c r="BX268" s="6">
        <v>3.2263419562934441</v>
      </c>
      <c r="BY268" s="6">
        <v>3.2594255892633091</v>
      </c>
      <c r="BZ268" s="6">
        <v>3.2765657577522855</v>
      </c>
      <c r="CA268" s="6">
        <v>3.2937059262412616</v>
      </c>
      <c r="CB268" s="6">
        <v>3.3108460947302385</v>
      </c>
      <c r="CC268" s="6">
        <v>3.3500561016598165</v>
      </c>
      <c r="CD268" s="6">
        <v>3.3823888202457741</v>
      </c>
      <c r="CE268" s="6">
        <v>3.4101354808738371</v>
      </c>
      <c r="CF268" s="6">
        <v>3.4332960835440054</v>
      </c>
      <c r="CG268" s="6">
        <v>3.4561494203309948</v>
      </c>
      <c r="CH268" s="6">
        <v>3.4776435293092298</v>
      </c>
      <c r="CI268" s="6">
        <v>3.496563830658693</v>
      </c>
      <c r="CJ268" s="6">
        <v>3.5129103243793844</v>
      </c>
      <c r="CK268" s="6">
        <v>3.5246141910873217</v>
      </c>
      <c r="CL268" s="6">
        <v>3.5322752901639194</v>
      </c>
      <c r="CM268" s="6">
        <v>3.5371082014291955</v>
      </c>
      <c r="CN268" s="6">
        <v>3.5391129248831499</v>
      </c>
      <c r="CO268" s="6">
        <v>3.534910269367169</v>
      </c>
      <c r="CP268" s="6">
        <v>3.5295557439913385</v>
      </c>
      <c r="CQ268" s="6">
        <v>3.5015557439913385</v>
      </c>
      <c r="CR268" s="6">
        <v>3.4745557439913384</v>
      </c>
      <c r="CS268" s="6">
        <v>3.4505557439913384</v>
      </c>
      <c r="CT268" s="6">
        <v>3.4275557439913382</v>
      </c>
      <c r="CU268" s="6">
        <v>3.4065557439913383</v>
      </c>
      <c r="CV268" s="6">
        <v>3.3795557439913386</v>
      </c>
      <c r="CW268" s="6">
        <v>3.3535557439913384</v>
      </c>
      <c r="CX268" s="6">
        <v>3.3305557439913382</v>
      </c>
      <c r="CY268" s="6">
        <v>3.3075557439913386</v>
      </c>
      <c r="CZ268" s="6">
        <v>3.2865557439913382</v>
      </c>
      <c r="DA268" s="6">
        <v>3.2665557439913386</v>
      </c>
      <c r="DB268" s="6">
        <v>3.2475557439913385</v>
      </c>
      <c r="DC268" s="6">
        <v>3.2295557439913383</v>
      </c>
      <c r="DD268" s="6">
        <v>3.2135557439913383</v>
      </c>
      <c r="DE268" s="6">
        <v>3.1965557439913383</v>
      </c>
      <c r="DF268" s="6">
        <v>3.1735557439913382</v>
      </c>
      <c r="DG268" s="6">
        <v>3.1505557439913385</v>
      </c>
      <c r="DH268" s="6">
        <v>3.1295557439913386</v>
      </c>
      <c r="DI268" s="6">
        <v>3.1095557439913382</v>
      </c>
      <c r="DJ268" s="6">
        <v>3.0895557439913386</v>
      </c>
      <c r="DK268" s="6">
        <v>3.0705557439913385</v>
      </c>
      <c r="DL268" s="6">
        <v>3.0525557439913387</v>
      </c>
      <c r="DM268" s="6">
        <v>3.0355557439913383</v>
      </c>
      <c r="DN268" s="6">
        <v>3.0195557439913383</v>
      </c>
      <c r="DO268" s="6">
        <v>3.0035557439913383</v>
      </c>
    </row>
    <row r="269" spans="1:119" x14ac:dyDescent="0.2">
      <c r="A269" s="5">
        <v>45412</v>
      </c>
      <c r="B269" s="20" t="s">
        <v>73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0" t="s">
        <v>74</v>
      </c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P269" s="11" t="s">
        <v>75</v>
      </c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Q269" s="11" t="s">
        <v>76</v>
      </c>
      <c r="BR269" s="6">
        <v>3.8634497394547749</v>
      </c>
      <c r="BS269" s="6">
        <v>3.5654497394547748</v>
      </c>
      <c r="BT269" s="6">
        <v>3.5051678020953325</v>
      </c>
      <c r="BU269" s="6">
        <v>3.4457324675324679</v>
      </c>
      <c r="BV269" s="6">
        <v>3.387404830257462</v>
      </c>
      <c r="BW269" s="6">
        <v>3.4165572299822937</v>
      </c>
      <c r="BX269" s="6">
        <v>3.4873323627778872</v>
      </c>
      <c r="BY269" s="6">
        <v>3.5231695903161571</v>
      </c>
      <c r="BZ269" s="6">
        <v>3.5397269930414161</v>
      </c>
      <c r="CA269" s="6">
        <v>3.5562843957666748</v>
      </c>
      <c r="CB269" s="6">
        <v>3.5728417984919343</v>
      </c>
      <c r="CC269" s="6">
        <v>3.6084623532633251</v>
      </c>
      <c r="CD269" s="6">
        <v>3.637444089531324</v>
      </c>
      <c r="CE269" s="6">
        <v>3.6616675895395421</v>
      </c>
      <c r="CF269" s="6">
        <v>3.6811328532879788</v>
      </c>
      <c r="CG269" s="6">
        <v>3.7005286467870229</v>
      </c>
      <c r="CH269" s="6">
        <v>3.7182933289340423</v>
      </c>
      <c r="CI269" s="6">
        <v>3.7338987426775341</v>
      </c>
      <c r="CJ269" s="6">
        <v>3.7473448880174982</v>
      </c>
      <c r="CK269" s="6">
        <v>3.7559437888828424</v>
      </c>
      <c r="CL269" s="6">
        <v>3.7612559365646105</v>
      </c>
      <c r="CM269" s="6">
        <v>3.763809488114306</v>
      </c>
      <c r="CN269" s="6">
        <v>3.763604443531928</v>
      </c>
      <c r="CO269" s="6">
        <v>3.7542411233599524</v>
      </c>
      <c r="CP269" s="6">
        <v>3.7430740553144215</v>
      </c>
      <c r="CQ269" s="6">
        <v>3.7090740553144212</v>
      </c>
      <c r="CR269" s="6">
        <v>3.6780740553144216</v>
      </c>
      <c r="CS269" s="6">
        <v>3.6490740553144216</v>
      </c>
      <c r="CT269" s="6">
        <v>3.6220740553144215</v>
      </c>
      <c r="CU269" s="6">
        <v>3.5970740553144216</v>
      </c>
      <c r="CV269" s="6">
        <v>3.5710740553144213</v>
      </c>
      <c r="CW269" s="6">
        <v>3.5470740553144213</v>
      </c>
      <c r="CX269" s="6">
        <v>3.5240740553144216</v>
      </c>
      <c r="CY269" s="6">
        <v>3.5030740553144213</v>
      </c>
      <c r="CZ269" s="6">
        <v>3.4830740553144213</v>
      </c>
      <c r="DA269" s="6">
        <v>3.4640740553144216</v>
      </c>
      <c r="DB269" s="6">
        <v>3.4460740553144213</v>
      </c>
      <c r="DC269" s="6">
        <v>3.4280740553144216</v>
      </c>
      <c r="DD269" s="6">
        <v>3.4120740553144215</v>
      </c>
      <c r="DE269" s="6">
        <v>3.3970740553144214</v>
      </c>
      <c r="DF269" s="6">
        <v>3.3680740553144215</v>
      </c>
      <c r="DG269" s="6">
        <v>3.3410740553144214</v>
      </c>
      <c r="DH269" s="6">
        <v>3.3160740553144215</v>
      </c>
      <c r="DI269" s="6">
        <v>3.2910740553144215</v>
      </c>
      <c r="DJ269" s="6">
        <v>3.2670740553144215</v>
      </c>
      <c r="DK269" s="6">
        <v>3.2450740553144213</v>
      </c>
      <c r="DL269" s="6">
        <v>3.2230740553144215</v>
      </c>
      <c r="DM269" s="6">
        <v>3.2030740553144215</v>
      </c>
      <c r="DN269" s="6">
        <v>3.1830740553144214</v>
      </c>
      <c r="DO269" s="6">
        <v>3.1640740553144213</v>
      </c>
    </row>
    <row r="270" spans="1:119" x14ac:dyDescent="0.2">
      <c r="A270" s="5">
        <v>45443</v>
      </c>
      <c r="B270" s="1" t="s">
        <v>73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20" t="s">
        <v>74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P270" s="11" t="s">
        <v>75</v>
      </c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Q270" s="11" t="s">
        <v>76</v>
      </c>
      <c r="BR270" s="6">
        <v>3.8646296836575003</v>
      </c>
      <c r="BS270" s="6">
        <v>3.5876296836575006</v>
      </c>
      <c r="BT270" s="6">
        <v>3.5232992566510171</v>
      </c>
      <c r="BU270" s="6">
        <v>3.4759024136756018</v>
      </c>
      <c r="BV270" s="6">
        <v>3.4485852850976828</v>
      </c>
      <c r="BW270" s="6">
        <v>3.4784812808117556</v>
      </c>
      <c r="BX270" s="6">
        <v>3.5332843248935051</v>
      </c>
      <c r="BY270" s="6">
        <v>3.5699423108199158</v>
      </c>
      <c r="BZ270" s="6">
        <v>3.5948720289956091</v>
      </c>
      <c r="CA270" s="6">
        <v>3.619801747171302</v>
      </c>
      <c r="CB270" s="6">
        <v>3.6447314653469949</v>
      </c>
      <c r="CC270" s="6">
        <v>3.6800604937208417</v>
      </c>
      <c r="CD270" s="6">
        <v>3.7087919164291323</v>
      </c>
      <c r="CE270" s="6">
        <v>3.7330825824990952</v>
      </c>
      <c r="CF270" s="6">
        <v>3.7529324919307299</v>
      </c>
      <c r="CG270" s="6">
        <v>3.7727468753092581</v>
      </c>
      <c r="CH270" s="6">
        <v>3.7909134272952265</v>
      </c>
      <c r="CI270" s="6">
        <v>3.8068985768552488</v>
      </c>
      <c r="CJ270" s="6">
        <v>3.820702323989325</v>
      </c>
      <c r="CK270" s="6">
        <v>3.8299227968244707</v>
      </c>
      <c r="CL270" s="6">
        <v>3.8359992520736985</v>
      </c>
      <c r="CM270" s="6">
        <v>3.8394652607703947</v>
      </c>
      <c r="CN270" s="6">
        <v>3.8384886386314272</v>
      </c>
      <c r="CO270" s="6">
        <v>3.8369463705189646</v>
      </c>
      <c r="CP270" s="6">
        <v>3.834933901917855</v>
      </c>
      <c r="CQ270" s="6">
        <v>3.8089339019178552</v>
      </c>
      <c r="CR270" s="6">
        <v>3.7849339019178552</v>
      </c>
      <c r="CS270" s="6">
        <v>3.7629339019178549</v>
      </c>
      <c r="CT270" s="6">
        <v>3.7429339019178549</v>
      </c>
      <c r="CU270" s="6">
        <v>3.7229339019178549</v>
      </c>
      <c r="CV270" s="6">
        <v>3.689933901917855</v>
      </c>
      <c r="CW270" s="6">
        <v>3.6579339019178549</v>
      </c>
      <c r="CX270" s="6">
        <v>3.628933901917855</v>
      </c>
      <c r="CY270" s="6">
        <v>3.600933901917855</v>
      </c>
      <c r="CZ270" s="6">
        <v>3.5749339019178552</v>
      </c>
      <c r="DA270" s="6">
        <v>3.5499339019178553</v>
      </c>
      <c r="DB270" s="6">
        <v>3.5269339019178552</v>
      </c>
      <c r="DC270" s="6">
        <v>3.503933901917855</v>
      </c>
      <c r="DD270" s="6">
        <v>3.4829339019178551</v>
      </c>
      <c r="DE270" s="6">
        <v>3.4629339019178551</v>
      </c>
      <c r="DF270" s="6">
        <v>3.4379339019178552</v>
      </c>
      <c r="DG270" s="6">
        <v>3.4129339019178553</v>
      </c>
      <c r="DH270" s="6">
        <v>3.3899339019178552</v>
      </c>
      <c r="DI270" s="6">
        <v>3.3679339019178549</v>
      </c>
      <c r="DJ270" s="6">
        <v>3.3459339019178551</v>
      </c>
      <c r="DK270" s="6">
        <v>3.3259339019178551</v>
      </c>
      <c r="DL270" s="6">
        <v>3.306933901917855</v>
      </c>
      <c r="DM270" s="6">
        <v>3.2879339019178553</v>
      </c>
      <c r="DN270" s="6">
        <v>3.269933901917855</v>
      </c>
      <c r="DO270" s="6">
        <v>3.2529339019178551</v>
      </c>
    </row>
    <row r="271" spans="1:119" x14ac:dyDescent="0.2">
      <c r="A271" s="5">
        <v>45473</v>
      </c>
      <c r="B271" s="20" t="s">
        <v>73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20" t="s">
        <v>74</v>
      </c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P271" s="11" t="s">
        <v>75</v>
      </c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Q271" s="11" t="s">
        <v>76</v>
      </c>
      <c r="BR271" s="6">
        <v>3.7819728393658725</v>
      </c>
      <c r="BS271" s="6">
        <v>3.4549728393658725</v>
      </c>
      <c r="BT271" s="6">
        <v>3.390537360077277</v>
      </c>
      <c r="BU271" s="6">
        <v>3.350027080244351</v>
      </c>
      <c r="BV271" s="6">
        <v>3.3480105924915486</v>
      </c>
      <c r="BW271" s="6">
        <v>3.3954591009177886</v>
      </c>
      <c r="BX271" s="6">
        <v>3.4643906857109452</v>
      </c>
      <c r="BY271" s="6">
        <v>3.5074362729798128</v>
      </c>
      <c r="BZ271" s="6">
        <v>3.5361996535580098</v>
      </c>
      <c r="CA271" s="6">
        <v>3.564963034136206</v>
      </c>
      <c r="CB271" s="6">
        <v>3.5937264147144026</v>
      </c>
      <c r="CC271" s="6">
        <v>3.6355843132021439</v>
      </c>
      <c r="CD271" s="6">
        <v>3.6687791167674955</v>
      </c>
      <c r="CE271" s="6">
        <v>3.6961171369632169</v>
      </c>
      <c r="CF271" s="6">
        <v>3.7175983737893081</v>
      </c>
      <c r="CG271" s="6">
        <v>3.7384529347948492</v>
      </c>
      <c r="CH271" s="6">
        <v>3.7581305492828481</v>
      </c>
      <c r="CI271" s="6">
        <v>3.7755219428743003</v>
      </c>
      <c r="CJ271" s="6">
        <v>3.7905354281218293</v>
      </c>
      <c r="CK271" s="6">
        <v>3.8006279957091098</v>
      </c>
      <c r="CL271" s="6">
        <v>3.8069765921536844</v>
      </c>
      <c r="CM271" s="6">
        <v>3.8106904918345572</v>
      </c>
      <c r="CN271" s="6">
        <v>3.8081054373960779</v>
      </c>
      <c r="CO271" s="6">
        <v>3.8047106494787659</v>
      </c>
      <c r="CP271" s="6">
        <v>3.8003441813868544</v>
      </c>
      <c r="CQ271" s="6">
        <v>3.7653441813868542</v>
      </c>
      <c r="CR271" s="6">
        <v>3.7323441813868543</v>
      </c>
      <c r="CS271" s="6">
        <v>3.7023441813868541</v>
      </c>
      <c r="CT271" s="6">
        <v>3.6743441813868545</v>
      </c>
      <c r="CU271" s="6">
        <v>3.6473441813868543</v>
      </c>
      <c r="CV271" s="6">
        <v>3.6183441813868544</v>
      </c>
      <c r="CW271" s="6">
        <v>3.5903441813868544</v>
      </c>
      <c r="CX271" s="6">
        <v>3.5643441813868542</v>
      </c>
      <c r="CY271" s="6">
        <v>3.5393441813868542</v>
      </c>
      <c r="CZ271" s="6">
        <v>3.5163441813868541</v>
      </c>
      <c r="DA271" s="6">
        <v>3.4943441813868543</v>
      </c>
      <c r="DB271" s="6">
        <v>3.4733441813868544</v>
      </c>
      <c r="DC271" s="6">
        <v>3.4543441813868543</v>
      </c>
      <c r="DD271" s="6">
        <v>3.4353441813868542</v>
      </c>
      <c r="DE271" s="6">
        <v>3.4173441813868544</v>
      </c>
      <c r="DF271" s="6">
        <v>3.3903441813868542</v>
      </c>
      <c r="DG271" s="6">
        <v>3.3643441813868544</v>
      </c>
      <c r="DH271" s="6">
        <v>3.3403441813868544</v>
      </c>
      <c r="DI271" s="6">
        <v>3.3163441813868544</v>
      </c>
      <c r="DJ271" s="6">
        <v>3.2933441813868543</v>
      </c>
      <c r="DK271" s="6">
        <v>3.2723441813868543</v>
      </c>
      <c r="DL271" s="6">
        <v>3.2513441813868544</v>
      </c>
      <c r="DM271" s="6">
        <v>3.2313441813868544</v>
      </c>
      <c r="DN271" s="6">
        <v>3.2123441813868543</v>
      </c>
      <c r="DO271" s="6">
        <v>3.1943441813868541</v>
      </c>
    </row>
    <row r="272" spans="1:119" x14ac:dyDescent="0.2">
      <c r="A272" s="5">
        <v>45504</v>
      </c>
      <c r="B272" s="1" t="s">
        <v>73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20" t="s">
        <v>74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P272" s="11" t="s">
        <v>75</v>
      </c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Q272" s="11" t="s">
        <v>76</v>
      </c>
      <c r="BR272" s="6">
        <v>3.578098761061947</v>
      </c>
      <c r="BS272" s="6">
        <v>3.1540987610619471</v>
      </c>
      <c r="BT272" s="6">
        <v>3.0693642477876106</v>
      </c>
      <c r="BU272" s="6">
        <v>3.0259155951083665</v>
      </c>
      <c r="BV272" s="6">
        <v>3.0489208015498246</v>
      </c>
      <c r="BW272" s="6">
        <v>3.1113452118398142</v>
      </c>
      <c r="BX272" s="6">
        <v>3.1882459663377829</v>
      </c>
      <c r="BY272" s="6">
        <v>3.2387387659197713</v>
      </c>
      <c r="BZ272" s="6">
        <v>3.2758565211469048</v>
      </c>
      <c r="CA272" s="6">
        <v>3.312974276374038</v>
      </c>
      <c r="CB272" s="6">
        <v>3.3500920316011711</v>
      </c>
      <c r="CC272" s="6">
        <v>3.4016834860143335</v>
      </c>
      <c r="CD272" s="6">
        <v>3.4417750197056591</v>
      </c>
      <c r="CE272" s="6">
        <v>3.4747039952016459</v>
      </c>
      <c r="CF272" s="6">
        <v>3.5004704125022941</v>
      </c>
      <c r="CG272" s="6">
        <v>3.5237958299699708</v>
      </c>
      <c r="CH272" s="6">
        <v>3.5462135851750474</v>
      </c>
      <c r="CI272" s="6">
        <v>3.5660629695182111</v>
      </c>
      <c r="CJ272" s="6">
        <v>3.583343982999462</v>
      </c>
      <c r="CK272" s="6">
        <v>3.5965152132254148</v>
      </c>
      <c r="CL272" s="6">
        <v>3.6053533832685161</v>
      </c>
      <c r="CM272" s="6">
        <v>3.6115192017280791</v>
      </c>
      <c r="CN272" s="6">
        <v>3.6150126686041038</v>
      </c>
      <c r="CO272" s="6">
        <v>3.6094326931528902</v>
      </c>
      <c r="CP272" s="6">
        <v>3.6021460906899661</v>
      </c>
      <c r="CQ272" s="6">
        <v>3.5721460906899658</v>
      </c>
      <c r="CR272" s="6">
        <v>3.5441460906899658</v>
      </c>
      <c r="CS272" s="6">
        <v>3.518146090689966</v>
      </c>
      <c r="CT272" s="6">
        <v>3.4931460906899661</v>
      </c>
      <c r="CU272" s="6">
        <v>3.4711460906899658</v>
      </c>
      <c r="CV272" s="6">
        <v>3.4431460906899658</v>
      </c>
      <c r="CW272" s="6">
        <v>3.417146090689966</v>
      </c>
      <c r="CX272" s="6">
        <v>3.393146090689966</v>
      </c>
      <c r="CY272" s="6">
        <v>3.3701460906899658</v>
      </c>
      <c r="CZ272" s="6">
        <v>3.348146090689966</v>
      </c>
      <c r="DA272" s="6">
        <v>3.328146090689966</v>
      </c>
      <c r="DB272" s="6">
        <v>3.308146090689966</v>
      </c>
      <c r="DC272" s="6">
        <v>3.2901460906899658</v>
      </c>
      <c r="DD272" s="6">
        <v>3.2731460906899659</v>
      </c>
      <c r="DE272" s="6">
        <v>3.256146090689966</v>
      </c>
      <c r="DF272" s="6">
        <v>3.2321460906899659</v>
      </c>
      <c r="DG272" s="6">
        <v>3.2091460906899658</v>
      </c>
      <c r="DH272" s="6">
        <v>3.1881460906899659</v>
      </c>
      <c r="DI272" s="6">
        <v>3.167146090689966</v>
      </c>
      <c r="DJ272" s="6">
        <v>3.147146090689966</v>
      </c>
      <c r="DK272" s="6">
        <v>3.1281460906899659</v>
      </c>
      <c r="DL272" s="6">
        <v>3.1101460906899661</v>
      </c>
      <c r="DM272" s="6">
        <v>3.0921460906899658</v>
      </c>
      <c r="DN272" s="6">
        <v>3.0761460906899658</v>
      </c>
      <c r="DO272" s="6">
        <v>3.0601460906899658</v>
      </c>
    </row>
    <row r="273" spans="1:119" x14ac:dyDescent="0.2">
      <c r="A273" s="5">
        <v>45535</v>
      </c>
      <c r="B273" s="20" t="s">
        <v>73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20" t="s">
        <v>74</v>
      </c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P273" s="11" t="s">
        <v>75</v>
      </c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Q273" s="11" t="s">
        <v>76</v>
      </c>
      <c r="BR273" s="6">
        <v>3.4135050412987753</v>
      </c>
      <c r="BS273" s="6">
        <v>3.0445050412987751</v>
      </c>
      <c r="BT273" s="6">
        <v>2.997623810880091</v>
      </c>
      <c r="BU273" s="6">
        <v>2.9903470416492879</v>
      </c>
      <c r="BV273" s="6">
        <v>3.0337838527080971</v>
      </c>
      <c r="BW273" s="6">
        <v>3.1176490958850551</v>
      </c>
      <c r="BX273" s="6">
        <v>3.2142672172808133</v>
      </c>
      <c r="BY273" s="6">
        <v>3.2387387659197713</v>
      </c>
      <c r="BZ273" s="6">
        <v>3.3192878939745736</v>
      </c>
      <c r="CA273" s="6">
        <v>3.3644383572036136</v>
      </c>
      <c r="CB273" s="6">
        <v>3.4095888204326537</v>
      </c>
      <c r="CC273" s="6">
        <v>3.4653194476315465</v>
      </c>
      <c r="CD273" s="6">
        <v>3.5088315348349339</v>
      </c>
      <c r="CE273" s="6">
        <v>3.5444879444355553</v>
      </c>
      <c r="CF273" s="6">
        <v>3.5722886764334101</v>
      </c>
      <c r="CG273" s="6">
        <v>3.5978843197281685</v>
      </c>
      <c r="CH273" s="6">
        <v>3.6222589547646917</v>
      </c>
      <c r="CI273" s="6">
        <v>3.6437999665516561</v>
      </c>
      <c r="CJ273" s="6">
        <v>3.6625073550890614</v>
      </c>
      <c r="CK273" s="6">
        <v>3.6768575876609488</v>
      </c>
      <c r="CL273" s="6">
        <v>3.686973848194095</v>
      </c>
      <c r="CM273" s="6">
        <v>3.6944687516798238</v>
      </c>
      <c r="CN273" s="6">
        <v>3.6993422981181352</v>
      </c>
      <c r="CO273" s="6">
        <v>3.6950504362587266</v>
      </c>
      <c r="CP273" s="6">
        <v>3.6889562715007234</v>
      </c>
      <c r="CQ273" s="6">
        <v>3.6579562715007232</v>
      </c>
      <c r="CR273" s="6">
        <v>3.6289562715007233</v>
      </c>
      <c r="CS273" s="6">
        <v>3.6029562715007231</v>
      </c>
      <c r="CT273" s="6">
        <v>3.5779562715007232</v>
      </c>
      <c r="CU273" s="6">
        <v>3.554956271500723</v>
      </c>
      <c r="CV273" s="6">
        <v>3.5299562715007231</v>
      </c>
      <c r="CW273" s="6">
        <v>3.5059562715007231</v>
      </c>
      <c r="CX273" s="6">
        <v>3.4839562715007233</v>
      </c>
      <c r="CY273" s="6">
        <v>3.461956271500723</v>
      </c>
      <c r="CZ273" s="6">
        <v>3.4429562715007234</v>
      </c>
      <c r="DA273" s="6">
        <v>3.4239562715007232</v>
      </c>
      <c r="DB273" s="6">
        <v>3.405956271500723</v>
      </c>
      <c r="DC273" s="6">
        <v>3.3889562715007231</v>
      </c>
      <c r="DD273" s="6">
        <v>3.3729562715007231</v>
      </c>
      <c r="DE273" s="6">
        <v>3.3579562715007234</v>
      </c>
      <c r="DF273" s="6">
        <v>3.3339562715007234</v>
      </c>
      <c r="DG273" s="6">
        <v>3.3109562715007232</v>
      </c>
      <c r="DH273" s="6">
        <v>3.2879562715007231</v>
      </c>
      <c r="DI273" s="6">
        <v>3.2669562715007232</v>
      </c>
      <c r="DJ273" s="6">
        <v>3.2469562715007232</v>
      </c>
      <c r="DK273" s="6">
        <v>3.2279562715007231</v>
      </c>
      <c r="DL273" s="6">
        <v>3.2099562715007233</v>
      </c>
      <c r="DM273" s="6">
        <v>3.1919562715007235</v>
      </c>
      <c r="DN273" s="6">
        <v>3.1749562715007231</v>
      </c>
      <c r="DO273" s="6">
        <v>3.1589562715007231</v>
      </c>
    </row>
    <row r="274" spans="1:119" x14ac:dyDescent="0.2">
      <c r="A274" s="5">
        <v>45565</v>
      </c>
      <c r="B274" s="1" t="s">
        <v>73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20" t="s">
        <v>74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P274" s="11" t="s">
        <v>75</v>
      </c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Q274" s="11" t="s">
        <v>76</v>
      </c>
      <c r="BR274" s="6">
        <v>3.1163298602928799</v>
      </c>
      <c r="BS274" s="6">
        <v>2.7353298602928797</v>
      </c>
      <c r="BT274" s="6">
        <v>2.7100815855916509</v>
      </c>
      <c r="BU274" s="6">
        <v>2.7253621879886487</v>
      </c>
      <c r="BV274" s="6">
        <v>2.7863455666879018</v>
      </c>
      <c r="BW274" s="6">
        <v>2.8933869905350589</v>
      </c>
      <c r="BX274" s="6">
        <v>3.0163346436159939</v>
      </c>
      <c r="BY274" s="6">
        <v>3.0966002930626213</v>
      </c>
      <c r="BZ274" s="6">
        <v>3.1560802827468173</v>
      </c>
      <c r="CA274" s="6">
        <v>3.2155602724310128</v>
      </c>
      <c r="CB274" s="6">
        <v>3.2750402621152084</v>
      </c>
      <c r="CC274" s="6">
        <v>3.3386142244793757</v>
      </c>
      <c r="CD274" s="6">
        <v>3.3894338763430585</v>
      </c>
      <c r="CE274" s="6">
        <v>3.4319950379391462</v>
      </c>
      <c r="CF274" s="6">
        <v>3.4662977092676388</v>
      </c>
      <c r="CG274" s="6">
        <v>3.4989305138640234</v>
      </c>
      <c r="CH274" s="6">
        <v>3.5294659676298652</v>
      </c>
      <c r="CI274" s="6">
        <v>3.5562487807971328</v>
      </c>
      <c r="CJ274" s="6">
        <v>3.5792789533658262</v>
      </c>
      <c r="CK274" s="6">
        <v>3.5969456201911547</v>
      </c>
      <c r="CL274" s="6">
        <v>3.6105422691045588</v>
      </c>
      <c r="CM274" s="6">
        <v>3.6217241898740697</v>
      </c>
      <c r="CN274" s="6">
        <v>3.6304913824996876</v>
      </c>
      <c r="CO274" s="6">
        <v>3.6292017870774784</v>
      </c>
      <c r="CP274" s="6">
        <v>3.6256634401641983</v>
      </c>
      <c r="CQ274" s="6">
        <v>3.5966634401641984</v>
      </c>
      <c r="CR274" s="6">
        <v>3.5696634401641982</v>
      </c>
      <c r="CS274" s="6">
        <v>3.5456634401641982</v>
      </c>
      <c r="CT274" s="6">
        <v>3.5216634401641982</v>
      </c>
      <c r="CU274" s="6">
        <v>3.5006634401641983</v>
      </c>
      <c r="CV274" s="6">
        <v>3.4786634401641985</v>
      </c>
      <c r="CW274" s="6">
        <v>3.4586634401641985</v>
      </c>
      <c r="CX274" s="6">
        <v>3.4396634401641983</v>
      </c>
      <c r="CY274" s="6">
        <v>3.4216634401641981</v>
      </c>
      <c r="CZ274" s="6">
        <v>3.4046634401641982</v>
      </c>
      <c r="DA274" s="6">
        <v>3.3886634401641982</v>
      </c>
      <c r="DB274" s="6">
        <v>3.3736634401641985</v>
      </c>
      <c r="DC274" s="6">
        <v>3.3596634401641983</v>
      </c>
      <c r="DD274" s="6">
        <v>3.3456634401641985</v>
      </c>
      <c r="DE274" s="6">
        <v>3.3326634401641981</v>
      </c>
      <c r="DF274" s="6">
        <v>3.3116634401641982</v>
      </c>
      <c r="DG274" s="6">
        <v>3.2906634401641983</v>
      </c>
      <c r="DH274" s="6">
        <v>3.2706634401641983</v>
      </c>
      <c r="DI274" s="6">
        <v>3.2516634401641982</v>
      </c>
      <c r="DJ274" s="6">
        <v>3.2336634401641984</v>
      </c>
      <c r="DK274" s="6">
        <v>3.216663440164198</v>
      </c>
      <c r="DL274" s="6">
        <v>3.1996634401641986</v>
      </c>
      <c r="DM274" s="6">
        <v>3.184663440164198</v>
      </c>
      <c r="DN274" s="6">
        <v>3.168663440164198</v>
      </c>
      <c r="DO274" s="6">
        <v>3.1546634401641982</v>
      </c>
    </row>
    <row r="275" spans="1:119" x14ac:dyDescent="0.2">
      <c r="A275" s="5">
        <v>45596</v>
      </c>
      <c r="B275" s="20" t="s">
        <v>73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20" t="s">
        <v>74</v>
      </c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P275" s="11" t="s">
        <v>75</v>
      </c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Q275" s="11" t="s">
        <v>76</v>
      </c>
      <c r="BR275" s="6">
        <v>3.0254065742224188</v>
      </c>
      <c r="BS275" s="6">
        <v>2.8294065742224186</v>
      </c>
      <c r="BT275" s="6">
        <v>2.8718904148942048</v>
      </c>
      <c r="BU275" s="6">
        <v>2.9318544229746499</v>
      </c>
      <c r="BV275" s="6">
        <v>3.0178320865094843</v>
      </c>
      <c r="BW275" s="6">
        <v>3.1120656815735397</v>
      </c>
      <c r="BX275" s="6">
        <v>3.2096779724043447</v>
      </c>
      <c r="BY275" s="6">
        <v>3.2711153730040805</v>
      </c>
      <c r="BZ275" s="6">
        <v>3.314394695629614</v>
      </c>
      <c r="CA275" s="6">
        <v>3.3576740182551479</v>
      </c>
      <c r="CB275" s="6">
        <v>3.4009533408806814</v>
      </c>
      <c r="CC275" s="6">
        <v>3.4524029581323901</v>
      </c>
      <c r="CD275" s="6">
        <v>3.4922196658141886</v>
      </c>
      <c r="CE275" s="6">
        <v>3.5236702426600268</v>
      </c>
      <c r="CF275" s="6">
        <v>3.5467546886699042</v>
      </c>
      <c r="CG275" s="6">
        <v>3.5686695495889147</v>
      </c>
      <c r="CH275" s="6">
        <v>3.5889906045027118</v>
      </c>
      <c r="CI275" s="6">
        <v>3.6068768809178633</v>
      </c>
      <c r="CJ275" s="6">
        <v>3.6223283788343696</v>
      </c>
      <c r="CK275" s="6">
        <v>3.6336019250198568</v>
      </c>
      <c r="CL275" s="6">
        <v>3.6418813697193553</v>
      </c>
      <c r="CM275" s="6">
        <v>3.6480076854262973</v>
      </c>
      <c r="CN275" s="6">
        <v>3.65051779708554</v>
      </c>
      <c r="CO275" s="6">
        <v>3.6428641192836504</v>
      </c>
      <c r="CP275" s="6">
        <v>3.6327888981828322</v>
      </c>
      <c r="CQ275" s="6">
        <v>3.6007888981828322</v>
      </c>
      <c r="CR275" s="6">
        <v>3.5717888981828319</v>
      </c>
      <c r="CS275" s="6">
        <v>3.5437888981828318</v>
      </c>
      <c r="CT275" s="6">
        <v>3.517788898182832</v>
      </c>
      <c r="CU275" s="6">
        <v>3.493788898182832</v>
      </c>
      <c r="CV275" s="6">
        <v>3.4707888981828319</v>
      </c>
      <c r="CW275" s="6">
        <v>3.4487888981828321</v>
      </c>
      <c r="CX275" s="6">
        <v>3.4287888981828321</v>
      </c>
      <c r="CY275" s="6">
        <v>3.4097888981828319</v>
      </c>
      <c r="CZ275" s="6">
        <v>3.3907888981828318</v>
      </c>
      <c r="DA275" s="6">
        <v>3.3737888981828323</v>
      </c>
      <c r="DB275" s="6">
        <v>3.3577888981828323</v>
      </c>
      <c r="DC275" s="6">
        <v>3.3427888981828318</v>
      </c>
      <c r="DD275" s="6">
        <v>3.3277888981828321</v>
      </c>
      <c r="DE275" s="6">
        <v>3.3137888981828318</v>
      </c>
      <c r="DF275" s="6">
        <v>3.2887888981828319</v>
      </c>
      <c r="DG275" s="6">
        <v>3.2657888981828318</v>
      </c>
      <c r="DH275" s="6">
        <v>3.2427888981828321</v>
      </c>
      <c r="DI275" s="6">
        <v>3.2217888981828322</v>
      </c>
      <c r="DJ275" s="6">
        <v>3.2017888981828317</v>
      </c>
      <c r="DK275" s="6">
        <v>3.1817888981828322</v>
      </c>
      <c r="DL275" s="6">
        <v>3.162788898182832</v>
      </c>
      <c r="DM275" s="6">
        <v>3.1447888981828322</v>
      </c>
      <c r="DN275" s="6">
        <v>3.1277888981828319</v>
      </c>
      <c r="DO275" s="6">
        <v>3.1117888981828319</v>
      </c>
    </row>
    <row r="276" spans="1:119" x14ac:dyDescent="0.2">
      <c r="A276" s="5">
        <v>45626</v>
      </c>
      <c r="B276" s="1" t="s">
        <v>73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20" t="s">
        <v>74</v>
      </c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P276" s="11" t="s">
        <v>75</v>
      </c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Q276" s="11" t="s">
        <v>76</v>
      </c>
      <c r="BR276" s="6">
        <v>2.8304445141065826</v>
      </c>
      <c r="BS276" s="6">
        <v>2.5944445141065828</v>
      </c>
      <c r="BT276" s="6">
        <v>2.6105034702744323</v>
      </c>
      <c r="BU276" s="6">
        <v>2.6529059601113176</v>
      </c>
      <c r="BV276" s="6">
        <v>2.7315237708719851</v>
      </c>
      <c r="BW276" s="6">
        <v>2.8230022720609789</v>
      </c>
      <c r="BX276" s="6">
        <v>2.9200901250855078</v>
      </c>
      <c r="BY276" s="6">
        <v>2.9854864018073113</v>
      </c>
      <c r="BZ276" s="6">
        <v>3.0337954703117154</v>
      </c>
      <c r="CA276" s="6">
        <v>3.0821045388161199</v>
      </c>
      <c r="CB276" s="6">
        <v>3.130413607320524</v>
      </c>
      <c r="CC276" s="6">
        <v>3.186908126189461</v>
      </c>
      <c r="CD276" s="6">
        <v>3.2303020568617566</v>
      </c>
      <c r="CE276" s="6">
        <v>3.2642448583867472</v>
      </c>
      <c r="CF276" s="6">
        <v>3.288736530764433</v>
      </c>
      <c r="CG276" s="6">
        <v>3.3112973374573245</v>
      </c>
      <c r="CH276" s="6">
        <v>3.3329009348959149</v>
      </c>
      <c r="CI276" s="6">
        <v>3.3519921720869963</v>
      </c>
      <c r="CJ276" s="6">
        <v>3.3685710490305687</v>
      </c>
      <c r="CK276" s="6">
        <v>3.3814979543977204</v>
      </c>
      <c r="CL276" s="6">
        <v>3.3910650985912816</v>
      </c>
      <c r="CM276" s="6">
        <v>3.3988276326044602</v>
      </c>
      <c r="CN276" s="6">
        <v>3.4047855564372567</v>
      </c>
      <c r="CO276" s="6">
        <v>3.4032470556687291</v>
      </c>
      <c r="CP276" s="6">
        <v>3.4000776235011645</v>
      </c>
      <c r="CQ276" s="6">
        <v>3.3700776235011647</v>
      </c>
      <c r="CR276" s="6">
        <v>3.3420776235011647</v>
      </c>
      <c r="CS276" s="6">
        <v>3.3160776235011644</v>
      </c>
      <c r="CT276" s="6">
        <v>3.2920776235011644</v>
      </c>
      <c r="CU276" s="6">
        <v>3.2690776235011647</v>
      </c>
      <c r="CV276" s="6">
        <v>3.2430776235011649</v>
      </c>
      <c r="CW276" s="6">
        <v>3.2180776235011646</v>
      </c>
      <c r="CX276" s="6">
        <v>3.1950776235011649</v>
      </c>
      <c r="CY276" s="6">
        <v>3.1730776235011646</v>
      </c>
      <c r="CZ276" s="6">
        <v>3.1520776235011647</v>
      </c>
      <c r="DA276" s="6">
        <v>3.1330776235011646</v>
      </c>
      <c r="DB276" s="6">
        <v>3.1140776235011645</v>
      </c>
      <c r="DC276" s="6">
        <v>3.0970776235011646</v>
      </c>
      <c r="DD276" s="6">
        <v>3.0800776235011647</v>
      </c>
      <c r="DE276" s="6">
        <v>3.0650776235011645</v>
      </c>
      <c r="DF276" s="6">
        <v>3.0410776235011645</v>
      </c>
      <c r="DG276" s="6">
        <v>3.0180776235011644</v>
      </c>
      <c r="DH276" s="6">
        <v>2.9960776235011646</v>
      </c>
      <c r="DI276" s="6">
        <v>2.9750776235011647</v>
      </c>
      <c r="DJ276" s="6">
        <v>2.9550776235011647</v>
      </c>
      <c r="DK276" s="6">
        <v>2.9360776235011645</v>
      </c>
      <c r="DL276" s="6">
        <v>2.9180776235011647</v>
      </c>
      <c r="DM276" s="6">
        <v>2.9000776235011645</v>
      </c>
      <c r="DN276" s="6">
        <v>2.8830776235011646</v>
      </c>
      <c r="DO276" s="6">
        <v>2.8670776235011646</v>
      </c>
    </row>
    <row r="277" spans="1:119" x14ac:dyDescent="0.2">
      <c r="A277" s="5">
        <v>45657</v>
      </c>
      <c r="B277" s="20" t="s">
        <v>73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20" t="s">
        <v>74</v>
      </c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P277" s="11" t="s">
        <v>75</v>
      </c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Q277" s="11" t="s">
        <v>76</v>
      </c>
      <c r="BR277" s="6">
        <v>2.8453735941586746</v>
      </c>
      <c r="BS277" s="6">
        <v>2.7023735941586748</v>
      </c>
      <c r="BT277" s="6">
        <v>2.7482541521360071</v>
      </c>
      <c r="BU277" s="6">
        <v>2.8102413261772852</v>
      </c>
      <c r="BV277" s="6">
        <v>2.8973258137119107</v>
      </c>
      <c r="BW277" s="6">
        <v>2.9761626991611649</v>
      </c>
      <c r="BX277" s="6">
        <v>3.0507147416488807</v>
      </c>
      <c r="BY277" s="6">
        <v>3.1213031669025</v>
      </c>
      <c r="BZ277" s="6">
        <v>3.1896947847180113</v>
      </c>
      <c r="CA277" s="6">
        <v>3.2580864025335226</v>
      </c>
      <c r="CB277" s="6">
        <v>3.3264780203490334</v>
      </c>
      <c r="CC277" s="6">
        <v>3.3863258451822587</v>
      </c>
      <c r="CD277" s="6">
        <v>3.4325296351835766</v>
      </c>
      <c r="CE277" s="6">
        <v>3.4687068754307062</v>
      </c>
      <c r="CF277" s="6">
        <v>3.4948575659236472</v>
      </c>
      <c r="CG277" s="6">
        <v>3.5187753437863303</v>
      </c>
      <c r="CH277" s="6">
        <v>3.5412949333126482</v>
      </c>
      <c r="CI277" s="6">
        <v>3.5612381669584328</v>
      </c>
      <c r="CJ277" s="6">
        <v>3.5784917275709742</v>
      </c>
      <c r="CK277" s="6">
        <v>3.5913587541446779</v>
      </c>
      <c r="CL277" s="6">
        <v>3.6012374350159089</v>
      </c>
      <c r="CM277" s="6">
        <v>3.6093059377288346</v>
      </c>
      <c r="CN277" s="6">
        <v>3.6110764436104725</v>
      </c>
      <c r="CO277" s="6">
        <v>3.6035854039492499</v>
      </c>
      <c r="CP277" s="6">
        <v>3.59300324592895</v>
      </c>
      <c r="CQ277" s="6">
        <v>3.5640032459289497</v>
      </c>
      <c r="CR277" s="6">
        <v>3.53700324592895</v>
      </c>
      <c r="CS277" s="6">
        <v>3.5120032459289496</v>
      </c>
      <c r="CT277" s="6">
        <v>3.4890032459289499</v>
      </c>
      <c r="CU277" s="6">
        <v>3.46800324592895</v>
      </c>
      <c r="CV277" s="6">
        <v>3.4420032459289498</v>
      </c>
      <c r="CW277" s="6">
        <v>3.4190032459289497</v>
      </c>
      <c r="CX277" s="6">
        <v>3.39600324592895</v>
      </c>
      <c r="CY277" s="6">
        <v>3.37600324592895</v>
      </c>
      <c r="CZ277" s="6">
        <v>3.3560032459289499</v>
      </c>
      <c r="DA277" s="6">
        <v>3.3370032459289498</v>
      </c>
      <c r="DB277" s="6">
        <v>3.3200032459289499</v>
      </c>
      <c r="DC277" s="6">
        <v>3.3030032459289496</v>
      </c>
      <c r="DD277" s="6">
        <v>3.2870032459289495</v>
      </c>
      <c r="DE277" s="6">
        <v>3.2720032459289499</v>
      </c>
      <c r="DF277" s="6">
        <v>3.2490032459289497</v>
      </c>
      <c r="DG277" s="6">
        <v>3.2270032459289499</v>
      </c>
      <c r="DH277" s="6">
        <v>3.2070032459289499</v>
      </c>
      <c r="DI277" s="6">
        <v>3.1870032459289499</v>
      </c>
      <c r="DJ277" s="6">
        <v>3.1680032459289498</v>
      </c>
      <c r="DK277" s="6">
        <v>3.15000324592895</v>
      </c>
      <c r="DL277" s="6">
        <v>3.1320032459289497</v>
      </c>
      <c r="DM277" s="6">
        <v>3.1160032459289502</v>
      </c>
      <c r="DN277" s="6">
        <v>3.1000032459289502</v>
      </c>
      <c r="DO277" s="6">
        <v>3.0840032459289501</v>
      </c>
    </row>
    <row r="278" spans="1:119" x14ac:dyDescent="0.2">
      <c r="A278" s="5">
        <v>45688</v>
      </c>
      <c r="B278" s="1" t="s">
        <v>73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20" t="s">
        <v>74</v>
      </c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P278" s="11" t="s">
        <v>75</v>
      </c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Q278" s="11" t="s">
        <v>76</v>
      </c>
      <c r="BR278" s="6">
        <v>2.7689749073872303</v>
      </c>
      <c r="BS278" s="6">
        <v>2.6369749073872302</v>
      </c>
      <c r="BT278" s="6">
        <v>2.6952119960775769</v>
      </c>
      <c r="BU278" s="6">
        <v>2.757583561251931</v>
      </c>
      <c r="BV278" s="6">
        <v>2.8259591405847688</v>
      </c>
      <c r="BW278" s="6">
        <v>2.9198034793814438</v>
      </c>
      <c r="BX278" s="6">
        <v>3.0267622422680414</v>
      </c>
      <c r="BY278" s="6">
        <v>3.1063372786972532</v>
      </c>
      <c r="BZ278" s="6">
        <v>3.175268369791898</v>
      </c>
      <c r="CA278" s="6">
        <v>3.2441994608865423</v>
      </c>
      <c r="CB278" s="6">
        <v>3.3131305519811867</v>
      </c>
      <c r="CC278" s="6">
        <v>3.3775779641957224</v>
      </c>
      <c r="CD278" s="6">
        <v>3.4278040035507638</v>
      </c>
      <c r="CE278" s="6">
        <v>3.4671148031607895</v>
      </c>
      <c r="CF278" s="6">
        <v>3.4955103630257995</v>
      </c>
      <c r="CG278" s="6">
        <v>3.5224705688643403</v>
      </c>
      <c r="CH278" s="6">
        <v>3.547398080026797</v>
      </c>
      <c r="CI278" s="6">
        <v>3.5694192505028313</v>
      </c>
      <c r="CJ278" s="6">
        <v>3.5880156881253589</v>
      </c>
      <c r="CK278" s="6">
        <v>3.6014180879428248</v>
      </c>
      <c r="CL278" s="6">
        <v>3.6116591446313127</v>
      </c>
      <c r="CM278" s="6">
        <v>3.6196125042011609</v>
      </c>
      <c r="CN278" s="6">
        <v>3.6196704160265685</v>
      </c>
      <c r="CO278" s="6">
        <v>3.6181938965624845</v>
      </c>
      <c r="CP278" s="6">
        <v>3.6148760595510105</v>
      </c>
      <c r="CQ278" s="6">
        <v>3.5858760595510106</v>
      </c>
      <c r="CR278" s="6">
        <v>3.5588760595510109</v>
      </c>
      <c r="CS278" s="6">
        <v>3.5348760595510109</v>
      </c>
      <c r="CT278" s="6">
        <v>3.5118760595510108</v>
      </c>
      <c r="CU278" s="6">
        <v>3.4898760595510105</v>
      </c>
      <c r="CV278" s="6">
        <v>3.4648760595510106</v>
      </c>
      <c r="CW278" s="6">
        <v>3.4418760595510109</v>
      </c>
      <c r="CX278" s="6">
        <v>3.4198760595510107</v>
      </c>
      <c r="CY278" s="6">
        <v>3.3988760595510108</v>
      </c>
      <c r="CZ278" s="6">
        <v>3.3798760595510107</v>
      </c>
      <c r="DA278" s="6">
        <v>3.3618760595510109</v>
      </c>
      <c r="DB278" s="6">
        <v>3.3438760595510106</v>
      </c>
      <c r="DC278" s="6">
        <v>3.3278760595510106</v>
      </c>
      <c r="DD278" s="6">
        <v>3.3118760595510111</v>
      </c>
      <c r="DE278" s="6">
        <v>3.2968760595510105</v>
      </c>
      <c r="DF278" s="6">
        <v>3.2748760595510107</v>
      </c>
      <c r="DG278" s="6">
        <v>3.2538760595510108</v>
      </c>
      <c r="DH278" s="6">
        <v>3.2338760595510108</v>
      </c>
      <c r="DI278" s="6">
        <v>3.2148760595510106</v>
      </c>
      <c r="DJ278" s="6">
        <v>3.1968760595510108</v>
      </c>
      <c r="DK278" s="6">
        <v>3.178876059551011</v>
      </c>
      <c r="DL278" s="6">
        <v>3.1618760595510107</v>
      </c>
      <c r="DM278" s="6">
        <v>3.1458760595510107</v>
      </c>
      <c r="DN278" s="6">
        <v>3.130876059551011</v>
      </c>
      <c r="DO278" s="6">
        <v>3.1158760595510104</v>
      </c>
    </row>
    <row r="279" spans="1:119" x14ac:dyDescent="0.2">
      <c r="A279" s="5">
        <v>45716</v>
      </c>
      <c r="B279" s="20" t="s">
        <v>73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20" t="s">
        <v>74</v>
      </c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P279" s="11" t="s">
        <v>75</v>
      </c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Q279" s="11" t="s">
        <v>76</v>
      </c>
      <c r="BR279" s="6">
        <v>2.657615891032918</v>
      </c>
      <c r="BS279" s="6">
        <v>2.5516158910329176</v>
      </c>
      <c r="BT279" s="6">
        <v>2.6112883411707477</v>
      </c>
      <c r="BU279" s="6">
        <v>2.6758827931879021</v>
      </c>
      <c r="BV279" s="6">
        <v>2.7471364242182608</v>
      </c>
      <c r="BW279" s="6">
        <v>2.8501718759886114</v>
      </c>
      <c r="BX279" s="6">
        <v>2.9689106717283558</v>
      </c>
      <c r="BY279" s="6">
        <v>3.0509889607720102</v>
      </c>
      <c r="BZ279" s="6">
        <v>3.122283073327996</v>
      </c>
      <c r="CA279" s="6">
        <v>3.1935771858839819</v>
      </c>
      <c r="CB279" s="6">
        <v>3.2648712984399682</v>
      </c>
      <c r="CC279" s="6">
        <v>3.3328124089374103</v>
      </c>
      <c r="CD279" s="6">
        <v>3.3875290003353156</v>
      </c>
      <c r="CE279" s="6">
        <v>3.4320924037073222</v>
      </c>
      <c r="CF279" s="6">
        <v>3.4665026190534296</v>
      </c>
      <c r="CG279" s="6">
        <v>3.5004204047802814</v>
      </c>
      <c r="CH279" s="6">
        <v>3.5312811491131688</v>
      </c>
      <c r="CI279" s="6">
        <v>3.5584833948893744</v>
      </c>
      <c r="CJ279" s="6">
        <v>3.5812568938317955</v>
      </c>
      <c r="CK279" s="6">
        <v>3.5983649940687528</v>
      </c>
      <c r="CL279" s="6">
        <v>3.6128647369942106</v>
      </c>
      <c r="CM279" s="6">
        <v>3.6253575797708875</v>
      </c>
      <c r="CN279" s="6">
        <v>3.6302098244881207</v>
      </c>
      <c r="CO279" s="6">
        <v>3.6332184704225514</v>
      </c>
      <c r="CP279" s="6">
        <v>3.6340147978176187</v>
      </c>
      <c r="CQ279" s="6">
        <v>3.611014797817619</v>
      </c>
      <c r="CR279" s="6">
        <v>3.5890147978176188</v>
      </c>
      <c r="CS279" s="6">
        <v>3.5680147978176189</v>
      </c>
      <c r="CT279" s="6">
        <v>3.5490147978176187</v>
      </c>
      <c r="CU279" s="6">
        <v>3.531014797817619</v>
      </c>
      <c r="CV279" s="6">
        <v>3.5160147978176188</v>
      </c>
      <c r="CW279" s="6">
        <v>3.5010147978176187</v>
      </c>
      <c r="CX279" s="6">
        <v>3.4870147978176189</v>
      </c>
      <c r="CY279" s="6">
        <v>3.4730147978176187</v>
      </c>
      <c r="CZ279" s="6">
        <v>3.4610147978176187</v>
      </c>
      <c r="DA279" s="6">
        <v>3.4490147978176187</v>
      </c>
      <c r="DB279" s="6">
        <v>3.438014797817619</v>
      </c>
      <c r="DC279" s="6">
        <v>3.4280147978176188</v>
      </c>
      <c r="DD279" s="6">
        <v>3.418014797817619</v>
      </c>
      <c r="DE279" s="6">
        <v>3.4080147978176187</v>
      </c>
      <c r="DF279" s="6">
        <v>3.3920147978176187</v>
      </c>
      <c r="DG279" s="6">
        <v>3.3760147978176187</v>
      </c>
      <c r="DH279" s="6">
        <v>3.3600147978176187</v>
      </c>
      <c r="DI279" s="6">
        <v>3.3460147978176189</v>
      </c>
      <c r="DJ279" s="6">
        <v>3.3320147978176191</v>
      </c>
      <c r="DK279" s="6">
        <v>3.3190147978176188</v>
      </c>
      <c r="DL279" s="6">
        <v>3.3060147978176189</v>
      </c>
      <c r="DM279" s="6">
        <v>3.2940147978176189</v>
      </c>
      <c r="DN279" s="6">
        <v>3.2820147978176188</v>
      </c>
      <c r="DO279" s="6">
        <v>3.2710147978176187</v>
      </c>
    </row>
    <row r="280" spans="1:119" x14ac:dyDescent="0.2">
      <c r="A280" s="5">
        <v>45747</v>
      </c>
      <c r="B280" s="1" t="s">
        <v>73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0" t="s">
        <v>74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P280" s="11" t="s">
        <v>75</v>
      </c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Q280" s="11" t="s">
        <v>76</v>
      </c>
      <c r="BR280" s="6">
        <v>2.6749377399414374</v>
      </c>
      <c r="BS280" s="6">
        <v>2.6219377399414374</v>
      </c>
      <c r="BT280" s="6">
        <v>2.7452432382604925</v>
      </c>
      <c r="BU280" s="6">
        <v>2.8660143323208458</v>
      </c>
      <c r="BV280" s="6">
        <v>2.9834066149173135</v>
      </c>
      <c r="BW280" s="6">
        <v>3.125409797119731</v>
      </c>
      <c r="BX280" s="6">
        <v>3.2806184589509093</v>
      </c>
      <c r="BY280" s="6">
        <v>3.3853509460163167</v>
      </c>
      <c r="BZ280" s="6">
        <v>3.4730961291442464</v>
      </c>
      <c r="CA280" s="6">
        <v>3.5608413122721747</v>
      </c>
      <c r="CB280" s="6">
        <v>3.6485864954001044</v>
      </c>
      <c r="CC280" s="6">
        <v>3.731876997245934</v>
      </c>
      <c r="CD280" s="6">
        <v>3.7984122048436921</v>
      </c>
      <c r="CE280" s="6">
        <v>3.8519204896924961</v>
      </c>
      <c r="CF280" s="6">
        <v>3.8936120529157234</v>
      </c>
      <c r="CG280" s="6">
        <v>3.933809958031699</v>
      </c>
      <c r="CH280" s="6">
        <v>3.9696134585955938</v>
      </c>
      <c r="CI280" s="6">
        <v>4.0010225546074079</v>
      </c>
      <c r="CJ280" s="6">
        <v>4.0259768811617063</v>
      </c>
      <c r="CK280" s="6">
        <v>4.0458023171104367</v>
      </c>
      <c r="CL280" s="6">
        <v>4.0633996088984281</v>
      </c>
      <c r="CM280" s="6">
        <v>4.0784878727902916</v>
      </c>
      <c r="CN280" s="6">
        <v>4.0926256681122366</v>
      </c>
      <c r="CO280" s="6">
        <v>4.1057906804055833</v>
      </c>
      <c r="CP280" s="6">
        <v>4.1177883530646131</v>
      </c>
      <c r="CQ280" s="6">
        <v>4.0967883530646132</v>
      </c>
      <c r="CR280" s="6">
        <v>4.0777883530646131</v>
      </c>
      <c r="CS280" s="6">
        <v>4.0597883530646133</v>
      </c>
      <c r="CT280" s="6">
        <v>4.0437883530646133</v>
      </c>
      <c r="CU280" s="6">
        <v>4.0277883530646132</v>
      </c>
      <c r="CV280" s="6">
        <v>4.0177883530646135</v>
      </c>
      <c r="CW280" s="6">
        <v>4.0087883530646131</v>
      </c>
      <c r="CX280" s="6">
        <v>3.9997883530646132</v>
      </c>
      <c r="CY280" s="6">
        <v>3.9907883530646129</v>
      </c>
      <c r="CZ280" s="6">
        <v>3.9827883530646129</v>
      </c>
      <c r="DA280" s="6">
        <v>3.9757883530646132</v>
      </c>
      <c r="DB280" s="6">
        <v>3.9687883530646131</v>
      </c>
      <c r="DC280" s="6">
        <v>3.961788353064613</v>
      </c>
      <c r="DD280" s="6">
        <v>3.9557883530646132</v>
      </c>
      <c r="DE280" s="6">
        <v>3.949788353064613</v>
      </c>
      <c r="DF280" s="6">
        <v>3.9347883530646133</v>
      </c>
      <c r="DG280" s="6">
        <v>3.9217883530646129</v>
      </c>
      <c r="DH280" s="6">
        <v>3.908788353064613</v>
      </c>
      <c r="DI280" s="6">
        <v>3.8957883530646131</v>
      </c>
      <c r="DJ280" s="6">
        <v>3.8837883530646131</v>
      </c>
      <c r="DK280" s="6">
        <v>3.872788353064613</v>
      </c>
      <c r="DL280" s="6">
        <v>3.8617883530646129</v>
      </c>
      <c r="DM280" s="6">
        <v>3.8517883530646131</v>
      </c>
      <c r="DN280" s="6">
        <v>3.8417883530646129</v>
      </c>
      <c r="DO280" s="6">
        <v>3.8317883530646131</v>
      </c>
    </row>
    <row r="281" spans="1:119" x14ac:dyDescent="0.2">
      <c r="A281" s="5">
        <v>45777</v>
      </c>
      <c r="B281" s="20" t="s">
        <v>73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20" t="s">
        <v>74</v>
      </c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P281" s="11" t="s">
        <v>75</v>
      </c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Q281" s="11" t="s">
        <v>76</v>
      </c>
      <c r="BR281" s="6">
        <v>2.4762175635116304</v>
      </c>
      <c r="BS281" s="6">
        <v>2.4022175635116305</v>
      </c>
      <c r="BT281" s="6">
        <v>2.5373338675099157</v>
      </c>
      <c r="BU281" s="6">
        <v>2.6613435701669421</v>
      </c>
      <c r="BV281" s="6">
        <v>2.7646995043017495</v>
      </c>
      <c r="BW281" s="6">
        <v>2.9116729336530773</v>
      </c>
      <c r="BX281" s="6">
        <v>3.0883848974154007</v>
      </c>
      <c r="BY281" s="6">
        <v>3.2099670990867968</v>
      </c>
      <c r="BZ281" s="6">
        <v>3.3099073568319533</v>
      </c>
      <c r="CA281" s="6">
        <v>3.4098476145771102</v>
      </c>
      <c r="CB281" s="6">
        <v>3.5097878723222666</v>
      </c>
      <c r="CC281" s="6">
        <v>3.6025563052552805</v>
      </c>
      <c r="CD281" s="6">
        <v>3.6771984758379626</v>
      </c>
      <c r="CE281" s="6">
        <v>3.7380172091369355</v>
      </c>
      <c r="CF281" s="6">
        <v>3.7850125051521992</v>
      </c>
      <c r="CG281" s="6">
        <v>3.8307968182642038</v>
      </c>
      <c r="CH281" s="6">
        <v>3.8698287289642721</v>
      </c>
      <c r="CI281" s="6">
        <v>3.9021082372524041</v>
      </c>
      <c r="CJ281" s="6">
        <v>3.9281001265968567</v>
      </c>
      <c r="CK281" s="6">
        <v>3.9487946795512987</v>
      </c>
      <c r="CL281" s="6">
        <v>3.9700968720249681</v>
      </c>
      <c r="CM281" s="6">
        <v>3.9896989105224412</v>
      </c>
      <c r="CN281" s="6">
        <v>4.0078510407594123</v>
      </c>
      <c r="CO281" s="6">
        <v>4.0241204250328115</v>
      </c>
      <c r="CP281" s="6">
        <v>4.0381305141499233</v>
      </c>
      <c r="CQ281" s="6">
        <v>4.0191305141499232</v>
      </c>
      <c r="CR281" s="6">
        <v>4.000130514149923</v>
      </c>
      <c r="CS281" s="6">
        <v>3.9831305141499231</v>
      </c>
      <c r="CT281" s="6">
        <v>3.9671305141499231</v>
      </c>
      <c r="CU281" s="6">
        <v>3.9521305141499234</v>
      </c>
      <c r="CV281" s="6">
        <v>3.9391305141499231</v>
      </c>
      <c r="CW281" s="6">
        <v>3.9261305141499232</v>
      </c>
      <c r="CX281" s="6">
        <v>3.9141305141499232</v>
      </c>
      <c r="CY281" s="6">
        <v>3.9031305141499235</v>
      </c>
      <c r="CZ281" s="6">
        <v>3.8931305141499233</v>
      </c>
      <c r="DA281" s="6">
        <v>3.8831305141499235</v>
      </c>
      <c r="DB281" s="6">
        <v>3.8741305141499232</v>
      </c>
      <c r="DC281" s="6">
        <v>3.8651305141499233</v>
      </c>
      <c r="DD281" s="6">
        <v>3.8571305141499233</v>
      </c>
      <c r="DE281" s="6">
        <v>3.8491305141499232</v>
      </c>
      <c r="DF281" s="6">
        <v>3.8371305141499232</v>
      </c>
      <c r="DG281" s="6">
        <v>3.8261305141499231</v>
      </c>
      <c r="DH281" s="6">
        <v>3.8161305141499233</v>
      </c>
      <c r="DI281" s="6">
        <v>3.8061305141499235</v>
      </c>
      <c r="DJ281" s="6">
        <v>3.7961305141499233</v>
      </c>
      <c r="DK281" s="6">
        <v>3.7871305141499234</v>
      </c>
      <c r="DL281" s="6">
        <v>3.7781305141499235</v>
      </c>
      <c r="DM281" s="6">
        <v>3.7701305141499235</v>
      </c>
      <c r="DN281" s="6">
        <v>3.7621305141499235</v>
      </c>
      <c r="DO281" s="6">
        <v>3.7541305141499235</v>
      </c>
    </row>
    <row r="282" spans="1:119" x14ac:dyDescent="0.2">
      <c r="A282" s="5">
        <v>45808</v>
      </c>
      <c r="B282" s="1" t="s">
        <v>73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20" t="s">
        <v>74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P282" s="11" t="s">
        <v>75</v>
      </c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Q282" s="11" t="s">
        <v>76</v>
      </c>
      <c r="BR282" s="6">
        <v>2.414275354991394</v>
      </c>
      <c r="BS282" s="6">
        <v>2.3792753549913939</v>
      </c>
      <c r="BT282" s="6">
        <v>2.520357540877797</v>
      </c>
      <c r="BU282" s="6">
        <v>2.6548579091257043</v>
      </c>
      <c r="BV282" s="6">
        <v>2.7765704139100009</v>
      </c>
      <c r="BW282" s="6">
        <v>2.9206648557978463</v>
      </c>
      <c r="BX282" s="6">
        <v>3.0861862020453437</v>
      </c>
      <c r="BY282" s="6">
        <v>3.2107586858726767</v>
      </c>
      <c r="BZ282" s="6">
        <v>3.3144984050529378</v>
      </c>
      <c r="CA282" s="6">
        <v>3.4182381242331985</v>
      </c>
      <c r="CB282" s="6">
        <v>3.5219778434134592</v>
      </c>
      <c r="CC282" s="6">
        <v>3.6132267978529855</v>
      </c>
      <c r="CD282" s="6">
        <v>3.6896284520498672</v>
      </c>
      <c r="CE282" s="6">
        <v>3.7550526644903082</v>
      </c>
      <c r="CF282" s="6">
        <v>3.8094994351743079</v>
      </c>
      <c r="CG282" s="6">
        <v>3.8608780108873821</v>
      </c>
      <c r="CH282" s="6">
        <v>3.9076399269403477</v>
      </c>
      <c r="CI282" s="6">
        <v>3.9491899896854461</v>
      </c>
      <c r="CJ282" s="6">
        <v>3.9839163018565737</v>
      </c>
      <c r="CK282" s="6">
        <v>4.0113618385453975</v>
      </c>
      <c r="CL282" s="6">
        <v>4.0361432594120261</v>
      </c>
      <c r="CM282" s="6">
        <v>4.0570214279538392</v>
      </c>
      <c r="CN282" s="6">
        <v>4.0760543368497171</v>
      </c>
      <c r="CO282" s="6">
        <v>4.0933299590788055</v>
      </c>
      <c r="CP282" s="6">
        <v>4.1084968373077473</v>
      </c>
      <c r="CQ282" s="6">
        <v>4.0944968373077479</v>
      </c>
      <c r="CR282" s="6">
        <v>4.081496837307748</v>
      </c>
      <c r="CS282" s="6">
        <v>4.0694968373077476</v>
      </c>
      <c r="CT282" s="6">
        <v>4.0584968373077475</v>
      </c>
      <c r="CU282" s="6">
        <v>4.0484968373077468</v>
      </c>
      <c r="CV282" s="6">
        <v>4.0394968373077473</v>
      </c>
      <c r="CW282" s="6">
        <v>4.0304968373077479</v>
      </c>
      <c r="CX282" s="6">
        <v>4.022496837307747</v>
      </c>
      <c r="CY282" s="6">
        <v>4.0154968373077473</v>
      </c>
      <c r="CZ282" s="6">
        <v>4.0074968373077473</v>
      </c>
      <c r="DA282" s="6">
        <v>4.001496837307748</v>
      </c>
      <c r="DB282" s="6">
        <v>3.9944968373077474</v>
      </c>
      <c r="DC282" s="6">
        <v>3.9884968373077472</v>
      </c>
      <c r="DD282" s="6">
        <v>3.9824968373077474</v>
      </c>
      <c r="DE282" s="6">
        <v>3.9774968373077475</v>
      </c>
      <c r="DF282" s="6">
        <v>3.9704968373077474</v>
      </c>
      <c r="DG282" s="6">
        <v>3.9634968373077473</v>
      </c>
      <c r="DH282" s="6">
        <v>3.9574968373077475</v>
      </c>
      <c r="DI282" s="6">
        <v>3.9504968373077474</v>
      </c>
      <c r="DJ282" s="6">
        <v>3.9454968373077475</v>
      </c>
      <c r="DK282" s="6">
        <v>3.9394968373077472</v>
      </c>
      <c r="DL282" s="6">
        <v>3.9344968373077474</v>
      </c>
      <c r="DM282" s="6">
        <v>3.9294968373077475</v>
      </c>
      <c r="DN282" s="6">
        <v>3.9244968373077476</v>
      </c>
      <c r="DO282" s="6">
        <v>3.9194968373077472</v>
      </c>
    </row>
    <row r="283" spans="1:119" x14ac:dyDescent="0.2">
      <c r="A283" s="5">
        <v>45838</v>
      </c>
      <c r="B283" s="20" t="s">
        <v>73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20" t="s">
        <v>74</v>
      </c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P283" s="11" t="s">
        <v>75</v>
      </c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Q283" s="11" t="s">
        <v>76</v>
      </c>
      <c r="BR283" s="6">
        <v>2.3717635494732274</v>
      </c>
      <c r="BS283" s="6">
        <v>2.3727635494732273</v>
      </c>
      <c r="BT283" s="6">
        <v>2.5347598566308243</v>
      </c>
      <c r="BU283" s="6">
        <v>2.6908161785519873</v>
      </c>
      <c r="BV283" s="6">
        <v>2.8316436145890043</v>
      </c>
      <c r="BW283" s="6">
        <v>2.9869942276193169</v>
      </c>
      <c r="BX283" s="6">
        <v>3.1605610166619598</v>
      </c>
      <c r="BY283" s="6">
        <v>3.2923760028505087</v>
      </c>
      <c r="BZ283" s="6">
        <v>3.4039136686512954</v>
      </c>
      <c r="CA283" s="6">
        <v>3.5154513344520817</v>
      </c>
      <c r="CB283" s="6">
        <v>3.626989000252868</v>
      </c>
      <c r="CC283" s="6">
        <v>3.7025775004659582</v>
      </c>
      <c r="CD283" s="6">
        <v>3.7699784867697592</v>
      </c>
      <c r="CE283" s="6">
        <v>3.8291919591642714</v>
      </c>
      <c r="CF283" s="6">
        <v>3.8829419035271147</v>
      </c>
      <c r="CG283" s="6">
        <v>3.9320800809181908</v>
      </c>
      <c r="CH283" s="6">
        <v>3.9757234805518897</v>
      </c>
      <c r="CI283" s="6">
        <v>4.0122987846358722</v>
      </c>
      <c r="CJ283" s="6">
        <v>4.0415118714463487</v>
      </c>
      <c r="CK283" s="6">
        <v>4.0679745079550855</v>
      </c>
      <c r="CL283" s="6">
        <v>4.0889126617205482</v>
      </c>
      <c r="CM283" s="6">
        <v>4.1021612575091462</v>
      </c>
      <c r="CN283" s="6">
        <v>4.1119843036382591</v>
      </c>
      <c r="CO283" s="6">
        <v>4.1176966901759906</v>
      </c>
      <c r="CP283" s="6">
        <v>4.1221333284312092</v>
      </c>
      <c r="CQ283" s="6">
        <v>4.1121333284312094</v>
      </c>
      <c r="CR283" s="6">
        <v>4.103133328431209</v>
      </c>
      <c r="CS283" s="6">
        <v>4.0941333284312087</v>
      </c>
      <c r="CT283" s="6">
        <v>4.0861333284312096</v>
      </c>
      <c r="CU283" s="6">
        <v>4.0781333284312087</v>
      </c>
      <c r="CV283" s="6">
        <v>4.0741333284312091</v>
      </c>
      <c r="CW283" s="6">
        <v>4.0701333284312096</v>
      </c>
      <c r="CX283" s="6">
        <v>4.0661333284312091</v>
      </c>
      <c r="CY283" s="6">
        <v>4.0621333284312087</v>
      </c>
      <c r="CZ283" s="6">
        <v>4.0581333284312091</v>
      </c>
      <c r="DA283" s="6">
        <v>4.055133328431209</v>
      </c>
      <c r="DB283" s="6">
        <v>4.0521333284312089</v>
      </c>
      <c r="DC283" s="6">
        <v>4.0491333284312088</v>
      </c>
      <c r="DD283" s="6">
        <v>4.0461333284312087</v>
      </c>
      <c r="DE283" s="6">
        <v>4.0431333284312094</v>
      </c>
      <c r="DF283" s="6">
        <v>4.0351333284312094</v>
      </c>
      <c r="DG283" s="6">
        <v>4.0271333284312094</v>
      </c>
      <c r="DH283" s="6">
        <v>4.0191333284312094</v>
      </c>
      <c r="DI283" s="6">
        <v>4.0111333284312094</v>
      </c>
      <c r="DJ283" s="6">
        <v>4.0041333284312088</v>
      </c>
      <c r="DK283" s="6">
        <v>3.9971333284312092</v>
      </c>
      <c r="DL283" s="6">
        <v>3.9911333284312094</v>
      </c>
      <c r="DM283" s="6">
        <v>3.9841333284312093</v>
      </c>
      <c r="DN283" s="6">
        <v>3.978133328431209</v>
      </c>
      <c r="DO283" s="6">
        <v>3.9731333284312091</v>
      </c>
    </row>
    <row r="284" spans="1:119" x14ac:dyDescent="0.2">
      <c r="A284" s="5">
        <v>45869</v>
      </c>
      <c r="B284" s="1" t="s">
        <v>73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20" t="s">
        <v>74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P284" s="11" t="s">
        <v>75</v>
      </c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Q284" s="11" t="s">
        <v>76</v>
      </c>
      <c r="BR284" s="6">
        <v>2.3491978449969135</v>
      </c>
      <c r="BS284" s="6">
        <v>2.3811978449969136</v>
      </c>
      <c r="BT284" s="6">
        <v>2.5353591335091759</v>
      </c>
      <c r="BU284" s="6">
        <v>2.6898898214285714</v>
      </c>
      <c r="BV284" s="6">
        <v>2.8452469642857143</v>
      </c>
      <c r="BW284" s="6">
        <v>3.0025910430071114</v>
      </c>
      <c r="BX284" s="6">
        <v>3.1622591771080262</v>
      </c>
      <c r="BY284" s="6">
        <v>3.287004211409005</v>
      </c>
      <c r="BZ284" s="6">
        <v>3.3959930539703245</v>
      </c>
      <c r="CA284" s="6">
        <v>3.5049818965316435</v>
      </c>
      <c r="CB284" s="6">
        <v>3.613970739092963</v>
      </c>
      <c r="CC284" s="6">
        <v>3.6913521560896672</v>
      </c>
      <c r="CD284" s="6">
        <v>3.760241577716716</v>
      </c>
      <c r="CE284" s="6">
        <v>3.8206390039741094</v>
      </c>
      <c r="CF284" s="6">
        <v>3.8746920604908337</v>
      </c>
      <c r="CG284" s="6">
        <v>3.9241201054227046</v>
      </c>
      <c r="CH284" s="6">
        <v>3.9685094624965811</v>
      </c>
      <c r="CI284" s="6">
        <v>4.0061566160662601</v>
      </c>
      <c r="CJ284" s="6">
        <v>4.0369441136900743</v>
      </c>
      <c r="CK284" s="6">
        <v>4.0654969669528773</v>
      </c>
      <c r="CL284" s="6">
        <v>4.087190913348862</v>
      </c>
      <c r="CM284" s="6">
        <v>4.1017624868652645</v>
      </c>
      <c r="CN284" s="6">
        <v>4.1125947669016316</v>
      </c>
      <c r="CO284" s="6">
        <v>4.1189398947619553</v>
      </c>
      <c r="CP284" s="6">
        <v>4.1249383787899756</v>
      </c>
      <c r="CQ284" s="6">
        <v>4.1149383787899758</v>
      </c>
      <c r="CR284" s="6">
        <v>4.1059383787899755</v>
      </c>
      <c r="CS284" s="6">
        <v>4.0979383787899764</v>
      </c>
      <c r="CT284" s="6">
        <v>4.0899383787899755</v>
      </c>
      <c r="CU284" s="6">
        <v>4.0829383787899758</v>
      </c>
      <c r="CV284" s="6">
        <v>4.0759383787899761</v>
      </c>
      <c r="CW284" s="6">
        <v>4.0689383787899764</v>
      </c>
      <c r="CX284" s="6">
        <v>4.0629383787899762</v>
      </c>
      <c r="CY284" s="6">
        <v>4.056938378789976</v>
      </c>
      <c r="CZ284" s="6">
        <v>4.0519383787899752</v>
      </c>
      <c r="DA284" s="6">
        <v>4.0469383787899762</v>
      </c>
      <c r="DB284" s="6">
        <v>4.0419383787899754</v>
      </c>
      <c r="DC284" s="6">
        <v>4.0369383787899764</v>
      </c>
      <c r="DD284" s="6">
        <v>4.032938378789976</v>
      </c>
      <c r="DE284" s="6">
        <v>4.0289383787899755</v>
      </c>
      <c r="DF284" s="6">
        <v>4.0189383787899757</v>
      </c>
      <c r="DG284" s="6">
        <v>4.0089383787899759</v>
      </c>
      <c r="DH284" s="6">
        <v>3.9999383787899756</v>
      </c>
      <c r="DI284" s="6">
        <v>3.9909383787899757</v>
      </c>
      <c r="DJ284" s="6">
        <v>3.9829383787899757</v>
      </c>
      <c r="DK284" s="6">
        <v>3.9749383787899757</v>
      </c>
      <c r="DL284" s="6">
        <v>3.967938378789976</v>
      </c>
      <c r="DM284" s="6">
        <v>3.959938378789976</v>
      </c>
      <c r="DN284" s="6">
        <v>3.9529383787899759</v>
      </c>
      <c r="DO284" s="6">
        <v>3.9469383787899757</v>
      </c>
    </row>
    <row r="285" spans="1:119" x14ac:dyDescent="0.2">
      <c r="A285" s="5">
        <v>45900</v>
      </c>
      <c r="B285" s="20" t="s">
        <v>73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20" t="s">
        <v>74</v>
      </c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P285" s="11" t="s">
        <v>75</v>
      </c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Q285" s="11" t="s">
        <v>76</v>
      </c>
      <c r="BR285" s="6">
        <v>2.3988019501564595</v>
      </c>
      <c r="BS285" s="6">
        <v>2.3998019501564598</v>
      </c>
      <c r="BT285" s="6">
        <v>2.5520706135449265</v>
      </c>
      <c r="BU285" s="6">
        <v>2.7041833894190987</v>
      </c>
      <c r="BV285" s="6">
        <v>2.8560011198764275</v>
      </c>
      <c r="BW285" s="6">
        <v>3.0184135663121339</v>
      </c>
      <c r="BX285" s="6">
        <v>3.1901088126763621</v>
      </c>
      <c r="BY285" s="6">
        <v>3.3301716903802716</v>
      </c>
      <c r="BZ285" s="6">
        <v>3.4560362084623804</v>
      </c>
      <c r="CA285" s="6">
        <v>3.5819007265444891</v>
      </c>
      <c r="CB285" s="6">
        <v>3.7077652446265978</v>
      </c>
      <c r="CC285" s="6">
        <v>3.7949539831907058</v>
      </c>
      <c r="CD285" s="6">
        <v>3.8735550336114577</v>
      </c>
      <c r="CE285" s="6">
        <v>3.9435683958888537</v>
      </c>
      <c r="CF285" s="6">
        <v>4.0069521523414391</v>
      </c>
      <c r="CG285" s="6">
        <v>4.0644291882696004</v>
      </c>
      <c r="CH285" s="6">
        <v>4.1154955456220197</v>
      </c>
      <c r="CI285" s="6">
        <v>4.1586401562552178</v>
      </c>
      <c r="CJ285" s="6">
        <v>4.1948470798085635</v>
      </c>
      <c r="CK285" s="6">
        <v>4.2275010199006253</v>
      </c>
      <c r="CL285" s="6">
        <v>4.2471580272749971</v>
      </c>
      <c r="CM285" s="6">
        <v>4.2625762288204756</v>
      </c>
      <c r="CN285" s="6">
        <v>4.2729078633712829</v>
      </c>
      <c r="CO285" s="6">
        <v>4.2786735747949711</v>
      </c>
      <c r="CP285" s="6">
        <v>4.2889080857738406</v>
      </c>
      <c r="CQ285" s="6">
        <v>4.2829080857738404</v>
      </c>
      <c r="CR285" s="6">
        <v>4.2769080857738402</v>
      </c>
      <c r="CS285" s="6">
        <v>4.27090808577384</v>
      </c>
      <c r="CT285" s="6">
        <v>4.2649080857738406</v>
      </c>
      <c r="CU285" s="6">
        <v>4.2599080857738407</v>
      </c>
      <c r="CV285" s="6">
        <v>4.2539080857738405</v>
      </c>
      <c r="CW285" s="6">
        <v>4.2479080857738403</v>
      </c>
      <c r="CX285" s="6">
        <v>4.2429080857738404</v>
      </c>
      <c r="CY285" s="6">
        <v>4.236908085773841</v>
      </c>
      <c r="CZ285" s="6">
        <v>4.2329080857738406</v>
      </c>
      <c r="DA285" s="6">
        <v>4.2279080857738407</v>
      </c>
      <c r="DB285" s="6">
        <v>4.2239080857738402</v>
      </c>
      <c r="DC285" s="6">
        <v>4.2189080857738404</v>
      </c>
      <c r="DD285" s="6">
        <v>4.2149080857738408</v>
      </c>
      <c r="DE285" s="6">
        <v>4.2119080857738407</v>
      </c>
      <c r="DF285" s="6">
        <v>4.1999080857738402</v>
      </c>
      <c r="DG285" s="6">
        <v>4.1899080857738404</v>
      </c>
      <c r="DH285" s="6">
        <v>4.1799080857738407</v>
      </c>
      <c r="DI285" s="6">
        <v>4.1699080857738409</v>
      </c>
      <c r="DJ285" s="6">
        <v>4.1609080857738405</v>
      </c>
      <c r="DK285" s="6">
        <v>4.1519080857738402</v>
      </c>
      <c r="DL285" s="6">
        <v>4.1429080857738398</v>
      </c>
      <c r="DM285" s="6">
        <v>4.1349080857738407</v>
      </c>
      <c r="DN285" s="6">
        <v>4.1269080857738398</v>
      </c>
      <c r="DO285" s="6">
        <v>4.1199080857738402</v>
      </c>
    </row>
    <row r="286" spans="1:119" x14ac:dyDescent="0.2">
      <c r="A286" s="5">
        <v>45930</v>
      </c>
      <c r="B286" s="1" t="s">
        <v>73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20" t="s">
        <v>74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P286" s="11" t="s">
        <v>75</v>
      </c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Q286" s="11" t="s">
        <v>76</v>
      </c>
      <c r="BR286" s="6">
        <v>2.399459786928682</v>
      </c>
      <c r="BS286" s="6">
        <v>2.4364597869286819</v>
      </c>
      <c r="BT286" s="6">
        <v>2.5806969253698386</v>
      </c>
      <c r="BU286" s="6">
        <v>2.7231645821711479</v>
      </c>
      <c r="BV286" s="6">
        <v>2.8625710309048307</v>
      </c>
      <c r="BW286" s="6">
        <v>3.0082137902963209</v>
      </c>
      <c r="BX286" s="6">
        <v>3.1584905731032236</v>
      </c>
      <c r="BY286" s="6">
        <v>3.2892104383889036</v>
      </c>
      <c r="BZ286" s="6">
        <v>3.4127372314252917</v>
      </c>
      <c r="CA286" s="6">
        <v>3.536264024461679</v>
      </c>
      <c r="CB286" s="6">
        <v>3.6597908174980671</v>
      </c>
      <c r="CC286" s="6">
        <v>3.7414930521148677</v>
      </c>
      <c r="CD286" s="6">
        <v>3.8147370190890704</v>
      </c>
      <c r="CE286" s="6">
        <v>3.8795227184206746</v>
      </c>
      <c r="CF286" s="6">
        <v>3.9381842101384406</v>
      </c>
      <c r="CG286" s="6">
        <v>3.9913299385316119</v>
      </c>
      <c r="CH286" s="6">
        <v>4.0385010872695846</v>
      </c>
      <c r="CI286" s="6">
        <v>4.0782213553037803</v>
      </c>
      <c r="CJ286" s="6">
        <v>4.1115205356469007</v>
      </c>
      <c r="CK286" s="6">
        <v>4.1418312764099348</v>
      </c>
      <c r="CL286" s="6">
        <v>4.1592165617667307</v>
      </c>
      <c r="CM286" s="6">
        <v>4.1726069637160466</v>
      </c>
      <c r="CN286" s="6">
        <v>4.1812035055763852</v>
      </c>
      <c r="CO286" s="6">
        <v>4.1851007375308562</v>
      </c>
      <c r="CP286" s="6">
        <v>4.1937546297550403</v>
      </c>
      <c r="CQ286" s="6">
        <v>4.1867546297550398</v>
      </c>
      <c r="CR286" s="6">
        <v>4.1807546297550395</v>
      </c>
      <c r="CS286" s="6">
        <v>4.1747546297550402</v>
      </c>
      <c r="CT286" s="6">
        <v>4.1697546297550403</v>
      </c>
      <c r="CU286" s="6">
        <v>4.1647546297550395</v>
      </c>
      <c r="CV286" s="6">
        <v>4.1557546297550401</v>
      </c>
      <c r="CW286" s="6">
        <v>4.1477546297550401</v>
      </c>
      <c r="CX286" s="6">
        <v>4.13975462975504</v>
      </c>
      <c r="CY286" s="6">
        <v>4.1327546297550395</v>
      </c>
      <c r="CZ286" s="6">
        <v>4.1257546297550398</v>
      </c>
      <c r="DA286" s="6">
        <v>4.1187546297550401</v>
      </c>
      <c r="DB286" s="6">
        <v>4.1127546297550399</v>
      </c>
      <c r="DC286" s="6">
        <v>4.1067546297550397</v>
      </c>
      <c r="DD286" s="6">
        <v>4.1017546297550407</v>
      </c>
      <c r="DE286" s="6">
        <v>4.0967546297550399</v>
      </c>
      <c r="DF286" s="6">
        <v>4.08375462975504</v>
      </c>
      <c r="DG286" s="6">
        <v>4.0717546297550395</v>
      </c>
      <c r="DH286" s="6">
        <v>4.05975462975504</v>
      </c>
      <c r="DI286" s="6">
        <v>4.0487546297550399</v>
      </c>
      <c r="DJ286" s="6">
        <v>4.0377546297550406</v>
      </c>
      <c r="DK286" s="6">
        <v>4.02775462975504</v>
      </c>
      <c r="DL286" s="6">
        <v>4.0187546297550405</v>
      </c>
      <c r="DM286" s="6">
        <v>4.0087546297550407</v>
      </c>
      <c r="DN286" s="6">
        <v>3.9997546297550399</v>
      </c>
      <c r="DO286" s="6">
        <v>3.9917546297550404</v>
      </c>
    </row>
    <row r="287" spans="1:119" x14ac:dyDescent="0.2">
      <c r="A287" s="5">
        <v>45961</v>
      </c>
      <c r="B287" s="20" t="s">
        <v>73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20" t="s">
        <v>74</v>
      </c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P287" s="11" t="s">
        <v>75</v>
      </c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Q287" s="11" t="s">
        <v>76</v>
      </c>
      <c r="BR287" s="6">
        <v>2.3557231319910517</v>
      </c>
      <c r="BS287" s="6">
        <v>2.3567231319910515</v>
      </c>
      <c r="BT287" s="6">
        <v>2.4891616107382548</v>
      </c>
      <c r="BU287" s="6">
        <v>2.628526640503261</v>
      </c>
      <c r="BV287" s="6">
        <v>2.7821019853407973</v>
      </c>
      <c r="BW287" s="6">
        <v>2.9325220731298223</v>
      </c>
      <c r="BX287" s="6">
        <v>3.0807944649446495</v>
      </c>
      <c r="BY287" s="6">
        <v>3.211857118927973</v>
      </c>
      <c r="BZ287" s="6">
        <v>3.3387880699795272</v>
      </c>
      <c r="CA287" s="6">
        <v>3.4657190210310813</v>
      </c>
      <c r="CB287" s="6">
        <v>3.5926499720826355</v>
      </c>
      <c r="CC287" s="6">
        <v>3.6763196904004181</v>
      </c>
      <c r="CD287" s="6">
        <v>3.7524230301825825</v>
      </c>
      <c r="CE287" s="6">
        <v>3.8209599914291288</v>
      </c>
      <c r="CF287" s="6">
        <v>3.8836780560568354</v>
      </c>
      <c r="CG287" s="6">
        <v>3.9404672933058627</v>
      </c>
      <c r="CH287" s="6">
        <v>3.9909195080028579</v>
      </c>
      <c r="CI287" s="6">
        <v>4.033163748624621</v>
      </c>
      <c r="CJ287" s="6">
        <v>4.068338350027858</v>
      </c>
      <c r="CK287" s="6">
        <v>4.1004840842224137</v>
      </c>
      <c r="CL287" s="6">
        <v>4.1199403890852695</v>
      </c>
      <c r="CM287" s="6">
        <v>4.135531829124826</v>
      </c>
      <c r="CN287" s="6">
        <v>4.1464854313764219</v>
      </c>
      <c r="CO287" s="6">
        <v>4.1526233487945952</v>
      </c>
      <c r="CP287" s="6">
        <v>4.1630512017090311</v>
      </c>
      <c r="CQ287" s="6">
        <v>4.1570512017090309</v>
      </c>
      <c r="CR287" s="6">
        <v>4.1510512017090306</v>
      </c>
      <c r="CS287" s="6">
        <v>4.1460512017090307</v>
      </c>
      <c r="CT287" s="6">
        <v>4.1410512017090308</v>
      </c>
      <c r="CU287" s="6">
        <v>4.136051201709031</v>
      </c>
      <c r="CV287" s="6">
        <v>4.1280512017090309</v>
      </c>
      <c r="CW287" s="6">
        <v>4.1200512017090309</v>
      </c>
      <c r="CX287" s="6">
        <v>4.1130512017090304</v>
      </c>
      <c r="CY287" s="6">
        <v>4.107051201709031</v>
      </c>
      <c r="CZ287" s="6">
        <v>4.1010512017090308</v>
      </c>
      <c r="DA287" s="6">
        <v>4.0950512017090315</v>
      </c>
      <c r="DB287" s="6">
        <v>4.0890512017090312</v>
      </c>
      <c r="DC287" s="6">
        <v>4.0840512017090305</v>
      </c>
      <c r="DD287" s="6">
        <v>4.0790512017090315</v>
      </c>
      <c r="DE287" s="6">
        <v>4.0740512017090307</v>
      </c>
      <c r="DF287" s="6">
        <v>4.0620512017090311</v>
      </c>
      <c r="DG287" s="6">
        <v>4.051051201709031</v>
      </c>
      <c r="DH287" s="6">
        <v>4.0400512017090309</v>
      </c>
      <c r="DI287" s="6">
        <v>4.0300512017090311</v>
      </c>
      <c r="DJ287" s="6">
        <v>4.0200512017090304</v>
      </c>
      <c r="DK287" s="6">
        <v>4.0100512017090306</v>
      </c>
      <c r="DL287" s="6">
        <v>4.0010512017090303</v>
      </c>
      <c r="DM287" s="6">
        <v>3.9930512017090307</v>
      </c>
      <c r="DN287" s="6">
        <v>3.9840512017090308</v>
      </c>
      <c r="DO287" s="6">
        <v>3.9760512017090308</v>
      </c>
    </row>
    <row r="288" spans="1:119" x14ac:dyDescent="0.2">
      <c r="A288" s="5">
        <v>45991</v>
      </c>
      <c r="B288" s="1" t="s">
        <v>73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20" t="s">
        <v>74</v>
      </c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P288" s="11" t="s">
        <v>75</v>
      </c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Q288" s="11" t="s">
        <v>76</v>
      </c>
      <c r="BR288" s="6">
        <v>2.425088938299055</v>
      </c>
      <c r="BS288" s="6">
        <v>2.4730889382990551</v>
      </c>
      <c r="BT288" s="6">
        <v>2.6098315730961641</v>
      </c>
      <c r="BU288" s="6">
        <v>2.7540027324322738</v>
      </c>
      <c r="BV288" s="6">
        <v>2.9105178573518224</v>
      </c>
      <c r="BW288" s="6">
        <v>3.0656202925045704</v>
      </c>
      <c r="BX288" s="6">
        <v>3.2200161708492607</v>
      </c>
      <c r="BY288" s="6">
        <v>3.352855347065463</v>
      </c>
      <c r="BZ288" s="6">
        <v>3.4822289362302485</v>
      </c>
      <c r="CA288" s="6">
        <v>3.6116025253950337</v>
      </c>
      <c r="CB288" s="6">
        <v>3.7409761145598193</v>
      </c>
      <c r="CC288" s="6">
        <v>3.8171316692405837</v>
      </c>
      <c r="CD288" s="6">
        <v>3.8863645583122115</v>
      </c>
      <c r="CE288" s="6">
        <v>3.9486747817747032</v>
      </c>
      <c r="CF288" s="6">
        <v>4.0063682795424613</v>
      </c>
      <c r="CG288" s="6">
        <v>4.0595443978982644</v>
      </c>
      <c r="CH288" s="6">
        <v>4.1071331576740358</v>
      </c>
      <c r="CI288" s="6">
        <v>4.1470012398865155</v>
      </c>
      <c r="CJ288" s="6">
        <v>4.1780739650478962</v>
      </c>
      <c r="CK288" s="6">
        <v>4.2048687125701338</v>
      </c>
      <c r="CL288" s="6">
        <v>4.2284554616213033</v>
      </c>
      <c r="CM288" s="6">
        <v>4.2451778060563941</v>
      </c>
      <c r="CN288" s="6">
        <v>4.2555787997673109</v>
      </c>
      <c r="CO288" s="6">
        <v>4.2596584427540547</v>
      </c>
      <c r="CP288" s="6">
        <v>4.2589259969473066</v>
      </c>
      <c r="CQ288" s="6">
        <v>4.2559259969473064</v>
      </c>
      <c r="CR288" s="6">
        <v>4.2539259969473067</v>
      </c>
      <c r="CS288" s="6">
        <v>4.2509259969473066</v>
      </c>
      <c r="CT288" s="6">
        <v>4.2489259969473068</v>
      </c>
      <c r="CU288" s="6">
        <v>4.2459259969473067</v>
      </c>
      <c r="CV288" s="6">
        <v>4.2359259969473069</v>
      </c>
      <c r="CW288" s="6">
        <v>4.2269259969473065</v>
      </c>
      <c r="CX288" s="6">
        <v>4.2179259969473062</v>
      </c>
      <c r="CY288" s="6">
        <v>4.2099259969473071</v>
      </c>
      <c r="CZ288" s="6">
        <v>4.2029259969473074</v>
      </c>
      <c r="DA288" s="6">
        <v>4.1949259969473065</v>
      </c>
      <c r="DB288" s="6">
        <v>4.1879259969473068</v>
      </c>
      <c r="DC288" s="6">
        <v>4.1819259969473066</v>
      </c>
      <c r="DD288" s="6">
        <v>4.1759259969473064</v>
      </c>
      <c r="DE288" s="6">
        <v>4.1699259969473061</v>
      </c>
      <c r="DF288" s="6">
        <v>4.1569259969473062</v>
      </c>
      <c r="DG288" s="6">
        <v>4.1439259969473063</v>
      </c>
      <c r="DH288" s="6">
        <v>4.1319259969473068</v>
      </c>
      <c r="DI288" s="6">
        <v>4.1209259969473067</v>
      </c>
      <c r="DJ288" s="6">
        <v>4.1099259969473065</v>
      </c>
      <c r="DK288" s="6">
        <v>4.0999259969473067</v>
      </c>
      <c r="DL288" s="6">
        <v>4.089925996947307</v>
      </c>
      <c r="DM288" s="6">
        <v>4.0799259969473063</v>
      </c>
      <c r="DN288" s="6">
        <v>4.0709259969473068</v>
      </c>
      <c r="DO288" s="6">
        <v>4.0619259969473074</v>
      </c>
    </row>
    <row r="289" spans="1:119" x14ac:dyDescent="0.2">
      <c r="A289" s="5">
        <v>46022</v>
      </c>
      <c r="B289" s="20" t="s">
        <v>73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20" t="s">
        <v>74</v>
      </c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P289" s="11" t="s">
        <v>75</v>
      </c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Q289" s="11" t="s">
        <v>76</v>
      </c>
      <c r="BR289" s="6">
        <v>2.46432943319838</v>
      </c>
      <c r="BS289" s="6">
        <v>2.5423294331983803</v>
      </c>
      <c r="BT289" s="6">
        <v>2.699125268941585</v>
      </c>
      <c r="BU289" s="6">
        <v>2.863719194935499</v>
      </c>
      <c r="BV289" s="6">
        <v>3.0406183827042526</v>
      </c>
      <c r="BW289" s="6">
        <v>3.1977135819051199</v>
      </c>
      <c r="BX289" s="6">
        <v>3.346856653951539</v>
      </c>
      <c r="BY289" s="6">
        <v>3.4825113241515888</v>
      </c>
      <c r="BZ289" s="6">
        <v>3.6158266540642718</v>
      </c>
      <c r="CA289" s="6">
        <v>3.7491419839769557</v>
      </c>
      <c r="CB289" s="6">
        <v>3.8824573138896392</v>
      </c>
      <c r="CC289" s="6">
        <v>3.9574576657936267</v>
      </c>
      <c r="CD289" s="6">
        <v>4.0254747114663321</v>
      </c>
      <c r="CE289" s="6">
        <v>4.0865084509077558</v>
      </c>
      <c r="CF289" s="6">
        <v>4.1435458978431301</v>
      </c>
      <c r="CG289" s="6">
        <v>4.1951003216009752</v>
      </c>
      <c r="CH289" s="6">
        <v>4.2411717221812912</v>
      </c>
      <c r="CI289" s="6">
        <v>4.2785569091706677</v>
      </c>
      <c r="CJ289" s="6">
        <v>4.3068893168404845</v>
      </c>
      <c r="CK289" s="6">
        <v>4.3316459370427749</v>
      </c>
      <c r="CL289" s="6">
        <v>4.3528267697775398</v>
      </c>
      <c r="CM289" s="6">
        <v>4.3626486581140922</v>
      </c>
      <c r="CN289" s="6">
        <v>4.3636348159181564</v>
      </c>
      <c r="CO289" s="6">
        <v>4.3596161463628711</v>
      </c>
      <c r="CP289" s="6">
        <v>4.3495916839763673</v>
      </c>
      <c r="CQ289" s="6">
        <v>4.3435916839763671</v>
      </c>
      <c r="CR289" s="6">
        <v>4.3375916839763669</v>
      </c>
      <c r="CS289" s="6">
        <v>4.332591683976367</v>
      </c>
      <c r="CT289" s="6">
        <v>4.3275916839763671</v>
      </c>
      <c r="CU289" s="6">
        <v>4.3225916839763672</v>
      </c>
      <c r="CV289" s="6">
        <v>4.3125916839763665</v>
      </c>
      <c r="CW289" s="6">
        <v>4.3025916839763667</v>
      </c>
      <c r="CX289" s="6">
        <v>4.2925916839763669</v>
      </c>
      <c r="CY289" s="6">
        <v>4.2835916839763666</v>
      </c>
      <c r="CZ289" s="6">
        <v>4.2755916839763675</v>
      </c>
      <c r="DA289" s="6">
        <v>4.2675916839763666</v>
      </c>
      <c r="DB289" s="6">
        <v>4.2595916839763674</v>
      </c>
      <c r="DC289" s="6">
        <v>4.2525916839763678</v>
      </c>
      <c r="DD289" s="6">
        <v>4.2465916839763675</v>
      </c>
      <c r="DE289" s="6">
        <v>4.239591683976367</v>
      </c>
      <c r="DF289" s="6">
        <v>4.2215916839763672</v>
      </c>
      <c r="DG289" s="6">
        <v>4.2035916839763665</v>
      </c>
      <c r="DH289" s="6">
        <v>4.1865916839763671</v>
      </c>
      <c r="DI289" s="6">
        <v>4.1695916839763676</v>
      </c>
      <c r="DJ289" s="6">
        <v>4.154591683976367</v>
      </c>
      <c r="DK289" s="6">
        <v>4.1395916839763673</v>
      </c>
      <c r="DL289" s="6">
        <v>4.1255916839763671</v>
      </c>
      <c r="DM289" s="6">
        <v>4.1115916839763678</v>
      </c>
      <c r="DN289" s="6">
        <v>4.098591683976367</v>
      </c>
      <c r="DO289" s="6">
        <v>4.0865916839763674</v>
      </c>
    </row>
    <row r="290" spans="1:119" x14ac:dyDescent="0.2">
      <c r="A290" s="5">
        <v>46053</v>
      </c>
      <c r="B290" s="1" t="s">
        <v>73</v>
      </c>
      <c r="C290" s="21">
        <v>2.4453999999999998</v>
      </c>
      <c r="D290" s="21">
        <v>2.6957</v>
      </c>
      <c r="E290" s="21">
        <v>2.9996</v>
      </c>
      <c r="F290" s="21">
        <v>3.2949999999999999</v>
      </c>
      <c r="G290" s="21">
        <v>3.8969</v>
      </c>
      <c r="H290" s="21">
        <v>2.1831999999999998</v>
      </c>
      <c r="I290" s="21">
        <v>2.3769</v>
      </c>
      <c r="J290" s="21">
        <v>2.7717000000000001</v>
      </c>
      <c r="K290" s="21">
        <v>2.4725000000000001</v>
      </c>
      <c r="L290" s="21">
        <v>2.7345000000000002</v>
      </c>
      <c r="M290" s="21">
        <v>2.9432</v>
      </c>
      <c r="N290" s="21">
        <v>3.0872000000000002</v>
      </c>
      <c r="O290" s="21">
        <v>3.0432000000000001</v>
      </c>
      <c r="P290" s="21">
        <v>3.7715999999999998</v>
      </c>
      <c r="Q290" s="21">
        <v>3.4407999999999999</v>
      </c>
      <c r="R290" s="21">
        <v>3.8681000000000001</v>
      </c>
      <c r="S290" s="21">
        <v>3.9548999999999999</v>
      </c>
      <c r="T290" s="21">
        <v>3.9165999999999999</v>
      </c>
      <c r="U290" s="1"/>
      <c r="V290" s="20" t="s">
        <v>74</v>
      </c>
      <c r="W290" s="21">
        <v>1.8305</v>
      </c>
      <c r="X290" s="21">
        <v>3.5735000000000001</v>
      </c>
      <c r="Y290" s="21">
        <v>5.2758000000000003</v>
      </c>
      <c r="Z290" s="21">
        <v>7.0987</v>
      </c>
      <c r="AA290" s="21">
        <v>11.4651</v>
      </c>
      <c r="AB290" s="21">
        <v>1.8405</v>
      </c>
      <c r="AC290" s="21">
        <v>2.7791999999999999</v>
      </c>
      <c r="AD290" s="21">
        <v>4.6322000000000001</v>
      </c>
      <c r="AE290" s="21">
        <v>3.7174</v>
      </c>
      <c r="AF290" s="21">
        <v>5.4709000000000003</v>
      </c>
      <c r="AG290" s="21">
        <v>6.5368000000000004</v>
      </c>
      <c r="AH290" s="21">
        <v>7.3365999999999998</v>
      </c>
      <c r="AI290" s="21">
        <v>7.2119999999999997</v>
      </c>
      <c r="AJ290" s="21">
        <v>15.001799999999999</v>
      </c>
      <c r="AK290" s="21">
        <v>10.5077</v>
      </c>
      <c r="AL290" s="21">
        <v>17.151299999999999</v>
      </c>
      <c r="AM290" s="21">
        <v>20.924900000000001</v>
      </c>
      <c r="AN290" s="21">
        <v>24.356999999999999</v>
      </c>
      <c r="AP290" s="11" t="s">
        <v>75</v>
      </c>
      <c r="AQ290" s="8"/>
      <c r="AR290" s="6">
        <f>($H290*(2-$AC290)+$I290*($AB290-2))/($AB290-$AC290)</f>
        <v>2.2161126984126982</v>
      </c>
      <c r="AS290" s="6">
        <f>($I290*(3-$AE290)+$K290*($AC290-3))/($AC290-$AE290)</f>
        <v>2.3993989128117672</v>
      </c>
      <c r="AT290" s="6">
        <f>($K290*(4-$AD290)+$J290*($AE290-4))/($AE290-$AD290)</f>
        <v>2.5649288587669434</v>
      </c>
      <c r="AU290" s="6">
        <f>($J290*(5-$AF290)+$L290*($AD290-5))/($AD290-$AF290)</f>
        <v>2.7553864671515438</v>
      </c>
      <c r="AV290" s="6">
        <f>($L290*(6-$AG290)+$M290*($AF290-6))/($AF290-$AG290)</f>
        <v>2.8380961816305472</v>
      </c>
      <c r="AW290" s="6">
        <f>($N290*(7-$AG290)+$M290*($AH290-7))/($AH290-$AG290)</f>
        <v>3.0265968492123032</v>
      </c>
      <c r="AX290" s="6">
        <f>($Q290*(8-$AH290)+$N290*($AK290-8))/($AK290-$AH290)</f>
        <v>3.1611737756614424</v>
      </c>
      <c r="AY290" s="6">
        <f>($N290*(9-$AK290)+$Q290*($AH290-9))/($AH290-$AK290)</f>
        <v>3.2726808236889409</v>
      </c>
      <c r="AZ290" s="6">
        <f>($N290*(10-$AK290)+$Q290*($AH290-10))/($AH290-$AK290)</f>
        <v>3.3841878717164393</v>
      </c>
      <c r="BA290" s="6">
        <f>($Q290*(11-$AJ290)+$P290*($AK290-11))/($AK290-$AJ290)</f>
        <v>3.4770370307736806</v>
      </c>
      <c r="BB290" s="6">
        <f>($Q290*(12-$AJ290)+$P290*($AK290-12))/($AK290-$AJ290)</f>
        <v>3.5506446496517654</v>
      </c>
      <c r="BC290" s="6">
        <f>($Q290*(13-$AJ290)+$P290*($AK290-13))/($AK290-$AJ290)</f>
        <v>3.6242522685298506</v>
      </c>
      <c r="BD290" s="6">
        <f>($Q290*(14-$AJ290)+$P290*($AK290-14))/($AK290-$AJ290)</f>
        <v>3.6978598874079345</v>
      </c>
      <c r="BE290" s="6">
        <f>($P290*(15-$AL290)+$R290*($AJ290-15))/($AJ290-$AL290)</f>
        <v>3.7715191905094207</v>
      </c>
      <c r="BF290" s="6">
        <f>($P290*(16-$AL290)+$R290*($AJ290-16))/($AJ290-$AL290)</f>
        <v>3.8164133519423125</v>
      </c>
      <c r="BG290" s="6">
        <f>($P290*(17-$AL290)+$R290*($AJ290-17))/($AJ290-$AL290)</f>
        <v>3.8613075133752033</v>
      </c>
      <c r="BH290" s="6">
        <f>($S290*(18-$AL290)+$R290*($AM290-18))/($AM290-$AL290)</f>
        <v>3.8876217193131231</v>
      </c>
      <c r="BI290" s="6">
        <f>($S290*(19-$AL290)+$R290*($AM290-19))/($AM290-$AL290)</f>
        <v>3.9106236273054908</v>
      </c>
      <c r="BJ290" s="6">
        <f>($S290*(20-$AL290)+$R290*($AM290-20))/($AM290-$AL290)</f>
        <v>3.9336255352978591</v>
      </c>
      <c r="BK290" s="6">
        <f>($S290*(21-$AL290)+$R290*($AM290-21))/($AM290-$AL290)</f>
        <v>3.9566274432902264</v>
      </c>
      <c r="BL290" s="6">
        <f>($S290*(22-$AN290)+$T290*($AM290-22))/($AM290-$AN290)</f>
        <v>3.942902584423531</v>
      </c>
      <c r="BM290" s="6">
        <f>($S290*(23-$AN290)+$T290*($AM290-23))/($AM290-$AN290)</f>
        <v>3.9317432359196989</v>
      </c>
      <c r="BN290" s="6">
        <f>($S290*(24-$AN290)+$T290*($AM290-24))/($AM290-$AN290)</f>
        <v>3.9205838874158681</v>
      </c>
      <c r="BO290" s="6">
        <f>BN290+(BN290-BJ290)/5</f>
        <v>3.9179755578394699</v>
      </c>
      <c r="BQ290" s="11" t="s">
        <v>76</v>
      </c>
      <c r="BR290" s="6">
        <f>$BS290+'Stichtag-UGB'!B290-'Stichtag-UGB'!$C290</f>
        <v>2.399740705679863</v>
      </c>
      <c r="BS290" s="6">
        <f>($C290*(2-$X290)+$D290*($W290-2))/($W290-$X290)</f>
        <v>2.4697407056798624</v>
      </c>
      <c r="BT290" s="6">
        <f>($C290*(3-$X290)+$D290*($W290-3))/($W290-$X290)</f>
        <v>2.6133436890418813</v>
      </c>
      <c r="BU290" s="6">
        <f>($D290*(4-$Y290)+$E290*($X290-4))/($X290-$Y290)</f>
        <v>2.7718401339364394</v>
      </c>
      <c r="BV290" s="6">
        <f>($D290*(5-$Y290)+$E290*($X290-5))/($X290-$Y290)</f>
        <v>2.9503633084650178</v>
      </c>
      <c r="BW290" s="6">
        <f>($E290*(6-$Z290)+$F290*($Y290-6))/($Y290-$Z290)</f>
        <v>3.1169562345712873</v>
      </c>
      <c r="BX290" s="6">
        <f>($E290*(7-$Z290)+$F290*($Y290-7))/($Y290-$Z290)</f>
        <v>3.2790057161665476</v>
      </c>
      <c r="BY290" s="6">
        <f>($F290*(8-$AA290)+$G290*($Z290-8))/($Z290-$AA290)</f>
        <v>3.4192425041223888</v>
      </c>
      <c r="BZ290" s="6">
        <f>($F290*(9-$AA290)+$G290*($Z290-9))/($Z290-$AA290)</f>
        <v>3.5570906169842429</v>
      </c>
      <c r="CA290" s="6">
        <f>($F290*(10-$AA290)+$G290*($Z290-10))/($Z290-$AA290)</f>
        <v>3.6949387298460974</v>
      </c>
      <c r="CB290" s="6">
        <f>($F290*(11-$AA290)+$G290*($Z290-11))/($Z290-$AA290)</f>
        <v>3.8327868427079519</v>
      </c>
      <c r="CC290" s="6">
        <f t="shared" ref="CC290:CP291" si="0">CB290+(BB290-AX290)/5</f>
        <v>3.9106810175060165</v>
      </c>
      <c r="CD290" s="6">
        <f t="shared" si="0"/>
        <v>3.9809953064741985</v>
      </c>
      <c r="CE290" s="6">
        <f t="shared" si="0"/>
        <v>4.0437297096124976</v>
      </c>
      <c r="CF290" s="6">
        <f t="shared" si="0"/>
        <v>4.1026261415596457</v>
      </c>
      <c r="CG290" s="6">
        <f t="shared" si="0"/>
        <v>4.1557798820177547</v>
      </c>
      <c r="CH290" s="6">
        <f t="shared" si="0"/>
        <v>4.2031909309868256</v>
      </c>
      <c r="CI290" s="6">
        <f t="shared" si="0"/>
        <v>4.2411432973678629</v>
      </c>
      <c r="CJ290" s="6">
        <f t="shared" si="0"/>
        <v>4.2689641847270767</v>
      </c>
      <c r="CK290" s="6">
        <f t="shared" si="0"/>
        <v>4.292406621398186</v>
      </c>
      <c r="CL290" s="6">
        <f t="shared" si="0"/>
        <v>4.3114706073811906</v>
      </c>
      <c r="CM290" s="6">
        <f t="shared" si="0"/>
        <v>4.3225267804032725</v>
      </c>
      <c r="CN290" s="6">
        <f t="shared" si="0"/>
        <v>4.3267507021261142</v>
      </c>
      <c r="CO290" s="6">
        <f t="shared" si="0"/>
        <v>4.3241423725497157</v>
      </c>
      <c r="CP290" s="6">
        <f t="shared" si="0"/>
        <v>4.3164119954595641</v>
      </c>
      <c r="CQ290" s="6">
        <f>$CP290+'Stichtag-UGB'!AA290-'Stichtag-UGB'!$Z290</f>
        <v>4.3164119954595641</v>
      </c>
      <c r="CR290" s="6">
        <f>$CP290+'Stichtag-UGB'!AB290-'Stichtag-UGB'!$Z290</f>
        <v>4.3064119954595643</v>
      </c>
      <c r="CS290" s="6">
        <f>$CP290+'Stichtag-UGB'!AC290-'Stichtag-UGB'!$Z290</f>
        <v>4.2964119954595645</v>
      </c>
      <c r="CT290" s="6">
        <f>$CP290+'Stichtag-UGB'!AD290-'Stichtag-UGB'!$Z290</f>
        <v>4.2864119954595647</v>
      </c>
      <c r="CU290" s="6">
        <f>$CP290+'Stichtag-UGB'!AE290-'Stichtag-UGB'!$Z290</f>
        <v>4.2864119954595647</v>
      </c>
      <c r="CV290" s="6">
        <f>$CP290+'Stichtag-UGB'!AF290-'Stichtag-UGB'!$Z290</f>
        <v>4.2664119954595634</v>
      </c>
      <c r="CW290" s="6">
        <f>$CP290+'Stichtag-UGB'!AG290-'Stichtag-UGB'!$Z290</f>
        <v>4.2564119954595636</v>
      </c>
      <c r="CX290" s="6">
        <f>$CP290+'Stichtag-UGB'!AH290-'Stichtag-UGB'!$Z290</f>
        <v>4.236411995459564</v>
      </c>
      <c r="CY290" s="6">
        <f>$CP290+'Stichtag-UGB'!AI290-'Stichtag-UGB'!$Z290</f>
        <v>4.2264119954595643</v>
      </c>
      <c r="CZ290" s="6">
        <f>$CP290+'Stichtag-UGB'!AJ290-'Stichtag-UGB'!$Z290</f>
        <v>4.2164119954595645</v>
      </c>
      <c r="DA290" s="6">
        <f>$CP290+'Stichtag-UGB'!AK290-'Stichtag-UGB'!$Z290</f>
        <v>4.2064119954595629</v>
      </c>
      <c r="DB290" s="6">
        <f>$CP290+'Stichtag-UGB'!AL290-'Stichtag-UGB'!$Z290</f>
        <v>4.1964119954595649</v>
      </c>
      <c r="DC290" s="6">
        <f>$CP290+'Stichtag-UGB'!AM290-'Stichtag-UGB'!$Z290</f>
        <v>4.1864119954595633</v>
      </c>
      <c r="DD290" s="6">
        <f>$CP290+'Stichtag-UGB'!AN290-'Stichtag-UGB'!$Z290</f>
        <v>4.1764119954595635</v>
      </c>
      <c r="DE290" s="6">
        <f>$CP290+'Stichtag-UGB'!AO290-'Stichtag-UGB'!$Z290</f>
        <v>4.1664119954595638</v>
      </c>
      <c r="DF290" s="6">
        <f>$CP290+'Stichtag-UGB'!AP290-'Stichtag-UGB'!$Z290</f>
        <v>4.1464119954595642</v>
      </c>
      <c r="DG290" s="6">
        <f>$CP290+'Stichtag-UGB'!AQ290-'Stichtag-UGB'!$Z290</f>
        <v>4.1264119954595646</v>
      </c>
      <c r="DH290" s="6">
        <f>$CP290+'Stichtag-UGB'!AR290-'Stichtag-UGB'!$Z290</f>
        <v>4.1064119954595633</v>
      </c>
      <c r="DI290" s="6">
        <f>$CP290+'Stichtag-UGB'!AS290-'Stichtag-UGB'!$Z290</f>
        <v>4.0864119954595637</v>
      </c>
      <c r="DJ290" s="6">
        <f>$CP290+'Stichtag-UGB'!AT290-'Stichtag-UGB'!$Z290</f>
        <v>4.0664119954595641</v>
      </c>
      <c r="DK290" s="6">
        <f>$CP290+'Stichtag-UGB'!AU290-'Stichtag-UGB'!$Z290</f>
        <v>4.0564119954595643</v>
      </c>
      <c r="DL290" s="6">
        <f>$CP290+'Stichtag-UGB'!AV290-'Stichtag-UGB'!$Z290</f>
        <v>4.0364119954595647</v>
      </c>
      <c r="DM290" s="6">
        <f>$CP290+'Stichtag-UGB'!AW290-'Stichtag-UGB'!$Z290</f>
        <v>4.0264119954595632</v>
      </c>
      <c r="DN290" s="6">
        <f>$CP290+'Stichtag-UGB'!AX290-'Stichtag-UGB'!$Z290</f>
        <v>4.0064119954595636</v>
      </c>
      <c r="DO290" s="6">
        <f>$CP290+'Stichtag-UGB'!AY290-'Stichtag-UGB'!$Z290</f>
        <v>3.9964119954595638</v>
      </c>
    </row>
    <row r="291" spans="1:119" x14ac:dyDescent="0.2">
      <c r="A291" s="17">
        <v>46081</v>
      </c>
      <c r="B291" s="37" t="s">
        <v>73</v>
      </c>
      <c r="C291" s="38">
        <v>2.4373</v>
      </c>
      <c r="D291" s="38">
        <v>2.6583000000000001</v>
      </c>
      <c r="E291" s="38">
        <v>2.9230999999999998</v>
      </c>
      <c r="F291" s="38">
        <v>3.2069999999999999</v>
      </c>
      <c r="G291" s="38">
        <v>3.7984</v>
      </c>
      <c r="H291" s="38">
        <v>2.1181000000000001</v>
      </c>
      <c r="I291" s="38">
        <v>2.2667000000000002</v>
      </c>
      <c r="J291" s="38">
        <v>2.6128</v>
      </c>
      <c r="K291" s="38">
        <v>2.3365</v>
      </c>
      <c r="L291" s="38">
        <v>2.5684</v>
      </c>
      <c r="M291" s="38">
        <v>2.7635999999999998</v>
      </c>
      <c r="N291" s="38">
        <v>2.911</v>
      </c>
      <c r="O291" s="38">
        <v>2.8563000000000001</v>
      </c>
      <c r="P291" s="38">
        <v>3.5651999999999999</v>
      </c>
      <c r="Q291" s="38">
        <v>3.2237</v>
      </c>
      <c r="R291" s="38">
        <v>3.6739999999999999</v>
      </c>
      <c r="S291" s="38">
        <v>3.7595999999999998</v>
      </c>
      <c r="T291" s="38">
        <v>3.7212999999999998</v>
      </c>
      <c r="V291" s="37" t="s">
        <v>74</v>
      </c>
      <c r="W291" s="38">
        <v>1.8431</v>
      </c>
      <c r="X291" s="38">
        <v>3.5958999999999999</v>
      </c>
      <c r="Y291" s="38">
        <v>5.2885</v>
      </c>
      <c r="Z291" s="38">
        <v>7.0862999999999996</v>
      </c>
      <c r="AA291" s="38">
        <v>11.5434</v>
      </c>
      <c r="AB291" s="38">
        <v>1.7777000000000001</v>
      </c>
      <c r="AC291" s="38">
        <v>2.7399</v>
      </c>
      <c r="AD291" s="38">
        <v>4.5983999999999998</v>
      </c>
      <c r="AE291" s="38">
        <v>3.6766999999999999</v>
      </c>
      <c r="AF291" s="38">
        <v>5.4546000000000001</v>
      </c>
      <c r="AG291" s="38">
        <v>6.5403000000000002</v>
      </c>
      <c r="AH291" s="38">
        <v>7.391</v>
      </c>
      <c r="AI291" s="38">
        <v>7.2257999999999996</v>
      </c>
      <c r="AJ291" s="38">
        <v>14.8108</v>
      </c>
      <c r="AK291" s="38">
        <v>10.223599999999999</v>
      </c>
      <c r="AL291" s="38">
        <v>17.293299999999999</v>
      </c>
      <c r="AM291" s="38">
        <v>21.2318</v>
      </c>
      <c r="AN291" s="38">
        <v>25.031400000000001</v>
      </c>
      <c r="AP291" s="44" t="s">
        <v>75</v>
      </c>
      <c r="AR291" s="45">
        <f>($H291*(2-$AC291)+$I291*($AB291-2))/($AB291-$AC291)</f>
        <v>2.1524315111203491</v>
      </c>
      <c r="AS291" s="45">
        <f>($I291*(3-$AE291)+$K291*($AC291-3))/($AC291-$AE291)</f>
        <v>2.2860797822374037</v>
      </c>
      <c r="AT291" s="45">
        <f>($K291*(4-$AD291)+$J291*($AE291-4))/($AE291-$AD291)</f>
        <v>2.433416339372898</v>
      </c>
      <c r="AU291" s="45">
        <f>($J291*(5-$AF291)+$L291*($AD291-5))/($AD291-$AF291)</f>
        <v>2.5919742116327957</v>
      </c>
      <c r="AV291" s="45">
        <f>($L291*(6-$AG291)+$M291*($AF291-6))/($AF291-$AG291)</f>
        <v>2.6664584691903839</v>
      </c>
      <c r="AW291" s="45">
        <f>($N291*(7-$AG291)+$M291*($AH291-7))/($AH291-$AG291)</f>
        <v>2.8432517926413543</v>
      </c>
      <c r="AX291" s="45">
        <f>($Q291*(8-$AH291)+$N291*($AK291-8))/($AK291-$AH291)</f>
        <v>2.978229506460496</v>
      </c>
      <c r="AY291" s="45">
        <f>($N291*(9-$AK291)+$Q291*($AH291-9))/($AH291-$AK291)</f>
        <v>3.0886227847207515</v>
      </c>
      <c r="AZ291" s="45">
        <f>($N291*(10-$AK291)+$Q291*($AH291-10))/($AH291-$AK291)</f>
        <v>3.1990160629810074</v>
      </c>
      <c r="BA291" s="45">
        <f>($Q291*(11-$AJ291)+$P291*($AK291-11))/($AK291-$AJ291)</f>
        <v>3.2815000959190792</v>
      </c>
      <c r="BB291" s="45">
        <f>($Q291*(12-$AJ291)+$P291*($AK291-12))/($AK291-$AJ291)</f>
        <v>3.3559463812347401</v>
      </c>
      <c r="BC291" s="45">
        <f>($Q291*(13-$AJ291)+$P291*($AK291-13))/($AK291-$AJ291)</f>
        <v>3.430392666550401</v>
      </c>
      <c r="BD291" s="45">
        <f>($Q291*(14-$AJ291)+$P291*($AK291-14))/($AK291-$AJ291)</f>
        <v>3.5048389518660619</v>
      </c>
      <c r="BE291" s="45">
        <f>($P291*(15-$AL291)+$R291*($AJ291-15))/($AJ291-$AL291)</f>
        <v>3.5734920281973812</v>
      </c>
      <c r="BF291" s="45">
        <f>($P291*(16-$AL291)+$R291*($AJ291-16))/($AJ291-$AL291)</f>
        <v>3.6173188157099694</v>
      </c>
      <c r="BG291" s="45">
        <f>($P291*(17-$AL291)+$R291*($AJ291-17))/($AJ291-$AL291)</f>
        <v>3.661145603222558</v>
      </c>
      <c r="BH291" s="45">
        <f>($S291*(18-$AL291)+$R291*($AM291-18))/($AM291-$AL291)</f>
        <v>3.6893595328170625</v>
      </c>
      <c r="BI291" s="45">
        <f>($S291*(19-$AL291)+$R291*($AM291-19))/($AM291-$AL291)</f>
        <v>3.711093695569379</v>
      </c>
      <c r="BJ291" s="45">
        <f>($S291*(20-$AL291)+$R291*($AM291-20))/($AM291-$AL291)</f>
        <v>3.7328278583216958</v>
      </c>
      <c r="BK291" s="45">
        <f>($S291*(21-$AL291)+$R291*($AM291-21))/($AM291-$AL291)</f>
        <v>3.7545620210740127</v>
      </c>
      <c r="BL291" s="45">
        <f>($S291*(22-$AN291)+$T291*($AM291-22))/($AM291-$AN291)</f>
        <v>3.7518565375302662</v>
      </c>
      <c r="BM291" s="45">
        <f>($S291*(23-$AN291)+$T291*($AM291-23))/($AM291-$AN291)</f>
        <v>3.7417765291083271</v>
      </c>
      <c r="BN291" s="45">
        <f>($S291*(24-$AN291)+$T291*($AM291-24))/($AM291-$AN291)</f>
        <v>3.7316965206863881</v>
      </c>
      <c r="BO291" s="45">
        <f>BN291+(BN291-BJ291)/5</f>
        <v>3.7314702531593267</v>
      </c>
      <c r="BQ291" s="44" t="s">
        <v>76</v>
      </c>
      <c r="BR291" s="45">
        <f>$BS291+'Stichtag-UGB'!B291-'Stichtag-UGB'!$C291</f>
        <v>2.4470825764491106</v>
      </c>
      <c r="BS291" s="45">
        <f>($C291*(2-$X291)+$D291*($W291-2))/($W291-$X291)</f>
        <v>2.4570825764491104</v>
      </c>
      <c r="BT291" s="45">
        <f>($C291*(3-$X291)+$D291*($W291-3))/($W291-$X291)</f>
        <v>2.5831665563669555</v>
      </c>
      <c r="BU291" s="45">
        <f>($D291*(4-$Y291)+$E291*($X291-4))/($X291-$Y291)</f>
        <v>2.7215197093229349</v>
      </c>
      <c r="BV291" s="45">
        <f>($D291*(5-$Y291)+$E291*($X291-5))/($X291-$Y291)</f>
        <v>2.8779654141557365</v>
      </c>
      <c r="BW291" s="45">
        <f>($E291*(6-$Z291)+$F291*($Y291-6))/($Y291-$Z291)</f>
        <v>3.0354566859494936</v>
      </c>
      <c r="BX291" s="45">
        <f>($E291*(7-$Z291)+$F291*($Y291-7))/($Y291-$Z291)</f>
        <v>3.1933719156747133</v>
      </c>
      <c r="BY291" s="45">
        <f>($F291*(8-$AA291)+$G291*($Z291-8))/($Z291-$AA291)</f>
        <v>3.3282362702205472</v>
      </c>
      <c r="BZ291" s="45">
        <f>($F291*(9-$AA291)+$G291*($Z291-9))/($Z291-$AA291)</f>
        <v>3.4609234434946488</v>
      </c>
      <c r="CA291" s="45">
        <f>($F291*(10-$AA291)+$G291*($Z291-10))/($Z291-$AA291)</f>
        <v>3.5936106167687512</v>
      </c>
      <c r="CB291" s="45">
        <f>($F291*(11-$AA291)+$G291*($Z291-11))/($Z291-$AA291)</f>
        <v>3.7262977900428531</v>
      </c>
      <c r="CC291" s="45">
        <f t="shared" si="0"/>
        <v>3.8018411649977017</v>
      </c>
      <c r="CD291" s="45">
        <f t="shared" si="0"/>
        <v>3.8701951413636317</v>
      </c>
      <c r="CE291" s="45">
        <f t="shared" si="0"/>
        <v>3.9313597191406426</v>
      </c>
      <c r="CF291" s="45">
        <f t="shared" si="0"/>
        <v>3.989758105596303</v>
      </c>
      <c r="CG291" s="45">
        <f t="shared" si="0"/>
        <v>4.0420325924913492</v>
      </c>
      <c r="CH291" s="45">
        <f t="shared" si="0"/>
        <v>4.0881831798257808</v>
      </c>
      <c r="CI291" s="45">
        <f t="shared" si="0"/>
        <v>4.1250872960159812</v>
      </c>
      <c r="CJ291" s="45">
        <f t="shared" si="0"/>
        <v>4.1526076294903804</v>
      </c>
      <c r="CK291" s="45">
        <f t="shared" si="0"/>
        <v>4.175709438012726</v>
      </c>
      <c r="CL291" s="45">
        <f t="shared" si="0"/>
        <v>4.194392721583017</v>
      </c>
      <c r="CM291" s="45">
        <f t="shared" si="0"/>
        <v>4.2068921225256579</v>
      </c>
      <c r="CN291" s="45">
        <f t="shared" si="0"/>
        <v>4.2130286892334476</v>
      </c>
      <c r="CO291" s="45">
        <f t="shared" si="0"/>
        <v>4.2128024217063862</v>
      </c>
      <c r="CP291" s="45">
        <f t="shared" si="0"/>
        <v>4.2081840681234493</v>
      </c>
      <c r="CQ291" s="45">
        <f>$CP291+'Stichtag-UGB'!AA291-'Stichtag-UGB'!$Z291</f>
        <v>4.1981840681234495</v>
      </c>
      <c r="CR291" s="45">
        <f>$CP291+'Stichtag-UGB'!AB291-'Stichtag-UGB'!$Z291</f>
        <v>4.1981840681234495</v>
      </c>
      <c r="CS291" s="45">
        <f>$CP291+'Stichtag-UGB'!AC291-'Stichtag-UGB'!$Z291</f>
        <v>4.1881840681234479</v>
      </c>
      <c r="CT291" s="45">
        <f>$CP291+'Stichtag-UGB'!AD291-'Stichtag-UGB'!$Z291</f>
        <v>4.1781840681234481</v>
      </c>
      <c r="CU291" s="45">
        <f>$CP291+'Stichtag-UGB'!AE291-'Stichtag-UGB'!$Z291</f>
        <v>4.1781840681234481</v>
      </c>
      <c r="CV291" s="45">
        <f>$CP291+'Stichtag-UGB'!AF291-'Stichtag-UGB'!$Z291</f>
        <v>4.1581840681234485</v>
      </c>
      <c r="CW291" s="45">
        <f>$CP291+'Stichtag-UGB'!AG291-'Stichtag-UGB'!$Z291</f>
        <v>4.138184068123449</v>
      </c>
      <c r="CX291" s="45">
        <f>$CP291+'Stichtag-UGB'!AH291-'Stichtag-UGB'!$Z291</f>
        <v>4.1281840681234492</v>
      </c>
      <c r="CY291" s="45">
        <f>$CP291+'Stichtag-UGB'!AI291-'Stichtag-UGB'!$Z291</f>
        <v>4.1081840681234496</v>
      </c>
      <c r="CZ291" s="45">
        <f>$CP291+'Stichtag-UGB'!AJ291-'Stichtag-UGB'!$Z291</f>
        <v>4.098184068123448</v>
      </c>
      <c r="DA291" s="45">
        <f>$CP291+'Stichtag-UGB'!AK291-'Stichtag-UGB'!$Z291</f>
        <v>4.0881840681234483</v>
      </c>
      <c r="DB291" s="45">
        <f>$CP291+'Stichtag-UGB'!AL291-'Stichtag-UGB'!$Z291</f>
        <v>4.0781840681234485</v>
      </c>
      <c r="DC291" s="45">
        <f>$CP291+'Stichtag-UGB'!AM291-'Stichtag-UGB'!$Z291</f>
        <v>4.0681840681234487</v>
      </c>
      <c r="DD291" s="45">
        <f>$CP291+'Stichtag-UGB'!AN291-'Stichtag-UGB'!$Z291</f>
        <v>4.0581840681234489</v>
      </c>
      <c r="DE291" s="45">
        <f>$CP291+'Stichtag-UGB'!AO291-'Stichtag-UGB'!$Z291</f>
        <v>4.0481840681234491</v>
      </c>
      <c r="DF291" s="45">
        <f>$CP291+'Stichtag-UGB'!AP291-'Stichtag-UGB'!$Z291</f>
        <v>4.0181840681234497</v>
      </c>
      <c r="DG291" s="45">
        <f>$CP291+'Stichtag-UGB'!AQ291-'Stichtag-UGB'!$Z291</f>
        <v>3.9981840681234488</v>
      </c>
      <c r="DH291" s="45">
        <f>$CP291+'Stichtag-UGB'!AR291-'Stichtag-UGB'!$Z291</f>
        <v>3.9781840681234493</v>
      </c>
      <c r="DI291" s="45">
        <f>$CP291+'Stichtag-UGB'!AS291-'Stichtag-UGB'!$Z291</f>
        <v>3.9581840681234497</v>
      </c>
      <c r="DJ291" s="45">
        <f>$CP291+'Stichtag-UGB'!AT291-'Stichtag-UGB'!$Z291</f>
        <v>3.9381840681234492</v>
      </c>
      <c r="DK291" s="45">
        <f>$CP291+'Stichtag-UGB'!AU291-'Stichtag-UGB'!$Z291</f>
        <v>3.9281840681234486</v>
      </c>
      <c r="DL291" s="45">
        <f>$CP291+'Stichtag-UGB'!AV291-'Stichtag-UGB'!$Z291</f>
        <v>3.908184068123449</v>
      </c>
      <c r="DM291" s="45">
        <f>$CP291+'Stichtag-UGB'!AW291-'Stichtag-UGB'!$Z291</f>
        <v>3.8881840681234494</v>
      </c>
      <c r="DN291" s="45">
        <f>$CP291+'Stichtag-UGB'!AX291-'Stichtag-UGB'!$Z291</f>
        <v>3.8781840681234496</v>
      </c>
      <c r="DO291" s="45">
        <f>$CP291+'Stichtag-UGB'!AY291-'Stichtag-UGB'!$Z291</f>
        <v>3.8581840681234492</v>
      </c>
    </row>
    <row r="292" spans="1:119" s="16" customFormat="1" x14ac:dyDescent="0.2">
      <c r="A292" s="12">
        <v>46112</v>
      </c>
      <c r="B292" s="16" t="s">
        <v>73</v>
      </c>
      <c r="C292" s="43">
        <f>C291</f>
        <v>2.4373</v>
      </c>
      <c r="D292" s="43">
        <f t="shared" ref="D292:D355" si="1">D291</f>
        <v>2.6583000000000001</v>
      </c>
      <c r="E292" s="43">
        <f t="shared" ref="E292:E355" si="2">E291</f>
        <v>2.9230999999999998</v>
      </c>
      <c r="F292" s="43">
        <f t="shared" ref="F292:F355" si="3">F291</f>
        <v>3.2069999999999999</v>
      </c>
      <c r="G292" s="43">
        <f t="shared" ref="G292:G355" si="4">G291</f>
        <v>3.7984</v>
      </c>
      <c r="H292" s="43">
        <f t="shared" ref="H292:H355" si="5">H291</f>
        <v>2.1181000000000001</v>
      </c>
      <c r="I292" s="43">
        <f t="shared" ref="I292:I355" si="6">I291</f>
        <v>2.2667000000000002</v>
      </c>
      <c r="J292" s="43">
        <f t="shared" ref="J292:J355" si="7">J291</f>
        <v>2.6128</v>
      </c>
      <c r="K292" s="43">
        <f t="shared" ref="K292:K355" si="8">K291</f>
        <v>2.3365</v>
      </c>
      <c r="L292" s="43">
        <f t="shared" ref="L292:L355" si="9">L291</f>
        <v>2.5684</v>
      </c>
      <c r="M292" s="43">
        <f t="shared" ref="M292:M355" si="10">M291</f>
        <v>2.7635999999999998</v>
      </c>
      <c r="N292" s="43">
        <f t="shared" ref="N292:N355" si="11">N291</f>
        <v>2.911</v>
      </c>
      <c r="O292" s="43">
        <f t="shared" ref="O292:O355" si="12">O291</f>
        <v>2.8563000000000001</v>
      </c>
      <c r="P292" s="43">
        <f t="shared" ref="P292:P355" si="13">P291</f>
        <v>3.5651999999999999</v>
      </c>
      <c r="Q292" s="43">
        <f t="shared" ref="Q292:Q355" si="14">Q291</f>
        <v>3.2237</v>
      </c>
      <c r="R292" s="43">
        <f t="shared" ref="R292:R355" si="15">R291</f>
        <v>3.6739999999999999</v>
      </c>
      <c r="S292" s="43">
        <f t="shared" ref="S292:S355" si="16">S291</f>
        <v>3.7595999999999998</v>
      </c>
      <c r="T292" s="43">
        <f t="shared" ref="T292:T355" si="17">T291</f>
        <v>3.7212999999999998</v>
      </c>
      <c r="V292" s="16" t="s">
        <v>74</v>
      </c>
      <c r="W292" s="43">
        <f>W291</f>
        <v>1.8431</v>
      </c>
      <c r="X292" s="43">
        <f t="shared" ref="X292:X355" si="18">X291</f>
        <v>3.5958999999999999</v>
      </c>
      <c r="Y292" s="43">
        <f t="shared" ref="Y292:Y355" si="19">Y291</f>
        <v>5.2885</v>
      </c>
      <c r="Z292" s="43">
        <f t="shared" ref="Z292:Z355" si="20">Z291</f>
        <v>7.0862999999999996</v>
      </c>
      <c r="AA292" s="43">
        <f t="shared" ref="AA292:AA355" si="21">AA291</f>
        <v>11.5434</v>
      </c>
      <c r="AB292" s="43">
        <f t="shared" ref="AB292:AB355" si="22">AB291</f>
        <v>1.7777000000000001</v>
      </c>
      <c r="AC292" s="43">
        <f t="shared" ref="AC292:AC355" si="23">AC291</f>
        <v>2.7399</v>
      </c>
      <c r="AD292" s="43">
        <f t="shared" ref="AD292:AD355" si="24">AD291</f>
        <v>4.5983999999999998</v>
      </c>
      <c r="AE292" s="43">
        <f t="shared" ref="AE292:AE355" si="25">AE291</f>
        <v>3.6766999999999999</v>
      </c>
      <c r="AF292" s="43">
        <f t="shared" ref="AF292:AF355" si="26">AF291</f>
        <v>5.4546000000000001</v>
      </c>
      <c r="AG292" s="43">
        <f t="shared" ref="AG292:AG355" si="27">AG291</f>
        <v>6.5403000000000002</v>
      </c>
      <c r="AH292" s="43">
        <f t="shared" ref="AH292:AH355" si="28">AH291</f>
        <v>7.391</v>
      </c>
      <c r="AI292" s="43">
        <f t="shared" ref="AI292:AI355" si="29">AI291</f>
        <v>7.2257999999999996</v>
      </c>
      <c r="AJ292" s="43">
        <f t="shared" ref="AJ292:AJ355" si="30">AJ291</f>
        <v>14.8108</v>
      </c>
      <c r="AK292" s="43">
        <f t="shared" ref="AK292:AK355" si="31">AK291</f>
        <v>10.223599999999999</v>
      </c>
      <c r="AL292" s="43">
        <f t="shared" ref="AL292:AL355" si="32">AL291</f>
        <v>17.293299999999999</v>
      </c>
      <c r="AM292" s="43">
        <f t="shared" ref="AM292:AM355" si="33">AM291</f>
        <v>21.2318</v>
      </c>
      <c r="AN292" s="43">
        <f t="shared" ref="AN292:AN355" si="34">AN291</f>
        <v>25.031400000000001</v>
      </c>
      <c r="AP292" s="16" t="s">
        <v>75</v>
      </c>
      <c r="AR292" s="13">
        <f>AR291</f>
        <v>2.1524315111203491</v>
      </c>
      <c r="AS292" s="13">
        <f t="shared" ref="AS292:AS355" si="35">AS291</f>
        <v>2.2860797822374037</v>
      </c>
      <c r="AT292" s="13">
        <f t="shared" ref="AT292:AT355" si="36">AT291</f>
        <v>2.433416339372898</v>
      </c>
      <c r="AU292" s="13">
        <f t="shared" ref="AU292:AU355" si="37">AU291</f>
        <v>2.5919742116327957</v>
      </c>
      <c r="AV292" s="13">
        <f t="shared" ref="AV292:AV355" si="38">AV291</f>
        <v>2.6664584691903839</v>
      </c>
      <c r="AW292" s="13">
        <f t="shared" ref="AW292:AW355" si="39">AW291</f>
        <v>2.8432517926413543</v>
      </c>
      <c r="AX292" s="13">
        <f t="shared" ref="AX292:AX355" si="40">AX291</f>
        <v>2.978229506460496</v>
      </c>
      <c r="AY292" s="13">
        <f t="shared" ref="AY292:AY355" si="41">AY291</f>
        <v>3.0886227847207515</v>
      </c>
      <c r="AZ292" s="13">
        <f t="shared" ref="AZ292:AZ355" si="42">AZ291</f>
        <v>3.1990160629810074</v>
      </c>
      <c r="BA292" s="13">
        <f t="shared" ref="BA292:BA355" si="43">BA291</f>
        <v>3.2815000959190792</v>
      </c>
      <c r="BB292" s="13">
        <f t="shared" ref="BB292:BB355" si="44">BB291</f>
        <v>3.3559463812347401</v>
      </c>
      <c r="BC292" s="13">
        <f t="shared" ref="BC292:BC355" si="45">BC291</f>
        <v>3.430392666550401</v>
      </c>
      <c r="BD292" s="13">
        <f t="shared" ref="BD292:BD355" si="46">BD291</f>
        <v>3.5048389518660619</v>
      </c>
      <c r="BE292" s="13">
        <f t="shared" ref="BE292:BE355" si="47">BE291</f>
        <v>3.5734920281973812</v>
      </c>
      <c r="BF292" s="13">
        <f t="shared" ref="BF292:BF355" si="48">BF291</f>
        <v>3.6173188157099694</v>
      </c>
      <c r="BG292" s="13">
        <f t="shared" ref="BG292:BG355" si="49">BG291</f>
        <v>3.661145603222558</v>
      </c>
      <c r="BH292" s="13">
        <f t="shared" ref="BH292:BH355" si="50">BH291</f>
        <v>3.6893595328170625</v>
      </c>
      <c r="BI292" s="13">
        <f t="shared" ref="BI292:BI355" si="51">BI291</f>
        <v>3.711093695569379</v>
      </c>
      <c r="BJ292" s="13">
        <f t="shared" ref="BJ292:BJ355" si="52">BJ291</f>
        <v>3.7328278583216958</v>
      </c>
      <c r="BK292" s="13">
        <f t="shared" ref="BK292:BK355" si="53">BK291</f>
        <v>3.7545620210740127</v>
      </c>
      <c r="BL292" s="13">
        <f t="shared" ref="BL292:BL355" si="54">BL291</f>
        <v>3.7518565375302662</v>
      </c>
      <c r="BM292" s="13">
        <f t="shared" ref="BM292:BM355" si="55">BM291</f>
        <v>3.7417765291083271</v>
      </c>
      <c r="BN292" s="13">
        <f t="shared" ref="BN292:BN355" si="56">BN291</f>
        <v>3.7316965206863881</v>
      </c>
      <c r="BO292" s="13">
        <f t="shared" ref="BO292:BO355" si="57">BO291</f>
        <v>3.7314702531593267</v>
      </c>
      <c r="BQ292" s="16" t="s">
        <v>76</v>
      </c>
      <c r="BR292" s="13">
        <f>BR291</f>
        <v>2.4470825764491106</v>
      </c>
      <c r="BS292" s="13">
        <f t="shared" ref="BS292:BS355" si="58">BS291</f>
        <v>2.4570825764491104</v>
      </c>
      <c r="BT292" s="13">
        <f t="shared" ref="BT292:BT355" si="59">BT291</f>
        <v>2.5831665563669555</v>
      </c>
      <c r="BU292" s="13">
        <f t="shared" ref="BU292:BU355" si="60">BU291</f>
        <v>2.7215197093229349</v>
      </c>
      <c r="BV292" s="13">
        <f t="shared" ref="BV292:BV355" si="61">BV291</f>
        <v>2.8779654141557365</v>
      </c>
      <c r="BW292" s="13">
        <f t="shared" ref="BW292:BW355" si="62">BW291</f>
        <v>3.0354566859494936</v>
      </c>
      <c r="BX292" s="13">
        <f t="shared" ref="BX292:BX355" si="63">BX291</f>
        <v>3.1933719156747133</v>
      </c>
      <c r="BY292" s="13">
        <f t="shared" ref="BY292:BY355" si="64">BY291</f>
        <v>3.3282362702205472</v>
      </c>
      <c r="BZ292" s="13">
        <f t="shared" ref="BZ292:BZ355" si="65">BZ291</f>
        <v>3.4609234434946488</v>
      </c>
      <c r="CA292" s="13">
        <f t="shared" ref="CA292:CA355" si="66">CA291</f>
        <v>3.5936106167687512</v>
      </c>
      <c r="CB292" s="13">
        <f t="shared" ref="CB292:CB355" si="67">CB291</f>
        <v>3.7262977900428531</v>
      </c>
      <c r="CC292" s="13">
        <f t="shared" ref="CC292:CC355" si="68">CC291</f>
        <v>3.8018411649977017</v>
      </c>
      <c r="CD292" s="13">
        <f t="shared" ref="CD292:CD355" si="69">CD291</f>
        <v>3.8701951413636317</v>
      </c>
      <c r="CE292" s="13">
        <f t="shared" ref="CE292:CE355" si="70">CE291</f>
        <v>3.9313597191406426</v>
      </c>
      <c r="CF292" s="13">
        <f t="shared" ref="CF292:CF355" si="71">CF291</f>
        <v>3.989758105596303</v>
      </c>
      <c r="CG292" s="13">
        <f t="shared" ref="CG292:CG355" si="72">CG291</f>
        <v>4.0420325924913492</v>
      </c>
      <c r="CH292" s="13">
        <f t="shared" ref="CH292:CH355" si="73">CH291</f>
        <v>4.0881831798257808</v>
      </c>
      <c r="CI292" s="13">
        <f t="shared" ref="CI292:CI355" si="74">CI291</f>
        <v>4.1250872960159812</v>
      </c>
      <c r="CJ292" s="13">
        <f t="shared" ref="CJ292:CJ355" si="75">CJ291</f>
        <v>4.1526076294903804</v>
      </c>
      <c r="CK292" s="13">
        <f t="shared" ref="CK292:CK355" si="76">CK291</f>
        <v>4.175709438012726</v>
      </c>
      <c r="CL292" s="13">
        <f t="shared" ref="CL292:CL355" si="77">CL291</f>
        <v>4.194392721583017</v>
      </c>
      <c r="CM292" s="13">
        <f t="shared" ref="CM292:CM355" si="78">CM291</f>
        <v>4.2068921225256579</v>
      </c>
      <c r="CN292" s="13">
        <f t="shared" ref="CN292:CN355" si="79">CN291</f>
        <v>4.2130286892334476</v>
      </c>
      <c r="CO292" s="13">
        <f t="shared" ref="CO292:CO355" si="80">CO291</f>
        <v>4.2128024217063862</v>
      </c>
      <c r="CP292" s="13">
        <f t="shared" ref="CP292:CP355" si="81">CP291</f>
        <v>4.2081840681234493</v>
      </c>
      <c r="CQ292" s="13">
        <f t="shared" ref="CQ292:CQ355" si="82">CQ291</f>
        <v>4.1981840681234495</v>
      </c>
      <c r="CR292" s="13">
        <f t="shared" ref="CR292:CR355" si="83">CR291</f>
        <v>4.1981840681234495</v>
      </c>
      <c r="CS292" s="13">
        <f t="shared" ref="CS292:CS355" si="84">CS291</f>
        <v>4.1881840681234479</v>
      </c>
      <c r="CT292" s="13">
        <f t="shared" ref="CT292:CT355" si="85">CT291</f>
        <v>4.1781840681234481</v>
      </c>
      <c r="CU292" s="13">
        <f t="shared" ref="CU292:CU355" si="86">CU291</f>
        <v>4.1781840681234481</v>
      </c>
      <c r="CV292" s="13">
        <f t="shared" ref="CV292:CV355" si="87">CV291</f>
        <v>4.1581840681234485</v>
      </c>
      <c r="CW292" s="13">
        <f t="shared" ref="CW292:CW355" si="88">CW291</f>
        <v>4.138184068123449</v>
      </c>
      <c r="CX292" s="13">
        <f t="shared" ref="CX292:CX355" si="89">CX291</f>
        <v>4.1281840681234492</v>
      </c>
      <c r="CY292" s="13">
        <f t="shared" ref="CY292:CY355" si="90">CY291</f>
        <v>4.1081840681234496</v>
      </c>
      <c r="CZ292" s="13">
        <f t="shared" ref="CZ292:CZ355" si="91">CZ291</f>
        <v>4.098184068123448</v>
      </c>
      <c r="DA292" s="13">
        <f t="shared" ref="DA292:DA355" si="92">DA291</f>
        <v>4.0881840681234483</v>
      </c>
      <c r="DB292" s="13">
        <f t="shared" ref="DB292:DB355" si="93">DB291</f>
        <v>4.0781840681234485</v>
      </c>
      <c r="DC292" s="13">
        <f t="shared" ref="DC292:DC355" si="94">DC291</f>
        <v>4.0681840681234487</v>
      </c>
      <c r="DD292" s="13">
        <f t="shared" ref="DD292:DD355" si="95">DD291</f>
        <v>4.0581840681234489</v>
      </c>
      <c r="DE292" s="13">
        <f t="shared" ref="DE292:DE355" si="96">DE291</f>
        <v>4.0481840681234491</v>
      </c>
      <c r="DF292" s="13">
        <f t="shared" ref="DF292:DF355" si="97">DF291</f>
        <v>4.0181840681234497</v>
      </c>
      <c r="DG292" s="13">
        <f t="shared" ref="DG292:DG355" si="98">DG291</f>
        <v>3.9981840681234488</v>
      </c>
      <c r="DH292" s="13">
        <f t="shared" ref="DH292:DH355" si="99">DH291</f>
        <v>3.9781840681234493</v>
      </c>
      <c r="DI292" s="13">
        <f t="shared" ref="DI292:DI355" si="100">DI291</f>
        <v>3.9581840681234497</v>
      </c>
      <c r="DJ292" s="13">
        <f t="shared" ref="DJ292:DJ355" si="101">DJ291</f>
        <v>3.9381840681234492</v>
      </c>
      <c r="DK292" s="13">
        <f t="shared" ref="DK292:DK355" si="102">DK291</f>
        <v>3.9281840681234486</v>
      </c>
      <c r="DL292" s="13">
        <f t="shared" ref="DL292:DL355" si="103">DL291</f>
        <v>3.908184068123449</v>
      </c>
      <c r="DM292" s="13">
        <f t="shared" ref="DM292:DM355" si="104">DM291</f>
        <v>3.8881840681234494</v>
      </c>
      <c r="DN292" s="13">
        <f t="shared" ref="DN292:DN355" si="105">DN291</f>
        <v>3.8781840681234496</v>
      </c>
      <c r="DO292" s="13">
        <f t="shared" ref="DO292:DO355" si="106">DO291</f>
        <v>3.8581840681234492</v>
      </c>
    </row>
    <row r="293" spans="1:119" s="16" customFormat="1" x14ac:dyDescent="0.2">
      <c r="A293" s="12">
        <v>46142</v>
      </c>
      <c r="B293" s="16" t="s">
        <v>73</v>
      </c>
      <c r="C293" s="43">
        <f t="shared" ref="C293:C356" si="107">C292</f>
        <v>2.4373</v>
      </c>
      <c r="D293" s="43">
        <f t="shared" si="1"/>
        <v>2.6583000000000001</v>
      </c>
      <c r="E293" s="43">
        <f t="shared" si="2"/>
        <v>2.9230999999999998</v>
      </c>
      <c r="F293" s="43">
        <f t="shared" si="3"/>
        <v>3.2069999999999999</v>
      </c>
      <c r="G293" s="43">
        <f t="shared" si="4"/>
        <v>3.7984</v>
      </c>
      <c r="H293" s="43">
        <f t="shared" si="5"/>
        <v>2.1181000000000001</v>
      </c>
      <c r="I293" s="43">
        <f t="shared" si="6"/>
        <v>2.2667000000000002</v>
      </c>
      <c r="J293" s="43">
        <f t="shared" si="7"/>
        <v>2.6128</v>
      </c>
      <c r="K293" s="43">
        <f t="shared" si="8"/>
        <v>2.3365</v>
      </c>
      <c r="L293" s="43">
        <f t="shared" si="9"/>
        <v>2.5684</v>
      </c>
      <c r="M293" s="43">
        <f t="shared" si="10"/>
        <v>2.7635999999999998</v>
      </c>
      <c r="N293" s="43">
        <f t="shared" si="11"/>
        <v>2.911</v>
      </c>
      <c r="O293" s="43">
        <f t="shared" si="12"/>
        <v>2.8563000000000001</v>
      </c>
      <c r="P293" s="43">
        <f t="shared" si="13"/>
        <v>3.5651999999999999</v>
      </c>
      <c r="Q293" s="43">
        <f t="shared" si="14"/>
        <v>3.2237</v>
      </c>
      <c r="R293" s="43">
        <f t="shared" si="15"/>
        <v>3.6739999999999999</v>
      </c>
      <c r="S293" s="43">
        <f t="shared" si="16"/>
        <v>3.7595999999999998</v>
      </c>
      <c r="T293" s="43">
        <f t="shared" si="17"/>
        <v>3.7212999999999998</v>
      </c>
      <c r="V293" s="16" t="s">
        <v>74</v>
      </c>
      <c r="W293" s="43">
        <f t="shared" ref="W293:W356" si="108">W292</f>
        <v>1.8431</v>
      </c>
      <c r="X293" s="43">
        <f t="shared" si="18"/>
        <v>3.5958999999999999</v>
      </c>
      <c r="Y293" s="43">
        <f t="shared" si="19"/>
        <v>5.2885</v>
      </c>
      <c r="Z293" s="43">
        <f t="shared" si="20"/>
        <v>7.0862999999999996</v>
      </c>
      <c r="AA293" s="43">
        <f t="shared" si="21"/>
        <v>11.5434</v>
      </c>
      <c r="AB293" s="43">
        <f t="shared" si="22"/>
        <v>1.7777000000000001</v>
      </c>
      <c r="AC293" s="43">
        <f t="shared" si="23"/>
        <v>2.7399</v>
      </c>
      <c r="AD293" s="43">
        <f t="shared" si="24"/>
        <v>4.5983999999999998</v>
      </c>
      <c r="AE293" s="43">
        <f t="shared" si="25"/>
        <v>3.6766999999999999</v>
      </c>
      <c r="AF293" s="43">
        <f t="shared" si="26"/>
        <v>5.4546000000000001</v>
      </c>
      <c r="AG293" s="43">
        <f t="shared" si="27"/>
        <v>6.5403000000000002</v>
      </c>
      <c r="AH293" s="43">
        <f t="shared" si="28"/>
        <v>7.391</v>
      </c>
      <c r="AI293" s="43">
        <f t="shared" si="29"/>
        <v>7.2257999999999996</v>
      </c>
      <c r="AJ293" s="43">
        <f t="shared" si="30"/>
        <v>14.8108</v>
      </c>
      <c r="AK293" s="43">
        <f t="shared" si="31"/>
        <v>10.223599999999999</v>
      </c>
      <c r="AL293" s="43">
        <f t="shared" si="32"/>
        <v>17.293299999999999</v>
      </c>
      <c r="AM293" s="43">
        <f t="shared" si="33"/>
        <v>21.2318</v>
      </c>
      <c r="AN293" s="43">
        <f t="shared" si="34"/>
        <v>25.031400000000001</v>
      </c>
      <c r="AP293" s="16" t="s">
        <v>75</v>
      </c>
      <c r="AR293" s="13">
        <f t="shared" ref="AR293:AR356" si="109">AR292</f>
        <v>2.1524315111203491</v>
      </c>
      <c r="AS293" s="13">
        <f t="shared" si="35"/>
        <v>2.2860797822374037</v>
      </c>
      <c r="AT293" s="13">
        <f t="shared" si="36"/>
        <v>2.433416339372898</v>
      </c>
      <c r="AU293" s="13">
        <f t="shared" si="37"/>
        <v>2.5919742116327957</v>
      </c>
      <c r="AV293" s="13">
        <f t="shared" si="38"/>
        <v>2.6664584691903839</v>
      </c>
      <c r="AW293" s="13">
        <f t="shared" si="39"/>
        <v>2.8432517926413543</v>
      </c>
      <c r="AX293" s="13">
        <f t="shared" si="40"/>
        <v>2.978229506460496</v>
      </c>
      <c r="AY293" s="13">
        <f t="shared" si="41"/>
        <v>3.0886227847207515</v>
      </c>
      <c r="AZ293" s="13">
        <f t="shared" si="42"/>
        <v>3.1990160629810074</v>
      </c>
      <c r="BA293" s="13">
        <f t="shared" si="43"/>
        <v>3.2815000959190792</v>
      </c>
      <c r="BB293" s="13">
        <f t="shared" si="44"/>
        <v>3.3559463812347401</v>
      </c>
      <c r="BC293" s="13">
        <f t="shared" si="45"/>
        <v>3.430392666550401</v>
      </c>
      <c r="BD293" s="13">
        <f t="shared" si="46"/>
        <v>3.5048389518660619</v>
      </c>
      <c r="BE293" s="13">
        <f t="shared" si="47"/>
        <v>3.5734920281973812</v>
      </c>
      <c r="BF293" s="13">
        <f t="shared" si="48"/>
        <v>3.6173188157099694</v>
      </c>
      <c r="BG293" s="13">
        <f t="shared" si="49"/>
        <v>3.661145603222558</v>
      </c>
      <c r="BH293" s="13">
        <f t="shared" si="50"/>
        <v>3.6893595328170625</v>
      </c>
      <c r="BI293" s="13">
        <f t="shared" si="51"/>
        <v>3.711093695569379</v>
      </c>
      <c r="BJ293" s="13">
        <f t="shared" si="52"/>
        <v>3.7328278583216958</v>
      </c>
      <c r="BK293" s="13">
        <f t="shared" si="53"/>
        <v>3.7545620210740127</v>
      </c>
      <c r="BL293" s="13">
        <f t="shared" si="54"/>
        <v>3.7518565375302662</v>
      </c>
      <c r="BM293" s="13">
        <f t="shared" si="55"/>
        <v>3.7417765291083271</v>
      </c>
      <c r="BN293" s="13">
        <f t="shared" si="56"/>
        <v>3.7316965206863881</v>
      </c>
      <c r="BO293" s="13">
        <f t="shared" si="57"/>
        <v>3.7314702531593267</v>
      </c>
      <c r="BQ293" s="16" t="s">
        <v>76</v>
      </c>
      <c r="BR293" s="13">
        <f t="shared" ref="BR293:BR356" si="110">BR292</f>
        <v>2.4470825764491106</v>
      </c>
      <c r="BS293" s="13">
        <f t="shared" si="58"/>
        <v>2.4570825764491104</v>
      </c>
      <c r="BT293" s="13">
        <f t="shared" si="59"/>
        <v>2.5831665563669555</v>
      </c>
      <c r="BU293" s="13">
        <f t="shared" si="60"/>
        <v>2.7215197093229349</v>
      </c>
      <c r="BV293" s="13">
        <f t="shared" si="61"/>
        <v>2.8779654141557365</v>
      </c>
      <c r="BW293" s="13">
        <f t="shared" si="62"/>
        <v>3.0354566859494936</v>
      </c>
      <c r="BX293" s="13">
        <f t="shared" si="63"/>
        <v>3.1933719156747133</v>
      </c>
      <c r="BY293" s="13">
        <f t="shared" si="64"/>
        <v>3.3282362702205472</v>
      </c>
      <c r="BZ293" s="13">
        <f t="shared" si="65"/>
        <v>3.4609234434946488</v>
      </c>
      <c r="CA293" s="13">
        <f t="shared" si="66"/>
        <v>3.5936106167687512</v>
      </c>
      <c r="CB293" s="13">
        <f t="shared" si="67"/>
        <v>3.7262977900428531</v>
      </c>
      <c r="CC293" s="13">
        <f t="shared" si="68"/>
        <v>3.8018411649977017</v>
      </c>
      <c r="CD293" s="13">
        <f t="shared" si="69"/>
        <v>3.8701951413636317</v>
      </c>
      <c r="CE293" s="13">
        <f t="shared" si="70"/>
        <v>3.9313597191406426</v>
      </c>
      <c r="CF293" s="13">
        <f t="shared" si="71"/>
        <v>3.989758105596303</v>
      </c>
      <c r="CG293" s="13">
        <f t="shared" si="72"/>
        <v>4.0420325924913492</v>
      </c>
      <c r="CH293" s="13">
        <f t="shared" si="73"/>
        <v>4.0881831798257808</v>
      </c>
      <c r="CI293" s="13">
        <f t="shared" si="74"/>
        <v>4.1250872960159812</v>
      </c>
      <c r="CJ293" s="13">
        <f t="shared" si="75"/>
        <v>4.1526076294903804</v>
      </c>
      <c r="CK293" s="13">
        <f t="shared" si="76"/>
        <v>4.175709438012726</v>
      </c>
      <c r="CL293" s="13">
        <f t="shared" si="77"/>
        <v>4.194392721583017</v>
      </c>
      <c r="CM293" s="13">
        <f t="shared" si="78"/>
        <v>4.2068921225256579</v>
      </c>
      <c r="CN293" s="13">
        <f t="shared" si="79"/>
        <v>4.2130286892334476</v>
      </c>
      <c r="CO293" s="13">
        <f t="shared" si="80"/>
        <v>4.2128024217063862</v>
      </c>
      <c r="CP293" s="13">
        <f t="shared" si="81"/>
        <v>4.2081840681234493</v>
      </c>
      <c r="CQ293" s="13">
        <f t="shared" si="82"/>
        <v>4.1981840681234495</v>
      </c>
      <c r="CR293" s="13">
        <f t="shared" si="83"/>
        <v>4.1981840681234495</v>
      </c>
      <c r="CS293" s="13">
        <f t="shared" si="84"/>
        <v>4.1881840681234479</v>
      </c>
      <c r="CT293" s="13">
        <f t="shared" si="85"/>
        <v>4.1781840681234481</v>
      </c>
      <c r="CU293" s="13">
        <f t="shared" si="86"/>
        <v>4.1781840681234481</v>
      </c>
      <c r="CV293" s="13">
        <f t="shared" si="87"/>
        <v>4.1581840681234485</v>
      </c>
      <c r="CW293" s="13">
        <f t="shared" si="88"/>
        <v>4.138184068123449</v>
      </c>
      <c r="CX293" s="13">
        <f t="shared" si="89"/>
        <v>4.1281840681234492</v>
      </c>
      <c r="CY293" s="13">
        <f t="shared" si="90"/>
        <v>4.1081840681234496</v>
      </c>
      <c r="CZ293" s="13">
        <f t="shared" si="91"/>
        <v>4.098184068123448</v>
      </c>
      <c r="DA293" s="13">
        <f t="shared" si="92"/>
        <v>4.0881840681234483</v>
      </c>
      <c r="DB293" s="13">
        <f t="shared" si="93"/>
        <v>4.0781840681234485</v>
      </c>
      <c r="DC293" s="13">
        <f t="shared" si="94"/>
        <v>4.0681840681234487</v>
      </c>
      <c r="DD293" s="13">
        <f t="shared" si="95"/>
        <v>4.0581840681234489</v>
      </c>
      <c r="DE293" s="13">
        <f t="shared" si="96"/>
        <v>4.0481840681234491</v>
      </c>
      <c r="DF293" s="13">
        <f t="shared" si="97"/>
        <v>4.0181840681234497</v>
      </c>
      <c r="DG293" s="13">
        <f t="shared" si="98"/>
        <v>3.9981840681234488</v>
      </c>
      <c r="DH293" s="13">
        <f t="shared" si="99"/>
        <v>3.9781840681234493</v>
      </c>
      <c r="DI293" s="13">
        <f t="shared" si="100"/>
        <v>3.9581840681234497</v>
      </c>
      <c r="DJ293" s="13">
        <f t="shared" si="101"/>
        <v>3.9381840681234492</v>
      </c>
      <c r="DK293" s="13">
        <f t="shared" si="102"/>
        <v>3.9281840681234486</v>
      </c>
      <c r="DL293" s="13">
        <f t="shared" si="103"/>
        <v>3.908184068123449</v>
      </c>
      <c r="DM293" s="13">
        <f t="shared" si="104"/>
        <v>3.8881840681234494</v>
      </c>
      <c r="DN293" s="13">
        <f t="shared" si="105"/>
        <v>3.8781840681234496</v>
      </c>
      <c r="DO293" s="13">
        <f t="shared" si="106"/>
        <v>3.8581840681234492</v>
      </c>
    </row>
    <row r="294" spans="1:119" s="16" customFormat="1" x14ac:dyDescent="0.2">
      <c r="A294" s="12">
        <v>46173</v>
      </c>
      <c r="B294" s="16" t="s">
        <v>73</v>
      </c>
      <c r="C294" s="43">
        <f t="shared" si="107"/>
        <v>2.4373</v>
      </c>
      <c r="D294" s="43">
        <f t="shared" si="1"/>
        <v>2.6583000000000001</v>
      </c>
      <c r="E294" s="43">
        <f t="shared" si="2"/>
        <v>2.9230999999999998</v>
      </c>
      <c r="F294" s="43">
        <f t="shared" si="3"/>
        <v>3.2069999999999999</v>
      </c>
      <c r="G294" s="43">
        <f t="shared" si="4"/>
        <v>3.7984</v>
      </c>
      <c r="H294" s="43">
        <f t="shared" si="5"/>
        <v>2.1181000000000001</v>
      </c>
      <c r="I294" s="43">
        <f t="shared" si="6"/>
        <v>2.2667000000000002</v>
      </c>
      <c r="J294" s="43">
        <f t="shared" si="7"/>
        <v>2.6128</v>
      </c>
      <c r="K294" s="43">
        <f t="shared" si="8"/>
        <v>2.3365</v>
      </c>
      <c r="L294" s="43">
        <f t="shared" si="9"/>
        <v>2.5684</v>
      </c>
      <c r="M294" s="43">
        <f t="shared" si="10"/>
        <v>2.7635999999999998</v>
      </c>
      <c r="N294" s="43">
        <f t="shared" si="11"/>
        <v>2.911</v>
      </c>
      <c r="O294" s="43">
        <f t="shared" si="12"/>
        <v>2.8563000000000001</v>
      </c>
      <c r="P294" s="43">
        <f t="shared" si="13"/>
        <v>3.5651999999999999</v>
      </c>
      <c r="Q294" s="43">
        <f t="shared" si="14"/>
        <v>3.2237</v>
      </c>
      <c r="R294" s="43">
        <f t="shared" si="15"/>
        <v>3.6739999999999999</v>
      </c>
      <c r="S294" s="43">
        <f t="shared" si="16"/>
        <v>3.7595999999999998</v>
      </c>
      <c r="T294" s="43">
        <f t="shared" si="17"/>
        <v>3.7212999999999998</v>
      </c>
      <c r="V294" s="16" t="s">
        <v>74</v>
      </c>
      <c r="W294" s="43">
        <f t="shared" si="108"/>
        <v>1.8431</v>
      </c>
      <c r="X294" s="43">
        <f t="shared" si="18"/>
        <v>3.5958999999999999</v>
      </c>
      <c r="Y294" s="43">
        <f t="shared" si="19"/>
        <v>5.2885</v>
      </c>
      <c r="Z294" s="43">
        <f t="shared" si="20"/>
        <v>7.0862999999999996</v>
      </c>
      <c r="AA294" s="43">
        <f t="shared" si="21"/>
        <v>11.5434</v>
      </c>
      <c r="AB294" s="43">
        <f t="shared" si="22"/>
        <v>1.7777000000000001</v>
      </c>
      <c r="AC294" s="43">
        <f t="shared" si="23"/>
        <v>2.7399</v>
      </c>
      <c r="AD294" s="43">
        <f t="shared" si="24"/>
        <v>4.5983999999999998</v>
      </c>
      <c r="AE294" s="43">
        <f t="shared" si="25"/>
        <v>3.6766999999999999</v>
      </c>
      <c r="AF294" s="43">
        <f t="shared" si="26"/>
        <v>5.4546000000000001</v>
      </c>
      <c r="AG294" s="43">
        <f t="shared" si="27"/>
        <v>6.5403000000000002</v>
      </c>
      <c r="AH294" s="43">
        <f t="shared" si="28"/>
        <v>7.391</v>
      </c>
      <c r="AI294" s="43">
        <f t="shared" si="29"/>
        <v>7.2257999999999996</v>
      </c>
      <c r="AJ294" s="43">
        <f t="shared" si="30"/>
        <v>14.8108</v>
      </c>
      <c r="AK294" s="43">
        <f t="shared" si="31"/>
        <v>10.223599999999999</v>
      </c>
      <c r="AL294" s="43">
        <f t="shared" si="32"/>
        <v>17.293299999999999</v>
      </c>
      <c r="AM294" s="43">
        <f t="shared" si="33"/>
        <v>21.2318</v>
      </c>
      <c r="AN294" s="43">
        <f t="shared" si="34"/>
        <v>25.031400000000001</v>
      </c>
      <c r="AP294" s="16" t="s">
        <v>75</v>
      </c>
      <c r="AR294" s="13">
        <f t="shared" si="109"/>
        <v>2.1524315111203491</v>
      </c>
      <c r="AS294" s="13">
        <f t="shared" si="35"/>
        <v>2.2860797822374037</v>
      </c>
      <c r="AT294" s="13">
        <f t="shared" si="36"/>
        <v>2.433416339372898</v>
      </c>
      <c r="AU294" s="13">
        <f t="shared" si="37"/>
        <v>2.5919742116327957</v>
      </c>
      <c r="AV294" s="13">
        <f t="shared" si="38"/>
        <v>2.6664584691903839</v>
      </c>
      <c r="AW294" s="13">
        <f t="shared" si="39"/>
        <v>2.8432517926413543</v>
      </c>
      <c r="AX294" s="13">
        <f t="shared" si="40"/>
        <v>2.978229506460496</v>
      </c>
      <c r="AY294" s="13">
        <f t="shared" si="41"/>
        <v>3.0886227847207515</v>
      </c>
      <c r="AZ294" s="13">
        <f t="shared" si="42"/>
        <v>3.1990160629810074</v>
      </c>
      <c r="BA294" s="13">
        <f t="shared" si="43"/>
        <v>3.2815000959190792</v>
      </c>
      <c r="BB294" s="13">
        <f t="shared" si="44"/>
        <v>3.3559463812347401</v>
      </c>
      <c r="BC294" s="13">
        <f t="shared" si="45"/>
        <v>3.430392666550401</v>
      </c>
      <c r="BD294" s="13">
        <f t="shared" si="46"/>
        <v>3.5048389518660619</v>
      </c>
      <c r="BE294" s="13">
        <f t="shared" si="47"/>
        <v>3.5734920281973812</v>
      </c>
      <c r="BF294" s="13">
        <f t="shared" si="48"/>
        <v>3.6173188157099694</v>
      </c>
      <c r="BG294" s="13">
        <f t="shared" si="49"/>
        <v>3.661145603222558</v>
      </c>
      <c r="BH294" s="13">
        <f t="shared" si="50"/>
        <v>3.6893595328170625</v>
      </c>
      <c r="BI294" s="13">
        <f t="shared" si="51"/>
        <v>3.711093695569379</v>
      </c>
      <c r="BJ294" s="13">
        <f t="shared" si="52"/>
        <v>3.7328278583216958</v>
      </c>
      <c r="BK294" s="13">
        <f t="shared" si="53"/>
        <v>3.7545620210740127</v>
      </c>
      <c r="BL294" s="13">
        <f t="shared" si="54"/>
        <v>3.7518565375302662</v>
      </c>
      <c r="BM294" s="13">
        <f t="shared" si="55"/>
        <v>3.7417765291083271</v>
      </c>
      <c r="BN294" s="13">
        <f t="shared" si="56"/>
        <v>3.7316965206863881</v>
      </c>
      <c r="BO294" s="13">
        <f t="shared" si="57"/>
        <v>3.7314702531593267</v>
      </c>
      <c r="BQ294" s="16" t="s">
        <v>76</v>
      </c>
      <c r="BR294" s="13">
        <f t="shared" si="110"/>
        <v>2.4470825764491106</v>
      </c>
      <c r="BS294" s="13">
        <f t="shared" si="58"/>
        <v>2.4570825764491104</v>
      </c>
      <c r="BT294" s="13">
        <f t="shared" si="59"/>
        <v>2.5831665563669555</v>
      </c>
      <c r="BU294" s="13">
        <f t="shared" si="60"/>
        <v>2.7215197093229349</v>
      </c>
      <c r="BV294" s="13">
        <f t="shared" si="61"/>
        <v>2.8779654141557365</v>
      </c>
      <c r="BW294" s="13">
        <f t="shared" si="62"/>
        <v>3.0354566859494936</v>
      </c>
      <c r="BX294" s="13">
        <f t="shared" si="63"/>
        <v>3.1933719156747133</v>
      </c>
      <c r="BY294" s="13">
        <f t="shared" si="64"/>
        <v>3.3282362702205472</v>
      </c>
      <c r="BZ294" s="13">
        <f t="shared" si="65"/>
        <v>3.4609234434946488</v>
      </c>
      <c r="CA294" s="13">
        <f t="shared" si="66"/>
        <v>3.5936106167687512</v>
      </c>
      <c r="CB294" s="13">
        <f t="shared" si="67"/>
        <v>3.7262977900428531</v>
      </c>
      <c r="CC294" s="13">
        <f t="shared" si="68"/>
        <v>3.8018411649977017</v>
      </c>
      <c r="CD294" s="13">
        <f t="shared" si="69"/>
        <v>3.8701951413636317</v>
      </c>
      <c r="CE294" s="13">
        <f t="shared" si="70"/>
        <v>3.9313597191406426</v>
      </c>
      <c r="CF294" s="13">
        <f t="shared" si="71"/>
        <v>3.989758105596303</v>
      </c>
      <c r="CG294" s="13">
        <f t="shared" si="72"/>
        <v>4.0420325924913492</v>
      </c>
      <c r="CH294" s="13">
        <f t="shared" si="73"/>
        <v>4.0881831798257808</v>
      </c>
      <c r="CI294" s="13">
        <f t="shared" si="74"/>
        <v>4.1250872960159812</v>
      </c>
      <c r="CJ294" s="13">
        <f t="shared" si="75"/>
        <v>4.1526076294903804</v>
      </c>
      <c r="CK294" s="13">
        <f t="shared" si="76"/>
        <v>4.175709438012726</v>
      </c>
      <c r="CL294" s="13">
        <f t="shared" si="77"/>
        <v>4.194392721583017</v>
      </c>
      <c r="CM294" s="13">
        <f t="shared" si="78"/>
        <v>4.2068921225256579</v>
      </c>
      <c r="CN294" s="13">
        <f t="shared" si="79"/>
        <v>4.2130286892334476</v>
      </c>
      <c r="CO294" s="13">
        <f t="shared" si="80"/>
        <v>4.2128024217063862</v>
      </c>
      <c r="CP294" s="13">
        <f t="shared" si="81"/>
        <v>4.2081840681234493</v>
      </c>
      <c r="CQ294" s="13">
        <f t="shared" si="82"/>
        <v>4.1981840681234495</v>
      </c>
      <c r="CR294" s="13">
        <f t="shared" si="83"/>
        <v>4.1981840681234495</v>
      </c>
      <c r="CS294" s="13">
        <f t="shared" si="84"/>
        <v>4.1881840681234479</v>
      </c>
      <c r="CT294" s="13">
        <f t="shared" si="85"/>
        <v>4.1781840681234481</v>
      </c>
      <c r="CU294" s="13">
        <f t="shared" si="86"/>
        <v>4.1781840681234481</v>
      </c>
      <c r="CV294" s="13">
        <f t="shared" si="87"/>
        <v>4.1581840681234485</v>
      </c>
      <c r="CW294" s="13">
        <f t="shared" si="88"/>
        <v>4.138184068123449</v>
      </c>
      <c r="CX294" s="13">
        <f t="shared" si="89"/>
        <v>4.1281840681234492</v>
      </c>
      <c r="CY294" s="13">
        <f t="shared" si="90"/>
        <v>4.1081840681234496</v>
      </c>
      <c r="CZ294" s="13">
        <f t="shared" si="91"/>
        <v>4.098184068123448</v>
      </c>
      <c r="DA294" s="13">
        <f t="shared" si="92"/>
        <v>4.0881840681234483</v>
      </c>
      <c r="DB294" s="13">
        <f t="shared" si="93"/>
        <v>4.0781840681234485</v>
      </c>
      <c r="DC294" s="13">
        <f t="shared" si="94"/>
        <v>4.0681840681234487</v>
      </c>
      <c r="DD294" s="13">
        <f t="shared" si="95"/>
        <v>4.0581840681234489</v>
      </c>
      <c r="DE294" s="13">
        <f t="shared" si="96"/>
        <v>4.0481840681234491</v>
      </c>
      <c r="DF294" s="13">
        <f t="shared" si="97"/>
        <v>4.0181840681234497</v>
      </c>
      <c r="DG294" s="13">
        <f t="shared" si="98"/>
        <v>3.9981840681234488</v>
      </c>
      <c r="DH294" s="13">
        <f t="shared" si="99"/>
        <v>3.9781840681234493</v>
      </c>
      <c r="DI294" s="13">
        <f t="shared" si="100"/>
        <v>3.9581840681234497</v>
      </c>
      <c r="DJ294" s="13">
        <f t="shared" si="101"/>
        <v>3.9381840681234492</v>
      </c>
      <c r="DK294" s="13">
        <f t="shared" si="102"/>
        <v>3.9281840681234486</v>
      </c>
      <c r="DL294" s="13">
        <f t="shared" si="103"/>
        <v>3.908184068123449</v>
      </c>
      <c r="DM294" s="13">
        <f t="shared" si="104"/>
        <v>3.8881840681234494</v>
      </c>
      <c r="DN294" s="13">
        <f t="shared" si="105"/>
        <v>3.8781840681234496</v>
      </c>
      <c r="DO294" s="13">
        <f t="shared" si="106"/>
        <v>3.8581840681234492</v>
      </c>
    </row>
    <row r="295" spans="1:119" s="16" customFormat="1" x14ac:dyDescent="0.2">
      <c r="A295" s="12">
        <v>46203</v>
      </c>
      <c r="B295" s="16" t="s">
        <v>73</v>
      </c>
      <c r="C295" s="43">
        <f t="shared" si="107"/>
        <v>2.4373</v>
      </c>
      <c r="D295" s="43">
        <f t="shared" si="1"/>
        <v>2.6583000000000001</v>
      </c>
      <c r="E295" s="43">
        <f t="shared" si="2"/>
        <v>2.9230999999999998</v>
      </c>
      <c r="F295" s="43">
        <f t="shared" si="3"/>
        <v>3.2069999999999999</v>
      </c>
      <c r="G295" s="43">
        <f t="shared" si="4"/>
        <v>3.7984</v>
      </c>
      <c r="H295" s="43">
        <f t="shared" si="5"/>
        <v>2.1181000000000001</v>
      </c>
      <c r="I295" s="43">
        <f t="shared" si="6"/>
        <v>2.2667000000000002</v>
      </c>
      <c r="J295" s="43">
        <f t="shared" si="7"/>
        <v>2.6128</v>
      </c>
      <c r="K295" s="43">
        <f t="shared" si="8"/>
        <v>2.3365</v>
      </c>
      <c r="L295" s="43">
        <f t="shared" si="9"/>
        <v>2.5684</v>
      </c>
      <c r="M295" s="43">
        <f t="shared" si="10"/>
        <v>2.7635999999999998</v>
      </c>
      <c r="N295" s="43">
        <f t="shared" si="11"/>
        <v>2.911</v>
      </c>
      <c r="O295" s="43">
        <f t="shared" si="12"/>
        <v>2.8563000000000001</v>
      </c>
      <c r="P295" s="43">
        <f t="shared" si="13"/>
        <v>3.5651999999999999</v>
      </c>
      <c r="Q295" s="43">
        <f t="shared" si="14"/>
        <v>3.2237</v>
      </c>
      <c r="R295" s="43">
        <f t="shared" si="15"/>
        <v>3.6739999999999999</v>
      </c>
      <c r="S295" s="43">
        <f t="shared" si="16"/>
        <v>3.7595999999999998</v>
      </c>
      <c r="T295" s="43">
        <f t="shared" si="17"/>
        <v>3.7212999999999998</v>
      </c>
      <c r="V295" s="16" t="s">
        <v>74</v>
      </c>
      <c r="W295" s="43">
        <f t="shared" si="108"/>
        <v>1.8431</v>
      </c>
      <c r="X295" s="43">
        <f t="shared" si="18"/>
        <v>3.5958999999999999</v>
      </c>
      <c r="Y295" s="43">
        <f t="shared" si="19"/>
        <v>5.2885</v>
      </c>
      <c r="Z295" s="43">
        <f t="shared" si="20"/>
        <v>7.0862999999999996</v>
      </c>
      <c r="AA295" s="43">
        <f t="shared" si="21"/>
        <v>11.5434</v>
      </c>
      <c r="AB295" s="43">
        <f t="shared" si="22"/>
        <v>1.7777000000000001</v>
      </c>
      <c r="AC295" s="43">
        <f t="shared" si="23"/>
        <v>2.7399</v>
      </c>
      <c r="AD295" s="43">
        <f t="shared" si="24"/>
        <v>4.5983999999999998</v>
      </c>
      <c r="AE295" s="43">
        <f t="shared" si="25"/>
        <v>3.6766999999999999</v>
      </c>
      <c r="AF295" s="43">
        <f t="shared" si="26"/>
        <v>5.4546000000000001</v>
      </c>
      <c r="AG295" s="43">
        <f t="shared" si="27"/>
        <v>6.5403000000000002</v>
      </c>
      <c r="AH295" s="43">
        <f t="shared" si="28"/>
        <v>7.391</v>
      </c>
      <c r="AI295" s="43">
        <f t="shared" si="29"/>
        <v>7.2257999999999996</v>
      </c>
      <c r="AJ295" s="43">
        <f t="shared" si="30"/>
        <v>14.8108</v>
      </c>
      <c r="AK295" s="43">
        <f t="shared" si="31"/>
        <v>10.223599999999999</v>
      </c>
      <c r="AL295" s="43">
        <f t="shared" si="32"/>
        <v>17.293299999999999</v>
      </c>
      <c r="AM295" s="43">
        <f t="shared" si="33"/>
        <v>21.2318</v>
      </c>
      <c r="AN295" s="43">
        <f t="shared" si="34"/>
        <v>25.031400000000001</v>
      </c>
      <c r="AP295" s="16" t="s">
        <v>75</v>
      </c>
      <c r="AR295" s="13">
        <f t="shared" si="109"/>
        <v>2.1524315111203491</v>
      </c>
      <c r="AS295" s="13">
        <f t="shared" si="35"/>
        <v>2.2860797822374037</v>
      </c>
      <c r="AT295" s="13">
        <f t="shared" si="36"/>
        <v>2.433416339372898</v>
      </c>
      <c r="AU295" s="13">
        <f t="shared" si="37"/>
        <v>2.5919742116327957</v>
      </c>
      <c r="AV295" s="13">
        <f t="shared" si="38"/>
        <v>2.6664584691903839</v>
      </c>
      <c r="AW295" s="13">
        <f t="shared" si="39"/>
        <v>2.8432517926413543</v>
      </c>
      <c r="AX295" s="13">
        <f t="shared" si="40"/>
        <v>2.978229506460496</v>
      </c>
      <c r="AY295" s="13">
        <f t="shared" si="41"/>
        <v>3.0886227847207515</v>
      </c>
      <c r="AZ295" s="13">
        <f t="shared" si="42"/>
        <v>3.1990160629810074</v>
      </c>
      <c r="BA295" s="13">
        <f t="shared" si="43"/>
        <v>3.2815000959190792</v>
      </c>
      <c r="BB295" s="13">
        <f t="shared" si="44"/>
        <v>3.3559463812347401</v>
      </c>
      <c r="BC295" s="13">
        <f t="shared" si="45"/>
        <v>3.430392666550401</v>
      </c>
      <c r="BD295" s="13">
        <f t="shared" si="46"/>
        <v>3.5048389518660619</v>
      </c>
      <c r="BE295" s="13">
        <f t="shared" si="47"/>
        <v>3.5734920281973812</v>
      </c>
      <c r="BF295" s="13">
        <f t="shared" si="48"/>
        <v>3.6173188157099694</v>
      </c>
      <c r="BG295" s="13">
        <f t="shared" si="49"/>
        <v>3.661145603222558</v>
      </c>
      <c r="BH295" s="13">
        <f t="shared" si="50"/>
        <v>3.6893595328170625</v>
      </c>
      <c r="BI295" s="13">
        <f t="shared" si="51"/>
        <v>3.711093695569379</v>
      </c>
      <c r="BJ295" s="13">
        <f t="shared" si="52"/>
        <v>3.7328278583216958</v>
      </c>
      <c r="BK295" s="13">
        <f t="shared" si="53"/>
        <v>3.7545620210740127</v>
      </c>
      <c r="BL295" s="13">
        <f t="shared" si="54"/>
        <v>3.7518565375302662</v>
      </c>
      <c r="BM295" s="13">
        <f t="shared" si="55"/>
        <v>3.7417765291083271</v>
      </c>
      <c r="BN295" s="13">
        <f t="shared" si="56"/>
        <v>3.7316965206863881</v>
      </c>
      <c r="BO295" s="13">
        <f t="shared" si="57"/>
        <v>3.7314702531593267</v>
      </c>
      <c r="BQ295" s="16" t="s">
        <v>76</v>
      </c>
      <c r="BR295" s="13">
        <f t="shared" si="110"/>
        <v>2.4470825764491106</v>
      </c>
      <c r="BS295" s="13">
        <f t="shared" si="58"/>
        <v>2.4570825764491104</v>
      </c>
      <c r="BT295" s="13">
        <f t="shared" si="59"/>
        <v>2.5831665563669555</v>
      </c>
      <c r="BU295" s="13">
        <f t="shared" si="60"/>
        <v>2.7215197093229349</v>
      </c>
      <c r="BV295" s="13">
        <f t="shared" si="61"/>
        <v>2.8779654141557365</v>
      </c>
      <c r="BW295" s="13">
        <f t="shared" si="62"/>
        <v>3.0354566859494936</v>
      </c>
      <c r="BX295" s="13">
        <f t="shared" si="63"/>
        <v>3.1933719156747133</v>
      </c>
      <c r="BY295" s="13">
        <f t="shared" si="64"/>
        <v>3.3282362702205472</v>
      </c>
      <c r="BZ295" s="13">
        <f t="shared" si="65"/>
        <v>3.4609234434946488</v>
      </c>
      <c r="CA295" s="13">
        <f t="shared" si="66"/>
        <v>3.5936106167687512</v>
      </c>
      <c r="CB295" s="13">
        <f t="shared" si="67"/>
        <v>3.7262977900428531</v>
      </c>
      <c r="CC295" s="13">
        <f t="shared" si="68"/>
        <v>3.8018411649977017</v>
      </c>
      <c r="CD295" s="13">
        <f t="shared" si="69"/>
        <v>3.8701951413636317</v>
      </c>
      <c r="CE295" s="13">
        <f t="shared" si="70"/>
        <v>3.9313597191406426</v>
      </c>
      <c r="CF295" s="13">
        <f t="shared" si="71"/>
        <v>3.989758105596303</v>
      </c>
      <c r="CG295" s="13">
        <f t="shared" si="72"/>
        <v>4.0420325924913492</v>
      </c>
      <c r="CH295" s="13">
        <f t="shared" si="73"/>
        <v>4.0881831798257808</v>
      </c>
      <c r="CI295" s="13">
        <f t="shared" si="74"/>
        <v>4.1250872960159812</v>
      </c>
      <c r="CJ295" s="13">
        <f t="shared" si="75"/>
        <v>4.1526076294903804</v>
      </c>
      <c r="CK295" s="13">
        <f t="shared" si="76"/>
        <v>4.175709438012726</v>
      </c>
      <c r="CL295" s="13">
        <f t="shared" si="77"/>
        <v>4.194392721583017</v>
      </c>
      <c r="CM295" s="13">
        <f t="shared" si="78"/>
        <v>4.2068921225256579</v>
      </c>
      <c r="CN295" s="13">
        <f t="shared" si="79"/>
        <v>4.2130286892334476</v>
      </c>
      <c r="CO295" s="13">
        <f t="shared" si="80"/>
        <v>4.2128024217063862</v>
      </c>
      <c r="CP295" s="13">
        <f t="shared" si="81"/>
        <v>4.2081840681234493</v>
      </c>
      <c r="CQ295" s="13">
        <f t="shared" si="82"/>
        <v>4.1981840681234495</v>
      </c>
      <c r="CR295" s="13">
        <f t="shared" si="83"/>
        <v>4.1981840681234495</v>
      </c>
      <c r="CS295" s="13">
        <f t="shared" si="84"/>
        <v>4.1881840681234479</v>
      </c>
      <c r="CT295" s="13">
        <f t="shared" si="85"/>
        <v>4.1781840681234481</v>
      </c>
      <c r="CU295" s="13">
        <f t="shared" si="86"/>
        <v>4.1781840681234481</v>
      </c>
      <c r="CV295" s="13">
        <f t="shared" si="87"/>
        <v>4.1581840681234485</v>
      </c>
      <c r="CW295" s="13">
        <f t="shared" si="88"/>
        <v>4.138184068123449</v>
      </c>
      <c r="CX295" s="13">
        <f t="shared" si="89"/>
        <v>4.1281840681234492</v>
      </c>
      <c r="CY295" s="13">
        <f t="shared" si="90"/>
        <v>4.1081840681234496</v>
      </c>
      <c r="CZ295" s="13">
        <f t="shared" si="91"/>
        <v>4.098184068123448</v>
      </c>
      <c r="DA295" s="13">
        <f t="shared" si="92"/>
        <v>4.0881840681234483</v>
      </c>
      <c r="DB295" s="13">
        <f t="shared" si="93"/>
        <v>4.0781840681234485</v>
      </c>
      <c r="DC295" s="13">
        <f t="shared" si="94"/>
        <v>4.0681840681234487</v>
      </c>
      <c r="DD295" s="13">
        <f t="shared" si="95"/>
        <v>4.0581840681234489</v>
      </c>
      <c r="DE295" s="13">
        <f t="shared" si="96"/>
        <v>4.0481840681234491</v>
      </c>
      <c r="DF295" s="13">
        <f t="shared" si="97"/>
        <v>4.0181840681234497</v>
      </c>
      <c r="DG295" s="13">
        <f t="shared" si="98"/>
        <v>3.9981840681234488</v>
      </c>
      <c r="DH295" s="13">
        <f t="shared" si="99"/>
        <v>3.9781840681234493</v>
      </c>
      <c r="DI295" s="13">
        <f t="shared" si="100"/>
        <v>3.9581840681234497</v>
      </c>
      <c r="DJ295" s="13">
        <f t="shared" si="101"/>
        <v>3.9381840681234492</v>
      </c>
      <c r="DK295" s="13">
        <f t="shared" si="102"/>
        <v>3.9281840681234486</v>
      </c>
      <c r="DL295" s="13">
        <f t="shared" si="103"/>
        <v>3.908184068123449</v>
      </c>
      <c r="DM295" s="13">
        <f t="shared" si="104"/>
        <v>3.8881840681234494</v>
      </c>
      <c r="DN295" s="13">
        <f t="shared" si="105"/>
        <v>3.8781840681234496</v>
      </c>
      <c r="DO295" s="13">
        <f t="shared" si="106"/>
        <v>3.8581840681234492</v>
      </c>
    </row>
    <row r="296" spans="1:119" s="16" customFormat="1" x14ac:dyDescent="0.2">
      <c r="A296" s="12">
        <v>46234</v>
      </c>
      <c r="B296" s="16" t="s">
        <v>73</v>
      </c>
      <c r="C296" s="43">
        <f t="shared" si="107"/>
        <v>2.4373</v>
      </c>
      <c r="D296" s="43">
        <f t="shared" si="1"/>
        <v>2.6583000000000001</v>
      </c>
      <c r="E296" s="43">
        <f t="shared" si="2"/>
        <v>2.9230999999999998</v>
      </c>
      <c r="F296" s="43">
        <f t="shared" si="3"/>
        <v>3.2069999999999999</v>
      </c>
      <c r="G296" s="43">
        <f t="shared" si="4"/>
        <v>3.7984</v>
      </c>
      <c r="H296" s="43">
        <f t="shared" si="5"/>
        <v>2.1181000000000001</v>
      </c>
      <c r="I296" s="43">
        <f t="shared" si="6"/>
        <v>2.2667000000000002</v>
      </c>
      <c r="J296" s="43">
        <f t="shared" si="7"/>
        <v>2.6128</v>
      </c>
      <c r="K296" s="43">
        <f t="shared" si="8"/>
        <v>2.3365</v>
      </c>
      <c r="L296" s="43">
        <f t="shared" si="9"/>
        <v>2.5684</v>
      </c>
      <c r="M296" s="43">
        <f t="shared" si="10"/>
        <v>2.7635999999999998</v>
      </c>
      <c r="N296" s="43">
        <f t="shared" si="11"/>
        <v>2.911</v>
      </c>
      <c r="O296" s="43">
        <f t="shared" si="12"/>
        <v>2.8563000000000001</v>
      </c>
      <c r="P296" s="43">
        <f t="shared" si="13"/>
        <v>3.5651999999999999</v>
      </c>
      <c r="Q296" s="43">
        <f t="shared" si="14"/>
        <v>3.2237</v>
      </c>
      <c r="R296" s="43">
        <f t="shared" si="15"/>
        <v>3.6739999999999999</v>
      </c>
      <c r="S296" s="43">
        <f t="shared" si="16"/>
        <v>3.7595999999999998</v>
      </c>
      <c r="T296" s="43">
        <f t="shared" si="17"/>
        <v>3.7212999999999998</v>
      </c>
      <c r="V296" s="16" t="s">
        <v>74</v>
      </c>
      <c r="W296" s="43">
        <f t="shared" si="108"/>
        <v>1.8431</v>
      </c>
      <c r="X296" s="43">
        <f t="shared" si="18"/>
        <v>3.5958999999999999</v>
      </c>
      <c r="Y296" s="43">
        <f t="shared" si="19"/>
        <v>5.2885</v>
      </c>
      <c r="Z296" s="43">
        <f t="shared" si="20"/>
        <v>7.0862999999999996</v>
      </c>
      <c r="AA296" s="43">
        <f t="shared" si="21"/>
        <v>11.5434</v>
      </c>
      <c r="AB296" s="43">
        <f t="shared" si="22"/>
        <v>1.7777000000000001</v>
      </c>
      <c r="AC296" s="43">
        <f t="shared" si="23"/>
        <v>2.7399</v>
      </c>
      <c r="AD296" s="43">
        <f t="shared" si="24"/>
        <v>4.5983999999999998</v>
      </c>
      <c r="AE296" s="43">
        <f t="shared" si="25"/>
        <v>3.6766999999999999</v>
      </c>
      <c r="AF296" s="43">
        <f t="shared" si="26"/>
        <v>5.4546000000000001</v>
      </c>
      <c r="AG296" s="43">
        <f t="shared" si="27"/>
        <v>6.5403000000000002</v>
      </c>
      <c r="AH296" s="43">
        <f t="shared" si="28"/>
        <v>7.391</v>
      </c>
      <c r="AI296" s="43">
        <f t="shared" si="29"/>
        <v>7.2257999999999996</v>
      </c>
      <c r="AJ296" s="43">
        <f t="shared" si="30"/>
        <v>14.8108</v>
      </c>
      <c r="AK296" s="43">
        <f t="shared" si="31"/>
        <v>10.223599999999999</v>
      </c>
      <c r="AL296" s="43">
        <f t="shared" si="32"/>
        <v>17.293299999999999</v>
      </c>
      <c r="AM296" s="43">
        <f t="shared" si="33"/>
        <v>21.2318</v>
      </c>
      <c r="AN296" s="43">
        <f t="shared" si="34"/>
        <v>25.031400000000001</v>
      </c>
      <c r="AP296" s="16" t="s">
        <v>75</v>
      </c>
      <c r="AR296" s="13">
        <f t="shared" si="109"/>
        <v>2.1524315111203491</v>
      </c>
      <c r="AS296" s="13">
        <f t="shared" si="35"/>
        <v>2.2860797822374037</v>
      </c>
      <c r="AT296" s="13">
        <f t="shared" si="36"/>
        <v>2.433416339372898</v>
      </c>
      <c r="AU296" s="13">
        <f t="shared" si="37"/>
        <v>2.5919742116327957</v>
      </c>
      <c r="AV296" s="13">
        <f t="shared" si="38"/>
        <v>2.6664584691903839</v>
      </c>
      <c r="AW296" s="13">
        <f t="shared" si="39"/>
        <v>2.8432517926413543</v>
      </c>
      <c r="AX296" s="13">
        <f t="shared" si="40"/>
        <v>2.978229506460496</v>
      </c>
      <c r="AY296" s="13">
        <f t="shared" si="41"/>
        <v>3.0886227847207515</v>
      </c>
      <c r="AZ296" s="13">
        <f t="shared" si="42"/>
        <v>3.1990160629810074</v>
      </c>
      <c r="BA296" s="13">
        <f t="shared" si="43"/>
        <v>3.2815000959190792</v>
      </c>
      <c r="BB296" s="13">
        <f t="shared" si="44"/>
        <v>3.3559463812347401</v>
      </c>
      <c r="BC296" s="13">
        <f t="shared" si="45"/>
        <v>3.430392666550401</v>
      </c>
      <c r="BD296" s="13">
        <f t="shared" si="46"/>
        <v>3.5048389518660619</v>
      </c>
      <c r="BE296" s="13">
        <f t="shared" si="47"/>
        <v>3.5734920281973812</v>
      </c>
      <c r="BF296" s="13">
        <f t="shared" si="48"/>
        <v>3.6173188157099694</v>
      </c>
      <c r="BG296" s="13">
        <f t="shared" si="49"/>
        <v>3.661145603222558</v>
      </c>
      <c r="BH296" s="13">
        <f t="shared" si="50"/>
        <v>3.6893595328170625</v>
      </c>
      <c r="BI296" s="13">
        <f t="shared" si="51"/>
        <v>3.711093695569379</v>
      </c>
      <c r="BJ296" s="13">
        <f t="shared" si="52"/>
        <v>3.7328278583216958</v>
      </c>
      <c r="BK296" s="13">
        <f t="shared" si="53"/>
        <v>3.7545620210740127</v>
      </c>
      <c r="BL296" s="13">
        <f t="shared" si="54"/>
        <v>3.7518565375302662</v>
      </c>
      <c r="BM296" s="13">
        <f t="shared" si="55"/>
        <v>3.7417765291083271</v>
      </c>
      <c r="BN296" s="13">
        <f t="shared" si="56"/>
        <v>3.7316965206863881</v>
      </c>
      <c r="BO296" s="13">
        <f t="shared" si="57"/>
        <v>3.7314702531593267</v>
      </c>
      <c r="BQ296" s="16" t="s">
        <v>76</v>
      </c>
      <c r="BR296" s="13">
        <f t="shared" si="110"/>
        <v>2.4470825764491106</v>
      </c>
      <c r="BS296" s="13">
        <f t="shared" si="58"/>
        <v>2.4570825764491104</v>
      </c>
      <c r="BT296" s="13">
        <f t="shared" si="59"/>
        <v>2.5831665563669555</v>
      </c>
      <c r="BU296" s="13">
        <f t="shared" si="60"/>
        <v>2.7215197093229349</v>
      </c>
      <c r="BV296" s="13">
        <f t="shared" si="61"/>
        <v>2.8779654141557365</v>
      </c>
      <c r="BW296" s="13">
        <f t="shared" si="62"/>
        <v>3.0354566859494936</v>
      </c>
      <c r="BX296" s="13">
        <f t="shared" si="63"/>
        <v>3.1933719156747133</v>
      </c>
      <c r="BY296" s="13">
        <f t="shared" si="64"/>
        <v>3.3282362702205472</v>
      </c>
      <c r="BZ296" s="13">
        <f t="shared" si="65"/>
        <v>3.4609234434946488</v>
      </c>
      <c r="CA296" s="13">
        <f t="shared" si="66"/>
        <v>3.5936106167687512</v>
      </c>
      <c r="CB296" s="13">
        <f t="shared" si="67"/>
        <v>3.7262977900428531</v>
      </c>
      <c r="CC296" s="13">
        <f t="shared" si="68"/>
        <v>3.8018411649977017</v>
      </c>
      <c r="CD296" s="13">
        <f t="shared" si="69"/>
        <v>3.8701951413636317</v>
      </c>
      <c r="CE296" s="13">
        <f t="shared" si="70"/>
        <v>3.9313597191406426</v>
      </c>
      <c r="CF296" s="13">
        <f t="shared" si="71"/>
        <v>3.989758105596303</v>
      </c>
      <c r="CG296" s="13">
        <f t="shared" si="72"/>
        <v>4.0420325924913492</v>
      </c>
      <c r="CH296" s="13">
        <f t="shared" si="73"/>
        <v>4.0881831798257808</v>
      </c>
      <c r="CI296" s="13">
        <f t="shared" si="74"/>
        <v>4.1250872960159812</v>
      </c>
      <c r="CJ296" s="13">
        <f t="shared" si="75"/>
        <v>4.1526076294903804</v>
      </c>
      <c r="CK296" s="13">
        <f t="shared" si="76"/>
        <v>4.175709438012726</v>
      </c>
      <c r="CL296" s="13">
        <f t="shared" si="77"/>
        <v>4.194392721583017</v>
      </c>
      <c r="CM296" s="13">
        <f t="shared" si="78"/>
        <v>4.2068921225256579</v>
      </c>
      <c r="CN296" s="13">
        <f t="shared" si="79"/>
        <v>4.2130286892334476</v>
      </c>
      <c r="CO296" s="13">
        <f t="shared" si="80"/>
        <v>4.2128024217063862</v>
      </c>
      <c r="CP296" s="13">
        <f t="shared" si="81"/>
        <v>4.2081840681234493</v>
      </c>
      <c r="CQ296" s="13">
        <f t="shared" si="82"/>
        <v>4.1981840681234495</v>
      </c>
      <c r="CR296" s="13">
        <f t="shared" si="83"/>
        <v>4.1981840681234495</v>
      </c>
      <c r="CS296" s="13">
        <f t="shared" si="84"/>
        <v>4.1881840681234479</v>
      </c>
      <c r="CT296" s="13">
        <f t="shared" si="85"/>
        <v>4.1781840681234481</v>
      </c>
      <c r="CU296" s="13">
        <f t="shared" si="86"/>
        <v>4.1781840681234481</v>
      </c>
      <c r="CV296" s="13">
        <f t="shared" si="87"/>
        <v>4.1581840681234485</v>
      </c>
      <c r="CW296" s="13">
        <f t="shared" si="88"/>
        <v>4.138184068123449</v>
      </c>
      <c r="CX296" s="13">
        <f t="shared" si="89"/>
        <v>4.1281840681234492</v>
      </c>
      <c r="CY296" s="13">
        <f t="shared" si="90"/>
        <v>4.1081840681234496</v>
      </c>
      <c r="CZ296" s="13">
        <f t="shared" si="91"/>
        <v>4.098184068123448</v>
      </c>
      <c r="DA296" s="13">
        <f t="shared" si="92"/>
        <v>4.0881840681234483</v>
      </c>
      <c r="DB296" s="13">
        <f t="shared" si="93"/>
        <v>4.0781840681234485</v>
      </c>
      <c r="DC296" s="13">
        <f t="shared" si="94"/>
        <v>4.0681840681234487</v>
      </c>
      <c r="DD296" s="13">
        <f t="shared" si="95"/>
        <v>4.0581840681234489</v>
      </c>
      <c r="DE296" s="13">
        <f t="shared" si="96"/>
        <v>4.0481840681234491</v>
      </c>
      <c r="DF296" s="13">
        <f t="shared" si="97"/>
        <v>4.0181840681234497</v>
      </c>
      <c r="DG296" s="13">
        <f t="shared" si="98"/>
        <v>3.9981840681234488</v>
      </c>
      <c r="DH296" s="13">
        <f t="shared" si="99"/>
        <v>3.9781840681234493</v>
      </c>
      <c r="DI296" s="13">
        <f t="shared" si="100"/>
        <v>3.9581840681234497</v>
      </c>
      <c r="DJ296" s="13">
        <f t="shared" si="101"/>
        <v>3.9381840681234492</v>
      </c>
      <c r="DK296" s="13">
        <f t="shared" si="102"/>
        <v>3.9281840681234486</v>
      </c>
      <c r="DL296" s="13">
        <f t="shared" si="103"/>
        <v>3.908184068123449</v>
      </c>
      <c r="DM296" s="13">
        <f t="shared" si="104"/>
        <v>3.8881840681234494</v>
      </c>
      <c r="DN296" s="13">
        <f t="shared" si="105"/>
        <v>3.8781840681234496</v>
      </c>
      <c r="DO296" s="13">
        <f t="shared" si="106"/>
        <v>3.8581840681234492</v>
      </c>
    </row>
    <row r="297" spans="1:119" s="16" customFormat="1" x14ac:dyDescent="0.2">
      <c r="A297" s="12">
        <v>46265</v>
      </c>
      <c r="B297" s="16" t="s">
        <v>73</v>
      </c>
      <c r="C297" s="43">
        <f t="shared" si="107"/>
        <v>2.4373</v>
      </c>
      <c r="D297" s="43">
        <f t="shared" si="1"/>
        <v>2.6583000000000001</v>
      </c>
      <c r="E297" s="43">
        <f t="shared" si="2"/>
        <v>2.9230999999999998</v>
      </c>
      <c r="F297" s="43">
        <f t="shared" si="3"/>
        <v>3.2069999999999999</v>
      </c>
      <c r="G297" s="43">
        <f t="shared" si="4"/>
        <v>3.7984</v>
      </c>
      <c r="H297" s="43">
        <f t="shared" si="5"/>
        <v>2.1181000000000001</v>
      </c>
      <c r="I297" s="43">
        <f t="shared" si="6"/>
        <v>2.2667000000000002</v>
      </c>
      <c r="J297" s="43">
        <f t="shared" si="7"/>
        <v>2.6128</v>
      </c>
      <c r="K297" s="43">
        <f t="shared" si="8"/>
        <v>2.3365</v>
      </c>
      <c r="L297" s="43">
        <f t="shared" si="9"/>
        <v>2.5684</v>
      </c>
      <c r="M297" s="43">
        <f t="shared" si="10"/>
        <v>2.7635999999999998</v>
      </c>
      <c r="N297" s="43">
        <f t="shared" si="11"/>
        <v>2.911</v>
      </c>
      <c r="O297" s="43">
        <f t="shared" si="12"/>
        <v>2.8563000000000001</v>
      </c>
      <c r="P297" s="43">
        <f t="shared" si="13"/>
        <v>3.5651999999999999</v>
      </c>
      <c r="Q297" s="43">
        <f t="shared" si="14"/>
        <v>3.2237</v>
      </c>
      <c r="R297" s="43">
        <f t="shared" si="15"/>
        <v>3.6739999999999999</v>
      </c>
      <c r="S297" s="43">
        <f t="shared" si="16"/>
        <v>3.7595999999999998</v>
      </c>
      <c r="T297" s="43">
        <f t="shared" si="17"/>
        <v>3.7212999999999998</v>
      </c>
      <c r="V297" s="16" t="s">
        <v>74</v>
      </c>
      <c r="W297" s="43">
        <f t="shared" si="108"/>
        <v>1.8431</v>
      </c>
      <c r="X297" s="43">
        <f t="shared" si="18"/>
        <v>3.5958999999999999</v>
      </c>
      <c r="Y297" s="43">
        <f t="shared" si="19"/>
        <v>5.2885</v>
      </c>
      <c r="Z297" s="43">
        <f t="shared" si="20"/>
        <v>7.0862999999999996</v>
      </c>
      <c r="AA297" s="43">
        <f t="shared" si="21"/>
        <v>11.5434</v>
      </c>
      <c r="AB297" s="43">
        <f t="shared" si="22"/>
        <v>1.7777000000000001</v>
      </c>
      <c r="AC297" s="43">
        <f t="shared" si="23"/>
        <v>2.7399</v>
      </c>
      <c r="AD297" s="43">
        <f t="shared" si="24"/>
        <v>4.5983999999999998</v>
      </c>
      <c r="AE297" s="43">
        <f t="shared" si="25"/>
        <v>3.6766999999999999</v>
      </c>
      <c r="AF297" s="43">
        <f t="shared" si="26"/>
        <v>5.4546000000000001</v>
      </c>
      <c r="AG297" s="43">
        <f t="shared" si="27"/>
        <v>6.5403000000000002</v>
      </c>
      <c r="AH297" s="43">
        <f t="shared" si="28"/>
        <v>7.391</v>
      </c>
      <c r="AI297" s="43">
        <f t="shared" si="29"/>
        <v>7.2257999999999996</v>
      </c>
      <c r="AJ297" s="43">
        <f t="shared" si="30"/>
        <v>14.8108</v>
      </c>
      <c r="AK297" s="43">
        <f t="shared" si="31"/>
        <v>10.223599999999999</v>
      </c>
      <c r="AL297" s="43">
        <f t="shared" si="32"/>
        <v>17.293299999999999</v>
      </c>
      <c r="AM297" s="43">
        <f t="shared" si="33"/>
        <v>21.2318</v>
      </c>
      <c r="AN297" s="43">
        <f t="shared" si="34"/>
        <v>25.031400000000001</v>
      </c>
      <c r="AP297" s="16" t="s">
        <v>75</v>
      </c>
      <c r="AR297" s="13">
        <f t="shared" si="109"/>
        <v>2.1524315111203491</v>
      </c>
      <c r="AS297" s="13">
        <f t="shared" si="35"/>
        <v>2.2860797822374037</v>
      </c>
      <c r="AT297" s="13">
        <f t="shared" si="36"/>
        <v>2.433416339372898</v>
      </c>
      <c r="AU297" s="13">
        <f t="shared" si="37"/>
        <v>2.5919742116327957</v>
      </c>
      <c r="AV297" s="13">
        <f t="shared" si="38"/>
        <v>2.6664584691903839</v>
      </c>
      <c r="AW297" s="13">
        <f t="shared" si="39"/>
        <v>2.8432517926413543</v>
      </c>
      <c r="AX297" s="13">
        <f t="shared" si="40"/>
        <v>2.978229506460496</v>
      </c>
      <c r="AY297" s="13">
        <f t="shared" si="41"/>
        <v>3.0886227847207515</v>
      </c>
      <c r="AZ297" s="13">
        <f t="shared" si="42"/>
        <v>3.1990160629810074</v>
      </c>
      <c r="BA297" s="13">
        <f t="shared" si="43"/>
        <v>3.2815000959190792</v>
      </c>
      <c r="BB297" s="13">
        <f t="shared" si="44"/>
        <v>3.3559463812347401</v>
      </c>
      <c r="BC297" s="13">
        <f t="shared" si="45"/>
        <v>3.430392666550401</v>
      </c>
      <c r="BD297" s="13">
        <f t="shared" si="46"/>
        <v>3.5048389518660619</v>
      </c>
      <c r="BE297" s="13">
        <f t="shared" si="47"/>
        <v>3.5734920281973812</v>
      </c>
      <c r="BF297" s="13">
        <f t="shared" si="48"/>
        <v>3.6173188157099694</v>
      </c>
      <c r="BG297" s="13">
        <f t="shared" si="49"/>
        <v>3.661145603222558</v>
      </c>
      <c r="BH297" s="13">
        <f t="shared" si="50"/>
        <v>3.6893595328170625</v>
      </c>
      <c r="BI297" s="13">
        <f t="shared" si="51"/>
        <v>3.711093695569379</v>
      </c>
      <c r="BJ297" s="13">
        <f t="shared" si="52"/>
        <v>3.7328278583216958</v>
      </c>
      <c r="BK297" s="13">
        <f t="shared" si="53"/>
        <v>3.7545620210740127</v>
      </c>
      <c r="BL297" s="13">
        <f t="shared" si="54"/>
        <v>3.7518565375302662</v>
      </c>
      <c r="BM297" s="13">
        <f t="shared" si="55"/>
        <v>3.7417765291083271</v>
      </c>
      <c r="BN297" s="13">
        <f t="shared" si="56"/>
        <v>3.7316965206863881</v>
      </c>
      <c r="BO297" s="13">
        <f t="shared" si="57"/>
        <v>3.7314702531593267</v>
      </c>
      <c r="BQ297" s="16" t="s">
        <v>76</v>
      </c>
      <c r="BR297" s="13">
        <f t="shared" si="110"/>
        <v>2.4470825764491106</v>
      </c>
      <c r="BS297" s="13">
        <f t="shared" si="58"/>
        <v>2.4570825764491104</v>
      </c>
      <c r="BT297" s="13">
        <f t="shared" si="59"/>
        <v>2.5831665563669555</v>
      </c>
      <c r="BU297" s="13">
        <f t="shared" si="60"/>
        <v>2.7215197093229349</v>
      </c>
      <c r="BV297" s="13">
        <f t="shared" si="61"/>
        <v>2.8779654141557365</v>
      </c>
      <c r="BW297" s="13">
        <f t="shared" si="62"/>
        <v>3.0354566859494936</v>
      </c>
      <c r="BX297" s="13">
        <f t="shared" si="63"/>
        <v>3.1933719156747133</v>
      </c>
      <c r="BY297" s="13">
        <f t="shared" si="64"/>
        <v>3.3282362702205472</v>
      </c>
      <c r="BZ297" s="13">
        <f t="shared" si="65"/>
        <v>3.4609234434946488</v>
      </c>
      <c r="CA297" s="13">
        <f t="shared" si="66"/>
        <v>3.5936106167687512</v>
      </c>
      <c r="CB297" s="13">
        <f t="shared" si="67"/>
        <v>3.7262977900428531</v>
      </c>
      <c r="CC297" s="13">
        <f t="shared" si="68"/>
        <v>3.8018411649977017</v>
      </c>
      <c r="CD297" s="13">
        <f t="shared" si="69"/>
        <v>3.8701951413636317</v>
      </c>
      <c r="CE297" s="13">
        <f t="shared" si="70"/>
        <v>3.9313597191406426</v>
      </c>
      <c r="CF297" s="13">
        <f t="shared" si="71"/>
        <v>3.989758105596303</v>
      </c>
      <c r="CG297" s="13">
        <f t="shared" si="72"/>
        <v>4.0420325924913492</v>
      </c>
      <c r="CH297" s="13">
        <f t="shared" si="73"/>
        <v>4.0881831798257808</v>
      </c>
      <c r="CI297" s="13">
        <f t="shared" si="74"/>
        <v>4.1250872960159812</v>
      </c>
      <c r="CJ297" s="13">
        <f t="shared" si="75"/>
        <v>4.1526076294903804</v>
      </c>
      <c r="CK297" s="13">
        <f t="shared" si="76"/>
        <v>4.175709438012726</v>
      </c>
      <c r="CL297" s="13">
        <f t="shared" si="77"/>
        <v>4.194392721583017</v>
      </c>
      <c r="CM297" s="13">
        <f t="shared" si="78"/>
        <v>4.2068921225256579</v>
      </c>
      <c r="CN297" s="13">
        <f t="shared" si="79"/>
        <v>4.2130286892334476</v>
      </c>
      <c r="CO297" s="13">
        <f t="shared" si="80"/>
        <v>4.2128024217063862</v>
      </c>
      <c r="CP297" s="13">
        <f t="shared" si="81"/>
        <v>4.2081840681234493</v>
      </c>
      <c r="CQ297" s="13">
        <f t="shared" si="82"/>
        <v>4.1981840681234495</v>
      </c>
      <c r="CR297" s="13">
        <f t="shared" si="83"/>
        <v>4.1981840681234495</v>
      </c>
      <c r="CS297" s="13">
        <f t="shared" si="84"/>
        <v>4.1881840681234479</v>
      </c>
      <c r="CT297" s="13">
        <f t="shared" si="85"/>
        <v>4.1781840681234481</v>
      </c>
      <c r="CU297" s="13">
        <f t="shared" si="86"/>
        <v>4.1781840681234481</v>
      </c>
      <c r="CV297" s="13">
        <f t="shared" si="87"/>
        <v>4.1581840681234485</v>
      </c>
      <c r="CW297" s="13">
        <f t="shared" si="88"/>
        <v>4.138184068123449</v>
      </c>
      <c r="CX297" s="13">
        <f t="shared" si="89"/>
        <v>4.1281840681234492</v>
      </c>
      <c r="CY297" s="13">
        <f t="shared" si="90"/>
        <v>4.1081840681234496</v>
      </c>
      <c r="CZ297" s="13">
        <f t="shared" si="91"/>
        <v>4.098184068123448</v>
      </c>
      <c r="DA297" s="13">
        <f t="shared" si="92"/>
        <v>4.0881840681234483</v>
      </c>
      <c r="DB297" s="13">
        <f t="shared" si="93"/>
        <v>4.0781840681234485</v>
      </c>
      <c r="DC297" s="13">
        <f t="shared" si="94"/>
        <v>4.0681840681234487</v>
      </c>
      <c r="DD297" s="13">
        <f t="shared" si="95"/>
        <v>4.0581840681234489</v>
      </c>
      <c r="DE297" s="13">
        <f t="shared" si="96"/>
        <v>4.0481840681234491</v>
      </c>
      <c r="DF297" s="13">
        <f t="shared" si="97"/>
        <v>4.0181840681234497</v>
      </c>
      <c r="DG297" s="13">
        <f t="shared" si="98"/>
        <v>3.9981840681234488</v>
      </c>
      <c r="DH297" s="13">
        <f t="shared" si="99"/>
        <v>3.9781840681234493</v>
      </c>
      <c r="DI297" s="13">
        <f t="shared" si="100"/>
        <v>3.9581840681234497</v>
      </c>
      <c r="DJ297" s="13">
        <f t="shared" si="101"/>
        <v>3.9381840681234492</v>
      </c>
      <c r="DK297" s="13">
        <f t="shared" si="102"/>
        <v>3.9281840681234486</v>
      </c>
      <c r="DL297" s="13">
        <f t="shared" si="103"/>
        <v>3.908184068123449</v>
      </c>
      <c r="DM297" s="13">
        <f t="shared" si="104"/>
        <v>3.8881840681234494</v>
      </c>
      <c r="DN297" s="13">
        <f t="shared" si="105"/>
        <v>3.8781840681234496</v>
      </c>
      <c r="DO297" s="13">
        <f t="shared" si="106"/>
        <v>3.8581840681234492</v>
      </c>
    </row>
    <row r="298" spans="1:119" s="16" customFormat="1" x14ac:dyDescent="0.2">
      <c r="A298" s="12">
        <v>46295</v>
      </c>
      <c r="B298" s="16" t="s">
        <v>73</v>
      </c>
      <c r="C298" s="43">
        <f t="shared" si="107"/>
        <v>2.4373</v>
      </c>
      <c r="D298" s="43">
        <f t="shared" si="1"/>
        <v>2.6583000000000001</v>
      </c>
      <c r="E298" s="43">
        <f t="shared" si="2"/>
        <v>2.9230999999999998</v>
      </c>
      <c r="F298" s="43">
        <f t="shared" si="3"/>
        <v>3.2069999999999999</v>
      </c>
      <c r="G298" s="43">
        <f t="shared" si="4"/>
        <v>3.7984</v>
      </c>
      <c r="H298" s="43">
        <f t="shared" si="5"/>
        <v>2.1181000000000001</v>
      </c>
      <c r="I298" s="43">
        <f t="shared" si="6"/>
        <v>2.2667000000000002</v>
      </c>
      <c r="J298" s="43">
        <f t="shared" si="7"/>
        <v>2.6128</v>
      </c>
      <c r="K298" s="43">
        <f t="shared" si="8"/>
        <v>2.3365</v>
      </c>
      <c r="L298" s="43">
        <f t="shared" si="9"/>
        <v>2.5684</v>
      </c>
      <c r="M298" s="43">
        <f t="shared" si="10"/>
        <v>2.7635999999999998</v>
      </c>
      <c r="N298" s="43">
        <f t="shared" si="11"/>
        <v>2.911</v>
      </c>
      <c r="O298" s="43">
        <f t="shared" si="12"/>
        <v>2.8563000000000001</v>
      </c>
      <c r="P298" s="43">
        <f t="shared" si="13"/>
        <v>3.5651999999999999</v>
      </c>
      <c r="Q298" s="43">
        <f t="shared" si="14"/>
        <v>3.2237</v>
      </c>
      <c r="R298" s="43">
        <f t="shared" si="15"/>
        <v>3.6739999999999999</v>
      </c>
      <c r="S298" s="43">
        <f t="shared" si="16"/>
        <v>3.7595999999999998</v>
      </c>
      <c r="T298" s="43">
        <f t="shared" si="17"/>
        <v>3.7212999999999998</v>
      </c>
      <c r="V298" s="16" t="s">
        <v>74</v>
      </c>
      <c r="W298" s="43">
        <f t="shared" si="108"/>
        <v>1.8431</v>
      </c>
      <c r="X298" s="43">
        <f t="shared" si="18"/>
        <v>3.5958999999999999</v>
      </c>
      <c r="Y298" s="43">
        <f t="shared" si="19"/>
        <v>5.2885</v>
      </c>
      <c r="Z298" s="43">
        <f t="shared" si="20"/>
        <v>7.0862999999999996</v>
      </c>
      <c r="AA298" s="43">
        <f t="shared" si="21"/>
        <v>11.5434</v>
      </c>
      <c r="AB298" s="43">
        <f t="shared" si="22"/>
        <v>1.7777000000000001</v>
      </c>
      <c r="AC298" s="43">
        <f t="shared" si="23"/>
        <v>2.7399</v>
      </c>
      <c r="AD298" s="43">
        <f t="shared" si="24"/>
        <v>4.5983999999999998</v>
      </c>
      <c r="AE298" s="43">
        <f t="shared" si="25"/>
        <v>3.6766999999999999</v>
      </c>
      <c r="AF298" s="43">
        <f t="shared" si="26"/>
        <v>5.4546000000000001</v>
      </c>
      <c r="AG298" s="43">
        <f t="shared" si="27"/>
        <v>6.5403000000000002</v>
      </c>
      <c r="AH298" s="43">
        <f t="shared" si="28"/>
        <v>7.391</v>
      </c>
      <c r="AI298" s="43">
        <f t="shared" si="29"/>
        <v>7.2257999999999996</v>
      </c>
      <c r="AJ298" s="43">
        <f t="shared" si="30"/>
        <v>14.8108</v>
      </c>
      <c r="AK298" s="43">
        <f t="shared" si="31"/>
        <v>10.223599999999999</v>
      </c>
      <c r="AL298" s="43">
        <f t="shared" si="32"/>
        <v>17.293299999999999</v>
      </c>
      <c r="AM298" s="43">
        <f t="shared" si="33"/>
        <v>21.2318</v>
      </c>
      <c r="AN298" s="43">
        <f t="shared" si="34"/>
        <v>25.031400000000001</v>
      </c>
      <c r="AP298" s="16" t="s">
        <v>75</v>
      </c>
      <c r="AR298" s="13">
        <f t="shared" si="109"/>
        <v>2.1524315111203491</v>
      </c>
      <c r="AS298" s="13">
        <f t="shared" si="35"/>
        <v>2.2860797822374037</v>
      </c>
      <c r="AT298" s="13">
        <f t="shared" si="36"/>
        <v>2.433416339372898</v>
      </c>
      <c r="AU298" s="13">
        <f t="shared" si="37"/>
        <v>2.5919742116327957</v>
      </c>
      <c r="AV298" s="13">
        <f t="shared" si="38"/>
        <v>2.6664584691903839</v>
      </c>
      <c r="AW298" s="13">
        <f t="shared" si="39"/>
        <v>2.8432517926413543</v>
      </c>
      <c r="AX298" s="13">
        <f t="shared" si="40"/>
        <v>2.978229506460496</v>
      </c>
      <c r="AY298" s="13">
        <f t="shared" si="41"/>
        <v>3.0886227847207515</v>
      </c>
      <c r="AZ298" s="13">
        <f t="shared" si="42"/>
        <v>3.1990160629810074</v>
      </c>
      <c r="BA298" s="13">
        <f t="shared" si="43"/>
        <v>3.2815000959190792</v>
      </c>
      <c r="BB298" s="13">
        <f t="shared" si="44"/>
        <v>3.3559463812347401</v>
      </c>
      <c r="BC298" s="13">
        <f t="shared" si="45"/>
        <v>3.430392666550401</v>
      </c>
      <c r="BD298" s="13">
        <f t="shared" si="46"/>
        <v>3.5048389518660619</v>
      </c>
      <c r="BE298" s="13">
        <f t="shared" si="47"/>
        <v>3.5734920281973812</v>
      </c>
      <c r="BF298" s="13">
        <f t="shared" si="48"/>
        <v>3.6173188157099694</v>
      </c>
      <c r="BG298" s="13">
        <f t="shared" si="49"/>
        <v>3.661145603222558</v>
      </c>
      <c r="BH298" s="13">
        <f t="shared" si="50"/>
        <v>3.6893595328170625</v>
      </c>
      <c r="BI298" s="13">
        <f t="shared" si="51"/>
        <v>3.711093695569379</v>
      </c>
      <c r="BJ298" s="13">
        <f t="shared" si="52"/>
        <v>3.7328278583216958</v>
      </c>
      <c r="BK298" s="13">
        <f t="shared" si="53"/>
        <v>3.7545620210740127</v>
      </c>
      <c r="BL298" s="13">
        <f t="shared" si="54"/>
        <v>3.7518565375302662</v>
      </c>
      <c r="BM298" s="13">
        <f t="shared" si="55"/>
        <v>3.7417765291083271</v>
      </c>
      <c r="BN298" s="13">
        <f t="shared" si="56"/>
        <v>3.7316965206863881</v>
      </c>
      <c r="BO298" s="13">
        <f t="shared" si="57"/>
        <v>3.7314702531593267</v>
      </c>
      <c r="BQ298" s="16" t="s">
        <v>76</v>
      </c>
      <c r="BR298" s="13">
        <f t="shared" si="110"/>
        <v>2.4470825764491106</v>
      </c>
      <c r="BS298" s="13">
        <f t="shared" si="58"/>
        <v>2.4570825764491104</v>
      </c>
      <c r="BT298" s="13">
        <f t="shared" si="59"/>
        <v>2.5831665563669555</v>
      </c>
      <c r="BU298" s="13">
        <f t="shared" si="60"/>
        <v>2.7215197093229349</v>
      </c>
      <c r="BV298" s="13">
        <f t="shared" si="61"/>
        <v>2.8779654141557365</v>
      </c>
      <c r="BW298" s="13">
        <f t="shared" si="62"/>
        <v>3.0354566859494936</v>
      </c>
      <c r="BX298" s="13">
        <f t="shared" si="63"/>
        <v>3.1933719156747133</v>
      </c>
      <c r="BY298" s="13">
        <f t="shared" si="64"/>
        <v>3.3282362702205472</v>
      </c>
      <c r="BZ298" s="13">
        <f t="shared" si="65"/>
        <v>3.4609234434946488</v>
      </c>
      <c r="CA298" s="13">
        <f t="shared" si="66"/>
        <v>3.5936106167687512</v>
      </c>
      <c r="CB298" s="13">
        <f t="shared" si="67"/>
        <v>3.7262977900428531</v>
      </c>
      <c r="CC298" s="13">
        <f t="shared" si="68"/>
        <v>3.8018411649977017</v>
      </c>
      <c r="CD298" s="13">
        <f t="shared" si="69"/>
        <v>3.8701951413636317</v>
      </c>
      <c r="CE298" s="13">
        <f t="shared" si="70"/>
        <v>3.9313597191406426</v>
      </c>
      <c r="CF298" s="13">
        <f t="shared" si="71"/>
        <v>3.989758105596303</v>
      </c>
      <c r="CG298" s="13">
        <f t="shared" si="72"/>
        <v>4.0420325924913492</v>
      </c>
      <c r="CH298" s="13">
        <f t="shared" si="73"/>
        <v>4.0881831798257808</v>
      </c>
      <c r="CI298" s="13">
        <f t="shared" si="74"/>
        <v>4.1250872960159812</v>
      </c>
      <c r="CJ298" s="13">
        <f t="shared" si="75"/>
        <v>4.1526076294903804</v>
      </c>
      <c r="CK298" s="13">
        <f t="shared" si="76"/>
        <v>4.175709438012726</v>
      </c>
      <c r="CL298" s="13">
        <f t="shared" si="77"/>
        <v>4.194392721583017</v>
      </c>
      <c r="CM298" s="13">
        <f t="shared" si="78"/>
        <v>4.2068921225256579</v>
      </c>
      <c r="CN298" s="13">
        <f t="shared" si="79"/>
        <v>4.2130286892334476</v>
      </c>
      <c r="CO298" s="13">
        <f t="shared" si="80"/>
        <v>4.2128024217063862</v>
      </c>
      <c r="CP298" s="13">
        <f t="shared" si="81"/>
        <v>4.2081840681234493</v>
      </c>
      <c r="CQ298" s="13">
        <f t="shared" si="82"/>
        <v>4.1981840681234495</v>
      </c>
      <c r="CR298" s="13">
        <f t="shared" si="83"/>
        <v>4.1981840681234495</v>
      </c>
      <c r="CS298" s="13">
        <f t="shared" si="84"/>
        <v>4.1881840681234479</v>
      </c>
      <c r="CT298" s="13">
        <f t="shared" si="85"/>
        <v>4.1781840681234481</v>
      </c>
      <c r="CU298" s="13">
        <f t="shared" si="86"/>
        <v>4.1781840681234481</v>
      </c>
      <c r="CV298" s="13">
        <f t="shared" si="87"/>
        <v>4.1581840681234485</v>
      </c>
      <c r="CW298" s="13">
        <f t="shared" si="88"/>
        <v>4.138184068123449</v>
      </c>
      <c r="CX298" s="13">
        <f t="shared" si="89"/>
        <v>4.1281840681234492</v>
      </c>
      <c r="CY298" s="13">
        <f t="shared" si="90"/>
        <v>4.1081840681234496</v>
      </c>
      <c r="CZ298" s="13">
        <f t="shared" si="91"/>
        <v>4.098184068123448</v>
      </c>
      <c r="DA298" s="13">
        <f t="shared" si="92"/>
        <v>4.0881840681234483</v>
      </c>
      <c r="DB298" s="13">
        <f t="shared" si="93"/>
        <v>4.0781840681234485</v>
      </c>
      <c r="DC298" s="13">
        <f t="shared" si="94"/>
        <v>4.0681840681234487</v>
      </c>
      <c r="DD298" s="13">
        <f t="shared" si="95"/>
        <v>4.0581840681234489</v>
      </c>
      <c r="DE298" s="13">
        <f t="shared" si="96"/>
        <v>4.0481840681234491</v>
      </c>
      <c r="DF298" s="13">
        <f t="shared" si="97"/>
        <v>4.0181840681234497</v>
      </c>
      <c r="DG298" s="13">
        <f t="shared" si="98"/>
        <v>3.9981840681234488</v>
      </c>
      <c r="DH298" s="13">
        <f t="shared" si="99"/>
        <v>3.9781840681234493</v>
      </c>
      <c r="DI298" s="13">
        <f t="shared" si="100"/>
        <v>3.9581840681234497</v>
      </c>
      <c r="DJ298" s="13">
        <f t="shared" si="101"/>
        <v>3.9381840681234492</v>
      </c>
      <c r="DK298" s="13">
        <f t="shared" si="102"/>
        <v>3.9281840681234486</v>
      </c>
      <c r="DL298" s="13">
        <f t="shared" si="103"/>
        <v>3.908184068123449</v>
      </c>
      <c r="DM298" s="13">
        <f t="shared" si="104"/>
        <v>3.8881840681234494</v>
      </c>
      <c r="DN298" s="13">
        <f t="shared" si="105"/>
        <v>3.8781840681234496</v>
      </c>
      <c r="DO298" s="13">
        <f t="shared" si="106"/>
        <v>3.8581840681234492</v>
      </c>
    </row>
    <row r="299" spans="1:119" s="16" customFormat="1" x14ac:dyDescent="0.2">
      <c r="A299" s="12">
        <v>46326</v>
      </c>
      <c r="B299" s="16" t="s">
        <v>73</v>
      </c>
      <c r="C299" s="43">
        <f t="shared" si="107"/>
        <v>2.4373</v>
      </c>
      <c r="D299" s="43">
        <f t="shared" si="1"/>
        <v>2.6583000000000001</v>
      </c>
      <c r="E299" s="43">
        <f t="shared" si="2"/>
        <v>2.9230999999999998</v>
      </c>
      <c r="F299" s="43">
        <f t="shared" si="3"/>
        <v>3.2069999999999999</v>
      </c>
      <c r="G299" s="43">
        <f t="shared" si="4"/>
        <v>3.7984</v>
      </c>
      <c r="H299" s="43">
        <f t="shared" si="5"/>
        <v>2.1181000000000001</v>
      </c>
      <c r="I299" s="43">
        <f t="shared" si="6"/>
        <v>2.2667000000000002</v>
      </c>
      <c r="J299" s="43">
        <f t="shared" si="7"/>
        <v>2.6128</v>
      </c>
      <c r="K299" s="43">
        <f t="shared" si="8"/>
        <v>2.3365</v>
      </c>
      <c r="L299" s="43">
        <f t="shared" si="9"/>
        <v>2.5684</v>
      </c>
      <c r="M299" s="43">
        <f t="shared" si="10"/>
        <v>2.7635999999999998</v>
      </c>
      <c r="N299" s="43">
        <f t="shared" si="11"/>
        <v>2.911</v>
      </c>
      <c r="O299" s="43">
        <f t="shared" si="12"/>
        <v>2.8563000000000001</v>
      </c>
      <c r="P299" s="43">
        <f t="shared" si="13"/>
        <v>3.5651999999999999</v>
      </c>
      <c r="Q299" s="43">
        <f t="shared" si="14"/>
        <v>3.2237</v>
      </c>
      <c r="R299" s="43">
        <f t="shared" si="15"/>
        <v>3.6739999999999999</v>
      </c>
      <c r="S299" s="43">
        <f t="shared" si="16"/>
        <v>3.7595999999999998</v>
      </c>
      <c r="T299" s="43">
        <f t="shared" si="17"/>
        <v>3.7212999999999998</v>
      </c>
      <c r="V299" s="16" t="s">
        <v>74</v>
      </c>
      <c r="W299" s="43">
        <f t="shared" si="108"/>
        <v>1.8431</v>
      </c>
      <c r="X299" s="43">
        <f t="shared" si="18"/>
        <v>3.5958999999999999</v>
      </c>
      <c r="Y299" s="43">
        <f t="shared" si="19"/>
        <v>5.2885</v>
      </c>
      <c r="Z299" s="43">
        <f t="shared" si="20"/>
        <v>7.0862999999999996</v>
      </c>
      <c r="AA299" s="43">
        <f t="shared" si="21"/>
        <v>11.5434</v>
      </c>
      <c r="AB299" s="43">
        <f t="shared" si="22"/>
        <v>1.7777000000000001</v>
      </c>
      <c r="AC299" s="43">
        <f t="shared" si="23"/>
        <v>2.7399</v>
      </c>
      <c r="AD299" s="43">
        <f t="shared" si="24"/>
        <v>4.5983999999999998</v>
      </c>
      <c r="AE299" s="43">
        <f t="shared" si="25"/>
        <v>3.6766999999999999</v>
      </c>
      <c r="AF299" s="43">
        <f t="shared" si="26"/>
        <v>5.4546000000000001</v>
      </c>
      <c r="AG299" s="43">
        <f t="shared" si="27"/>
        <v>6.5403000000000002</v>
      </c>
      <c r="AH299" s="43">
        <f t="shared" si="28"/>
        <v>7.391</v>
      </c>
      <c r="AI299" s="43">
        <f t="shared" si="29"/>
        <v>7.2257999999999996</v>
      </c>
      <c r="AJ299" s="43">
        <f t="shared" si="30"/>
        <v>14.8108</v>
      </c>
      <c r="AK299" s="43">
        <f t="shared" si="31"/>
        <v>10.223599999999999</v>
      </c>
      <c r="AL299" s="43">
        <f t="shared" si="32"/>
        <v>17.293299999999999</v>
      </c>
      <c r="AM299" s="43">
        <f t="shared" si="33"/>
        <v>21.2318</v>
      </c>
      <c r="AN299" s="43">
        <f t="shared" si="34"/>
        <v>25.031400000000001</v>
      </c>
      <c r="AP299" s="16" t="s">
        <v>75</v>
      </c>
      <c r="AR299" s="13">
        <f t="shared" si="109"/>
        <v>2.1524315111203491</v>
      </c>
      <c r="AS299" s="13">
        <f t="shared" si="35"/>
        <v>2.2860797822374037</v>
      </c>
      <c r="AT299" s="13">
        <f t="shared" si="36"/>
        <v>2.433416339372898</v>
      </c>
      <c r="AU299" s="13">
        <f t="shared" si="37"/>
        <v>2.5919742116327957</v>
      </c>
      <c r="AV299" s="13">
        <f t="shared" si="38"/>
        <v>2.6664584691903839</v>
      </c>
      <c r="AW299" s="13">
        <f t="shared" si="39"/>
        <v>2.8432517926413543</v>
      </c>
      <c r="AX299" s="13">
        <f t="shared" si="40"/>
        <v>2.978229506460496</v>
      </c>
      <c r="AY299" s="13">
        <f t="shared" si="41"/>
        <v>3.0886227847207515</v>
      </c>
      <c r="AZ299" s="13">
        <f t="shared" si="42"/>
        <v>3.1990160629810074</v>
      </c>
      <c r="BA299" s="13">
        <f t="shared" si="43"/>
        <v>3.2815000959190792</v>
      </c>
      <c r="BB299" s="13">
        <f t="shared" si="44"/>
        <v>3.3559463812347401</v>
      </c>
      <c r="BC299" s="13">
        <f t="shared" si="45"/>
        <v>3.430392666550401</v>
      </c>
      <c r="BD299" s="13">
        <f t="shared" si="46"/>
        <v>3.5048389518660619</v>
      </c>
      <c r="BE299" s="13">
        <f t="shared" si="47"/>
        <v>3.5734920281973812</v>
      </c>
      <c r="BF299" s="13">
        <f t="shared" si="48"/>
        <v>3.6173188157099694</v>
      </c>
      <c r="BG299" s="13">
        <f t="shared" si="49"/>
        <v>3.661145603222558</v>
      </c>
      <c r="BH299" s="13">
        <f t="shared" si="50"/>
        <v>3.6893595328170625</v>
      </c>
      <c r="BI299" s="13">
        <f t="shared" si="51"/>
        <v>3.711093695569379</v>
      </c>
      <c r="BJ299" s="13">
        <f t="shared" si="52"/>
        <v>3.7328278583216958</v>
      </c>
      <c r="BK299" s="13">
        <f t="shared" si="53"/>
        <v>3.7545620210740127</v>
      </c>
      <c r="BL299" s="13">
        <f t="shared" si="54"/>
        <v>3.7518565375302662</v>
      </c>
      <c r="BM299" s="13">
        <f t="shared" si="55"/>
        <v>3.7417765291083271</v>
      </c>
      <c r="BN299" s="13">
        <f t="shared" si="56"/>
        <v>3.7316965206863881</v>
      </c>
      <c r="BO299" s="13">
        <f t="shared" si="57"/>
        <v>3.7314702531593267</v>
      </c>
      <c r="BQ299" s="16" t="s">
        <v>76</v>
      </c>
      <c r="BR299" s="13">
        <f t="shared" si="110"/>
        <v>2.4470825764491106</v>
      </c>
      <c r="BS299" s="13">
        <f t="shared" si="58"/>
        <v>2.4570825764491104</v>
      </c>
      <c r="BT299" s="13">
        <f t="shared" si="59"/>
        <v>2.5831665563669555</v>
      </c>
      <c r="BU299" s="13">
        <f t="shared" si="60"/>
        <v>2.7215197093229349</v>
      </c>
      <c r="BV299" s="13">
        <f t="shared" si="61"/>
        <v>2.8779654141557365</v>
      </c>
      <c r="BW299" s="13">
        <f t="shared" si="62"/>
        <v>3.0354566859494936</v>
      </c>
      <c r="BX299" s="13">
        <f t="shared" si="63"/>
        <v>3.1933719156747133</v>
      </c>
      <c r="BY299" s="13">
        <f t="shared" si="64"/>
        <v>3.3282362702205472</v>
      </c>
      <c r="BZ299" s="13">
        <f t="shared" si="65"/>
        <v>3.4609234434946488</v>
      </c>
      <c r="CA299" s="13">
        <f t="shared" si="66"/>
        <v>3.5936106167687512</v>
      </c>
      <c r="CB299" s="13">
        <f t="shared" si="67"/>
        <v>3.7262977900428531</v>
      </c>
      <c r="CC299" s="13">
        <f t="shared" si="68"/>
        <v>3.8018411649977017</v>
      </c>
      <c r="CD299" s="13">
        <f t="shared" si="69"/>
        <v>3.8701951413636317</v>
      </c>
      <c r="CE299" s="13">
        <f t="shared" si="70"/>
        <v>3.9313597191406426</v>
      </c>
      <c r="CF299" s="13">
        <f t="shared" si="71"/>
        <v>3.989758105596303</v>
      </c>
      <c r="CG299" s="13">
        <f t="shared" si="72"/>
        <v>4.0420325924913492</v>
      </c>
      <c r="CH299" s="13">
        <f t="shared" si="73"/>
        <v>4.0881831798257808</v>
      </c>
      <c r="CI299" s="13">
        <f t="shared" si="74"/>
        <v>4.1250872960159812</v>
      </c>
      <c r="CJ299" s="13">
        <f t="shared" si="75"/>
        <v>4.1526076294903804</v>
      </c>
      <c r="CK299" s="13">
        <f t="shared" si="76"/>
        <v>4.175709438012726</v>
      </c>
      <c r="CL299" s="13">
        <f t="shared" si="77"/>
        <v>4.194392721583017</v>
      </c>
      <c r="CM299" s="13">
        <f t="shared" si="78"/>
        <v>4.2068921225256579</v>
      </c>
      <c r="CN299" s="13">
        <f t="shared" si="79"/>
        <v>4.2130286892334476</v>
      </c>
      <c r="CO299" s="13">
        <f t="shared" si="80"/>
        <v>4.2128024217063862</v>
      </c>
      <c r="CP299" s="13">
        <f t="shared" si="81"/>
        <v>4.2081840681234493</v>
      </c>
      <c r="CQ299" s="13">
        <f t="shared" si="82"/>
        <v>4.1981840681234495</v>
      </c>
      <c r="CR299" s="13">
        <f t="shared" si="83"/>
        <v>4.1981840681234495</v>
      </c>
      <c r="CS299" s="13">
        <f t="shared" si="84"/>
        <v>4.1881840681234479</v>
      </c>
      <c r="CT299" s="13">
        <f t="shared" si="85"/>
        <v>4.1781840681234481</v>
      </c>
      <c r="CU299" s="13">
        <f t="shared" si="86"/>
        <v>4.1781840681234481</v>
      </c>
      <c r="CV299" s="13">
        <f t="shared" si="87"/>
        <v>4.1581840681234485</v>
      </c>
      <c r="CW299" s="13">
        <f t="shared" si="88"/>
        <v>4.138184068123449</v>
      </c>
      <c r="CX299" s="13">
        <f t="shared" si="89"/>
        <v>4.1281840681234492</v>
      </c>
      <c r="CY299" s="13">
        <f t="shared" si="90"/>
        <v>4.1081840681234496</v>
      </c>
      <c r="CZ299" s="13">
        <f t="shared" si="91"/>
        <v>4.098184068123448</v>
      </c>
      <c r="DA299" s="13">
        <f t="shared" si="92"/>
        <v>4.0881840681234483</v>
      </c>
      <c r="DB299" s="13">
        <f t="shared" si="93"/>
        <v>4.0781840681234485</v>
      </c>
      <c r="DC299" s="13">
        <f t="shared" si="94"/>
        <v>4.0681840681234487</v>
      </c>
      <c r="DD299" s="13">
        <f t="shared" si="95"/>
        <v>4.0581840681234489</v>
      </c>
      <c r="DE299" s="13">
        <f t="shared" si="96"/>
        <v>4.0481840681234491</v>
      </c>
      <c r="DF299" s="13">
        <f t="shared" si="97"/>
        <v>4.0181840681234497</v>
      </c>
      <c r="DG299" s="13">
        <f t="shared" si="98"/>
        <v>3.9981840681234488</v>
      </c>
      <c r="DH299" s="13">
        <f t="shared" si="99"/>
        <v>3.9781840681234493</v>
      </c>
      <c r="DI299" s="13">
        <f t="shared" si="100"/>
        <v>3.9581840681234497</v>
      </c>
      <c r="DJ299" s="13">
        <f t="shared" si="101"/>
        <v>3.9381840681234492</v>
      </c>
      <c r="DK299" s="13">
        <f t="shared" si="102"/>
        <v>3.9281840681234486</v>
      </c>
      <c r="DL299" s="13">
        <f t="shared" si="103"/>
        <v>3.908184068123449</v>
      </c>
      <c r="DM299" s="13">
        <f t="shared" si="104"/>
        <v>3.8881840681234494</v>
      </c>
      <c r="DN299" s="13">
        <f t="shared" si="105"/>
        <v>3.8781840681234496</v>
      </c>
      <c r="DO299" s="13">
        <f t="shared" si="106"/>
        <v>3.8581840681234492</v>
      </c>
    </row>
    <row r="300" spans="1:119" s="16" customFormat="1" x14ac:dyDescent="0.2">
      <c r="A300" s="12">
        <v>46356</v>
      </c>
      <c r="B300" s="16" t="s">
        <v>73</v>
      </c>
      <c r="C300" s="43">
        <f t="shared" si="107"/>
        <v>2.4373</v>
      </c>
      <c r="D300" s="43">
        <f t="shared" si="1"/>
        <v>2.6583000000000001</v>
      </c>
      <c r="E300" s="43">
        <f t="shared" si="2"/>
        <v>2.9230999999999998</v>
      </c>
      <c r="F300" s="43">
        <f t="shared" si="3"/>
        <v>3.2069999999999999</v>
      </c>
      <c r="G300" s="43">
        <f t="shared" si="4"/>
        <v>3.7984</v>
      </c>
      <c r="H300" s="43">
        <f t="shared" si="5"/>
        <v>2.1181000000000001</v>
      </c>
      <c r="I300" s="43">
        <f t="shared" si="6"/>
        <v>2.2667000000000002</v>
      </c>
      <c r="J300" s="43">
        <f t="shared" si="7"/>
        <v>2.6128</v>
      </c>
      <c r="K300" s="43">
        <f t="shared" si="8"/>
        <v>2.3365</v>
      </c>
      <c r="L300" s="43">
        <f t="shared" si="9"/>
        <v>2.5684</v>
      </c>
      <c r="M300" s="43">
        <f t="shared" si="10"/>
        <v>2.7635999999999998</v>
      </c>
      <c r="N300" s="43">
        <f t="shared" si="11"/>
        <v>2.911</v>
      </c>
      <c r="O300" s="43">
        <f t="shared" si="12"/>
        <v>2.8563000000000001</v>
      </c>
      <c r="P300" s="43">
        <f t="shared" si="13"/>
        <v>3.5651999999999999</v>
      </c>
      <c r="Q300" s="43">
        <f t="shared" si="14"/>
        <v>3.2237</v>
      </c>
      <c r="R300" s="43">
        <f t="shared" si="15"/>
        <v>3.6739999999999999</v>
      </c>
      <c r="S300" s="43">
        <f t="shared" si="16"/>
        <v>3.7595999999999998</v>
      </c>
      <c r="T300" s="43">
        <f t="shared" si="17"/>
        <v>3.7212999999999998</v>
      </c>
      <c r="V300" s="16" t="s">
        <v>74</v>
      </c>
      <c r="W300" s="43">
        <f t="shared" si="108"/>
        <v>1.8431</v>
      </c>
      <c r="X300" s="43">
        <f t="shared" si="18"/>
        <v>3.5958999999999999</v>
      </c>
      <c r="Y300" s="43">
        <f t="shared" si="19"/>
        <v>5.2885</v>
      </c>
      <c r="Z300" s="43">
        <f t="shared" si="20"/>
        <v>7.0862999999999996</v>
      </c>
      <c r="AA300" s="43">
        <f t="shared" si="21"/>
        <v>11.5434</v>
      </c>
      <c r="AB300" s="43">
        <f t="shared" si="22"/>
        <v>1.7777000000000001</v>
      </c>
      <c r="AC300" s="43">
        <f t="shared" si="23"/>
        <v>2.7399</v>
      </c>
      <c r="AD300" s="43">
        <f t="shared" si="24"/>
        <v>4.5983999999999998</v>
      </c>
      <c r="AE300" s="43">
        <f t="shared" si="25"/>
        <v>3.6766999999999999</v>
      </c>
      <c r="AF300" s="43">
        <f t="shared" si="26"/>
        <v>5.4546000000000001</v>
      </c>
      <c r="AG300" s="43">
        <f t="shared" si="27"/>
        <v>6.5403000000000002</v>
      </c>
      <c r="AH300" s="43">
        <f t="shared" si="28"/>
        <v>7.391</v>
      </c>
      <c r="AI300" s="43">
        <f t="shared" si="29"/>
        <v>7.2257999999999996</v>
      </c>
      <c r="AJ300" s="43">
        <f t="shared" si="30"/>
        <v>14.8108</v>
      </c>
      <c r="AK300" s="43">
        <f t="shared" si="31"/>
        <v>10.223599999999999</v>
      </c>
      <c r="AL300" s="43">
        <f t="shared" si="32"/>
        <v>17.293299999999999</v>
      </c>
      <c r="AM300" s="43">
        <f t="shared" si="33"/>
        <v>21.2318</v>
      </c>
      <c r="AN300" s="43">
        <f t="shared" si="34"/>
        <v>25.031400000000001</v>
      </c>
      <c r="AP300" s="16" t="s">
        <v>75</v>
      </c>
      <c r="AR300" s="13">
        <f t="shared" si="109"/>
        <v>2.1524315111203491</v>
      </c>
      <c r="AS300" s="13">
        <f t="shared" si="35"/>
        <v>2.2860797822374037</v>
      </c>
      <c r="AT300" s="13">
        <f t="shared" si="36"/>
        <v>2.433416339372898</v>
      </c>
      <c r="AU300" s="13">
        <f t="shared" si="37"/>
        <v>2.5919742116327957</v>
      </c>
      <c r="AV300" s="13">
        <f t="shared" si="38"/>
        <v>2.6664584691903839</v>
      </c>
      <c r="AW300" s="13">
        <f t="shared" si="39"/>
        <v>2.8432517926413543</v>
      </c>
      <c r="AX300" s="13">
        <f t="shared" si="40"/>
        <v>2.978229506460496</v>
      </c>
      <c r="AY300" s="13">
        <f t="shared" si="41"/>
        <v>3.0886227847207515</v>
      </c>
      <c r="AZ300" s="13">
        <f t="shared" si="42"/>
        <v>3.1990160629810074</v>
      </c>
      <c r="BA300" s="13">
        <f t="shared" si="43"/>
        <v>3.2815000959190792</v>
      </c>
      <c r="BB300" s="13">
        <f t="shared" si="44"/>
        <v>3.3559463812347401</v>
      </c>
      <c r="BC300" s="13">
        <f t="shared" si="45"/>
        <v>3.430392666550401</v>
      </c>
      <c r="BD300" s="13">
        <f t="shared" si="46"/>
        <v>3.5048389518660619</v>
      </c>
      <c r="BE300" s="13">
        <f t="shared" si="47"/>
        <v>3.5734920281973812</v>
      </c>
      <c r="BF300" s="13">
        <f t="shared" si="48"/>
        <v>3.6173188157099694</v>
      </c>
      <c r="BG300" s="13">
        <f t="shared" si="49"/>
        <v>3.661145603222558</v>
      </c>
      <c r="BH300" s="13">
        <f t="shared" si="50"/>
        <v>3.6893595328170625</v>
      </c>
      <c r="BI300" s="13">
        <f t="shared" si="51"/>
        <v>3.711093695569379</v>
      </c>
      <c r="BJ300" s="13">
        <f t="shared" si="52"/>
        <v>3.7328278583216958</v>
      </c>
      <c r="BK300" s="13">
        <f t="shared" si="53"/>
        <v>3.7545620210740127</v>
      </c>
      <c r="BL300" s="13">
        <f t="shared" si="54"/>
        <v>3.7518565375302662</v>
      </c>
      <c r="BM300" s="13">
        <f t="shared" si="55"/>
        <v>3.7417765291083271</v>
      </c>
      <c r="BN300" s="13">
        <f t="shared" si="56"/>
        <v>3.7316965206863881</v>
      </c>
      <c r="BO300" s="13">
        <f t="shared" si="57"/>
        <v>3.7314702531593267</v>
      </c>
      <c r="BQ300" s="16" t="s">
        <v>76</v>
      </c>
      <c r="BR300" s="13">
        <f t="shared" si="110"/>
        <v>2.4470825764491106</v>
      </c>
      <c r="BS300" s="13">
        <f t="shared" si="58"/>
        <v>2.4570825764491104</v>
      </c>
      <c r="BT300" s="13">
        <f t="shared" si="59"/>
        <v>2.5831665563669555</v>
      </c>
      <c r="BU300" s="13">
        <f t="shared" si="60"/>
        <v>2.7215197093229349</v>
      </c>
      <c r="BV300" s="13">
        <f t="shared" si="61"/>
        <v>2.8779654141557365</v>
      </c>
      <c r="BW300" s="13">
        <f t="shared" si="62"/>
        <v>3.0354566859494936</v>
      </c>
      <c r="BX300" s="13">
        <f t="shared" si="63"/>
        <v>3.1933719156747133</v>
      </c>
      <c r="BY300" s="13">
        <f t="shared" si="64"/>
        <v>3.3282362702205472</v>
      </c>
      <c r="BZ300" s="13">
        <f t="shared" si="65"/>
        <v>3.4609234434946488</v>
      </c>
      <c r="CA300" s="13">
        <f t="shared" si="66"/>
        <v>3.5936106167687512</v>
      </c>
      <c r="CB300" s="13">
        <f t="shared" si="67"/>
        <v>3.7262977900428531</v>
      </c>
      <c r="CC300" s="13">
        <f t="shared" si="68"/>
        <v>3.8018411649977017</v>
      </c>
      <c r="CD300" s="13">
        <f t="shared" si="69"/>
        <v>3.8701951413636317</v>
      </c>
      <c r="CE300" s="13">
        <f t="shared" si="70"/>
        <v>3.9313597191406426</v>
      </c>
      <c r="CF300" s="13">
        <f t="shared" si="71"/>
        <v>3.989758105596303</v>
      </c>
      <c r="CG300" s="13">
        <f t="shared" si="72"/>
        <v>4.0420325924913492</v>
      </c>
      <c r="CH300" s="13">
        <f t="shared" si="73"/>
        <v>4.0881831798257808</v>
      </c>
      <c r="CI300" s="13">
        <f t="shared" si="74"/>
        <v>4.1250872960159812</v>
      </c>
      <c r="CJ300" s="13">
        <f t="shared" si="75"/>
        <v>4.1526076294903804</v>
      </c>
      <c r="CK300" s="13">
        <f t="shared" si="76"/>
        <v>4.175709438012726</v>
      </c>
      <c r="CL300" s="13">
        <f t="shared" si="77"/>
        <v>4.194392721583017</v>
      </c>
      <c r="CM300" s="13">
        <f t="shared" si="78"/>
        <v>4.2068921225256579</v>
      </c>
      <c r="CN300" s="13">
        <f t="shared" si="79"/>
        <v>4.2130286892334476</v>
      </c>
      <c r="CO300" s="13">
        <f t="shared" si="80"/>
        <v>4.2128024217063862</v>
      </c>
      <c r="CP300" s="13">
        <f t="shared" si="81"/>
        <v>4.2081840681234493</v>
      </c>
      <c r="CQ300" s="13">
        <f t="shared" si="82"/>
        <v>4.1981840681234495</v>
      </c>
      <c r="CR300" s="13">
        <f t="shared" si="83"/>
        <v>4.1981840681234495</v>
      </c>
      <c r="CS300" s="13">
        <f t="shared" si="84"/>
        <v>4.1881840681234479</v>
      </c>
      <c r="CT300" s="13">
        <f t="shared" si="85"/>
        <v>4.1781840681234481</v>
      </c>
      <c r="CU300" s="13">
        <f t="shared" si="86"/>
        <v>4.1781840681234481</v>
      </c>
      <c r="CV300" s="13">
        <f t="shared" si="87"/>
        <v>4.1581840681234485</v>
      </c>
      <c r="CW300" s="13">
        <f t="shared" si="88"/>
        <v>4.138184068123449</v>
      </c>
      <c r="CX300" s="13">
        <f t="shared" si="89"/>
        <v>4.1281840681234492</v>
      </c>
      <c r="CY300" s="13">
        <f t="shared" si="90"/>
        <v>4.1081840681234496</v>
      </c>
      <c r="CZ300" s="13">
        <f t="shared" si="91"/>
        <v>4.098184068123448</v>
      </c>
      <c r="DA300" s="13">
        <f t="shared" si="92"/>
        <v>4.0881840681234483</v>
      </c>
      <c r="DB300" s="13">
        <f t="shared" si="93"/>
        <v>4.0781840681234485</v>
      </c>
      <c r="DC300" s="13">
        <f t="shared" si="94"/>
        <v>4.0681840681234487</v>
      </c>
      <c r="DD300" s="13">
        <f t="shared" si="95"/>
        <v>4.0581840681234489</v>
      </c>
      <c r="DE300" s="13">
        <f t="shared" si="96"/>
        <v>4.0481840681234491</v>
      </c>
      <c r="DF300" s="13">
        <f t="shared" si="97"/>
        <v>4.0181840681234497</v>
      </c>
      <c r="DG300" s="13">
        <f t="shared" si="98"/>
        <v>3.9981840681234488</v>
      </c>
      <c r="DH300" s="13">
        <f t="shared" si="99"/>
        <v>3.9781840681234493</v>
      </c>
      <c r="DI300" s="13">
        <f t="shared" si="100"/>
        <v>3.9581840681234497</v>
      </c>
      <c r="DJ300" s="13">
        <f t="shared" si="101"/>
        <v>3.9381840681234492</v>
      </c>
      <c r="DK300" s="13">
        <f t="shared" si="102"/>
        <v>3.9281840681234486</v>
      </c>
      <c r="DL300" s="13">
        <f t="shared" si="103"/>
        <v>3.908184068123449</v>
      </c>
      <c r="DM300" s="13">
        <f t="shared" si="104"/>
        <v>3.8881840681234494</v>
      </c>
      <c r="DN300" s="13">
        <f t="shared" si="105"/>
        <v>3.8781840681234496</v>
      </c>
      <c r="DO300" s="13">
        <f t="shared" si="106"/>
        <v>3.8581840681234492</v>
      </c>
    </row>
    <row r="301" spans="1:119" s="16" customFormat="1" x14ac:dyDescent="0.2">
      <c r="A301" s="12">
        <v>46387</v>
      </c>
      <c r="B301" s="16" t="s">
        <v>73</v>
      </c>
      <c r="C301" s="43">
        <f t="shared" si="107"/>
        <v>2.4373</v>
      </c>
      <c r="D301" s="43">
        <f t="shared" si="1"/>
        <v>2.6583000000000001</v>
      </c>
      <c r="E301" s="43">
        <f t="shared" si="2"/>
        <v>2.9230999999999998</v>
      </c>
      <c r="F301" s="43">
        <f t="shared" si="3"/>
        <v>3.2069999999999999</v>
      </c>
      <c r="G301" s="43">
        <f t="shared" si="4"/>
        <v>3.7984</v>
      </c>
      <c r="H301" s="43">
        <f t="shared" si="5"/>
        <v>2.1181000000000001</v>
      </c>
      <c r="I301" s="43">
        <f t="shared" si="6"/>
        <v>2.2667000000000002</v>
      </c>
      <c r="J301" s="43">
        <f t="shared" si="7"/>
        <v>2.6128</v>
      </c>
      <c r="K301" s="43">
        <f t="shared" si="8"/>
        <v>2.3365</v>
      </c>
      <c r="L301" s="43">
        <f t="shared" si="9"/>
        <v>2.5684</v>
      </c>
      <c r="M301" s="43">
        <f t="shared" si="10"/>
        <v>2.7635999999999998</v>
      </c>
      <c r="N301" s="43">
        <f t="shared" si="11"/>
        <v>2.911</v>
      </c>
      <c r="O301" s="43">
        <f t="shared" si="12"/>
        <v>2.8563000000000001</v>
      </c>
      <c r="P301" s="43">
        <f t="shared" si="13"/>
        <v>3.5651999999999999</v>
      </c>
      <c r="Q301" s="43">
        <f t="shared" si="14"/>
        <v>3.2237</v>
      </c>
      <c r="R301" s="43">
        <f t="shared" si="15"/>
        <v>3.6739999999999999</v>
      </c>
      <c r="S301" s="43">
        <f t="shared" si="16"/>
        <v>3.7595999999999998</v>
      </c>
      <c r="T301" s="43">
        <f t="shared" si="17"/>
        <v>3.7212999999999998</v>
      </c>
      <c r="V301" s="16" t="s">
        <v>74</v>
      </c>
      <c r="W301" s="43">
        <f t="shared" si="108"/>
        <v>1.8431</v>
      </c>
      <c r="X301" s="43">
        <f t="shared" si="18"/>
        <v>3.5958999999999999</v>
      </c>
      <c r="Y301" s="43">
        <f t="shared" si="19"/>
        <v>5.2885</v>
      </c>
      <c r="Z301" s="43">
        <f t="shared" si="20"/>
        <v>7.0862999999999996</v>
      </c>
      <c r="AA301" s="43">
        <f t="shared" si="21"/>
        <v>11.5434</v>
      </c>
      <c r="AB301" s="43">
        <f t="shared" si="22"/>
        <v>1.7777000000000001</v>
      </c>
      <c r="AC301" s="43">
        <f t="shared" si="23"/>
        <v>2.7399</v>
      </c>
      <c r="AD301" s="43">
        <f t="shared" si="24"/>
        <v>4.5983999999999998</v>
      </c>
      <c r="AE301" s="43">
        <f t="shared" si="25"/>
        <v>3.6766999999999999</v>
      </c>
      <c r="AF301" s="43">
        <f t="shared" si="26"/>
        <v>5.4546000000000001</v>
      </c>
      <c r="AG301" s="43">
        <f t="shared" si="27"/>
        <v>6.5403000000000002</v>
      </c>
      <c r="AH301" s="43">
        <f t="shared" si="28"/>
        <v>7.391</v>
      </c>
      <c r="AI301" s="43">
        <f t="shared" si="29"/>
        <v>7.2257999999999996</v>
      </c>
      <c r="AJ301" s="43">
        <f t="shared" si="30"/>
        <v>14.8108</v>
      </c>
      <c r="AK301" s="43">
        <f t="shared" si="31"/>
        <v>10.223599999999999</v>
      </c>
      <c r="AL301" s="43">
        <f t="shared" si="32"/>
        <v>17.293299999999999</v>
      </c>
      <c r="AM301" s="43">
        <f t="shared" si="33"/>
        <v>21.2318</v>
      </c>
      <c r="AN301" s="43">
        <f t="shared" si="34"/>
        <v>25.031400000000001</v>
      </c>
      <c r="AP301" s="16" t="s">
        <v>75</v>
      </c>
      <c r="AR301" s="13">
        <f t="shared" si="109"/>
        <v>2.1524315111203491</v>
      </c>
      <c r="AS301" s="13">
        <f t="shared" si="35"/>
        <v>2.2860797822374037</v>
      </c>
      <c r="AT301" s="13">
        <f t="shared" si="36"/>
        <v>2.433416339372898</v>
      </c>
      <c r="AU301" s="13">
        <f t="shared" si="37"/>
        <v>2.5919742116327957</v>
      </c>
      <c r="AV301" s="13">
        <f t="shared" si="38"/>
        <v>2.6664584691903839</v>
      </c>
      <c r="AW301" s="13">
        <f t="shared" si="39"/>
        <v>2.8432517926413543</v>
      </c>
      <c r="AX301" s="13">
        <f t="shared" si="40"/>
        <v>2.978229506460496</v>
      </c>
      <c r="AY301" s="13">
        <f t="shared" si="41"/>
        <v>3.0886227847207515</v>
      </c>
      <c r="AZ301" s="13">
        <f t="shared" si="42"/>
        <v>3.1990160629810074</v>
      </c>
      <c r="BA301" s="13">
        <f t="shared" si="43"/>
        <v>3.2815000959190792</v>
      </c>
      <c r="BB301" s="13">
        <f t="shared" si="44"/>
        <v>3.3559463812347401</v>
      </c>
      <c r="BC301" s="13">
        <f t="shared" si="45"/>
        <v>3.430392666550401</v>
      </c>
      <c r="BD301" s="13">
        <f t="shared" si="46"/>
        <v>3.5048389518660619</v>
      </c>
      <c r="BE301" s="13">
        <f t="shared" si="47"/>
        <v>3.5734920281973812</v>
      </c>
      <c r="BF301" s="13">
        <f t="shared" si="48"/>
        <v>3.6173188157099694</v>
      </c>
      <c r="BG301" s="13">
        <f t="shared" si="49"/>
        <v>3.661145603222558</v>
      </c>
      <c r="BH301" s="13">
        <f t="shared" si="50"/>
        <v>3.6893595328170625</v>
      </c>
      <c r="BI301" s="13">
        <f t="shared" si="51"/>
        <v>3.711093695569379</v>
      </c>
      <c r="BJ301" s="13">
        <f t="shared" si="52"/>
        <v>3.7328278583216958</v>
      </c>
      <c r="BK301" s="13">
        <f t="shared" si="53"/>
        <v>3.7545620210740127</v>
      </c>
      <c r="BL301" s="13">
        <f t="shared" si="54"/>
        <v>3.7518565375302662</v>
      </c>
      <c r="BM301" s="13">
        <f t="shared" si="55"/>
        <v>3.7417765291083271</v>
      </c>
      <c r="BN301" s="13">
        <f t="shared" si="56"/>
        <v>3.7316965206863881</v>
      </c>
      <c r="BO301" s="13">
        <f t="shared" si="57"/>
        <v>3.7314702531593267</v>
      </c>
      <c r="BQ301" s="16" t="s">
        <v>76</v>
      </c>
      <c r="BR301" s="13">
        <f t="shared" si="110"/>
        <v>2.4470825764491106</v>
      </c>
      <c r="BS301" s="13">
        <f t="shared" si="58"/>
        <v>2.4570825764491104</v>
      </c>
      <c r="BT301" s="13">
        <f t="shared" si="59"/>
        <v>2.5831665563669555</v>
      </c>
      <c r="BU301" s="13">
        <f t="shared" si="60"/>
        <v>2.7215197093229349</v>
      </c>
      <c r="BV301" s="13">
        <f t="shared" si="61"/>
        <v>2.8779654141557365</v>
      </c>
      <c r="BW301" s="13">
        <f t="shared" si="62"/>
        <v>3.0354566859494936</v>
      </c>
      <c r="BX301" s="13">
        <f t="shared" si="63"/>
        <v>3.1933719156747133</v>
      </c>
      <c r="BY301" s="13">
        <f t="shared" si="64"/>
        <v>3.3282362702205472</v>
      </c>
      <c r="BZ301" s="13">
        <f t="shared" si="65"/>
        <v>3.4609234434946488</v>
      </c>
      <c r="CA301" s="13">
        <f t="shared" si="66"/>
        <v>3.5936106167687512</v>
      </c>
      <c r="CB301" s="13">
        <f t="shared" si="67"/>
        <v>3.7262977900428531</v>
      </c>
      <c r="CC301" s="13">
        <f t="shared" si="68"/>
        <v>3.8018411649977017</v>
      </c>
      <c r="CD301" s="13">
        <f t="shared" si="69"/>
        <v>3.8701951413636317</v>
      </c>
      <c r="CE301" s="13">
        <f t="shared" si="70"/>
        <v>3.9313597191406426</v>
      </c>
      <c r="CF301" s="13">
        <f t="shared" si="71"/>
        <v>3.989758105596303</v>
      </c>
      <c r="CG301" s="13">
        <f t="shared" si="72"/>
        <v>4.0420325924913492</v>
      </c>
      <c r="CH301" s="13">
        <f t="shared" si="73"/>
        <v>4.0881831798257808</v>
      </c>
      <c r="CI301" s="13">
        <f t="shared" si="74"/>
        <v>4.1250872960159812</v>
      </c>
      <c r="CJ301" s="13">
        <f t="shared" si="75"/>
        <v>4.1526076294903804</v>
      </c>
      <c r="CK301" s="13">
        <f t="shared" si="76"/>
        <v>4.175709438012726</v>
      </c>
      <c r="CL301" s="13">
        <f t="shared" si="77"/>
        <v>4.194392721583017</v>
      </c>
      <c r="CM301" s="13">
        <f t="shared" si="78"/>
        <v>4.2068921225256579</v>
      </c>
      <c r="CN301" s="13">
        <f t="shared" si="79"/>
        <v>4.2130286892334476</v>
      </c>
      <c r="CO301" s="13">
        <f t="shared" si="80"/>
        <v>4.2128024217063862</v>
      </c>
      <c r="CP301" s="13">
        <f t="shared" si="81"/>
        <v>4.2081840681234493</v>
      </c>
      <c r="CQ301" s="13">
        <f t="shared" si="82"/>
        <v>4.1981840681234495</v>
      </c>
      <c r="CR301" s="13">
        <f t="shared" si="83"/>
        <v>4.1981840681234495</v>
      </c>
      <c r="CS301" s="13">
        <f t="shared" si="84"/>
        <v>4.1881840681234479</v>
      </c>
      <c r="CT301" s="13">
        <f t="shared" si="85"/>
        <v>4.1781840681234481</v>
      </c>
      <c r="CU301" s="13">
        <f t="shared" si="86"/>
        <v>4.1781840681234481</v>
      </c>
      <c r="CV301" s="13">
        <f t="shared" si="87"/>
        <v>4.1581840681234485</v>
      </c>
      <c r="CW301" s="13">
        <f t="shared" si="88"/>
        <v>4.138184068123449</v>
      </c>
      <c r="CX301" s="13">
        <f t="shared" si="89"/>
        <v>4.1281840681234492</v>
      </c>
      <c r="CY301" s="13">
        <f t="shared" si="90"/>
        <v>4.1081840681234496</v>
      </c>
      <c r="CZ301" s="13">
        <f t="shared" si="91"/>
        <v>4.098184068123448</v>
      </c>
      <c r="DA301" s="13">
        <f t="shared" si="92"/>
        <v>4.0881840681234483</v>
      </c>
      <c r="DB301" s="13">
        <f t="shared" si="93"/>
        <v>4.0781840681234485</v>
      </c>
      <c r="DC301" s="13">
        <f t="shared" si="94"/>
        <v>4.0681840681234487</v>
      </c>
      <c r="DD301" s="13">
        <f t="shared" si="95"/>
        <v>4.0581840681234489</v>
      </c>
      <c r="DE301" s="13">
        <f t="shared" si="96"/>
        <v>4.0481840681234491</v>
      </c>
      <c r="DF301" s="13">
        <f t="shared" si="97"/>
        <v>4.0181840681234497</v>
      </c>
      <c r="DG301" s="13">
        <f t="shared" si="98"/>
        <v>3.9981840681234488</v>
      </c>
      <c r="DH301" s="13">
        <f t="shared" si="99"/>
        <v>3.9781840681234493</v>
      </c>
      <c r="DI301" s="13">
        <f t="shared" si="100"/>
        <v>3.9581840681234497</v>
      </c>
      <c r="DJ301" s="13">
        <f t="shared" si="101"/>
        <v>3.9381840681234492</v>
      </c>
      <c r="DK301" s="13">
        <f t="shared" si="102"/>
        <v>3.9281840681234486</v>
      </c>
      <c r="DL301" s="13">
        <f t="shared" si="103"/>
        <v>3.908184068123449</v>
      </c>
      <c r="DM301" s="13">
        <f t="shared" si="104"/>
        <v>3.8881840681234494</v>
      </c>
      <c r="DN301" s="13">
        <f t="shared" si="105"/>
        <v>3.8781840681234496</v>
      </c>
      <c r="DO301" s="13">
        <f t="shared" si="106"/>
        <v>3.8581840681234492</v>
      </c>
    </row>
    <row r="302" spans="1:119" s="16" customFormat="1" x14ac:dyDescent="0.2">
      <c r="A302" s="12">
        <v>46418</v>
      </c>
      <c r="B302" s="16" t="s">
        <v>73</v>
      </c>
      <c r="C302" s="43">
        <f t="shared" si="107"/>
        <v>2.4373</v>
      </c>
      <c r="D302" s="43">
        <f t="shared" si="1"/>
        <v>2.6583000000000001</v>
      </c>
      <c r="E302" s="43">
        <f t="shared" si="2"/>
        <v>2.9230999999999998</v>
      </c>
      <c r="F302" s="43">
        <f t="shared" si="3"/>
        <v>3.2069999999999999</v>
      </c>
      <c r="G302" s="43">
        <f t="shared" si="4"/>
        <v>3.7984</v>
      </c>
      <c r="H302" s="43">
        <f t="shared" si="5"/>
        <v>2.1181000000000001</v>
      </c>
      <c r="I302" s="43">
        <f t="shared" si="6"/>
        <v>2.2667000000000002</v>
      </c>
      <c r="J302" s="43">
        <f t="shared" si="7"/>
        <v>2.6128</v>
      </c>
      <c r="K302" s="43">
        <f t="shared" si="8"/>
        <v>2.3365</v>
      </c>
      <c r="L302" s="43">
        <f t="shared" si="9"/>
        <v>2.5684</v>
      </c>
      <c r="M302" s="43">
        <f t="shared" si="10"/>
        <v>2.7635999999999998</v>
      </c>
      <c r="N302" s="43">
        <f t="shared" si="11"/>
        <v>2.911</v>
      </c>
      <c r="O302" s="43">
        <f t="shared" si="12"/>
        <v>2.8563000000000001</v>
      </c>
      <c r="P302" s="43">
        <f t="shared" si="13"/>
        <v>3.5651999999999999</v>
      </c>
      <c r="Q302" s="43">
        <f t="shared" si="14"/>
        <v>3.2237</v>
      </c>
      <c r="R302" s="43">
        <f t="shared" si="15"/>
        <v>3.6739999999999999</v>
      </c>
      <c r="S302" s="43">
        <f t="shared" si="16"/>
        <v>3.7595999999999998</v>
      </c>
      <c r="T302" s="43">
        <f t="shared" si="17"/>
        <v>3.7212999999999998</v>
      </c>
      <c r="V302" s="16" t="s">
        <v>74</v>
      </c>
      <c r="W302" s="43">
        <f t="shared" si="108"/>
        <v>1.8431</v>
      </c>
      <c r="X302" s="43">
        <f t="shared" si="18"/>
        <v>3.5958999999999999</v>
      </c>
      <c r="Y302" s="43">
        <f t="shared" si="19"/>
        <v>5.2885</v>
      </c>
      <c r="Z302" s="43">
        <f t="shared" si="20"/>
        <v>7.0862999999999996</v>
      </c>
      <c r="AA302" s="43">
        <f t="shared" si="21"/>
        <v>11.5434</v>
      </c>
      <c r="AB302" s="43">
        <f t="shared" si="22"/>
        <v>1.7777000000000001</v>
      </c>
      <c r="AC302" s="43">
        <f t="shared" si="23"/>
        <v>2.7399</v>
      </c>
      <c r="AD302" s="43">
        <f t="shared" si="24"/>
        <v>4.5983999999999998</v>
      </c>
      <c r="AE302" s="43">
        <f t="shared" si="25"/>
        <v>3.6766999999999999</v>
      </c>
      <c r="AF302" s="43">
        <f t="shared" si="26"/>
        <v>5.4546000000000001</v>
      </c>
      <c r="AG302" s="43">
        <f t="shared" si="27"/>
        <v>6.5403000000000002</v>
      </c>
      <c r="AH302" s="43">
        <f t="shared" si="28"/>
        <v>7.391</v>
      </c>
      <c r="AI302" s="43">
        <f t="shared" si="29"/>
        <v>7.2257999999999996</v>
      </c>
      <c r="AJ302" s="43">
        <f t="shared" si="30"/>
        <v>14.8108</v>
      </c>
      <c r="AK302" s="43">
        <f t="shared" si="31"/>
        <v>10.223599999999999</v>
      </c>
      <c r="AL302" s="43">
        <f t="shared" si="32"/>
        <v>17.293299999999999</v>
      </c>
      <c r="AM302" s="43">
        <f t="shared" si="33"/>
        <v>21.2318</v>
      </c>
      <c r="AN302" s="43">
        <f t="shared" si="34"/>
        <v>25.031400000000001</v>
      </c>
      <c r="AP302" s="16" t="s">
        <v>75</v>
      </c>
      <c r="AR302" s="13">
        <f t="shared" si="109"/>
        <v>2.1524315111203491</v>
      </c>
      <c r="AS302" s="13">
        <f t="shared" si="35"/>
        <v>2.2860797822374037</v>
      </c>
      <c r="AT302" s="13">
        <f t="shared" si="36"/>
        <v>2.433416339372898</v>
      </c>
      <c r="AU302" s="13">
        <f t="shared" si="37"/>
        <v>2.5919742116327957</v>
      </c>
      <c r="AV302" s="13">
        <f t="shared" si="38"/>
        <v>2.6664584691903839</v>
      </c>
      <c r="AW302" s="13">
        <f t="shared" si="39"/>
        <v>2.8432517926413543</v>
      </c>
      <c r="AX302" s="13">
        <f t="shared" si="40"/>
        <v>2.978229506460496</v>
      </c>
      <c r="AY302" s="13">
        <f t="shared" si="41"/>
        <v>3.0886227847207515</v>
      </c>
      <c r="AZ302" s="13">
        <f t="shared" si="42"/>
        <v>3.1990160629810074</v>
      </c>
      <c r="BA302" s="13">
        <f t="shared" si="43"/>
        <v>3.2815000959190792</v>
      </c>
      <c r="BB302" s="13">
        <f t="shared" si="44"/>
        <v>3.3559463812347401</v>
      </c>
      <c r="BC302" s="13">
        <f t="shared" si="45"/>
        <v>3.430392666550401</v>
      </c>
      <c r="BD302" s="13">
        <f t="shared" si="46"/>
        <v>3.5048389518660619</v>
      </c>
      <c r="BE302" s="13">
        <f t="shared" si="47"/>
        <v>3.5734920281973812</v>
      </c>
      <c r="BF302" s="13">
        <f t="shared" si="48"/>
        <v>3.6173188157099694</v>
      </c>
      <c r="BG302" s="13">
        <f t="shared" si="49"/>
        <v>3.661145603222558</v>
      </c>
      <c r="BH302" s="13">
        <f t="shared" si="50"/>
        <v>3.6893595328170625</v>
      </c>
      <c r="BI302" s="13">
        <f t="shared" si="51"/>
        <v>3.711093695569379</v>
      </c>
      <c r="BJ302" s="13">
        <f t="shared" si="52"/>
        <v>3.7328278583216958</v>
      </c>
      <c r="BK302" s="13">
        <f t="shared" si="53"/>
        <v>3.7545620210740127</v>
      </c>
      <c r="BL302" s="13">
        <f t="shared" si="54"/>
        <v>3.7518565375302662</v>
      </c>
      <c r="BM302" s="13">
        <f t="shared" si="55"/>
        <v>3.7417765291083271</v>
      </c>
      <c r="BN302" s="13">
        <f t="shared" si="56"/>
        <v>3.7316965206863881</v>
      </c>
      <c r="BO302" s="13">
        <f t="shared" si="57"/>
        <v>3.7314702531593267</v>
      </c>
      <c r="BQ302" s="16" t="s">
        <v>76</v>
      </c>
      <c r="BR302" s="13">
        <f t="shared" si="110"/>
        <v>2.4470825764491106</v>
      </c>
      <c r="BS302" s="13">
        <f t="shared" si="58"/>
        <v>2.4570825764491104</v>
      </c>
      <c r="BT302" s="13">
        <f t="shared" si="59"/>
        <v>2.5831665563669555</v>
      </c>
      <c r="BU302" s="13">
        <f t="shared" si="60"/>
        <v>2.7215197093229349</v>
      </c>
      <c r="BV302" s="13">
        <f t="shared" si="61"/>
        <v>2.8779654141557365</v>
      </c>
      <c r="BW302" s="13">
        <f t="shared" si="62"/>
        <v>3.0354566859494936</v>
      </c>
      <c r="BX302" s="13">
        <f t="shared" si="63"/>
        <v>3.1933719156747133</v>
      </c>
      <c r="BY302" s="13">
        <f t="shared" si="64"/>
        <v>3.3282362702205472</v>
      </c>
      <c r="BZ302" s="13">
        <f t="shared" si="65"/>
        <v>3.4609234434946488</v>
      </c>
      <c r="CA302" s="13">
        <f t="shared" si="66"/>
        <v>3.5936106167687512</v>
      </c>
      <c r="CB302" s="13">
        <f t="shared" si="67"/>
        <v>3.7262977900428531</v>
      </c>
      <c r="CC302" s="13">
        <f t="shared" si="68"/>
        <v>3.8018411649977017</v>
      </c>
      <c r="CD302" s="13">
        <f t="shared" si="69"/>
        <v>3.8701951413636317</v>
      </c>
      <c r="CE302" s="13">
        <f t="shared" si="70"/>
        <v>3.9313597191406426</v>
      </c>
      <c r="CF302" s="13">
        <f t="shared" si="71"/>
        <v>3.989758105596303</v>
      </c>
      <c r="CG302" s="13">
        <f t="shared" si="72"/>
        <v>4.0420325924913492</v>
      </c>
      <c r="CH302" s="13">
        <f t="shared" si="73"/>
        <v>4.0881831798257808</v>
      </c>
      <c r="CI302" s="13">
        <f t="shared" si="74"/>
        <v>4.1250872960159812</v>
      </c>
      <c r="CJ302" s="13">
        <f t="shared" si="75"/>
        <v>4.1526076294903804</v>
      </c>
      <c r="CK302" s="13">
        <f t="shared" si="76"/>
        <v>4.175709438012726</v>
      </c>
      <c r="CL302" s="13">
        <f t="shared" si="77"/>
        <v>4.194392721583017</v>
      </c>
      <c r="CM302" s="13">
        <f t="shared" si="78"/>
        <v>4.2068921225256579</v>
      </c>
      <c r="CN302" s="13">
        <f t="shared" si="79"/>
        <v>4.2130286892334476</v>
      </c>
      <c r="CO302" s="13">
        <f t="shared" si="80"/>
        <v>4.2128024217063862</v>
      </c>
      <c r="CP302" s="13">
        <f t="shared" si="81"/>
        <v>4.2081840681234493</v>
      </c>
      <c r="CQ302" s="13">
        <f t="shared" si="82"/>
        <v>4.1981840681234495</v>
      </c>
      <c r="CR302" s="13">
        <f t="shared" si="83"/>
        <v>4.1981840681234495</v>
      </c>
      <c r="CS302" s="13">
        <f t="shared" si="84"/>
        <v>4.1881840681234479</v>
      </c>
      <c r="CT302" s="13">
        <f t="shared" si="85"/>
        <v>4.1781840681234481</v>
      </c>
      <c r="CU302" s="13">
        <f t="shared" si="86"/>
        <v>4.1781840681234481</v>
      </c>
      <c r="CV302" s="13">
        <f t="shared" si="87"/>
        <v>4.1581840681234485</v>
      </c>
      <c r="CW302" s="13">
        <f t="shared" si="88"/>
        <v>4.138184068123449</v>
      </c>
      <c r="CX302" s="13">
        <f t="shared" si="89"/>
        <v>4.1281840681234492</v>
      </c>
      <c r="CY302" s="13">
        <f t="shared" si="90"/>
        <v>4.1081840681234496</v>
      </c>
      <c r="CZ302" s="13">
        <f t="shared" si="91"/>
        <v>4.098184068123448</v>
      </c>
      <c r="DA302" s="13">
        <f t="shared" si="92"/>
        <v>4.0881840681234483</v>
      </c>
      <c r="DB302" s="13">
        <f t="shared" si="93"/>
        <v>4.0781840681234485</v>
      </c>
      <c r="DC302" s="13">
        <f t="shared" si="94"/>
        <v>4.0681840681234487</v>
      </c>
      <c r="DD302" s="13">
        <f t="shared" si="95"/>
        <v>4.0581840681234489</v>
      </c>
      <c r="DE302" s="13">
        <f t="shared" si="96"/>
        <v>4.0481840681234491</v>
      </c>
      <c r="DF302" s="13">
        <f t="shared" si="97"/>
        <v>4.0181840681234497</v>
      </c>
      <c r="DG302" s="13">
        <f t="shared" si="98"/>
        <v>3.9981840681234488</v>
      </c>
      <c r="DH302" s="13">
        <f t="shared" si="99"/>
        <v>3.9781840681234493</v>
      </c>
      <c r="DI302" s="13">
        <f t="shared" si="100"/>
        <v>3.9581840681234497</v>
      </c>
      <c r="DJ302" s="13">
        <f t="shared" si="101"/>
        <v>3.9381840681234492</v>
      </c>
      <c r="DK302" s="13">
        <f t="shared" si="102"/>
        <v>3.9281840681234486</v>
      </c>
      <c r="DL302" s="13">
        <f t="shared" si="103"/>
        <v>3.908184068123449</v>
      </c>
      <c r="DM302" s="13">
        <f t="shared" si="104"/>
        <v>3.8881840681234494</v>
      </c>
      <c r="DN302" s="13">
        <f t="shared" si="105"/>
        <v>3.8781840681234496</v>
      </c>
      <c r="DO302" s="13">
        <f t="shared" si="106"/>
        <v>3.8581840681234492</v>
      </c>
    </row>
    <row r="303" spans="1:119" s="16" customFormat="1" x14ac:dyDescent="0.2">
      <c r="A303" s="12">
        <v>46446</v>
      </c>
      <c r="B303" s="16" t="s">
        <v>73</v>
      </c>
      <c r="C303" s="43">
        <f t="shared" si="107"/>
        <v>2.4373</v>
      </c>
      <c r="D303" s="43">
        <f t="shared" si="1"/>
        <v>2.6583000000000001</v>
      </c>
      <c r="E303" s="43">
        <f t="shared" si="2"/>
        <v>2.9230999999999998</v>
      </c>
      <c r="F303" s="43">
        <f t="shared" si="3"/>
        <v>3.2069999999999999</v>
      </c>
      <c r="G303" s="43">
        <f t="shared" si="4"/>
        <v>3.7984</v>
      </c>
      <c r="H303" s="43">
        <f t="shared" si="5"/>
        <v>2.1181000000000001</v>
      </c>
      <c r="I303" s="43">
        <f t="shared" si="6"/>
        <v>2.2667000000000002</v>
      </c>
      <c r="J303" s="43">
        <f t="shared" si="7"/>
        <v>2.6128</v>
      </c>
      <c r="K303" s="43">
        <f t="shared" si="8"/>
        <v>2.3365</v>
      </c>
      <c r="L303" s="43">
        <f t="shared" si="9"/>
        <v>2.5684</v>
      </c>
      <c r="M303" s="43">
        <f t="shared" si="10"/>
        <v>2.7635999999999998</v>
      </c>
      <c r="N303" s="43">
        <f t="shared" si="11"/>
        <v>2.911</v>
      </c>
      <c r="O303" s="43">
        <f t="shared" si="12"/>
        <v>2.8563000000000001</v>
      </c>
      <c r="P303" s="43">
        <f t="shared" si="13"/>
        <v>3.5651999999999999</v>
      </c>
      <c r="Q303" s="43">
        <f t="shared" si="14"/>
        <v>3.2237</v>
      </c>
      <c r="R303" s="43">
        <f t="shared" si="15"/>
        <v>3.6739999999999999</v>
      </c>
      <c r="S303" s="43">
        <f t="shared" si="16"/>
        <v>3.7595999999999998</v>
      </c>
      <c r="T303" s="43">
        <f t="shared" si="17"/>
        <v>3.7212999999999998</v>
      </c>
      <c r="V303" s="16" t="s">
        <v>74</v>
      </c>
      <c r="W303" s="43">
        <f t="shared" si="108"/>
        <v>1.8431</v>
      </c>
      <c r="X303" s="43">
        <f t="shared" si="18"/>
        <v>3.5958999999999999</v>
      </c>
      <c r="Y303" s="43">
        <f t="shared" si="19"/>
        <v>5.2885</v>
      </c>
      <c r="Z303" s="43">
        <f t="shared" si="20"/>
        <v>7.0862999999999996</v>
      </c>
      <c r="AA303" s="43">
        <f t="shared" si="21"/>
        <v>11.5434</v>
      </c>
      <c r="AB303" s="43">
        <f t="shared" si="22"/>
        <v>1.7777000000000001</v>
      </c>
      <c r="AC303" s="43">
        <f t="shared" si="23"/>
        <v>2.7399</v>
      </c>
      <c r="AD303" s="43">
        <f t="shared" si="24"/>
        <v>4.5983999999999998</v>
      </c>
      <c r="AE303" s="43">
        <f t="shared" si="25"/>
        <v>3.6766999999999999</v>
      </c>
      <c r="AF303" s="43">
        <f t="shared" si="26"/>
        <v>5.4546000000000001</v>
      </c>
      <c r="AG303" s="43">
        <f t="shared" si="27"/>
        <v>6.5403000000000002</v>
      </c>
      <c r="AH303" s="43">
        <f t="shared" si="28"/>
        <v>7.391</v>
      </c>
      <c r="AI303" s="43">
        <f t="shared" si="29"/>
        <v>7.2257999999999996</v>
      </c>
      <c r="AJ303" s="43">
        <f t="shared" si="30"/>
        <v>14.8108</v>
      </c>
      <c r="AK303" s="43">
        <f t="shared" si="31"/>
        <v>10.223599999999999</v>
      </c>
      <c r="AL303" s="43">
        <f t="shared" si="32"/>
        <v>17.293299999999999</v>
      </c>
      <c r="AM303" s="43">
        <f t="shared" si="33"/>
        <v>21.2318</v>
      </c>
      <c r="AN303" s="43">
        <f t="shared" si="34"/>
        <v>25.031400000000001</v>
      </c>
      <c r="AP303" s="16" t="s">
        <v>75</v>
      </c>
      <c r="AR303" s="13">
        <f t="shared" si="109"/>
        <v>2.1524315111203491</v>
      </c>
      <c r="AS303" s="13">
        <f t="shared" si="35"/>
        <v>2.2860797822374037</v>
      </c>
      <c r="AT303" s="13">
        <f t="shared" si="36"/>
        <v>2.433416339372898</v>
      </c>
      <c r="AU303" s="13">
        <f t="shared" si="37"/>
        <v>2.5919742116327957</v>
      </c>
      <c r="AV303" s="13">
        <f t="shared" si="38"/>
        <v>2.6664584691903839</v>
      </c>
      <c r="AW303" s="13">
        <f t="shared" si="39"/>
        <v>2.8432517926413543</v>
      </c>
      <c r="AX303" s="13">
        <f t="shared" si="40"/>
        <v>2.978229506460496</v>
      </c>
      <c r="AY303" s="13">
        <f t="shared" si="41"/>
        <v>3.0886227847207515</v>
      </c>
      <c r="AZ303" s="13">
        <f t="shared" si="42"/>
        <v>3.1990160629810074</v>
      </c>
      <c r="BA303" s="13">
        <f t="shared" si="43"/>
        <v>3.2815000959190792</v>
      </c>
      <c r="BB303" s="13">
        <f t="shared" si="44"/>
        <v>3.3559463812347401</v>
      </c>
      <c r="BC303" s="13">
        <f t="shared" si="45"/>
        <v>3.430392666550401</v>
      </c>
      <c r="BD303" s="13">
        <f t="shared" si="46"/>
        <v>3.5048389518660619</v>
      </c>
      <c r="BE303" s="13">
        <f t="shared" si="47"/>
        <v>3.5734920281973812</v>
      </c>
      <c r="BF303" s="13">
        <f t="shared" si="48"/>
        <v>3.6173188157099694</v>
      </c>
      <c r="BG303" s="13">
        <f t="shared" si="49"/>
        <v>3.661145603222558</v>
      </c>
      <c r="BH303" s="13">
        <f t="shared" si="50"/>
        <v>3.6893595328170625</v>
      </c>
      <c r="BI303" s="13">
        <f t="shared" si="51"/>
        <v>3.711093695569379</v>
      </c>
      <c r="BJ303" s="13">
        <f t="shared" si="52"/>
        <v>3.7328278583216958</v>
      </c>
      <c r="BK303" s="13">
        <f t="shared" si="53"/>
        <v>3.7545620210740127</v>
      </c>
      <c r="BL303" s="13">
        <f t="shared" si="54"/>
        <v>3.7518565375302662</v>
      </c>
      <c r="BM303" s="13">
        <f t="shared" si="55"/>
        <v>3.7417765291083271</v>
      </c>
      <c r="BN303" s="13">
        <f t="shared" si="56"/>
        <v>3.7316965206863881</v>
      </c>
      <c r="BO303" s="13">
        <f t="shared" si="57"/>
        <v>3.7314702531593267</v>
      </c>
      <c r="BQ303" s="16" t="s">
        <v>76</v>
      </c>
      <c r="BR303" s="13">
        <f t="shared" si="110"/>
        <v>2.4470825764491106</v>
      </c>
      <c r="BS303" s="13">
        <f t="shared" si="58"/>
        <v>2.4570825764491104</v>
      </c>
      <c r="BT303" s="13">
        <f t="shared" si="59"/>
        <v>2.5831665563669555</v>
      </c>
      <c r="BU303" s="13">
        <f t="shared" si="60"/>
        <v>2.7215197093229349</v>
      </c>
      <c r="BV303" s="13">
        <f t="shared" si="61"/>
        <v>2.8779654141557365</v>
      </c>
      <c r="BW303" s="13">
        <f t="shared" si="62"/>
        <v>3.0354566859494936</v>
      </c>
      <c r="BX303" s="13">
        <f t="shared" si="63"/>
        <v>3.1933719156747133</v>
      </c>
      <c r="BY303" s="13">
        <f t="shared" si="64"/>
        <v>3.3282362702205472</v>
      </c>
      <c r="BZ303" s="13">
        <f t="shared" si="65"/>
        <v>3.4609234434946488</v>
      </c>
      <c r="CA303" s="13">
        <f t="shared" si="66"/>
        <v>3.5936106167687512</v>
      </c>
      <c r="CB303" s="13">
        <f t="shared" si="67"/>
        <v>3.7262977900428531</v>
      </c>
      <c r="CC303" s="13">
        <f t="shared" si="68"/>
        <v>3.8018411649977017</v>
      </c>
      <c r="CD303" s="13">
        <f t="shared" si="69"/>
        <v>3.8701951413636317</v>
      </c>
      <c r="CE303" s="13">
        <f t="shared" si="70"/>
        <v>3.9313597191406426</v>
      </c>
      <c r="CF303" s="13">
        <f t="shared" si="71"/>
        <v>3.989758105596303</v>
      </c>
      <c r="CG303" s="13">
        <f t="shared" si="72"/>
        <v>4.0420325924913492</v>
      </c>
      <c r="CH303" s="13">
        <f t="shared" si="73"/>
        <v>4.0881831798257808</v>
      </c>
      <c r="CI303" s="13">
        <f t="shared" si="74"/>
        <v>4.1250872960159812</v>
      </c>
      <c r="CJ303" s="13">
        <f t="shared" si="75"/>
        <v>4.1526076294903804</v>
      </c>
      <c r="CK303" s="13">
        <f t="shared" si="76"/>
        <v>4.175709438012726</v>
      </c>
      <c r="CL303" s="13">
        <f t="shared" si="77"/>
        <v>4.194392721583017</v>
      </c>
      <c r="CM303" s="13">
        <f t="shared" si="78"/>
        <v>4.2068921225256579</v>
      </c>
      <c r="CN303" s="13">
        <f t="shared" si="79"/>
        <v>4.2130286892334476</v>
      </c>
      <c r="CO303" s="13">
        <f t="shared" si="80"/>
        <v>4.2128024217063862</v>
      </c>
      <c r="CP303" s="13">
        <f t="shared" si="81"/>
        <v>4.2081840681234493</v>
      </c>
      <c r="CQ303" s="13">
        <f t="shared" si="82"/>
        <v>4.1981840681234495</v>
      </c>
      <c r="CR303" s="13">
        <f t="shared" si="83"/>
        <v>4.1981840681234495</v>
      </c>
      <c r="CS303" s="13">
        <f t="shared" si="84"/>
        <v>4.1881840681234479</v>
      </c>
      <c r="CT303" s="13">
        <f t="shared" si="85"/>
        <v>4.1781840681234481</v>
      </c>
      <c r="CU303" s="13">
        <f t="shared" si="86"/>
        <v>4.1781840681234481</v>
      </c>
      <c r="CV303" s="13">
        <f t="shared" si="87"/>
        <v>4.1581840681234485</v>
      </c>
      <c r="CW303" s="13">
        <f t="shared" si="88"/>
        <v>4.138184068123449</v>
      </c>
      <c r="CX303" s="13">
        <f t="shared" si="89"/>
        <v>4.1281840681234492</v>
      </c>
      <c r="CY303" s="13">
        <f t="shared" si="90"/>
        <v>4.1081840681234496</v>
      </c>
      <c r="CZ303" s="13">
        <f t="shared" si="91"/>
        <v>4.098184068123448</v>
      </c>
      <c r="DA303" s="13">
        <f t="shared" si="92"/>
        <v>4.0881840681234483</v>
      </c>
      <c r="DB303" s="13">
        <f t="shared" si="93"/>
        <v>4.0781840681234485</v>
      </c>
      <c r="DC303" s="13">
        <f t="shared" si="94"/>
        <v>4.0681840681234487</v>
      </c>
      <c r="DD303" s="13">
        <f t="shared" si="95"/>
        <v>4.0581840681234489</v>
      </c>
      <c r="DE303" s="13">
        <f t="shared" si="96"/>
        <v>4.0481840681234491</v>
      </c>
      <c r="DF303" s="13">
        <f t="shared" si="97"/>
        <v>4.0181840681234497</v>
      </c>
      <c r="DG303" s="13">
        <f t="shared" si="98"/>
        <v>3.9981840681234488</v>
      </c>
      <c r="DH303" s="13">
        <f t="shared" si="99"/>
        <v>3.9781840681234493</v>
      </c>
      <c r="DI303" s="13">
        <f t="shared" si="100"/>
        <v>3.9581840681234497</v>
      </c>
      <c r="DJ303" s="13">
        <f t="shared" si="101"/>
        <v>3.9381840681234492</v>
      </c>
      <c r="DK303" s="13">
        <f t="shared" si="102"/>
        <v>3.9281840681234486</v>
      </c>
      <c r="DL303" s="13">
        <f t="shared" si="103"/>
        <v>3.908184068123449</v>
      </c>
      <c r="DM303" s="13">
        <f t="shared" si="104"/>
        <v>3.8881840681234494</v>
      </c>
      <c r="DN303" s="13">
        <f t="shared" si="105"/>
        <v>3.8781840681234496</v>
      </c>
      <c r="DO303" s="13">
        <f t="shared" si="106"/>
        <v>3.8581840681234492</v>
      </c>
    </row>
    <row r="304" spans="1:119" s="16" customFormat="1" x14ac:dyDescent="0.2">
      <c r="A304" s="12">
        <v>46477</v>
      </c>
      <c r="B304" s="16" t="s">
        <v>73</v>
      </c>
      <c r="C304" s="43">
        <f t="shared" si="107"/>
        <v>2.4373</v>
      </c>
      <c r="D304" s="43">
        <f t="shared" si="1"/>
        <v>2.6583000000000001</v>
      </c>
      <c r="E304" s="43">
        <f t="shared" si="2"/>
        <v>2.9230999999999998</v>
      </c>
      <c r="F304" s="43">
        <f t="shared" si="3"/>
        <v>3.2069999999999999</v>
      </c>
      <c r="G304" s="43">
        <f t="shared" si="4"/>
        <v>3.7984</v>
      </c>
      <c r="H304" s="43">
        <f t="shared" si="5"/>
        <v>2.1181000000000001</v>
      </c>
      <c r="I304" s="43">
        <f t="shared" si="6"/>
        <v>2.2667000000000002</v>
      </c>
      <c r="J304" s="43">
        <f t="shared" si="7"/>
        <v>2.6128</v>
      </c>
      <c r="K304" s="43">
        <f t="shared" si="8"/>
        <v>2.3365</v>
      </c>
      <c r="L304" s="43">
        <f t="shared" si="9"/>
        <v>2.5684</v>
      </c>
      <c r="M304" s="43">
        <f t="shared" si="10"/>
        <v>2.7635999999999998</v>
      </c>
      <c r="N304" s="43">
        <f t="shared" si="11"/>
        <v>2.911</v>
      </c>
      <c r="O304" s="43">
        <f t="shared" si="12"/>
        <v>2.8563000000000001</v>
      </c>
      <c r="P304" s="43">
        <f t="shared" si="13"/>
        <v>3.5651999999999999</v>
      </c>
      <c r="Q304" s="43">
        <f t="shared" si="14"/>
        <v>3.2237</v>
      </c>
      <c r="R304" s="43">
        <f t="shared" si="15"/>
        <v>3.6739999999999999</v>
      </c>
      <c r="S304" s="43">
        <f t="shared" si="16"/>
        <v>3.7595999999999998</v>
      </c>
      <c r="T304" s="43">
        <f t="shared" si="17"/>
        <v>3.7212999999999998</v>
      </c>
      <c r="V304" s="16" t="s">
        <v>74</v>
      </c>
      <c r="W304" s="43">
        <f t="shared" si="108"/>
        <v>1.8431</v>
      </c>
      <c r="X304" s="43">
        <f t="shared" si="18"/>
        <v>3.5958999999999999</v>
      </c>
      <c r="Y304" s="43">
        <f t="shared" si="19"/>
        <v>5.2885</v>
      </c>
      <c r="Z304" s="43">
        <f t="shared" si="20"/>
        <v>7.0862999999999996</v>
      </c>
      <c r="AA304" s="43">
        <f t="shared" si="21"/>
        <v>11.5434</v>
      </c>
      <c r="AB304" s="43">
        <f t="shared" si="22"/>
        <v>1.7777000000000001</v>
      </c>
      <c r="AC304" s="43">
        <f t="shared" si="23"/>
        <v>2.7399</v>
      </c>
      <c r="AD304" s="43">
        <f t="shared" si="24"/>
        <v>4.5983999999999998</v>
      </c>
      <c r="AE304" s="43">
        <f t="shared" si="25"/>
        <v>3.6766999999999999</v>
      </c>
      <c r="AF304" s="43">
        <f t="shared" si="26"/>
        <v>5.4546000000000001</v>
      </c>
      <c r="AG304" s="43">
        <f t="shared" si="27"/>
        <v>6.5403000000000002</v>
      </c>
      <c r="AH304" s="43">
        <f t="shared" si="28"/>
        <v>7.391</v>
      </c>
      <c r="AI304" s="43">
        <f t="shared" si="29"/>
        <v>7.2257999999999996</v>
      </c>
      <c r="AJ304" s="43">
        <f t="shared" si="30"/>
        <v>14.8108</v>
      </c>
      <c r="AK304" s="43">
        <f t="shared" si="31"/>
        <v>10.223599999999999</v>
      </c>
      <c r="AL304" s="43">
        <f t="shared" si="32"/>
        <v>17.293299999999999</v>
      </c>
      <c r="AM304" s="43">
        <f t="shared" si="33"/>
        <v>21.2318</v>
      </c>
      <c r="AN304" s="43">
        <f t="shared" si="34"/>
        <v>25.031400000000001</v>
      </c>
      <c r="AP304" s="16" t="s">
        <v>75</v>
      </c>
      <c r="AR304" s="13">
        <f t="shared" si="109"/>
        <v>2.1524315111203491</v>
      </c>
      <c r="AS304" s="13">
        <f t="shared" si="35"/>
        <v>2.2860797822374037</v>
      </c>
      <c r="AT304" s="13">
        <f t="shared" si="36"/>
        <v>2.433416339372898</v>
      </c>
      <c r="AU304" s="13">
        <f t="shared" si="37"/>
        <v>2.5919742116327957</v>
      </c>
      <c r="AV304" s="13">
        <f t="shared" si="38"/>
        <v>2.6664584691903839</v>
      </c>
      <c r="AW304" s="13">
        <f t="shared" si="39"/>
        <v>2.8432517926413543</v>
      </c>
      <c r="AX304" s="13">
        <f t="shared" si="40"/>
        <v>2.978229506460496</v>
      </c>
      <c r="AY304" s="13">
        <f t="shared" si="41"/>
        <v>3.0886227847207515</v>
      </c>
      <c r="AZ304" s="13">
        <f t="shared" si="42"/>
        <v>3.1990160629810074</v>
      </c>
      <c r="BA304" s="13">
        <f t="shared" si="43"/>
        <v>3.2815000959190792</v>
      </c>
      <c r="BB304" s="13">
        <f t="shared" si="44"/>
        <v>3.3559463812347401</v>
      </c>
      <c r="BC304" s="13">
        <f t="shared" si="45"/>
        <v>3.430392666550401</v>
      </c>
      <c r="BD304" s="13">
        <f t="shared" si="46"/>
        <v>3.5048389518660619</v>
      </c>
      <c r="BE304" s="13">
        <f t="shared" si="47"/>
        <v>3.5734920281973812</v>
      </c>
      <c r="BF304" s="13">
        <f t="shared" si="48"/>
        <v>3.6173188157099694</v>
      </c>
      <c r="BG304" s="13">
        <f t="shared" si="49"/>
        <v>3.661145603222558</v>
      </c>
      <c r="BH304" s="13">
        <f t="shared" si="50"/>
        <v>3.6893595328170625</v>
      </c>
      <c r="BI304" s="13">
        <f t="shared" si="51"/>
        <v>3.711093695569379</v>
      </c>
      <c r="BJ304" s="13">
        <f t="shared" si="52"/>
        <v>3.7328278583216958</v>
      </c>
      <c r="BK304" s="13">
        <f t="shared" si="53"/>
        <v>3.7545620210740127</v>
      </c>
      <c r="BL304" s="13">
        <f t="shared" si="54"/>
        <v>3.7518565375302662</v>
      </c>
      <c r="BM304" s="13">
        <f t="shared" si="55"/>
        <v>3.7417765291083271</v>
      </c>
      <c r="BN304" s="13">
        <f t="shared" si="56"/>
        <v>3.7316965206863881</v>
      </c>
      <c r="BO304" s="13">
        <f t="shared" si="57"/>
        <v>3.7314702531593267</v>
      </c>
      <c r="BQ304" s="16" t="s">
        <v>76</v>
      </c>
      <c r="BR304" s="13">
        <f t="shared" si="110"/>
        <v>2.4470825764491106</v>
      </c>
      <c r="BS304" s="13">
        <f t="shared" si="58"/>
        <v>2.4570825764491104</v>
      </c>
      <c r="BT304" s="13">
        <f t="shared" si="59"/>
        <v>2.5831665563669555</v>
      </c>
      <c r="BU304" s="13">
        <f t="shared" si="60"/>
        <v>2.7215197093229349</v>
      </c>
      <c r="BV304" s="13">
        <f t="shared" si="61"/>
        <v>2.8779654141557365</v>
      </c>
      <c r="BW304" s="13">
        <f t="shared" si="62"/>
        <v>3.0354566859494936</v>
      </c>
      <c r="BX304" s="13">
        <f t="shared" si="63"/>
        <v>3.1933719156747133</v>
      </c>
      <c r="BY304" s="13">
        <f t="shared" si="64"/>
        <v>3.3282362702205472</v>
      </c>
      <c r="BZ304" s="13">
        <f t="shared" si="65"/>
        <v>3.4609234434946488</v>
      </c>
      <c r="CA304" s="13">
        <f t="shared" si="66"/>
        <v>3.5936106167687512</v>
      </c>
      <c r="CB304" s="13">
        <f t="shared" si="67"/>
        <v>3.7262977900428531</v>
      </c>
      <c r="CC304" s="13">
        <f t="shared" si="68"/>
        <v>3.8018411649977017</v>
      </c>
      <c r="CD304" s="13">
        <f t="shared" si="69"/>
        <v>3.8701951413636317</v>
      </c>
      <c r="CE304" s="13">
        <f t="shared" si="70"/>
        <v>3.9313597191406426</v>
      </c>
      <c r="CF304" s="13">
        <f t="shared" si="71"/>
        <v>3.989758105596303</v>
      </c>
      <c r="CG304" s="13">
        <f t="shared" si="72"/>
        <v>4.0420325924913492</v>
      </c>
      <c r="CH304" s="13">
        <f t="shared" si="73"/>
        <v>4.0881831798257808</v>
      </c>
      <c r="CI304" s="13">
        <f t="shared" si="74"/>
        <v>4.1250872960159812</v>
      </c>
      <c r="CJ304" s="13">
        <f t="shared" si="75"/>
        <v>4.1526076294903804</v>
      </c>
      <c r="CK304" s="13">
        <f t="shared" si="76"/>
        <v>4.175709438012726</v>
      </c>
      <c r="CL304" s="13">
        <f t="shared" si="77"/>
        <v>4.194392721583017</v>
      </c>
      <c r="CM304" s="13">
        <f t="shared" si="78"/>
        <v>4.2068921225256579</v>
      </c>
      <c r="CN304" s="13">
        <f t="shared" si="79"/>
        <v>4.2130286892334476</v>
      </c>
      <c r="CO304" s="13">
        <f t="shared" si="80"/>
        <v>4.2128024217063862</v>
      </c>
      <c r="CP304" s="13">
        <f t="shared" si="81"/>
        <v>4.2081840681234493</v>
      </c>
      <c r="CQ304" s="13">
        <f t="shared" si="82"/>
        <v>4.1981840681234495</v>
      </c>
      <c r="CR304" s="13">
        <f t="shared" si="83"/>
        <v>4.1981840681234495</v>
      </c>
      <c r="CS304" s="13">
        <f t="shared" si="84"/>
        <v>4.1881840681234479</v>
      </c>
      <c r="CT304" s="13">
        <f t="shared" si="85"/>
        <v>4.1781840681234481</v>
      </c>
      <c r="CU304" s="13">
        <f t="shared" si="86"/>
        <v>4.1781840681234481</v>
      </c>
      <c r="CV304" s="13">
        <f t="shared" si="87"/>
        <v>4.1581840681234485</v>
      </c>
      <c r="CW304" s="13">
        <f t="shared" si="88"/>
        <v>4.138184068123449</v>
      </c>
      <c r="CX304" s="13">
        <f t="shared" si="89"/>
        <v>4.1281840681234492</v>
      </c>
      <c r="CY304" s="13">
        <f t="shared" si="90"/>
        <v>4.1081840681234496</v>
      </c>
      <c r="CZ304" s="13">
        <f t="shared" si="91"/>
        <v>4.098184068123448</v>
      </c>
      <c r="DA304" s="13">
        <f t="shared" si="92"/>
        <v>4.0881840681234483</v>
      </c>
      <c r="DB304" s="13">
        <f t="shared" si="93"/>
        <v>4.0781840681234485</v>
      </c>
      <c r="DC304" s="13">
        <f t="shared" si="94"/>
        <v>4.0681840681234487</v>
      </c>
      <c r="DD304" s="13">
        <f t="shared" si="95"/>
        <v>4.0581840681234489</v>
      </c>
      <c r="DE304" s="13">
        <f t="shared" si="96"/>
        <v>4.0481840681234491</v>
      </c>
      <c r="DF304" s="13">
        <f t="shared" si="97"/>
        <v>4.0181840681234497</v>
      </c>
      <c r="DG304" s="13">
        <f t="shared" si="98"/>
        <v>3.9981840681234488</v>
      </c>
      <c r="DH304" s="13">
        <f t="shared" si="99"/>
        <v>3.9781840681234493</v>
      </c>
      <c r="DI304" s="13">
        <f t="shared" si="100"/>
        <v>3.9581840681234497</v>
      </c>
      <c r="DJ304" s="13">
        <f t="shared" si="101"/>
        <v>3.9381840681234492</v>
      </c>
      <c r="DK304" s="13">
        <f t="shared" si="102"/>
        <v>3.9281840681234486</v>
      </c>
      <c r="DL304" s="13">
        <f t="shared" si="103"/>
        <v>3.908184068123449</v>
      </c>
      <c r="DM304" s="13">
        <f t="shared" si="104"/>
        <v>3.8881840681234494</v>
      </c>
      <c r="DN304" s="13">
        <f t="shared" si="105"/>
        <v>3.8781840681234496</v>
      </c>
      <c r="DO304" s="13">
        <f t="shared" si="106"/>
        <v>3.8581840681234492</v>
      </c>
    </row>
    <row r="305" spans="1:119" s="16" customFormat="1" x14ac:dyDescent="0.2">
      <c r="A305" s="12">
        <v>46507</v>
      </c>
      <c r="B305" s="16" t="s">
        <v>73</v>
      </c>
      <c r="C305" s="43">
        <f t="shared" si="107"/>
        <v>2.4373</v>
      </c>
      <c r="D305" s="43">
        <f t="shared" si="1"/>
        <v>2.6583000000000001</v>
      </c>
      <c r="E305" s="43">
        <f t="shared" si="2"/>
        <v>2.9230999999999998</v>
      </c>
      <c r="F305" s="43">
        <f t="shared" si="3"/>
        <v>3.2069999999999999</v>
      </c>
      <c r="G305" s="43">
        <f t="shared" si="4"/>
        <v>3.7984</v>
      </c>
      <c r="H305" s="43">
        <f t="shared" si="5"/>
        <v>2.1181000000000001</v>
      </c>
      <c r="I305" s="43">
        <f t="shared" si="6"/>
        <v>2.2667000000000002</v>
      </c>
      <c r="J305" s="43">
        <f t="shared" si="7"/>
        <v>2.6128</v>
      </c>
      <c r="K305" s="43">
        <f t="shared" si="8"/>
        <v>2.3365</v>
      </c>
      <c r="L305" s="43">
        <f t="shared" si="9"/>
        <v>2.5684</v>
      </c>
      <c r="M305" s="43">
        <f t="shared" si="10"/>
        <v>2.7635999999999998</v>
      </c>
      <c r="N305" s="43">
        <f t="shared" si="11"/>
        <v>2.911</v>
      </c>
      <c r="O305" s="43">
        <f t="shared" si="12"/>
        <v>2.8563000000000001</v>
      </c>
      <c r="P305" s="43">
        <f t="shared" si="13"/>
        <v>3.5651999999999999</v>
      </c>
      <c r="Q305" s="43">
        <f t="shared" si="14"/>
        <v>3.2237</v>
      </c>
      <c r="R305" s="43">
        <f t="shared" si="15"/>
        <v>3.6739999999999999</v>
      </c>
      <c r="S305" s="43">
        <f t="shared" si="16"/>
        <v>3.7595999999999998</v>
      </c>
      <c r="T305" s="43">
        <f t="shared" si="17"/>
        <v>3.7212999999999998</v>
      </c>
      <c r="V305" s="16" t="s">
        <v>74</v>
      </c>
      <c r="W305" s="43">
        <f t="shared" si="108"/>
        <v>1.8431</v>
      </c>
      <c r="X305" s="43">
        <f t="shared" si="18"/>
        <v>3.5958999999999999</v>
      </c>
      <c r="Y305" s="43">
        <f t="shared" si="19"/>
        <v>5.2885</v>
      </c>
      <c r="Z305" s="43">
        <f t="shared" si="20"/>
        <v>7.0862999999999996</v>
      </c>
      <c r="AA305" s="43">
        <f t="shared" si="21"/>
        <v>11.5434</v>
      </c>
      <c r="AB305" s="43">
        <f t="shared" si="22"/>
        <v>1.7777000000000001</v>
      </c>
      <c r="AC305" s="43">
        <f t="shared" si="23"/>
        <v>2.7399</v>
      </c>
      <c r="AD305" s="43">
        <f t="shared" si="24"/>
        <v>4.5983999999999998</v>
      </c>
      <c r="AE305" s="43">
        <f t="shared" si="25"/>
        <v>3.6766999999999999</v>
      </c>
      <c r="AF305" s="43">
        <f t="shared" si="26"/>
        <v>5.4546000000000001</v>
      </c>
      <c r="AG305" s="43">
        <f t="shared" si="27"/>
        <v>6.5403000000000002</v>
      </c>
      <c r="AH305" s="43">
        <f t="shared" si="28"/>
        <v>7.391</v>
      </c>
      <c r="AI305" s="43">
        <f t="shared" si="29"/>
        <v>7.2257999999999996</v>
      </c>
      <c r="AJ305" s="43">
        <f t="shared" si="30"/>
        <v>14.8108</v>
      </c>
      <c r="AK305" s="43">
        <f t="shared" si="31"/>
        <v>10.223599999999999</v>
      </c>
      <c r="AL305" s="43">
        <f t="shared" si="32"/>
        <v>17.293299999999999</v>
      </c>
      <c r="AM305" s="43">
        <f t="shared" si="33"/>
        <v>21.2318</v>
      </c>
      <c r="AN305" s="43">
        <f t="shared" si="34"/>
        <v>25.031400000000001</v>
      </c>
      <c r="AP305" s="16" t="s">
        <v>75</v>
      </c>
      <c r="AR305" s="13">
        <f t="shared" si="109"/>
        <v>2.1524315111203491</v>
      </c>
      <c r="AS305" s="13">
        <f t="shared" si="35"/>
        <v>2.2860797822374037</v>
      </c>
      <c r="AT305" s="13">
        <f t="shared" si="36"/>
        <v>2.433416339372898</v>
      </c>
      <c r="AU305" s="13">
        <f t="shared" si="37"/>
        <v>2.5919742116327957</v>
      </c>
      <c r="AV305" s="13">
        <f t="shared" si="38"/>
        <v>2.6664584691903839</v>
      </c>
      <c r="AW305" s="13">
        <f t="shared" si="39"/>
        <v>2.8432517926413543</v>
      </c>
      <c r="AX305" s="13">
        <f t="shared" si="40"/>
        <v>2.978229506460496</v>
      </c>
      <c r="AY305" s="13">
        <f t="shared" si="41"/>
        <v>3.0886227847207515</v>
      </c>
      <c r="AZ305" s="13">
        <f t="shared" si="42"/>
        <v>3.1990160629810074</v>
      </c>
      <c r="BA305" s="13">
        <f t="shared" si="43"/>
        <v>3.2815000959190792</v>
      </c>
      <c r="BB305" s="13">
        <f t="shared" si="44"/>
        <v>3.3559463812347401</v>
      </c>
      <c r="BC305" s="13">
        <f t="shared" si="45"/>
        <v>3.430392666550401</v>
      </c>
      <c r="BD305" s="13">
        <f t="shared" si="46"/>
        <v>3.5048389518660619</v>
      </c>
      <c r="BE305" s="13">
        <f t="shared" si="47"/>
        <v>3.5734920281973812</v>
      </c>
      <c r="BF305" s="13">
        <f t="shared" si="48"/>
        <v>3.6173188157099694</v>
      </c>
      <c r="BG305" s="13">
        <f t="shared" si="49"/>
        <v>3.661145603222558</v>
      </c>
      <c r="BH305" s="13">
        <f t="shared" si="50"/>
        <v>3.6893595328170625</v>
      </c>
      <c r="BI305" s="13">
        <f t="shared" si="51"/>
        <v>3.711093695569379</v>
      </c>
      <c r="BJ305" s="13">
        <f t="shared" si="52"/>
        <v>3.7328278583216958</v>
      </c>
      <c r="BK305" s="13">
        <f t="shared" si="53"/>
        <v>3.7545620210740127</v>
      </c>
      <c r="BL305" s="13">
        <f t="shared" si="54"/>
        <v>3.7518565375302662</v>
      </c>
      <c r="BM305" s="13">
        <f t="shared" si="55"/>
        <v>3.7417765291083271</v>
      </c>
      <c r="BN305" s="13">
        <f t="shared" si="56"/>
        <v>3.7316965206863881</v>
      </c>
      <c r="BO305" s="13">
        <f t="shared" si="57"/>
        <v>3.7314702531593267</v>
      </c>
      <c r="BQ305" s="16" t="s">
        <v>76</v>
      </c>
      <c r="BR305" s="13">
        <f t="shared" si="110"/>
        <v>2.4470825764491106</v>
      </c>
      <c r="BS305" s="13">
        <f t="shared" si="58"/>
        <v>2.4570825764491104</v>
      </c>
      <c r="BT305" s="13">
        <f t="shared" si="59"/>
        <v>2.5831665563669555</v>
      </c>
      <c r="BU305" s="13">
        <f t="shared" si="60"/>
        <v>2.7215197093229349</v>
      </c>
      <c r="BV305" s="13">
        <f t="shared" si="61"/>
        <v>2.8779654141557365</v>
      </c>
      <c r="BW305" s="13">
        <f t="shared" si="62"/>
        <v>3.0354566859494936</v>
      </c>
      <c r="BX305" s="13">
        <f t="shared" si="63"/>
        <v>3.1933719156747133</v>
      </c>
      <c r="BY305" s="13">
        <f t="shared" si="64"/>
        <v>3.3282362702205472</v>
      </c>
      <c r="BZ305" s="13">
        <f t="shared" si="65"/>
        <v>3.4609234434946488</v>
      </c>
      <c r="CA305" s="13">
        <f t="shared" si="66"/>
        <v>3.5936106167687512</v>
      </c>
      <c r="CB305" s="13">
        <f t="shared" si="67"/>
        <v>3.7262977900428531</v>
      </c>
      <c r="CC305" s="13">
        <f t="shared" si="68"/>
        <v>3.8018411649977017</v>
      </c>
      <c r="CD305" s="13">
        <f t="shared" si="69"/>
        <v>3.8701951413636317</v>
      </c>
      <c r="CE305" s="13">
        <f t="shared" si="70"/>
        <v>3.9313597191406426</v>
      </c>
      <c r="CF305" s="13">
        <f t="shared" si="71"/>
        <v>3.989758105596303</v>
      </c>
      <c r="CG305" s="13">
        <f t="shared" si="72"/>
        <v>4.0420325924913492</v>
      </c>
      <c r="CH305" s="13">
        <f t="shared" si="73"/>
        <v>4.0881831798257808</v>
      </c>
      <c r="CI305" s="13">
        <f t="shared" si="74"/>
        <v>4.1250872960159812</v>
      </c>
      <c r="CJ305" s="13">
        <f t="shared" si="75"/>
        <v>4.1526076294903804</v>
      </c>
      <c r="CK305" s="13">
        <f t="shared" si="76"/>
        <v>4.175709438012726</v>
      </c>
      <c r="CL305" s="13">
        <f t="shared" si="77"/>
        <v>4.194392721583017</v>
      </c>
      <c r="CM305" s="13">
        <f t="shared" si="78"/>
        <v>4.2068921225256579</v>
      </c>
      <c r="CN305" s="13">
        <f t="shared" si="79"/>
        <v>4.2130286892334476</v>
      </c>
      <c r="CO305" s="13">
        <f t="shared" si="80"/>
        <v>4.2128024217063862</v>
      </c>
      <c r="CP305" s="13">
        <f t="shared" si="81"/>
        <v>4.2081840681234493</v>
      </c>
      <c r="CQ305" s="13">
        <f t="shared" si="82"/>
        <v>4.1981840681234495</v>
      </c>
      <c r="CR305" s="13">
        <f t="shared" si="83"/>
        <v>4.1981840681234495</v>
      </c>
      <c r="CS305" s="13">
        <f t="shared" si="84"/>
        <v>4.1881840681234479</v>
      </c>
      <c r="CT305" s="13">
        <f t="shared" si="85"/>
        <v>4.1781840681234481</v>
      </c>
      <c r="CU305" s="13">
        <f t="shared" si="86"/>
        <v>4.1781840681234481</v>
      </c>
      <c r="CV305" s="13">
        <f t="shared" si="87"/>
        <v>4.1581840681234485</v>
      </c>
      <c r="CW305" s="13">
        <f t="shared" si="88"/>
        <v>4.138184068123449</v>
      </c>
      <c r="CX305" s="13">
        <f t="shared" si="89"/>
        <v>4.1281840681234492</v>
      </c>
      <c r="CY305" s="13">
        <f t="shared" si="90"/>
        <v>4.1081840681234496</v>
      </c>
      <c r="CZ305" s="13">
        <f t="shared" si="91"/>
        <v>4.098184068123448</v>
      </c>
      <c r="DA305" s="13">
        <f t="shared" si="92"/>
        <v>4.0881840681234483</v>
      </c>
      <c r="DB305" s="13">
        <f t="shared" si="93"/>
        <v>4.0781840681234485</v>
      </c>
      <c r="DC305" s="13">
        <f t="shared" si="94"/>
        <v>4.0681840681234487</v>
      </c>
      <c r="DD305" s="13">
        <f t="shared" si="95"/>
        <v>4.0581840681234489</v>
      </c>
      <c r="DE305" s="13">
        <f t="shared" si="96"/>
        <v>4.0481840681234491</v>
      </c>
      <c r="DF305" s="13">
        <f t="shared" si="97"/>
        <v>4.0181840681234497</v>
      </c>
      <c r="DG305" s="13">
        <f t="shared" si="98"/>
        <v>3.9981840681234488</v>
      </c>
      <c r="DH305" s="13">
        <f t="shared" si="99"/>
        <v>3.9781840681234493</v>
      </c>
      <c r="DI305" s="13">
        <f t="shared" si="100"/>
        <v>3.9581840681234497</v>
      </c>
      <c r="DJ305" s="13">
        <f t="shared" si="101"/>
        <v>3.9381840681234492</v>
      </c>
      <c r="DK305" s="13">
        <f t="shared" si="102"/>
        <v>3.9281840681234486</v>
      </c>
      <c r="DL305" s="13">
        <f t="shared" si="103"/>
        <v>3.908184068123449</v>
      </c>
      <c r="DM305" s="13">
        <f t="shared" si="104"/>
        <v>3.8881840681234494</v>
      </c>
      <c r="DN305" s="13">
        <f t="shared" si="105"/>
        <v>3.8781840681234496</v>
      </c>
      <c r="DO305" s="13">
        <f t="shared" si="106"/>
        <v>3.8581840681234492</v>
      </c>
    </row>
    <row r="306" spans="1:119" s="16" customFormat="1" x14ac:dyDescent="0.2">
      <c r="A306" s="12">
        <v>46538</v>
      </c>
      <c r="B306" s="16" t="s">
        <v>73</v>
      </c>
      <c r="C306" s="43">
        <f t="shared" si="107"/>
        <v>2.4373</v>
      </c>
      <c r="D306" s="43">
        <f t="shared" si="1"/>
        <v>2.6583000000000001</v>
      </c>
      <c r="E306" s="43">
        <f t="shared" si="2"/>
        <v>2.9230999999999998</v>
      </c>
      <c r="F306" s="43">
        <f t="shared" si="3"/>
        <v>3.2069999999999999</v>
      </c>
      <c r="G306" s="43">
        <f t="shared" si="4"/>
        <v>3.7984</v>
      </c>
      <c r="H306" s="43">
        <f t="shared" si="5"/>
        <v>2.1181000000000001</v>
      </c>
      <c r="I306" s="43">
        <f t="shared" si="6"/>
        <v>2.2667000000000002</v>
      </c>
      <c r="J306" s="43">
        <f t="shared" si="7"/>
        <v>2.6128</v>
      </c>
      <c r="K306" s="43">
        <f t="shared" si="8"/>
        <v>2.3365</v>
      </c>
      <c r="L306" s="43">
        <f t="shared" si="9"/>
        <v>2.5684</v>
      </c>
      <c r="M306" s="43">
        <f t="shared" si="10"/>
        <v>2.7635999999999998</v>
      </c>
      <c r="N306" s="43">
        <f t="shared" si="11"/>
        <v>2.911</v>
      </c>
      <c r="O306" s="43">
        <f t="shared" si="12"/>
        <v>2.8563000000000001</v>
      </c>
      <c r="P306" s="43">
        <f t="shared" si="13"/>
        <v>3.5651999999999999</v>
      </c>
      <c r="Q306" s="43">
        <f t="shared" si="14"/>
        <v>3.2237</v>
      </c>
      <c r="R306" s="43">
        <f t="shared" si="15"/>
        <v>3.6739999999999999</v>
      </c>
      <c r="S306" s="43">
        <f t="shared" si="16"/>
        <v>3.7595999999999998</v>
      </c>
      <c r="T306" s="43">
        <f t="shared" si="17"/>
        <v>3.7212999999999998</v>
      </c>
      <c r="V306" s="16" t="s">
        <v>74</v>
      </c>
      <c r="W306" s="43">
        <f t="shared" si="108"/>
        <v>1.8431</v>
      </c>
      <c r="X306" s="43">
        <f t="shared" si="18"/>
        <v>3.5958999999999999</v>
      </c>
      <c r="Y306" s="43">
        <f t="shared" si="19"/>
        <v>5.2885</v>
      </c>
      <c r="Z306" s="43">
        <f t="shared" si="20"/>
        <v>7.0862999999999996</v>
      </c>
      <c r="AA306" s="43">
        <f t="shared" si="21"/>
        <v>11.5434</v>
      </c>
      <c r="AB306" s="43">
        <f t="shared" si="22"/>
        <v>1.7777000000000001</v>
      </c>
      <c r="AC306" s="43">
        <f t="shared" si="23"/>
        <v>2.7399</v>
      </c>
      <c r="AD306" s="43">
        <f t="shared" si="24"/>
        <v>4.5983999999999998</v>
      </c>
      <c r="AE306" s="43">
        <f t="shared" si="25"/>
        <v>3.6766999999999999</v>
      </c>
      <c r="AF306" s="43">
        <f t="shared" si="26"/>
        <v>5.4546000000000001</v>
      </c>
      <c r="AG306" s="43">
        <f t="shared" si="27"/>
        <v>6.5403000000000002</v>
      </c>
      <c r="AH306" s="43">
        <f t="shared" si="28"/>
        <v>7.391</v>
      </c>
      <c r="AI306" s="43">
        <f t="shared" si="29"/>
        <v>7.2257999999999996</v>
      </c>
      <c r="AJ306" s="43">
        <f t="shared" si="30"/>
        <v>14.8108</v>
      </c>
      <c r="AK306" s="43">
        <f t="shared" si="31"/>
        <v>10.223599999999999</v>
      </c>
      <c r="AL306" s="43">
        <f t="shared" si="32"/>
        <v>17.293299999999999</v>
      </c>
      <c r="AM306" s="43">
        <f t="shared" si="33"/>
        <v>21.2318</v>
      </c>
      <c r="AN306" s="43">
        <f t="shared" si="34"/>
        <v>25.031400000000001</v>
      </c>
      <c r="AP306" s="16" t="s">
        <v>75</v>
      </c>
      <c r="AR306" s="13">
        <f t="shared" si="109"/>
        <v>2.1524315111203491</v>
      </c>
      <c r="AS306" s="13">
        <f t="shared" si="35"/>
        <v>2.2860797822374037</v>
      </c>
      <c r="AT306" s="13">
        <f t="shared" si="36"/>
        <v>2.433416339372898</v>
      </c>
      <c r="AU306" s="13">
        <f t="shared" si="37"/>
        <v>2.5919742116327957</v>
      </c>
      <c r="AV306" s="13">
        <f t="shared" si="38"/>
        <v>2.6664584691903839</v>
      </c>
      <c r="AW306" s="13">
        <f t="shared" si="39"/>
        <v>2.8432517926413543</v>
      </c>
      <c r="AX306" s="13">
        <f t="shared" si="40"/>
        <v>2.978229506460496</v>
      </c>
      <c r="AY306" s="13">
        <f t="shared" si="41"/>
        <v>3.0886227847207515</v>
      </c>
      <c r="AZ306" s="13">
        <f t="shared" si="42"/>
        <v>3.1990160629810074</v>
      </c>
      <c r="BA306" s="13">
        <f t="shared" si="43"/>
        <v>3.2815000959190792</v>
      </c>
      <c r="BB306" s="13">
        <f t="shared" si="44"/>
        <v>3.3559463812347401</v>
      </c>
      <c r="BC306" s="13">
        <f t="shared" si="45"/>
        <v>3.430392666550401</v>
      </c>
      <c r="BD306" s="13">
        <f t="shared" si="46"/>
        <v>3.5048389518660619</v>
      </c>
      <c r="BE306" s="13">
        <f t="shared" si="47"/>
        <v>3.5734920281973812</v>
      </c>
      <c r="BF306" s="13">
        <f t="shared" si="48"/>
        <v>3.6173188157099694</v>
      </c>
      <c r="BG306" s="13">
        <f t="shared" si="49"/>
        <v>3.661145603222558</v>
      </c>
      <c r="BH306" s="13">
        <f t="shared" si="50"/>
        <v>3.6893595328170625</v>
      </c>
      <c r="BI306" s="13">
        <f t="shared" si="51"/>
        <v>3.711093695569379</v>
      </c>
      <c r="BJ306" s="13">
        <f t="shared" si="52"/>
        <v>3.7328278583216958</v>
      </c>
      <c r="BK306" s="13">
        <f t="shared" si="53"/>
        <v>3.7545620210740127</v>
      </c>
      <c r="BL306" s="13">
        <f t="shared" si="54"/>
        <v>3.7518565375302662</v>
      </c>
      <c r="BM306" s="13">
        <f t="shared" si="55"/>
        <v>3.7417765291083271</v>
      </c>
      <c r="BN306" s="13">
        <f t="shared" si="56"/>
        <v>3.7316965206863881</v>
      </c>
      <c r="BO306" s="13">
        <f t="shared" si="57"/>
        <v>3.7314702531593267</v>
      </c>
      <c r="BQ306" s="16" t="s">
        <v>76</v>
      </c>
      <c r="BR306" s="13">
        <f t="shared" si="110"/>
        <v>2.4470825764491106</v>
      </c>
      <c r="BS306" s="13">
        <f t="shared" si="58"/>
        <v>2.4570825764491104</v>
      </c>
      <c r="BT306" s="13">
        <f t="shared" si="59"/>
        <v>2.5831665563669555</v>
      </c>
      <c r="BU306" s="13">
        <f t="shared" si="60"/>
        <v>2.7215197093229349</v>
      </c>
      <c r="BV306" s="13">
        <f t="shared" si="61"/>
        <v>2.8779654141557365</v>
      </c>
      <c r="BW306" s="13">
        <f t="shared" si="62"/>
        <v>3.0354566859494936</v>
      </c>
      <c r="BX306" s="13">
        <f t="shared" si="63"/>
        <v>3.1933719156747133</v>
      </c>
      <c r="BY306" s="13">
        <f t="shared" si="64"/>
        <v>3.3282362702205472</v>
      </c>
      <c r="BZ306" s="13">
        <f t="shared" si="65"/>
        <v>3.4609234434946488</v>
      </c>
      <c r="CA306" s="13">
        <f t="shared" si="66"/>
        <v>3.5936106167687512</v>
      </c>
      <c r="CB306" s="13">
        <f t="shared" si="67"/>
        <v>3.7262977900428531</v>
      </c>
      <c r="CC306" s="13">
        <f t="shared" si="68"/>
        <v>3.8018411649977017</v>
      </c>
      <c r="CD306" s="13">
        <f t="shared" si="69"/>
        <v>3.8701951413636317</v>
      </c>
      <c r="CE306" s="13">
        <f t="shared" si="70"/>
        <v>3.9313597191406426</v>
      </c>
      <c r="CF306" s="13">
        <f t="shared" si="71"/>
        <v>3.989758105596303</v>
      </c>
      <c r="CG306" s="13">
        <f t="shared" si="72"/>
        <v>4.0420325924913492</v>
      </c>
      <c r="CH306" s="13">
        <f t="shared" si="73"/>
        <v>4.0881831798257808</v>
      </c>
      <c r="CI306" s="13">
        <f t="shared" si="74"/>
        <v>4.1250872960159812</v>
      </c>
      <c r="CJ306" s="13">
        <f t="shared" si="75"/>
        <v>4.1526076294903804</v>
      </c>
      <c r="CK306" s="13">
        <f t="shared" si="76"/>
        <v>4.175709438012726</v>
      </c>
      <c r="CL306" s="13">
        <f t="shared" si="77"/>
        <v>4.194392721583017</v>
      </c>
      <c r="CM306" s="13">
        <f t="shared" si="78"/>
        <v>4.2068921225256579</v>
      </c>
      <c r="CN306" s="13">
        <f t="shared" si="79"/>
        <v>4.2130286892334476</v>
      </c>
      <c r="CO306" s="13">
        <f t="shared" si="80"/>
        <v>4.2128024217063862</v>
      </c>
      <c r="CP306" s="13">
        <f t="shared" si="81"/>
        <v>4.2081840681234493</v>
      </c>
      <c r="CQ306" s="13">
        <f t="shared" si="82"/>
        <v>4.1981840681234495</v>
      </c>
      <c r="CR306" s="13">
        <f t="shared" si="83"/>
        <v>4.1981840681234495</v>
      </c>
      <c r="CS306" s="13">
        <f t="shared" si="84"/>
        <v>4.1881840681234479</v>
      </c>
      <c r="CT306" s="13">
        <f t="shared" si="85"/>
        <v>4.1781840681234481</v>
      </c>
      <c r="CU306" s="13">
        <f t="shared" si="86"/>
        <v>4.1781840681234481</v>
      </c>
      <c r="CV306" s="13">
        <f t="shared" si="87"/>
        <v>4.1581840681234485</v>
      </c>
      <c r="CW306" s="13">
        <f t="shared" si="88"/>
        <v>4.138184068123449</v>
      </c>
      <c r="CX306" s="13">
        <f t="shared" si="89"/>
        <v>4.1281840681234492</v>
      </c>
      <c r="CY306" s="13">
        <f t="shared" si="90"/>
        <v>4.1081840681234496</v>
      </c>
      <c r="CZ306" s="13">
        <f t="shared" si="91"/>
        <v>4.098184068123448</v>
      </c>
      <c r="DA306" s="13">
        <f t="shared" si="92"/>
        <v>4.0881840681234483</v>
      </c>
      <c r="DB306" s="13">
        <f t="shared" si="93"/>
        <v>4.0781840681234485</v>
      </c>
      <c r="DC306" s="13">
        <f t="shared" si="94"/>
        <v>4.0681840681234487</v>
      </c>
      <c r="DD306" s="13">
        <f t="shared" si="95"/>
        <v>4.0581840681234489</v>
      </c>
      <c r="DE306" s="13">
        <f t="shared" si="96"/>
        <v>4.0481840681234491</v>
      </c>
      <c r="DF306" s="13">
        <f t="shared" si="97"/>
        <v>4.0181840681234497</v>
      </c>
      <c r="DG306" s="13">
        <f t="shared" si="98"/>
        <v>3.9981840681234488</v>
      </c>
      <c r="DH306" s="13">
        <f t="shared" si="99"/>
        <v>3.9781840681234493</v>
      </c>
      <c r="DI306" s="13">
        <f t="shared" si="100"/>
        <v>3.9581840681234497</v>
      </c>
      <c r="DJ306" s="13">
        <f t="shared" si="101"/>
        <v>3.9381840681234492</v>
      </c>
      <c r="DK306" s="13">
        <f t="shared" si="102"/>
        <v>3.9281840681234486</v>
      </c>
      <c r="DL306" s="13">
        <f t="shared" si="103"/>
        <v>3.908184068123449</v>
      </c>
      <c r="DM306" s="13">
        <f t="shared" si="104"/>
        <v>3.8881840681234494</v>
      </c>
      <c r="DN306" s="13">
        <f t="shared" si="105"/>
        <v>3.8781840681234496</v>
      </c>
      <c r="DO306" s="13">
        <f t="shared" si="106"/>
        <v>3.8581840681234492</v>
      </c>
    </row>
    <row r="307" spans="1:119" s="16" customFormat="1" x14ac:dyDescent="0.2">
      <c r="A307" s="12">
        <v>46568</v>
      </c>
      <c r="B307" s="16" t="s">
        <v>73</v>
      </c>
      <c r="C307" s="43">
        <f t="shared" si="107"/>
        <v>2.4373</v>
      </c>
      <c r="D307" s="43">
        <f t="shared" si="1"/>
        <v>2.6583000000000001</v>
      </c>
      <c r="E307" s="43">
        <f t="shared" si="2"/>
        <v>2.9230999999999998</v>
      </c>
      <c r="F307" s="43">
        <f t="shared" si="3"/>
        <v>3.2069999999999999</v>
      </c>
      <c r="G307" s="43">
        <f t="shared" si="4"/>
        <v>3.7984</v>
      </c>
      <c r="H307" s="43">
        <f t="shared" si="5"/>
        <v>2.1181000000000001</v>
      </c>
      <c r="I307" s="43">
        <f t="shared" si="6"/>
        <v>2.2667000000000002</v>
      </c>
      <c r="J307" s="43">
        <f t="shared" si="7"/>
        <v>2.6128</v>
      </c>
      <c r="K307" s="43">
        <f t="shared" si="8"/>
        <v>2.3365</v>
      </c>
      <c r="L307" s="43">
        <f t="shared" si="9"/>
        <v>2.5684</v>
      </c>
      <c r="M307" s="43">
        <f t="shared" si="10"/>
        <v>2.7635999999999998</v>
      </c>
      <c r="N307" s="43">
        <f t="shared" si="11"/>
        <v>2.911</v>
      </c>
      <c r="O307" s="43">
        <f t="shared" si="12"/>
        <v>2.8563000000000001</v>
      </c>
      <c r="P307" s="43">
        <f t="shared" si="13"/>
        <v>3.5651999999999999</v>
      </c>
      <c r="Q307" s="43">
        <f t="shared" si="14"/>
        <v>3.2237</v>
      </c>
      <c r="R307" s="43">
        <f t="shared" si="15"/>
        <v>3.6739999999999999</v>
      </c>
      <c r="S307" s="43">
        <f t="shared" si="16"/>
        <v>3.7595999999999998</v>
      </c>
      <c r="T307" s="43">
        <f t="shared" si="17"/>
        <v>3.7212999999999998</v>
      </c>
      <c r="V307" s="16" t="s">
        <v>74</v>
      </c>
      <c r="W307" s="43">
        <f t="shared" si="108"/>
        <v>1.8431</v>
      </c>
      <c r="X307" s="43">
        <f t="shared" si="18"/>
        <v>3.5958999999999999</v>
      </c>
      <c r="Y307" s="43">
        <f t="shared" si="19"/>
        <v>5.2885</v>
      </c>
      <c r="Z307" s="43">
        <f t="shared" si="20"/>
        <v>7.0862999999999996</v>
      </c>
      <c r="AA307" s="43">
        <f t="shared" si="21"/>
        <v>11.5434</v>
      </c>
      <c r="AB307" s="43">
        <f t="shared" si="22"/>
        <v>1.7777000000000001</v>
      </c>
      <c r="AC307" s="43">
        <f t="shared" si="23"/>
        <v>2.7399</v>
      </c>
      <c r="AD307" s="43">
        <f t="shared" si="24"/>
        <v>4.5983999999999998</v>
      </c>
      <c r="AE307" s="43">
        <f t="shared" si="25"/>
        <v>3.6766999999999999</v>
      </c>
      <c r="AF307" s="43">
        <f t="shared" si="26"/>
        <v>5.4546000000000001</v>
      </c>
      <c r="AG307" s="43">
        <f t="shared" si="27"/>
        <v>6.5403000000000002</v>
      </c>
      <c r="AH307" s="43">
        <f t="shared" si="28"/>
        <v>7.391</v>
      </c>
      <c r="AI307" s="43">
        <f t="shared" si="29"/>
        <v>7.2257999999999996</v>
      </c>
      <c r="AJ307" s="43">
        <f t="shared" si="30"/>
        <v>14.8108</v>
      </c>
      <c r="AK307" s="43">
        <f t="shared" si="31"/>
        <v>10.223599999999999</v>
      </c>
      <c r="AL307" s="43">
        <f t="shared" si="32"/>
        <v>17.293299999999999</v>
      </c>
      <c r="AM307" s="43">
        <f t="shared" si="33"/>
        <v>21.2318</v>
      </c>
      <c r="AN307" s="43">
        <f t="shared" si="34"/>
        <v>25.031400000000001</v>
      </c>
      <c r="AP307" s="16" t="s">
        <v>75</v>
      </c>
      <c r="AR307" s="13">
        <f t="shared" si="109"/>
        <v>2.1524315111203491</v>
      </c>
      <c r="AS307" s="13">
        <f t="shared" si="35"/>
        <v>2.2860797822374037</v>
      </c>
      <c r="AT307" s="13">
        <f t="shared" si="36"/>
        <v>2.433416339372898</v>
      </c>
      <c r="AU307" s="13">
        <f t="shared" si="37"/>
        <v>2.5919742116327957</v>
      </c>
      <c r="AV307" s="13">
        <f t="shared" si="38"/>
        <v>2.6664584691903839</v>
      </c>
      <c r="AW307" s="13">
        <f t="shared" si="39"/>
        <v>2.8432517926413543</v>
      </c>
      <c r="AX307" s="13">
        <f t="shared" si="40"/>
        <v>2.978229506460496</v>
      </c>
      <c r="AY307" s="13">
        <f t="shared" si="41"/>
        <v>3.0886227847207515</v>
      </c>
      <c r="AZ307" s="13">
        <f t="shared" si="42"/>
        <v>3.1990160629810074</v>
      </c>
      <c r="BA307" s="13">
        <f t="shared" si="43"/>
        <v>3.2815000959190792</v>
      </c>
      <c r="BB307" s="13">
        <f t="shared" si="44"/>
        <v>3.3559463812347401</v>
      </c>
      <c r="BC307" s="13">
        <f t="shared" si="45"/>
        <v>3.430392666550401</v>
      </c>
      <c r="BD307" s="13">
        <f t="shared" si="46"/>
        <v>3.5048389518660619</v>
      </c>
      <c r="BE307" s="13">
        <f t="shared" si="47"/>
        <v>3.5734920281973812</v>
      </c>
      <c r="BF307" s="13">
        <f t="shared" si="48"/>
        <v>3.6173188157099694</v>
      </c>
      <c r="BG307" s="13">
        <f t="shared" si="49"/>
        <v>3.661145603222558</v>
      </c>
      <c r="BH307" s="13">
        <f t="shared" si="50"/>
        <v>3.6893595328170625</v>
      </c>
      <c r="BI307" s="13">
        <f t="shared" si="51"/>
        <v>3.711093695569379</v>
      </c>
      <c r="BJ307" s="13">
        <f t="shared" si="52"/>
        <v>3.7328278583216958</v>
      </c>
      <c r="BK307" s="13">
        <f t="shared" si="53"/>
        <v>3.7545620210740127</v>
      </c>
      <c r="BL307" s="13">
        <f t="shared" si="54"/>
        <v>3.7518565375302662</v>
      </c>
      <c r="BM307" s="13">
        <f t="shared" si="55"/>
        <v>3.7417765291083271</v>
      </c>
      <c r="BN307" s="13">
        <f t="shared" si="56"/>
        <v>3.7316965206863881</v>
      </c>
      <c r="BO307" s="13">
        <f t="shared" si="57"/>
        <v>3.7314702531593267</v>
      </c>
      <c r="BQ307" s="16" t="s">
        <v>76</v>
      </c>
      <c r="BR307" s="13">
        <f t="shared" si="110"/>
        <v>2.4470825764491106</v>
      </c>
      <c r="BS307" s="13">
        <f t="shared" si="58"/>
        <v>2.4570825764491104</v>
      </c>
      <c r="BT307" s="13">
        <f t="shared" si="59"/>
        <v>2.5831665563669555</v>
      </c>
      <c r="BU307" s="13">
        <f t="shared" si="60"/>
        <v>2.7215197093229349</v>
      </c>
      <c r="BV307" s="13">
        <f t="shared" si="61"/>
        <v>2.8779654141557365</v>
      </c>
      <c r="BW307" s="13">
        <f t="shared" si="62"/>
        <v>3.0354566859494936</v>
      </c>
      <c r="BX307" s="13">
        <f t="shared" si="63"/>
        <v>3.1933719156747133</v>
      </c>
      <c r="BY307" s="13">
        <f t="shared" si="64"/>
        <v>3.3282362702205472</v>
      </c>
      <c r="BZ307" s="13">
        <f t="shared" si="65"/>
        <v>3.4609234434946488</v>
      </c>
      <c r="CA307" s="13">
        <f t="shared" si="66"/>
        <v>3.5936106167687512</v>
      </c>
      <c r="CB307" s="13">
        <f t="shared" si="67"/>
        <v>3.7262977900428531</v>
      </c>
      <c r="CC307" s="13">
        <f t="shared" si="68"/>
        <v>3.8018411649977017</v>
      </c>
      <c r="CD307" s="13">
        <f t="shared" si="69"/>
        <v>3.8701951413636317</v>
      </c>
      <c r="CE307" s="13">
        <f t="shared" si="70"/>
        <v>3.9313597191406426</v>
      </c>
      <c r="CF307" s="13">
        <f t="shared" si="71"/>
        <v>3.989758105596303</v>
      </c>
      <c r="CG307" s="13">
        <f t="shared" si="72"/>
        <v>4.0420325924913492</v>
      </c>
      <c r="CH307" s="13">
        <f t="shared" si="73"/>
        <v>4.0881831798257808</v>
      </c>
      <c r="CI307" s="13">
        <f t="shared" si="74"/>
        <v>4.1250872960159812</v>
      </c>
      <c r="CJ307" s="13">
        <f t="shared" si="75"/>
        <v>4.1526076294903804</v>
      </c>
      <c r="CK307" s="13">
        <f t="shared" si="76"/>
        <v>4.175709438012726</v>
      </c>
      <c r="CL307" s="13">
        <f t="shared" si="77"/>
        <v>4.194392721583017</v>
      </c>
      <c r="CM307" s="13">
        <f t="shared" si="78"/>
        <v>4.2068921225256579</v>
      </c>
      <c r="CN307" s="13">
        <f t="shared" si="79"/>
        <v>4.2130286892334476</v>
      </c>
      <c r="CO307" s="13">
        <f t="shared" si="80"/>
        <v>4.2128024217063862</v>
      </c>
      <c r="CP307" s="13">
        <f t="shared" si="81"/>
        <v>4.2081840681234493</v>
      </c>
      <c r="CQ307" s="13">
        <f t="shared" si="82"/>
        <v>4.1981840681234495</v>
      </c>
      <c r="CR307" s="13">
        <f t="shared" si="83"/>
        <v>4.1981840681234495</v>
      </c>
      <c r="CS307" s="13">
        <f t="shared" si="84"/>
        <v>4.1881840681234479</v>
      </c>
      <c r="CT307" s="13">
        <f t="shared" si="85"/>
        <v>4.1781840681234481</v>
      </c>
      <c r="CU307" s="13">
        <f t="shared" si="86"/>
        <v>4.1781840681234481</v>
      </c>
      <c r="CV307" s="13">
        <f t="shared" si="87"/>
        <v>4.1581840681234485</v>
      </c>
      <c r="CW307" s="13">
        <f t="shared" si="88"/>
        <v>4.138184068123449</v>
      </c>
      <c r="CX307" s="13">
        <f t="shared" si="89"/>
        <v>4.1281840681234492</v>
      </c>
      <c r="CY307" s="13">
        <f t="shared" si="90"/>
        <v>4.1081840681234496</v>
      </c>
      <c r="CZ307" s="13">
        <f t="shared" si="91"/>
        <v>4.098184068123448</v>
      </c>
      <c r="DA307" s="13">
        <f t="shared" si="92"/>
        <v>4.0881840681234483</v>
      </c>
      <c r="DB307" s="13">
        <f t="shared" si="93"/>
        <v>4.0781840681234485</v>
      </c>
      <c r="DC307" s="13">
        <f t="shared" si="94"/>
        <v>4.0681840681234487</v>
      </c>
      <c r="DD307" s="13">
        <f t="shared" si="95"/>
        <v>4.0581840681234489</v>
      </c>
      <c r="DE307" s="13">
        <f t="shared" si="96"/>
        <v>4.0481840681234491</v>
      </c>
      <c r="DF307" s="13">
        <f t="shared" si="97"/>
        <v>4.0181840681234497</v>
      </c>
      <c r="DG307" s="13">
        <f t="shared" si="98"/>
        <v>3.9981840681234488</v>
      </c>
      <c r="DH307" s="13">
        <f t="shared" si="99"/>
        <v>3.9781840681234493</v>
      </c>
      <c r="DI307" s="13">
        <f t="shared" si="100"/>
        <v>3.9581840681234497</v>
      </c>
      <c r="DJ307" s="13">
        <f t="shared" si="101"/>
        <v>3.9381840681234492</v>
      </c>
      <c r="DK307" s="13">
        <f t="shared" si="102"/>
        <v>3.9281840681234486</v>
      </c>
      <c r="DL307" s="13">
        <f t="shared" si="103"/>
        <v>3.908184068123449</v>
      </c>
      <c r="DM307" s="13">
        <f t="shared" si="104"/>
        <v>3.8881840681234494</v>
      </c>
      <c r="DN307" s="13">
        <f t="shared" si="105"/>
        <v>3.8781840681234496</v>
      </c>
      <c r="DO307" s="13">
        <f t="shared" si="106"/>
        <v>3.8581840681234492</v>
      </c>
    </row>
    <row r="308" spans="1:119" s="16" customFormat="1" x14ac:dyDescent="0.2">
      <c r="A308" s="12">
        <v>46599</v>
      </c>
      <c r="B308" s="16" t="s">
        <v>73</v>
      </c>
      <c r="C308" s="43">
        <f t="shared" si="107"/>
        <v>2.4373</v>
      </c>
      <c r="D308" s="43">
        <f t="shared" si="1"/>
        <v>2.6583000000000001</v>
      </c>
      <c r="E308" s="43">
        <f t="shared" si="2"/>
        <v>2.9230999999999998</v>
      </c>
      <c r="F308" s="43">
        <f t="shared" si="3"/>
        <v>3.2069999999999999</v>
      </c>
      <c r="G308" s="43">
        <f t="shared" si="4"/>
        <v>3.7984</v>
      </c>
      <c r="H308" s="43">
        <f t="shared" si="5"/>
        <v>2.1181000000000001</v>
      </c>
      <c r="I308" s="43">
        <f t="shared" si="6"/>
        <v>2.2667000000000002</v>
      </c>
      <c r="J308" s="43">
        <f t="shared" si="7"/>
        <v>2.6128</v>
      </c>
      <c r="K308" s="43">
        <f t="shared" si="8"/>
        <v>2.3365</v>
      </c>
      <c r="L308" s="43">
        <f t="shared" si="9"/>
        <v>2.5684</v>
      </c>
      <c r="M308" s="43">
        <f t="shared" si="10"/>
        <v>2.7635999999999998</v>
      </c>
      <c r="N308" s="43">
        <f t="shared" si="11"/>
        <v>2.911</v>
      </c>
      <c r="O308" s="43">
        <f t="shared" si="12"/>
        <v>2.8563000000000001</v>
      </c>
      <c r="P308" s="43">
        <f t="shared" si="13"/>
        <v>3.5651999999999999</v>
      </c>
      <c r="Q308" s="43">
        <f t="shared" si="14"/>
        <v>3.2237</v>
      </c>
      <c r="R308" s="43">
        <f t="shared" si="15"/>
        <v>3.6739999999999999</v>
      </c>
      <c r="S308" s="43">
        <f t="shared" si="16"/>
        <v>3.7595999999999998</v>
      </c>
      <c r="T308" s="43">
        <f t="shared" si="17"/>
        <v>3.7212999999999998</v>
      </c>
      <c r="V308" s="16" t="s">
        <v>74</v>
      </c>
      <c r="W308" s="43">
        <f t="shared" si="108"/>
        <v>1.8431</v>
      </c>
      <c r="X308" s="43">
        <f t="shared" si="18"/>
        <v>3.5958999999999999</v>
      </c>
      <c r="Y308" s="43">
        <f t="shared" si="19"/>
        <v>5.2885</v>
      </c>
      <c r="Z308" s="43">
        <f t="shared" si="20"/>
        <v>7.0862999999999996</v>
      </c>
      <c r="AA308" s="43">
        <f t="shared" si="21"/>
        <v>11.5434</v>
      </c>
      <c r="AB308" s="43">
        <f t="shared" si="22"/>
        <v>1.7777000000000001</v>
      </c>
      <c r="AC308" s="43">
        <f t="shared" si="23"/>
        <v>2.7399</v>
      </c>
      <c r="AD308" s="43">
        <f t="shared" si="24"/>
        <v>4.5983999999999998</v>
      </c>
      <c r="AE308" s="43">
        <f t="shared" si="25"/>
        <v>3.6766999999999999</v>
      </c>
      <c r="AF308" s="43">
        <f t="shared" si="26"/>
        <v>5.4546000000000001</v>
      </c>
      <c r="AG308" s="43">
        <f t="shared" si="27"/>
        <v>6.5403000000000002</v>
      </c>
      <c r="AH308" s="43">
        <f t="shared" si="28"/>
        <v>7.391</v>
      </c>
      <c r="AI308" s="43">
        <f t="shared" si="29"/>
        <v>7.2257999999999996</v>
      </c>
      <c r="AJ308" s="43">
        <f t="shared" si="30"/>
        <v>14.8108</v>
      </c>
      <c r="AK308" s="43">
        <f t="shared" si="31"/>
        <v>10.223599999999999</v>
      </c>
      <c r="AL308" s="43">
        <f t="shared" si="32"/>
        <v>17.293299999999999</v>
      </c>
      <c r="AM308" s="43">
        <f t="shared" si="33"/>
        <v>21.2318</v>
      </c>
      <c r="AN308" s="43">
        <f t="shared" si="34"/>
        <v>25.031400000000001</v>
      </c>
      <c r="AP308" s="16" t="s">
        <v>75</v>
      </c>
      <c r="AR308" s="13">
        <f t="shared" si="109"/>
        <v>2.1524315111203491</v>
      </c>
      <c r="AS308" s="13">
        <f t="shared" si="35"/>
        <v>2.2860797822374037</v>
      </c>
      <c r="AT308" s="13">
        <f t="shared" si="36"/>
        <v>2.433416339372898</v>
      </c>
      <c r="AU308" s="13">
        <f t="shared" si="37"/>
        <v>2.5919742116327957</v>
      </c>
      <c r="AV308" s="13">
        <f t="shared" si="38"/>
        <v>2.6664584691903839</v>
      </c>
      <c r="AW308" s="13">
        <f t="shared" si="39"/>
        <v>2.8432517926413543</v>
      </c>
      <c r="AX308" s="13">
        <f t="shared" si="40"/>
        <v>2.978229506460496</v>
      </c>
      <c r="AY308" s="13">
        <f t="shared" si="41"/>
        <v>3.0886227847207515</v>
      </c>
      <c r="AZ308" s="13">
        <f t="shared" si="42"/>
        <v>3.1990160629810074</v>
      </c>
      <c r="BA308" s="13">
        <f t="shared" si="43"/>
        <v>3.2815000959190792</v>
      </c>
      <c r="BB308" s="13">
        <f t="shared" si="44"/>
        <v>3.3559463812347401</v>
      </c>
      <c r="BC308" s="13">
        <f t="shared" si="45"/>
        <v>3.430392666550401</v>
      </c>
      <c r="BD308" s="13">
        <f t="shared" si="46"/>
        <v>3.5048389518660619</v>
      </c>
      <c r="BE308" s="13">
        <f t="shared" si="47"/>
        <v>3.5734920281973812</v>
      </c>
      <c r="BF308" s="13">
        <f t="shared" si="48"/>
        <v>3.6173188157099694</v>
      </c>
      <c r="BG308" s="13">
        <f t="shared" si="49"/>
        <v>3.661145603222558</v>
      </c>
      <c r="BH308" s="13">
        <f t="shared" si="50"/>
        <v>3.6893595328170625</v>
      </c>
      <c r="BI308" s="13">
        <f t="shared" si="51"/>
        <v>3.711093695569379</v>
      </c>
      <c r="BJ308" s="13">
        <f t="shared" si="52"/>
        <v>3.7328278583216958</v>
      </c>
      <c r="BK308" s="13">
        <f t="shared" si="53"/>
        <v>3.7545620210740127</v>
      </c>
      <c r="BL308" s="13">
        <f t="shared" si="54"/>
        <v>3.7518565375302662</v>
      </c>
      <c r="BM308" s="13">
        <f t="shared" si="55"/>
        <v>3.7417765291083271</v>
      </c>
      <c r="BN308" s="13">
        <f t="shared" si="56"/>
        <v>3.7316965206863881</v>
      </c>
      <c r="BO308" s="13">
        <f t="shared" si="57"/>
        <v>3.7314702531593267</v>
      </c>
      <c r="BQ308" s="16" t="s">
        <v>76</v>
      </c>
      <c r="BR308" s="13">
        <f t="shared" si="110"/>
        <v>2.4470825764491106</v>
      </c>
      <c r="BS308" s="13">
        <f t="shared" si="58"/>
        <v>2.4570825764491104</v>
      </c>
      <c r="BT308" s="13">
        <f t="shared" si="59"/>
        <v>2.5831665563669555</v>
      </c>
      <c r="BU308" s="13">
        <f t="shared" si="60"/>
        <v>2.7215197093229349</v>
      </c>
      <c r="BV308" s="13">
        <f t="shared" si="61"/>
        <v>2.8779654141557365</v>
      </c>
      <c r="BW308" s="13">
        <f t="shared" si="62"/>
        <v>3.0354566859494936</v>
      </c>
      <c r="BX308" s="13">
        <f t="shared" si="63"/>
        <v>3.1933719156747133</v>
      </c>
      <c r="BY308" s="13">
        <f t="shared" si="64"/>
        <v>3.3282362702205472</v>
      </c>
      <c r="BZ308" s="13">
        <f t="shared" si="65"/>
        <v>3.4609234434946488</v>
      </c>
      <c r="CA308" s="13">
        <f t="shared" si="66"/>
        <v>3.5936106167687512</v>
      </c>
      <c r="CB308" s="13">
        <f t="shared" si="67"/>
        <v>3.7262977900428531</v>
      </c>
      <c r="CC308" s="13">
        <f t="shared" si="68"/>
        <v>3.8018411649977017</v>
      </c>
      <c r="CD308" s="13">
        <f t="shared" si="69"/>
        <v>3.8701951413636317</v>
      </c>
      <c r="CE308" s="13">
        <f t="shared" si="70"/>
        <v>3.9313597191406426</v>
      </c>
      <c r="CF308" s="13">
        <f t="shared" si="71"/>
        <v>3.989758105596303</v>
      </c>
      <c r="CG308" s="13">
        <f t="shared" si="72"/>
        <v>4.0420325924913492</v>
      </c>
      <c r="CH308" s="13">
        <f t="shared" si="73"/>
        <v>4.0881831798257808</v>
      </c>
      <c r="CI308" s="13">
        <f t="shared" si="74"/>
        <v>4.1250872960159812</v>
      </c>
      <c r="CJ308" s="13">
        <f t="shared" si="75"/>
        <v>4.1526076294903804</v>
      </c>
      <c r="CK308" s="13">
        <f t="shared" si="76"/>
        <v>4.175709438012726</v>
      </c>
      <c r="CL308" s="13">
        <f t="shared" si="77"/>
        <v>4.194392721583017</v>
      </c>
      <c r="CM308" s="13">
        <f t="shared" si="78"/>
        <v>4.2068921225256579</v>
      </c>
      <c r="CN308" s="13">
        <f t="shared" si="79"/>
        <v>4.2130286892334476</v>
      </c>
      <c r="CO308" s="13">
        <f t="shared" si="80"/>
        <v>4.2128024217063862</v>
      </c>
      <c r="CP308" s="13">
        <f t="shared" si="81"/>
        <v>4.2081840681234493</v>
      </c>
      <c r="CQ308" s="13">
        <f t="shared" si="82"/>
        <v>4.1981840681234495</v>
      </c>
      <c r="CR308" s="13">
        <f t="shared" si="83"/>
        <v>4.1981840681234495</v>
      </c>
      <c r="CS308" s="13">
        <f t="shared" si="84"/>
        <v>4.1881840681234479</v>
      </c>
      <c r="CT308" s="13">
        <f t="shared" si="85"/>
        <v>4.1781840681234481</v>
      </c>
      <c r="CU308" s="13">
        <f t="shared" si="86"/>
        <v>4.1781840681234481</v>
      </c>
      <c r="CV308" s="13">
        <f t="shared" si="87"/>
        <v>4.1581840681234485</v>
      </c>
      <c r="CW308" s="13">
        <f t="shared" si="88"/>
        <v>4.138184068123449</v>
      </c>
      <c r="CX308" s="13">
        <f t="shared" si="89"/>
        <v>4.1281840681234492</v>
      </c>
      <c r="CY308" s="13">
        <f t="shared" si="90"/>
        <v>4.1081840681234496</v>
      </c>
      <c r="CZ308" s="13">
        <f t="shared" si="91"/>
        <v>4.098184068123448</v>
      </c>
      <c r="DA308" s="13">
        <f t="shared" si="92"/>
        <v>4.0881840681234483</v>
      </c>
      <c r="DB308" s="13">
        <f t="shared" si="93"/>
        <v>4.0781840681234485</v>
      </c>
      <c r="DC308" s="13">
        <f t="shared" si="94"/>
        <v>4.0681840681234487</v>
      </c>
      <c r="DD308" s="13">
        <f t="shared" si="95"/>
        <v>4.0581840681234489</v>
      </c>
      <c r="DE308" s="13">
        <f t="shared" si="96"/>
        <v>4.0481840681234491</v>
      </c>
      <c r="DF308" s="13">
        <f t="shared" si="97"/>
        <v>4.0181840681234497</v>
      </c>
      <c r="DG308" s="13">
        <f t="shared" si="98"/>
        <v>3.9981840681234488</v>
      </c>
      <c r="DH308" s="13">
        <f t="shared" si="99"/>
        <v>3.9781840681234493</v>
      </c>
      <c r="DI308" s="13">
        <f t="shared" si="100"/>
        <v>3.9581840681234497</v>
      </c>
      <c r="DJ308" s="13">
        <f t="shared" si="101"/>
        <v>3.9381840681234492</v>
      </c>
      <c r="DK308" s="13">
        <f t="shared" si="102"/>
        <v>3.9281840681234486</v>
      </c>
      <c r="DL308" s="13">
        <f t="shared" si="103"/>
        <v>3.908184068123449</v>
      </c>
      <c r="DM308" s="13">
        <f t="shared" si="104"/>
        <v>3.8881840681234494</v>
      </c>
      <c r="DN308" s="13">
        <f t="shared" si="105"/>
        <v>3.8781840681234496</v>
      </c>
      <c r="DO308" s="13">
        <f t="shared" si="106"/>
        <v>3.8581840681234492</v>
      </c>
    </row>
    <row r="309" spans="1:119" s="16" customFormat="1" x14ac:dyDescent="0.2">
      <c r="A309" s="12">
        <v>46630</v>
      </c>
      <c r="B309" s="16" t="s">
        <v>73</v>
      </c>
      <c r="C309" s="43">
        <f t="shared" si="107"/>
        <v>2.4373</v>
      </c>
      <c r="D309" s="43">
        <f t="shared" si="1"/>
        <v>2.6583000000000001</v>
      </c>
      <c r="E309" s="43">
        <f t="shared" si="2"/>
        <v>2.9230999999999998</v>
      </c>
      <c r="F309" s="43">
        <f t="shared" si="3"/>
        <v>3.2069999999999999</v>
      </c>
      <c r="G309" s="43">
        <f t="shared" si="4"/>
        <v>3.7984</v>
      </c>
      <c r="H309" s="43">
        <f t="shared" si="5"/>
        <v>2.1181000000000001</v>
      </c>
      <c r="I309" s="43">
        <f t="shared" si="6"/>
        <v>2.2667000000000002</v>
      </c>
      <c r="J309" s="43">
        <f t="shared" si="7"/>
        <v>2.6128</v>
      </c>
      <c r="K309" s="43">
        <f t="shared" si="8"/>
        <v>2.3365</v>
      </c>
      <c r="L309" s="43">
        <f t="shared" si="9"/>
        <v>2.5684</v>
      </c>
      <c r="M309" s="43">
        <f t="shared" si="10"/>
        <v>2.7635999999999998</v>
      </c>
      <c r="N309" s="43">
        <f t="shared" si="11"/>
        <v>2.911</v>
      </c>
      <c r="O309" s="43">
        <f t="shared" si="12"/>
        <v>2.8563000000000001</v>
      </c>
      <c r="P309" s="43">
        <f t="shared" si="13"/>
        <v>3.5651999999999999</v>
      </c>
      <c r="Q309" s="43">
        <f t="shared" si="14"/>
        <v>3.2237</v>
      </c>
      <c r="R309" s="43">
        <f t="shared" si="15"/>
        <v>3.6739999999999999</v>
      </c>
      <c r="S309" s="43">
        <f t="shared" si="16"/>
        <v>3.7595999999999998</v>
      </c>
      <c r="T309" s="43">
        <f t="shared" si="17"/>
        <v>3.7212999999999998</v>
      </c>
      <c r="V309" s="16" t="s">
        <v>74</v>
      </c>
      <c r="W309" s="43">
        <f t="shared" si="108"/>
        <v>1.8431</v>
      </c>
      <c r="X309" s="43">
        <f t="shared" si="18"/>
        <v>3.5958999999999999</v>
      </c>
      <c r="Y309" s="43">
        <f t="shared" si="19"/>
        <v>5.2885</v>
      </c>
      <c r="Z309" s="43">
        <f t="shared" si="20"/>
        <v>7.0862999999999996</v>
      </c>
      <c r="AA309" s="43">
        <f t="shared" si="21"/>
        <v>11.5434</v>
      </c>
      <c r="AB309" s="43">
        <f t="shared" si="22"/>
        <v>1.7777000000000001</v>
      </c>
      <c r="AC309" s="43">
        <f t="shared" si="23"/>
        <v>2.7399</v>
      </c>
      <c r="AD309" s="43">
        <f t="shared" si="24"/>
        <v>4.5983999999999998</v>
      </c>
      <c r="AE309" s="43">
        <f t="shared" si="25"/>
        <v>3.6766999999999999</v>
      </c>
      <c r="AF309" s="43">
        <f t="shared" si="26"/>
        <v>5.4546000000000001</v>
      </c>
      <c r="AG309" s="43">
        <f t="shared" si="27"/>
        <v>6.5403000000000002</v>
      </c>
      <c r="AH309" s="43">
        <f t="shared" si="28"/>
        <v>7.391</v>
      </c>
      <c r="AI309" s="43">
        <f t="shared" si="29"/>
        <v>7.2257999999999996</v>
      </c>
      <c r="AJ309" s="43">
        <f t="shared" si="30"/>
        <v>14.8108</v>
      </c>
      <c r="AK309" s="43">
        <f t="shared" si="31"/>
        <v>10.223599999999999</v>
      </c>
      <c r="AL309" s="43">
        <f t="shared" si="32"/>
        <v>17.293299999999999</v>
      </c>
      <c r="AM309" s="43">
        <f t="shared" si="33"/>
        <v>21.2318</v>
      </c>
      <c r="AN309" s="43">
        <f t="shared" si="34"/>
        <v>25.031400000000001</v>
      </c>
      <c r="AP309" s="16" t="s">
        <v>75</v>
      </c>
      <c r="AR309" s="13">
        <f t="shared" si="109"/>
        <v>2.1524315111203491</v>
      </c>
      <c r="AS309" s="13">
        <f t="shared" si="35"/>
        <v>2.2860797822374037</v>
      </c>
      <c r="AT309" s="13">
        <f t="shared" si="36"/>
        <v>2.433416339372898</v>
      </c>
      <c r="AU309" s="13">
        <f t="shared" si="37"/>
        <v>2.5919742116327957</v>
      </c>
      <c r="AV309" s="13">
        <f t="shared" si="38"/>
        <v>2.6664584691903839</v>
      </c>
      <c r="AW309" s="13">
        <f t="shared" si="39"/>
        <v>2.8432517926413543</v>
      </c>
      <c r="AX309" s="13">
        <f t="shared" si="40"/>
        <v>2.978229506460496</v>
      </c>
      <c r="AY309" s="13">
        <f t="shared" si="41"/>
        <v>3.0886227847207515</v>
      </c>
      <c r="AZ309" s="13">
        <f t="shared" si="42"/>
        <v>3.1990160629810074</v>
      </c>
      <c r="BA309" s="13">
        <f t="shared" si="43"/>
        <v>3.2815000959190792</v>
      </c>
      <c r="BB309" s="13">
        <f t="shared" si="44"/>
        <v>3.3559463812347401</v>
      </c>
      <c r="BC309" s="13">
        <f t="shared" si="45"/>
        <v>3.430392666550401</v>
      </c>
      <c r="BD309" s="13">
        <f t="shared" si="46"/>
        <v>3.5048389518660619</v>
      </c>
      <c r="BE309" s="13">
        <f t="shared" si="47"/>
        <v>3.5734920281973812</v>
      </c>
      <c r="BF309" s="13">
        <f t="shared" si="48"/>
        <v>3.6173188157099694</v>
      </c>
      <c r="BG309" s="13">
        <f t="shared" si="49"/>
        <v>3.661145603222558</v>
      </c>
      <c r="BH309" s="13">
        <f t="shared" si="50"/>
        <v>3.6893595328170625</v>
      </c>
      <c r="BI309" s="13">
        <f t="shared" si="51"/>
        <v>3.711093695569379</v>
      </c>
      <c r="BJ309" s="13">
        <f t="shared" si="52"/>
        <v>3.7328278583216958</v>
      </c>
      <c r="BK309" s="13">
        <f t="shared" si="53"/>
        <v>3.7545620210740127</v>
      </c>
      <c r="BL309" s="13">
        <f t="shared" si="54"/>
        <v>3.7518565375302662</v>
      </c>
      <c r="BM309" s="13">
        <f t="shared" si="55"/>
        <v>3.7417765291083271</v>
      </c>
      <c r="BN309" s="13">
        <f t="shared" si="56"/>
        <v>3.7316965206863881</v>
      </c>
      <c r="BO309" s="13">
        <f t="shared" si="57"/>
        <v>3.7314702531593267</v>
      </c>
      <c r="BQ309" s="16" t="s">
        <v>76</v>
      </c>
      <c r="BR309" s="13">
        <f t="shared" si="110"/>
        <v>2.4470825764491106</v>
      </c>
      <c r="BS309" s="13">
        <f t="shared" si="58"/>
        <v>2.4570825764491104</v>
      </c>
      <c r="BT309" s="13">
        <f t="shared" si="59"/>
        <v>2.5831665563669555</v>
      </c>
      <c r="BU309" s="13">
        <f t="shared" si="60"/>
        <v>2.7215197093229349</v>
      </c>
      <c r="BV309" s="13">
        <f t="shared" si="61"/>
        <v>2.8779654141557365</v>
      </c>
      <c r="BW309" s="13">
        <f t="shared" si="62"/>
        <v>3.0354566859494936</v>
      </c>
      <c r="BX309" s="13">
        <f t="shared" si="63"/>
        <v>3.1933719156747133</v>
      </c>
      <c r="BY309" s="13">
        <f t="shared" si="64"/>
        <v>3.3282362702205472</v>
      </c>
      <c r="BZ309" s="13">
        <f t="shared" si="65"/>
        <v>3.4609234434946488</v>
      </c>
      <c r="CA309" s="13">
        <f t="shared" si="66"/>
        <v>3.5936106167687512</v>
      </c>
      <c r="CB309" s="13">
        <f t="shared" si="67"/>
        <v>3.7262977900428531</v>
      </c>
      <c r="CC309" s="13">
        <f t="shared" si="68"/>
        <v>3.8018411649977017</v>
      </c>
      <c r="CD309" s="13">
        <f t="shared" si="69"/>
        <v>3.8701951413636317</v>
      </c>
      <c r="CE309" s="13">
        <f t="shared" si="70"/>
        <v>3.9313597191406426</v>
      </c>
      <c r="CF309" s="13">
        <f t="shared" si="71"/>
        <v>3.989758105596303</v>
      </c>
      <c r="CG309" s="13">
        <f t="shared" si="72"/>
        <v>4.0420325924913492</v>
      </c>
      <c r="CH309" s="13">
        <f t="shared" si="73"/>
        <v>4.0881831798257808</v>
      </c>
      <c r="CI309" s="13">
        <f t="shared" si="74"/>
        <v>4.1250872960159812</v>
      </c>
      <c r="CJ309" s="13">
        <f t="shared" si="75"/>
        <v>4.1526076294903804</v>
      </c>
      <c r="CK309" s="13">
        <f t="shared" si="76"/>
        <v>4.175709438012726</v>
      </c>
      <c r="CL309" s="13">
        <f t="shared" si="77"/>
        <v>4.194392721583017</v>
      </c>
      <c r="CM309" s="13">
        <f t="shared" si="78"/>
        <v>4.2068921225256579</v>
      </c>
      <c r="CN309" s="13">
        <f t="shared" si="79"/>
        <v>4.2130286892334476</v>
      </c>
      <c r="CO309" s="13">
        <f t="shared" si="80"/>
        <v>4.2128024217063862</v>
      </c>
      <c r="CP309" s="13">
        <f t="shared" si="81"/>
        <v>4.2081840681234493</v>
      </c>
      <c r="CQ309" s="13">
        <f t="shared" si="82"/>
        <v>4.1981840681234495</v>
      </c>
      <c r="CR309" s="13">
        <f t="shared" si="83"/>
        <v>4.1981840681234495</v>
      </c>
      <c r="CS309" s="13">
        <f t="shared" si="84"/>
        <v>4.1881840681234479</v>
      </c>
      <c r="CT309" s="13">
        <f t="shared" si="85"/>
        <v>4.1781840681234481</v>
      </c>
      <c r="CU309" s="13">
        <f t="shared" si="86"/>
        <v>4.1781840681234481</v>
      </c>
      <c r="CV309" s="13">
        <f t="shared" si="87"/>
        <v>4.1581840681234485</v>
      </c>
      <c r="CW309" s="13">
        <f t="shared" si="88"/>
        <v>4.138184068123449</v>
      </c>
      <c r="CX309" s="13">
        <f t="shared" si="89"/>
        <v>4.1281840681234492</v>
      </c>
      <c r="CY309" s="13">
        <f t="shared" si="90"/>
        <v>4.1081840681234496</v>
      </c>
      <c r="CZ309" s="13">
        <f t="shared" si="91"/>
        <v>4.098184068123448</v>
      </c>
      <c r="DA309" s="13">
        <f t="shared" si="92"/>
        <v>4.0881840681234483</v>
      </c>
      <c r="DB309" s="13">
        <f t="shared" si="93"/>
        <v>4.0781840681234485</v>
      </c>
      <c r="DC309" s="13">
        <f t="shared" si="94"/>
        <v>4.0681840681234487</v>
      </c>
      <c r="DD309" s="13">
        <f t="shared" si="95"/>
        <v>4.0581840681234489</v>
      </c>
      <c r="DE309" s="13">
        <f t="shared" si="96"/>
        <v>4.0481840681234491</v>
      </c>
      <c r="DF309" s="13">
        <f t="shared" si="97"/>
        <v>4.0181840681234497</v>
      </c>
      <c r="DG309" s="13">
        <f t="shared" si="98"/>
        <v>3.9981840681234488</v>
      </c>
      <c r="DH309" s="13">
        <f t="shared" si="99"/>
        <v>3.9781840681234493</v>
      </c>
      <c r="DI309" s="13">
        <f t="shared" si="100"/>
        <v>3.9581840681234497</v>
      </c>
      <c r="DJ309" s="13">
        <f t="shared" si="101"/>
        <v>3.9381840681234492</v>
      </c>
      <c r="DK309" s="13">
        <f t="shared" si="102"/>
        <v>3.9281840681234486</v>
      </c>
      <c r="DL309" s="13">
        <f t="shared" si="103"/>
        <v>3.908184068123449</v>
      </c>
      <c r="DM309" s="13">
        <f t="shared" si="104"/>
        <v>3.8881840681234494</v>
      </c>
      <c r="DN309" s="13">
        <f t="shared" si="105"/>
        <v>3.8781840681234496</v>
      </c>
      <c r="DO309" s="13">
        <f t="shared" si="106"/>
        <v>3.8581840681234492</v>
      </c>
    </row>
    <row r="310" spans="1:119" s="16" customFormat="1" x14ac:dyDescent="0.2">
      <c r="A310" s="12">
        <v>46660</v>
      </c>
      <c r="B310" s="16" t="s">
        <v>73</v>
      </c>
      <c r="C310" s="43">
        <f t="shared" si="107"/>
        <v>2.4373</v>
      </c>
      <c r="D310" s="43">
        <f t="shared" si="1"/>
        <v>2.6583000000000001</v>
      </c>
      <c r="E310" s="43">
        <f t="shared" si="2"/>
        <v>2.9230999999999998</v>
      </c>
      <c r="F310" s="43">
        <f t="shared" si="3"/>
        <v>3.2069999999999999</v>
      </c>
      <c r="G310" s="43">
        <f t="shared" si="4"/>
        <v>3.7984</v>
      </c>
      <c r="H310" s="43">
        <f t="shared" si="5"/>
        <v>2.1181000000000001</v>
      </c>
      <c r="I310" s="43">
        <f t="shared" si="6"/>
        <v>2.2667000000000002</v>
      </c>
      <c r="J310" s="43">
        <f t="shared" si="7"/>
        <v>2.6128</v>
      </c>
      <c r="K310" s="43">
        <f t="shared" si="8"/>
        <v>2.3365</v>
      </c>
      <c r="L310" s="43">
        <f t="shared" si="9"/>
        <v>2.5684</v>
      </c>
      <c r="M310" s="43">
        <f t="shared" si="10"/>
        <v>2.7635999999999998</v>
      </c>
      <c r="N310" s="43">
        <f t="shared" si="11"/>
        <v>2.911</v>
      </c>
      <c r="O310" s="43">
        <f t="shared" si="12"/>
        <v>2.8563000000000001</v>
      </c>
      <c r="P310" s="43">
        <f t="shared" si="13"/>
        <v>3.5651999999999999</v>
      </c>
      <c r="Q310" s="43">
        <f t="shared" si="14"/>
        <v>3.2237</v>
      </c>
      <c r="R310" s="43">
        <f t="shared" si="15"/>
        <v>3.6739999999999999</v>
      </c>
      <c r="S310" s="43">
        <f t="shared" si="16"/>
        <v>3.7595999999999998</v>
      </c>
      <c r="T310" s="43">
        <f t="shared" si="17"/>
        <v>3.7212999999999998</v>
      </c>
      <c r="V310" s="16" t="s">
        <v>74</v>
      </c>
      <c r="W310" s="43">
        <f t="shared" si="108"/>
        <v>1.8431</v>
      </c>
      <c r="X310" s="43">
        <f t="shared" si="18"/>
        <v>3.5958999999999999</v>
      </c>
      <c r="Y310" s="43">
        <f t="shared" si="19"/>
        <v>5.2885</v>
      </c>
      <c r="Z310" s="43">
        <f t="shared" si="20"/>
        <v>7.0862999999999996</v>
      </c>
      <c r="AA310" s="43">
        <f t="shared" si="21"/>
        <v>11.5434</v>
      </c>
      <c r="AB310" s="43">
        <f t="shared" si="22"/>
        <v>1.7777000000000001</v>
      </c>
      <c r="AC310" s="43">
        <f t="shared" si="23"/>
        <v>2.7399</v>
      </c>
      <c r="AD310" s="43">
        <f t="shared" si="24"/>
        <v>4.5983999999999998</v>
      </c>
      <c r="AE310" s="43">
        <f t="shared" si="25"/>
        <v>3.6766999999999999</v>
      </c>
      <c r="AF310" s="43">
        <f t="shared" si="26"/>
        <v>5.4546000000000001</v>
      </c>
      <c r="AG310" s="43">
        <f t="shared" si="27"/>
        <v>6.5403000000000002</v>
      </c>
      <c r="AH310" s="43">
        <f t="shared" si="28"/>
        <v>7.391</v>
      </c>
      <c r="AI310" s="43">
        <f t="shared" si="29"/>
        <v>7.2257999999999996</v>
      </c>
      <c r="AJ310" s="43">
        <f t="shared" si="30"/>
        <v>14.8108</v>
      </c>
      <c r="AK310" s="43">
        <f t="shared" si="31"/>
        <v>10.223599999999999</v>
      </c>
      <c r="AL310" s="43">
        <f t="shared" si="32"/>
        <v>17.293299999999999</v>
      </c>
      <c r="AM310" s="43">
        <f t="shared" si="33"/>
        <v>21.2318</v>
      </c>
      <c r="AN310" s="43">
        <f t="shared" si="34"/>
        <v>25.031400000000001</v>
      </c>
      <c r="AP310" s="16" t="s">
        <v>75</v>
      </c>
      <c r="AR310" s="13">
        <f t="shared" si="109"/>
        <v>2.1524315111203491</v>
      </c>
      <c r="AS310" s="13">
        <f t="shared" si="35"/>
        <v>2.2860797822374037</v>
      </c>
      <c r="AT310" s="13">
        <f t="shared" si="36"/>
        <v>2.433416339372898</v>
      </c>
      <c r="AU310" s="13">
        <f t="shared" si="37"/>
        <v>2.5919742116327957</v>
      </c>
      <c r="AV310" s="13">
        <f t="shared" si="38"/>
        <v>2.6664584691903839</v>
      </c>
      <c r="AW310" s="13">
        <f t="shared" si="39"/>
        <v>2.8432517926413543</v>
      </c>
      <c r="AX310" s="13">
        <f t="shared" si="40"/>
        <v>2.978229506460496</v>
      </c>
      <c r="AY310" s="13">
        <f t="shared" si="41"/>
        <v>3.0886227847207515</v>
      </c>
      <c r="AZ310" s="13">
        <f t="shared" si="42"/>
        <v>3.1990160629810074</v>
      </c>
      <c r="BA310" s="13">
        <f t="shared" si="43"/>
        <v>3.2815000959190792</v>
      </c>
      <c r="BB310" s="13">
        <f t="shared" si="44"/>
        <v>3.3559463812347401</v>
      </c>
      <c r="BC310" s="13">
        <f t="shared" si="45"/>
        <v>3.430392666550401</v>
      </c>
      <c r="BD310" s="13">
        <f t="shared" si="46"/>
        <v>3.5048389518660619</v>
      </c>
      <c r="BE310" s="13">
        <f t="shared" si="47"/>
        <v>3.5734920281973812</v>
      </c>
      <c r="BF310" s="13">
        <f t="shared" si="48"/>
        <v>3.6173188157099694</v>
      </c>
      <c r="BG310" s="13">
        <f t="shared" si="49"/>
        <v>3.661145603222558</v>
      </c>
      <c r="BH310" s="13">
        <f t="shared" si="50"/>
        <v>3.6893595328170625</v>
      </c>
      <c r="BI310" s="13">
        <f t="shared" si="51"/>
        <v>3.711093695569379</v>
      </c>
      <c r="BJ310" s="13">
        <f t="shared" si="52"/>
        <v>3.7328278583216958</v>
      </c>
      <c r="BK310" s="13">
        <f t="shared" si="53"/>
        <v>3.7545620210740127</v>
      </c>
      <c r="BL310" s="13">
        <f t="shared" si="54"/>
        <v>3.7518565375302662</v>
      </c>
      <c r="BM310" s="13">
        <f t="shared" si="55"/>
        <v>3.7417765291083271</v>
      </c>
      <c r="BN310" s="13">
        <f t="shared" si="56"/>
        <v>3.7316965206863881</v>
      </c>
      <c r="BO310" s="13">
        <f t="shared" si="57"/>
        <v>3.7314702531593267</v>
      </c>
      <c r="BQ310" s="16" t="s">
        <v>76</v>
      </c>
      <c r="BR310" s="13">
        <f t="shared" si="110"/>
        <v>2.4470825764491106</v>
      </c>
      <c r="BS310" s="13">
        <f t="shared" si="58"/>
        <v>2.4570825764491104</v>
      </c>
      <c r="BT310" s="13">
        <f t="shared" si="59"/>
        <v>2.5831665563669555</v>
      </c>
      <c r="BU310" s="13">
        <f t="shared" si="60"/>
        <v>2.7215197093229349</v>
      </c>
      <c r="BV310" s="13">
        <f t="shared" si="61"/>
        <v>2.8779654141557365</v>
      </c>
      <c r="BW310" s="13">
        <f t="shared" si="62"/>
        <v>3.0354566859494936</v>
      </c>
      <c r="BX310" s="13">
        <f t="shared" si="63"/>
        <v>3.1933719156747133</v>
      </c>
      <c r="BY310" s="13">
        <f t="shared" si="64"/>
        <v>3.3282362702205472</v>
      </c>
      <c r="BZ310" s="13">
        <f t="shared" si="65"/>
        <v>3.4609234434946488</v>
      </c>
      <c r="CA310" s="13">
        <f t="shared" si="66"/>
        <v>3.5936106167687512</v>
      </c>
      <c r="CB310" s="13">
        <f t="shared" si="67"/>
        <v>3.7262977900428531</v>
      </c>
      <c r="CC310" s="13">
        <f t="shared" si="68"/>
        <v>3.8018411649977017</v>
      </c>
      <c r="CD310" s="13">
        <f t="shared" si="69"/>
        <v>3.8701951413636317</v>
      </c>
      <c r="CE310" s="13">
        <f t="shared" si="70"/>
        <v>3.9313597191406426</v>
      </c>
      <c r="CF310" s="13">
        <f t="shared" si="71"/>
        <v>3.989758105596303</v>
      </c>
      <c r="CG310" s="13">
        <f t="shared" si="72"/>
        <v>4.0420325924913492</v>
      </c>
      <c r="CH310" s="13">
        <f t="shared" si="73"/>
        <v>4.0881831798257808</v>
      </c>
      <c r="CI310" s="13">
        <f t="shared" si="74"/>
        <v>4.1250872960159812</v>
      </c>
      <c r="CJ310" s="13">
        <f t="shared" si="75"/>
        <v>4.1526076294903804</v>
      </c>
      <c r="CK310" s="13">
        <f t="shared" si="76"/>
        <v>4.175709438012726</v>
      </c>
      <c r="CL310" s="13">
        <f t="shared" si="77"/>
        <v>4.194392721583017</v>
      </c>
      <c r="CM310" s="13">
        <f t="shared" si="78"/>
        <v>4.2068921225256579</v>
      </c>
      <c r="CN310" s="13">
        <f t="shared" si="79"/>
        <v>4.2130286892334476</v>
      </c>
      <c r="CO310" s="13">
        <f t="shared" si="80"/>
        <v>4.2128024217063862</v>
      </c>
      <c r="CP310" s="13">
        <f t="shared" si="81"/>
        <v>4.2081840681234493</v>
      </c>
      <c r="CQ310" s="13">
        <f t="shared" si="82"/>
        <v>4.1981840681234495</v>
      </c>
      <c r="CR310" s="13">
        <f t="shared" si="83"/>
        <v>4.1981840681234495</v>
      </c>
      <c r="CS310" s="13">
        <f t="shared" si="84"/>
        <v>4.1881840681234479</v>
      </c>
      <c r="CT310" s="13">
        <f t="shared" si="85"/>
        <v>4.1781840681234481</v>
      </c>
      <c r="CU310" s="13">
        <f t="shared" si="86"/>
        <v>4.1781840681234481</v>
      </c>
      <c r="CV310" s="13">
        <f t="shared" si="87"/>
        <v>4.1581840681234485</v>
      </c>
      <c r="CW310" s="13">
        <f t="shared" si="88"/>
        <v>4.138184068123449</v>
      </c>
      <c r="CX310" s="13">
        <f t="shared" si="89"/>
        <v>4.1281840681234492</v>
      </c>
      <c r="CY310" s="13">
        <f t="shared" si="90"/>
        <v>4.1081840681234496</v>
      </c>
      <c r="CZ310" s="13">
        <f t="shared" si="91"/>
        <v>4.098184068123448</v>
      </c>
      <c r="DA310" s="13">
        <f t="shared" si="92"/>
        <v>4.0881840681234483</v>
      </c>
      <c r="DB310" s="13">
        <f t="shared" si="93"/>
        <v>4.0781840681234485</v>
      </c>
      <c r="DC310" s="13">
        <f t="shared" si="94"/>
        <v>4.0681840681234487</v>
      </c>
      <c r="DD310" s="13">
        <f t="shared" si="95"/>
        <v>4.0581840681234489</v>
      </c>
      <c r="DE310" s="13">
        <f t="shared" si="96"/>
        <v>4.0481840681234491</v>
      </c>
      <c r="DF310" s="13">
        <f t="shared" si="97"/>
        <v>4.0181840681234497</v>
      </c>
      <c r="DG310" s="13">
        <f t="shared" si="98"/>
        <v>3.9981840681234488</v>
      </c>
      <c r="DH310" s="13">
        <f t="shared" si="99"/>
        <v>3.9781840681234493</v>
      </c>
      <c r="DI310" s="13">
        <f t="shared" si="100"/>
        <v>3.9581840681234497</v>
      </c>
      <c r="DJ310" s="13">
        <f t="shared" si="101"/>
        <v>3.9381840681234492</v>
      </c>
      <c r="DK310" s="13">
        <f t="shared" si="102"/>
        <v>3.9281840681234486</v>
      </c>
      <c r="DL310" s="13">
        <f t="shared" si="103"/>
        <v>3.908184068123449</v>
      </c>
      <c r="DM310" s="13">
        <f t="shared" si="104"/>
        <v>3.8881840681234494</v>
      </c>
      <c r="DN310" s="13">
        <f t="shared" si="105"/>
        <v>3.8781840681234496</v>
      </c>
      <c r="DO310" s="13">
        <f t="shared" si="106"/>
        <v>3.8581840681234492</v>
      </c>
    </row>
    <row r="311" spans="1:119" s="16" customFormat="1" x14ac:dyDescent="0.2">
      <c r="A311" s="12">
        <v>46691</v>
      </c>
      <c r="B311" s="16" t="s">
        <v>73</v>
      </c>
      <c r="C311" s="43">
        <f t="shared" si="107"/>
        <v>2.4373</v>
      </c>
      <c r="D311" s="43">
        <f t="shared" si="1"/>
        <v>2.6583000000000001</v>
      </c>
      <c r="E311" s="43">
        <f t="shared" si="2"/>
        <v>2.9230999999999998</v>
      </c>
      <c r="F311" s="43">
        <f t="shared" si="3"/>
        <v>3.2069999999999999</v>
      </c>
      <c r="G311" s="43">
        <f t="shared" si="4"/>
        <v>3.7984</v>
      </c>
      <c r="H311" s="43">
        <f t="shared" si="5"/>
        <v>2.1181000000000001</v>
      </c>
      <c r="I311" s="43">
        <f t="shared" si="6"/>
        <v>2.2667000000000002</v>
      </c>
      <c r="J311" s="43">
        <f t="shared" si="7"/>
        <v>2.6128</v>
      </c>
      <c r="K311" s="43">
        <f t="shared" si="8"/>
        <v>2.3365</v>
      </c>
      <c r="L311" s="43">
        <f t="shared" si="9"/>
        <v>2.5684</v>
      </c>
      <c r="M311" s="43">
        <f t="shared" si="10"/>
        <v>2.7635999999999998</v>
      </c>
      <c r="N311" s="43">
        <f t="shared" si="11"/>
        <v>2.911</v>
      </c>
      <c r="O311" s="43">
        <f t="shared" si="12"/>
        <v>2.8563000000000001</v>
      </c>
      <c r="P311" s="43">
        <f t="shared" si="13"/>
        <v>3.5651999999999999</v>
      </c>
      <c r="Q311" s="43">
        <f t="shared" si="14"/>
        <v>3.2237</v>
      </c>
      <c r="R311" s="43">
        <f t="shared" si="15"/>
        <v>3.6739999999999999</v>
      </c>
      <c r="S311" s="43">
        <f t="shared" si="16"/>
        <v>3.7595999999999998</v>
      </c>
      <c r="T311" s="43">
        <f t="shared" si="17"/>
        <v>3.7212999999999998</v>
      </c>
      <c r="V311" s="16" t="s">
        <v>74</v>
      </c>
      <c r="W311" s="43">
        <f t="shared" si="108"/>
        <v>1.8431</v>
      </c>
      <c r="X311" s="43">
        <f t="shared" si="18"/>
        <v>3.5958999999999999</v>
      </c>
      <c r="Y311" s="43">
        <f t="shared" si="19"/>
        <v>5.2885</v>
      </c>
      <c r="Z311" s="43">
        <f t="shared" si="20"/>
        <v>7.0862999999999996</v>
      </c>
      <c r="AA311" s="43">
        <f t="shared" si="21"/>
        <v>11.5434</v>
      </c>
      <c r="AB311" s="43">
        <f t="shared" si="22"/>
        <v>1.7777000000000001</v>
      </c>
      <c r="AC311" s="43">
        <f t="shared" si="23"/>
        <v>2.7399</v>
      </c>
      <c r="AD311" s="43">
        <f t="shared" si="24"/>
        <v>4.5983999999999998</v>
      </c>
      <c r="AE311" s="43">
        <f t="shared" si="25"/>
        <v>3.6766999999999999</v>
      </c>
      <c r="AF311" s="43">
        <f t="shared" si="26"/>
        <v>5.4546000000000001</v>
      </c>
      <c r="AG311" s="43">
        <f t="shared" si="27"/>
        <v>6.5403000000000002</v>
      </c>
      <c r="AH311" s="43">
        <f t="shared" si="28"/>
        <v>7.391</v>
      </c>
      <c r="AI311" s="43">
        <f t="shared" si="29"/>
        <v>7.2257999999999996</v>
      </c>
      <c r="AJ311" s="43">
        <f t="shared" si="30"/>
        <v>14.8108</v>
      </c>
      <c r="AK311" s="43">
        <f t="shared" si="31"/>
        <v>10.223599999999999</v>
      </c>
      <c r="AL311" s="43">
        <f t="shared" si="32"/>
        <v>17.293299999999999</v>
      </c>
      <c r="AM311" s="43">
        <f t="shared" si="33"/>
        <v>21.2318</v>
      </c>
      <c r="AN311" s="43">
        <f t="shared" si="34"/>
        <v>25.031400000000001</v>
      </c>
      <c r="AP311" s="16" t="s">
        <v>75</v>
      </c>
      <c r="AR311" s="13">
        <f t="shared" si="109"/>
        <v>2.1524315111203491</v>
      </c>
      <c r="AS311" s="13">
        <f t="shared" si="35"/>
        <v>2.2860797822374037</v>
      </c>
      <c r="AT311" s="13">
        <f t="shared" si="36"/>
        <v>2.433416339372898</v>
      </c>
      <c r="AU311" s="13">
        <f t="shared" si="37"/>
        <v>2.5919742116327957</v>
      </c>
      <c r="AV311" s="13">
        <f t="shared" si="38"/>
        <v>2.6664584691903839</v>
      </c>
      <c r="AW311" s="13">
        <f t="shared" si="39"/>
        <v>2.8432517926413543</v>
      </c>
      <c r="AX311" s="13">
        <f t="shared" si="40"/>
        <v>2.978229506460496</v>
      </c>
      <c r="AY311" s="13">
        <f t="shared" si="41"/>
        <v>3.0886227847207515</v>
      </c>
      <c r="AZ311" s="13">
        <f t="shared" si="42"/>
        <v>3.1990160629810074</v>
      </c>
      <c r="BA311" s="13">
        <f t="shared" si="43"/>
        <v>3.2815000959190792</v>
      </c>
      <c r="BB311" s="13">
        <f t="shared" si="44"/>
        <v>3.3559463812347401</v>
      </c>
      <c r="BC311" s="13">
        <f t="shared" si="45"/>
        <v>3.430392666550401</v>
      </c>
      <c r="BD311" s="13">
        <f t="shared" si="46"/>
        <v>3.5048389518660619</v>
      </c>
      <c r="BE311" s="13">
        <f t="shared" si="47"/>
        <v>3.5734920281973812</v>
      </c>
      <c r="BF311" s="13">
        <f t="shared" si="48"/>
        <v>3.6173188157099694</v>
      </c>
      <c r="BG311" s="13">
        <f t="shared" si="49"/>
        <v>3.661145603222558</v>
      </c>
      <c r="BH311" s="13">
        <f t="shared" si="50"/>
        <v>3.6893595328170625</v>
      </c>
      <c r="BI311" s="13">
        <f t="shared" si="51"/>
        <v>3.711093695569379</v>
      </c>
      <c r="BJ311" s="13">
        <f t="shared" si="52"/>
        <v>3.7328278583216958</v>
      </c>
      <c r="BK311" s="13">
        <f t="shared" si="53"/>
        <v>3.7545620210740127</v>
      </c>
      <c r="BL311" s="13">
        <f t="shared" si="54"/>
        <v>3.7518565375302662</v>
      </c>
      <c r="BM311" s="13">
        <f t="shared" si="55"/>
        <v>3.7417765291083271</v>
      </c>
      <c r="BN311" s="13">
        <f t="shared" si="56"/>
        <v>3.7316965206863881</v>
      </c>
      <c r="BO311" s="13">
        <f t="shared" si="57"/>
        <v>3.7314702531593267</v>
      </c>
      <c r="BQ311" s="16" t="s">
        <v>76</v>
      </c>
      <c r="BR311" s="13">
        <f t="shared" si="110"/>
        <v>2.4470825764491106</v>
      </c>
      <c r="BS311" s="13">
        <f t="shared" si="58"/>
        <v>2.4570825764491104</v>
      </c>
      <c r="BT311" s="13">
        <f t="shared" si="59"/>
        <v>2.5831665563669555</v>
      </c>
      <c r="BU311" s="13">
        <f t="shared" si="60"/>
        <v>2.7215197093229349</v>
      </c>
      <c r="BV311" s="13">
        <f t="shared" si="61"/>
        <v>2.8779654141557365</v>
      </c>
      <c r="BW311" s="13">
        <f t="shared" si="62"/>
        <v>3.0354566859494936</v>
      </c>
      <c r="BX311" s="13">
        <f t="shared" si="63"/>
        <v>3.1933719156747133</v>
      </c>
      <c r="BY311" s="13">
        <f t="shared" si="64"/>
        <v>3.3282362702205472</v>
      </c>
      <c r="BZ311" s="13">
        <f t="shared" si="65"/>
        <v>3.4609234434946488</v>
      </c>
      <c r="CA311" s="13">
        <f t="shared" si="66"/>
        <v>3.5936106167687512</v>
      </c>
      <c r="CB311" s="13">
        <f t="shared" si="67"/>
        <v>3.7262977900428531</v>
      </c>
      <c r="CC311" s="13">
        <f t="shared" si="68"/>
        <v>3.8018411649977017</v>
      </c>
      <c r="CD311" s="13">
        <f t="shared" si="69"/>
        <v>3.8701951413636317</v>
      </c>
      <c r="CE311" s="13">
        <f t="shared" si="70"/>
        <v>3.9313597191406426</v>
      </c>
      <c r="CF311" s="13">
        <f t="shared" si="71"/>
        <v>3.989758105596303</v>
      </c>
      <c r="CG311" s="13">
        <f t="shared" si="72"/>
        <v>4.0420325924913492</v>
      </c>
      <c r="CH311" s="13">
        <f t="shared" si="73"/>
        <v>4.0881831798257808</v>
      </c>
      <c r="CI311" s="13">
        <f t="shared" si="74"/>
        <v>4.1250872960159812</v>
      </c>
      <c r="CJ311" s="13">
        <f t="shared" si="75"/>
        <v>4.1526076294903804</v>
      </c>
      <c r="CK311" s="13">
        <f t="shared" si="76"/>
        <v>4.175709438012726</v>
      </c>
      <c r="CL311" s="13">
        <f t="shared" si="77"/>
        <v>4.194392721583017</v>
      </c>
      <c r="CM311" s="13">
        <f t="shared" si="78"/>
        <v>4.2068921225256579</v>
      </c>
      <c r="CN311" s="13">
        <f t="shared" si="79"/>
        <v>4.2130286892334476</v>
      </c>
      <c r="CO311" s="13">
        <f t="shared" si="80"/>
        <v>4.2128024217063862</v>
      </c>
      <c r="CP311" s="13">
        <f t="shared" si="81"/>
        <v>4.2081840681234493</v>
      </c>
      <c r="CQ311" s="13">
        <f t="shared" si="82"/>
        <v>4.1981840681234495</v>
      </c>
      <c r="CR311" s="13">
        <f t="shared" si="83"/>
        <v>4.1981840681234495</v>
      </c>
      <c r="CS311" s="13">
        <f t="shared" si="84"/>
        <v>4.1881840681234479</v>
      </c>
      <c r="CT311" s="13">
        <f t="shared" si="85"/>
        <v>4.1781840681234481</v>
      </c>
      <c r="CU311" s="13">
        <f t="shared" si="86"/>
        <v>4.1781840681234481</v>
      </c>
      <c r="CV311" s="13">
        <f t="shared" si="87"/>
        <v>4.1581840681234485</v>
      </c>
      <c r="CW311" s="13">
        <f t="shared" si="88"/>
        <v>4.138184068123449</v>
      </c>
      <c r="CX311" s="13">
        <f t="shared" si="89"/>
        <v>4.1281840681234492</v>
      </c>
      <c r="CY311" s="13">
        <f t="shared" si="90"/>
        <v>4.1081840681234496</v>
      </c>
      <c r="CZ311" s="13">
        <f t="shared" si="91"/>
        <v>4.098184068123448</v>
      </c>
      <c r="DA311" s="13">
        <f t="shared" si="92"/>
        <v>4.0881840681234483</v>
      </c>
      <c r="DB311" s="13">
        <f t="shared" si="93"/>
        <v>4.0781840681234485</v>
      </c>
      <c r="DC311" s="13">
        <f t="shared" si="94"/>
        <v>4.0681840681234487</v>
      </c>
      <c r="DD311" s="13">
        <f t="shared" si="95"/>
        <v>4.0581840681234489</v>
      </c>
      <c r="DE311" s="13">
        <f t="shared" si="96"/>
        <v>4.0481840681234491</v>
      </c>
      <c r="DF311" s="13">
        <f t="shared" si="97"/>
        <v>4.0181840681234497</v>
      </c>
      <c r="DG311" s="13">
        <f t="shared" si="98"/>
        <v>3.9981840681234488</v>
      </c>
      <c r="DH311" s="13">
        <f t="shared" si="99"/>
        <v>3.9781840681234493</v>
      </c>
      <c r="DI311" s="13">
        <f t="shared" si="100"/>
        <v>3.9581840681234497</v>
      </c>
      <c r="DJ311" s="13">
        <f t="shared" si="101"/>
        <v>3.9381840681234492</v>
      </c>
      <c r="DK311" s="13">
        <f t="shared" si="102"/>
        <v>3.9281840681234486</v>
      </c>
      <c r="DL311" s="13">
        <f t="shared" si="103"/>
        <v>3.908184068123449</v>
      </c>
      <c r="DM311" s="13">
        <f t="shared" si="104"/>
        <v>3.8881840681234494</v>
      </c>
      <c r="DN311" s="13">
        <f t="shared" si="105"/>
        <v>3.8781840681234496</v>
      </c>
      <c r="DO311" s="13">
        <f t="shared" si="106"/>
        <v>3.8581840681234492</v>
      </c>
    </row>
    <row r="312" spans="1:119" s="16" customFormat="1" x14ac:dyDescent="0.2">
      <c r="A312" s="12">
        <v>46721</v>
      </c>
      <c r="B312" s="16" t="s">
        <v>73</v>
      </c>
      <c r="C312" s="43">
        <f t="shared" si="107"/>
        <v>2.4373</v>
      </c>
      <c r="D312" s="43">
        <f t="shared" si="1"/>
        <v>2.6583000000000001</v>
      </c>
      <c r="E312" s="43">
        <f t="shared" si="2"/>
        <v>2.9230999999999998</v>
      </c>
      <c r="F312" s="43">
        <f t="shared" si="3"/>
        <v>3.2069999999999999</v>
      </c>
      <c r="G312" s="43">
        <f t="shared" si="4"/>
        <v>3.7984</v>
      </c>
      <c r="H312" s="43">
        <f t="shared" si="5"/>
        <v>2.1181000000000001</v>
      </c>
      <c r="I312" s="43">
        <f t="shared" si="6"/>
        <v>2.2667000000000002</v>
      </c>
      <c r="J312" s="43">
        <f t="shared" si="7"/>
        <v>2.6128</v>
      </c>
      <c r="K312" s="43">
        <f t="shared" si="8"/>
        <v>2.3365</v>
      </c>
      <c r="L312" s="43">
        <f t="shared" si="9"/>
        <v>2.5684</v>
      </c>
      <c r="M312" s="43">
        <f t="shared" si="10"/>
        <v>2.7635999999999998</v>
      </c>
      <c r="N312" s="43">
        <f t="shared" si="11"/>
        <v>2.911</v>
      </c>
      <c r="O312" s="43">
        <f t="shared" si="12"/>
        <v>2.8563000000000001</v>
      </c>
      <c r="P312" s="43">
        <f t="shared" si="13"/>
        <v>3.5651999999999999</v>
      </c>
      <c r="Q312" s="43">
        <f t="shared" si="14"/>
        <v>3.2237</v>
      </c>
      <c r="R312" s="43">
        <f t="shared" si="15"/>
        <v>3.6739999999999999</v>
      </c>
      <c r="S312" s="43">
        <f t="shared" si="16"/>
        <v>3.7595999999999998</v>
      </c>
      <c r="T312" s="43">
        <f t="shared" si="17"/>
        <v>3.7212999999999998</v>
      </c>
      <c r="V312" s="16" t="s">
        <v>74</v>
      </c>
      <c r="W312" s="43">
        <f t="shared" si="108"/>
        <v>1.8431</v>
      </c>
      <c r="X312" s="43">
        <f t="shared" si="18"/>
        <v>3.5958999999999999</v>
      </c>
      <c r="Y312" s="43">
        <f t="shared" si="19"/>
        <v>5.2885</v>
      </c>
      <c r="Z312" s="43">
        <f t="shared" si="20"/>
        <v>7.0862999999999996</v>
      </c>
      <c r="AA312" s="43">
        <f t="shared" si="21"/>
        <v>11.5434</v>
      </c>
      <c r="AB312" s="43">
        <f t="shared" si="22"/>
        <v>1.7777000000000001</v>
      </c>
      <c r="AC312" s="43">
        <f t="shared" si="23"/>
        <v>2.7399</v>
      </c>
      <c r="AD312" s="43">
        <f t="shared" si="24"/>
        <v>4.5983999999999998</v>
      </c>
      <c r="AE312" s="43">
        <f t="shared" si="25"/>
        <v>3.6766999999999999</v>
      </c>
      <c r="AF312" s="43">
        <f t="shared" si="26"/>
        <v>5.4546000000000001</v>
      </c>
      <c r="AG312" s="43">
        <f t="shared" si="27"/>
        <v>6.5403000000000002</v>
      </c>
      <c r="AH312" s="43">
        <f t="shared" si="28"/>
        <v>7.391</v>
      </c>
      <c r="AI312" s="43">
        <f t="shared" si="29"/>
        <v>7.2257999999999996</v>
      </c>
      <c r="AJ312" s="43">
        <f t="shared" si="30"/>
        <v>14.8108</v>
      </c>
      <c r="AK312" s="43">
        <f t="shared" si="31"/>
        <v>10.223599999999999</v>
      </c>
      <c r="AL312" s="43">
        <f t="shared" si="32"/>
        <v>17.293299999999999</v>
      </c>
      <c r="AM312" s="43">
        <f t="shared" si="33"/>
        <v>21.2318</v>
      </c>
      <c r="AN312" s="43">
        <f t="shared" si="34"/>
        <v>25.031400000000001</v>
      </c>
      <c r="AP312" s="16" t="s">
        <v>75</v>
      </c>
      <c r="AR312" s="13">
        <f t="shared" si="109"/>
        <v>2.1524315111203491</v>
      </c>
      <c r="AS312" s="13">
        <f t="shared" si="35"/>
        <v>2.2860797822374037</v>
      </c>
      <c r="AT312" s="13">
        <f t="shared" si="36"/>
        <v>2.433416339372898</v>
      </c>
      <c r="AU312" s="13">
        <f t="shared" si="37"/>
        <v>2.5919742116327957</v>
      </c>
      <c r="AV312" s="13">
        <f t="shared" si="38"/>
        <v>2.6664584691903839</v>
      </c>
      <c r="AW312" s="13">
        <f t="shared" si="39"/>
        <v>2.8432517926413543</v>
      </c>
      <c r="AX312" s="13">
        <f t="shared" si="40"/>
        <v>2.978229506460496</v>
      </c>
      <c r="AY312" s="13">
        <f t="shared" si="41"/>
        <v>3.0886227847207515</v>
      </c>
      <c r="AZ312" s="13">
        <f t="shared" si="42"/>
        <v>3.1990160629810074</v>
      </c>
      <c r="BA312" s="13">
        <f t="shared" si="43"/>
        <v>3.2815000959190792</v>
      </c>
      <c r="BB312" s="13">
        <f t="shared" si="44"/>
        <v>3.3559463812347401</v>
      </c>
      <c r="BC312" s="13">
        <f t="shared" si="45"/>
        <v>3.430392666550401</v>
      </c>
      <c r="BD312" s="13">
        <f t="shared" si="46"/>
        <v>3.5048389518660619</v>
      </c>
      <c r="BE312" s="13">
        <f t="shared" si="47"/>
        <v>3.5734920281973812</v>
      </c>
      <c r="BF312" s="13">
        <f t="shared" si="48"/>
        <v>3.6173188157099694</v>
      </c>
      <c r="BG312" s="13">
        <f t="shared" si="49"/>
        <v>3.661145603222558</v>
      </c>
      <c r="BH312" s="13">
        <f t="shared" si="50"/>
        <v>3.6893595328170625</v>
      </c>
      <c r="BI312" s="13">
        <f t="shared" si="51"/>
        <v>3.711093695569379</v>
      </c>
      <c r="BJ312" s="13">
        <f t="shared" si="52"/>
        <v>3.7328278583216958</v>
      </c>
      <c r="BK312" s="13">
        <f t="shared" si="53"/>
        <v>3.7545620210740127</v>
      </c>
      <c r="BL312" s="13">
        <f t="shared" si="54"/>
        <v>3.7518565375302662</v>
      </c>
      <c r="BM312" s="13">
        <f t="shared" si="55"/>
        <v>3.7417765291083271</v>
      </c>
      <c r="BN312" s="13">
        <f t="shared" si="56"/>
        <v>3.7316965206863881</v>
      </c>
      <c r="BO312" s="13">
        <f t="shared" si="57"/>
        <v>3.7314702531593267</v>
      </c>
      <c r="BQ312" s="16" t="s">
        <v>76</v>
      </c>
      <c r="BR312" s="13">
        <f t="shared" si="110"/>
        <v>2.4470825764491106</v>
      </c>
      <c r="BS312" s="13">
        <f t="shared" si="58"/>
        <v>2.4570825764491104</v>
      </c>
      <c r="BT312" s="13">
        <f t="shared" si="59"/>
        <v>2.5831665563669555</v>
      </c>
      <c r="BU312" s="13">
        <f t="shared" si="60"/>
        <v>2.7215197093229349</v>
      </c>
      <c r="BV312" s="13">
        <f t="shared" si="61"/>
        <v>2.8779654141557365</v>
      </c>
      <c r="BW312" s="13">
        <f t="shared" si="62"/>
        <v>3.0354566859494936</v>
      </c>
      <c r="BX312" s="13">
        <f t="shared" si="63"/>
        <v>3.1933719156747133</v>
      </c>
      <c r="BY312" s="13">
        <f t="shared" si="64"/>
        <v>3.3282362702205472</v>
      </c>
      <c r="BZ312" s="13">
        <f t="shared" si="65"/>
        <v>3.4609234434946488</v>
      </c>
      <c r="CA312" s="13">
        <f t="shared" si="66"/>
        <v>3.5936106167687512</v>
      </c>
      <c r="CB312" s="13">
        <f t="shared" si="67"/>
        <v>3.7262977900428531</v>
      </c>
      <c r="CC312" s="13">
        <f t="shared" si="68"/>
        <v>3.8018411649977017</v>
      </c>
      <c r="CD312" s="13">
        <f t="shared" si="69"/>
        <v>3.8701951413636317</v>
      </c>
      <c r="CE312" s="13">
        <f t="shared" si="70"/>
        <v>3.9313597191406426</v>
      </c>
      <c r="CF312" s="13">
        <f t="shared" si="71"/>
        <v>3.989758105596303</v>
      </c>
      <c r="CG312" s="13">
        <f t="shared" si="72"/>
        <v>4.0420325924913492</v>
      </c>
      <c r="CH312" s="13">
        <f t="shared" si="73"/>
        <v>4.0881831798257808</v>
      </c>
      <c r="CI312" s="13">
        <f t="shared" si="74"/>
        <v>4.1250872960159812</v>
      </c>
      <c r="CJ312" s="13">
        <f t="shared" si="75"/>
        <v>4.1526076294903804</v>
      </c>
      <c r="CK312" s="13">
        <f t="shared" si="76"/>
        <v>4.175709438012726</v>
      </c>
      <c r="CL312" s="13">
        <f t="shared" si="77"/>
        <v>4.194392721583017</v>
      </c>
      <c r="CM312" s="13">
        <f t="shared" si="78"/>
        <v>4.2068921225256579</v>
      </c>
      <c r="CN312" s="13">
        <f t="shared" si="79"/>
        <v>4.2130286892334476</v>
      </c>
      <c r="CO312" s="13">
        <f t="shared" si="80"/>
        <v>4.2128024217063862</v>
      </c>
      <c r="CP312" s="13">
        <f t="shared" si="81"/>
        <v>4.2081840681234493</v>
      </c>
      <c r="CQ312" s="13">
        <f t="shared" si="82"/>
        <v>4.1981840681234495</v>
      </c>
      <c r="CR312" s="13">
        <f t="shared" si="83"/>
        <v>4.1981840681234495</v>
      </c>
      <c r="CS312" s="13">
        <f t="shared" si="84"/>
        <v>4.1881840681234479</v>
      </c>
      <c r="CT312" s="13">
        <f t="shared" si="85"/>
        <v>4.1781840681234481</v>
      </c>
      <c r="CU312" s="13">
        <f t="shared" si="86"/>
        <v>4.1781840681234481</v>
      </c>
      <c r="CV312" s="13">
        <f t="shared" si="87"/>
        <v>4.1581840681234485</v>
      </c>
      <c r="CW312" s="13">
        <f t="shared" si="88"/>
        <v>4.138184068123449</v>
      </c>
      <c r="CX312" s="13">
        <f t="shared" si="89"/>
        <v>4.1281840681234492</v>
      </c>
      <c r="CY312" s="13">
        <f t="shared" si="90"/>
        <v>4.1081840681234496</v>
      </c>
      <c r="CZ312" s="13">
        <f t="shared" si="91"/>
        <v>4.098184068123448</v>
      </c>
      <c r="DA312" s="13">
        <f t="shared" si="92"/>
        <v>4.0881840681234483</v>
      </c>
      <c r="DB312" s="13">
        <f t="shared" si="93"/>
        <v>4.0781840681234485</v>
      </c>
      <c r="DC312" s="13">
        <f t="shared" si="94"/>
        <v>4.0681840681234487</v>
      </c>
      <c r="DD312" s="13">
        <f t="shared" si="95"/>
        <v>4.0581840681234489</v>
      </c>
      <c r="DE312" s="13">
        <f t="shared" si="96"/>
        <v>4.0481840681234491</v>
      </c>
      <c r="DF312" s="13">
        <f t="shared" si="97"/>
        <v>4.0181840681234497</v>
      </c>
      <c r="DG312" s="13">
        <f t="shared" si="98"/>
        <v>3.9981840681234488</v>
      </c>
      <c r="DH312" s="13">
        <f t="shared" si="99"/>
        <v>3.9781840681234493</v>
      </c>
      <c r="DI312" s="13">
        <f t="shared" si="100"/>
        <v>3.9581840681234497</v>
      </c>
      <c r="DJ312" s="13">
        <f t="shared" si="101"/>
        <v>3.9381840681234492</v>
      </c>
      <c r="DK312" s="13">
        <f t="shared" si="102"/>
        <v>3.9281840681234486</v>
      </c>
      <c r="DL312" s="13">
        <f t="shared" si="103"/>
        <v>3.908184068123449</v>
      </c>
      <c r="DM312" s="13">
        <f t="shared" si="104"/>
        <v>3.8881840681234494</v>
      </c>
      <c r="DN312" s="13">
        <f t="shared" si="105"/>
        <v>3.8781840681234496</v>
      </c>
      <c r="DO312" s="13">
        <f t="shared" si="106"/>
        <v>3.8581840681234492</v>
      </c>
    </row>
    <row r="313" spans="1:119" s="16" customFormat="1" x14ac:dyDescent="0.2">
      <c r="A313" s="12">
        <v>46752</v>
      </c>
      <c r="B313" s="16" t="s">
        <v>73</v>
      </c>
      <c r="C313" s="43">
        <f t="shared" si="107"/>
        <v>2.4373</v>
      </c>
      <c r="D313" s="43">
        <f t="shared" si="1"/>
        <v>2.6583000000000001</v>
      </c>
      <c r="E313" s="43">
        <f t="shared" si="2"/>
        <v>2.9230999999999998</v>
      </c>
      <c r="F313" s="43">
        <f t="shared" si="3"/>
        <v>3.2069999999999999</v>
      </c>
      <c r="G313" s="43">
        <f t="shared" si="4"/>
        <v>3.7984</v>
      </c>
      <c r="H313" s="43">
        <f t="shared" si="5"/>
        <v>2.1181000000000001</v>
      </c>
      <c r="I313" s="43">
        <f t="shared" si="6"/>
        <v>2.2667000000000002</v>
      </c>
      <c r="J313" s="43">
        <f t="shared" si="7"/>
        <v>2.6128</v>
      </c>
      <c r="K313" s="43">
        <f t="shared" si="8"/>
        <v>2.3365</v>
      </c>
      <c r="L313" s="43">
        <f t="shared" si="9"/>
        <v>2.5684</v>
      </c>
      <c r="M313" s="43">
        <f t="shared" si="10"/>
        <v>2.7635999999999998</v>
      </c>
      <c r="N313" s="43">
        <f t="shared" si="11"/>
        <v>2.911</v>
      </c>
      <c r="O313" s="43">
        <f t="shared" si="12"/>
        <v>2.8563000000000001</v>
      </c>
      <c r="P313" s="43">
        <f t="shared" si="13"/>
        <v>3.5651999999999999</v>
      </c>
      <c r="Q313" s="43">
        <f t="shared" si="14"/>
        <v>3.2237</v>
      </c>
      <c r="R313" s="43">
        <f t="shared" si="15"/>
        <v>3.6739999999999999</v>
      </c>
      <c r="S313" s="43">
        <f t="shared" si="16"/>
        <v>3.7595999999999998</v>
      </c>
      <c r="T313" s="43">
        <f t="shared" si="17"/>
        <v>3.7212999999999998</v>
      </c>
      <c r="V313" s="16" t="s">
        <v>74</v>
      </c>
      <c r="W313" s="43">
        <f t="shared" si="108"/>
        <v>1.8431</v>
      </c>
      <c r="X313" s="43">
        <f t="shared" si="18"/>
        <v>3.5958999999999999</v>
      </c>
      <c r="Y313" s="43">
        <f t="shared" si="19"/>
        <v>5.2885</v>
      </c>
      <c r="Z313" s="43">
        <f t="shared" si="20"/>
        <v>7.0862999999999996</v>
      </c>
      <c r="AA313" s="43">
        <f t="shared" si="21"/>
        <v>11.5434</v>
      </c>
      <c r="AB313" s="43">
        <f t="shared" si="22"/>
        <v>1.7777000000000001</v>
      </c>
      <c r="AC313" s="43">
        <f t="shared" si="23"/>
        <v>2.7399</v>
      </c>
      <c r="AD313" s="43">
        <f t="shared" si="24"/>
        <v>4.5983999999999998</v>
      </c>
      <c r="AE313" s="43">
        <f t="shared" si="25"/>
        <v>3.6766999999999999</v>
      </c>
      <c r="AF313" s="43">
        <f t="shared" si="26"/>
        <v>5.4546000000000001</v>
      </c>
      <c r="AG313" s="43">
        <f t="shared" si="27"/>
        <v>6.5403000000000002</v>
      </c>
      <c r="AH313" s="43">
        <f t="shared" si="28"/>
        <v>7.391</v>
      </c>
      <c r="AI313" s="43">
        <f t="shared" si="29"/>
        <v>7.2257999999999996</v>
      </c>
      <c r="AJ313" s="43">
        <f t="shared" si="30"/>
        <v>14.8108</v>
      </c>
      <c r="AK313" s="43">
        <f t="shared" si="31"/>
        <v>10.223599999999999</v>
      </c>
      <c r="AL313" s="43">
        <f t="shared" si="32"/>
        <v>17.293299999999999</v>
      </c>
      <c r="AM313" s="43">
        <f t="shared" si="33"/>
        <v>21.2318</v>
      </c>
      <c r="AN313" s="43">
        <f t="shared" si="34"/>
        <v>25.031400000000001</v>
      </c>
      <c r="AP313" s="16" t="s">
        <v>75</v>
      </c>
      <c r="AR313" s="13">
        <f t="shared" si="109"/>
        <v>2.1524315111203491</v>
      </c>
      <c r="AS313" s="13">
        <f t="shared" si="35"/>
        <v>2.2860797822374037</v>
      </c>
      <c r="AT313" s="13">
        <f t="shared" si="36"/>
        <v>2.433416339372898</v>
      </c>
      <c r="AU313" s="13">
        <f t="shared" si="37"/>
        <v>2.5919742116327957</v>
      </c>
      <c r="AV313" s="13">
        <f t="shared" si="38"/>
        <v>2.6664584691903839</v>
      </c>
      <c r="AW313" s="13">
        <f t="shared" si="39"/>
        <v>2.8432517926413543</v>
      </c>
      <c r="AX313" s="13">
        <f t="shared" si="40"/>
        <v>2.978229506460496</v>
      </c>
      <c r="AY313" s="13">
        <f t="shared" si="41"/>
        <v>3.0886227847207515</v>
      </c>
      <c r="AZ313" s="13">
        <f t="shared" si="42"/>
        <v>3.1990160629810074</v>
      </c>
      <c r="BA313" s="13">
        <f t="shared" si="43"/>
        <v>3.2815000959190792</v>
      </c>
      <c r="BB313" s="13">
        <f t="shared" si="44"/>
        <v>3.3559463812347401</v>
      </c>
      <c r="BC313" s="13">
        <f t="shared" si="45"/>
        <v>3.430392666550401</v>
      </c>
      <c r="BD313" s="13">
        <f t="shared" si="46"/>
        <v>3.5048389518660619</v>
      </c>
      <c r="BE313" s="13">
        <f t="shared" si="47"/>
        <v>3.5734920281973812</v>
      </c>
      <c r="BF313" s="13">
        <f t="shared" si="48"/>
        <v>3.6173188157099694</v>
      </c>
      <c r="BG313" s="13">
        <f t="shared" si="49"/>
        <v>3.661145603222558</v>
      </c>
      <c r="BH313" s="13">
        <f t="shared" si="50"/>
        <v>3.6893595328170625</v>
      </c>
      <c r="BI313" s="13">
        <f t="shared" si="51"/>
        <v>3.711093695569379</v>
      </c>
      <c r="BJ313" s="13">
        <f t="shared" si="52"/>
        <v>3.7328278583216958</v>
      </c>
      <c r="BK313" s="13">
        <f t="shared" si="53"/>
        <v>3.7545620210740127</v>
      </c>
      <c r="BL313" s="13">
        <f t="shared" si="54"/>
        <v>3.7518565375302662</v>
      </c>
      <c r="BM313" s="13">
        <f t="shared" si="55"/>
        <v>3.7417765291083271</v>
      </c>
      <c r="BN313" s="13">
        <f t="shared" si="56"/>
        <v>3.7316965206863881</v>
      </c>
      <c r="BO313" s="13">
        <f t="shared" si="57"/>
        <v>3.7314702531593267</v>
      </c>
      <c r="BQ313" s="16" t="s">
        <v>76</v>
      </c>
      <c r="BR313" s="13">
        <f t="shared" si="110"/>
        <v>2.4470825764491106</v>
      </c>
      <c r="BS313" s="13">
        <f t="shared" si="58"/>
        <v>2.4570825764491104</v>
      </c>
      <c r="BT313" s="13">
        <f t="shared" si="59"/>
        <v>2.5831665563669555</v>
      </c>
      <c r="BU313" s="13">
        <f t="shared" si="60"/>
        <v>2.7215197093229349</v>
      </c>
      <c r="BV313" s="13">
        <f t="shared" si="61"/>
        <v>2.8779654141557365</v>
      </c>
      <c r="BW313" s="13">
        <f t="shared" si="62"/>
        <v>3.0354566859494936</v>
      </c>
      <c r="BX313" s="13">
        <f t="shared" si="63"/>
        <v>3.1933719156747133</v>
      </c>
      <c r="BY313" s="13">
        <f t="shared" si="64"/>
        <v>3.3282362702205472</v>
      </c>
      <c r="BZ313" s="13">
        <f t="shared" si="65"/>
        <v>3.4609234434946488</v>
      </c>
      <c r="CA313" s="13">
        <f t="shared" si="66"/>
        <v>3.5936106167687512</v>
      </c>
      <c r="CB313" s="13">
        <f t="shared" si="67"/>
        <v>3.7262977900428531</v>
      </c>
      <c r="CC313" s="13">
        <f t="shared" si="68"/>
        <v>3.8018411649977017</v>
      </c>
      <c r="CD313" s="13">
        <f t="shared" si="69"/>
        <v>3.8701951413636317</v>
      </c>
      <c r="CE313" s="13">
        <f t="shared" si="70"/>
        <v>3.9313597191406426</v>
      </c>
      <c r="CF313" s="13">
        <f t="shared" si="71"/>
        <v>3.989758105596303</v>
      </c>
      <c r="CG313" s="13">
        <f t="shared" si="72"/>
        <v>4.0420325924913492</v>
      </c>
      <c r="CH313" s="13">
        <f t="shared" si="73"/>
        <v>4.0881831798257808</v>
      </c>
      <c r="CI313" s="13">
        <f t="shared" si="74"/>
        <v>4.1250872960159812</v>
      </c>
      <c r="CJ313" s="13">
        <f t="shared" si="75"/>
        <v>4.1526076294903804</v>
      </c>
      <c r="CK313" s="13">
        <f t="shared" si="76"/>
        <v>4.175709438012726</v>
      </c>
      <c r="CL313" s="13">
        <f t="shared" si="77"/>
        <v>4.194392721583017</v>
      </c>
      <c r="CM313" s="13">
        <f t="shared" si="78"/>
        <v>4.2068921225256579</v>
      </c>
      <c r="CN313" s="13">
        <f t="shared" si="79"/>
        <v>4.2130286892334476</v>
      </c>
      <c r="CO313" s="13">
        <f t="shared" si="80"/>
        <v>4.2128024217063862</v>
      </c>
      <c r="CP313" s="13">
        <f t="shared" si="81"/>
        <v>4.2081840681234493</v>
      </c>
      <c r="CQ313" s="13">
        <f t="shared" si="82"/>
        <v>4.1981840681234495</v>
      </c>
      <c r="CR313" s="13">
        <f t="shared" si="83"/>
        <v>4.1981840681234495</v>
      </c>
      <c r="CS313" s="13">
        <f t="shared" si="84"/>
        <v>4.1881840681234479</v>
      </c>
      <c r="CT313" s="13">
        <f t="shared" si="85"/>
        <v>4.1781840681234481</v>
      </c>
      <c r="CU313" s="13">
        <f t="shared" si="86"/>
        <v>4.1781840681234481</v>
      </c>
      <c r="CV313" s="13">
        <f t="shared" si="87"/>
        <v>4.1581840681234485</v>
      </c>
      <c r="CW313" s="13">
        <f t="shared" si="88"/>
        <v>4.138184068123449</v>
      </c>
      <c r="CX313" s="13">
        <f t="shared" si="89"/>
        <v>4.1281840681234492</v>
      </c>
      <c r="CY313" s="13">
        <f t="shared" si="90"/>
        <v>4.1081840681234496</v>
      </c>
      <c r="CZ313" s="13">
        <f t="shared" si="91"/>
        <v>4.098184068123448</v>
      </c>
      <c r="DA313" s="13">
        <f t="shared" si="92"/>
        <v>4.0881840681234483</v>
      </c>
      <c r="DB313" s="13">
        <f t="shared" si="93"/>
        <v>4.0781840681234485</v>
      </c>
      <c r="DC313" s="13">
        <f t="shared" si="94"/>
        <v>4.0681840681234487</v>
      </c>
      <c r="DD313" s="13">
        <f t="shared" si="95"/>
        <v>4.0581840681234489</v>
      </c>
      <c r="DE313" s="13">
        <f t="shared" si="96"/>
        <v>4.0481840681234491</v>
      </c>
      <c r="DF313" s="13">
        <f t="shared" si="97"/>
        <v>4.0181840681234497</v>
      </c>
      <c r="DG313" s="13">
        <f t="shared" si="98"/>
        <v>3.9981840681234488</v>
      </c>
      <c r="DH313" s="13">
        <f t="shared" si="99"/>
        <v>3.9781840681234493</v>
      </c>
      <c r="DI313" s="13">
        <f t="shared" si="100"/>
        <v>3.9581840681234497</v>
      </c>
      <c r="DJ313" s="13">
        <f t="shared" si="101"/>
        <v>3.9381840681234492</v>
      </c>
      <c r="DK313" s="13">
        <f t="shared" si="102"/>
        <v>3.9281840681234486</v>
      </c>
      <c r="DL313" s="13">
        <f t="shared" si="103"/>
        <v>3.908184068123449</v>
      </c>
      <c r="DM313" s="13">
        <f t="shared" si="104"/>
        <v>3.8881840681234494</v>
      </c>
      <c r="DN313" s="13">
        <f t="shared" si="105"/>
        <v>3.8781840681234496</v>
      </c>
      <c r="DO313" s="13">
        <f t="shared" si="106"/>
        <v>3.8581840681234492</v>
      </c>
    </row>
    <row r="314" spans="1:119" s="16" customFormat="1" x14ac:dyDescent="0.2">
      <c r="A314" s="12">
        <v>46783</v>
      </c>
      <c r="B314" s="16" t="s">
        <v>73</v>
      </c>
      <c r="C314" s="43">
        <f t="shared" si="107"/>
        <v>2.4373</v>
      </c>
      <c r="D314" s="43">
        <f t="shared" si="1"/>
        <v>2.6583000000000001</v>
      </c>
      <c r="E314" s="43">
        <f t="shared" si="2"/>
        <v>2.9230999999999998</v>
      </c>
      <c r="F314" s="43">
        <f t="shared" si="3"/>
        <v>3.2069999999999999</v>
      </c>
      <c r="G314" s="43">
        <f t="shared" si="4"/>
        <v>3.7984</v>
      </c>
      <c r="H314" s="43">
        <f t="shared" si="5"/>
        <v>2.1181000000000001</v>
      </c>
      <c r="I314" s="43">
        <f t="shared" si="6"/>
        <v>2.2667000000000002</v>
      </c>
      <c r="J314" s="43">
        <f t="shared" si="7"/>
        <v>2.6128</v>
      </c>
      <c r="K314" s="43">
        <f t="shared" si="8"/>
        <v>2.3365</v>
      </c>
      <c r="L314" s="43">
        <f t="shared" si="9"/>
        <v>2.5684</v>
      </c>
      <c r="M314" s="43">
        <f t="shared" si="10"/>
        <v>2.7635999999999998</v>
      </c>
      <c r="N314" s="43">
        <f t="shared" si="11"/>
        <v>2.911</v>
      </c>
      <c r="O314" s="43">
        <f t="shared" si="12"/>
        <v>2.8563000000000001</v>
      </c>
      <c r="P314" s="43">
        <f t="shared" si="13"/>
        <v>3.5651999999999999</v>
      </c>
      <c r="Q314" s="43">
        <f t="shared" si="14"/>
        <v>3.2237</v>
      </c>
      <c r="R314" s="43">
        <f t="shared" si="15"/>
        <v>3.6739999999999999</v>
      </c>
      <c r="S314" s="43">
        <f t="shared" si="16"/>
        <v>3.7595999999999998</v>
      </c>
      <c r="T314" s="43">
        <f t="shared" si="17"/>
        <v>3.7212999999999998</v>
      </c>
      <c r="V314" s="16" t="s">
        <v>74</v>
      </c>
      <c r="W314" s="43">
        <f t="shared" si="108"/>
        <v>1.8431</v>
      </c>
      <c r="X314" s="43">
        <f t="shared" si="18"/>
        <v>3.5958999999999999</v>
      </c>
      <c r="Y314" s="43">
        <f t="shared" si="19"/>
        <v>5.2885</v>
      </c>
      <c r="Z314" s="43">
        <f t="shared" si="20"/>
        <v>7.0862999999999996</v>
      </c>
      <c r="AA314" s="43">
        <f t="shared" si="21"/>
        <v>11.5434</v>
      </c>
      <c r="AB314" s="43">
        <f t="shared" si="22"/>
        <v>1.7777000000000001</v>
      </c>
      <c r="AC314" s="43">
        <f t="shared" si="23"/>
        <v>2.7399</v>
      </c>
      <c r="AD314" s="43">
        <f t="shared" si="24"/>
        <v>4.5983999999999998</v>
      </c>
      <c r="AE314" s="43">
        <f t="shared" si="25"/>
        <v>3.6766999999999999</v>
      </c>
      <c r="AF314" s="43">
        <f t="shared" si="26"/>
        <v>5.4546000000000001</v>
      </c>
      <c r="AG314" s="43">
        <f t="shared" si="27"/>
        <v>6.5403000000000002</v>
      </c>
      <c r="AH314" s="43">
        <f t="shared" si="28"/>
        <v>7.391</v>
      </c>
      <c r="AI314" s="43">
        <f t="shared" si="29"/>
        <v>7.2257999999999996</v>
      </c>
      <c r="AJ314" s="43">
        <f t="shared" si="30"/>
        <v>14.8108</v>
      </c>
      <c r="AK314" s="43">
        <f t="shared" si="31"/>
        <v>10.223599999999999</v>
      </c>
      <c r="AL314" s="43">
        <f t="shared" si="32"/>
        <v>17.293299999999999</v>
      </c>
      <c r="AM314" s="43">
        <f t="shared" si="33"/>
        <v>21.2318</v>
      </c>
      <c r="AN314" s="43">
        <f t="shared" si="34"/>
        <v>25.031400000000001</v>
      </c>
      <c r="AP314" s="16" t="s">
        <v>75</v>
      </c>
      <c r="AR314" s="13">
        <f t="shared" si="109"/>
        <v>2.1524315111203491</v>
      </c>
      <c r="AS314" s="13">
        <f t="shared" si="35"/>
        <v>2.2860797822374037</v>
      </c>
      <c r="AT314" s="13">
        <f t="shared" si="36"/>
        <v>2.433416339372898</v>
      </c>
      <c r="AU314" s="13">
        <f t="shared" si="37"/>
        <v>2.5919742116327957</v>
      </c>
      <c r="AV314" s="13">
        <f t="shared" si="38"/>
        <v>2.6664584691903839</v>
      </c>
      <c r="AW314" s="13">
        <f t="shared" si="39"/>
        <v>2.8432517926413543</v>
      </c>
      <c r="AX314" s="13">
        <f t="shared" si="40"/>
        <v>2.978229506460496</v>
      </c>
      <c r="AY314" s="13">
        <f t="shared" si="41"/>
        <v>3.0886227847207515</v>
      </c>
      <c r="AZ314" s="13">
        <f t="shared" si="42"/>
        <v>3.1990160629810074</v>
      </c>
      <c r="BA314" s="13">
        <f t="shared" si="43"/>
        <v>3.2815000959190792</v>
      </c>
      <c r="BB314" s="13">
        <f t="shared" si="44"/>
        <v>3.3559463812347401</v>
      </c>
      <c r="BC314" s="13">
        <f t="shared" si="45"/>
        <v>3.430392666550401</v>
      </c>
      <c r="BD314" s="13">
        <f t="shared" si="46"/>
        <v>3.5048389518660619</v>
      </c>
      <c r="BE314" s="13">
        <f t="shared" si="47"/>
        <v>3.5734920281973812</v>
      </c>
      <c r="BF314" s="13">
        <f t="shared" si="48"/>
        <v>3.6173188157099694</v>
      </c>
      <c r="BG314" s="13">
        <f t="shared" si="49"/>
        <v>3.661145603222558</v>
      </c>
      <c r="BH314" s="13">
        <f t="shared" si="50"/>
        <v>3.6893595328170625</v>
      </c>
      <c r="BI314" s="13">
        <f t="shared" si="51"/>
        <v>3.711093695569379</v>
      </c>
      <c r="BJ314" s="13">
        <f t="shared" si="52"/>
        <v>3.7328278583216958</v>
      </c>
      <c r="BK314" s="13">
        <f t="shared" si="53"/>
        <v>3.7545620210740127</v>
      </c>
      <c r="BL314" s="13">
        <f t="shared" si="54"/>
        <v>3.7518565375302662</v>
      </c>
      <c r="BM314" s="13">
        <f t="shared" si="55"/>
        <v>3.7417765291083271</v>
      </c>
      <c r="BN314" s="13">
        <f t="shared" si="56"/>
        <v>3.7316965206863881</v>
      </c>
      <c r="BO314" s="13">
        <f t="shared" si="57"/>
        <v>3.7314702531593267</v>
      </c>
      <c r="BQ314" s="16" t="s">
        <v>76</v>
      </c>
      <c r="BR314" s="13">
        <f t="shared" si="110"/>
        <v>2.4470825764491106</v>
      </c>
      <c r="BS314" s="13">
        <f t="shared" si="58"/>
        <v>2.4570825764491104</v>
      </c>
      <c r="BT314" s="13">
        <f t="shared" si="59"/>
        <v>2.5831665563669555</v>
      </c>
      <c r="BU314" s="13">
        <f t="shared" si="60"/>
        <v>2.7215197093229349</v>
      </c>
      <c r="BV314" s="13">
        <f t="shared" si="61"/>
        <v>2.8779654141557365</v>
      </c>
      <c r="BW314" s="13">
        <f t="shared" si="62"/>
        <v>3.0354566859494936</v>
      </c>
      <c r="BX314" s="13">
        <f t="shared" si="63"/>
        <v>3.1933719156747133</v>
      </c>
      <c r="BY314" s="13">
        <f t="shared" si="64"/>
        <v>3.3282362702205472</v>
      </c>
      <c r="BZ314" s="13">
        <f t="shared" si="65"/>
        <v>3.4609234434946488</v>
      </c>
      <c r="CA314" s="13">
        <f t="shared" si="66"/>
        <v>3.5936106167687512</v>
      </c>
      <c r="CB314" s="13">
        <f t="shared" si="67"/>
        <v>3.7262977900428531</v>
      </c>
      <c r="CC314" s="13">
        <f t="shared" si="68"/>
        <v>3.8018411649977017</v>
      </c>
      <c r="CD314" s="13">
        <f t="shared" si="69"/>
        <v>3.8701951413636317</v>
      </c>
      <c r="CE314" s="13">
        <f t="shared" si="70"/>
        <v>3.9313597191406426</v>
      </c>
      <c r="CF314" s="13">
        <f t="shared" si="71"/>
        <v>3.989758105596303</v>
      </c>
      <c r="CG314" s="13">
        <f t="shared" si="72"/>
        <v>4.0420325924913492</v>
      </c>
      <c r="CH314" s="13">
        <f t="shared" si="73"/>
        <v>4.0881831798257808</v>
      </c>
      <c r="CI314" s="13">
        <f t="shared" si="74"/>
        <v>4.1250872960159812</v>
      </c>
      <c r="CJ314" s="13">
        <f t="shared" si="75"/>
        <v>4.1526076294903804</v>
      </c>
      <c r="CK314" s="13">
        <f t="shared" si="76"/>
        <v>4.175709438012726</v>
      </c>
      <c r="CL314" s="13">
        <f t="shared" si="77"/>
        <v>4.194392721583017</v>
      </c>
      <c r="CM314" s="13">
        <f t="shared" si="78"/>
        <v>4.2068921225256579</v>
      </c>
      <c r="CN314" s="13">
        <f t="shared" si="79"/>
        <v>4.2130286892334476</v>
      </c>
      <c r="CO314" s="13">
        <f t="shared" si="80"/>
        <v>4.2128024217063862</v>
      </c>
      <c r="CP314" s="13">
        <f t="shared" si="81"/>
        <v>4.2081840681234493</v>
      </c>
      <c r="CQ314" s="13">
        <f t="shared" si="82"/>
        <v>4.1981840681234495</v>
      </c>
      <c r="CR314" s="13">
        <f t="shared" si="83"/>
        <v>4.1981840681234495</v>
      </c>
      <c r="CS314" s="13">
        <f t="shared" si="84"/>
        <v>4.1881840681234479</v>
      </c>
      <c r="CT314" s="13">
        <f t="shared" si="85"/>
        <v>4.1781840681234481</v>
      </c>
      <c r="CU314" s="13">
        <f t="shared" si="86"/>
        <v>4.1781840681234481</v>
      </c>
      <c r="CV314" s="13">
        <f t="shared" si="87"/>
        <v>4.1581840681234485</v>
      </c>
      <c r="CW314" s="13">
        <f t="shared" si="88"/>
        <v>4.138184068123449</v>
      </c>
      <c r="CX314" s="13">
        <f t="shared" si="89"/>
        <v>4.1281840681234492</v>
      </c>
      <c r="CY314" s="13">
        <f t="shared" si="90"/>
        <v>4.1081840681234496</v>
      </c>
      <c r="CZ314" s="13">
        <f t="shared" si="91"/>
        <v>4.098184068123448</v>
      </c>
      <c r="DA314" s="13">
        <f t="shared" si="92"/>
        <v>4.0881840681234483</v>
      </c>
      <c r="DB314" s="13">
        <f t="shared" si="93"/>
        <v>4.0781840681234485</v>
      </c>
      <c r="DC314" s="13">
        <f t="shared" si="94"/>
        <v>4.0681840681234487</v>
      </c>
      <c r="DD314" s="13">
        <f t="shared" si="95"/>
        <v>4.0581840681234489</v>
      </c>
      <c r="DE314" s="13">
        <f t="shared" si="96"/>
        <v>4.0481840681234491</v>
      </c>
      <c r="DF314" s="13">
        <f t="shared" si="97"/>
        <v>4.0181840681234497</v>
      </c>
      <c r="DG314" s="13">
        <f t="shared" si="98"/>
        <v>3.9981840681234488</v>
      </c>
      <c r="DH314" s="13">
        <f t="shared" si="99"/>
        <v>3.9781840681234493</v>
      </c>
      <c r="DI314" s="13">
        <f t="shared" si="100"/>
        <v>3.9581840681234497</v>
      </c>
      <c r="DJ314" s="13">
        <f t="shared" si="101"/>
        <v>3.9381840681234492</v>
      </c>
      <c r="DK314" s="13">
        <f t="shared" si="102"/>
        <v>3.9281840681234486</v>
      </c>
      <c r="DL314" s="13">
        <f t="shared" si="103"/>
        <v>3.908184068123449</v>
      </c>
      <c r="DM314" s="13">
        <f t="shared" si="104"/>
        <v>3.8881840681234494</v>
      </c>
      <c r="DN314" s="13">
        <f t="shared" si="105"/>
        <v>3.8781840681234496</v>
      </c>
      <c r="DO314" s="13">
        <f t="shared" si="106"/>
        <v>3.8581840681234492</v>
      </c>
    </row>
    <row r="315" spans="1:119" s="16" customFormat="1" x14ac:dyDescent="0.2">
      <c r="A315" s="12">
        <v>46812</v>
      </c>
      <c r="B315" s="16" t="s">
        <v>73</v>
      </c>
      <c r="C315" s="43">
        <f t="shared" si="107"/>
        <v>2.4373</v>
      </c>
      <c r="D315" s="43">
        <f t="shared" si="1"/>
        <v>2.6583000000000001</v>
      </c>
      <c r="E315" s="43">
        <f t="shared" si="2"/>
        <v>2.9230999999999998</v>
      </c>
      <c r="F315" s="43">
        <f t="shared" si="3"/>
        <v>3.2069999999999999</v>
      </c>
      <c r="G315" s="43">
        <f t="shared" si="4"/>
        <v>3.7984</v>
      </c>
      <c r="H315" s="43">
        <f t="shared" si="5"/>
        <v>2.1181000000000001</v>
      </c>
      <c r="I315" s="43">
        <f t="shared" si="6"/>
        <v>2.2667000000000002</v>
      </c>
      <c r="J315" s="43">
        <f t="shared" si="7"/>
        <v>2.6128</v>
      </c>
      <c r="K315" s="43">
        <f t="shared" si="8"/>
        <v>2.3365</v>
      </c>
      <c r="L315" s="43">
        <f t="shared" si="9"/>
        <v>2.5684</v>
      </c>
      <c r="M315" s="43">
        <f t="shared" si="10"/>
        <v>2.7635999999999998</v>
      </c>
      <c r="N315" s="43">
        <f t="shared" si="11"/>
        <v>2.911</v>
      </c>
      <c r="O315" s="43">
        <f t="shared" si="12"/>
        <v>2.8563000000000001</v>
      </c>
      <c r="P315" s="43">
        <f t="shared" si="13"/>
        <v>3.5651999999999999</v>
      </c>
      <c r="Q315" s="43">
        <f t="shared" si="14"/>
        <v>3.2237</v>
      </c>
      <c r="R315" s="43">
        <f t="shared" si="15"/>
        <v>3.6739999999999999</v>
      </c>
      <c r="S315" s="43">
        <f t="shared" si="16"/>
        <v>3.7595999999999998</v>
      </c>
      <c r="T315" s="43">
        <f t="shared" si="17"/>
        <v>3.7212999999999998</v>
      </c>
      <c r="V315" s="16" t="s">
        <v>74</v>
      </c>
      <c r="W315" s="43">
        <f t="shared" si="108"/>
        <v>1.8431</v>
      </c>
      <c r="X315" s="43">
        <f t="shared" si="18"/>
        <v>3.5958999999999999</v>
      </c>
      <c r="Y315" s="43">
        <f t="shared" si="19"/>
        <v>5.2885</v>
      </c>
      <c r="Z315" s="43">
        <f t="shared" si="20"/>
        <v>7.0862999999999996</v>
      </c>
      <c r="AA315" s="43">
        <f t="shared" si="21"/>
        <v>11.5434</v>
      </c>
      <c r="AB315" s="43">
        <f t="shared" si="22"/>
        <v>1.7777000000000001</v>
      </c>
      <c r="AC315" s="43">
        <f t="shared" si="23"/>
        <v>2.7399</v>
      </c>
      <c r="AD315" s="43">
        <f t="shared" si="24"/>
        <v>4.5983999999999998</v>
      </c>
      <c r="AE315" s="43">
        <f t="shared" si="25"/>
        <v>3.6766999999999999</v>
      </c>
      <c r="AF315" s="43">
        <f t="shared" si="26"/>
        <v>5.4546000000000001</v>
      </c>
      <c r="AG315" s="43">
        <f t="shared" si="27"/>
        <v>6.5403000000000002</v>
      </c>
      <c r="AH315" s="43">
        <f t="shared" si="28"/>
        <v>7.391</v>
      </c>
      <c r="AI315" s="43">
        <f t="shared" si="29"/>
        <v>7.2257999999999996</v>
      </c>
      <c r="AJ315" s="43">
        <f t="shared" si="30"/>
        <v>14.8108</v>
      </c>
      <c r="AK315" s="43">
        <f t="shared" si="31"/>
        <v>10.223599999999999</v>
      </c>
      <c r="AL315" s="43">
        <f t="shared" si="32"/>
        <v>17.293299999999999</v>
      </c>
      <c r="AM315" s="43">
        <f t="shared" si="33"/>
        <v>21.2318</v>
      </c>
      <c r="AN315" s="43">
        <f t="shared" si="34"/>
        <v>25.031400000000001</v>
      </c>
      <c r="AP315" s="16" t="s">
        <v>75</v>
      </c>
      <c r="AR315" s="13">
        <f t="shared" si="109"/>
        <v>2.1524315111203491</v>
      </c>
      <c r="AS315" s="13">
        <f t="shared" si="35"/>
        <v>2.2860797822374037</v>
      </c>
      <c r="AT315" s="13">
        <f t="shared" si="36"/>
        <v>2.433416339372898</v>
      </c>
      <c r="AU315" s="13">
        <f t="shared" si="37"/>
        <v>2.5919742116327957</v>
      </c>
      <c r="AV315" s="13">
        <f t="shared" si="38"/>
        <v>2.6664584691903839</v>
      </c>
      <c r="AW315" s="13">
        <f t="shared" si="39"/>
        <v>2.8432517926413543</v>
      </c>
      <c r="AX315" s="13">
        <f t="shared" si="40"/>
        <v>2.978229506460496</v>
      </c>
      <c r="AY315" s="13">
        <f t="shared" si="41"/>
        <v>3.0886227847207515</v>
      </c>
      <c r="AZ315" s="13">
        <f t="shared" si="42"/>
        <v>3.1990160629810074</v>
      </c>
      <c r="BA315" s="13">
        <f t="shared" si="43"/>
        <v>3.2815000959190792</v>
      </c>
      <c r="BB315" s="13">
        <f t="shared" si="44"/>
        <v>3.3559463812347401</v>
      </c>
      <c r="BC315" s="13">
        <f t="shared" si="45"/>
        <v>3.430392666550401</v>
      </c>
      <c r="BD315" s="13">
        <f t="shared" si="46"/>
        <v>3.5048389518660619</v>
      </c>
      <c r="BE315" s="13">
        <f t="shared" si="47"/>
        <v>3.5734920281973812</v>
      </c>
      <c r="BF315" s="13">
        <f t="shared" si="48"/>
        <v>3.6173188157099694</v>
      </c>
      <c r="BG315" s="13">
        <f t="shared" si="49"/>
        <v>3.661145603222558</v>
      </c>
      <c r="BH315" s="13">
        <f t="shared" si="50"/>
        <v>3.6893595328170625</v>
      </c>
      <c r="BI315" s="13">
        <f t="shared" si="51"/>
        <v>3.711093695569379</v>
      </c>
      <c r="BJ315" s="13">
        <f t="shared" si="52"/>
        <v>3.7328278583216958</v>
      </c>
      <c r="BK315" s="13">
        <f t="shared" si="53"/>
        <v>3.7545620210740127</v>
      </c>
      <c r="BL315" s="13">
        <f t="shared" si="54"/>
        <v>3.7518565375302662</v>
      </c>
      <c r="BM315" s="13">
        <f t="shared" si="55"/>
        <v>3.7417765291083271</v>
      </c>
      <c r="BN315" s="13">
        <f t="shared" si="56"/>
        <v>3.7316965206863881</v>
      </c>
      <c r="BO315" s="13">
        <f t="shared" si="57"/>
        <v>3.7314702531593267</v>
      </c>
      <c r="BQ315" s="16" t="s">
        <v>76</v>
      </c>
      <c r="BR315" s="13">
        <f t="shared" si="110"/>
        <v>2.4470825764491106</v>
      </c>
      <c r="BS315" s="13">
        <f t="shared" si="58"/>
        <v>2.4570825764491104</v>
      </c>
      <c r="BT315" s="13">
        <f t="shared" si="59"/>
        <v>2.5831665563669555</v>
      </c>
      <c r="BU315" s="13">
        <f t="shared" si="60"/>
        <v>2.7215197093229349</v>
      </c>
      <c r="BV315" s="13">
        <f t="shared" si="61"/>
        <v>2.8779654141557365</v>
      </c>
      <c r="BW315" s="13">
        <f t="shared" si="62"/>
        <v>3.0354566859494936</v>
      </c>
      <c r="BX315" s="13">
        <f t="shared" si="63"/>
        <v>3.1933719156747133</v>
      </c>
      <c r="BY315" s="13">
        <f t="shared" si="64"/>
        <v>3.3282362702205472</v>
      </c>
      <c r="BZ315" s="13">
        <f t="shared" si="65"/>
        <v>3.4609234434946488</v>
      </c>
      <c r="CA315" s="13">
        <f t="shared" si="66"/>
        <v>3.5936106167687512</v>
      </c>
      <c r="CB315" s="13">
        <f t="shared" si="67"/>
        <v>3.7262977900428531</v>
      </c>
      <c r="CC315" s="13">
        <f t="shared" si="68"/>
        <v>3.8018411649977017</v>
      </c>
      <c r="CD315" s="13">
        <f t="shared" si="69"/>
        <v>3.8701951413636317</v>
      </c>
      <c r="CE315" s="13">
        <f t="shared" si="70"/>
        <v>3.9313597191406426</v>
      </c>
      <c r="CF315" s="13">
        <f t="shared" si="71"/>
        <v>3.989758105596303</v>
      </c>
      <c r="CG315" s="13">
        <f t="shared" si="72"/>
        <v>4.0420325924913492</v>
      </c>
      <c r="CH315" s="13">
        <f t="shared" si="73"/>
        <v>4.0881831798257808</v>
      </c>
      <c r="CI315" s="13">
        <f t="shared" si="74"/>
        <v>4.1250872960159812</v>
      </c>
      <c r="CJ315" s="13">
        <f t="shared" si="75"/>
        <v>4.1526076294903804</v>
      </c>
      <c r="CK315" s="13">
        <f t="shared" si="76"/>
        <v>4.175709438012726</v>
      </c>
      <c r="CL315" s="13">
        <f t="shared" si="77"/>
        <v>4.194392721583017</v>
      </c>
      <c r="CM315" s="13">
        <f t="shared" si="78"/>
        <v>4.2068921225256579</v>
      </c>
      <c r="CN315" s="13">
        <f t="shared" si="79"/>
        <v>4.2130286892334476</v>
      </c>
      <c r="CO315" s="13">
        <f t="shared" si="80"/>
        <v>4.2128024217063862</v>
      </c>
      <c r="CP315" s="13">
        <f t="shared" si="81"/>
        <v>4.2081840681234493</v>
      </c>
      <c r="CQ315" s="13">
        <f t="shared" si="82"/>
        <v>4.1981840681234495</v>
      </c>
      <c r="CR315" s="13">
        <f t="shared" si="83"/>
        <v>4.1981840681234495</v>
      </c>
      <c r="CS315" s="13">
        <f t="shared" si="84"/>
        <v>4.1881840681234479</v>
      </c>
      <c r="CT315" s="13">
        <f t="shared" si="85"/>
        <v>4.1781840681234481</v>
      </c>
      <c r="CU315" s="13">
        <f t="shared" si="86"/>
        <v>4.1781840681234481</v>
      </c>
      <c r="CV315" s="13">
        <f t="shared" si="87"/>
        <v>4.1581840681234485</v>
      </c>
      <c r="CW315" s="13">
        <f t="shared" si="88"/>
        <v>4.138184068123449</v>
      </c>
      <c r="CX315" s="13">
        <f t="shared" si="89"/>
        <v>4.1281840681234492</v>
      </c>
      <c r="CY315" s="13">
        <f t="shared" si="90"/>
        <v>4.1081840681234496</v>
      </c>
      <c r="CZ315" s="13">
        <f t="shared" si="91"/>
        <v>4.098184068123448</v>
      </c>
      <c r="DA315" s="13">
        <f t="shared" si="92"/>
        <v>4.0881840681234483</v>
      </c>
      <c r="DB315" s="13">
        <f t="shared" si="93"/>
        <v>4.0781840681234485</v>
      </c>
      <c r="DC315" s="13">
        <f t="shared" si="94"/>
        <v>4.0681840681234487</v>
      </c>
      <c r="DD315" s="13">
        <f t="shared" si="95"/>
        <v>4.0581840681234489</v>
      </c>
      <c r="DE315" s="13">
        <f t="shared" si="96"/>
        <v>4.0481840681234491</v>
      </c>
      <c r="DF315" s="13">
        <f t="shared" si="97"/>
        <v>4.0181840681234497</v>
      </c>
      <c r="DG315" s="13">
        <f t="shared" si="98"/>
        <v>3.9981840681234488</v>
      </c>
      <c r="DH315" s="13">
        <f t="shared" si="99"/>
        <v>3.9781840681234493</v>
      </c>
      <c r="DI315" s="13">
        <f t="shared" si="100"/>
        <v>3.9581840681234497</v>
      </c>
      <c r="DJ315" s="13">
        <f t="shared" si="101"/>
        <v>3.9381840681234492</v>
      </c>
      <c r="DK315" s="13">
        <f t="shared" si="102"/>
        <v>3.9281840681234486</v>
      </c>
      <c r="DL315" s="13">
        <f t="shared" si="103"/>
        <v>3.908184068123449</v>
      </c>
      <c r="DM315" s="13">
        <f t="shared" si="104"/>
        <v>3.8881840681234494</v>
      </c>
      <c r="DN315" s="13">
        <f t="shared" si="105"/>
        <v>3.8781840681234496</v>
      </c>
      <c r="DO315" s="13">
        <f t="shared" si="106"/>
        <v>3.8581840681234492</v>
      </c>
    </row>
    <row r="316" spans="1:119" s="16" customFormat="1" x14ac:dyDescent="0.2">
      <c r="A316" s="12">
        <v>46843</v>
      </c>
      <c r="B316" s="16" t="s">
        <v>73</v>
      </c>
      <c r="C316" s="43">
        <f t="shared" si="107"/>
        <v>2.4373</v>
      </c>
      <c r="D316" s="43">
        <f t="shared" si="1"/>
        <v>2.6583000000000001</v>
      </c>
      <c r="E316" s="43">
        <f t="shared" si="2"/>
        <v>2.9230999999999998</v>
      </c>
      <c r="F316" s="43">
        <f t="shared" si="3"/>
        <v>3.2069999999999999</v>
      </c>
      <c r="G316" s="43">
        <f t="shared" si="4"/>
        <v>3.7984</v>
      </c>
      <c r="H316" s="43">
        <f t="shared" si="5"/>
        <v>2.1181000000000001</v>
      </c>
      <c r="I316" s="43">
        <f t="shared" si="6"/>
        <v>2.2667000000000002</v>
      </c>
      <c r="J316" s="43">
        <f t="shared" si="7"/>
        <v>2.6128</v>
      </c>
      <c r="K316" s="43">
        <f t="shared" si="8"/>
        <v>2.3365</v>
      </c>
      <c r="L316" s="43">
        <f t="shared" si="9"/>
        <v>2.5684</v>
      </c>
      <c r="M316" s="43">
        <f t="shared" si="10"/>
        <v>2.7635999999999998</v>
      </c>
      <c r="N316" s="43">
        <f t="shared" si="11"/>
        <v>2.911</v>
      </c>
      <c r="O316" s="43">
        <f t="shared" si="12"/>
        <v>2.8563000000000001</v>
      </c>
      <c r="P316" s="43">
        <f t="shared" si="13"/>
        <v>3.5651999999999999</v>
      </c>
      <c r="Q316" s="43">
        <f t="shared" si="14"/>
        <v>3.2237</v>
      </c>
      <c r="R316" s="43">
        <f t="shared" si="15"/>
        <v>3.6739999999999999</v>
      </c>
      <c r="S316" s="43">
        <f t="shared" si="16"/>
        <v>3.7595999999999998</v>
      </c>
      <c r="T316" s="43">
        <f t="shared" si="17"/>
        <v>3.7212999999999998</v>
      </c>
      <c r="V316" s="16" t="s">
        <v>74</v>
      </c>
      <c r="W316" s="43">
        <f t="shared" si="108"/>
        <v>1.8431</v>
      </c>
      <c r="X316" s="43">
        <f t="shared" si="18"/>
        <v>3.5958999999999999</v>
      </c>
      <c r="Y316" s="43">
        <f t="shared" si="19"/>
        <v>5.2885</v>
      </c>
      <c r="Z316" s="43">
        <f t="shared" si="20"/>
        <v>7.0862999999999996</v>
      </c>
      <c r="AA316" s="43">
        <f t="shared" si="21"/>
        <v>11.5434</v>
      </c>
      <c r="AB316" s="43">
        <f t="shared" si="22"/>
        <v>1.7777000000000001</v>
      </c>
      <c r="AC316" s="43">
        <f t="shared" si="23"/>
        <v>2.7399</v>
      </c>
      <c r="AD316" s="43">
        <f t="shared" si="24"/>
        <v>4.5983999999999998</v>
      </c>
      <c r="AE316" s="43">
        <f t="shared" si="25"/>
        <v>3.6766999999999999</v>
      </c>
      <c r="AF316" s="43">
        <f t="shared" si="26"/>
        <v>5.4546000000000001</v>
      </c>
      <c r="AG316" s="43">
        <f t="shared" si="27"/>
        <v>6.5403000000000002</v>
      </c>
      <c r="AH316" s="43">
        <f t="shared" si="28"/>
        <v>7.391</v>
      </c>
      <c r="AI316" s="43">
        <f t="shared" si="29"/>
        <v>7.2257999999999996</v>
      </c>
      <c r="AJ316" s="43">
        <f t="shared" si="30"/>
        <v>14.8108</v>
      </c>
      <c r="AK316" s="43">
        <f t="shared" si="31"/>
        <v>10.223599999999999</v>
      </c>
      <c r="AL316" s="43">
        <f t="shared" si="32"/>
        <v>17.293299999999999</v>
      </c>
      <c r="AM316" s="43">
        <f t="shared" si="33"/>
        <v>21.2318</v>
      </c>
      <c r="AN316" s="43">
        <f t="shared" si="34"/>
        <v>25.031400000000001</v>
      </c>
      <c r="AP316" s="16" t="s">
        <v>75</v>
      </c>
      <c r="AR316" s="13">
        <f t="shared" si="109"/>
        <v>2.1524315111203491</v>
      </c>
      <c r="AS316" s="13">
        <f t="shared" si="35"/>
        <v>2.2860797822374037</v>
      </c>
      <c r="AT316" s="13">
        <f t="shared" si="36"/>
        <v>2.433416339372898</v>
      </c>
      <c r="AU316" s="13">
        <f t="shared" si="37"/>
        <v>2.5919742116327957</v>
      </c>
      <c r="AV316" s="13">
        <f t="shared" si="38"/>
        <v>2.6664584691903839</v>
      </c>
      <c r="AW316" s="13">
        <f t="shared" si="39"/>
        <v>2.8432517926413543</v>
      </c>
      <c r="AX316" s="13">
        <f t="shared" si="40"/>
        <v>2.978229506460496</v>
      </c>
      <c r="AY316" s="13">
        <f t="shared" si="41"/>
        <v>3.0886227847207515</v>
      </c>
      <c r="AZ316" s="13">
        <f t="shared" si="42"/>
        <v>3.1990160629810074</v>
      </c>
      <c r="BA316" s="13">
        <f t="shared" si="43"/>
        <v>3.2815000959190792</v>
      </c>
      <c r="BB316" s="13">
        <f t="shared" si="44"/>
        <v>3.3559463812347401</v>
      </c>
      <c r="BC316" s="13">
        <f t="shared" si="45"/>
        <v>3.430392666550401</v>
      </c>
      <c r="BD316" s="13">
        <f t="shared" si="46"/>
        <v>3.5048389518660619</v>
      </c>
      <c r="BE316" s="13">
        <f t="shared" si="47"/>
        <v>3.5734920281973812</v>
      </c>
      <c r="BF316" s="13">
        <f t="shared" si="48"/>
        <v>3.6173188157099694</v>
      </c>
      <c r="BG316" s="13">
        <f t="shared" si="49"/>
        <v>3.661145603222558</v>
      </c>
      <c r="BH316" s="13">
        <f t="shared" si="50"/>
        <v>3.6893595328170625</v>
      </c>
      <c r="BI316" s="13">
        <f t="shared" si="51"/>
        <v>3.711093695569379</v>
      </c>
      <c r="BJ316" s="13">
        <f t="shared" si="52"/>
        <v>3.7328278583216958</v>
      </c>
      <c r="BK316" s="13">
        <f t="shared" si="53"/>
        <v>3.7545620210740127</v>
      </c>
      <c r="BL316" s="13">
        <f t="shared" si="54"/>
        <v>3.7518565375302662</v>
      </c>
      <c r="BM316" s="13">
        <f t="shared" si="55"/>
        <v>3.7417765291083271</v>
      </c>
      <c r="BN316" s="13">
        <f t="shared" si="56"/>
        <v>3.7316965206863881</v>
      </c>
      <c r="BO316" s="13">
        <f t="shared" si="57"/>
        <v>3.7314702531593267</v>
      </c>
      <c r="BQ316" s="16" t="s">
        <v>76</v>
      </c>
      <c r="BR316" s="13">
        <f t="shared" si="110"/>
        <v>2.4470825764491106</v>
      </c>
      <c r="BS316" s="13">
        <f t="shared" si="58"/>
        <v>2.4570825764491104</v>
      </c>
      <c r="BT316" s="13">
        <f t="shared" si="59"/>
        <v>2.5831665563669555</v>
      </c>
      <c r="BU316" s="13">
        <f t="shared" si="60"/>
        <v>2.7215197093229349</v>
      </c>
      <c r="BV316" s="13">
        <f t="shared" si="61"/>
        <v>2.8779654141557365</v>
      </c>
      <c r="BW316" s="13">
        <f t="shared" si="62"/>
        <v>3.0354566859494936</v>
      </c>
      <c r="BX316" s="13">
        <f t="shared" si="63"/>
        <v>3.1933719156747133</v>
      </c>
      <c r="BY316" s="13">
        <f t="shared" si="64"/>
        <v>3.3282362702205472</v>
      </c>
      <c r="BZ316" s="13">
        <f t="shared" si="65"/>
        <v>3.4609234434946488</v>
      </c>
      <c r="CA316" s="13">
        <f t="shared" si="66"/>
        <v>3.5936106167687512</v>
      </c>
      <c r="CB316" s="13">
        <f t="shared" si="67"/>
        <v>3.7262977900428531</v>
      </c>
      <c r="CC316" s="13">
        <f t="shared" si="68"/>
        <v>3.8018411649977017</v>
      </c>
      <c r="CD316" s="13">
        <f t="shared" si="69"/>
        <v>3.8701951413636317</v>
      </c>
      <c r="CE316" s="13">
        <f t="shared" si="70"/>
        <v>3.9313597191406426</v>
      </c>
      <c r="CF316" s="13">
        <f t="shared" si="71"/>
        <v>3.989758105596303</v>
      </c>
      <c r="CG316" s="13">
        <f t="shared" si="72"/>
        <v>4.0420325924913492</v>
      </c>
      <c r="CH316" s="13">
        <f t="shared" si="73"/>
        <v>4.0881831798257808</v>
      </c>
      <c r="CI316" s="13">
        <f t="shared" si="74"/>
        <v>4.1250872960159812</v>
      </c>
      <c r="CJ316" s="13">
        <f t="shared" si="75"/>
        <v>4.1526076294903804</v>
      </c>
      <c r="CK316" s="13">
        <f t="shared" si="76"/>
        <v>4.175709438012726</v>
      </c>
      <c r="CL316" s="13">
        <f t="shared" si="77"/>
        <v>4.194392721583017</v>
      </c>
      <c r="CM316" s="13">
        <f t="shared" si="78"/>
        <v>4.2068921225256579</v>
      </c>
      <c r="CN316" s="13">
        <f t="shared" si="79"/>
        <v>4.2130286892334476</v>
      </c>
      <c r="CO316" s="13">
        <f t="shared" si="80"/>
        <v>4.2128024217063862</v>
      </c>
      <c r="CP316" s="13">
        <f t="shared" si="81"/>
        <v>4.2081840681234493</v>
      </c>
      <c r="CQ316" s="13">
        <f t="shared" si="82"/>
        <v>4.1981840681234495</v>
      </c>
      <c r="CR316" s="13">
        <f t="shared" si="83"/>
        <v>4.1981840681234495</v>
      </c>
      <c r="CS316" s="13">
        <f t="shared" si="84"/>
        <v>4.1881840681234479</v>
      </c>
      <c r="CT316" s="13">
        <f t="shared" si="85"/>
        <v>4.1781840681234481</v>
      </c>
      <c r="CU316" s="13">
        <f t="shared" si="86"/>
        <v>4.1781840681234481</v>
      </c>
      <c r="CV316" s="13">
        <f t="shared" si="87"/>
        <v>4.1581840681234485</v>
      </c>
      <c r="CW316" s="13">
        <f t="shared" si="88"/>
        <v>4.138184068123449</v>
      </c>
      <c r="CX316" s="13">
        <f t="shared" si="89"/>
        <v>4.1281840681234492</v>
      </c>
      <c r="CY316" s="13">
        <f t="shared" si="90"/>
        <v>4.1081840681234496</v>
      </c>
      <c r="CZ316" s="13">
        <f t="shared" si="91"/>
        <v>4.098184068123448</v>
      </c>
      <c r="DA316" s="13">
        <f t="shared" si="92"/>
        <v>4.0881840681234483</v>
      </c>
      <c r="DB316" s="13">
        <f t="shared" si="93"/>
        <v>4.0781840681234485</v>
      </c>
      <c r="DC316" s="13">
        <f t="shared" si="94"/>
        <v>4.0681840681234487</v>
      </c>
      <c r="DD316" s="13">
        <f t="shared" si="95"/>
        <v>4.0581840681234489</v>
      </c>
      <c r="DE316" s="13">
        <f t="shared" si="96"/>
        <v>4.0481840681234491</v>
      </c>
      <c r="DF316" s="13">
        <f t="shared" si="97"/>
        <v>4.0181840681234497</v>
      </c>
      <c r="DG316" s="13">
        <f t="shared" si="98"/>
        <v>3.9981840681234488</v>
      </c>
      <c r="DH316" s="13">
        <f t="shared" si="99"/>
        <v>3.9781840681234493</v>
      </c>
      <c r="DI316" s="13">
        <f t="shared" si="100"/>
        <v>3.9581840681234497</v>
      </c>
      <c r="DJ316" s="13">
        <f t="shared" si="101"/>
        <v>3.9381840681234492</v>
      </c>
      <c r="DK316" s="13">
        <f t="shared" si="102"/>
        <v>3.9281840681234486</v>
      </c>
      <c r="DL316" s="13">
        <f t="shared" si="103"/>
        <v>3.908184068123449</v>
      </c>
      <c r="DM316" s="13">
        <f t="shared" si="104"/>
        <v>3.8881840681234494</v>
      </c>
      <c r="DN316" s="13">
        <f t="shared" si="105"/>
        <v>3.8781840681234496</v>
      </c>
      <c r="DO316" s="13">
        <f t="shared" si="106"/>
        <v>3.8581840681234492</v>
      </c>
    </row>
    <row r="317" spans="1:119" s="16" customFormat="1" x14ac:dyDescent="0.2">
      <c r="A317" s="12">
        <v>46873</v>
      </c>
      <c r="B317" s="16" t="s">
        <v>73</v>
      </c>
      <c r="C317" s="43">
        <f t="shared" si="107"/>
        <v>2.4373</v>
      </c>
      <c r="D317" s="43">
        <f t="shared" si="1"/>
        <v>2.6583000000000001</v>
      </c>
      <c r="E317" s="43">
        <f t="shared" si="2"/>
        <v>2.9230999999999998</v>
      </c>
      <c r="F317" s="43">
        <f t="shared" si="3"/>
        <v>3.2069999999999999</v>
      </c>
      <c r="G317" s="43">
        <f t="shared" si="4"/>
        <v>3.7984</v>
      </c>
      <c r="H317" s="43">
        <f t="shared" si="5"/>
        <v>2.1181000000000001</v>
      </c>
      <c r="I317" s="43">
        <f t="shared" si="6"/>
        <v>2.2667000000000002</v>
      </c>
      <c r="J317" s="43">
        <f t="shared" si="7"/>
        <v>2.6128</v>
      </c>
      <c r="K317" s="43">
        <f t="shared" si="8"/>
        <v>2.3365</v>
      </c>
      <c r="L317" s="43">
        <f t="shared" si="9"/>
        <v>2.5684</v>
      </c>
      <c r="M317" s="43">
        <f t="shared" si="10"/>
        <v>2.7635999999999998</v>
      </c>
      <c r="N317" s="43">
        <f t="shared" si="11"/>
        <v>2.911</v>
      </c>
      <c r="O317" s="43">
        <f t="shared" si="12"/>
        <v>2.8563000000000001</v>
      </c>
      <c r="P317" s="43">
        <f t="shared" si="13"/>
        <v>3.5651999999999999</v>
      </c>
      <c r="Q317" s="43">
        <f t="shared" si="14"/>
        <v>3.2237</v>
      </c>
      <c r="R317" s="43">
        <f t="shared" si="15"/>
        <v>3.6739999999999999</v>
      </c>
      <c r="S317" s="43">
        <f t="shared" si="16"/>
        <v>3.7595999999999998</v>
      </c>
      <c r="T317" s="43">
        <f t="shared" si="17"/>
        <v>3.7212999999999998</v>
      </c>
      <c r="V317" s="16" t="s">
        <v>74</v>
      </c>
      <c r="W317" s="43">
        <f t="shared" si="108"/>
        <v>1.8431</v>
      </c>
      <c r="X317" s="43">
        <f t="shared" si="18"/>
        <v>3.5958999999999999</v>
      </c>
      <c r="Y317" s="43">
        <f t="shared" si="19"/>
        <v>5.2885</v>
      </c>
      <c r="Z317" s="43">
        <f t="shared" si="20"/>
        <v>7.0862999999999996</v>
      </c>
      <c r="AA317" s="43">
        <f t="shared" si="21"/>
        <v>11.5434</v>
      </c>
      <c r="AB317" s="43">
        <f t="shared" si="22"/>
        <v>1.7777000000000001</v>
      </c>
      <c r="AC317" s="43">
        <f t="shared" si="23"/>
        <v>2.7399</v>
      </c>
      <c r="AD317" s="43">
        <f t="shared" si="24"/>
        <v>4.5983999999999998</v>
      </c>
      <c r="AE317" s="43">
        <f t="shared" si="25"/>
        <v>3.6766999999999999</v>
      </c>
      <c r="AF317" s="43">
        <f t="shared" si="26"/>
        <v>5.4546000000000001</v>
      </c>
      <c r="AG317" s="43">
        <f t="shared" si="27"/>
        <v>6.5403000000000002</v>
      </c>
      <c r="AH317" s="43">
        <f t="shared" si="28"/>
        <v>7.391</v>
      </c>
      <c r="AI317" s="43">
        <f t="shared" si="29"/>
        <v>7.2257999999999996</v>
      </c>
      <c r="AJ317" s="43">
        <f t="shared" si="30"/>
        <v>14.8108</v>
      </c>
      <c r="AK317" s="43">
        <f t="shared" si="31"/>
        <v>10.223599999999999</v>
      </c>
      <c r="AL317" s="43">
        <f t="shared" si="32"/>
        <v>17.293299999999999</v>
      </c>
      <c r="AM317" s="43">
        <f t="shared" si="33"/>
        <v>21.2318</v>
      </c>
      <c r="AN317" s="43">
        <f t="shared" si="34"/>
        <v>25.031400000000001</v>
      </c>
      <c r="AP317" s="16" t="s">
        <v>75</v>
      </c>
      <c r="AR317" s="13">
        <f t="shared" si="109"/>
        <v>2.1524315111203491</v>
      </c>
      <c r="AS317" s="13">
        <f t="shared" si="35"/>
        <v>2.2860797822374037</v>
      </c>
      <c r="AT317" s="13">
        <f t="shared" si="36"/>
        <v>2.433416339372898</v>
      </c>
      <c r="AU317" s="13">
        <f t="shared" si="37"/>
        <v>2.5919742116327957</v>
      </c>
      <c r="AV317" s="13">
        <f t="shared" si="38"/>
        <v>2.6664584691903839</v>
      </c>
      <c r="AW317" s="13">
        <f t="shared" si="39"/>
        <v>2.8432517926413543</v>
      </c>
      <c r="AX317" s="13">
        <f t="shared" si="40"/>
        <v>2.978229506460496</v>
      </c>
      <c r="AY317" s="13">
        <f t="shared" si="41"/>
        <v>3.0886227847207515</v>
      </c>
      <c r="AZ317" s="13">
        <f t="shared" si="42"/>
        <v>3.1990160629810074</v>
      </c>
      <c r="BA317" s="13">
        <f t="shared" si="43"/>
        <v>3.2815000959190792</v>
      </c>
      <c r="BB317" s="13">
        <f t="shared" si="44"/>
        <v>3.3559463812347401</v>
      </c>
      <c r="BC317" s="13">
        <f t="shared" si="45"/>
        <v>3.430392666550401</v>
      </c>
      <c r="BD317" s="13">
        <f t="shared" si="46"/>
        <v>3.5048389518660619</v>
      </c>
      <c r="BE317" s="13">
        <f t="shared" si="47"/>
        <v>3.5734920281973812</v>
      </c>
      <c r="BF317" s="13">
        <f t="shared" si="48"/>
        <v>3.6173188157099694</v>
      </c>
      <c r="BG317" s="13">
        <f t="shared" si="49"/>
        <v>3.661145603222558</v>
      </c>
      <c r="BH317" s="13">
        <f t="shared" si="50"/>
        <v>3.6893595328170625</v>
      </c>
      <c r="BI317" s="13">
        <f t="shared" si="51"/>
        <v>3.711093695569379</v>
      </c>
      <c r="BJ317" s="13">
        <f t="shared" si="52"/>
        <v>3.7328278583216958</v>
      </c>
      <c r="BK317" s="13">
        <f t="shared" si="53"/>
        <v>3.7545620210740127</v>
      </c>
      <c r="BL317" s="13">
        <f t="shared" si="54"/>
        <v>3.7518565375302662</v>
      </c>
      <c r="BM317" s="13">
        <f t="shared" si="55"/>
        <v>3.7417765291083271</v>
      </c>
      <c r="BN317" s="13">
        <f t="shared" si="56"/>
        <v>3.7316965206863881</v>
      </c>
      <c r="BO317" s="13">
        <f t="shared" si="57"/>
        <v>3.7314702531593267</v>
      </c>
      <c r="BQ317" s="16" t="s">
        <v>76</v>
      </c>
      <c r="BR317" s="13">
        <f t="shared" si="110"/>
        <v>2.4470825764491106</v>
      </c>
      <c r="BS317" s="13">
        <f t="shared" si="58"/>
        <v>2.4570825764491104</v>
      </c>
      <c r="BT317" s="13">
        <f t="shared" si="59"/>
        <v>2.5831665563669555</v>
      </c>
      <c r="BU317" s="13">
        <f t="shared" si="60"/>
        <v>2.7215197093229349</v>
      </c>
      <c r="BV317" s="13">
        <f t="shared" si="61"/>
        <v>2.8779654141557365</v>
      </c>
      <c r="BW317" s="13">
        <f t="shared" si="62"/>
        <v>3.0354566859494936</v>
      </c>
      <c r="BX317" s="13">
        <f t="shared" si="63"/>
        <v>3.1933719156747133</v>
      </c>
      <c r="BY317" s="13">
        <f t="shared" si="64"/>
        <v>3.3282362702205472</v>
      </c>
      <c r="BZ317" s="13">
        <f t="shared" si="65"/>
        <v>3.4609234434946488</v>
      </c>
      <c r="CA317" s="13">
        <f t="shared" si="66"/>
        <v>3.5936106167687512</v>
      </c>
      <c r="CB317" s="13">
        <f t="shared" si="67"/>
        <v>3.7262977900428531</v>
      </c>
      <c r="CC317" s="13">
        <f t="shared" si="68"/>
        <v>3.8018411649977017</v>
      </c>
      <c r="CD317" s="13">
        <f t="shared" si="69"/>
        <v>3.8701951413636317</v>
      </c>
      <c r="CE317" s="13">
        <f t="shared" si="70"/>
        <v>3.9313597191406426</v>
      </c>
      <c r="CF317" s="13">
        <f t="shared" si="71"/>
        <v>3.989758105596303</v>
      </c>
      <c r="CG317" s="13">
        <f t="shared" si="72"/>
        <v>4.0420325924913492</v>
      </c>
      <c r="CH317" s="13">
        <f t="shared" si="73"/>
        <v>4.0881831798257808</v>
      </c>
      <c r="CI317" s="13">
        <f t="shared" si="74"/>
        <v>4.1250872960159812</v>
      </c>
      <c r="CJ317" s="13">
        <f t="shared" si="75"/>
        <v>4.1526076294903804</v>
      </c>
      <c r="CK317" s="13">
        <f t="shared" si="76"/>
        <v>4.175709438012726</v>
      </c>
      <c r="CL317" s="13">
        <f t="shared" si="77"/>
        <v>4.194392721583017</v>
      </c>
      <c r="CM317" s="13">
        <f t="shared" si="78"/>
        <v>4.2068921225256579</v>
      </c>
      <c r="CN317" s="13">
        <f t="shared" si="79"/>
        <v>4.2130286892334476</v>
      </c>
      <c r="CO317" s="13">
        <f t="shared" si="80"/>
        <v>4.2128024217063862</v>
      </c>
      <c r="CP317" s="13">
        <f t="shared" si="81"/>
        <v>4.2081840681234493</v>
      </c>
      <c r="CQ317" s="13">
        <f t="shared" si="82"/>
        <v>4.1981840681234495</v>
      </c>
      <c r="CR317" s="13">
        <f t="shared" si="83"/>
        <v>4.1981840681234495</v>
      </c>
      <c r="CS317" s="13">
        <f t="shared" si="84"/>
        <v>4.1881840681234479</v>
      </c>
      <c r="CT317" s="13">
        <f t="shared" si="85"/>
        <v>4.1781840681234481</v>
      </c>
      <c r="CU317" s="13">
        <f t="shared" si="86"/>
        <v>4.1781840681234481</v>
      </c>
      <c r="CV317" s="13">
        <f t="shared" si="87"/>
        <v>4.1581840681234485</v>
      </c>
      <c r="CW317" s="13">
        <f t="shared" si="88"/>
        <v>4.138184068123449</v>
      </c>
      <c r="CX317" s="13">
        <f t="shared" si="89"/>
        <v>4.1281840681234492</v>
      </c>
      <c r="CY317" s="13">
        <f t="shared" si="90"/>
        <v>4.1081840681234496</v>
      </c>
      <c r="CZ317" s="13">
        <f t="shared" si="91"/>
        <v>4.098184068123448</v>
      </c>
      <c r="DA317" s="13">
        <f t="shared" si="92"/>
        <v>4.0881840681234483</v>
      </c>
      <c r="DB317" s="13">
        <f t="shared" si="93"/>
        <v>4.0781840681234485</v>
      </c>
      <c r="DC317" s="13">
        <f t="shared" si="94"/>
        <v>4.0681840681234487</v>
      </c>
      <c r="DD317" s="13">
        <f t="shared" si="95"/>
        <v>4.0581840681234489</v>
      </c>
      <c r="DE317" s="13">
        <f t="shared" si="96"/>
        <v>4.0481840681234491</v>
      </c>
      <c r="DF317" s="13">
        <f t="shared" si="97"/>
        <v>4.0181840681234497</v>
      </c>
      <c r="DG317" s="13">
        <f t="shared" si="98"/>
        <v>3.9981840681234488</v>
      </c>
      <c r="DH317" s="13">
        <f t="shared" si="99"/>
        <v>3.9781840681234493</v>
      </c>
      <c r="DI317" s="13">
        <f t="shared" si="100"/>
        <v>3.9581840681234497</v>
      </c>
      <c r="DJ317" s="13">
        <f t="shared" si="101"/>
        <v>3.9381840681234492</v>
      </c>
      <c r="DK317" s="13">
        <f t="shared" si="102"/>
        <v>3.9281840681234486</v>
      </c>
      <c r="DL317" s="13">
        <f t="shared" si="103"/>
        <v>3.908184068123449</v>
      </c>
      <c r="DM317" s="13">
        <f t="shared" si="104"/>
        <v>3.8881840681234494</v>
      </c>
      <c r="DN317" s="13">
        <f t="shared" si="105"/>
        <v>3.8781840681234496</v>
      </c>
      <c r="DO317" s="13">
        <f t="shared" si="106"/>
        <v>3.8581840681234492</v>
      </c>
    </row>
    <row r="318" spans="1:119" s="16" customFormat="1" x14ac:dyDescent="0.2">
      <c r="A318" s="12">
        <v>46904</v>
      </c>
      <c r="B318" s="16" t="s">
        <v>73</v>
      </c>
      <c r="C318" s="43">
        <f t="shared" si="107"/>
        <v>2.4373</v>
      </c>
      <c r="D318" s="43">
        <f t="shared" si="1"/>
        <v>2.6583000000000001</v>
      </c>
      <c r="E318" s="43">
        <f t="shared" si="2"/>
        <v>2.9230999999999998</v>
      </c>
      <c r="F318" s="43">
        <f t="shared" si="3"/>
        <v>3.2069999999999999</v>
      </c>
      <c r="G318" s="43">
        <f t="shared" si="4"/>
        <v>3.7984</v>
      </c>
      <c r="H318" s="43">
        <f t="shared" si="5"/>
        <v>2.1181000000000001</v>
      </c>
      <c r="I318" s="43">
        <f t="shared" si="6"/>
        <v>2.2667000000000002</v>
      </c>
      <c r="J318" s="43">
        <f t="shared" si="7"/>
        <v>2.6128</v>
      </c>
      <c r="K318" s="43">
        <f t="shared" si="8"/>
        <v>2.3365</v>
      </c>
      <c r="L318" s="43">
        <f t="shared" si="9"/>
        <v>2.5684</v>
      </c>
      <c r="M318" s="43">
        <f t="shared" si="10"/>
        <v>2.7635999999999998</v>
      </c>
      <c r="N318" s="43">
        <f t="shared" si="11"/>
        <v>2.911</v>
      </c>
      <c r="O318" s="43">
        <f t="shared" si="12"/>
        <v>2.8563000000000001</v>
      </c>
      <c r="P318" s="43">
        <f t="shared" si="13"/>
        <v>3.5651999999999999</v>
      </c>
      <c r="Q318" s="43">
        <f t="shared" si="14"/>
        <v>3.2237</v>
      </c>
      <c r="R318" s="43">
        <f t="shared" si="15"/>
        <v>3.6739999999999999</v>
      </c>
      <c r="S318" s="43">
        <f t="shared" si="16"/>
        <v>3.7595999999999998</v>
      </c>
      <c r="T318" s="43">
        <f t="shared" si="17"/>
        <v>3.7212999999999998</v>
      </c>
      <c r="V318" s="16" t="s">
        <v>74</v>
      </c>
      <c r="W318" s="43">
        <f t="shared" si="108"/>
        <v>1.8431</v>
      </c>
      <c r="X318" s="43">
        <f t="shared" si="18"/>
        <v>3.5958999999999999</v>
      </c>
      <c r="Y318" s="43">
        <f t="shared" si="19"/>
        <v>5.2885</v>
      </c>
      <c r="Z318" s="43">
        <f t="shared" si="20"/>
        <v>7.0862999999999996</v>
      </c>
      <c r="AA318" s="43">
        <f t="shared" si="21"/>
        <v>11.5434</v>
      </c>
      <c r="AB318" s="43">
        <f t="shared" si="22"/>
        <v>1.7777000000000001</v>
      </c>
      <c r="AC318" s="43">
        <f t="shared" si="23"/>
        <v>2.7399</v>
      </c>
      <c r="AD318" s="43">
        <f t="shared" si="24"/>
        <v>4.5983999999999998</v>
      </c>
      <c r="AE318" s="43">
        <f t="shared" si="25"/>
        <v>3.6766999999999999</v>
      </c>
      <c r="AF318" s="43">
        <f t="shared" si="26"/>
        <v>5.4546000000000001</v>
      </c>
      <c r="AG318" s="43">
        <f t="shared" si="27"/>
        <v>6.5403000000000002</v>
      </c>
      <c r="AH318" s="43">
        <f t="shared" si="28"/>
        <v>7.391</v>
      </c>
      <c r="AI318" s="43">
        <f t="shared" si="29"/>
        <v>7.2257999999999996</v>
      </c>
      <c r="AJ318" s="43">
        <f t="shared" si="30"/>
        <v>14.8108</v>
      </c>
      <c r="AK318" s="43">
        <f t="shared" si="31"/>
        <v>10.223599999999999</v>
      </c>
      <c r="AL318" s="43">
        <f t="shared" si="32"/>
        <v>17.293299999999999</v>
      </c>
      <c r="AM318" s="43">
        <f t="shared" si="33"/>
        <v>21.2318</v>
      </c>
      <c r="AN318" s="43">
        <f t="shared" si="34"/>
        <v>25.031400000000001</v>
      </c>
      <c r="AP318" s="16" t="s">
        <v>75</v>
      </c>
      <c r="AR318" s="13">
        <f t="shared" si="109"/>
        <v>2.1524315111203491</v>
      </c>
      <c r="AS318" s="13">
        <f t="shared" si="35"/>
        <v>2.2860797822374037</v>
      </c>
      <c r="AT318" s="13">
        <f t="shared" si="36"/>
        <v>2.433416339372898</v>
      </c>
      <c r="AU318" s="13">
        <f t="shared" si="37"/>
        <v>2.5919742116327957</v>
      </c>
      <c r="AV318" s="13">
        <f t="shared" si="38"/>
        <v>2.6664584691903839</v>
      </c>
      <c r="AW318" s="13">
        <f t="shared" si="39"/>
        <v>2.8432517926413543</v>
      </c>
      <c r="AX318" s="13">
        <f t="shared" si="40"/>
        <v>2.978229506460496</v>
      </c>
      <c r="AY318" s="13">
        <f t="shared" si="41"/>
        <v>3.0886227847207515</v>
      </c>
      <c r="AZ318" s="13">
        <f t="shared" si="42"/>
        <v>3.1990160629810074</v>
      </c>
      <c r="BA318" s="13">
        <f t="shared" si="43"/>
        <v>3.2815000959190792</v>
      </c>
      <c r="BB318" s="13">
        <f t="shared" si="44"/>
        <v>3.3559463812347401</v>
      </c>
      <c r="BC318" s="13">
        <f t="shared" si="45"/>
        <v>3.430392666550401</v>
      </c>
      <c r="BD318" s="13">
        <f t="shared" si="46"/>
        <v>3.5048389518660619</v>
      </c>
      <c r="BE318" s="13">
        <f t="shared" si="47"/>
        <v>3.5734920281973812</v>
      </c>
      <c r="BF318" s="13">
        <f t="shared" si="48"/>
        <v>3.6173188157099694</v>
      </c>
      <c r="BG318" s="13">
        <f t="shared" si="49"/>
        <v>3.661145603222558</v>
      </c>
      <c r="BH318" s="13">
        <f t="shared" si="50"/>
        <v>3.6893595328170625</v>
      </c>
      <c r="BI318" s="13">
        <f t="shared" si="51"/>
        <v>3.711093695569379</v>
      </c>
      <c r="BJ318" s="13">
        <f t="shared" si="52"/>
        <v>3.7328278583216958</v>
      </c>
      <c r="BK318" s="13">
        <f t="shared" si="53"/>
        <v>3.7545620210740127</v>
      </c>
      <c r="BL318" s="13">
        <f t="shared" si="54"/>
        <v>3.7518565375302662</v>
      </c>
      <c r="BM318" s="13">
        <f t="shared" si="55"/>
        <v>3.7417765291083271</v>
      </c>
      <c r="BN318" s="13">
        <f t="shared" si="56"/>
        <v>3.7316965206863881</v>
      </c>
      <c r="BO318" s="13">
        <f t="shared" si="57"/>
        <v>3.7314702531593267</v>
      </c>
      <c r="BQ318" s="16" t="s">
        <v>76</v>
      </c>
      <c r="BR318" s="13">
        <f t="shared" si="110"/>
        <v>2.4470825764491106</v>
      </c>
      <c r="BS318" s="13">
        <f t="shared" si="58"/>
        <v>2.4570825764491104</v>
      </c>
      <c r="BT318" s="13">
        <f t="shared" si="59"/>
        <v>2.5831665563669555</v>
      </c>
      <c r="BU318" s="13">
        <f t="shared" si="60"/>
        <v>2.7215197093229349</v>
      </c>
      <c r="BV318" s="13">
        <f t="shared" si="61"/>
        <v>2.8779654141557365</v>
      </c>
      <c r="BW318" s="13">
        <f t="shared" si="62"/>
        <v>3.0354566859494936</v>
      </c>
      <c r="BX318" s="13">
        <f t="shared" si="63"/>
        <v>3.1933719156747133</v>
      </c>
      <c r="BY318" s="13">
        <f t="shared" si="64"/>
        <v>3.3282362702205472</v>
      </c>
      <c r="BZ318" s="13">
        <f t="shared" si="65"/>
        <v>3.4609234434946488</v>
      </c>
      <c r="CA318" s="13">
        <f t="shared" si="66"/>
        <v>3.5936106167687512</v>
      </c>
      <c r="CB318" s="13">
        <f t="shared" si="67"/>
        <v>3.7262977900428531</v>
      </c>
      <c r="CC318" s="13">
        <f t="shared" si="68"/>
        <v>3.8018411649977017</v>
      </c>
      <c r="CD318" s="13">
        <f t="shared" si="69"/>
        <v>3.8701951413636317</v>
      </c>
      <c r="CE318" s="13">
        <f t="shared" si="70"/>
        <v>3.9313597191406426</v>
      </c>
      <c r="CF318" s="13">
        <f t="shared" si="71"/>
        <v>3.989758105596303</v>
      </c>
      <c r="CG318" s="13">
        <f t="shared" si="72"/>
        <v>4.0420325924913492</v>
      </c>
      <c r="CH318" s="13">
        <f t="shared" si="73"/>
        <v>4.0881831798257808</v>
      </c>
      <c r="CI318" s="13">
        <f t="shared" si="74"/>
        <v>4.1250872960159812</v>
      </c>
      <c r="CJ318" s="13">
        <f t="shared" si="75"/>
        <v>4.1526076294903804</v>
      </c>
      <c r="CK318" s="13">
        <f t="shared" si="76"/>
        <v>4.175709438012726</v>
      </c>
      <c r="CL318" s="13">
        <f t="shared" si="77"/>
        <v>4.194392721583017</v>
      </c>
      <c r="CM318" s="13">
        <f t="shared" si="78"/>
        <v>4.2068921225256579</v>
      </c>
      <c r="CN318" s="13">
        <f t="shared" si="79"/>
        <v>4.2130286892334476</v>
      </c>
      <c r="CO318" s="13">
        <f t="shared" si="80"/>
        <v>4.2128024217063862</v>
      </c>
      <c r="CP318" s="13">
        <f t="shared" si="81"/>
        <v>4.2081840681234493</v>
      </c>
      <c r="CQ318" s="13">
        <f t="shared" si="82"/>
        <v>4.1981840681234495</v>
      </c>
      <c r="CR318" s="13">
        <f t="shared" si="83"/>
        <v>4.1981840681234495</v>
      </c>
      <c r="CS318" s="13">
        <f t="shared" si="84"/>
        <v>4.1881840681234479</v>
      </c>
      <c r="CT318" s="13">
        <f t="shared" si="85"/>
        <v>4.1781840681234481</v>
      </c>
      <c r="CU318" s="13">
        <f t="shared" si="86"/>
        <v>4.1781840681234481</v>
      </c>
      <c r="CV318" s="13">
        <f t="shared" si="87"/>
        <v>4.1581840681234485</v>
      </c>
      <c r="CW318" s="13">
        <f t="shared" si="88"/>
        <v>4.138184068123449</v>
      </c>
      <c r="CX318" s="13">
        <f t="shared" si="89"/>
        <v>4.1281840681234492</v>
      </c>
      <c r="CY318" s="13">
        <f t="shared" si="90"/>
        <v>4.1081840681234496</v>
      </c>
      <c r="CZ318" s="13">
        <f t="shared" si="91"/>
        <v>4.098184068123448</v>
      </c>
      <c r="DA318" s="13">
        <f t="shared" si="92"/>
        <v>4.0881840681234483</v>
      </c>
      <c r="DB318" s="13">
        <f t="shared" si="93"/>
        <v>4.0781840681234485</v>
      </c>
      <c r="DC318" s="13">
        <f t="shared" si="94"/>
        <v>4.0681840681234487</v>
      </c>
      <c r="DD318" s="13">
        <f t="shared" si="95"/>
        <v>4.0581840681234489</v>
      </c>
      <c r="DE318" s="13">
        <f t="shared" si="96"/>
        <v>4.0481840681234491</v>
      </c>
      <c r="DF318" s="13">
        <f t="shared" si="97"/>
        <v>4.0181840681234497</v>
      </c>
      <c r="DG318" s="13">
        <f t="shared" si="98"/>
        <v>3.9981840681234488</v>
      </c>
      <c r="DH318" s="13">
        <f t="shared" si="99"/>
        <v>3.9781840681234493</v>
      </c>
      <c r="DI318" s="13">
        <f t="shared" si="100"/>
        <v>3.9581840681234497</v>
      </c>
      <c r="DJ318" s="13">
        <f t="shared" si="101"/>
        <v>3.9381840681234492</v>
      </c>
      <c r="DK318" s="13">
        <f t="shared" si="102"/>
        <v>3.9281840681234486</v>
      </c>
      <c r="DL318" s="13">
        <f t="shared" si="103"/>
        <v>3.908184068123449</v>
      </c>
      <c r="DM318" s="13">
        <f t="shared" si="104"/>
        <v>3.8881840681234494</v>
      </c>
      <c r="DN318" s="13">
        <f t="shared" si="105"/>
        <v>3.8781840681234496</v>
      </c>
      <c r="DO318" s="13">
        <f t="shared" si="106"/>
        <v>3.8581840681234492</v>
      </c>
    </row>
    <row r="319" spans="1:119" s="16" customFormat="1" x14ac:dyDescent="0.2">
      <c r="A319" s="12">
        <v>46934</v>
      </c>
      <c r="B319" s="16" t="s">
        <v>73</v>
      </c>
      <c r="C319" s="43">
        <f t="shared" si="107"/>
        <v>2.4373</v>
      </c>
      <c r="D319" s="43">
        <f t="shared" si="1"/>
        <v>2.6583000000000001</v>
      </c>
      <c r="E319" s="43">
        <f t="shared" si="2"/>
        <v>2.9230999999999998</v>
      </c>
      <c r="F319" s="43">
        <f t="shared" si="3"/>
        <v>3.2069999999999999</v>
      </c>
      <c r="G319" s="43">
        <f t="shared" si="4"/>
        <v>3.7984</v>
      </c>
      <c r="H319" s="43">
        <f t="shared" si="5"/>
        <v>2.1181000000000001</v>
      </c>
      <c r="I319" s="43">
        <f t="shared" si="6"/>
        <v>2.2667000000000002</v>
      </c>
      <c r="J319" s="43">
        <f t="shared" si="7"/>
        <v>2.6128</v>
      </c>
      <c r="K319" s="43">
        <f t="shared" si="8"/>
        <v>2.3365</v>
      </c>
      <c r="L319" s="43">
        <f t="shared" si="9"/>
        <v>2.5684</v>
      </c>
      <c r="M319" s="43">
        <f t="shared" si="10"/>
        <v>2.7635999999999998</v>
      </c>
      <c r="N319" s="43">
        <f t="shared" si="11"/>
        <v>2.911</v>
      </c>
      <c r="O319" s="43">
        <f t="shared" si="12"/>
        <v>2.8563000000000001</v>
      </c>
      <c r="P319" s="43">
        <f t="shared" si="13"/>
        <v>3.5651999999999999</v>
      </c>
      <c r="Q319" s="43">
        <f t="shared" si="14"/>
        <v>3.2237</v>
      </c>
      <c r="R319" s="43">
        <f t="shared" si="15"/>
        <v>3.6739999999999999</v>
      </c>
      <c r="S319" s="43">
        <f t="shared" si="16"/>
        <v>3.7595999999999998</v>
      </c>
      <c r="T319" s="43">
        <f t="shared" si="17"/>
        <v>3.7212999999999998</v>
      </c>
      <c r="V319" s="16" t="s">
        <v>74</v>
      </c>
      <c r="W319" s="43">
        <f t="shared" si="108"/>
        <v>1.8431</v>
      </c>
      <c r="X319" s="43">
        <f t="shared" si="18"/>
        <v>3.5958999999999999</v>
      </c>
      <c r="Y319" s="43">
        <f t="shared" si="19"/>
        <v>5.2885</v>
      </c>
      <c r="Z319" s="43">
        <f t="shared" si="20"/>
        <v>7.0862999999999996</v>
      </c>
      <c r="AA319" s="43">
        <f t="shared" si="21"/>
        <v>11.5434</v>
      </c>
      <c r="AB319" s="43">
        <f t="shared" si="22"/>
        <v>1.7777000000000001</v>
      </c>
      <c r="AC319" s="43">
        <f t="shared" si="23"/>
        <v>2.7399</v>
      </c>
      <c r="AD319" s="43">
        <f t="shared" si="24"/>
        <v>4.5983999999999998</v>
      </c>
      <c r="AE319" s="43">
        <f t="shared" si="25"/>
        <v>3.6766999999999999</v>
      </c>
      <c r="AF319" s="43">
        <f t="shared" si="26"/>
        <v>5.4546000000000001</v>
      </c>
      <c r="AG319" s="43">
        <f t="shared" si="27"/>
        <v>6.5403000000000002</v>
      </c>
      <c r="AH319" s="43">
        <f t="shared" si="28"/>
        <v>7.391</v>
      </c>
      <c r="AI319" s="43">
        <f t="shared" si="29"/>
        <v>7.2257999999999996</v>
      </c>
      <c r="AJ319" s="43">
        <f t="shared" si="30"/>
        <v>14.8108</v>
      </c>
      <c r="AK319" s="43">
        <f t="shared" si="31"/>
        <v>10.223599999999999</v>
      </c>
      <c r="AL319" s="43">
        <f t="shared" si="32"/>
        <v>17.293299999999999</v>
      </c>
      <c r="AM319" s="43">
        <f t="shared" si="33"/>
        <v>21.2318</v>
      </c>
      <c r="AN319" s="43">
        <f t="shared" si="34"/>
        <v>25.031400000000001</v>
      </c>
      <c r="AP319" s="16" t="s">
        <v>75</v>
      </c>
      <c r="AR319" s="13">
        <f t="shared" si="109"/>
        <v>2.1524315111203491</v>
      </c>
      <c r="AS319" s="13">
        <f t="shared" si="35"/>
        <v>2.2860797822374037</v>
      </c>
      <c r="AT319" s="13">
        <f t="shared" si="36"/>
        <v>2.433416339372898</v>
      </c>
      <c r="AU319" s="13">
        <f t="shared" si="37"/>
        <v>2.5919742116327957</v>
      </c>
      <c r="AV319" s="13">
        <f t="shared" si="38"/>
        <v>2.6664584691903839</v>
      </c>
      <c r="AW319" s="13">
        <f t="shared" si="39"/>
        <v>2.8432517926413543</v>
      </c>
      <c r="AX319" s="13">
        <f t="shared" si="40"/>
        <v>2.978229506460496</v>
      </c>
      <c r="AY319" s="13">
        <f t="shared" si="41"/>
        <v>3.0886227847207515</v>
      </c>
      <c r="AZ319" s="13">
        <f t="shared" si="42"/>
        <v>3.1990160629810074</v>
      </c>
      <c r="BA319" s="13">
        <f t="shared" si="43"/>
        <v>3.2815000959190792</v>
      </c>
      <c r="BB319" s="13">
        <f t="shared" si="44"/>
        <v>3.3559463812347401</v>
      </c>
      <c r="BC319" s="13">
        <f t="shared" si="45"/>
        <v>3.430392666550401</v>
      </c>
      <c r="BD319" s="13">
        <f t="shared" si="46"/>
        <v>3.5048389518660619</v>
      </c>
      <c r="BE319" s="13">
        <f t="shared" si="47"/>
        <v>3.5734920281973812</v>
      </c>
      <c r="BF319" s="13">
        <f t="shared" si="48"/>
        <v>3.6173188157099694</v>
      </c>
      <c r="BG319" s="13">
        <f t="shared" si="49"/>
        <v>3.661145603222558</v>
      </c>
      <c r="BH319" s="13">
        <f t="shared" si="50"/>
        <v>3.6893595328170625</v>
      </c>
      <c r="BI319" s="13">
        <f t="shared" si="51"/>
        <v>3.711093695569379</v>
      </c>
      <c r="BJ319" s="13">
        <f t="shared" si="52"/>
        <v>3.7328278583216958</v>
      </c>
      <c r="BK319" s="13">
        <f t="shared" si="53"/>
        <v>3.7545620210740127</v>
      </c>
      <c r="BL319" s="13">
        <f t="shared" si="54"/>
        <v>3.7518565375302662</v>
      </c>
      <c r="BM319" s="13">
        <f t="shared" si="55"/>
        <v>3.7417765291083271</v>
      </c>
      <c r="BN319" s="13">
        <f t="shared" si="56"/>
        <v>3.7316965206863881</v>
      </c>
      <c r="BO319" s="13">
        <f t="shared" si="57"/>
        <v>3.7314702531593267</v>
      </c>
      <c r="BQ319" s="16" t="s">
        <v>76</v>
      </c>
      <c r="BR319" s="13">
        <f t="shared" si="110"/>
        <v>2.4470825764491106</v>
      </c>
      <c r="BS319" s="13">
        <f t="shared" si="58"/>
        <v>2.4570825764491104</v>
      </c>
      <c r="BT319" s="13">
        <f t="shared" si="59"/>
        <v>2.5831665563669555</v>
      </c>
      <c r="BU319" s="13">
        <f t="shared" si="60"/>
        <v>2.7215197093229349</v>
      </c>
      <c r="BV319" s="13">
        <f t="shared" si="61"/>
        <v>2.8779654141557365</v>
      </c>
      <c r="BW319" s="13">
        <f t="shared" si="62"/>
        <v>3.0354566859494936</v>
      </c>
      <c r="BX319" s="13">
        <f t="shared" si="63"/>
        <v>3.1933719156747133</v>
      </c>
      <c r="BY319" s="13">
        <f t="shared" si="64"/>
        <v>3.3282362702205472</v>
      </c>
      <c r="BZ319" s="13">
        <f t="shared" si="65"/>
        <v>3.4609234434946488</v>
      </c>
      <c r="CA319" s="13">
        <f t="shared" si="66"/>
        <v>3.5936106167687512</v>
      </c>
      <c r="CB319" s="13">
        <f t="shared" si="67"/>
        <v>3.7262977900428531</v>
      </c>
      <c r="CC319" s="13">
        <f t="shared" si="68"/>
        <v>3.8018411649977017</v>
      </c>
      <c r="CD319" s="13">
        <f t="shared" si="69"/>
        <v>3.8701951413636317</v>
      </c>
      <c r="CE319" s="13">
        <f t="shared" si="70"/>
        <v>3.9313597191406426</v>
      </c>
      <c r="CF319" s="13">
        <f t="shared" si="71"/>
        <v>3.989758105596303</v>
      </c>
      <c r="CG319" s="13">
        <f t="shared" si="72"/>
        <v>4.0420325924913492</v>
      </c>
      <c r="CH319" s="13">
        <f t="shared" si="73"/>
        <v>4.0881831798257808</v>
      </c>
      <c r="CI319" s="13">
        <f t="shared" si="74"/>
        <v>4.1250872960159812</v>
      </c>
      <c r="CJ319" s="13">
        <f t="shared" si="75"/>
        <v>4.1526076294903804</v>
      </c>
      <c r="CK319" s="13">
        <f t="shared" si="76"/>
        <v>4.175709438012726</v>
      </c>
      <c r="CL319" s="13">
        <f t="shared" si="77"/>
        <v>4.194392721583017</v>
      </c>
      <c r="CM319" s="13">
        <f t="shared" si="78"/>
        <v>4.2068921225256579</v>
      </c>
      <c r="CN319" s="13">
        <f t="shared" si="79"/>
        <v>4.2130286892334476</v>
      </c>
      <c r="CO319" s="13">
        <f t="shared" si="80"/>
        <v>4.2128024217063862</v>
      </c>
      <c r="CP319" s="13">
        <f t="shared" si="81"/>
        <v>4.2081840681234493</v>
      </c>
      <c r="CQ319" s="13">
        <f t="shared" si="82"/>
        <v>4.1981840681234495</v>
      </c>
      <c r="CR319" s="13">
        <f t="shared" si="83"/>
        <v>4.1981840681234495</v>
      </c>
      <c r="CS319" s="13">
        <f t="shared" si="84"/>
        <v>4.1881840681234479</v>
      </c>
      <c r="CT319" s="13">
        <f t="shared" si="85"/>
        <v>4.1781840681234481</v>
      </c>
      <c r="CU319" s="13">
        <f t="shared" si="86"/>
        <v>4.1781840681234481</v>
      </c>
      <c r="CV319" s="13">
        <f t="shared" si="87"/>
        <v>4.1581840681234485</v>
      </c>
      <c r="CW319" s="13">
        <f t="shared" si="88"/>
        <v>4.138184068123449</v>
      </c>
      <c r="CX319" s="13">
        <f t="shared" si="89"/>
        <v>4.1281840681234492</v>
      </c>
      <c r="CY319" s="13">
        <f t="shared" si="90"/>
        <v>4.1081840681234496</v>
      </c>
      <c r="CZ319" s="13">
        <f t="shared" si="91"/>
        <v>4.098184068123448</v>
      </c>
      <c r="DA319" s="13">
        <f t="shared" si="92"/>
        <v>4.0881840681234483</v>
      </c>
      <c r="DB319" s="13">
        <f t="shared" si="93"/>
        <v>4.0781840681234485</v>
      </c>
      <c r="DC319" s="13">
        <f t="shared" si="94"/>
        <v>4.0681840681234487</v>
      </c>
      <c r="DD319" s="13">
        <f t="shared" si="95"/>
        <v>4.0581840681234489</v>
      </c>
      <c r="DE319" s="13">
        <f t="shared" si="96"/>
        <v>4.0481840681234491</v>
      </c>
      <c r="DF319" s="13">
        <f t="shared" si="97"/>
        <v>4.0181840681234497</v>
      </c>
      <c r="DG319" s="13">
        <f t="shared" si="98"/>
        <v>3.9981840681234488</v>
      </c>
      <c r="DH319" s="13">
        <f t="shared" si="99"/>
        <v>3.9781840681234493</v>
      </c>
      <c r="DI319" s="13">
        <f t="shared" si="100"/>
        <v>3.9581840681234497</v>
      </c>
      <c r="DJ319" s="13">
        <f t="shared" si="101"/>
        <v>3.9381840681234492</v>
      </c>
      <c r="DK319" s="13">
        <f t="shared" si="102"/>
        <v>3.9281840681234486</v>
      </c>
      <c r="DL319" s="13">
        <f t="shared" si="103"/>
        <v>3.908184068123449</v>
      </c>
      <c r="DM319" s="13">
        <f t="shared" si="104"/>
        <v>3.8881840681234494</v>
      </c>
      <c r="DN319" s="13">
        <f t="shared" si="105"/>
        <v>3.8781840681234496</v>
      </c>
      <c r="DO319" s="13">
        <f t="shared" si="106"/>
        <v>3.8581840681234492</v>
      </c>
    </row>
    <row r="320" spans="1:119" s="16" customFormat="1" x14ac:dyDescent="0.2">
      <c r="A320" s="12">
        <v>46965</v>
      </c>
      <c r="B320" s="16" t="s">
        <v>73</v>
      </c>
      <c r="C320" s="43">
        <f t="shared" si="107"/>
        <v>2.4373</v>
      </c>
      <c r="D320" s="43">
        <f t="shared" si="1"/>
        <v>2.6583000000000001</v>
      </c>
      <c r="E320" s="43">
        <f t="shared" si="2"/>
        <v>2.9230999999999998</v>
      </c>
      <c r="F320" s="43">
        <f t="shared" si="3"/>
        <v>3.2069999999999999</v>
      </c>
      <c r="G320" s="43">
        <f t="shared" si="4"/>
        <v>3.7984</v>
      </c>
      <c r="H320" s="43">
        <f t="shared" si="5"/>
        <v>2.1181000000000001</v>
      </c>
      <c r="I320" s="43">
        <f t="shared" si="6"/>
        <v>2.2667000000000002</v>
      </c>
      <c r="J320" s="43">
        <f t="shared" si="7"/>
        <v>2.6128</v>
      </c>
      <c r="K320" s="43">
        <f t="shared" si="8"/>
        <v>2.3365</v>
      </c>
      <c r="L320" s="43">
        <f t="shared" si="9"/>
        <v>2.5684</v>
      </c>
      <c r="M320" s="43">
        <f t="shared" si="10"/>
        <v>2.7635999999999998</v>
      </c>
      <c r="N320" s="43">
        <f t="shared" si="11"/>
        <v>2.911</v>
      </c>
      <c r="O320" s="43">
        <f t="shared" si="12"/>
        <v>2.8563000000000001</v>
      </c>
      <c r="P320" s="43">
        <f t="shared" si="13"/>
        <v>3.5651999999999999</v>
      </c>
      <c r="Q320" s="43">
        <f t="shared" si="14"/>
        <v>3.2237</v>
      </c>
      <c r="R320" s="43">
        <f t="shared" si="15"/>
        <v>3.6739999999999999</v>
      </c>
      <c r="S320" s="43">
        <f t="shared" si="16"/>
        <v>3.7595999999999998</v>
      </c>
      <c r="T320" s="43">
        <f t="shared" si="17"/>
        <v>3.7212999999999998</v>
      </c>
      <c r="V320" s="16" t="s">
        <v>74</v>
      </c>
      <c r="W320" s="43">
        <f t="shared" si="108"/>
        <v>1.8431</v>
      </c>
      <c r="X320" s="43">
        <f t="shared" si="18"/>
        <v>3.5958999999999999</v>
      </c>
      <c r="Y320" s="43">
        <f t="shared" si="19"/>
        <v>5.2885</v>
      </c>
      <c r="Z320" s="43">
        <f t="shared" si="20"/>
        <v>7.0862999999999996</v>
      </c>
      <c r="AA320" s="43">
        <f t="shared" si="21"/>
        <v>11.5434</v>
      </c>
      <c r="AB320" s="43">
        <f t="shared" si="22"/>
        <v>1.7777000000000001</v>
      </c>
      <c r="AC320" s="43">
        <f t="shared" si="23"/>
        <v>2.7399</v>
      </c>
      <c r="AD320" s="43">
        <f t="shared" si="24"/>
        <v>4.5983999999999998</v>
      </c>
      <c r="AE320" s="43">
        <f t="shared" si="25"/>
        <v>3.6766999999999999</v>
      </c>
      <c r="AF320" s="43">
        <f t="shared" si="26"/>
        <v>5.4546000000000001</v>
      </c>
      <c r="AG320" s="43">
        <f t="shared" si="27"/>
        <v>6.5403000000000002</v>
      </c>
      <c r="AH320" s="43">
        <f t="shared" si="28"/>
        <v>7.391</v>
      </c>
      <c r="AI320" s="43">
        <f t="shared" si="29"/>
        <v>7.2257999999999996</v>
      </c>
      <c r="AJ320" s="43">
        <f t="shared" si="30"/>
        <v>14.8108</v>
      </c>
      <c r="AK320" s="43">
        <f t="shared" si="31"/>
        <v>10.223599999999999</v>
      </c>
      <c r="AL320" s="43">
        <f t="shared" si="32"/>
        <v>17.293299999999999</v>
      </c>
      <c r="AM320" s="43">
        <f t="shared" si="33"/>
        <v>21.2318</v>
      </c>
      <c r="AN320" s="43">
        <f t="shared" si="34"/>
        <v>25.031400000000001</v>
      </c>
      <c r="AP320" s="16" t="s">
        <v>75</v>
      </c>
      <c r="AR320" s="13">
        <f t="shared" si="109"/>
        <v>2.1524315111203491</v>
      </c>
      <c r="AS320" s="13">
        <f t="shared" si="35"/>
        <v>2.2860797822374037</v>
      </c>
      <c r="AT320" s="13">
        <f t="shared" si="36"/>
        <v>2.433416339372898</v>
      </c>
      <c r="AU320" s="13">
        <f t="shared" si="37"/>
        <v>2.5919742116327957</v>
      </c>
      <c r="AV320" s="13">
        <f t="shared" si="38"/>
        <v>2.6664584691903839</v>
      </c>
      <c r="AW320" s="13">
        <f t="shared" si="39"/>
        <v>2.8432517926413543</v>
      </c>
      <c r="AX320" s="13">
        <f t="shared" si="40"/>
        <v>2.978229506460496</v>
      </c>
      <c r="AY320" s="13">
        <f t="shared" si="41"/>
        <v>3.0886227847207515</v>
      </c>
      <c r="AZ320" s="13">
        <f t="shared" si="42"/>
        <v>3.1990160629810074</v>
      </c>
      <c r="BA320" s="13">
        <f t="shared" si="43"/>
        <v>3.2815000959190792</v>
      </c>
      <c r="BB320" s="13">
        <f t="shared" si="44"/>
        <v>3.3559463812347401</v>
      </c>
      <c r="BC320" s="13">
        <f t="shared" si="45"/>
        <v>3.430392666550401</v>
      </c>
      <c r="BD320" s="13">
        <f t="shared" si="46"/>
        <v>3.5048389518660619</v>
      </c>
      <c r="BE320" s="13">
        <f t="shared" si="47"/>
        <v>3.5734920281973812</v>
      </c>
      <c r="BF320" s="13">
        <f t="shared" si="48"/>
        <v>3.6173188157099694</v>
      </c>
      <c r="BG320" s="13">
        <f t="shared" si="49"/>
        <v>3.661145603222558</v>
      </c>
      <c r="BH320" s="13">
        <f t="shared" si="50"/>
        <v>3.6893595328170625</v>
      </c>
      <c r="BI320" s="13">
        <f t="shared" si="51"/>
        <v>3.711093695569379</v>
      </c>
      <c r="BJ320" s="13">
        <f t="shared" si="52"/>
        <v>3.7328278583216958</v>
      </c>
      <c r="BK320" s="13">
        <f t="shared" si="53"/>
        <v>3.7545620210740127</v>
      </c>
      <c r="BL320" s="13">
        <f t="shared" si="54"/>
        <v>3.7518565375302662</v>
      </c>
      <c r="BM320" s="13">
        <f t="shared" si="55"/>
        <v>3.7417765291083271</v>
      </c>
      <c r="BN320" s="13">
        <f t="shared" si="56"/>
        <v>3.7316965206863881</v>
      </c>
      <c r="BO320" s="13">
        <f t="shared" si="57"/>
        <v>3.7314702531593267</v>
      </c>
      <c r="BQ320" s="16" t="s">
        <v>76</v>
      </c>
      <c r="BR320" s="13">
        <f t="shared" si="110"/>
        <v>2.4470825764491106</v>
      </c>
      <c r="BS320" s="13">
        <f t="shared" si="58"/>
        <v>2.4570825764491104</v>
      </c>
      <c r="BT320" s="13">
        <f t="shared" si="59"/>
        <v>2.5831665563669555</v>
      </c>
      <c r="BU320" s="13">
        <f t="shared" si="60"/>
        <v>2.7215197093229349</v>
      </c>
      <c r="BV320" s="13">
        <f t="shared" si="61"/>
        <v>2.8779654141557365</v>
      </c>
      <c r="BW320" s="13">
        <f t="shared" si="62"/>
        <v>3.0354566859494936</v>
      </c>
      <c r="BX320" s="13">
        <f t="shared" si="63"/>
        <v>3.1933719156747133</v>
      </c>
      <c r="BY320" s="13">
        <f t="shared" si="64"/>
        <v>3.3282362702205472</v>
      </c>
      <c r="BZ320" s="13">
        <f t="shared" si="65"/>
        <v>3.4609234434946488</v>
      </c>
      <c r="CA320" s="13">
        <f t="shared" si="66"/>
        <v>3.5936106167687512</v>
      </c>
      <c r="CB320" s="13">
        <f t="shared" si="67"/>
        <v>3.7262977900428531</v>
      </c>
      <c r="CC320" s="13">
        <f t="shared" si="68"/>
        <v>3.8018411649977017</v>
      </c>
      <c r="CD320" s="13">
        <f t="shared" si="69"/>
        <v>3.8701951413636317</v>
      </c>
      <c r="CE320" s="13">
        <f t="shared" si="70"/>
        <v>3.9313597191406426</v>
      </c>
      <c r="CF320" s="13">
        <f t="shared" si="71"/>
        <v>3.989758105596303</v>
      </c>
      <c r="CG320" s="13">
        <f t="shared" si="72"/>
        <v>4.0420325924913492</v>
      </c>
      <c r="CH320" s="13">
        <f t="shared" si="73"/>
        <v>4.0881831798257808</v>
      </c>
      <c r="CI320" s="13">
        <f t="shared" si="74"/>
        <v>4.1250872960159812</v>
      </c>
      <c r="CJ320" s="13">
        <f t="shared" si="75"/>
        <v>4.1526076294903804</v>
      </c>
      <c r="CK320" s="13">
        <f t="shared" si="76"/>
        <v>4.175709438012726</v>
      </c>
      <c r="CL320" s="13">
        <f t="shared" si="77"/>
        <v>4.194392721583017</v>
      </c>
      <c r="CM320" s="13">
        <f t="shared" si="78"/>
        <v>4.2068921225256579</v>
      </c>
      <c r="CN320" s="13">
        <f t="shared" si="79"/>
        <v>4.2130286892334476</v>
      </c>
      <c r="CO320" s="13">
        <f t="shared" si="80"/>
        <v>4.2128024217063862</v>
      </c>
      <c r="CP320" s="13">
        <f t="shared" si="81"/>
        <v>4.2081840681234493</v>
      </c>
      <c r="CQ320" s="13">
        <f t="shared" si="82"/>
        <v>4.1981840681234495</v>
      </c>
      <c r="CR320" s="13">
        <f t="shared" si="83"/>
        <v>4.1981840681234495</v>
      </c>
      <c r="CS320" s="13">
        <f t="shared" si="84"/>
        <v>4.1881840681234479</v>
      </c>
      <c r="CT320" s="13">
        <f t="shared" si="85"/>
        <v>4.1781840681234481</v>
      </c>
      <c r="CU320" s="13">
        <f t="shared" si="86"/>
        <v>4.1781840681234481</v>
      </c>
      <c r="CV320" s="13">
        <f t="shared" si="87"/>
        <v>4.1581840681234485</v>
      </c>
      <c r="CW320" s="13">
        <f t="shared" si="88"/>
        <v>4.138184068123449</v>
      </c>
      <c r="CX320" s="13">
        <f t="shared" si="89"/>
        <v>4.1281840681234492</v>
      </c>
      <c r="CY320" s="13">
        <f t="shared" si="90"/>
        <v>4.1081840681234496</v>
      </c>
      <c r="CZ320" s="13">
        <f t="shared" si="91"/>
        <v>4.098184068123448</v>
      </c>
      <c r="DA320" s="13">
        <f t="shared" si="92"/>
        <v>4.0881840681234483</v>
      </c>
      <c r="DB320" s="13">
        <f t="shared" si="93"/>
        <v>4.0781840681234485</v>
      </c>
      <c r="DC320" s="13">
        <f t="shared" si="94"/>
        <v>4.0681840681234487</v>
      </c>
      <c r="DD320" s="13">
        <f t="shared" si="95"/>
        <v>4.0581840681234489</v>
      </c>
      <c r="DE320" s="13">
        <f t="shared" si="96"/>
        <v>4.0481840681234491</v>
      </c>
      <c r="DF320" s="13">
        <f t="shared" si="97"/>
        <v>4.0181840681234497</v>
      </c>
      <c r="DG320" s="13">
        <f t="shared" si="98"/>
        <v>3.9981840681234488</v>
      </c>
      <c r="DH320" s="13">
        <f t="shared" si="99"/>
        <v>3.9781840681234493</v>
      </c>
      <c r="DI320" s="13">
        <f t="shared" si="100"/>
        <v>3.9581840681234497</v>
      </c>
      <c r="DJ320" s="13">
        <f t="shared" si="101"/>
        <v>3.9381840681234492</v>
      </c>
      <c r="DK320" s="13">
        <f t="shared" si="102"/>
        <v>3.9281840681234486</v>
      </c>
      <c r="DL320" s="13">
        <f t="shared" si="103"/>
        <v>3.908184068123449</v>
      </c>
      <c r="DM320" s="13">
        <f t="shared" si="104"/>
        <v>3.8881840681234494</v>
      </c>
      <c r="DN320" s="13">
        <f t="shared" si="105"/>
        <v>3.8781840681234496</v>
      </c>
      <c r="DO320" s="13">
        <f t="shared" si="106"/>
        <v>3.8581840681234492</v>
      </c>
    </row>
    <row r="321" spans="1:119" s="16" customFormat="1" x14ac:dyDescent="0.2">
      <c r="A321" s="12">
        <v>46996</v>
      </c>
      <c r="B321" s="16" t="s">
        <v>73</v>
      </c>
      <c r="C321" s="43">
        <f t="shared" si="107"/>
        <v>2.4373</v>
      </c>
      <c r="D321" s="43">
        <f t="shared" si="1"/>
        <v>2.6583000000000001</v>
      </c>
      <c r="E321" s="43">
        <f t="shared" si="2"/>
        <v>2.9230999999999998</v>
      </c>
      <c r="F321" s="43">
        <f t="shared" si="3"/>
        <v>3.2069999999999999</v>
      </c>
      <c r="G321" s="43">
        <f t="shared" si="4"/>
        <v>3.7984</v>
      </c>
      <c r="H321" s="43">
        <f t="shared" si="5"/>
        <v>2.1181000000000001</v>
      </c>
      <c r="I321" s="43">
        <f t="shared" si="6"/>
        <v>2.2667000000000002</v>
      </c>
      <c r="J321" s="43">
        <f t="shared" si="7"/>
        <v>2.6128</v>
      </c>
      <c r="K321" s="43">
        <f t="shared" si="8"/>
        <v>2.3365</v>
      </c>
      <c r="L321" s="43">
        <f t="shared" si="9"/>
        <v>2.5684</v>
      </c>
      <c r="M321" s="43">
        <f t="shared" si="10"/>
        <v>2.7635999999999998</v>
      </c>
      <c r="N321" s="43">
        <f t="shared" si="11"/>
        <v>2.911</v>
      </c>
      <c r="O321" s="43">
        <f t="shared" si="12"/>
        <v>2.8563000000000001</v>
      </c>
      <c r="P321" s="43">
        <f t="shared" si="13"/>
        <v>3.5651999999999999</v>
      </c>
      <c r="Q321" s="43">
        <f t="shared" si="14"/>
        <v>3.2237</v>
      </c>
      <c r="R321" s="43">
        <f t="shared" si="15"/>
        <v>3.6739999999999999</v>
      </c>
      <c r="S321" s="43">
        <f t="shared" si="16"/>
        <v>3.7595999999999998</v>
      </c>
      <c r="T321" s="43">
        <f t="shared" si="17"/>
        <v>3.7212999999999998</v>
      </c>
      <c r="V321" s="16" t="s">
        <v>74</v>
      </c>
      <c r="W321" s="43">
        <f t="shared" si="108"/>
        <v>1.8431</v>
      </c>
      <c r="X321" s="43">
        <f t="shared" si="18"/>
        <v>3.5958999999999999</v>
      </c>
      <c r="Y321" s="43">
        <f t="shared" si="19"/>
        <v>5.2885</v>
      </c>
      <c r="Z321" s="43">
        <f t="shared" si="20"/>
        <v>7.0862999999999996</v>
      </c>
      <c r="AA321" s="43">
        <f t="shared" si="21"/>
        <v>11.5434</v>
      </c>
      <c r="AB321" s="43">
        <f t="shared" si="22"/>
        <v>1.7777000000000001</v>
      </c>
      <c r="AC321" s="43">
        <f t="shared" si="23"/>
        <v>2.7399</v>
      </c>
      <c r="AD321" s="43">
        <f t="shared" si="24"/>
        <v>4.5983999999999998</v>
      </c>
      <c r="AE321" s="43">
        <f t="shared" si="25"/>
        <v>3.6766999999999999</v>
      </c>
      <c r="AF321" s="43">
        <f t="shared" si="26"/>
        <v>5.4546000000000001</v>
      </c>
      <c r="AG321" s="43">
        <f t="shared" si="27"/>
        <v>6.5403000000000002</v>
      </c>
      <c r="AH321" s="43">
        <f t="shared" si="28"/>
        <v>7.391</v>
      </c>
      <c r="AI321" s="43">
        <f t="shared" si="29"/>
        <v>7.2257999999999996</v>
      </c>
      <c r="AJ321" s="43">
        <f t="shared" si="30"/>
        <v>14.8108</v>
      </c>
      <c r="AK321" s="43">
        <f t="shared" si="31"/>
        <v>10.223599999999999</v>
      </c>
      <c r="AL321" s="43">
        <f t="shared" si="32"/>
        <v>17.293299999999999</v>
      </c>
      <c r="AM321" s="43">
        <f t="shared" si="33"/>
        <v>21.2318</v>
      </c>
      <c r="AN321" s="43">
        <f t="shared" si="34"/>
        <v>25.031400000000001</v>
      </c>
      <c r="AP321" s="16" t="s">
        <v>75</v>
      </c>
      <c r="AR321" s="13">
        <f t="shared" si="109"/>
        <v>2.1524315111203491</v>
      </c>
      <c r="AS321" s="13">
        <f t="shared" si="35"/>
        <v>2.2860797822374037</v>
      </c>
      <c r="AT321" s="13">
        <f t="shared" si="36"/>
        <v>2.433416339372898</v>
      </c>
      <c r="AU321" s="13">
        <f t="shared" si="37"/>
        <v>2.5919742116327957</v>
      </c>
      <c r="AV321" s="13">
        <f t="shared" si="38"/>
        <v>2.6664584691903839</v>
      </c>
      <c r="AW321" s="13">
        <f t="shared" si="39"/>
        <v>2.8432517926413543</v>
      </c>
      <c r="AX321" s="13">
        <f t="shared" si="40"/>
        <v>2.978229506460496</v>
      </c>
      <c r="AY321" s="13">
        <f t="shared" si="41"/>
        <v>3.0886227847207515</v>
      </c>
      <c r="AZ321" s="13">
        <f t="shared" si="42"/>
        <v>3.1990160629810074</v>
      </c>
      <c r="BA321" s="13">
        <f t="shared" si="43"/>
        <v>3.2815000959190792</v>
      </c>
      <c r="BB321" s="13">
        <f t="shared" si="44"/>
        <v>3.3559463812347401</v>
      </c>
      <c r="BC321" s="13">
        <f t="shared" si="45"/>
        <v>3.430392666550401</v>
      </c>
      <c r="BD321" s="13">
        <f t="shared" si="46"/>
        <v>3.5048389518660619</v>
      </c>
      <c r="BE321" s="13">
        <f t="shared" si="47"/>
        <v>3.5734920281973812</v>
      </c>
      <c r="BF321" s="13">
        <f t="shared" si="48"/>
        <v>3.6173188157099694</v>
      </c>
      <c r="BG321" s="13">
        <f t="shared" si="49"/>
        <v>3.661145603222558</v>
      </c>
      <c r="BH321" s="13">
        <f t="shared" si="50"/>
        <v>3.6893595328170625</v>
      </c>
      <c r="BI321" s="13">
        <f t="shared" si="51"/>
        <v>3.711093695569379</v>
      </c>
      <c r="BJ321" s="13">
        <f t="shared" si="52"/>
        <v>3.7328278583216958</v>
      </c>
      <c r="BK321" s="13">
        <f t="shared" si="53"/>
        <v>3.7545620210740127</v>
      </c>
      <c r="BL321" s="13">
        <f t="shared" si="54"/>
        <v>3.7518565375302662</v>
      </c>
      <c r="BM321" s="13">
        <f t="shared" si="55"/>
        <v>3.7417765291083271</v>
      </c>
      <c r="BN321" s="13">
        <f t="shared" si="56"/>
        <v>3.7316965206863881</v>
      </c>
      <c r="BO321" s="13">
        <f t="shared" si="57"/>
        <v>3.7314702531593267</v>
      </c>
      <c r="BQ321" s="16" t="s">
        <v>76</v>
      </c>
      <c r="BR321" s="13">
        <f t="shared" si="110"/>
        <v>2.4470825764491106</v>
      </c>
      <c r="BS321" s="13">
        <f t="shared" si="58"/>
        <v>2.4570825764491104</v>
      </c>
      <c r="BT321" s="13">
        <f t="shared" si="59"/>
        <v>2.5831665563669555</v>
      </c>
      <c r="BU321" s="13">
        <f t="shared" si="60"/>
        <v>2.7215197093229349</v>
      </c>
      <c r="BV321" s="13">
        <f t="shared" si="61"/>
        <v>2.8779654141557365</v>
      </c>
      <c r="BW321" s="13">
        <f t="shared" si="62"/>
        <v>3.0354566859494936</v>
      </c>
      <c r="BX321" s="13">
        <f t="shared" si="63"/>
        <v>3.1933719156747133</v>
      </c>
      <c r="BY321" s="13">
        <f t="shared" si="64"/>
        <v>3.3282362702205472</v>
      </c>
      <c r="BZ321" s="13">
        <f t="shared" si="65"/>
        <v>3.4609234434946488</v>
      </c>
      <c r="CA321" s="13">
        <f t="shared" si="66"/>
        <v>3.5936106167687512</v>
      </c>
      <c r="CB321" s="13">
        <f t="shared" si="67"/>
        <v>3.7262977900428531</v>
      </c>
      <c r="CC321" s="13">
        <f t="shared" si="68"/>
        <v>3.8018411649977017</v>
      </c>
      <c r="CD321" s="13">
        <f t="shared" si="69"/>
        <v>3.8701951413636317</v>
      </c>
      <c r="CE321" s="13">
        <f t="shared" si="70"/>
        <v>3.9313597191406426</v>
      </c>
      <c r="CF321" s="13">
        <f t="shared" si="71"/>
        <v>3.989758105596303</v>
      </c>
      <c r="CG321" s="13">
        <f t="shared" si="72"/>
        <v>4.0420325924913492</v>
      </c>
      <c r="CH321" s="13">
        <f t="shared" si="73"/>
        <v>4.0881831798257808</v>
      </c>
      <c r="CI321" s="13">
        <f t="shared" si="74"/>
        <v>4.1250872960159812</v>
      </c>
      <c r="CJ321" s="13">
        <f t="shared" si="75"/>
        <v>4.1526076294903804</v>
      </c>
      <c r="CK321" s="13">
        <f t="shared" si="76"/>
        <v>4.175709438012726</v>
      </c>
      <c r="CL321" s="13">
        <f t="shared" si="77"/>
        <v>4.194392721583017</v>
      </c>
      <c r="CM321" s="13">
        <f t="shared" si="78"/>
        <v>4.2068921225256579</v>
      </c>
      <c r="CN321" s="13">
        <f t="shared" si="79"/>
        <v>4.2130286892334476</v>
      </c>
      <c r="CO321" s="13">
        <f t="shared" si="80"/>
        <v>4.2128024217063862</v>
      </c>
      <c r="CP321" s="13">
        <f t="shared" si="81"/>
        <v>4.2081840681234493</v>
      </c>
      <c r="CQ321" s="13">
        <f t="shared" si="82"/>
        <v>4.1981840681234495</v>
      </c>
      <c r="CR321" s="13">
        <f t="shared" si="83"/>
        <v>4.1981840681234495</v>
      </c>
      <c r="CS321" s="13">
        <f t="shared" si="84"/>
        <v>4.1881840681234479</v>
      </c>
      <c r="CT321" s="13">
        <f t="shared" si="85"/>
        <v>4.1781840681234481</v>
      </c>
      <c r="CU321" s="13">
        <f t="shared" si="86"/>
        <v>4.1781840681234481</v>
      </c>
      <c r="CV321" s="13">
        <f t="shared" si="87"/>
        <v>4.1581840681234485</v>
      </c>
      <c r="CW321" s="13">
        <f t="shared" si="88"/>
        <v>4.138184068123449</v>
      </c>
      <c r="CX321" s="13">
        <f t="shared" si="89"/>
        <v>4.1281840681234492</v>
      </c>
      <c r="CY321" s="13">
        <f t="shared" si="90"/>
        <v>4.1081840681234496</v>
      </c>
      <c r="CZ321" s="13">
        <f t="shared" si="91"/>
        <v>4.098184068123448</v>
      </c>
      <c r="DA321" s="13">
        <f t="shared" si="92"/>
        <v>4.0881840681234483</v>
      </c>
      <c r="DB321" s="13">
        <f t="shared" si="93"/>
        <v>4.0781840681234485</v>
      </c>
      <c r="DC321" s="13">
        <f t="shared" si="94"/>
        <v>4.0681840681234487</v>
      </c>
      <c r="DD321" s="13">
        <f t="shared" si="95"/>
        <v>4.0581840681234489</v>
      </c>
      <c r="DE321" s="13">
        <f t="shared" si="96"/>
        <v>4.0481840681234491</v>
      </c>
      <c r="DF321" s="13">
        <f t="shared" si="97"/>
        <v>4.0181840681234497</v>
      </c>
      <c r="DG321" s="13">
        <f t="shared" si="98"/>
        <v>3.9981840681234488</v>
      </c>
      <c r="DH321" s="13">
        <f t="shared" si="99"/>
        <v>3.9781840681234493</v>
      </c>
      <c r="DI321" s="13">
        <f t="shared" si="100"/>
        <v>3.9581840681234497</v>
      </c>
      <c r="DJ321" s="13">
        <f t="shared" si="101"/>
        <v>3.9381840681234492</v>
      </c>
      <c r="DK321" s="13">
        <f t="shared" si="102"/>
        <v>3.9281840681234486</v>
      </c>
      <c r="DL321" s="13">
        <f t="shared" si="103"/>
        <v>3.908184068123449</v>
      </c>
      <c r="DM321" s="13">
        <f t="shared" si="104"/>
        <v>3.8881840681234494</v>
      </c>
      <c r="DN321" s="13">
        <f t="shared" si="105"/>
        <v>3.8781840681234496</v>
      </c>
      <c r="DO321" s="13">
        <f t="shared" si="106"/>
        <v>3.8581840681234492</v>
      </c>
    </row>
    <row r="322" spans="1:119" s="16" customFormat="1" x14ac:dyDescent="0.2">
      <c r="A322" s="12">
        <v>47026</v>
      </c>
      <c r="B322" s="16" t="s">
        <v>73</v>
      </c>
      <c r="C322" s="43">
        <f t="shared" si="107"/>
        <v>2.4373</v>
      </c>
      <c r="D322" s="43">
        <f t="shared" si="1"/>
        <v>2.6583000000000001</v>
      </c>
      <c r="E322" s="43">
        <f t="shared" si="2"/>
        <v>2.9230999999999998</v>
      </c>
      <c r="F322" s="43">
        <f t="shared" si="3"/>
        <v>3.2069999999999999</v>
      </c>
      <c r="G322" s="43">
        <f t="shared" si="4"/>
        <v>3.7984</v>
      </c>
      <c r="H322" s="43">
        <f t="shared" si="5"/>
        <v>2.1181000000000001</v>
      </c>
      <c r="I322" s="43">
        <f t="shared" si="6"/>
        <v>2.2667000000000002</v>
      </c>
      <c r="J322" s="43">
        <f t="shared" si="7"/>
        <v>2.6128</v>
      </c>
      <c r="K322" s="43">
        <f t="shared" si="8"/>
        <v>2.3365</v>
      </c>
      <c r="L322" s="43">
        <f t="shared" si="9"/>
        <v>2.5684</v>
      </c>
      <c r="M322" s="43">
        <f t="shared" si="10"/>
        <v>2.7635999999999998</v>
      </c>
      <c r="N322" s="43">
        <f t="shared" si="11"/>
        <v>2.911</v>
      </c>
      <c r="O322" s="43">
        <f t="shared" si="12"/>
        <v>2.8563000000000001</v>
      </c>
      <c r="P322" s="43">
        <f t="shared" si="13"/>
        <v>3.5651999999999999</v>
      </c>
      <c r="Q322" s="43">
        <f t="shared" si="14"/>
        <v>3.2237</v>
      </c>
      <c r="R322" s="43">
        <f t="shared" si="15"/>
        <v>3.6739999999999999</v>
      </c>
      <c r="S322" s="43">
        <f t="shared" si="16"/>
        <v>3.7595999999999998</v>
      </c>
      <c r="T322" s="43">
        <f t="shared" si="17"/>
        <v>3.7212999999999998</v>
      </c>
      <c r="V322" s="16" t="s">
        <v>74</v>
      </c>
      <c r="W322" s="43">
        <f t="shared" si="108"/>
        <v>1.8431</v>
      </c>
      <c r="X322" s="43">
        <f t="shared" si="18"/>
        <v>3.5958999999999999</v>
      </c>
      <c r="Y322" s="43">
        <f t="shared" si="19"/>
        <v>5.2885</v>
      </c>
      <c r="Z322" s="43">
        <f t="shared" si="20"/>
        <v>7.0862999999999996</v>
      </c>
      <c r="AA322" s="43">
        <f t="shared" si="21"/>
        <v>11.5434</v>
      </c>
      <c r="AB322" s="43">
        <f t="shared" si="22"/>
        <v>1.7777000000000001</v>
      </c>
      <c r="AC322" s="43">
        <f t="shared" si="23"/>
        <v>2.7399</v>
      </c>
      <c r="AD322" s="43">
        <f t="shared" si="24"/>
        <v>4.5983999999999998</v>
      </c>
      <c r="AE322" s="43">
        <f t="shared" si="25"/>
        <v>3.6766999999999999</v>
      </c>
      <c r="AF322" s="43">
        <f t="shared" si="26"/>
        <v>5.4546000000000001</v>
      </c>
      <c r="AG322" s="43">
        <f t="shared" si="27"/>
        <v>6.5403000000000002</v>
      </c>
      <c r="AH322" s="43">
        <f t="shared" si="28"/>
        <v>7.391</v>
      </c>
      <c r="AI322" s="43">
        <f t="shared" si="29"/>
        <v>7.2257999999999996</v>
      </c>
      <c r="AJ322" s="43">
        <f t="shared" si="30"/>
        <v>14.8108</v>
      </c>
      <c r="AK322" s="43">
        <f t="shared" si="31"/>
        <v>10.223599999999999</v>
      </c>
      <c r="AL322" s="43">
        <f t="shared" si="32"/>
        <v>17.293299999999999</v>
      </c>
      <c r="AM322" s="43">
        <f t="shared" si="33"/>
        <v>21.2318</v>
      </c>
      <c r="AN322" s="43">
        <f t="shared" si="34"/>
        <v>25.031400000000001</v>
      </c>
      <c r="AP322" s="16" t="s">
        <v>75</v>
      </c>
      <c r="AR322" s="13">
        <f t="shared" si="109"/>
        <v>2.1524315111203491</v>
      </c>
      <c r="AS322" s="13">
        <f t="shared" si="35"/>
        <v>2.2860797822374037</v>
      </c>
      <c r="AT322" s="13">
        <f t="shared" si="36"/>
        <v>2.433416339372898</v>
      </c>
      <c r="AU322" s="13">
        <f t="shared" si="37"/>
        <v>2.5919742116327957</v>
      </c>
      <c r="AV322" s="13">
        <f t="shared" si="38"/>
        <v>2.6664584691903839</v>
      </c>
      <c r="AW322" s="13">
        <f t="shared" si="39"/>
        <v>2.8432517926413543</v>
      </c>
      <c r="AX322" s="13">
        <f t="shared" si="40"/>
        <v>2.978229506460496</v>
      </c>
      <c r="AY322" s="13">
        <f t="shared" si="41"/>
        <v>3.0886227847207515</v>
      </c>
      <c r="AZ322" s="13">
        <f t="shared" si="42"/>
        <v>3.1990160629810074</v>
      </c>
      <c r="BA322" s="13">
        <f t="shared" si="43"/>
        <v>3.2815000959190792</v>
      </c>
      <c r="BB322" s="13">
        <f t="shared" si="44"/>
        <v>3.3559463812347401</v>
      </c>
      <c r="BC322" s="13">
        <f t="shared" si="45"/>
        <v>3.430392666550401</v>
      </c>
      <c r="BD322" s="13">
        <f t="shared" si="46"/>
        <v>3.5048389518660619</v>
      </c>
      <c r="BE322" s="13">
        <f t="shared" si="47"/>
        <v>3.5734920281973812</v>
      </c>
      <c r="BF322" s="13">
        <f t="shared" si="48"/>
        <v>3.6173188157099694</v>
      </c>
      <c r="BG322" s="13">
        <f t="shared" si="49"/>
        <v>3.661145603222558</v>
      </c>
      <c r="BH322" s="13">
        <f t="shared" si="50"/>
        <v>3.6893595328170625</v>
      </c>
      <c r="BI322" s="13">
        <f t="shared" si="51"/>
        <v>3.711093695569379</v>
      </c>
      <c r="BJ322" s="13">
        <f t="shared" si="52"/>
        <v>3.7328278583216958</v>
      </c>
      <c r="BK322" s="13">
        <f t="shared" si="53"/>
        <v>3.7545620210740127</v>
      </c>
      <c r="BL322" s="13">
        <f t="shared" si="54"/>
        <v>3.7518565375302662</v>
      </c>
      <c r="BM322" s="13">
        <f t="shared" si="55"/>
        <v>3.7417765291083271</v>
      </c>
      <c r="BN322" s="13">
        <f t="shared" si="56"/>
        <v>3.7316965206863881</v>
      </c>
      <c r="BO322" s="13">
        <f t="shared" si="57"/>
        <v>3.7314702531593267</v>
      </c>
      <c r="BQ322" s="16" t="s">
        <v>76</v>
      </c>
      <c r="BR322" s="13">
        <f t="shared" si="110"/>
        <v>2.4470825764491106</v>
      </c>
      <c r="BS322" s="13">
        <f t="shared" si="58"/>
        <v>2.4570825764491104</v>
      </c>
      <c r="BT322" s="13">
        <f t="shared" si="59"/>
        <v>2.5831665563669555</v>
      </c>
      <c r="BU322" s="13">
        <f t="shared" si="60"/>
        <v>2.7215197093229349</v>
      </c>
      <c r="BV322" s="13">
        <f t="shared" si="61"/>
        <v>2.8779654141557365</v>
      </c>
      <c r="BW322" s="13">
        <f t="shared" si="62"/>
        <v>3.0354566859494936</v>
      </c>
      <c r="BX322" s="13">
        <f t="shared" si="63"/>
        <v>3.1933719156747133</v>
      </c>
      <c r="BY322" s="13">
        <f t="shared" si="64"/>
        <v>3.3282362702205472</v>
      </c>
      <c r="BZ322" s="13">
        <f t="shared" si="65"/>
        <v>3.4609234434946488</v>
      </c>
      <c r="CA322" s="13">
        <f t="shared" si="66"/>
        <v>3.5936106167687512</v>
      </c>
      <c r="CB322" s="13">
        <f t="shared" si="67"/>
        <v>3.7262977900428531</v>
      </c>
      <c r="CC322" s="13">
        <f t="shared" si="68"/>
        <v>3.8018411649977017</v>
      </c>
      <c r="CD322" s="13">
        <f t="shared" si="69"/>
        <v>3.8701951413636317</v>
      </c>
      <c r="CE322" s="13">
        <f t="shared" si="70"/>
        <v>3.9313597191406426</v>
      </c>
      <c r="CF322" s="13">
        <f t="shared" si="71"/>
        <v>3.989758105596303</v>
      </c>
      <c r="CG322" s="13">
        <f t="shared" si="72"/>
        <v>4.0420325924913492</v>
      </c>
      <c r="CH322" s="13">
        <f t="shared" si="73"/>
        <v>4.0881831798257808</v>
      </c>
      <c r="CI322" s="13">
        <f t="shared" si="74"/>
        <v>4.1250872960159812</v>
      </c>
      <c r="CJ322" s="13">
        <f t="shared" si="75"/>
        <v>4.1526076294903804</v>
      </c>
      <c r="CK322" s="13">
        <f t="shared" si="76"/>
        <v>4.175709438012726</v>
      </c>
      <c r="CL322" s="13">
        <f t="shared" si="77"/>
        <v>4.194392721583017</v>
      </c>
      <c r="CM322" s="13">
        <f t="shared" si="78"/>
        <v>4.2068921225256579</v>
      </c>
      <c r="CN322" s="13">
        <f t="shared" si="79"/>
        <v>4.2130286892334476</v>
      </c>
      <c r="CO322" s="13">
        <f t="shared" si="80"/>
        <v>4.2128024217063862</v>
      </c>
      <c r="CP322" s="13">
        <f t="shared" si="81"/>
        <v>4.2081840681234493</v>
      </c>
      <c r="CQ322" s="13">
        <f t="shared" si="82"/>
        <v>4.1981840681234495</v>
      </c>
      <c r="CR322" s="13">
        <f t="shared" si="83"/>
        <v>4.1981840681234495</v>
      </c>
      <c r="CS322" s="13">
        <f t="shared" si="84"/>
        <v>4.1881840681234479</v>
      </c>
      <c r="CT322" s="13">
        <f t="shared" si="85"/>
        <v>4.1781840681234481</v>
      </c>
      <c r="CU322" s="13">
        <f t="shared" si="86"/>
        <v>4.1781840681234481</v>
      </c>
      <c r="CV322" s="13">
        <f t="shared" si="87"/>
        <v>4.1581840681234485</v>
      </c>
      <c r="CW322" s="13">
        <f t="shared" si="88"/>
        <v>4.138184068123449</v>
      </c>
      <c r="CX322" s="13">
        <f t="shared" si="89"/>
        <v>4.1281840681234492</v>
      </c>
      <c r="CY322" s="13">
        <f t="shared" si="90"/>
        <v>4.1081840681234496</v>
      </c>
      <c r="CZ322" s="13">
        <f t="shared" si="91"/>
        <v>4.098184068123448</v>
      </c>
      <c r="DA322" s="13">
        <f t="shared" si="92"/>
        <v>4.0881840681234483</v>
      </c>
      <c r="DB322" s="13">
        <f t="shared" si="93"/>
        <v>4.0781840681234485</v>
      </c>
      <c r="DC322" s="13">
        <f t="shared" si="94"/>
        <v>4.0681840681234487</v>
      </c>
      <c r="DD322" s="13">
        <f t="shared" si="95"/>
        <v>4.0581840681234489</v>
      </c>
      <c r="DE322" s="13">
        <f t="shared" si="96"/>
        <v>4.0481840681234491</v>
      </c>
      <c r="DF322" s="13">
        <f t="shared" si="97"/>
        <v>4.0181840681234497</v>
      </c>
      <c r="DG322" s="13">
        <f t="shared" si="98"/>
        <v>3.9981840681234488</v>
      </c>
      <c r="DH322" s="13">
        <f t="shared" si="99"/>
        <v>3.9781840681234493</v>
      </c>
      <c r="DI322" s="13">
        <f t="shared" si="100"/>
        <v>3.9581840681234497</v>
      </c>
      <c r="DJ322" s="13">
        <f t="shared" si="101"/>
        <v>3.9381840681234492</v>
      </c>
      <c r="DK322" s="13">
        <f t="shared" si="102"/>
        <v>3.9281840681234486</v>
      </c>
      <c r="DL322" s="13">
        <f t="shared" si="103"/>
        <v>3.908184068123449</v>
      </c>
      <c r="DM322" s="13">
        <f t="shared" si="104"/>
        <v>3.8881840681234494</v>
      </c>
      <c r="DN322" s="13">
        <f t="shared" si="105"/>
        <v>3.8781840681234496</v>
      </c>
      <c r="DO322" s="13">
        <f t="shared" si="106"/>
        <v>3.8581840681234492</v>
      </c>
    </row>
    <row r="323" spans="1:119" s="16" customFormat="1" x14ac:dyDescent="0.2">
      <c r="A323" s="12">
        <v>47057</v>
      </c>
      <c r="B323" s="16" t="s">
        <v>73</v>
      </c>
      <c r="C323" s="43">
        <f t="shared" si="107"/>
        <v>2.4373</v>
      </c>
      <c r="D323" s="43">
        <f t="shared" si="1"/>
        <v>2.6583000000000001</v>
      </c>
      <c r="E323" s="43">
        <f t="shared" si="2"/>
        <v>2.9230999999999998</v>
      </c>
      <c r="F323" s="43">
        <f t="shared" si="3"/>
        <v>3.2069999999999999</v>
      </c>
      <c r="G323" s="43">
        <f t="shared" si="4"/>
        <v>3.7984</v>
      </c>
      <c r="H323" s="43">
        <f t="shared" si="5"/>
        <v>2.1181000000000001</v>
      </c>
      <c r="I323" s="43">
        <f t="shared" si="6"/>
        <v>2.2667000000000002</v>
      </c>
      <c r="J323" s="43">
        <f t="shared" si="7"/>
        <v>2.6128</v>
      </c>
      <c r="K323" s="43">
        <f t="shared" si="8"/>
        <v>2.3365</v>
      </c>
      <c r="L323" s="43">
        <f t="shared" si="9"/>
        <v>2.5684</v>
      </c>
      <c r="M323" s="43">
        <f t="shared" si="10"/>
        <v>2.7635999999999998</v>
      </c>
      <c r="N323" s="43">
        <f t="shared" si="11"/>
        <v>2.911</v>
      </c>
      <c r="O323" s="43">
        <f t="shared" si="12"/>
        <v>2.8563000000000001</v>
      </c>
      <c r="P323" s="43">
        <f t="shared" si="13"/>
        <v>3.5651999999999999</v>
      </c>
      <c r="Q323" s="43">
        <f t="shared" si="14"/>
        <v>3.2237</v>
      </c>
      <c r="R323" s="43">
        <f t="shared" si="15"/>
        <v>3.6739999999999999</v>
      </c>
      <c r="S323" s="43">
        <f t="shared" si="16"/>
        <v>3.7595999999999998</v>
      </c>
      <c r="T323" s="43">
        <f t="shared" si="17"/>
        <v>3.7212999999999998</v>
      </c>
      <c r="V323" s="16" t="s">
        <v>74</v>
      </c>
      <c r="W323" s="43">
        <f t="shared" si="108"/>
        <v>1.8431</v>
      </c>
      <c r="X323" s="43">
        <f t="shared" si="18"/>
        <v>3.5958999999999999</v>
      </c>
      <c r="Y323" s="43">
        <f t="shared" si="19"/>
        <v>5.2885</v>
      </c>
      <c r="Z323" s="43">
        <f t="shared" si="20"/>
        <v>7.0862999999999996</v>
      </c>
      <c r="AA323" s="43">
        <f t="shared" si="21"/>
        <v>11.5434</v>
      </c>
      <c r="AB323" s="43">
        <f t="shared" si="22"/>
        <v>1.7777000000000001</v>
      </c>
      <c r="AC323" s="43">
        <f t="shared" si="23"/>
        <v>2.7399</v>
      </c>
      <c r="AD323" s="43">
        <f t="shared" si="24"/>
        <v>4.5983999999999998</v>
      </c>
      <c r="AE323" s="43">
        <f t="shared" si="25"/>
        <v>3.6766999999999999</v>
      </c>
      <c r="AF323" s="43">
        <f t="shared" si="26"/>
        <v>5.4546000000000001</v>
      </c>
      <c r="AG323" s="43">
        <f t="shared" si="27"/>
        <v>6.5403000000000002</v>
      </c>
      <c r="AH323" s="43">
        <f t="shared" si="28"/>
        <v>7.391</v>
      </c>
      <c r="AI323" s="43">
        <f t="shared" si="29"/>
        <v>7.2257999999999996</v>
      </c>
      <c r="AJ323" s="43">
        <f t="shared" si="30"/>
        <v>14.8108</v>
      </c>
      <c r="AK323" s="43">
        <f t="shared" si="31"/>
        <v>10.223599999999999</v>
      </c>
      <c r="AL323" s="43">
        <f t="shared" si="32"/>
        <v>17.293299999999999</v>
      </c>
      <c r="AM323" s="43">
        <f t="shared" si="33"/>
        <v>21.2318</v>
      </c>
      <c r="AN323" s="43">
        <f t="shared" si="34"/>
        <v>25.031400000000001</v>
      </c>
      <c r="AP323" s="16" t="s">
        <v>75</v>
      </c>
      <c r="AR323" s="13">
        <f t="shared" si="109"/>
        <v>2.1524315111203491</v>
      </c>
      <c r="AS323" s="13">
        <f t="shared" si="35"/>
        <v>2.2860797822374037</v>
      </c>
      <c r="AT323" s="13">
        <f t="shared" si="36"/>
        <v>2.433416339372898</v>
      </c>
      <c r="AU323" s="13">
        <f t="shared" si="37"/>
        <v>2.5919742116327957</v>
      </c>
      <c r="AV323" s="13">
        <f t="shared" si="38"/>
        <v>2.6664584691903839</v>
      </c>
      <c r="AW323" s="13">
        <f t="shared" si="39"/>
        <v>2.8432517926413543</v>
      </c>
      <c r="AX323" s="13">
        <f t="shared" si="40"/>
        <v>2.978229506460496</v>
      </c>
      <c r="AY323" s="13">
        <f t="shared" si="41"/>
        <v>3.0886227847207515</v>
      </c>
      <c r="AZ323" s="13">
        <f t="shared" si="42"/>
        <v>3.1990160629810074</v>
      </c>
      <c r="BA323" s="13">
        <f t="shared" si="43"/>
        <v>3.2815000959190792</v>
      </c>
      <c r="BB323" s="13">
        <f t="shared" si="44"/>
        <v>3.3559463812347401</v>
      </c>
      <c r="BC323" s="13">
        <f t="shared" si="45"/>
        <v>3.430392666550401</v>
      </c>
      <c r="BD323" s="13">
        <f t="shared" si="46"/>
        <v>3.5048389518660619</v>
      </c>
      <c r="BE323" s="13">
        <f t="shared" si="47"/>
        <v>3.5734920281973812</v>
      </c>
      <c r="BF323" s="13">
        <f t="shared" si="48"/>
        <v>3.6173188157099694</v>
      </c>
      <c r="BG323" s="13">
        <f t="shared" si="49"/>
        <v>3.661145603222558</v>
      </c>
      <c r="BH323" s="13">
        <f t="shared" si="50"/>
        <v>3.6893595328170625</v>
      </c>
      <c r="BI323" s="13">
        <f t="shared" si="51"/>
        <v>3.711093695569379</v>
      </c>
      <c r="BJ323" s="13">
        <f t="shared" si="52"/>
        <v>3.7328278583216958</v>
      </c>
      <c r="BK323" s="13">
        <f t="shared" si="53"/>
        <v>3.7545620210740127</v>
      </c>
      <c r="BL323" s="13">
        <f t="shared" si="54"/>
        <v>3.7518565375302662</v>
      </c>
      <c r="BM323" s="13">
        <f t="shared" si="55"/>
        <v>3.7417765291083271</v>
      </c>
      <c r="BN323" s="13">
        <f t="shared" si="56"/>
        <v>3.7316965206863881</v>
      </c>
      <c r="BO323" s="13">
        <f t="shared" si="57"/>
        <v>3.7314702531593267</v>
      </c>
      <c r="BQ323" s="16" t="s">
        <v>76</v>
      </c>
      <c r="BR323" s="13">
        <f t="shared" si="110"/>
        <v>2.4470825764491106</v>
      </c>
      <c r="BS323" s="13">
        <f t="shared" si="58"/>
        <v>2.4570825764491104</v>
      </c>
      <c r="BT323" s="13">
        <f t="shared" si="59"/>
        <v>2.5831665563669555</v>
      </c>
      <c r="BU323" s="13">
        <f t="shared" si="60"/>
        <v>2.7215197093229349</v>
      </c>
      <c r="BV323" s="13">
        <f t="shared" si="61"/>
        <v>2.8779654141557365</v>
      </c>
      <c r="BW323" s="13">
        <f t="shared" si="62"/>
        <v>3.0354566859494936</v>
      </c>
      <c r="BX323" s="13">
        <f t="shared" si="63"/>
        <v>3.1933719156747133</v>
      </c>
      <c r="BY323" s="13">
        <f t="shared" si="64"/>
        <v>3.3282362702205472</v>
      </c>
      <c r="BZ323" s="13">
        <f t="shared" si="65"/>
        <v>3.4609234434946488</v>
      </c>
      <c r="CA323" s="13">
        <f t="shared" si="66"/>
        <v>3.5936106167687512</v>
      </c>
      <c r="CB323" s="13">
        <f t="shared" si="67"/>
        <v>3.7262977900428531</v>
      </c>
      <c r="CC323" s="13">
        <f t="shared" si="68"/>
        <v>3.8018411649977017</v>
      </c>
      <c r="CD323" s="13">
        <f t="shared" si="69"/>
        <v>3.8701951413636317</v>
      </c>
      <c r="CE323" s="13">
        <f t="shared" si="70"/>
        <v>3.9313597191406426</v>
      </c>
      <c r="CF323" s="13">
        <f t="shared" si="71"/>
        <v>3.989758105596303</v>
      </c>
      <c r="CG323" s="13">
        <f t="shared" si="72"/>
        <v>4.0420325924913492</v>
      </c>
      <c r="CH323" s="13">
        <f t="shared" si="73"/>
        <v>4.0881831798257808</v>
      </c>
      <c r="CI323" s="13">
        <f t="shared" si="74"/>
        <v>4.1250872960159812</v>
      </c>
      <c r="CJ323" s="13">
        <f t="shared" si="75"/>
        <v>4.1526076294903804</v>
      </c>
      <c r="CK323" s="13">
        <f t="shared" si="76"/>
        <v>4.175709438012726</v>
      </c>
      <c r="CL323" s="13">
        <f t="shared" si="77"/>
        <v>4.194392721583017</v>
      </c>
      <c r="CM323" s="13">
        <f t="shared" si="78"/>
        <v>4.2068921225256579</v>
      </c>
      <c r="CN323" s="13">
        <f t="shared" si="79"/>
        <v>4.2130286892334476</v>
      </c>
      <c r="CO323" s="13">
        <f t="shared" si="80"/>
        <v>4.2128024217063862</v>
      </c>
      <c r="CP323" s="13">
        <f t="shared" si="81"/>
        <v>4.2081840681234493</v>
      </c>
      <c r="CQ323" s="13">
        <f t="shared" si="82"/>
        <v>4.1981840681234495</v>
      </c>
      <c r="CR323" s="13">
        <f t="shared" si="83"/>
        <v>4.1981840681234495</v>
      </c>
      <c r="CS323" s="13">
        <f t="shared" si="84"/>
        <v>4.1881840681234479</v>
      </c>
      <c r="CT323" s="13">
        <f t="shared" si="85"/>
        <v>4.1781840681234481</v>
      </c>
      <c r="CU323" s="13">
        <f t="shared" si="86"/>
        <v>4.1781840681234481</v>
      </c>
      <c r="CV323" s="13">
        <f t="shared" si="87"/>
        <v>4.1581840681234485</v>
      </c>
      <c r="CW323" s="13">
        <f t="shared" si="88"/>
        <v>4.138184068123449</v>
      </c>
      <c r="CX323" s="13">
        <f t="shared" si="89"/>
        <v>4.1281840681234492</v>
      </c>
      <c r="CY323" s="13">
        <f t="shared" si="90"/>
        <v>4.1081840681234496</v>
      </c>
      <c r="CZ323" s="13">
        <f t="shared" si="91"/>
        <v>4.098184068123448</v>
      </c>
      <c r="DA323" s="13">
        <f t="shared" si="92"/>
        <v>4.0881840681234483</v>
      </c>
      <c r="DB323" s="13">
        <f t="shared" si="93"/>
        <v>4.0781840681234485</v>
      </c>
      <c r="DC323" s="13">
        <f t="shared" si="94"/>
        <v>4.0681840681234487</v>
      </c>
      <c r="DD323" s="13">
        <f t="shared" si="95"/>
        <v>4.0581840681234489</v>
      </c>
      <c r="DE323" s="13">
        <f t="shared" si="96"/>
        <v>4.0481840681234491</v>
      </c>
      <c r="DF323" s="13">
        <f t="shared" si="97"/>
        <v>4.0181840681234497</v>
      </c>
      <c r="DG323" s="13">
        <f t="shared" si="98"/>
        <v>3.9981840681234488</v>
      </c>
      <c r="DH323" s="13">
        <f t="shared" si="99"/>
        <v>3.9781840681234493</v>
      </c>
      <c r="DI323" s="13">
        <f t="shared" si="100"/>
        <v>3.9581840681234497</v>
      </c>
      <c r="DJ323" s="13">
        <f t="shared" si="101"/>
        <v>3.9381840681234492</v>
      </c>
      <c r="DK323" s="13">
        <f t="shared" si="102"/>
        <v>3.9281840681234486</v>
      </c>
      <c r="DL323" s="13">
        <f t="shared" si="103"/>
        <v>3.908184068123449</v>
      </c>
      <c r="DM323" s="13">
        <f t="shared" si="104"/>
        <v>3.8881840681234494</v>
      </c>
      <c r="DN323" s="13">
        <f t="shared" si="105"/>
        <v>3.8781840681234496</v>
      </c>
      <c r="DO323" s="13">
        <f t="shared" si="106"/>
        <v>3.8581840681234492</v>
      </c>
    </row>
    <row r="324" spans="1:119" s="16" customFormat="1" x14ac:dyDescent="0.2">
      <c r="A324" s="12">
        <v>47087</v>
      </c>
      <c r="B324" s="16" t="s">
        <v>73</v>
      </c>
      <c r="C324" s="43">
        <f t="shared" si="107"/>
        <v>2.4373</v>
      </c>
      <c r="D324" s="43">
        <f t="shared" si="1"/>
        <v>2.6583000000000001</v>
      </c>
      <c r="E324" s="43">
        <f t="shared" si="2"/>
        <v>2.9230999999999998</v>
      </c>
      <c r="F324" s="43">
        <f t="shared" si="3"/>
        <v>3.2069999999999999</v>
      </c>
      <c r="G324" s="43">
        <f t="shared" si="4"/>
        <v>3.7984</v>
      </c>
      <c r="H324" s="43">
        <f t="shared" si="5"/>
        <v>2.1181000000000001</v>
      </c>
      <c r="I324" s="43">
        <f t="shared" si="6"/>
        <v>2.2667000000000002</v>
      </c>
      <c r="J324" s="43">
        <f t="shared" si="7"/>
        <v>2.6128</v>
      </c>
      <c r="K324" s="43">
        <f t="shared" si="8"/>
        <v>2.3365</v>
      </c>
      <c r="L324" s="43">
        <f t="shared" si="9"/>
        <v>2.5684</v>
      </c>
      <c r="M324" s="43">
        <f t="shared" si="10"/>
        <v>2.7635999999999998</v>
      </c>
      <c r="N324" s="43">
        <f t="shared" si="11"/>
        <v>2.911</v>
      </c>
      <c r="O324" s="43">
        <f t="shared" si="12"/>
        <v>2.8563000000000001</v>
      </c>
      <c r="P324" s="43">
        <f t="shared" si="13"/>
        <v>3.5651999999999999</v>
      </c>
      <c r="Q324" s="43">
        <f t="shared" si="14"/>
        <v>3.2237</v>
      </c>
      <c r="R324" s="43">
        <f t="shared" si="15"/>
        <v>3.6739999999999999</v>
      </c>
      <c r="S324" s="43">
        <f t="shared" si="16"/>
        <v>3.7595999999999998</v>
      </c>
      <c r="T324" s="43">
        <f t="shared" si="17"/>
        <v>3.7212999999999998</v>
      </c>
      <c r="V324" s="16" t="s">
        <v>74</v>
      </c>
      <c r="W324" s="43">
        <f t="shared" si="108"/>
        <v>1.8431</v>
      </c>
      <c r="X324" s="43">
        <f t="shared" si="18"/>
        <v>3.5958999999999999</v>
      </c>
      <c r="Y324" s="43">
        <f t="shared" si="19"/>
        <v>5.2885</v>
      </c>
      <c r="Z324" s="43">
        <f t="shared" si="20"/>
        <v>7.0862999999999996</v>
      </c>
      <c r="AA324" s="43">
        <f t="shared" si="21"/>
        <v>11.5434</v>
      </c>
      <c r="AB324" s="43">
        <f t="shared" si="22"/>
        <v>1.7777000000000001</v>
      </c>
      <c r="AC324" s="43">
        <f t="shared" si="23"/>
        <v>2.7399</v>
      </c>
      <c r="AD324" s="43">
        <f t="shared" si="24"/>
        <v>4.5983999999999998</v>
      </c>
      <c r="AE324" s="43">
        <f t="shared" si="25"/>
        <v>3.6766999999999999</v>
      </c>
      <c r="AF324" s="43">
        <f t="shared" si="26"/>
        <v>5.4546000000000001</v>
      </c>
      <c r="AG324" s="43">
        <f t="shared" si="27"/>
        <v>6.5403000000000002</v>
      </c>
      <c r="AH324" s="43">
        <f t="shared" si="28"/>
        <v>7.391</v>
      </c>
      <c r="AI324" s="43">
        <f t="shared" si="29"/>
        <v>7.2257999999999996</v>
      </c>
      <c r="AJ324" s="43">
        <f t="shared" si="30"/>
        <v>14.8108</v>
      </c>
      <c r="AK324" s="43">
        <f t="shared" si="31"/>
        <v>10.223599999999999</v>
      </c>
      <c r="AL324" s="43">
        <f t="shared" si="32"/>
        <v>17.293299999999999</v>
      </c>
      <c r="AM324" s="43">
        <f t="shared" si="33"/>
        <v>21.2318</v>
      </c>
      <c r="AN324" s="43">
        <f t="shared" si="34"/>
        <v>25.031400000000001</v>
      </c>
      <c r="AP324" s="16" t="s">
        <v>75</v>
      </c>
      <c r="AR324" s="13">
        <f t="shared" si="109"/>
        <v>2.1524315111203491</v>
      </c>
      <c r="AS324" s="13">
        <f t="shared" si="35"/>
        <v>2.2860797822374037</v>
      </c>
      <c r="AT324" s="13">
        <f t="shared" si="36"/>
        <v>2.433416339372898</v>
      </c>
      <c r="AU324" s="13">
        <f t="shared" si="37"/>
        <v>2.5919742116327957</v>
      </c>
      <c r="AV324" s="13">
        <f t="shared" si="38"/>
        <v>2.6664584691903839</v>
      </c>
      <c r="AW324" s="13">
        <f t="shared" si="39"/>
        <v>2.8432517926413543</v>
      </c>
      <c r="AX324" s="13">
        <f t="shared" si="40"/>
        <v>2.978229506460496</v>
      </c>
      <c r="AY324" s="13">
        <f t="shared" si="41"/>
        <v>3.0886227847207515</v>
      </c>
      <c r="AZ324" s="13">
        <f t="shared" si="42"/>
        <v>3.1990160629810074</v>
      </c>
      <c r="BA324" s="13">
        <f t="shared" si="43"/>
        <v>3.2815000959190792</v>
      </c>
      <c r="BB324" s="13">
        <f t="shared" si="44"/>
        <v>3.3559463812347401</v>
      </c>
      <c r="BC324" s="13">
        <f t="shared" si="45"/>
        <v>3.430392666550401</v>
      </c>
      <c r="BD324" s="13">
        <f t="shared" si="46"/>
        <v>3.5048389518660619</v>
      </c>
      <c r="BE324" s="13">
        <f t="shared" si="47"/>
        <v>3.5734920281973812</v>
      </c>
      <c r="BF324" s="13">
        <f t="shared" si="48"/>
        <v>3.6173188157099694</v>
      </c>
      <c r="BG324" s="13">
        <f t="shared" si="49"/>
        <v>3.661145603222558</v>
      </c>
      <c r="BH324" s="13">
        <f t="shared" si="50"/>
        <v>3.6893595328170625</v>
      </c>
      <c r="BI324" s="13">
        <f t="shared" si="51"/>
        <v>3.711093695569379</v>
      </c>
      <c r="BJ324" s="13">
        <f t="shared" si="52"/>
        <v>3.7328278583216958</v>
      </c>
      <c r="BK324" s="13">
        <f t="shared" si="53"/>
        <v>3.7545620210740127</v>
      </c>
      <c r="BL324" s="13">
        <f t="shared" si="54"/>
        <v>3.7518565375302662</v>
      </c>
      <c r="BM324" s="13">
        <f t="shared" si="55"/>
        <v>3.7417765291083271</v>
      </c>
      <c r="BN324" s="13">
        <f t="shared" si="56"/>
        <v>3.7316965206863881</v>
      </c>
      <c r="BO324" s="13">
        <f t="shared" si="57"/>
        <v>3.7314702531593267</v>
      </c>
      <c r="BQ324" s="16" t="s">
        <v>76</v>
      </c>
      <c r="BR324" s="13">
        <f t="shared" si="110"/>
        <v>2.4470825764491106</v>
      </c>
      <c r="BS324" s="13">
        <f t="shared" si="58"/>
        <v>2.4570825764491104</v>
      </c>
      <c r="BT324" s="13">
        <f t="shared" si="59"/>
        <v>2.5831665563669555</v>
      </c>
      <c r="BU324" s="13">
        <f t="shared" si="60"/>
        <v>2.7215197093229349</v>
      </c>
      <c r="BV324" s="13">
        <f t="shared" si="61"/>
        <v>2.8779654141557365</v>
      </c>
      <c r="BW324" s="13">
        <f t="shared" si="62"/>
        <v>3.0354566859494936</v>
      </c>
      <c r="BX324" s="13">
        <f t="shared" si="63"/>
        <v>3.1933719156747133</v>
      </c>
      <c r="BY324" s="13">
        <f t="shared" si="64"/>
        <v>3.3282362702205472</v>
      </c>
      <c r="BZ324" s="13">
        <f t="shared" si="65"/>
        <v>3.4609234434946488</v>
      </c>
      <c r="CA324" s="13">
        <f t="shared" si="66"/>
        <v>3.5936106167687512</v>
      </c>
      <c r="CB324" s="13">
        <f t="shared" si="67"/>
        <v>3.7262977900428531</v>
      </c>
      <c r="CC324" s="13">
        <f t="shared" si="68"/>
        <v>3.8018411649977017</v>
      </c>
      <c r="CD324" s="13">
        <f t="shared" si="69"/>
        <v>3.8701951413636317</v>
      </c>
      <c r="CE324" s="13">
        <f t="shared" si="70"/>
        <v>3.9313597191406426</v>
      </c>
      <c r="CF324" s="13">
        <f t="shared" si="71"/>
        <v>3.989758105596303</v>
      </c>
      <c r="CG324" s="13">
        <f t="shared" si="72"/>
        <v>4.0420325924913492</v>
      </c>
      <c r="CH324" s="13">
        <f t="shared" si="73"/>
        <v>4.0881831798257808</v>
      </c>
      <c r="CI324" s="13">
        <f t="shared" si="74"/>
        <v>4.1250872960159812</v>
      </c>
      <c r="CJ324" s="13">
        <f t="shared" si="75"/>
        <v>4.1526076294903804</v>
      </c>
      <c r="CK324" s="13">
        <f t="shared" si="76"/>
        <v>4.175709438012726</v>
      </c>
      <c r="CL324" s="13">
        <f t="shared" si="77"/>
        <v>4.194392721583017</v>
      </c>
      <c r="CM324" s="13">
        <f t="shared" si="78"/>
        <v>4.2068921225256579</v>
      </c>
      <c r="CN324" s="13">
        <f t="shared" si="79"/>
        <v>4.2130286892334476</v>
      </c>
      <c r="CO324" s="13">
        <f t="shared" si="80"/>
        <v>4.2128024217063862</v>
      </c>
      <c r="CP324" s="13">
        <f t="shared" si="81"/>
        <v>4.2081840681234493</v>
      </c>
      <c r="CQ324" s="13">
        <f t="shared" si="82"/>
        <v>4.1981840681234495</v>
      </c>
      <c r="CR324" s="13">
        <f t="shared" si="83"/>
        <v>4.1981840681234495</v>
      </c>
      <c r="CS324" s="13">
        <f t="shared" si="84"/>
        <v>4.1881840681234479</v>
      </c>
      <c r="CT324" s="13">
        <f t="shared" si="85"/>
        <v>4.1781840681234481</v>
      </c>
      <c r="CU324" s="13">
        <f t="shared" si="86"/>
        <v>4.1781840681234481</v>
      </c>
      <c r="CV324" s="13">
        <f t="shared" si="87"/>
        <v>4.1581840681234485</v>
      </c>
      <c r="CW324" s="13">
        <f t="shared" si="88"/>
        <v>4.138184068123449</v>
      </c>
      <c r="CX324" s="13">
        <f t="shared" si="89"/>
        <v>4.1281840681234492</v>
      </c>
      <c r="CY324" s="13">
        <f t="shared" si="90"/>
        <v>4.1081840681234496</v>
      </c>
      <c r="CZ324" s="13">
        <f t="shared" si="91"/>
        <v>4.098184068123448</v>
      </c>
      <c r="DA324" s="13">
        <f t="shared" si="92"/>
        <v>4.0881840681234483</v>
      </c>
      <c r="DB324" s="13">
        <f t="shared" si="93"/>
        <v>4.0781840681234485</v>
      </c>
      <c r="DC324" s="13">
        <f t="shared" si="94"/>
        <v>4.0681840681234487</v>
      </c>
      <c r="DD324" s="13">
        <f t="shared" si="95"/>
        <v>4.0581840681234489</v>
      </c>
      <c r="DE324" s="13">
        <f t="shared" si="96"/>
        <v>4.0481840681234491</v>
      </c>
      <c r="DF324" s="13">
        <f t="shared" si="97"/>
        <v>4.0181840681234497</v>
      </c>
      <c r="DG324" s="13">
        <f t="shared" si="98"/>
        <v>3.9981840681234488</v>
      </c>
      <c r="DH324" s="13">
        <f t="shared" si="99"/>
        <v>3.9781840681234493</v>
      </c>
      <c r="DI324" s="13">
        <f t="shared" si="100"/>
        <v>3.9581840681234497</v>
      </c>
      <c r="DJ324" s="13">
        <f t="shared" si="101"/>
        <v>3.9381840681234492</v>
      </c>
      <c r="DK324" s="13">
        <f t="shared" si="102"/>
        <v>3.9281840681234486</v>
      </c>
      <c r="DL324" s="13">
        <f t="shared" si="103"/>
        <v>3.908184068123449</v>
      </c>
      <c r="DM324" s="13">
        <f t="shared" si="104"/>
        <v>3.8881840681234494</v>
      </c>
      <c r="DN324" s="13">
        <f t="shared" si="105"/>
        <v>3.8781840681234496</v>
      </c>
      <c r="DO324" s="13">
        <f t="shared" si="106"/>
        <v>3.8581840681234492</v>
      </c>
    </row>
    <row r="325" spans="1:119" s="16" customFormat="1" x14ac:dyDescent="0.2">
      <c r="A325" s="12">
        <v>47118</v>
      </c>
      <c r="B325" s="16" t="s">
        <v>73</v>
      </c>
      <c r="C325" s="43">
        <f t="shared" si="107"/>
        <v>2.4373</v>
      </c>
      <c r="D325" s="43">
        <f t="shared" si="1"/>
        <v>2.6583000000000001</v>
      </c>
      <c r="E325" s="43">
        <f t="shared" si="2"/>
        <v>2.9230999999999998</v>
      </c>
      <c r="F325" s="43">
        <f t="shared" si="3"/>
        <v>3.2069999999999999</v>
      </c>
      <c r="G325" s="43">
        <f t="shared" si="4"/>
        <v>3.7984</v>
      </c>
      <c r="H325" s="43">
        <f t="shared" si="5"/>
        <v>2.1181000000000001</v>
      </c>
      <c r="I325" s="43">
        <f t="shared" si="6"/>
        <v>2.2667000000000002</v>
      </c>
      <c r="J325" s="43">
        <f t="shared" si="7"/>
        <v>2.6128</v>
      </c>
      <c r="K325" s="43">
        <f t="shared" si="8"/>
        <v>2.3365</v>
      </c>
      <c r="L325" s="43">
        <f t="shared" si="9"/>
        <v>2.5684</v>
      </c>
      <c r="M325" s="43">
        <f t="shared" si="10"/>
        <v>2.7635999999999998</v>
      </c>
      <c r="N325" s="43">
        <f t="shared" si="11"/>
        <v>2.911</v>
      </c>
      <c r="O325" s="43">
        <f t="shared" si="12"/>
        <v>2.8563000000000001</v>
      </c>
      <c r="P325" s="43">
        <f t="shared" si="13"/>
        <v>3.5651999999999999</v>
      </c>
      <c r="Q325" s="43">
        <f t="shared" si="14"/>
        <v>3.2237</v>
      </c>
      <c r="R325" s="43">
        <f t="shared" si="15"/>
        <v>3.6739999999999999</v>
      </c>
      <c r="S325" s="43">
        <f t="shared" si="16"/>
        <v>3.7595999999999998</v>
      </c>
      <c r="T325" s="43">
        <f t="shared" si="17"/>
        <v>3.7212999999999998</v>
      </c>
      <c r="V325" s="16" t="s">
        <v>74</v>
      </c>
      <c r="W325" s="43">
        <f t="shared" si="108"/>
        <v>1.8431</v>
      </c>
      <c r="X325" s="43">
        <f t="shared" si="18"/>
        <v>3.5958999999999999</v>
      </c>
      <c r="Y325" s="43">
        <f t="shared" si="19"/>
        <v>5.2885</v>
      </c>
      <c r="Z325" s="43">
        <f t="shared" si="20"/>
        <v>7.0862999999999996</v>
      </c>
      <c r="AA325" s="43">
        <f t="shared" si="21"/>
        <v>11.5434</v>
      </c>
      <c r="AB325" s="43">
        <f t="shared" si="22"/>
        <v>1.7777000000000001</v>
      </c>
      <c r="AC325" s="43">
        <f t="shared" si="23"/>
        <v>2.7399</v>
      </c>
      <c r="AD325" s="43">
        <f t="shared" si="24"/>
        <v>4.5983999999999998</v>
      </c>
      <c r="AE325" s="43">
        <f t="shared" si="25"/>
        <v>3.6766999999999999</v>
      </c>
      <c r="AF325" s="43">
        <f t="shared" si="26"/>
        <v>5.4546000000000001</v>
      </c>
      <c r="AG325" s="43">
        <f t="shared" si="27"/>
        <v>6.5403000000000002</v>
      </c>
      <c r="AH325" s="43">
        <f t="shared" si="28"/>
        <v>7.391</v>
      </c>
      <c r="AI325" s="43">
        <f t="shared" si="29"/>
        <v>7.2257999999999996</v>
      </c>
      <c r="AJ325" s="43">
        <f t="shared" si="30"/>
        <v>14.8108</v>
      </c>
      <c r="AK325" s="43">
        <f t="shared" si="31"/>
        <v>10.223599999999999</v>
      </c>
      <c r="AL325" s="43">
        <f t="shared" si="32"/>
        <v>17.293299999999999</v>
      </c>
      <c r="AM325" s="43">
        <f t="shared" si="33"/>
        <v>21.2318</v>
      </c>
      <c r="AN325" s="43">
        <f t="shared" si="34"/>
        <v>25.031400000000001</v>
      </c>
      <c r="AP325" s="16" t="s">
        <v>75</v>
      </c>
      <c r="AR325" s="13">
        <f t="shared" si="109"/>
        <v>2.1524315111203491</v>
      </c>
      <c r="AS325" s="13">
        <f t="shared" si="35"/>
        <v>2.2860797822374037</v>
      </c>
      <c r="AT325" s="13">
        <f t="shared" si="36"/>
        <v>2.433416339372898</v>
      </c>
      <c r="AU325" s="13">
        <f t="shared" si="37"/>
        <v>2.5919742116327957</v>
      </c>
      <c r="AV325" s="13">
        <f t="shared" si="38"/>
        <v>2.6664584691903839</v>
      </c>
      <c r="AW325" s="13">
        <f t="shared" si="39"/>
        <v>2.8432517926413543</v>
      </c>
      <c r="AX325" s="13">
        <f t="shared" si="40"/>
        <v>2.978229506460496</v>
      </c>
      <c r="AY325" s="13">
        <f t="shared" si="41"/>
        <v>3.0886227847207515</v>
      </c>
      <c r="AZ325" s="13">
        <f t="shared" si="42"/>
        <v>3.1990160629810074</v>
      </c>
      <c r="BA325" s="13">
        <f t="shared" si="43"/>
        <v>3.2815000959190792</v>
      </c>
      <c r="BB325" s="13">
        <f t="shared" si="44"/>
        <v>3.3559463812347401</v>
      </c>
      <c r="BC325" s="13">
        <f t="shared" si="45"/>
        <v>3.430392666550401</v>
      </c>
      <c r="BD325" s="13">
        <f t="shared" si="46"/>
        <v>3.5048389518660619</v>
      </c>
      <c r="BE325" s="13">
        <f t="shared" si="47"/>
        <v>3.5734920281973812</v>
      </c>
      <c r="BF325" s="13">
        <f t="shared" si="48"/>
        <v>3.6173188157099694</v>
      </c>
      <c r="BG325" s="13">
        <f t="shared" si="49"/>
        <v>3.661145603222558</v>
      </c>
      <c r="BH325" s="13">
        <f t="shared" si="50"/>
        <v>3.6893595328170625</v>
      </c>
      <c r="BI325" s="13">
        <f t="shared" si="51"/>
        <v>3.711093695569379</v>
      </c>
      <c r="BJ325" s="13">
        <f t="shared" si="52"/>
        <v>3.7328278583216958</v>
      </c>
      <c r="BK325" s="13">
        <f t="shared" si="53"/>
        <v>3.7545620210740127</v>
      </c>
      <c r="BL325" s="13">
        <f t="shared" si="54"/>
        <v>3.7518565375302662</v>
      </c>
      <c r="BM325" s="13">
        <f t="shared" si="55"/>
        <v>3.7417765291083271</v>
      </c>
      <c r="BN325" s="13">
        <f t="shared" si="56"/>
        <v>3.7316965206863881</v>
      </c>
      <c r="BO325" s="13">
        <f t="shared" si="57"/>
        <v>3.7314702531593267</v>
      </c>
      <c r="BQ325" s="16" t="s">
        <v>76</v>
      </c>
      <c r="BR325" s="13">
        <f t="shared" si="110"/>
        <v>2.4470825764491106</v>
      </c>
      <c r="BS325" s="13">
        <f t="shared" si="58"/>
        <v>2.4570825764491104</v>
      </c>
      <c r="BT325" s="13">
        <f t="shared" si="59"/>
        <v>2.5831665563669555</v>
      </c>
      <c r="BU325" s="13">
        <f t="shared" si="60"/>
        <v>2.7215197093229349</v>
      </c>
      <c r="BV325" s="13">
        <f t="shared" si="61"/>
        <v>2.8779654141557365</v>
      </c>
      <c r="BW325" s="13">
        <f t="shared" si="62"/>
        <v>3.0354566859494936</v>
      </c>
      <c r="BX325" s="13">
        <f t="shared" si="63"/>
        <v>3.1933719156747133</v>
      </c>
      <c r="BY325" s="13">
        <f t="shared" si="64"/>
        <v>3.3282362702205472</v>
      </c>
      <c r="BZ325" s="13">
        <f t="shared" si="65"/>
        <v>3.4609234434946488</v>
      </c>
      <c r="CA325" s="13">
        <f t="shared" si="66"/>
        <v>3.5936106167687512</v>
      </c>
      <c r="CB325" s="13">
        <f t="shared" si="67"/>
        <v>3.7262977900428531</v>
      </c>
      <c r="CC325" s="13">
        <f t="shared" si="68"/>
        <v>3.8018411649977017</v>
      </c>
      <c r="CD325" s="13">
        <f t="shared" si="69"/>
        <v>3.8701951413636317</v>
      </c>
      <c r="CE325" s="13">
        <f t="shared" si="70"/>
        <v>3.9313597191406426</v>
      </c>
      <c r="CF325" s="13">
        <f t="shared" si="71"/>
        <v>3.989758105596303</v>
      </c>
      <c r="CG325" s="13">
        <f t="shared" si="72"/>
        <v>4.0420325924913492</v>
      </c>
      <c r="CH325" s="13">
        <f t="shared" si="73"/>
        <v>4.0881831798257808</v>
      </c>
      <c r="CI325" s="13">
        <f t="shared" si="74"/>
        <v>4.1250872960159812</v>
      </c>
      <c r="CJ325" s="13">
        <f t="shared" si="75"/>
        <v>4.1526076294903804</v>
      </c>
      <c r="CK325" s="13">
        <f t="shared" si="76"/>
        <v>4.175709438012726</v>
      </c>
      <c r="CL325" s="13">
        <f t="shared" si="77"/>
        <v>4.194392721583017</v>
      </c>
      <c r="CM325" s="13">
        <f t="shared" si="78"/>
        <v>4.2068921225256579</v>
      </c>
      <c r="CN325" s="13">
        <f t="shared" si="79"/>
        <v>4.2130286892334476</v>
      </c>
      <c r="CO325" s="13">
        <f t="shared" si="80"/>
        <v>4.2128024217063862</v>
      </c>
      <c r="CP325" s="13">
        <f t="shared" si="81"/>
        <v>4.2081840681234493</v>
      </c>
      <c r="CQ325" s="13">
        <f t="shared" si="82"/>
        <v>4.1981840681234495</v>
      </c>
      <c r="CR325" s="13">
        <f t="shared" si="83"/>
        <v>4.1981840681234495</v>
      </c>
      <c r="CS325" s="13">
        <f t="shared" si="84"/>
        <v>4.1881840681234479</v>
      </c>
      <c r="CT325" s="13">
        <f t="shared" si="85"/>
        <v>4.1781840681234481</v>
      </c>
      <c r="CU325" s="13">
        <f t="shared" si="86"/>
        <v>4.1781840681234481</v>
      </c>
      <c r="CV325" s="13">
        <f t="shared" si="87"/>
        <v>4.1581840681234485</v>
      </c>
      <c r="CW325" s="13">
        <f t="shared" si="88"/>
        <v>4.138184068123449</v>
      </c>
      <c r="CX325" s="13">
        <f t="shared" si="89"/>
        <v>4.1281840681234492</v>
      </c>
      <c r="CY325" s="13">
        <f t="shared" si="90"/>
        <v>4.1081840681234496</v>
      </c>
      <c r="CZ325" s="13">
        <f t="shared" si="91"/>
        <v>4.098184068123448</v>
      </c>
      <c r="DA325" s="13">
        <f t="shared" si="92"/>
        <v>4.0881840681234483</v>
      </c>
      <c r="DB325" s="13">
        <f t="shared" si="93"/>
        <v>4.0781840681234485</v>
      </c>
      <c r="DC325" s="13">
        <f t="shared" si="94"/>
        <v>4.0681840681234487</v>
      </c>
      <c r="DD325" s="13">
        <f t="shared" si="95"/>
        <v>4.0581840681234489</v>
      </c>
      <c r="DE325" s="13">
        <f t="shared" si="96"/>
        <v>4.0481840681234491</v>
      </c>
      <c r="DF325" s="13">
        <f t="shared" si="97"/>
        <v>4.0181840681234497</v>
      </c>
      <c r="DG325" s="13">
        <f t="shared" si="98"/>
        <v>3.9981840681234488</v>
      </c>
      <c r="DH325" s="13">
        <f t="shared" si="99"/>
        <v>3.9781840681234493</v>
      </c>
      <c r="DI325" s="13">
        <f t="shared" si="100"/>
        <v>3.9581840681234497</v>
      </c>
      <c r="DJ325" s="13">
        <f t="shared" si="101"/>
        <v>3.9381840681234492</v>
      </c>
      <c r="DK325" s="13">
        <f t="shared" si="102"/>
        <v>3.9281840681234486</v>
      </c>
      <c r="DL325" s="13">
        <f t="shared" si="103"/>
        <v>3.908184068123449</v>
      </c>
      <c r="DM325" s="13">
        <f t="shared" si="104"/>
        <v>3.8881840681234494</v>
      </c>
      <c r="DN325" s="13">
        <f t="shared" si="105"/>
        <v>3.8781840681234496</v>
      </c>
      <c r="DO325" s="13">
        <f t="shared" si="106"/>
        <v>3.8581840681234492</v>
      </c>
    </row>
    <row r="326" spans="1:119" s="16" customFormat="1" x14ac:dyDescent="0.2">
      <c r="A326" s="12">
        <v>47149</v>
      </c>
      <c r="B326" s="16" t="s">
        <v>73</v>
      </c>
      <c r="C326" s="43">
        <f t="shared" si="107"/>
        <v>2.4373</v>
      </c>
      <c r="D326" s="43">
        <f t="shared" si="1"/>
        <v>2.6583000000000001</v>
      </c>
      <c r="E326" s="43">
        <f t="shared" si="2"/>
        <v>2.9230999999999998</v>
      </c>
      <c r="F326" s="43">
        <f t="shared" si="3"/>
        <v>3.2069999999999999</v>
      </c>
      <c r="G326" s="43">
        <f t="shared" si="4"/>
        <v>3.7984</v>
      </c>
      <c r="H326" s="43">
        <f t="shared" si="5"/>
        <v>2.1181000000000001</v>
      </c>
      <c r="I326" s="43">
        <f t="shared" si="6"/>
        <v>2.2667000000000002</v>
      </c>
      <c r="J326" s="43">
        <f t="shared" si="7"/>
        <v>2.6128</v>
      </c>
      <c r="K326" s="43">
        <f t="shared" si="8"/>
        <v>2.3365</v>
      </c>
      <c r="L326" s="43">
        <f t="shared" si="9"/>
        <v>2.5684</v>
      </c>
      <c r="M326" s="43">
        <f t="shared" si="10"/>
        <v>2.7635999999999998</v>
      </c>
      <c r="N326" s="43">
        <f t="shared" si="11"/>
        <v>2.911</v>
      </c>
      <c r="O326" s="43">
        <f t="shared" si="12"/>
        <v>2.8563000000000001</v>
      </c>
      <c r="P326" s="43">
        <f t="shared" si="13"/>
        <v>3.5651999999999999</v>
      </c>
      <c r="Q326" s="43">
        <f t="shared" si="14"/>
        <v>3.2237</v>
      </c>
      <c r="R326" s="43">
        <f t="shared" si="15"/>
        <v>3.6739999999999999</v>
      </c>
      <c r="S326" s="43">
        <f t="shared" si="16"/>
        <v>3.7595999999999998</v>
      </c>
      <c r="T326" s="43">
        <f t="shared" si="17"/>
        <v>3.7212999999999998</v>
      </c>
      <c r="V326" s="16" t="s">
        <v>74</v>
      </c>
      <c r="W326" s="43">
        <f t="shared" si="108"/>
        <v>1.8431</v>
      </c>
      <c r="X326" s="43">
        <f t="shared" si="18"/>
        <v>3.5958999999999999</v>
      </c>
      <c r="Y326" s="43">
        <f t="shared" si="19"/>
        <v>5.2885</v>
      </c>
      <c r="Z326" s="43">
        <f t="shared" si="20"/>
        <v>7.0862999999999996</v>
      </c>
      <c r="AA326" s="43">
        <f t="shared" si="21"/>
        <v>11.5434</v>
      </c>
      <c r="AB326" s="43">
        <f t="shared" si="22"/>
        <v>1.7777000000000001</v>
      </c>
      <c r="AC326" s="43">
        <f t="shared" si="23"/>
        <v>2.7399</v>
      </c>
      <c r="AD326" s="43">
        <f t="shared" si="24"/>
        <v>4.5983999999999998</v>
      </c>
      <c r="AE326" s="43">
        <f t="shared" si="25"/>
        <v>3.6766999999999999</v>
      </c>
      <c r="AF326" s="43">
        <f t="shared" si="26"/>
        <v>5.4546000000000001</v>
      </c>
      <c r="AG326" s="43">
        <f t="shared" si="27"/>
        <v>6.5403000000000002</v>
      </c>
      <c r="AH326" s="43">
        <f t="shared" si="28"/>
        <v>7.391</v>
      </c>
      <c r="AI326" s="43">
        <f t="shared" si="29"/>
        <v>7.2257999999999996</v>
      </c>
      <c r="AJ326" s="43">
        <f t="shared" si="30"/>
        <v>14.8108</v>
      </c>
      <c r="AK326" s="43">
        <f t="shared" si="31"/>
        <v>10.223599999999999</v>
      </c>
      <c r="AL326" s="43">
        <f t="shared" si="32"/>
        <v>17.293299999999999</v>
      </c>
      <c r="AM326" s="43">
        <f t="shared" si="33"/>
        <v>21.2318</v>
      </c>
      <c r="AN326" s="43">
        <f t="shared" si="34"/>
        <v>25.031400000000001</v>
      </c>
      <c r="AP326" s="16" t="s">
        <v>75</v>
      </c>
      <c r="AR326" s="13">
        <f t="shared" si="109"/>
        <v>2.1524315111203491</v>
      </c>
      <c r="AS326" s="13">
        <f t="shared" si="35"/>
        <v>2.2860797822374037</v>
      </c>
      <c r="AT326" s="13">
        <f t="shared" si="36"/>
        <v>2.433416339372898</v>
      </c>
      <c r="AU326" s="13">
        <f t="shared" si="37"/>
        <v>2.5919742116327957</v>
      </c>
      <c r="AV326" s="13">
        <f t="shared" si="38"/>
        <v>2.6664584691903839</v>
      </c>
      <c r="AW326" s="13">
        <f t="shared" si="39"/>
        <v>2.8432517926413543</v>
      </c>
      <c r="AX326" s="13">
        <f t="shared" si="40"/>
        <v>2.978229506460496</v>
      </c>
      <c r="AY326" s="13">
        <f t="shared" si="41"/>
        <v>3.0886227847207515</v>
      </c>
      <c r="AZ326" s="13">
        <f t="shared" si="42"/>
        <v>3.1990160629810074</v>
      </c>
      <c r="BA326" s="13">
        <f t="shared" si="43"/>
        <v>3.2815000959190792</v>
      </c>
      <c r="BB326" s="13">
        <f t="shared" si="44"/>
        <v>3.3559463812347401</v>
      </c>
      <c r="BC326" s="13">
        <f t="shared" si="45"/>
        <v>3.430392666550401</v>
      </c>
      <c r="BD326" s="13">
        <f t="shared" si="46"/>
        <v>3.5048389518660619</v>
      </c>
      <c r="BE326" s="13">
        <f t="shared" si="47"/>
        <v>3.5734920281973812</v>
      </c>
      <c r="BF326" s="13">
        <f t="shared" si="48"/>
        <v>3.6173188157099694</v>
      </c>
      <c r="BG326" s="13">
        <f t="shared" si="49"/>
        <v>3.661145603222558</v>
      </c>
      <c r="BH326" s="13">
        <f t="shared" si="50"/>
        <v>3.6893595328170625</v>
      </c>
      <c r="BI326" s="13">
        <f t="shared" si="51"/>
        <v>3.711093695569379</v>
      </c>
      <c r="BJ326" s="13">
        <f t="shared" si="52"/>
        <v>3.7328278583216958</v>
      </c>
      <c r="BK326" s="13">
        <f t="shared" si="53"/>
        <v>3.7545620210740127</v>
      </c>
      <c r="BL326" s="13">
        <f t="shared" si="54"/>
        <v>3.7518565375302662</v>
      </c>
      <c r="BM326" s="13">
        <f t="shared" si="55"/>
        <v>3.7417765291083271</v>
      </c>
      <c r="BN326" s="13">
        <f t="shared" si="56"/>
        <v>3.7316965206863881</v>
      </c>
      <c r="BO326" s="13">
        <f t="shared" si="57"/>
        <v>3.7314702531593267</v>
      </c>
      <c r="BQ326" s="16" t="s">
        <v>76</v>
      </c>
      <c r="BR326" s="13">
        <f t="shared" si="110"/>
        <v>2.4470825764491106</v>
      </c>
      <c r="BS326" s="13">
        <f t="shared" si="58"/>
        <v>2.4570825764491104</v>
      </c>
      <c r="BT326" s="13">
        <f t="shared" si="59"/>
        <v>2.5831665563669555</v>
      </c>
      <c r="BU326" s="13">
        <f t="shared" si="60"/>
        <v>2.7215197093229349</v>
      </c>
      <c r="BV326" s="13">
        <f t="shared" si="61"/>
        <v>2.8779654141557365</v>
      </c>
      <c r="BW326" s="13">
        <f t="shared" si="62"/>
        <v>3.0354566859494936</v>
      </c>
      <c r="BX326" s="13">
        <f t="shared" si="63"/>
        <v>3.1933719156747133</v>
      </c>
      <c r="BY326" s="13">
        <f t="shared" si="64"/>
        <v>3.3282362702205472</v>
      </c>
      <c r="BZ326" s="13">
        <f t="shared" si="65"/>
        <v>3.4609234434946488</v>
      </c>
      <c r="CA326" s="13">
        <f t="shared" si="66"/>
        <v>3.5936106167687512</v>
      </c>
      <c r="CB326" s="13">
        <f t="shared" si="67"/>
        <v>3.7262977900428531</v>
      </c>
      <c r="CC326" s="13">
        <f t="shared" si="68"/>
        <v>3.8018411649977017</v>
      </c>
      <c r="CD326" s="13">
        <f t="shared" si="69"/>
        <v>3.8701951413636317</v>
      </c>
      <c r="CE326" s="13">
        <f t="shared" si="70"/>
        <v>3.9313597191406426</v>
      </c>
      <c r="CF326" s="13">
        <f t="shared" si="71"/>
        <v>3.989758105596303</v>
      </c>
      <c r="CG326" s="13">
        <f t="shared" si="72"/>
        <v>4.0420325924913492</v>
      </c>
      <c r="CH326" s="13">
        <f t="shared" si="73"/>
        <v>4.0881831798257808</v>
      </c>
      <c r="CI326" s="13">
        <f t="shared" si="74"/>
        <v>4.1250872960159812</v>
      </c>
      <c r="CJ326" s="13">
        <f t="shared" si="75"/>
        <v>4.1526076294903804</v>
      </c>
      <c r="CK326" s="13">
        <f t="shared" si="76"/>
        <v>4.175709438012726</v>
      </c>
      <c r="CL326" s="13">
        <f t="shared" si="77"/>
        <v>4.194392721583017</v>
      </c>
      <c r="CM326" s="13">
        <f t="shared" si="78"/>
        <v>4.2068921225256579</v>
      </c>
      <c r="CN326" s="13">
        <f t="shared" si="79"/>
        <v>4.2130286892334476</v>
      </c>
      <c r="CO326" s="13">
        <f t="shared" si="80"/>
        <v>4.2128024217063862</v>
      </c>
      <c r="CP326" s="13">
        <f t="shared" si="81"/>
        <v>4.2081840681234493</v>
      </c>
      <c r="CQ326" s="13">
        <f t="shared" si="82"/>
        <v>4.1981840681234495</v>
      </c>
      <c r="CR326" s="13">
        <f t="shared" si="83"/>
        <v>4.1981840681234495</v>
      </c>
      <c r="CS326" s="13">
        <f t="shared" si="84"/>
        <v>4.1881840681234479</v>
      </c>
      <c r="CT326" s="13">
        <f t="shared" si="85"/>
        <v>4.1781840681234481</v>
      </c>
      <c r="CU326" s="13">
        <f t="shared" si="86"/>
        <v>4.1781840681234481</v>
      </c>
      <c r="CV326" s="13">
        <f t="shared" si="87"/>
        <v>4.1581840681234485</v>
      </c>
      <c r="CW326" s="13">
        <f t="shared" si="88"/>
        <v>4.138184068123449</v>
      </c>
      <c r="CX326" s="13">
        <f t="shared" si="89"/>
        <v>4.1281840681234492</v>
      </c>
      <c r="CY326" s="13">
        <f t="shared" si="90"/>
        <v>4.1081840681234496</v>
      </c>
      <c r="CZ326" s="13">
        <f t="shared" si="91"/>
        <v>4.098184068123448</v>
      </c>
      <c r="DA326" s="13">
        <f t="shared" si="92"/>
        <v>4.0881840681234483</v>
      </c>
      <c r="DB326" s="13">
        <f t="shared" si="93"/>
        <v>4.0781840681234485</v>
      </c>
      <c r="DC326" s="13">
        <f t="shared" si="94"/>
        <v>4.0681840681234487</v>
      </c>
      <c r="DD326" s="13">
        <f t="shared" si="95"/>
        <v>4.0581840681234489</v>
      </c>
      <c r="DE326" s="13">
        <f t="shared" si="96"/>
        <v>4.0481840681234491</v>
      </c>
      <c r="DF326" s="13">
        <f t="shared" si="97"/>
        <v>4.0181840681234497</v>
      </c>
      <c r="DG326" s="13">
        <f t="shared" si="98"/>
        <v>3.9981840681234488</v>
      </c>
      <c r="DH326" s="13">
        <f t="shared" si="99"/>
        <v>3.9781840681234493</v>
      </c>
      <c r="DI326" s="13">
        <f t="shared" si="100"/>
        <v>3.9581840681234497</v>
      </c>
      <c r="DJ326" s="13">
        <f t="shared" si="101"/>
        <v>3.9381840681234492</v>
      </c>
      <c r="DK326" s="13">
        <f t="shared" si="102"/>
        <v>3.9281840681234486</v>
      </c>
      <c r="DL326" s="13">
        <f t="shared" si="103"/>
        <v>3.908184068123449</v>
      </c>
      <c r="DM326" s="13">
        <f t="shared" si="104"/>
        <v>3.8881840681234494</v>
      </c>
      <c r="DN326" s="13">
        <f t="shared" si="105"/>
        <v>3.8781840681234496</v>
      </c>
      <c r="DO326" s="13">
        <f t="shared" si="106"/>
        <v>3.8581840681234492</v>
      </c>
    </row>
    <row r="327" spans="1:119" s="16" customFormat="1" x14ac:dyDescent="0.2">
      <c r="A327" s="12">
        <v>47177</v>
      </c>
      <c r="B327" s="16" t="s">
        <v>73</v>
      </c>
      <c r="C327" s="43">
        <f t="shared" si="107"/>
        <v>2.4373</v>
      </c>
      <c r="D327" s="43">
        <f t="shared" si="1"/>
        <v>2.6583000000000001</v>
      </c>
      <c r="E327" s="43">
        <f t="shared" si="2"/>
        <v>2.9230999999999998</v>
      </c>
      <c r="F327" s="43">
        <f t="shared" si="3"/>
        <v>3.2069999999999999</v>
      </c>
      <c r="G327" s="43">
        <f t="shared" si="4"/>
        <v>3.7984</v>
      </c>
      <c r="H327" s="43">
        <f t="shared" si="5"/>
        <v>2.1181000000000001</v>
      </c>
      <c r="I327" s="43">
        <f t="shared" si="6"/>
        <v>2.2667000000000002</v>
      </c>
      <c r="J327" s="43">
        <f t="shared" si="7"/>
        <v>2.6128</v>
      </c>
      <c r="K327" s="43">
        <f t="shared" si="8"/>
        <v>2.3365</v>
      </c>
      <c r="L327" s="43">
        <f t="shared" si="9"/>
        <v>2.5684</v>
      </c>
      <c r="M327" s="43">
        <f t="shared" si="10"/>
        <v>2.7635999999999998</v>
      </c>
      <c r="N327" s="43">
        <f t="shared" si="11"/>
        <v>2.911</v>
      </c>
      <c r="O327" s="43">
        <f t="shared" si="12"/>
        <v>2.8563000000000001</v>
      </c>
      <c r="P327" s="43">
        <f t="shared" si="13"/>
        <v>3.5651999999999999</v>
      </c>
      <c r="Q327" s="43">
        <f t="shared" si="14"/>
        <v>3.2237</v>
      </c>
      <c r="R327" s="43">
        <f t="shared" si="15"/>
        <v>3.6739999999999999</v>
      </c>
      <c r="S327" s="43">
        <f t="shared" si="16"/>
        <v>3.7595999999999998</v>
      </c>
      <c r="T327" s="43">
        <f t="shared" si="17"/>
        <v>3.7212999999999998</v>
      </c>
      <c r="V327" s="16" t="s">
        <v>74</v>
      </c>
      <c r="W327" s="43">
        <f t="shared" si="108"/>
        <v>1.8431</v>
      </c>
      <c r="X327" s="43">
        <f t="shared" si="18"/>
        <v>3.5958999999999999</v>
      </c>
      <c r="Y327" s="43">
        <f t="shared" si="19"/>
        <v>5.2885</v>
      </c>
      <c r="Z327" s="43">
        <f t="shared" si="20"/>
        <v>7.0862999999999996</v>
      </c>
      <c r="AA327" s="43">
        <f t="shared" si="21"/>
        <v>11.5434</v>
      </c>
      <c r="AB327" s="43">
        <f t="shared" si="22"/>
        <v>1.7777000000000001</v>
      </c>
      <c r="AC327" s="43">
        <f t="shared" si="23"/>
        <v>2.7399</v>
      </c>
      <c r="AD327" s="43">
        <f t="shared" si="24"/>
        <v>4.5983999999999998</v>
      </c>
      <c r="AE327" s="43">
        <f t="shared" si="25"/>
        <v>3.6766999999999999</v>
      </c>
      <c r="AF327" s="43">
        <f t="shared" si="26"/>
        <v>5.4546000000000001</v>
      </c>
      <c r="AG327" s="43">
        <f t="shared" si="27"/>
        <v>6.5403000000000002</v>
      </c>
      <c r="AH327" s="43">
        <f t="shared" si="28"/>
        <v>7.391</v>
      </c>
      <c r="AI327" s="43">
        <f t="shared" si="29"/>
        <v>7.2257999999999996</v>
      </c>
      <c r="AJ327" s="43">
        <f t="shared" si="30"/>
        <v>14.8108</v>
      </c>
      <c r="AK327" s="43">
        <f t="shared" si="31"/>
        <v>10.223599999999999</v>
      </c>
      <c r="AL327" s="43">
        <f t="shared" si="32"/>
        <v>17.293299999999999</v>
      </c>
      <c r="AM327" s="43">
        <f t="shared" si="33"/>
        <v>21.2318</v>
      </c>
      <c r="AN327" s="43">
        <f t="shared" si="34"/>
        <v>25.031400000000001</v>
      </c>
      <c r="AP327" s="16" t="s">
        <v>75</v>
      </c>
      <c r="AR327" s="13">
        <f t="shared" si="109"/>
        <v>2.1524315111203491</v>
      </c>
      <c r="AS327" s="13">
        <f t="shared" si="35"/>
        <v>2.2860797822374037</v>
      </c>
      <c r="AT327" s="13">
        <f t="shared" si="36"/>
        <v>2.433416339372898</v>
      </c>
      <c r="AU327" s="13">
        <f t="shared" si="37"/>
        <v>2.5919742116327957</v>
      </c>
      <c r="AV327" s="13">
        <f t="shared" si="38"/>
        <v>2.6664584691903839</v>
      </c>
      <c r="AW327" s="13">
        <f t="shared" si="39"/>
        <v>2.8432517926413543</v>
      </c>
      <c r="AX327" s="13">
        <f t="shared" si="40"/>
        <v>2.978229506460496</v>
      </c>
      <c r="AY327" s="13">
        <f t="shared" si="41"/>
        <v>3.0886227847207515</v>
      </c>
      <c r="AZ327" s="13">
        <f t="shared" si="42"/>
        <v>3.1990160629810074</v>
      </c>
      <c r="BA327" s="13">
        <f t="shared" si="43"/>
        <v>3.2815000959190792</v>
      </c>
      <c r="BB327" s="13">
        <f t="shared" si="44"/>
        <v>3.3559463812347401</v>
      </c>
      <c r="BC327" s="13">
        <f t="shared" si="45"/>
        <v>3.430392666550401</v>
      </c>
      <c r="BD327" s="13">
        <f t="shared" si="46"/>
        <v>3.5048389518660619</v>
      </c>
      <c r="BE327" s="13">
        <f t="shared" si="47"/>
        <v>3.5734920281973812</v>
      </c>
      <c r="BF327" s="13">
        <f t="shared" si="48"/>
        <v>3.6173188157099694</v>
      </c>
      <c r="BG327" s="13">
        <f t="shared" si="49"/>
        <v>3.661145603222558</v>
      </c>
      <c r="BH327" s="13">
        <f t="shared" si="50"/>
        <v>3.6893595328170625</v>
      </c>
      <c r="BI327" s="13">
        <f t="shared" si="51"/>
        <v>3.711093695569379</v>
      </c>
      <c r="BJ327" s="13">
        <f t="shared" si="52"/>
        <v>3.7328278583216958</v>
      </c>
      <c r="BK327" s="13">
        <f t="shared" si="53"/>
        <v>3.7545620210740127</v>
      </c>
      <c r="BL327" s="13">
        <f t="shared" si="54"/>
        <v>3.7518565375302662</v>
      </c>
      <c r="BM327" s="13">
        <f t="shared" si="55"/>
        <v>3.7417765291083271</v>
      </c>
      <c r="BN327" s="13">
        <f t="shared" si="56"/>
        <v>3.7316965206863881</v>
      </c>
      <c r="BO327" s="13">
        <f t="shared" si="57"/>
        <v>3.7314702531593267</v>
      </c>
      <c r="BQ327" s="16" t="s">
        <v>76</v>
      </c>
      <c r="BR327" s="13">
        <f t="shared" si="110"/>
        <v>2.4470825764491106</v>
      </c>
      <c r="BS327" s="13">
        <f t="shared" si="58"/>
        <v>2.4570825764491104</v>
      </c>
      <c r="BT327" s="13">
        <f t="shared" si="59"/>
        <v>2.5831665563669555</v>
      </c>
      <c r="BU327" s="13">
        <f t="shared" si="60"/>
        <v>2.7215197093229349</v>
      </c>
      <c r="BV327" s="13">
        <f t="shared" si="61"/>
        <v>2.8779654141557365</v>
      </c>
      <c r="BW327" s="13">
        <f t="shared" si="62"/>
        <v>3.0354566859494936</v>
      </c>
      <c r="BX327" s="13">
        <f t="shared" si="63"/>
        <v>3.1933719156747133</v>
      </c>
      <c r="BY327" s="13">
        <f t="shared" si="64"/>
        <v>3.3282362702205472</v>
      </c>
      <c r="BZ327" s="13">
        <f t="shared" si="65"/>
        <v>3.4609234434946488</v>
      </c>
      <c r="CA327" s="13">
        <f t="shared" si="66"/>
        <v>3.5936106167687512</v>
      </c>
      <c r="CB327" s="13">
        <f t="shared" si="67"/>
        <v>3.7262977900428531</v>
      </c>
      <c r="CC327" s="13">
        <f t="shared" si="68"/>
        <v>3.8018411649977017</v>
      </c>
      <c r="CD327" s="13">
        <f t="shared" si="69"/>
        <v>3.8701951413636317</v>
      </c>
      <c r="CE327" s="13">
        <f t="shared" si="70"/>
        <v>3.9313597191406426</v>
      </c>
      <c r="CF327" s="13">
        <f t="shared" si="71"/>
        <v>3.989758105596303</v>
      </c>
      <c r="CG327" s="13">
        <f t="shared" si="72"/>
        <v>4.0420325924913492</v>
      </c>
      <c r="CH327" s="13">
        <f t="shared" si="73"/>
        <v>4.0881831798257808</v>
      </c>
      <c r="CI327" s="13">
        <f t="shared" si="74"/>
        <v>4.1250872960159812</v>
      </c>
      <c r="CJ327" s="13">
        <f t="shared" si="75"/>
        <v>4.1526076294903804</v>
      </c>
      <c r="CK327" s="13">
        <f t="shared" si="76"/>
        <v>4.175709438012726</v>
      </c>
      <c r="CL327" s="13">
        <f t="shared" si="77"/>
        <v>4.194392721583017</v>
      </c>
      <c r="CM327" s="13">
        <f t="shared" si="78"/>
        <v>4.2068921225256579</v>
      </c>
      <c r="CN327" s="13">
        <f t="shared" si="79"/>
        <v>4.2130286892334476</v>
      </c>
      <c r="CO327" s="13">
        <f t="shared" si="80"/>
        <v>4.2128024217063862</v>
      </c>
      <c r="CP327" s="13">
        <f t="shared" si="81"/>
        <v>4.2081840681234493</v>
      </c>
      <c r="CQ327" s="13">
        <f t="shared" si="82"/>
        <v>4.1981840681234495</v>
      </c>
      <c r="CR327" s="13">
        <f t="shared" si="83"/>
        <v>4.1981840681234495</v>
      </c>
      <c r="CS327" s="13">
        <f t="shared" si="84"/>
        <v>4.1881840681234479</v>
      </c>
      <c r="CT327" s="13">
        <f t="shared" si="85"/>
        <v>4.1781840681234481</v>
      </c>
      <c r="CU327" s="13">
        <f t="shared" si="86"/>
        <v>4.1781840681234481</v>
      </c>
      <c r="CV327" s="13">
        <f t="shared" si="87"/>
        <v>4.1581840681234485</v>
      </c>
      <c r="CW327" s="13">
        <f t="shared" si="88"/>
        <v>4.138184068123449</v>
      </c>
      <c r="CX327" s="13">
        <f t="shared" si="89"/>
        <v>4.1281840681234492</v>
      </c>
      <c r="CY327" s="13">
        <f t="shared" si="90"/>
        <v>4.1081840681234496</v>
      </c>
      <c r="CZ327" s="13">
        <f t="shared" si="91"/>
        <v>4.098184068123448</v>
      </c>
      <c r="DA327" s="13">
        <f t="shared" si="92"/>
        <v>4.0881840681234483</v>
      </c>
      <c r="DB327" s="13">
        <f t="shared" si="93"/>
        <v>4.0781840681234485</v>
      </c>
      <c r="DC327" s="13">
        <f t="shared" si="94"/>
        <v>4.0681840681234487</v>
      </c>
      <c r="DD327" s="13">
        <f t="shared" si="95"/>
        <v>4.0581840681234489</v>
      </c>
      <c r="DE327" s="13">
        <f t="shared" si="96"/>
        <v>4.0481840681234491</v>
      </c>
      <c r="DF327" s="13">
        <f t="shared" si="97"/>
        <v>4.0181840681234497</v>
      </c>
      <c r="DG327" s="13">
        <f t="shared" si="98"/>
        <v>3.9981840681234488</v>
      </c>
      <c r="DH327" s="13">
        <f t="shared" si="99"/>
        <v>3.9781840681234493</v>
      </c>
      <c r="DI327" s="13">
        <f t="shared" si="100"/>
        <v>3.9581840681234497</v>
      </c>
      <c r="DJ327" s="13">
        <f t="shared" si="101"/>
        <v>3.9381840681234492</v>
      </c>
      <c r="DK327" s="13">
        <f t="shared" si="102"/>
        <v>3.9281840681234486</v>
      </c>
      <c r="DL327" s="13">
        <f t="shared" si="103"/>
        <v>3.908184068123449</v>
      </c>
      <c r="DM327" s="13">
        <f t="shared" si="104"/>
        <v>3.8881840681234494</v>
      </c>
      <c r="DN327" s="13">
        <f t="shared" si="105"/>
        <v>3.8781840681234496</v>
      </c>
      <c r="DO327" s="13">
        <f t="shared" si="106"/>
        <v>3.8581840681234492</v>
      </c>
    </row>
    <row r="328" spans="1:119" s="16" customFormat="1" x14ac:dyDescent="0.2">
      <c r="A328" s="12">
        <v>47208</v>
      </c>
      <c r="B328" s="16" t="s">
        <v>73</v>
      </c>
      <c r="C328" s="43">
        <f t="shared" si="107"/>
        <v>2.4373</v>
      </c>
      <c r="D328" s="43">
        <f t="shared" si="1"/>
        <v>2.6583000000000001</v>
      </c>
      <c r="E328" s="43">
        <f t="shared" si="2"/>
        <v>2.9230999999999998</v>
      </c>
      <c r="F328" s="43">
        <f t="shared" si="3"/>
        <v>3.2069999999999999</v>
      </c>
      <c r="G328" s="43">
        <f t="shared" si="4"/>
        <v>3.7984</v>
      </c>
      <c r="H328" s="43">
        <f t="shared" si="5"/>
        <v>2.1181000000000001</v>
      </c>
      <c r="I328" s="43">
        <f t="shared" si="6"/>
        <v>2.2667000000000002</v>
      </c>
      <c r="J328" s="43">
        <f t="shared" si="7"/>
        <v>2.6128</v>
      </c>
      <c r="K328" s="43">
        <f t="shared" si="8"/>
        <v>2.3365</v>
      </c>
      <c r="L328" s="43">
        <f t="shared" si="9"/>
        <v>2.5684</v>
      </c>
      <c r="M328" s="43">
        <f t="shared" si="10"/>
        <v>2.7635999999999998</v>
      </c>
      <c r="N328" s="43">
        <f t="shared" si="11"/>
        <v>2.911</v>
      </c>
      <c r="O328" s="43">
        <f t="shared" si="12"/>
        <v>2.8563000000000001</v>
      </c>
      <c r="P328" s="43">
        <f t="shared" si="13"/>
        <v>3.5651999999999999</v>
      </c>
      <c r="Q328" s="43">
        <f t="shared" si="14"/>
        <v>3.2237</v>
      </c>
      <c r="R328" s="43">
        <f t="shared" si="15"/>
        <v>3.6739999999999999</v>
      </c>
      <c r="S328" s="43">
        <f t="shared" si="16"/>
        <v>3.7595999999999998</v>
      </c>
      <c r="T328" s="43">
        <f t="shared" si="17"/>
        <v>3.7212999999999998</v>
      </c>
      <c r="V328" s="16" t="s">
        <v>74</v>
      </c>
      <c r="W328" s="43">
        <f t="shared" si="108"/>
        <v>1.8431</v>
      </c>
      <c r="X328" s="43">
        <f t="shared" si="18"/>
        <v>3.5958999999999999</v>
      </c>
      <c r="Y328" s="43">
        <f t="shared" si="19"/>
        <v>5.2885</v>
      </c>
      <c r="Z328" s="43">
        <f t="shared" si="20"/>
        <v>7.0862999999999996</v>
      </c>
      <c r="AA328" s="43">
        <f t="shared" si="21"/>
        <v>11.5434</v>
      </c>
      <c r="AB328" s="43">
        <f t="shared" si="22"/>
        <v>1.7777000000000001</v>
      </c>
      <c r="AC328" s="43">
        <f t="shared" si="23"/>
        <v>2.7399</v>
      </c>
      <c r="AD328" s="43">
        <f t="shared" si="24"/>
        <v>4.5983999999999998</v>
      </c>
      <c r="AE328" s="43">
        <f t="shared" si="25"/>
        <v>3.6766999999999999</v>
      </c>
      <c r="AF328" s="43">
        <f t="shared" si="26"/>
        <v>5.4546000000000001</v>
      </c>
      <c r="AG328" s="43">
        <f t="shared" si="27"/>
        <v>6.5403000000000002</v>
      </c>
      <c r="AH328" s="43">
        <f t="shared" si="28"/>
        <v>7.391</v>
      </c>
      <c r="AI328" s="43">
        <f t="shared" si="29"/>
        <v>7.2257999999999996</v>
      </c>
      <c r="AJ328" s="43">
        <f t="shared" si="30"/>
        <v>14.8108</v>
      </c>
      <c r="AK328" s="43">
        <f t="shared" si="31"/>
        <v>10.223599999999999</v>
      </c>
      <c r="AL328" s="43">
        <f t="shared" si="32"/>
        <v>17.293299999999999</v>
      </c>
      <c r="AM328" s="43">
        <f t="shared" si="33"/>
        <v>21.2318</v>
      </c>
      <c r="AN328" s="43">
        <f t="shared" si="34"/>
        <v>25.031400000000001</v>
      </c>
      <c r="AP328" s="16" t="s">
        <v>75</v>
      </c>
      <c r="AR328" s="13">
        <f t="shared" si="109"/>
        <v>2.1524315111203491</v>
      </c>
      <c r="AS328" s="13">
        <f t="shared" si="35"/>
        <v>2.2860797822374037</v>
      </c>
      <c r="AT328" s="13">
        <f t="shared" si="36"/>
        <v>2.433416339372898</v>
      </c>
      <c r="AU328" s="13">
        <f t="shared" si="37"/>
        <v>2.5919742116327957</v>
      </c>
      <c r="AV328" s="13">
        <f t="shared" si="38"/>
        <v>2.6664584691903839</v>
      </c>
      <c r="AW328" s="13">
        <f t="shared" si="39"/>
        <v>2.8432517926413543</v>
      </c>
      <c r="AX328" s="13">
        <f t="shared" si="40"/>
        <v>2.978229506460496</v>
      </c>
      <c r="AY328" s="13">
        <f t="shared" si="41"/>
        <v>3.0886227847207515</v>
      </c>
      <c r="AZ328" s="13">
        <f t="shared" si="42"/>
        <v>3.1990160629810074</v>
      </c>
      <c r="BA328" s="13">
        <f t="shared" si="43"/>
        <v>3.2815000959190792</v>
      </c>
      <c r="BB328" s="13">
        <f t="shared" si="44"/>
        <v>3.3559463812347401</v>
      </c>
      <c r="BC328" s="13">
        <f t="shared" si="45"/>
        <v>3.430392666550401</v>
      </c>
      <c r="BD328" s="13">
        <f t="shared" si="46"/>
        <v>3.5048389518660619</v>
      </c>
      <c r="BE328" s="13">
        <f t="shared" si="47"/>
        <v>3.5734920281973812</v>
      </c>
      <c r="BF328" s="13">
        <f t="shared" si="48"/>
        <v>3.6173188157099694</v>
      </c>
      <c r="BG328" s="13">
        <f t="shared" si="49"/>
        <v>3.661145603222558</v>
      </c>
      <c r="BH328" s="13">
        <f t="shared" si="50"/>
        <v>3.6893595328170625</v>
      </c>
      <c r="BI328" s="13">
        <f t="shared" si="51"/>
        <v>3.711093695569379</v>
      </c>
      <c r="BJ328" s="13">
        <f t="shared" si="52"/>
        <v>3.7328278583216958</v>
      </c>
      <c r="BK328" s="13">
        <f t="shared" si="53"/>
        <v>3.7545620210740127</v>
      </c>
      <c r="BL328" s="13">
        <f t="shared" si="54"/>
        <v>3.7518565375302662</v>
      </c>
      <c r="BM328" s="13">
        <f t="shared" si="55"/>
        <v>3.7417765291083271</v>
      </c>
      <c r="BN328" s="13">
        <f t="shared" si="56"/>
        <v>3.7316965206863881</v>
      </c>
      <c r="BO328" s="13">
        <f t="shared" si="57"/>
        <v>3.7314702531593267</v>
      </c>
      <c r="BQ328" s="16" t="s">
        <v>76</v>
      </c>
      <c r="BR328" s="13">
        <f t="shared" si="110"/>
        <v>2.4470825764491106</v>
      </c>
      <c r="BS328" s="13">
        <f t="shared" si="58"/>
        <v>2.4570825764491104</v>
      </c>
      <c r="BT328" s="13">
        <f t="shared" si="59"/>
        <v>2.5831665563669555</v>
      </c>
      <c r="BU328" s="13">
        <f t="shared" si="60"/>
        <v>2.7215197093229349</v>
      </c>
      <c r="BV328" s="13">
        <f t="shared" si="61"/>
        <v>2.8779654141557365</v>
      </c>
      <c r="BW328" s="13">
        <f t="shared" si="62"/>
        <v>3.0354566859494936</v>
      </c>
      <c r="BX328" s="13">
        <f t="shared" si="63"/>
        <v>3.1933719156747133</v>
      </c>
      <c r="BY328" s="13">
        <f t="shared" si="64"/>
        <v>3.3282362702205472</v>
      </c>
      <c r="BZ328" s="13">
        <f t="shared" si="65"/>
        <v>3.4609234434946488</v>
      </c>
      <c r="CA328" s="13">
        <f t="shared" si="66"/>
        <v>3.5936106167687512</v>
      </c>
      <c r="CB328" s="13">
        <f t="shared" si="67"/>
        <v>3.7262977900428531</v>
      </c>
      <c r="CC328" s="13">
        <f t="shared" si="68"/>
        <v>3.8018411649977017</v>
      </c>
      <c r="CD328" s="13">
        <f t="shared" si="69"/>
        <v>3.8701951413636317</v>
      </c>
      <c r="CE328" s="13">
        <f t="shared" si="70"/>
        <v>3.9313597191406426</v>
      </c>
      <c r="CF328" s="13">
        <f t="shared" si="71"/>
        <v>3.989758105596303</v>
      </c>
      <c r="CG328" s="13">
        <f t="shared" si="72"/>
        <v>4.0420325924913492</v>
      </c>
      <c r="CH328" s="13">
        <f t="shared" si="73"/>
        <v>4.0881831798257808</v>
      </c>
      <c r="CI328" s="13">
        <f t="shared" si="74"/>
        <v>4.1250872960159812</v>
      </c>
      <c r="CJ328" s="13">
        <f t="shared" si="75"/>
        <v>4.1526076294903804</v>
      </c>
      <c r="CK328" s="13">
        <f t="shared" si="76"/>
        <v>4.175709438012726</v>
      </c>
      <c r="CL328" s="13">
        <f t="shared" si="77"/>
        <v>4.194392721583017</v>
      </c>
      <c r="CM328" s="13">
        <f t="shared" si="78"/>
        <v>4.2068921225256579</v>
      </c>
      <c r="CN328" s="13">
        <f t="shared" si="79"/>
        <v>4.2130286892334476</v>
      </c>
      <c r="CO328" s="13">
        <f t="shared" si="80"/>
        <v>4.2128024217063862</v>
      </c>
      <c r="CP328" s="13">
        <f t="shared" si="81"/>
        <v>4.2081840681234493</v>
      </c>
      <c r="CQ328" s="13">
        <f t="shared" si="82"/>
        <v>4.1981840681234495</v>
      </c>
      <c r="CR328" s="13">
        <f t="shared" si="83"/>
        <v>4.1981840681234495</v>
      </c>
      <c r="CS328" s="13">
        <f t="shared" si="84"/>
        <v>4.1881840681234479</v>
      </c>
      <c r="CT328" s="13">
        <f t="shared" si="85"/>
        <v>4.1781840681234481</v>
      </c>
      <c r="CU328" s="13">
        <f t="shared" si="86"/>
        <v>4.1781840681234481</v>
      </c>
      <c r="CV328" s="13">
        <f t="shared" si="87"/>
        <v>4.1581840681234485</v>
      </c>
      <c r="CW328" s="13">
        <f t="shared" si="88"/>
        <v>4.138184068123449</v>
      </c>
      <c r="CX328" s="13">
        <f t="shared" si="89"/>
        <v>4.1281840681234492</v>
      </c>
      <c r="CY328" s="13">
        <f t="shared" si="90"/>
        <v>4.1081840681234496</v>
      </c>
      <c r="CZ328" s="13">
        <f t="shared" si="91"/>
        <v>4.098184068123448</v>
      </c>
      <c r="DA328" s="13">
        <f t="shared" si="92"/>
        <v>4.0881840681234483</v>
      </c>
      <c r="DB328" s="13">
        <f t="shared" si="93"/>
        <v>4.0781840681234485</v>
      </c>
      <c r="DC328" s="13">
        <f t="shared" si="94"/>
        <v>4.0681840681234487</v>
      </c>
      <c r="DD328" s="13">
        <f t="shared" si="95"/>
        <v>4.0581840681234489</v>
      </c>
      <c r="DE328" s="13">
        <f t="shared" si="96"/>
        <v>4.0481840681234491</v>
      </c>
      <c r="DF328" s="13">
        <f t="shared" si="97"/>
        <v>4.0181840681234497</v>
      </c>
      <c r="DG328" s="13">
        <f t="shared" si="98"/>
        <v>3.9981840681234488</v>
      </c>
      <c r="DH328" s="13">
        <f t="shared" si="99"/>
        <v>3.9781840681234493</v>
      </c>
      <c r="DI328" s="13">
        <f t="shared" si="100"/>
        <v>3.9581840681234497</v>
      </c>
      <c r="DJ328" s="13">
        <f t="shared" si="101"/>
        <v>3.9381840681234492</v>
      </c>
      <c r="DK328" s="13">
        <f t="shared" si="102"/>
        <v>3.9281840681234486</v>
      </c>
      <c r="DL328" s="13">
        <f t="shared" si="103"/>
        <v>3.908184068123449</v>
      </c>
      <c r="DM328" s="13">
        <f t="shared" si="104"/>
        <v>3.8881840681234494</v>
      </c>
      <c r="DN328" s="13">
        <f t="shared" si="105"/>
        <v>3.8781840681234496</v>
      </c>
      <c r="DO328" s="13">
        <f t="shared" si="106"/>
        <v>3.8581840681234492</v>
      </c>
    </row>
    <row r="329" spans="1:119" s="16" customFormat="1" x14ac:dyDescent="0.2">
      <c r="A329" s="12">
        <v>47238</v>
      </c>
      <c r="B329" s="16" t="s">
        <v>73</v>
      </c>
      <c r="C329" s="43">
        <f t="shared" si="107"/>
        <v>2.4373</v>
      </c>
      <c r="D329" s="43">
        <f t="shared" si="1"/>
        <v>2.6583000000000001</v>
      </c>
      <c r="E329" s="43">
        <f t="shared" si="2"/>
        <v>2.9230999999999998</v>
      </c>
      <c r="F329" s="43">
        <f t="shared" si="3"/>
        <v>3.2069999999999999</v>
      </c>
      <c r="G329" s="43">
        <f t="shared" si="4"/>
        <v>3.7984</v>
      </c>
      <c r="H329" s="43">
        <f t="shared" si="5"/>
        <v>2.1181000000000001</v>
      </c>
      <c r="I329" s="43">
        <f t="shared" si="6"/>
        <v>2.2667000000000002</v>
      </c>
      <c r="J329" s="43">
        <f t="shared" si="7"/>
        <v>2.6128</v>
      </c>
      <c r="K329" s="43">
        <f t="shared" si="8"/>
        <v>2.3365</v>
      </c>
      <c r="L329" s="43">
        <f t="shared" si="9"/>
        <v>2.5684</v>
      </c>
      <c r="M329" s="43">
        <f t="shared" si="10"/>
        <v>2.7635999999999998</v>
      </c>
      <c r="N329" s="43">
        <f t="shared" si="11"/>
        <v>2.911</v>
      </c>
      <c r="O329" s="43">
        <f t="shared" si="12"/>
        <v>2.8563000000000001</v>
      </c>
      <c r="P329" s="43">
        <f t="shared" si="13"/>
        <v>3.5651999999999999</v>
      </c>
      <c r="Q329" s="43">
        <f t="shared" si="14"/>
        <v>3.2237</v>
      </c>
      <c r="R329" s="43">
        <f t="shared" si="15"/>
        <v>3.6739999999999999</v>
      </c>
      <c r="S329" s="43">
        <f t="shared" si="16"/>
        <v>3.7595999999999998</v>
      </c>
      <c r="T329" s="43">
        <f t="shared" si="17"/>
        <v>3.7212999999999998</v>
      </c>
      <c r="V329" s="16" t="s">
        <v>74</v>
      </c>
      <c r="W329" s="43">
        <f t="shared" si="108"/>
        <v>1.8431</v>
      </c>
      <c r="X329" s="43">
        <f t="shared" si="18"/>
        <v>3.5958999999999999</v>
      </c>
      <c r="Y329" s="43">
        <f t="shared" si="19"/>
        <v>5.2885</v>
      </c>
      <c r="Z329" s="43">
        <f t="shared" si="20"/>
        <v>7.0862999999999996</v>
      </c>
      <c r="AA329" s="43">
        <f t="shared" si="21"/>
        <v>11.5434</v>
      </c>
      <c r="AB329" s="43">
        <f t="shared" si="22"/>
        <v>1.7777000000000001</v>
      </c>
      <c r="AC329" s="43">
        <f t="shared" si="23"/>
        <v>2.7399</v>
      </c>
      <c r="AD329" s="43">
        <f t="shared" si="24"/>
        <v>4.5983999999999998</v>
      </c>
      <c r="AE329" s="43">
        <f t="shared" si="25"/>
        <v>3.6766999999999999</v>
      </c>
      <c r="AF329" s="43">
        <f t="shared" si="26"/>
        <v>5.4546000000000001</v>
      </c>
      <c r="AG329" s="43">
        <f t="shared" si="27"/>
        <v>6.5403000000000002</v>
      </c>
      <c r="AH329" s="43">
        <f t="shared" si="28"/>
        <v>7.391</v>
      </c>
      <c r="AI329" s="43">
        <f t="shared" si="29"/>
        <v>7.2257999999999996</v>
      </c>
      <c r="AJ329" s="43">
        <f t="shared" si="30"/>
        <v>14.8108</v>
      </c>
      <c r="AK329" s="43">
        <f t="shared" si="31"/>
        <v>10.223599999999999</v>
      </c>
      <c r="AL329" s="43">
        <f t="shared" si="32"/>
        <v>17.293299999999999</v>
      </c>
      <c r="AM329" s="43">
        <f t="shared" si="33"/>
        <v>21.2318</v>
      </c>
      <c r="AN329" s="43">
        <f t="shared" si="34"/>
        <v>25.031400000000001</v>
      </c>
      <c r="AP329" s="16" t="s">
        <v>75</v>
      </c>
      <c r="AR329" s="13">
        <f t="shared" si="109"/>
        <v>2.1524315111203491</v>
      </c>
      <c r="AS329" s="13">
        <f t="shared" si="35"/>
        <v>2.2860797822374037</v>
      </c>
      <c r="AT329" s="13">
        <f t="shared" si="36"/>
        <v>2.433416339372898</v>
      </c>
      <c r="AU329" s="13">
        <f t="shared" si="37"/>
        <v>2.5919742116327957</v>
      </c>
      <c r="AV329" s="13">
        <f t="shared" si="38"/>
        <v>2.6664584691903839</v>
      </c>
      <c r="AW329" s="13">
        <f t="shared" si="39"/>
        <v>2.8432517926413543</v>
      </c>
      <c r="AX329" s="13">
        <f t="shared" si="40"/>
        <v>2.978229506460496</v>
      </c>
      <c r="AY329" s="13">
        <f t="shared" si="41"/>
        <v>3.0886227847207515</v>
      </c>
      <c r="AZ329" s="13">
        <f t="shared" si="42"/>
        <v>3.1990160629810074</v>
      </c>
      <c r="BA329" s="13">
        <f t="shared" si="43"/>
        <v>3.2815000959190792</v>
      </c>
      <c r="BB329" s="13">
        <f t="shared" si="44"/>
        <v>3.3559463812347401</v>
      </c>
      <c r="BC329" s="13">
        <f t="shared" si="45"/>
        <v>3.430392666550401</v>
      </c>
      <c r="BD329" s="13">
        <f t="shared" si="46"/>
        <v>3.5048389518660619</v>
      </c>
      <c r="BE329" s="13">
        <f t="shared" si="47"/>
        <v>3.5734920281973812</v>
      </c>
      <c r="BF329" s="13">
        <f t="shared" si="48"/>
        <v>3.6173188157099694</v>
      </c>
      <c r="BG329" s="13">
        <f t="shared" si="49"/>
        <v>3.661145603222558</v>
      </c>
      <c r="BH329" s="13">
        <f t="shared" si="50"/>
        <v>3.6893595328170625</v>
      </c>
      <c r="BI329" s="13">
        <f t="shared" si="51"/>
        <v>3.711093695569379</v>
      </c>
      <c r="BJ329" s="13">
        <f t="shared" si="52"/>
        <v>3.7328278583216958</v>
      </c>
      <c r="BK329" s="13">
        <f t="shared" si="53"/>
        <v>3.7545620210740127</v>
      </c>
      <c r="BL329" s="13">
        <f t="shared" si="54"/>
        <v>3.7518565375302662</v>
      </c>
      <c r="BM329" s="13">
        <f t="shared" si="55"/>
        <v>3.7417765291083271</v>
      </c>
      <c r="BN329" s="13">
        <f t="shared" si="56"/>
        <v>3.7316965206863881</v>
      </c>
      <c r="BO329" s="13">
        <f t="shared" si="57"/>
        <v>3.7314702531593267</v>
      </c>
      <c r="BQ329" s="16" t="s">
        <v>76</v>
      </c>
      <c r="BR329" s="13">
        <f t="shared" si="110"/>
        <v>2.4470825764491106</v>
      </c>
      <c r="BS329" s="13">
        <f t="shared" si="58"/>
        <v>2.4570825764491104</v>
      </c>
      <c r="BT329" s="13">
        <f t="shared" si="59"/>
        <v>2.5831665563669555</v>
      </c>
      <c r="BU329" s="13">
        <f t="shared" si="60"/>
        <v>2.7215197093229349</v>
      </c>
      <c r="BV329" s="13">
        <f t="shared" si="61"/>
        <v>2.8779654141557365</v>
      </c>
      <c r="BW329" s="13">
        <f t="shared" si="62"/>
        <v>3.0354566859494936</v>
      </c>
      <c r="BX329" s="13">
        <f t="shared" si="63"/>
        <v>3.1933719156747133</v>
      </c>
      <c r="BY329" s="13">
        <f t="shared" si="64"/>
        <v>3.3282362702205472</v>
      </c>
      <c r="BZ329" s="13">
        <f t="shared" si="65"/>
        <v>3.4609234434946488</v>
      </c>
      <c r="CA329" s="13">
        <f t="shared" si="66"/>
        <v>3.5936106167687512</v>
      </c>
      <c r="CB329" s="13">
        <f t="shared" si="67"/>
        <v>3.7262977900428531</v>
      </c>
      <c r="CC329" s="13">
        <f t="shared" si="68"/>
        <v>3.8018411649977017</v>
      </c>
      <c r="CD329" s="13">
        <f t="shared" si="69"/>
        <v>3.8701951413636317</v>
      </c>
      <c r="CE329" s="13">
        <f t="shared" si="70"/>
        <v>3.9313597191406426</v>
      </c>
      <c r="CF329" s="13">
        <f t="shared" si="71"/>
        <v>3.989758105596303</v>
      </c>
      <c r="CG329" s="13">
        <f t="shared" si="72"/>
        <v>4.0420325924913492</v>
      </c>
      <c r="CH329" s="13">
        <f t="shared" si="73"/>
        <v>4.0881831798257808</v>
      </c>
      <c r="CI329" s="13">
        <f t="shared" si="74"/>
        <v>4.1250872960159812</v>
      </c>
      <c r="CJ329" s="13">
        <f t="shared" si="75"/>
        <v>4.1526076294903804</v>
      </c>
      <c r="CK329" s="13">
        <f t="shared" si="76"/>
        <v>4.175709438012726</v>
      </c>
      <c r="CL329" s="13">
        <f t="shared" si="77"/>
        <v>4.194392721583017</v>
      </c>
      <c r="CM329" s="13">
        <f t="shared" si="78"/>
        <v>4.2068921225256579</v>
      </c>
      <c r="CN329" s="13">
        <f t="shared" si="79"/>
        <v>4.2130286892334476</v>
      </c>
      <c r="CO329" s="13">
        <f t="shared" si="80"/>
        <v>4.2128024217063862</v>
      </c>
      <c r="CP329" s="13">
        <f t="shared" si="81"/>
        <v>4.2081840681234493</v>
      </c>
      <c r="CQ329" s="13">
        <f t="shared" si="82"/>
        <v>4.1981840681234495</v>
      </c>
      <c r="CR329" s="13">
        <f t="shared" si="83"/>
        <v>4.1981840681234495</v>
      </c>
      <c r="CS329" s="13">
        <f t="shared" si="84"/>
        <v>4.1881840681234479</v>
      </c>
      <c r="CT329" s="13">
        <f t="shared" si="85"/>
        <v>4.1781840681234481</v>
      </c>
      <c r="CU329" s="13">
        <f t="shared" si="86"/>
        <v>4.1781840681234481</v>
      </c>
      <c r="CV329" s="13">
        <f t="shared" si="87"/>
        <v>4.1581840681234485</v>
      </c>
      <c r="CW329" s="13">
        <f t="shared" si="88"/>
        <v>4.138184068123449</v>
      </c>
      <c r="CX329" s="13">
        <f t="shared" si="89"/>
        <v>4.1281840681234492</v>
      </c>
      <c r="CY329" s="13">
        <f t="shared" si="90"/>
        <v>4.1081840681234496</v>
      </c>
      <c r="CZ329" s="13">
        <f t="shared" si="91"/>
        <v>4.098184068123448</v>
      </c>
      <c r="DA329" s="13">
        <f t="shared" si="92"/>
        <v>4.0881840681234483</v>
      </c>
      <c r="DB329" s="13">
        <f t="shared" si="93"/>
        <v>4.0781840681234485</v>
      </c>
      <c r="DC329" s="13">
        <f t="shared" si="94"/>
        <v>4.0681840681234487</v>
      </c>
      <c r="DD329" s="13">
        <f t="shared" si="95"/>
        <v>4.0581840681234489</v>
      </c>
      <c r="DE329" s="13">
        <f t="shared" si="96"/>
        <v>4.0481840681234491</v>
      </c>
      <c r="DF329" s="13">
        <f t="shared" si="97"/>
        <v>4.0181840681234497</v>
      </c>
      <c r="DG329" s="13">
        <f t="shared" si="98"/>
        <v>3.9981840681234488</v>
      </c>
      <c r="DH329" s="13">
        <f t="shared" si="99"/>
        <v>3.9781840681234493</v>
      </c>
      <c r="DI329" s="13">
        <f t="shared" si="100"/>
        <v>3.9581840681234497</v>
      </c>
      <c r="DJ329" s="13">
        <f t="shared" si="101"/>
        <v>3.9381840681234492</v>
      </c>
      <c r="DK329" s="13">
        <f t="shared" si="102"/>
        <v>3.9281840681234486</v>
      </c>
      <c r="DL329" s="13">
        <f t="shared" si="103"/>
        <v>3.908184068123449</v>
      </c>
      <c r="DM329" s="13">
        <f t="shared" si="104"/>
        <v>3.8881840681234494</v>
      </c>
      <c r="DN329" s="13">
        <f t="shared" si="105"/>
        <v>3.8781840681234496</v>
      </c>
      <c r="DO329" s="13">
        <f t="shared" si="106"/>
        <v>3.8581840681234492</v>
      </c>
    </row>
    <row r="330" spans="1:119" s="16" customFormat="1" x14ac:dyDescent="0.2">
      <c r="A330" s="12">
        <v>47269</v>
      </c>
      <c r="B330" s="16" t="s">
        <v>73</v>
      </c>
      <c r="C330" s="43">
        <f t="shared" si="107"/>
        <v>2.4373</v>
      </c>
      <c r="D330" s="43">
        <f t="shared" si="1"/>
        <v>2.6583000000000001</v>
      </c>
      <c r="E330" s="43">
        <f t="shared" si="2"/>
        <v>2.9230999999999998</v>
      </c>
      <c r="F330" s="43">
        <f t="shared" si="3"/>
        <v>3.2069999999999999</v>
      </c>
      <c r="G330" s="43">
        <f t="shared" si="4"/>
        <v>3.7984</v>
      </c>
      <c r="H330" s="43">
        <f t="shared" si="5"/>
        <v>2.1181000000000001</v>
      </c>
      <c r="I330" s="43">
        <f t="shared" si="6"/>
        <v>2.2667000000000002</v>
      </c>
      <c r="J330" s="43">
        <f t="shared" si="7"/>
        <v>2.6128</v>
      </c>
      <c r="K330" s="43">
        <f t="shared" si="8"/>
        <v>2.3365</v>
      </c>
      <c r="L330" s="43">
        <f t="shared" si="9"/>
        <v>2.5684</v>
      </c>
      <c r="M330" s="43">
        <f t="shared" si="10"/>
        <v>2.7635999999999998</v>
      </c>
      <c r="N330" s="43">
        <f t="shared" si="11"/>
        <v>2.911</v>
      </c>
      <c r="O330" s="43">
        <f t="shared" si="12"/>
        <v>2.8563000000000001</v>
      </c>
      <c r="P330" s="43">
        <f t="shared" si="13"/>
        <v>3.5651999999999999</v>
      </c>
      <c r="Q330" s="43">
        <f t="shared" si="14"/>
        <v>3.2237</v>
      </c>
      <c r="R330" s="43">
        <f t="shared" si="15"/>
        <v>3.6739999999999999</v>
      </c>
      <c r="S330" s="43">
        <f t="shared" si="16"/>
        <v>3.7595999999999998</v>
      </c>
      <c r="T330" s="43">
        <f t="shared" si="17"/>
        <v>3.7212999999999998</v>
      </c>
      <c r="V330" s="16" t="s">
        <v>74</v>
      </c>
      <c r="W330" s="43">
        <f t="shared" si="108"/>
        <v>1.8431</v>
      </c>
      <c r="X330" s="43">
        <f t="shared" si="18"/>
        <v>3.5958999999999999</v>
      </c>
      <c r="Y330" s="43">
        <f t="shared" si="19"/>
        <v>5.2885</v>
      </c>
      <c r="Z330" s="43">
        <f t="shared" si="20"/>
        <v>7.0862999999999996</v>
      </c>
      <c r="AA330" s="43">
        <f t="shared" si="21"/>
        <v>11.5434</v>
      </c>
      <c r="AB330" s="43">
        <f t="shared" si="22"/>
        <v>1.7777000000000001</v>
      </c>
      <c r="AC330" s="43">
        <f t="shared" si="23"/>
        <v>2.7399</v>
      </c>
      <c r="AD330" s="43">
        <f t="shared" si="24"/>
        <v>4.5983999999999998</v>
      </c>
      <c r="AE330" s="43">
        <f t="shared" si="25"/>
        <v>3.6766999999999999</v>
      </c>
      <c r="AF330" s="43">
        <f t="shared" si="26"/>
        <v>5.4546000000000001</v>
      </c>
      <c r="AG330" s="43">
        <f t="shared" si="27"/>
        <v>6.5403000000000002</v>
      </c>
      <c r="AH330" s="43">
        <f t="shared" si="28"/>
        <v>7.391</v>
      </c>
      <c r="AI330" s="43">
        <f t="shared" si="29"/>
        <v>7.2257999999999996</v>
      </c>
      <c r="AJ330" s="43">
        <f t="shared" si="30"/>
        <v>14.8108</v>
      </c>
      <c r="AK330" s="43">
        <f t="shared" si="31"/>
        <v>10.223599999999999</v>
      </c>
      <c r="AL330" s="43">
        <f t="shared" si="32"/>
        <v>17.293299999999999</v>
      </c>
      <c r="AM330" s="43">
        <f t="shared" si="33"/>
        <v>21.2318</v>
      </c>
      <c r="AN330" s="43">
        <f t="shared" si="34"/>
        <v>25.031400000000001</v>
      </c>
      <c r="AP330" s="16" t="s">
        <v>75</v>
      </c>
      <c r="AR330" s="13">
        <f t="shared" si="109"/>
        <v>2.1524315111203491</v>
      </c>
      <c r="AS330" s="13">
        <f t="shared" si="35"/>
        <v>2.2860797822374037</v>
      </c>
      <c r="AT330" s="13">
        <f t="shared" si="36"/>
        <v>2.433416339372898</v>
      </c>
      <c r="AU330" s="13">
        <f t="shared" si="37"/>
        <v>2.5919742116327957</v>
      </c>
      <c r="AV330" s="13">
        <f t="shared" si="38"/>
        <v>2.6664584691903839</v>
      </c>
      <c r="AW330" s="13">
        <f t="shared" si="39"/>
        <v>2.8432517926413543</v>
      </c>
      <c r="AX330" s="13">
        <f t="shared" si="40"/>
        <v>2.978229506460496</v>
      </c>
      <c r="AY330" s="13">
        <f t="shared" si="41"/>
        <v>3.0886227847207515</v>
      </c>
      <c r="AZ330" s="13">
        <f t="shared" si="42"/>
        <v>3.1990160629810074</v>
      </c>
      <c r="BA330" s="13">
        <f t="shared" si="43"/>
        <v>3.2815000959190792</v>
      </c>
      <c r="BB330" s="13">
        <f t="shared" si="44"/>
        <v>3.3559463812347401</v>
      </c>
      <c r="BC330" s="13">
        <f t="shared" si="45"/>
        <v>3.430392666550401</v>
      </c>
      <c r="BD330" s="13">
        <f t="shared" si="46"/>
        <v>3.5048389518660619</v>
      </c>
      <c r="BE330" s="13">
        <f t="shared" si="47"/>
        <v>3.5734920281973812</v>
      </c>
      <c r="BF330" s="13">
        <f t="shared" si="48"/>
        <v>3.6173188157099694</v>
      </c>
      <c r="BG330" s="13">
        <f t="shared" si="49"/>
        <v>3.661145603222558</v>
      </c>
      <c r="BH330" s="13">
        <f t="shared" si="50"/>
        <v>3.6893595328170625</v>
      </c>
      <c r="BI330" s="13">
        <f t="shared" si="51"/>
        <v>3.711093695569379</v>
      </c>
      <c r="BJ330" s="13">
        <f t="shared" si="52"/>
        <v>3.7328278583216958</v>
      </c>
      <c r="BK330" s="13">
        <f t="shared" si="53"/>
        <v>3.7545620210740127</v>
      </c>
      <c r="BL330" s="13">
        <f t="shared" si="54"/>
        <v>3.7518565375302662</v>
      </c>
      <c r="BM330" s="13">
        <f t="shared" si="55"/>
        <v>3.7417765291083271</v>
      </c>
      <c r="BN330" s="13">
        <f t="shared" si="56"/>
        <v>3.7316965206863881</v>
      </c>
      <c r="BO330" s="13">
        <f t="shared" si="57"/>
        <v>3.7314702531593267</v>
      </c>
      <c r="BQ330" s="16" t="s">
        <v>76</v>
      </c>
      <c r="BR330" s="13">
        <f t="shared" si="110"/>
        <v>2.4470825764491106</v>
      </c>
      <c r="BS330" s="13">
        <f t="shared" si="58"/>
        <v>2.4570825764491104</v>
      </c>
      <c r="BT330" s="13">
        <f t="shared" si="59"/>
        <v>2.5831665563669555</v>
      </c>
      <c r="BU330" s="13">
        <f t="shared" si="60"/>
        <v>2.7215197093229349</v>
      </c>
      <c r="BV330" s="13">
        <f t="shared" si="61"/>
        <v>2.8779654141557365</v>
      </c>
      <c r="BW330" s="13">
        <f t="shared" si="62"/>
        <v>3.0354566859494936</v>
      </c>
      <c r="BX330" s="13">
        <f t="shared" si="63"/>
        <v>3.1933719156747133</v>
      </c>
      <c r="BY330" s="13">
        <f t="shared" si="64"/>
        <v>3.3282362702205472</v>
      </c>
      <c r="BZ330" s="13">
        <f t="shared" si="65"/>
        <v>3.4609234434946488</v>
      </c>
      <c r="CA330" s="13">
        <f t="shared" si="66"/>
        <v>3.5936106167687512</v>
      </c>
      <c r="CB330" s="13">
        <f t="shared" si="67"/>
        <v>3.7262977900428531</v>
      </c>
      <c r="CC330" s="13">
        <f t="shared" si="68"/>
        <v>3.8018411649977017</v>
      </c>
      <c r="CD330" s="13">
        <f t="shared" si="69"/>
        <v>3.8701951413636317</v>
      </c>
      <c r="CE330" s="13">
        <f t="shared" si="70"/>
        <v>3.9313597191406426</v>
      </c>
      <c r="CF330" s="13">
        <f t="shared" si="71"/>
        <v>3.989758105596303</v>
      </c>
      <c r="CG330" s="13">
        <f t="shared" si="72"/>
        <v>4.0420325924913492</v>
      </c>
      <c r="CH330" s="13">
        <f t="shared" si="73"/>
        <v>4.0881831798257808</v>
      </c>
      <c r="CI330" s="13">
        <f t="shared" si="74"/>
        <v>4.1250872960159812</v>
      </c>
      <c r="CJ330" s="13">
        <f t="shared" si="75"/>
        <v>4.1526076294903804</v>
      </c>
      <c r="CK330" s="13">
        <f t="shared" si="76"/>
        <v>4.175709438012726</v>
      </c>
      <c r="CL330" s="13">
        <f t="shared" si="77"/>
        <v>4.194392721583017</v>
      </c>
      <c r="CM330" s="13">
        <f t="shared" si="78"/>
        <v>4.2068921225256579</v>
      </c>
      <c r="CN330" s="13">
        <f t="shared" si="79"/>
        <v>4.2130286892334476</v>
      </c>
      <c r="CO330" s="13">
        <f t="shared" si="80"/>
        <v>4.2128024217063862</v>
      </c>
      <c r="CP330" s="13">
        <f t="shared" si="81"/>
        <v>4.2081840681234493</v>
      </c>
      <c r="CQ330" s="13">
        <f t="shared" si="82"/>
        <v>4.1981840681234495</v>
      </c>
      <c r="CR330" s="13">
        <f t="shared" si="83"/>
        <v>4.1981840681234495</v>
      </c>
      <c r="CS330" s="13">
        <f t="shared" si="84"/>
        <v>4.1881840681234479</v>
      </c>
      <c r="CT330" s="13">
        <f t="shared" si="85"/>
        <v>4.1781840681234481</v>
      </c>
      <c r="CU330" s="13">
        <f t="shared" si="86"/>
        <v>4.1781840681234481</v>
      </c>
      <c r="CV330" s="13">
        <f t="shared" si="87"/>
        <v>4.1581840681234485</v>
      </c>
      <c r="CW330" s="13">
        <f t="shared" si="88"/>
        <v>4.138184068123449</v>
      </c>
      <c r="CX330" s="13">
        <f t="shared" si="89"/>
        <v>4.1281840681234492</v>
      </c>
      <c r="CY330" s="13">
        <f t="shared" si="90"/>
        <v>4.1081840681234496</v>
      </c>
      <c r="CZ330" s="13">
        <f t="shared" si="91"/>
        <v>4.098184068123448</v>
      </c>
      <c r="DA330" s="13">
        <f t="shared" si="92"/>
        <v>4.0881840681234483</v>
      </c>
      <c r="DB330" s="13">
        <f t="shared" si="93"/>
        <v>4.0781840681234485</v>
      </c>
      <c r="DC330" s="13">
        <f t="shared" si="94"/>
        <v>4.0681840681234487</v>
      </c>
      <c r="DD330" s="13">
        <f t="shared" si="95"/>
        <v>4.0581840681234489</v>
      </c>
      <c r="DE330" s="13">
        <f t="shared" si="96"/>
        <v>4.0481840681234491</v>
      </c>
      <c r="DF330" s="13">
        <f t="shared" si="97"/>
        <v>4.0181840681234497</v>
      </c>
      <c r="DG330" s="13">
        <f t="shared" si="98"/>
        <v>3.9981840681234488</v>
      </c>
      <c r="DH330" s="13">
        <f t="shared" si="99"/>
        <v>3.9781840681234493</v>
      </c>
      <c r="DI330" s="13">
        <f t="shared" si="100"/>
        <v>3.9581840681234497</v>
      </c>
      <c r="DJ330" s="13">
        <f t="shared" si="101"/>
        <v>3.9381840681234492</v>
      </c>
      <c r="DK330" s="13">
        <f t="shared" si="102"/>
        <v>3.9281840681234486</v>
      </c>
      <c r="DL330" s="13">
        <f t="shared" si="103"/>
        <v>3.908184068123449</v>
      </c>
      <c r="DM330" s="13">
        <f t="shared" si="104"/>
        <v>3.8881840681234494</v>
      </c>
      <c r="DN330" s="13">
        <f t="shared" si="105"/>
        <v>3.8781840681234496</v>
      </c>
      <c r="DO330" s="13">
        <f t="shared" si="106"/>
        <v>3.8581840681234492</v>
      </c>
    </row>
    <row r="331" spans="1:119" s="16" customFormat="1" x14ac:dyDescent="0.2">
      <c r="A331" s="12">
        <v>47299</v>
      </c>
      <c r="B331" s="16" t="s">
        <v>73</v>
      </c>
      <c r="C331" s="43">
        <f t="shared" si="107"/>
        <v>2.4373</v>
      </c>
      <c r="D331" s="43">
        <f t="shared" si="1"/>
        <v>2.6583000000000001</v>
      </c>
      <c r="E331" s="43">
        <f t="shared" si="2"/>
        <v>2.9230999999999998</v>
      </c>
      <c r="F331" s="43">
        <f t="shared" si="3"/>
        <v>3.2069999999999999</v>
      </c>
      <c r="G331" s="43">
        <f t="shared" si="4"/>
        <v>3.7984</v>
      </c>
      <c r="H331" s="43">
        <f t="shared" si="5"/>
        <v>2.1181000000000001</v>
      </c>
      <c r="I331" s="43">
        <f t="shared" si="6"/>
        <v>2.2667000000000002</v>
      </c>
      <c r="J331" s="43">
        <f t="shared" si="7"/>
        <v>2.6128</v>
      </c>
      <c r="K331" s="43">
        <f t="shared" si="8"/>
        <v>2.3365</v>
      </c>
      <c r="L331" s="43">
        <f t="shared" si="9"/>
        <v>2.5684</v>
      </c>
      <c r="M331" s="43">
        <f t="shared" si="10"/>
        <v>2.7635999999999998</v>
      </c>
      <c r="N331" s="43">
        <f t="shared" si="11"/>
        <v>2.911</v>
      </c>
      <c r="O331" s="43">
        <f t="shared" si="12"/>
        <v>2.8563000000000001</v>
      </c>
      <c r="P331" s="43">
        <f t="shared" si="13"/>
        <v>3.5651999999999999</v>
      </c>
      <c r="Q331" s="43">
        <f t="shared" si="14"/>
        <v>3.2237</v>
      </c>
      <c r="R331" s="43">
        <f t="shared" si="15"/>
        <v>3.6739999999999999</v>
      </c>
      <c r="S331" s="43">
        <f t="shared" si="16"/>
        <v>3.7595999999999998</v>
      </c>
      <c r="T331" s="43">
        <f t="shared" si="17"/>
        <v>3.7212999999999998</v>
      </c>
      <c r="V331" s="16" t="s">
        <v>74</v>
      </c>
      <c r="W331" s="43">
        <f t="shared" si="108"/>
        <v>1.8431</v>
      </c>
      <c r="X331" s="43">
        <f t="shared" si="18"/>
        <v>3.5958999999999999</v>
      </c>
      <c r="Y331" s="43">
        <f t="shared" si="19"/>
        <v>5.2885</v>
      </c>
      <c r="Z331" s="43">
        <f t="shared" si="20"/>
        <v>7.0862999999999996</v>
      </c>
      <c r="AA331" s="43">
        <f t="shared" si="21"/>
        <v>11.5434</v>
      </c>
      <c r="AB331" s="43">
        <f t="shared" si="22"/>
        <v>1.7777000000000001</v>
      </c>
      <c r="AC331" s="43">
        <f t="shared" si="23"/>
        <v>2.7399</v>
      </c>
      <c r="AD331" s="43">
        <f t="shared" si="24"/>
        <v>4.5983999999999998</v>
      </c>
      <c r="AE331" s="43">
        <f t="shared" si="25"/>
        <v>3.6766999999999999</v>
      </c>
      <c r="AF331" s="43">
        <f t="shared" si="26"/>
        <v>5.4546000000000001</v>
      </c>
      <c r="AG331" s="43">
        <f t="shared" si="27"/>
        <v>6.5403000000000002</v>
      </c>
      <c r="AH331" s="43">
        <f t="shared" si="28"/>
        <v>7.391</v>
      </c>
      <c r="AI331" s="43">
        <f t="shared" si="29"/>
        <v>7.2257999999999996</v>
      </c>
      <c r="AJ331" s="43">
        <f t="shared" si="30"/>
        <v>14.8108</v>
      </c>
      <c r="AK331" s="43">
        <f t="shared" si="31"/>
        <v>10.223599999999999</v>
      </c>
      <c r="AL331" s="43">
        <f t="shared" si="32"/>
        <v>17.293299999999999</v>
      </c>
      <c r="AM331" s="43">
        <f t="shared" si="33"/>
        <v>21.2318</v>
      </c>
      <c r="AN331" s="43">
        <f t="shared" si="34"/>
        <v>25.031400000000001</v>
      </c>
      <c r="AP331" s="16" t="s">
        <v>75</v>
      </c>
      <c r="AR331" s="13">
        <f t="shared" si="109"/>
        <v>2.1524315111203491</v>
      </c>
      <c r="AS331" s="13">
        <f t="shared" si="35"/>
        <v>2.2860797822374037</v>
      </c>
      <c r="AT331" s="13">
        <f t="shared" si="36"/>
        <v>2.433416339372898</v>
      </c>
      <c r="AU331" s="13">
        <f t="shared" si="37"/>
        <v>2.5919742116327957</v>
      </c>
      <c r="AV331" s="13">
        <f t="shared" si="38"/>
        <v>2.6664584691903839</v>
      </c>
      <c r="AW331" s="13">
        <f t="shared" si="39"/>
        <v>2.8432517926413543</v>
      </c>
      <c r="AX331" s="13">
        <f t="shared" si="40"/>
        <v>2.978229506460496</v>
      </c>
      <c r="AY331" s="13">
        <f t="shared" si="41"/>
        <v>3.0886227847207515</v>
      </c>
      <c r="AZ331" s="13">
        <f t="shared" si="42"/>
        <v>3.1990160629810074</v>
      </c>
      <c r="BA331" s="13">
        <f t="shared" si="43"/>
        <v>3.2815000959190792</v>
      </c>
      <c r="BB331" s="13">
        <f t="shared" si="44"/>
        <v>3.3559463812347401</v>
      </c>
      <c r="BC331" s="13">
        <f t="shared" si="45"/>
        <v>3.430392666550401</v>
      </c>
      <c r="BD331" s="13">
        <f t="shared" si="46"/>
        <v>3.5048389518660619</v>
      </c>
      <c r="BE331" s="13">
        <f t="shared" si="47"/>
        <v>3.5734920281973812</v>
      </c>
      <c r="BF331" s="13">
        <f t="shared" si="48"/>
        <v>3.6173188157099694</v>
      </c>
      <c r="BG331" s="13">
        <f t="shared" si="49"/>
        <v>3.661145603222558</v>
      </c>
      <c r="BH331" s="13">
        <f t="shared" si="50"/>
        <v>3.6893595328170625</v>
      </c>
      <c r="BI331" s="13">
        <f t="shared" si="51"/>
        <v>3.711093695569379</v>
      </c>
      <c r="BJ331" s="13">
        <f t="shared" si="52"/>
        <v>3.7328278583216958</v>
      </c>
      <c r="BK331" s="13">
        <f t="shared" si="53"/>
        <v>3.7545620210740127</v>
      </c>
      <c r="BL331" s="13">
        <f t="shared" si="54"/>
        <v>3.7518565375302662</v>
      </c>
      <c r="BM331" s="13">
        <f t="shared" si="55"/>
        <v>3.7417765291083271</v>
      </c>
      <c r="BN331" s="13">
        <f t="shared" si="56"/>
        <v>3.7316965206863881</v>
      </c>
      <c r="BO331" s="13">
        <f t="shared" si="57"/>
        <v>3.7314702531593267</v>
      </c>
      <c r="BQ331" s="16" t="s">
        <v>76</v>
      </c>
      <c r="BR331" s="13">
        <f t="shared" si="110"/>
        <v>2.4470825764491106</v>
      </c>
      <c r="BS331" s="13">
        <f t="shared" si="58"/>
        <v>2.4570825764491104</v>
      </c>
      <c r="BT331" s="13">
        <f t="shared" si="59"/>
        <v>2.5831665563669555</v>
      </c>
      <c r="BU331" s="13">
        <f t="shared" si="60"/>
        <v>2.7215197093229349</v>
      </c>
      <c r="BV331" s="13">
        <f t="shared" si="61"/>
        <v>2.8779654141557365</v>
      </c>
      <c r="BW331" s="13">
        <f t="shared" si="62"/>
        <v>3.0354566859494936</v>
      </c>
      <c r="BX331" s="13">
        <f t="shared" si="63"/>
        <v>3.1933719156747133</v>
      </c>
      <c r="BY331" s="13">
        <f t="shared" si="64"/>
        <v>3.3282362702205472</v>
      </c>
      <c r="BZ331" s="13">
        <f t="shared" si="65"/>
        <v>3.4609234434946488</v>
      </c>
      <c r="CA331" s="13">
        <f t="shared" si="66"/>
        <v>3.5936106167687512</v>
      </c>
      <c r="CB331" s="13">
        <f t="shared" si="67"/>
        <v>3.7262977900428531</v>
      </c>
      <c r="CC331" s="13">
        <f t="shared" si="68"/>
        <v>3.8018411649977017</v>
      </c>
      <c r="CD331" s="13">
        <f t="shared" si="69"/>
        <v>3.8701951413636317</v>
      </c>
      <c r="CE331" s="13">
        <f t="shared" si="70"/>
        <v>3.9313597191406426</v>
      </c>
      <c r="CF331" s="13">
        <f t="shared" si="71"/>
        <v>3.989758105596303</v>
      </c>
      <c r="CG331" s="13">
        <f t="shared" si="72"/>
        <v>4.0420325924913492</v>
      </c>
      <c r="CH331" s="13">
        <f t="shared" si="73"/>
        <v>4.0881831798257808</v>
      </c>
      <c r="CI331" s="13">
        <f t="shared" si="74"/>
        <v>4.1250872960159812</v>
      </c>
      <c r="CJ331" s="13">
        <f t="shared" si="75"/>
        <v>4.1526076294903804</v>
      </c>
      <c r="CK331" s="13">
        <f t="shared" si="76"/>
        <v>4.175709438012726</v>
      </c>
      <c r="CL331" s="13">
        <f t="shared" si="77"/>
        <v>4.194392721583017</v>
      </c>
      <c r="CM331" s="13">
        <f t="shared" si="78"/>
        <v>4.2068921225256579</v>
      </c>
      <c r="CN331" s="13">
        <f t="shared" si="79"/>
        <v>4.2130286892334476</v>
      </c>
      <c r="CO331" s="13">
        <f t="shared" si="80"/>
        <v>4.2128024217063862</v>
      </c>
      <c r="CP331" s="13">
        <f t="shared" si="81"/>
        <v>4.2081840681234493</v>
      </c>
      <c r="CQ331" s="13">
        <f t="shared" si="82"/>
        <v>4.1981840681234495</v>
      </c>
      <c r="CR331" s="13">
        <f t="shared" si="83"/>
        <v>4.1981840681234495</v>
      </c>
      <c r="CS331" s="13">
        <f t="shared" si="84"/>
        <v>4.1881840681234479</v>
      </c>
      <c r="CT331" s="13">
        <f t="shared" si="85"/>
        <v>4.1781840681234481</v>
      </c>
      <c r="CU331" s="13">
        <f t="shared" si="86"/>
        <v>4.1781840681234481</v>
      </c>
      <c r="CV331" s="13">
        <f t="shared" si="87"/>
        <v>4.1581840681234485</v>
      </c>
      <c r="CW331" s="13">
        <f t="shared" si="88"/>
        <v>4.138184068123449</v>
      </c>
      <c r="CX331" s="13">
        <f t="shared" si="89"/>
        <v>4.1281840681234492</v>
      </c>
      <c r="CY331" s="13">
        <f t="shared" si="90"/>
        <v>4.1081840681234496</v>
      </c>
      <c r="CZ331" s="13">
        <f t="shared" si="91"/>
        <v>4.098184068123448</v>
      </c>
      <c r="DA331" s="13">
        <f t="shared" si="92"/>
        <v>4.0881840681234483</v>
      </c>
      <c r="DB331" s="13">
        <f t="shared" si="93"/>
        <v>4.0781840681234485</v>
      </c>
      <c r="DC331" s="13">
        <f t="shared" si="94"/>
        <v>4.0681840681234487</v>
      </c>
      <c r="DD331" s="13">
        <f t="shared" si="95"/>
        <v>4.0581840681234489</v>
      </c>
      <c r="DE331" s="13">
        <f t="shared" si="96"/>
        <v>4.0481840681234491</v>
      </c>
      <c r="DF331" s="13">
        <f t="shared" si="97"/>
        <v>4.0181840681234497</v>
      </c>
      <c r="DG331" s="13">
        <f t="shared" si="98"/>
        <v>3.9981840681234488</v>
      </c>
      <c r="DH331" s="13">
        <f t="shared" si="99"/>
        <v>3.9781840681234493</v>
      </c>
      <c r="DI331" s="13">
        <f t="shared" si="100"/>
        <v>3.9581840681234497</v>
      </c>
      <c r="DJ331" s="13">
        <f t="shared" si="101"/>
        <v>3.9381840681234492</v>
      </c>
      <c r="DK331" s="13">
        <f t="shared" si="102"/>
        <v>3.9281840681234486</v>
      </c>
      <c r="DL331" s="13">
        <f t="shared" si="103"/>
        <v>3.908184068123449</v>
      </c>
      <c r="DM331" s="13">
        <f t="shared" si="104"/>
        <v>3.8881840681234494</v>
      </c>
      <c r="DN331" s="13">
        <f t="shared" si="105"/>
        <v>3.8781840681234496</v>
      </c>
      <c r="DO331" s="13">
        <f t="shared" si="106"/>
        <v>3.8581840681234492</v>
      </c>
    </row>
    <row r="332" spans="1:119" s="16" customFormat="1" x14ac:dyDescent="0.2">
      <c r="A332" s="12">
        <v>47330</v>
      </c>
      <c r="B332" s="16" t="s">
        <v>73</v>
      </c>
      <c r="C332" s="43">
        <f t="shared" si="107"/>
        <v>2.4373</v>
      </c>
      <c r="D332" s="43">
        <f t="shared" si="1"/>
        <v>2.6583000000000001</v>
      </c>
      <c r="E332" s="43">
        <f t="shared" si="2"/>
        <v>2.9230999999999998</v>
      </c>
      <c r="F332" s="43">
        <f t="shared" si="3"/>
        <v>3.2069999999999999</v>
      </c>
      <c r="G332" s="43">
        <f t="shared" si="4"/>
        <v>3.7984</v>
      </c>
      <c r="H332" s="43">
        <f t="shared" si="5"/>
        <v>2.1181000000000001</v>
      </c>
      <c r="I332" s="43">
        <f t="shared" si="6"/>
        <v>2.2667000000000002</v>
      </c>
      <c r="J332" s="43">
        <f t="shared" si="7"/>
        <v>2.6128</v>
      </c>
      <c r="K332" s="43">
        <f t="shared" si="8"/>
        <v>2.3365</v>
      </c>
      <c r="L332" s="43">
        <f t="shared" si="9"/>
        <v>2.5684</v>
      </c>
      <c r="M332" s="43">
        <f t="shared" si="10"/>
        <v>2.7635999999999998</v>
      </c>
      <c r="N332" s="43">
        <f t="shared" si="11"/>
        <v>2.911</v>
      </c>
      <c r="O332" s="43">
        <f t="shared" si="12"/>
        <v>2.8563000000000001</v>
      </c>
      <c r="P332" s="43">
        <f t="shared" si="13"/>
        <v>3.5651999999999999</v>
      </c>
      <c r="Q332" s="43">
        <f t="shared" si="14"/>
        <v>3.2237</v>
      </c>
      <c r="R332" s="43">
        <f t="shared" si="15"/>
        <v>3.6739999999999999</v>
      </c>
      <c r="S332" s="43">
        <f t="shared" si="16"/>
        <v>3.7595999999999998</v>
      </c>
      <c r="T332" s="43">
        <f t="shared" si="17"/>
        <v>3.7212999999999998</v>
      </c>
      <c r="V332" s="16" t="s">
        <v>74</v>
      </c>
      <c r="W332" s="43">
        <f t="shared" si="108"/>
        <v>1.8431</v>
      </c>
      <c r="X332" s="43">
        <f t="shared" si="18"/>
        <v>3.5958999999999999</v>
      </c>
      <c r="Y332" s="43">
        <f t="shared" si="19"/>
        <v>5.2885</v>
      </c>
      <c r="Z332" s="43">
        <f t="shared" si="20"/>
        <v>7.0862999999999996</v>
      </c>
      <c r="AA332" s="43">
        <f t="shared" si="21"/>
        <v>11.5434</v>
      </c>
      <c r="AB332" s="43">
        <f t="shared" si="22"/>
        <v>1.7777000000000001</v>
      </c>
      <c r="AC332" s="43">
        <f t="shared" si="23"/>
        <v>2.7399</v>
      </c>
      <c r="AD332" s="43">
        <f t="shared" si="24"/>
        <v>4.5983999999999998</v>
      </c>
      <c r="AE332" s="43">
        <f t="shared" si="25"/>
        <v>3.6766999999999999</v>
      </c>
      <c r="AF332" s="43">
        <f t="shared" si="26"/>
        <v>5.4546000000000001</v>
      </c>
      <c r="AG332" s="43">
        <f t="shared" si="27"/>
        <v>6.5403000000000002</v>
      </c>
      <c r="AH332" s="43">
        <f t="shared" si="28"/>
        <v>7.391</v>
      </c>
      <c r="AI332" s="43">
        <f t="shared" si="29"/>
        <v>7.2257999999999996</v>
      </c>
      <c r="AJ332" s="43">
        <f t="shared" si="30"/>
        <v>14.8108</v>
      </c>
      <c r="AK332" s="43">
        <f t="shared" si="31"/>
        <v>10.223599999999999</v>
      </c>
      <c r="AL332" s="43">
        <f t="shared" si="32"/>
        <v>17.293299999999999</v>
      </c>
      <c r="AM332" s="43">
        <f t="shared" si="33"/>
        <v>21.2318</v>
      </c>
      <c r="AN332" s="43">
        <f t="shared" si="34"/>
        <v>25.031400000000001</v>
      </c>
      <c r="AP332" s="16" t="s">
        <v>75</v>
      </c>
      <c r="AR332" s="13">
        <f t="shared" si="109"/>
        <v>2.1524315111203491</v>
      </c>
      <c r="AS332" s="13">
        <f t="shared" si="35"/>
        <v>2.2860797822374037</v>
      </c>
      <c r="AT332" s="13">
        <f t="shared" si="36"/>
        <v>2.433416339372898</v>
      </c>
      <c r="AU332" s="13">
        <f t="shared" si="37"/>
        <v>2.5919742116327957</v>
      </c>
      <c r="AV332" s="13">
        <f t="shared" si="38"/>
        <v>2.6664584691903839</v>
      </c>
      <c r="AW332" s="13">
        <f t="shared" si="39"/>
        <v>2.8432517926413543</v>
      </c>
      <c r="AX332" s="13">
        <f t="shared" si="40"/>
        <v>2.978229506460496</v>
      </c>
      <c r="AY332" s="13">
        <f t="shared" si="41"/>
        <v>3.0886227847207515</v>
      </c>
      <c r="AZ332" s="13">
        <f t="shared" si="42"/>
        <v>3.1990160629810074</v>
      </c>
      <c r="BA332" s="13">
        <f t="shared" si="43"/>
        <v>3.2815000959190792</v>
      </c>
      <c r="BB332" s="13">
        <f t="shared" si="44"/>
        <v>3.3559463812347401</v>
      </c>
      <c r="BC332" s="13">
        <f t="shared" si="45"/>
        <v>3.430392666550401</v>
      </c>
      <c r="BD332" s="13">
        <f t="shared" si="46"/>
        <v>3.5048389518660619</v>
      </c>
      <c r="BE332" s="13">
        <f t="shared" si="47"/>
        <v>3.5734920281973812</v>
      </c>
      <c r="BF332" s="13">
        <f t="shared" si="48"/>
        <v>3.6173188157099694</v>
      </c>
      <c r="BG332" s="13">
        <f t="shared" si="49"/>
        <v>3.661145603222558</v>
      </c>
      <c r="BH332" s="13">
        <f t="shared" si="50"/>
        <v>3.6893595328170625</v>
      </c>
      <c r="BI332" s="13">
        <f t="shared" si="51"/>
        <v>3.711093695569379</v>
      </c>
      <c r="BJ332" s="13">
        <f t="shared" si="52"/>
        <v>3.7328278583216958</v>
      </c>
      <c r="BK332" s="13">
        <f t="shared" si="53"/>
        <v>3.7545620210740127</v>
      </c>
      <c r="BL332" s="13">
        <f t="shared" si="54"/>
        <v>3.7518565375302662</v>
      </c>
      <c r="BM332" s="13">
        <f t="shared" si="55"/>
        <v>3.7417765291083271</v>
      </c>
      <c r="BN332" s="13">
        <f t="shared" si="56"/>
        <v>3.7316965206863881</v>
      </c>
      <c r="BO332" s="13">
        <f t="shared" si="57"/>
        <v>3.7314702531593267</v>
      </c>
      <c r="BQ332" s="16" t="s">
        <v>76</v>
      </c>
      <c r="BR332" s="13">
        <f t="shared" si="110"/>
        <v>2.4470825764491106</v>
      </c>
      <c r="BS332" s="13">
        <f t="shared" si="58"/>
        <v>2.4570825764491104</v>
      </c>
      <c r="BT332" s="13">
        <f t="shared" si="59"/>
        <v>2.5831665563669555</v>
      </c>
      <c r="BU332" s="13">
        <f t="shared" si="60"/>
        <v>2.7215197093229349</v>
      </c>
      <c r="BV332" s="13">
        <f t="shared" si="61"/>
        <v>2.8779654141557365</v>
      </c>
      <c r="BW332" s="13">
        <f t="shared" si="62"/>
        <v>3.0354566859494936</v>
      </c>
      <c r="BX332" s="13">
        <f t="shared" si="63"/>
        <v>3.1933719156747133</v>
      </c>
      <c r="BY332" s="13">
        <f t="shared" si="64"/>
        <v>3.3282362702205472</v>
      </c>
      <c r="BZ332" s="13">
        <f t="shared" si="65"/>
        <v>3.4609234434946488</v>
      </c>
      <c r="CA332" s="13">
        <f t="shared" si="66"/>
        <v>3.5936106167687512</v>
      </c>
      <c r="CB332" s="13">
        <f t="shared" si="67"/>
        <v>3.7262977900428531</v>
      </c>
      <c r="CC332" s="13">
        <f t="shared" si="68"/>
        <v>3.8018411649977017</v>
      </c>
      <c r="CD332" s="13">
        <f t="shared" si="69"/>
        <v>3.8701951413636317</v>
      </c>
      <c r="CE332" s="13">
        <f t="shared" si="70"/>
        <v>3.9313597191406426</v>
      </c>
      <c r="CF332" s="13">
        <f t="shared" si="71"/>
        <v>3.989758105596303</v>
      </c>
      <c r="CG332" s="13">
        <f t="shared" si="72"/>
        <v>4.0420325924913492</v>
      </c>
      <c r="CH332" s="13">
        <f t="shared" si="73"/>
        <v>4.0881831798257808</v>
      </c>
      <c r="CI332" s="13">
        <f t="shared" si="74"/>
        <v>4.1250872960159812</v>
      </c>
      <c r="CJ332" s="13">
        <f t="shared" si="75"/>
        <v>4.1526076294903804</v>
      </c>
      <c r="CK332" s="13">
        <f t="shared" si="76"/>
        <v>4.175709438012726</v>
      </c>
      <c r="CL332" s="13">
        <f t="shared" si="77"/>
        <v>4.194392721583017</v>
      </c>
      <c r="CM332" s="13">
        <f t="shared" si="78"/>
        <v>4.2068921225256579</v>
      </c>
      <c r="CN332" s="13">
        <f t="shared" si="79"/>
        <v>4.2130286892334476</v>
      </c>
      <c r="CO332" s="13">
        <f t="shared" si="80"/>
        <v>4.2128024217063862</v>
      </c>
      <c r="CP332" s="13">
        <f t="shared" si="81"/>
        <v>4.2081840681234493</v>
      </c>
      <c r="CQ332" s="13">
        <f t="shared" si="82"/>
        <v>4.1981840681234495</v>
      </c>
      <c r="CR332" s="13">
        <f t="shared" si="83"/>
        <v>4.1981840681234495</v>
      </c>
      <c r="CS332" s="13">
        <f t="shared" si="84"/>
        <v>4.1881840681234479</v>
      </c>
      <c r="CT332" s="13">
        <f t="shared" si="85"/>
        <v>4.1781840681234481</v>
      </c>
      <c r="CU332" s="13">
        <f t="shared" si="86"/>
        <v>4.1781840681234481</v>
      </c>
      <c r="CV332" s="13">
        <f t="shared" si="87"/>
        <v>4.1581840681234485</v>
      </c>
      <c r="CW332" s="13">
        <f t="shared" si="88"/>
        <v>4.138184068123449</v>
      </c>
      <c r="CX332" s="13">
        <f t="shared" si="89"/>
        <v>4.1281840681234492</v>
      </c>
      <c r="CY332" s="13">
        <f t="shared" si="90"/>
        <v>4.1081840681234496</v>
      </c>
      <c r="CZ332" s="13">
        <f t="shared" si="91"/>
        <v>4.098184068123448</v>
      </c>
      <c r="DA332" s="13">
        <f t="shared" si="92"/>
        <v>4.0881840681234483</v>
      </c>
      <c r="DB332" s="13">
        <f t="shared" si="93"/>
        <v>4.0781840681234485</v>
      </c>
      <c r="DC332" s="13">
        <f t="shared" si="94"/>
        <v>4.0681840681234487</v>
      </c>
      <c r="DD332" s="13">
        <f t="shared" si="95"/>
        <v>4.0581840681234489</v>
      </c>
      <c r="DE332" s="13">
        <f t="shared" si="96"/>
        <v>4.0481840681234491</v>
      </c>
      <c r="DF332" s="13">
        <f t="shared" si="97"/>
        <v>4.0181840681234497</v>
      </c>
      <c r="DG332" s="13">
        <f t="shared" si="98"/>
        <v>3.9981840681234488</v>
      </c>
      <c r="DH332" s="13">
        <f t="shared" si="99"/>
        <v>3.9781840681234493</v>
      </c>
      <c r="DI332" s="13">
        <f t="shared" si="100"/>
        <v>3.9581840681234497</v>
      </c>
      <c r="DJ332" s="13">
        <f t="shared" si="101"/>
        <v>3.9381840681234492</v>
      </c>
      <c r="DK332" s="13">
        <f t="shared" si="102"/>
        <v>3.9281840681234486</v>
      </c>
      <c r="DL332" s="13">
        <f t="shared" si="103"/>
        <v>3.908184068123449</v>
      </c>
      <c r="DM332" s="13">
        <f t="shared" si="104"/>
        <v>3.8881840681234494</v>
      </c>
      <c r="DN332" s="13">
        <f t="shared" si="105"/>
        <v>3.8781840681234496</v>
      </c>
      <c r="DO332" s="13">
        <f t="shared" si="106"/>
        <v>3.8581840681234492</v>
      </c>
    </row>
    <row r="333" spans="1:119" s="16" customFormat="1" x14ac:dyDescent="0.2">
      <c r="A333" s="12">
        <v>47361</v>
      </c>
      <c r="B333" s="16" t="s">
        <v>73</v>
      </c>
      <c r="C333" s="43">
        <f t="shared" si="107"/>
        <v>2.4373</v>
      </c>
      <c r="D333" s="43">
        <f t="shared" si="1"/>
        <v>2.6583000000000001</v>
      </c>
      <c r="E333" s="43">
        <f t="shared" si="2"/>
        <v>2.9230999999999998</v>
      </c>
      <c r="F333" s="43">
        <f t="shared" si="3"/>
        <v>3.2069999999999999</v>
      </c>
      <c r="G333" s="43">
        <f t="shared" si="4"/>
        <v>3.7984</v>
      </c>
      <c r="H333" s="43">
        <f t="shared" si="5"/>
        <v>2.1181000000000001</v>
      </c>
      <c r="I333" s="43">
        <f t="shared" si="6"/>
        <v>2.2667000000000002</v>
      </c>
      <c r="J333" s="43">
        <f t="shared" si="7"/>
        <v>2.6128</v>
      </c>
      <c r="K333" s="43">
        <f t="shared" si="8"/>
        <v>2.3365</v>
      </c>
      <c r="L333" s="43">
        <f t="shared" si="9"/>
        <v>2.5684</v>
      </c>
      <c r="M333" s="43">
        <f t="shared" si="10"/>
        <v>2.7635999999999998</v>
      </c>
      <c r="N333" s="43">
        <f t="shared" si="11"/>
        <v>2.911</v>
      </c>
      <c r="O333" s="43">
        <f t="shared" si="12"/>
        <v>2.8563000000000001</v>
      </c>
      <c r="P333" s="43">
        <f t="shared" si="13"/>
        <v>3.5651999999999999</v>
      </c>
      <c r="Q333" s="43">
        <f t="shared" si="14"/>
        <v>3.2237</v>
      </c>
      <c r="R333" s="43">
        <f t="shared" si="15"/>
        <v>3.6739999999999999</v>
      </c>
      <c r="S333" s="43">
        <f t="shared" si="16"/>
        <v>3.7595999999999998</v>
      </c>
      <c r="T333" s="43">
        <f t="shared" si="17"/>
        <v>3.7212999999999998</v>
      </c>
      <c r="V333" s="16" t="s">
        <v>74</v>
      </c>
      <c r="W333" s="43">
        <f t="shared" si="108"/>
        <v>1.8431</v>
      </c>
      <c r="X333" s="43">
        <f t="shared" si="18"/>
        <v>3.5958999999999999</v>
      </c>
      <c r="Y333" s="43">
        <f t="shared" si="19"/>
        <v>5.2885</v>
      </c>
      <c r="Z333" s="43">
        <f t="shared" si="20"/>
        <v>7.0862999999999996</v>
      </c>
      <c r="AA333" s="43">
        <f t="shared" si="21"/>
        <v>11.5434</v>
      </c>
      <c r="AB333" s="43">
        <f t="shared" si="22"/>
        <v>1.7777000000000001</v>
      </c>
      <c r="AC333" s="43">
        <f t="shared" si="23"/>
        <v>2.7399</v>
      </c>
      <c r="AD333" s="43">
        <f t="shared" si="24"/>
        <v>4.5983999999999998</v>
      </c>
      <c r="AE333" s="43">
        <f t="shared" si="25"/>
        <v>3.6766999999999999</v>
      </c>
      <c r="AF333" s="43">
        <f t="shared" si="26"/>
        <v>5.4546000000000001</v>
      </c>
      <c r="AG333" s="43">
        <f t="shared" si="27"/>
        <v>6.5403000000000002</v>
      </c>
      <c r="AH333" s="43">
        <f t="shared" si="28"/>
        <v>7.391</v>
      </c>
      <c r="AI333" s="43">
        <f t="shared" si="29"/>
        <v>7.2257999999999996</v>
      </c>
      <c r="AJ333" s="43">
        <f t="shared" si="30"/>
        <v>14.8108</v>
      </c>
      <c r="AK333" s="43">
        <f t="shared" si="31"/>
        <v>10.223599999999999</v>
      </c>
      <c r="AL333" s="43">
        <f t="shared" si="32"/>
        <v>17.293299999999999</v>
      </c>
      <c r="AM333" s="43">
        <f t="shared" si="33"/>
        <v>21.2318</v>
      </c>
      <c r="AN333" s="43">
        <f t="shared" si="34"/>
        <v>25.031400000000001</v>
      </c>
      <c r="AP333" s="16" t="s">
        <v>75</v>
      </c>
      <c r="AR333" s="13">
        <f t="shared" si="109"/>
        <v>2.1524315111203491</v>
      </c>
      <c r="AS333" s="13">
        <f t="shared" si="35"/>
        <v>2.2860797822374037</v>
      </c>
      <c r="AT333" s="13">
        <f t="shared" si="36"/>
        <v>2.433416339372898</v>
      </c>
      <c r="AU333" s="13">
        <f t="shared" si="37"/>
        <v>2.5919742116327957</v>
      </c>
      <c r="AV333" s="13">
        <f t="shared" si="38"/>
        <v>2.6664584691903839</v>
      </c>
      <c r="AW333" s="13">
        <f t="shared" si="39"/>
        <v>2.8432517926413543</v>
      </c>
      <c r="AX333" s="13">
        <f t="shared" si="40"/>
        <v>2.978229506460496</v>
      </c>
      <c r="AY333" s="13">
        <f t="shared" si="41"/>
        <v>3.0886227847207515</v>
      </c>
      <c r="AZ333" s="13">
        <f t="shared" si="42"/>
        <v>3.1990160629810074</v>
      </c>
      <c r="BA333" s="13">
        <f t="shared" si="43"/>
        <v>3.2815000959190792</v>
      </c>
      <c r="BB333" s="13">
        <f t="shared" si="44"/>
        <v>3.3559463812347401</v>
      </c>
      <c r="BC333" s="13">
        <f t="shared" si="45"/>
        <v>3.430392666550401</v>
      </c>
      <c r="BD333" s="13">
        <f t="shared" si="46"/>
        <v>3.5048389518660619</v>
      </c>
      <c r="BE333" s="13">
        <f t="shared" si="47"/>
        <v>3.5734920281973812</v>
      </c>
      <c r="BF333" s="13">
        <f t="shared" si="48"/>
        <v>3.6173188157099694</v>
      </c>
      <c r="BG333" s="13">
        <f t="shared" si="49"/>
        <v>3.661145603222558</v>
      </c>
      <c r="BH333" s="13">
        <f t="shared" si="50"/>
        <v>3.6893595328170625</v>
      </c>
      <c r="BI333" s="13">
        <f t="shared" si="51"/>
        <v>3.711093695569379</v>
      </c>
      <c r="BJ333" s="13">
        <f t="shared" si="52"/>
        <v>3.7328278583216958</v>
      </c>
      <c r="BK333" s="13">
        <f t="shared" si="53"/>
        <v>3.7545620210740127</v>
      </c>
      <c r="BL333" s="13">
        <f t="shared" si="54"/>
        <v>3.7518565375302662</v>
      </c>
      <c r="BM333" s="13">
        <f t="shared" si="55"/>
        <v>3.7417765291083271</v>
      </c>
      <c r="BN333" s="13">
        <f t="shared" si="56"/>
        <v>3.7316965206863881</v>
      </c>
      <c r="BO333" s="13">
        <f t="shared" si="57"/>
        <v>3.7314702531593267</v>
      </c>
      <c r="BQ333" s="16" t="s">
        <v>76</v>
      </c>
      <c r="BR333" s="13">
        <f t="shared" si="110"/>
        <v>2.4470825764491106</v>
      </c>
      <c r="BS333" s="13">
        <f t="shared" si="58"/>
        <v>2.4570825764491104</v>
      </c>
      <c r="BT333" s="13">
        <f t="shared" si="59"/>
        <v>2.5831665563669555</v>
      </c>
      <c r="BU333" s="13">
        <f t="shared" si="60"/>
        <v>2.7215197093229349</v>
      </c>
      <c r="BV333" s="13">
        <f t="shared" si="61"/>
        <v>2.8779654141557365</v>
      </c>
      <c r="BW333" s="13">
        <f t="shared" si="62"/>
        <v>3.0354566859494936</v>
      </c>
      <c r="BX333" s="13">
        <f t="shared" si="63"/>
        <v>3.1933719156747133</v>
      </c>
      <c r="BY333" s="13">
        <f t="shared" si="64"/>
        <v>3.3282362702205472</v>
      </c>
      <c r="BZ333" s="13">
        <f t="shared" si="65"/>
        <v>3.4609234434946488</v>
      </c>
      <c r="CA333" s="13">
        <f t="shared" si="66"/>
        <v>3.5936106167687512</v>
      </c>
      <c r="CB333" s="13">
        <f t="shared" si="67"/>
        <v>3.7262977900428531</v>
      </c>
      <c r="CC333" s="13">
        <f t="shared" si="68"/>
        <v>3.8018411649977017</v>
      </c>
      <c r="CD333" s="13">
        <f t="shared" si="69"/>
        <v>3.8701951413636317</v>
      </c>
      <c r="CE333" s="13">
        <f t="shared" si="70"/>
        <v>3.9313597191406426</v>
      </c>
      <c r="CF333" s="13">
        <f t="shared" si="71"/>
        <v>3.989758105596303</v>
      </c>
      <c r="CG333" s="13">
        <f t="shared" si="72"/>
        <v>4.0420325924913492</v>
      </c>
      <c r="CH333" s="13">
        <f t="shared" si="73"/>
        <v>4.0881831798257808</v>
      </c>
      <c r="CI333" s="13">
        <f t="shared" si="74"/>
        <v>4.1250872960159812</v>
      </c>
      <c r="CJ333" s="13">
        <f t="shared" si="75"/>
        <v>4.1526076294903804</v>
      </c>
      <c r="CK333" s="13">
        <f t="shared" si="76"/>
        <v>4.175709438012726</v>
      </c>
      <c r="CL333" s="13">
        <f t="shared" si="77"/>
        <v>4.194392721583017</v>
      </c>
      <c r="CM333" s="13">
        <f t="shared" si="78"/>
        <v>4.2068921225256579</v>
      </c>
      <c r="CN333" s="13">
        <f t="shared" si="79"/>
        <v>4.2130286892334476</v>
      </c>
      <c r="CO333" s="13">
        <f t="shared" si="80"/>
        <v>4.2128024217063862</v>
      </c>
      <c r="CP333" s="13">
        <f t="shared" si="81"/>
        <v>4.2081840681234493</v>
      </c>
      <c r="CQ333" s="13">
        <f t="shared" si="82"/>
        <v>4.1981840681234495</v>
      </c>
      <c r="CR333" s="13">
        <f t="shared" si="83"/>
        <v>4.1981840681234495</v>
      </c>
      <c r="CS333" s="13">
        <f t="shared" si="84"/>
        <v>4.1881840681234479</v>
      </c>
      <c r="CT333" s="13">
        <f t="shared" si="85"/>
        <v>4.1781840681234481</v>
      </c>
      <c r="CU333" s="13">
        <f t="shared" si="86"/>
        <v>4.1781840681234481</v>
      </c>
      <c r="CV333" s="13">
        <f t="shared" si="87"/>
        <v>4.1581840681234485</v>
      </c>
      <c r="CW333" s="13">
        <f t="shared" si="88"/>
        <v>4.138184068123449</v>
      </c>
      <c r="CX333" s="13">
        <f t="shared" si="89"/>
        <v>4.1281840681234492</v>
      </c>
      <c r="CY333" s="13">
        <f t="shared" si="90"/>
        <v>4.1081840681234496</v>
      </c>
      <c r="CZ333" s="13">
        <f t="shared" si="91"/>
        <v>4.098184068123448</v>
      </c>
      <c r="DA333" s="13">
        <f t="shared" si="92"/>
        <v>4.0881840681234483</v>
      </c>
      <c r="DB333" s="13">
        <f t="shared" si="93"/>
        <v>4.0781840681234485</v>
      </c>
      <c r="DC333" s="13">
        <f t="shared" si="94"/>
        <v>4.0681840681234487</v>
      </c>
      <c r="DD333" s="13">
        <f t="shared" si="95"/>
        <v>4.0581840681234489</v>
      </c>
      <c r="DE333" s="13">
        <f t="shared" si="96"/>
        <v>4.0481840681234491</v>
      </c>
      <c r="DF333" s="13">
        <f t="shared" si="97"/>
        <v>4.0181840681234497</v>
      </c>
      <c r="DG333" s="13">
        <f t="shared" si="98"/>
        <v>3.9981840681234488</v>
      </c>
      <c r="DH333" s="13">
        <f t="shared" si="99"/>
        <v>3.9781840681234493</v>
      </c>
      <c r="DI333" s="13">
        <f t="shared" si="100"/>
        <v>3.9581840681234497</v>
      </c>
      <c r="DJ333" s="13">
        <f t="shared" si="101"/>
        <v>3.9381840681234492</v>
      </c>
      <c r="DK333" s="13">
        <f t="shared" si="102"/>
        <v>3.9281840681234486</v>
      </c>
      <c r="DL333" s="13">
        <f t="shared" si="103"/>
        <v>3.908184068123449</v>
      </c>
      <c r="DM333" s="13">
        <f t="shared" si="104"/>
        <v>3.8881840681234494</v>
      </c>
      <c r="DN333" s="13">
        <f t="shared" si="105"/>
        <v>3.8781840681234496</v>
      </c>
      <c r="DO333" s="13">
        <f t="shared" si="106"/>
        <v>3.8581840681234492</v>
      </c>
    </row>
    <row r="334" spans="1:119" s="16" customFormat="1" x14ac:dyDescent="0.2">
      <c r="A334" s="12">
        <v>47391</v>
      </c>
      <c r="B334" s="16" t="s">
        <v>73</v>
      </c>
      <c r="C334" s="43">
        <f t="shared" si="107"/>
        <v>2.4373</v>
      </c>
      <c r="D334" s="43">
        <f t="shared" si="1"/>
        <v>2.6583000000000001</v>
      </c>
      <c r="E334" s="43">
        <f t="shared" si="2"/>
        <v>2.9230999999999998</v>
      </c>
      <c r="F334" s="43">
        <f t="shared" si="3"/>
        <v>3.2069999999999999</v>
      </c>
      <c r="G334" s="43">
        <f t="shared" si="4"/>
        <v>3.7984</v>
      </c>
      <c r="H334" s="43">
        <f t="shared" si="5"/>
        <v>2.1181000000000001</v>
      </c>
      <c r="I334" s="43">
        <f t="shared" si="6"/>
        <v>2.2667000000000002</v>
      </c>
      <c r="J334" s="43">
        <f t="shared" si="7"/>
        <v>2.6128</v>
      </c>
      <c r="K334" s="43">
        <f t="shared" si="8"/>
        <v>2.3365</v>
      </c>
      <c r="L334" s="43">
        <f t="shared" si="9"/>
        <v>2.5684</v>
      </c>
      <c r="M334" s="43">
        <f t="shared" si="10"/>
        <v>2.7635999999999998</v>
      </c>
      <c r="N334" s="43">
        <f t="shared" si="11"/>
        <v>2.911</v>
      </c>
      <c r="O334" s="43">
        <f t="shared" si="12"/>
        <v>2.8563000000000001</v>
      </c>
      <c r="P334" s="43">
        <f t="shared" si="13"/>
        <v>3.5651999999999999</v>
      </c>
      <c r="Q334" s="43">
        <f t="shared" si="14"/>
        <v>3.2237</v>
      </c>
      <c r="R334" s="43">
        <f t="shared" si="15"/>
        <v>3.6739999999999999</v>
      </c>
      <c r="S334" s="43">
        <f t="shared" si="16"/>
        <v>3.7595999999999998</v>
      </c>
      <c r="T334" s="43">
        <f t="shared" si="17"/>
        <v>3.7212999999999998</v>
      </c>
      <c r="V334" s="16" t="s">
        <v>74</v>
      </c>
      <c r="W334" s="43">
        <f t="shared" si="108"/>
        <v>1.8431</v>
      </c>
      <c r="X334" s="43">
        <f t="shared" si="18"/>
        <v>3.5958999999999999</v>
      </c>
      <c r="Y334" s="43">
        <f t="shared" si="19"/>
        <v>5.2885</v>
      </c>
      <c r="Z334" s="43">
        <f t="shared" si="20"/>
        <v>7.0862999999999996</v>
      </c>
      <c r="AA334" s="43">
        <f t="shared" si="21"/>
        <v>11.5434</v>
      </c>
      <c r="AB334" s="43">
        <f t="shared" si="22"/>
        <v>1.7777000000000001</v>
      </c>
      <c r="AC334" s="43">
        <f t="shared" si="23"/>
        <v>2.7399</v>
      </c>
      <c r="AD334" s="43">
        <f t="shared" si="24"/>
        <v>4.5983999999999998</v>
      </c>
      <c r="AE334" s="43">
        <f t="shared" si="25"/>
        <v>3.6766999999999999</v>
      </c>
      <c r="AF334" s="43">
        <f t="shared" si="26"/>
        <v>5.4546000000000001</v>
      </c>
      <c r="AG334" s="43">
        <f t="shared" si="27"/>
        <v>6.5403000000000002</v>
      </c>
      <c r="AH334" s="43">
        <f t="shared" si="28"/>
        <v>7.391</v>
      </c>
      <c r="AI334" s="43">
        <f t="shared" si="29"/>
        <v>7.2257999999999996</v>
      </c>
      <c r="AJ334" s="43">
        <f t="shared" si="30"/>
        <v>14.8108</v>
      </c>
      <c r="AK334" s="43">
        <f t="shared" si="31"/>
        <v>10.223599999999999</v>
      </c>
      <c r="AL334" s="43">
        <f t="shared" si="32"/>
        <v>17.293299999999999</v>
      </c>
      <c r="AM334" s="43">
        <f t="shared" si="33"/>
        <v>21.2318</v>
      </c>
      <c r="AN334" s="43">
        <f t="shared" si="34"/>
        <v>25.031400000000001</v>
      </c>
      <c r="AP334" s="16" t="s">
        <v>75</v>
      </c>
      <c r="AR334" s="13">
        <f t="shared" si="109"/>
        <v>2.1524315111203491</v>
      </c>
      <c r="AS334" s="13">
        <f t="shared" si="35"/>
        <v>2.2860797822374037</v>
      </c>
      <c r="AT334" s="13">
        <f t="shared" si="36"/>
        <v>2.433416339372898</v>
      </c>
      <c r="AU334" s="13">
        <f t="shared" si="37"/>
        <v>2.5919742116327957</v>
      </c>
      <c r="AV334" s="13">
        <f t="shared" si="38"/>
        <v>2.6664584691903839</v>
      </c>
      <c r="AW334" s="13">
        <f t="shared" si="39"/>
        <v>2.8432517926413543</v>
      </c>
      <c r="AX334" s="13">
        <f t="shared" si="40"/>
        <v>2.978229506460496</v>
      </c>
      <c r="AY334" s="13">
        <f t="shared" si="41"/>
        <v>3.0886227847207515</v>
      </c>
      <c r="AZ334" s="13">
        <f t="shared" si="42"/>
        <v>3.1990160629810074</v>
      </c>
      <c r="BA334" s="13">
        <f t="shared" si="43"/>
        <v>3.2815000959190792</v>
      </c>
      <c r="BB334" s="13">
        <f t="shared" si="44"/>
        <v>3.3559463812347401</v>
      </c>
      <c r="BC334" s="13">
        <f t="shared" si="45"/>
        <v>3.430392666550401</v>
      </c>
      <c r="BD334" s="13">
        <f t="shared" si="46"/>
        <v>3.5048389518660619</v>
      </c>
      <c r="BE334" s="13">
        <f t="shared" si="47"/>
        <v>3.5734920281973812</v>
      </c>
      <c r="BF334" s="13">
        <f t="shared" si="48"/>
        <v>3.6173188157099694</v>
      </c>
      <c r="BG334" s="13">
        <f t="shared" si="49"/>
        <v>3.661145603222558</v>
      </c>
      <c r="BH334" s="13">
        <f t="shared" si="50"/>
        <v>3.6893595328170625</v>
      </c>
      <c r="BI334" s="13">
        <f t="shared" si="51"/>
        <v>3.711093695569379</v>
      </c>
      <c r="BJ334" s="13">
        <f t="shared" si="52"/>
        <v>3.7328278583216958</v>
      </c>
      <c r="BK334" s="13">
        <f t="shared" si="53"/>
        <v>3.7545620210740127</v>
      </c>
      <c r="BL334" s="13">
        <f t="shared" si="54"/>
        <v>3.7518565375302662</v>
      </c>
      <c r="BM334" s="13">
        <f t="shared" si="55"/>
        <v>3.7417765291083271</v>
      </c>
      <c r="BN334" s="13">
        <f t="shared" si="56"/>
        <v>3.7316965206863881</v>
      </c>
      <c r="BO334" s="13">
        <f t="shared" si="57"/>
        <v>3.7314702531593267</v>
      </c>
      <c r="BQ334" s="16" t="s">
        <v>76</v>
      </c>
      <c r="BR334" s="13">
        <f t="shared" si="110"/>
        <v>2.4470825764491106</v>
      </c>
      <c r="BS334" s="13">
        <f t="shared" si="58"/>
        <v>2.4570825764491104</v>
      </c>
      <c r="BT334" s="13">
        <f t="shared" si="59"/>
        <v>2.5831665563669555</v>
      </c>
      <c r="BU334" s="13">
        <f t="shared" si="60"/>
        <v>2.7215197093229349</v>
      </c>
      <c r="BV334" s="13">
        <f t="shared" si="61"/>
        <v>2.8779654141557365</v>
      </c>
      <c r="BW334" s="13">
        <f t="shared" si="62"/>
        <v>3.0354566859494936</v>
      </c>
      <c r="BX334" s="13">
        <f t="shared" si="63"/>
        <v>3.1933719156747133</v>
      </c>
      <c r="BY334" s="13">
        <f t="shared" si="64"/>
        <v>3.3282362702205472</v>
      </c>
      <c r="BZ334" s="13">
        <f t="shared" si="65"/>
        <v>3.4609234434946488</v>
      </c>
      <c r="CA334" s="13">
        <f t="shared" si="66"/>
        <v>3.5936106167687512</v>
      </c>
      <c r="CB334" s="13">
        <f t="shared" si="67"/>
        <v>3.7262977900428531</v>
      </c>
      <c r="CC334" s="13">
        <f t="shared" si="68"/>
        <v>3.8018411649977017</v>
      </c>
      <c r="CD334" s="13">
        <f t="shared" si="69"/>
        <v>3.8701951413636317</v>
      </c>
      <c r="CE334" s="13">
        <f t="shared" si="70"/>
        <v>3.9313597191406426</v>
      </c>
      <c r="CF334" s="13">
        <f t="shared" si="71"/>
        <v>3.989758105596303</v>
      </c>
      <c r="CG334" s="13">
        <f t="shared" si="72"/>
        <v>4.0420325924913492</v>
      </c>
      <c r="CH334" s="13">
        <f t="shared" si="73"/>
        <v>4.0881831798257808</v>
      </c>
      <c r="CI334" s="13">
        <f t="shared" si="74"/>
        <v>4.1250872960159812</v>
      </c>
      <c r="CJ334" s="13">
        <f t="shared" si="75"/>
        <v>4.1526076294903804</v>
      </c>
      <c r="CK334" s="13">
        <f t="shared" si="76"/>
        <v>4.175709438012726</v>
      </c>
      <c r="CL334" s="13">
        <f t="shared" si="77"/>
        <v>4.194392721583017</v>
      </c>
      <c r="CM334" s="13">
        <f t="shared" si="78"/>
        <v>4.2068921225256579</v>
      </c>
      <c r="CN334" s="13">
        <f t="shared" si="79"/>
        <v>4.2130286892334476</v>
      </c>
      <c r="CO334" s="13">
        <f t="shared" si="80"/>
        <v>4.2128024217063862</v>
      </c>
      <c r="CP334" s="13">
        <f t="shared" si="81"/>
        <v>4.2081840681234493</v>
      </c>
      <c r="CQ334" s="13">
        <f t="shared" si="82"/>
        <v>4.1981840681234495</v>
      </c>
      <c r="CR334" s="13">
        <f t="shared" si="83"/>
        <v>4.1981840681234495</v>
      </c>
      <c r="CS334" s="13">
        <f t="shared" si="84"/>
        <v>4.1881840681234479</v>
      </c>
      <c r="CT334" s="13">
        <f t="shared" si="85"/>
        <v>4.1781840681234481</v>
      </c>
      <c r="CU334" s="13">
        <f t="shared" si="86"/>
        <v>4.1781840681234481</v>
      </c>
      <c r="CV334" s="13">
        <f t="shared" si="87"/>
        <v>4.1581840681234485</v>
      </c>
      <c r="CW334" s="13">
        <f t="shared" si="88"/>
        <v>4.138184068123449</v>
      </c>
      <c r="CX334" s="13">
        <f t="shared" si="89"/>
        <v>4.1281840681234492</v>
      </c>
      <c r="CY334" s="13">
        <f t="shared" si="90"/>
        <v>4.1081840681234496</v>
      </c>
      <c r="CZ334" s="13">
        <f t="shared" si="91"/>
        <v>4.098184068123448</v>
      </c>
      <c r="DA334" s="13">
        <f t="shared" si="92"/>
        <v>4.0881840681234483</v>
      </c>
      <c r="DB334" s="13">
        <f t="shared" si="93"/>
        <v>4.0781840681234485</v>
      </c>
      <c r="DC334" s="13">
        <f t="shared" si="94"/>
        <v>4.0681840681234487</v>
      </c>
      <c r="DD334" s="13">
        <f t="shared" si="95"/>
        <v>4.0581840681234489</v>
      </c>
      <c r="DE334" s="13">
        <f t="shared" si="96"/>
        <v>4.0481840681234491</v>
      </c>
      <c r="DF334" s="13">
        <f t="shared" si="97"/>
        <v>4.0181840681234497</v>
      </c>
      <c r="DG334" s="13">
        <f t="shared" si="98"/>
        <v>3.9981840681234488</v>
      </c>
      <c r="DH334" s="13">
        <f t="shared" si="99"/>
        <v>3.9781840681234493</v>
      </c>
      <c r="DI334" s="13">
        <f t="shared" si="100"/>
        <v>3.9581840681234497</v>
      </c>
      <c r="DJ334" s="13">
        <f t="shared" si="101"/>
        <v>3.9381840681234492</v>
      </c>
      <c r="DK334" s="13">
        <f t="shared" si="102"/>
        <v>3.9281840681234486</v>
      </c>
      <c r="DL334" s="13">
        <f t="shared" si="103"/>
        <v>3.908184068123449</v>
      </c>
      <c r="DM334" s="13">
        <f t="shared" si="104"/>
        <v>3.8881840681234494</v>
      </c>
      <c r="DN334" s="13">
        <f t="shared" si="105"/>
        <v>3.8781840681234496</v>
      </c>
      <c r="DO334" s="13">
        <f t="shared" si="106"/>
        <v>3.8581840681234492</v>
      </c>
    </row>
    <row r="335" spans="1:119" s="16" customFormat="1" x14ac:dyDescent="0.2">
      <c r="A335" s="12">
        <v>47422</v>
      </c>
      <c r="B335" s="16" t="s">
        <v>73</v>
      </c>
      <c r="C335" s="43">
        <f t="shared" si="107"/>
        <v>2.4373</v>
      </c>
      <c r="D335" s="43">
        <f t="shared" si="1"/>
        <v>2.6583000000000001</v>
      </c>
      <c r="E335" s="43">
        <f t="shared" si="2"/>
        <v>2.9230999999999998</v>
      </c>
      <c r="F335" s="43">
        <f t="shared" si="3"/>
        <v>3.2069999999999999</v>
      </c>
      <c r="G335" s="43">
        <f t="shared" si="4"/>
        <v>3.7984</v>
      </c>
      <c r="H335" s="43">
        <f t="shared" si="5"/>
        <v>2.1181000000000001</v>
      </c>
      <c r="I335" s="43">
        <f t="shared" si="6"/>
        <v>2.2667000000000002</v>
      </c>
      <c r="J335" s="43">
        <f t="shared" si="7"/>
        <v>2.6128</v>
      </c>
      <c r="K335" s="43">
        <f t="shared" si="8"/>
        <v>2.3365</v>
      </c>
      <c r="L335" s="43">
        <f t="shared" si="9"/>
        <v>2.5684</v>
      </c>
      <c r="M335" s="43">
        <f t="shared" si="10"/>
        <v>2.7635999999999998</v>
      </c>
      <c r="N335" s="43">
        <f t="shared" si="11"/>
        <v>2.911</v>
      </c>
      <c r="O335" s="43">
        <f t="shared" si="12"/>
        <v>2.8563000000000001</v>
      </c>
      <c r="P335" s="43">
        <f t="shared" si="13"/>
        <v>3.5651999999999999</v>
      </c>
      <c r="Q335" s="43">
        <f t="shared" si="14"/>
        <v>3.2237</v>
      </c>
      <c r="R335" s="43">
        <f t="shared" si="15"/>
        <v>3.6739999999999999</v>
      </c>
      <c r="S335" s="43">
        <f t="shared" si="16"/>
        <v>3.7595999999999998</v>
      </c>
      <c r="T335" s="43">
        <f t="shared" si="17"/>
        <v>3.7212999999999998</v>
      </c>
      <c r="V335" s="16" t="s">
        <v>74</v>
      </c>
      <c r="W335" s="43">
        <f t="shared" si="108"/>
        <v>1.8431</v>
      </c>
      <c r="X335" s="43">
        <f t="shared" si="18"/>
        <v>3.5958999999999999</v>
      </c>
      <c r="Y335" s="43">
        <f t="shared" si="19"/>
        <v>5.2885</v>
      </c>
      <c r="Z335" s="43">
        <f t="shared" si="20"/>
        <v>7.0862999999999996</v>
      </c>
      <c r="AA335" s="43">
        <f t="shared" si="21"/>
        <v>11.5434</v>
      </c>
      <c r="AB335" s="43">
        <f t="shared" si="22"/>
        <v>1.7777000000000001</v>
      </c>
      <c r="AC335" s="43">
        <f t="shared" si="23"/>
        <v>2.7399</v>
      </c>
      <c r="AD335" s="43">
        <f t="shared" si="24"/>
        <v>4.5983999999999998</v>
      </c>
      <c r="AE335" s="43">
        <f t="shared" si="25"/>
        <v>3.6766999999999999</v>
      </c>
      <c r="AF335" s="43">
        <f t="shared" si="26"/>
        <v>5.4546000000000001</v>
      </c>
      <c r="AG335" s="43">
        <f t="shared" si="27"/>
        <v>6.5403000000000002</v>
      </c>
      <c r="AH335" s="43">
        <f t="shared" si="28"/>
        <v>7.391</v>
      </c>
      <c r="AI335" s="43">
        <f t="shared" si="29"/>
        <v>7.2257999999999996</v>
      </c>
      <c r="AJ335" s="43">
        <f t="shared" si="30"/>
        <v>14.8108</v>
      </c>
      <c r="AK335" s="43">
        <f t="shared" si="31"/>
        <v>10.223599999999999</v>
      </c>
      <c r="AL335" s="43">
        <f t="shared" si="32"/>
        <v>17.293299999999999</v>
      </c>
      <c r="AM335" s="43">
        <f t="shared" si="33"/>
        <v>21.2318</v>
      </c>
      <c r="AN335" s="43">
        <f t="shared" si="34"/>
        <v>25.031400000000001</v>
      </c>
      <c r="AP335" s="16" t="s">
        <v>75</v>
      </c>
      <c r="AR335" s="13">
        <f t="shared" si="109"/>
        <v>2.1524315111203491</v>
      </c>
      <c r="AS335" s="13">
        <f t="shared" si="35"/>
        <v>2.2860797822374037</v>
      </c>
      <c r="AT335" s="13">
        <f t="shared" si="36"/>
        <v>2.433416339372898</v>
      </c>
      <c r="AU335" s="13">
        <f t="shared" si="37"/>
        <v>2.5919742116327957</v>
      </c>
      <c r="AV335" s="13">
        <f t="shared" si="38"/>
        <v>2.6664584691903839</v>
      </c>
      <c r="AW335" s="13">
        <f t="shared" si="39"/>
        <v>2.8432517926413543</v>
      </c>
      <c r="AX335" s="13">
        <f t="shared" si="40"/>
        <v>2.978229506460496</v>
      </c>
      <c r="AY335" s="13">
        <f t="shared" si="41"/>
        <v>3.0886227847207515</v>
      </c>
      <c r="AZ335" s="13">
        <f t="shared" si="42"/>
        <v>3.1990160629810074</v>
      </c>
      <c r="BA335" s="13">
        <f t="shared" si="43"/>
        <v>3.2815000959190792</v>
      </c>
      <c r="BB335" s="13">
        <f t="shared" si="44"/>
        <v>3.3559463812347401</v>
      </c>
      <c r="BC335" s="13">
        <f t="shared" si="45"/>
        <v>3.430392666550401</v>
      </c>
      <c r="BD335" s="13">
        <f t="shared" si="46"/>
        <v>3.5048389518660619</v>
      </c>
      <c r="BE335" s="13">
        <f t="shared" si="47"/>
        <v>3.5734920281973812</v>
      </c>
      <c r="BF335" s="13">
        <f t="shared" si="48"/>
        <v>3.6173188157099694</v>
      </c>
      <c r="BG335" s="13">
        <f t="shared" si="49"/>
        <v>3.661145603222558</v>
      </c>
      <c r="BH335" s="13">
        <f t="shared" si="50"/>
        <v>3.6893595328170625</v>
      </c>
      <c r="BI335" s="13">
        <f t="shared" si="51"/>
        <v>3.711093695569379</v>
      </c>
      <c r="BJ335" s="13">
        <f t="shared" si="52"/>
        <v>3.7328278583216958</v>
      </c>
      <c r="BK335" s="13">
        <f t="shared" si="53"/>
        <v>3.7545620210740127</v>
      </c>
      <c r="BL335" s="13">
        <f t="shared" si="54"/>
        <v>3.7518565375302662</v>
      </c>
      <c r="BM335" s="13">
        <f t="shared" si="55"/>
        <v>3.7417765291083271</v>
      </c>
      <c r="BN335" s="13">
        <f t="shared" si="56"/>
        <v>3.7316965206863881</v>
      </c>
      <c r="BO335" s="13">
        <f t="shared" si="57"/>
        <v>3.7314702531593267</v>
      </c>
      <c r="BQ335" s="16" t="s">
        <v>76</v>
      </c>
      <c r="BR335" s="13">
        <f t="shared" si="110"/>
        <v>2.4470825764491106</v>
      </c>
      <c r="BS335" s="13">
        <f t="shared" si="58"/>
        <v>2.4570825764491104</v>
      </c>
      <c r="BT335" s="13">
        <f t="shared" si="59"/>
        <v>2.5831665563669555</v>
      </c>
      <c r="BU335" s="13">
        <f t="shared" si="60"/>
        <v>2.7215197093229349</v>
      </c>
      <c r="BV335" s="13">
        <f t="shared" si="61"/>
        <v>2.8779654141557365</v>
      </c>
      <c r="BW335" s="13">
        <f t="shared" si="62"/>
        <v>3.0354566859494936</v>
      </c>
      <c r="BX335" s="13">
        <f t="shared" si="63"/>
        <v>3.1933719156747133</v>
      </c>
      <c r="BY335" s="13">
        <f t="shared" si="64"/>
        <v>3.3282362702205472</v>
      </c>
      <c r="BZ335" s="13">
        <f t="shared" si="65"/>
        <v>3.4609234434946488</v>
      </c>
      <c r="CA335" s="13">
        <f t="shared" si="66"/>
        <v>3.5936106167687512</v>
      </c>
      <c r="CB335" s="13">
        <f t="shared" si="67"/>
        <v>3.7262977900428531</v>
      </c>
      <c r="CC335" s="13">
        <f t="shared" si="68"/>
        <v>3.8018411649977017</v>
      </c>
      <c r="CD335" s="13">
        <f t="shared" si="69"/>
        <v>3.8701951413636317</v>
      </c>
      <c r="CE335" s="13">
        <f t="shared" si="70"/>
        <v>3.9313597191406426</v>
      </c>
      <c r="CF335" s="13">
        <f t="shared" si="71"/>
        <v>3.989758105596303</v>
      </c>
      <c r="CG335" s="13">
        <f t="shared" si="72"/>
        <v>4.0420325924913492</v>
      </c>
      <c r="CH335" s="13">
        <f t="shared" si="73"/>
        <v>4.0881831798257808</v>
      </c>
      <c r="CI335" s="13">
        <f t="shared" si="74"/>
        <v>4.1250872960159812</v>
      </c>
      <c r="CJ335" s="13">
        <f t="shared" si="75"/>
        <v>4.1526076294903804</v>
      </c>
      <c r="CK335" s="13">
        <f t="shared" si="76"/>
        <v>4.175709438012726</v>
      </c>
      <c r="CL335" s="13">
        <f t="shared" si="77"/>
        <v>4.194392721583017</v>
      </c>
      <c r="CM335" s="13">
        <f t="shared" si="78"/>
        <v>4.2068921225256579</v>
      </c>
      <c r="CN335" s="13">
        <f t="shared" si="79"/>
        <v>4.2130286892334476</v>
      </c>
      <c r="CO335" s="13">
        <f t="shared" si="80"/>
        <v>4.2128024217063862</v>
      </c>
      <c r="CP335" s="13">
        <f t="shared" si="81"/>
        <v>4.2081840681234493</v>
      </c>
      <c r="CQ335" s="13">
        <f t="shared" si="82"/>
        <v>4.1981840681234495</v>
      </c>
      <c r="CR335" s="13">
        <f t="shared" si="83"/>
        <v>4.1981840681234495</v>
      </c>
      <c r="CS335" s="13">
        <f t="shared" si="84"/>
        <v>4.1881840681234479</v>
      </c>
      <c r="CT335" s="13">
        <f t="shared" si="85"/>
        <v>4.1781840681234481</v>
      </c>
      <c r="CU335" s="13">
        <f t="shared" si="86"/>
        <v>4.1781840681234481</v>
      </c>
      <c r="CV335" s="13">
        <f t="shared" si="87"/>
        <v>4.1581840681234485</v>
      </c>
      <c r="CW335" s="13">
        <f t="shared" si="88"/>
        <v>4.138184068123449</v>
      </c>
      <c r="CX335" s="13">
        <f t="shared" si="89"/>
        <v>4.1281840681234492</v>
      </c>
      <c r="CY335" s="13">
        <f t="shared" si="90"/>
        <v>4.1081840681234496</v>
      </c>
      <c r="CZ335" s="13">
        <f t="shared" si="91"/>
        <v>4.098184068123448</v>
      </c>
      <c r="DA335" s="13">
        <f t="shared" si="92"/>
        <v>4.0881840681234483</v>
      </c>
      <c r="DB335" s="13">
        <f t="shared" si="93"/>
        <v>4.0781840681234485</v>
      </c>
      <c r="DC335" s="13">
        <f t="shared" si="94"/>
        <v>4.0681840681234487</v>
      </c>
      <c r="DD335" s="13">
        <f t="shared" si="95"/>
        <v>4.0581840681234489</v>
      </c>
      <c r="DE335" s="13">
        <f t="shared" si="96"/>
        <v>4.0481840681234491</v>
      </c>
      <c r="DF335" s="13">
        <f t="shared" si="97"/>
        <v>4.0181840681234497</v>
      </c>
      <c r="DG335" s="13">
        <f t="shared" si="98"/>
        <v>3.9981840681234488</v>
      </c>
      <c r="DH335" s="13">
        <f t="shared" si="99"/>
        <v>3.9781840681234493</v>
      </c>
      <c r="DI335" s="13">
        <f t="shared" si="100"/>
        <v>3.9581840681234497</v>
      </c>
      <c r="DJ335" s="13">
        <f t="shared" si="101"/>
        <v>3.9381840681234492</v>
      </c>
      <c r="DK335" s="13">
        <f t="shared" si="102"/>
        <v>3.9281840681234486</v>
      </c>
      <c r="DL335" s="13">
        <f t="shared" si="103"/>
        <v>3.908184068123449</v>
      </c>
      <c r="DM335" s="13">
        <f t="shared" si="104"/>
        <v>3.8881840681234494</v>
      </c>
      <c r="DN335" s="13">
        <f t="shared" si="105"/>
        <v>3.8781840681234496</v>
      </c>
      <c r="DO335" s="13">
        <f t="shared" si="106"/>
        <v>3.8581840681234492</v>
      </c>
    </row>
    <row r="336" spans="1:119" s="16" customFormat="1" x14ac:dyDescent="0.2">
      <c r="A336" s="12">
        <v>47452</v>
      </c>
      <c r="B336" s="16" t="s">
        <v>73</v>
      </c>
      <c r="C336" s="43">
        <f t="shared" si="107"/>
        <v>2.4373</v>
      </c>
      <c r="D336" s="43">
        <f t="shared" si="1"/>
        <v>2.6583000000000001</v>
      </c>
      <c r="E336" s="43">
        <f t="shared" si="2"/>
        <v>2.9230999999999998</v>
      </c>
      <c r="F336" s="43">
        <f t="shared" si="3"/>
        <v>3.2069999999999999</v>
      </c>
      <c r="G336" s="43">
        <f t="shared" si="4"/>
        <v>3.7984</v>
      </c>
      <c r="H336" s="43">
        <f t="shared" si="5"/>
        <v>2.1181000000000001</v>
      </c>
      <c r="I336" s="43">
        <f t="shared" si="6"/>
        <v>2.2667000000000002</v>
      </c>
      <c r="J336" s="43">
        <f t="shared" si="7"/>
        <v>2.6128</v>
      </c>
      <c r="K336" s="43">
        <f t="shared" si="8"/>
        <v>2.3365</v>
      </c>
      <c r="L336" s="43">
        <f t="shared" si="9"/>
        <v>2.5684</v>
      </c>
      <c r="M336" s="43">
        <f t="shared" si="10"/>
        <v>2.7635999999999998</v>
      </c>
      <c r="N336" s="43">
        <f t="shared" si="11"/>
        <v>2.911</v>
      </c>
      <c r="O336" s="43">
        <f t="shared" si="12"/>
        <v>2.8563000000000001</v>
      </c>
      <c r="P336" s="43">
        <f t="shared" si="13"/>
        <v>3.5651999999999999</v>
      </c>
      <c r="Q336" s="43">
        <f t="shared" si="14"/>
        <v>3.2237</v>
      </c>
      <c r="R336" s="43">
        <f t="shared" si="15"/>
        <v>3.6739999999999999</v>
      </c>
      <c r="S336" s="43">
        <f t="shared" si="16"/>
        <v>3.7595999999999998</v>
      </c>
      <c r="T336" s="43">
        <f t="shared" si="17"/>
        <v>3.7212999999999998</v>
      </c>
      <c r="V336" s="16" t="s">
        <v>74</v>
      </c>
      <c r="W336" s="43">
        <f t="shared" si="108"/>
        <v>1.8431</v>
      </c>
      <c r="X336" s="43">
        <f t="shared" si="18"/>
        <v>3.5958999999999999</v>
      </c>
      <c r="Y336" s="43">
        <f t="shared" si="19"/>
        <v>5.2885</v>
      </c>
      <c r="Z336" s="43">
        <f t="shared" si="20"/>
        <v>7.0862999999999996</v>
      </c>
      <c r="AA336" s="43">
        <f t="shared" si="21"/>
        <v>11.5434</v>
      </c>
      <c r="AB336" s="43">
        <f t="shared" si="22"/>
        <v>1.7777000000000001</v>
      </c>
      <c r="AC336" s="43">
        <f t="shared" si="23"/>
        <v>2.7399</v>
      </c>
      <c r="AD336" s="43">
        <f t="shared" si="24"/>
        <v>4.5983999999999998</v>
      </c>
      <c r="AE336" s="43">
        <f t="shared" si="25"/>
        <v>3.6766999999999999</v>
      </c>
      <c r="AF336" s="43">
        <f t="shared" si="26"/>
        <v>5.4546000000000001</v>
      </c>
      <c r="AG336" s="43">
        <f t="shared" si="27"/>
        <v>6.5403000000000002</v>
      </c>
      <c r="AH336" s="43">
        <f t="shared" si="28"/>
        <v>7.391</v>
      </c>
      <c r="AI336" s="43">
        <f t="shared" si="29"/>
        <v>7.2257999999999996</v>
      </c>
      <c r="AJ336" s="43">
        <f t="shared" si="30"/>
        <v>14.8108</v>
      </c>
      <c r="AK336" s="43">
        <f t="shared" si="31"/>
        <v>10.223599999999999</v>
      </c>
      <c r="AL336" s="43">
        <f t="shared" si="32"/>
        <v>17.293299999999999</v>
      </c>
      <c r="AM336" s="43">
        <f t="shared" si="33"/>
        <v>21.2318</v>
      </c>
      <c r="AN336" s="43">
        <f t="shared" si="34"/>
        <v>25.031400000000001</v>
      </c>
      <c r="AP336" s="16" t="s">
        <v>75</v>
      </c>
      <c r="AR336" s="13">
        <f t="shared" si="109"/>
        <v>2.1524315111203491</v>
      </c>
      <c r="AS336" s="13">
        <f t="shared" si="35"/>
        <v>2.2860797822374037</v>
      </c>
      <c r="AT336" s="13">
        <f t="shared" si="36"/>
        <v>2.433416339372898</v>
      </c>
      <c r="AU336" s="13">
        <f t="shared" si="37"/>
        <v>2.5919742116327957</v>
      </c>
      <c r="AV336" s="13">
        <f t="shared" si="38"/>
        <v>2.6664584691903839</v>
      </c>
      <c r="AW336" s="13">
        <f t="shared" si="39"/>
        <v>2.8432517926413543</v>
      </c>
      <c r="AX336" s="13">
        <f t="shared" si="40"/>
        <v>2.978229506460496</v>
      </c>
      <c r="AY336" s="13">
        <f t="shared" si="41"/>
        <v>3.0886227847207515</v>
      </c>
      <c r="AZ336" s="13">
        <f t="shared" si="42"/>
        <v>3.1990160629810074</v>
      </c>
      <c r="BA336" s="13">
        <f t="shared" si="43"/>
        <v>3.2815000959190792</v>
      </c>
      <c r="BB336" s="13">
        <f t="shared" si="44"/>
        <v>3.3559463812347401</v>
      </c>
      <c r="BC336" s="13">
        <f t="shared" si="45"/>
        <v>3.430392666550401</v>
      </c>
      <c r="BD336" s="13">
        <f t="shared" si="46"/>
        <v>3.5048389518660619</v>
      </c>
      <c r="BE336" s="13">
        <f t="shared" si="47"/>
        <v>3.5734920281973812</v>
      </c>
      <c r="BF336" s="13">
        <f t="shared" si="48"/>
        <v>3.6173188157099694</v>
      </c>
      <c r="BG336" s="13">
        <f t="shared" si="49"/>
        <v>3.661145603222558</v>
      </c>
      <c r="BH336" s="13">
        <f t="shared" si="50"/>
        <v>3.6893595328170625</v>
      </c>
      <c r="BI336" s="13">
        <f t="shared" si="51"/>
        <v>3.711093695569379</v>
      </c>
      <c r="BJ336" s="13">
        <f t="shared" si="52"/>
        <v>3.7328278583216958</v>
      </c>
      <c r="BK336" s="13">
        <f t="shared" si="53"/>
        <v>3.7545620210740127</v>
      </c>
      <c r="BL336" s="13">
        <f t="shared" si="54"/>
        <v>3.7518565375302662</v>
      </c>
      <c r="BM336" s="13">
        <f t="shared" si="55"/>
        <v>3.7417765291083271</v>
      </c>
      <c r="BN336" s="13">
        <f t="shared" si="56"/>
        <v>3.7316965206863881</v>
      </c>
      <c r="BO336" s="13">
        <f t="shared" si="57"/>
        <v>3.7314702531593267</v>
      </c>
      <c r="BQ336" s="16" t="s">
        <v>76</v>
      </c>
      <c r="BR336" s="13">
        <f t="shared" si="110"/>
        <v>2.4470825764491106</v>
      </c>
      <c r="BS336" s="13">
        <f t="shared" si="58"/>
        <v>2.4570825764491104</v>
      </c>
      <c r="BT336" s="13">
        <f t="shared" si="59"/>
        <v>2.5831665563669555</v>
      </c>
      <c r="BU336" s="13">
        <f t="shared" si="60"/>
        <v>2.7215197093229349</v>
      </c>
      <c r="BV336" s="13">
        <f t="shared" si="61"/>
        <v>2.8779654141557365</v>
      </c>
      <c r="BW336" s="13">
        <f t="shared" si="62"/>
        <v>3.0354566859494936</v>
      </c>
      <c r="BX336" s="13">
        <f t="shared" si="63"/>
        <v>3.1933719156747133</v>
      </c>
      <c r="BY336" s="13">
        <f t="shared" si="64"/>
        <v>3.3282362702205472</v>
      </c>
      <c r="BZ336" s="13">
        <f t="shared" si="65"/>
        <v>3.4609234434946488</v>
      </c>
      <c r="CA336" s="13">
        <f t="shared" si="66"/>
        <v>3.5936106167687512</v>
      </c>
      <c r="CB336" s="13">
        <f t="shared" si="67"/>
        <v>3.7262977900428531</v>
      </c>
      <c r="CC336" s="13">
        <f t="shared" si="68"/>
        <v>3.8018411649977017</v>
      </c>
      <c r="CD336" s="13">
        <f t="shared" si="69"/>
        <v>3.8701951413636317</v>
      </c>
      <c r="CE336" s="13">
        <f t="shared" si="70"/>
        <v>3.9313597191406426</v>
      </c>
      <c r="CF336" s="13">
        <f t="shared" si="71"/>
        <v>3.989758105596303</v>
      </c>
      <c r="CG336" s="13">
        <f t="shared" si="72"/>
        <v>4.0420325924913492</v>
      </c>
      <c r="CH336" s="13">
        <f t="shared" si="73"/>
        <v>4.0881831798257808</v>
      </c>
      <c r="CI336" s="13">
        <f t="shared" si="74"/>
        <v>4.1250872960159812</v>
      </c>
      <c r="CJ336" s="13">
        <f t="shared" si="75"/>
        <v>4.1526076294903804</v>
      </c>
      <c r="CK336" s="13">
        <f t="shared" si="76"/>
        <v>4.175709438012726</v>
      </c>
      <c r="CL336" s="13">
        <f t="shared" si="77"/>
        <v>4.194392721583017</v>
      </c>
      <c r="CM336" s="13">
        <f t="shared" si="78"/>
        <v>4.2068921225256579</v>
      </c>
      <c r="CN336" s="13">
        <f t="shared" si="79"/>
        <v>4.2130286892334476</v>
      </c>
      <c r="CO336" s="13">
        <f t="shared" si="80"/>
        <v>4.2128024217063862</v>
      </c>
      <c r="CP336" s="13">
        <f t="shared" si="81"/>
        <v>4.2081840681234493</v>
      </c>
      <c r="CQ336" s="13">
        <f t="shared" si="82"/>
        <v>4.1981840681234495</v>
      </c>
      <c r="CR336" s="13">
        <f t="shared" si="83"/>
        <v>4.1981840681234495</v>
      </c>
      <c r="CS336" s="13">
        <f t="shared" si="84"/>
        <v>4.1881840681234479</v>
      </c>
      <c r="CT336" s="13">
        <f t="shared" si="85"/>
        <v>4.1781840681234481</v>
      </c>
      <c r="CU336" s="13">
        <f t="shared" si="86"/>
        <v>4.1781840681234481</v>
      </c>
      <c r="CV336" s="13">
        <f t="shared" si="87"/>
        <v>4.1581840681234485</v>
      </c>
      <c r="CW336" s="13">
        <f t="shared" si="88"/>
        <v>4.138184068123449</v>
      </c>
      <c r="CX336" s="13">
        <f t="shared" si="89"/>
        <v>4.1281840681234492</v>
      </c>
      <c r="CY336" s="13">
        <f t="shared" si="90"/>
        <v>4.1081840681234496</v>
      </c>
      <c r="CZ336" s="13">
        <f t="shared" si="91"/>
        <v>4.098184068123448</v>
      </c>
      <c r="DA336" s="13">
        <f t="shared" si="92"/>
        <v>4.0881840681234483</v>
      </c>
      <c r="DB336" s="13">
        <f t="shared" si="93"/>
        <v>4.0781840681234485</v>
      </c>
      <c r="DC336" s="13">
        <f t="shared" si="94"/>
        <v>4.0681840681234487</v>
      </c>
      <c r="DD336" s="13">
        <f t="shared" si="95"/>
        <v>4.0581840681234489</v>
      </c>
      <c r="DE336" s="13">
        <f t="shared" si="96"/>
        <v>4.0481840681234491</v>
      </c>
      <c r="DF336" s="13">
        <f t="shared" si="97"/>
        <v>4.0181840681234497</v>
      </c>
      <c r="DG336" s="13">
        <f t="shared" si="98"/>
        <v>3.9981840681234488</v>
      </c>
      <c r="DH336" s="13">
        <f t="shared" si="99"/>
        <v>3.9781840681234493</v>
      </c>
      <c r="DI336" s="13">
        <f t="shared" si="100"/>
        <v>3.9581840681234497</v>
      </c>
      <c r="DJ336" s="13">
        <f t="shared" si="101"/>
        <v>3.9381840681234492</v>
      </c>
      <c r="DK336" s="13">
        <f t="shared" si="102"/>
        <v>3.9281840681234486</v>
      </c>
      <c r="DL336" s="13">
        <f t="shared" si="103"/>
        <v>3.908184068123449</v>
      </c>
      <c r="DM336" s="13">
        <f t="shared" si="104"/>
        <v>3.8881840681234494</v>
      </c>
      <c r="DN336" s="13">
        <f t="shared" si="105"/>
        <v>3.8781840681234496</v>
      </c>
      <c r="DO336" s="13">
        <f t="shared" si="106"/>
        <v>3.8581840681234492</v>
      </c>
    </row>
    <row r="337" spans="1:119" s="16" customFormat="1" x14ac:dyDescent="0.2">
      <c r="A337" s="12">
        <v>47483</v>
      </c>
      <c r="B337" s="16" t="s">
        <v>73</v>
      </c>
      <c r="C337" s="43">
        <f t="shared" si="107"/>
        <v>2.4373</v>
      </c>
      <c r="D337" s="43">
        <f t="shared" si="1"/>
        <v>2.6583000000000001</v>
      </c>
      <c r="E337" s="43">
        <f t="shared" si="2"/>
        <v>2.9230999999999998</v>
      </c>
      <c r="F337" s="43">
        <f t="shared" si="3"/>
        <v>3.2069999999999999</v>
      </c>
      <c r="G337" s="43">
        <f t="shared" si="4"/>
        <v>3.7984</v>
      </c>
      <c r="H337" s="43">
        <f t="shared" si="5"/>
        <v>2.1181000000000001</v>
      </c>
      <c r="I337" s="43">
        <f t="shared" si="6"/>
        <v>2.2667000000000002</v>
      </c>
      <c r="J337" s="43">
        <f t="shared" si="7"/>
        <v>2.6128</v>
      </c>
      <c r="K337" s="43">
        <f t="shared" si="8"/>
        <v>2.3365</v>
      </c>
      <c r="L337" s="43">
        <f t="shared" si="9"/>
        <v>2.5684</v>
      </c>
      <c r="M337" s="43">
        <f t="shared" si="10"/>
        <v>2.7635999999999998</v>
      </c>
      <c r="N337" s="43">
        <f t="shared" si="11"/>
        <v>2.911</v>
      </c>
      <c r="O337" s="43">
        <f t="shared" si="12"/>
        <v>2.8563000000000001</v>
      </c>
      <c r="P337" s="43">
        <f t="shared" si="13"/>
        <v>3.5651999999999999</v>
      </c>
      <c r="Q337" s="43">
        <f t="shared" si="14"/>
        <v>3.2237</v>
      </c>
      <c r="R337" s="43">
        <f t="shared" si="15"/>
        <v>3.6739999999999999</v>
      </c>
      <c r="S337" s="43">
        <f t="shared" si="16"/>
        <v>3.7595999999999998</v>
      </c>
      <c r="T337" s="43">
        <f t="shared" si="17"/>
        <v>3.7212999999999998</v>
      </c>
      <c r="V337" s="16" t="s">
        <v>74</v>
      </c>
      <c r="W337" s="43">
        <f t="shared" si="108"/>
        <v>1.8431</v>
      </c>
      <c r="X337" s="43">
        <f t="shared" si="18"/>
        <v>3.5958999999999999</v>
      </c>
      <c r="Y337" s="43">
        <f t="shared" si="19"/>
        <v>5.2885</v>
      </c>
      <c r="Z337" s="43">
        <f t="shared" si="20"/>
        <v>7.0862999999999996</v>
      </c>
      <c r="AA337" s="43">
        <f t="shared" si="21"/>
        <v>11.5434</v>
      </c>
      <c r="AB337" s="43">
        <f t="shared" si="22"/>
        <v>1.7777000000000001</v>
      </c>
      <c r="AC337" s="43">
        <f t="shared" si="23"/>
        <v>2.7399</v>
      </c>
      <c r="AD337" s="43">
        <f t="shared" si="24"/>
        <v>4.5983999999999998</v>
      </c>
      <c r="AE337" s="43">
        <f t="shared" si="25"/>
        <v>3.6766999999999999</v>
      </c>
      <c r="AF337" s="43">
        <f t="shared" si="26"/>
        <v>5.4546000000000001</v>
      </c>
      <c r="AG337" s="43">
        <f t="shared" si="27"/>
        <v>6.5403000000000002</v>
      </c>
      <c r="AH337" s="43">
        <f t="shared" si="28"/>
        <v>7.391</v>
      </c>
      <c r="AI337" s="43">
        <f t="shared" si="29"/>
        <v>7.2257999999999996</v>
      </c>
      <c r="AJ337" s="43">
        <f t="shared" si="30"/>
        <v>14.8108</v>
      </c>
      <c r="AK337" s="43">
        <f t="shared" si="31"/>
        <v>10.223599999999999</v>
      </c>
      <c r="AL337" s="43">
        <f t="shared" si="32"/>
        <v>17.293299999999999</v>
      </c>
      <c r="AM337" s="43">
        <f t="shared" si="33"/>
        <v>21.2318</v>
      </c>
      <c r="AN337" s="43">
        <f t="shared" si="34"/>
        <v>25.031400000000001</v>
      </c>
      <c r="AP337" s="16" t="s">
        <v>75</v>
      </c>
      <c r="AR337" s="13">
        <f t="shared" si="109"/>
        <v>2.1524315111203491</v>
      </c>
      <c r="AS337" s="13">
        <f t="shared" si="35"/>
        <v>2.2860797822374037</v>
      </c>
      <c r="AT337" s="13">
        <f t="shared" si="36"/>
        <v>2.433416339372898</v>
      </c>
      <c r="AU337" s="13">
        <f t="shared" si="37"/>
        <v>2.5919742116327957</v>
      </c>
      <c r="AV337" s="13">
        <f t="shared" si="38"/>
        <v>2.6664584691903839</v>
      </c>
      <c r="AW337" s="13">
        <f t="shared" si="39"/>
        <v>2.8432517926413543</v>
      </c>
      <c r="AX337" s="13">
        <f t="shared" si="40"/>
        <v>2.978229506460496</v>
      </c>
      <c r="AY337" s="13">
        <f t="shared" si="41"/>
        <v>3.0886227847207515</v>
      </c>
      <c r="AZ337" s="13">
        <f t="shared" si="42"/>
        <v>3.1990160629810074</v>
      </c>
      <c r="BA337" s="13">
        <f t="shared" si="43"/>
        <v>3.2815000959190792</v>
      </c>
      <c r="BB337" s="13">
        <f t="shared" si="44"/>
        <v>3.3559463812347401</v>
      </c>
      <c r="BC337" s="13">
        <f t="shared" si="45"/>
        <v>3.430392666550401</v>
      </c>
      <c r="BD337" s="13">
        <f t="shared" si="46"/>
        <v>3.5048389518660619</v>
      </c>
      <c r="BE337" s="13">
        <f t="shared" si="47"/>
        <v>3.5734920281973812</v>
      </c>
      <c r="BF337" s="13">
        <f t="shared" si="48"/>
        <v>3.6173188157099694</v>
      </c>
      <c r="BG337" s="13">
        <f t="shared" si="49"/>
        <v>3.661145603222558</v>
      </c>
      <c r="BH337" s="13">
        <f t="shared" si="50"/>
        <v>3.6893595328170625</v>
      </c>
      <c r="BI337" s="13">
        <f t="shared" si="51"/>
        <v>3.711093695569379</v>
      </c>
      <c r="BJ337" s="13">
        <f t="shared" si="52"/>
        <v>3.7328278583216958</v>
      </c>
      <c r="BK337" s="13">
        <f t="shared" si="53"/>
        <v>3.7545620210740127</v>
      </c>
      <c r="BL337" s="13">
        <f t="shared" si="54"/>
        <v>3.7518565375302662</v>
      </c>
      <c r="BM337" s="13">
        <f t="shared" si="55"/>
        <v>3.7417765291083271</v>
      </c>
      <c r="BN337" s="13">
        <f t="shared" si="56"/>
        <v>3.7316965206863881</v>
      </c>
      <c r="BO337" s="13">
        <f t="shared" si="57"/>
        <v>3.7314702531593267</v>
      </c>
      <c r="BQ337" s="16" t="s">
        <v>76</v>
      </c>
      <c r="BR337" s="13">
        <f t="shared" si="110"/>
        <v>2.4470825764491106</v>
      </c>
      <c r="BS337" s="13">
        <f t="shared" si="58"/>
        <v>2.4570825764491104</v>
      </c>
      <c r="BT337" s="13">
        <f t="shared" si="59"/>
        <v>2.5831665563669555</v>
      </c>
      <c r="BU337" s="13">
        <f t="shared" si="60"/>
        <v>2.7215197093229349</v>
      </c>
      <c r="BV337" s="13">
        <f t="shared" si="61"/>
        <v>2.8779654141557365</v>
      </c>
      <c r="BW337" s="13">
        <f t="shared" si="62"/>
        <v>3.0354566859494936</v>
      </c>
      <c r="BX337" s="13">
        <f t="shared" si="63"/>
        <v>3.1933719156747133</v>
      </c>
      <c r="BY337" s="13">
        <f t="shared" si="64"/>
        <v>3.3282362702205472</v>
      </c>
      <c r="BZ337" s="13">
        <f t="shared" si="65"/>
        <v>3.4609234434946488</v>
      </c>
      <c r="CA337" s="13">
        <f t="shared" si="66"/>
        <v>3.5936106167687512</v>
      </c>
      <c r="CB337" s="13">
        <f t="shared" si="67"/>
        <v>3.7262977900428531</v>
      </c>
      <c r="CC337" s="13">
        <f t="shared" si="68"/>
        <v>3.8018411649977017</v>
      </c>
      <c r="CD337" s="13">
        <f t="shared" si="69"/>
        <v>3.8701951413636317</v>
      </c>
      <c r="CE337" s="13">
        <f t="shared" si="70"/>
        <v>3.9313597191406426</v>
      </c>
      <c r="CF337" s="13">
        <f t="shared" si="71"/>
        <v>3.989758105596303</v>
      </c>
      <c r="CG337" s="13">
        <f t="shared" si="72"/>
        <v>4.0420325924913492</v>
      </c>
      <c r="CH337" s="13">
        <f t="shared" si="73"/>
        <v>4.0881831798257808</v>
      </c>
      <c r="CI337" s="13">
        <f t="shared" si="74"/>
        <v>4.1250872960159812</v>
      </c>
      <c r="CJ337" s="13">
        <f t="shared" si="75"/>
        <v>4.1526076294903804</v>
      </c>
      <c r="CK337" s="13">
        <f t="shared" si="76"/>
        <v>4.175709438012726</v>
      </c>
      <c r="CL337" s="13">
        <f t="shared" si="77"/>
        <v>4.194392721583017</v>
      </c>
      <c r="CM337" s="13">
        <f t="shared" si="78"/>
        <v>4.2068921225256579</v>
      </c>
      <c r="CN337" s="13">
        <f t="shared" si="79"/>
        <v>4.2130286892334476</v>
      </c>
      <c r="CO337" s="13">
        <f t="shared" si="80"/>
        <v>4.2128024217063862</v>
      </c>
      <c r="CP337" s="13">
        <f t="shared" si="81"/>
        <v>4.2081840681234493</v>
      </c>
      <c r="CQ337" s="13">
        <f t="shared" si="82"/>
        <v>4.1981840681234495</v>
      </c>
      <c r="CR337" s="13">
        <f t="shared" si="83"/>
        <v>4.1981840681234495</v>
      </c>
      <c r="CS337" s="13">
        <f t="shared" si="84"/>
        <v>4.1881840681234479</v>
      </c>
      <c r="CT337" s="13">
        <f t="shared" si="85"/>
        <v>4.1781840681234481</v>
      </c>
      <c r="CU337" s="13">
        <f t="shared" si="86"/>
        <v>4.1781840681234481</v>
      </c>
      <c r="CV337" s="13">
        <f t="shared" si="87"/>
        <v>4.1581840681234485</v>
      </c>
      <c r="CW337" s="13">
        <f t="shared" si="88"/>
        <v>4.138184068123449</v>
      </c>
      <c r="CX337" s="13">
        <f t="shared" si="89"/>
        <v>4.1281840681234492</v>
      </c>
      <c r="CY337" s="13">
        <f t="shared" si="90"/>
        <v>4.1081840681234496</v>
      </c>
      <c r="CZ337" s="13">
        <f t="shared" si="91"/>
        <v>4.098184068123448</v>
      </c>
      <c r="DA337" s="13">
        <f t="shared" si="92"/>
        <v>4.0881840681234483</v>
      </c>
      <c r="DB337" s="13">
        <f t="shared" si="93"/>
        <v>4.0781840681234485</v>
      </c>
      <c r="DC337" s="13">
        <f t="shared" si="94"/>
        <v>4.0681840681234487</v>
      </c>
      <c r="DD337" s="13">
        <f t="shared" si="95"/>
        <v>4.0581840681234489</v>
      </c>
      <c r="DE337" s="13">
        <f t="shared" si="96"/>
        <v>4.0481840681234491</v>
      </c>
      <c r="DF337" s="13">
        <f t="shared" si="97"/>
        <v>4.0181840681234497</v>
      </c>
      <c r="DG337" s="13">
        <f t="shared" si="98"/>
        <v>3.9981840681234488</v>
      </c>
      <c r="DH337" s="13">
        <f t="shared" si="99"/>
        <v>3.9781840681234493</v>
      </c>
      <c r="DI337" s="13">
        <f t="shared" si="100"/>
        <v>3.9581840681234497</v>
      </c>
      <c r="DJ337" s="13">
        <f t="shared" si="101"/>
        <v>3.9381840681234492</v>
      </c>
      <c r="DK337" s="13">
        <f t="shared" si="102"/>
        <v>3.9281840681234486</v>
      </c>
      <c r="DL337" s="13">
        <f t="shared" si="103"/>
        <v>3.908184068123449</v>
      </c>
      <c r="DM337" s="13">
        <f t="shared" si="104"/>
        <v>3.8881840681234494</v>
      </c>
      <c r="DN337" s="13">
        <f t="shared" si="105"/>
        <v>3.8781840681234496</v>
      </c>
      <c r="DO337" s="13">
        <f t="shared" si="106"/>
        <v>3.8581840681234492</v>
      </c>
    </row>
    <row r="338" spans="1:119" s="16" customFormat="1" x14ac:dyDescent="0.2">
      <c r="A338" s="12">
        <v>47514</v>
      </c>
      <c r="B338" s="16" t="s">
        <v>73</v>
      </c>
      <c r="C338" s="43">
        <f t="shared" si="107"/>
        <v>2.4373</v>
      </c>
      <c r="D338" s="43">
        <f t="shared" si="1"/>
        <v>2.6583000000000001</v>
      </c>
      <c r="E338" s="43">
        <f t="shared" si="2"/>
        <v>2.9230999999999998</v>
      </c>
      <c r="F338" s="43">
        <f t="shared" si="3"/>
        <v>3.2069999999999999</v>
      </c>
      <c r="G338" s="43">
        <f t="shared" si="4"/>
        <v>3.7984</v>
      </c>
      <c r="H338" s="43">
        <f t="shared" si="5"/>
        <v>2.1181000000000001</v>
      </c>
      <c r="I338" s="43">
        <f t="shared" si="6"/>
        <v>2.2667000000000002</v>
      </c>
      <c r="J338" s="43">
        <f t="shared" si="7"/>
        <v>2.6128</v>
      </c>
      <c r="K338" s="43">
        <f t="shared" si="8"/>
        <v>2.3365</v>
      </c>
      <c r="L338" s="43">
        <f t="shared" si="9"/>
        <v>2.5684</v>
      </c>
      <c r="M338" s="43">
        <f t="shared" si="10"/>
        <v>2.7635999999999998</v>
      </c>
      <c r="N338" s="43">
        <f t="shared" si="11"/>
        <v>2.911</v>
      </c>
      <c r="O338" s="43">
        <f t="shared" si="12"/>
        <v>2.8563000000000001</v>
      </c>
      <c r="P338" s="43">
        <f t="shared" si="13"/>
        <v>3.5651999999999999</v>
      </c>
      <c r="Q338" s="43">
        <f t="shared" si="14"/>
        <v>3.2237</v>
      </c>
      <c r="R338" s="43">
        <f t="shared" si="15"/>
        <v>3.6739999999999999</v>
      </c>
      <c r="S338" s="43">
        <f t="shared" si="16"/>
        <v>3.7595999999999998</v>
      </c>
      <c r="T338" s="43">
        <f t="shared" si="17"/>
        <v>3.7212999999999998</v>
      </c>
      <c r="V338" s="16" t="s">
        <v>74</v>
      </c>
      <c r="W338" s="43">
        <f t="shared" si="108"/>
        <v>1.8431</v>
      </c>
      <c r="X338" s="43">
        <f t="shared" si="18"/>
        <v>3.5958999999999999</v>
      </c>
      <c r="Y338" s="43">
        <f t="shared" si="19"/>
        <v>5.2885</v>
      </c>
      <c r="Z338" s="43">
        <f t="shared" si="20"/>
        <v>7.0862999999999996</v>
      </c>
      <c r="AA338" s="43">
        <f t="shared" si="21"/>
        <v>11.5434</v>
      </c>
      <c r="AB338" s="43">
        <f t="shared" si="22"/>
        <v>1.7777000000000001</v>
      </c>
      <c r="AC338" s="43">
        <f t="shared" si="23"/>
        <v>2.7399</v>
      </c>
      <c r="AD338" s="43">
        <f t="shared" si="24"/>
        <v>4.5983999999999998</v>
      </c>
      <c r="AE338" s="43">
        <f t="shared" si="25"/>
        <v>3.6766999999999999</v>
      </c>
      <c r="AF338" s="43">
        <f t="shared" si="26"/>
        <v>5.4546000000000001</v>
      </c>
      <c r="AG338" s="43">
        <f t="shared" si="27"/>
        <v>6.5403000000000002</v>
      </c>
      <c r="AH338" s="43">
        <f t="shared" si="28"/>
        <v>7.391</v>
      </c>
      <c r="AI338" s="43">
        <f t="shared" si="29"/>
        <v>7.2257999999999996</v>
      </c>
      <c r="AJ338" s="43">
        <f t="shared" si="30"/>
        <v>14.8108</v>
      </c>
      <c r="AK338" s="43">
        <f t="shared" si="31"/>
        <v>10.223599999999999</v>
      </c>
      <c r="AL338" s="43">
        <f t="shared" si="32"/>
        <v>17.293299999999999</v>
      </c>
      <c r="AM338" s="43">
        <f t="shared" si="33"/>
        <v>21.2318</v>
      </c>
      <c r="AN338" s="43">
        <f t="shared" si="34"/>
        <v>25.031400000000001</v>
      </c>
      <c r="AP338" s="16" t="s">
        <v>75</v>
      </c>
      <c r="AR338" s="13">
        <f t="shared" si="109"/>
        <v>2.1524315111203491</v>
      </c>
      <c r="AS338" s="13">
        <f t="shared" si="35"/>
        <v>2.2860797822374037</v>
      </c>
      <c r="AT338" s="13">
        <f t="shared" si="36"/>
        <v>2.433416339372898</v>
      </c>
      <c r="AU338" s="13">
        <f t="shared" si="37"/>
        <v>2.5919742116327957</v>
      </c>
      <c r="AV338" s="13">
        <f t="shared" si="38"/>
        <v>2.6664584691903839</v>
      </c>
      <c r="AW338" s="13">
        <f t="shared" si="39"/>
        <v>2.8432517926413543</v>
      </c>
      <c r="AX338" s="13">
        <f t="shared" si="40"/>
        <v>2.978229506460496</v>
      </c>
      <c r="AY338" s="13">
        <f t="shared" si="41"/>
        <v>3.0886227847207515</v>
      </c>
      <c r="AZ338" s="13">
        <f t="shared" si="42"/>
        <v>3.1990160629810074</v>
      </c>
      <c r="BA338" s="13">
        <f t="shared" si="43"/>
        <v>3.2815000959190792</v>
      </c>
      <c r="BB338" s="13">
        <f t="shared" si="44"/>
        <v>3.3559463812347401</v>
      </c>
      <c r="BC338" s="13">
        <f t="shared" si="45"/>
        <v>3.430392666550401</v>
      </c>
      <c r="BD338" s="13">
        <f t="shared" si="46"/>
        <v>3.5048389518660619</v>
      </c>
      <c r="BE338" s="13">
        <f t="shared" si="47"/>
        <v>3.5734920281973812</v>
      </c>
      <c r="BF338" s="13">
        <f t="shared" si="48"/>
        <v>3.6173188157099694</v>
      </c>
      <c r="BG338" s="13">
        <f t="shared" si="49"/>
        <v>3.661145603222558</v>
      </c>
      <c r="BH338" s="13">
        <f t="shared" si="50"/>
        <v>3.6893595328170625</v>
      </c>
      <c r="BI338" s="13">
        <f t="shared" si="51"/>
        <v>3.711093695569379</v>
      </c>
      <c r="BJ338" s="13">
        <f t="shared" si="52"/>
        <v>3.7328278583216958</v>
      </c>
      <c r="BK338" s="13">
        <f t="shared" si="53"/>
        <v>3.7545620210740127</v>
      </c>
      <c r="BL338" s="13">
        <f t="shared" si="54"/>
        <v>3.7518565375302662</v>
      </c>
      <c r="BM338" s="13">
        <f t="shared" si="55"/>
        <v>3.7417765291083271</v>
      </c>
      <c r="BN338" s="13">
        <f t="shared" si="56"/>
        <v>3.7316965206863881</v>
      </c>
      <c r="BO338" s="13">
        <f t="shared" si="57"/>
        <v>3.7314702531593267</v>
      </c>
      <c r="BQ338" s="16" t="s">
        <v>76</v>
      </c>
      <c r="BR338" s="13">
        <f t="shared" si="110"/>
        <v>2.4470825764491106</v>
      </c>
      <c r="BS338" s="13">
        <f t="shared" si="58"/>
        <v>2.4570825764491104</v>
      </c>
      <c r="BT338" s="13">
        <f t="shared" si="59"/>
        <v>2.5831665563669555</v>
      </c>
      <c r="BU338" s="13">
        <f t="shared" si="60"/>
        <v>2.7215197093229349</v>
      </c>
      <c r="BV338" s="13">
        <f t="shared" si="61"/>
        <v>2.8779654141557365</v>
      </c>
      <c r="BW338" s="13">
        <f t="shared" si="62"/>
        <v>3.0354566859494936</v>
      </c>
      <c r="BX338" s="13">
        <f t="shared" si="63"/>
        <v>3.1933719156747133</v>
      </c>
      <c r="BY338" s="13">
        <f t="shared" si="64"/>
        <v>3.3282362702205472</v>
      </c>
      <c r="BZ338" s="13">
        <f t="shared" si="65"/>
        <v>3.4609234434946488</v>
      </c>
      <c r="CA338" s="13">
        <f t="shared" si="66"/>
        <v>3.5936106167687512</v>
      </c>
      <c r="CB338" s="13">
        <f t="shared" si="67"/>
        <v>3.7262977900428531</v>
      </c>
      <c r="CC338" s="13">
        <f t="shared" si="68"/>
        <v>3.8018411649977017</v>
      </c>
      <c r="CD338" s="13">
        <f t="shared" si="69"/>
        <v>3.8701951413636317</v>
      </c>
      <c r="CE338" s="13">
        <f t="shared" si="70"/>
        <v>3.9313597191406426</v>
      </c>
      <c r="CF338" s="13">
        <f t="shared" si="71"/>
        <v>3.989758105596303</v>
      </c>
      <c r="CG338" s="13">
        <f t="shared" si="72"/>
        <v>4.0420325924913492</v>
      </c>
      <c r="CH338" s="13">
        <f t="shared" si="73"/>
        <v>4.0881831798257808</v>
      </c>
      <c r="CI338" s="13">
        <f t="shared" si="74"/>
        <v>4.1250872960159812</v>
      </c>
      <c r="CJ338" s="13">
        <f t="shared" si="75"/>
        <v>4.1526076294903804</v>
      </c>
      <c r="CK338" s="13">
        <f t="shared" si="76"/>
        <v>4.175709438012726</v>
      </c>
      <c r="CL338" s="13">
        <f t="shared" si="77"/>
        <v>4.194392721583017</v>
      </c>
      <c r="CM338" s="13">
        <f t="shared" si="78"/>
        <v>4.2068921225256579</v>
      </c>
      <c r="CN338" s="13">
        <f t="shared" si="79"/>
        <v>4.2130286892334476</v>
      </c>
      <c r="CO338" s="13">
        <f t="shared" si="80"/>
        <v>4.2128024217063862</v>
      </c>
      <c r="CP338" s="13">
        <f t="shared" si="81"/>
        <v>4.2081840681234493</v>
      </c>
      <c r="CQ338" s="13">
        <f t="shared" si="82"/>
        <v>4.1981840681234495</v>
      </c>
      <c r="CR338" s="13">
        <f t="shared" si="83"/>
        <v>4.1981840681234495</v>
      </c>
      <c r="CS338" s="13">
        <f t="shared" si="84"/>
        <v>4.1881840681234479</v>
      </c>
      <c r="CT338" s="13">
        <f t="shared" si="85"/>
        <v>4.1781840681234481</v>
      </c>
      <c r="CU338" s="13">
        <f t="shared" si="86"/>
        <v>4.1781840681234481</v>
      </c>
      <c r="CV338" s="13">
        <f t="shared" si="87"/>
        <v>4.1581840681234485</v>
      </c>
      <c r="CW338" s="13">
        <f t="shared" si="88"/>
        <v>4.138184068123449</v>
      </c>
      <c r="CX338" s="13">
        <f t="shared" si="89"/>
        <v>4.1281840681234492</v>
      </c>
      <c r="CY338" s="13">
        <f t="shared" si="90"/>
        <v>4.1081840681234496</v>
      </c>
      <c r="CZ338" s="13">
        <f t="shared" si="91"/>
        <v>4.098184068123448</v>
      </c>
      <c r="DA338" s="13">
        <f t="shared" si="92"/>
        <v>4.0881840681234483</v>
      </c>
      <c r="DB338" s="13">
        <f t="shared" si="93"/>
        <v>4.0781840681234485</v>
      </c>
      <c r="DC338" s="13">
        <f t="shared" si="94"/>
        <v>4.0681840681234487</v>
      </c>
      <c r="DD338" s="13">
        <f t="shared" si="95"/>
        <v>4.0581840681234489</v>
      </c>
      <c r="DE338" s="13">
        <f t="shared" si="96"/>
        <v>4.0481840681234491</v>
      </c>
      <c r="DF338" s="13">
        <f t="shared" si="97"/>
        <v>4.0181840681234497</v>
      </c>
      <c r="DG338" s="13">
        <f t="shared" si="98"/>
        <v>3.9981840681234488</v>
      </c>
      <c r="DH338" s="13">
        <f t="shared" si="99"/>
        <v>3.9781840681234493</v>
      </c>
      <c r="DI338" s="13">
        <f t="shared" si="100"/>
        <v>3.9581840681234497</v>
      </c>
      <c r="DJ338" s="13">
        <f t="shared" si="101"/>
        <v>3.9381840681234492</v>
      </c>
      <c r="DK338" s="13">
        <f t="shared" si="102"/>
        <v>3.9281840681234486</v>
      </c>
      <c r="DL338" s="13">
        <f t="shared" si="103"/>
        <v>3.908184068123449</v>
      </c>
      <c r="DM338" s="13">
        <f t="shared" si="104"/>
        <v>3.8881840681234494</v>
      </c>
      <c r="DN338" s="13">
        <f t="shared" si="105"/>
        <v>3.8781840681234496</v>
      </c>
      <c r="DO338" s="13">
        <f t="shared" si="106"/>
        <v>3.8581840681234492</v>
      </c>
    </row>
    <row r="339" spans="1:119" s="16" customFormat="1" x14ac:dyDescent="0.2">
      <c r="A339" s="12">
        <v>47542</v>
      </c>
      <c r="B339" s="16" t="s">
        <v>73</v>
      </c>
      <c r="C339" s="43">
        <f t="shared" si="107"/>
        <v>2.4373</v>
      </c>
      <c r="D339" s="43">
        <f t="shared" si="1"/>
        <v>2.6583000000000001</v>
      </c>
      <c r="E339" s="43">
        <f t="shared" si="2"/>
        <v>2.9230999999999998</v>
      </c>
      <c r="F339" s="43">
        <f t="shared" si="3"/>
        <v>3.2069999999999999</v>
      </c>
      <c r="G339" s="43">
        <f t="shared" si="4"/>
        <v>3.7984</v>
      </c>
      <c r="H339" s="43">
        <f t="shared" si="5"/>
        <v>2.1181000000000001</v>
      </c>
      <c r="I339" s="43">
        <f t="shared" si="6"/>
        <v>2.2667000000000002</v>
      </c>
      <c r="J339" s="43">
        <f t="shared" si="7"/>
        <v>2.6128</v>
      </c>
      <c r="K339" s="43">
        <f t="shared" si="8"/>
        <v>2.3365</v>
      </c>
      <c r="L339" s="43">
        <f t="shared" si="9"/>
        <v>2.5684</v>
      </c>
      <c r="M339" s="43">
        <f t="shared" si="10"/>
        <v>2.7635999999999998</v>
      </c>
      <c r="N339" s="43">
        <f t="shared" si="11"/>
        <v>2.911</v>
      </c>
      <c r="O339" s="43">
        <f t="shared" si="12"/>
        <v>2.8563000000000001</v>
      </c>
      <c r="P339" s="43">
        <f t="shared" si="13"/>
        <v>3.5651999999999999</v>
      </c>
      <c r="Q339" s="43">
        <f t="shared" si="14"/>
        <v>3.2237</v>
      </c>
      <c r="R339" s="43">
        <f t="shared" si="15"/>
        <v>3.6739999999999999</v>
      </c>
      <c r="S339" s="43">
        <f t="shared" si="16"/>
        <v>3.7595999999999998</v>
      </c>
      <c r="T339" s="43">
        <f t="shared" si="17"/>
        <v>3.7212999999999998</v>
      </c>
      <c r="V339" s="16" t="s">
        <v>74</v>
      </c>
      <c r="W339" s="43">
        <f t="shared" si="108"/>
        <v>1.8431</v>
      </c>
      <c r="X339" s="43">
        <f t="shared" si="18"/>
        <v>3.5958999999999999</v>
      </c>
      <c r="Y339" s="43">
        <f t="shared" si="19"/>
        <v>5.2885</v>
      </c>
      <c r="Z339" s="43">
        <f t="shared" si="20"/>
        <v>7.0862999999999996</v>
      </c>
      <c r="AA339" s="43">
        <f t="shared" si="21"/>
        <v>11.5434</v>
      </c>
      <c r="AB339" s="43">
        <f t="shared" si="22"/>
        <v>1.7777000000000001</v>
      </c>
      <c r="AC339" s="43">
        <f t="shared" si="23"/>
        <v>2.7399</v>
      </c>
      <c r="AD339" s="43">
        <f t="shared" si="24"/>
        <v>4.5983999999999998</v>
      </c>
      <c r="AE339" s="43">
        <f t="shared" si="25"/>
        <v>3.6766999999999999</v>
      </c>
      <c r="AF339" s="43">
        <f t="shared" si="26"/>
        <v>5.4546000000000001</v>
      </c>
      <c r="AG339" s="43">
        <f t="shared" si="27"/>
        <v>6.5403000000000002</v>
      </c>
      <c r="AH339" s="43">
        <f t="shared" si="28"/>
        <v>7.391</v>
      </c>
      <c r="AI339" s="43">
        <f t="shared" si="29"/>
        <v>7.2257999999999996</v>
      </c>
      <c r="AJ339" s="43">
        <f t="shared" si="30"/>
        <v>14.8108</v>
      </c>
      <c r="AK339" s="43">
        <f t="shared" si="31"/>
        <v>10.223599999999999</v>
      </c>
      <c r="AL339" s="43">
        <f t="shared" si="32"/>
        <v>17.293299999999999</v>
      </c>
      <c r="AM339" s="43">
        <f t="shared" si="33"/>
        <v>21.2318</v>
      </c>
      <c r="AN339" s="43">
        <f t="shared" si="34"/>
        <v>25.031400000000001</v>
      </c>
      <c r="AP339" s="16" t="s">
        <v>75</v>
      </c>
      <c r="AR339" s="13">
        <f t="shared" si="109"/>
        <v>2.1524315111203491</v>
      </c>
      <c r="AS339" s="13">
        <f t="shared" si="35"/>
        <v>2.2860797822374037</v>
      </c>
      <c r="AT339" s="13">
        <f t="shared" si="36"/>
        <v>2.433416339372898</v>
      </c>
      <c r="AU339" s="13">
        <f t="shared" si="37"/>
        <v>2.5919742116327957</v>
      </c>
      <c r="AV339" s="13">
        <f t="shared" si="38"/>
        <v>2.6664584691903839</v>
      </c>
      <c r="AW339" s="13">
        <f t="shared" si="39"/>
        <v>2.8432517926413543</v>
      </c>
      <c r="AX339" s="13">
        <f t="shared" si="40"/>
        <v>2.978229506460496</v>
      </c>
      <c r="AY339" s="13">
        <f t="shared" si="41"/>
        <v>3.0886227847207515</v>
      </c>
      <c r="AZ339" s="13">
        <f t="shared" si="42"/>
        <v>3.1990160629810074</v>
      </c>
      <c r="BA339" s="13">
        <f t="shared" si="43"/>
        <v>3.2815000959190792</v>
      </c>
      <c r="BB339" s="13">
        <f t="shared" si="44"/>
        <v>3.3559463812347401</v>
      </c>
      <c r="BC339" s="13">
        <f t="shared" si="45"/>
        <v>3.430392666550401</v>
      </c>
      <c r="BD339" s="13">
        <f t="shared" si="46"/>
        <v>3.5048389518660619</v>
      </c>
      <c r="BE339" s="13">
        <f t="shared" si="47"/>
        <v>3.5734920281973812</v>
      </c>
      <c r="BF339" s="13">
        <f t="shared" si="48"/>
        <v>3.6173188157099694</v>
      </c>
      <c r="BG339" s="13">
        <f t="shared" si="49"/>
        <v>3.661145603222558</v>
      </c>
      <c r="BH339" s="13">
        <f t="shared" si="50"/>
        <v>3.6893595328170625</v>
      </c>
      <c r="BI339" s="13">
        <f t="shared" si="51"/>
        <v>3.711093695569379</v>
      </c>
      <c r="BJ339" s="13">
        <f t="shared" si="52"/>
        <v>3.7328278583216958</v>
      </c>
      <c r="BK339" s="13">
        <f t="shared" si="53"/>
        <v>3.7545620210740127</v>
      </c>
      <c r="BL339" s="13">
        <f t="shared" si="54"/>
        <v>3.7518565375302662</v>
      </c>
      <c r="BM339" s="13">
        <f t="shared" si="55"/>
        <v>3.7417765291083271</v>
      </c>
      <c r="BN339" s="13">
        <f t="shared" si="56"/>
        <v>3.7316965206863881</v>
      </c>
      <c r="BO339" s="13">
        <f t="shared" si="57"/>
        <v>3.7314702531593267</v>
      </c>
      <c r="BQ339" s="16" t="s">
        <v>76</v>
      </c>
      <c r="BR339" s="13">
        <f t="shared" si="110"/>
        <v>2.4470825764491106</v>
      </c>
      <c r="BS339" s="13">
        <f t="shared" si="58"/>
        <v>2.4570825764491104</v>
      </c>
      <c r="BT339" s="13">
        <f t="shared" si="59"/>
        <v>2.5831665563669555</v>
      </c>
      <c r="BU339" s="13">
        <f t="shared" si="60"/>
        <v>2.7215197093229349</v>
      </c>
      <c r="BV339" s="13">
        <f t="shared" si="61"/>
        <v>2.8779654141557365</v>
      </c>
      <c r="BW339" s="13">
        <f t="shared" si="62"/>
        <v>3.0354566859494936</v>
      </c>
      <c r="BX339" s="13">
        <f t="shared" si="63"/>
        <v>3.1933719156747133</v>
      </c>
      <c r="BY339" s="13">
        <f t="shared" si="64"/>
        <v>3.3282362702205472</v>
      </c>
      <c r="BZ339" s="13">
        <f t="shared" si="65"/>
        <v>3.4609234434946488</v>
      </c>
      <c r="CA339" s="13">
        <f t="shared" si="66"/>
        <v>3.5936106167687512</v>
      </c>
      <c r="CB339" s="13">
        <f t="shared" si="67"/>
        <v>3.7262977900428531</v>
      </c>
      <c r="CC339" s="13">
        <f t="shared" si="68"/>
        <v>3.8018411649977017</v>
      </c>
      <c r="CD339" s="13">
        <f t="shared" si="69"/>
        <v>3.8701951413636317</v>
      </c>
      <c r="CE339" s="13">
        <f t="shared" si="70"/>
        <v>3.9313597191406426</v>
      </c>
      <c r="CF339" s="13">
        <f t="shared" si="71"/>
        <v>3.989758105596303</v>
      </c>
      <c r="CG339" s="13">
        <f t="shared" si="72"/>
        <v>4.0420325924913492</v>
      </c>
      <c r="CH339" s="13">
        <f t="shared" si="73"/>
        <v>4.0881831798257808</v>
      </c>
      <c r="CI339" s="13">
        <f t="shared" si="74"/>
        <v>4.1250872960159812</v>
      </c>
      <c r="CJ339" s="13">
        <f t="shared" si="75"/>
        <v>4.1526076294903804</v>
      </c>
      <c r="CK339" s="13">
        <f t="shared" si="76"/>
        <v>4.175709438012726</v>
      </c>
      <c r="CL339" s="13">
        <f t="shared" si="77"/>
        <v>4.194392721583017</v>
      </c>
      <c r="CM339" s="13">
        <f t="shared" si="78"/>
        <v>4.2068921225256579</v>
      </c>
      <c r="CN339" s="13">
        <f t="shared" si="79"/>
        <v>4.2130286892334476</v>
      </c>
      <c r="CO339" s="13">
        <f t="shared" si="80"/>
        <v>4.2128024217063862</v>
      </c>
      <c r="CP339" s="13">
        <f t="shared" si="81"/>
        <v>4.2081840681234493</v>
      </c>
      <c r="CQ339" s="13">
        <f t="shared" si="82"/>
        <v>4.1981840681234495</v>
      </c>
      <c r="CR339" s="13">
        <f t="shared" si="83"/>
        <v>4.1981840681234495</v>
      </c>
      <c r="CS339" s="13">
        <f t="shared" si="84"/>
        <v>4.1881840681234479</v>
      </c>
      <c r="CT339" s="13">
        <f t="shared" si="85"/>
        <v>4.1781840681234481</v>
      </c>
      <c r="CU339" s="13">
        <f t="shared" si="86"/>
        <v>4.1781840681234481</v>
      </c>
      <c r="CV339" s="13">
        <f t="shared" si="87"/>
        <v>4.1581840681234485</v>
      </c>
      <c r="CW339" s="13">
        <f t="shared" si="88"/>
        <v>4.138184068123449</v>
      </c>
      <c r="CX339" s="13">
        <f t="shared" si="89"/>
        <v>4.1281840681234492</v>
      </c>
      <c r="CY339" s="13">
        <f t="shared" si="90"/>
        <v>4.1081840681234496</v>
      </c>
      <c r="CZ339" s="13">
        <f t="shared" si="91"/>
        <v>4.098184068123448</v>
      </c>
      <c r="DA339" s="13">
        <f t="shared" si="92"/>
        <v>4.0881840681234483</v>
      </c>
      <c r="DB339" s="13">
        <f t="shared" si="93"/>
        <v>4.0781840681234485</v>
      </c>
      <c r="DC339" s="13">
        <f t="shared" si="94"/>
        <v>4.0681840681234487</v>
      </c>
      <c r="DD339" s="13">
        <f t="shared" si="95"/>
        <v>4.0581840681234489</v>
      </c>
      <c r="DE339" s="13">
        <f t="shared" si="96"/>
        <v>4.0481840681234491</v>
      </c>
      <c r="DF339" s="13">
        <f t="shared" si="97"/>
        <v>4.0181840681234497</v>
      </c>
      <c r="DG339" s="13">
        <f t="shared" si="98"/>
        <v>3.9981840681234488</v>
      </c>
      <c r="DH339" s="13">
        <f t="shared" si="99"/>
        <v>3.9781840681234493</v>
      </c>
      <c r="DI339" s="13">
        <f t="shared" si="100"/>
        <v>3.9581840681234497</v>
      </c>
      <c r="DJ339" s="13">
        <f t="shared" si="101"/>
        <v>3.9381840681234492</v>
      </c>
      <c r="DK339" s="13">
        <f t="shared" si="102"/>
        <v>3.9281840681234486</v>
      </c>
      <c r="DL339" s="13">
        <f t="shared" si="103"/>
        <v>3.908184068123449</v>
      </c>
      <c r="DM339" s="13">
        <f t="shared" si="104"/>
        <v>3.8881840681234494</v>
      </c>
      <c r="DN339" s="13">
        <f t="shared" si="105"/>
        <v>3.8781840681234496</v>
      </c>
      <c r="DO339" s="13">
        <f t="shared" si="106"/>
        <v>3.8581840681234492</v>
      </c>
    </row>
    <row r="340" spans="1:119" s="16" customFormat="1" x14ac:dyDescent="0.2">
      <c r="A340" s="12">
        <v>47573</v>
      </c>
      <c r="B340" s="16" t="s">
        <v>73</v>
      </c>
      <c r="C340" s="43">
        <f t="shared" si="107"/>
        <v>2.4373</v>
      </c>
      <c r="D340" s="43">
        <f t="shared" si="1"/>
        <v>2.6583000000000001</v>
      </c>
      <c r="E340" s="43">
        <f t="shared" si="2"/>
        <v>2.9230999999999998</v>
      </c>
      <c r="F340" s="43">
        <f t="shared" si="3"/>
        <v>3.2069999999999999</v>
      </c>
      <c r="G340" s="43">
        <f t="shared" si="4"/>
        <v>3.7984</v>
      </c>
      <c r="H340" s="43">
        <f t="shared" si="5"/>
        <v>2.1181000000000001</v>
      </c>
      <c r="I340" s="43">
        <f t="shared" si="6"/>
        <v>2.2667000000000002</v>
      </c>
      <c r="J340" s="43">
        <f t="shared" si="7"/>
        <v>2.6128</v>
      </c>
      <c r="K340" s="43">
        <f t="shared" si="8"/>
        <v>2.3365</v>
      </c>
      <c r="L340" s="43">
        <f t="shared" si="9"/>
        <v>2.5684</v>
      </c>
      <c r="M340" s="43">
        <f t="shared" si="10"/>
        <v>2.7635999999999998</v>
      </c>
      <c r="N340" s="43">
        <f t="shared" si="11"/>
        <v>2.911</v>
      </c>
      <c r="O340" s="43">
        <f t="shared" si="12"/>
        <v>2.8563000000000001</v>
      </c>
      <c r="P340" s="43">
        <f t="shared" si="13"/>
        <v>3.5651999999999999</v>
      </c>
      <c r="Q340" s="43">
        <f t="shared" si="14"/>
        <v>3.2237</v>
      </c>
      <c r="R340" s="43">
        <f t="shared" si="15"/>
        <v>3.6739999999999999</v>
      </c>
      <c r="S340" s="43">
        <f t="shared" si="16"/>
        <v>3.7595999999999998</v>
      </c>
      <c r="T340" s="43">
        <f t="shared" si="17"/>
        <v>3.7212999999999998</v>
      </c>
      <c r="V340" s="16" t="s">
        <v>74</v>
      </c>
      <c r="W340" s="43">
        <f t="shared" si="108"/>
        <v>1.8431</v>
      </c>
      <c r="X340" s="43">
        <f t="shared" si="18"/>
        <v>3.5958999999999999</v>
      </c>
      <c r="Y340" s="43">
        <f t="shared" si="19"/>
        <v>5.2885</v>
      </c>
      <c r="Z340" s="43">
        <f t="shared" si="20"/>
        <v>7.0862999999999996</v>
      </c>
      <c r="AA340" s="43">
        <f t="shared" si="21"/>
        <v>11.5434</v>
      </c>
      <c r="AB340" s="43">
        <f t="shared" si="22"/>
        <v>1.7777000000000001</v>
      </c>
      <c r="AC340" s="43">
        <f t="shared" si="23"/>
        <v>2.7399</v>
      </c>
      <c r="AD340" s="43">
        <f t="shared" si="24"/>
        <v>4.5983999999999998</v>
      </c>
      <c r="AE340" s="43">
        <f t="shared" si="25"/>
        <v>3.6766999999999999</v>
      </c>
      <c r="AF340" s="43">
        <f t="shared" si="26"/>
        <v>5.4546000000000001</v>
      </c>
      <c r="AG340" s="43">
        <f t="shared" si="27"/>
        <v>6.5403000000000002</v>
      </c>
      <c r="AH340" s="43">
        <f t="shared" si="28"/>
        <v>7.391</v>
      </c>
      <c r="AI340" s="43">
        <f t="shared" si="29"/>
        <v>7.2257999999999996</v>
      </c>
      <c r="AJ340" s="43">
        <f t="shared" si="30"/>
        <v>14.8108</v>
      </c>
      <c r="AK340" s="43">
        <f t="shared" si="31"/>
        <v>10.223599999999999</v>
      </c>
      <c r="AL340" s="43">
        <f t="shared" si="32"/>
        <v>17.293299999999999</v>
      </c>
      <c r="AM340" s="43">
        <f t="shared" si="33"/>
        <v>21.2318</v>
      </c>
      <c r="AN340" s="43">
        <f t="shared" si="34"/>
        <v>25.031400000000001</v>
      </c>
      <c r="AP340" s="16" t="s">
        <v>75</v>
      </c>
      <c r="AR340" s="13">
        <f t="shared" si="109"/>
        <v>2.1524315111203491</v>
      </c>
      <c r="AS340" s="13">
        <f t="shared" si="35"/>
        <v>2.2860797822374037</v>
      </c>
      <c r="AT340" s="13">
        <f t="shared" si="36"/>
        <v>2.433416339372898</v>
      </c>
      <c r="AU340" s="13">
        <f t="shared" si="37"/>
        <v>2.5919742116327957</v>
      </c>
      <c r="AV340" s="13">
        <f t="shared" si="38"/>
        <v>2.6664584691903839</v>
      </c>
      <c r="AW340" s="13">
        <f t="shared" si="39"/>
        <v>2.8432517926413543</v>
      </c>
      <c r="AX340" s="13">
        <f t="shared" si="40"/>
        <v>2.978229506460496</v>
      </c>
      <c r="AY340" s="13">
        <f t="shared" si="41"/>
        <v>3.0886227847207515</v>
      </c>
      <c r="AZ340" s="13">
        <f t="shared" si="42"/>
        <v>3.1990160629810074</v>
      </c>
      <c r="BA340" s="13">
        <f t="shared" si="43"/>
        <v>3.2815000959190792</v>
      </c>
      <c r="BB340" s="13">
        <f t="shared" si="44"/>
        <v>3.3559463812347401</v>
      </c>
      <c r="BC340" s="13">
        <f t="shared" si="45"/>
        <v>3.430392666550401</v>
      </c>
      <c r="BD340" s="13">
        <f t="shared" si="46"/>
        <v>3.5048389518660619</v>
      </c>
      <c r="BE340" s="13">
        <f t="shared" si="47"/>
        <v>3.5734920281973812</v>
      </c>
      <c r="BF340" s="13">
        <f t="shared" si="48"/>
        <v>3.6173188157099694</v>
      </c>
      <c r="BG340" s="13">
        <f t="shared" si="49"/>
        <v>3.661145603222558</v>
      </c>
      <c r="BH340" s="13">
        <f t="shared" si="50"/>
        <v>3.6893595328170625</v>
      </c>
      <c r="BI340" s="13">
        <f t="shared" si="51"/>
        <v>3.711093695569379</v>
      </c>
      <c r="BJ340" s="13">
        <f t="shared" si="52"/>
        <v>3.7328278583216958</v>
      </c>
      <c r="BK340" s="13">
        <f t="shared" si="53"/>
        <v>3.7545620210740127</v>
      </c>
      <c r="BL340" s="13">
        <f t="shared" si="54"/>
        <v>3.7518565375302662</v>
      </c>
      <c r="BM340" s="13">
        <f t="shared" si="55"/>
        <v>3.7417765291083271</v>
      </c>
      <c r="BN340" s="13">
        <f t="shared" si="56"/>
        <v>3.7316965206863881</v>
      </c>
      <c r="BO340" s="13">
        <f t="shared" si="57"/>
        <v>3.7314702531593267</v>
      </c>
      <c r="BQ340" s="16" t="s">
        <v>76</v>
      </c>
      <c r="BR340" s="13">
        <f t="shared" si="110"/>
        <v>2.4470825764491106</v>
      </c>
      <c r="BS340" s="13">
        <f t="shared" si="58"/>
        <v>2.4570825764491104</v>
      </c>
      <c r="BT340" s="13">
        <f t="shared" si="59"/>
        <v>2.5831665563669555</v>
      </c>
      <c r="BU340" s="13">
        <f t="shared" si="60"/>
        <v>2.7215197093229349</v>
      </c>
      <c r="BV340" s="13">
        <f t="shared" si="61"/>
        <v>2.8779654141557365</v>
      </c>
      <c r="BW340" s="13">
        <f t="shared" si="62"/>
        <v>3.0354566859494936</v>
      </c>
      <c r="BX340" s="13">
        <f t="shared" si="63"/>
        <v>3.1933719156747133</v>
      </c>
      <c r="BY340" s="13">
        <f t="shared" si="64"/>
        <v>3.3282362702205472</v>
      </c>
      <c r="BZ340" s="13">
        <f t="shared" si="65"/>
        <v>3.4609234434946488</v>
      </c>
      <c r="CA340" s="13">
        <f t="shared" si="66"/>
        <v>3.5936106167687512</v>
      </c>
      <c r="CB340" s="13">
        <f t="shared" si="67"/>
        <v>3.7262977900428531</v>
      </c>
      <c r="CC340" s="13">
        <f t="shared" si="68"/>
        <v>3.8018411649977017</v>
      </c>
      <c r="CD340" s="13">
        <f t="shared" si="69"/>
        <v>3.8701951413636317</v>
      </c>
      <c r="CE340" s="13">
        <f t="shared" si="70"/>
        <v>3.9313597191406426</v>
      </c>
      <c r="CF340" s="13">
        <f t="shared" si="71"/>
        <v>3.989758105596303</v>
      </c>
      <c r="CG340" s="13">
        <f t="shared" si="72"/>
        <v>4.0420325924913492</v>
      </c>
      <c r="CH340" s="13">
        <f t="shared" si="73"/>
        <v>4.0881831798257808</v>
      </c>
      <c r="CI340" s="13">
        <f t="shared" si="74"/>
        <v>4.1250872960159812</v>
      </c>
      <c r="CJ340" s="13">
        <f t="shared" si="75"/>
        <v>4.1526076294903804</v>
      </c>
      <c r="CK340" s="13">
        <f t="shared" si="76"/>
        <v>4.175709438012726</v>
      </c>
      <c r="CL340" s="13">
        <f t="shared" si="77"/>
        <v>4.194392721583017</v>
      </c>
      <c r="CM340" s="13">
        <f t="shared" si="78"/>
        <v>4.2068921225256579</v>
      </c>
      <c r="CN340" s="13">
        <f t="shared" si="79"/>
        <v>4.2130286892334476</v>
      </c>
      <c r="CO340" s="13">
        <f t="shared" si="80"/>
        <v>4.2128024217063862</v>
      </c>
      <c r="CP340" s="13">
        <f t="shared" si="81"/>
        <v>4.2081840681234493</v>
      </c>
      <c r="CQ340" s="13">
        <f t="shared" si="82"/>
        <v>4.1981840681234495</v>
      </c>
      <c r="CR340" s="13">
        <f t="shared" si="83"/>
        <v>4.1981840681234495</v>
      </c>
      <c r="CS340" s="13">
        <f t="shared" si="84"/>
        <v>4.1881840681234479</v>
      </c>
      <c r="CT340" s="13">
        <f t="shared" si="85"/>
        <v>4.1781840681234481</v>
      </c>
      <c r="CU340" s="13">
        <f t="shared" si="86"/>
        <v>4.1781840681234481</v>
      </c>
      <c r="CV340" s="13">
        <f t="shared" si="87"/>
        <v>4.1581840681234485</v>
      </c>
      <c r="CW340" s="13">
        <f t="shared" si="88"/>
        <v>4.138184068123449</v>
      </c>
      <c r="CX340" s="13">
        <f t="shared" si="89"/>
        <v>4.1281840681234492</v>
      </c>
      <c r="CY340" s="13">
        <f t="shared" si="90"/>
        <v>4.1081840681234496</v>
      </c>
      <c r="CZ340" s="13">
        <f t="shared" si="91"/>
        <v>4.098184068123448</v>
      </c>
      <c r="DA340" s="13">
        <f t="shared" si="92"/>
        <v>4.0881840681234483</v>
      </c>
      <c r="DB340" s="13">
        <f t="shared" si="93"/>
        <v>4.0781840681234485</v>
      </c>
      <c r="DC340" s="13">
        <f t="shared" si="94"/>
        <v>4.0681840681234487</v>
      </c>
      <c r="DD340" s="13">
        <f t="shared" si="95"/>
        <v>4.0581840681234489</v>
      </c>
      <c r="DE340" s="13">
        <f t="shared" si="96"/>
        <v>4.0481840681234491</v>
      </c>
      <c r="DF340" s="13">
        <f t="shared" si="97"/>
        <v>4.0181840681234497</v>
      </c>
      <c r="DG340" s="13">
        <f t="shared" si="98"/>
        <v>3.9981840681234488</v>
      </c>
      <c r="DH340" s="13">
        <f t="shared" si="99"/>
        <v>3.9781840681234493</v>
      </c>
      <c r="DI340" s="13">
        <f t="shared" si="100"/>
        <v>3.9581840681234497</v>
      </c>
      <c r="DJ340" s="13">
        <f t="shared" si="101"/>
        <v>3.9381840681234492</v>
      </c>
      <c r="DK340" s="13">
        <f t="shared" si="102"/>
        <v>3.9281840681234486</v>
      </c>
      <c r="DL340" s="13">
        <f t="shared" si="103"/>
        <v>3.908184068123449</v>
      </c>
      <c r="DM340" s="13">
        <f t="shared" si="104"/>
        <v>3.8881840681234494</v>
      </c>
      <c r="DN340" s="13">
        <f t="shared" si="105"/>
        <v>3.8781840681234496</v>
      </c>
      <c r="DO340" s="13">
        <f t="shared" si="106"/>
        <v>3.8581840681234492</v>
      </c>
    </row>
    <row r="341" spans="1:119" s="16" customFormat="1" x14ac:dyDescent="0.2">
      <c r="A341" s="12">
        <v>47603</v>
      </c>
      <c r="B341" s="16" t="s">
        <v>73</v>
      </c>
      <c r="C341" s="43">
        <f t="shared" si="107"/>
        <v>2.4373</v>
      </c>
      <c r="D341" s="43">
        <f t="shared" si="1"/>
        <v>2.6583000000000001</v>
      </c>
      <c r="E341" s="43">
        <f t="shared" si="2"/>
        <v>2.9230999999999998</v>
      </c>
      <c r="F341" s="43">
        <f t="shared" si="3"/>
        <v>3.2069999999999999</v>
      </c>
      <c r="G341" s="43">
        <f t="shared" si="4"/>
        <v>3.7984</v>
      </c>
      <c r="H341" s="43">
        <f t="shared" si="5"/>
        <v>2.1181000000000001</v>
      </c>
      <c r="I341" s="43">
        <f t="shared" si="6"/>
        <v>2.2667000000000002</v>
      </c>
      <c r="J341" s="43">
        <f t="shared" si="7"/>
        <v>2.6128</v>
      </c>
      <c r="K341" s="43">
        <f t="shared" si="8"/>
        <v>2.3365</v>
      </c>
      <c r="L341" s="43">
        <f t="shared" si="9"/>
        <v>2.5684</v>
      </c>
      <c r="M341" s="43">
        <f t="shared" si="10"/>
        <v>2.7635999999999998</v>
      </c>
      <c r="N341" s="43">
        <f t="shared" si="11"/>
        <v>2.911</v>
      </c>
      <c r="O341" s="43">
        <f t="shared" si="12"/>
        <v>2.8563000000000001</v>
      </c>
      <c r="P341" s="43">
        <f t="shared" si="13"/>
        <v>3.5651999999999999</v>
      </c>
      <c r="Q341" s="43">
        <f t="shared" si="14"/>
        <v>3.2237</v>
      </c>
      <c r="R341" s="43">
        <f t="shared" si="15"/>
        <v>3.6739999999999999</v>
      </c>
      <c r="S341" s="43">
        <f t="shared" si="16"/>
        <v>3.7595999999999998</v>
      </c>
      <c r="T341" s="43">
        <f t="shared" si="17"/>
        <v>3.7212999999999998</v>
      </c>
      <c r="V341" s="16" t="s">
        <v>74</v>
      </c>
      <c r="W341" s="43">
        <f t="shared" si="108"/>
        <v>1.8431</v>
      </c>
      <c r="X341" s="43">
        <f t="shared" si="18"/>
        <v>3.5958999999999999</v>
      </c>
      <c r="Y341" s="43">
        <f t="shared" si="19"/>
        <v>5.2885</v>
      </c>
      <c r="Z341" s="43">
        <f t="shared" si="20"/>
        <v>7.0862999999999996</v>
      </c>
      <c r="AA341" s="43">
        <f t="shared" si="21"/>
        <v>11.5434</v>
      </c>
      <c r="AB341" s="43">
        <f t="shared" si="22"/>
        <v>1.7777000000000001</v>
      </c>
      <c r="AC341" s="43">
        <f t="shared" si="23"/>
        <v>2.7399</v>
      </c>
      <c r="AD341" s="43">
        <f t="shared" si="24"/>
        <v>4.5983999999999998</v>
      </c>
      <c r="AE341" s="43">
        <f t="shared" si="25"/>
        <v>3.6766999999999999</v>
      </c>
      <c r="AF341" s="43">
        <f t="shared" si="26"/>
        <v>5.4546000000000001</v>
      </c>
      <c r="AG341" s="43">
        <f t="shared" si="27"/>
        <v>6.5403000000000002</v>
      </c>
      <c r="AH341" s="43">
        <f t="shared" si="28"/>
        <v>7.391</v>
      </c>
      <c r="AI341" s="43">
        <f t="shared" si="29"/>
        <v>7.2257999999999996</v>
      </c>
      <c r="AJ341" s="43">
        <f t="shared" si="30"/>
        <v>14.8108</v>
      </c>
      <c r="AK341" s="43">
        <f t="shared" si="31"/>
        <v>10.223599999999999</v>
      </c>
      <c r="AL341" s="43">
        <f t="shared" si="32"/>
        <v>17.293299999999999</v>
      </c>
      <c r="AM341" s="43">
        <f t="shared" si="33"/>
        <v>21.2318</v>
      </c>
      <c r="AN341" s="43">
        <f t="shared" si="34"/>
        <v>25.031400000000001</v>
      </c>
      <c r="AP341" s="16" t="s">
        <v>75</v>
      </c>
      <c r="AR341" s="13">
        <f t="shared" si="109"/>
        <v>2.1524315111203491</v>
      </c>
      <c r="AS341" s="13">
        <f t="shared" si="35"/>
        <v>2.2860797822374037</v>
      </c>
      <c r="AT341" s="13">
        <f t="shared" si="36"/>
        <v>2.433416339372898</v>
      </c>
      <c r="AU341" s="13">
        <f t="shared" si="37"/>
        <v>2.5919742116327957</v>
      </c>
      <c r="AV341" s="13">
        <f t="shared" si="38"/>
        <v>2.6664584691903839</v>
      </c>
      <c r="AW341" s="13">
        <f t="shared" si="39"/>
        <v>2.8432517926413543</v>
      </c>
      <c r="AX341" s="13">
        <f t="shared" si="40"/>
        <v>2.978229506460496</v>
      </c>
      <c r="AY341" s="13">
        <f t="shared" si="41"/>
        <v>3.0886227847207515</v>
      </c>
      <c r="AZ341" s="13">
        <f t="shared" si="42"/>
        <v>3.1990160629810074</v>
      </c>
      <c r="BA341" s="13">
        <f t="shared" si="43"/>
        <v>3.2815000959190792</v>
      </c>
      <c r="BB341" s="13">
        <f t="shared" si="44"/>
        <v>3.3559463812347401</v>
      </c>
      <c r="BC341" s="13">
        <f t="shared" si="45"/>
        <v>3.430392666550401</v>
      </c>
      <c r="BD341" s="13">
        <f t="shared" si="46"/>
        <v>3.5048389518660619</v>
      </c>
      <c r="BE341" s="13">
        <f t="shared" si="47"/>
        <v>3.5734920281973812</v>
      </c>
      <c r="BF341" s="13">
        <f t="shared" si="48"/>
        <v>3.6173188157099694</v>
      </c>
      <c r="BG341" s="13">
        <f t="shared" si="49"/>
        <v>3.661145603222558</v>
      </c>
      <c r="BH341" s="13">
        <f t="shared" si="50"/>
        <v>3.6893595328170625</v>
      </c>
      <c r="BI341" s="13">
        <f t="shared" si="51"/>
        <v>3.711093695569379</v>
      </c>
      <c r="BJ341" s="13">
        <f t="shared" si="52"/>
        <v>3.7328278583216958</v>
      </c>
      <c r="BK341" s="13">
        <f t="shared" si="53"/>
        <v>3.7545620210740127</v>
      </c>
      <c r="BL341" s="13">
        <f t="shared" si="54"/>
        <v>3.7518565375302662</v>
      </c>
      <c r="BM341" s="13">
        <f t="shared" si="55"/>
        <v>3.7417765291083271</v>
      </c>
      <c r="BN341" s="13">
        <f t="shared" si="56"/>
        <v>3.7316965206863881</v>
      </c>
      <c r="BO341" s="13">
        <f t="shared" si="57"/>
        <v>3.7314702531593267</v>
      </c>
      <c r="BQ341" s="16" t="s">
        <v>76</v>
      </c>
      <c r="BR341" s="13">
        <f t="shared" si="110"/>
        <v>2.4470825764491106</v>
      </c>
      <c r="BS341" s="13">
        <f t="shared" si="58"/>
        <v>2.4570825764491104</v>
      </c>
      <c r="BT341" s="13">
        <f t="shared" si="59"/>
        <v>2.5831665563669555</v>
      </c>
      <c r="BU341" s="13">
        <f t="shared" si="60"/>
        <v>2.7215197093229349</v>
      </c>
      <c r="BV341" s="13">
        <f t="shared" si="61"/>
        <v>2.8779654141557365</v>
      </c>
      <c r="BW341" s="13">
        <f t="shared" si="62"/>
        <v>3.0354566859494936</v>
      </c>
      <c r="BX341" s="13">
        <f t="shared" si="63"/>
        <v>3.1933719156747133</v>
      </c>
      <c r="BY341" s="13">
        <f t="shared" si="64"/>
        <v>3.3282362702205472</v>
      </c>
      <c r="BZ341" s="13">
        <f t="shared" si="65"/>
        <v>3.4609234434946488</v>
      </c>
      <c r="CA341" s="13">
        <f t="shared" si="66"/>
        <v>3.5936106167687512</v>
      </c>
      <c r="CB341" s="13">
        <f t="shared" si="67"/>
        <v>3.7262977900428531</v>
      </c>
      <c r="CC341" s="13">
        <f t="shared" si="68"/>
        <v>3.8018411649977017</v>
      </c>
      <c r="CD341" s="13">
        <f t="shared" si="69"/>
        <v>3.8701951413636317</v>
      </c>
      <c r="CE341" s="13">
        <f t="shared" si="70"/>
        <v>3.9313597191406426</v>
      </c>
      <c r="CF341" s="13">
        <f t="shared" si="71"/>
        <v>3.989758105596303</v>
      </c>
      <c r="CG341" s="13">
        <f t="shared" si="72"/>
        <v>4.0420325924913492</v>
      </c>
      <c r="CH341" s="13">
        <f t="shared" si="73"/>
        <v>4.0881831798257808</v>
      </c>
      <c r="CI341" s="13">
        <f t="shared" si="74"/>
        <v>4.1250872960159812</v>
      </c>
      <c r="CJ341" s="13">
        <f t="shared" si="75"/>
        <v>4.1526076294903804</v>
      </c>
      <c r="CK341" s="13">
        <f t="shared" si="76"/>
        <v>4.175709438012726</v>
      </c>
      <c r="CL341" s="13">
        <f t="shared" si="77"/>
        <v>4.194392721583017</v>
      </c>
      <c r="CM341" s="13">
        <f t="shared" si="78"/>
        <v>4.2068921225256579</v>
      </c>
      <c r="CN341" s="13">
        <f t="shared" si="79"/>
        <v>4.2130286892334476</v>
      </c>
      <c r="CO341" s="13">
        <f t="shared" si="80"/>
        <v>4.2128024217063862</v>
      </c>
      <c r="CP341" s="13">
        <f t="shared" si="81"/>
        <v>4.2081840681234493</v>
      </c>
      <c r="CQ341" s="13">
        <f t="shared" si="82"/>
        <v>4.1981840681234495</v>
      </c>
      <c r="CR341" s="13">
        <f t="shared" si="83"/>
        <v>4.1981840681234495</v>
      </c>
      <c r="CS341" s="13">
        <f t="shared" si="84"/>
        <v>4.1881840681234479</v>
      </c>
      <c r="CT341" s="13">
        <f t="shared" si="85"/>
        <v>4.1781840681234481</v>
      </c>
      <c r="CU341" s="13">
        <f t="shared" si="86"/>
        <v>4.1781840681234481</v>
      </c>
      <c r="CV341" s="13">
        <f t="shared" si="87"/>
        <v>4.1581840681234485</v>
      </c>
      <c r="CW341" s="13">
        <f t="shared" si="88"/>
        <v>4.138184068123449</v>
      </c>
      <c r="CX341" s="13">
        <f t="shared" si="89"/>
        <v>4.1281840681234492</v>
      </c>
      <c r="CY341" s="13">
        <f t="shared" si="90"/>
        <v>4.1081840681234496</v>
      </c>
      <c r="CZ341" s="13">
        <f t="shared" si="91"/>
        <v>4.098184068123448</v>
      </c>
      <c r="DA341" s="13">
        <f t="shared" si="92"/>
        <v>4.0881840681234483</v>
      </c>
      <c r="DB341" s="13">
        <f t="shared" si="93"/>
        <v>4.0781840681234485</v>
      </c>
      <c r="DC341" s="13">
        <f t="shared" si="94"/>
        <v>4.0681840681234487</v>
      </c>
      <c r="DD341" s="13">
        <f t="shared" si="95"/>
        <v>4.0581840681234489</v>
      </c>
      <c r="DE341" s="13">
        <f t="shared" si="96"/>
        <v>4.0481840681234491</v>
      </c>
      <c r="DF341" s="13">
        <f t="shared" si="97"/>
        <v>4.0181840681234497</v>
      </c>
      <c r="DG341" s="13">
        <f t="shared" si="98"/>
        <v>3.9981840681234488</v>
      </c>
      <c r="DH341" s="13">
        <f t="shared" si="99"/>
        <v>3.9781840681234493</v>
      </c>
      <c r="DI341" s="13">
        <f t="shared" si="100"/>
        <v>3.9581840681234497</v>
      </c>
      <c r="DJ341" s="13">
        <f t="shared" si="101"/>
        <v>3.9381840681234492</v>
      </c>
      <c r="DK341" s="13">
        <f t="shared" si="102"/>
        <v>3.9281840681234486</v>
      </c>
      <c r="DL341" s="13">
        <f t="shared" si="103"/>
        <v>3.908184068123449</v>
      </c>
      <c r="DM341" s="13">
        <f t="shared" si="104"/>
        <v>3.8881840681234494</v>
      </c>
      <c r="DN341" s="13">
        <f t="shared" si="105"/>
        <v>3.8781840681234496</v>
      </c>
      <c r="DO341" s="13">
        <f t="shared" si="106"/>
        <v>3.8581840681234492</v>
      </c>
    </row>
    <row r="342" spans="1:119" s="16" customFormat="1" x14ac:dyDescent="0.2">
      <c r="A342" s="12">
        <v>47634</v>
      </c>
      <c r="B342" s="16" t="s">
        <v>73</v>
      </c>
      <c r="C342" s="43">
        <f t="shared" si="107"/>
        <v>2.4373</v>
      </c>
      <c r="D342" s="43">
        <f t="shared" si="1"/>
        <v>2.6583000000000001</v>
      </c>
      <c r="E342" s="43">
        <f t="shared" si="2"/>
        <v>2.9230999999999998</v>
      </c>
      <c r="F342" s="43">
        <f t="shared" si="3"/>
        <v>3.2069999999999999</v>
      </c>
      <c r="G342" s="43">
        <f t="shared" si="4"/>
        <v>3.7984</v>
      </c>
      <c r="H342" s="43">
        <f t="shared" si="5"/>
        <v>2.1181000000000001</v>
      </c>
      <c r="I342" s="43">
        <f t="shared" si="6"/>
        <v>2.2667000000000002</v>
      </c>
      <c r="J342" s="43">
        <f t="shared" si="7"/>
        <v>2.6128</v>
      </c>
      <c r="K342" s="43">
        <f t="shared" si="8"/>
        <v>2.3365</v>
      </c>
      <c r="L342" s="43">
        <f t="shared" si="9"/>
        <v>2.5684</v>
      </c>
      <c r="M342" s="43">
        <f t="shared" si="10"/>
        <v>2.7635999999999998</v>
      </c>
      <c r="N342" s="43">
        <f t="shared" si="11"/>
        <v>2.911</v>
      </c>
      <c r="O342" s="43">
        <f t="shared" si="12"/>
        <v>2.8563000000000001</v>
      </c>
      <c r="P342" s="43">
        <f t="shared" si="13"/>
        <v>3.5651999999999999</v>
      </c>
      <c r="Q342" s="43">
        <f t="shared" si="14"/>
        <v>3.2237</v>
      </c>
      <c r="R342" s="43">
        <f t="shared" si="15"/>
        <v>3.6739999999999999</v>
      </c>
      <c r="S342" s="43">
        <f t="shared" si="16"/>
        <v>3.7595999999999998</v>
      </c>
      <c r="T342" s="43">
        <f t="shared" si="17"/>
        <v>3.7212999999999998</v>
      </c>
      <c r="V342" s="16" t="s">
        <v>74</v>
      </c>
      <c r="W342" s="43">
        <f t="shared" si="108"/>
        <v>1.8431</v>
      </c>
      <c r="X342" s="43">
        <f t="shared" si="18"/>
        <v>3.5958999999999999</v>
      </c>
      <c r="Y342" s="43">
        <f t="shared" si="19"/>
        <v>5.2885</v>
      </c>
      <c r="Z342" s="43">
        <f t="shared" si="20"/>
        <v>7.0862999999999996</v>
      </c>
      <c r="AA342" s="43">
        <f t="shared" si="21"/>
        <v>11.5434</v>
      </c>
      <c r="AB342" s="43">
        <f t="shared" si="22"/>
        <v>1.7777000000000001</v>
      </c>
      <c r="AC342" s="43">
        <f t="shared" si="23"/>
        <v>2.7399</v>
      </c>
      <c r="AD342" s="43">
        <f t="shared" si="24"/>
        <v>4.5983999999999998</v>
      </c>
      <c r="AE342" s="43">
        <f t="shared" si="25"/>
        <v>3.6766999999999999</v>
      </c>
      <c r="AF342" s="43">
        <f t="shared" si="26"/>
        <v>5.4546000000000001</v>
      </c>
      <c r="AG342" s="43">
        <f t="shared" si="27"/>
        <v>6.5403000000000002</v>
      </c>
      <c r="AH342" s="43">
        <f t="shared" si="28"/>
        <v>7.391</v>
      </c>
      <c r="AI342" s="43">
        <f t="shared" si="29"/>
        <v>7.2257999999999996</v>
      </c>
      <c r="AJ342" s="43">
        <f t="shared" si="30"/>
        <v>14.8108</v>
      </c>
      <c r="AK342" s="43">
        <f t="shared" si="31"/>
        <v>10.223599999999999</v>
      </c>
      <c r="AL342" s="43">
        <f t="shared" si="32"/>
        <v>17.293299999999999</v>
      </c>
      <c r="AM342" s="43">
        <f t="shared" si="33"/>
        <v>21.2318</v>
      </c>
      <c r="AN342" s="43">
        <f t="shared" si="34"/>
        <v>25.031400000000001</v>
      </c>
      <c r="AP342" s="16" t="s">
        <v>75</v>
      </c>
      <c r="AR342" s="13">
        <f t="shared" si="109"/>
        <v>2.1524315111203491</v>
      </c>
      <c r="AS342" s="13">
        <f t="shared" si="35"/>
        <v>2.2860797822374037</v>
      </c>
      <c r="AT342" s="13">
        <f t="shared" si="36"/>
        <v>2.433416339372898</v>
      </c>
      <c r="AU342" s="13">
        <f t="shared" si="37"/>
        <v>2.5919742116327957</v>
      </c>
      <c r="AV342" s="13">
        <f t="shared" si="38"/>
        <v>2.6664584691903839</v>
      </c>
      <c r="AW342" s="13">
        <f t="shared" si="39"/>
        <v>2.8432517926413543</v>
      </c>
      <c r="AX342" s="13">
        <f t="shared" si="40"/>
        <v>2.978229506460496</v>
      </c>
      <c r="AY342" s="13">
        <f t="shared" si="41"/>
        <v>3.0886227847207515</v>
      </c>
      <c r="AZ342" s="13">
        <f t="shared" si="42"/>
        <v>3.1990160629810074</v>
      </c>
      <c r="BA342" s="13">
        <f t="shared" si="43"/>
        <v>3.2815000959190792</v>
      </c>
      <c r="BB342" s="13">
        <f t="shared" si="44"/>
        <v>3.3559463812347401</v>
      </c>
      <c r="BC342" s="13">
        <f t="shared" si="45"/>
        <v>3.430392666550401</v>
      </c>
      <c r="BD342" s="13">
        <f t="shared" si="46"/>
        <v>3.5048389518660619</v>
      </c>
      <c r="BE342" s="13">
        <f t="shared" si="47"/>
        <v>3.5734920281973812</v>
      </c>
      <c r="BF342" s="13">
        <f t="shared" si="48"/>
        <v>3.6173188157099694</v>
      </c>
      <c r="BG342" s="13">
        <f t="shared" si="49"/>
        <v>3.661145603222558</v>
      </c>
      <c r="BH342" s="13">
        <f t="shared" si="50"/>
        <v>3.6893595328170625</v>
      </c>
      <c r="BI342" s="13">
        <f t="shared" si="51"/>
        <v>3.711093695569379</v>
      </c>
      <c r="BJ342" s="13">
        <f t="shared" si="52"/>
        <v>3.7328278583216958</v>
      </c>
      <c r="BK342" s="13">
        <f t="shared" si="53"/>
        <v>3.7545620210740127</v>
      </c>
      <c r="BL342" s="13">
        <f t="shared" si="54"/>
        <v>3.7518565375302662</v>
      </c>
      <c r="BM342" s="13">
        <f t="shared" si="55"/>
        <v>3.7417765291083271</v>
      </c>
      <c r="BN342" s="13">
        <f t="shared" si="56"/>
        <v>3.7316965206863881</v>
      </c>
      <c r="BO342" s="13">
        <f t="shared" si="57"/>
        <v>3.7314702531593267</v>
      </c>
      <c r="BQ342" s="16" t="s">
        <v>76</v>
      </c>
      <c r="BR342" s="13">
        <f t="shared" si="110"/>
        <v>2.4470825764491106</v>
      </c>
      <c r="BS342" s="13">
        <f t="shared" si="58"/>
        <v>2.4570825764491104</v>
      </c>
      <c r="BT342" s="13">
        <f t="shared" si="59"/>
        <v>2.5831665563669555</v>
      </c>
      <c r="BU342" s="13">
        <f t="shared" si="60"/>
        <v>2.7215197093229349</v>
      </c>
      <c r="BV342" s="13">
        <f t="shared" si="61"/>
        <v>2.8779654141557365</v>
      </c>
      <c r="BW342" s="13">
        <f t="shared" si="62"/>
        <v>3.0354566859494936</v>
      </c>
      <c r="BX342" s="13">
        <f t="shared" si="63"/>
        <v>3.1933719156747133</v>
      </c>
      <c r="BY342" s="13">
        <f t="shared" si="64"/>
        <v>3.3282362702205472</v>
      </c>
      <c r="BZ342" s="13">
        <f t="shared" si="65"/>
        <v>3.4609234434946488</v>
      </c>
      <c r="CA342" s="13">
        <f t="shared" si="66"/>
        <v>3.5936106167687512</v>
      </c>
      <c r="CB342" s="13">
        <f t="shared" si="67"/>
        <v>3.7262977900428531</v>
      </c>
      <c r="CC342" s="13">
        <f t="shared" si="68"/>
        <v>3.8018411649977017</v>
      </c>
      <c r="CD342" s="13">
        <f t="shared" si="69"/>
        <v>3.8701951413636317</v>
      </c>
      <c r="CE342" s="13">
        <f t="shared" si="70"/>
        <v>3.9313597191406426</v>
      </c>
      <c r="CF342" s="13">
        <f t="shared" si="71"/>
        <v>3.989758105596303</v>
      </c>
      <c r="CG342" s="13">
        <f t="shared" si="72"/>
        <v>4.0420325924913492</v>
      </c>
      <c r="CH342" s="13">
        <f t="shared" si="73"/>
        <v>4.0881831798257808</v>
      </c>
      <c r="CI342" s="13">
        <f t="shared" si="74"/>
        <v>4.1250872960159812</v>
      </c>
      <c r="CJ342" s="13">
        <f t="shared" si="75"/>
        <v>4.1526076294903804</v>
      </c>
      <c r="CK342" s="13">
        <f t="shared" si="76"/>
        <v>4.175709438012726</v>
      </c>
      <c r="CL342" s="13">
        <f t="shared" si="77"/>
        <v>4.194392721583017</v>
      </c>
      <c r="CM342" s="13">
        <f t="shared" si="78"/>
        <v>4.2068921225256579</v>
      </c>
      <c r="CN342" s="13">
        <f t="shared" si="79"/>
        <v>4.2130286892334476</v>
      </c>
      <c r="CO342" s="13">
        <f t="shared" si="80"/>
        <v>4.2128024217063862</v>
      </c>
      <c r="CP342" s="13">
        <f t="shared" si="81"/>
        <v>4.2081840681234493</v>
      </c>
      <c r="CQ342" s="13">
        <f t="shared" si="82"/>
        <v>4.1981840681234495</v>
      </c>
      <c r="CR342" s="13">
        <f t="shared" si="83"/>
        <v>4.1981840681234495</v>
      </c>
      <c r="CS342" s="13">
        <f t="shared" si="84"/>
        <v>4.1881840681234479</v>
      </c>
      <c r="CT342" s="13">
        <f t="shared" si="85"/>
        <v>4.1781840681234481</v>
      </c>
      <c r="CU342" s="13">
        <f t="shared" si="86"/>
        <v>4.1781840681234481</v>
      </c>
      <c r="CV342" s="13">
        <f t="shared" si="87"/>
        <v>4.1581840681234485</v>
      </c>
      <c r="CW342" s="13">
        <f t="shared" si="88"/>
        <v>4.138184068123449</v>
      </c>
      <c r="CX342" s="13">
        <f t="shared" si="89"/>
        <v>4.1281840681234492</v>
      </c>
      <c r="CY342" s="13">
        <f t="shared" si="90"/>
        <v>4.1081840681234496</v>
      </c>
      <c r="CZ342" s="13">
        <f t="shared" si="91"/>
        <v>4.098184068123448</v>
      </c>
      <c r="DA342" s="13">
        <f t="shared" si="92"/>
        <v>4.0881840681234483</v>
      </c>
      <c r="DB342" s="13">
        <f t="shared" si="93"/>
        <v>4.0781840681234485</v>
      </c>
      <c r="DC342" s="13">
        <f t="shared" si="94"/>
        <v>4.0681840681234487</v>
      </c>
      <c r="DD342" s="13">
        <f t="shared" si="95"/>
        <v>4.0581840681234489</v>
      </c>
      <c r="DE342" s="13">
        <f t="shared" si="96"/>
        <v>4.0481840681234491</v>
      </c>
      <c r="DF342" s="13">
        <f t="shared" si="97"/>
        <v>4.0181840681234497</v>
      </c>
      <c r="DG342" s="13">
        <f t="shared" si="98"/>
        <v>3.9981840681234488</v>
      </c>
      <c r="DH342" s="13">
        <f t="shared" si="99"/>
        <v>3.9781840681234493</v>
      </c>
      <c r="DI342" s="13">
        <f t="shared" si="100"/>
        <v>3.9581840681234497</v>
      </c>
      <c r="DJ342" s="13">
        <f t="shared" si="101"/>
        <v>3.9381840681234492</v>
      </c>
      <c r="DK342" s="13">
        <f t="shared" si="102"/>
        <v>3.9281840681234486</v>
      </c>
      <c r="DL342" s="13">
        <f t="shared" si="103"/>
        <v>3.908184068123449</v>
      </c>
      <c r="DM342" s="13">
        <f t="shared" si="104"/>
        <v>3.8881840681234494</v>
      </c>
      <c r="DN342" s="13">
        <f t="shared" si="105"/>
        <v>3.8781840681234496</v>
      </c>
      <c r="DO342" s="13">
        <f t="shared" si="106"/>
        <v>3.8581840681234492</v>
      </c>
    </row>
    <row r="343" spans="1:119" s="16" customFormat="1" x14ac:dyDescent="0.2">
      <c r="A343" s="12">
        <v>47664</v>
      </c>
      <c r="B343" s="16" t="s">
        <v>73</v>
      </c>
      <c r="C343" s="43">
        <f t="shared" si="107"/>
        <v>2.4373</v>
      </c>
      <c r="D343" s="43">
        <f t="shared" si="1"/>
        <v>2.6583000000000001</v>
      </c>
      <c r="E343" s="43">
        <f t="shared" si="2"/>
        <v>2.9230999999999998</v>
      </c>
      <c r="F343" s="43">
        <f t="shared" si="3"/>
        <v>3.2069999999999999</v>
      </c>
      <c r="G343" s="43">
        <f t="shared" si="4"/>
        <v>3.7984</v>
      </c>
      <c r="H343" s="43">
        <f t="shared" si="5"/>
        <v>2.1181000000000001</v>
      </c>
      <c r="I343" s="43">
        <f t="shared" si="6"/>
        <v>2.2667000000000002</v>
      </c>
      <c r="J343" s="43">
        <f t="shared" si="7"/>
        <v>2.6128</v>
      </c>
      <c r="K343" s="43">
        <f t="shared" si="8"/>
        <v>2.3365</v>
      </c>
      <c r="L343" s="43">
        <f t="shared" si="9"/>
        <v>2.5684</v>
      </c>
      <c r="M343" s="43">
        <f t="shared" si="10"/>
        <v>2.7635999999999998</v>
      </c>
      <c r="N343" s="43">
        <f t="shared" si="11"/>
        <v>2.911</v>
      </c>
      <c r="O343" s="43">
        <f t="shared" si="12"/>
        <v>2.8563000000000001</v>
      </c>
      <c r="P343" s="43">
        <f t="shared" si="13"/>
        <v>3.5651999999999999</v>
      </c>
      <c r="Q343" s="43">
        <f t="shared" si="14"/>
        <v>3.2237</v>
      </c>
      <c r="R343" s="43">
        <f t="shared" si="15"/>
        <v>3.6739999999999999</v>
      </c>
      <c r="S343" s="43">
        <f t="shared" si="16"/>
        <v>3.7595999999999998</v>
      </c>
      <c r="T343" s="43">
        <f t="shared" si="17"/>
        <v>3.7212999999999998</v>
      </c>
      <c r="V343" s="16" t="s">
        <v>74</v>
      </c>
      <c r="W343" s="43">
        <f t="shared" si="108"/>
        <v>1.8431</v>
      </c>
      <c r="X343" s="43">
        <f t="shared" si="18"/>
        <v>3.5958999999999999</v>
      </c>
      <c r="Y343" s="43">
        <f t="shared" si="19"/>
        <v>5.2885</v>
      </c>
      <c r="Z343" s="43">
        <f t="shared" si="20"/>
        <v>7.0862999999999996</v>
      </c>
      <c r="AA343" s="43">
        <f t="shared" si="21"/>
        <v>11.5434</v>
      </c>
      <c r="AB343" s="43">
        <f t="shared" si="22"/>
        <v>1.7777000000000001</v>
      </c>
      <c r="AC343" s="43">
        <f t="shared" si="23"/>
        <v>2.7399</v>
      </c>
      <c r="AD343" s="43">
        <f t="shared" si="24"/>
        <v>4.5983999999999998</v>
      </c>
      <c r="AE343" s="43">
        <f t="shared" si="25"/>
        <v>3.6766999999999999</v>
      </c>
      <c r="AF343" s="43">
        <f t="shared" si="26"/>
        <v>5.4546000000000001</v>
      </c>
      <c r="AG343" s="43">
        <f t="shared" si="27"/>
        <v>6.5403000000000002</v>
      </c>
      <c r="AH343" s="43">
        <f t="shared" si="28"/>
        <v>7.391</v>
      </c>
      <c r="AI343" s="43">
        <f t="shared" si="29"/>
        <v>7.2257999999999996</v>
      </c>
      <c r="AJ343" s="43">
        <f t="shared" si="30"/>
        <v>14.8108</v>
      </c>
      <c r="AK343" s="43">
        <f t="shared" si="31"/>
        <v>10.223599999999999</v>
      </c>
      <c r="AL343" s="43">
        <f t="shared" si="32"/>
        <v>17.293299999999999</v>
      </c>
      <c r="AM343" s="43">
        <f t="shared" si="33"/>
        <v>21.2318</v>
      </c>
      <c r="AN343" s="43">
        <f t="shared" si="34"/>
        <v>25.031400000000001</v>
      </c>
      <c r="AP343" s="16" t="s">
        <v>75</v>
      </c>
      <c r="AR343" s="13">
        <f t="shared" si="109"/>
        <v>2.1524315111203491</v>
      </c>
      <c r="AS343" s="13">
        <f t="shared" si="35"/>
        <v>2.2860797822374037</v>
      </c>
      <c r="AT343" s="13">
        <f t="shared" si="36"/>
        <v>2.433416339372898</v>
      </c>
      <c r="AU343" s="13">
        <f t="shared" si="37"/>
        <v>2.5919742116327957</v>
      </c>
      <c r="AV343" s="13">
        <f t="shared" si="38"/>
        <v>2.6664584691903839</v>
      </c>
      <c r="AW343" s="13">
        <f t="shared" si="39"/>
        <v>2.8432517926413543</v>
      </c>
      <c r="AX343" s="13">
        <f t="shared" si="40"/>
        <v>2.978229506460496</v>
      </c>
      <c r="AY343" s="13">
        <f t="shared" si="41"/>
        <v>3.0886227847207515</v>
      </c>
      <c r="AZ343" s="13">
        <f t="shared" si="42"/>
        <v>3.1990160629810074</v>
      </c>
      <c r="BA343" s="13">
        <f t="shared" si="43"/>
        <v>3.2815000959190792</v>
      </c>
      <c r="BB343" s="13">
        <f t="shared" si="44"/>
        <v>3.3559463812347401</v>
      </c>
      <c r="BC343" s="13">
        <f t="shared" si="45"/>
        <v>3.430392666550401</v>
      </c>
      <c r="BD343" s="13">
        <f t="shared" si="46"/>
        <v>3.5048389518660619</v>
      </c>
      <c r="BE343" s="13">
        <f t="shared" si="47"/>
        <v>3.5734920281973812</v>
      </c>
      <c r="BF343" s="13">
        <f t="shared" si="48"/>
        <v>3.6173188157099694</v>
      </c>
      <c r="BG343" s="13">
        <f t="shared" si="49"/>
        <v>3.661145603222558</v>
      </c>
      <c r="BH343" s="13">
        <f t="shared" si="50"/>
        <v>3.6893595328170625</v>
      </c>
      <c r="BI343" s="13">
        <f t="shared" si="51"/>
        <v>3.711093695569379</v>
      </c>
      <c r="BJ343" s="13">
        <f t="shared" si="52"/>
        <v>3.7328278583216958</v>
      </c>
      <c r="BK343" s="13">
        <f t="shared" si="53"/>
        <v>3.7545620210740127</v>
      </c>
      <c r="BL343" s="13">
        <f t="shared" si="54"/>
        <v>3.7518565375302662</v>
      </c>
      <c r="BM343" s="13">
        <f t="shared" si="55"/>
        <v>3.7417765291083271</v>
      </c>
      <c r="BN343" s="13">
        <f t="shared" si="56"/>
        <v>3.7316965206863881</v>
      </c>
      <c r="BO343" s="13">
        <f t="shared" si="57"/>
        <v>3.7314702531593267</v>
      </c>
      <c r="BQ343" s="16" t="s">
        <v>76</v>
      </c>
      <c r="BR343" s="13">
        <f t="shared" si="110"/>
        <v>2.4470825764491106</v>
      </c>
      <c r="BS343" s="13">
        <f t="shared" si="58"/>
        <v>2.4570825764491104</v>
      </c>
      <c r="BT343" s="13">
        <f t="shared" si="59"/>
        <v>2.5831665563669555</v>
      </c>
      <c r="BU343" s="13">
        <f t="shared" si="60"/>
        <v>2.7215197093229349</v>
      </c>
      <c r="BV343" s="13">
        <f t="shared" si="61"/>
        <v>2.8779654141557365</v>
      </c>
      <c r="BW343" s="13">
        <f t="shared" si="62"/>
        <v>3.0354566859494936</v>
      </c>
      <c r="BX343" s="13">
        <f t="shared" si="63"/>
        <v>3.1933719156747133</v>
      </c>
      <c r="BY343" s="13">
        <f t="shared" si="64"/>
        <v>3.3282362702205472</v>
      </c>
      <c r="BZ343" s="13">
        <f t="shared" si="65"/>
        <v>3.4609234434946488</v>
      </c>
      <c r="CA343" s="13">
        <f t="shared" si="66"/>
        <v>3.5936106167687512</v>
      </c>
      <c r="CB343" s="13">
        <f t="shared" si="67"/>
        <v>3.7262977900428531</v>
      </c>
      <c r="CC343" s="13">
        <f t="shared" si="68"/>
        <v>3.8018411649977017</v>
      </c>
      <c r="CD343" s="13">
        <f t="shared" si="69"/>
        <v>3.8701951413636317</v>
      </c>
      <c r="CE343" s="13">
        <f t="shared" si="70"/>
        <v>3.9313597191406426</v>
      </c>
      <c r="CF343" s="13">
        <f t="shared" si="71"/>
        <v>3.989758105596303</v>
      </c>
      <c r="CG343" s="13">
        <f t="shared" si="72"/>
        <v>4.0420325924913492</v>
      </c>
      <c r="CH343" s="13">
        <f t="shared" si="73"/>
        <v>4.0881831798257808</v>
      </c>
      <c r="CI343" s="13">
        <f t="shared" si="74"/>
        <v>4.1250872960159812</v>
      </c>
      <c r="CJ343" s="13">
        <f t="shared" si="75"/>
        <v>4.1526076294903804</v>
      </c>
      <c r="CK343" s="13">
        <f t="shared" si="76"/>
        <v>4.175709438012726</v>
      </c>
      <c r="CL343" s="13">
        <f t="shared" si="77"/>
        <v>4.194392721583017</v>
      </c>
      <c r="CM343" s="13">
        <f t="shared" si="78"/>
        <v>4.2068921225256579</v>
      </c>
      <c r="CN343" s="13">
        <f t="shared" si="79"/>
        <v>4.2130286892334476</v>
      </c>
      <c r="CO343" s="13">
        <f t="shared" si="80"/>
        <v>4.2128024217063862</v>
      </c>
      <c r="CP343" s="13">
        <f t="shared" si="81"/>
        <v>4.2081840681234493</v>
      </c>
      <c r="CQ343" s="13">
        <f t="shared" si="82"/>
        <v>4.1981840681234495</v>
      </c>
      <c r="CR343" s="13">
        <f t="shared" si="83"/>
        <v>4.1981840681234495</v>
      </c>
      <c r="CS343" s="13">
        <f t="shared" si="84"/>
        <v>4.1881840681234479</v>
      </c>
      <c r="CT343" s="13">
        <f t="shared" si="85"/>
        <v>4.1781840681234481</v>
      </c>
      <c r="CU343" s="13">
        <f t="shared" si="86"/>
        <v>4.1781840681234481</v>
      </c>
      <c r="CV343" s="13">
        <f t="shared" si="87"/>
        <v>4.1581840681234485</v>
      </c>
      <c r="CW343" s="13">
        <f t="shared" si="88"/>
        <v>4.138184068123449</v>
      </c>
      <c r="CX343" s="13">
        <f t="shared" si="89"/>
        <v>4.1281840681234492</v>
      </c>
      <c r="CY343" s="13">
        <f t="shared" si="90"/>
        <v>4.1081840681234496</v>
      </c>
      <c r="CZ343" s="13">
        <f t="shared" si="91"/>
        <v>4.098184068123448</v>
      </c>
      <c r="DA343" s="13">
        <f t="shared" si="92"/>
        <v>4.0881840681234483</v>
      </c>
      <c r="DB343" s="13">
        <f t="shared" si="93"/>
        <v>4.0781840681234485</v>
      </c>
      <c r="DC343" s="13">
        <f t="shared" si="94"/>
        <v>4.0681840681234487</v>
      </c>
      <c r="DD343" s="13">
        <f t="shared" si="95"/>
        <v>4.0581840681234489</v>
      </c>
      <c r="DE343" s="13">
        <f t="shared" si="96"/>
        <v>4.0481840681234491</v>
      </c>
      <c r="DF343" s="13">
        <f t="shared" si="97"/>
        <v>4.0181840681234497</v>
      </c>
      <c r="DG343" s="13">
        <f t="shared" si="98"/>
        <v>3.9981840681234488</v>
      </c>
      <c r="DH343" s="13">
        <f t="shared" si="99"/>
        <v>3.9781840681234493</v>
      </c>
      <c r="DI343" s="13">
        <f t="shared" si="100"/>
        <v>3.9581840681234497</v>
      </c>
      <c r="DJ343" s="13">
        <f t="shared" si="101"/>
        <v>3.9381840681234492</v>
      </c>
      <c r="DK343" s="13">
        <f t="shared" si="102"/>
        <v>3.9281840681234486</v>
      </c>
      <c r="DL343" s="13">
        <f t="shared" si="103"/>
        <v>3.908184068123449</v>
      </c>
      <c r="DM343" s="13">
        <f t="shared" si="104"/>
        <v>3.8881840681234494</v>
      </c>
      <c r="DN343" s="13">
        <f t="shared" si="105"/>
        <v>3.8781840681234496</v>
      </c>
      <c r="DO343" s="13">
        <f t="shared" si="106"/>
        <v>3.8581840681234492</v>
      </c>
    </row>
    <row r="344" spans="1:119" s="16" customFormat="1" x14ac:dyDescent="0.2">
      <c r="A344" s="12">
        <v>47695</v>
      </c>
      <c r="B344" s="16" t="s">
        <v>73</v>
      </c>
      <c r="C344" s="43">
        <f t="shared" si="107"/>
        <v>2.4373</v>
      </c>
      <c r="D344" s="43">
        <f t="shared" si="1"/>
        <v>2.6583000000000001</v>
      </c>
      <c r="E344" s="43">
        <f t="shared" si="2"/>
        <v>2.9230999999999998</v>
      </c>
      <c r="F344" s="43">
        <f t="shared" si="3"/>
        <v>3.2069999999999999</v>
      </c>
      <c r="G344" s="43">
        <f t="shared" si="4"/>
        <v>3.7984</v>
      </c>
      <c r="H344" s="43">
        <f t="shared" si="5"/>
        <v>2.1181000000000001</v>
      </c>
      <c r="I344" s="43">
        <f t="shared" si="6"/>
        <v>2.2667000000000002</v>
      </c>
      <c r="J344" s="43">
        <f t="shared" si="7"/>
        <v>2.6128</v>
      </c>
      <c r="K344" s="43">
        <f t="shared" si="8"/>
        <v>2.3365</v>
      </c>
      <c r="L344" s="43">
        <f t="shared" si="9"/>
        <v>2.5684</v>
      </c>
      <c r="M344" s="43">
        <f t="shared" si="10"/>
        <v>2.7635999999999998</v>
      </c>
      <c r="N344" s="43">
        <f t="shared" si="11"/>
        <v>2.911</v>
      </c>
      <c r="O344" s="43">
        <f t="shared" si="12"/>
        <v>2.8563000000000001</v>
      </c>
      <c r="P344" s="43">
        <f t="shared" si="13"/>
        <v>3.5651999999999999</v>
      </c>
      <c r="Q344" s="43">
        <f t="shared" si="14"/>
        <v>3.2237</v>
      </c>
      <c r="R344" s="43">
        <f t="shared" si="15"/>
        <v>3.6739999999999999</v>
      </c>
      <c r="S344" s="43">
        <f t="shared" si="16"/>
        <v>3.7595999999999998</v>
      </c>
      <c r="T344" s="43">
        <f t="shared" si="17"/>
        <v>3.7212999999999998</v>
      </c>
      <c r="V344" s="16" t="s">
        <v>74</v>
      </c>
      <c r="W344" s="43">
        <f t="shared" si="108"/>
        <v>1.8431</v>
      </c>
      <c r="X344" s="43">
        <f t="shared" si="18"/>
        <v>3.5958999999999999</v>
      </c>
      <c r="Y344" s="43">
        <f t="shared" si="19"/>
        <v>5.2885</v>
      </c>
      <c r="Z344" s="43">
        <f t="shared" si="20"/>
        <v>7.0862999999999996</v>
      </c>
      <c r="AA344" s="43">
        <f t="shared" si="21"/>
        <v>11.5434</v>
      </c>
      <c r="AB344" s="43">
        <f t="shared" si="22"/>
        <v>1.7777000000000001</v>
      </c>
      <c r="AC344" s="43">
        <f t="shared" si="23"/>
        <v>2.7399</v>
      </c>
      <c r="AD344" s="43">
        <f t="shared" si="24"/>
        <v>4.5983999999999998</v>
      </c>
      <c r="AE344" s="43">
        <f t="shared" si="25"/>
        <v>3.6766999999999999</v>
      </c>
      <c r="AF344" s="43">
        <f t="shared" si="26"/>
        <v>5.4546000000000001</v>
      </c>
      <c r="AG344" s="43">
        <f t="shared" si="27"/>
        <v>6.5403000000000002</v>
      </c>
      <c r="AH344" s="43">
        <f t="shared" si="28"/>
        <v>7.391</v>
      </c>
      <c r="AI344" s="43">
        <f t="shared" si="29"/>
        <v>7.2257999999999996</v>
      </c>
      <c r="AJ344" s="43">
        <f t="shared" si="30"/>
        <v>14.8108</v>
      </c>
      <c r="AK344" s="43">
        <f t="shared" si="31"/>
        <v>10.223599999999999</v>
      </c>
      <c r="AL344" s="43">
        <f t="shared" si="32"/>
        <v>17.293299999999999</v>
      </c>
      <c r="AM344" s="43">
        <f t="shared" si="33"/>
        <v>21.2318</v>
      </c>
      <c r="AN344" s="43">
        <f t="shared" si="34"/>
        <v>25.031400000000001</v>
      </c>
      <c r="AP344" s="16" t="s">
        <v>75</v>
      </c>
      <c r="AR344" s="13">
        <f t="shared" si="109"/>
        <v>2.1524315111203491</v>
      </c>
      <c r="AS344" s="13">
        <f t="shared" si="35"/>
        <v>2.2860797822374037</v>
      </c>
      <c r="AT344" s="13">
        <f t="shared" si="36"/>
        <v>2.433416339372898</v>
      </c>
      <c r="AU344" s="13">
        <f t="shared" si="37"/>
        <v>2.5919742116327957</v>
      </c>
      <c r="AV344" s="13">
        <f t="shared" si="38"/>
        <v>2.6664584691903839</v>
      </c>
      <c r="AW344" s="13">
        <f t="shared" si="39"/>
        <v>2.8432517926413543</v>
      </c>
      <c r="AX344" s="13">
        <f t="shared" si="40"/>
        <v>2.978229506460496</v>
      </c>
      <c r="AY344" s="13">
        <f t="shared" si="41"/>
        <v>3.0886227847207515</v>
      </c>
      <c r="AZ344" s="13">
        <f t="shared" si="42"/>
        <v>3.1990160629810074</v>
      </c>
      <c r="BA344" s="13">
        <f t="shared" si="43"/>
        <v>3.2815000959190792</v>
      </c>
      <c r="BB344" s="13">
        <f t="shared" si="44"/>
        <v>3.3559463812347401</v>
      </c>
      <c r="BC344" s="13">
        <f t="shared" si="45"/>
        <v>3.430392666550401</v>
      </c>
      <c r="BD344" s="13">
        <f t="shared" si="46"/>
        <v>3.5048389518660619</v>
      </c>
      <c r="BE344" s="13">
        <f t="shared" si="47"/>
        <v>3.5734920281973812</v>
      </c>
      <c r="BF344" s="13">
        <f t="shared" si="48"/>
        <v>3.6173188157099694</v>
      </c>
      <c r="BG344" s="13">
        <f t="shared" si="49"/>
        <v>3.661145603222558</v>
      </c>
      <c r="BH344" s="13">
        <f t="shared" si="50"/>
        <v>3.6893595328170625</v>
      </c>
      <c r="BI344" s="13">
        <f t="shared" si="51"/>
        <v>3.711093695569379</v>
      </c>
      <c r="BJ344" s="13">
        <f t="shared" si="52"/>
        <v>3.7328278583216958</v>
      </c>
      <c r="BK344" s="13">
        <f t="shared" si="53"/>
        <v>3.7545620210740127</v>
      </c>
      <c r="BL344" s="13">
        <f t="shared" si="54"/>
        <v>3.7518565375302662</v>
      </c>
      <c r="BM344" s="13">
        <f t="shared" si="55"/>
        <v>3.7417765291083271</v>
      </c>
      <c r="BN344" s="13">
        <f t="shared" si="56"/>
        <v>3.7316965206863881</v>
      </c>
      <c r="BO344" s="13">
        <f t="shared" si="57"/>
        <v>3.7314702531593267</v>
      </c>
      <c r="BQ344" s="16" t="s">
        <v>76</v>
      </c>
      <c r="BR344" s="13">
        <f t="shared" si="110"/>
        <v>2.4470825764491106</v>
      </c>
      <c r="BS344" s="13">
        <f t="shared" si="58"/>
        <v>2.4570825764491104</v>
      </c>
      <c r="BT344" s="13">
        <f t="shared" si="59"/>
        <v>2.5831665563669555</v>
      </c>
      <c r="BU344" s="13">
        <f t="shared" si="60"/>
        <v>2.7215197093229349</v>
      </c>
      <c r="BV344" s="13">
        <f t="shared" si="61"/>
        <v>2.8779654141557365</v>
      </c>
      <c r="BW344" s="13">
        <f t="shared" si="62"/>
        <v>3.0354566859494936</v>
      </c>
      <c r="BX344" s="13">
        <f t="shared" si="63"/>
        <v>3.1933719156747133</v>
      </c>
      <c r="BY344" s="13">
        <f t="shared" si="64"/>
        <v>3.3282362702205472</v>
      </c>
      <c r="BZ344" s="13">
        <f t="shared" si="65"/>
        <v>3.4609234434946488</v>
      </c>
      <c r="CA344" s="13">
        <f t="shared" si="66"/>
        <v>3.5936106167687512</v>
      </c>
      <c r="CB344" s="13">
        <f t="shared" si="67"/>
        <v>3.7262977900428531</v>
      </c>
      <c r="CC344" s="13">
        <f t="shared" si="68"/>
        <v>3.8018411649977017</v>
      </c>
      <c r="CD344" s="13">
        <f t="shared" si="69"/>
        <v>3.8701951413636317</v>
      </c>
      <c r="CE344" s="13">
        <f t="shared" si="70"/>
        <v>3.9313597191406426</v>
      </c>
      <c r="CF344" s="13">
        <f t="shared" si="71"/>
        <v>3.989758105596303</v>
      </c>
      <c r="CG344" s="13">
        <f t="shared" si="72"/>
        <v>4.0420325924913492</v>
      </c>
      <c r="CH344" s="13">
        <f t="shared" si="73"/>
        <v>4.0881831798257808</v>
      </c>
      <c r="CI344" s="13">
        <f t="shared" si="74"/>
        <v>4.1250872960159812</v>
      </c>
      <c r="CJ344" s="13">
        <f t="shared" si="75"/>
        <v>4.1526076294903804</v>
      </c>
      <c r="CK344" s="13">
        <f t="shared" si="76"/>
        <v>4.175709438012726</v>
      </c>
      <c r="CL344" s="13">
        <f t="shared" si="77"/>
        <v>4.194392721583017</v>
      </c>
      <c r="CM344" s="13">
        <f t="shared" si="78"/>
        <v>4.2068921225256579</v>
      </c>
      <c r="CN344" s="13">
        <f t="shared" si="79"/>
        <v>4.2130286892334476</v>
      </c>
      <c r="CO344" s="13">
        <f t="shared" si="80"/>
        <v>4.2128024217063862</v>
      </c>
      <c r="CP344" s="13">
        <f t="shared" si="81"/>
        <v>4.2081840681234493</v>
      </c>
      <c r="CQ344" s="13">
        <f t="shared" si="82"/>
        <v>4.1981840681234495</v>
      </c>
      <c r="CR344" s="13">
        <f t="shared" si="83"/>
        <v>4.1981840681234495</v>
      </c>
      <c r="CS344" s="13">
        <f t="shared" si="84"/>
        <v>4.1881840681234479</v>
      </c>
      <c r="CT344" s="13">
        <f t="shared" si="85"/>
        <v>4.1781840681234481</v>
      </c>
      <c r="CU344" s="13">
        <f t="shared" si="86"/>
        <v>4.1781840681234481</v>
      </c>
      <c r="CV344" s="13">
        <f t="shared" si="87"/>
        <v>4.1581840681234485</v>
      </c>
      <c r="CW344" s="13">
        <f t="shared" si="88"/>
        <v>4.138184068123449</v>
      </c>
      <c r="CX344" s="13">
        <f t="shared" si="89"/>
        <v>4.1281840681234492</v>
      </c>
      <c r="CY344" s="13">
        <f t="shared" si="90"/>
        <v>4.1081840681234496</v>
      </c>
      <c r="CZ344" s="13">
        <f t="shared" si="91"/>
        <v>4.098184068123448</v>
      </c>
      <c r="DA344" s="13">
        <f t="shared" si="92"/>
        <v>4.0881840681234483</v>
      </c>
      <c r="DB344" s="13">
        <f t="shared" si="93"/>
        <v>4.0781840681234485</v>
      </c>
      <c r="DC344" s="13">
        <f t="shared" si="94"/>
        <v>4.0681840681234487</v>
      </c>
      <c r="DD344" s="13">
        <f t="shared" si="95"/>
        <v>4.0581840681234489</v>
      </c>
      <c r="DE344" s="13">
        <f t="shared" si="96"/>
        <v>4.0481840681234491</v>
      </c>
      <c r="DF344" s="13">
        <f t="shared" si="97"/>
        <v>4.0181840681234497</v>
      </c>
      <c r="DG344" s="13">
        <f t="shared" si="98"/>
        <v>3.9981840681234488</v>
      </c>
      <c r="DH344" s="13">
        <f t="shared" si="99"/>
        <v>3.9781840681234493</v>
      </c>
      <c r="DI344" s="13">
        <f t="shared" si="100"/>
        <v>3.9581840681234497</v>
      </c>
      <c r="DJ344" s="13">
        <f t="shared" si="101"/>
        <v>3.9381840681234492</v>
      </c>
      <c r="DK344" s="13">
        <f t="shared" si="102"/>
        <v>3.9281840681234486</v>
      </c>
      <c r="DL344" s="13">
        <f t="shared" si="103"/>
        <v>3.908184068123449</v>
      </c>
      <c r="DM344" s="13">
        <f t="shared" si="104"/>
        <v>3.8881840681234494</v>
      </c>
      <c r="DN344" s="13">
        <f t="shared" si="105"/>
        <v>3.8781840681234496</v>
      </c>
      <c r="DO344" s="13">
        <f t="shared" si="106"/>
        <v>3.8581840681234492</v>
      </c>
    </row>
    <row r="345" spans="1:119" s="16" customFormat="1" x14ac:dyDescent="0.2">
      <c r="A345" s="12">
        <v>47726</v>
      </c>
      <c r="B345" s="16" t="s">
        <v>73</v>
      </c>
      <c r="C345" s="43">
        <f t="shared" si="107"/>
        <v>2.4373</v>
      </c>
      <c r="D345" s="43">
        <f t="shared" si="1"/>
        <v>2.6583000000000001</v>
      </c>
      <c r="E345" s="43">
        <f t="shared" si="2"/>
        <v>2.9230999999999998</v>
      </c>
      <c r="F345" s="43">
        <f t="shared" si="3"/>
        <v>3.2069999999999999</v>
      </c>
      <c r="G345" s="43">
        <f t="shared" si="4"/>
        <v>3.7984</v>
      </c>
      <c r="H345" s="43">
        <f t="shared" si="5"/>
        <v>2.1181000000000001</v>
      </c>
      <c r="I345" s="43">
        <f t="shared" si="6"/>
        <v>2.2667000000000002</v>
      </c>
      <c r="J345" s="43">
        <f t="shared" si="7"/>
        <v>2.6128</v>
      </c>
      <c r="K345" s="43">
        <f t="shared" si="8"/>
        <v>2.3365</v>
      </c>
      <c r="L345" s="43">
        <f t="shared" si="9"/>
        <v>2.5684</v>
      </c>
      <c r="M345" s="43">
        <f t="shared" si="10"/>
        <v>2.7635999999999998</v>
      </c>
      <c r="N345" s="43">
        <f t="shared" si="11"/>
        <v>2.911</v>
      </c>
      <c r="O345" s="43">
        <f t="shared" si="12"/>
        <v>2.8563000000000001</v>
      </c>
      <c r="P345" s="43">
        <f t="shared" si="13"/>
        <v>3.5651999999999999</v>
      </c>
      <c r="Q345" s="43">
        <f t="shared" si="14"/>
        <v>3.2237</v>
      </c>
      <c r="R345" s="43">
        <f t="shared" si="15"/>
        <v>3.6739999999999999</v>
      </c>
      <c r="S345" s="43">
        <f t="shared" si="16"/>
        <v>3.7595999999999998</v>
      </c>
      <c r="T345" s="43">
        <f t="shared" si="17"/>
        <v>3.7212999999999998</v>
      </c>
      <c r="V345" s="16" t="s">
        <v>74</v>
      </c>
      <c r="W345" s="43">
        <f t="shared" si="108"/>
        <v>1.8431</v>
      </c>
      <c r="X345" s="43">
        <f t="shared" si="18"/>
        <v>3.5958999999999999</v>
      </c>
      <c r="Y345" s="43">
        <f t="shared" si="19"/>
        <v>5.2885</v>
      </c>
      <c r="Z345" s="43">
        <f t="shared" si="20"/>
        <v>7.0862999999999996</v>
      </c>
      <c r="AA345" s="43">
        <f t="shared" si="21"/>
        <v>11.5434</v>
      </c>
      <c r="AB345" s="43">
        <f t="shared" si="22"/>
        <v>1.7777000000000001</v>
      </c>
      <c r="AC345" s="43">
        <f t="shared" si="23"/>
        <v>2.7399</v>
      </c>
      <c r="AD345" s="43">
        <f t="shared" si="24"/>
        <v>4.5983999999999998</v>
      </c>
      <c r="AE345" s="43">
        <f t="shared" si="25"/>
        <v>3.6766999999999999</v>
      </c>
      <c r="AF345" s="43">
        <f t="shared" si="26"/>
        <v>5.4546000000000001</v>
      </c>
      <c r="AG345" s="43">
        <f t="shared" si="27"/>
        <v>6.5403000000000002</v>
      </c>
      <c r="AH345" s="43">
        <f t="shared" si="28"/>
        <v>7.391</v>
      </c>
      <c r="AI345" s="43">
        <f t="shared" si="29"/>
        <v>7.2257999999999996</v>
      </c>
      <c r="AJ345" s="43">
        <f t="shared" si="30"/>
        <v>14.8108</v>
      </c>
      <c r="AK345" s="43">
        <f t="shared" si="31"/>
        <v>10.223599999999999</v>
      </c>
      <c r="AL345" s="43">
        <f t="shared" si="32"/>
        <v>17.293299999999999</v>
      </c>
      <c r="AM345" s="43">
        <f t="shared" si="33"/>
        <v>21.2318</v>
      </c>
      <c r="AN345" s="43">
        <f t="shared" si="34"/>
        <v>25.031400000000001</v>
      </c>
      <c r="AP345" s="16" t="s">
        <v>75</v>
      </c>
      <c r="AR345" s="13">
        <f t="shared" si="109"/>
        <v>2.1524315111203491</v>
      </c>
      <c r="AS345" s="13">
        <f t="shared" si="35"/>
        <v>2.2860797822374037</v>
      </c>
      <c r="AT345" s="13">
        <f t="shared" si="36"/>
        <v>2.433416339372898</v>
      </c>
      <c r="AU345" s="13">
        <f t="shared" si="37"/>
        <v>2.5919742116327957</v>
      </c>
      <c r="AV345" s="13">
        <f t="shared" si="38"/>
        <v>2.6664584691903839</v>
      </c>
      <c r="AW345" s="13">
        <f t="shared" si="39"/>
        <v>2.8432517926413543</v>
      </c>
      <c r="AX345" s="13">
        <f t="shared" si="40"/>
        <v>2.978229506460496</v>
      </c>
      <c r="AY345" s="13">
        <f t="shared" si="41"/>
        <v>3.0886227847207515</v>
      </c>
      <c r="AZ345" s="13">
        <f t="shared" si="42"/>
        <v>3.1990160629810074</v>
      </c>
      <c r="BA345" s="13">
        <f t="shared" si="43"/>
        <v>3.2815000959190792</v>
      </c>
      <c r="BB345" s="13">
        <f t="shared" si="44"/>
        <v>3.3559463812347401</v>
      </c>
      <c r="BC345" s="13">
        <f t="shared" si="45"/>
        <v>3.430392666550401</v>
      </c>
      <c r="BD345" s="13">
        <f t="shared" si="46"/>
        <v>3.5048389518660619</v>
      </c>
      <c r="BE345" s="13">
        <f t="shared" si="47"/>
        <v>3.5734920281973812</v>
      </c>
      <c r="BF345" s="13">
        <f t="shared" si="48"/>
        <v>3.6173188157099694</v>
      </c>
      <c r="BG345" s="13">
        <f t="shared" si="49"/>
        <v>3.661145603222558</v>
      </c>
      <c r="BH345" s="13">
        <f t="shared" si="50"/>
        <v>3.6893595328170625</v>
      </c>
      <c r="BI345" s="13">
        <f t="shared" si="51"/>
        <v>3.711093695569379</v>
      </c>
      <c r="BJ345" s="13">
        <f t="shared" si="52"/>
        <v>3.7328278583216958</v>
      </c>
      <c r="BK345" s="13">
        <f t="shared" si="53"/>
        <v>3.7545620210740127</v>
      </c>
      <c r="BL345" s="13">
        <f t="shared" si="54"/>
        <v>3.7518565375302662</v>
      </c>
      <c r="BM345" s="13">
        <f t="shared" si="55"/>
        <v>3.7417765291083271</v>
      </c>
      <c r="BN345" s="13">
        <f t="shared" si="56"/>
        <v>3.7316965206863881</v>
      </c>
      <c r="BO345" s="13">
        <f t="shared" si="57"/>
        <v>3.7314702531593267</v>
      </c>
      <c r="BQ345" s="16" t="s">
        <v>76</v>
      </c>
      <c r="BR345" s="13">
        <f t="shared" si="110"/>
        <v>2.4470825764491106</v>
      </c>
      <c r="BS345" s="13">
        <f t="shared" si="58"/>
        <v>2.4570825764491104</v>
      </c>
      <c r="BT345" s="13">
        <f t="shared" si="59"/>
        <v>2.5831665563669555</v>
      </c>
      <c r="BU345" s="13">
        <f t="shared" si="60"/>
        <v>2.7215197093229349</v>
      </c>
      <c r="BV345" s="13">
        <f t="shared" si="61"/>
        <v>2.8779654141557365</v>
      </c>
      <c r="BW345" s="13">
        <f t="shared" si="62"/>
        <v>3.0354566859494936</v>
      </c>
      <c r="BX345" s="13">
        <f t="shared" si="63"/>
        <v>3.1933719156747133</v>
      </c>
      <c r="BY345" s="13">
        <f t="shared" si="64"/>
        <v>3.3282362702205472</v>
      </c>
      <c r="BZ345" s="13">
        <f t="shared" si="65"/>
        <v>3.4609234434946488</v>
      </c>
      <c r="CA345" s="13">
        <f t="shared" si="66"/>
        <v>3.5936106167687512</v>
      </c>
      <c r="CB345" s="13">
        <f t="shared" si="67"/>
        <v>3.7262977900428531</v>
      </c>
      <c r="CC345" s="13">
        <f t="shared" si="68"/>
        <v>3.8018411649977017</v>
      </c>
      <c r="CD345" s="13">
        <f t="shared" si="69"/>
        <v>3.8701951413636317</v>
      </c>
      <c r="CE345" s="13">
        <f t="shared" si="70"/>
        <v>3.9313597191406426</v>
      </c>
      <c r="CF345" s="13">
        <f t="shared" si="71"/>
        <v>3.989758105596303</v>
      </c>
      <c r="CG345" s="13">
        <f t="shared" si="72"/>
        <v>4.0420325924913492</v>
      </c>
      <c r="CH345" s="13">
        <f t="shared" si="73"/>
        <v>4.0881831798257808</v>
      </c>
      <c r="CI345" s="13">
        <f t="shared" si="74"/>
        <v>4.1250872960159812</v>
      </c>
      <c r="CJ345" s="13">
        <f t="shared" si="75"/>
        <v>4.1526076294903804</v>
      </c>
      <c r="CK345" s="13">
        <f t="shared" si="76"/>
        <v>4.175709438012726</v>
      </c>
      <c r="CL345" s="13">
        <f t="shared" si="77"/>
        <v>4.194392721583017</v>
      </c>
      <c r="CM345" s="13">
        <f t="shared" si="78"/>
        <v>4.2068921225256579</v>
      </c>
      <c r="CN345" s="13">
        <f t="shared" si="79"/>
        <v>4.2130286892334476</v>
      </c>
      <c r="CO345" s="13">
        <f t="shared" si="80"/>
        <v>4.2128024217063862</v>
      </c>
      <c r="CP345" s="13">
        <f t="shared" si="81"/>
        <v>4.2081840681234493</v>
      </c>
      <c r="CQ345" s="13">
        <f t="shared" si="82"/>
        <v>4.1981840681234495</v>
      </c>
      <c r="CR345" s="13">
        <f t="shared" si="83"/>
        <v>4.1981840681234495</v>
      </c>
      <c r="CS345" s="13">
        <f t="shared" si="84"/>
        <v>4.1881840681234479</v>
      </c>
      <c r="CT345" s="13">
        <f t="shared" si="85"/>
        <v>4.1781840681234481</v>
      </c>
      <c r="CU345" s="13">
        <f t="shared" si="86"/>
        <v>4.1781840681234481</v>
      </c>
      <c r="CV345" s="13">
        <f t="shared" si="87"/>
        <v>4.1581840681234485</v>
      </c>
      <c r="CW345" s="13">
        <f t="shared" si="88"/>
        <v>4.138184068123449</v>
      </c>
      <c r="CX345" s="13">
        <f t="shared" si="89"/>
        <v>4.1281840681234492</v>
      </c>
      <c r="CY345" s="13">
        <f t="shared" si="90"/>
        <v>4.1081840681234496</v>
      </c>
      <c r="CZ345" s="13">
        <f t="shared" si="91"/>
        <v>4.098184068123448</v>
      </c>
      <c r="DA345" s="13">
        <f t="shared" si="92"/>
        <v>4.0881840681234483</v>
      </c>
      <c r="DB345" s="13">
        <f t="shared" si="93"/>
        <v>4.0781840681234485</v>
      </c>
      <c r="DC345" s="13">
        <f t="shared" si="94"/>
        <v>4.0681840681234487</v>
      </c>
      <c r="DD345" s="13">
        <f t="shared" si="95"/>
        <v>4.0581840681234489</v>
      </c>
      <c r="DE345" s="13">
        <f t="shared" si="96"/>
        <v>4.0481840681234491</v>
      </c>
      <c r="DF345" s="13">
        <f t="shared" si="97"/>
        <v>4.0181840681234497</v>
      </c>
      <c r="DG345" s="13">
        <f t="shared" si="98"/>
        <v>3.9981840681234488</v>
      </c>
      <c r="DH345" s="13">
        <f t="shared" si="99"/>
        <v>3.9781840681234493</v>
      </c>
      <c r="DI345" s="13">
        <f t="shared" si="100"/>
        <v>3.9581840681234497</v>
      </c>
      <c r="DJ345" s="13">
        <f t="shared" si="101"/>
        <v>3.9381840681234492</v>
      </c>
      <c r="DK345" s="13">
        <f t="shared" si="102"/>
        <v>3.9281840681234486</v>
      </c>
      <c r="DL345" s="13">
        <f t="shared" si="103"/>
        <v>3.908184068123449</v>
      </c>
      <c r="DM345" s="13">
        <f t="shared" si="104"/>
        <v>3.8881840681234494</v>
      </c>
      <c r="DN345" s="13">
        <f t="shared" si="105"/>
        <v>3.8781840681234496</v>
      </c>
      <c r="DO345" s="13">
        <f t="shared" si="106"/>
        <v>3.8581840681234492</v>
      </c>
    </row>
    <row r="346" spans="1:119" s="16" customFormat="1" x14ac:dyDescent="0.2">
      <c r="A346" s="12">
        <v>47756</v>
      </c>
      <c r="B346" s="16" t="s">
        <v>73</v>
      </c>
      <c r="C346" s="43">
        <f t="shared" si="107"/>
        <v>2.4373</v>
      </c>
      <c r="D346" s="43">
        <f t="shared" si="1"/>
        <v>2.6583000000000001</v>
      </c>
      <c r="E346" s="43">
        <f t="shared" si="2"/>
        <v>2.9230999999999998</v>
      </c>
      <c r="F346" s="43">
        <f t="shared" si="3"/>
        <v>3.2069999999999999</v>
      </c>
      <c r="G346" s="43">
        <f t="shared" si="4"/>
        <v>3.7984</v>
      </c>
      <c r="H346" s="43">
        <f t="shared" si="5"/>
        <v>2.1181000000000001</v>
      </c>
      <c r="I346" s="43">
        <f t="shared" si="6"/>
        <v>2.2667000000000002</v>
      </c>
      <c r="J346" s="43">
        <f t="shared" si="7"/>
        <v>2.6128</v>
      </c>
      <c r="K346" s="43">
        <f t="shared" si="8"/>
        <v>2.3365</v>
      </c>
      <c r="L346" s="43">
        <f t="shared" si="9"/>
        <v>2.5684</v>
      </c>
      <c r="M346" s="43">
        <f t="shared" si="10"/>
        <v>2.7635999999999998</v>
      </c>
      <c r="N346" s="43">
        <f t="shared" si="11"/>
        <v>2.911</v>
      </c>
      <c r="O346" s="43">
        <f t="shared" si="12"/>
        <v>2.8563000000000001</v>
      </c>
      <c r="P346" s="43">
        <f t="shared" si="13"/>
        <v>3.5651999999999999</v>
      </c>
      <c r="Q346" s="43">
        <f t="shared" si="14"/>
        <v>3.2237</v>
      </c>
      <c r="R346" s="43">
        <f t="shared" si="15"/>
        <v>3.6739999999999999</v>
      </c>
      <c r="S346" s="43">
        <f t="shared" si="16"/>
        <v>3.7595999999999998</v>
      </c>
      <c r="T346" s="43">
        <f t="shared" si="17"/>
        <v>3.7212999999999998</v>
      </c>
      <c r="V346" s="16" t="s">
        <v>74</v>
      </c>
      <c r="W346" s="43">
        <f t="shared" si="108"/>
        <v>1.8431</v>
      </c>
      <c r="X346" s="43">
        <f t="shared" si="18"/>
        <v>3.5958999999999999</v>
      </c>
      <c r="Y346" s="43">
        <f t="shared" si="19"/>
        <v>5.2885</v>
      </c>
      <c r="Z346" s="43">
        <f t="shared" si="20"/>
        <v>7.0862999999999996</v>
      </c>
      <c r="AA346" s="43">
        <f t="shared" si="21"/>
        <v>11.5434</v>
      </c>
      <c r="AB346" s="43">
        <f t="shared" si="22"/>
        <v>1.7777000000000001</v>
      </c>
      <c r="AC346" s="43">
        <f t="shared" si="23"/>
        <v>2.7399</v>
      </c>
      <c r="AD346" s="43">
        <f t="shared" si="24"/>
        <v>4.5983999999999998</v>
      </c>
      <c r="AE346" s="43">
        <f t="shared" si="25"/>
        <v>3.6766999999999999</v>
      </c>
      <c r="AF346" s="43">
        <f t="shared" si="26"/>
        <v>5.4546000000000001</v>
      </c>
      <c r="AG346" s="43">
        <f t="shared" si="27"/>
        <v>6.5403000000000002</v>
      </c>
      <c r="AH346" s="43">
        <f t="shared" si="28"/>
        <v>7.391</v>
      </c>
      <c r="AI346" s="43">
        <f t="shared" si="29"/>
        <v>7.2257999999999996</v>
      </c>
      <c r="AJ346" s="43">
        <f t="shared" si="30"/>
        <v>14.8108</v>
      </c>
      <c r="AK346" s="43">
        <f t="shared" si="31"/>
        <v>10.223599999999999</v>
      </c>
      <c r="AL346" s="43">
        <f t="shared" si="32"/>
        <v>17.293299999999999</v>
      </c>
      <c r="AM346" s="43">
        <f t="shared" si="33"/>
        <v>21.2318</v>
      </c>
      <c r="AN346" s="43">
        <f t="shared" si="34"/>
        <v>25.031400000000001</v>
      </c>
      <c r="AP346" s="16" t="s">
        <v>75</v>
      </c>
      <c r="AR346" s="13">
        <f t="shared" si="109"/>
        <v>2.1524315111203491</v>
      </c>
      <c r="AS346" s="13">
        <f t="shared" si="35"/>
        <v>2.2860797822374037</v>
      </c>
      <c r="AT346" s="13">
        <f t="shared" si="36"/>
        <v>2.433416339372898</v>
      </c>
      <c r="AU346" s="13">
        <f t="shared" si="37"/>
        <v>2.5919742116327957</v>
      </c>
      <c r="AV346" s="13">
        <f t="shared" si="38"/>
        <v>2.6664584691903839</v>
      </c>
      <c r="AW346" s="13">
        <f t="shared" si="39"/>
        <v>2.8432517926413543</v>
      </c>
      <c r="AX346" s="13">
        <f t="shared" si="40"/>
        <v>2.978229506460496</v>
      </c>
      <c r="AY346" s="13">
        <f t="shared" si="41"/>
        <v>3.0886227847207515</v>
      </c>
      <c r="AZ346" s="13">
        <f t="shared" si="42"/>
        <v>3.1990160629810074</v>
      </c>
      <c r="BA346" s="13">
        <f t="shared" si="43"/>
        <v>3.2815000959190792</v>
      </c>
      <c r="BB346" s="13">
        <f t="shared" si="44"/>
        <v>3.3559463812347401</v>
      </c>
      <c r="BC346" s="13">
        <f t="shared" si="45"/>
        <v>3.430392666550401</v>
      </c>
      <c r="BD346" s="13">
        <f t="shared" si="46"/>
        <v>3.5048389518660619</v>
      </c>
      <c r="BE346" s="13">
        <f t="shared" si="47"/>
        <v>3.5734920281973812</v>
      </c>
      <c r="BF346" s="13">
        <f t="shared" si="48"/>
        <v>3.6173188157099694</v>
      </c>
      <c r="BG346" s="13">
        <f t="shared" si="49"/>
        <v>3.661145603222558</v>
      </c>
      <c r="BH346" s="13">
        <f t="shared" si="50"/>
        <v>3.6893595328170625</v>
      </c>
      <c r="BI346" s="13">
        <f t="shared" si="51"/>
        <v>3.711093695569379</v>
      </c>
      <c r="BJ346" s="13">
        <f t="shared" si="52"/>
        <v>3.7328278583216958</v>
      </c>
      <c r="BK346" s="13">
        <f t="shared" si="53"/>
        <v>3.7545620210740127</v>
      </c>
      <c r="BL346" s="13">
        <f t="shared" si="54"/>
        <v>3.7518565375302662</v>
      </c>
      <c r="BM346" s="13">
        <f t="shared" si="55"/>
        <v>3.7417765291083271</v>
      </c>
      <c r="BN346" s="13">
        <f t="shared" si="56"/>
        <v>3.7316965206863881</v>
      </c>
      <c r="BO346" s="13">
        <f t="shared" si="57"/>
        <v>3.7314702531593267</v>
      </c>
      <c r="BQ346" s="16" t="s">
        <v>76</v>
      </c>
      <c r="BR346" s="13">
        <f t="shared" si="110"/>
        <v>2.4470825764491106</v>
      </c>
      <c r="BS346" s="13">
        <f t="shared" si="58"/>
        <v>2.4570825764491104</v>
      </c>
      <c r="BT346" s="13">
        <f t="shared" si="59"/>
        <v>2.5831665563669555</v>
      </c>
      <c r="BU346" s="13">
        <f t="shared" si="60"/>
        <v>2.7215197093229349</v>
      </c>
      <c r="BV346" s="13">
        <f t="shared" si="61"/>
        <v>2.8779654141557365</v>
      </c>
      <c r="BW346" s="13">
        <f t="shared" si="62"/>
        <v>3.0354566859494936</v>
      </c>
      <c r="BX346" s="13">
        <f t="shared" si="63"/>
        <v>3.1933719156747133</v>
      </c>
      <c r="BY346" s="13">
        <f t="shared" si="64"/>
        <v>3.3282362702205472</v>
      </c>
      <c r="BZ346" s="13">
        <f t="shared" si="65"/>
        <v>3.4609234434946488</v>
      </c>
      <c r="CA346" s="13">
        <f t="shared" si="66"/>
        <v>3.5936106167687512</v>
      </c>
      <c r="CB346" s="13">
        <f t="shared" si="67"/>
        <v>3.7262977900428531</v>
      </c>
      <c r="CC346" s="13">
        <f t="shared" si="68"/>
        <v>3.8018411649977017</v>
      </c>
      <c r="CD346" s="13">
        <f t="shared" si="69"/>
        <v>3.8701951413636317</v>
      </c>
      <c r="CE346" s="13">
        <f t="shared" si="70"/>
        <v>3.9313597191406426</v>
      </c>
      <c r="CF346" s="13">
        <f t="shared" si="71"/>
        <v>3.989758105596303</v>
      </c>
      <c r="CG346" s="13">
        <f t="shared" si="72"/>
        <v>4.0420325924913492</v>
      </c>
      <c r="CH346" s="13">
        <f t="shared" si="73"/>
        <v>4.0881831798257808</v>
      </c>
      <c r="CI346" s="13">
        <f t="shared" si="74"/>
        <v>4.1250872960159812</v>
      </c>
      <c r="CJ346" s="13">
        <f t="shared" si="75"/>
        <v>4.1526076294903804</v>
      </c>
      <c r="CK346" s="13">
        <f t="shared" si="76"/>
        <v>4.175709438012726</v>
      </c>
      <c r="CL346" s="13">
        <f t="shared" si="77"/>
        <v>4.194392721583017</v>
      </c>
      <c r="CM346" s="13">
        <f t="shared" si="78"/>
        <v>4.2068921225256579</v>
      </c>
      <c r="CN346" s="13">
        <f t="shared" si="79"/>
        <v>4.2130286892334476</v>
      </c>
      <c r="CO346" s="13">
        <f t="shared" si="80"/>
        <v>4.2128024217063862</v>
      </c>
      <c r="CP346" s="13">
        <f t="shared" si="81"/>
        <v>4.2081840681234493</v>
      </c>
      <c r="CQ346" s="13">
        <f t="shared" si="82"/>
        <v>4.1981840681234495</v>
      </c>
      <c r="CR346" s="13">
        <f t="shared" si="83"/>
        <v>4.1981840681234495</v>
      </c>
      <c r="CS346" s="13">
        <f t="shared" si="84"/>
        <v>4.1881840681234479</v>
      </c>
      <c r="CT346" s="13">
        <f t="shared" si="85"/>
        <v>4.1781840681234481</v>
      </c>
      <c r="CU346" s="13">
        <f t="shared" si="86"/>
        <v>4.1781840681234481</v>
      </c>
      <c r="CV346" s="13">
        <f t="shared" si="87"/>
        <v>4.1581840681234485</v>
      </c>
      <c r="CW346" s="13">
        <f t="shared" si="88"/>
        <v>4.138184068123449</v>
      </c>
      <c r="CX346" s="13">
        <f t="shared" si="89"/>
        <v>4.1281840681234492</v>
      </c>
      <c r="CY346" s="13">
        <f t="shared" si="90"/>
        <v>4.1081840681234496</v>
      </c>
      <c r="CZ346" s="13">
        <f t="shared" si="91"/>
        <v>4.098184068123448</v>
      </c>
      <c r="DA346" s="13">
        <f t="shared" si="92"/>
        <v>4.0881840681234483</v>
      </c>
      <c r="DB346" s="13">
        <f t="shared" si="93"/>
        <v>4.0781840681234485</v>
      </c>
      <c r="DC346" s="13">
        <f t="shared" si="94"/>
        <v>4.0681840681234487</v>
      </c>
      <c r="DD346" s="13">
        <f t="shared" si="95"/>
        <v>4.0581840681234489</v>
      </c>
      <c r="DE346" s="13">
        <f t="shared" si="96"/>
        <v>4.0481840681234491</v>
      </c>
      <c r="DF346" s="13">
        <f t="shared" si="97"/>
        <v>4.0181840681234497</v>
      </c>
      <c r="DG346" s="13">
        <f t="shared" si="98"/>
        <v>3.9981840681234488</v>
      </c>
      <c r="DH346" s="13">
        <f t="shared" si="99"/>
        <v>3.9781840681234493</v>
      </c>
      <c r="DI346" s="13">
        <f t="shared" si="100"/>
        <v>3.9581840681234497</v>
      </c>
      <c r="DJ346" s="13">
        <f t="shared" si="101"/>
        <v>3.9381840681234492</v>
      </c>
      <c r="DK346" s="13">
        <f t="shared" si="102"/>
        <v>3.9281840681234486</v>
      </c>
      <c r="DL346" s="13">
        <f t="shared" si="103"/>
        <v>3.908184068123449</v>
      </c>
      <c r="DM346" s="13">
        <f t="shared" si="104"/>
        <v>3.8881840681234494</v>
      </c>
      <c r="DN346" s="13">
        <f t="shared" si="105"/>
        <v>3.8781840681234496</v>
      </c>
      <c r="DO346" s="13">
        <f t="shared" si="106"/>
        <v>3.8581840681234492</v>
      </c>
    </row>
    <row r="347" spans="1:119" s="16" customFormat="1" x14ac:dyDescent="0.2">
      <c r="A347" s="12">
        <v>47787</v>
      </c>
      <c r="B347" s="16" t="s">
        <v>73</v>
      </c>
      <c r="C347" s="43">
        <f t="shared" si="107"/>
        <v>2.4373</v>
      </c>
      <c r="D347" s="43">
        <f t="shared" si="1"/>
        <v>2.6583000000000001</v>
      </c>
      <c r="E347" s="43">
        <f t="shared" si="2"/>
        <v>2.9230999999999998</v>
      </c>
      <c r="F347" s="43">
        <f t="shared" si="3"/>
        <v>3.2069999999999999</v>
      </c>
      <c r="G347" s="43">
        <f t="shared" si="4"/>
        <v>3.7984</v>
      </c>
      <c r="H347" s="43">
        <f t="shared" si="5"/>
        <v>2.1181000000000001</v>
      </c>
      <c r="I347" s="43">
        <f t="shared" si="6"/>
        <v>2.2667000000000002</v>
      </c>
      <c r="J347" s="43">
        <f t="shared" si="7"/>
        <v>2.6128</v>
      </c>
      <c r="K347" s="43">
        <f t="shared" si="8"/>
        <v>2.3365</v>
      </c>
      <c r="L347" s="43">
        <f t="shared" si="9"/>
        <v>2.5684</v>
      </c>
      <c r="M347" s="43">
        <f t="shared" si="10"/>
        <v>2.7635999999999998</v>
      </c>
      <c r="N347" s="43">
        <f t="shared" si="11"/>
        <v>2.911</v>
      </c>
      <c r="O347" s="43">
        <f t="shared" si="12"/>
        <v>2.8563000000000001</v>
      </c>
      <c r="P347" s="43">
        <f t="shared" si="13"/>
        <v>3.5651999999999999</v>
      </c>
      <c r="Q347" s="43">
        <f t="shared" si="14"/>
        <v>3.2237</v>
      </c>
      <c r="R347" s="43">
        <f t="shared" si="15"/>
        <v>3.6739999999999999</v>
      </c>
      <c r="S347" s="43">
        <f t="shared" si="16"/>
        <v>3.7595999999999998</v>
      </c>
      <c r="T347" s="43">
        <f t="shared" si="17"/>
        <v>3.7212999999999998</v>
      </c>
      <c r="V347" s="16" t="s">
        <v>74</v>
      </c>
      <c r="W347" s="43">
        <f t="shared" si="108"/>
        <v>1.8431</v>
      </c>
      <c r="X347" s="43">
        <f t="shared" si="18"/>
        <v>3.5958999999999999</v>
      </c>
      <c r="Y347" s="43">
        <f t="shared" si="19"/>
        <v>5.2885</v>
      </c>
      <c r="Z347" s="43">
        <f t="shared" si="20"/>
        <v>7.0862999999999996</v>
      </c>
      <c r="AA347" s="43">
        <f t="shared" si="21"/>
        <v>11.5434</v>
      </c>
      <c r="AB347" s="43">
        <f t="shared" si="22"/>
        <v>1.7777000000000001</v>
      </c>
      <c r="AC347" s="43">
        <f t="shared" si="23"/>
        <v>2.7399</v>
      </c>
      <c r="AD347" s="43">
        <f t="shared" si="24"/>
        <v>4.5983999999999998</v>
      </c>
      <c r="AE347" s="43">
        <f t="shared" si="25"/>
        <v>3.6766999999999999</v>
      </c>
      <c r="AF347" s="43">
        <f t="shared" si="26"/>
        <v>5.4546000000000001</v>
      </c>
      <c r="AG347" s="43">
        <f t="shared" si="27"/>
        <v>6.5403000000000002</v>
      </c>
      <c r="AH347" s="43">
        <f t="shared" si="28"/>
        <v>7.391</v>
      </c>
      <c r="AI347" s="43">
        <f t="shared" si="29"/>
        <v>7.2257999999999996</v>
      </c>
      <c r="AJ347" s="43">
        <f t="shared" si="30"/>
        <v>14.8108</v>
      </c>
      <c r="AK347" s="43">
        <f t="shared" si="31"/>
        <v>10.223599999999999</v>
      </c>
      <c r="AL347" s="43">
        <f t="shared" si="32"/>
        <v>17.293299999999999</v>
      </c>
      <c r="AM347" s="43">
        <f t="shared" si="33"/>
        <v>21.2318</v>
      </c>
      <c r="AN347" s="43">
        <f t="shared" si="34"/>
        <v>25.031400000000001</v>
      </c>
      <c r="AP347" s="16" t="s">
        <v>75</v>
      </c>
      <c r="AR347" s="13">
        <f t="shared" si="109"/>
        <v>2.1524315111203491</v>
      </c>
      <c r="AS347" s="13">
        <f t="shared" si="35"/>
        <v>2.2860797822374037</v>
      </c>
      <c r="AT347" s="13">
        <f t="shared" si="36"/>
        <v>2.433416339372898</v>
      </c>
      <c r="AU347" s="13">
        <f t="shared" si="37"/>
        <v>2.5919742116327957</v>
      </c>
      <c r="AV347" s="13">
        <f t="shared" si="38"/>
        <v>2.6664584691903839</v>
      </c>
      <c r="AW347" s="13">
        <f t="shared" si="39"/>
        <v>2.8432517926413543</v>
      </c>
      <c r="AX347" s="13">
        <f t="shared" si="40"/>
        <v>2.978229506460496</v>
      </c>
      <c r="AY347" s="13">
        <f t="shared" si="41"/>
        <v>3.0886227847207515</v>
      </c>
      <c r="AZ347" s="13">
        <f t="shared" si="42"/>
        <v>3.1990160629810074</v>
      </c>
      <c r="BA347" s="13">
        <f t="shared" si="43"/>
        <v>3.2815000959190792</v>
      </c>
      <c r="BB347" s="13">
        <f t="shared" si="44"/>
        <v>3.3559463812347401</v>
      </c>
      <c r="BC347" s="13">
        <f t="shared" si="45"/>
        <v>3.430392666550401</v>
      </c>
      <c r="BD347" s="13">
        <f t="shared" si="46"/>
        <v>3.5048389518660619</v>
      </c>
      <c r="BE347" s="13">
        <f t="shared" si="47"/>
        <v>3.5734920281973812</v>
      </c>
      <c r="BF347" s="13">
        <f t="shared" si="48"/>
        <v>3.6173188157099694</v>
      </c>
      <c r="BG347" s="13">
        <f t="shared" si="49"/>
        <v>3.661145603222558</v>
      </c>
      <c r="BH347" s="13">
        <f t="shared" si="50"/>
        <v>3.6893595328170625</v>
      </c>
      <c r="BI347" s="13">
        <f t="shared" si="51"/>
        <v>3.711093695569379</v>
      </c>
      <c r="BJ347" s="13">
        <f t="shared" si="52"/>
        <v>3.7328278583216958</v>
      </c>
      <c r="BK347" s="13">
        <f t="shared" si="53"/>
        <v>3.7545620210740127</v>
      </c>
      <c r="BL347" s="13">
        <f t="shared" si="54"/>
        <v>3.7518565375302662</v>
      </c>
      <c r="BM347" s="13">
        <f t="shared" si="55"/>
        <v>3.7417765291083271</v>
      </c>
      <c r="BN347" s="13">
        <f t="shared" si="56"/>
        <v>3.7316965206863881</v>
      </c>
      <c r="BO347" s="13">
        <f t="shared" si="57"/>
        <v>3.7314702531593267</v>
      </c>
      <c r="BQ347" s="16" t="s">
        <v>76</v>
      </c>
      <c r="BR347" s="13">
        <f t="shared" si="110"/>
        <v>2.4470825764491106</v>
      </c>
      <c r="BS347" s="13">
        <f t="shared" si="58"/>
        <v>2.4570825764491104</v>
      </c>
      <c r="BT347" s="13">
        <f t="shared" si="59"/>
        <v>2.5831665563669555</v>
      </c>
      <c r="BU347" s="13">
        <f t="shared" si="60"/>
        <v>2.7215197093229349</v>
      </c>
      <c r="BV347" s="13">
        <f t="shared" si="61"/>
        <v>2.8779654141557365</v>
      </c>
      <c r="BW347" s="13">
        <f t="shared" si="62"/>
        <v>3.0354566859494936</v>
      </c>
      <c r="BX347" s="13">
        <f t="shared" si="63"/>
        <v>3.1933719156747133</v>
      </c>
      <c r="BY347" s="13">
        <f t="shared" si="64"/>
        <v>3.3282362702205472</v>
      </c>
      <c r="BZ347" s="13">
        <f t="shared" si="65"/>
        <v>3.4609234434946488</v>
      </c>
      <c r="CA347" s="13">
        <f t="shared" si="66"/>
        <v>3.5936106167687512</v>
      </c>
      <c r="CB347" s="13">
        <f t="shared" si="67"/>
        <v>3.7262977900428531</v>
      </c>
      <c r="CC347" s="13">
        <f t="shared" si="68"/>
        <v>3.8018411649977017</v>
      </c>
      <c r="CD347" s="13">
        <f t="shared" si="69"/>
        <v>3.8701951413636317</v>
      </c>
      <c r="CE347" s="13">
        <f t="shared" si="70"/>
        <v>3.9313597191406426</v>
      </c>
      <c r="CF347" s="13">
        <f t="shared" si="71"/>
        <v>3.989758105596303</v>
      </c>
      <c r="CG347" s="13">
        <f t="shared" si="72"/>
        <v>4.0420325924913492</v>
      </c>
      <c r="CH347" s="13">
        <f t="shared" si="73"/>
        <v>4.0881831798257808</v>
      </c>
      <c r="CI347" s="13">
        <f t="shared" si="74"/>
        <v>4.1250872960159812</v>
      </c>
      <c r="CJ347" s="13">
        <f t="shared" si="75"/>
        <v>4.1526076294903804</v>
      </c>
      <c r="CK347" s="13">
        <f t="shared" si="76"/>
        <v>4.175709438012726</v>
      </c>
      <c r="CL347" s="13">
        <f t="shared" si="77"/>
        <v>4.194392721583017</v>
      </c>
      <c r="CM347" s="13">
        <f t="shared" si="78"/>
        <v>4.2068921225256579</v>
      </c>
      <c r="CN347" s="13">
        <f t="shared" si="79"/>
        <v>4.2130286892334476</v>
      </c>
      <c r="CO347" s="13">
        <f t="shared" si="80"/>
        <v>4.2128024217063862</v>
      </c>
      <c r="CP347" s="13">
        <f t="shared" si="81"/>
        <v>4.2081840681234493</v>
      </c>
      <c r="CQ347" s="13">
        <f t="shared" si="82"/>
        <v>4.1981840681234495</v>
      </c>
      <c r="CR347" s="13">
        <f t="shared" si="83"/>
        <v>4.1981840681234495</v>
      </c>
      <c r="CS347" s="13">
        <f t="shared" si="84"/>
        <v>4.1881840681234479</v>
      </c>
      <c r="CT347" s="13">
        <f t="shared" si="85"/>
        <v>4.1781840681234481</v>
      </c>
      <c r="CU347" s="13">
        <f t="shared" si="86"/>
        <v>4.1781840681234481</v>
      </c>
      <c r="CV347" s="13">
        <f t="shared" si="87"/>
        <v>4.1581840681234485</v>
      </c>
      <c r="CW347" s="13">
        <f t="shared" si="88"/>
        <v>4.138184068123449</v>
      </c>
      <c r="CX347" s="13">
        <f t="shared" si="89"/>
        <v>4.1281840681234492</v>
      </c>
      <c r="CY347" s="13">
        <f t="shared" si="90"/>
        <v>4.1081840681234496</v>
      </c>
      <c r="CZ347" s="13">
        <f t="shared" si="91"/>
        <v>4.098184068123448</v>
      </c>
      <c r="DA347" s="13">
        <f t="shared" si="92"/>
        <v>4.0881840681234483</v>
      </c>
      <c r="DB347" s="13">
        <f t="shared" si="93"/>
        <v>4.0781840681234485</v>
      </c>
      <c r="DC347" s="13">
        <f t="shared" si="94"/>
        <v>4.0681840681234487</v>
      </c>
      <c r="DD347" s="13">
        <f t="shared" si="95"/>
        <v>4.0581840681234489</v>
      </c>
      <c r="DE347" s="13">
        <f t="shared" si="96"/>
        <v>4.0481840681234491</v>
      </c>
      <c r="DF347" s="13">
        <f t="shared" si="97"/>
        <v>4.0181840681234497</v>
      </c>
      <c r="DG347" s="13">
        <f t="shared" si="98"/>
        <v>3.9981840681234488</v>
      </c>
      <c r="DH347" s="13">
        <f t="shared" si="99"/>
        <v>3.9781840681234493</v>
      </c>
      <c r="DI347" s="13">
        <f t="shared" si="100"/>
        <v>3.9581840681234497</v>
      </c>
      <c r="DJ347" s="13">
        <f t="shared" si="101"/>
        <v>3.9381840681234492</v>
      </c>
      <c r="DK347" s="13">
        <f t="shared" si="102"/>
        <v>3.9281840681234486</v>
      </c>
      <c r="DL347" s="13">
        <f t="shared" si="103"/>
        <v>3.908184068123449</v>
      </c>
      <c r="DM347" s="13">
        <f t="shared" si="104"/>
        <v>3.8881840681234494</v>
      </c>
      <c r="DN347" s="13">
        <f t="shared" si="105"/>
        <v>3.8781840681234496</v>
      </c>
      <c r="DO347" s="13">
        <f t="shared" si="106"/>
        <v>3.8581840681234492</v>
      </c>
    </row>
    <row r="348" spans="1:119" s="16" customFormat="1" x14ac:dyDescent="0.2">
      <c r="A348" s="12">
        <v>47817</v>
      </c>
      <c r="B348" s="16" t="s">
        <v>73</v>
      </c>
      <c r="C348" s="43">
        <f t="shared" si="107"/>
        <v>2.4373</v>
      </c>
      <c r="D348" s="43">
        <f t="shared" si="1"/>
        <v>2.6583000000000001</v>
      </c>
      <c r="E348" s="43">
        <f t="shared" si="2"/>
        <v>2.9230999999999998</v>
      </c>
      <c r="F348" s="43">
        <f t="shared" si="3"/>
        <v>3.2069999999999999</v>
      </c>
      <c r="G348" s="43">
        <f t="shared" si="4"/>
        <v>3.7984</v>
      </c>
      <c r="H348" s="43">
        <f t="shared" si="5"/>
        <v>2.1181000000000001</v>
      </c>
      <c r="I348" s="43">
        <f t="shared" si="6"/>
        <v>2.2667000000000002</v>
      </c>
      <c r="J348" s="43">
        <f t="shared" si="7"/>
        <v>2.6128</v>
      </c>
      <c r="K348" s="43">
        <f t="shared" si="8"/>
        <v>2.3365</v>
      </c>
      <c r="L348" s="43">
        <f t="shared" si="9"/>
        <v>2.5684</v>
      </c>
      <c r="M348" s="43">
        <f t="shared" si="10"/>
        <v>2.7635999999999998</v>
      </c>
      <c r="N348" s="43">
        <f t="shared" si="11"/>
        <v>2.911</v>
      </c>
      <c r="O348" s="43">
        <f t="shared" si="12"/>
        <v>2.8563000000000001</v>
      </c>
      <c r="P348" s="43">
        <f t="shared" si="13"/>
        <v>3.5651999999999999</v>
      </c>
      <c r="Q348" s="43">
        <f t="shared" si="14"/>
        <v>3.2237</v>
      </c>
      <c r="R348" s="43">
        <f t="shared" si="15"/>
        <v>3.6739999999999999</v>
      </c>
      <c r="S348" s="43">
        <f t="shared" si="16"/>
        <v>3.7595999999999998</v>
      </c>
      <c r="T348" s="43">
        <f t="shared" si="17"/>
        <v>3.7212999999999998</v>
      </c>
      <c r="V348" s="16" t="s">
        <v>74</v>
      </c>
      <c r="W348" s="43">
        <f t="shared" si="108"/>
        <v>1.8431</v>
      </c>
      <c r="X348" s="43">
        <f t="shared" si="18"/>
        <v>3.5958999999999999</v>
      </c>
      <c r="Y348" s="43">
        <f t="shared" si="19"/>
        <v>5.2885</v>
      </c>
      <c r="Z348" s="43">
        <f t="shared" si="20"/>
        <v>7.0862999999999996</v>
      </c>
      <c r="AA348" s="43">
        <f t="shared" si="21"/>
        <v>11.5434</v>
      </c>
      <c r="AB348" s="43">
        <f t="shared" si="22"/>
        <v>1.7777000000000001</v>
      </c>
      <c r="AC348" s="43">
        <f t="shared" si="23"/>
        <v>2.7399</v>
      </c>
      <c r="AD348" s="43">
        <f t="shared" si="24"/>
        <v>4.5983999999999998</v>
      </c>
      <c r="AE348" s="43">
        <f t="shared" si="25"/>
        <v>3.6766999999999999</v>
      </c>
      <c r="AF348" s="43">
        <f t="shared" si="26"/>
        <v>5.4546000000000001</v>
      </c>
      <c r="AG348" s="43">
        <f t="shared" si="27"/>
        <v>6.5403000000000002</v>
      </c>
      <c r="AH348" s="43">
        <f t="shared" si="28"/>
        <v>7.391</v>
      </c>
      <c r="AI348" s="43">
        <f t="shared" si="29"/>
        <v>7.2257999999999996</v>
      </c>
      <c r="AJ348" s="43">
        <f t="shared" si="30"/>
        <v>14.8108</v>
      </c>
      <c r="AK348" s="43">
        <f t="shared" si="31"/>
        <v>10.223599999999999</v>
      </c>
      <c r="AL348" s="43">
        <f t="shared" si="32"/>
        <v>17.293299999999999</v>
      </c>
      <c r="AM348" s="43">
        <f t="shared" si="33"/>
        <v>21.2318</v>
      </c>
      <c r="AN348" s="43">
        <f t="shared" si="34"/>
        <v>25.031400000000001</v>
      </c>
      <c r="AP348" s="16" t="s">
        <v>75</v>
      </c>
      <c r="AR348" s="13">
        <f t="shared" si="109"/>
        <v>2.1524315111203491</v>
      </c>
      <c r="AS348" s="13">
        <f t="shared" si="35"/>
        <v>2.2860797822374037</v>
      </c>
      <c r="AT348" s="13">
        <f t="shared" si="36"/>
        <v>2.433416339372898</v>
      </c>
      <c r="AU348" s="13">
        <f t="shared" si="37"/>
        <v>2.5919742116327957</v>
      </c>
      <c r="AV348" s="13">
        <f t="shared" si="38"/>
        <v>2.6664584691903839</v>
      </c>
      <c r="AW348" s="13">
        <f t="shared" si="39"/>
        <v>2.8432517926413543</v>
      </c>
      <c r="AX348" s="13">
        <f t="shared" si="40"/>
        <v>2.978229506460496</v>
      </c>
      <c r="AY348" s="13">
        <f t="shared" si="41"/>
        <v>3.0886227847207515</v>
      </c>
      <c r="AZ348" s="13">
        <f t="shared" si="42"/>
        <v>3.1990160629810074</v>
      </c>
      <c r="BA348" s="13">
        <f t="shared" si="43"/>
        <v>3.2815000959190792</v>
      </c>
      <c r="BB348" s="13">
        <f t="shared" si="44"/>
        <v>3.3559463812347401</v>
      </c>
      <c r="BC348" s="13">
        <f t="shared" si="45"/>
        <v>3.430392666550401</v>
      </c>
      <c r="BD348" s="13">
        <f t="shared" si="46"/>
        <v>3.5048389518660619</v>
      </c>
      <c r="BE348" s="13">
        <f t="shared" si="47"/>
        <v>3.5734920281973812</v>
      </c>
      <c r="BF348" s="13">
        <f t="shared" si="48"/>
        <v>3.6173188157099694</v>
      </c>
      <c r="BG348" s="13">
        <f t="shared" si="49"/>
        <v>3.661145603222558</v>
      </c>
      <c r="BH348" s="13">
        <f t="shared" si="50"/>
        <v>3.6893595328170625</v>
      </c>
      <c r="BI348" s="13">
        <f t="shared" si="51"/>
        <v>3.711093695569379</v>
      </c>
      <c r="BJ348" s="13">
        <f t="shared" si="52"/>
        <v>3.7328278583216958</v>
      </c>
      <c r="BK348" s="13">
        <f t="shared" si="53"/>
        <v>3.7545620210740127</v>
      </c>
      <c r="BL348" s="13">
        <f t="shared" si="54"/>
        <v>3.7518565375302662</v>
      </c>
      <c r="BM348" s="13">
        <f t="shared" si="55"/>
        <v>3.7417765291083271</v>
      </c>
      <c r="BN348" s="13">
        <f t="shared" si="56"/>
        <v>3.7316965206863881</v>
      </c>
      <c r="BO348" s="13">
        <f t="shared" si="57"/>
        <v>3.7314702531593267</v>
      </c>
      <c r="BQ348" s="16" t="s">
        <v>76</v>
      </c>
      <c r="BR348" s="13">
        <f t="shared" si="110"/>
        <v>2.4470825764491106</v>
      </c>
      <c r="BS348" s="13">
        <f t="shared" si="58"/>
        <v>2.4570825764491104</v>
      </c>
      <c r="BT348" s="13">
        <f t="shared" si="59"/>
        <v>2.5831665563669555</v>
      </c>
      <c r="BU348" s="13">
        <f t="shared" si="60"/>
        <v>2.7215197093229349</v>
      </c>
      <c r="BV348" s="13">
        <f t="shared" si="61"/>
        <v>2.8779654141557365</v>
      </c>
      <c r="BW348" s="13">
        <f t="shared" si="62"/>
        <v>3.0354566859494936</v>
      </c>
      <c r="BX348" s="13">
        <f t="shared" si="63"/>
        <v>3.1933719156747133</v>
      </c>
      <c r="BY348" s="13">
        <f t="shared" si="64"/>
        <v>3.3282362702205472</v>
      </c>
      <c r="BZ348" s="13">
        <f t="shared" si="65"/>
        <v>3.4609234434946488</v>
      </c>
      <c r="CA348" s="13">
        <f t="shared" si="66"/>
        <v>3.5936106167687512</v>
      </c>
      <c r="CB348" s="13">
        <f t="shared" si="67"/>
        <v>3.7262977900428531</v>
      </c>
      <c r="CC348" s="13">
        <f t="shared" si="68"/>
        <v>3.8018411649977017</v>
      </c>
      <c r="CD348" s="13">
        <f t="shared" si="69"/>
        <v>3.8701951413636317</v>
      </c>
      <c r="CE348" s="13">
        <f t="shared" si="70"/>
        <v>3.9313597191406426</v>
      </c>
      <c r="CF348" s="13">
        <f t="shared" si="71"/>
        <v>3.989758105596303</v>
      </c>
      <c r="CG348" s="13">
        <f t="shared" si="72"/>
        <v>4.0420325924913492</v>
      </c>
      <c r="CH348" s="13">
        <f t="shared" si="73"/>
        <v>4.0881831798257808</v>
      </c>
      <c r="CI348" s="13">
        <f t="shared" si="74"/>
        <v>4.1250872960159812</v>
      </c>
      <c r="CJ348" s="13">
        <f t="shared" si="75"/>
        <v>4.1526076294903804</v>
      </c>
      <c r="CK348" s="13">
        <f t="shared" si="76"/>
        <v>4.175709438012726</v>
      </c>
      <c r="CL348" s="13">
        <f t="shared" si="77"/>
        <v>4.194392721583017</v>
      </c>
      <c r="CM348" s="13">
        <f t="shared" si="78"/>
        <v>4.2068921225256579</v>
      </c>
      <c r="CN348" s="13">
        <f t="shared" si="79"/>
        <v>4.2130286892334476</v>
      </c>
      <c r="CO348" s="13">
        <f t="shared" si="80"/>
        <v>4.2128024217063862</v>
      </c>
      <c r="CP348" s="13">
        <f t="shared" si="81"/>
        <v>4.2081840681234493</v>
      </c>
      <c r="CQ348" s="13">
        <f t="shared" si="82"/>
        <v>4.1981840681234495</v>
      </c>
      <c r="CR348" s="13">
        <f t="shared" si="83"/>
        <v>4.1981840681234495</v>
      </c>
      <c r="CS348" s="13">
        <f t="shared" si="84"/>
        <v>4.1881840681234479</v>
      </c>
      <c r="CT348" s="13">
        <f t="shared" si="85"/>
        <v>4.1781840681234481</v>
      </c>
      <c r="CU348" s="13">
        <f t="shared" si="86"/>
        <v>4.1781840681234481</v>
      </c>
      <c r="CV348" s="13">
        <f t="shared" si="87"/>
        <v>4.1581840681234485</v>
      </c>
      <c r="CW348" s="13">
        <f t="shared" si="88"/>
        <v>4.138184068123449</v>
      </c>
      <c r="CX348" s="13">
        <f t="shared" si="89"/>
        <v>4.1281840681234492</v>
      </c>
      <c r="CY348" s="13">
        <f t="shared" si="90"/>
        <v>4.1081840681234496</v>
      </c>
      <c r="CZ348" s="13">
        <f t="shared" si="91"/>
        <v>4.098184068123448</v>
      </c>
      <c r="DA348" s="13">
        <f t="shared" si="92"/>
        <v>4.0881840681234483</v>
      </c>
      <c r="DB348" s="13">
        <f t="shared" si="93"/>
        <v>4.0781840681234485</v>
      </c>
      <c r="DC348" s="13">
        <f t="shared" si="94"/>
        <v>4.0681840681234487</v>
      </c>
      <c r="DD348" s="13">
        <f t="shared" si="95"/>
        <v>4.0581840681234489</v>
      </c>
      <c r="DE348" s="13">
        <f t="shared" si="96"/>
        <v>4.0481840681234491</v>
      </c>
      <c r="DF348" s="13">
        <f t="shared" si="97"/>
        <v>4.0181840681234497</v>
      </c>
      <c r="DG348" s="13">
        <f t="shared" si="98"/>
        <v>3.9981840681234488</v>
      </c>
      <c r="DH348" s="13">
        <f t="shared" si="99"/>
        <v>3.9781840681234493</v>
      </c>
      <c r="DI348" s="13">
        <f t="shared" si="100"/>
        <v>3.9581840681234497</v>
      </c>
      <c r="DJ348" s="13">
        <f t="shared" si="101"/>
        <v>3.9381840681234492</v>
      </c>
      <c r="DK348" s="13">
        <f t="shared" si="102"/>
        <v>3.9281840681234486</v>
      </c>
      <c r="DL348" s="13">
        <f t="shared" si="103"/>
        <v>3.908184068123449</v>
      </c>
      <c r="DM348" s="13">
        <f t="shared" si="104"/>
        <v>3.8881840681234494</v>
      </c>
      <c r="DN348" s="13">
        <f t="shared" si="105"/>
        <v>3.8781840681234496</v>
      </c>
      <c r="DO348" s="13">
        <f t="shared" si="106"/>
        <v>3.8581840681234492</v>
      </c>
    </row>
    <row r="349" spans="1:119" s="16" customFormat="1" x14ac:dyDescent="0.2">
      <c r="A349" s="12">
        <v>47848</v>
      </c>
      <c r="B349" s="16" t="s">
        <v>73</v>
      </c>
      <c r="C349" s="43">
        <f t="shared" si="107"/>
        <v>2.4373</v>
      </c>
      <c r="D349" s="43">
        <f t="shared" si="1"/>
        <v>2.6583000000000001</v>
      </c>
      <c r="E349" s="43">
        <f t="shared" si="2"/>
        <v>2.9230999999999998</v>
      </c>
      <c r="F349" s="43">
        <f t="shared" si="3"/>
        <v>3.2069999999999999</v>
      </c>
      <c r="G349" s="43">
        <f t="shared" si="4"/>
        <v>3.7984</v>
      </c>
      <c r="H349" s="43">
        <f t="shared" si="5"/>
        <v>2.1181000000000001</v>
      </c>
      <c r="I349" s="43">
        <f t="shared" si="6"/>
        <v>2.2667000000000002</v>
      </c>
      <c r="J349" s="43">
        <f t="shared" si="7"/>
        <v>2.6128</v>
      </c>
      <c r="K349" s="43">
        <f t="shared" si="8"/>
        <v>2.3365</v>
      </c>
      <c r="L349" s="43">
        <f t="shared" si="9"/>
        <v>2.5684</v>
      </c>
      <c r="M349" s="43">
        <f t="shared" si="10"/>
        <v>2.7635999999999998</v>
      </c>
      <c r="N349" s="43">
        <f t="shared" si="11"/>
        <v>2.911</v>
      </c>
      <c r="O349" s="43">
        <f t="shared" si="12"/>
        <v>2.8563000000000001</v>
      </c>
      <c r="P349" s="43">
        <f t="shared" si="13"/>
        <v>3.5651999999999999</v>
      </c>
      <c r="Q349" s="43">
        <f t="shared" si="14"/>
        <v>3.2237</v>
      </c>
      <c r="R349" s="43">
        <f t="shared" si="15"/>
        <v>3.6739999999999999</v>
      </c>
      <c r="S349" s="43">
        <f t="shared" si="16"/>
        <v>3.7595999999999998</v>
      </c>
      <c r="T349" s="43">
        <f t="shared" si="17"/>
        <v>3.7212999999999998</v>
      </c>
      <c r="V349" s="16" t="s">
        <v>74</v>
      </c>
      <c r="W349" s="43">
        <f t="shared" si="108"/>
        <v>1.8431</v>
      </c>
      <c r="X349" s="43">
        <f t="shared" si="18"/>
        <v>3.5958999999999999</v>
      </c>
      <c r="Y349" s="43">
        <f t="shared" si="19"/>
        <v>5.2885</v>
      </c>
      <c r="Z349" s="43">
        <f t="shared" si="20"/>
        <v>7.0862999999999996</v>
      </c>
      <c r="AA349" s="43">
        <f t="shared" si="21"/>
        <v>11.5434</v>
      </c>
      <c r="AB349" s="43">
        <f t="shared" si="22"/>
        <v>1.7777000000000001</v>
      </c>
      <c r="AC349" s="43">
        <f t="shared" si="23"/>
        <v>2.7399</v>
      </c>
      <c r="AD349" s="43">
        <f t="shared" si="24"/>
        <v>4.5983999999999998</v>
      </c>
      <c r="AE349" s="43">
        <f t="shared" si="25"/>
        <v>3.6766999999999999</v>
      </c>
      <c r="AF349" s="43">
        <f t="shared" si="26"/>
        <v>5.4546000000000001</v>
      </c>
      <c r="AG349" s="43">
        <f t="shared" si="27"/>
        <v>6.5403000000000002</v>
      </c>
      <c r="AH349" s="43">
        <f t="shared" si="28"/>
        <v>7.391</v>
      </c>
      <c r="AI349" s="43">
        <f t="shared" si="29"/>
        <v>7.2257999999999996</v>
      </c>
      <c r="AJ349" s="43">
        <f t="shared" si="30"/>
        <v>14.8108</v>
      </c>
      <c r="AK349" s="43">
        <f t="shared" si="31"/>
        <v>10.223599999999999</v>
      </c>
      <c r="AL349" s="43">
        <f t="shared" si="32"/>
        <v>17.293299999999999</v>
      </c>
      <c r="AM349" s="43">
        <f t="shared" si="33"/>
        <v>21.2318</v>
      </c>
      <c r="AN349" s="43">
        <f t="shared" si="34"/>
        <v>25.031400000000001</v>
      </c>
      <c r="AP349" s="16" t="s">
        <v>75</v>
      </c>
      <c r="AR349" s="13">
        <f t="shared" si="109"/>
        <v>2.1524315111203491</v>
      </c>
      <c r="AS349" s="13">
        <f t="shared" si="35"/>
        <v>2.2860797822374037</v>
      </c>
      <c r="AT349" s="13">
        <f t="shared" si="36"/>
        <v>2.433416339372898</v>
      </c>
      <c r="AU349" s="13">
        <f t="shared" si="37"/>
        <v>2.5919742116327957</v>
      </c>
      <c r="AV349" s="13">
        <f t="shared" si="38"/>
        <v>2.6664584691903839</v>
      </c>
      <c r="AW349" s="13">
        <f t="shared" si="39"/>
        <v>2.8432517926413543</v>
      </c>
      <c r="AX349" s="13">
        <f t="shared" si="40"/>
        <v>2.978229506460496</v>
      </c>
      <c r="AY349" s="13">
        <f t="shared" si="41"/>
        <v>3.0886227847207515</v>
      </c>
      <c r="AZ349" s="13">
        <f t="shared" si="42"/>
        <v>3.1990160629810074</v>
      </c>
      <c r="BA349" s="13">
        <f t="shared" si="43"/>
        <v>3.2815000959190792</v>
      </c>
      <c r="BB349" s="13">
        <f t="shared" si="44"/>
        <v>3.3559463812347401</v>
      </c>
      <c r="BC349" s="13">
        <f t="shared" si="45"/>
        <v>3.430392666550401</v>
      </c>
      <c r="BD349" s="13">
        <f t="shared" si="46"/>
        <v>3.5048389518660619</v>
      </c>
      <c r="BE349" s="13">
        <f t="shared" si="47"/>
        <v>3.5734920281973812</v>
      </c>
      <c r="BF349" s="13">
        <f t="shared" si="48"/>
        <v>3.6173188157099694</v>
      </c>
      <c r="BG349" s="13">
        <f t="shared" si="49"/>
        <v>3.661145603222558</v>
      </c>
      <c r="BH349" s="13">
        <f t="shared" si="50"/>
        <v>3.6893595328170625</v>
      </c>
      <c r="BI349" s="13">
        <f t="shared" si="51"/>
        <v>3.711093695569379</v>
      </c>
      <c r="BJ349" s="13">
        <f t="shared" si="52"/>
        <v>3.7328278583216958</v>
      </c>
      <c r="BK349" s="13">
        <f t="shared" si="53"/>
        <v>3.7545620210740127</v>
      </c>
      <c r="BL349" s="13">
        <f t="shared" si="54"/>
        <v>3.7518565375302662</v>
      </c>
      <c r="BM349" s="13">
        <f t="shared" si="55"/>
        <v>3.7417765291083271</v>
      </c>
      <c r="BN349" s="13">
        <f t="shared" si="56"/>
        <v>3.7316965206863881</v>
      </c>
      <c r="BO349" s="13">
        <f t="shared" si="57"/>
        <v>3.7314702531593267</v>
      </c>
      <c r="BQ349" s="16" t="s">
        <v>76</v>
      </c>
      <c r="BR349" s="13">
        <f t="shared" si="110"/>
        <v>2.4470825764491106</v>
      </c>
      <c r="BS349" s="13">
        <f t="shared" si="58"/>
        <v>2.4570825764491104</v>
      </c>
      <c r="BT349" s="13">
        <f t="shared" si="59"/>
        <v>2.5831665563669555</v>
      </c>
      <c r="BU349" s="13">
        <f t="shared" si="60"/>
        <v>2.7215197093229349</v>
      </c>
      <c r="BV349" s="13">
        <f t="shared" si="61"/>
        <v>2.8779654141557365</v>
      </c>
      <c r="BW349" s="13">
        <f t="shared" si="62"/>
        <v>3.0354566859494936</v>
      </c>
      <c r="BX349" s="13">
        <f t="shared" si="63"/>
        <v>3.1933719156747133</v>
      </c>
      <c r="BY349" s="13">
        <f t="shared" si="64"/>
        <v>3.3282362702205472</v>
      </c>
      <c r="BZ349" s="13">
        <f t="shared" si="65"/>
        <v>3.4609234434946488</v>
      </c>
      <c r="CA349" s="13">
        <f t="shared" si="66"/>
        <v>3.5936106167687512</v>
      </c>
      <c r="CB349" s="13">
        <f t="shared" si="67"/>
        <v>3.7262977900428531</v>
      </c>
      <c r="CC349" s="13">
        <f t="shared" si="68"/>
        <v>3.8018411649977017</v>
      </c>
      <c r="CD349" s="13">
        <f t="shared" si="69"/>
        <v>3.8701951413636317</v>
      </c>
      <c r="CE349" s="13">
        <f t="shared" si="70"/>
        <v>3.9313597191406426</v>
      </c>
      <c r="CF349" s="13">
        <f t="shared" si="71"/>
        <v>3.989758105596303</v>
      </c>
      <c r="CG349" s="13">
        <f t="shared" si="72"/>
        <v>4.0420325924913492</v>
      </c>
      <c r="CH349" s="13">
        <f t="shared" si="73"/>
        <v>4.0881831798257808</v>
      </c>
      <c r="CI349" s="13">
        <f t="shared" si="74"/>
        <v>4.1250872960159812</v>
      </c>
      <c r="CJ349" s="13">
        <f t="shared" si="75"/>
        <v>4.1526076294903804</v>
      </c>
      <c r="CK349" s="13">
        <f t="shared" si="76"/>
        <v>4.175709438012726</v>
      </c>
      <c r="CL349" s="13">
        <f t="shared" si="77"/>
        <v>4.194392721583017</v>
      </c>
      <c r="CM349" s="13">
        <f t="shared" si="78"/>
        <v>4.2068921225256579</v>
      </c>
      <c r="CN349" s="13">
        <f t="shared" si="79"/>
        <v>4.2130286892334476</v>
      </c>
      <c r="CO349" s="13">
        <f t="shared" si="80"/>
        <v>4.2128024217063862</v>
      </c>
      <c r="CP349" s="13">
        <f t="shared" si="81"/>
        <v>4.2081840681234493</v>
      </c>
      <c r="CQ349" s="13">
        <f t="shared" si="82"/>
        <v>4.1981840681234495</v>
      </c>
      <c r="CR349" s="13">
        <f t="shared" si="83"/>
        <v>4.1981840681234495</v>
      </c>
      <c r="CS349" s="13">
        <f t="shared" si="84"/>
        <v>4.1881840681234479</v>
      </c>
      <c r="CT349" s="13">
        <f t="shared" si="85"/>
        <v>4.1781840681234481</v>
      </c>
      <c r="CU349" s="13">
        <f t="shared" si="86"/>
        <v>4.1781840681234481</v>
      </c>
      <c r="CV349" s="13">
        <f t="shared" si="87"/>
        <v>4.1581840681234485</v>
      </c>
      <c r="CW349" s="13">
        <f t="shared" si="88"/>
        <v>4.138184068123449</v>
      </c>
      <c r="CX349" s="13">
        <f t="shared" si="89"/>
        <v>4.1281840681234492</v>
      </c>
      <c r="CY349" s="13">
        <f t="shared" si="90"/>
        <v>4.1081840681234496</v>
      </c>
      <c r="CZ349" s="13">
        <f t="shared" si="91"/>
        <v>4.098184068123448</v>
      </c>
      <c r="DA349" s="13">
        <f t="shared" si="92"/>
        <v>4.0881840681234483</v>
      </c>
      <c r="DB349" s="13">
        <f t="shared" si="93"/>
        <v>4.0781840681234485</v>
      </c>
      <c r="DC349" s="13">
        <f t="shared" si="94"/>
        <v>4.0681840681234487</v>
      </c>
      <c r="DD349" s="13">
        <f t="shared" si="95"/>
        <v>4.0581840681234489</v>
      </c>
      <c r="DE349" s="13">
        <f t="shared" si="96"/>
        <v>4.0481840681234491</v>
      </c>
      <c r="DF349" s="13">
        <f t="shared" si="97"/>
        <v>4.0181840681234497</v>
      </c>
      <c r="DG349" s="13">
        <f t="shared" si="98"/>
        <v>3.9981840681234488</v>
      </c>
      <c r="DH349" s="13">
        <f t="shared" si="99"/>
        <v>3.9781840681234493</v>
      </c>
      <c r="DI349" s="13">
        <f t="shared" si="100"/>
        <v>3.9581840681234497</v>
      </c>
      <c r="DJ349" s="13">
        <f t="shared" si="101"/>
        <v>3.9381840681234492</v>
      </c>
      <c r="DK349" s="13">
        <f t="shared" si="102"/>
        <v>3.9281840681234486</v>
      </c>
      <c r="DL349" s="13">
        <f t="shared" si="103"/>
        <v>3.908184068123449</v>
      </c>
      <c r="DM349" s="13">
        <f t="shared" si="104"/>
        <v>3.8881840681234494</v>
      </c>
      <c r="DN349" s="13">
        <f t="shared" si="105"/>
        <v>3.8781840681234496</v>
      </c>
      <c r="DO349" s="13">
        <f t="shared" si="106"/>
        <v>3.8581840681234492</v>
      </c>
    </row>
    <row r="350" spans="1:119" s="16" customFormat="1" x14ac:dyDescent="0.2">
      <c r="A350" s="12">
        <v>47879</v>
      </c>
      <c r="B350" s="16" t="s">
        <v>73</v>
      </c>
      <c r="C350" s="43">
        <f t="shared" si="107"/>
        <v>2.4373</v>
      </c>
      <c r="D350" s="43">
        <f t="shared" si="1"/>
        <v>2.6583000000000001</v>
      </c>
      <c r="E350" s="43">
        <f t="shared" si="2"/>
        <v>2.9230999999999998</v>
      </c>
      <c r="F350" s="43">
        <f t="shared" si="3"/>
        <v>3.2069999999999999</v>
      </c>
      <c r="G350" s="43">
        <f t="shared" si="4"/>
        <v>3.7984</v>
      </c>
      <c r="H350" s="43">
        <f t="shared" si="5"/>
        <v>2.1181000000000001</v>
      </c>
      <c r="I350" s="43">
        <f t="shared" si="6"/>
        <v>2.2667000000000002</v>
      </c>
      <c r="J350" s="43">
        <f t="shared" si="7"/>
        <v>2.6128</v>
      </c>
      <c r="K350" s="43">
        <f t="shared" si="8"/>
        <v>2.3365</v>
      </c>
      <c r="L350" s="43">
        <f t="shared" si="9"/>
        <v>2.5684</v>
      </c>
      <c r="M350" s="43">
        <f t="shared" si="10"/>
        <v>2.7635999999999998</v>
      </c>
      <c r="N350" s="43">
        <f t="shared" si="11"/>
        <v>2.911</v>
      </c>
      <c r="O350" s="43">
        <f t="shared" si="12"/>
        <v>2.8563000000000001</v>
      </c>
      <c r="P350" s="43">
        <f t="shared" si="13"/>
        <v>3.5651999999999999</v>
      </c>
      <c r="Q350" s="43">
        <f t="shared" si="14"/>
        <v>3.2237</v>
      </c>
      <c r="R350" s="43">
        <f t="shared" si="15"/>
        <v>3.6739999999999999</v>
      </c>
      <c r="S350" s="43">
        <f t="shared" si="16"/>
        <v>3.7595999999999998</v>
      </c>
      <c r="T350" s="43">
        <f t="shared" si="17"/>
        <v>3.7212999999999998</v>
      </c>
      <c r="V350" s="16" t="s">
        <v>74</v>
      </c>
      <c r="W350" s="43">
        <f t="shared" si="108"/>
        <v>1.8431</v>
      </c>
      <c r="X350" s="43">
        <f t="shared" si="18"/>
        <v>3.5958999999999999</v>
      </c>
      <c r="Y350" s="43">
        <f t="shared" si="19"/>
        <v>5.2885</v>
      </c>
      <c r="Z350" s="43">
        <f t="shared" si="20"/>
        <v>7.0862999999999996</v>
      </c>
      <c r="AA350" s="43">
        <f t="shared" si="21"/>
        <v>11.5434</v>
      </c>
      <c r="AB350" s="43">
        <f t="shared" si="22"/>
        <v>1.7777000000000001</v>
      </c>
      <c r="AC350" s="43">
        <f t="shared" si="23"/>
        <v>2.7399</v>
      </c>
      <c r="AD350" s="43">
        <f t="shared" si="24"/>
        <v>4.5983999999999998</v>
      </c>
      <c r="AE350" s="43">
        <f t="shared" si="25"/>
        <v>3.6766999999999999</v>
      </c>
      <c r="AF350" s="43">
        <f t="shared" si="26"/>
        <v>5.4546000000000001</v>
      </c>
      <c r="AG350" s="43">
        <f t="shared" si="27"/>
        <v>6.5403000000000002</v>
      </c>
      <c r="AH350" s="43">
        <f t="shared" si="28"/>
        <v>7.391</v>
      </c>
      <c r="AI350" s="43">
        <f t="shared" si="29"/>
        <v>7.2257999999999996</v>
      </c>
      <c r="AJ350" s="43">
        <f t="shared" si="30"/>
        <v>14.8108</v>
      </c>
      <c r="AK350" s="43">
        <f t="shared" si="31"/>
        <v>10.223599999999999</v>
      </c>
      <c r="AL350" s="43">
        <f t="shared" si="32"/>
        <v>17.293299999999999</v>
      </c>
      <c r="AM350" s="43">
        <f t="shared" si="33"/>
        <v>21.2318</v>
      </c>
      <c r="AN350" s="43">
        <f t="shared" si="34"/>
        <v>25.031400000000001</v>
      </c>
      <c r="AP350" s="16" t="s">
        <v>75</v>
      </c>
      <c r="AR350" s="13">
        <f t="shared" si="109"/>
        <v>2.1524315111203491</v>
      </c>
      <c r="AS350" s="13">
        <f t="shared" si="35"/>
        <v>2.2860797822374037</v>
      </c>
      <c r="AT350" s="13">
        <f t="shared" si="36"/>
        <v>2.433416339372898</v>
      </c>
      <c r="AU350" s="13">
        <f t="shared" si="37"/>
        <v>2.5919742116327957</v>
      </c>
      <c r="AV350" s="13">
        <f t="shared" si="38"/>
        <v>2.6664584691903839</v>
      </c>
      <c r="AW350" s="13">
        <f t="shared" si="39"/>
        <v>2.8432517926413543</v>
      </c>
      <c r="AX350" s="13">
        <f t="shared" si="40"/>
        <v>2.978229506460496</v>
      </c>
      <c r="AY350" s="13">
        <f t="shared" si="41"/>
        <v>3.0886227847207515</v>
      </c>
      <c r="AZ350" s="13">
        <f t="shared" si="42"/>
        <v>3.1990160629810074</v>
      </c>
      <c r="BA350" s="13">
        <f t="shared" si="43"/>
        <v>3.2815000959190792</v>
      </c>
      <c r="BB350" s="13">
        <f t="shared" si="44"/>
        <v>3.3559463812347401</v>
      </c>
      <c r="BC350" s="13">
        <f t="shared" si="45"/>
        <v>3.430392666550401</v>
      </c>
      <c r="BD350" s="13">
        <f t="shared" si="46"/>
        <v>3.5048389518660619</v>
      </c>
      <c r="BE350" s="13">
        <f t="shared" si="47"/>
        <v>3.5734920281973812</v>
      </c>
      <c r="BF350" s="13">
        <f t="shared" si="48"/>
        <v>3.6173188157099694</v>
      </c>
      <c r="BG350" s="13">
        <f t="shared" si="49"/>
        <v>3.661145603222558</v>
      </c>
      <c r="BH350" s="13">
        <f t="shared" si="50"/>
        <v>3.6893595328170625</v>
      </c>
      <c r="BI350" s="13">
        <f t="shared" si="51"/>
        <v>3.711093695569379</v>
      </c>
      <c r="BJ350" s="13">
        <f t="shared" si="52"/>
        <v>3.7328278583216958</v>
      </c>
      <c r="BK350" s="13">
        <f t="shared" si="53"/>
        <v>3.7545620210740127</v>
      </c>
      <c r="BL350" s="13">
        <f t="shared" si="54"/>
        <v>3.7518565375302662</v>
      </c>
      <c r="BM350" s="13">
        <f t="shared" si="55"/>
        <v>3.7417765291083271</v>
      </c>
      <c r="BN350" s="13">
        <f t="shared" si="56"/>
        <v>3.7316965206863881</v>
      </c>
      <c r="BO350" s="13">
        <f t="shared" si="57"/>
        <v>3.7314702531593267</v>
      </c>
      <c r="BQ350" s="16" t="s">
        <v>76</v>
      </c>
      <c r="BR350" s="13">
        <f t="shared" si="110"/>
        <v>2.4470825764491106</v>
      </c>
      <c r="BS350" s="13">
        <f t="shared" si="58"/>
        <v>2.4570825764491104</v>
      </c>
      <c r="BT350" s="13">
        <f t="shared" si="59"/>
        <v>2.5831665563669555</v>
      </c>
      <c r="BU350" s="13">
        <f t="shared" si="60"/>
        <v>2.7215197093229349</v>
      </c>
      <c r="BV350" s="13">
        <f t="shared" si="61"/>
        <v>2.8779654141557365</v>
      </c>
      <c r="BW350" s="13">
        <f t="shared" si="62"/>
        <v>3.0354566859494936</v>
      </c>
      <c r="BX350" s="13">
        <f t="shared" si="63"/>
        <v>3.1933719156747133</v>
      </c>
      <c r="BY350" s="13">
        <f t="shared" si="64"/>
        <v>3.3282362702205472</v>
      </c>
      <c r="BZ350" s="13">
        <f t="shared" si="65"/>
        <v>3.4609234434946488</v>
      </c>
      <c r="CA350" s="13">
        <f t="shared" si="66"/>
        <v>3.5936106167687512</v>
      </c>
      <c r="CB350" s="13">
        <f t="shared" si="67"/>
        <v>3.7262977900428531</v>
      </c>
      <c r="CC350" s="13">
        <f t="shared" si="68"/>
        <v>3.8018411649977017</v>
      </c>
      <c r="CD350" s="13">
        <f t="shared" si="69"/>
        <v>3.8701951413636317</v>
      </c>
      <c r="CE350" s="13">
        <f t="shared" si="70"/>
        <v>3.9313597191406426</v>
      </c>
      <c r="CF350" s="13">
        <f t="shared" si="71"/>
        <v>3.989758105596303</v>
      </c>
      <c r="CG350" s="13">
        <f t="shared" si="72"/>
        <v>4.0420325924913492</v>
      </c>
      <c r="CH350" s="13">
        <f t="shared" si="73"/>
        <v>4.0881831798257808</v>
      </c>
      <c r="CI350" s="13">
        <f t="shared" si="74"/>
        <v>4.1250872960159812</v>
      </c>
      <c r="CJ350" s="13">
        <f t="shared" si="75"/>
        <v>4.1526076294903804</v>
      </c>
      <c r="CK350" s="13">
        <f t="shared" si="76"/>
        <v>4.175709438012726</v>
      </c>
      <c r="CL350" s="13">
        <f t="shared" si="77"/>
        <v>4.194392721583017</v>
      </c>
      <c r="CM350" s="13">
        <f t="shared" si="78"/>
        <v>4.2068921225256579</v>
      </c>
      <c r="CN350" s="13">
        <f t="shared" si="79"/>
        <v>4.2130286892334476</v>
      </c>
      <c r="CO350" s="13">
        <f t="shared" si="80"/>
        <v>4.2128024217063862</v>
      </c>
      <c r="CP350" s="13">
        <f t="shared" si="81"/>
        <v>4.2081840681234493</v>
      </c>
      <c r="CQ350" s="13">
        <f t="shared" si="82"/>
        <v>4.1981840681234495</v>
      </c>
      <c r="CR350" s="13">
        <f t="shared" si="83"/>
        <v>4.1981840681234495</v>
      </c>
      <c r="CS350" s="13">
        <f t="shared" si="84"/>
        <v>4.1881840681234479</v>
      </c>
      <c r="CT350" s="13">
        <f t="shared" si="85"/>
        <v>4.1781840681234481</v>
      </c>
      <c r="CU350" s="13">
        <f t="shared" si="86"/>
        <v>4.1781840681234481</v>
      </c>
      <c r="CV350" s="13">
        <f t="shared" si="87"/>
        <v>4.1581840681234485</v>
      </c>
      <c r="CW350" s="13">
        <f t="shared" si="88"/>
        <v>4.138184068123449</v>
      </c>
      <c r="CX350" s="13">
        <f t="shared" si="89"/>
        <v>4.1281840681234492</v>
      </c>
      <c r="CY350" s="13">
        <f t="shared" si="90"/>
        <v>4.1081840681234496</v>
      </c>
      <c r="CZ350" s="13">
        <f t="shared" si="91"/>
        <v>4.098184068123448</v>
      </c>
      <c r="DA350" s="13">
        <f t="shared" si="92"/>
        <v>4.0881840681234483</v>
      </c>
      <c r="DB350" s="13">
        <f t="shared" si="93"/>
        <v>4.0781840681234485</v>
      </c>
      <c r="DC350" s="13">
        <f t="shared" si="94"/>
        <v>4.0681840681234487</v>
      </c>
      <c r="DD350" s="13">
        <f t="shared" si="95"/>
        <v>4.0581840681234489</v>
      </c>
      <c r="DE350" s="13">
        <f t="shared" si="96"/>
        <v>4.0481840681234491</v>
      </c>
      <c r="DF350" s="13">
        <f t="shared" si="97"/>
        <v>4.0181840681234497</v>
      </c>
      <c r="DG350" s="13">
        <f t="shared" si="98"/>
        <v>3.9981840681234488</v>
      </c>
      <c r="DH350" s="13">
        <f t="shared" si="99"/>
        <v>3.9781840681234493</v>
      </c>
      <c r="DI350" s="13">
        <f t="shared" si="100"/>
        <v>3.9581840681234497</v>
      </c>
      <c r="DJ350" s="13">
        <f t="shared" si="101"/>
        <v>3.9381840681234492</v>
      </c>
      <c r="DK350" s="13">
        <f t="shared" si="102"/>
        <v>3.9281840681234486</v>
      </c>
      <c r="DL350" s="13">
        <f t="shared" si="103"/>
        <v>3.908184068123449</v>
      </c>
      <c r="DM350" s="13">
        <f t="shared" si="104"/>
        <v>3.8881840681234494</v>
      </c>
      <c r="DN350" s="13">
        <f t="shared" si="105"/>
        <v>3.8781840681234496</v>
      </c>
      <c r="DO350" s="13">
        <f t="shared" si="106"/>
        <v>3.8581840681234492</v>
      </c>
    </row>
    <row r="351" spans="1:119" s="16" customFormat="1" x14ac:dyDescent="0.2">
      <c r="A351" s="12">
        <v>47907</v>
      </c>
      <c r="B351" s="16" t="s">
        <v>73</v>
      </c>
      <c r="C351" s="43">
        <f t="shared" si="107"/>
        <v>2.4373</v>
      </c>
      <c r="D351" s="43">
        <f t="shared" si="1"/>
        <v>2.6583000000000001</v>
      </c>
      <c r="E351" s="43">
        <f t="shared" si="2"/>
        <v>2.9230999999999998</v>
      </c>
      <c r="F351" s="43">
        <f t="shared" si="3"/>
        <v>3.2069999999999999</v>
      </c>
      <c r="G351" s="43">
        <f t="shared" si="4"/>
        <v>3.7984</v>
      </c>
      <c r="H351" s="43">
        <f t="shared" si="5"/>
        <v>2.1181000000000001</v>
      </c>
      <c r="I351" s="43">
        <f t="shared" si="6"/>
        <v>2.2667000000000002</v>
      </c>
      <c r="J351" s="43">
        <f t="shared" si="7"/>
        <v>2.6128</v>
      </c>
      <c r="K351" s="43">
        <f t="shared" si="8"/>
        <v>2.3365</v>
      </c>
      <c r="L351" s="43">
        <f t="shared" si="9"/>
        <v>2.5684</v>
      </c>
      <c r="M351" s="43">
        <f t="shared" si="10"/>
        <v>2.7635999999999998</v>
      </c>
      <c r="N351" s="43">
        <f t="shared" si="11"/>
        <v>2.911</v>
      </c>
      <c r="O351" s="43">
        <f t="shared" si="12"/>
        <v>2.8563000000000001</v>
      </c>
      <c r="P351" s="43">
        <f t="shared" si="13"/>
        <v>3.5651999999999999</v>
      </c>
      <c r="Q351" s="43">
        <f t="shared" si="14"/>
        <v>3.2237</v>
      </c>
      <c r="R351" s="43">
        <f t="shared" si="15"/>
        <v>3.6739999999999999</v>
      </c>
      <c r="S351" s="43">
        <f t="shared" si="16"/>
        <v>3.7595999999999998</v>
      </c>
      <c r="T351" s="43">
        <f t="shared" si="17"/>
        <v>3.7212999999999998</v>
      </c>
      <c r="V351" s="16" t="s">
        <v>74</v>
      </c>
      <c r="W351" s="43">
        <f t="shared" si="108"/>
        <v>1.8431</v>
      </c>
      <c r="X351" s="43">
        <f t="shared" si="18"/>
        <v>3.5958999999999999</v>
      </c>
      <c r="Y351" s="43">
        <f t="shared" si="19"/>
        <v>5.2885</v>
      </c>
      <c r="Z351" s="43">
        <f t="shared" si="20"/>
        <v>7.0862999999999996</v>
      </c>
      <c r="AA351" s="43">
        <f t="shared" si="21"/>
        <v>11.5434</v>
      </c>
      <c r="AB351" s="43">
        <f t="shared" si="22"/>
        <v>1.7777000000000001</v>
      </c>
      <c r="AC351" s="43">
        <f t="shared" si="23"/>
        <v>2.7399</v>
      </c>
      <c r="AD351" s="43">
        <f t="shared" si="24"/>
        <v>4.5983999999999998</v>
      </c>
      <c r="AE351" s="43">
        <f t="shared" si="25"/>
        <v>3.6766999999999999</v>
      </c>
      <c r="AF351" s="43">
        <f t="shared" si="26"/>
        <v>5.4546000000000001</v>
      </c>
      <c r="AG351" s="43">
        <f t="shared" si="27"/>
        <v>6.5403000000000002</v>
      </c>
      <c r="AH351" s="43">
        <f t="shared" si="28"/>
        <v>7.391</v>
      </c>
      <c r="AI351" s="43">
        <f t="shared" si="29"/>
        <v>7.2257999999999996</v>
      </c>
      <c r="AJ351" s="43">
        <f t="shared" si="30"/>
        <v>14.8108</v>
      </c>
      <c r="AK351" s="43">
        <f t="shared" si="31"/>
        <v>10.223599999999999</v>
      </c>
      <c r="AL351" s="43">
        <f t="shared" si="32"/>
        <v>17.293299999999999</v>
      </c>
      <c r="AM351" s="43">
        <f t="shared" si="33"/>
        <v>21.2318</v>
      </c>
      <c r="AN351" s="43">
        <f t="shared" si="34"/>
        <v>25.031400000000001</v>
      </c>
      <c r="AP351" s="16" t="s">
        <v>75</v>
      </c>
      <c r="AR351" s="13">
        <f t="shared" si="109"/>
        <v>2.1524315111203491</v>
      </c>
      <c r="AS351" s="13">
        <f t="shared" si="35"/>
        <v>2.2860797822374037</v>
      </c>
      <c r="AT351" s="13">
        <f t="shared" si="36"/>
        <v>2.433416339372898</v>
      </c>
      <c r="AU351" s="13">
        <f t="shared" si="37"/>
        <v>2.5919742116327957</v>
      </c>
      <c r="AV351" s="13">
        <f t="shared" si="38"/>
        <v>2.6664584691903839</v>
      </c>
      <c r="AW351" s="13">
        <f t="shared" si="39"/>
        <v>2.8432517926413543</v>
      </c>
      <c r="AX351" s="13">
        <f t="shared" si="40"/>
        <v>2.978229506460496</v>
      </c>
      <c r="AY351" s="13">
        <f t="shared" si="41"/>
        <v>3.0886227847207515</v>
      </c>
      <c r="AZ351" s="13">
        <f t="shared" si="42"/>
        <v>3.1990160629810074</v>
      </c>
      <c r="BA351" s="13">
        <f t="shared" si="43"/>
        <v>3.2815000959190792</v>
      </c>
      <c r="BB351" s="13">
        <f t="shared" si="44"/>
        <v>3.3559463812347401</v>
      </c>
      <c r="BC351" s="13">
        <f t="shared" si="45"/>
        <v>3.430392666550401</v>
      </c>
      <c r="BD351" s="13">
        <f t="shared" si="46"/>
        <v>3.5048389518660619</v>
      </c>
      <c r="BE351" s="13">
        <f t="shared" si="47"/>
        <v>3.5734920281973812</v>
      </c>
      <c r="BF351" s="13">
        <f t="shared" si="48"/>
        <v>3.6173188157099694</v>
      </c>
      <c r="BG351" s="13">
        <f t="shared" si="49"/>
        <v>3.661145603222558</v>
      </c>
      <c r="BH351" s="13">
        <f t="shared" si="50"/>
        <v>3.6893595328170625</v>
      </c>
      <c r="BI351" s="13">
        <f t="shared" si="51"/>
        <v>3.711093695569379</v>
      </c>
      <c r="BJ351" s="13">
        <f t="shared" si="52"/>
        <v>3.7328278583216958</v>
      </c>
      <c r="BK351" s="13">
        <f t="shared" si="53"/>
        <v>3.7545620210740127</v>
      </c>
      <c r="BL351" s="13">
        <f t="shared" si="54"/>
        <v>3.7518565375302662</v>
      </c>
      <c r="BM351" s="13">
        <f t="shared" si="55"/>
        <v>3.7417765291083271</v>
      </c>
      <c r="BN351" s="13">
        <f t="shared" si="56"/>
        <v>3.7316965206863881</v>
      </c>
      <c r="BO351" s="13">
        <f t="shared" si="57"/>
        <v>3.7314702531593267</v>
      </c>
      <c r="BQ351" s="16" t="s">
        <v>76</v>
      </c>
      <c r="BR351" s="13">
        <f t="shared" si="110"/>
        <v>2.4470825764491106</v>
      </c>
      <c r="BS351" s="13">
        <f t="shared" si="58"/>
        <v>2.4570825764491104</v>
      </c>
      <c r="BT351" s="13">
        <f t="shared" si="59"/>
        <v>2.5831665563669555</v>
      </c>
      <c r="BU351" s="13">
        <f t="shared" si="60"/>
        <v>2.7215197093229349</v>
      </c>
      <c r="BV351" s="13">
        <f t="shared" si="61"/>
        <v>2.8779654141557365</v>
      </c>
      <c r="BW351" s="13">
        <f t="shared" si="62"/>
        <v>3.0354566859494936</v>
      </c>
      <c r="BX351" s="13">
        <f t="shared" si="63"/>
        <v>3.1933719156747133</v>
      </c>
      <c r="BY351" s="13">
        <f t="shared" si="64"/>
        <v>3.3282362702205472</v>
      </c>
      <c r="BZ351" s="13">
        <f t="shared" si="65"/>
        <v>3.4609234434946488</v>
      </c>
      <c r="CA351" s="13">
        <f t="shared" si="66"/>
        <v>3.5936106167687512</v>
      </c>
      <c r="CB351" s="13">
        <f t="shared" si="67"/>
        <v>3.7262977900428531</v>
      </c>
      <c r="CC351" s="13">
        <f t="shared" si="68"/>
        <v>3.8018411649977017</v>
      </c>
      <c r="CD351" s="13">
        <f t="shared" si="69"/>
        <v>3.8701951413636317</v>
      </c>
      <c r="CE351" s="13">
        <f t="shared" si="70"/>
        <v>3.9313597191406426</v>
      </c>
      <c r="CF351" s="13">
        <f t="shared" si="71"/>
        <v>3.989758105596303</v>
      </c>
      <c r="CG351" s="13">
        <f t="shared" si="72"/>
        <v>4.0420325924913492</v>
      </c>
      <c r="CH351" s="13">
        <f t="shared" si="73"/>
        <v>4.0881831798257808</v>
      </c>
      <c r="CI351" s="13">
        <f t="shared" si="74"/>
        <v>4.1250872960159812</v>
      </c>
      <c r="CJ351" s="13">
        <f t="shared" si="75"/>
        <v>4.1526076294903804</v>
      </c>
      <c r="CK351" s="13">
        <f t="shared" si="76"/>
        <v>4.175709438012726</v>
      </c>
      <c r="CL351" s="13">
        <f t="shared" si="77"/>
        <v>4.194392721583017</v>
      </c>
      <c r="CM351" s="13">
        <f t="shared" si="78"/>
        <v>4.2068921225256579</v>
      </c>
      <c r="CN351" s="13">
        <f t="shared" si="79"/>
        <v>4.2130286892334476</v>
      </c>
      <c r="CO351" s="13">
        <f t="shared" si="80"/>
        <v>4.2128024217063862</v>
      </c>
      <c r="CP351" s="13">
        <f t="shared" si="81"/>
        <v>4.2081840681234493</v>
      </c>
      <c r="CQ351" s="13">
        <f t="shared" si="82"/>
        <v>4.1981840681234495</v>
      </c>
      <c r="CR351" s="13">
        <f t="shared" si="83"/>
        <v>4.1981840681234495</v>
      </c>
      <c r="CS351" s="13">
        <f t="shared" si="84"/>
        <v>4.1881840681234479</v>
      </c>
      <c r="CT351" s="13">
        <f t="shared" si="85"/>
        <v>4.1781840681234481</v>
      </c>
      <c r="CU351" s="13">
        <f t="shared" si="86"/>
        <v>4.1781840681234481</v>
      </c>
      <c r="CV351" s="13">
        <f t="shared" si="87"/>
        <v>4.1581840681234485</v>
      </c>
      <c r="CW351" s="13">
        <f t="shared" si="88"/>
        <v>4.138184068123449</v>
      </c>
      <c r="CX351" s="13">
        <f t="shared" si="89"/>
        <v>4.1281840681234492</v>
      </c>
      <c r="CY351" s="13">
        <f t="shared" si="90"/>
        <v>4.1081840681234496</v>
      </c>
      <c r="CZ351" s="13">
        <f t="shared" si="91"/>
        <v>4.098184068123448</v>
      </c>
      <c r="DA351" s="13">
        <f t="shared" si="92"/>
        <v>4.0881840681234483</v>
      </c>
      <c r="DB351" s="13">
        <f t="shared" si="93"/>
        <v>4.0781840681234485</v>
      </c>
      <c r="DC351" s="13">
        <f t="shared" si="94"/>
        <v>4.0681840681234487</v>
      </c>
      <c r="DD351" s="13">
        <f t="shared" si="95"/>
        <v>4.0581840681234489</v>
      </c>
      <c r="DE351" s="13">
        <f t="shared" si="96"/>
        <v>4.0481840681234491</v>
      </c>
      <c r="DF351" s="13">
        <f t="shared" si="97"/>
        <v>4.0181840681234497</v>
      </c>
      <c r="DG351" s="13">
        <f t="shared" si="98"/>
        <v>3.9981840681234488</v>
      </c>
      <c r="DH351" s="13">
        <f t="shared" si="99"/>
        <v>3.9781840681234493</v>
      </c>
      <c r="DI351" s="13">
        <f t="shared" si="100"/>
        <v>3.9581840681234497</v>
      </c>
      <c r="DJ351" s="13">
        <f t="shared" si="101"/>
        <v>3.9381840681234492</v>
      </c>
      <c r="DK351" s="13">
        <f t="shared" si="102"/>
        <v>3.9281840681234486</v>
      </c>
      <c r="DL351" s="13">
        <f t="shared" si="103"/>
        <v>3.908184068123449</v>
      </c>
      <c r="DM351" s="13">
        <f t="shared" si="104"/>
        <v>3.8881840681234494</v>
      </c>
      <c r="DN351" s="13">
        <f t="shared" si="105"/>
        <v>3.8781840681234496</v>
      </c>
      <c r="DO351" s="13">
        <f t="shared" si="106"/>
        <v>3.8581840681234492</v>
      </c>
    </row>
    <row r="352" spans="1:119" s="16" customFormat="1" x14ac:dyDescent="0.2">
      <c r="A352" s="12">
        <v>47938</v>
      </c>
      <c r="B352" s="16" t="s">
        <v>73</v>
      </c>
      <c r="C352" s="43">
        <f t="shared" si="107"/>
        <v>2.4373</v>
      </c>
      <c r="D352" s="43">
        <f t="shared" si="1"/>
        <v>2.6583000000000001</v>
      </c>
      <c r="E352" s="43">
        <f t="shared" si="2"/>
        <v>2.9230999999999998</v>
      </c>
      <c r="F352" s="43">
        <f t="shared" si="3"/>
        <v>3.2069999999999999</v>
      </c>
      <c r="G352" s="43">
        <f t="shared" si="4"/>
        <v>3.7984</v>
      </c>
      <c r="H352" s="43">
        <f t="shared" si="5"/>
        <v>2.1181000000000001</v>
      </c>
      <c r="I352" s="43">
        <f t="shared" si="6"/>
        <v>2.2667000000000002</v>
      </c>
      <c r="J352" s="43">
        <f t="shared" si="7"/>
        <v>2.6128</v>
      </c>
      <c r="K352" s="43">
        <f t="shared" si="8"/>
        <v>2.3365</v>
      </c>
      <c r="L352" s="43">
        <f t="shared" si="9"/>
        <v>2.5684</v>
      </c>
      <c r="M352" s="43">
        <f t="shared" si="10"/>
        <v>2.7635999999999998</v>
      </c>
      <c r="N352" s="43">
        <f t="shared" si="11"/>
        <v>2.911</v>
      </c>
      <c r="O352" s="43">
        <f t="shared" si="12"/>
        <v>2.8563000000000001</v>
      </c>
      <c r="P352" s="43">
        <f t="shared" si="13"/>
        <v>3.5651999999999999</v>
      </c>
      <c r="Q352" s="43">
        <f t="shared" si="14"/>
        <v>3.2237</v>
      </c>
      <c r="R352" s="43">
        <f t="shared" si="15"/>
        <v>3.6739999999999999</v>
      </c>
      <c r="S352" s="43">
        <f t="shared" si="16"/>
        <v>3.7595999999999998</v>
      </c>
      <c r="T352" s="43">
        <f t="shared" si="17"/>
        <v>3.7212999999999998</v>
      </c>
      <c r="V352" s="16" t="s">
        <v>74</v>
      </c>
      <c r="W352" s="43">
        <f t="shared" si="108"/>
        <v>1.8431</v>
      </c>
      <c r="X352" s="43">
        <f t="shared" si="18"/>
        <v>3.5958999999999999</v>
      </c>
      <c r="Y352" s="43">
        <f t="shared" si="19"/>
        <v>5.2885</v>
      </c>
      <c r="Z352" s="43">
        <f t="shared" si="20"/>
        <v>7.0862999999999996</v>
      </c>
      <c r="AA352" s="43">
        <f t="shared" si="21"/>
        <v>11.5434</v>
      </c>
      <c r="AB352" s="43">
        <f t="shared" si="22"/>
        <v>1.7777000000000001</v>
      </c>
      <c r="AC352" s="43">
        <f t="shared" si="23"/>
        <v>2.7399</v>
      </c>
      <c r="AD352" s="43">
        <f t="shared" si="24"/>
        <v>4.5983999999999998</v>
      </c>
      <c r="AE352" s="43">
        <f t="shared" si="25"/>
        <v>3.6766999999999999</v>
      </c>
      <c r="AF352" s="43">
        <f t="shared" si="26"/>
        <v>5.4546000000000001</v>
      </c>
      <c r="AG352" s="43">
        <f t="shared" si="27"/>
        <v>6.5403000000000002</v>
      </c>
      <c r="AH352" s="43">
        <f t="shared" si="28"/>
        <v>7.391</v>
      </c>
      <c r="AI352" s="43">
        <f t="shared" si="29"/>
        <v>7.2257999999999996</v>
      </c>
      <c r="AJ352" s="43">
        <f t="shared" si="30"/>
        <v>14.8108</v>
      </c>
      <c r="AK352" s="43">
        <f t="shared" si="31"/>
        <v>10.223599999999999</v>
      </c>
      <c r="AL352" s="43">
        <f t="shared" si="32"/>
        <v>17.293299999999999</v>
      </c>
      <c r="AM352" s="43">
        <f t="shared" si="33"/>
        <v>21.2318</v>
      </c>
      <c r="AN352" s="43">
        <f t="shared" si="34"/>
        <v>25.031400000000001</v>
      </c>
      <c r="AP352" s="16" t="s">
        <v>75</v>
      </c>
      <c r="AR352" s="13">
        <f t="shared" si="109"/>
        <v>2.1524315111203491</v>
      </c>
      <c r="AS352" s="13">
        <f t="shared" si="35"/>
        <v>2.2860797822374037</v>
      </c>
      <c r="AT352" s="13">
        <f t="shared" si="36"/>
        <v>2.433416339372898</v>
      </c>
      <c r="AU352" s="13">
        <f t="shared" si="37"/>
        <v>2.5919742116327957</v>
      </c>
      <c r="AV352" s="13">
        <f t="shared" si="38"/>
        <v>2.6664584691903839</v>
      </c>
      <c r="AW352" s="13">
        <f t="shared" si="39"/>
        <v>2.8432517926413543</v>
      </c>
      <c r="AX352" s="13">
        <f t="shared" si="40"/>
        <v>2.978229506460496</v>
      </c>
      <c r="AY352" s="13">
        <f t="shared" si="41"/>
        <v>3.0886227847207515</v>
      </c>
      <c r="AZ352" s="13">
        <f t="shared" si="42"/>
        <v>3.1990160629810074</v>
      </c>
      <c r="BA352" s="13">
        <f t="shared" si="43"/>
        <v>3.2815000959190792</v>
      </c>
      <c r="BB352" s="13">
        <f t="shared" si="44"/>
        <v>3.3559463812347401</v>
      </c>
      <c r="BC352" s="13">
        <f t="shared" si="45"/>
        <v>3.430392666550401</v>
      </c>
      <c r="BD352" s="13">
        <f t="shared" si="46"/>
        <v>3.5048389518660619</v>
      </c>
      <c r="BE352" s="13">
        <f t="shared" si="47"/>
        <v>3.5734920281973812</v>
      </c>
      <c r="BF352" s="13">
        <f t="shared" si="48"/>
        <v>3.6173188157099694</v>
      </c>
      <c r="BG352" s="13">
        <f t="shared" si="49"/>
        <v>3.661145603222558</v>
      </c>
      <c r="BH352" s="13">
        <f t="shared" si="50"/>
        <v>3.6893595328170625</v>
      </c>
      <c r="BI352" s="13">
        <f t="shared" si="51"/>
        <v>3.711093695569379</v>
      </c>
      <c r="BJ352" s="13">
        <f t="shared" si="52"/>
        <v>3.7328278583216958</v>
      </c>
      <c r="BK352" s="13">
        <f t="shared" si="53"/>
        <v>3.7545620210740127</v>
      </c>
      <c r="BL352" s="13">
        <f t="shared" si="54"/>
        <v>3.7518565375302662</v>
      </c>
      <c r="BM352" s="13">
        <f t="shared" si="55"/>
        <v>3.7417765291083271</v>
      </c>
      <c r="BN352" s="13">
        <f t="shared" si="56"/>
        <v>3.7316965206863881</v>
      </c>
      <c r="BO352" s="13">
        <f t="shared" si="57"/>
        <v>3.7314702531593267</v>
      </c>
      <c r="BQ352" s="16" t="s">
        <v>76</v>
      </c>
      <c r="BR352" s="13">
        <f t="shared" si="110"/>
        <v>2.4470825764491106</v>
      </c>
      <c r="BS352" s="13">
        <f t="shared" si="58"/>
        <v>2.4570825764491104</v>
      </c>
      <c r="BT352" s="13">
        <f t="shared" si="59"/>
        <v>2.5831665563669555</v>
      </c>
      <c r="BU352" s="13">
        <f t="shared" si="60"/>
        <v>2.7215197093229349</v>
      </c>
      <c r="BV352" s="13">
        <f t="shared" si="61"/>
        <v>2.8779654141557365</v>
      </c>
      <c r="BW352" s="13">
        <f t="shared" si="62"/>
        <v>3.0354566859494936</v>
      </c>
      <c r="BX352" s="13">
        <f t="shared" si="63"/>
        <v>3.1933719156747133</v>
      </c>
      <c r="BY352" s="13">
        <f t="shared" si="64"/>
        <v>3.3282362702205472</v>
      </c>
      <c r="BZ352" s="13">
        <f t="shared" si="65"/>
        <v>3.4609234434946488</v>
      </c>
      <c r="CA352" s="13">
        <f t="shared" si="66"/>
        <v>3.5936106167687512</v>
      </c>
      <c r="CB352" s="13">
        <f t="shared" si="67"/>
        <v>3.7262977900428531</v>
      </c>
      <c r="CC352" s="13">
        <f t="shared" si="68"/>
        <v>3.8018411649977017</v>
      </c>
      <c r="CD352" s="13">
        <f t="shared" si="69"/>
        <v>3.8701951413636317</v>
      </c>
      <c r="CE352" s="13">
        <f t="shared" si="70"/>
        <v>3.9313597191406426</v>
      </c>
      <c r="CF352" s="13">
        <f t="shared" si="71"/>
        <v>3.989758105596303</v>
      </c>
      <c r="CG352" s="13">
        <f t="shared" si="72"/>
        <v>4.0420325924913492</v>
      </c>
      <c r="CH352" s="13">
        <f t="shared" si="73"/>
        <v>4.0881831798257808</v>
      </c>
      <c r="CI352" s="13">
        <f t="shared" si="74"/>
        <v>4.1250872960159812</v>
      </c>
      <c r="CJ352" s="13">
        <f t="shared" si="75"/>
        <v>4.1526076294903804</v>
      </c>
      <c r="CK352" s="13">
        <f t="shared" si="76"/>
        <v>4.175709438012726</v>
      </c>
      <c r="CL352" s="13">
        <f t="shared" si="77"/>
        <v>4.194392721583017</v>
      </c>
      <c r="CM352" s="13">
        <f t="shared" si="78"/>
        <v>4.2068921225256579</v>
      </c>
      <c r="CN352" s="13">
        <f t="shared" si="79"/>
        <v>4.2130286892334476</v>
      </c>
      <c r="CO352" s="13">
        <f t="shared" si="80"/>
        <v>4.2128024217063862</v>
      </c>
      <c r="CP352" s="13">
        <f t="shared" si="81"/>
        <v>4.2081840681234493</v>
      </c>
      <c r="CQ352" s="13">
        <f t="shared" si="82"/>
        <v>4.1981840681234495</v>
      </c>
      <c r="CR352" s="13">
        <f t="shared" si="83"/>
        <v>4.1981840681234495</v>
      </c>
      <c r="CS352" s="13">
        <f t="shared" si="84"/>
        <v>4.1881840681234479</v>
      </c>
      <c r="CT352" s="13">
        <f t="shared" si="85"/>
        <v>4.1781840681234481</v>
      </c>
      <c r="CU352" s="13">
        <f t="shared" si="86"/>
        <v>4.1781840681234481</v>
      </c>
      <c r="CV352" s="13">
        <f t="shared" si="87"/>
        <v>4.1581840681234485</v>
      </c>
      <c r="CW352" s="13">
        <f t="shared" si="88"/>
        <v>4.138184068123449</v>
      </c>
      <c r="CX352" s="13">
        <f t="shared" si="89"/>
        <v>4.1281840681234492</v>
      </c>
      <c r="CY352" s="13">
        <f t="shared" si="90"/>
        <v>4.1081840681234496</v>
      </c>
      <c r="CZ352" s="13">
        <f t="shared" si="91"/>
        <v>4.098184068123448</v>
      </c>
      <c r="DA352" s="13">
        <f t="shared" si="92"/>
        <v>4.0881840681234483</v>
      </c>
      <c r="DB352" s="13">
        <f t="shared" si="93"/>
        <v>4.0781840681234485</v>
      </c>
      <c r="DC352" s="13">
        <f t="shared" si="94"/>
        <v>4.0681840681234487</v>
      </c>
      <c r="DD352" s="13">
        <f t="shared" si="95"/>
        <v>4.0581840681234489</v>
      </c>
      <c r="DE352" s="13">
        <f t="shared" si="96"/>
        <v>4.0481840681234491</v>
      </c>
      <c r="DF352" s="13">
        <f t="shared" si="97"/>
        <v>4.0181840681234497</v>
      </c>
      <c r="DG352" s="13">
        <f t="shared" si="98"/>
        <v>3.9981840681234488</v>
      </c>
      <c r="DH352" s="13">
        <f t="shared" si="99"/>
        <v>3.9781840681234493</v>
      </c>
      <c r="DI352" s="13">
        <f t="shared" si="100"/>
        <v>3.9581840681234497</v>
      </c>
      <c r="DJ352" s="13">
        <f t="shared" si="101"/>
        <v>3.9381840681234492</v>
      </c>
      <c r="DK352" s="13">
        <f t="shared" si="102"/>
        <v>3.9281840681234486</v>
      </c>
      <c r="DL352" s="13">
        <f t="shared" si="103"/>
        <v>3.908184068123449</v>
      </c>
      <c r="DM352" s="13">
        <f t="shared" si="104"/>
        <v>3.8881840681234494</v>
      </c>
      <c r="DN352" s="13">
        <f t="shared" si="105"/>
        <v>3.8781840681234496</v>
      </c>
      <c r="DO352" s="13">
        <f t="shared" si="106"/>
        <v>3.8581840681234492</v>
      </c>
    </row>
    <row r="353" spans="1:119" s="16" customFormat="1" x14ac:dyDescent="0.2">
      <c r="A353" s="12">
        <v>47968</v>
      </c>
      <c r="B353" s="16" t="s">
        <v>73</v>
      </c>
      <c r="C353" s="43">
        <f t="shared" si="107"/>
        <v>2.4373</v>
      </c>
      <c r="D353" s="43">
        <f t="shared" si="1"/>
        <v>2.6583000000000001</v>
      </c>
      <c r="E353" s="43">
        <f t="shared" si="2"/>
        <v>2.9230999999999998</v>
      </c>
      <c r="F353" s="43">
        <f t="shared" si="3"/>
        <v>3.2069999999999999</v>
      </c>
      <c r="G353" s="43">
        <f t="shared" si="4"/>
        <v>3.7984</v>
      </c>
      <c r="H353" s="43">
        <f t="shared" si="5"/>
        <v>2.1181000000000001</v>
      </c>
      <c r="I353" s="43">
        <f t="shared" si="6"/>
        <v>2.2667000000000002</v>
      </c>
      <c r="J353" s="43">
        <f t="shared" si="7"/>
        <v>2.6128</v>
      </c>
      <c r="K353" s="43">
        <f t="shared" si="8"/>
        <v>2.3365</v>
      </c>
      <c r="L353" s="43">
        <f t="shared" si="9"/>
        <v>2.5684</v>
      </c>
      <c r="M353" s="43">
        <f t="shared" si="10"/>
        <v>2.7635999999999998</v>
      </c>
      <c r="N353" s="43">
        <f t="shared" si="11"/>
        <v>2.911</v>
      </c>
      <c r="O353" s="43">
        <f t="shared" si="12"/>
        <v>2.8563000000000001</v>
      </c>
      <c r="P353" s="43">
        <f t="shared" si="13"/>
        <v>3.5651999999999999</v>
      </c>
      <c r="Q353" s="43">
        <f t="shared" si="14"/>
        <v>3.2237</v>
      </c>
      <c r="R353" s="43">
        <f t="shared" si="15"/>
        <v>3.6739999999999999</v>
      </c>
      <c r="S353" s="43">
        <f t="shared" si="16"/>
        <v>3.7595999999999998</v>
      </c>
      <c r="T353" s="43">
        <f t="shared" si="17"/>
        <v>3.7212999999999998</v>
      </c>
      <c r="V353" s="16" t="s">
        <v>74</v>
      </c>
      <c r="W353" s="43">
        <f t="shared" si="108"/>
        <v>1.8431</v>
      </c>
      <c r="X353" s="43">
        <f t="shared" si="18"/>
        <v>3.5958999999999999</v>
      </c>
      <c r="Y353" s="43">
        <f t="shared" si="19"/>
        <v>5.2885</v>
      </c>
      <c r="Z353" s="43">
        <f t="shared" si="20"/>
        <v>7.0862999999999996</v>
      </c>
      <c r="AA353" s="43">
        <f t="shared" si="21"/>
        <v>11.5434</v>
      </c>
      <c r="AB353" s="43">
        <f t="shared" si="22"/>
        <v>1.7777000000000001</v>
      </c>
      <c r="AC353" s="43">
        <f t="shared" si="23"/>
        <v>2.7399</v>
      </c>
      <c r="AD353" s="43">
        <f t="shared" si="24"/>
        <v>4.5983999999999998</v>
      </c>
      <c r="AE353" s="43">
        <f t="shared" si="25"/>
        <v>3.6766999999999999</v>
      </c>
      <c r="AF353" s="43">
        <f t="shared" si="26"/>
        <v>5.4546000000000001</v>
      </c>
      <c r="AG353" s="43">
        <f t="shared" si="27"/>
        <v>6.5403000000000002</v>
      </c>
      <c r="AH353" s="43">
        <f t="shared" si="28"/>
        <v>7.391</v>
      </c>
      <c r="AI353" s="43">
        <f t="shared" si="29"/>
        <v>7.2257999999999996</v>
      </c>
      <c r="AJ353" s="43">
        <f t="shared" si="30"/>
        <v>14.8108</v>
      </c>
      <c r="AK353" s="43">
        <f t="shared" si="31"/>
        <v>10.223599999999999</v>
      </c>
      <c r="AL353" s="43">
        <f t="shared" si="32"/>
        <v>17.293299999999999</v>
      </c>
      <c r="AM353" s="43">
        <f t="shared" si="33"/>
        <v>21.2318</v>
      </c>
      <c r="AN353" s="43">
        <f t="shared" si="34"/>
        <v>25.031400000000001</v>
      </c>
      <c r="AP353" s="16" t="s">
        <v>75</v>
      </c>
      <c r="AR353" s="13">
        <f t="shared" si="109"/>
        <v>2.1524315111203491</v>
      </c>
      <c r="AS353" s="13">
        <f t="shared" si="35"/>
        <v>2.2860797822374037</v>
      </c>
      <c r="AT353" s="13">
        <f t="shared" si="36"/>
        <v>2.433416339372898</v>
      </c>
      <c r="AU353" s="13">
        <f t="shared" si="37"/>
        <v>2.5919742116327957</v>
      </c>
      <c r="AV353" s="13">
        <f t="shared" si="38"/>
        <v>2.6664584691903839</v>
      </c>
      <c r="AW353" s="13">
        <f t="shared" si="39"/>
        <v>2.8432517926413543</v>
      </c>
      <c r="AX353" s="13">
        <f t="shared" si="40"/>
        <v>2.978229506460496</v>
      </c>
      <c r="AY353" s="13">
        <f t="shared" si="41"/>
        <v>3.0886227847207515</v>
      </c>
      <c r="AZ353" s="13">
        <f t="shared" si="42"/>
        <v>3.1990160629810074</v>
      </c>
      <c r="BA353" s="13">
        <f t="shared" si="43"/>
        <v>3.2815000959190792</v>
      </c>
      <c r="BB353" s="13">
        <f t="shared" si="44"/>
        <v>3.3559463812347401</v>
      </c>
      <c r="BC353" s="13">
        <f t="shared" si="45"/>
        <v>3.430392666550401</v>
      </c>
      <c r="BD353" s="13">
        <f t="shared" si="46"/>
        <v>3.5048389518660619</v>
      </c>
      <c r="BE353" s="13">
        <f t="shared" si="47"/>
        <v>3.5734920281973812</v>
      </c>
      <c r="BF353" s="13">
        <f t="shared" si="48"/>
        <v>3.6173188157099694</v>
      </c>
      <c r="BG353" s="13">
        <f t="shared" si="49"/>
        <v>3.661145603222558</v>
      </c>
      <c r="BH353" s="13">
        <f t="shared" si="50"/>
        <v>3.6893595328170625</v>
      </c>
      <c r="BI353" s="13">
        <f t="shared" si="51"/>
        <v>3.711093695569379</v>
      </c>
      <c r="BJ353" s="13">
        <f t="shared" si="52"/>
        <v>3.7328278583216958</v>
      </c>
      <c r="BK353" s="13">
        <f t="shared" si="53"/>
        <v>3.7545620210740127</v>
      </c>
      <c r="BL353" s="13">
        <f t="shared" si="54"/>
        <v>3.7518565375302662</v>
      </c>
      <c r="BM353" s="13">
        <f t="shared" si="55"/>
        <v>3.7417765291083271</v>
      </c>
      <c r="BN353" s="13">
        <f t="shared" si="56"/>
        <v>3.7316965206863881</v>
      </c>
      <c r="BO353" s="13">
        <f t="shared" si="57"/>
        <v>3.7314702531593267</v>
      </c>
      <c r="BQ353" s="16" t="s">
        <v>76</v>
      </c>
      <c r="BR353" s="13">
        <f t="shared" si="110"/>
        <v>2.4470825764491106</v>
      </c>
      <c r="BS353" s="13">
        <f t="shared" si="58"/>
        <v>2.4570825764491104</v>
      </c>
      <c r="BT353" s="13">
        <f t="shared" si="59"/>
        <v>2.5831665563669555</v>
      </c>
      <c r="BU353" s="13">
        <f t="shared" si="60"/>
        <v>2.7215197093229349</v>
      </c>
      <c r="BV353" s="13">
        <f t="shared" si="61"/>
        <v>2.8779654141557365</v>
      </c>
      <c r="BW353" s="13">
        <f t="shared" si="62"/>
        <v>3.0354566859494936</v>
      </c>
      <c r="BX353" s="13">
        <f t="shared" si="63"/>
        <v>3.1933719156747133</v>
      </c>
      <c r="BY353" s="13">
        <f t="shared" si="64"/>
        <v>3.3282362702205472</v>
      </c>
      <c r="BZ353" s="13">
        <f t="shared" si="65"/>
        <v>3.4609234434946488</v>
      </c>
      <c r="CA353" s="13">
        <f t="shared" si="66"/>
        <v>3.5936106167687512</v>
      </c>
      <c r="CB353" s="13">
        <f t="shared" si="67"/>
        <v>3.7262977900428531</v>
      </c>
      <c r="CC353" s="13">
        <f t="shared" si="68"/>
        <v>3.8018411649977017</v>
      </c>
      <c r="CD353" s="13">
        <f t="shared" si="69"/>
        <v>3.8701951413636317</v>
      </c>
      <c r="CE353" s="13">
        <f t="shared" si="70"/>
        <v>3.9313597191406426</v>
      </c>
      <c r="CF353" s="13">
        <f t="shared" si="71"/>
        <v>3.989758105596303</v>
      </c>
      <c r="CG353" s="13">
        <f t="shared" si="72"/>
        <v>4.0420325924913492</v>
      </c>
      <c r="CH353" s="13">
        <f t="shared" si="73"/>
        <v>4.0881831798257808</v>
      </c>
      <c r="CI353" s="13">
        <f t="shared" si="74"/>
        <v>4.1250872960159812</v>
      </c>
      <c r="CJ353" s="13">
        <f t="shared" si="75"/>
        <v>4.1526076294903804</v>
      </c>
      <c r="CK353" s="13">
        <f t="shared" si="76"/>
        <v>4.175709438012726</v>
      </c>
      <c r="CL353" s="13">
        <f t="shared" si="77"/>
        <v>4.194392721583017</v>
      </c>
      <c r="CM353" s="13">
        <f t="shared" si="78"/>
        <v>4.2068921225256579</v>
      </c>
      <c r="CN353" s="13">
        <f t="shared" si="79"/>
        <v>4.2130286892334476</v>
      </c>
      <c r="CO353" s="13">
        <f t="shared" si="80"/>
        <v>4.2128024217063862</v>
      </c>
      <c r="CP353" s="13">
        <f t="shared" si="81"/>
        <v>4.2081840681234493</v>
      </c>
      <c r="CQ353" s="13">
        <f t="shared" si="82"/>
        <v>4.1981840681234495</v>
      </c>
      <c r="CR353" s="13">
        <f t="shared" si="83"/>
        <v>4.1981840681234495</v>
      </c>
      <c r="CS353" s="13">
        <f t="shared" si="84"/>
        <v>4.1881840681234479</v>
      </c>
      <c r="CT353" s="13">
        <f t="shared" si="85"/>
        <v>4.1781840681234481</v>
      </c>
      <c r="CU353" s="13">
        <f t="shared" si="86"/>
        <v>4.1781840681234481</v>
      </c>
      <c r="CV353" s="13">
        <f t="shared" si="87"/>
        <v>4.1581840681234485</v>
      </c>
      <c r="CW353" s="13">
        <f t="shared" si="88"/>
        <v>4.138184068123449</v>
      </c>
      <c r="CX353" s="13">
        <f t="shared" si="89"/>
        <v>4.1281840681234492</v>
      </c>
      <c r="CY353" s="13">
        <f t="shared" si="90"/>
        <v>4.1081840681234496</v>
      </c>
      <c r="CZ353" s="13">
        <f t="shared" si="91"/>
        <v>4.098184068123448</v>
      </c>
      <c r="DA353" s="13">
        <f t="shared" si="92"/>
        <v>4.0881840681234483</v>
      </c>
      <c r="DB353" s="13">
        <f t="shared" si="93"/>
        <v>4.0781840681234485</v>
      </c>
      <c r="DC353" s="13">
        <f t="shared" si="94"/>
        <v>4.0681840681234487</v>
      </c>
      <c r="DD353" s="13">
        <f t="shared" si="95"/>
        <v>4.0581840681234489</v>
      </c>
      <c r="DE353" s="13">
        <f t="shared" si="96"/>
        <v>4.0481840681234491</v>
      </c>
      <c r="DF353" s="13">
        <f t="shared" si="97"/>
        <v>4.0181840681234497</v>
      </c>
      <c r="DG353" s="13">
        <f t="shared" si="98"/>
        <v>3.9981840681234488</v>
      </c>
      <c r="DH353" s="13">
        <f t="shared" si="99"/>
        <v>3.9781840681234493</v>
      </c>
      <c r="DI353" s="13">
        <f t="shared" si="100"/>
        <v>3.9581840681234497</v>
      </c>
      <c r="DJ353" s="13">
        <f t="shared" si="101"/>
        <v>3.9381840681234492</v>
      </c>
      <c r="DK353" s="13">
        <f t="shared" si="102"/>
        <v>3.9281840681234486</v>
      </c>
      <c r="DL353" s="13">
        <f t="shared" si="103"/>
        <v>3.908184068123449</v>
      </c>
      <c r="DM353" s="13">
        <f t="shared" si="104"/>
        <v>3.8881840681234494</v>
      </c>
      <c r="DN353" s="13">
        <f t="shared" si="105"/>
        <v>3.8781840681234496</v>
      </c>
      <c r="DO353" s="13">
        <f t="shared" si="106"/>
        <v>3.8581840681234492</v>
      </c>
    </row>
    <row r="354" spans="1:119" s="16" customFormat="1" x14ac:dyDescent="0.2">
      <c r="A354" s="12">
        <v>47999</v>
      </c>
      <c r="B354" s="16" t="s">
        <v>73</v>
      </c>
      <c r="C354" s="43">
        <f t="shared" si="107"/>
        <v>2.4373</v>
      </c>
      <c r="D354" s="43">
        <f t="shared" si="1"/>
        <v>2.6583000000000001</v>
      </c>
      <c r="E354" s="43">
        <f t="shared" si="2"/>
        <v>2.9230999999999998</v>
      </c>
      <c r="F354" s="43">
        <f t="shared" si="3"/>
        <v>3.2069999999999999</v>
      </c>
      <c r="G354" s="43">
        <f t="shared" si="4"/>
        <v>3.7984</v>
      </c>
      <c r="H354" s="43">
        <f t="shared" si="5"/>
        <v>2.1181000000000001</v>
      </c>
      <c r="I354" s="43">
        <f t="shared" si="6"/>
        <v>2.2667000000000002</v>
      </c>
      <c r="J354" s="43">
        <f t="shared" si="7"/>
        <v>2.6128</v>
      </c>
      <c r="K354" s="43">
        <f t="shared" si="8"/>
        <v>2.3365</v>
      </c>
      <c r="L354" s="43">
        <f t="shared" si="9"/>
        <v>2.5684</v>
      </c>
      <c r="M354" s="43">
        <f t="shared" si="10"/>
        <v>2.7635999999999998</v>
      </c>
      <c r="N354" s="43">
        <f t="shared" si="11"/>
        <v>2.911</v>
      </c>
      <c r="O354" s="43">
        <f t="shared" si="12"/>
        <v>2.8563000000000001</v>
      </c>
      <c r="P354" s="43">
        <f t="shared" si="13"/>
        <v>3.5651999999999999</v>
      </c>
      <c r="Q354" s="43">
        <f t="shared" si="14"/>
        <v>3.2237</v>
      </c>
      <c r="R354" s="43">
        <f t="shared" si="15"/>
        <v>3.6739999999999999</v>
      </c>
      <c r="S354" s="43">
        <f t="shared" si="16"/>
        <v>3.7595999999999998</v>
      </c>
      <c r="T354" s="43">
        <f t="shared" si="17"/>
        <v>3.7212999999999998</v>
      </c>
      <c r="V354" s="16" t="s">
        <v>74</v>
      </c>
      <c r="W354" s="43">
        <f t="shared" si="108"/>
        <v>1.8431</v>
      </c>
      <c r="X354" s="43">
        <f t="shared" si="18"/>
        <v>3.5958999999999999</v>
      </c>
      <c r="Y354" s="43">
        <f t="shared" si="19"/>
        <v>5.2885</v>
      </c>
      <c r="Z354" s="43">
        <f t="shared" si="20"/>
        <v>7.0862999999999996</v>
      </c>
      <c r="AA354" s="43">
        <f t="shared" si="21"/>
        <v>11.5434</v>
      </c>
      <c r="AB354" s="43">
        <f t="shared" si="22"/>
        <v>1.7777000000000001</v>
      </c>
      <c r="AC354" s="43">
        <f t="shared" si="23"/>
        <v>2.7399</v>
      </c>
      <c r="AD354" s="43">
        <f t="shared" si="24"/>
        <v>4.5983999999999998</v>
      </c>
      <c r="AE354" s="43">
        <f t="shared" si="25"/>
        <v>3.6766999999999999</v>
      </c>
      <c r="AF354" s="43">
        <f t="shared" si="26"/>
        <v>5.4546000000000001</v>
      </c>
      <c r="AG354" s="43">
        <f t="shared" si="27"/>
        <v>6.5403000000000002</v>
      </c>
      <c r="AH354" s="43">
        <f t="shared" si="28"/>
        <v>7.391</v>
      </c>
      <c r="AI354" s="43">
        <f t="shared" si="29"/>
        <v>7.2257999999999996</v>
      </c>
      <c r="AJ354" s="43">
        <f t="shared" si="30"/>
        <v>14.8108</v>
      </c>
      <c r="AK354" s="43">
        <f t="shared" si="31"/>
        <v>10.223599999999999</v>
      </c>
      <c r="AL354" s="43">
        <f t="shared" si="32"/>
        <v>17.293299999999999</v>
      </c>
      <c r="AM354" s="43">
        <f t="shared" si="33"/>
        <v>21.2318</v>
      </c>
      <c r="AN354" s="43">
        <f t="shared" si="34"/>
        <v>25.031400000000001</v>
      </c>
      <c r="AP354" s="16" t="s">
        <v>75</v>
      </c>
      <c r="AR354" s="13">
        <f t="shared" si="109"/>
        <v>2.1524315111203491</v>
      </c>
      <c r="AS354" s="13">
        <f t="shared" si="35"/>
        <v>2.2860797822374037</v>
      </c>
      <c r="AT354" s="13">
        <f t="shared" si="36"/>
        <v>2.433416339372898</v>
      </c>
      <c r="AU354" s="13">
        <f t="shared" si="37"/>
        <v>2.5919742116327957</v>
      </c>
      <c r="AV354" s="13">
        <f t="shared" si="38"/>
        <v>2.6664584691903839</v>
      </c>
      <c r="AW354" s="13">
        <f t="shared" si="39"/>
        <v>2.8432517926413543</v>
      </c>
      <c r="AX354" s="13">
        <f t="shared" si="40"/>
        <v>2.978229506460496</v>
      </c>
      <c r="AY354" s="13">
        <f t="shared" si="41"/>
        <v>3.0886227847207515</v>
      </c>
      <c r="AZ354" s="13">
        <f t="shared" si="42"/>
        <v>3.1990160629810074</v>
      </c>
      <c r="BA354" s="13">
        <f t="shared" si="43"/>
        <v>3.2815000959190792</v>
      </c>
      <c r="BB354" s="13">
        <f t="shared" si="44"/>
        <v>3.3559463812347401</v>
      </c>
      <c r="BC354" s="13">
        <f t="shared" si="45"/>
        <v>3.430392666550401</v>
      </c>
      <c r="BD354" s="13">
        <f t="shared" si="46"/>
        <v>3.5048389518660619</v>
      </c>
      <c r="BE354" s="13">
        <f t="shared" si="47"/>
        <v>3.5734920281973812</v>
      </c>
      <c r="BF354" s="13">
        <f t="shared" si="48"/>
        <v>3.6173188157099694</v>
      </c>
      <c r="BG354" s="13">
        <f t="shared" si="49"/>
        <v>3.661145603222558</v>
      </c>
      <c r="BH354" s="13">
        <f t="shared" si="50"/>
        <v>3.6893595328170625</v>
      </c>
      <c r="BI354" s="13">
        <f t="shared" si="51"/>
        <v>3.711093695569379</v>
      </c>
      <c r="BJ354" s="13">
        <f t="shared" si="52"/>
        <v>3.7328278583216958</v>
      </c>
      <c r="BK354" s="13">
        <f t="shared" si="53"/>
        <v>3.7545620210740127</v>
      </c>
      <c r="BL354" s="13">
        <f t="shared" si="54"/>
        <v>3.7518565375302662</v>
      </c>
      <c r="BM354" s="13">
        <f t="shared" si="55"/>
        <v>3.7417765291083271</v>
      </c>
      <c r="BN354" s="13">
        <f t="shared" si="56"/>
        <v>3.7316965206863881</v>
      </c>
      <c r="BO354" s="13">
        <f t="shared" si="57"/>
        <v>3.7314702531593267</v>
      </c>
      <c r="BQ354" s="16" t="s">
        <v>76</v>
      </c>
      <c r="BR354" s="13">
        <f t="shared" si="110"/>
        <v>2.4470825764491106</v>
      </c>
      <c r="BS354" s="13">
        <f t="shared" si="58"/>
        <v>2.4570825764491104</v>
      </c>
      <c r="BT354" s="13">
        <f t="shared" si="59"/>
        <v>2.5831665563669555</v>
      </c>
      <c r="BU354" s="13">
        <f t="shared" si="60"/>
        <v>2.7215197093229349</v>
      </c>
      <c r="BV354" s="13">
        <f t="shared" si="61"/>
        <v>2.8779654141557365</v>
      </c>
      <c r="BW354" s="13">
        <f t="shared" si="62"/>
        <v>3.0354566859494936</v>
      </c>
      <c r="BX354" s="13">
        <f t="shared" si="63"/>
        <v>3.1933719156747133</v>
      </c>
      <c r="BY354" s="13">
        <f t="shared" si="64"/>
        <v>3.3282362702205472</v>
      </c>
      <c r="BZ354" s="13">
        <f t="shared" si="65"/>
        <v>3.4609234434946488</v>
      </c>
      <c r="CA354" s="13">
        <f t="shared" si="66"/>
        <v>3.5936106167687512</v>
      </c>
      <c r="CB354" s="13">
        <f t="shared" si="67"/>
        <v>3.7262977900428531</v>
      </c>
      <c r="CC354" s="13">
        <f t="shared" si="68"/>
        <v>3.8018411649977017</v>
      </c>
      <c r="CD354" s="13">
        <f t="shared" si="69"/>
        <v>3.8701951413636317</v>
      </c>
      <c r="CE354" s="13">
        <f t="shared" si="70"/>
        <v>3.9313597191406426</v>
      </c>
      <c r="CF354" s="13">
        <f t="shared" si="71"/>
        <v>3.989758105596303</v>
      </c>
      <c r="CG354" s="13">
        <f t="shared" si="72"/>
        <v>4.0420325924913492</v>
      </c>
      <c r="CH354" s="13">
        <f t="shared" si="73"/>
        <v>4.0881831798257808</v>
      </c>
      <c r="CI354" s="13">
        <f t="shared" si="74"/>
        <v>4.1250872960159812</v>
      </c>
      <c r="CJ354" s="13">
        <f t="shared" si="75"/>
        <v>4.1526076294903804</v>
      </c>
      <c r="CK354" s="13">
        <f t="shared" si="76"/>
        <v>4.175709438012726</v>
      </c>
      <c r="CL354" s="13">
        <f t="shared" si="77"/>
        <v>4.194392721583017</v>
      </c>
      <c r="CM354" s="13">
        <f t="shared" si="78"/>
        <v>4.2068921225256579</v>
      </c>
      <c r="CN354" s="13">
        <f t="shared" si="79"/>
        <v>4.2130286892334476</v>
      </c>
      <c r="CO354" s="13">
        <f t="shared" si="80"/>
        <v>4.2128024217063862</v>
      </c>
      <c r="CP354" s="13">
        <f t="shared" si="81"/>
        <v>4.2081840681234493</v>
      </c>
      <c r="CQ354" s="13">
        <f t="shared" si="82"/>
        <v>4.1981840681234495</v>
      </c>
      <c r="CR354" s="13">
        <f t="shared" si="83"/>
        <v>4.1981840681234495</v>
      </c>
      <c r="CS354" s="13">
        <f t="shared" si="84"/>
        <v>4.1881840681234479</v>
      </c>
      <c r="CT354" s="13">
        <f t="shared" si="85"/>
        <v>4.1781840681234481</v>
      </c>
      <c r="CU354" s="13">
        <f t="shared" si="86"/>
        <v>4.1781840681234481</v>
      </c>
      <c r="CV354" s="13">
        <f t="shared" si="87"/>
        <v>4.1581840681234485</v>
      </c>
      <c r="CW354" s="13">
        <f t="shared" si="88"/>
        <v>4.138184068123449</v>
      </c>
      <c r="CX354" s="13">
        <f t="shared" si="89"/>
        <v>4.1281840681234492</v>
      </c>
      <c r="CY354" s="13">
        <f t="shared" si="90"/>
        <v>4.1081840681234496</v>
      </c>
      <c r="CZ354" s="13">
        <f t="shared" si="91"/>
        <v>4.098184068123448</v>
      </c>
      <c r="DA354" s="13">
        <f t="shared" si="92"/>
        <v>4.0881840681234483</v>
      </c>
      <c r="DB354" s="13">
        <f t="shared" si="93"/>
        <v>4.0781840681234485</v>
      </c>
      <c r="DC354" s="13">
        <f t="shared" si="94"/>
        <v>4.0681840681234487</v>
      </c>
      <c r="DD354" s="13">
        <f t="shared" si="95"/>
        <v>4.0581840681234489</v>
      </c>
      <c r="DE354" s="13">
        <f t="shared" si="96"/>
        <v>4.0481840681234491</v>
      </c>
      <c r="DF354" s="13">
        <f t="shared" si="97"/>
        <v>4.0181840681234497</v>
      </c>
      <c r="DG354" s="13">
        <f t="shared" si="98"/>
        <v>3.9981840681234488</v>
      </c>
      <c r="DH354" s="13">
        <f t="shared" si="99"/>
        <v>3.9781840681234493</v>
      </c>
      <c r="DI354" s="13">
        <f t="shared" si="100"/>
        <v>3.9581840681234497</v>
      </c>
      <c r="DJ354" s="13">
        <f t="shared" si="101"/>
        <v>3.9381840681234492</v>
      </c>
      <c r="DK354" s="13">
        <f t="shared" si="102"/>
        <v>3.9281840681234486</v>
      </c>
      <c r="DL354" s="13">
        <f t="shared" si="103"/>
        <v>3.908184068123449</v>
      </c>
      <c r="DM354" s="13">
        <f t="shared" si="104"/>
        <v>3.8881840681234494</v>
      </c>
      <c r="DN354" s="13">
        <f t="shared" si="105"/>
        <v>3.8781840681234496</v>
      </c>
      <c r="DO354" s="13">
        <f t="shared" si="106"/>
        <v>3.8581840681234492</v>
      </c>
    </row>
    <row r="355" spans="1:119" s="16" customFormat="1" x14ac:dyDescent="0.2">
      <c r="A355" s="12">
        <v>48029</v>
      </c>
      <c r="B355" s="16" t="s">
        <v>73</v>
      </c>
      <c r="C355" s="43">
        <f t="shared" si="107"/>
        <v>2.4373</v>
      </c>
      <c r="D355" s="43">
        <f t="shared" si="1"/>
        <v>2.6583000000000001</v>
      </c>
      <c r="E355" s="43">
        <f t="shared" si="2"/>
        <v>2.9230999999999998</v>
      </c>
      <c r="F355" s="43">
        <f t="shared" si="3"/>
        <v>3.2069999999999999</v>
      </c>
      <c r="G355" s="43">
        <f t="shared" si="4"/>
        <v>3.7984</v>
      </c>
      <c r="H355" s="43">
        <f t="shared" si="5"/>
        <v>2.1181000000000001</v>
      </c>
      <c r="I355" s="43">
        <f t="shared" si="6"/>
        <v>2.2667000000000002</v>
      </c>
      <c r="J355" s="43">
        <f t="shared" si="7"/>
        <v>2.6128</v>
      </c>
      <c r="K355" s="43">
        <f t="shared" si="8"/>
        <v>2.3365</v>
      </c>
      <c r="L355" s="43">
        <f t="shared" si="9"/>
        <v>2.5684</v>
      </c>
      <c r="M355" s="43">
        <f t="shared" si="10"/>
        <v>2.7635999999999998</v>
      </c>
      <c r="N355" s="43">
        <f t="shared" si="11"/>
        <v>2.911</v>
      </c>
      <c r="O355" s="43">
        <f t="shared" si="12"/>
        <v>2.8563000000000001</v>
      </c>
      <c r="P355" s="43">
        <f t="shared" si="13"/>
        <v>3.5651999999999999</v>
      </c>
      <c r="Q355" s="43">
        <f t="shared" si="14"/>
        <v>3.2237</v>
      </c>
      <c r="R355" s="43">
        <f t="shared" si="15"/>
        <v>3.6739999999999999</v>
      </c>
      <c r="S355" s="43">
        <f t="shared" si="16"/>
        <v>3.7595999999999998</v>
      </c>
      <c r="T355" s="43">
        <f t="shared" si="17"/>
        <v>3.7212999999999998</v>
      </c>
      <c r="V355" s="16" t="s">
        <v>74</v>
      </c>
      <c r="W355" s="43">
        <f t="shared" si="108"/>
        <v>1.8431</v>
      </c>
      <c r="X355" s="43">
        <f t="shared" si="18"/>
        <v>3.5958999999999999</v>
      </c>
      <c r="Y355" s="43">
        <f t="shared" si="19"/>
        <v>5.2885</v>
      </c>
      <c r="Z355" s="43">
        <f t="shared" si="20"/>
        <v>7.0862999999999996</v>
      </c>
      <c r="AA355" s="43">
        <f t="shared" si="21"/>
        <v>11.5434</v>
      </c>
      <c r="AB355" s="43">
        <f t="shared" si="22"/>
        <v>1.7777000000000001</v>
      </c>
      <c r="AC355" s="43">
        <f t="shared" si="23"/>
        <v>2.7399</v>
      </c>
      <c r="AD355" s="43">
        <f t="shared" si="24"/>
        <v>4.5983999999999998</v>
      </c>
      <c r="AE355" s="43">
        <f t="shared" si="25"/>
        <v>3.6766999999999999</v>
      </c>
      <c r="AF355" s="43">
        <f t="shared" si="26"/>
        <v>5.4546000000000001</v>
      </c>
      <c r="AG355" s="43">
        <f t="shared" si="27"/>
        <v>6.5403000000000002</v>
      </c>
      <c r="AH355" s="43">
        <f t="shared" si="28"/>
        <v>7.391</v>
      </c>
      <c r="AI355" s="43">
        <f t="shared" si="29"/>
        <v>7.2257999999999996</v>
      </c>
      <c r="AJ355" s="43">
        <f t="shared" si="30"/>
        <v>14.8108</v>
      </c>
      <c r="AK355" s="43">
        <f t="shared" si="31"/>
        <v>10.223599999999999</v>
      </c>
      <c r="AL355" s="43">
        <f t="shared" si="32"/>
        <v>17.293299999999999</v>
      </c>
      <c r="AM355" s="43">
        <f t="shared" si="33"/>
        <v>21.2318</v>
      </c>
      <c r="AN355" s="43">
        <f t="shared" si="34"/>
        <v>25.031400000000001</v>
      </c>
      <c r="AP355" s="16" t="s">
        <v>75</v>
      </c>
      <c r="AR355" s="13">
        <f t="shared" si="109"/>
        <v>2.1524315111203491</v>
      </c>
      <c r="AS355" s="13">
        <f t="shared" si="35"/>
        <v>2.2860797822374037</v>
      </c>
      <c r="AT355" s="13">
        <f t="shared" si="36"/>
        <v>2.433416339372898</v>
      </c>
      <c r="AU355" s="13">
        <f t="shared" si="37"/>
        <v>2.5919742116327957</v>
      </c>
      <c r="AV355" s="13">
        <f t="shared" si="38"/>
        <v>2.6664584691903839</v>
      </c>
      <c r="AW355" s="13">
        <f t="shared" si="39"/>
        <v>2.8432517926413543</v>
      </c>
      <c r="AX355" s="13">
        <f t="shared" si="40"/>
        <v>2.978229506460496</v>
      </c>
      <c r="AY355" s="13">
        <f t="shared" si="41"/>
        <v>3.0886227847207515</v>
      </c>
      <c r="AZ355" s="13">
        <f t="shared" si="42"/>
        <v>3.1990160629810074</v>
      </c>
      <c r="BA355" s="13">
        <f t="shared" si="43"/>
        <v>3.2815000959190792</v>
      </c>
      <c r="BB355" s="13">
        <f t="shared" si="44"/>
        <v>3.3559463812347401</v>
      </c>
      <c r="BC355" s="13">
        <f t="shared" si="45"/>
        <v>3.430392666550401</v>
      </c>
      <c r="BD355" s="13">
        <f t="shared" si="46"/>
        <v>3.5048389518660619</v>
      </c>
      <c r="BE355" s="13">
        <f t="shared" si="47"/>
        <v>3.5734920281973812</v>
      </c>
      <c r="BF355" s="13">
        <f t="shared" si="48"/>
        <v>3.6173188157099694</v>
      </c>
      <c r="BG355" s="13">
        <f t="shared" si="49"/>
        <v>3.661145603222558</v>
      </c>
      <c r="BH355" s="13">
        <f t="shared" si="50"/>
        <v>3.6893595328170625</v>
      </c>
      <c r="BI355" s="13">
        <f t="shared" si="51"/>
        <v>3.711093695569379</v>
      </c>
      <c r="BJ355" s="13">
        <f t="shared" si="52"/>
        <v>3.7328278583216958</v>
      </c>
      <c r="BK355" s="13">
        <f t="shared" si="53"/>
        <v>3.7545620210740127</v>
      </c>
      <c r="BL355" s="13">
        <f t="shared" si="54"/>
        <v>3.7518565375302662</v>
      </c>
      <c r="BM355" s="13">
        <f t="shared" si="55"/>
        <v>3.7417765291083271</v>
      </c>
      <c r="BN355" s="13">
        <f t="shared" si="56"/>
        <v>3.7316965206863881</v>
      </c>
      <c r="BO355" s="13">
        <f t="shared" si="57"/>
        <v>3.7314702531593267</v>
      </c>
      <c r="BQ355" s="16" t="s">
        <v>76</v>
      </c>
      <c r="BR355" s="13">
        <f t="shared" si="110"/>
        <v>2.4470825764491106</v>
      </c>
      <c r="BS355" s="13">
        <f t="shared" si="58"/>
        <v>2.4570825764491104</v>
      </c>
      <c r="BT355" s="13">
        <f t="shared" si="59"/>
        <v>2.5831665563669555</v>
      </c>
      <c r="BU355" s="13">
        <f t="shared" si="60"/>
        <v>2.7215197093229349</v>
      </c>
      <c r="BV355" s="13">
        <f t="shared" si="61"/>
        <v>2.8779654141557365</v>
      </c>
      <c r="BW355" s="13">
        <f t="shared" si="62"/>
        <v>3.0354566859494936</v>
      </c>
      <c r="BX355" s="13">
        <f t="shared" si="63"/>
        <v>3.1933719156747133</v>
      </c>
      <c r="BY355" s="13">
        <f t="shared" si="64"/>
        <v>3.3282362702205472</v>
      </c>
      <c r="BZ355" s="13">
        <f t="shared" si="65"/>
        <v>3.4609234434946488</v>
      </c>
      <c r="CA355" s="13">
        <f t="shared" si="66"/>
        <v>3.5936106167687512</v>
      </c>
      <c r="CB355" s="13">
        <f t="shared" si="67"/>
        <v>3.7262977900428531</v>
      </c>
      <c r="CC355" s="13">
        <f t="shared" si="68"/>
        <v>3.8018411649977017</v>
      </c>
      <c r="CD355" s="13">
        <f t="shared" si="69"/>
        <v>3.8701951413636317</v>
      </c>
      <c r="CE355" s="13">
        <f t="shared" si="70"/>
        <v>3.9313597191406426</v>
      </c>
      <c r="CF355" s="13">
        <f t="shared" si="71"/>
        <v>3.989758105596303</v>
      </c>
      <c r="CG355" s="13">
        <f t="shared" si="72"/>
        <v>4.0420325924913492</v>
      </c>
      <c r="CH355" s="13">
        <f t="shared" si="73"/>
        <v>4.0881831798257808</v>
      </c>
      <c r="CI355" s="13">
        <f t="shared" si="74"/>
        <v>4.1250872960159812</v>
      </c>
      <c r="CJ355" s="13">
        <f t="shared" si="75"/>
        <v>4.1526076294903804</v>
      </c>
      <c r="CK355" s="13">
        <f t="shared" si="76"/>
        <v>4.175709438012726</v>
      </c>
      <c r="CL355" s="13">
        <f t="shared" si="77"/>
        <v>4.194392721583017</v>
      </c>
      <c r="CM355" s="13">
        <f t="shared" si="78"/>
        <v>4.2068921225256579</v>
      </c>
      <c r="CN355" s="13">
        <f t="shared" si="79"/>
        <v>4.2130286892334476</v>
      </c>
      <c r="CO355" s="13">
        <f t="shared" si="80"/>
        <v>4.2128024217063862</v>
      </c>
      <c r="CP355" s="13">
        <f t="shared" si="81"/>
        <v>4.2081840681234493</v>
      </c>
      <c r="CQ355" s="13">
        <f t="shared" si="82"/>
        <v>4.1981840681234495</v>
      </c>
      <c r="CR355" s="13">
        <f t="shared" si="83"/>
        <v>4.1981840681234495</v>
      </c>
      <c r="CS355" s="13">
        <f t="shared" si="84"/>
        <v>4.1881840681234479</v>
      </c>
      <c r="CT355" s="13">
        <f t="shared" si="85"/>
        <v>4.1781840681234481</v>
      </c>
      <c r="CU355" s="13">
        <f t="shared" si="86"/>
        <v>4.1781840681234481</v>
      </c>
      <c r="CV355" s="13">
        <f t="shared" si="87"/>
        <v>4.1581840681234485</v>
      </c>
      <c r="CW355" s="13">
        <f t="shared" si="88"/>
        <v>4.138184068123449</v>
      </c>
      <c r="CX355" s="13">
        <f t="shared" si="89"/>
        <v>4.1281840681234492</v>
      </c>
      <c r="CY355" s="13">
        <f t="shared" si="90"/>
        <v>4.1081840681234496</v>
      </c>
      <c r="CZ355" s="13">
        <f t="shared" si="91"/>
        <v>4.098184068123448</v>
      </c>
      <c r="DA355" s="13">
        <f t="shared" si="92"/>
        <v>4.0881840681234483</v>
      </c>
      <c r="DB355" s="13">
        <f t="shared" si="93"/>
        <v>4.0781840681234485</v>
      </c>
      <c r="DC355" s="13">
        <f t="shared" si="94"/>
        <v>4.0681840681234487</v>
      </c>
      <c r="DD355" s="13">
        <f t="shared" si="95"/>
        <v>4.0581840681234489</v>
      </c>
      <c r="DE355" s="13">
        <f t="shared" si="96"/>
        <v>4.0481840681234491</v>
      </c>
      <c r="DF355" s="13">
        <f t="shared" si="97"/>
        <v>4.0181840681234497</v>
      </c>
      <c r="DG355" s="13">
        <f t="shared" si="98"/>
        <v>3.9981840681234488</v>
      </c>
      <c r="DH355" s="13">
        <f t="shared" si="99"/>
        <v>3.9781840681234493</v>
      </c>
      <c r="DI355" s="13">
        <f t="shared" si="100"/>
        <v>3.9581840681234497</v>
      </c>
      <c r="DJ355" s="13">
        <f t="shared" si="101"/>
        <v>3.9381840681234492</v>
      </c>
      <c r="DK355" s="13">
        <f t="shared" si="102"/>
        <v>3.9281840681234486</v>
      </c>
      <c r="DL355" s="13">
        <f t="shared" si="103"/>
        <v>3.908184068123449</v>
      </c>
      <c r="DM355" s="13">
        <f t="shared" si="104"/>
        <v>3.8881840681234494</v>
      </c>
      <c r="DN355" s="13">
        <f t="shared" si="105"/>
        <v>3.8781840681234496</v>
      </c>
      <c r="DO355" s="13">
        <f t="shared" si="106"/>
        <v>3.8581840681234492</v>
      </c>
    </row>
    <row r="356" spans="1:119" s="16" customFormat="1" x14ac:dyDescent="0.2">
      <c r="A356" s="12">
        <v>48060</v>
      </c>
      <c r="B356" s="16" t="s">
        <v>73</v>
      </c>
      <c r="C356" s="43">
        <f t="shared" si="107"/>
        <v>2.4373</v>
      </c>
      <c r="D356" s="43">
        <f t="shared" ref="D356:D419" si="111">D355</f>
        <v>2.6583000000000001</v>
      </c>
      <c r="E356" s="43">
        <f t="shared" ref="E356:E419" si="112">E355</f>
        <v>2.9230999999999998</v>
      </c>
      <c r="F356" s="43">
        <f t="shared" ref="F356:F419" si="113">F355</f>
        <v>3.2069999999999999</v>
      </c>
      <c r="G356" s="43">
        <f t="shared" ref="G356:G419" si="114">G355</f>
        <v>3.7984</v>
      </c>
      <c r="H356" s="43">
        <f t="shared" ref="H356:H419" si="115">H355</f>
        <v>2.1181000000000001</v>
      </c>
      <c r="I356" s="43">
        <f t="shared" ref="I356:I419" si="116">I355</f>
        <v>2.2667000000000002</v>
      </c>
      <c r="J356" s="43">
        <f t="shared" ref="J356:J419" si="117">J355</f>
        <v>2.6128</v>
      </c>
      <c r="K356" s="43">
        <f t="shared" ref="K356:K419" si="118">K355</f>
        <v>2.3365</v>
      </c>
      <c r="L356" s="43">
        <f t="shared" ref="L356:L419" si="119">L355</f>
        <v>2.5684</v>
      </c>
      <c r="M356" s="43">
        <f t="shared" ref="M356:M419" si="120">M355</f>
        <v>2.7635999999999998</v>
      </c>
      <c r="N356" s="43">
        <f t="shared" ref="N356:N419" si="121">N355</f>
        <v>2.911</v>
      </c>
      <c r="O356" s="43">
        <f t="shared" ref="O356:O419" si="122">O355</f>
        <v>2.8563000000000001</v>
      </c>
      <c r="P356" s="43">
        <f t="shared" ref="P356:P419" si="123">P355</f>
        <v>3.5651999999999999</v>
      </c>
      <c r="Q356" s="43">
        <f t="shared" ref="Q356:Q419" si="124">Q355</f>
        <v>3.2237</v>
      </c>
      <c r="R356" s="43">
        <f t="shared" ref="R356:R419" si="125">R355</f>
        <v>3.6739999999999999</v>
      </c>
      <c r="S356" s="43">
        <f t="shared" ref="S356:S419" si="126">S355</f>
        <v>3.7595999999999998</v>
      </c>
      <c r="T356" s="43">
        <f t="shared" ref="T356:T419" si="127">T355</f>
        <v>3.7212999999999998</v>
      </c>
      <c r="V356" s="16" t="s">
        <v>74</v>
      </c>
      <c r="W356" s="43">
        <f t="shared" si="108"/>
        <v>1.8431</v>
      </c>
      <c r="X356" s="43">
        <f t="shared" ref="X356:X419" si="128">X355</f>
        <v>3.5958999999999999</v>
      </c>
      <c r="Y356" s="43">
        <f t="shared" ref="Y356:Y419" si="129">Y355</f>
        <v>5.2885</v>
      </c>
      <c r="Z356" s="43">
        <f t="shared" ref="Z356:Z419" si="130">Z355</f>
        <v>7.0862999999999996</v>
      </c>
      <c r="AA356" s="43">
        <f t="shared" ref="AA356:AA419" si="131">AA355</f>
        <v>11.5434</v>
      </c>
      <c r="AB356" s="43">
        <f t="shared" ref="AB356:AB419" si="132">AB355</f>
        <v>1.7777000000000001</v>
      </c>
      <c r="AC356" s="43">
        <f t="shared" ref="AC356:AC419" si="133">AC355</f>
        <v>2.7399</v>
      </c>
      <c r="AD356" s="43">
        <f t="shared" ref="AD356:AD419" si="134">AD355</f>
        <v>4.5983999999999998</v>
      </c>
      <c r="AE356" s="43">
        <f t="shared" ref="AE356:AE419" si="135">AE355</f>
        <v>3.6766999999999999</v>
      </c>
      <c r="AF356" s="43">
        <f t="shared" ref="AF356:AF419" si="136">AF355</f>
        <v>5.4546000000000001</v>
      </c>
      <c r="AG356" s="43">
        <f t="shared" ref="AG356:AG419" si="137">AG355</f>
        <v>6.5403000000000002</v>
      </c>
      <c r="AH356" s="43">
        <f t="shared" ref="AH356:AH419" si="138">AH355</f>
        <v>7.391</v>
      </c>
      <c r="AI356" s="43">
        <f t="shared" ref="AI356:AI419" si="139">AI355</f>
        <v>7.2257999999999996</v>
      </c>
      <c r="AJ356" s="43">
        <f t="shared" ref="AJ356:AJ419" si="140">AJ355</f>
        <v>14.8108</v>
      </c>
      <c r="AK356" s="43">
        <f t="shared" ref="AK356:AK419" si="141">AK355</f>
        <v>10.223599999999999</v>
      </c>
      <c r="AL356" s="43">
        <f t="shared" ref="AL356:AL419" si="142">AL355</f>
        <v>17.293299999999999</v>
      </c>
      <c r="AM356" s="43">
        <f t="shared" ref="AM356:AM419" si="143">AM355</f>
        <v>21.2318</v>
      </c>
      <c r="AN356" s="43">
        <f t="shared" ref="AN356:AN419" si="144">AN355</f>
        <v>25.031400000000001</v>
      </c>
      <c r="AP356" s="16" t="s">
        <v>75</v>
      </c>
      <c r="AR356" s="13">
        <f t="shared" si="109"/>
        <v>2.1524315111203491</v>
      </c>
      <c r="AS356" s="13">
        <f t="shared" ref="AS356:AS419" si="145">AS355</f>
        <v>2.2860797822374037</v>
      </c>
      <c r="AT356" s="13">
        <f t="shared" ref="AT356:AT419" si="146">AT355</f>
        <v>2.433416339372898</v>
      </c>
      <c r="AU356" s="13">
        <f t="shared" ref="AU356:AU419" si="147">AU355</f>
        <v>2.5919742116327957</v>
      </c>
      <c r="AV356" s="13">
        <f t="shared" ref="AV356:AV419" si="148">AV355</f>
        <v>2.6664584691903839</v>
      </c>
      <c r="AW356" s="13">
        <f t="shared" ref="AW356:AW419" si="149">AW355</f>
        <v>2.8432517926413543</v>
      </c>
      <c r="AX356" s="13">
        <f t="shared" ref="AX356:AX419" si="150">AX355</f>
        <v>2.978229506460496</v>
      </c>
      <c r="AY356" s="13">
        <f t="shared" ref="AY356:AY419" si="151">AY355</f>
        <v>3.0886227847207515</v>
      </c>
      <c r="AZ356" s="13">
        <f t="shared" ref="AZ356:AZ419" si="152">AZ355</f>
        <v>3.1990160629810074</v>
      </c>
      <c r="BA356" s="13">
        <f t="shared" ref="BA356:BA419" si="153">BA355</f>
        <v>3.2815000959190792</v>
      </c>
      <c r="BB356" s="13">
        <f t="shared" ref="BB356:BB419" si="154">BB355</f>
        <v>3.3559463812347401</v>
      </c>
      <c r="BC356" s="13">
        <f t="shared" ref="BC356:BC419" si="155">BC355</f>
        <v>3.430392666550401</v>
      </c>
      <c r="BD356" s="13">
        <f t="shared" ref="BD356:BD419" si="156">BD355</f>
        <v>3.5048389518660619</v>
      </c>
      <c r="BE356" s="13">
        <f t="shared" ref="BE356:BE419" si="157">BE355</f>
        <v>3.5734920281973812</v>
      </c>
      <c r="BF356" s="13">
        <f t="shared" ref="BF356:BF419" si="158">BF355</f>
        <v>3.6173188157099694</v>
      </c>
      <c r="BG356" s="13">
        <f t="shared" ref="BG356:BG419" si="159">BG355</f>
        <v>3.661145603222558</v>
      </c>
      <c r="BH356" s="13">
        <f t="shared" ref="BH356:BH419" si="160">BH355</f>
        <v>3.6893595328170625</v>
      </c>
      <c r="BI356" s="13">
        <f t="shared" ref="BI356:BI419" si="161">BI355</f>
        <v>3.711093695569379</v>
      </c>
      <c r="BJ356" s="13">
        <f t="shared" ref="BJ356:BJ419" si="162">BJ355</f>
        <v>3.7328278583216958</v>
      </c>
      <c r="BK356" s="13">
        <f t="shared" ref="BK356:BK419" si="163">BK355</f>
        <v>3.7545620210740127</v>
      </c>
      <c r="BL356" s="13">
        <f t="shared" ref="BL356:BL419" si="164">BL355</f>
        <v>3.7518565375302662</v>
      </c>
      <c r="BM356" s="13">
        <f t="shared" ref="BM356:BM419" si="165">BM355</f>
        <v>3.7417765291083271</v>
      </c>
      <c r="BN356" s="13">
        <f t="shared" ref="BN356:BN419" si="166">BN355</f>
        <v>3.7316965206863881</v>
      </c>
      <c r="BO356" s="13">
        <f t="shared" ref="BO356:BO419" si="167">BO355</f>
        <v>3.7314702531593267</v>
      </c>
      <c r="BQ356" s="16" t="s">
        <v>76</v>
      </c>
      <c r="BR356" s="13">
        <f t="shared" si="110"/>
        <v>2.4470825764491106</v>
      </c>
      <c r="BS356" s="13">
        <f t="shared" ref="BS356:BS419" si="168">BS355</f>
        <v>2.4570825764491104</v>
      </c>
      <c r="BT356" s="13">
        <f t="shared" ref="BT356:BT419" si="169">BT355</f>
        <v>2.5831665563669555</v>
      </c>
      <c r="BU356" s="13">
        <f t="shared" ref="BU356:BU419" si="170">BU355</f>
        <v>2.7215197093229349</v>
      </c>
      <c r="BV356" s="13">
        <f t="shared" ref="BV356:BV419" si="171">BV355</f>
        <v>2.8779654141557365</v>
      </c>
      <c r="BW356" s="13">
        <f t="shared" ref="BW356:BW419" si="172">BW355</f>
        <v>3.0354566859494936</v>
      </c>
      <c r="BX356" s="13">
        <f t="shared" ref="BX356:BX419" si="173">BX355</f>
        <v>3.1933719156747133</v>
      </c>
      <c r="BY356" s="13">
        <f t="shared" ref="BY356:BY419" si="174">BY355</f>
        <v>3.3282362702205472</v>
      </c>
      <c r="BZ356" s="13">
        <f t="shared" ref="BZ356:BZ419" si="175">BZ355</f>
        <v>3.4609234434946488</v>
      </c>
      <c r="CA356" s="13">
        <f t="shared" ref="CA356:CA419" si="176">CA355</f>
        <v>3.5936106167687512</v>
      </c>
      <c r="CB356" s="13">
        <f t="shared" ref="CB356:CB419" si="177">CB355</f>
        <v>3.7262977900428531</v>
      </c>
      <c r="CC356" s="13">
        <f t="shared" ref="CC356:CC419" si="178">CC355</f>
        <v>3.8018411649977017</v>
      </c>
      <c r="CD356" s="13">
        <f t="shared" ref="CD356:CD419" si="179">CD355</f>
        <v>3.8701951413636317</v>
      </c>
      <c r="CE356" s="13">
        <f t="shared" ref="CE356:CE419" si="180">CE355</f>
        <v>3.9313597191406426</v>
      </c>
      <c r="CF356" s="13">
        <f t="shared" ref="CF356:CF419" si="181">CF355</f>
        <v>3.989758105596303</v>
      </c>
      <c r="CG356" s="13">
        <f t="shared" ref="CG356:CG419" si="182">CG355</f>
        <v>4.0420325924913492</v>
      </c>
      <c r="CH356" s="13">
        <f t="shared" ref="CH356:CH419" si="183">CH355</f>
        <v>4.0881831798257808</v>
      </c>
      <c r="CI356" s="13">
        <f t="shared" ref="CI356:CI419" si="184">CI355</f>
        <v>4.1250872960159812</v>
      </c>
      <c r="CJ356" s="13">
        <f t="shared" ref="CJ356:CJ419" si="185">CJ355</f>
        <v>4.1526076294903804</v>
      </c>
      <c r="CK356" s="13">
        <f t="shared" ref="CK356:CK419" si="186">CK355</f>
        <v>4.175709438012726</v>
      </c>
      <c r="CL356" s="13">
        <f t="shared" ref="CL356:CL419" si="187">CL355</f>
        <v>4.194392721583017</v>
      </c>
      <c r="CM356" s="13">
        <f t="shared" ref="CM356:CM419" si="188">CM355</f>
        <v>4.2068921225256579</v>
      </c>
      <c r="CN356" s="13">
        <f t="shared" ref="CN356:CN419" si="189">CN355</f>
        <v>4.2130286892334476</v>
      </c>
      <c r="CO356" s="13">
        <f t="shared" ref="CO356:CO419" si="190">CO355</f>
        <v>4.2128024217063862</v>
      </c>
      <c r="CP356" s="13">
        <f t="shared" ref="CP356:CP419" si="191">CP355</f>
        <v>4.2081840681234493</v>
      </c>
      <c r="CQ356" s="13">
        <f t="shared" ref="CQ356:CQ419" si="192">CQ355</f>
        <v>4.1981840681234495</v>
      </c>
      <c r="CR356" s="13">
        <f t="shared" ref="CR356:CR419" si="193">CR355</f>
        <v>4.1981840681234495</v>
      </c>
      <c r="CS356" s="13">
        <f t="shared" ref="CS356:CS419" si="194">CS355</f>
        <v>4.1881840681234479</v>
      </c>
      <c r="CT356" s="13">
        <f t="shared" ref="CT356:CT419" si="195">CT355</f>
        <v>4.1781840681234481</v>
      </c>
      <c r="CU356" s="13">
        <f t="shared" ref="CU356:CU419" si="196">CU355</f>
        <v>4.1781840681234481</v>
      </c>
      <c r="CV356" s="13">
        <f t="shared" ref="CV356:CV419" si="197">CV355</f>
        <v>4.1581840681234485</v>
      </c>
      <c r="CW356" s="13">
        <f t="shared" ref="CW356:CW419" si="198">CW355</f>
        <v>4.138184068123449</v>
      </c>
      <c r="CX356" s="13">
        <f t="shared" ref="CX356:CX419" si="199">CX355</f>
        <v>4.1281840681234492</v>
      </c>
      <c r="CY356" s="13">
        <f t="shared" ref="CY356:CY419" si="200">CY355</f>
        <v>4.1081840681234496</v>
      </c>
      <c r="CZ356" s="13">
        <f t="shared" ref="CZ356:CZ419" si="201">CZ355</f>
        <v>4.098184068123448</v>
      </c>
      <c r="DA356" s="13">
        <f t="shared" ref="DA356:DA419" si="202">DA355</f>
        <v>4.0881840681234483</v>
      </c>
      <c r="DB356" s="13">
        <f t="shared" ref="DB356:DB419" si="203">DB355</f>
        <v>4.0781840681234485</v>
      </c>
      <c r="DC356" s="13">
        <f t="shared" ref="DC356:DC419" si="204">DC355</f>
        <v>4.0681840681234487</v>
      </c>
      <c r="DD356" s="13">
        <f t="shared" ref="DD356:DD419" si="205">DD355</f>
        <v>4.0581840681234489</v>
      </c>
      <c r="DE356" s="13">
        <f t="shared" ref="DE356:DE419" si="206">DE355</f>
        <v>4.0481840681234491</v>
      </c>
      <c r="DF356" s="13">
        <f t="shared" ref="DF356:DF419" si="207">DF355</f>
        <v>4.0181840681234497</v>
      </c>
      <c r="DG356" s="13">
        <f t="shared" ref="DG356:DG419" si="208">DG355</f>
        <v>3.9981840681234488</v>
      </c>
      <c r="DH356" s="13">
        <f t="shared" ref="DH356:DH419" si="209">DH355</f>
        <v>3.9781840681234493</v>
      </c>
      <c r="DI356" s="13">
        <f t="shared" ref="DI356:DI419" si="210">DI355</f>
        <v>3.9581840681234497</v>
      </c>
      <c r="DJ356" s="13">
        <f t="shared" ref="DJ356:DJ419" si="211">DJ355</f>
        <v>3.9381840681234492</v>
      </c>
      <c r="DK356" s="13">
        <f t="shared" ref="DK356:DK419" si="212">DK355</f>
        <v>3.9281840681234486</v>
      </c>
      <c r="DL356" s="13">
        <f t="shared" ref="DL356:DL419" si="213">DL355</f>
        <v>3.908184068123449</v>
      </c>
      <c r="DM356" s="13">
        <f t="shared" ref="DM356:DM419" si="214">DM355</f>
        <v>3.8881840681234494</v>
      </c>
      <c r="DN356" s="13">
        <f t="shared" ref="DN356:DN419" si="215">DN355</f>
        <v>3.8781840681234496</v>
      </c>
      <c r="DO356" s="13">
        <f t="shared" ref="DO356:DO419" si="216">DO355</f>
        <v>3.8581840681234492</v>
      </c>
    </row>
    <row r="357" spans="1:119" s="16" customFormat="1" x14ac:dyDescent="0.2">
      <c r="A357" s="12">
        <v>48091</v>
      </c>
      <c r="B357" s="16" t="s">
        <v>73</v>
      </c>
      <c r="C357" s="43">
        <f t="shared" ref="C357:C420" si="217">C356</f>
        <v>2.4373</v>
      </c>
      <c r="D357" s="43">
        <f t="shared" si="111"/>
        <v>2.6583000000000001</v>
      </c>
      <c r="E357" s="43">
        <f t="shared" si="112"/>
        <v>2.9230999999999998</v>
      </c>
      <c r="F357" s="43">
        <f t="shared" si="113"/>
        <v>3.2069999999999999</v>
      </c>
      <c r="G357" s="43">
        <f t="shared" si="114"/>
        <v>3.7984</v>
      </c>
      <c r="H357" s="43">
        <f t="shared" si="115"/>
        <v>2.1181000000000001</v>
      </c>
      <c r="I357" s="43">
        <f t="shared" si="116"/>
        <v>2.2667000000000002</v>
      </c>
      <c r="J357" s="43">
        <f t="shared" si="117"/>
        <v>2.6128</v>
      </c>
      <c r="K357" s="43">
        <f t="shared" si="118"/>
        <v>2.3365</v>
      </c>
      <c r="L357" s="43">
        <f t="shared" si="119"/>
        <v>2.5684</v>
      </c>
      <c r="M357" s="43">
        <f t="shared" si="120"/>
        <v>2.7635999999999998</v>
      </c>
      <c r="N357" s="43">
        <f t="shared" si="121"/>
        <v>2.911</v>
      </c>
      <c r="O357" s="43">
        <f t="shared" si="122"/>
        <v>2.8563000000000001</v>
      </c>
      <c r="P357" s="43">
        <f t="shared" si="123"/>
        <v>3.5651999999999999</v>
      </c>
      <c r="Q357" s="43">
        <f t="shared" si="124"/>
        <v>3.2237</v>
      </c>
      <c r="R357" s="43">
        <f t="shared" si="125"/>
        <v>3.6739999999999999</v>
      </c>
      <c r="S357" s="43">
        <f t="shared" si="126"/>
        <v>3.7595999999999998</v>
      </c>
      <c r="T357" s="43">
        <f t="shared" si="127"/>
        <v>3.7212999999999998</v>
      </c>
      <c r="V357" s="16" t="s">
        <v>74</v>
      </c>
      <c r="W357" s="43">
        <f t="shared" ref="W357:W420" si="218">W356</f>
        <v>1.8431</v>
      </c>
      <c r="X357" s="43">
        <f t="shared" si="128"/>
        <v>3.5958999999999999</v>
      </c>
      <c r="Y357" s="43">
        <f t="shared" si="129"/>
        <v>5.2885</v>
      </c>
      <c r="Z357" s="43">
        <f t="shared" si="130"/>
        <v>7.0862999999999996</v>
      </c>
      <c r="AA357" s="43">
        <f t="shared" si="131"/>
        <v>11.5434</v>
      </c>
      <c r="AB357" s="43">
        <f t="shared" si="132"/>
        <v>1.7777000000000001</v>
      </c>
      <c r="AC357" s="43">
        <f t="shared" si="133"/>
        <v>2.7399</v>
      </c>
      <c r="AD357" s="43">
        <f t="shared" si="134"/>
        <v>4.5983999999999998</v>
      </c>
      <c r="AE357" s="43">
        <f t="shared" si="135"/>
        <v>3.6766999999999999</v>
      </c>
      <c r="AF357" s="43">
        <f t="shared" si="136"/>
        <v>5.4546000000000001</v>
      </c>
      <c r="AG357" s="43">
        <f t="shared" si="137"/>
        <v>6.5403000000000002</v>
      </c>
      <c r="AH357" s="43">
        <f t="shared" si="138"/>
        <v>7.391</v>
      </c>
      <c r="AI357" s="43">
        <f t="shared" si="139"/>
        <v>7.2257999999999996</v>
      </c>
      <c r="AJ357" s="43">
        <f t="shared" si="140"/>
        <v>14.8108</v>
      </c>
      <c r="AK357" s="43">
        <f t="shared" si="141"/>
        <v>10.223599999999999</v>
      </c>
      <c r="AL357" s="43">
        <f t="shared" si="142"/>
        <v>17.293299999999999</v>
      </c>
      <c r="AM357" s="43">
        <f t="shared" si="143"/>
        <v>21.2318</v>
      </c>
      <c r="AN357" s="43">
        <f t="shared" si="144"/>
        <v>25.031400000000001</v>
      </c>
      <c r="AP357" s="16" t="s">
        <v>75</v>
      </c>
      <c r="AR357" s="13">
        <f t="shared" ref="AR357:AR420" si="219">AR356</f>
        <v>2.1524315111203491</v>
      </c>
      <c r="AS357" s="13">
        <f t="shared" si="145"/>
        <v>2.2860797822374037</v>
      </c>
      <c r="AT357" s="13">
        <f t="shared" si="146"/>
        <v>2.433416339372898</v>
      </c>
      <c r="AU357" s="13">
        <f t="shared" si="147"/>
        <v>2.5919742116327957</v>
      </c>
      <c r="AV357" s="13">
        <f t="shared" si="148"/>
        <v>2.6664584691903839</v>
      </c>
      <c r="AW357" s="13">
        <f t="shared" si="149"/>
        <v>2.8432517926413543</v>
      </c>
      <c r="AX357" s="13">
        <f t="shared" si="150"/>
        <v>2.978229506460496</v>
      </c>
      <c r="AY357" s="13">
        <f t="shared" si="151"/>
        <v>3.0886227847207515</v>
      </c>
      <c r="AZ357" s="13">
        <f t="shared" si="152"/>
        <v>3.1990160629810074</v>
      </c>
      <c r="BA357" s="13">
        <f t="shared" si="153"/>
        <v>3.2815000959190792</v>
      </c>
      <c r="BB357" s="13">
        <f t="shared" si="154"/>
        <v>3.3559463812347401</v>
      </c>
      <c r="BC357" s="13">
        <f t="shared" si="155"/>
        <v>3.430392666550401</v>
      </c>
      <c r="BD357" s="13">
        <f t="shared" si="156"/>
        <v>3.5048389518660619</v>
      </c>
      <c r="BE357" s="13">
        <f t="shared" si="157"/>
        <v>3.5734920281973812</v>
      </c>
      <c r="BF357" s="13">
        <f t="shared" si="158"/>
        <v>3.6173188157099694</v>
      </c>
      <c r="BG357" s="13">
        <f t="shared" si="159"/>
        <v>3.661145603222558</v>
      </c>
      <c r="BH357" s="13">
        <f t="shared" si="160"/>
        <v>3.6893595328170625</v>
      </c>
      <c r="BI357" s="13">
        <f t="shared" si="161"/>
        <v>3.711093695569379</v>
      </c>
      <c r="BJ357" s="13">
        <f t="shared" si="162"/>
        <v>3.7328278583216958</v>
      </c>
      <c r="BK357" s="13">
        <f t="shared" si="163"/>
        <v>3.7545620210740127</v>
      </c>
      <c r="BL357" s="13">
        <f t="shared" si="164"/>
        <v>3.7518565375302662</v>
      </c>
      <c r="BM357" s="13">
        <f t="shared" si="165"/>
        <v>3.7417765291083271</v>
      </c>
      <c r="BN357" s="13">
        <f t="shared" si="166"/>
        <v>3.7316965206863881</v>
      </c>
      <c r="BO357" s="13">
        <f t="shared" si="167"/>
        <v>3.7314702531593267</v>
      </c>
      <c r="BQ357" s="16" t="s">
        <v>76</v>
      </c>
      <c r="BR357" s="13">
        <f t="shared" ref="BR357:BR420" si="220">BR356</f>
        <v>2.4470825764491106</v>
      </c>
      <c r="BS357" s="13">
        <f t="shared" si="168"/>
        <v>2.4570825764491104</v>
      </c>
      <c r="BT357" s="13">
        <f t="shared" si="169"/>
        <v>2.5831665563669555</v>
      </c>
      <c r="BU357" s="13">
        <f t="shared" si="170"/>
        <v>2.7215197093229349</v>
      </c>
      <c r="BV357" s="13">
        <f t="shared" si="171"/>
        <v>2.8779654141557365</v>
      </c>
      <c r="BW357" s="13">
        <f t="shared" si="172"/>
        <v>3.0354566859494936</v>
      </c>
      <c r="BX357" s="13">
        <f t="shared" si="173"/>
        <v>3.1933719156747133</v>
      </c>
      <c r="BY357" s="13">
        <f t="shared" si="174"/>
        <v>3.3282362702205472</v>
      </c>
      <c r="BZ357" s="13">
        <f t="shared" si="175"/>
        <v>3.4609234434946488</v>
      </c>
      <c r="CA357" s="13">
        <f t="shared" si="176"/>
        <v>3.5936106167687512</v>
      </c>
      <c r="CB357" s="13">
        <f t="shared" si="177"/>
        <v>3.7262977900428531</v>
      </c>
      <c r="CC357" s="13">
        <f t="shared" si="178"/>
        <v>3.8018411649977017</v>
      </c>
      <c r="CD357" s="13">
        <f t="shared" si="179"/>
        <v>3.8701951413636317</v>
      </c>
      <c r="CE357" s="13">
        <f t="shared" si="180"/>
        <v>3.9313597191406426</v>
      </c>
      <c r="CF357" s="13">
        <f t="shared" si="181"/>
        <v>3.989758105596303</v>
      </c>
      <c r="CG357" s="13">
        <f t="shared" si="182"/>
        <v>4.0420325924913492</v>
      </c>
      <c r="CH357" s="13">
        <f t="shared" si="183"/>
        <v>4.0881831798257808</v>
      </c>
      <c r="CI357" s="13">
        <f t="shared" si="184"/>
        <v>4.1250872960159812</v>
      </c>
      <c r="CJ357" s="13">
        <f t="shared" si="185"/>
        <v>4.1526076294903804</v>
      </c>
      <c r="CK357" s="13">
        <f t="shared" si="186"/>
        <v>4.175709438012726</v>
      </c>
      <c r="CL357" s="13">
        <f t="shared" si="187"/>
        <v>4.194392721583017</v>
      </c>
      <c r="CM357" s="13">
        <f t="shared" si="188"/>
        <v>4.2068921225256579</v>
      </c>
      <c r="CN357" s="13">
        <f t="shared" si="189"/>
        <v>4.2130286892334476</v>
      </c>
      <c r="CO357" s="13">
        <f t="shared" si="190"/>
        <v>4.2128024217063862</v>
      </c>
      <c r="CP357" s="13">
        <f t="shared" si="191"/>
        <v>4.2081840681234493</v>
      </c>
      <c r="CQ357" s="13">
        <f t="shared" si="192"/>
        <v>4.1981840681234495</v>
      </c>
      <c r="CR357" s="13">
        <f t="shared" si="193"/>
        <v>4.1981840681234495</v>
      </c>
      <c r="CS357" s="13">
        <f t="shared" si="194"/>
        <v>4.1881840681234479</v>
      </c>
      <c r="CT357" s="13">
        <f t="shared" si="195"/>
        <v>4.1781840681234481</v>
      </c>
      <c r="CU357" s="13">
        <f t="shared" si="196"/>
        <v>4.1781840681234481</v>
      </c>
      <c r="CV357" s="13">
        <f t="shared" si="197"/>
        <v>4.1581840681234485</v>
      </c>
      <c r="CW357" s="13">
        <f t="shared" si="198"/>
        <v>4.138184068123449</v>
      </c>
      <c r="CX357" s="13">
        <f t="shared" si="199"/>
        <v>4.1281840681234492</v>
      </c>
      <c r="CY357" s="13">
        <f t="shared" si="200"/>
        <v>4.1081840681234496</v>
      </c>
      <c r="CZ357" s="13">
        <f t="shared" si="201"/>
        <v>4.098184068123448</v>
      </c>
      <c r="DA357" s="13">
        <f t="shared" si="202"/>
        <v>4.0881840681234483</v>
      </c>
      <c r="DB357" s="13">
        <f t="shared" si="203"/>
        <v>4.0781840681234485</v>
      </c>
      <c r="DC357" s="13">
        <f t="shared" si="204"/>
        <v>4.0681840681234487</v>
      </c>
      <c r="DD357" s="13">
        <f t="shared" si="205"/>
        <v>4.0581840681234489</v>
      </c>
      <c r="DE357" s="13">
        <f t="shared" si="206"/>
        <v>4.0481840681234491</v>
      </c>
      <c r="DF357" s="13">
        <f t="shared" si="207"/>
        <v>4.0181840681234497</v>
      </c>
      <c r="DG357" s="13">
        <f t="shared" si="208"/>
        <v>3.9981840681234488</v>
      </c>
      <c r="DH357" s="13">
        <f t="shared" si="209"/>
        <v>3.9781840681234493</v>
      </c>
      <c r="DI357" s="13">
        <f t="shared" si="210"/>
        <v>3.9581840681234497</v>
      </c>
      <c r="DJ357" s="13">
        <f t="shared" si="211"/>
        <v>3.9381840681234492</v>
      </c>
      <c r="DK357" s="13">
        <f t="shared" si="212"/>
        <v>3.9281840681234486</v>
      </c>
      <c r="DL357" s="13">
        <f t="shared" si="213"/>
        <v>3.908184068123449</v>
      </c>
      <c r="DM357" s="13">
        <f t="shared" si="214"/>
        <v>3.8881840681234494</v>
      </c>
      <c r="DN357" s="13">
        <f t="shared" si="215"/>
        <v>3.8781840681234496</v>
      </c>
      <c r="DO357" s="13">
        <f t="shared" si="216"/>
        <v>3.8581840681234492</v>
      </c>
    </row>
    <row r="358" spans="1:119" s="16" customFormat="1" x14ac:dyDescent="0.2">
      <c r="A358" s="12">
        <v>48121</v>
      </c>
      <c r="B358" s="16" t="s">
        <v>73</v>
      </c>
      <c r="C358" s="43">
        <f t="shared" si="217"/>
        <v>2.4373</v>
      </c>
      <c r="D358" s="43">
        <f t="shared" si="111"/>
        <v>2.6583000000000001</v>
      </c>
      <c r="E358" s="43">
        <f t="shared" si="112"/>
        <v>2.9230999999999998</v>
      </c>
      <c r="F358" s="43">
        <f t="shared" si="113"/>
        <v>3.2069999999999999</v>
      </c>
      <c r="G358" s="43">
        <f t="shared" si="114"/>
        <v>3.7984</v>
      </c>
      <c r="H358" s="43">
        <f t="shared" si="115"/>
        <v>2.1181000000000001</v>
      </c>
      <c r="I358" s="43">
        <f t="shared" si="116"/>
        <v>2.2667000000000002</v>
      </c>
      <c r="J358" s="43">
        <f t="shared" si="117"/>
        <v>2.6128</v>
      </c>
      <c r="K358" s="43">
        <f t="shared" si="118"/>
        <v>2.3365</v>
      </c>
      <c r="L358" s="43">
        <f t="shared" si="119"/>
        <v>2.5684</v>
      </c>
      <c r="M358" s="43">
        <f t="shared" si="120"/>
        <v>2.7635999999999998</v>
      </c>
      <c r="N358" s="43">
        <f t="shared" si="121"/>
        <v>2.911</v>
      </c>
      <c r="O358" s="43">
        <f t="shared" si="122"/>
        <v>2.8563000000000001</v>
      </c>
      <c r="P358" s="43">
        <f t="shared" si="123"/>
        <v>3.5651999999999999</v>
      </c>
      <c r="Q358" s="43">
        <f t="shared" si="124"/>
        <v>3.2237</v>
      </c>
      <c r="R358" s="43">
        <f t="shared" si="125"/>
        <v>3.6739999999999999</v>
      </c>
      <c r="S358" s="43">
        <f t="shared" si="126"/>
        <v>3.7595999999999998</v>
      </c>
      <c r="T358" s="43">
        <f t="shared" si="127"/>
        <v>3.7212999999999998</v>
      </c>
      <c r="V358" s="16" t="s">
        <v>74</v>
      </c>
      <c r="W358" s="43">
        <f t="shared" si="218"/>
        <v>1.8431</v>
      </c>
      <c r="X358" s="43">
        <f t="shared" si="128"/>
        <v>3.5958999999999999</v>
      </c>
      <c r="Y358" s="43">
        <f t="shared" si="129"/>
        <v>5.2885</v>
      </c>
      <c r="Z358" s="43">
        <f t="shared" si="130"/>
        <v>7.0862999999999996</v>
      </c>
      <c r="AA358" s="43">
        <f t="shared" si="131"/>
        <v>11.5434</v>
      </c>
      <c r="AB358" s="43">
        <f t="shared" si="132"/>
        <v>1.7777000000000001</v>
      </c>
      <c r="AC358" s="43">
        <f t="shared" si="133"/>
        <v>2.7399</v>
      </c>
      <c r="AD358" s="43">
        <f t="shared" si="134"/>
        <v>4.5983999999999998</v>
      </c>
      <c r="AE358" s="43">
        <f t="shared" si="135"/>
        <v>3.6766999999999999</v>
      </c>
      <c r="AF358" s="43">
        <f t="shared" si="136"/>
        <v>5.4546000000000001</v>
      </c>
      <c r="AG358" s="43">
        <f t="shared" si="137"/>
        <v>6.5403000000000002</v>
      </c>
      <c r="AH358" s="43">
        <f t="shared" si="138"/>
        <v>7.391</v>
      </c>
      <c r="AI358" s="43">
        <f t="shared" si="139"/>
        <v>7.2257999999999996</v>
      </c>
      <c r="AJ358" s="43">
        <f t="shared" si="140"/>
        <v>14.8108</v>
      </c>
      <c r="AK358" s="43">
        <f t="shared" si="141"/>
        <v>10.223599999999999</v>
      </c>
      <c r="AL358" s="43">
        <f t="shared" si="142"/>
        <v>17.293299999999999</v>
      </c>
      <c r="AM358" s="43">
        <f t="shared" si="143"/>
        <v>21.2318</v>
      </c>
      <c r="AN358" s="43">
        <f t="shared" si="144"/>
        <v>25.031400000000001</v>
      </c>
      <c r="AP358" s="16" t="s">
        <v>75</v>
      </c>
      <c r="AR358" s="13">
        <f t="shared" si="219"/>
        <v>2.1524315111203491</v>
      </c>
      <c r="AS358" s="13">
        <f t="shared" si="145"/>
        <v>2.2860797822374037</v>
      </c>
      <c r="AT358" s="13">
        <f t="shared" si="146"/>
        <v>2.433416339372898</v>
      </c>
      <c r="AU358" s="13">
        <f t="shared" si="147"/>
        <v>2.5919742116327957</v>
      </c>
      <c r="AV358" s="13">
        <f t="shared" si="148"/>
        <v>2.6664584691903839</v>
      </c>
      <c r="AW358" s="13">
        <f t="shared" si="149"/>
        <v>2.8432517926413543</v>
      </c>
      <c r="AX358" s="13">
        <f t="shared" si="150"/>
        <v>2.978229506460496</v>
      </c>
      <c r="AY358" s="13">
        <f t="shared" si="151"/>
        <v>3.0886227847207515</v>
      </c>
      <c r="AZ358" s="13">
        <f t="shared" si="152"/>
        <v>3.1990160629810074</v>
      </c>
      <c r="BA358" s="13">
        <f t="shared" si="153"/>
        <v>3.2815000959190792</v>
      </c>
      <c r="BB358" s="13">
        <f t="shared" si="154"/>
        <v>3.3559463812347401</v>
      </c>
      <c r="BC358" s="13">
        <f t="shared" si="155"/>
        <v>3.430392666550401</v>
      </c>
      <c r="BD358" s="13">
        <f t="shared" si="156"/>
        <v>3.5048389518660619</v>
      </c>
      <c r="BE358" s="13">
        <f t="shared" si="157"/>
        <v>3.5734920281973812</v>
      </c>
      <c r="BF358" s="13">
        <f t="shared" si="158"/>
        <v>3.6173188157099694</v>
      </c>
      <c r="BG358" s="13">
        <f t="shared" si="159"/>
        <v>3.661145603222558</v>
      </c>
      <c r="BH358" s="13">
        <f t="shared" si="160"/>
        <v>3.6893595328170625</v>
      </c>
      <c r="BI358" s="13">
        <f t="shared" si="161"/>
        <v>3.711093695569379</v>
      </c>
      <c r="BJ358" s="13">
        <f t="shared" si="162"/>
        <v>3.7328278583216958</v>
      </c>
      <c r="BK358" s="13">
        <f t="shared" si="163"/>
        <v>3.7545620210740127</v>
      </c>
      <c r="BL358" s="13">
        <f t="shared" si="164"/>
        <v>3.7518565375302662</v>
      </c>
      <c r="BM358" s="13">
        <f t="shared" si="165"/>
        <v>3.7417765291083271</v>
      </c>
      <c r="BN358" s="13">
        <f t="shared" si="166"/>
        <v>3.7316965206863881</v>
      </c>
      <c r="BO358" s="13">
        <f t="shared" si="167"/>
        <v>3.7314702531593267</v>
      </c>
      <c r="BQ358" s="16" t="s">
        <v>76</v>
      </c>
      <c r="BR358" s="13">
        <f t="shared" si="220"/>
        <v>2.4470825764491106</v>
      </c>
      <c r="BS358" s="13">
        <f t="shared" si="168"/>
        <v>2.4570825764491104</v>
      </c>
      <c r="BT358" s="13">
        <f t="shared" si="169"/>
        <v>2.5831665563669555</v>
      </c>
      <c r="BU358" s="13">
        <f t="shared" si="170"/>
        <v>2.7215197093229349</v>
      </c>
      <c r="BV358" s="13">
        <f t="shared" si="171"/>
        <v>2.8779654141557365</v>
      </c>
      <c r="BW358" s="13">
        <f t="shared" si="172"/>
        <v>3.0354566859494936</v>
      </c>
      <c r="BX358" s="13">
        <f t="shared" si="173"/>
        <v>3.1933719156747133</v>
      </c>
      <c r="BY358" s="13">
        <f t="shared" si="174"/>
        <v>3.3282362702205472</v>
      </c>
      <c r="BZ358" s="13">
        <f t="shared" si="175"/>
        <v>3.4609234434946488</v>
      </c>
      <c r="CA358" s="13">
        <f t="shared" si="176"/>
        <v>3.5936106167687512</v>
      </c>
      <c r="CB358" s="13">
        <f t="shared" si="177"/>
        <v>3.7262977900428531</v>
      </c>
      <c r="CC358" s="13">
        <f t="shared" si="178"/>
        <v>3.8018411649977017</v>
      </c>
      <c r="CD358" s="13">
        <f t="shared" si="179"/>
        <v>3.8701951413636317</v>
      </c>
      <c r="CE358" s="13">
        <f t="shared" si="180"/>
        <v>3.9313597191406426</v>
      </c>
      <c r="CF358" s="13">
        <f t="shared" si="181"/>
        <v>3.989758105596303</v>
      </c>
      <c r="CG358" s="13">
        <f t="shared" si="182"/>
        <v>4.0420325924913492</v>
      </c>
      <c r="CH358" s="13">
        <f t="shared" si="183"/>
        <v>4.0881831798257808</v>
      </c>
      <c r="CI358" s="13">
        <f t="shared" si="184"/>
        <v>4.1250872960159812</v>
      </c>
      <c r="CJ358" s="13">
        <f t="shared" si="185"/>
        <v>4.1526076294903804</v>
      </c>
      <c r="CK358" s="13">
        <f t="shared" si="186"/>
        <v>4.175709438012726</v>
      </c>
      <c r="CL358" s="13">
        <f t="shared" si="187"/>
        <v>4.194392721583017</v>
      </c>
      <c r="CM358" s="13">
        <f t="shared" si="188"/>
        <v>4.2068921225256579</v>
      </c>
      <c r="CN358" s="13">
        <f t="shared" si="189"/>
        <v>4.2130286892334476</v>
      </c>
      <c r="CO358" s="13">
        <f t="shared" si="190"/>
        <v>4.2128024217063862</v>
      </c>
      <c r="CP358" s="13">
        <f t="shared" si="191"/>
        <v>4.2081840681234493</v>
      </c>
      <c r="CQ358" s="13">
        <f t="shared" si="192"/>
        <v>4.1981840681234495</v>
      </c>
      <c r="CR358" s="13">
        <f t="shared" si="193"/>
        <v>4.1981840681234495</v>
      </c>
      <c r="CS358" s="13">
        <f t="shared" si="194"/>
        <v>4.1881840681234479</v>
      </c>
      <c r="CT358" s="13">
        <f t="shared" si="195"/>
        <v>4.1781840681234481</v>
      </c>
      <c r="CU358" s="13">
        <f t="shared" si="196"/>
        <v>4.1781840681234481</v>
      </c>
      <c r="CV358" s="13">
        <f t="shared" si="197"/>
        <v>4.1581840681234485</v>
      </c>
      <c r="CW358" s="13">
        <f t="shared" si="198"/>
        <v>4.138184068123449</v>
      </c>
      <c r="CX358" s="13">
        <f t="shared" si="199"/>
        <v>4.1281840681234492</v>
      </c>
      <c r="CY358" s="13">
        <f t="shared" si="200"/>
        <v>4.1081840681234496</v>
      </c>
      <c r="CZ358" s="13">
        <f t="shared" si="201"/>
        <v>4.098184068123448</v>
      </c>
      <c r="DA358" s="13">
        <f t="shared" si="202"/>
        <v>4.0881840681234483</v>
      </c>
      <c r="DB358" s="13">
        <f t="shared" si="203"/>
        <v>4.0781840681234485</v>
      </c>
      <c r="DC358" s="13">
        <f t="shared" si="204"/>
        <v>4.0681840681234487</v>
      </c>
      <c r="DD358" s="13">
        <f t="shared" si="205"/>
        <v>4.0581840681234489</v>
      </c>
      <c r="DE358" s="13">
        <f t="shared" si="206"/>
        <v>4.0481840681234491</v>
      </c>
      <c r="DF358" s="13">
        <f t="shared" si="207"/>
        <v>4.0181840681234497</v>
      </c>
      <c r="DG358" s="13">
        <f t="shared" si="208"/>
        <v>3.9981840681234488</v>
      </c>
      <c r="DH358" s="13">
        <f t="shared" si="209"/>
        <v>3.9781840681234493</v>
      </c>
      <c r="DI358" s="13">
        <f t="shared" si="210"/>
        <v>3.9581840681234497</v>
      </c>
      <c r="DJ358" s="13">
        <f t="shared" si="211"/>
        <v>3.9381840681234492</v>
      </c>
      <c r="DK358" s="13">
        <f t="shared" si="212"/>
        <v>3.9281840681234486</v>
      </c>
      <c r="DL358" s="13">
        <f t="shared" si="213"/>
        <v>3.908184068123449</v>
      </c>
      <c r="DM358" s="13">
        <f t="shared" si="214"/>
        <v>3.8881840681234494</v>
      </c>
      <c r="DN358" s="13">
        <f t="shared" si="215"/>
        <v>3.8781840681234496</v>
      </c>
      <c r="DO358" s="13">
        <f t="shared" si="216"/>
        <v>3.8581840681234492</v>
      </c>
    </row>
    <row r="359" spans="1:119" s="16" customFormat="1" x14ac:dyDescent="0.2">
      <c r="A359" s="12">
        <v>48152</v>
      </c>
      <c r="B359" s="16" t="s">
        <v>73</v>
      </c>
      <c r="C359" s="43">
        <f t="shared" si="217"/>
        <v>2.4373</v>
      </c>
      <c r="D359" s="43">
        <f t="shared" si="111"/>
        <v>2.6583000000000001</v>
      </c>
      <c r="E359" s="43">
        <f t="shared" si="112"/>
        <v>2.9230999999999998</v>
      </c>
      <c r="F359" s="43">
        <f t="shared" si="113"/>
        <v>3.2069999999999999</v>
      </c>
      <c r="G359" s="43">
        <f t="shared" si="114"/>
        <v>3.7984</v>
      </c>
      <c r="H359" s="43">
        <f t="shared" si="115"/>
        <v>2.1181000000000001</v>
      </c>
      <c r="I359" s="43">
        <f t="shared" si="116"/>
        <v>2.2667000000000002</v>
      </c>
      <c r="J359" s="43">
        <f t="shared" si="117"/>
        <v>2.6128</v>
      </c>
      <c r="K359" s="43">
        <f t="shared" si="118"/>
        <v>2.3365</v>
      </c>
      <c r="L359" s="43">
        <f t="shared" si="119"/>
        <v>2.5684</v>
      </c>
      <c r="M359" s="43">
        <f t="shared" si="120"/>
        <v>2.7635999999999998</v>
      </c>
      <c r="N359" s="43">
        <f t="shared" si="121"/>
        <v>2.911</v>
      </c>
      <c r="O359" s="43">
        <f t="shared" si="122"/>
        <v>2.8563000000000001</v>
      </c>
      <c r="P359" s="43">
        <f t="shared" si="123"/>
        <v>3.5651999999999999</v>
      </c>
      <c r="Q359" s="43">
        <f t="shared" si="124"/>
        <v>3.2237</v>
      </c>
      <c r="R359" s="43">
        <f t="shared" si="125"/>
        <v>3.6739999999999999</v>
      </c>
      <c r="S359" s="43">
        <f t="shared" si="126"/>
        <v>3.7595999999999998</v>
      </c>
      <c r="T359" s="43">
        <f t="shared" si="127"/>
        <v>3.7212999999999998</v>
      </c>
      <c r="V359" s="16" t="s">
        <v>74</v>
      </c>
      <c r="W359" s="43">
        <f t="shared" si="218"/>
        <v>1.8431</v>
      </c>
      <c r="X359" s="43">
        <f t="shared" si="128"/>
        <v>3.5958999999999999</v>
      </c>
      <c r="Y359" s="43">
        <f t="shared" si="129"/>
        <v>5.2885</v>
      </c>
      <c r="Z359" s="43">
        <f t="shared" si="130"/>
        <v>7.0862999999999996</v>
      </c>
      <c r="AA359" s="43">
        <f t="shared" si="131"/>
        <v>11.5434</v>
      </c>
      <c r="AB359" s="43">
        <f t="shared" si="132"/>
        <v>1.7777000000000001</v>
      </c>
      <c r="AC359" s="43">
        <f t="shared" si="133"/>
        <v>2.7399</v>
      </c>
      <c r="AD359" s="43">
        <f t="shared" si="134"/>
        <v>4.5983999999999998</v>
      </c>
      <c r="AE359" s="43">
        <f t="shared" si="135"/>
        <v>3.6766999999999999</v>
      </c>
      <c r="AF359" s="43">
        <f t="shared" si="136"/>
        <v>5.4546000000000001</v>
      </c>
      <c r="AG359" s="43">
        <f t="shared" si="137"/>
        <v>6.5403000000000002</v>
      </c>
      <c r="AH359" s="43">
        <f t="shared" si="138"/>
        <v>7.391</v>
      </c>
      <c r="AI359" s="43">
        <f t="shared" si="139"/>
        <v>7.2257999999999996</v>
      </c>
      <c r="AJ359" s="43">
        <f t="shared" si="140"/>
        <v>14.8108</v>
      </c>
      <c r="AK359" s="43">
        <f t="shared" si="141"/>
        <v>10.223599999999999</v>
      </c>
      <c r="AL359" s="43">
        <f t="shared" si="142"/>
        <v>17.293299999999999</v>
      </c>
      <c r="AM359" s="43">
        <f t="shared" si="143"/>
        <v>21.2318</v>
      </c>
      <c r="AN359" s="43">
        <f t="shared" si="144"/>
        <v>25.031400000000001</v>
      </c>
      <c r="AP359" s="16" t="s">
        <v>75</v>
      </c>
      <c r="AR359" s="13">
        <f t="shared" si="219"/>
        <v>2.1524315111203491</v>
      </c>
      <c r="AS359" s="13">
        <f t="shared" si="145"/>
        <v>2.2860797822374037</v>
      </c>
      <c r="AT359" s="13">
        <f t="shared" si="146"/>
        <v>2.433416339372898</v>
      </c>
      <c r="AU359" s="13">
        <f t="shared" si="147"/>
        <v>2.5919742116327957</v>
      </c>
      <c r="AV359" s="13">
        <f t="shared" si="148"/>
        <v>2.6664584691903839</v>
      </c>
      <c r="AW359" s="13">
        <f t="shared" si="149"/>
        <v>2.8432517926413543</v>
      </c>
      <c r="AX359" s="13">
        <f t="shared" si="150"/>
        <v>2.978229506460496</v>
      </c>
      <c r="AY359" s="13">
        <f t="shared" si="151"/>
        <v>3.0886227847207515</v>
      </c>
      <c r="AZ359" s="13">
        <f t="shared" si="152"/>
        <v>3.1990160629810074</v>
      </c>
      <c r="BA359" s="13">
        <f t="shared" si="153"/>
        <v>3.2815000959190792</v>
      </c>
      <c r="BB359" s="13">
        <f t="shared" si="154"/>
        <v>3.3559463812347401</v>
      </c>
      <c r="BC359" s="13">
        <f t="shared" si="155"/>
        <v>3.430392666550401</v>
      </c>
      <c r="BD359" s="13">
        <f t="shared" si="156"/>
        <v>3.5048389518660619</v>
      </c>
      <c r="BE359" s="13">
        <f t="shared" si="157"/>
        <v>3.5734920281973812</v>
      </c>
      <c r="BF359" s="13">
        <f t="shared" si="158"/>
        <v>3.6173188157099694</v>
      </c>
      <c r="BG359" s="13">
        <f t="shared" si="159"/>
        <v>3.661145603222558</v>
      </c>
      <c r="BH359" s="13">
        <f t="shared" si="160"/>
        <v>3.6893595328170625</v>
      </c>
      <c r="BI359" s="13">
        <f t="shared" si="161"/>
        <v>3.711093695569379</v>
      </c>
      <c r="BJ359" s="13">
        <f t="shared" si="162"/>
        <v>3.7328278583216958</v>
      </c>
      <c r="BK359" s="13">
        <f t="shared" si="163"/>
        <v>3.7545620210740127</v>
      </c>
      <c r="BL359" s="13">
        <f t="shared" si="164"/>
        <v>3.7518565375302662</v>
      </c>
      <c r="BM359" s="13">
        <f t="shared" si="165"/>
        <v>3.7417765291083271</v>
      </c>
      <c r="BN359" s="13">
        <f t="shared" si="166"/>
        <v>3.7316965206863881</v>
      </c>
      <c r="BO359" s="13">
        <f t="shared" si="167"/>
        <v>3.7314702531593267</v>
      </c>
      <c r="BQ359" s="16" t="s">
        <v>76</v>
      </c>
      <c r="BR359" s="13">
        <f t="shared" si="220"/>
        <v>2.4470825764491106</v>
      </c>
      <c r="BS359" s="13">
        <f t="shared" si="168"/>
        <v>2.4570825764491104</v>
      </c>
      <c r="BT359" s="13">
        <f t="shared" si="169"/>
        <v>2.5831665563669555</v>
      </c>
      <c r="BU359" s="13">
        <f t="shared" si="170"/>
        <v>2.7215197093229349</v>
      </c>
      <c r="BV359" s="13">
        <f t="shared" si="171"/>
        <v>2.8779654141557365</v>
      </c>
      <c r="BW359" s="13">
        <f t="shared" si="172"/>
        <v>3.0354566859494936</v>
      </c>
      <c r="BX359" s="13">
        <f t="shared" si="173"/>
        <v>3.1933719156747133</v>
      </c>
      <c r="BY359" s="13">
        <f t="shared" si="174"/>
        <v>3.3282362702205472</v>
      </c>
      <c r="BZ359" s="13">
        <f t="shared" si="175"/>
        <v>3.4609234434946488</v>
      </c>
      <c r="CA359" s="13">
        <f t="shared" si="176"/>
        <v>3.5936106167687512</v>
      </c>
      <c r="CB359" s="13">
        <f t="shared" si="177"/>
        <v>3.7262977900428531</v>
      </c>
      <c r="CC359" s="13">
        <f t="shared" si="178"/>
        <v>3.8018411649977017</v>
      </c>
      <c r="CD359" s="13">
        <f t="shared" si="179"/>
        <v>3.8701951413636317</v>
      </c>
      <c r="CE359" s="13">
        <f t="shared" si="180"/>
        <v>3.9313597191406426</v>
      </c>
      <c r="CF359" s="13">
        <f t="shared" si="181"/>
        <v>3.989758105596303</v>
      </c>
      <c r="CG359" s="13">
        <f t="shared" si="182"/>
        <v>4.0420325924913492</v>
      </c>
      <c r="CH359" s="13">
        <f t="shared" si="183"/>
        <v>4.0881831798257808</v>
      </c>
      <c r="CI359" s="13">
        <f t="shared" si="184"/>
        <v>4.1250872960159812</v>
      </c>
      <c r="CJ359" s="13">
        <f t="shared" si="185"/>
        <v>4.1526076294903804</v>
      </c>
      <c r="CK359" s="13">
        <f t="shared" si="186"/>
        <v>4.175709438012726</v>
      </c>
      <c r="CL359" s="13">
        <f t="shared" si="187"/>
        <v>4.194392721583017</v>
      </c>
      <c r="CM359" s="13">
        <f t="shared" si="188"/>
        <v>4.2068921225256579</v>
      </c>
      <c r="CN359" s="13">
        <f t="shared" si="189"/>
        <v>4.2130286892334476</v>
      </c>
      <c r="CO359" s="13">
        <f t="shared" si="190"/>
        <v>4.2128024217063862</v>
      </c>
      <c r="CP359" s="13">
        <f t="shared" si="191"/>
        <v>4.2081840681234493</v>
      </c>
      <c r="CQ359" s="13">
        <f t="shared" si="192"/>
        <v>4.1981840681234495</v>
      </c>
      <c r="CR359" s="13">
        <f t="shared" si="193"/>
        <v>4.1981840681234495</v>
      </c>
      <c r="CS359" s="13">
        <f t="shared" si="194"/>
        <v>4.1881840681234479</v>
      </c>
      <c r="CT359" s="13">
        <f t="shared" si="195"/>
        <v>4.1781840681234481</v>
      </c>
      <c r="CU359" s="13">
        <f t="shared" si="196"/>
        <v>4.1781840681234481</v>
      </c>
      <c r="CV359" s="13">
        <f t="shared" si="197"/>
        <v>4.1581840681234485</v>
      </c>
      <c r="CW359" s="13">
        <f t="shared" si="198"/>
        <v>4.138184068123449</v>
      </c>
      <c r="CX359" s="13">
        <f t="shared" si="199"/>
        <v>4.1281840681234492</v>
      </c>
      <c r="CY359" s="13">
        <f t="shared" si="200"/>
        <v>4.1081840681234496</v>
      </c>
      <c r="CZ359" s="13">
        <f t="shared" si="201"/>
        <v>4.098184068123448</v>
      </c>
      <c r="DA359" s="13">
        <f t="shared" si="202"/>
        <v>4.0881840681234483</v>
      </c>
      <c r="DB359" s="13">
        <f t="shared" si="203"/>
        <v>4.0781840681234485</v>
      </c>
      <c r="DC359" s="13">
        <f t="shared" si="204"/>
        <v>4.0681840681234487</v>
      </c>
      <c r="DD359" s="13">
        <f t="shared" si="205"/>
        <v>4.0581840681234489</v>
      </c>
      <c r="DE359" s="13">
        <f t="shared" si="206"/>
        <v>4.0481840681234491</v>
      </c>
      <c r="DF359" s="13">
        <f t="shared" si="207"/>
        <v>4.0181840681234497</v>
      </c>
      <c r="DG359" s="13">
        <f t="shared" si="208"/>
        <v>3.9981840681234488</v>
      </c>
      <c r="DH359" s="13">
        <f t="shared" si="209"/>
        <v>3.9781840681234493</v>
      </c>
      <c r="DI359" s="13">
        <f t="shared" si="210"/>
        <v>3.9581840681234497</v>
      </c>
      <c r="DJ359" s="13">
        <f t="shared" si="211"/>
        <v>3.9381840681234492</v>
      </c>
      <c r="DK359" s="13">
        <f t="shared" si="212"/>
        <v>3.9281840681234486</v>
      </c>
      <c r="DL359" s="13">
        <f t="shared" si="213"/>
        <v>3.908184068123449</v>
      </c>
      <c r="DM359" s="13">
        <f t="shared" si="214"/>
        <v>3.8881840681234494</v>
      </c>
      <c r="DN359" s="13">
        <f t="shared" si="215"/>
        <v>3.8781840681234496</v>
      </c>
      <c r="DO359" s="13">
        <f t="shared" si="216"/>
        <v>3.8581840681234492</v>
      </c>
    </row>
    <row r="360" spans="1:119" s="16" customFormat="1" x14ac:dyDescent="0.2">
      <c r="A360" s="12">
        <v>48182</v>
      </c>
      <c r="B360" s="16" t="s">
        <v>73</v>
      </c>
      <c r="C360" s="43">
        <f t="shared" si="217"/>
        <v>2.4373</v>
      </c>
      <c r="D360" s="43">
        <f t="shared" si="111"/>
        <v>2.6583000000000001</v>
      </c>
      <c r="E360" s="43">
        <f t="shared" si="112"/>
        <v>2.9230999999999998</v>
      </c>
      <c r="F360" s="43">
        <f t="shared" si="113"/>
        <v>3.2069999999999999</v>
      </c>
      <c r="G360" s="43">
        <f t="shared" si="114"/>
        <v>3.7984</v>
      </c>
      <c r="H360" s="43">
        <f t="shared" si="115"/>
        <v>2.1181000000000001</v>
      </c>
      <c r="I360" s="43">
        <f t="shared" si="116"/>
        <v>2.2667000000000002</v>
      </c>
      <c r="J360" s="43">
        <f t="shared" si="117"/>
        <v>2.6128</v>
      </c>
      <c r="K360" s="43">
        <f t="shared" si="118"/>
        <v>2.3365</v>
      </c>
      <c r="L360" s="43">
        <f t="shared" si="119"/>
        <v>2.5684</v>
      </c>
      <c r="M360" s="43">
        <f t="shared" si="120"/>
        <v>2.7635999999999998</v>
      </c>
      <c r="N360" s="43">
        <f t="shared" si="121"/>
        <v>2.911</v>
      </c>
      <c r="O360" s="43">
        <f t="shared" si="122"/>
        <v>2.8563000000000001</v>
      </c>
      <c r="P360" s="43">
        <f t="shared" si="123"/>
        <v>3.5651999999999999</v>
      </c>
      <c r="Q360" s="43">
        <f t="shared" si="124"/>
        <v>3.2237</v>
      </c>
      <c r="R360" s="43">
        <f t="shared" si="125"/>
        <v>3.6739999999999999</v>
      </c>
      <c r="S360" s="43">
        <f t="shared" si="126"/>
        <v>3.7595999999999998</v>
      </c>
      <c r="T360" s="43">
        <f t="shared" si="127"/>
        <v>3.7212999999999998</v>
      </c>
      <c r="V360" s="16" t="s">
        <v>74</v>
      </c>
      <c r="W360" s="43">
        <f t="shared" si="218"/>
        <v>1.8431</v>
      </c>
      <c r="X360" s="43">
        <f t="shared" si="128"/>
        <v>3.5958999999999999</v>
      </c>
      <c r="Y360" s="43">
        <f t="shared" si="129"/>
        <v>5.2885</v>
      </c>
      <c r="Z360" s="43">
        <f t="shared" si="130"/>
        <v>7.0862999999999996</v>
      </c>
      <c r="AA360" s="43">
        <f t="shared" si="131"/>
        <v>11.5434</v>
      </c>
      <c r="AB360" s="43">
        <f t="shared" si="132"/>
        <v>1.7777000000000001</v>
      </c>
      <c r="AC360" s="43">
        <f t="shared" si="133"/>
        <v>2.7399</v>
      </c>
      <c r="AD360" s="43">
        <f t="shared" si="134"/>
        <v>4.5983999999999998</v>
      </c>
      <c r="AE360" s="43">
        <f t="shared" si="135"/>
        <v>3.6766999999999999</v>
      </c>
      <c r="AF360" s="43">
        <f t="shared" si="136"/>
        <v>5.4546000000000001</v>
      </c>
      <c r="AG360" s="43">
        <f t="shared" si="137"/>
        <v>6.5403000000000002</v>
      </c>
      <c r="AH360" s="43">
        <f t="shared" si="138"/>
        <v>7.391</v>
      </c>
      <c r="AI360" s="43">
        <f t="shared" si="139"/>
        <v>7.2257999999999996</v>
      </c>
      <c r="AJ360" s="43">
        <f t="shared" si="140"/>
        <v>14.8108</v>
      </c>
      <c r="AK360" s="43">
        <f t="shared" si="141"/>
        <v>10.223599999999999</v>
      </c>
      <c r="AL360" s="43">
        <f t="shared" si="142"/>
        <v>17.293299999999999</v>
      </c>
      <c r="AM360" s="43">
        <f t="shared" si="143"/>
        <v>21.2318</v>
      </c>
      <c r="AN360" s="43">
        <f t="shared" si="144"/>
        <v>25.031400000000001</v>
      </c>
      <c r="AP360" s="16" t="s">
        <v>75</v>
      </c>
      <c r="AR360" s="13">
        <f t="shared" si="219"/>
        <v>2.1524315111203491</v>
      </c>
      <c r="AS360" s="13">
        <f t="shared" si="145"/>
        <v>2.2860797822374037</v>
      </c>
      <c r="AT360" s="13">
        <f t="shared" si="146"/>
        <v>2.433416339372898</v>
      </c>
      <c r="AU360" s="13">
        <f t="shared" si="147"/>
        <v>2.5919742116327957</v>
      </c>
      <c r="AV360" s="13">
        <f t="shared" si="148"/>
        <v>2.6664584691903839</v>
      </c>
      <c r="AW360" s="13">
        <f t="shared" si="149"/>
        <v>2.8432517926413543</v>
      </c>
      <c r="AX360" s="13">
        <f t="shared" si="150"/>
        <v>2.978229506460496</v>
      </c>
      <c r="AY360" s="13">
        <f t="shared" si="151"/>
        <v>3.0886227847207515</v>
      </c>
      <c r="AZ360" s="13">
        <f t="shared" si="152"/>
        <v>3.1990160629810074</v>
      </c>
      <c r="BA360" s="13">
        <f t="shared" si="153"/>
        <v>3.2815000959190792</v>
      </c>
      <c r="BB360" s="13">
        <f t="shared" si="154"/>
        <v>3.3559463812347401</v>
      </c>
      <c r="BC360" s="13">
        <f t="shared" si="155"/>
        <v>3.430392666550401</v>
      </c>
      <c r="BD360" s="13">
        <f t="shared" si="156"/>
        <v>3.5048389518660619</v>
      </c>
      <c r="BE360" s="13">
        <f t="shared" si="157"/>
        <v>3.5734920281973812</v>
      </c>
      <c r="BF360" s="13">
        <f t="shared" si="158"/>
        <v>3.6173188157099694</v>
      </c>
      <c r="BG360" s="13">
        <f t="shared" si="159"/>
        <v>3.661145603222558</v>
      </c>
      <c r="BH360" s="13">
        <f t="shared" si="160"/>
        <v>3.6893595328170625</v>
      </c>
      <c r="BI360" s="13">
        <f t="shared" si="161"/>
        <v>3.711093695569379</v>
      </c>
      <c r="BJ360" s="13">
        <f t="shared" si="162"/>
        <v>3.7328278583216958</v>
      </c>
      <c r="BK360" s="13">
        <f t="shared" si="163"/>
        <v>3.7545620210740127</v>
      </c>
      <c r="BL360" s="13">
        <f t="shared" si="164"/>
        <v>3.7518565375302662</v>
      </c>
      <c r="BM360" s="13">
        <f t="shared" si="165"/>
        <v>3.7417765291083271</v>
      </c>
      <c r="BN360" s="13">
        <f t="shared" si="166"/>
        <v>3.7316965206863881</v>
      </c>
      <c r="BO360" s="13">
        <f t="shared" si="167"/>
        <v>3.7314702531593267</v>
      </c>
      <c r="BQ360" s="16" t="s">
        <v>76</v>
      </c>
      <c r="BR360" s="13">
        <f t="shared" si="220"/>
        <v>2.4470825764491106</v>
      </c>
      <c r="BS360" s="13">
        <f t="shared" si="168"/>
        <v>2.4570825764491104</v>
      </c>
      <c r="BT360" s="13">
        <f t="shared" si="169"/>
        <v>2.5831665563669555</v>
      </c>
      <c r="BU360" s="13">
        <f t="shared" si="170"/>
        <v>2.7215197093229349</v>
      </c>
      <c r="BV360" s="13">
        <f t="shared" si="171"/>
        <v>2.8779654141557365</v>
      </c>
      <c r="BW360" s="13">
        <f t="shared" si="172"/>
        <v>3.0354566859494936</v>
      </c>
      <c r="BX360" s="13">
        <f t="shared" si="173"/>
        <v>3.1933719156747133</v>
      </c>
      <c r="BY360" s="13">
        <f t="shared" si="174"/>
        <v>3.3282362702205472</v>
      </c>
      <c r="BZ360" s="13">
        <f t="shared" si="175"/>
        <v>3.4609234434946488</v>
      </c>
      <c r="CA360" s="13">
        <f t="shared" si="176"/>
        <v>3.5936106167687512</v>
      </c>
      <c r="CB360" s="13">
        <f t="shared" si="177"/>
        <v>3.7262977900428531</v>
      </c>
      <c r="CC360" s="13">
        <f t="shared" si="178"/>
        <v>3.8018411649977017</v>
      </c>
      <c r="CD360" s="13">
        <f t="shared" si="179"/>
        <v>3.8701951413636317</v>
      </c>
      <c r="CE360" s="13">
        <f t="shared" si="180"/>
        <v>3.9313597191406426</v>
      </c>
      <c r="CF360" s="13">
        <f t="shared" si="181"/>
        <v>3.989758105596303</v>
      </c>
      <c r="CG360" s="13">
        <f t="shared" si="182"/>
        <v>4.0420325924913492</v>
      </c>
      <c r="CH360" s="13">
        <f t="shared" si="183"/>
        <v>4.0881831798257808</v>
      </c>
      <c r="CI360" s="13">
        <f t="shared" si="184"/>
        <v>4.1250872960159812</v>
      </c>
      <c r="CJ360" s="13">
        <f t="shared" si="185"/>
        <v>4.1526076294903804</v>
      </c>
      <c r="CK360" s="13">
        <f t="shared" si="186"/>
        <v>4.175709438012726</v>
      </c>
      <c r="CL360" s="13">
        <f t="shared" si="187"/>
        <v>4.194392721583017</v>
      </c>
      <c r="CM360" s="13">
        <f t="shared" si="188"/>
        <v>4.2068921225256579</v>
      </c>
      <c r="CN360" s="13">
        <f t="shared" si="189"/>
        <v>4.2130286892334476</v>
      </c>
      <c r="CO360" s="13">
        <f t="shared" si="190"/>
        <v>4.2128024217063862</v>
      </c>
      <c r="CP360" s="13">
        <f t="shared" si="191"/>
        <v>4.2081840681234493</v>
      </c>
      <c r="CQ360" s="13">
        <f t="shared" si="192"/>
        <v>4.1981840681234495</v>
      </c>
      <c r="CR360" s="13">
        <f t="shared" si="193"/>
        <v>4.1981840681234495</v>
      </c>
      <c r="CS360" s="13">
        <f t="shared" si="194"/>
        <v>4.1881840681234479</v>
      </c>
      <c r="CT360" s="13">
        <f t="shared" si="195"/>
        <v>4.1781840681234481</v>
      </c>
      <c r="CU360" s="13">
        <f t="shared" si="196"/>
        <v>4.1781840681234481</v>
      </c>
      <c r="CV360" s="13">
        <f t="shared" si="197"/>
        <v>4.1581840681234485</v>
      </c>
      <c r="CW360" s="13">
        <f t="shared" si="198"/>
        <v>4.138184068123449</v>
      </c>
      <c r="CX360" s="13">
        <f t="shared" si="199"/>
        <v>4.1281840681234492</v>
      </c>
      <c r="CY360" s="13">
        <f t="shared" si="200"/>
        <v>4.1081840681234496</v>
      </c>
      <c r="CZ360" s="13">
        <f t="shared" si="201"/>
        <v>4.098184068123448</v>
      </c>
      <c r="DA360" s="13">
        <f t="shared" si="202"/>
        <v>4.0881840681234483</v>
      </c>
      <c r="DB360" s="13">
        <f t="shared" si="203"/>
        <v>4.0781840681234485</v>
      </c>
      <c r="DC360" s="13">
        <f t="shared" si="204"/>
        <v>4.0681840681234487</v>
      </c>
      <c r="DD360" s="13">
        <f t="shared" si="205"/>
        <v>4.0581840681234489</v>
      </c>
      <c r="DE360" s="13">
        <f t="shared" si="206"/>
        <v>4.0481840681234491</v>
      </c>
      <c r="DF360" s="13">
        <f t="shared" si="207"/>
        <v>4.0181840681234497</v>
      </c>
      <c r="DG360" s="13">
        <f t="shared" si="208"/>
        <v>3.9981840681234488</v>
      </c>
      <c r="DH360" s="13">
        <f t="shared" si="209"/>
        <v>3.9781840681234493</v>
      </c>
      <c r="DI360" s="13">
        <f t="shared" si="210"/>
        <v>3.9581840681234497</v>
      </c>
      <c r="DJ360" s="13">
        <f t="shared" si="211"/>
        <v>3.9381840681234492</v>
      </c>
      <c r="DK360" s="13">
        <f t="shared" si="212"/>
        <v>3.9281840681234486</v>
      </c>
      <c r="DL360" s="13">
        <f t="shared" si="213"/>
        <v>3.908184068123449</v>
      </c>
      <c r="DM360" s="13">
        <f t="shared" si="214"/>
        <v>3.8881840681234494</v>
      </c>
      <c r="DN360" s="13">
        <f t="shared" si="215"/>
        <v>3.8781840681234496</v>
      </c>
      <c r="DO360" s="13">
        <f t="shared" si="216"/>
        <v>3.8581840681234492</v>
      </c>
    </row>
    <row r="361" spans="1:119" s="16" customFormat="1" x14ac:dyDescent="0.2">
      <c r="A361" s="12">
        <v>48213</v>
      </c>
      <c r="B361" s="16" t="s">
        <v>73</v>
      </c>
      <c r="C361" s="43">
        <f t="shared" si="217"/>
        <v>2.4373</v>
      </c>
      <c r="D361" s="43">
        <f t="shared" si="111"/>
        <v>2.6583000000000001</v>
      </c>
      <c r="E361" s="43">
        <f t="shared" si="112"/>
        <v>2.9230999999999998</v>
      </c>
      <c r="F361" s="43">
        <f t="shared" si="113"/>
        <v>3.2069999999999999</v>
      </c>
      <c r="G361" s="43">
        <f t="shared" si="114"/>
        <v>3.7984</v>
      </c>
      <c r="H361" s="43">
        <f t="shared" si="115"/>
        <v>2.1181000000000001</v>
      </c>
      <c r="I361" s="43">
        <f t="shared" si="116"/>
        <v>2.2667000000000002</v>
      </c>
      <c r="J361" s="43">
        <f t="shared" si="117"/>
        <v>2.6128</v>
      </c>
      <c r="K361" s="43">
        <f t="shared" si="118"/>
        <v>2.3365</v>
      </c>
      <c r="L361" s="43">
        <f t="shared" si="119"/>
        <v>2.5684</v>
      </c>
      <c r="M361" s="43">
        <f t="shared" si="120"/>
        <v>2.7635999999999998</v>
      </c>
      <c r="N361" s="43">
        <f t="shared" si="121"/>
        <v>2.911</v>
      </c>
      <c r="O361" s="43">
        <f t="shared" si="122"/>
        <v>2.8563000000000001</v>
      </c>
      <c r="P361" s="43">
        <f t="shared" si="123"/>
        <v>3.5651999999999999</v>
      </c>
      <c r="Q361" s="43">
        <f t="shared" si="124"/>
        <v>3.2237</v>
      </c>
      <c r="R361" s="43">
        <f t="shared" si="125"/>
        <v>3.6739999999999999</v>
      </c>
      <c r="S361" s="43">
        <f t="shared" si="126"/>
        <v>3.7595999999999998</v>
      </c>
      <c r="T361" s="43">
        <f t="shared" si="127"/>
        <v>3.7212999999999998</v>
      </c>
      <c r="V361" s="16" t="s">
        <v>74</v>
      </c>
      <c r="W361" s="43">
        <f t="shared" si="218"/>
        <v>1.8431</v>
      </c>
      <c r="X361" s="43">
        <f t="shared" si="128"/>
        <v>3.5958999999999999</v>
      </c>
      <c r="Y361" s="43">
        <f t="shared" si="129"/>
        <v>5.2885</v>
      </c>
      <c r="Z361" s="43">
        <f t="shared" si="130"/>
        <v>7.0862999999999996</v>
      </c>
      <c r="AA361" s="43">
        <f t="shared" si="131"/>
        <v>11.5434</v>
      </c>
      <c r="AB361" s="43">
        <f t="shared" si="132"/>
        <v>1.7777000000000001</v>
      </c>
      <c r="AC361" s="43">
        <f t="shared" si="133"/>
        <v>2.7399</v>
      </c>
      <c r="AD361" s="43">
        <f t="shared" si="134"/>
        <v>4.5983999999999998</v>
      </c>
      <c r="AE361" s="43">
        <f t="shared" si="135"/>
        <v>3.6766999999999999</v>
      </c>
      <c r="AF361" s="43">
        <f t="shared" si="136"/>
        <v>5.4546000000000001</v>
      </c>
      <c r="AG361" s="43">
        <f t="shared" si="137"/>
        <v>6.5403000000000002</v>
      </c>
      <c r="AH361" s="43">
        <f t="shared" si="138"/>
        <v>7.391</v>
      </c>
      <c r="AI361" s="43">
        <f t="shared" si="139"/>
        <v>7.2257999999999996</v>
      </c>
      <c r="AJ361" s="43">
        <f t="shared" si="140"/>
        <v>14.8108</v>
      </c>
      <c r="AK361" s="43">
        <f t="shared" si="141"/>
        <v>10.223599999999999</v>
      </c>
      <c r="AL361" s="43">
        <f t="shared" si="142"/>
        <v>17.293299999999999</v>
      </c>
      <c r="AM361" s="43">
        <f t="shared" si="143"/>
        <v>21.2318</v>
      </c>
      <c r="AN361" s="43">
        <f t="shared" si="144"/>
        <v>25.031400000000001</v>
      </c>
      <c r="AP361" s="16" t="s">
        <v>75</v>
      </c>
      <c r="AR361" s="13">
        <f t="shared" si="219"/>
        <v>2.1524315111203491</v>
      </c>
      <c r="AS361" s="13">
        <f t="shared" si="145"/>
        <v>2.2860797822374037</v>
      </c>
      <c r="AT361" s="13">
        <f t="shared" si="146"/>
        <v>2.433416339372898</v>
      </c>
      <c r="AU361" s="13">
        <f t="shared" si="147"/>
        <v>2.5919742116327957</v>
      </c>
      <c r="AV361" s="13">
        <f t="shared" si="148"/>
        <v>2.6664584691903839</v>
      </c>
      <c r="AW361" s="13">
        <f t="shared" si="149"/>
        <v>2.8432517926413543</v>
      </c>
      <c r="AX361" s="13">
        <f t="shared" si="150"/>
        <v>2.978229506460496</v>
      </c>
      <c r="AY361" s="13">
        <f t="shared" si="151"/>
        <v>3.0886227847207515</v>
      </c>
      <c r="AZ361" s="13">
        <f t="shared" si="152"/>
        <v>3.1990160629810074</v>
      </c>
      <c r="BA361" s="13">
        <f t="shared" si="153"/>
        <v>3.2815000959190792</v>
      </c>
      <c r="BB361" s="13">
        <f t="shared" si="154"/>
        <v>3.3559463812347401</v>
      </c>
      <c r="BC361" s="13">
        <f t="shared" si="155"/>
        <v>3.430392666550401</v>
      </c>
      <c r="BD361" s="13">
        <f t="shared" si="156"/>
        <v>3.5048389518660619</v>
      </c>
      <c r="BE361" s="13">
        <f t="shared" si="157"/>
        <v>3.5734920281973812</v>
      </c>
      <c r="BF361" s="13">
        <f t="shared" si="158"/>
        <v>3.6173188157099694</v>
      </c>
      <c r="BG361" s="13">
        <f t="shared" si="159"/>
        <v>3.661145603222558</v>
      </c>
      <c r="BH361" s="13">
        <f t="shared" si="160"/>
        <v>3.6893595328170625</v>
      </c>
      <c r="BI361" s="13">
        <f t="shared" si="161"/>
        <v>3.711093695569379</v>
      </c>
      <c r="BJ361" s="13">
        <f t="shared" si="162"/>
        <v>3.7328278583216958</v>
      </c>
      <c r="BK361" s="13">
        <f t="shared" si="163"/>
        <v>3.7545620210740127</v>
      </c>
      <c r="BL361" s="13">
        <f t="shared" si="164"/>
        <v>3.7518565375302662</v>
      </c>
      <c r="BM361" s="13">
        <f t="shared" si="165"/>
        <v>3.7417765291083271</v>
      </c>
      <c r="BN361" s="13">
        <f t="shared" si="166"/>
        <v>3.7316965206863881</v>
      </c>
      <c r="BO361" s="13">
        <f t="shared" si="167"/>
        <v>3.7314702531593267</v>
      </c>
      <c r="BQ361" s="16" t="s">
        <v>76</v>
      </c>
      <c r="BR361" s="13">
        <f t="shared" si="220"/>
        <v>2.4470825764491106</v>
      </c>
      <c r="BS361" s="13">
        <f t="shared" si="168"/>
        <v>2.4570825764491104</v>
      </c>
      <c r="BT361" s="13">
        <f t="shared" si="169"/>
        <v>2.5831665563669555</v>
      </c>
      <c r="BU361" s="13">
        <f t="shared" si="170"/>
        <v>2.7215197093229349</v>
      </c>
      <c r="BV361" s="13">
        <f t="shared" si="171"/>
        <v>2.8779654141557365</v>
      </c>
      <c r="BW361" s="13">
        <f t="shared" si="172"/>
        <v>3.0354566859494936</v>
      </c>
      <c r="BX361" s="13">
        <f t="shared" si="173"/>
        <v>3.1933719156747133</v>
      </c>
      <c r="BY361" s="13">
        <f t="shared" si="174"/>
        <v>3.3282362702205472</v>
      </c>
      <c r="BZ361" s="13">
        <f t="shared" si="175"/>
        <v>3.4609234434946488</v>
      </c>
      <c r="CA361" s="13">
        <f t="shared" si="176"/>
        <v>3.5936106167687512</v>
      </c>
      <c r="CB361" s="13">
        <f t="shared" si="177"/>
        <v>3.7262977900428531</v>
      </c>
      <c r="CC361" s="13">
        <f t="shared" si="178"/>
        <v>3.8018411649977017</v>
      </c>
      <c r="CD361" s="13">
        <f t="shared" si="179"/>
        <v>3.8701951413636317</v>
      </c>
      <c r="CE361" s="13">
        <f t="shared" si="180"/>
        <v>3.9313597191406426</v>
      </c>
      <c r="CF361" s="13">
        <f t="shared" si="181"/>
        <v>3.989758105596303</v>
      </c>
      <c r="CG361" s="13">
        <f t="shared" si="182"/>
        <v>4.0420325924913492</v>
      </c>
      <c r="CH361" s="13">
        <f t="shared" si="183"/>
        <v>4.0881831798257808</v>
      </c>
      <c r="CI361" s="13">
        <f t="shared" si="184"/>
        <v>4.1250872960159812</v>
      </c>
      <c r="CJ361" s="13">
        <f t="shared" si="185"/>
        <v>4.1526076294903804</v>
      </c>
      <c r="CK361" s="13">
        <f t="shared" si="186"/>
        <v>4.175709438012726</v>
      </c>
      <c r="CL361" s="13">
        <f t="shared" si="187"/>
        <v>4.194392721583017</v>
      </c>
      <c r="CM361" s="13">
        <f t="shared" si="188"/>
        <v>4.2068921225256579</v>
      </c>
      <c r="CN361" s="13">
        <f t="shared" si="189"/>
        <v>4.2130286892334476</v>
      </c>
      <c r="CO361" s="13">
        <f t="shared" si="190"/>
        <v>4.2128024217063862</v>
      </c>
      <c r="CP361" s="13">
        <f t="shared" si="191"/>
        <v>4.2081840681234493</v>
      </c>
      <c r="CQ361" s="13">
        <f t="shared" si="192"/>
        <v>4.1981840681234495</v>
      </c>
      <c r="CR361" s="13">
        <f t="shared" si="193"/>
        <v>4.1981840681234495</v>
      </c>
      <c r="CS361" s="13">
        <f t="shared" si="194"/>
        <v>4.1881840681234479</v>
      </c>
      <c r="CT361" s="13">
        <f t="shared" si="195"/>
        <v>4.1781840681234481</v>
      </c>
      <c r="CU361" s="13">
        <f t="shared" si="196"/>
        <v>4.1781840681234481</v>
      </c>
      <c r="CV361" s="13">
        <f t="shared" si="197"/>
        <v>4.1581840681234485</v>
      </c>
      <c r="CW361" s="13">
        <f t="shared" si="198"/>
        <v>4.138184068123449</v>
      </c>
      <c r="CX361" s="13">
        <f t="shared" si="199"/>
        <v>4.1281840681234492</v>
      </c>
      <c r="CY361" s="13">
        <f t="shared" si="200"/>
        <v>4.1081840681234496</v>
      </c>
      <c r="CZ361" s="13">
        <f t="shared" si="201"/>
        <v>4.098184068123448</v>
      </c>
      <c r="DA361" s="13">
        <f t="shared" si="202"/>
        <v>4.0881840681234483</v>
      </c>
      <c r="DB361" s="13">
        <f t="shared" si="203"/>
        <v>4.0781840681234485</v>
      </c>
      <c r="DC361" s="13">
        <f t="shared" si="204"/>
        <v>4.0681840681234487</v>
      </c>
      <c r="DD361" s="13">
        <f t="shared" si="205"/>
        <v>4.0581840681234489</v>
      </c>
      <c r="DE361" s="13">
        <f t="shared" si="206"/>
        <v>4.0481840681234491</v>
      </c>
      <c r="DF361" s="13">
        <f t="shared" si="207"/>
        <v>4.0181840681234497</v>
      </c>
      <c r="DG361" s="13">
        <f t="shared" si="208"/>
        <v>3.9981840681234488</v>
      </c>
      <c r="DH361" s="13">
        <f t="shared" si="209"/>
        <v>3.9781840681234493</v>
      </c>
      <c r="DI361" s="13">
        <f t="shared" si="210"/>
        <v>3.9581840681234497</v>
      </c>
      <c r="DJ361" s="13">
        <f t="shared" si="211"/>
        <v>3.9381840681234492</v>
      </c>
      <c r="DK361" s="13">
        <f t="shared" si="212"/>
        <v>3.9281840681234486</v>
      </c>
      <c r="DL361" s="13">
        <f t="shared" si="213"/>
        <v>3.908184068123449</v>
      </c>
      <c r="DM361" s="13">
        <f t="shared" si="214"/>
        <v>3.8881840681234494</v>
      </c>
      <c r="DN361" s="13">
        <f t="shared" si="215"/>
        <v>3.8781840681234496</v>
      </c>
      <c r="DO361" s="13">
        <f t="shared" si="216"/>
        <v>3.8581840681234492</v>
      </c>
    </row>
    <row r="362" spans="1:119" s="16" customFormat="1" x14ac:dyDescent="0.2">
      <c r="A362" s="12">
        <v>48244</v>
      </c>
      <c r="B362" s="16" t="s">
        <v>73</v>
      </c>
      <c r="C362" s="43">
        <f t="shared" si="217"/>
        <v>2.4373</v>
      </c>
      <c r="D362" s="43">
        <f t="shared" si="111"/>
        <v>2.6583000000000001</v>
      </c>
      <c r="E362" s="43">
        <f t="shared" si="112"/>
        <v>2.9230999999999998</v>
      </c>
      <c r="F362" s="43">
        <f t="shared" si="113"/>
        <v>3.2069999999999999</v>
      </c>
      <c r="G362" s="43">
        <f t="shared" si="114"/>
        <v>3.7984</v>
      </c>
      <c r="H362" s="43">
        <f t="shared" si="115"/>
        <v>2.1181000000000001</v>
      </c>
      <c r="I362" s="43">
        <f t="shared" si="116"/>
        <v>2.2667000000000002</v>
      </c>
      <c r="J362" s="43">
        <f t="shared" si="117"/>
        <v>2.6128</v>
      </c>
      <c r="K362" s="43">
        <f t="shared" si="118"/>
        <v>2.3365</v>
      </c>
      <c r="L362" s="43">
        <f t="shared" si="119"/>
        <v>2.5684</v>
      </c>
      <c r="M362" s="43">
        <f t="shared" si="120"/>
        <v>2.7635999999999998</v>
      </c>
      <c r="N362" s="43">
        <f t="shared" si="121"/>
        <v>2.911</v>
      </c>
      <c r="O362" s="43">
        <f t="shared" si="122"/>
        <v>2.8563000000000001</v>
      </c>
      <c r="P362" s="43">
        <f t="shared" si="123"/>
        <v>3.5651999999999999</v>
      </c>
      <c r="Q362" s="43">
        <f t="shared" si="124"/>
        <v>3.2237</v>
      </c>
      <c r="R362" s="43">
        <f t="shared" si="125"/>
        <v>3.6739999999999999</v>
      </c>
      <c r="S362" s="43">
        <f t="shared" si="126"/>
        <v>3.7595999999999998</v>
      </c>
      <c r="T362" s="43">
        <f t="shared" si="127"/>
        <v>3.7212999999999998</v>
      </c>
      <c r="V362" s="16" t="s">
        <v>74</v>
      </c>
      <c r="W362" s="43">
        <f t="shared" si="218"/>
        <v>1.8431</v>
      </c>
      <c r="X362" s="43">
        <f t="shared" si="128"/>
        <v>3.5958999999999999</v>
      </c>
      <c r="Y362" s="43">
        <f t="shared" si="129"/>
        <v>5.2885</v>
      </c>
      <c r="Z362" s="43">
        <f t="shared" si="130"/>
        <v>7.0862999999999996</v>
      </c>
      <c r="AA362" s="43">
        <f t="shared" si="131"/>
        <v>11.5434</v>
      </c>
      <c r="AB362" s="43">
        <f t="shared" si="132"/>
        <v>1.7777000000000001</v>
      </c>
      <c r="AC362" s="43">
        <f t="shared" si="133"/>
        <v>2.7399</v>
      </c>
      <c r="AD362" s="43">
        <f t="shared" si="134"/>
        <v>4.5983999999999998</v>
      </c>
      <c r="AE362" s="43">
        <f t="shared" si="135"/>
        <v>3.6766999999999999</v>
      </c>
      <c r="AF362" s="43">
        <f t="shared" si="136"/>
        <v>5.4546000000000001</v>
      </c>
      <c r="AG362" s="43">
        <f t="shared" si="137"/>
        <v>6.5403000000000002</v>
      </c>
      <c r="AH362" s="43">
        <f t="shared" si="138"/>
        <v>7.391</v>
      </c>
      <c r="AI362" s="43">
        <f t="shared" si="139"/>
        <v>7.2257999999999996</v>
      </c>
      <c r="AJ362" s="43">
        <f t="shared" si="140"/>
        <v>14.8108</v>
      </c>
      <c r="AK362" s="43">
        <f t="shared" si="141"/>
        <v>10.223599999999999</v>
      </c>
      <c r="AL362" s="43">
        <f t="shared" si="142"/>
        <v>17.293299999999999</v>
      </c>
      <c r="AM362" s="43">
        <f t="shared" si="143"/>
        <v>21.2318</v>
      </c>
      <c r="AN362" s="43">
        <f t="shared" si="144"/>
        <v>25.031400000000001</v>
      </c>
      <c r="AP362" s="16" t="s">
        <v>75</v>
      </c>
      <c r="AR362" s="13">
        <f t="shared" si="219"/>
        <v>2.1524315111203491</v>
      </c>
      <c r="AS362" s="13">
        <f t="shared" si="145"/>
        <v>2.2860797822374037</v>
      </c>
      <c r="AT362" s="13">
        <f t="shared" si="146"/>
        <v>2.433416339372898</v>
      </c>
      <c r="AU362" s="13">
        <f t="shared" si="147"/>
        <v>2.5919742116327957</v>
      </c>
      <c r="AV362" s="13">
        <f t="shared" si="148"/>
        <v>2.6664584691903839</v>
      </c>
      <c r="AW362" s="13">
        <f t="shared" si="149"/>
        <v>2.8432517926413543</v>
      </c>
      <c r="AX362" s="13">
        <f t="shared" si="150"/>
        <v>2.978229506460496</v>
      </c>
      <c r="AY362" s="13">
        <f t="shared" si="151"/>
        <v>3.0886227847207515</v>
      </c>
      <c r="AZ362" s="13">
        <f t="shared" si="152"/>
        <v>3.1990160629810074</v>
      </c>
      <c r="BA362" s="13">
        <f t="shared" si="153"/>
        <v>3.2815000959190792</v>
      </c>
      <c r="BB362" s="13">
        <f t="shared" si="154"/>
        <v>3.3559463812347401</v>
      </c>
      <c r="BC362" s="13">
        <f t="shared" si="155"/>
        <v>3.430392666550401</v>
      </c>
      <c r="BD362" s="13">
        <f t="shared" si="156"/>
        <v>3.5048389518660619</v>
      </c>
      <c r="BE362" s="13">
        <f t="shared" si="157"/>
        <v>3.5734920281973812</v>
      </c>
      <c r="BF362" s="13">
        <f t="shared" si="158"/>
        <v>3.6173188157099694</v>
      </c>
      <c r="BG362" s="13">
        <f t="shared" si="159"/>
        <v>3.661145603222558</v>
      </c>
      <c r="BH362" s="13">
        <f t="shared" si="160"/>
        <v>3.6893595328170625</v>
      </c>
      <c r="BI362" s="13">
        <f t="shared" si="161"/>
        <v>3.711093695569379</v>
      </c>
      <c r="BJ362" s="13">
        <f t="shared" si="162"/>
        <v>3.7328278583216958</v>
      </c>
      <c r="BK362" s="13">
        <f t="shared" si="163"/>
        <v>3.7545620210740127</v>
      </c>
      <c r="BL362" s="13">
        <f t="shared" si="164"/>
        <v>3.7518565375302662</v>
      </c>
      <c r="BM362" s="13">
        <f t="shared" si="165"/>
        <v>3.7417765291083271</v>
      </c>
      <c r="BN362" s="13">
        <f t="shared" si="166"/>
        <v>3.7316965206863881</v>
      </c>
      <c r="BO362" s="13">
        <f t="shared" si="167"/>
        <v>3.7314702531593267</v>
      </c>
      <c r="BQ362" s="16" t="s">
        <v>76</v>
      </c>
      <c r="BR362" s="13">
        <f t="shared" si="220"/>
        <v>2.4470825764491106</v>
      </c>
      <c r="BS362" s="13">
        <f t="shared" si="168"/>
        <v>2.4570825764491104</v>
      </c>
      <c r="BT362" s="13">
        <f t="shared" si="169"/>
        <v>2.5831665563669555</v>
      </c>
      <c r="BU362" s="13">
        <f t="shared" si="170"/>
        <v>2.7215197093229349</v>
      </c>
      <c r="BV362" s="13">
        <f t="shared" si="171"/>
        <v>2.8779654141557365</v>
      </c>
      <c r="BW362" s="13">
        <f t="shared" si="172"/>
        <v>3.0354566859494936</v>
      </c>
      <c r="BX362" s="13">
        <f t="shared" si="173"/>
        <v>3.1933719156747133</v>
      </c>
      <c r="BY362" s="13">
        <f t="shared" si="174"/>
        <v>3.3282362702205472</v>
      </c>
      <c r="BZ362" s="13">
        <f t="shared" si="175"/>
        <v>3.4609234434946488</v>
      </c>
      <c r="CA362" s="13">
        <f t="shared" si="176"/>
        <v>3.5936106167687512</v>
      </c>
      <c r="CB362" s="13">
        <f t="shared" si="177"/>
        <v>3.7262977900428531</v>
      </c>
      <c r="CC362" s="13">
        <f t="shared" si="178"/>
        <v>3.8018411649977017</v>
      </c>
      <c r="CD362" s="13">
        <f t="shared" si="179"/>
        <v>3.8701951413636317</v>
      </c>
      <c r="CE362" s="13">
        <f t="shared" si="180"/>
        <v>3.9313597191406426</v>
      </c>
      <c r="CF362" s="13">
        <f t="shared" si="181"/>
        <v>3.989758105596303</v>
      </c>
      <c r="CG362" s="13">
        <f t="shared" si="182"/>
        <v>4.0420325924913492</v>
      </c>
      <c r="CH362" s="13">
        <f t="shared" si="183"/>
        <v>4.0881831798257808</v>
      </c>
      <c r="CI362" s="13">
        <f t="shared" si="184"/>
        <v>4.1250872960159812</v>
      </c>
      <c r="CJ362" s="13">
        <f t="shared" si="185"/>
        <v>4.1526076294903804</v>
      </c>
      <c r="CK362" s="13">
        <f t="shared" si="186"/>
        <v>4.175709438012726</v>
      </c>
      <c r="CL362" s="13">
        <f t="shared" si="187"/>
        <v>4.194392721583017</v>
      </c>
      <c r="CM362" s="13">
        <f t="shared" si="188"/>
        <v>4.2068921225256579</v>
      </c>
      <c r="CN362" s="13">
        <f t="shared" si="189"/>
        <v>4.2130286892334476</v>
      </c>
      <c r="CO362" s="13">
        <f t="shared" si="190"/>
        <v>4.2128024217063862</v>
      </c>
      <c r="CP362" s="13">
        <f t="shared" si="191"/>
        <v>4.2081840681234493</v>
      </c>
      <c r="CQ362" s="13">
        <f t="shared" si="192"/>
        <v>4.1981840681234495</v>
      </c>
      <c r="CR362" s="13">
        <f t="shared" si="193"/>
        <v>4.1981840681234495</v>
      </c>
      <c r="CS362" s="13">
        <f t="shared" si="194"/>
        <v>4.1881840681234479</v>
      </c>
      <c r="CT362" s="13">
        <f t="shared" si="195"/>
        <v>4.1781840681234481</v>
      </c>
      <c r="CU362" s="13">
        <f t="shared" si="196"/>
        <v>4.1781840681234481</v>
      </c>
      <c r="CV362" s="13">
        <f t="shared" si="197"/>
        <v>4.1581840681234485</v>
      </c>
      <c r="CW362" s="13">
        <f t="shared" si="198"/>
        <v>4.138184068123449</v>
      </c>
      <c r="CX362" s="13">
        <f t="shared" si="199"/>
        <v>4.1281840681234492</v>
      </c>
      <c r="CY362" s="13">
        <f t="shared" si="200"/>
        <v>4.1081840681234496</v>
      </c>
      <c r="CZ362" s="13">
        <f t="shared" si="201"/>
        <v>4.098184068123448</v>
      </c>
      <c r="DA362" s="13">
        <f t="shared" si="202"/>
        <v>4.0881840681234483</v>
      </c>
      <c r="DB362" s="13">
        <f t="shared" si="203"/>
        <v>4.0781840681234485</v>
      </c>
      <c r="DC362" s="13">
        <f t="shared" si="204"/>
        <v>4.0681840681234487</v>
      </c>
      <c r="DD362" s="13">
        <f t="shared" si="205"/>
        <v>4.0581840681234489</v>
      </c>
      <c r="DE362" s="13">
        <f t="shared" si="206"/>
        <v>4.0481840681234491</v>
      </c>
      <c r="DF362" s="13">
        <f t="shared" si="207"/>
        <v>4.0181840681234497</v>
      </c>
      <c r="DG362" s="13">
        <f t="shared" si="208"/>
        <v>3.9981840681234488</v>
      </c>
      <c r="DH362" s="13">
        <f t="shared" si="209"/>
        <v>3.9781840681234493</v>
      </c>
      <c r="DI362" s="13">
        <f t="shared" si="210"/>
        <v>3.9581840681234497</v>
      </c>
      <c r="DJ362" s="13">
        <f t="shared" si="211"/>
        <v>3.9381840681234492</v>
      </c>
      <c r="DK362" s="13">
        <f t="shared" si="212"/>
        <v>3.9281840681234486</v>
      </c>
      <c r="DL362" s="13">
        <f t="shared" si="213"/>
        <v>3.908184068123449</v>
      </c>
      <c r="DM362" s="13">
        <f t="shared" si="214"/>
        <v>3.8881840681234494</v>
      </c>
      <c r="DN362" s="13">
        <f t="shared" si="215"/>
        <v>3.8781840681234496</v>
      </c>
      <c r="DO362" s="13">
        <f t="shared" si="216"/>
        <v>3.8581840681234492</v>
      </c>
    </row>
    <row r="363" spans="1:119" s="16" customFormat="1" x14ac:dyDescent="0.2">
      <c r="A363" s="12">
        <v>48273</v>
      </c>
      <c r="B363" s="16" t="s">
        <v>73</v>
      </c>
      <c r="C363" s="43">
        <f t="shared" si="217"/>
        <v>2.4373</v>
      </c>
      <c r="D363" s="43">
        <f t="shared" si="111"/>
        <v>2.6583000000000001</v>
      </c>
      <c r="E363" s="43">
        <f t="shared" si="112"/>
        <v>2.9230999999999998</v>
      </c>
      <c r="F363" s="43">
        <f t="shared" si="113"/>
        <v>3.2069999999999999</v>
      </c>
      <c r="G363" s="43">
        <f t="shared" si="114"/>
        <v>3.7984</v>
      </c>
      <c r="H363" s="43">
        <f t="shared" si="115"/>
        <v>2.1181000000000001</v>
      </c>
      <c r="I363" s="43">
        <f t="shared" si="116"/>
        <v>2.2667000000000002</v>
      </c>
      <c r="J363" s="43">
        <f t="shared" si="117"/>
        <v>2.6128</v>
      </c>
      <c r="K363" s="43">
        <f t="shared" si="118"/>
        <v>2.3365</v>
      </c>
      <c r="L363" s="43">
        <f t="shared" si="119"/>
        <v>2.5684</v>
      </c>
      <c r="M363" s="43">
        <f t="shared" si="120"/>
        <v>2.7635999999999998</v>
      </c>
      <c r="N363" s="43">
        <f t="shared" si="121"/>
        <v>2.911</v>
      </c>
      <c r="O363" s="43">
        <f t="shared" si="122"/>
        <v>2.8563000000000001</v>
      </c>
      <c r="P363" s="43">
        <f t="shared" si="123"/>
        <v>3.5651999999999999</v>
      </c>
      <c r="Q363" s="43">
        <f t="shared" si="124"/>
        <v>3.2237</v>
      </c>
      <c r="R363" s="43">
        <f t="shared" si="125"/>
        <v>3.6739999999999999</v>
      </c>
      <c r="S363" s="43">
        <f t="shared" si="126"/>
        <v>3.7595999999999998</v>
      </c>
      <c r="T363" s="43">
        <f t="shared" si="127"/>
        <v>3.7212999999999998</v>
      </c>
      <c r="V363" s="16" t="s">
        <v>74</v>
      </c>
      <c r="W363" s="43">
        <f t="shared" si="218"/>
        <v>1.8431</v>
      </c>
      <c r="X363" s="43">
        <f t="shared" si="128"/>
        <v>3.5958999999999999</v>
      </c>
      <c r="Y363" s="43">
        <f t="shared" si="129"/>
        <v>5.2885</v>
      </c>
      <c r="Z363" s="43">
        <f t="shared" si="130"/>
        <v>7.0862999999999996</v>
      </c>
      <c r="AA363" s="43">
        <f t="shared" si="131"/>
        <v>11.5434</v>
      </c>
      <c r="AB363" s="43">
        <f t="shared" si="132"/>
        <v>1.7777000000000001</v>
      </c>
      <c r="AC363" s="43">
        <f t="shared" si="133"/>
        <v>2.7399</v>
      </c>
      <c r="AD363" s="43">
        <f t="shared" si="134"/>
        <v>4.5983999999999998</v>
      </c>
      <c r="AE363" s="43">
        <f t="shared" si="135"/>
        <v>3.6766999999999999</v>
      </c>
      <c r="AF363" s="43">
        <f t="shared" si="136"/>
        <v>5.4546000000000001</v>
      </c>
      <c r="AG363" s="43">
        <f t="shared" si="137"/>
        <v>6.5403000000000002</v>
      </c>
      <c r="AH363" s="43">
        <f t="shared" si="138"/>
        <v>7.391</v>
      </c>
      <c r="AI363" s="43">
        <f t="shared" si="139"/>
        <v>7.2257999999999996</v>
      </c>
      <c r="AJ363" s="43">
        <f t="shared" si="140"/>
        <v>14.8108</v>
      </c>
      <c r="AK363" s="43">
        <f t="shared" si="141"/>
        <v>10.223599999999999</v>
      </c>
      <c r="AL363" s="43">
        <f t="shared" si="142"/>
        <v>17.293299999999999</v>
      </c>
      <c r="AM363" s="43">
        <f t="shared" si="143"/>
        <v>21.2318</v>
      </c>
      <c r="AN363" s="43">
        <f t="shared" si="144"/>
        <v>25.031400000000001</v>
      </c>
      <c r="AP363" s="16" t="s">
        <v>75</v>
      </c>
      <c r="AR363" s="13">
        <f t="shared" si="219"/>
        <v>2.1524315111203491</v>
      </c>
      <c r="AS363" s="13">
        <f t="shared" si="145"/>
        <v>2.2860797822374037</v>
      </c>
      <c r="AT363" s="13">
        <f t="shared" si="146"/>
        <v>2.433416339372898</v>
      </c>
      <c r="AU363" s="13">
        <f t="shared" si="147"/>
        <v>2.5919742116327957</v>
      </c>
      <c r="AV363" s="13">
        <f t="shared" si="148"/>
        <v>2.6664584691903839</v>
      </c>
      <c r="AW363" s="13">
        <f t="shared" si="149"/>
        <v>2.8432517926413543</v>
      </c>
      <c r="AX363" s="13">
        <f t="shared" si="150"/>
        <v>2.978229506460496</v>
      </c>
      <c r="AY363" s="13">
        <f t="shared" si="151"/>
        <v>3.0886227847207515</v>
      </c>
      <c r="AZ363" s="13">
        <f t="shared" si="152"/>
        <v>3.1990160629810074</v>
      </c>
      <c r="BA363" s="13">
        <f t="shared" si="153"/>
        <v>3.2815000959190792</v>
      </c>
      <c r="BB363" s="13">
        <f t="shared" si="154"/>
        <v>3.3559463812347401</v>
      </c>
      <c r="BC363" s="13">
        <f t="shared" si="155"/>
        <v>3.430392666550401</v>
      </c>
      <c r="BD363" s="13">
        <f t="shared" si="156"/>
        <v>3.5048389518660619</v>
      </c>
      <c r="BE363" s="13">
        <f t="shared" si="157"/>
        <v>3.5734920281973812</v>
      </c>
      <c r="BF363" s="13">
        <f t="shared" si="158"/>
        <v>3.6173188157099694</v>
      </c>
      <c r="BG363" s="13">
        <f t="shared" si="159"/>
        <v>3.661145603222558</v>
      </c>
      <c r="BH363" s="13">
        <f t="shared" si="160"/>
        <v>3.6893595328170625</v>
      </c>
      <c r="BI363" s="13">
        <f t="shared" si="161"/>
        <v>3.711093695569379</v>
      </c>
      <c r="BJ363" s="13">
        <f t="shared" si="162"/>
        <v>3.7328278583216958</v>
      </c>
      <c r="BK363" s="13">
        <f t="shared" si="163"/>
        <v>3.7545620210740127</v>
      </c>
      <c r="BL363" s="13">
        <f t="shared" si="164"/>
        <v>3.7518565375302662</v>
      </c>
      <c r="BM363" s="13">
        <f t="shared" si="165"/>
        <v>3.7417765291083271</v>
      </c>
      <c r="BN363" s="13">
        <f t="shared" si="166"/>
        <v>3.7316965206863881</v>
      </c>
      <c r="BO363" s="13">
        <f t="shared" si="167"/>
        <v>3.7314702531593267</v>
      </c>
      <c r="BQ363" s="16" t="s">
        <v>76</v>
      </c>
      <c r="BR363" s="13">
        <f t="shared" si="220"/>
        <v>2.4470825764491106</v>
      </c>
      <c r="BS363" s="13">
        <f t="shared" si="168"/>
        <v>2.4570825764491104</v>
      </c>
      <c r="BT363" s="13">
        <f t="shared" si="169"/>
        <v>2.5831665563669555</v>
      </c>
      <c r="BU363" s="13">
        <f t="shared" si="170"/>
        <v>2.7215197093229349</v>
      </c>
      <c r="BV363" s="13">
        <f t="shared" si="171"/>
        <v>2.8779654141557365</v>
      </c>
      <c r="BW363" s="13">
        <f t="shared" si="172"/>
        <v>3.0354566859494936</v>
      </c>
      <c r="BX363" s="13">
        <f t="shared" si="173"/>
        <v>3.1933719156747133</v>
      </c>
      <c r="BY363" s="13">
        <f t="shared" si="174"/>
        <v>3.3282362702205472</v>
      </c>
      <c r="BZ363" s="13">
        <f t="shared" si="175"/>
        <v>3.4609234434946488</v>
      </c>
      <c r="CA363" s="13">
        <f t="shared" si="176"/>
        <v>3.5936106167687512</v>
      </c>
      <c r="CB363" s="13">
        <f t="shared" si="177"/>
        <v>3.7262977900428531</v>
      </c>
      <c r="CC363" s="13">
        <f t="shared" si="178"/>
        <v>3.8018411649977017</v>
      </c>
      <c r="CD363" s="13">
        <f t="shared" si="179"/>
        <v>3.8701951413636317</v>
      </c>
      <c r="CE363" s="13">
        <f t="shared" si="180"/>
        <v>3.9313597191406426</v>
      </c>
      <c r="CF363" s="13">
        <f t="shared" si="181"/>
        <v>3.989758105596303</v>
      </c>
      <c r="CG363" s="13">
        <f t="shared" si="182"/>
        <v>4.0420325924913492</v>
      </c>
      <c r="CH363" s="13">
        <f t="shared" si="183"/>
        <v>4.0881831798257808</v>
      </c>
      <c r="CI363" s="13">
        <f t="shared" si="184"/>
        <v>4.1250872960159812</v>
      </c>
      <c r="CJ363" s="13">
        <f t="shared" si="185"/>
        <v>4.1526076294903804</v>
      </c>
      <c r="CK363" s="13">
        <f t="shared" si="186"/>
        <v>4.175709438012726</v>
      </c>
      <c r="CL363" s="13">
        <f t="shared" si="187"/>
        <v>4.194392721583017</v>
      </c>
      <c r="CM363" s="13">
        <f t="shared" si="188"/>
        <v>4.2068921225256579</v>
      </c>
      <c r="CN363" s="13">
        <f t="shared" si="189"/>
        <v>4.2130286892334476</v>
      </c>
      <c r="CO363" s="13">
        <f t="shared" si="190"/>
        <v>4.2128024217063862</v>
      </c>
      <c r="CP363" s="13">
        <f t="shared" si="191"/>
        <v>4.2081840681234493</v>
      </c>
      <c r="CQ363" s="13">
        <f t="shared" si="192"/>
        <v>4.1981840681234495</v>
      </c>
      <c r="CR363" s="13">
        <f t="shared" si="193"/>
        <v>4.1981840681234495</v>
      </c>
      <c r="CS363" s="13">
        <f t="shared" si="194"/>
        <v>4.1881840681234479</v>
      </c>
      <c r="CT363" s="13">
        <f t="shared" si="195"/>
        <v>4.1781840681234481</v>
      </c>
      <c r="CU363" s="13">
        <f t="shared" si="196"/>
        <v>4.1781840681234481</v>
      </c>
      <c r="CV363" s="13">
        <f t="shared" si="197"/>
        <v>4.1581840681234485</v>
      </c>
      <c r="CW363" s="13">
        <f t="shared" si="198"/>
        <v>4.138184068123449</v>
      </c>
      <c r="CX363" s="13">
        <f t="shared" si="199"/>
        <v>4.1281840681234492</v>
      </c>
      <c r="CY363" s="13">
        <f t="shared" si="200"/>
        <v>4.1081840681234496</v>
      </c>
      <c r="CZ363" s="13">
        <f t="shared" si="201"/>
        <v>4.098184068123448</v>
      </c>
      <c r="DA363" s="13">
        <f t="shared" si="202"/>
        <v>4.0881840681234483</v>
      </c>
      <c r="DB363" s="13">
        <f t="shared" si="203"/>
        <v>4.0781840681234485</v>
      </c>
      <c r="DC363" s="13">
        <f t="shared" si="204"/>
        <v>4.0681840681234487</v>
      </c>
      <c r="DD363" s="13">
        <f t="shared" si="205"/>
        <v>4.0581840681234489</v>
      </c>
      <c r="DE363" s="13">
        <f t="shared" si="206"/>
        <v>4.0481840681234491</v>
      </c>
      <c r="DF363" s="13">
        <f t="shared" si="207"/>
        <v>4.0181840681234497</v>
      </c>
      <c r="DG363" s="13">
        <f t="shared" si="208"/>
        <v>3.9981840681234488</v>
      </c>
      <c r="DH363" s="13">
        <f t="shared" si="209"/>
        <v>3.9781840681234493</v>
      </c>
      <c r="DI363" s="13">
        <f t="shared" si="210"/>
        <v>3.9581840681234497</v>
      </c>
      <c r="DJ363" s="13">
        <f t="shared" si="211"/>
        <v>3.9381840681234492</v>
      </c>
      <c r="DK363" s="13">
        <f t="shared" si="212"/>
        <v>3.9281840681234486</v>
      </c>
      <c r="DL363" s="13">
        <f t="shared" si="213"/>
        <v>3.908184068123449</v>
      </c>
      <c r="DM363" s="13">
        <f t="shared" si="214"/>
        <v>3.8881840681234494</v>
      </c>
      <c r="DN363" s="13">
        <f t="shared" si="215"/>
        <v>3.8781840681234496</v>
      </c>
      <c r="DO363" s="13">
        <f t="shared" si="216"/>
        <v>3.8581840681234492</v>
      </c>
    </row>
    <row r="364" spans="1:119" s="16" customFormat="1" x14ac:dyDescent="0.2">
      <c r="A364" s="12">
        <v>48304</v>
      </c>
      <c r="B364" s="16" t="s">
        <v>73</v>
      </c>
      <c r="C364" s="43">
        <f t="shared" si="217"/>
        <v>2.4373</v>
      </c>
      <c r="D364" s="43">
        <f t="shared" si="111"/>
        <v>2.6583000000000001</v>
      </c>
      <c r="E364" s="43">
        <f t="shared" si="112"/>
        <v>2.9230999999999998</v>
      </c>
      <c r="F364" s="43">
        <f t="shared" si="113"/>
        <v>3.2069999999999999</v>
      </c>
      <c r="G364" s="43">
        <f t="shared" si="114"/>
        <v>3.7984</v>
      </c>
      <c r="H364" s="43">
        <f t="shared" si="115"/>
        <v>2.1181000000000001</v>
      </c>
      <c r="I364" s="43">
        <f t="shared" si="116"/>
        <v>2.2667000000000002</v>
      </c>
      <c r="J364" s="43">
        <f t="shared" si="117"/>
        <v>2.6128</v>
      </c>
      <c r="K364" s="43">
        <f t="shared" si="118"/>
        <v>2.3365</v>
      </c>
      <c r="L364" s="43">
        <f t="shared" si="119"/>
        <v>2.5684</v>
      </c>
      <c r="M364" s="43">
        <f t="shared" si="120"/>
        <v>2.7635999999999998</v>
      </c>
      <c r="N364" s="43">
        <f t="shared" si="121"/>
        <v>2.911</v>
      </c>
      <c r="O364" s="43">
        <f t="shared" si="122"/>
        <v>2.8563000000000001</v>
      </c>
      <c r="P364" s="43">
        <f t="shared" si="123"/>
        <v>3.5651999999999999</v>
      </c>
      <c r="Q364" s="43">
        <f t="shared" si="124"/>
        <v>3.2237</v>
      </c>
      <c r="R364" s="43">
        <f t="shared" si="125"/>
        <v>3.6739999999999999</v>
      </c>
      <c r="S364" s="43">
        <f t="shared" si="126"/>
        <v>3.7595999999999998</v>
      </c>
      <c r="T364" s="43">
        <f t="shared" si="127"/>
        <v>3.7212999999999998</v>
      </c>
      <c r="V364" s="16" t="s">
        <v>74</v>
      </c>
      <c r="W364" s="43">
        <f t="shared" si="218"/>
        <v>1.8431</v>
      </c>
      <c r="X364" s="43">
        <f t="shared" si="128"/>
        <v>3.5958999999999999</v>
      </c>
      <c r="Y364" s="43">
        <f t="shared" si="129"/>
        <v>5.2885</v>
      </c>
      <c r="Z364" s="43">
        <f t="shared" si="130"/>
        <v>7.0862999999999996</v>
      </c>
      <c r="AA364" s="43">
        <f t="shared" si="131"/>
        <v>11.5434</v>
      </c>
      <c r="AB364" s="43">
        <f t="shared" si="132"/>
        <v>1.7777000000000001</v>
      </c>
      <c r="AC364" s="43">
        <f t="shared" si="133"/>
        <v>2.7399</v>
      </c>
      <c r="AD364" s="43">
        <f t="shared" si="134"/>
        <v>4.5983999999999998</v>
      </c>
      <c r="AE364" s="43">
        <f t="shared" si="135"/>
        <v>3.6766999999999999</v>
      </c>
      <c r="AF364" s="43">
        <f t="shared" si="136"/>
        <v>5.4546000000000001</v>
      </c>
      <c r="AG364" s="43">
        <f t="shared" si="137"/>
        <v>6.5403000000000002</v>
      </c>
      <c r="AH364" s="43">
        <f t="shared" si="138"/>
        <v>7.391</v>
      </c>
      <c r="AI364" s="43">
        <f t="shared" si="139"/>
        <v>7.2257999999999996</v>
      </c>
      <c r="AJ364" s="43">
        <f t="shared" si="140"/>
        <v>14.8108</v>
      </c>
      <c r="AK364" s="43">
        <f t="shared" si="141"/>
        <v>10.223599999999999</v>
      </c>
      <c r="AL364" s="43">
        <f t="shared" si="142"/>
        <v>17.293299999999999</v>
      </c>
      <c r="AM364" s="43">
        <f t="shared" si="143"/>
        <v>21.2318</v>
      </c>
      <c r="AN364" s="43">
        <f t="shared" si="144"/>
        <v>25.031400000000001</v>
      </c>
      <c r="AP364" s="16" t="s">
        <v>75</v>
      </c>
      <c r="AR364" s="13">
        <f t="shared" si="219"/>
        <v>2.1524315111203491</v>
      </c>
      <c r="AS364" s="13">
        <f t="shared" si="145"/>
        <v>2.2860797822374037</v>
      </c>
      <c r="AT364" s="13">
        <f t="shared" si="146"/>
        <v>2.433416339372898</v>
      </c>
      <c r="AU364" s="13">
        <f t="shared" si="147"/>
        <v>2.5919742116327957</v>
      </c>
      <c r="AV364" s="13">
        <f t="shared" si="148"/>
        <v>2.6664584691903839</v>
      </c>
      <c r="AW364" s="13">
        <f t="shared" si="149"/>
        <v>2.8432517926413543</v>
      </c>
      <c r="AX364" s="13">
        <f t="shared" si="150"/>
        <v>2.978229506460496</v>
      </c>
      <c r="AY364" s="13">
        <f t="shared" si="151"/>
        <v>3.0886227847207515</v>
      </c>
      <c r="AZ364" s="13">
        <f t="shared" si="152"/>
        <v>3.1990160629810074</v>
      </c>
      <c r="BA364" s="13">
        <f t="shared" si="153"/>
        <v>3.2815000959190792</v>
      </c>
      <c r="BB364" s="13">
        <f t="shared" si="154"/>
        <v>3.3559463812347401</v>
      </c>
      <c r="BC364" s="13">
        <f t="shared" si="155"/>
        <v>3.430392666550401</v>
      </c>
      <c r="BD364" s="13">
        <f t="shared" si="156"/>
        <v>3.5048389518660619</v>
      </c>
      <c r="BE364" s="13">
        <f t="shared" si="157"/>
        <v>3.5734920281973812</v>
      </c>
      <c r="BF364" s="13">
        <f t="shared" si="158"/>
        <v>3.6173188157099694</v>
      </c>
      <c r="BG364" s="13">
        <f t="shared" si="159"/>
        <v>3.661145603222558</v>
      </c>
      <c r="BH364" s="13">
        <f t="shared" si="160"/>
        <v>3.6893595328170625</v>
      </c>
      <c r="BI364" s="13">
        <f t="shared" si="161"/>
        <v>3.711093695569379</v>
      </c>
      <c r="BJ364" s="13">
        <f t="shared" si="162"/>
        <v>3.7328278583216958</v>
      </c>
      <c r="BK364" s="13">
        <f t="shared" si="163"/>
        <v>3.7545620210740127</v>
      </c>
      <c r="BL364" s="13">
        <f t="shared" si="164"/>
        <v>3.7518565375302662</v>
      </c>
      <c r="BM364" s="13">
        <f t="shared" si="165"/>
        <v>3.7417765291083271</v>
      </c>
      <c r="BN364" s="13">
        <f t="shared" si="166"/>
        <v>3.7316965206863881</v>
      </c>
      <c r="BO364" s="13">
        <f t="shared" si="167"/>
        <v>3.7314702531593267</v>
      </c>
      <c r="BQ364" s="16" t="s">
        <v>76</v>
      </c>
      <c r="BR364" s="13">
        <f t="shared" si="220"/>
        <v>2.4470825764491106</v>
      </c>
      <c r="BS364" s="13">
        <f t="shared" si="168"/>
        <v>2.4570825764491104</v>
      </c>
      <c r="BT364" s="13">
        <f t="shared" si="169"/>
        <v>2.5831665563669555</v>
      </c>
      <c r="BU364" s="13">
        <f t="shared" si="170"/>
        <v>2.7215197093229349</v>
      </c>
      <c r="BV364" s="13">
        <f t="shared" si="171"/>
        <v>2.8779654141557365</v>
      </c>
      <c r="BW364" s="13">
        <f t="shared" si="172"/>
        <v>3.0354566859494936</v>
      </c>
      <c r="BX364" s="13">
        <f t="shared" si="173"/>
        <v>3.1933719156747133</v>
      </c>
      <c r="BY364" s="13">
        <f t="shared" si="174"/>
        <v>3.3282362702205472</v>
      </c>
      <c r="BZ364" s="13">
        <f t="shared" si="175"/>
        <v>3.4609234434946488</v>
      </c>
      <c r="CA364" s="13">
        <f t="shared" si="176"/>
        <v>3.5936106167687512</v>
      </c>
      <c r="CB364" s="13">
        <f t="shared" si="177"/>
        <v>3.7262977900428531</v>
      </c>
      <c r="CC364" s="13">
        <f t="shared" si="178"/>
        <v>3.8018411649977017</v>
      </c>
      <c r="CD364" s="13">
        <f t="shared" si="179"/>
        <v>3.8701951413636317</v>
      </c>
      <c r="CE364" s="13">
        <f t="shared" si="180"/>
        <v>3.9313597191406426</v>
      </c>
      <c r="CF364" s="13">
        <f t="shared" si="181"/>
        <v>3.989758105596303</v>
      </c>
      <c r="CG364" s="13">
        <f t="shared" si="182"/>
        <v>4.0420325924913492</v>
      </c>
      <c r="CH364" s="13">
        <f t="shared" si="183"/>
        <v>4.0881831798257808</v>
      </c>
      <c r="CI364" s="13">
        <f t="shared" si="184"/>
        <v>4.1250872960159812</v>
      </c>
      <c r="CJ364" s="13">
        <f t="shared" si="185"/>
        <v>4.1526076294903804</v>
      </c>
      <c r="CK364" s="13">
        <f t="shared" si="186"/>
        <v>4.175709438012726</v>
      </c>
      <c r="CL364" s="13">
        <f t="shared" si="187"/>
        <v>4.194392721583017</v>
      </c>
      <c r="CM364" s="13">
        <f t="shared" si="188"/>
        <v>4.2068921225256579</v>
      </c>
      <c r="CN364" s="13">
        <f t="shared" si="189"/>
        <v>4.2130286892334476</v>
      </c>
      <c r="CO364" s="13">
        <f t="shared" si="190"/>
        <v>4.2128024217063862</v>
      </c>
      <c r="CP364" s="13">
        <f t="shared" si="191"/>
        <v>4.2081840681234493</v>
      </c>
      <c r="CQ364" s="13">
        <f t="shared" si="192"/>
        <v>4.1981840681234495</v>
      </c>
      <c r="CR364" s="13">
        <f t="shared" si="193"/>
        <v>4.1981840681234495</v>
      </c>
      <c r="CS364" s="13">
        <f t="shared" si="194"/>
        <v>4.1881840681234479</v>
      </c>
      <c r="CT364" s="13">
        <f t="shared" si="195"/>
        <v>4.1781840681234481</v>
      </c>
      <c r="CU364" s="13">
        <f t="shared" si="196"/>
        <v>4.1781840681234481</v>
      </c>
      <c r="CV364" s="13">
        <f t="shared" si="197"/>
        <v>4.1581840681234485</v>
      </c>
      <c r="CW364" s="13">
        <f t="shared" si="198"/>
        <v>4.138184068123449</v>
      </c>
      <c r="CX364" s="13">
        <f t="shared" si="199"/>
        <v>4.1281840681234492</v>
      </c>
      <c r="CY364" s="13">
        <f t="shared" si="200"/>
        <v>4.1081840681234496</v>
      </c>
      <c r="CZ364" s="13">
        <f t="shared" si="201"/>
        <v>4.098184068123448</v>
      </c>
      <c r="DA364" s="13">
        <f t="shared" si="202"/>
        <v>4.0881840681234483</v>
      </c>
      <c r="DB364" s="13">
        <f t="shared" si="203"/>
        <v>4.0781840681234485</v>
      </c>
      <c r="DC364" s="13">
        <f t="shared" si="204"/>
        <v>4.0681840681234487</v>
      </c>
      <c r="DD364" s="13">
        <f t="shared" si="205"/>
        <v>4.0581840681234489</v>
      </c>
      <c r="DE364" s="13">
        <f t="shared" si="206"/>
        <v>4.0481840681234491</v>
      </c>
      <c r="DF364" s="13">
        <f t="shared" si="207"/>
        <v>4.0181840681234497</v>
      </c>
      <c r="DG364" s="13">
        <f t="shared" si="208"/>
        <v>3.9981840681234488</v>
      </c>
      <c r="DH364" s="13">
        <f t="shared" si="209"/>
        <v>3.9781840681234493</v>
      </c>
      <c r="DI364" s="13">
        <f t="shared" si="210"/>
        <v>3.9581840681234497</v>
      </c>
      <c r="DJ364" s="13">
        <f t="shared" si="211"/>
        <v>3.9381840681234492</v>
      </c>
      <c r="DK364" s="13">
        <f t="shared" si="212"/>
        <v>3.9281840681234486</v>
      </c>
      <c r="DL364" s="13">
        <f t="shared" si="213"/>
        <v>3.908184068123449</v>
      </c>
      <c r="DM364" s="13">
        <f t="shared" si="214"/>
        <v>3.8881840681234494</v>
      </c>
      <c r="DN364" s="13">
        <f t="shared" si="215"/>
        <v>3.8781840681234496</v>
      </c>
      <c r="DO364" s="13">
        <f t="shared" si="216"/>
        <v>3.8581840681234492</v>
      </c>
    </row>
    <row r="365" spans="1:119" s="16" customFormat="1" x14ac:dyDescent="0.2">
      <c r="A365" s="12">
        <v>48334</v>
      </c>
      <c r="B365" s="16" t="s">
        <v>73</v>
      </c>
      <c r="C365" s="43">
        <f t="shared" si="217"/>
        <v>2.4373</v>
      </c>
      <c r="D365" s="43">
        <f t="shared" si="111"/>
        <v>2.6583000000000001</v>
      </c>
      <c r="E365" s="43">
        <f t="shared" si="112"/>
        <v>2.9230999999999998</v>
      </c>
      <c r="F365" s="43">
        <f t="shared" si="113"/>
        <v>3.2069999999999999</v>
      </c>
      <c r="G365" s="43">
        <f t="shared" si="114"/>
        <v>3.7984</v>
      </c>
      <c r="H365" s="43">
        <f t="shared" si="115"/>
        <v>2.1181000000000001</v>
      </c>
      <c r="I365" s="43">
        <f t="shared" si="116"/>
        <v>2.2667000000000002</v>
      </c>
      <c r="J365" s="43">
        <f t="shared" si="117"/>
        <v>2.6128</v>
      </c>
      <c r="K365" s="43">
        <f t="shared" si="118"/>
        <v>2.3365</v>
      </c>
      <c r="L365" s="43">
        <f t="shared" si="119"/>
        <v>2.5684</v>
      </c>
      <c r="M365" s="43">
        <f t="shared" si="120"/>
        <v>2.7635999999999998</v>
      </c>
      <c r="N365" s="43">
        <f t="shared" si="121"/>
        <v>2.911</v>
      </c>
      <c r="O365" s="43">
        <f t="shared" si="122"/>
        <v>2.8563000000000001</v>
      </c>
      <c r="P365" s="43">
        <f t="shared" si="123"/>
        <v>3.5651999999999999</v>
      </c>
      <c r="Q365" s="43">
        <f t="shared" si="124"/>
        <v>3.2237</v>
      </c>
      <c r="R365" s="43">
        <f t="shared" si="125"/>
        <v>3.6739999999999999</v>
      </c>
      <c r="S365" s="43">
        <f t="shared" si="126"/>
        <v>3.7595999999999998</v>
      </c>
      <c r="T365" s="43">
        <f t="shared" si="127"/>
        <v>3.7212999999999998</v>
      </c>
      <c r="V365" s="16" t="s">
        <v>74</v>
      </c>
      <c r="W365" s="43">
        <f t="shared" si="218"/>
        <v>1.8431</v>
      </c>
      <c r="X365" s="43">
        <f t="shared" si="128"/>
        <v>3.5958999999999999</v>
      </c>
      <c r="Y365" s="43">
        <f t="shared" si="129"/>
        <v>5.2885</v>
      </c>
      <c r="Z365" s="43">
        <f t="shared" si="130"/>
        <v>7.0862999999999996</v>
      </c>
      <c r="AA365" s="43">
        <f t="shared" si="131"/>
        <v>11.5434</v>
      </c>
      <c r="AB365" s="43">
        <f t="shared" si="132"/>
        <v>1.7777000000000001</v>
      </c>
      <c r="AC365" s="43">
        <f t="shared" si="133"/>
        <v>2.7399</v>
      </c>
      <c r="AD365" s="43">
        <f t="shared" si="134"/>
        <v>4.5983999999999998</v>
      </c>
      <c r="AE365" s="43">
        <f t="shared" si="135"/>
        <v>3.6766999999999999</v>
      </c>
      <c r="AF365" s="43">
        <f t="shared" si="136"/>
        <v>5.4546000000000001</v>
      </c>
      <c r="AG365" s="43">
        <f t="shared" si="137"/>
        <v>6.5403000000000002</v>
      </c>
      <c r="AH365" s="43">
        <f t="shared" si="138"/>
        <v>7.391</v>
      </c>
      <c r="AI365" s="43">
        <f t="shared" si="139"/>
        <v>7.2257999999999996</v>
      </c>
      <c r="AJ365" s="43">
        <f t="shared" si="140"/>
        <v>14.8108</v>
      </c>
      <c r="AK365" s="43">
        <f t="shared" si="141"/>
        <v>10.223599999999999</v>
      </c>
      <c r="AL365" s="43">
        <f t="shared" si="142"/>
        <v>17.293299999999999</v>
      </c>
      <c r="AM365" s="43">
        <f t="shared" si="143"/>
        <v>21.2318</v>
      </c>
      <c r="AN365" s="43">
        <f t="shared" si="144"/>
        <v>25.031400000000001</v>
      </c>
      <c r="AP365" s="16" t="s">
        <v>75</v>
      </c>
      <c r="AR365" s="13">
        <f t="shared" si="219"/>
        <v>2.1524315111203491</v>
      </c>
      <c r="AS365" s="13">
        <f t="shared" si="145"/>
        <v>2.2860797822374037</v>
      </c>
      <c r="AT365" s="13">
        <f t="shared" si="146"/>
        <v>2.433416339372898</v>
      </c>
      <c r="AU365" s="13">
        <f t="shared" si="147"/>
        <v>2.5919742116327957</v>
      </c>
      <c r="AV365" s="13">
        <f t="shared" si="148"/>
        <v>2.6664584691903839</v>
      </c>
      <c r="AW365" s="13">
        <f t="shared" si="149"/>
        <v>2.8432517926413543</v>
      </c>
      <c r="AX365" s="13">
        <f t="shared" si="150"/>
        <v>2.978229506460496</v>
      </c>
      <c r="AY365" s="13">
        <f t="shared" si="151"/>
        <v>3.0886227847207515</v>
      </c>
      <c r="AZ365" s="13">
        <f t="shared" si="152"/>
        <v>3.1990160629810074</v>
      </c>
      <c r="BA365" s="13">
        <f t="shared" si="153"/>
        <v>3.2815000959190792</v>
      </c>
      <c r="BB365" s="13">
        <f t="shared" si="154"/>
        <v>3.3559463812347401</v>
      </c>
      <c r="BC365" s="13">
        <f t="shared" si="155"/>
        <v>3.430392666550401</v>
      </c>
      <c r="BD365" s="13">
        <f t="shared" si="156"/>
        <v>3.5048389518660619</v>
      </c>
      <c r="BE365" s="13">
        <f t="shared" si="157"/>
        <v>3.5734920281973812</v>
      </c>
      <c r="BF365" s="13">
        <f t="shared" si="158"/>
        <v>3.6173188157099694</v>
      </c>
      <c r="BG365" s="13">
        <f t="shared" si="159"/>
        <v>3.661145603222558</v>
      </c>
      <c r="BH365" s="13">
        <f t="shared" si="160"/>
        <v>3.6893595328170625</v>
      </c>
      <c r="BI365" s="13">
        <f t="shared" si="161"/>
        <v>3.711093695569379</v>
      </c>
      <c r="BJ365" s="13">
        <f t="shared" si="162"/>
        <v>3.7328278583216958</v>
      </c>
      <c r="BK365" s="13">
        <f t="shared" si="163"/>
        <v>3.7545620210740127</v>
      </c>
      <c r="BL365" s="13">
        <f t="shared" si="164"/>
        <v>3.7518565375302662</v>
      </c>
      <c r="BM365" s="13">
        <f t="shared" si="165"/>
        <v>3.7417765291083271</v>
      </c>
      <c r="BN365" s="13">
        <f t="shared" si="166"/>
        <v>3.7316965206863881</v>
      </c>
      <c r="BO365" s="13">
        <f t="shared" si="167"/>
        <v>3.7314702531593267</v>
      </c>
      <c r="BQ365" s="16" t="s">
        <v>76</v>
      </c>
      <c r="BR365" s="13">
        <f t="shared" si="220"/>
        <v>2.4470825764491106</v>
      </c>
      <c r="BS365" s="13">
        <f t="shared" si="168"/>
        <v>2.4570825764491104</v>
      </c>
      <c r="BT365" s="13">
        <f t="shared" si="169"/>
        <v>2.5831665563669555</v>
      </c>
      <c r="BU365" s="13">
        <f t="shared" si="170"/>
        <v>2.7215197093229349</v>
      </c>
      <c r="BV365" s="13">
        <f t="shared" si="171"/>
        <v>2.8779654141557365</v>
      </c>
      <c r="BW365" s="13">
        <f t="shared" si="172"/>
        <v>3.0354566859494936</v>
      </c>
      <c r="BX365" s="13">
        <f t="shared" si="173"/>
        <v>3.1933719156747133</v>
      </c>
      <c r="BY365" s="13">
        <f t="shared" si="174"/>
        <v>3.3282362702205472</v>
      </c>
      <c r="BZ365" s="13">
        <f t="shared" si="175"/>
        <v>3.4609234434946488</v>
      </c>
      <c r="CA365" s="13">
        <f t="shared" si="176"/>
        <v>3.5936106167687512</v>
      </c>
      <c r="CB365" s="13">
        <f t="shared" si="177"/>
        <v>3.7262977900428531</v>
      </c>
      <c r="CC365" s="13">
        <f t="shared" si="178"/>
        <v>3.8018411649977017</v>
      </c>
      <c r="CD365" s="13">
        <f t="shared" si="179"/>
        <v>3.8701951413636317</v>
      </c>
      <c r="CE365" s="13">
        <f t="shared" si="180"/>
        <v>3.9313597191406426</v>
      </c>
      <c r="CF365" s="13">
        <f t="shared" si="181"/>
        <v>3.989758105596303</v>
      </c>
      <c r="CG365" s="13">
        <f t="shared" si="182"/>
        <v>4.0420325924913492</v>
      </c>
      <c r="CH365" s="13">
        <f t="shared" si="183"/>
        <v>4.0881831798257808</v>
      </c>
      <c r="CI365" s="13">
        <f t="shared" si="184"/>
        <v>4.1250872960159812</v>
      </c>
      <c r="CJ365" s="13">
        <f t="shared" si="185"/>
        <v>4.1526076294903804</v>
      </c>
      <c r="CK365" s="13">
        <f t="shared" si="186"/>
        <v>4.175709438012726</v>
      </c>
      <c r="CL365" s="13">
        <f t="shared" si="187"/>
        <v>4.194392721583017</v>
      </c>
      <c r="CM365" s="13">
        <f t="shared" si="188"/>
        <v>4.2068921225256579</v>
      </c>
      <c r="CN365" s="13">
        <f t="shared" si="189"/>
        <v>4.2130286892334476</v>
      </c>
      <c r="CO365" s="13">
        <f t="shared" si="190"/>
        <v>4.2128024217063862</v>
      </c>
      <c r="CP365" s="13">
        <f t="shared" si="191"/>
        <v>4.2081840681234493</v>
      </c>
      <c r="CQ365" s="13">
        <f t="shared" si="192"/>
        <v>4.1981840681234495</v>
      </c>
      <c r="CR365" s="13">
        <f t="shared" si="193"/>
        <v>4.1981840681234495</v>
      </c>
      <c r="CS365" s="13">
        <f t="shared" si="194"/>
        <v>4.1881840681234479</v>
      </c>
      <c r="CT365" s="13">
        <f t="shared" si="195"/>
        <v>4.1781840681234481</v>
      </c>
      <c r="CU365" s="13">
        <f t="shared" si="196"/>
        <v>4.1781840681234481</v>
      </c>
      <c r="CV365" s="13">
        <f t="shared" si="197"/>
        <v>4.1581840681234485</v>
      </c>
      <c r="CW365" s="13">
        <f t="shared" si="198"/>
        <v>4.138184068123449</v>
      </c>
      <c r="CX365" s="13">
        <f t="shared" si="199"/>
        <v>4.1281840681234492</v>
      </c>
      <c r="CY365" s="13">
        <f t="shared" si="200"/>
        <v>4.1081840681234496</v>
      </c>
      <c r="CZ365" s="13">
        <f t="shared" si="201"/>
        <v>4.098184068123448</v>
      </c>
      <c r="DA365" s="13">
        <f t="shared" si="202"/>
        <v>4.0881840681234483</v>
      </c>
      <c r="DB365" s="13">
        <f t="shared" si="203"/>
        <v>4.0781840681234485</v>
      </c>
      <c r="DC365" s="13">
        <f t="shared" si="204"/>
        <v>4.0681840681234487</v>
      </c>
      <c r="DD365" s="13">
        <f t="shared" si="205"/>
        <v>4.0581840681234489</v>
      </c>
      <c r="DE365" s="13">
        <f t="shared" si="206"/>
        <v>4.0481840681234491</v>
      </c>
      <c r="DF365" s="13">
        <f t="shared" si="207"/>
        <v>4.0181840681234497</v>
      </c>
      <c r="DG365" s="13">
        <f t="shared" si="208"/>
        <v>3.9981840681234488</v>
      </c>
      <c r="DH365" s="13">
        <f t="shared" si="209"/>
        <v>3.9781840681234493</v>
      </c>
      <c r="DI365" s="13">
        <f t="shared" si="210"/>
        <v>3.9581840681234497</v>
      </c>
      <c r="DJ365" s="13">
        <f t="shared" si="211"/>
        <v>3.9381840681234492</v>
      </c>
      <c r="DK365" s="13">
        <f t="shared" si="212"/>
        <v>3.9281840681234486</v>
      </c>
      <c r="DL365" s="13">
        <f t="shared" si="213"/>
        <v>3.908184068123449</v>
      </c>
      <c r="DM365" s="13">
        <f t="shared" si="214"/>
        <v>3.8881840681234494</v>
      </c>
      <c r="DN365" s="13">
        <f t="shared" si="215"/>
        <v>3.8781840681234496</v>
      </c>
      <c r="DO365" s="13">
        <f t="shared" si="216"/>
        <v>3.8581840681234492</v>
      </c>
    </row>
    <row r="366" spans="1:119" s="16" customFormat="1" x14ac:dyDescent="0.2">
      <c r="A366" s="12">
        <v>48365</v>
      </c>
      <c r="B366" s="16" t="s">
        <v>73</v>
      </c>
      <c r="C366" s="43">
        <f t="shared" si="217"/>
        <v>2.4373</v>
      </c>
      <c r="D366" s="43">
        <f t="shared" si="111"/>
        <v>2.6583000000000001</v>
      </c>
      <c r="E366" s="43">
        <f t="shared" si="112"/>
        <v>2.9230999999999998</v>
      </c>
      <c r="F366" s="43">
        <f t="shared" si="113"/>
        <v>3.2069999999999999</v>
      </c>
      <c r="G366" s="43">
        <f t="shared" si="114"/>
        <v>3.7984</v>
      </c>
      <c r="H366" s="43">
        <f t="shared" si="115"/>
        <v>2.1181000000000001</v>
      </c>
      <c r="I366" s="43">
        <f t="shared" si="116"/>
        <v>2.2667000000000002</v>
      </c>
      <c r="J366" s="43">
        <f t="shared" si="117"/>
        <v>2.6128</v>
      </c>
      <c r="K366" s="43">
        <f t="shared" si="118"/>
        <v>2.3365</v>
      </c>
      <c r="L366" s="43">
        <f t="shared" si="119"/>
        <v>2.5684</v>
      </c>
      <c r="M366" s="43">
        <f t="shared" si="120"/>
        <v>2.7635999999999998</v>
      </c>
      <c r="N366" s="43">
        <f t="shared" si="121"/>
        <v>2.911</v>
      </c>
      <c r="O366" s="43">
        <f t="shared" si="122"/>
        <v>2.8563000000000001</v>
      </c>
      <c r="P366" s="43">
        <f t="shared" si="123"/>
        <v>3.5651999999999999</v>
      </c>
      <c r="Q366" s="43">
        <f t="shared" si="124"/>
        <v>3.2237</v>
      </c>
      <c r="R366" s="43">
        <f t="shared" si="125"/>
        <v>3.6739999999999999</v>
      </c>
      <c r="S366" s="43">
        <f t="shared" si="126"/>
        <v>3.7595999999999998</v>
      </c>
      <c r="T366" s="43">
        <f t="shared" si="127"/>
        <v>3.7212999999999998</v>
      </c>
      <c r="V366" s="16" t="s">
        <v>74</v>
      </c>
      <c r="W366" s="43">
        <f t="shared" si="218"/>
        <v>1.8431</v>
      </c>
      <c r="X366" s="43">
        <f t="shared" si="128"/>
        <v>3.5958999999999999</v>
      </c>
      <c r="Y366" s="43">
        <f t="shared" si="129"/>
        <v>5.2885</v>
      </c>
      <c r="Z366" s="43">
        <f t="shared" si="130"/>
        <v>7.0862999999999996</v>
      </c>
      <c r="AA366" s="43">
        <f t="shared" si="131"/>
        <v>11.5434</v>
      </c>
      <c r="AB366" s="43">
        <f t="shared" si="132"/>
        <v>1.7777000000000001</v>
      </c>
      <c r="AC366" s="43">
        <f t="shared" si="133"/>
        <v>2.7399</v>
      </c>
      <c r="AD366" s="43">
        <f t="shared" si="134"/>
        <v>4.5983999999999998</v>
      </c>
      <c r="AE366" s="43">
        <f t="shared" si="135"/>
        <v>3.6766999999999999</v>
      </c>
      <c r="AF366" s="43">
        <f t="shared" si="136"/>
        <v>5.4546000000000001</v>
      </c>
      <c r="AG366" s="43">
        <f t="shared" si="137"/>
        <v>6.5403000000000002</v>
      </c>
      <c r="AH366" s="43">
        <f t="shared" si="138"/>
        <v>7.391</v>
      </c>
      <c r="AI366" s="43">
        <f t="shared" si="139"/>
        <v>7.2257999999999996</v>
      </c>
      <c r="AJ366" s="43">
        <f t="shared" si="140"/>
        <v>14.8108</v>
      </c>
      <c r="AK366" s="43">
        <f t="shared" si="141"/>
        <v>10.223599999999999</v>
      </c>
      <c r="AL366" s="43">
        <f t="shared" si="142"/>
        <v>17.293299999999999</v>
      </c>
      <c r="AM366" s="43">
        <f t="shared" si="143"/>
        <v>21.2318</v>
      </c>
      <c r="AN366" s="43">
        <f t="shared" si="144"/>
        <v>25.031400000000001</v>
      </c>
      <c r="AP366" s="16" t="s">
        <v>75</v>
      </c>
      <c r="AR366" s="13">
        <f t="shared" si="219"/>
        <v>2.1524315111203491</v>
      </c>
      <c r="AS366" s="13">
        <f t="shared" si="145"/>
        <v>2.2860797822374037</v>
      </c>
      <c r="AT366" s="13">
        <f t="shared" si="146"/>
        <v>2.433416339372898</v>
      </c>
      <c r="AU366" s="13">
        <f t="shared" si="147"/>
        <v>2.5919742116327957</v>
      </c>
      <c r="AV366" s="13">
        <f t="shared" si="148"/>
        <v>2.6664584691903839</v>
      </c>
      <c r="AW366" s="13">
        <f t="shared" si="149"/>
        <v>2.8432517926413543</v>
      </c>
      <c r="AX366" s="13">
        <f t="shared" si="150"/>
        <v>2.978229506460496</v>
      </c>
      <c r="AY366" s="13">
        <f t="shared" si="151"/>
        <v>3.0886227847207515</v>
      </c>
      <c r="AZ366" s="13">
        <f t="shared" si="152"/>
        <v>3.1990160629810074</v>
      </c>
      <c r="BA366" s="13">
        <f t="shared" si="153"/>
        <v>3.2815000959190792</v>
      </c>
      <c r="BB366" s="13">
        <f t="shared" si="154"/>
        <v>3.3559463812347401</v>
      </c>
      <c r="BC366" s="13">
        <f t="shared" si="155"/>
        <v>3.430392666550401</v>
      </c>
      <c r="BD366" s="13">
        <f t="shared" si="156"/>
        <v>3.5048389518660619</v>
      </c>
      <c r="BE366" s="13">
        <f t="shared" si="157"/>
        <v>3.5734920281973812</v>
      </c>
      <c r="BF366" s="13">
        <f t="shared" si="158"/>
        <v>3.6173188157099694</v>
      </c>
      <c r="BG366" s="13">
        <f t="shared" si="159"/>
        <v>3.661145603222558</v>
      </c>
      <c r="BH366" s="13">
        <f t="shared" si="160"/>
        <v>3.6893595328170625</v>
      </c>
      <c r="BI366" s="13">
        <f t="shared" si="161"/>
        <v>3.711093695569379</v>
      </c>
      <c r="BJ366" s="13">
        <f t="shared" si="162"/>
        <v>3.7328278583216958</v>
      </c>
      <c r="BK366" s="13">
        <f t="shared" si="163"/>
        <v>3.7545620210740127</v>
      </c>
      <c r="BL366" s="13">
        <f t="shared" si="164"/>
        <v>3.7518565375302662</v>
      </c>
      <c r="BM366" s="13">
        <f t="shared" si="165"/>
        <v>3.7417765291083271</v>
      </c>
      <c r="BN366" s="13">
        <f t="shared" si="166"/>
        <v>3.7316965206863881</v>
      </c>
      <c r="BO366" s="13">
        <f t="shared" si="167"/>
        <v>3.7314702531593267</v>
      </c>
      <c r="BQ366" s="16" t="s">
        <v>76</v>
      </c>
      <c r="BR366" s="13">
        <f t="shared" si="220"/>
        <v>2.4470825764491106</v>
      </c>
      <c r="BS366" s="13">
        <f t="shared" si="168"/>
        <v>2.4570825764491104</v>
      </c>
      <c r="BT366" s="13">
        <f t="shared" si="169"/>
        <v>2.5831665563669555</v>
      </c>
      <c r="BU366" s="13">
        <f t="shared" si="170"/>
        <v>2.7215197093229349</v>
      </c>
      <c r="BV366" s="13">
        <f t="shared" si="171"/>
        <v>2.8779654141557365</v>
      </c>
      <c r="BW366" s="13">
        <f t="shared" si="172"/>
        <v>3.0354566859494936</v>
      </c>
      <c r="BX366" s="13">
        <f t="shared" si="173"/>
        <v>3.1933719156747133</v>
      </c>
      <c r="BY366" s="13">
        <f t="shared" si="174"/>
        <v>3.3282362702205472</v>
      </c>
      <c r="BZ366" s="13">
        <f t="shared" si="175"/>
        <v>3.4609234434946488</v>
      </c>
      <c r="CA366" s="13">
        <f t="shared" si="176"/>
        <v>3.5936106167687512</v>
      </c>
      <c r="CB366" s="13">
        <f t="shared" si="177"/>
        <v>3.7262977900428531</v>
      </c>
      <c r="CC366" s="13">
        <f t="shared" si="178"/>
        <v>3.8018411649977017</v>
      </c>
      <c r="CD366" s="13">
        <f t="shared" si="179"/>
        <v>3.8701951413636317</v>
      </c>
      <c r="CE366" s="13">
        <f t="shared" si="180"/>
        <v>3.9313597191406426</v>
      </c>
      <c r="CF366" s="13">
        <f t="shared" si="181"/>
        <v>3.989758105596303</v>
      </c>
      <c r="CG366" s="13">
        <f t="shared" si="182"/>
        <v>4.0420325924913492</v>
      </c>
      <c r="CH366" s="13">
        <f t="shared" si="183"/>
        <v>4.0881831798257808</v>
      </c>
      <c r="CI366" s="13">
        <f t="shared" si="184"/>
        <v>4.1250872960159812</v>
      </c>
      <c r="CJ366" s="13">
        <f t="shared" si="185"/>
        <v>4.1526076294903804</v>
      </c>
      <c r="CK366" s="13">
        <f t="shared" si="186"/>
        <v>4.175709438012726</v>
      </c>
      <c r="CL366" s="13">
        <f t="shared" si="187"/>
        <v>4.194392721583017</v>
      </c>
      <c r="CM366" s="13">
        <f t="shared" si="188"/>
        <v>4.2068921225256579</v>
      </c>
      <c r="CN366" s="13">
        <f t="shared" si="189"/>
        <v>4.2130286892334476</v>
      </c>
      <c r="CO366" s="13">
        <f t="shared" si="190"/>
        <v>4.2128024217063862</v>
      </c>
      <c r="CP366" s="13">
        <f t="shared" si="191"/>
        <v>4.2081840681234493</v>
      </c>
      <c r="CQ366" s="13">
        <f t="shared" si="192"/>
        <v>4.1981840681234495</v>
      </c>
      <c r="CR366" s="13">
        <f t="shared" si="193"/>
        <v>4.1981840681234495</v>
      </c>
      <c r="CS366" s="13">
        <f t="shared" si="194"/>
        <v>4.1881840681234479</v>
      </c>
      <c r="CT366" s="13">
        <f t="shared" si="195"/>
        <v>4.1781840681234481</v>
      </c>
      <c r="CU366" s="13">
        <f t="shared" si="196"/>
        <v>4.1781840681234481</v>
      </c>
      <c r="CV366" s="13">
        <f t="shared" si="197"/>
        <v>4.1581840681234485</v>
      </c>
      <c r="CW366" s="13">
        <f t="shared" si="198"/>
        <v>4.138184068123449</v>
      </c>
      <c r="CX366" s="13">
        <f t="shared" si="199"/>
        <v>4.1281840681234492</v>
      </c>
      <c r="CY366" s="13">
        <f t="shared" si="200"/>
        <v>4.1081840681234496</v>
      </c>
      <c r="CZ366" s="13">
        <f t="shared" si="201"/>
        <v>4.098184068123448</v>
      </c>
      <c r="DA366" s="13">
        <f t="shared" si="202"/>
        <v>4.0881840681234483</v>
      </c>
      <c r="DB366" s="13">
        <f t="shared" si="203"/>
        <v>4.0781840681234485</v>
      </c>
      <c r="DC366" s="13">
        <f t="shared" si="204"/>
        <v>4.0681840681234487</v>
      </c>
      <c r="DD366" s="13">
        <f t="shared" si="205"/>
        <v>4.0581840681234489</v>
      </c>
      <c r="DE366" s="13">
        <f t="shared" si="206"/>
        <v>4.0481840681234491</v>
      </c>
      <c r="DF366" s="13">
        <f t="shared" si="207"/>
        <v>4.0181840681234497</v>
      </c>
      <c r="DG366" s="13">
        <f t="shared" si="208"/>
        <v>3.9981840681234488</v>
      </c>
      <c r="DH366" s="13">
        <f t="shared" si="209"/>
        <v>3.9781840681234493</v>
      </c>
      <c r="DI366" s="13">
        <f t="shared" si="210"/>
        <v>3.9581840681234497</v>
      </c>
      <c r="DJ366" s="13">
        <f t="shared" si="211"/>
        <v>3.9381840681234492</v>
      </c>
      <c r="DK366" s="13">
        <f t="shared" si="212"/>
        <v>3.9281840681234486</v>
      </c>
      <c r="DL366" s="13">
        <f t="shared" si="213"/>
        <v>3.908184068123449</v>
      </c>
      <c r="DM366" s="13">
        <f t="shared" si="214"/>
        <v>3.8881840681234494</v>
      </c>
      <c r="DN366" s="13">
        <f t="shared" si="215"/>
        <v>3.8781840681234496</v>
      </c>
      <c r="DO366" s="13">
        <f t="shared" si="216"/>
        <v>3.8581840681234492</v>
      </c>
    </row>
    <row r="367" spans="1:119" s="16" customFormat="1" x14ac:dyDescent="0.2">
      <c r="A367" s="12">
        <v>48395</v>
      </c>
      <c r="B367" s="16" t="s">
        <v>73</v>
      </c>
      <c r="C367" s="43">
        <f t="shared" si="217"/>
        <v>2.4373</v>
      </c>
      <c r="D367" s="43">
        <f t="shared" si="111"/>
        <v>2.6583000000000001</v>
      </c>
      <c r="E367" s="43">
        <f t="shared" si="112"/>
        <v>2.9230999999999998</v>
      </c>
      <c r="F367" s="43">
        <f t="shared" si="113"/>
        <v>3.2069999999999999</v>
      </c>
      <c r="G367" s="43">
        <f t="shared" si="114"/>
        <v>3.7984</v>
      </c>
      <c r="H367" s="43">
        <f t="shared" si="115"/>
        <v>2.1181000000000001</v>
      </c>
      <c r="I367" s="43">
        <f t="shared" si="116"/>
        <v>2.2667000000000002</v>
      </c>
      <c r="J367" s="43">
        <f t="shared" si="117"/>
        <v>2.6128</v>
      </c>
      <c r="K367" s="43">
        <f t="shared" si="118"/>
        <v>2.3365</v>
      </c>
      <c r="L367" s="43">
        <f t="shared" si="119"/>
        <v>2.5684</v>
      </c>
      <c r="M367" s="43">
        <f t="shared" si="120"/>
        <v>2.7635999999999998</v>
      </c>
      <c r="N367" s="43">
        <f t="shared" si="121"/>
        <v>2.911</v>
      </c>
      <c r="O367" s="43">
        <f t="shared" si="122"/>
        <v>2.8563000000000001</v>
      </c>
      <c r="P367" s="43">
        <f t="shared" si="123"/>
        <v>3.5651999999999999</v>
      </c>
      <c r="Q367" s="43">
        <f t="shared" si="124"/>
        <v>3.2237</v>
      </c>
      <c r="R367" s="43">
        <f t="shared" si="125"/>
        <v>3.6739999999999999</v>
      </c>
      <c r="S367" s="43">
        <f t="shared" si="126"/>
        <v>3.7595999999999998</v>
      </c>
      <c r="T367" s="43">
        <f t="shared" si="127"/>
        <v>3.7212999999999998</v>
      </c>
      <c r="V367" s="16" t="s">
        <v>74</v>
      </c>
      <c r="W367" s="43">
        <f t="shared" si="218"/>
        <v>1.8431</v>
      </c>
      <c r="X367" s="43">
        <f t="shared" si="128"/>
        <v>3.5958999999999999</v>
      </c>
      <c r="Y367" s="43">
        <f t="shared" si="129"/>
        <v>5.2885</v>
      </c>
      <c r="Z367" s="43">
        <f t="shared" si="130"/>
        <v>7.0862999999999996</v>
      </c>
      <c r="AA367" s="43">
        <f t="shared" si="131"/>
        <v>11.5434</v>
      </c>
      <c r="AB367" s="43">
        <f t="shared" si="132"/>
        <v>1.7777000000000001</v>
      </c>
      <c r="AC367" s="43">
        <f t="shared" si="133"/>
        <v>2.7399</v>
      </c>
      <c r="AD367" s="43">
        <f t="shared" si="134"/>
        <v>4.5983999999999998</v>
      </c>
      <c r="AE367" s="43">
        <f t="shared" si="135"/>
        <v>3.6766999999999999</v>
      </c>
      <c r="AF367" s="43">
        <f t="shared" si="136"/>
        <v>5.4546000000000001</v>
      </c>
      <c r="AG367" s="43">
        <f t="shared" si="137"/>
        <v>6.5403000000000002</v>
      </c>
      <c r="AH367" s="43">
        <f t="shared" si="138"/>
        <v>7.391</v>
      </c>
      <c r="AI367" s="43">
        <f t="shared" si="139"/>
        <v>7.2257999999999996</v>
      </c>
      <c r="AJ367" s="43">
        <f t="shared" si="140"/>
        <v>14.8108</v>
      </c>
      <c r="AK367" s="43">
        <f t="shared" si="141"/>
        <v>10.223599999999999</v>
      </c>
      <c r="AL367" s="43">
        <f t="shared" si="142"/>
        <v>17.293299999999999</v>
      </c>
      <c r="AM367" s="43">
        <f t="shared" si="143"/>
        <v>21.2318</v>
      </c>
      <c r="AN367" s="43">
        <f t="shared" si="144"/>
        <v>25.031400000000001</v>
      </c>
      <c r="AP367" s="16" t="s">
        <v>75</v>
      </c>
      <c r="AR367" s="13">
        <f t="shared" si="219"/>
        <v>2.1524315111203491</v>
      </c>
      <c r="AS367" s="13">
        <f t="shared" si="145"/>
        <v>2.2860797822374037</v>
      </c>
      <c r="AT367" s="13">
        <f t="shared" si="146"/>
        <v>2.433416339372898</v>
      </c>
      <c r="AU367" s="13">
        <f t="shared" si="147"/>
        <v>2.5919742116327957</v>
      </c>
      <c r="AV367" s="13">
        <f t="shared" si="148"/>
        <v>2.6664584691903839</v>
      </c>
      <c r="AW367" s="13">
        <f t="shared" si="149"/>
        <v>2.8432517926413543</v>
      </c>
      <c r="AX367" s="13">
        <f t="shared" si="150"/>
        <v>2.978229506460496</v>
      </c>
      <c r="AY367" s="13">
        <f t="shared" si="151"/>
        <v>3.0886227847207515</v>
      </c>
      <c r="AZ367" s="13">
        <f t="shared" si="152"/>
        <v>3.1990160629810074</v>
      </c>
      <c r="BA367" s="13">
        <f t="shared" si="153"/>
        <v>3.2815000959190792</v>
      </c>
      <c r="BB367" s="13">
        <f t="shared" si="154"/>
        <v>3.3559463812347401</v>
      </c>
      <c r="BC367" s="13">
        <f t="shared" si="155"/>
        <v>3.430392666550401</v>
      </c>
      <c r="BD367" s="13">
        <f t="shared" si="156"/>
        <v>3.5048389518660619</v>
      </c>
      <c r="BE367" s="13">
        <f t="shared" si="157"/>
        <v>3.5734920281973812</v>
      </c>
      <c r="BF367" s="13">
        <f t="shared" si="158"/>
        <v>3.6173188157099694</v>
      </c>
      <c r="BG367" s="13">
        <f t="shared" si="159"/>
        <v>3.661145603222558</v>
      </c>
      <c r="BH367" s="13">
        <f t="shared" si="160"/>
        <v>3.6893595328170625</v>
      </c>
      <c r="BI367" s="13">
        <f t="shared" si="161"/>
        <v>3.711093695569379</v>
      </c>
      <c r="BJ367" s="13">
        <f t="shared" si="162"/>
        <v>3.7328278583216958</v>
      </c>
      <c r="BK367" s="13">
        <f t="shared" si="163"/>
        <v>3.7545620210740127</v>
      </c>
      <c r="BL367" s="13">
        <f t="shared" si="164"/>
        <v>3.7518565375302662</v>
      </c>
      <c r="BM367" s="13">
        <f t="shared" si="165"/>
        <v>3.7417765291083271</v>
      </c>
      <c r="BN367" s="13">
        <f t="shared" si="166"/>
        <v>3.7316965206863881</v>
      </c>
      <c r="BO367" s="13">
        <f t="shared" si="167"/>
        <v>3.7314702531593267</v>
      </c>
      <c r="BQ367" s="16" t="s">
        <v>76</v>
      </c>
      <c r="BR367" s="13">
        <f t="shared" si="220"/>
        <v>2.4470825764491106</v>
      </c>
      <c r="BS367" s="13">
        <f t="shared" si="168"/>
        <v>2.4570825764491104</v>
      </c>
      <c r="BT367" s="13">
        <f t="shared" si="169"/>
        <v>2.5831665563669555</v>
      </c>
      <c r="BU367" s="13">
        <f t="shared" si="170"/>
        <v>2.7215197093229349</v>
      </c>
      <c r="BV367" s="13">
        <f t="shared" si="171"/>
        <v>2.8779654141557365</v>
      </c>
      <c r="BW367" s="13">
        <f t="shared" si="172"/>
        <v>3.0354566859494936</v>
      </c>
      <c r="BX367" s="13">
        <f t="shared" si="173"/>
        <v>3.1933719156747133</v>
      </c>
      <c r="BY367" s="13">
        <f t="shared" si="174"/>
        <v>3.3282362702205472</v>
      </c>
      <c r="BZ367" s="13">
        <f t="shared" si="175"/>
        <v>3.4609234434946488</v>
      </c>
      <c r="CA367" s="13">
        <f t="shared" si="176"/>
        <v>3.5936106167687512</v>
      </c>
      <c r="CB367" s="13">
        <f t="shared" si="177"/>
        <v>3.7262977900428531</v>
      </c>
      <c r="CC367" s="13">
        <f t="shared" si="178"/>
        <v>3.8018411649977017</v>
      </c>
      <c r="CD367" s="13">
        <f t="shared" si="179"/>
        <v>3.8701951413636317</v>
      </c>
      <c r="CE367" s="13">
        <f t="shared" si="180"/>
        <v>3.9313597191406426</v>
      </c>
      <c r="CF367" s="13">
        <f t="shared" si="181"/>
        <v>3.989758105596303</v>
      </c>
      <c r="CG367" s="13">
        <f t="shared" si="182"/>
        <v>4.0420325924913492</v>
      </c>
      <c r="CH367" s="13">
        <f t="shared" si="183"/>
        <v>4.0881831798257808</v>
      </c>
      <c r="CI367" s="13">
        <f t="shared" si="184"/>
        <v>4.1250872960159812</v>
      </c>
      <c r="CJ367" s="13">
        <f t="shared" si="185"/>
        <v>4.1526076294903804</v>
      </c>
      <c r="CK367" s="13">
        <f t="shared" si="186"/>
        <v>4.175709438012726</v>
      </c>
      <c r="CL367" s="13">
        <f t="shared" si="187"/>
        <v>4.194392721583017</v>
      </c>
      <c r="CM367" s="13">
        <f t="shared" si="188"/>
        <v>4.2068921225256579</v>
      </c>
      <c r="CN367" s="13">
        <f t="shared" si="189"/>
        <v>4.2130286892334476</v>
      </c>
      <c r="CO367" s="13">
        <f t="shared" si="190"/>
        <v>4.2128024217063862</v>
      </c>
      <c r="CP367" s="13">
        <f t="shared" si="191"/>
        <v>4.2081840681234493</v>
      </c>
      <c r="CQ367" s="13">
        <f t="shared" si="192"/>
        <v>4.1981840681234495</v>
      </c>
      <c r="CR367" s="13">
        <f t="shared" si="193"/>
        <v>4.1981840681234495</v>
      </c>
      <c r="CS367" s="13">
        <f t="shared" si="194"/>
        <v>4.1881840681234479</v>
      </c>
      <c r="CT367" s="13">
        <f t="shared" si="195"/>
        <v>4.1781840681234481</v>
      </c>
      <c r="CU367" s="13">
        <f t="shared" si="196"/>
        <v>4.1781840681234481</v>
      </c>
      <c r="CV367" s="13">
        <f t="shared" si="197"/>
        <v>4.1581840681234485</v>
      </c>
      <c r="CW367" s="13">
        <f t="shared" si="198"/>
        <v>4.138184068123449</v>
      </c>
      <c r="CX367" s="13">
        <f t="shared" si="199"/>
        <v>4.1281840681234492</v>
      </c>
      <c r="CY367" s="13">
        <f t="shared" si="200"/>
        <v>4.1081840681234496</v>
      </c>
      <c r="CZ367" s="13">
        <f t="shared" si="201"/>
        <v>4.098184068123448</v>
      </c>
      <c r="DA367" s="13">
        <f t="shared" si="202"/>
        <v>4.0881840681234483</v>
      </c>
      <c r="DB367" s="13">
        <f t="shared" si="203"/>
        <v>4.0781840681234485</v>
      </c>
      <c r="DC367" s="13">
        <f t="shared" si="204"/>
        <v>4.0681840681234487</v>
      </c>
      <c r="DD367" s="13">
        <f t="shared" si="205"/>
        <v>4.0581840681234489</v>
      </c>
      <c r="DE367" s="13">
        <f t="shared" si="206"/>
        <v>4.0481840681234491</v>
      </c>
      <c r="DF367" s="13">
        <f t="shared" si="207"/>
        <v>4.0181840681234497</v>
      </c>
      <c r="DG367" s="13">
        <f t="shared" si="208"/>
        <v>3.9981840681234488</v>
      </c>
      <c r="DH367" s="13">
        <f t="shared" si="209"/>
        <v>3.9781840681234493</v>
      </c>
      <c r="DI367" s="13">
        <f t="shared" si="210"/>
        <v>3.9581840681234497</v>
      </c>
      <c r="DJ367" s="13">
        <f t="shared" si="211"/>
        <v>3.9381840681234492</v>
      </c>
      <c r="DK367" s="13">
        <f t="shared" si="212"/>
        <v>3.9281840681234486</v>
      </c>
      <c r="DL367" s="13">
        <f t="shared" si="213"/>
        <v>3.908184068123449</v>
      </c>
      <c r="DM367" s="13">
        <f t="shared" si="214"/>
        <v>3.8881840681234494</v>
      </c>
      <c r="DN367" s="13">
        <f t="shared" si="215"/>
        <v>3.8781840681234496</v>
      </c>
      <c r="DO367" s="13">
        <f t="shared" si="216"/>
        <v>3.8581840681234492</v>
      </c>
    </row>
    <row r="368" spans="1:119" s="16" customFormat="1" x14ac:dyDescent="0.2">
      <c r="A368" s="12">
        <v>48426</v>
      </c>
      <c r="B368" s="16" t="s">
        <v>73</v>
      </c>
      <c r="C368" s="43">
        <f t="shared" si="217"/>
        <v>2.4373</v>
      </c>
      <c r="D368" s="43">
        <f t="shared" si="111"/>
        <v>2.6583000000000001</v>
      </c>
      <c r="E368" s="43">
        <f t="shared" si="112"/>
        <v>2.9230999999999998</v>
      </c>
      <c r="F368" s="43">
        <f t="shared" si="113"/>
        <v>3.2069999999999999</v>
      </c>
      <c r="G368" s="43">
        <f t="shared" si="114"/>
        <v>3.7984</v>
      </c>
      <c r="H368" s="43">
        <f t="shared" si="115"/>
        <v>2.1181000000000001</v>
      </c>
      <c r="I368" s="43">
        <f t="shared" si="116"/>
        <v>2.2667000000000002</v>
      </c>
      <c r="J368" s="43">
        <f t="shared" si="117"/>
        <v>2.6128</v>
      </c>
      <c r="K368" s="43">
        <f t="shared" si="118"/>
        <v>2.3365</v>
      </c>
      <c r="L368" s="43">
        <f t="shared" si="119"/>
        <v>2.5684</v>
      </c>
      <c r="M368" s="43">
        <f t="shared" si="120"/>
        <v>2.7635999999999998</v>
      </c>
      <c r="N368" s="43">
        <f t="shared" si="121"/>
        <v>2.911</v>
      </c>
      <c r="O368" s="43">
        <f t="shared" si="122"/>
        <v>2.8563000000000001</v>
      </c>
      <c r="P368" s="43">
        <f t="shared" si="123"/>
        <v>3.5651999999999999</v>
      </c>
      <c r="Q368" s="43">
        <f t="shared" si="124"/>
        <v>3.2237</v>
      </c>
      <c r="R368" s="43">
        <f t="shared" si="125"/>
        <v>3.6739999999999999</v>
      </c>
      <c r="S368" s="43">
        <f t="shared" si="126"/>
        <v>3.7595999999999998</v>
      </c>
      <c r="T368" s="43">
        <f t="shared" si="127"/>
        <v>3.7212999999999998</v>
      </c>
      <c r="V368" s="16" t="s">
        <v>74</v>
      </c>
      <c r="W368" s="43">
        <f t="shared" si="218"/>
        <v>1.8431</v>
      </c>
      <c r="X368" s="43">
        <f t="shared" si="128"/>
        <v>3.5958999999999999</v>
      </c>
      <c r="Y368" s="43">
        <f t="shared" si="129"/>
        <v>5.2885</v>
      </c>
      <c r="Z368" s="43">
        <f t="shared" si="130"/>
        <v>7.0862999999999996</v>
      </c>
      <c r="AA368" s="43">
        <f t="shared" si="131"/>
        <v>11.5434</v>
      </c>
      <c r="AB368" s="43">
        <f t="shared" si="132"/>
        <v>1.7777000000000001</v>
      </c>
      <c r="AC368" s="43">
        <f t="shared" si="133"/>
        <v>2.7399</v>
      </c>
      <c r="AD368" s="43">
        <f t="shared" si="134"/>
        <v>4.5983999999999998</v>
      </c>
      <c r="AE368" s="43">
        <f t="shared" si="135"/>
        <v>3.6766999999999999</v>
      </c>
      <c r="AF368" s="43">
        <f t="shared" si="136"/>
        <v>5.4546000000000001</v>
      </c>
      <c r="AG368" s="43">
        <f t="shared" si="137"/>
        <v>6.5403000000000002</v>
      </c>
      <c r="AH368" s="43">
        <f t="shared" si="138"/>
        <v>7.391</v>
      </c>
      <c r="AI368" s="43">
        <f t="shared" si="139"/>
        <v>7.2257999999999996</v>
      </c>
      <c r="AJ368" s="43">
        <f t="shared" si="140"/>
        <v>14.8108</v>
      </c>
      <c r="AK368" s="43">
        <f t="shared" si="141"/>
        <v>10.223599999999999</v>
      </c>
      <c r="AL368" s="43">
        <f t="shared" si="142"/>
        <v>17.293299999999999</v>
      </c>
      <c r="AM368" s="43">
        <f t="shared" si="143"/>
        <v>21.2318</v>
      </c>
      <c r="AN368" s="43">
        <f t="shared" si="144"/>
        <v>25.031400000000001</v>
      </c>
      <c r="AP368" s="16" t="s">
        <v>75</v>
      </c>
      <c r="AR368" s="13">
        <f t="shared" si="219"/>
        <v>2.1524315111203491</v>
      </c>
      <c r="AS368" s="13">
        <f t="shared" si="145"/>
        <v>2.2860797822374037</v>
      </c>
      <c r="AT368" s="13">
        <f t="shared" si="146"/>
        <v>2.433416339372898</v>
      </c>
      <c r="AU368" s="13">
        <f t="shared" si="147"/>
        <v>2.5919742116327957</v>
      </c>
      <c r="AV368" s="13">
        <f t="shared" si="148"/>
        <v>2.6664584691903839</v>
      </c>
      <c r="AW368" s="13">
        <f t="shared" si="149"/>
        <v>2.8432517926413543</v>
      </c>
      <c r="AX368" s="13">
        <f t="shared" si="150"/>
        <v>2.978229506460496</v>
      </c>
      <c r="AY368" s="13">
        <f t="shared" si="151"/>
        <v>3.0886227847207515</v>
      </c>
      <c r="AZ368" s="13">
        <f t="shared" si="152"/>
        <v>3.1990160629810074</v>
      </c>
      <c r="BA368" s="13">
        <f t="shared" si="153"/>
        <v>3.2815000959190792</v>
      </c>
      <c r="BB368" s="13">
        <f t="shared" si="154"/>
        <v>3.3559463812347401</v>
      </c>
      <c r="BC368" s="13">
        <f t="shared" si="155"/>
        <v>3.430392666550401</v>
      </c>
      <c r="BD368" s="13">
        <f t="shared" si="156"/>
        <v>3.5048389518660619</v>
      </c>
      <c r="BE368" s="13">
        <f t="shared" si="157"/>
        <v>3.5734920281973812</v>
      </c>
      <c r="BF368" s="13">
        <f t="shared" si="158"/>
        <v>3.6173188157099694</v>
      </c>
      <c r="BG368" s="13">
        <f t="shared" si="159"/>
        <v>3.661145603222558</v>
      </c>
      <c r="BH368" s="13">
        <f t="shared" si="160"/>
        <v>3.6893595328170625</v>
      </c>
      <c r="BI368" s="13">
        <f t="shared" si="161"/>
        <v>3.711093695569379</v>
      </c>
      <c r="BJ368" s="13">
        <f t="shared" si="162"/>
        <v>3.7328278583216958</v>
      </c>
      <c r="BK368" s="13">
        <f t="shared" si="163"/>
        <v>3.7545620210740127</v>
      </c>
      <c r="BL368" s="13">
        <f t="shared" si="164"/>
        <v>3.7518565375302662</v>
      </c>
      <c r="BM368" s="13">
        <f t="shared" si="165"/>
        <v>3.7417765291083271</v>
      </c>
      <c r="BN368" s="13">
        <f t="shared" si="166"/>
        <v>3.7316965206863881</v>
      </c>
      <c r="BO368" s="13">
        <f t="shared" si="167"/>
        <v>3.7314702531593267</v>
      </c>
      <c r="BQ368" s="16" t="s">
        <v>76</v>
      </c>
      <c r="BR368" s="13">
        <f t="shared" si="220"/>
        <v>2.4470825764491106</v>
      </c>
      <c r="BS368" s="13">
        <f t="shared" si="168"/>
        <v>2.4570825764491104</v>
      </c>
      <c r="BT368" s="13">
        <f t="shared" si="169"/>
        <v>2.5831665563669555</v>
      </c>
      <c r="BU368" s="13">
        <f t="shared" si="170"/>
        <v>2.7215197093229349</v>
      </c>
      <c r="BV368" s="13">
        <f t="shared" si="171"/>
        <v>2.8779654141557365</v>
      </c>
      <c r="BW368" s="13">
        <f t="shared" si="172"/>
        <v>3.0354566859494936</v>
      </c>
      <c r="BX368" s="13">
        <f t="shared" si="173"/>
        <v>3.1933719156747133</v>
      </c>
      <c r="BY368" s="13">
        <f t="shared" si="174"/>
        <v>3.3282362702205472</v>
      </c>
      <c r="BZ368" s="13">
        <f t="shared" si="175"/>
        <v>3.4609234434946488</v>
      </c>
      <c r="CA368" s="13">
        <f t="shared" si="176"/>
        <v>3.5936106167687512</v>
      </c>
      <c r="CB368" s="13">
        <f t="shared" si="177"/>
        <v>3.7262977900428531</v>
      </c>
      <c r="CC368" s="13">
        <f t="shared" si="178"/>
        <v>3.8018411649977017</v>
      </c>
      <c r="CD368" s="13">
        <f t="shared" si="179"/>
        <v>3.8701951413636317</v>
      </c>
      <c r="CE368" s="13">
        <f t="shared" si="180"/>
        <v>3.9313597191406426</v>
      </c>
      <c r="CF368" s="13">
        <f t="shared" si="181"/>
        <v>3.989758105596303</v>
      </c>
      <c r="CG368" s="13">
        <f t="shared" si="182"/>
        <v>4.0420325924913492</v>
      </c>
      <c r="CH368" s="13">
        <f t="shared" si="183"/>
        <v>4.0881831798257808</v>
      </c>
      <c r="CI368" s="13">
        <f t="shared" si="184"/>
        <v>4.1250872960159812</v>
      </c>
      <c r="CJ368" s="13">
        <f t="shared" si="185"/>
        <v>4.1526076294903804</v>
      </c>
      <c r="CK368" s="13">
        <f t="shared" si="186"/>
        <v>4.175709438012726</v>
      </c>
      <c r="CL368" s="13">
        <f t="shared" si="187"/>
        <v>4.194392721583017</v>
      </c>
      <c r="CM368" s="13">
        <f t="shared" si="188"/>
        <v>4.2068921225256579</v>
      </c>
      <c r="CN368" s="13">
        <f t="shared" si="189"/>
        <v>4.2130286892334476</v>
      </c>
      <c r="CO368" s="13">
        <f t="shared" si="190"/>
        <v>4.2128024217063862</v>
      </c>
      <c r="CP368" s="13">
        <f t="shared" si="191"/>
        <v>4.2081840681234493</v>
      </c>
      <c r="CQ368" s="13">
        <f t="shared" si="192"/>
        <v>4.1981840681234495</v>
      </c>
      <c r="CR368" s="13">
        <f t="shared" si="193"/>
        <v>4.1981840681234495</v>
      </c>
      <c r="CS368" s="13">
        <f t="shared" si="194"/>
        <v>4.1881840681234479</v>
      </c>
      <c r="CT368" s="13">
        <f t="shared" si="195"/>
        <v>4.1781840681234481</v>
      </c>
      <c r="CU368" s="13">
        <f t="shared" si="196"/>
        <v>4.1781840681234481</v>
      </c>
      <c r="CV368" s="13">
        <f t="shared" si="197"/>
        <v>4.1581840681234485</v>
      </c>
      <c r="CW368" s="13">
        <f t="shared" si="198"/>
        <v>4.138184068123449</v>
      </c>
      <c r="CX368" s="13">
        <f t="shared" si="199"/>
        <v>4.1281840681234492</v>
      </c>
      <c r="CY368" s="13">
        <f t="shared" si="200"/>
        <v>4.1081840681234496</v>
      </c>
      <c r="CZ368" s="13">
        <f t="shared" si="201"/>
        <v>4.098184068123448</v>
      </c>
      <c r="DA368" s="13">
        <f t="shared" si="202"/>
        <v>4.0881840681234483</v>
      </c>
      <c r="DB368" s="13">
        <f t="shared" si="203"/>
        <v>4.0781840681234485</v>
      </c>
      <c r="DC368" s="13">
        <f t="shared" si="204"/>
        <v>4.0681840681234487</v>
      </c>
      <c r="DD368" s="13">
        <f t="shared" si="205"/>
        <v>4.0581840681234489</v>
      </c>
      <c r="DE368" s="13">
        <f t="shared" si="206"/>
        <v>4.0481840681234491</v>
      </c>
      <c r="DF368" s="13">
        <f t="shared" si="207"/>
        <v>4.0181840681234497</v>
      </c>
      <c r="DG368" s="13">
        <f t="shared" si="208"/>
        <v>3.9981840681234488</v>
      </c>
      <c r="DH368" s="13">
        <f t="shared" si="209"/>
        <v>3.9781840681234493</v>
      </c>
      <c r="DI368" s="13">
        <f t="shared" si="210"/>
        <v>3.9581840681234497</v>
      </c>
      <c r="DJ368" s="13">
        <f t="shared" si="211"/>
        <v>3.9381840681234492</v>
      </c>
      <c r="DK368" s="13">
        <f t="shared" si="212"/>
        <v>3.9281840681234486</v>
      </c>
      <c r="DL368" s="13">
        <f t="shared" si="213"/>
        <v>3.908184068123449</v>
      </c>
      <c r="DM368" s="13">
        <f t="shared" si="214"/>
        <v>3.8881840681234494</v>
      </c>
      <c r="DN368" s="13">
        <f t="shared" si="215"/>
        <v>3.8781840681234496</v>
      </c>
      <c r="DO368" s="13">
        <f t="shared" si="216"/>
        <v>3.8581840681234492</v>
      </c>
    </row>
    <row r="369" spans="1:119" s="16" customFormat="1" x14ac:dyDescent="0.2">
      <c r="A369" s="12">
        <v>48457</v>
      </c>
      <c r="B369" s="16" t="s">
        <v>73</v>
      </c>
      <c r="C369" s="43">
        <f t="shared" si="217"/>
        <v>2.4373</v>
      </c>
      <c r="D369" s="43">
        <f t="shared" si="111"/>
        <v>2.6583000000000001</v>
      </c>
      <c r="E369" s="43">
        <f t="shared" si="112"/>
        <v>2.9230999999999998</v>
      </c>
      <c r="F369" s="43">
        <f t="shared" si="113"/>
        <v>3.2069999999999999</v>
      </c>
      <c r="G369" s="43">
        <f t="shared" si="114"/>
        <v>3.7984</v>
      </c>
      <c r="H369" s="43">
        <f t="shared" si="115"/>
        <v>2.1181000000000001</v>
      </c>
      <c r="I369" s="43">
        <f t="shared" si="116"/>
        <v>2.2667000000000002</v>
      </c>
      <c r="J369" s="43">
        <f t="shared" si="117"/>
        <v>2.6128</v>
      </c>
      <c r="K369" s="43">
        <f t="shared" si="118"/>
        <v>2.3365</v>
      </c>
      <c r="L369" s="43">
        <f t="shared" si="119"/>
        <v>2.5684</v>
      </c>
      <c r="M369" s="43">
        <f t="shared" si="120"/>
        <v>2.7635999999999998</v>
      </c>
      <c r="N369" s="43">
        <f t="shared" si="121"/>
        <v>2.911</v>
      </c>
      <c r="O369" s="43">
        <f t="shared" si="122"/>
        <v>2.8563000000000001</v>
      </c>
      <c r="P369" s="43">
        <f t="shared" si="123"/>
        <v>3.5651999999999999</v>
      </c>
      <c r="Q369" s="43">
        <f t="shared" si="124"/>
        <v>3.2237</v>
      </c>
      <c r="R369" s="43">
        <f t="shared" si="125"/>
        <v>3.6739999999999999</v>
      </c>
      <c r="S369" s="43">
        <f t="shared" si="126"/>
        <v>3.7595999999999998</v>
      </c>
      <c r="T369" s="43">
        <f t="shared" si="127"/>
        <v>3.7212999999999998</v>
      </c>
      <c r="V369" s="16" t="s">
        <v>74</v>
      </c>
      <c r="W369" s="43">
        <f t="shared" si="218"/>
        <v>1.8431</v>
      </c>
      <c r="X369" s="43">
        <f t="shared" si="128"/>
        <v>3.5958999999999999</v>
      </c>
      <c r="Y369" s="43">
        <f t="shared" si="129"/>
        <v>5.2885</v>
      </c>
      <c r="Z369" s="43">
        <f t="shared" si="130"/>
        <v>7.0862999999999996</v>
      </c>
      <c r="AA369" s="43">
        <f t="shared" si="131"/>
        <v>11.5434</v>
      </c>
      <c r="AB369" s="43">
        <f t="shared" si="132"/>
        <v>1.7777000000000001</v>
      </c>
      <c r="AC369" s="43">
        <f t="shared" si="133"/>
        <v>2.7399</v>
      </c>
      <c r="AD369" s="43">
        <f t="shared" si="134"/>
        <v>4.5983999999999998</v>
      </c>
      <c r="AE369" s="43">
        <f t="shared" si="135"/>
        <v>3.6766999999999999</v>
      </c>
      <c r="AF369" s="43">
        <f t="shared" si="136"/>
        <v>5.4546000000000001</v>
      </c>
      <c r="AG369" s="43">
        <f t="shared" si="137"/>
        <v>6.5403000000000002</v>
      </c>
      <c r="AH369" s="43">
        <f t="shared" si="138"/>
        <v>7.391</v>
      </c>
      <c r="AI369" s="43">
        <f t="shared" si="139"/>
        <v>7.2257999999999996</v>
      </c>
      <c r="AJ369" s="43">
        <f t="shared" si="140"/>
        <v>14.8108</v>
      </c>
      <c r="AK369" s="43">
        <f t="shared" si="141"/>
        <v>10.223599999999999</v>
      </c>
      <c r="AL369" s="43">
        <f t="shared" si="142"/>
        <v>17.293299999999999</v>
      </c>
      <c r="AM369" s="43">
        <f t="shared" si="143"/>
        <v>21.2318</v>
      </c>
      <c r="AN369" s="43">
        <f t="shared" si="144"/>
        <v>25.031400000000001</v>
      </c>
      <c r="AP369" s="16" t="s">
        <v>75</v>
      </c>
      <c r="AR369" s="13">
        <f t="shared" si="219"/>
        <v>2.1524315111203491</v>
      </c>
      <c r="AS369" s="13">
        <f t="shared" si="145"/>
        <v>2.2860797822374037</v>
      </c>
      <c r="AT369" s="13">
        <f t="shared" si="146"/>
        <v>2.433416339372898</v>
      </c>
      <c r="AU369" s="13">
        <f t="shared" si="147"/>
        <v>2.5919742116327957</v>
      </c>
      <c r="AV369" s="13">
        <f t="shared" si="148"/>
        <v>2.6664584691903839</v>
      </c>
      <c r="AW369" s="13">
        <f t="shared" si="149"/>
        <v>2.8432517926413543</v>
      </c>
      <c r="AX369" s="13">
        <f t="shared" si="150"/>
        <v>2.978229506460496</v>
      </c>
      <c r="AY369" s="13">
        <f t="shared" si="151"/>
        <v>3.0886227847207515</v>
      </c>
      <c r="AZ369" s="13">
        <f t="shared" si="152"/>
        <v>3.1990160629810074</v>
      </c>
      <c r="BA369" s="13">
        <f t="shared" si="153"/>
        <v>3.2815000959190792</v>
      </c>
      <c r="BB369" s="13">
        <f t="shared" si="154"/>
        <v>3.3559463812347401</v>
      </c>
      <c r="BC369" s="13">
        <f t="shared" si="155"/>
        <v>3.430392666550401</v>
      </c>
      <c r="BD369" s="13">
        <f t="shared" si="156"/>
        <v>3.5048389518660619</v>
      </c>
      <c r="BE369" s="13">
        <f t="shared" si="157"/>
        <v>3.5734920281973812</v>
      </c>
      <c r="BF369" s="13">
        <f t="shared" si="158"/>
        <v>3.6173188157099694</v>
      </c>
      <c r="BG369" s="13">
        <f t="shared" si="159"/>
        <v>3.661145603222558</v>
      </c>
      <c r="BH369" s="13">
        <f t="shared" si="160"/>
        <v>3.6893595328170625</v>
      </c>
      <c r="BI369" s="13">
        <f t="shared" si="161"/>
        <v>3.711093695569379</v>
      </c>
      <c r="BJ369" s="13">
        <f t="shared" si="162"/>
        <v>3.7328278583216958</v>
      </c>
      <c r="BK369" s="13">
        <f t="shared" si="163"/>
        <v>3.7545620210740127</v>
      </c>
      <c r="BL369" s="13">
        <f t="shared" si="164"/>
        <v>3.7518565375302662</v>
      </c>
      <c r="BM369" s="13">
        <f t="shared" si="165"/>
        <v>3.7417765291083271</v>
      </c>
      <c r="BN369" s="13">
        <f t="shared" si="166"/>
        <v>3.7316965206863881</v>
      </c>
      <c r="BO369" s="13">
        <f t="shared" si="167"/>
        <v>3.7314702531593267</v>
      </c>
      <c r="BQ369" s="16" t="s">
        <v>76</v>
      </c>
      <c r="BR369" s="13">
        <f t="shared" si="220"/>
        <v>2.4470825764491106</v>
      </c>
      <c r="BS369" s="13">
        <f t="shared" si="168"/>
        <v>2.4570825764491104</v>
      </c>
      <c r="BT369" s="13">
        <f t="shared" si="169"/>
        <v>2.5831665563669555</v>
      </c>
      <c r="BU369" s="13">
        <f t="shared" si="170"/>
        <v>2.7215197093229349</v>
      </c>
      <c r="BV369" s="13">
        <f t="shared" si="171"/>
        <v>2.8779654141557365</v>
      </c>
      <c r="BW369" s="13">
        <f t="shared" si="172"/>
        <v>3.0354566859494936</v>
      </c>
      <c r="BX369" s="13">
        <f t="shared" si="173"/>
        <v>3.1933719156747133</v>
      </c>
      <c r="BY369" s="13">
        <f t="shared" si="174"/>
        <v>3.3282362702205472</v>
      </c>
      <c r="BZ369" s="13">
        <f t="shared" si="175"/>
        <v>3.4609234434946488</v>
      </c>
      <c r="CA369" s="13">
        <f t="shared" si="176"/>
        <v>3.5936106167687512</v>
      </c>
      <c r="CB369" s="13">
        <f t="shared" si="177"/>
        <v>3.7262977900428531</v>
      </c>
      <c r="CC369" s="13">
        <f t="shared" si="178"/>
        <v>3.8018411649977017</v>
      </c>
      <c r="CD369" s="13">
        <f t="shared" si="179"/>
        <v>3.8701951413636317</v>
      </c>
      <c r="CE369" s="13">
        <f t="shared" si="180"/>
        <v>3.9313597191406426</v>
      </c>
      <c r="CF369" s="13">
        <f t="shared" si="181"/>
        <v>3.989758105596303</v>
      </c>
      <c r="CG369" s="13">
        <f t="shared" si="182"/>
        <v>4.0420325924913492</v>
      </c>
      <c r="CH369" s="13">
        <f t="shared" si="183"/>
        <v>4.0881831798257808</v>
      </c>
      <c r="CI369" s="13">
        <f t="shared" si="184"/>
        <v>4.1250872960159812</v>
      </c>
      <c r="CJ369" s="13">
        <f t="shared" si="185"/>
        <v>4.1526076294903804</v>
      </c>
      <c r="CK369" s="13">
        <f t="shared" si="186"/>
        <v>4.175709438012726</v>
      </c>
      <c r="CL369" s="13">
        <f t="shared" si="187"/>
        <v>4.194392721583017</v>
      </c>
      <c r="CM369" s="13">
        <f t="shared" si="188"/>
        <v>4.2068921225256579</v>
      </c>
      <c r="CN369" s="13">
        <f t="shared" si="189"/>
        <v>4.2130286892334476</v>
      </c>
      <c r="CO369" s="13">
        <f t="shared" si="190"/>
        <v>4.2128024217063862</v>
      </c>
      <c r="CP369" s="13">
        <f t="shared" si="191"/>
        <v>4.2081840681234493</v>
      </c>
      <c r="CQ369" s="13">
        <f t="shared" si="192"/>
        <v>4.1981840681234495</v>
      </c>
      <c r="CR369" s="13">
        <f t="shared" si="193"/>
        <v>4.1981840681234495</v>
      </c>
      <c r="CS369" s="13">
        <f t="shared" si="194"/>
        <v>4.1881840681234479</v>
      </c>
      <c r="CT369" s="13">
        <f t="shared" si="195"/>
        <v>4.1781840681234481</v>
      </c>
      <c r="CU369" s="13">
        <f t="shared" si="196"/>
        <v>4.1781840681234481</v>
      </c>
      <c r="CV369" s="13">
        <f t="shared" si="197"/>
        <v>4.1581840681234485</v>
      </c>
      <c r="CW369" s="13">
        <f t="shared" si="198"/>
        <v>4.138184068123449</v>
      </c>
      <c r="CX369" s="13">
        <f t="shared" si="199"/>
        <v>4.1281840681234492</v>
      </c>
      <c r="CY369" s="13">
        <f t="shared" si="200"/>
        <v>4.1081840681234496</v>
      </c>
      <c r="CZ369" s="13">
        <f t="shared" si="201"/>
        <v>4.098184068123448</v>
      </c>
      <c r="DA369" s="13">
        <f t="shared" si="202"/>
        <v>4.0881840681234483</v>
      </c>
      <c r="DB369" s="13">
        <f t="shared" si="203"/>
        <v>4.0781840681234485</v>
      </c>
      <c r="DC369" s="13">
        <f t="shared" si="204"/>
        <v>4.0681840681234487</v>
      </c>
      <c r="DD369" s="13">
        <f t="shared" si="205"/>
        <v>4.0581840681234489</v>
      </c>
      <c r="DE369" s="13">
        <f t="shared" si="206"/>
        <v>4.0481840681234491</v>
      </c>
      <c r="DF369" s="13">
        <f t="shared" si="207"/>
        <v>4.0181840681234497</v>
      </c>
      <c r="DG369" s="13">
        <f t="shared" si="208"/>
        <v>3.9981840681234488</v>
      </c>
      <c r="DH369" s="13">
        <f t="shared" si="209"/>
        <v>3.9781840681234493</v>
      </c>
      <c r="DI369" s="13">
        <f t="shared" si="210"/>
        <v>3.9581840681234497</v>
      </c>
      <c r="DJ369" s="13">
        <f t="shared" si="211"/>
        <v>3.9381840681234492</v>
      </c>
      <c r="DK369" s="13">
        <f t="shared" si="212"/>
        <v>3.9281840681234486</v>
      </c>
      <c r="DL369" s="13">
        <f t="shared" si="213"/>
        <v>3.908184068123449</v>
      </c>
      <c r="DM369" s="13">
        <f t="shared" si="214"/>
        <v>3.8881840681234494</v>
      </c>
      <c r="DN369" s="13">
        <f t="shared" si="215"/>
        <v>3.8781840681234496</v>
      </c>
      <c r="DO369" s="13">
        <f t="shared" si="216"/>
        <v>3.8581840681234492</v>
      </c>
    </row>
    <row r="370" spans="1:119" s="16" customFormat="1" x14ac:dyDescent="0.2">
      <c r="A370" s="12">
        <v>48487</v>
      </c>
      <c r="B370" s="16" t="s">
        <v>73</v>
      </c>
      <c r="C370" s="43">
        <f t="shared" si="217"/>
        <v>2.4373</v>
      </c>
      <c r="D370" s="43">
        <f t="shared" si="111"/>
        <v>2.6583000000000001</v>
      </c>
      <c r="E370" s="43">
        <f t="shared" si="112"/>
        <v>2.9230999999999998</v>
      </c>
      <c r="F370" s="43">
        <f t="shared" si="113"/>
        <v>3.2069999999999999</v>
      </c>
      <c r="G370" s="43">
        <f t="shared" si="114"/>
        <v>3.7984</v>
      </c>
      <c r="H370" s="43">
        <f t="shared" si="115"/>
        <v>2.1181000000000001</v>
      </c>
      <c r="I370" s="43">
        <f t="shared" si="116"/>
        <v>2.2667000000000002</v>
      </c>
      <c r="J370" s="43">
        <f t="shared" si="117"/>
        <v>2.6128</v>
      </c>
      <c r="K370" s="43">
        <f t="shared" si="118"/>
        <v>2.3365</v>
      </c>
      <c r="L370" s="43">
        <f t="shared" si="119"/>
        <v>2.5684</v>
      </c>
      <c r="M370" s="43">
        <f t="shared" si="120"/>
        <v>2.7635999999999998</v>
      </c>
      <c r="N370" s="43">
        <f t="shared" si="121"/>
        <v>2.911</v>
      </c>
      <c r="O370" s="43">
        <f t="shared" si="122"/>
        <v>2.8563000000000001</v>
      </c>
      <c r="P370" s="43">
        <f t="shared" si="123"/>
        <v>3.5651999999999999</v>
      </c>
      <c r="Q370" s="43">
        <f t="shared" si="124"/>
        <v>3.2237</v>
      </c>
      <c r="R370" s="43">
        <f t="shared" si="125"/>
        <v>3.6739999999999999</v>
      </c>
      <c r="S370" s="43">
        <f t="shared" si="126"/>
        <v>3.7595999999999998</v>
      </c>
      <c r="T370" s="43">
        <f t="shared" si="127"/>
        <v>3.7212999999999998</v>
      </c>
      <c r="V370" s="16" t="s">
        <v>74</v>
      </c>
      <c r="W370" s="43">
        <f t="shared" si="218"/>
        <v>1.8431</v>
      </c>
      <c r="X370" s="43">
        <f t="shared" si="128"/>
        <v>3.5958999999999999</v>
      </c>
      <c r="Y370" s="43">
        <f t="shared" si="129"/>
        <v>5.2885</v>
      </c>
      <c r="Z370" s="43">
        <f t="shared" si="130"/>
        <v>7.0862999999999996</v>
      </c>
      <c r="AA370" s="43">
        <f t="shared" si="131"/>
        <v>11.5434</v>
      </c>
      <c r="AB370" s="43">
        <f t="shared" si="132"/>
        <v>1.7777000000000001</v>
      </c>
      <c r="AC370" s="43">
        <f t="shared" si="133"/>
        <v>2.7399</v>
      </c>
      <c r="AD370" s="43">
        <f t="shared" si="134"/>
        <v>4.5983999999999998</v>
      </c>
      <c r="AE370" s="43">
        <f t="shared" si="135"/>
        <v>3.6766999999999999</v>
      </c>
      <c r="AF370" s="43">
        <f t="shared" si="136"/>
        <v>5.4546000000000001</v>
      </c>
      <c r="AG370" s="43">
        <f t="shared" si="137"/>
        <v>6.5403000000000002</v>
      </c>
      <c r="AH370" s="43">
        <f t="shared" si="138"/>
        <v>7.391</v>
      </c>
      <c r="AI370" s="43">
        <f t="shared" si="139"/>
        <v>7.2257999999999996</v>
      </c>
      <c r="AJ370" s="43">
        <f t="shared" si="140"/>
        <v>14.8108</v>
      </c>
      <c r="AK370" s="43">
        <f t="shared" si="141"/>
        <v>10.223599999999999</v>
      </c>
      <c r="AL370" s="43">
        <f t="shared" si="142"/>
        <v>17.293299999999999</v>
      </c>
      <c r="AM370" s="43">
        <f t="shared" si="143"/>
        <v>21.2318</v>
      </c>
      <c r="AN370" s="43">
        <f t="shared" si="144"/>
        <v>25.031400000000001</v>
      </c>
      <c r="AP370" s="16" t="s">
        <v>75</v>
      </c>
      <c r="AR370" s="13">
        <f t="shared" si="219"/>
        <v>2.1524315111203491</v>
      </c>
      <c r="AS370" s="13">
        <f t="shared" si="145"/>
        <v>2.2860797822374037</v>
      </c>
      <c r="AT370" s="13">
        <f t="shared" si="146"/>
        <v>2.433416339372898</v>
      </c>
      <c r="AU370" s="13">
        <f t="shared" si="147"/>
        <v>2.5919742116327957</v>
      </c>
      <c r="AV370" s="13">
        <f t="shared" si="148"/>
        <v>2.6664584691903839</v>
      </c>
      <c r="AW370" s="13">
        <f t="shared" si="149"/>
        <v>2.8432517926413543</v>
      </c>
      <c r="AX370" s="13">
        <f t="shared" si="150"/>
        <v>2.978229506460496</v>
      </c>
      <c r="AY370" s="13">
        <f t="shared" si="151"/>
        <v>3.0886227847207515</v>
      </c>
      <c r="AZ370" s="13">
        <f t="shared" si="152"/>
        <v>3.1990160629810074</v>
      </c>
      <c r="BA370" s="13">
        <f t="shared" si="153"/>
        <v>3.2815000959190792</v>
      </c>
      <c r="BB370" s="13">
        <f t="shared" si="154"/>
        <v>3.3559463812347401</v>
      </c>
      <c r="BC370" s="13">
        <f t="shared" si="155"/>
        <v>3.430392666550401</v>
      </c>
      <c r="BD370" s="13">
        <f t="shared" si="156"/>
        <v>3.5048389518660619</v>
      </c>
      <c r="BE370" s="13">
        <f t="shared" si="157"/>
        <v>3.5734920281973812</v>
      </c>
      <c r="BF370" s="13">
        <f t="shared" si="158"/>
        <v>3.6173188157099694</v>
      </c>
      <c r="BG370" s="13">
        <f t="shared" si="159"/>
        <v>3.661145603222558</v>
      </c>
      <c r="BH370" s="13">
        <f t="shared" si="160"/>
        <v>3.6893595328170625</v>
      </c>
      <c r="BI370" s="13">
        <f t="shared" si="161"/>
        <v>3.711093695569379</v>
      </c>
      <c r="BJ370" s="13">
        <f t="shared" si="162"/>
        <v>3.7328278583216958</v>
      </c>
      <c r="BK370" s="13">
        <f t="shared" si="163"/>
        <v>3.7545620210740127</v>
      </c>
      <c r="BL370" s="13">
        <f t="shared" si="164"/>
        <v>3.7518565375302662</v>
      </c>
      <c r="BM370" s="13">
        <f t="shared" si="165"/>
        <v>3.7417765291083271</v>
      </c>
      <c r="BN370" s="13">
        <f t="shared" si="166"/>
        <v>3.7316965206863881</v>
      </c>
      <c r="BO370" s="13">
        <f t="shared" si="167"/>
        <v>3.7314702531593267</v>
      </c>
      <c r="BQ370" s="16" t="s">
        <v>76</v>
      </c>
      <c r="BR370" s="13">
        <f t="shared" si="220"/>
        <v>2.4470825764491106</v>
      </c>
      <c r="BS370" s="13">
        <f t="shared" si="168"/>
        <v>2.4570825764491104</v>
      </c>
      <c r="BT370" s="13">
        <f t="shared" si="169"/>
        <v>2.5831665563669555</v>
      </c>
      <c r="BU370" s="13">
        <f t="shared" si="170"/>
        <v>2.7215197093229349</v>
      </c>
      <c r="BV370" s="13">
        <f t="shared" si="171"/>
        <v>2.8779654141557365</v>
      </c>
      <c r="BW370" s="13">
        <f t="shared" si="172"/>
        <v>3.0354566859494936</v>
      </c>
      <c r="BX370" s="13">
        <f t="shared" si="173"/>
        <v>3.1933719156747133</v>
      </c>
      <c r="BY370" s="13">
        <f t="shared" si="174"/>
        <v>3.3282362702205472</v>
      </c>
      <c r="BZ370" s="13">
        <f t="shared" si="175"/>
        <v>3.4609234434946488</v>
      </c>
      <c r="CA370" s="13">
        <f t="shared" si="176"/>
        <v>3.5936106167687512</v>
      </c>
      <c r="CB370" s="13">
        <f t="shared" si="177"/>
        <v>3.7262977900428531</v>
      </c>
      <c r="CC370" s="13">
        <f t="shared" si="178"/>
        <v>3.8018411649977017</v>
      </c>
      <c r="CD370" s="13">
        <f t="shared" si="179"/>
        <v>3.8701951413636317</v>
      </c>
      <c r="CE370" s="13">
        <f t="shared" si="180"/>
        <v>3.9313597191406426</v>
      </c>
      <c r="CF370" s="13">
        <f t="shared" si="181"/>
        <v>3.989758105596303</v>
      </c>
      <c r="CG370" s="13">
        <f t="shared" si="182"/>
        <v>4.0420325924913492</v>
      </c>
      <c r="CH370" s="13">
        <f t="shared" si="183"/>
        <v>4.0881831798257808</v>
      </c>
      <c r="CI370" s="13">
        <f t="shared" si="184"/>
        <v>4.1250872960159812</v>
      </c>
      <c r="CJ370" s="13">
        <f t="shared" si="185"/>
        <v>4.1526076294903804</v>
      </c>
      <c r="CK370" s="13">
        <f t="shared" si="186"/>
        <v>4.175709438012726</v>
      </c>
      <c r="CL370" s="13">
        <f t="shared" si="187"/>
        <v>4.194392721583017</v>
      </c>
      <c r="CM370" s="13">
        <f t="shared" si="188"/>
        <v>4.2068921225256579</v>
      </c>
      <c r="CN370" s="13">
        <f t="shared" si="189"/>
        <v>4.2130286892334476</v>
      </c>
      <c r="CO370" s="13">
        <f t="shared" si="190"/>
        <v>4.2128024217063862</v>
      </c>
      <c r="CP370" s="13">
        <f t="shared" si="191"/>
        <v>4.2081840681234493</v>
      </c>
      <c r="CQ370" s="13">
        <f t="shared" si="192"/>
        <v>4.1981840681234495</v>
      </c>
      <c r="CR370" s="13">
        <f t="shared" si="193"/>
        <v>4.1981840681234495</v>
      </c>
      <c r="CS370" s="13">
        <f t="shared" si="194"/>
        <v>4.1881840681234479</v>
      </c>
      <c r="CT370" s="13">
        <f t="shared" si="195"/>
        <v>4.1781840681234481</v>
      </c>
      <c r="CU370" s="13">
        <f t="shared" si="196"/>
        <v>4.1781840681234481</v>
      </c>
      <c r="CV370" s="13">
        <f t="shared" si="197"/>
        <v>4.1581840681234485</v>
      </c>
      <c r="CW370" s="13">
        <f t="shared" si="198"/>
        <v>4.138184068123449</v>
      </c>
      <c r="CX370" s="13">
        <f t="shared" si="199"/>
        <v>4.1281840681234492</v>
      </c>
      <c r="CY370" s="13">
        <f t="shared" si="200"/>
        <v>4.1081840681234496</v>
      </c>
      <c r="CZ370" s="13">
        <f t="shared" si="201"/>
        <v>4.098184068123448</v>
      </c>
      <c r="DA370" s="13">
        <f t="shared" si="202"/>
        <v>4.0881840681234483</v>
      </c>
      <c r="DB370" s="13">
        <f t="shared" si="203"/>
        <v>4.0781840681234485</v>
      </c>
      <c r="DC370" s="13">
        <f t="shared" si="204"/>
        <v>4.0681840681234487</v>
      </c>
      <c r="DD370" s="13">
        <f t="shared" si="205"/>
        <v>4.0581840681234489</v>
      </c>
      <c r="DE370" s="13">
        <f t="shared" si="206"/>
        <v>4.0481840681234491</v>
      </c>
      <c r="DF370" s="13">
        <f t="shared" si="207"/>
        <v>4.0181840681234497</v>
      </c>
      <c r="DG370" s="13">
        <f t="shared" si="208"/>
        <v>3.9981840681234488</v>
      </c>
      <c r="DH370" s="13">
        <f t="shared" si="209"/>
        <v>3.9781840681234493</v>
      </c>
      <c r="DI370" s="13">
        <f t="shared" si="210"/>
        <v>3.9581840681234497</v>
      </c>
      <c r="DJ370" s="13">
        <f t="shared" si="211"/>
        <v>3.9381840681234492</v>
      </c>
      <c r="DK370" s="13">
        <f t="shared" si="212"/>
        <v>3.9281840681234486</v>
      </c>
      <c r="DL370" s="13">
        <f t="shared" si="213"/>
        <v>3.908184068123449</v>
      </c>
      <c r="DM370" s="13">
        <f t="shared" si="214"/>
        <v>3.8881840681234494</v>
      </c>
      <c r="DN370" s="13">
        <f t="shared" si="215"/>
        <v>3.8781840681234496</v>
      </c>
      <c r="DO370" s="13">
        <f t="shared" si="216"/>
        <v>3.8581840681234492</v>
      </c>
    </row>
    <row r="371" spans="1:119" s="16" customFormat="1" x14ac:dyDescent="0.2">
      <c r="A371" s="12">
        <v>48518</v>
      </c>
      <c r="B371" s="16" t="s">
        <v>73</v>
      </c>
      <c r="C371" s="43">
        <f t="shared" si="217"/>
        <v>2.4373</v>
      </c>
      <c r="D371" s="43">
        <f t="shared" si="111"/>
        <v>2.6583000000000001</v>
      </c>
      <c r="E371" s="43">
        <f t="shared" si="112"/>
        <v>2.9230999999999998</v>
      </c>
      <c r="F371" s="43">
        <f t="shared" si="113"/>
        <v>3.2069999999999999</v>
      </c>
      <c r="G371" s="43">
        <f t="shared" si="114"/>
        <v>3.7984</v>
      </c>
      <c r="H371" s="43">
        <f t="shared" si="115"/>
        <v>2.1181000000000001</v>
      </c>
      <c r="I371" s="43">
        <f t="shared" si="116"/>
        <v>2.2667000000000002</v>
      </c>
      <c r="J371" s="43">
        <f t="shared" si="117"/>
        <v>2.6128</v>
      </c>
      <c r="K371" s="43">
        <f t="shared" si="118"/>
        <v>2.3365</v>
      </c>
      <c r="L371" s="43">
        <f t="shared" si="119"/>
        <v>2.5684</v>
      </c>
      <c r="M371" s="43">
        <f t="shared" si="120"/>
        <v>2.7635999999999998</v>
      </c>
      <c r="N371" s="43">
        <f t="shared" si="121"/>
        <v>2.911</v>
      </c>
      <c r="O371" s="43">
        <f t="shared" si="122"/>
        <v>2.8563000000000001</v>
      </c>
      <c r="P371" s="43">
        <f t="shared" si="123"/>
        <v>3.5651999999999999</v>
      </c>
      <c r="Q371" s="43">
        <f t="shared" si="124"/>
        <v>3.2237</v>
      </c>
      <c r="R371" s="43">
        <f t="shared" si="125"/>
        <v>3.6739999999999999</v>
      </c>
      <c r="S371" s="43">
        <f t="shared" si="126"/>
        <v>3.7595999999999998</v>
      </c>
      <c r="T371" s="43">
        <f t="shared" si="127"/>
        <v>3.7212999999999998</v>
      </c>
      <c r="V371" s="16" t="s">
        <v>74</v>
      </c>
      <c r="W371" s="43">
        <f t="shared" si="218"/>
        <v>1.8431</v>
      </c>
      <c r="X371" s="43">
        <f t="shared" si="128"/>
        <v>3.5958999999999999</v>
      </c>
      <c r="Y371" s="43">
        <f t="shared" si="129"/>
        <v>5.2885</v>
      </c>
      <c r="Z371" s="43">
        <f t="shared" si="130"/>
        <v>7.0862999999999996</v>
      </c>
      <c r="AA371" s="43">
        <f t="shared" si="131"/>
        <v>11.5434</v>
      </c>
      <c r="AB371" s="43">
        <f t="shared" si="132"/>
        <v>1.7777000000000001</v>
      </c>
      <c r="AC371" s="43">
        <f t="shared" si="133"/>
        <v>2.7399</v>
      </c>
      <c r="AD371" s="43">
        <f t="shared" si="134"/>
        <v>4.5983999999999998</v>
      </c>
      <c r="AE371" s="43">
        <f t="shared" si="135"/>
        <v>3.6766999999999999</v>
      </c>
      <c r="AF371" s="43">
        <f t="shared" si="136"/>
        <v>5.4546000000000001</v>
      </c>
      <c r="AG371" s="43">
        <f t="shared" si="137"/>
        <v>6.5403000000000002</v>
      </c>
      <c r="AH371" s="43">
        <f t="shared" si="138"/>
        <v>7.391</v>
      </c>
      <c r="AI371" s="43">
        <f t="shared" si="139"/>
        <v>7.2257999999999996</v>
      </c>
      <c r="AJ371" s="43">
        <f t="shared" si="140"/>
        <v>14.8108</v>
      </c>
      <c r="AK371" s="43">
        <f t="shared" si="141"/>
        <v>10.223599999999999</v>
      </c>
      <c r="AL371" s="43">
        <f t="shared" si="142"/>
        <v>17.293299999999999</v>
      </c>
      <c r="AM371" s="43">
        <f t="shared" si="143"/>
        <v>21.2318</v>
      </c>
      <c r="AN371" s="43">
        <f t="shared" si="144"/>
        <v>25.031400000000001</v>
      </c>
      <c r="AP371" s="16" t="s">
        <v>75</v>
      </c>
      <c r="AR371" s="13">
        <f t="shared" si="219"/>
        <v>2.1524315111203491</v>
      </c>
      <c r="AS371" s="13">
        <f t="shared" si="145"/>
        <v>2.2860797822374037</v>
      </c>
      <c r="AT371" s="13">
        <f t="shared" si="146"/>
        <v>2.433416339372898</v>
      </c>
      <c r="AU371" s="13">
        <f t="shared" si="147"/>
        <v>2.5919742116327957</v>
      </c>
      <c r="AV371" s="13">
        <f t="shared" si="148"/>
        <v>2.6664584691903839</v>
      </c>
      <c r="AW371" s="13">
        <f t="shared" si="149"/>
        <v>2.8432517926413543</v>
      </c>
      <c r="AX371" s="13">
        <f t="shared" si="150"/>
        <v>2.978229506460496</v>
      </c>
      <c r="AY371" s="13">
        <f t="shared" si="151"/>
        <v>3.0886227847207515</v>
      </c>
      <c r="AZ371" s="13">
        <f t="shared" si="152"/>
        <v>3.1990160629810074</v>
      </c>
      <c r="BA371" s="13">
        <f t="shared" si="153"/>
        <v>3.2815000959190792</v>
      </c>
      <c r="BB371" s="13">
        <f t="shared" si="154"/>
        <v>3.3559463812347401</v>
      </c>
      <c r="BC371" s="13">
        <f t="shared" si="155"/>
        <v>3.430392666550401</v>
      </c>
      <c r="BD371" s="13">
        <f t="shared" si="156"/>
        <v>3.5048389518660619</v>
      </c>
      <c r="BE371" s="13">
        <f t="shared" si="157"/>
        <v>3.5734920281973812</v>
      </c>
      <c r="BF371" s="13">
        <f t="shared" si="158"/>
        <v>3.6173188157099694</v>
      </c>
      <c r="BG371" s="13">
        <f t="shared" si="159"/>
        <v>3.661145603222558</v>
      </c>
      <c r="BH371" s="13">
        <f t="shared" si="160"/>
        <v>3.6893595328170625</v>
      </c>
      <c r="BI371" s="13">
        <f t="shared" si="161"/>
        <v>3.711093695569379</v>
      </c>
      <c r="BJ371" s="13">
        <f t="shared" si="162"/>
        <v>3.7328278583216958</v>
      </c>
      <c r="BK371" s="13">
        <f t="shared" si="163"/>
        <v>3.7545620210740127</v>
      </c>
      <c r="BL371" s="13">
        <f t="shared" si="164"/>
        <v>3.7518565375302662</v>
      </c>
      <c r="BM371" s="13">
        <f t="shared" si="165"/>
        <v>3.7417765291083271</v>
      </c>
      <c r="BN371" s="13">
        <f t="shared" si="166"/>
        <v>3.7316965206863881</v>
      </c>
      <c r="BO371" s="13">
        <f t="shared" si="167"/>
        <v>3.7314702531593267</v>
      </c>
      <c r="BQ371" s="16" t="s">
        <v>76</v>
      </c>
      <c r="BR371" s="13">
        <f t="shared" si="220"/>
        <v>2.4470825764491106</v>
      </c>
      <c r="BS371" s="13">
        <f t="shared" si="168"/>
        <v>2.4570825764491104</v>
      </c>
      <c r="BT371" s="13">
        <f t="shared" si="169"/>
        <v>2.5831665563669555</v>
      </c>
      <c r="BU371" s="13">
        <f t="shared" si="170"/>
        <v>2.7215197093229349</v>
      </c>
      <c r="BV371" s="13">
        <f t="shared" si="171"/>
        <v>2.8779654141557365</v>
      </c>
      <c r="BW371" s="13">
        <f t="shared" si="172"/>
        <v>3.0354566859494936</v>
      </c>
      <c r="BX371" s="13">
        <f t="shared" si="173"/>
        <v>3.1933719156747133</v>
      </c>
      <c r="BY371" s="13">
        <f t="shared" si="174"/>
        <v>3.3282362702205472</v>
      </c>
      <c r="BZ371" s="13">
        <f t="shared" si="175"/>
        <v>3.4609234434946488</v>
      </c>
      <c r="CA371" s="13">
        <f t="shared" si="176"/>
        <v>3.5936106167687512</v>
      </c>
      <c r="CB371" s="13">
        <f t="shared" si="177"/>
        <v>3.7262977900428531</v>
      </c>
      <c r="CC371" s="13">
        <f t="shared" si="178"/>
        <v>3.8018411649977017</v>
      </c>
      <c r="CD371" s="13">
        <f t="shared" si="179"/>
        <v>3.8701951413636317</v>
      </c>
      <c r="CE371" s="13">
        <f t="shared" si="180"/>
        <v>3.9313597191406426</v>
      </c>
      <c r="CF371" s="13">
        <f t="shared" si="181"/>
        <v>3.989758105596303</v>
      </c>
      <c r="CG371" s="13">
        <f t="shared" si="182"/>
        <v>4.0420325924913492</v>
      </c>
      <c r="CH371" s="13">
        <f t="shared" si="183"/>
        <v>4.0881831798257808</v>
      </c>
      <c r="CI371" s="13">
        <f t="shared" si="184"/>
        <v>4.1250872960159812</v>
      </c>
      <c r="CJ371" s="13">
        <f t="shared" si="185"/>
        <v>4.1526076294903804</v>
      </c>
      <c r="CK371" s="13">
        <f t="shared" si="186"/>
        <v>4.175709438012726</v>
      </c>
      <c r="CL371" s="13">
        <f t="shared" si="187"/>
        <v>4.194392721583017</v>
      </c>
      <c r="CM371" s="13">
        <f t="shared" si="188"/>
        <v>4.2068921225256579</v>
      </c>
      <c r="CN371" s="13">
        <f t="shared" si="189"/>
        <v>4.2130286892334476</v>
      </c>
      <c r="CO371" s="13">
        <f t="shared" si="190"/>
        <v>4.2128024217063862</v>
      </c>
      <c r="CP371" s="13">
        <f t="shared" si="191"/>
        <v>4.2081840681234493</v>
      </c>
      <c r="CQ371" s="13">
        <f t="shared" si="192"/>
        <v>4.1981840681234495</v>
      </c>
      <c r="CR371" s="13">
        <f t="shared" si="193"/>
        <v>4.1981840681234495</v>
      </c>
      <c r="CS371" s="13">
        <f t="shared" si="194"/>
        <v>4.1881840681234479</v>
      </c>
      <c r="CT371" s="13">
        <f t="shared" si="195"/>
        <v>4.1781840681234481</v>
      </c>
      <c r="CU371" s="13">
        <f t="shared" si="196"/>
        <v>4.1781840681234481</v>
      </c>
      <c r="CV371" s="13">
        <f t="shared" si="197"/>
        <v>4.1581840681234485</v>
      </c>
      <c r="CW371" s="13">
        <f t="shared" si="198"/>
        <v>4.138184068123449</v>
      </c>
      <c r="CX371" s="13">
        <f t="shared" si="199"/>
        <v>4.1281840681234492</v>
      </c>
      <c r="CY371" s="13">
        <f t="shared" si="200"/>
        <v>4.1081840681234496</v>
      </c>
      <c r="CZ371" s="13">
        <f t="shared" si="201"/>
        <v>4.098184068123448</v>
      </c>
      <c r="DA371" s="13">
        <f t="shared" si="202"/>
        <v>4.0881840681234483</v>
      </c>
      <c r="DB371" s="13">
        <f t="shared" si="203"/>
        <v>4.0781840681234485</v>
      </c>
      <c r="DC371" s="13">
        <f t="shared" si="204"/>
        <v>4.0681840681234487</v>
      </c>
      <c r="DD371" s="13">
        <f t="shared" si="205"/>
        <v>4.0581840681234489</v>
      </c>
      <c r="DE371" s="13">
        <f t="shared" si="206"/>
        <v>4.0481840681234491</v>
      </c>
      <c r="DF371" s="13">
        <f t="shared" si="207"/>
        <v>4.0181840681234497</v>
      </c>
      <c r="DG371" s="13">
        <f t="shared" si="208"/>
        <v>3.9981840681234488</v>
      </c>
      <c r="DH371" s="13">
        <f t="shared" si="209"/>
        <v>3.9781840681234493</v>
      </c>
      <c r="DI371" s="13">
        <f t="shared" si="210"/>
        <v>3.9581840681234497</v>
      </c>
      <c r="DJ371" s="13">
        <f t="shared" si="211"/>
        <v>3.9381840681234492</v>
      </c>
      <c r="DK371" s="13">
        <f t="shared" si="212"/>
        <v>3.9281840681234486</v>
      </c>
      <c r="DL371" s="13">
        <f t="shared" si="213"/>
        <v>3.908184068123449</v>
      </c>
      <c r="DM371" s="13">
        <f t="shared" si="214"/>
        <v>3.8881840681234494</v>
      </c>
      <c r="DN371" s="13">
        <f t="shared" si="215"/>
        <v>3.8781840681234496</v>
      </c>
      <c r="DO371" s="13">
        <f t="shared" si="216"/>
        <v>3.8581840681234492</v>
      </c>
    </row>
    <row r="372" spans="1:119" s="16" customFormat="1" x14ac:dyDescent="0.2">
      <c r="A372" s="12">
        <v>48548</v>
      </c>
      <c r="B372" s="16" t="s">
        <v>73</v>
      </c>
      <c r="C372" s="43">
        <f t="shared" si="217"/>
        <v>2.4373</v>
      </c>
      <c r="D372" s="43">
        <f t="shared" si="111"/>
        <v>2.6583000000000001</v>
      </c>
      <c r="E372" s="43">
        <f t="shared" si="112"/>
        <v>2.9230999999999998</v>
      </c>
      <c r="F372" s="43">
        <f t="shared" si="113"/>
        <v>3.2069999999999999</v>
      </c>
      <c r="G372" s="43">
        <f t="shared" si="114"/>
        <v>3.7984</v>
      </c>
      <c r="H372" s="43">
        <f t="shared" si="115"/>
        <v>2.1181000000000001</v>
      </c>
      <c r="I372" s="43">
        <f t="shared" si="116"/>
        <v>2.2667000000000002</v>
      </c>
      <c r="J372" s="43">
        <f t="shared" si="117"/>
        <v>2.6128</v>
      </c>
      <c r="K372" s="43">
        <f t="shared" si="118"/>
        <v>2.3365</v>
      </c>
      <c r="L372" s="43">
        <f t="shared" si="119"/>
        <v>2.5684</v>
      </c>
      <c r="M372" s="43">
        <f t="shared" si="120"/>
        <v>2.7635999999999998</v>
      </c>
      <c r="N372" s="43">
        <f t="shared" si="121"/>
        <v>2.911</v>
      </c>
      <c r="O372" s="43">
        <f t="shared" si="122"/>
        <v>2.8563000000000001</v>
      </c>
      <c r="P372" s="43">
        <f t="shared" si="123"/>
        <v>3.5651999999999999</v>
      </c>
      <c r="Q372" s="43">
        <f t="shared" si="124"/>
        <v>3.2237</v>
      </c>
      <c r="R372" s="43">
        <f t="shared" si="125"/>
        <v>3.6739999999999999</v>
      </c>
      <c r="S372" s="43">
        <f t="shared" si="126"/>
        <v>3.7595999999999998</v>
      </c>
      <c r="T372" s="43">
        <f t="shared" si="127"/>
        <v>3.7212999999999998</v>
      </c>
      <c r="V372" s="16" t="s">
        <v>74</v>
      </c>
      <c r="W372" s="43">
        <f t="shared" si="218"/>
        <v>1.8431</v>
      </c>
      <c r="X372" s="43">
        <f t="shared" si="128"/>
        <v>3.5958999999999999</v>
      </c>
      <c r="Y372" s="43">
        <f t="shared" si="129"/>
        <v>5.2885</v>
      </c>
      <c r="Z372" s="43">
        <f t="shared" si="130"/>
        <v>7.0862999999999996</v>
      </c>
      <c r="AA372" s="43">
        <f t="shared" si="131"/>
        <v>11.5434</v>
      </c>
      <c r="AB372" s="43">
        <f t="shared" si="132"/>
        <v>1.7777000000000001</v>
      </c>
      <c r="AC372" s="43">
        <f t="shared" si="133"/>
        <v>2.7399</v>
      </c>
      <c r="AD372" s="43">
        <f t="shared" si="134"/>
        <v>4.5983999999999998</v>
      </c>
      <c r="AE372" s="43">
        <f t="shared" si="135"/>
        <v>3.6766999999999999</v>
      </c>
      <c r="AF372" s="43">
        <f t="shared" si="136"/>
        <v>5.4546000000000001</v>
      </c>
      <c r="AG372" s="43">
        <f t="shared" si="137"/>
        <v>6.5403000000000002</v>
      </c>
      <c r="AH372" s="43">
        <f t="shared" si="138"/>
        <v>7.391</v>
      </c>
      <c r="AI372" s="43">
        <f t="shared" si="139"/>
        <v>7.2257999999999996</v>
      </c>
      <c r="AJ372" s="43">
        <f t="shared" si="140"/>
        <v>14.8108</v>
      </c>
      <c r="AK372" s="43">
        <f t="shared" si="141"/>
        <v>10.223599999999999</v>
      </c>
      <c r="AL372" s="43">
        <f t="shared" si="142"/>
        <v>17.293299999999999</v>
      </c>
      <c r="AM372" s="43">
        <f t="shared" si="143"/>
        <v>21.2318</v>
      </c>
      <c r="AN372" s="43">
        <f t="shared" si="144"/>
        <v>25.031400000000001</v>
      </c>
      <c r="AP372" s="16" t="s">
        <v>75</v>
      </c>
      <c r="AR372" s="13">
        <f t="shared" si="219"/>
        <v>2.1524315111203491</v>
      </c>
      <c r="AS372" s="13">
        <f t="shared" si="145"/>
        <v>2.2860797822374037</v>
      </c>
      <c r="AT372" s="13">
        <f t="shared" si="146"/>
        <v>2.433416339372898</v>
      </c>
      <c r="AU372" s="13">
        <f t="shared" si="147"/>
        <v>2.5919742116327957</v>
      </c>
      <c r="AV372" s="13">
        <f t="shared" si="148"/>
        <v>2.6664584691903839</v>
      </c>
      <c r="AW372" s="13">
        <f t="shared" si="149"/>
        <v>2.8432517926413543</v>
      </c>
      <c r="AX372" s="13">
        <f t="shared" si="150"/>
        <v>2.978229506460496</v>
      </c>
      <c r="AY372" s="13">
        <f t="shared" si="151"/>
        <v>3.0886227847207515</v>
      </c>
      <c r="AZ372" s="13">
        <f t="shared" si="152"/>
        <v>3.1990160629810074</v>
      </c>
      <c r="BA372" s="13">
        <f t="shared" si="153"/>
        <v>3.2815000959190792</v>
      </c>
      <c r="BB372" s="13">
        <f t="shared" si="154"/>
        <v>3.3559463812347401</v>
      </c>
      <c r="BC372" s="13">
        <f t="shared" si="155"/>
        <v>3.430392666550401</v>
      </c>
      <c r="BD372" s="13">
        <f t="shared" si="156"/>
        <v>3.5048389518660619</v>
      </c>
      <c r="BE372" s="13">
        <f t="shared" si="157"/>
        <v>3.5734920281973812</v>
      </c>
      <c r="BF372" s="13">
        <f t="shared" si="158"/>
        <v>3.6173188157099694</v>
      </c>
      <c r="BG372" s="13">
        <f t="shared" si="159"/>
        <v>3.661145603222558</v>
      </c>
      <c r="BH372" s="13">
        <f t="shared" si="160"/>
        <v>3.6893595328170625</v>
      </c>
      <c r="BI372" s="13">
        <f t="shared" si="161"/>
        <v>3.711093695569379</v>
      </c>
      <c r="BJ372" s="13">
        <f t="shared" si="162"/>
        <v>3.7328278583216958</v>
      </c>
      <c r="BK372" s="13">
        <f t="shared" si="163"/>
        <v>3.7545620210740127</v>
      </c>
      <c r="BL372" s="13">
        <f t="shared" si="164"/>
        <v>3.7518565375302662</v>
      </c>
      <c r="BM372" s="13">
        <f t="shared" si="165"/>
        <v>3.7417765291083271</v>
      </c>
      <c r="BN372" s="13">
        <f t="shared" si="166"/>
        <v>3.7316965206863881</v>
      </c>
      <c r="BO372" s="13">
        <f t="shared" si="167"/>
        <v>3.7314702531593267</v>
      </c>
      <c r="BQ372" s="16" t="s">
        <v>76</v>
      </c>
      <c r="BR372" s="13">
        <f t="shared" si="220"/>
        <v>2.4470825764491106</v>
      </c>
      <c r="BS372" s="13">
        <f t="shared" si="168"/>
        <v>2.4570825764491104</v>
      </c>
      <c r="BT372" s="13">
        <f t="shared" si="169"/>
        <v>2.5831665563669555</v>
      </c>
      <c r="BU372" s="13">
        <f t="shared" si="170"/>
        <v>2.7215197093229349</v>
      </c>
      <c r="BV372" s="13">
        <f t="shared" si="171"/>
        <v>2.8779654141557365</v>
      </c>
      <c r="BW372" s="13">
        <f t="shared" si="172"/>
        <v>3.0354566859494936</v>
      </c>
      <c r="BX372" s="13">
        <f t="shared" si="173"/>
        <v>3.1933719156747133</v>
      </c>
      <c r="BY372" s="13">
        <f t="shared" si="174"/>
        <v>3.3282362702205472</v>
      </c>
      <c r="BZ372" s="13">
        <f t="shared" si="175"/>
        <v>3.4609234434946488</v>
      </c>
      <c r="CA372" s="13">
        <f t="shared" si="176"/>
        <v>3.5936106167687512</v>
      </c>
      <c r="CB372" s="13">
        <f t="shared" si="177"/>
        <v>3.7262977900428531</v>
      </c>
      <c r="CC372" s="13">
        <f t="shared" si="178"/>
        <v>3.8018411649977017</v>
      </c>
      <c r="CD372" s="13">
        <f t="shared" si="179"/>
        <v>3.8701951413636317</v>
      </c>
      <c r="CE372" s="13">
        <f t="shared" si="180"/>
        <v>3.9313597191406426</v>
      </c>
      <c r="CF372" s="13">
        <f t="shared" si="181"/>
        <v>3.989758105596303</v>
      </c>
      <c r="CG372" s="13">
        <f t="shared" si="182"/>
        <v>4.0420325924913492</v>
      </c>
      <c r="CH372" s="13">
        <f t="shared" si="183"/>
        <v>4.0881831798257808</v>
      </c>
      <c r="CI372" s="13">
        <f t="shared" si="184"/>
        <v>4.1250872960159812</v>
      </c>
      <c r="CJ372" s="13">
        <f t="shared" si="185"/>
        <v>4.1526076294903804</v>
      </c>
      <c r="CK372" s="13">
        <f t="shared" si="186"/>
        <v>4.175709438012726</v>
      </c>
      <c r="CL372" s="13">
        <f t="shared" si="187"/>
        <v>4.194392721583017</v>
      </c>
      <c r="CM372" s="13">
        <f t="shared" si="188"/>
        <v>4.2068921225256579</v>
      </c>
      <c r="CN372" s="13">
        <f t="shared" si="189"/>
        <v>4.2130286892334476</v>
      </c>
      <c r="CO372" s="13">
        <f t="shared" si="190"/>
        <v>4.2128024217063862</v>
      </c>
      <c r="CP372" s="13">
        <f t="shared" si="191"/>
        <v>4.2081840681234493</v>
      </c>
      <c r="CQ372" s="13">
        <f t="shared" si="192"/>
        <v>4.1981840681234495</v>
      </c>
      <c r="CR372" s="13">
        <f t="shared" si="193"/>
        <v>4.1981840681234495</v>
      </c>
      <c r="CS372" s="13">
        <f t="shared" si="194"/>
        <v>4.1881840681234479</v>
      </c>
      <c r="CT372" s="13">
        <f t="shared" si="195"/>
        <v>4.1781840681234481</v>
      </c>
      <c r="CU372" s="13">
        <f t="shared" si="196"/>
        <v>4.1781840681234481</v>
      </c>
      <c r="CV372" s="13">
        <f t="shared" si="197"/>
        <v>4.1581840681234485</v>
      </c>
      <c r="CW372" s="13">
        <f t="shared" si="198"/>
        <v>4.138184068123449</v>
      </c>
      <c r="CX372" s="13">
        <f t="shared" si="199"/>
        <v>4.1281840681234492</v>
      </c>
      <c r="CY372" s="13">
        <f t="shared" si="200"/>
        <v>4.1081840681234496</v>
      </c>
      <c r="CZ372" s="13">
        <f t="shared" si="201"/>
        <v>4.098184068123448</v>
      </c>
      <c r="DA372" s="13">
        <f t="shared" si="202"/>
        <v>4.0881840681234483</v>
      </c>
      <c r="DB372" s="13">
        <f t="shared" si="203"/>
        <v>4.0781840681234485</v>
      </c>
      <c r="DC372" s="13">
        <f t="shared" si="204"/>
        <v>4.0681840681234487</v>
      </c>
      <c r="DD372" s="13">
        <f t="shared" si="205"/>
        <v>4.0581840681234489</v>
      </c>
      <c r="DE372" s="13">
        <f t="shared" si="206"/>
        <v>4.0481840681234491</v>
      </c>
      <c r="DF372" s="13">
        <f t="shared" si="207"/>
        <v>4.0181840681234497</v>
      </c>
      <c r="DG372" s="13">
        <f t="shared" si="208"/>
        <v>3.9981840681234488</v>
      </c>
      <c r="DH372" s="13">
        <f t="shared" si="209"/>
        <v>3.9781840681234493</v>
      </c>
      <c r="DI372" s="13">
        <f t="shared" si="210"/>
        <v>3.9581840681234497</v>
      </c>
      <c r="DJ372" s="13">
        <f t="shared" si="211"/>
        <v>3.9381840681234492</v>
      </c>
      <c r="DK372" s="13">
        <f t="shared" si="212"/>
        <v>3.9281840681234486</v>
      </c>
      <c r="DL372" s="13">
        <f t="shared" si="213"/>
        <v>3.908184068123449</v>
      </c>
      <c r="DM372" s="13">
        <f t="shared" si="214"/>
        <v>3.8881840681234494</v>
      </c>
      <c r="DN372" s="13">
        <f t="shared" si="215"/>
        <v>3.8781840681234496</v>
      </c>
      <c r="DO372" s="13">
        <f t="shared" si="216"/>
        <v>3.8581840681234492</v>
      </c>
    </row>
    <row r="373" spans="1:119" s="16" customFormat="1" x14ac:dyDescent="0.2">
      <c r="A373" s="12">
        <v>48579</v>
      </c>
      <c r="B373" s="16" t="s">
        <v>73</v>
      </c>
      <c r="C373" s="43">
        <f t="shared" si="217"/>
        <v>2.4373</v>
      </c>
      <c r="D373" s="43">
        <f t="shared" si="111"/>
        <v>2.6583000000000001</v>
      </c>
      <c r="E373" s="43">
        <f t="shared" si="112"/>
        <v>2.9230999999999998</v>
      </c>
      <c r="F373" s="43">
        <f t="shared" si="113"/>
        <v>3.2069999999999999</v>
      </c>
      <c r="G373" s="43">
        <f t="shared" si="114"/>
        <v>3.7984</v>
      </c>
      <c r="H373" s="43">
        <f t="shared" si="115"/>
        <v>2.1181000000000001</v>
      </c>
      <c r="I373" s="43">
        <f t="shared" si="116"/>
        <v>2.2667000000000002</v>
      </c>
      <c r="J373" s="43">
        <f t="shared" si="117"/>
        <v>2.6128</v>
      </c>
      <c r="K373" s="43">
        <f t="shared" si="118"/>
        <v>2.3365</v>
      </c>
      <c r="L373" s="43">
        <f t="shared" si="119"/>
        <v>2.5684</v>
      </c>
      <c r="M373" s="43">
        <f t="shared" si="120"/>
        <v>2.7635999999999998</v>
      </c>
      <c r="N373" s="43">
        <f t="shared" si="121"/>
        <v>2.911</v>
      </c>
      <c r="O373" s="43">
        <f t="shared" si="122"/>
        <v>2.8563000000000001</v>
      </c>
      <c r="P373" s="43">
        <f t="shared" si="123"/>
        <v>3.5651999999999999</v>
      </c>
      <c r="Q373" s="43">
        <f t="shared" si="124"/>
        <v>3.2237</v>
      </c>
      <c r="R373" s="43">
        <f t="shared" si="125"/>
        <v>3.6739999999999999</v>
      </c>
      <c r="S373" s="43">
        <f t="shared" si="126"/>
        <v>3.7595999999999998</v>
      </c>
      <c r="T373" s="43">
        <f t="shared" si="127"/>
        <v>3.7212999999999998</v>
      </c>
      <c r="V373" s="16" t="s">
        <v>74</v>
      </c>
      <c r="W373" s="43">
        <f t="shared" si="218"/>
        <v>1.8431</v>
      </c>
      <c r="X373" s="43">
        <f t="shared" si="128"/>
        <v>3.5958999999999999</v>
      </c>
      <c r="Y373" s="43">
        <f t="shared" si="129"/>
        <v>5.2885</v>
      </c>
      <c r="Z373" s="43">
        <f t="shared" si="130"/>
        <v>7.0862999999999996</v>
      </c>
      <c r="AA373" s="43">
        <f t="shared" si="131"/>
        <v>11.5434</v>
      </c>
      <c r="AB373" s="43">
        <f t="shared" si="132"/>
        <v>1.7777000000000001</v>
      </c>
      <c r="AC373" s="43">
        <f t="shared" si="133"/>
        <v>2.7399</v>
      </c>
      <c r="AD373" s="43">
        <f t="shared" si="134"/>
        <v>4.5983999999999998</v>
      </c>
      <c r="AE373" s="43">
        <f t="shared" si="135"/>
        <v>3.6766999999999999</v>
      </c>
      <c r="AF373" s="43">
        <f t="shared" si="136"/>
        <v>5.4546000000000001</v>
      </c>
      <c r="AG373" s="43">
        <f t="shared" si="137"/>
        <v>6.5403000000000002</v>
      </c>
      <c r="AH373" s="43">
        <f t="shared" si="138"/>
        <v>7.391</v>
      </c>
      <c r="AI373" s="43">
        <f t="shared" si="139"/>
        <v>7.2257999999999996</v>
      </c>
      <c r="AJ373" s="43">
        <f t="shared" si="140"/>
        <v>14.8108</v>
      </c>
      <c r="AK373" s="43">
        <f t="shared" si="141"/>
        <v>10.223599999999999</v>
      </c>
      <c r="AL373" s="43">
        <f t="shared" si="142"/>
        <v>17.293299999999999</v>
      </c>
      <c r="AM373" s="43">
        <f t="shared" si="143"/>
        <v>21.2318</v>
      </c>
      <c r="AN373" s="43">
        <f t="shared" si="144"/>
        <v>25.031400000000001</v>
      </c>
      <c r="AP373" s="16" t="s">
        <v>75</v>
      </c>
      <c r="AR373" s="13">
        <f t="shared" si="219"/>
        <v>2.1524315111203491</v>
      </c>
      <c r="AS373" s="13">
        <f t="shared" si="145"/>
        <v>2.2860797822374037</v>
      </c>
      <c r="AT373" s="13">
        <f t="shared" si="146"/>
        <v>2.433416339372898</v>
      </c>
      <c r="AU373" s="13">
        <f t="shared" si="147"/>
        <v>2.5919742116327957</v>
      </c>
      <c r="AV373" s="13">
        <f t="shared" si="148"/>
        <v>2.6664584691903839</v>
      </c>
      <c r="AW373" s="13">
        <f t="shared" si="149"/>
        <v>2.8432517926413543</v>
      </c>
      <c r="AX373" s="13">
        <f t="shared" si="150"/>
        <v>2.978229506460496</v>
      </c>
      <c r="AY373" s="13">
        <f t="shared" si="151"/>
        <v>3.0886227847207515</v>
      </c>
      <c r="AZ373" s="13">
        <f t="shared" si="152"/>
        <v>3.1990160629810074</v>
      </c>
      <c r="BA373" s="13">
        <f t="shared" si="153"/>
        <v>3.2815000959190792</v>
      </c>
      <c r="BB373" s="13">
        <f t="shared" si="154"/>
        <v>3.3559463812347401</v>
      </c>
      <c r="BC373" s="13">
        <f t="shared" si="155"/>
        <v>3.430392666550401</v>
      </c>
      <c r="BD373" s="13">
        <f t="shared" si="156"/>
        <v>3.5048389518660619</v>
      </c>
      <c r="BE373" s="13">
        <f t="shared" si="157"/>
        <v>3.5734920281973812</v>
      </c>
      <c r="BF373" s="13">
        <f t="shared" si="158"/>
        <v>3.6173188157099694</v>
      </c>
      <c r="BG373" s="13">
        <f t="shared" si="159"/>
        <v>3.661145603222558</v>
      </c>
      <c r="BH373" s="13">
        <f t="shared" si="160"/>
        <v>3.6893595328170625</v>
      </c>
      <c r="BI373" s="13">
        <f t="shared" si="161"/>
        <v>3.711093695569379</v>
      </c>
      <c r="BJ373" s="13">
        <f t="shared" si="162"/>
        <v>3.7328278583216958</v>
      </c>
      <c r="BK373" s="13">
        <f t="shared" si="163"/>
        <v>3.7545620210740127</v>
      </c>
      <c r="BL373" s="13">
        <f t="shared" si="164"/>
        <v>3.7518565375302662</v>
      </c>
      <c r="BM373" s="13">
        <f t="shared" si="165"/>
        <v>3.7417765291083271</v>
      </c>
      <c r="BN373" s="13">
        <f t="shared" si="166"/>
        <v>3.7316965206863881</v>
      </c>
      <c r="BO373" s="13">
        <f t="shared" si="167"/>
        <v>3.7314702531593267</v>
      </c>
      <c r="BQ373" s="16" t="s">
        <v>76</v>
      </c>
      <c r="BR373" s="13">
        <f t="shared" si="220"/>
        <v>2.4470825764491106</v>
      </c>
      <c r="BS373" s="13">
        <f t="shared" si="168"/>
        <v>2.4570825764491104</v>
      </c>
      <c r="BT373" s="13">
        <f t="shared" si="169"/>
        <v>2.5831665563669555</v>
      </c>
      <c r="BU373" s="13">
        <f t="shared" si="170"/>
        <v>2.7215197093229349</v>
      </c>
      <c r="BV373" s="13">
        <f t="shared" si="171"/>
        <v>2.8779654141557365</v>
      </c>
      <c r="BW373" s="13">
        <f t="shared" si="172"/>
        <v>3.0354566859494936</v>
      </c>
      <c r="BX373" s="13">
        <f t="shared" si="173"/>
        <v>3.1933719156747133</v>
      </c>
      <c r="BY373" s="13">
        <f t="shared" si="174"/>
        <v>3.3282362702205472</v>
      </c>
      <c r="BZ373" s="13">
        <f t="shared" si="175"/>
        <v>3.4609234434946488</v>
      </c>
      <c r="CA373" s="13">
        <f t="shared" si="176"/>
        <v>3.5936106167687512</v>
      </c>
      <c r="CB373" s="13">
        <f t="shared" si="177"/>
        <v>3.7262977900428531</v>
      </c>
      <c r="CC373" s="13">
        <f t="shared" si="178"/>
        <v>3.8018411649977017</v>
      </c>
      <c r="CD373" s="13">
        <f t="shared" si="179"/>
        <v>3.8701951413636317</v>
      </c>
      <c r="CE373" s="13">
        <f t="shared" si="180"/>
        <v>3.9313597191406426</v>
      </c>
      <c r="CF373" s="13">
        <f t="shared" si="181"/>
        <v>3.989758105596303</v>
      </c>
      <c r="CG373" s="13">
        <f t="shared" si="182"/>
        <v>4.0420325924913492</v>
      </c>
      <c r="CH373" s="13">
        <f t="shared" si="183"/>
        <v>4.0881831798257808</v>
      </c>
      <c r="CI373" s="13">
        <f t="shared" si="184"/>
        <v>4.1250872960159812</v>
      </c>
      <c r="CJ373" s="13">
        <f t="shared" si="185"/>
        <v>4.1526076294903804</v>
      </c>
      <c r="CK373" s="13">
        <f t="shared" si="186"/>
        <v>4.175709438012726</v>
      </c>
      <c r="CL373" s="13">
        <f t="shared" si="187"/>
        <v>4.194392721583017</v>
      </c>
      <c r="CM373" s="13">
        <f t="shared" si="188"/>
        <v>4.2068921225256579</v>
      </c>
      <c r="CN373" s="13">
        <f t="shared" si="189"/>
        <v>4.2130286892334476</v>
      </c>
      <c r="CO373" s="13">
        <f t="shared" si="190"/>
        <v>4.2128024217063862</v>
      </c>
      <c r="CP373" s="13">
        <f t="shared" si="191"/>
        <v>4.2081840681234493</v>
      </c>
      <c r="CQ373" s="13">
        <f t="shared" si="192"/>
        <v>4.1981840681234495</v>
      </c>
      <c r="CR373" s="13">
        <f t="shared" si="193"/>
        <v>4.1981840681234495</v>
      </c>
      <c r="CS373" s="13">
        <f t="shared" si="194"/>
        <v>4.1881840681234479</v>
      </c>
      <c r="CT373" s="13">
        <f t="shared" si="195"/>
        <v>4.1781840681234481</v>
      </c>
      <c r="CU373" s="13">
        <f t="shared" si="196"/>
        <v>4.1781840681234481</v>
      </c>
      <c r="CV373" s="13">
        <f t="shared" si="197"/>
        <v>4.1581840681234485</v>
      </c>
      <c r="CW373" s="13">
        <f t="shared" si="198"/>
        <v>4.138184068123449</v>
      </c>
      <c r="CX373" s="13">
        <f t="shared" si="199"/>
        <v>4.1281840681234492</v>
      </c>
      <c r="CY373" s="13">
        <f t="shared" si="200"/>
        <v>4.1081840681234496</v>
      </c>
      <c r="CZ373" s="13">
        <f t="shared" si="201"/>
        <v>4.098184068123448</v>
      </c>
      <c r="DA373" s="13">
        <f t="shared" si="202"/>
        <v>4.0881840681234483</v>
      </c>
      <c r="DB373" s="13">
        <f t="shared" si="203"/>
        <v>4.0781840681234485</v>
      </c>
      <c r="DC373" s="13">
        <f t="shared" si="204"/>
        <v>4.0681840681234487</v>
      </c>
      <c r="DD373" s="13">
        <f t="shared" si="205"/>
        <v>4.0581840681234489</v>
      </c>
      <c r="DE373" s="13">
        <f t="shared" si="206"/>
        <v>4.0481840681234491</v>
      </c>
      <c r="DF373" s="13">
        <f t="shared" si="207"/>
        <v>4.0181840681234497</v>
      </c>
      <c r="DG373" s="13">
        <f t="shared" si="208"/>
        <v>3.9981840681234488</v>
      </c>
      <c r="DH373" s="13">
        <f t="shared" si="209"/>
        <v>3.9781840681234493</v>
      </c>
      <c r="DI373" s="13">
        <f t="shared" si="210"/>
        <v>3.9581840681234497</v>
      </c>
      <c r="DJ373" s="13">
        <f t="shared" si="211"/>
        <v>3.9381840681234492</v>
      </c>
      <c r="DK373" s="13">
        <f t="shared" si="212"/>
        <v>3.9281840681234486</v>
      </c>
      <c r="DL373" s="13">
        <f t="shared" si="213"/>
        <v>3.908184068123449</v>
      </c>
      <c r="DM373" s="13">
        <f t="shared" si="214"/>
        <v>3.8881840681234494</v>
      </c>
      <c r="DN373" s="13">
        <f t="shared" si="215"/>
        <v>3.8781840681234496</v>
      </c>
      <c r="DO373" s="13">
        <f t="shared" si="216"/>
        <v>3.8581840681234492</v>
      </c>
    </row>
    <row r="374" spans="1:119" s="16" customFormat="1" x14ac:dyDescent="0.2">
      <c r="A374" s="12">
        <v>48610</v>
      </c>
      <c r="B374" s="16" t="s">
        <v>73</v>
      </c>
      <c r="C374" s="43">
        <f t="shared" si="217"/>
        <v>2.4373</v>
      </c>
      <c r="D374" s="43">
        <f t="shared" si="111"/>
        <v>2.6583000000000001</v>
      </c>
      <c r="E374" s="43">
        <f t="shared" si="112"/>
        <v>2.9230999999999998</v>
      </c>
      <c r="F374" s="43">
        <f t="shared" si="113"/>
        <v>3.2069999999999999</v>
      </c>
      <c r="G374" s="43">
        <f t="shared" si="114"/>
        <v>3.7984</v>
      </c>
      <c r="H374" s="43">
        <f t="shared" si="115"/>
        <v>2.1181000000000001</v>
      </c>
      <c r="I374" s="43">
        <f t="shared" si="116"/>
        <v>2.2667000000000002</v>
      </c>
      <c r="J374" s="43">
        <f t="shared" si="117"/>
        <v>2.6128</v>
      </c>
      <c r="K374" s="43">
        <f t="shared" si="118"/>
        <v>2.3365</v>
      </c>
      <c r="L374" s="43">
        <f t="shared" si="119"/>
        <v>2.5684</v>
      </c>
      <c r="M374" s="43">
        <f t="shared" si="120"/>
        <v>2.7635999999999998</v>
      </c>
      <c r="N374" s="43">
        <f t="shared" si="121"/>
        <v>2.911</v>
      </c>
      <c r="O374" s="43">
        <f t="shared" si="122"/>
        <v>2.8563000000000001</v>
      </c>
      <c r="P374" s="43">
        <f t="shared" si="123"/>
        <v>3.5651999999999999</v>
      </c>
      <c r="Q374" s="43">
        <f t="shared" si="124"/>
        <v>3.2237</v>
      </c>
      <c r="R374" s="43">
        <f t="shared" si="125"/>
        <v>3.6739999999999999</v>
      </c>
      <c r="S374" s="43">
        <f t="shared" si="126"/>
        <v>3.7595999999999998</v>
      </c>
      <c r="T374" s="43">
        <f t="shared" si="127"/>
        <v>3.7212999999999998</v>
      </c>
      <c r="V374" s="16" t="s">
        <v>74</v>
      </c>
      <c r="W374" s="43">
        <f t="shared" si="218"/>
        <v>1.8431</v>
      </c>
      <c r="X374" s="43">
        <f t="shared" si="128"/>
        <v>3.5958999999999999</v>
      </c>
      <c r="Y374" s="43">
        <f t="shared" si="129"/>
        <v>5.2885</v>
      </c>
      <c r="Z374" s="43">
        <f t="shared" si="130"/>
        <v>7.0862999999999996</v>
      </c>
      <c r="AA374" s="43">
        <f t="shared" si="131"/>
        <v>11.5434</v>
      </c>
      <c r="AB374" s="43">
        <f t="shared" si="132"/>
        <v>1.7777000000000001</v>
      </c>
      <c r="AC374" s="43">
        <f t="shared" si="133"/>
        <v>2.7399</v>
      </c>
      <c r="AD374" s="43">
        <f t="shared" si="134"/>
        <v>4.5983999999999998</v>
      </c>
      <c r="AE374" s="43">
        <f t="shared" si="135"/>
        <v>3.6766999999999999</v>
      </c>
      <c r="AF374" s="43">
        <f t="shared" si="136"/>
        <v>5.4546000000000001</v>
      </c>
      <c r="AG374" s="43">
        <f t="shared" si="137"/>
        <v>6.5403000000000002</v>
      </c>
      <c r="AH374" s="43">
        <f t="shared" si="138"/>
        <v>7.391</v>
      </c>
      <c r="AI374" s="43">
        <f t="shared" si="139"/>
        <v>7.2257999999999996</v>
      </c>
      <c r="AJ374" s="43">
        <f t="shared" si="140"/>
        <v>14.8108</v>
      </c>
      <c r="AK374" s="43">
        <f t="shared" si="141"/>
        <v>10.223599999999999</v>
      </c>
      <c r="AL374" s="43">
        <f t="shared" si="142"/>
        <v>17.293299999999999</v>
      </c>
      <c r="AM374" s="43">
        <f t="shared" si="143"/>
        <v>21.2318</v>
      </c>
      <c r="AN374" s="43">
        <f t="shared" si="144"/>
        <v>25.031400000000001</v>
      </c>
      <c r="AP374" s="16" t="s">
        <v>75</v>
      </c>
      <c r="AR374" s="13">
        <f t="shared" si="219"/>
        <v>2.1524315111203491</v>
      </c>
      <c r="AS374" s="13">
        <f t="shared" si="145"/>
        <v>2.2860797822374037</v>
      </c>
      <c r="AT374" s="13">
        <f t="shared" si="146"/>
        <v>2.433416339372898</v>
      </c>
      <c r="AU374" s="13">
        <f t="shared" si="147"/>
        <v>2.5919742116327957</v>
      </c>
      <c r="AV374" s="13">
        <f t="shared" si="148"/>
        <v>2.6664584691903839</v>
      </c>
      <c r="AW374" s="13">
        <f t="shared" si="149"/>
        <v>2.8432517926413543</v>
      </c>
      <c r="AX374" s="13">
        <f t="shared" si="150"/>
        <v>2.978229506460496</v>
      </c>
      <c r="AY374" s="13">
        <f t="shared" si="151"/>
        <v>3.0886227847207515</v>
      </c>
      <c r="AZ374" s="13">
        <f t="shared" si="152"/>
        <v>3.1990160629810074</v>
      </c>
      <c r="BA374" s="13">
        <f t="shared" si="153"/>
        <v>3.2815000959190792</v>
      </c>
      <c r="BB374" s="13">
        <f t="shared" si="154"/>
        <v>3.3559463812347401</v>
      </c>
      <c r="BC374" s="13">
        <f t="shared" si="155"/>
        <v>3.430392666550401</v>
      </c>
      <c r="BD374" s="13">
        <f t="shared" si="156"/>
        <v>3.5048389518660619</v>
      </c>
      <c r="BE374" s="13">
        <f t="shared" si="157"/>
        <v>3.5734920281973812</v>
      </c>
      <c r="BF374" s="13">
        <f t="shared" si="158"/>
        <v>3.6173188157099694</v>
      </c>
      <c r="BG374" s="13">
        <f t="shared" si="159"/>
        <v>3.661145603222558</v>
      </c>
      <c r="BH374" s="13">
        <f t="shared" si="160"/>
        <v>3.6893595328170625</v>
      </c>
      <c r="BI374" s="13">
        <f t="shared" si="161"/>
        <v>3.711093695569379</v>
      </c>
      <c r="BJ374" s="13">
        <f t="shared" si="162"/>
        <v>3.7328278583216958</v>
      </c>
      <c r="BK374" s="13">
        <f t="shared" si="163"/>
        <v>3.7545620210740127</v>
      </c>
      <c r="BL374" s="13">
        <f t="shared" si="164"/>
        <v>3.7518565375302662</v>
      </c>
      <c r="BM374" s="13">
        <f t="shared" si="165"/>
        <v>3.7417765291083271</v>
      </c>
      <c r="BN374" s="13">
        <f t="shared" si="166"/>
        <v>3.7316965206863881</v>
      </c>
      <c r="BO374" s="13">
        <f t="shared" si="167"/>
        <v>3.7314702531593267</v>
      </c>
      <c r="BQ374" s="16" t="s">
        <v>76</v>
      </c>
      <c r="BR374" s="13">
        <f t="shared" si="220"/>
        <v>2.4470825764491106</v>
      </c>
      <c r="BS374" s="13">
        <f t="shared" si="168"/>
        <v>2.4570825764491104</v>
      </c>
      <c r="BT374" s="13">
        <f t="shared" si="169"/>
        <v>2.5831665563669555</v>
      </c>
      <c r="BU374" s="13">
        <f t="shared" si="170"/>
        <v>2.7215197093229349</v>
      </c>
      <c r="BV374" s="13">
        <f t="shared" si="171"/>
        <v>2.8779654141557365</v>
      </c>
      <c r="BW374" s="13">
        <f t="shared" si="172"/>
        <v>3.0354566859494936</v>
      </c>
      <c r="BX374" s="13">
        <f t="shared" si="173"/>
        <v>3.1933719156747133</v>
      </c>
      <c r="BY374" s="13">
        <f t="shared" si="174"/>
        <v>3.3282362702205472</v>
      </c>
      <c r="BZ374" s="13">
        <f t="shared" si="175"/>
        <v>3.4609234434946488</v>
      </c>
      <c r="CA374" s="13">
        <f t="shared" si="176"/>
        <v>3.5936106167687512</v>
      </c>
      <c r="CB374" s="13">
        <f t="shared" si="177"/>
        <v>3.7262977900428531</v>
      </c>
      <c r="CC374" s="13">
        <f t="shared" si="178"/>
        <v>3.8018411649977017</v>
      </c>
      <c r="CD374" s="13">
        <f t="shared" si="179"/>
        <v>3.8701951413636317</v>
      </c>
      <c r="CE374" s="13">
        <f t="shared" si="180"/>
        <v>3.9313597191406426</v>
      </c>
      <c r="CF374" s="13">
        <f t="shared" si="181"/>
        <v>3.989758105596303</v>
      </c>
      <c r="CG374" s="13">
        <f t="shared" si="182"/>
        <v>4.0420325924913492</v>
      </c>
      <c r="CH374" s="13">
        <f t="shared" si="183"/>
        <v>4.0881831798257808</v>
      </c>
      <c r="CI374" s="13">
        <f t="shared" si="184"/>
        <v>4.1250872960159812</v>
      </c>
      <c r="CJ374" s="13">
        <f t="shared" si="185"/>
        <v>4.1526076294903804</v>
      </c>
      <c r="CK374" s="13">
        <f t="shared" si="186"/>
        <v>4.175709438012726</v>
      </c>
      <c r="CL374" s="13">
        <f t="shared" si="187"/>
        <v>4.194392721583017</v>
      </c>
      <c r="CM374" s="13">
        <f t="shared" si="188"/>
        <v>4.2068921225256579</v>
      </c>
      <c r="CN374" s="13">
        <f t="shared" si="189"/>
        <v>4.2130286892334476</v>
      </c>
      <c r="CO374" s="13">
        <f t="shared" si="190"/>
        <v>4.2128024217063862</v>
      </c>
      <c r="CP374" s="13">
        <f t="shared" si="191"/>
        <v>4.2081840681234493</v>
      </c>
      <c r="CQ374" s="13">
        <f t="shared" si="192"/>
        <v>4.1981840681234495</v>
      </c>
      <c r="CR374" s="13">
        <f t="shared" si="193"/>
        <v>4.1981840681234495</v>
      </c>
      <c r="CS374" s="13">
        <f t="shared" si="194"/>
        <v>4.1881840681234479</v>
      </c>
      <c r="CT374" s="13">
        <f t="shared" si="195"/>
        <v>4.1781840681234481</v>
      </c>
      <c r="CU374" s="13">
        <f t="shared" si="196"/>
        <v>4.1781840681234481</v>
      </c>
      <c r="CV374" s="13">
        <f t="shared" si="197"/>
        <v>4.1581840681234485</v>
      </c>
      <c r="CW374" s="13">
        <f t="shared" si="198"/>
        <v>4.138184068123449</v>
      </c>
      <c r="CX374" s="13">
        <f t="shared" si="199"/>
        <v>4.1281840681234492</v>
      </c>
      <c r="CY374" s="13">
        <f t="shared" si="200"/>
        <v>4.1081840681234496</v>
      </c>
      <c r="CZ374" s="13">
        <f t="shared" si="201"/>
        <v>4.098184068123448</v>
      </c>
      <c r="DA374" s="13">
        <f t="shared" si="202"/>
        <v>4.0881840681234483</v>
      </c>
      <c r="DB374" s="13">
        <f t="shared" si="203"/>
        <v>4.0781840681234485</v>
      </c>
      <c r="DC374" s="13">
        <f t="shared" si="204"/>
        <v>4.0681840681234487</v>
      </c>
      <c r="DD374" s="13">
        <f t="shared" si="205"/>
        <v>4.0581840681234489</v>
      </c>
      <c r="DE374" s="13">
        <f t="shared" si="206"/>
        <v>4.0481840681234491</v>
      </c>
      <c r="DF374" s="13">
        <f t="shared" si="207"/>
        <v>4.0181840681234497</v>
      </c>
      <c r="DG374" s="13">
        <f t="shared" si="208"/>
        <v>3.9981840681234488</v>
      </c>
      <c r="DH374" s="13">
        <f t="shared" si="209"/>
        <v>3.9781840681234493</v>
      </c>
      <c r="DI374" s="13">
        <f t="shared" si="210"/>
        <v>3.9581840681234497</v>
      </c>
      <c r="DJ374" s="13">
        <f t="shared" si="211"/>
        <v>3.9381840681234492</v>
      </c>
      <c r="DK374" s="13">
        <f t="shared" si="212"/>
        <v>3.9281840681234486</v>
      </c>
      <c r="DL374" s="13">
        <f t="shared" si="213"/>
        <v>3.908184068123449</v>
      </c>
      <c r="DM374" s="13">
        <f t="shared" si="214"/>
        <v>3.8881840681234494</v>
      </c>
      <c r="DN374" s="13">
        <f t="shared" si="215"/>
        <v>3.8781840681234496</v>
      </c>
      <c r="DO374" s="13">
        <f t="shared" si="216"/>
        <v>3.8581840681234492</v>
      </c>
    </row>
    <row r="375" spans="1:119" s="16" customFormat="1" x14ac:dyDescent="0.2">
      <c r="A375" s="12">
        <v>48638</v>
      </c>
      <c r="B375" s="16" t="s">
        <v>73</v>
      </c>
      <c r="C375" s="43">
        <f t="shared" si="217"/>
        <v>2.4373</v>
      </c>
      <c r="D375" s="43">
        <f t="shared" si="111"/>
        <v>2.6583000000000001</v>
      </c>
      <c r="E375" s="43">
        <f t="shared" si="112"/>
        <v>2.9230999999999998</v>
      </c>
      <c r="F375" s="43">
        <f t="shared" si="113"/>
        <v>3.2069999999999999</v>
      </c>
      <c r="G375" s="43">
        <f t="shared" si="114"/>
        <v>3.7984</v>
      </c>
      <c r="H375" s="43">
        <f t="shared" si="115"/>
        <v>2.1181000000000001</v>
      </c>
      <c r="I375" s="43">
        <f t="shared" si="116"/>
        <v>2.2667000000000002</v>
      </c>
      <c r="J375" s="43">
        <f t="shared" si="117"/>
        <v>2.6128</v>
      </c>
      <c r="K375" s="43">
        <f t="shared" si="118"/>
        <v>2.3365</v>
      </c>
      <c r="L375" s="43">
        <f t="shared" si="119"/>
        <v>2.5684</v>
      </c>
      <c r="M375" s="43">
        <f t="shared" si="120"/>
        <v>2.7635999999999998</v>
      </c>
      <c r="N375" s="43">
        <f t="shared" si="121"/>
        <v>2.911</v>
      </c>
      <c r="O375" s="43">
        <f t="shared" si="122"/>
        <v>2.8563000000000001</v>
      </c>
      <c r="P375" s="43">
        <f t="shared" si="123"/>
        <v>3.5651999999999999</v>
      </c>
      <c r="Q375" s="43">
        <f t="shared" si="124"/>
        <v>3.2237</v>
      </c>
      <c r="R375" s="43">
        <f t="shared" si="125"/>
        <v>3.6739999999999999</v>
      </c>
      <c r="S375" s="43">
        <f t="shared" si="126"/>
        <v>3.7595999999999998</v>
      </c>
      <c r="T375" s="43">
        <f t="shared" si="127"/>
        <v>3.7212999999999998</v>
      </c>
      <c r="V375" s="16" t="s">
        <v>74</v>
      </c>
      <c r="W375" s="43">
        <f t="shared" si="218"/>
        <v>1.8431</v>
      </c>
      <c r="X375" s="43">
        <f t="shared" si="128"/>
        <v>3.5958999999999999</v>
      </c>
      <c r="Y375" s="43">
        <f t="shared" si="129"/>
        <v>5.2885</v>
      </c>
      <c r="Z375" s="43">
        <f t="shared" si="130"/>
        <v>7.0862999999999996</v>
      </c>
      <c r="AA375" s="43">
        <f t="shared" si="131"/>
        <v>11.5434</v>
      </c>
      <c r="AB375" s="43">
        <f t="shared" si="132"/>
        <v>1.7777000000000001</v>
      </c>
      <c r="AC375" s="43">
        <f t="shared" si="133"/>
        <v>2.7399</v>
      </c>
      <c r="AD375" s="43">
        <f t="shared" si="134"/>
        <v>4.5983999999999998</v>
      </c>
      <c r="AE375" s="43">
        <f t="shared" si="135"/>
        <v>3.6766999999999999</v>
      </c>
      <c r="AF375" s="43">
        <f t="shared" si="136"/>
        <v>5.4546000000000001</v>
      </c>
      <c r="AG375" s="43">
        <f t="shared" si="137"/>
        <v>6.5403000000000002</v>
      </c>
      <c r="AH375" s="43">
        <f t="shared" si="138"/>
        <v>7.391</v>
      </c>
      <c r="AI375" s="43">
        <f t="shared" si="139"/>
        <v>7.2257999999999996</v>
      </c>
      <c r="AJ375" s="43">
        <f t="shared" si="140"/>
        <v>14.8108</v>
      </c>
      <c r="AK375" s="43">
        <f t="shared" si="141"/>
        <v>10.223599999999999</v>
      </c>
      <c r="AL375" s="43">
        <f t="shared" si="142"/>
        <v>17.293299999999999</v>
      </c>
      <c r="AM375" s="43">
        <f t="shared" si="143"/>
        <v>21.2318</v>
      </c>
      <c r="AN375" s="43">
        <f t="shared" si="144"/>
        <v>25.031400000000001</v>
      </c>
      <c r="AP375" s="16" t="s">
        <v>75</v>
      </c>
      <c r="AR375" s="13">
        <f t="shared" si="219"/>
        <v>2.1524315111203491</v>
      </c>
      <c r="AS375" s="13">
        <f t="shared" si="145"/>
        <v>2.2860797822374037</v>
      </c>
      <c r="AT375" s="13">
        <f t="shared" si="146"/>
        <v>2.433416339372898</v>
      </c>
      <c r="AU375" s="13">
        <f t="shared" si="147"/>
        <v>2.5919742116327957</v>
      </c>
      <c r="AV375" s="13">
        <f t="shared" si="148"/>
        <v>2.6664584691903839</v>
      </c>
      <c r="AW375" s="13">
        <f t="shared" si="149"/>
        <v>2.8432517926413543</v>
      </c>
      <c r="AX375" s="13">
        <f t="shared" si="150"/>
        <v>2.978229506460496</v>
      </c>
      <c r="AY375" s="13">
        <f t="shared" si="151"/>
        <v>3.0886227847207515</v>
      </c>
      <c r="AZ375" s="13">
        <f t="shared" si="152"/>
        <v>3.1990160629810074</v>
      </c>
      <c r="BA375" s="13">
        <f t="shared" si="153"/>
        <v>3.2815000959190792</v>
      </c>
      <c r="BB375" s="13">
        <f t="shared" si="154"/>
        <v>3.3559463812347401</v>
      </c>
      <c r="BC375" s="13">
        <f t="shared" si="155"/>
        <v>3.430392666550401</v>
      </c>
      <c r="BD375" s="13">
        <f t="shared" si="156"/>
        <v>3.5048389518660619</v>
      </c>
      <c r="BE375" s="13">
        <f t="shared" si="157"/>
        <v>3.5734920281973812</v>
      </c>
      <c r="BF375" s="13">
        <f t="shared" si="158"/>
        <v>3.6173188157099694</v>
      </c>
      <c r="BG375" s="13">
        <f t="shared" si="159"/>
        <v>3.661145603222558</v>
      </c>
      <c r="BH375" s="13">
        <f t="shared" si="160"/>
        <v>3.6893595328170625</v>
      </c>
      <c r="BI375" s="13">
        <f t="shared" si="161"/>
        <v>3.711093695569379</v>
      </c>
      <c r="BJ375" s="13">
        <f t="shared" si="162"/>
        <v>3.7328278583216958</v>
      </c>
      <c r="BK375" s="13">
        <f t="shared" si="163"/>
        <v>3.7545620210740127</v>
      </c>
      <c r="BL375" s="13">
        <f t="shared" si="164"/>
        <v>3.7518565375302662</v>
      </c>
      <c r="BM375" s="13">
        <f t="shared" si="165"/>
        <v>3.7417765291083271</v>
      </c>
      <c r="BN375" s="13">
        <f t="shared" si="166"/>
        <v>3.7316965206863881</v>
      </c>
      <c r="BO375" s="13">
        <f t="shared" si="167"/>
        <v>3.7314702531593267</v>
      </c>
      <c r="BQ375" s="16" t="s">
        <v>76</v>
      </c>
      <c r="BR375" s="13">
        <f t="shared" si="220"/>
        <v>2.4470825764491106</v>
      </c>
      <c r="BS375" s="13">
        <f t="shared" si="168"/>
        <v>2.4570825764491104</v>
      </c>
      <c r="BT375" s="13">
        <f t="shared" si="169"/>
        <v>2.5831665563669555</v>
      </c>
      <c r="BU375" s="13">
        <f t="shared" si="170"/>
        <v>2.7215197093229349</v>
      </c>
      <c r="BV375" s="13">
        <f t="shared" si="171"/>
        <v>2.8779654141557365</v>
      </c>
      <c r="BW375" s="13">
        <f t="shared" si="172"/>
        <v>3.0354566859494936</v>
      </c>
      <c r="BX375" s="13">
        <f t="shared" si="173"/>
        <v>3.1933719156747133</v>
      </c>
      <c r="BY375" s="13">
        <f t="shared" si="174"/>
        <v>3.3282362702205472</v>
      </c>
      <c r="BZ375" s="13">
        <f t="shared" si="175"/>
        <v>3.4609234434946488</v>
      </c>
      <c r="CA375" s="13">
        <f t="shared" si="176"/>
        <v>3.5936106167687512</v>
      </c>
      <c r="CB375" s="13">
        <f t="shared" si="177"/>
        <v>3.7262977900428531</v>
      </c>
      <c r="CC375" s="13">
        <f t="shared" si="178"/>
        <v>3.8018411649977017</v>
      </c>
      <c r="CD375" s="13">
        <f t="shared" si="179"/>
        <v>3.8701951413636317</v>
      </c>
      <c r="CE375" s="13">
        <f t="shared" si="180"/>
        <v>3.9313597191406426</v>
      </c>
      <c r="CF375" s="13">
        <f t="shared" si="181"/>
        <v>3.989758105596303</v>
      </c>
      <c r="CG375" s="13">
        <f t="shared" si="182"/>
        <v>4.0420325924913492</v>
      </c>
      <c r="CH375" s="13">
        <f t="shared" si="183"/>
        <v>4.0881831798257808</v>
      </c>
      <c r="CI375" s="13">
        <f t="shared" si="184"/>
        <v>4.1250872960159812</v>
      </c>
      <c r="CJ375" s="13">
        <f t="shared" si="185"/>
        <v>4.1526076294903804</v>
      </c>
      <c r="CK375" s="13">
        <f t="shared" si="186"/>
        <v>4.175709438012726</v>
      </c>
      <c r="CL375" s="13">
        <f t="shared" si="187"/>
        <v>4.194392721583017</v>
      </c>
      <c r="CM375" s="13">
        <f t="shared" si="188"/>
        <v>4.2068921225256579</v>
      </c>
      <c r="CN375" s="13">
        <f t="shared" si="189"/>
        <v>4.2130286892334476</v>
      </c>
      <c r="CO375" s="13">
        <f t="shared" si="190"/>
        <v>4.2128024217063862</v>
      </c>
      <c r="CP375" s="13">
        <f t="shared" si="191"/>
        <v>4.2081840681234493</v>
      </c>
      <c r="CQ375" s="13">
        <f t="shared" si="192"/>
        <v>4.1981840681234495</v>
      </c>
      <c r="CR375" s="13">
        <f t="shared" si="193"/>
        <v>4.1981840681234495</v>
      </c>
      <c r="CS375" s="13">
        <f t="shared" si="194"/>
        <v>4.1881840681234479</v>
      </c>
      <c r="CT375" s="13">
        <f t="shared" si="195"/>
        <v>4.1781840681234481</v>
      </c>
      <c r="CU375" s="13">
        <f t="shared" si="196"/>
        <v>4.1781840681234481</v>
      </c>
      <c r="CV375" s="13">
        <f t="shared" si="197"/>
        <v>4.1581840681234485</v>
      </c>
      <c r="CW375" s="13">
        <f t="shared" si="198"/>
        <v>4.138184068123449</v>
      </c>
      <c r="CX375" s="13">
        <f t="shared" si="199"/>
        <v>4.1281840681234492</v>
      </c>
      <c r="CY375" s="13">
        <f t="shared" si="200"/>
        <v>4.1081840681234496</v>
      </c>
      <c r="CZ375" s="13">
        <f t="shared" si="201"/>
        <v>4.098184068123448</v>
      </c>
      <c r="DA375" s="13">
        <f t="shared" si="202"/>
        <v>4.0881840681234483</v>
      </c>
      <c r="DB375" s="13">
        <f t="shared" si="203"/>
        <v>4.0781840681234485</v>
      </c>
      <c r="DC375" s="13">
        <f t="shared" si="204"/>
        <v>4.0681840681234487</v>
      </c>
      <c r="DD375" s="13">
        <f t="shared" si="205"/>
        <v>4.0581840681234489</v>
      </c>
      <c r="DE375" s="13">
        <f t="shared" si="206"/>
        <v>4.0481840681234491</v>
      </c>
      <c r="DF375" s="13">
        <f t="shared" si="207"/>
        <v>4.0181840681234497</v>
      </c>
      <c r="DG375" s="13">
        <f t="shared" si="208"/>
        <v>3.9981840681234488</v>
      </c>
      <c r="DH375" s="13">
        <f t="shared" si="209"/>
        <v>3.9781840681234493</v>
      </c>
      <c r="DI375" s="13">
        <f t="shared" si="210"/>
        <v>3.9581840681234497</v>
      </c>
      <c r="DJ375" s="13">
        <f t="shared" si="211"/>
        <v>3.9381840681234492</v>
      </c>
      <c r="DK375" s="13">
        <f t="shared" si="212"/>
        <v>3.9281840681234486</v>
      </c>
      <c r="DL375" s="13">
        <f t="shared" si="213"/>
        <v>3.908184068123449</v>
      </c>
      <c r="DM375" s="13">
        <f t="shared" si="214"/>
        <v>3.8881840681234494</v>
      </c>
      <c r="DN375" s="13">
        <f t="shared" si="215"/>
        <v>3.8781840681234496</v>
      </c>
      <c r="DO375" s="13">
        <f t="shared" si="216"/>
        <v>3.8581840681234492</v>
      </c>
    </row>
    <row r="376" spans="1:119" s="16" customFormat="1" x14ac:dyDescent="0.2">
      <c r="A376" s="12">
        <v>48669</v>
      </c>
      <c r="B376" s="16" t="s">
        <v>73</v>
      </c>
      <c r="C376" s="43">
        <f t="shared" si="217"/>
        <v>2.4373</v>
      </c>
      <c r="D376" s="43">
        <f t="shared" si="111"/>
        <v>2.6583000000000001</v>
      </c>
      <c r="E376" s="43">
        <f t="shared" si="112"/>
        <v>2.9230999999999998</v>
      </c>
      <c r="F376" s="43">
        <f t="shared" si="113"/>
        <v>3.2069999999999999</v>
      </c>
      <c r="G376" s="43">
        <f t="shared" si="114"/>
        <v>3.7984</v>
      </c>
      <c r="H376" s="43">
        <f t="shared" si="115"/>
        <v>2.1181000000000001</v>
      </c>
      <c r="I376" s="43">
        <f t="shared" si="116"/>
        <v>2.2667000000000002</v>
      </c>
      <c r="J376" s="43">
        <f t="shared" si="117"/>
        <v>2.6128</v>
      </c>
      <c r="K376" s="43">
        <f t="shared" si="118"/>
        <v>2.3365</v>
      </c>
      <c r="L376" s="43">
        <f t="shared" si="119"/>
        <v>2.5684</v>
      </c>
      <c r="M376" s="43">
        <f t="shared" si="120"/>
        <v>2.7635999999999998</v>
      </c>
      <c r="N376" s="43">
        <f t="shared" si="121"/>
        <v>2.911</v>
      </c>
      <c r="O376" s="43">
        <f t="shared" si="122"/>
        <v>2.8563000000000001</v>
      </c>
      <c r="P376" s="43">
        <f t="shared" si="123"/>
        <v>3.5651999999999999</v>
      </c>
      <c r="Q376" s="43">
        <f t="shared" si="124"/>
        <v>3.2237</v>
      </c>
      <c r="R376" s="43">
        <f t="shared" si="125"/>
        <v>3.6739999999999999</v>
      </c>
      <c r="S376" s="43">
        <f t="shared" si="126"/>
        <v>3.7595999999999998</v>
      </c>
      <c r="T376" s="43">
        <f t="shared" si="127"/>
        <v>3.7212999999999998</v>
      </c>
      <c r="V376" s="16" t="s">
        <v>74</v>
      </c>
      <c r="W376" s="43">
        <f t="shared" si="218"/>
        <v>1.8431</v>
      </c>
      <c r="X376" s="43">
        <f t="shared" si="128"/>
        <v>3.5958999999999999</v>
      </c>
      <c r="Y376" s="43">
        <f t="shared" si="129"/>
        <v>5.2885</v>
      </c>
      <c r="Z376" s="43">
        <f t="shared" si="130"/>
        <v>7.0862999999999996</v>
      </c>
      <c r="AA376" s="43">
        <f t="shared" si="131"/>
        <v>11.5434</v>
      </c>
      <c r="AB376" s="43">
        <f t="shared" si="132"/>
        <v>1.7777000000000001</v>
      </c>
      <c r="AC376" s="43">
        <f t="shared" si="133"/>
        <v>2.7399</v>
      </c>
      <c r="AD376" s="43">
        <f t="shared" si="134"/>
        <v>4.5983999999999998</v>
      </c>
      <c r="AE376" s="43">
        <f t="shared" si="135"/>
        <v>3.6766999999999999</v>
      </c>
      <c r="AF376" s="43">
        <f t="shared" si="136"/>
        <v>5.4546000000000001</v>
      </c>
      <c r="AG376" s="43">
        <f t="shared" si="137"/>
        <v>6.5403000000000002</v>
      </c>
      <c r="AH376" s="43">
        <f t="shared" si="138"/>
        <v>7.391</v>
      </c>
      <c r="AI376" s="43">
        <f t="shared" si="139"/>
        <v>7.2257999999999996</v>
      </c>
      <c r="AJ376" s="43">
        <f t="shared" si="140"/>
        <v>14.8108</v>
      </c>
      <c r="AK376" s="43">
        <f t="shared" si="141"/>
        <v>10.223599999999999</v>
      </c>
      <c r="AL376" s="43">
        <f t="shared" si="142"/>
        <v>17.293299999999999</v>
      </c>
      <c r="AM376" s="43">
        <f t="shared" si="143"/>
        <v>21.2318</v>
      </c>
      <c r="AN376" s="43">
        <f t="shared" si="144"/>
        <v>25.031400000000001</v>
      </c>
      <c r="AP376" s="16" t="s">
        <v>75</v>
      </c>
      <c r="AR376" s="13">
        <f t="shared" si="219"/>
        <v>2.1524315111203491</v>
      </c>
      <c r="AS376" s="13">
        <f t="shared" si="145"/>
        <v>2.2860797822374037</v>
      </c>
      <c r="AT376" s="13">
        <f t="shared" si="146"/>
        <v>2.433416339372898</v>
      </c>
      <c r="AU376" s="13">
        <f t="shared" si="147"/>
        <v>2.5919742116327957</v>
      </c>
      <c r="AV376" s="13">
        <f t="shared" si="148"/>
        <v>2.6664584691903839</v>
      </c>
      <c r="AW376" s="13">
        <f t="shared" si="149"/>
        <v>2.8432517926413543</v>
      </c>
      <c r="AX376" s="13">
        <f t="shared" si="150"/>
        <v>2.978229506460496</v>
      </c>
      <c r="AY376" s="13">
        <f t="shared" si="151"/>
        <v>3.0886227847207515</v>
      </c>
      <c r="AZ376" s="13">
        <f t="shared" si="152"/>
        <v>3.1990160629810074</v>
      </c>
      <c r="BA376" s="13">
        <f t="shared" si="153"/>
        <v>3.2815000959190792</v>
      </c>
      <c r="BB376" s="13">
        <f t="shared" si="154"/>
        <v>3.3559463812347401</v>
      </c>
      <c r="BC376" s="13">
        <f t="shared" si="155"/>
        <v>3.430392666550401</v>
      </c>
      <c r="BD376" s="13">
        <f t="shared" si="156"/>
        <v>3.5048389518660619</v>
      </c>
      <c r="BE376" s="13">
        <f t="shared" si="157"/>
        <v>3.5734920281973812</v>
      </c>
      <c r="BF376" s="13">
        <f t="shared" si="158"/>
        <v>3.6173188157099694</v>
      </c>
      <c r="BG376" s="13">
        <f t="shared" si="159"/>
        <v>3.661145603222558</v>
      </c>
      <c r="BH376" s="13">
        <f t="shared" si="160"/>
        <v>3.6893595328170625</v>
      </c>
      <c r="BI376" s="13">
        <f t="shared" si="161"/>
        <v>3.711093695569379</v>
      </c>
      <c r="BJ376" s="13">
        <f t="shared" si="162"/>
        <v>3.7328278583216958</v>
      </c>
      <c r="BK376" s="13">
        <f t="shared" si="163"/>
        <v>3.7545620210740127</v>
      </c>
      <c r="BL376" s="13">
        <f t="shared" si="164"/>
        <v>3.7518565375302662</v>
      </c>
      <c r="BM376" s="13">
        <f t="shared" si="165"/>
        <v>3.7417765291083271</v>
      </c>
      <c r="BN376" s="13">
        <f t="shared" si="166"/>
        <v>3.7316965206863881</v>
      </c>
      <c r="BO376" s="13">
        <f t="shared" si="167"/>
        <v>3.7314702531593267</v>
      </c>
      <c r="BQ376" s="16" t="s">
        <v>76</v>
      </c>
      <c r="BR376" s="13">
        <f t="shared" si="220"/>
        <v>2.4470825764491106</v>
      </c>
      <c r="BS376" s="13">
        <f t="shared" si="168"/>
        <v>2.4570825764491104</v>
      </c>
      <c r="BT376" s="13">
        <f t="shared" si="169"/>
        <v>2.5831665563669555</v>
      </c>
      <c r="BU376" s="13">
        <f t="shared" si="170"/>
        <v>2.7215197093229349</v>
      </c>
      <c r="BV376" s="13">
        <f t="shared" si="171"/>
        <v>2.8779654141557365</v>
      </c>
      <c r="BW376" s="13">
        <f t="shared" si="172"/>
        <v>3.0354566859494936</v>
      </c>
      <c r="BX376" s="13">
        <f t="shared" si="173"/>
        <v>3.1933719156747133</v>
      </c>
      <c r="BY376" s="13">
        <f t="shared" si="174"/>
        <v>3.3282362702205472</v>
      </c>
      <c r="BZ376" s="13">
        <f t="shared" si="175"/>
        <v>3.4609234434946488</v>
      </c>
      <c r="CA376" s="13">
        <f t="shared" si="176"/>
        <v>3.5936106167687512</v>
      </c>
      <c r="CB376" s="13">
        <f t="shared" si="177"/>
        <v>3.7262977900428531</v>
      </c>
      <c r="CC376" s="13">
        <f t="shared" si="178"/>
        <v>3.8018411649977017</v>
      </c>
      <c r="CD376" s="13">
        <f t="shared" si="179"/>
        <v>3.8701951413636317</v>
      </c>
      <c r="CE376" s="13">
        <f t="shared" si="180"/>
        <v>3.9313597191406426</v>
      </c>
      <c r="CF376" s="13">
        <f t="shared" si="181"/>
        <v>3.989758105596303</v>
      </c>
      <c r="CG376" s="13">
        <f t="shared" si="182"/>
        <v>4.0420325924913492</v>
      </c>
      <c r="CH376" s="13">
        <f t="shared" si="183"/>
        <v>4.0881831798257808</v>
      </c>
      <c r="CI376" s="13">
        <f t="shared" si="184"/>
        <v>4.1250872960159812</v>
      </c>
      <c r="CJ376" s="13">
        <f t="shared" si="185"/>
        <v>4.1526076294903804</v>
      </c>
      <c r="CK376" s="13">
        <f t="shared" si="186"/>
        <v>4.175709438012726</v>
      </c>
      <c r="CL376" s="13">
        <f t="shared" si="187"/>
        <v>4.194392721583017</v>
      </c>
      <c r="CM376" s="13">
        <f t="shared" si="188"/>
        <v>4.2068921225256579</v>
      </c>
      <c r="CN376" s="13">
        <f t="shared" si="189"/>
        <v>4.2130286892334476</v>
      </c>
      <c r="CO376" s="13">
        <f t="shared" si="190"/>
        <v>4.2128024217063862</v>
      </c>
      <c r="CP376" s="13">
        <f t="shared" si="191"/>
        <v>4.2081840681234493</v>
      </c>
      <c r="CQ376" s="13">
        <f t="shared" si="192"/>
        <v>4.1981840681234495</v>
      </c>
      <c r="CR376" s="13">
        <f t="shared" si="193"/>
        <v>4.1981840681234495</v>
      </c>
      <c r="CS376" s="13">
        <f t="shared" si="194"/>
        <v>4.1881840681234479</v>
      </c>
      <c r="CT376" s="13">
        <f t="shared" si="195"/>
        <v>4.1781840681234481</v>
      </c>
      <c r="CU376" s="13">
        <f t="shared" si="196"/>
        <v>4.1781840681234481</v>
      </c>
      <c r="CV376" s="13">
        <f t="shared" si="197"/>
        <v>4.1581840681234485</v>
      </c>
      <c r="CW376" s="13">
        <f t="shared" si="198"/>
        <v>4.138184068123449</v>
      </c>
      <c r="CX376" s="13">
        <f t="shared" si="199"/>
        <v>4.1281840681234492</v>
      </c>
      <c r="CY376" s="13">
        <f t="shared" si="200"/>
        <v>4.1081840681234496</v>
      </c>
      <c r="CZ376" s="13">
        <f t="shared" si="201"/>
        <v>4.098184068123448</v>
      </c>
      <c r="DA376" s="13">
        <f t="shared" si="202"/>
        <v>4.0881840681234483</v>
      </c>
      <c r="DB376" s="13">
        <f t="shared" si="203"/>
        <v>4.0781840681234485</v>
      </c>
      <c r="DC376" s="13">
        <f t="shared" si="204"/>
        <v>4.0681840681234487</v>
      </c>
      <c r="DD376" s="13">
        <f t="shared" si="205"/>
        <v>4.0581840681234489</v>
      </c>
      <c r="DE376" s="13">
        <f t="shared" si="206"/>
        <v>4.0481840681234491</v>
      </c>
      <c r="DF376" s="13">
        <f t="shared" si="207"/>
        <v>4.0181840681234497</v>
      </c>
      <c r="DG376" s="13">
        <f t="shared" si="208"/>
        <v>3.9981840681234488</v>
      </c>
      <c r="DH376" s="13">
        <f t="shared" si="209"/>
        <v>3.9781840681234493</v>
      </c>
      <c r="DI376" s="13">
        <f t="shared" si="210"/>
        <v>3.9581840681234497</v>
      </c>
      <c r="DJ376" s="13">
        <f t="shared" si="211"/>
        <v>3.9381840681234492</v>
      </c>
      <c r="DK376" s="13">
        <f t="shared" si="212"/>
        <v>3.9281840681234486</v>
      </c>
      <c r="DL376" s="13">
        <f t="shared" si="213"/>
        <v>3.908184068123449</v>
      </c>
      <c r="DM376" s="13">
        <f t="shared" si="214"/>
        <v>3.8881840681234494</v>
      </c>
      <c r="DN376" s="13">
        <f t="shared" si="215"/>
        <v>3.8781840681234496</v>
      </c>
      <c r="DO376" s="13">
        <f t="shared" si="216"/>
        <v>3.8581840681234492</v>
      </c>
    </row>
    <row r="377" spans="1:119" s="16" customFormat="1" x14ac:dyDescent="0.2">
      <c r="A377" s="12">
        <v>48699</v>
      </c>
      <c r="B377" s="16" t="s">
        <v>73</v>
      </c>
      <c r="C377" s="43">
        <f t="shared" si="217"/>
        <v>2.4373</v>
      </c>
      <c r="D377" s="43">
        <f t="shared" si="111"/>
        <v>2.6583000000000001</v>
      </c>
      <c r="E377" s="43">
        <f t="shared" si="112"/>
        <v>2.9230999999999998</v>
      </c>
      <c r="F377" s="43">
        <f t="shared" si="113"/>
        <v>3.2069999999999999</v>
      </c>
      <c r="G377" s="43">
        <f t="shared" si="114"/>
        <v>3.7984</v>
      </c>
      <c r="H377" s="43">
        <f t="shared" si="115"/>
        <v>2.1181000000000001</v>
      </c>
      <c r="I377" s="43">
        <f t="shared" si="116"/>
        <v>2.2667000000000002</v>
      </c>
      <c r="J377" s="43">
        <f t="shared" si="117"/>
        <v>2.6128</v>
      </c>
      <c r="K377" s="43">
        <f t="shared" si="118"/>
        <v>2.3365</v>
      </c>
      <c r="L377" s="43">
        <f t="shared" si="119"/>
        <v>2.5684</v>
      </c>
      <c r="M377" s="43">
        <f t="shared" si="120"/>
        <v>2.7635999999999998</v>
      </c>
      <c r="N377" s="43">
        <f t="shared" si="121"/>
        <v>2.911</v>
      </c>
      <c r="O377" s="43">
        <f t="shared" si="122"/>
        <v>2.8563000000000001</v>
      </c>
      <c r="P377" s="43">
        <f t="shared" si="123"/>
        <v>3.5651999999999999</v>
      </c>
      <c r="Q377" s="43">
        <f t="shared" si="124"/>
        <v>3.2237</v>
      </c>
      <c r="R377" s="43">
        <f t="shared" si="125"/>
        <v>3.6739999999999999</v>
      </c>
      <c r="S377" s="43">
        <f t="shared" si="126"/>
        <v>3.7595999999999998</v>
      </c>
      <c r="T377" s="43">
        <f t="shared" si="127"/>
        <v>3.7212999999999998</v>
      </c>
      <c r="V377" s="16" t="s">
        <v>74</v>
      </c>
      <c r="W377" s="43">
        <f t="shared" si="218"/>
        <v>1.8431</v>
      </c>
      <c r="X377" s="43">
        <f t="shared" si="128"/>
        <v>3.5958999999999999</v>
      </c>
      <c r="Y377" s="43">
        <f t="shared" si="129"/>
        <v>5.2885</v>
      </c>
      <c r="Z377" s="43">
        <f t="shared" si="130"/>
        <v>7.0862999999999996</v>
      </c>
      <c r="AA377" s="43">
        <f t="shared" si="131"/>
        <v>11.5434</v>
      </c>
      <c r="AB377" s="43">
        <f t="shared" si="132"/>
        <v>1.7777000000000001</v>
      </c>
      <c r="AC377" s="43">
        <f t="shared" si="133"/>
        <v>2.7399</v>
      </c>
      <c r="AD377" s="43">
        <f t="shared" si="134"/>
        <v>4.5983999999999998</v>
      </c>
      <c r="AE377" s="43">
        <f t="shared" si="135"/>
        <v>3.6766999999999999</v>
      </c>
      <c r="AF377" s="43">
        <f t="shared" si="136"/>
        <v>5.4546000000000001</v>
      </c>
      <c r="AG377" s="43">
        <f t="shared" si="137"/>
        <v>6.5403000000000002</v>
      </c>
      <c r="AH377" s="43">
        <f t="shared" si="138"/>
        <v>7.391</v>
      </c>
      <c r="AI377" s="43">
        <f t="shared" si="139"/>
        <v>7.2257999999999996</v>
      </c>
      <c r="AJ377" s="43">
        <f t="shared" si="140"/>
        <v>14.8108</v>
      </c>
      <c r="AK377" s="43">
        <f t="shared" si="141"/>
        <v>10.223599999999999</v>
      </c>
      <c r="AL377" s="43">
        <f t="shared" si="142"/>
        <v>17.293299999999999</v>
      </c>
      <c r="AM377" s="43">
        <f t="shared" si="143"/>
        <v>21.2318</v>
      </c>
      <c r="AN377" s="43">
        <f t="shared" si="144"/>
        <v>25.031400000000001</v>
      </c>
      <c r="AP377" s="16" t="s">
        <v>75</v>
      </c>
      <c r="AR377" s="13">
        <f t="shared" si="219"/>
        <v>2.1524315111203491</v>
      </c>
      <c r="AS377" s="13">
        <f t="shared" si="145"/>
        <v>2.2860797822374037</v>
      </c>
      <c r="AT377" s="13">
        <f t="shared" si="146"/>
        <v>2.433416339372898</v>
      </c>
      <c r="AU377" s="13">
        <f t="shared" si="147"/>
        <v>2.5919742116327957</v>
      </c>
      <c r="AV377" s="13">
        <f t="shared" si="148"/>
        <v>2.6664584691903839</v>
      </c>
      <c r="AW377" s="13">
        <f t="shared" si="149"/>
        <v>2.8432517926413543</v>
      </c>
      <c r="AX377" s="13">
        <f t="shared" si="150"/>
        <v>2.978229506460496</v>
      </c>
      <c r="AY377" s="13">
        <f t="shared" si="151"/>
        <v>3.0886227847207515</v>
      </c>
      <c r="AZ377" s="13">
        <f t="shared" si="152"/>
        <v>3.1990160629810074</v>
      </c>
      <c r="BA377" s="13">
        <f t="shared" si="153"/>
        <v>3.2815000959190792</v>
      </c>
      <c r="BB377" s="13">
        <f t="shared" si="154"/>
        <v>3.3559463812347401</v>
      </c>
      <c r="BC377" s="13">
        <f t="shared" si="155"/>
        <v>3.430392666550401</v>
      </c>
      <c r="BD377" s="13">
        <f t="shared" si="156"/>
        <v>3.5048389518660619</v>
      </c>
      <c r="BE377" s="13">
        <f t="shared" si="157"/>
        <v>3.5734920281973812</v>
      </c>
      <c r="BF377" s="13">
        <f t="shared" si="158"/>
        <v>3.6173188157099694</v>
      </c>
      <c r="BG377" s="13">
        <f t="shared" si="159"/>
        <v>3.661145603222558</v>
      </c>
      <c r="BH377" s="13">
        <f t="shared" si="160"/>
        <v>3.6893595328170625</v>
      </c>
      <c r="BI377" s="13">
        <f t="shared" si="161"/>
        <v>3.711093695569379</v>
      </c>
      <c r="BJ377" s="13">
        <f t="shared" si="162"/>
        <v>3.7328278583216958</v>
      </c>
      <c r="BK377" s="13">
        <f t="shared" si="163"/>
        <v>3.7545620210740127</v>
      </c>
      <c r="BL377" s="13">
        <f t="shared" si="164"/>
        <v>3.7518565375302662</v>
      </c>
      <c r="BM377" s="13">
        <f t="shared" si="165"/>
        <v>3.7417765291083271</v>
      </c>
      <c r="BN377" s="13">
        <f t="shared" si="166"/>
        <v>3.7316965206863881</v>
      </c>
      <c r="BO377" s="13">
        <f t="shared" si="167"/>
        <v>3.7314702531593267</v>
      </c>
      <c r="BQ377" s="16" t="s">
        <v>76</v>
      </c>
      <c r="BR377" s="13">
        <f t="shared" si="220"/>
        <v>2.4470825764491106</v>
      </c>
      <c r="BS377" s="13">
        <f t="shared" si="168"/>
        <v>2.4570825764491104</v>
      </c>
      <c r="BT377" s="13">
        <f t="shared" si="169"/>
        <v>2.5831665563669555</v>
      </c>
      <c r="BU377" s="13">
        <f t="shared" si="170"/>
        <v>2.7215197093229349</v>
      </c>
      <c r="BV377" s="13">
        <f t="shared" si="171"/>
        <v>2.8779654141557365</v>
      </c>
      <c r="BW377" s="13">
        <f t="shared" si="172"/>
        <v>3.0354566859494936</v>
      </c>
      <c r="BX377" s="13">
        <f t="shared" si="173"/>
        <v>3.1933719156747133</v>
      </c>
      <c r="BY377" s="13">
        <f t="shared" si="174"/>
        <v>3.3282362702205472</v>
      </c>
      <c r="BZ377" s="13">
        <f t="shared" si="175"/>
        <v>3.4609234434946488</v>
      </c>
      <c r="CA377" s="13">
        <f t="shared" si="176"/>
        <v>3.5936106167687512</v>
      </c>
      <c r="CB377" s="13">
        <f t="shared" si="177"/>
        <v>3.7262977900428531</v>
      </c>
      <c r="CC377" s="13">
        <f t="shared" si="178"/>
        <v>3.8018411649977017</v>
      </c>
      <c r="CD377" s="13">
        <f t="shared" si="179"/>
        <v>3.8701951413636317</v>
      </c>
      <c r="CE377" s="13">
        <f t="shared" si="180"/>
        <v>3.9313597191406426</v>
      </c>
      <c r="CF377" s="13">
        <f t="shared" si="181"/>
        <v>3.989758105596303</v>
      </c>
      <c r="CG377" s="13">
        <f t="shared" si="182"/>
        <v>4.0420325924913492</v>
      </c>
      <c r="CH377" s="13">
        <f t="shared" si="183"/>
        <v>4.0881831798257808</v>
      </c>
      <c r="CI377" s="13">
        <f t="shared" si="184"/>
        <v>4.1250872960159812</v>
      </c>
      <c r="CJ377" s="13">
        <f t="shared" si="185"/>
        <v>4.1526076294903804</v>
      </c>
      <c r="CK377" s="13">
        <f t="shared" si="186"/>
        <v>4.175709438012726</v>
      </c>
      <c r="CL377" s="13">
        <f t="shared" si="187"/>
        <v>4.194392721583017</v>
      </c>
      <c r="CM377" s="13">
        <f t="shared" si="188"/>
        <v>4.2068921225256579</v>
      </c>
      <c r="CN377" s="13">
        <f t="shared" si="189"/>
        <v>4.2130286892334476</v>
      </c>
      <c r="CO377" s="13">
        <f t="shared" si="190"/>
        <v>4.2128024217063862</v>
      </c>
      <c r="CP377" s="13">
        <f t="shared" si="191"/>
        <v>4.2081840681234493</v>
      </c>
      <c r="CQ377" s="13">
        <f t="shared" si="192"/>
        <v>4.1981840681234495</v>
      </c>
      <c r="CR377" s="13">
        <f t="shared" si="193"/>
        <v>4.1981840681234495</v>
      </c>
      <c r="CS377" s="13">
        <f t="shared" si="194"/>
        <v>4.1881840681234479</v>
      </c>
      <c r="CT377" s="13">
        <f t="shared" si="195"/>
        <v>4.1781840681234481</v>
      </c>
      <c r="CU377" s="13">
        <f t="shared" si="196"/>
        <v>4.1781840681234481</v>
      </c>
      <c r="CV377" s="13">
        <f t="shared" si="197"/>
        <v>4.1581840681234485</v>
      </c>
      <c r="CW377" s="13">
        <f t="shared" si="198"/>
        <v>4.138184068123449</v>
      </c>
      <c r="CX377" s="13">
        <f t="shared" si="199"/>
        <v>4.1281840681234492</v>
      </c>
      <c r="CY377" s="13">
        <f t="shared" si="200"/>
        <v>4.1081840681234496</v>
      </c>
      <c r="CZ377" s="13">
        <f t="shared" si="201"/>
        <v>4.098184068123448</v>
      </c>
      <c r="DA377" s="13">
        <f t="shared" si="202"/>
        <v>4.0881840681234483</v>
      </c>
      <c r="DB377" s="13">
        <f t="shared" si="203"/>
        <v>4.0781840681234485</v>
      </c>
      <c r="DC377" s="13">
        <f t="shared" si="204"/>
        <v>4.0681840681234487</v>
      </c>
      <c r="DD377" s="13">
        <f t="shared" si="205"/>
        <v>4.0581840681234489</v>
      </c>
      <c r="DE377" s="13">
        <f t="shared" si="206"/>
        <v>4.0481840681234491</v>
      </c>
      <c r="DF377" s="13">
        <f t="shared" si="207"/>
        <v>4.0181840681234497</v>
      </c>
      <c r="DG377" s="13">
        <f t="shared" si="208"/>
        <v>3.9981840681234488</v>
      </c>
      <c r="DH377" s="13">
        <f t="shared" si="209"/>
        <v>3.9781840681234493</v>
      </c>
      <c r="DI377" s="13">
        <f t="shared" si="210"/>
        <v>3.9581840681234497</v>
      </c>
      <c r="DJ377" s="13">
        <f t="shared" si="211"/>
        <v>3.9381840681234492</v>
      </c>
      <c r="DK377" s="13">
        <f t="shared" si="212"/>
        <v>3.9281840681234486</v>
      </c>
      <c r="DL377" s="13">
        <f t="shared" si="213"/>
        <v>3.908184068123449</v>
      </c>
      <c r="DM377" s="13">
        <f t="shared" si="214"/>
        <v>3.8881840681234494</v>
      </c>
      <c r="DN377" s="13">
        <f t="shared" si="215"/>
        <v>3.8781840681234496</v>
      </c>
      <c r="DO377" s="13">
        <f t="shared" si="216"/>
        <v>3.8581840681234492</v>
      </c>
    </row>
    <row r="378" spans="1:119" s="16" customFormat="1" x14ac:dyDescent="0.2">
      <c r="A378" s="12">
        <v>48730</v>
      </c>
      <c r="B378" s="16" t="s">
        <v>73</v>
      </c>
      <c r="C378" s="43">
        <f t="shared" si="217"/>
        <v>2.4373</v>
      </c>
      <c r="D378" s="43">
        <f t="shared" si="111"/>
        <v>2.6583000000000001</v>
      </c>
      <c r="E378" s="43">
        <f t="shared" si="112"/>
        <v>2.9230999999999998</v>
      </c>
      <c r="F378" s="43">
        <f t="shared" si="113"/>
        <v>3.2069999999999999</v>
      </c>
      <c r="G378" s="43">
        <f t="shared" si="114"/>
        <v>3.7984</v>
      </c>
      <c r="H378" s="43">
        <f t="shared" si="115"/>
        <v>2.1181000000000001</v>
      </c>
      <c r="I378" s="43">
        <f t="shared" si="116"/>
        <v>2.2667000000000002</v>
      </c>
      <c r="J378" s="43">
        <f t="shared" si="117"/>
        <v>2.6128</v>
      </c>
      <c r="K378" s="43">
        <f t="shared" si="118"/>
        <v>2.3365</v>
      </c>
      <c r="L378" s="43">
        <f t="shared" si="119"/>
        <v>2.5684</v>
      </c>
      <c r="M378" s="43">
        <f t="shared" si="120"/>
        <v>2.7635999999999998</v>
      </c>
      <c r="N378" s="43">
        <f t="shared" si="121"/>
        <v>2.911</v>
      </c>
      <c r="O378" s="43">
        <f t="shared" si="122"/>
        <v>2.8563000000000001</v>
      </c>
      <c r="P378" s="43">
        <f t="shared" si="123"/>
        <v>3.5651999999999999</v>
      </c>
      <c r="Q378" s="43">
        <f t="shared" si="124"/>
        <v>3.2237</v>
      </c>
      <c r="R378" s="43">
        <f t="shared" si="125"/>
        <v>3.6739999999999999</v>
      </c>
      <c r="S378" s="43">
        <f t="shared" si="126"/>
        <v>3.7595999999999998</v>
      </c>
      <c r="T378" s="43">
        <f t="shared" si="127"/>
        <v>3.7212999999999998</v>
      </c>
      <c r="V378" s="16" t="s">
        <v>74</v>
      </c>
      <c r="W378" s="43">
        <f t="shared" si="218"/>
        <v>1.8431</v>
      </c>
      <c r="X378" s="43">
        <f t="shared" si="128"/>
        <v>3.5958999999999999</v>
      </c>
      <c r="Y378" s="43">
        <f t="shared" si="129"/>
        <v>5.2885</v>
      </c>
      <c r="Z378" s="43">
        <f t="shared" si="130"/>
        <v>7.0862999999999996</v>
      </c>
      <c r="AA378" s="43">
        <f t="shared" si="131"/>
        <v>11.5434</v>
      </c>
      <c r="AB378" s="43">
        <f t="shared" si="132"/>
        <v>1.7777000000000001</v>
      </c>
      <c r="AC378" s="43">
        <f t="shared" si="133"/>
        <v>2.7399</v>
      </c>
      <c r="AD378" s="43">
        <f t="shared" si="134"/>
        <v>4.5983999999999998</v>
      </c>
      <c r="AE378" s="43">
        <f t="shared" si="135"/>
        <v>3.6766999999999999</v>
      </c>
      <c r="AF378" s="43">
        <f t="shared" si="136"/>
        <v>5.4546000000000001</v>
      </c>
      <c r="AG378" s="43">
        <f t="shared" si="137"/>
        <v>6.5403000000000002</v>
      </c>
      <c r="AH378" s="43">
        <f t="shared" si="138"/>
        <v>7.391</v>
      </c>
      <c r="AI378" s="43">
        <f t="shared" si="139"/>
        <v>7.2257999999999996</v>
      </c>
      <c r="AJ378" s="43">
        <f t="shared" si="140"/>
        <v>14.8108</v>
      </c>
      <c r="AK378" s="43">
        <f t="shared" si="141"/>
        <v>10.223599999999999</v>
      </c>
      <c r="AL378" s="43">
        <f t="shared" si="142"/>
        <v>17.293299999999999</v>
      </c>
      <c r="AM378" s="43">
        <f t="shared" si="143"/>
        <v>21.2318</v>
      </c>
      <c r="AN378" s="43">
        <f t="shared" si="144"/>
        <v>25.031400000000001</v>
      </c>
      <c r="AP378" s="16" t="s">
        <v>75</v>
      </c>
      <c r="AR378" s="13">
        <f t="shared" si="219"/>
        <v>2.1524315111203491</v>
      </c>
      <c r="AS378" s="13">
        <f t="shared" si="145"/>
        <v>2.2860797822374037</v>
      </c>
      <c r="AT378" s="13">
        <f t="shared" si="146"/>
        <v>2.433416339372898</v>
      </c>
      <c r="AU378" s="13">
        <f t="shared" si="147"/>
        <v>2.5919742116327957</v>
      </c>
      <c r="AV378" s="13">
        <f t="shared" si="148"/>
        <v>2.6664584691903839</v>
      </c>
      <c r="AW378" s="13">
        <f t="shared" si="149"/>
        <v>2.8432517926413543</v>
      </c>
      <c r="AX378" s="13">
        <f t="shared" si="150"/>
        <v>2.978229506460496</v>
      </c>
      <c r="AY378" s="13">
        <f t="shared" si="151"/>
        <v>3.0886227847207515</v>
      </c>
      <c r="AZ378" s="13">
        <f t="shared" si="152"/>
        <v>3.1990160629810074</v>
      </c>
      <c r="BA378" s="13">
        <f t="shared" si="153"/>
        <v>3.2815000959190792</v>
      </c>
      <c r="BB378" s="13">
        <f t="shared" si="154"/>
        <v>3.3559463812347401</v>
      </c>
      <c r="BC378" s="13">
        <f t="shared" si="155"/>
        <v>3.430392666550401</v>
      </c>
      <c r="BD378" s="13">
        <f t="shared" si="156"/>
        <v>3.5048389518660619</v>
      </c>
      <c r="BE378" s="13">
        <f t="shared" si="157"/>
        <v>3.5734920281973812</v>
      </c>
      <c r="BF378" s="13">
        <f t="shared" si="158"/>
        <v>3.6173188157099694</v>
      </c>
      <c r="BG378" s="13">
        <f t="shared" si="159"/>
        <v>3.661145603222558</v>
      </c>
      <c r="BH378" s="13">
        <f t="shared" si="160"/>
        <v>3.6893595328170625</v>
      </c>
      <c r="BI378" s="13">
        <f t="shared" si="161"/>
        <v>3.711093695569379</v>
      </c>
      <c r="BJ378" s="13">
        <f t="shared" si="162"/>
        <v>3.7328278583216958</v>
      </c>
      <c r="BK378" s="13">
        <f t="shared" si="163"/>
        <v>3.7545620210740127</v>
      </c>
      <c r="BL378" s="13">
        <f t="shared" si="164"/>
        <v>3.7518565375302662</v>
      </c>
      <c r="BM378" s="13">
        <f t="shared" si="165"/>
        <v>3.7417765291083271</v>
      </c>
      <c r="BN378" s="13">
        <f t="shared" si="166"/>
        <v>3.7316965206863881</v>
      </c>
      <c r="BO378" s="13">
        <f t="shared" si="167"/>
        <v>3.7314702531593267</v>
      </c>
      <c r="BQ378" s="16" t="s">
        <v>76</v>
      </c>
      <c r="BR378" s="13">
        <f t="shared" si="220"/>
        <v>2.4470825764491106</v>
      </c>
      <c r="BS378" s="13">
        <f t="shared" si="168"/>
        <v>2.4570825764491104</v>
      </c>
      <c r="BT378" s="13">
        <f t="shared" si="169"/>
        <v>2.5831665563669555</v>
      </c>
      <c r="BU378" s="13">
        <f t="shared" si="170"/>
        <v>2.7215197093229349</v>
      </c>
      <c r="BV378" s="13">
        <f t="shared" si="171"/>
        <v>2.8779654141557365</v>
      </c>
      <c r="BW378" s="13">
        <f t="shared" si="172"/>
        <v>3.0354566859494936</v>
      </c>
      <c r="BX378" s="13">
        <f t="shared" si="173"/>
        <v>3.1933719156747133</v>
      </c>
      <c r="BY378" s="13">
        <f t="shared" si="174"/>
        <v>3.3282362702205472</v>
      </c>
      <c r="BZ378" s="13">
        <f t="shared" si="175"/>
        <v>3.4609234434946488</v>
      </c>
      <c r="CA378" s="13">
        <f t="shared" si="176"/>
        <v>3.5936106167687512</v>
      </c>
      <c r="CB378" s="13">
        <f t="shared" si="177"/>
        <v>3.7262977900428531</v>
      </c>
      <c r="CC378" s="13">
        <f t="shared" si="178"/>
        <v>3.8018411649977017</v>
      </c>
      <c r="CD378" s="13">
        <f t="shared" si="179"/>
        <v>3.8701951413636317</v>
      </c>
      <c r="CE378" s="13">
        <f t="shared" si="180"/>
        <v>3.9313597191406426</v>
      </c>
      <c r="CF378" s="13">
        <f t="shared" si="181"/>
        <v>3.989758105596303</v>
      </c>
      <c r="CG378" s="13">
        <f t="shared" si="182"/>
        <v>4.0420325924913492</v>
      </c>
      <c r="CH378" s="13">
        <f t="shared" si="183"/>
        <v>4.0881831798257808</v>
      </c>
      <c r="CI378" s="13">
        <f t="shared" si="184"/>
        <v>4.1250872960159812</v>
      </c>
      <c r="CJ378" s="13">
        <f t="shared" si="185"/>
        <v>4.1526076294903804</v>
      </c>
      <c r="CK378" s="13">
        <f t="shared" si="186"/>
        <v>4.175709438012726</v>
      </c>
      <c r="CL378" s="13">
        <f t="shared" si="187"/>
        <v>4.194392721583017</v>
      </c>
      <c r="CM378" s="13">
        <f t="shared" si="188"/>
        <v>4.2068921225256579</v>
      </c>
      <c r="CN378" s="13">
        <f t="shared" si="189"/>
        <v>4.2130286892334476</v>
      </c>
      <c r="CO378" s="13">
        <f t="shared" si="190"/>
        <v>4.2128024217063862</v>
      </c>
      <c r="CP378" s="13">
        <f t="shared" si="191"/>
        <v>4.2081840681234493</v>
      </c>
      <c r="CQ378" s="13">
        <f t="shared" si="192"/>
        <v>4.1981840681234495</v>
      </c>
      <c r="CR378" s="13">
        <f t="shared" si="193"/>
        <v>4.1981840681234495</v>
      </c>
      <c r="CS378" s="13">
        <f t="shared" si="194"/>
        <v>4.1881840681234479</v>
      </c>
      <c r="CT378" s="13">
        <f t="shared" si="195"/>
        <v>4.1781840681234481</v>
      </c>
      <c r="CU378" s="13">
        <f t="shared" si="196"/>
        <v>4.1781840681234481</v>
      </c>
      <c r="CV378" s="13">
        <f t="shared" si="197"/>
        <v>4.1581840681234485</v>
      </c>
      <c r="CW378" s="13">
        <f t="shared" si="198"/>
        <v>4.138184068123449</v>
      </c>
      <c r="CX378" s="13">
        <f t="shared" si="199"/>
        <v>4.1281840681234492</v>
      </c>
      <c r="CY378" s="13">
        <f t="shared" si="200"/>
        <v>4.1081840681234496</v>
      </c>
      <c r="CZ378" s="13">
        <f t="shared" si="201"/>
        <v>4.098184068123448</v>
      </c>
      <c r="DA378" s="13">
        <f t="shared" si="202"/>
        <v>4.0881840681234483</v>
      </c>
      <c r="DB378" s="13">
        <f t="shared" si="203"/>
        <v>4.0781840681234485</v>
      </c>
      <c r="DC378" s="13">
        <f t="shared" si="204"/>
        <v>4.0681840681234487</v>
      </c>
      <c r="DD378" s="13">
        <f t="shared" si="205"/>
        <v>4.0581840681234489</v>
      </c>
      <c r="DE378" s="13">
        <f t="shared" si="206"/>
        <v>4.0481840681234491</v>
      </c>
      <c r="DF378" s="13">
        <f t="shared" si="207"/>
        <v>4.0181840681234497</v>
      </c>
      <c r="DG378" s="13">
        <f t="shared" si="208"/>
        <v>3.9981840681234488</v>
      </c>
      <c r="DH378" s="13">
        <f t="shared" si="209"/>
        <v>3.9781840681234493</v>
      </c>
      <c r="DI378" s="13">
        <f t="shared" si="210"/>
        <v>3.9581840681234497</v>
      </c>
      <c r="DJ378" s="13">
        <f t="shared" si="211"/>
        <v>3.9381840681234492</v>
      </c>
      <c r="DK378" s="13">
        <f t="shared" si="212"/>
        <v>3.9281840681234486</v>
      </c>
      <c r="DL378" s="13">
        <f t="shared" si="213"/>
        <v>3.908184068123449</v>
      </c>
      <c r="DM378" s="13">
        <f t="shared" si="214"/>
        <v>3.8881840681234494</v>
      </c>
      <c r="DN378" s="13">
        <f t="shared" si="215"/>
        <v>3.8781840681234496</v>
      </c>
      <c r="DO378" s="13">
        <f t="shared" si="216"/>
        <v>3.8581840681234492</v>
      </c>
    </row>
    <row r="379" spans="1:119" s="16" customFormat="1" x14ac:dyDescent="0.2">
      <c r="A379" s="12">
        <v>48760</v>
      </c>
      <c r="B379" s="16" t="s">
        <v>73</v>
      </c>
      <c r="C379" s="43">
        <f t="shared" si="217"/>
        <v>2.4373</v>
      </c>
      <c r="D379" s="43">
        <f t="shared" si="111"/>
        <v>2.6583000000000001</v>
      </c>
      <c r="E379" s="43">
        <f t="shared" si="112"/>
        <v>2.9230999999999998</v>
      </c>
      <c r="F379" s="43">
        <f t="shared" si="113"/>
        <v>3.2069999999999999</v>
      </c>
      <c r="G379" s="43">
        <f t="shared" si="114"/>
        <v>3.7984</v>
      </c>
      <c r="H379" s="43">
        <f t="shared" si="115"/>
        <v>2.1181000000000001</v>
      </c>
      <c r="I379" s="43">
        <f t="shared" si="116"/>
        <v>2.2667000000000002</v>
      </c>
      <c r="J379" s="43">
        <f t="shared" si="117"/>
        <v>2.6128</v>
      </c>
      <c r="K379" s="43">
        <f t="shared" si="118"/>
        <v>2.3365</v>
      </c>
      <c r="L379" s="43">
        <f t="shared" si="119"/>
        <v>2.5684</v>
      </c>
      <c r="M379" s="43">
        <f t="shared" si="120"/>
        <v>2.7635999999999998</v>
      </c>
      <c r="N379" s="43">
        <f t="shared" si="121"/>
        <v>2.911</v>
      </c>
      <c r="O379" s="43">
        <f t="shared" si="122"/>
        <v>2.8563000000000001</v>
      </c>
      <c r="P379" s="43">
        <f t="shared" si="123"/>
        <v>3.5651999999999999</v>
      </c>
      <c r="Q379" s="43">
        <f t="shared" si="124"/>
        <v>3.2237</v>
      </c>
      <c r="R379" s="43">
        <f t="shared" si="125"/>
        <v>3.6739999999999999</v>
      </c>
      <c r="S379" s="43">
        <f t="shared" si="126"/>
        <v>3.7595999999999998</v>
      </c>
      <c r="T379" s="43">
        <f t="shared" si="127"/>
        <v>3.7212999999999998</v>
      </c>
      <c r="V379" s="16" t="s">
        <v>74</v>
      </c>
      <c r="W379" s="43">
        <f t="shared" si="218"/>
        <v>1.8431</v>
      </c>
      <c r="X379" s="43">
        <f t="shared" si="128"/>
        <v>3.5958999999999999</v>
      </c>
      <c r="Y379" s="43">
        <f t="shared" si="129"/>
        <v>5.2885</v>
      </c>
      <c r="Z379" s="43">
        <f t="shared" si="130"/>
        <v>7.0862999999999996</v>
      </c>
      <c r="AA379" s="43">
        <f t="shared" si="131"/>
        <v>11.5434</v>
      </c>
      <c r="AB379" s="43">
        <f t="shared" si="132"/>
        <v>1.7777000000000001</v>
      </c>
      <c r="AC379" s="43">
        <f t="shared" si="133"/>
        <v>2.7399</v>
      </c>
      <c r="AD379" s="43">
        <f t="shared" si="134"/>
        <v>4.5983999999999998</v>
      </c>
      <c r="AE379" s="43">
        <f t="shared" si="135"/>
        <v>3.6766999999999999</v>
      </c>
      <c r="AF379" s="43">
        <f t="shared" si="136"/>
        <v>5.4546000000000001</v>
      </c>
      <c r="AG379" s="43">
        <f t="shared" si="137"/>
        <v>6.5403000000000002</v>
      </c>
      <c r="AH379" s="43">
        <f t="shared" si="138"/>
        <v>7.391</v>
      </c>
      <c r="AI379" s="43">
        <f t="shared" si="139"/>
        <v>7.2257999999999996</v>
      </c>
      <c r="AJ379" s="43">
        <f t="shared" si="140"/>
        <v>14.8108</v>
      </c>
      <c r="AK379" s="43">
        <f t="shared" si="141"/>
        <v>10.223599999999999</v>
      </c>
      <c r="AL379" s="43">
        <f t="shared" si="142"/>
        <v>17.293299999999999</v>
      </c>
      <c r="AM379" s="43">
        <f t="shared" si="143"/>
        <v>21.2318</v>
      </c>
      <c r="AN379" s="43">
        <f t="shared" si="144"/>
        <v>25.031400000000001</v>
      </c>
      <c r="AP379" s="16" t="s">
        <v>75</v>
      </c>
      <c r="AR379" s="13">
        <f t="shared" si="219"/>
        <v>2.1524315111203491</v>
      </c>
      <c r="AS379" s="13">
        <f t="shared" si="145"/>
        <v>2.2860797822374037</v>
      </c>
      <c r="AT379" s="13">
        <f t="shared" si="146"/>
        <v>2.433416339372898</v>
      </c>
      <c r="AU379" s="13">
        <f t="shared" si="147"/>
        <v>2.5919742116327957</v>
      </c>
      <c r="AV379" s="13">
        <f t="shared" si="148"/>
        <v>2.6664584691903839</v>
      </c>
      <c r="AW379" s="13">
        <f t="shared" si="149"/>
        <v>2.8432517926413543</v>
      </c>
      <c r="AX379" s="13">
        <f t="shared" si="150"/>
        <v>2.978229506460496</v>
      </c>
      <c r="AY379" s="13">
        <f t="shared" si="151"/>
        <v>3.0886227847207515</v>
      </c>
      <c r="AZ379" s="13">
        <f t="shared" si="152"/>
        <v>3.1990160629810074</v>
      </c>
      <c r="BA379" s="13">
        <f t="shared" si="153"/>
        <v>3.2815000959190792</v>
      </c>
      <c r="BB379" s="13">
        <f t="shared" si="154"/>
        <v>3.3559463812347401</v>
      </c>
      <c r="BC379" s="13">
        <f t="shared" si="155"/>
        <v>3.430392666550401</v>
      </c>
      <c r="BD379" s="13">
        <f t="shared" si="156"/>
        <v>3.5048389518660619</v>
      </c>
      <c r="BE379" s="13">
        <f t="shared" si="157"/>
        <v>3.5734920281973812</v>
      </c>
      <c r="BF379" s="13">
        <f t="shared" si="158"/>
        <v>3.6173188157099694</v>
      </c>
      <c r="BG379" s="13">
        <f t="shared" si="159"/>
        <v>3.661145603222558</v>
      </c>
      <c r="BH379" s="13">
        <f t="shared" si="160"/>
        <v>3.6893595328170625</v>
      </c>
      <c r="BI379" s="13">
        <f t="shared" si="161"/>
        <v>3.711093695569379</v>
      </c>
      <c r="BJ379" s="13">
        <f t="shared" si="162"/>
        <v>3.7328278583216958</v>
      </c>
      <c r="BK379" s="13">
        <f t="shared" si="163"/>
        <v>3.7545620210740127</v>
      </c>
      <c r="BL379" s="13">
        <f t="shared" si="164"/>
        <v>3.7518565375302662</v>
      </c>
      <c r="BM379" s="13">
        <f t="shared" si="165"/>
        <v>3.7417765291083271</v>
      </c>
      <c r="BN379" s="13">
        <f t="shared" si="166"/>
        <v>3.7316965206863881</v>
      </c>
      <c r="BO379" s="13">
        <f t="shared" si="167"/>
        <v>3.7314702531593267</v>
      </c>
      <c r="BQ379" s="16" t="s">
        <v>76</v>
      </c>
      <c r="BR379" s="13">
        <f t="shared" si="220"/>
        <v>2.4470825764491106</v>
      </c>
      <c r="BS379" s="13">
        <f t="shared" si="168"/>
        <v>2.4570825764491104</v>
      </c>
      <c r="BT379" s="13">
        <f t="shared" si="169"/>
        <v>2.5831665563669555</v>
      </c>
      <c r="BU379" s="13">
        <f t="shared" si="170"/>
        <v>2.7215197093229349</v>
      </c>
      <c r="BV379" s="13">
        <f t="shared" si="171"/>
        <v>2.8779654141557365</v>
      </c>
      <c r="BW379" s="13">
        <f t="shared" si="172"/>
        <v>3.0354566859494936</v>
      </c>
      <c r="BX379" s="13">
        <f t="shared" si="173"/>
        <v>3.1933719156747133</v>
      </c>
      <c r="BY379" s="13">
        <f t="shared" si="174"/>
        <v>3.3282362702205472</v>
      </c>
      <c r="BZ379" s="13">
        <f t="shared" si="175"/>
        <v>3.4609234434946488</v>
      </c>
      <c r="CA379" s="13">
        <f t="shared" si="176"/>
        <v>3.5936106167687512</v>
      </c>
      <c r="CB379" s="13">
        <f t="shared" si="177"/>
        <v>3.7262977900428531</v>
      </c>
      <c r="CC379" s="13">
        <f t="shared" si="178"/>
        <v>3.8018411649977017</v>
      </c>
      <c r="CD379" s="13">
        <f t="shared" si="179"/>
        <v>3.8701951413636317</v>
      </c>
      <c r="CE379" s="13">
        <f t="shared" si="180"/>
        <v>3.9313597191406426</v>
      </c>
      <c r="CF379" s="13">
        <f t="shared" si="181"/>
        <v>3.989758105596303</v>
      </c>
      <c r="CG379" s="13">
        <f t="shared" si="182"/>
        <v>4.0420325924913492</v>
      </c>
      <c r="CH379" s="13">
        <f t="shared" si="183"/>
        <v>4.0881831798257808</v>
      </c>
      <c r="CI379" s="13">
        <f t="shared" si="184"/>
        <v>4.1250872960159812</v>
      </c>
      <c r="CJ379" s="13">
        <f t="shared" si="185"/>
        <v>4.1526076294903804</v>
      </c>
      <c r="CK379" s="13">
        <f t="shared" si="186"/>
        <v>4.175709438012726</v>
      </c>
      <c r="CL379" s="13">
        <f t="shared" si="187"/>
        <v>4.194392721583017</v>
      </c>
      <c r="CM379" s="13">
        <f t="shared" si="188"/>
        <v>4.2068921225256579</v>
      </c>
      <c r="CN379" s="13">
        <f t="shared" si="189"/>
        <v>4.2130286892334476</v>
      </c>
      <c r="CO379" s="13">
        <f t="shared" si="190"/>
        <v>4.2128024217063862</v>
      </c>
      <c r="CP379" s="13">
        <f t="shared" si="191"/>
        <v>4.2081840681234493</v>
      </c>
      <c r="CQ379" s="13">
        <f t="shared" si="192"/>
        <v>4.1981840681234495</v>
      </c>
      <c r="CR379" s="13">
        <f t="shared" si="193"/>
        <v>4.1981840681234495</v>
      </c>
      <c r="CS379" s="13">
        <f t="shared" si="194"/>
        <v>4.1881840681234479</v>
      </c>
      <c r="CT379" s="13">
        <f t="shared" si="195"/>
        <v>4.1781840681234481</v>
      </c>
      <c r="CU379" s="13">
        <f t="shared" si="196"/>
        <v>4.1781840681234481</v>
      </c>
      <c r="CV379" s="13">
        <f t="shared" si="197"/>
        <v>4.1581840681234485</v>
      </c>
      <c r="CW379" s="13">
        <f t="shared" si="198"/>
        <v>4.138184068123449</v>
      </c>
      <c r="CX379" s="13">
        <f t="shared" si="199"/>
        <v>4.1281840681234492</v>
      </c>
      <c r="CY379" s="13">
        <f t="shared" si="200"/>
        <v>4.1081840681234496</v>
      </c>
      <c r="CZ379" s="13">
        <f t="shared" si="201"/>
        <v>4.098184068123448</v>
      </c>
      <c r="DA379" s="13">
        <f t="shared" si="202"/>
        <v>4.0881840681234483</v>
      </c>
      <c r="DB379" s="13">
        <f t="shared" si="203"/>
        <v>4.0781840681234485</v>
      </c>
      <c r="DC379" s="13">
        <f t="shared" si="204"/>
        <v>4.0681840681234487</v>
      </c>
      <c r="DD379" s="13">
        <f t="shared" si="205"/>
        <v>4.0581840681234489</v>
      </c>
      <c r="DE379" s="13">
        <f t="shared" si="206"/>
        <v>4.0481840681234491</v>
      </c>
      <c r="DF379" s="13">
        <f t="shared" si="207"/>
        <v>4.0181840681234497</v>
      </c>
      <c r="DG379" s="13">
        <f t="shared" si="208"/>
        <v>3.9981840681234488</v>
      </c>
      <c r="DH379" s="13">
        <f t="shared" si="209"/>
        <v>3.9781840681234493</v>
      </c>
      <c r="DI379" s="13">
        <f t="shared" si="210"/>
        <v>3.9581840681234497</v>
      </c>
      <c r="DJ379" s="13">
        <f t="shared" si="211"/>
        <v>3.9381840681234492</v>
      </c>
      <c r="DK379" s="13">
        <f t="shared" si="212"/>
        <v>3.9281840681234486</v>
      </c>
      <c r="DL379" s="13">
        <f t="shared" si="213"/>
        <v>3.908184068123449</v>
      </c>
      <c r="DM379" s="13">
        <f t="shared" si="214"/>
        <v>3.8881840681234494</v>
      </c>
      <c r="DN379" s="13">
        <f t="shared" si="215"/>
        <v>3.8781840681234496</v>
      </c>
      <c r="DO379" s="13">
        <f t="shared" si="216"/>
        <v>3.8581840681234492</v>
      </c>
    </row>
    <row r="380" spans="1:119" s="16" customFormat="1" x14ac:dyDescent="0.2">
      <c r="A380" s="12">
        <v>48791</v>
      </c>
      <c r="B380" s="16" t="s">
        <v>73</v>
      </c>
      <c r="C380" s="43">
        <f t="shared" si="217"/>
        <v>2.4373</v>
      </c>
      <c r="D380" s="43">
        <f t="shared" si="111"/>
        <v>2.6583000000000001</v>
      </c>
      <c r="E380" s="43">
        <f t="shared" si="112"/>
        <v>2.9230999999999998</v>
      </c>
      <c r="F380" s="43">
        <f t="shared" si="113"/>
        <v>3.2069999999999999</v>
      </c>
      <c r="G380" s="43">
        <f t="shared" si="114"/>
        <v>3.7984</v>
      </c>
      <c r="H380" s="43">
        <f t="shared" si="115"/>
        <v>2.1181000000000001</v>
      </c>
      <c r="I380" s="43">
        <f t="shared" si="116"/>
        <v>2.2667000000000002</v>
      </c>
      <c r="J380" s="43">
        <f t="shared" si="117"/>
        <v>2.6128</v>
      </c>
      <c r="K380" s="43">
        <f t="shared" si="118"/>
        <v>2.3365</v>
      </c>
      <c r="L380" s="43">
        <f t="shared" si="119"/>
        <v>2.5684</v>
      </c>
      <c r="M380" s="43">
        <f t="shared" si="120"/>
        <v>2.7635999999999998</v>
      </c>
      <c r="N380" s="43">
        <f t="shared" si="121"/>
        <v>2.911</v>
      </c>
      <c r="O380" s="43">
        <f t="shared" si="122"/>
        <v>2.8563000000000001</v>
      </c>
      <c r="P380" s="43">
        <f t="shared" si="123"/>
        <v>3.5651999999999999</v>
      </c>
      <c r="Q380" s="43">
        <f t="shared" si="124"/>
        <v>3.2237</v>
      </c>
      <c r="R380" s="43">
        <f t="shared" si="125"/>
        <v>3.6739999999999999</v>
      </c>
      <c r="S380" s="43">
        <f t="shared" si="126"/>
        <v>3.7595999999999998</v>
      </c>
      <c r="T380" s="43">
        <f t="shared" si="127"/>
        <v>3.7212999999999998</v>
      </c>
      <c r="V380" s="16" t="s">
        <v>74</v>
      </c>
      <c r="W380" s="43">
        <f t="shared" si="218"/>
        <v>1.8431</v>
      </c>
      <c r="X380" s="43">
        <f t="shared" si="128"/>
        <v>3.5958999999999999</v>
      </c>
      <c r="Y380" s="43">
        <f t="shared" si="129"/>
        <v>5.2885</v>
      </c>
      <c r="Z380" s="43">
        <f t="shared" si="130"/>
        <v>7.0862999999999996</v>
      </c>
      <c r="AA380" s="43">
        <f t="shared" si="131"/>
        <v>11.5434</v>
      </c>
      <c r="AB380" s="43">
        <f t="shared" si="132"/>
        <v>1.7777000000000001</v>
      </c>
      <c r="AC380" s="43">
        <f t="shared" si="133"/>
        <v>2.7399</v>
      </c>
      <c r="AD380" s="43">
        <f t="shared" si="134"/>
        <v>4.5983999999999998</v>
      </c>
      <c r="AE380" s="43">
        <f t="shared" si="135"/>
        <v>3.6766999999999999</v>
      </c>
      <c r="AF380" s="43">
        <f t="shared" si="136"/>
        <v>5.4546000000000001</v>
      </c>
      <c r="AG380" s="43">
        <f t="shared" si="137"/>
        <v>6.5403000000000002</v>
      </c>
      <c r="AH380" s="43">
        <f t="shared" si="138"/>
        <v>7.391</v>
      </c>
      <c r="AI380" s="43">
        <f t="shared" si="139"/>
        <v>7.2257999999999996</v>
      </c>
      <c r="AJ380" s="43">
        <f t="shared" si="140"/>
        <v>14.8108</v>
      </c>
      <c r="AK380" s="43">
        <f t="shared" si="141"/>
        <v>10.223599999999999</v>
      </c>
      <c r="AL380" s="43">
        <f t="shared" si="142"/>
        <v>17.293299999999999</v>
      </c>
      <c r="AM380" s="43">
        <f t="shared" si="143"/>
        <v>21.2318</v>
      </c>
      <c r="AN380" s="43">
        <f t="shared" si="144"/>
        <v>25.031400000000001</v>
      </c>
      <c r="AP380" s="16" t="s">
        <v>75</v>
      </c>
      <c r="AR380" s="13">
        <f t="shared" si="219"/>
        <v>2.1524315111203491</v>
      </c>
      <c r="AS380" s="13">
        <f t="shared" si="145"/>
        <v>2.2860797822374037</v>
      </c>
      <c r="AT380" s="13">
        <f t="shared" si="146"/>
        <v>2.433416339372898</v>
      </c>
      <c r="AU380" s="13">
        <f t="shared" si="147"/>
        <v>2.5919742116327957</v>
      </c>
      <c r="AV380" s="13">
        <f t="shared" si="148"/>
        <v>2.6664584691903839</v>
      </c>
      <c r="AW380" s="13">
        <f t="shared" si="149"/>
        <v>2.8432517926413543</v>
      </c>
      <c r="AX380" s="13">
        <f t="shared" si="150"/>
        <v>2.978229506460496</v>
      </c>
      <c r="AY380" s="13">
        <f t="shared" si="151"/>
        <v>3.0886227847207515</v>
      </c>
      <c r="AZ380" s="13">
        <f t="shared" si="152"/>
        <v>3.1990160629810074</v>
      </c>
      <c r="BA380" s="13">
        <f t="shared" si="153"/>
        <v>3.2815000959190792</v>
      </c>
      <c r="BB380" s="13">
        <f t="shared" si="154"/>
        <v>3.3559463812347401</v>
      </c>
      <c r="BC380" s="13">
        <f t="shared" si="155"/>
        <v>3.430392666550401</v>
      </c>
      <c r="BD380" s="13">
        <f t="shared" si="156"/>
        <v>3.5048389518660619</v>
      </c>
      <c r="BE380" s="13">
        <f t="shared" si="157"/>
        <v>3.5734920281973812</v>
      </c>
      <c r="BF380" s="13">
        <f t="shared" si="158"/>
        <v>3.6173188157099694</v>
      </c>
      <c r="BG380" s="13">
        <f t="shared" si="159"/>
        <v>3.661145603222558</v>
      </c>
      <c r="BH380" s="13">
        <f t="shared" si="160"/>
        <v>3.6893595328170625</v>
      </c>
      <c r="BI380" s="13">
        <f t="shared" si="161"/>
        <v>3.711093695569379</v>
      </c>
      <c r="BJ380" s="13">
        <f t="shared" si="162"/>
        <v>3.7328278583216958</v>
      </c>
      <c r="BK380" s="13">
        <f t="shared" si="163"/>
        <v>3.7545620210740127</v>
      </c>
      <c r="BL380" s="13">
        <f t="shared" si="164"/>
        <v>3.7518565375302662</v>
      </c>
      <c r="BM380" s="13">
        <f t="shared" si="165"/>
        <v>3.7417765291083271</v>
      </c>
      <c r="BN380" s="13">
        <f t="shared" si="166"/>
        <v>3.7316965206863881</v>
      </c>
      <c r="BO380" s="13">
        <f t="shared" si="167"/>
        <v>3.7314702531593267</v>
      </c>
      <c r="BQ380" s="16" t="s">
        <v>76</v>
      </c>
      <c r="BR380" s="13">
        <f t="shared" si="220"/>
        <v>2.4470825764491106</v>
      </c>
      <c r="BS380" s="13">
        <f t="shared" si="168"/>
        <v>2.4570825764491104</v>
      </c>
      <c r="BT380" s="13">
        <f t="shared" si="169"/>
        <v>2.5831665563669555</v>
      </c>
      <c r="BU380" s="13">
        <f t="shared" si="170"/>
        <v>2.7215197093229349</v>
      </c>
      <c r="BV380" s="13">
        <f t="shared" si="171"/>
        <v>2.8779654141557365</v>
      </c>
      <c r="BW380" s="13">
        <f t="shared" si="172"/>
        <v>3.0354566859494936</v>
      </c>
      <c r="BX380" s="13">
        <f t="shared" si="173"/>
        <v>3.1933719156747133</v>
      </c>
      <c r="BY380" s="13">
        <f t="shared" si="174"/>
        <v>3.3282362702205472</v>
      </c>
      <c r="BZ380" s="13">
        <f t="shared" si="175"/>
        <v>3.4609234434946488</v>
      </c>
      <c r="CA380" s="13">
        <f t="shared" si="176"/>
        <v>3.5936106167687512</v>
      </c>
      <c r="CB380" s="13">
        <f t="shared" si="177"/>
        <v>3.7262977900428531</v>
      </c>
      <c r="CC380" s="13">
        <f t="shared" si="178"/>
        <v>3.8018411649977017</v>
      </c>
      <c r="CD380" s="13">
        <f t="shared" si="179"/>
        <v>3.8701951413636317</v>
      </c>
      <c r="CE380" s="13">
        <f t="shared" si="180"/>
        <v>3.9313597191406426</v>
      </c>
      <c r="CF380" s="13">
        <f t="shared" si="181"/>
        <v>3.989758105596303</v>
      </c>
      <c r="CG380" s="13">
        <f t="shared" si="182"/>
        <v>4.0420325924913492</v>
      </c>
      <c r="CH380" s="13">
        <f t="shared" si="183"/>
        <v>4.0881831798257808</v>
      </c>
      <c r="CI380" s="13">
        <f t="shared" si="184"/>
        <v>4.1250872960159812</v>
      </c>
      <c r="CJ380" s="13">
        <f t="shared" si="185"/>
        <v>4.1526076294903804</v>
      </c>
      <c r="CK380" s="13">
        <f t="shared" si="186"/>
        <v>4.175709438012726</v>
      </c>
      <c r="CL380" s="13">
        <f t="shared" si="187"/>
        <v>4.194392721583017</v>
      </c>
      <c r="CM380" s="13">
        <f t="shared" si="188"/>
        <v>4.2068921225256579</v>
      </c>
      <c r="CN380" s="13">
        <f t="shared" si="189"/>
        <v>4.2130286892334476</v>
      </c>
      <c r="CO380" s="13">
        <f t="shared" si="190"/>
        <v>4.2128024217063862</v>
      </c>
      <c r="CP380" s="13">
        <f t="shared" si="191"/>
        <v>4.2081840681234493</v>
      </c>
      <c r="CQ380" s="13">
        <f t="shared" si="192"/>
        <v>4.1981840681234495</v>
      </c>
      <c r="CR380" s="13">
        <f t="shared" si="193"/>
        <v>4.1981840681234495</v>
      </c>
      <c r="CS380" s="13">
        <f t="shared" si="194"/>
        <v>4.1881840681234479</v>
      </c>
      <c r="CT380" s="13">
        <f t="shared" si="195"/>
        <v>4.1781840681234481</v>
      </c>
      <c r="CU380" s="13">
        <f t="shared" si="196"/>
        <v>4.1781840681234481</v>
      </c>
      <c r="CV380" s="13">
        <f t="shared" si="197"/>
        <v>4.1581840681234485</v>
      </c>
      <c r="CW380" s="13">
        <f t="shared" si="198"/>
        <v>4.138184068123449</v>
      </c>
      <c r="CX380" s="13">
        <f t="shared" si="199"/>
        <v>4.1281840681234492</v>
      </c>
      <c r="CY380" s="13">
        <f t="shared" si="200"/>
        <v>4.1081840681234496</v>
      </c>
      <c r="CZ380" s="13">
        <f t="shared" si="201"/>
        <v>4.098184068123448</v>
      </c>
      <c r="DA380" s="13">
        <f t="shared" si="202"/>
        <v>4.0881840681234483</v>
      </c>
      <c r="DB380" s="13">
        <f t="shared" si="203"/>
        <v>4.0781840681234485</v>
      </c>
      <c r="DC380" s="13">
        <f t="shared" si="204"/>
        <v>4.0681840681234487</v>
      </c>
      <c r="DD380" s="13">
        <f t="shared" si="205"/>
        <v>4.0581840681234489</v>
      </c>
      <c r="DE380" s="13">
        <f t="shared" si="206"/>
        <v>4.0481840681234491</v>
      </c>
      <c r="DF380" s="13">
        <f t="shared" si="207"/>
        <v>4.0181840681234497</v>
      </c>
      <c r="DG380" s="13">
        <f t="shared" si="208"/>
        <v>3.9981840681234488</v>
      </c>
      <c r="DH380" s="13">
        <f t="shared" si="209"/>
        <v>3.9781840681234493</v>
      </c>
      <c r="DI380" s="13">
        <f t="shared" si="210"/>
        <v>3.9581840681234497</v>
      </c>
      <c r="DJ380" s="13">
        <f t="shared" si="211"/>
        <v>3.9381840681234492</v>
      </c>
      <c r="DK380" s="13">
        <f t="shared" si="212"/>
        <v>3.9281840681234486</v>
      </c>
      <c r="DL380" s="13">
        <f t="shared" si="213"/>
        <v>3.908184068123449</v>
      </c>
      <c r="DM380" s="13">
        <f t="shared" si="214"/>
        <v>3.8881840681234494</v>
      </c>
      <c r="DN380" s="13">
        <f t="shared" si="215"/>
        <v>3.8781840681234496</v>
      </c>
      <c r="DO380" s="13">
        <f t="shared" si="216"/>
        <v>3.8581840681234492</v>
      </c>
    </row>
    <row r="381" spans="1:119" s="16" customFormat="1" x14ac:dyDescent="0.2">
      <c r="A381" s="12">
        <v>48822</v>
      </c>
      <c r="B381" s="16" t="s">
        <v>73</v>
      </c>
      <c r="C381" s="43">
        <f t="shared" si="217"/>
        <v>2.4373</v>
      </c>
      <c r="D381" s="43">
        <f t="shared" si="111"/>
        <v>2.6583000000000001</v>
      </c>
      <c r="E381" s="43">
        <f t="shared" si="112"/>
        <v>2.9230999999999998</v>
      </c>
      <c r="F381" s="43">
        <f t="shared" si="113"/>
        <v>3.2069999999999999</v>
      </c>
      <c r="G381" s="43">
        <f t="shared" si="114"/>
        <v>3.7984</v>
      </c>
      <c r="H381" s="43">
        <f t="shared" si="115"/>
        <v>2.1181000000000001</v>
      </c>
      <c r="I381" s="43">
        <f t="shared" si="116"/>
        <v>2.2667000000000002</v>
      </c>
      <c r="J381" s="43">
        <f t="shared" si="117"/>
        <v>2.6128</v>
      </c>
      <c r="K381" s="43">
        <f t="shared" si="118"/>
        <v>2.3365</v>
      </c>
      <c r="L381" s="43">
        <f t="shared" si="119"/>
        <v>2.5684</v>
      </c>
      <c r="M381" s="43">
        <f t="shared" si="120"/>
        <v>2.7635999999999998</v>
      </c>
      <c r="N381" s="43">
        <f t="shared" si="121"/>
        <v>2.911</v>
      </c>
      <c r="O381" s="43">
        <f t="shared" si="122"/>
        <v>2.8563000000000001</v>
      </c>
      <c r="P381" s="43">
        <f t="shared" si="123"/>
        <v>3.5651999999999999</v>
      </c>
      <c r="Q381" s="43">
        <f t="shared" si="124"/>
        <v>3.2237</v>
      </c>
      <c r="R381" s="43">
        <f t="shared" si="125"/>
        <v>3.6739999999999999</v>
      </c>
      <c r="S381" s="43">
        <f t="shared" si="126"/>
        <v>3.7595999999999998</v>
      </c>
      <c r="T381" s="43">
        <f t="shared" si="127"/>
        <v>3.7212999999999998</v>
      </c>
      <c r="V381" s="16" t="s">
        <v>74</v>
      </c>
      <c r="W381" s="43">
        <f t="shared" si="218"/>
        <v>1.8431</v>
      </c>
      <c r="X381" s="43">
        <f t="shared" si="128"/>
        <v>3.5958999999999999</v>
      </c>
      <c r="Y381" s="43">
        <f t="shared" si="129"/>
        <v>5.2885</v>
      </c>
      <c r="Z381" s="43">
        <f t="shared" si="130"/>
        <v>7.0862999999999996</v>
      </c>
      <c r="AA381" s="43">
        <f t="shared" si="131"/>
        <v>11.5434</v>
      </c>
      <c r="AB381" s="43">
        <f t="shared" si="132"/>
        <v>1.7777000000000001</v>
      </c>
      <c r="AC381" s="43">
        <f t="shared" si="133"/>
        <v>2.7399</v>
      </c>
      <c r="AD381" s="43">
        <f t="shared" si="134"/>
        <v>4.5983999999999998</v>
      </c>
      <c r="AE381" s="43">
        <f t="shared" si="135"/>
        <v>3.6766999999999999</v>
      </c>
      <c r="AF381" s="43">
        <f t="shared" si="136"/>
        <v>5.4546000000000001</v>
      </c>
      <c r="AG381" s="43">
        <f t="shared" si="137"/>
        <v>6.5403000000000002</v>
      </c>
      <c r="AH381" s="43">
        <f t="shared" si="138"/>
        <v>7.391</v>
      </c>
      <c r="AI381" s="43">
        <f t="shared" si="139"/>
        <v>7.2257999999999996</v>
      </c>
      <c r="AJ381" s="43">
        <f t="shared" si="140"/>
        <v>14.8108</v>
      </c>
      <c r="AK381" s="43">
        <f t="shared" si="141"/>
        <v>10.223599999999999</v>
      </c>
      <c r="AL381" s="43">
        <f t="shared" si="142"/>
        <v>17.293299999999999</v>
      </c>
      <c r="AM381" s="43">
        <f t="shared" si="143"/>
        <v>21.2318</v>
      </c>
      <c r="AN381" s="43">
        <f t="shared" si="144"/>
        <v>25.031400000000001</v>
      </c>
      <c r="AP381" s="16" t="s">
        <v>75</v>
      </c>
      <c r="AR381" s="13">
        <f t="shared" si="219"/>
        <v>2.1524315111203491</v>
      </c>
      <c r="AS381" s="13">
        <f t="shared" si="145"/>
        <v>2.2860797822374037</v>
      </c>
      <c r="AT381" s="13">
        <f t="shared" si="146"/>
        <v>2.433416339372898</v>
      </c>
      <c r="AU381" s="13">
        <f t="shared" si="147"/>
        <v>2.5919742116327957</v>
      </c>
      <c r="AV381" s="13">
        <f t="shared" si="148"/>
        <v>2.6664584691903839</v>
      </c>
      <c r="AW381" s="13">
        <f t="shared" si="149"/>
        <v>2.8432517926413543</v>
      </c>
      <c r="AX381" s="13">
        <f t="shared" si="150"/>
        <v>2.978229506460496</v>
      </c>
      <c r="AY381" s="13">
        <f t="shared" si="151"/>
        <v>3.0886227847207515</v>
      </c>
      <c r="AZ381" s="13">
        <f t="shared" si="152"/>
        <v>3.1990160629810074</v>
      </c>
      <c r="BA381" s="13">
        <f t="shared" si="153"/>
        <v>3.2815000959190792</v>
      </c>
      <c r="BB381" s="13">
        <f t="shared" si="154"/>
        <v>3.3559463812347401</v>
      </c>
      <c r="BC381" s="13">
        <f t="shared" si="155"/>
        <v>3.430392666550401</v>
      </c>
      <c r="BD381" s="13">
        <f t="shared" si="156"/>
        <v>3.5048389518660619</v>
      </c>
      <c r="BE381" s="13">
        <f t="shared" si="157"/>
        <v>3.5734920281973812</v>
      </c>
      <c r="BF381" s="13">
        <f t="shared" si="158"/>
        <v>3.6173188157099694</v>
      </c>
      <c r="BG381" s="13">
        <f t="shared" si="159"/>
        <v>3.661145603222558</v>
      </c>
      <c r="BH381" s="13">
        <f t="shared" si="160"/>
        <v>3.6893595328170625</v>
      </c>
      <c r="BI381" s="13">
        <f t="shared" si="161"/>
        <v>3.711093695569379</v>
      </c>
      <c r="BJ381" s="13">
        <f t="shared" si="162"/>
        <v>3.7328278583216958</v>
      </c>
      <c r="BK381" s="13">
        <f t="shared" si="163"/>
        <v>3.7545620210740127</v>
      </c>
      <c r="BL381" s="13">
        <f t="shared" si="164"/>
        <v>3.7518565375302662</v>
      </c>
      <c r="BM381" s="13">
        <f t="shared" si="165"/>
        <v>3.7417765291083271</v>
      </c>
      <c r="BN381" s="13">
        <f t="shared" si="166"/>
        <v>3.7316965206863881</v>
      </c>
      <c r="BO381" s="13">
        <f t="shared" si="167"/>
        <v>3.7314702531593267</v>
      </c>
      <c r="BQ381" s="16" t="s">
        <v>76</v>
      </c>
      <c r="BR381" s="13">
        <f t="shared" si="220"/>
        <v>2.4470825764491106</v>
      </c>
      <c r="BS381" s="13">
        <f t="shared" si="168"/>
        <v>2.4570825764491104</v>
      </c>
      <c r="BT381" s="13">
        <f t="shared" si="169"/>
        <v>2.5831665563669555</v>
      </c>
      <c r="BU381" s="13">
        <f t="shared" si="170"/>
        <v>2.7215197093229349</v>
      </c>
      <c r="BV381" s="13">
        <f t="shared" si="171"/>
        <v>2.8779654141557365</v>
      </c>
      <c r="BW381" s="13">
        <f t="shared" si="172"/>
        <v>3.0354566859494936</v>
      </c>
      <c r="BX381" s="13">
        <f t="shared" si="173"/>
        <v>3.1933719156747133</v>
      </c>
      <c r="BY381" s="13">
        <f t="shared" si="174"/>
        <v>3.3282362702205472</v>
      </c>
      <c r="BZ381" s="13">
        <f t="shared" si="175"/>
        <v>3.4609234434946488</v>
      </c>
      <c r="CA381" s="13">
        <f t="shared" si="176"/>
        <v>3.5936106167687512</v>
      </c>
      <c r="CB381" s="13">
        <f t="shared" si="177"/>
        <v>3.7262977900428531</v>
      </c>
      <c r="CC381" s="13">
        <f t="shared" si="178"/>
        <v>3.8018411649977017</v>
      </c>
      <c r="CD381" s="13">
        <f t="shared" si="179"/>
        <v>3.8701951413636317</v>
      </c>
      <c r="CE381" s="13">
        <f t="shared" si="180"/>
        <v>3.9313597191406426</v>
      </c>
      <c r="CF381" s="13">
        <f t="shared" si="181"/>
        <v>3.989758105596303</v>
      </c>
      <c r="CG381" s="13">
        <f t="shared" si="182"/>
        <v>4.0420325924913492</v>
      </c>
      <c r="CH381" s="13">
        <f t="shared" si="183"/>
        <v>4.0881831798257808</v>
      </c>
      <c r="CI381" s="13">
        <f t="shared" si="184"/>
        <v>4.1250872960159812</v>
      </c>
      <c r="CJ381" s="13">
        <f t="shared" si="185"/>
        <v>4.1526076294903804</v>
      </c>
      <c r="CK381" s="13">
        <f t="shared" si="186"/>
        <v>4.175709438012726</v>
      </c>
      <c r="CL381" s="13">
        <f t="shared" si="187"/>
        <v>4.194392721583017</v>
      </c>
      <c r="CM381" s="13">
        <f t="shared" si="188"/>
        <v>4.2068921225256579</v>
      </c>
      <c r="CN381" s="13">
        <f t="shared" si="189"/>
        <v>4.2130286892334476</v>
      </c>
      <c r="CO381" s="13">
        <f t="shared" si="190"/>
        <v>4.2128024217063862</v>
      </c>
      <c r="CP381" s="13">
        <f t="shared" si="191"/>
        <v>4.2081840681234493</v>
      </c>
      <c r="CQ381" s="13">
        <f t="shared" si="192"/>
        <v>4.1981840681234495</v>
      </c>
      <c r="CR381" s="13">
        <f t="shared" si="193"/>
        <v>4.1981840681234495</v>
      </c>
      <c r="CS381" s="13">
        <f t="shared" si="194"/>
        <v>4.1881840681234479</v>
      </c>
      <c r="CT381" s="13">
        <f t="shared" si="195"/>
        <v>4.1781840681234481</v>
      </c>
      <c r="CU381" s="13">
        <f t="shared" si="196"/>
        <v>4.1781840681234481</v>
      </c>
      <c r="CV381" s="13">
        <f t="shared" si="197"/>
        <v>4.1581840681234485</v>
      </c>
      <c r="CW381" s="13">
        <f t="shared" si="198"/>
        <v>4.138184068123449</v>
      </c>
      <c r="CX381" s="13">
        <f t="shared" si="199"/>
        <v>4.1281840681234492</v>
      </c>
      <c r="CY381" s="13">
        <f t="shared" si="200"/>
        <v>4.1081840681234496</v>
      </c>
      <c r="CZ381" s="13">
        <f t="shared" si="201"/>
        <v>4.098184068123448</v>
      </c>
      <c r="DA381" s="13">
        <f t="shared" si="202"/>
        <v>4.0881840681234483</v>
      </c>
      <c r="DB381" s="13">
        <f t="shared" si="203"/>
        <v>4.0781840681234485</v>
      </c>
      <c r="DC381" s="13">
        <f t="shared" si="204"/>
        <v>4.0681840681234487</v>
      </c>
      <c r="DD381" s="13">
        <f t="shared" si="205"/>
        <v>4.0581840681234489</v>
      </c>
      <c r="DE381" s="13">
        <f t="shared" si="206"/>
        <v>4.0481840681234491</v>
      </c>
      <c r="DF381" s="13">
        <f t="shared" si="207"/>
        <v>4.0181840681234497</v>
      </c>
      <c r="DG381" s="13">
        <f t="shared" si="208"/>
        <v>3.9981840681234488</v>
      </c>
      <c r="DH381" s="13">
        <f t="shared" si="209"/>
        <v>3.9781840681234493</v>
      </c>
      <c r="DI381" s="13">
        <f t="shared" si="210"/>
        <v>3.9581840681234497</v>
      </c>
      <c r="DJ381" s="13">
        <f t="shared" si="211"/>
        <v>3.9381840681234492</v>
      </c>
      <c r="DK381" s="13">
        <f t="shared" si="212"/>
        <v>3.9281840681234486</v>
      </c>
      <c r="DL381" s="13">
        <f t="shared" si="213"/>
        <v>3.908184068123449</v>
      </c>
      <c r="DM381" s="13">
        <f t="shared" si="214"/>
        <v>3.8881840681234494</v>
      </c>
      <c r="DN381" s="13">
        <f t="shared" si="215"/>
        <v>3.8781840681234496</v>
      </c>
      <c r="DO381" s="13">
        <f t="shared" si="216"/>
        <v>3.8581840681234492</v>
      </c>
    </row>
    <row r="382" spans="1:119" s="16" customFormat="1" x14ac:dyDescent="0.2">
      <c r="A382" s="12">
        <v>48852</v>
      </c>
      <c r="B382" s="16" t="s">
        <v>73</v>
      </c>
      <c r="C382" s="43">
        <f t="shared" si="217"/>
        <v>2.4373</v>
      </c>
      <c r="D382" s="43">
        <f t="shared" si="111"/>
        <v>2.6583000000000001</v>
      </c>
      <c r="E382" s="43">
        <f t="shared" si="112"/>
        <v>2.9230999999999998</v>
      </c>
      <c r="F382" s="43">
        <f t="shared" si="113"/>
        <v>3.2069999999999999</v>
      </c>
      <c r="G382" s="43">
        <f t="shared" si="114"/>
        <v>3.7984</v>
      </c>
      <c r="H382" s="43">
        <f t="shared" si="115"/>
        <v>2.1181000000000001</v>
      </c>
      <c r="I382" s="43">
        <f t="shared" si="116"/>
        <v>2.2667000000000002</v>
      </c>
      <c r="J382" s="43">
        <f t="shared" si="117"/>
        <v>2.6128</v>
      </c>
      <c r="K382" s="43">
        <f t="shared" si="118"/>
        <v>2.3365</v>
      </c>
      <c r="L382" s="43">
        <f t="shared" si="119"/>
        <v>2.5684</v>
      </c>
      <c r="M382" s="43">
        <f t="shared" si="120"/>
        <v>2.7635999999999998</v>
      </c>
      <c r="N382" s="43">
        <f t="shared" si="121"/>
        <v>2.911</v>
      </c>
      <c r="O382" s="43">
        <f t="shared" si="122"/>
        <v>2.8563000000000001</v>
      </c>
      <c r="P382" s="43">
        <f t="shared" si="123"/>
        <v>3.5651999999999999</v>
      </c>
      <c r="Q382" s="43">
        <f t="shared" si="124"/>
        <v>3.2237</v>
      </c>
      <c r="R382" s="43">
        <f t="shared" si="125"/>
        <v>3.6739999999999999</v>
      </c>
      <c r="S382" s="43">
        <f t="shared" si="126"/>
        <v>3.7595999999999998</v>
      </c>
      <c r="T382" s="43">
        <f t="shared" si="127"/>
        <v>3.7212999999999998</v>
      </c>
      <c r="V382" s="16" t="s">
        <v>74</v>
      </c>
      <c r="W382" s="43">
        <f t="shared" si="218"/>
        <v>1.8431</v>
      </c>
      <c r="X382" s="43">
        <f t="shared" si="128"/>
        <v>3.5958999999999999</v>
      </c>
      <c r="Y382" s="43">
        <f t="shared" si="129"/>
        <v>5.2885</v>
      </c>
      <c r="Z382" s="43">
        <f t="shared" si="130"/>
        <v>7.0862999999999996</v>
      </c>
      <c r="AA382" s="43">
        <f t="shared" si="131"/>
        <v>11.5434</v>
      </c>
      <c r="AB382" s="43">
        <f t="shared" si="132"/>
        <v>1.7777000000000001</v>
      </c>
      <c r="AC382" s="43">
        <f t="shared" si="133"/>
        <v>2.7399</v>
      </c>
      <c r="AD382" s="43">
        <f t="shared" si="134"/>
        <v>4.5983999999999998</v>
      </c>
      <c r="AE382" s="43">
        <f t="shared" si="135"/>
        <v>3.6766999999999999</v>
      </c>
      <c r="AF382" s="43">
        <f t="shared" si="136"/>
        <v>5.4546000000000001</v>
      </c>
      <c r="AG382" s="43">
        <f t="shared" si="137"/>
        <v>6.5403000000000002</v>
      </c>
      <c r="AH382" s="43">
        <f t="shared" si="138"/>
        <v>7.391</v>
      </c>
      <c r="AI382" s="43">
        <f t="shared" si="139"/>
        <v>7.2257999999999996</v>
      </c>
      <c r="AJ382" s="43">
        <f t="shared" si="140"/>
        <v>14.8108</v>
      </c>
      <c r="AK382" s="43">
        <f t="shared" si="141"/>
        <v>10.223599999999999</v>
      </c>
      <c r="AL382" s="43">
        <f t="shared" si="142"/>
        <v>17.293299999999999</v>
      </c>
      <c r="AM382" s="43">
        <f t="shared" si="143"/>
        <v>21.2318</v>
      </c>
      <c r="AN382" s="43">
        <f t="shared" si="144"/>
        <v>25.031400000000001</v>
      </c>
      <c r="AP382" s="16" t="s">
        <v>75</v>
      </c>
      <c r="AR382" s="13">
        <f t="shared" si="219"/>
        <v>2.1524315111203491</v>
      </c>
      <c r="AS382" s="13">
        <f t="shared" si="145"/>
        <v>2.2860797822374037</v>
      </c>
      <c r="AT382" s="13">
        <f t="shared" si="146"/>
        <v>2.433416339372898</v>
      </c>
      <c r="AU382" s="13">
        <f t="shared" si="147"/>
        <v>2.5919742116327957</v>
      </c>
      <c r="AV382" s="13">
        <f t="shared" si="148"/>
        <v>2.6664584691903839</v>
      </c>
      <c r="AW382" s="13">
        <f t="shared" si="149"/>
        <v>2.8432517926413543</v>
      </c>
      <c r="AX382" s="13">
        <f t="shared" si="150"/>
        <v>2.978229506460496</v>
      </c>
      <c r="AY382" s="13">
        <f t="shared" si="151"/>
        <v>3.0886227847207515</v>
      </c>
      <c r="AZ382" s="13">
        <f t="shared" si="152"/>
        <v>3.1990160629810074</v>
      </c>
      <c r="BA382" s="13">
        <f t="shared" si="153"/>
        <v>3.2815000959190792</v>
      </c>
      <c r="BB382" s="13">
        <f t="shared" si="154"/>
        <v>3.3559463812347401</v>
      </c>
      <c r="BC382" s="13">
        <f t="shared" si="155"/>
        <v>3.430392666550401</v>
      </c>
      <c r="BD382" s="13">
        <f t="shared" si="156"/>
        <v>3.5048389518660619</v>
      </c>
      <c r="BE382" s="13">
        <f t="shared" si="157"/>
        <v>3.5734920281973812</v>
      </c>
      <c r="BF382" s="13">
        <f t="shared" si="158"/>
        <v>3.6173188157099694</v>
      </c>
      <c r="BG382" s="13">
        <f t="shared" si="159"/>
        <v>3.661145603222558</v>
      </c>
      <c r="BH382" s="13">
        <f t="shared" si="160"/>
        <v>3.6893595328170625</v>
      </c>
      <c r="BI382" s="13">
        <f t="shared" si="161"/>
        <v>3.711093695569379</v>
      </c>
      <c r="BJ382" s="13">
        <f t="shared" si="162"/>
        <v>3.7328278583216958</v>
      </c>
      <c r="BK382" s="13">
        <f t="shared" si="163"/>
        <v>3.7545620210740127</v>
      </c>
      <c r="BL382" s="13">
        <f t="shared" si="164"/>
        <v>3.7518565375302662</v>
      </c>
      <c r="BM382" s="13">
        <f t="shared" si="165"/>
        <v>3.7417765291083271</v>
      </c>
      <c r="BN382" s="13">
        <f t="shared" si="166"/>
        <v>3.7316965206863881</v>
      </c>
      <c r="BO382" s="13">
        <f t="shared" si="167"/>
        <v>3.7314702531593267</v>
      </c>
      <c r="BQ382" s="16" t="s">
        <v>76</v>
      </c>
      <c r="BR382" s="13">
        <f t="shared" si="220"/>
        <v>2.4470825764491106</v>
      </c>
      <c r="BS382" s="13">
        <f t="shared" si="168"/>
        <v>2.4570825764491104</v>
      </c>
      <c r="BT382" s="13">
        <f t="shared" si="169"/>
        <v>2.5831665563669555</v>
      </c>
      <c r="BU382" s="13">
        <f t="shared" si="170"/>
        <v>2.7215197093229349</v>
      </c>
      <c r="BV382" s="13">
        <f t="shared" si="171"/>
        <v>2.8779654141557365</v>
      </c>
      <c r="BW382" s="13">
        <f t="shared" si="172"/>
        <v>3.0354566859494936</v>
      </c>
      <c r="BX382" s="13">
        <f t="shared" si="173"/>
        <v>3.1933719156747133</v>
      </c>
      <c r="BY382" s="13">
        <f t="shared" si="174"/>
        <v>3.3282362702205472</v>
      </c>
      <c r="BZ382" s="13">
        <f t="shared" si="175"/>
        <v>3.4609234434946488</v>
      </c>
      <c r="CA382" s="13">
        <f t="shared" si="176"/>
        <v>3.5936106167687512</v>
      </c>
      <c r="CB382" s="13">
        <f t="shared" si="177"/>
        <v>3.7262977900428531</v>
      </c>
      <c r="CC382" s="13">
        <f t="shared" si="178"/>
        <v>3.8018411649977017</v>
      </c>
      <c r="CD382" s="13">
        <f t="shared" si="179"/>
        <v>3.8701951413636317</v>
      </c>
      <c r="CE382" s="13">
        <f t="shared" si="180"/>
        <v>3.9313597191406426</v>
      </c>
      <c r="CF382" s="13">
        <f t="shared" si="181"/>
        <v>3.989758105596303</v>
      </c>
      <c r="CG382" s="13">
        <f t="shared" si="182"/>
        <v>4.0420325924913492</v>
      </c>
      <c r="CH382" s="13">
        <f t="shared" si="183"/>
        <v>4.0881831798257808</v>
      </c>
      <c r="CI382" s="13">
        <f t="shared" si="184"/>
        <v>4.1250872960159812</v>
      </c>
      <c r="CJ382" s="13">
        <f t="shared" si="185"/>
        <v>4.1526076294903804</v>
      </c>
      <c r="CK382" s="13">
        <f t="shared" si="186"/>
        <v>4.175709438012726</v>
      </c>
      <c r="CL382" s="13">
        <f t="shared" si="187"/>
        <v>4.194392721583017</v>
      </c>
      <c r="CM382" s="13">
        <f t="shared" si="188"/>
        <v>4.2068921225256579</v>
      </c>
      <c r="CN382" s="13">
        <f t="shared" si="189"/>
        <v>4.2130286892334476</v>
      </c>
      <c r="CO382" s="13">
        <f t="shared" si="190"/>
        <v>4.2128024217063862</v>
      </c>
      <c r="CP382" s="13">
        <f t="shared" si="191"/>
        <v>4.2081840681234493</v>
      </c>
      <c r="CQ382" s="13">
        <f t="shared" si="192"/>
        <v>4.1981840681234495</v>
      </c>
      <c r="CR382" s="13">
        <f t="shared" si="193"/>
        <v>4.1981840681234495</v>
      </c>
      <c r="CS382" s="13">
        <f t="shared" si="194"/>
        <v>4.1881840681234479</v>
      </c>
      <c r="CT382" s="13">
        <f t="shared" si="195"/>
        <v>4.1781840681234481</v>
      </c>
      <c r="CU382" s="13">
        <f t="shared" si="196"/>
        <v>4.1781840681234481</v>
      </c>
      <c r="CV382" s="13">
        <f t="shared" si="197"/>
        <v>4.1581840681234485</v>
      </c>
      <c r="CW382" s="13">
        <f t="shared" si="198"/>
        <v>4.138184068123449</v>
      </c>
      <c r="CX382" s="13">
        <f t="shared" si="199"/>
        <v>4.1281840681234492</v>
      </c>
      <c r="CY382" s="13">
        <f t="shared" si="200"/>
        <v>4.1081840681234496</v>
      </c>
      <c r="CZ382" s="13">
        <f t="shared" si="201"/>
        <v>4.098184068123448</v>
      </c>
      <c r="DA382" s="13">
        <f t="shared" si="202"/>
        <v>4.0881840681234483</v>
      </c>
      <c r="DB382" s="13">
        <f t="shared" si="203"/>
        <v>4.0781840681234485</v>
      </c>
      <c r="DC382" s="13">
        <f t="shared" si="204"/>
        <v>4.0681840681234487</v>
      </c>
      <c r="DD382" s="13">
        <f t="shared" si="205"/>
        <v>4.0581840681234489</v>
      </c>
      <c r="DE382" s="13">
        <f t="shared" si="206"/>
        <v>4.0481840681234491</v>
      </c>
      <c r="DF382" s="13">
        <f t="shared" si="207"/>
        <v>4.0181840681234497</v>
      </c>
      <c r="DG382" s="13">
        <f t="shared" si="208"/>
        <v>3.9981840681234488</v>
      </c>
      <c r="DH382" s="13">
        <f t="shared" si="209"/>
        <v>3.9781840681234493</v>
      </c>
      <c r="DI382" s="13">
        <f t="shared" si="210"/>
        <v>3.9581840681234497</v>
      </c>
      <c r="DJ382" s="13">
        <f t="shared" si="211"/>
        <v>3.9381840681234492</v>
      </c>
      <c r="DK382" s="13">
        <f t="shared" si="212"/>
        <v>3.9281840681234486</v>
      </c>
      <c r="DL382" s="13">
        <f t="shared" si="213"/>
        <v>3.908184068123449</v>
      </c>
      <c r="DM382" s="13">
        <f t="shared" si="214"/>
        <v>3.8881840681234494</v>
      </c>
      <c r="DN382" s="13">
        <f t="shared" si="215"/>
        <v>3.8781840681234496</v>
      </c>
      <c r="DO382" s="13">
        <f t="shared" si="216"/>
        <v>3.8581840681234492</v>
      </c>
    </row>
    <row r="383" spans="1:119" s="16" customFormat="1" x14ac:dyDescent="0.2">
      <c r="A383" s="12">
        <v>48883</v>
      </c>
      <c r="B383" s="16" t="s">
        <v>73</v>
      </c>
      <c r="C383" s="43">
        <f t="shared" si="217"/>
        <v>2.4373</v>
      </c>
      <c r="D383" s="43">
        <f t="shared" si="111"/>
        <v>2.6583000000000001</v>
      </c>
      <c r="E383" s="43">
        <f t="shared" si="112"/>
        <v>2.9230999999999998</v>
      </c>
      <c r="F383" s="43">
        <f t="shared" si="113"/>
        <v>3.2069999999999999</v>
      </c>
      <c r="G383" s="43">
        <f t="shared" si="114"/>
        <v>3.7984</v>
      </c>
      <c r="H383" s="43">
        <f t="shared" si="115"/>
        <v>2.1181000000000001</v>
      </c>
      <c r="I383" s="43">
        <f t="shared" si="116"/>
        <v>2.2667000000000002</v>
      </c>
      <c r="J383" s="43">
        <f t="shared" si="117"/>
        <v>2.6128</v>
      </c>
      <c r="K383" s="43">
        <f t="shared" si="118"/>
        <v>2.3365</v>
      </c>
      <c r="L383" s="43">
        <f t="shared" si="119"/>
        <v>2.5684</v>
      </c>
      <c r="M383" s="43">
        <f t="shared" si="120"/>
        <v>2.7635999999999998</v>
      </c>
      <c r="N383" s="43">
        <f t="shared" si="121"/>
        <v>2.911</v>
      </c>
      <c r="O383" s="43">
        <f t="shared" si="122"/>
        <v>2.8563000000000001</v>
      </c>
      <c r="P383" s="43">
        <f t="shared" si="123"/>
        <v>3.5651999999999999</v>
      </c>
      <c r="Q383" s="43">
        <f t="shared" si="124"/>
        <v>3.2237</v>
      </c>
      <c r="R383" s="43">
        <f t="shared" si="125"/>
        <v>3.6739999999999999</v>
      </c>
      <c r="S383" s="43">
        <f t="shared" si="126"/>
        <v>3.7595999999999998</v>
      </c>
      <c r="T383" s="43">
        <f t="shared" si="127"/>
        <v>3.7212999999999998</v>
      </c>
      <c r="V383" s="16" t="s">
        <v>74</v>
      </c>
      <c r="W383" s="43">
        <f t="shared" si="218"/>
        <v>1.8431</v>
      </c>
      <c r="X383" s="43">
        <f t="shared" si="128"/>
        <v>3.5958999999999999</v>
      </c>
      <c r="Y383" s="43">
        <f t="shared" si="129"/>
        <v>5.2885</v>
      </c>
      <c r="Z383" s="43">
        <f t="shared" si="130"/>
        <v>7.0862999999999996</v>
      </c>
      <c r="AA383" s="43">
        <f t="shared" si="131"/>
        <v>11.5434</v>
      </c>
      <c r="AB383" s="43">
        <f t="shared" si="132"/>
        <v>1.7777000000000001</v>
      </c>
      <c r="AC383" s="43">
        <f t="shared" si="133"/>
        <v>2.7399</v>
      </c>
      <c r="AD383" s="43">
        <f t="shared" si="134"/>
        <v>4.5983999999999998</v>
      </c>
      <c r="AE383" s="43">
        <f t="shared" si="135"/>
        <v>3.6766999999999999</v>
      </c>
      <c r="AF383" s="43">
        <f t="shared" si="136"/>
        <v>5.4546000000000001</v>
      </c>
      <c r="AG383" s="43">
        <f t="shared" si="137"/>
        <v>6.5403000000000002</v>
      </c>
      <c r="AH383" s="43">
        <f t="shared" si="138"/>
        <v>7.391</v>
      </c>
      <c r="AI383" s="43">
        <f t="shared" si="139"/>
        <v>7.2257999999999996</v>
      </c>
      <c r="AJ383" s="43">
        <f t="shared" si="140"/>
        <v>14.8108</v>
      </c>
      <c r="AK383" s="43">
        <f t="shared" si="141"/>
        <v>10.223599999999999</v>
      </c>
      <c r="AL383" s="43">
        <f t="shared" si="142"/>
        <v>17.293299999999999</v>
      </c>
      <c r="AM383" s="43">
        <f t="shared" si="143"/>
        <v>21.2318</v>
      </c>
      <c r="AN383" s="43">
        <f t="shared" si="144"/>
        <v>25.031400000000001</v>
      </c>
      <c r="AP383" s="16" t="s">
        <v>75</v>
      </c>
      <c r="AR383" s="13">
        <f t="shared" si="219"/>
        <v>2.1524315111203491</v>
      </c>
      <c r="AS383" s="13">
        <f t="shared" si="145"/>
        <v>2.2860797822374037</v>
      </c>
      <c r="AT383" s="13">
        <f t="shared" si="146"/>
        <v>2.433416339372898</v>
      </c>
      <c r="AU383" s="13">
        <f t="shared" si="147"/>
        <v>2.5919742116327957</v>
      </c>
      <c r="AV383" s="13">
        <f t="shared" si="148"/>
        <v>2.6664584691903839</v>
      </c>
      <c r="AW383" s="13">
        <f t="shared" si="149"/>
        <v>2.8432517926413543</v>
      </c>
      <c r="AX383" s="13">
        <f t="shared" si="150"/>
        <v>2.978229506460496</v>
      </c>
      <c r="AY383" s="13">
        <f t="shared" si="151"/>
        <v>3.0886227847207515</v>
      </c>
      <c r="AZ383" s="13">
        <f t="shared" si="152"/>
        <v>3.1990160629810074</v>
      </c>
      <c r="BA383" s="13">
        <f t="shared" si="153"/>
        <v>3.2815000959190792</v>
      </c>
      <c r="BB383" s="13">
        <f t="shared" si="154"/>
        <v>3.3559463812347401</v>
      </c>
      <c r="BC383" s="13">
        <f t="shared" si="155"/>
        <v>3.430392666550401</v>
      </c>
      <c r="BD383" s="13">
        <f t="shared" si="156"/>
        <v>3.5048389518660619</v>
      </c>
      <c r="BE383" s="13">
        <f t="shared" si="157"/>
        <v>3.5734920281973812</v>
      </c>
      <c r="BF383" s="13">
        <f t="shared" si="158"/>
        <v>3.6173188157099694</v>
      </c>
      <c r="BG383" s="13">
        <f t="shared" si="159"/>
        <v>3.661145603222558</v>
      </c>
      <c r="BH383" s="13">
        <f t="shared" si="160"/>
        <v>3.6893595328170625</v>
      </c>
      <c r="BI383" s="13">
        <f t="shared" si="161"/>
        <v>3.711093695569379</v>
      </c>
      <c r="BJ383" s="13">
        <f t="shared" si="162"/>
        <v>3.7328278583216958</v>
      </c>
      <c r="BK383" s="13">
        <f t="shared" si="163"/>
        <v>3.7545620210740127</v>
      </c>
      <c r="BL383" s="13">
        <f t="shared" si="164"/>
        <v>3.7518565375302662</v>
      </c>
      <c r="BM383" s="13">
        <f t="shared" si="165"/>
        <v>3.7417765291083271</v>
      </c>
      <c r="BN383" s="13">
        <f t="shared" si="166"/>
        <v>3.7316965206863881</v>
      </c>
      <c r="BO383" s="13">
        <f t="shared" si="167"/>
        <v>3.7314702531593267</v>
      </c>
      <c r="BQ383" s="16" t="s">
        <v>76</v>
      </c>
      <c r="BR383" s="13">
        <f t="shared" si="220"/>
        <v>2.4470825764491106</v>
      </c>
      <c r="BS383" s="13">
        <f t="shared" si="168"/>
        <v>2.4570825764491104</v>
      </c>
      <c r="BT383" s="13">
        <f t="shared" si="169"/>
        <v>2.5831665563669555</v>
      </c>
      <c r="BU383" s="13">
        <f t="shared" si="170"/>
        <v>2.7215197093229349</v>
      </c>
      <c r="BV383" s="13">
        <f t="shared" si="171"/>
        <v>2.8779654141557365</v>
      </c>
      <c r="BW383" s="13">
        <f t="shared" si="172"/>
        <v>3.0354566859494936</v>
      </c>
      <c r="BX383" s="13">
        <f t="shared" si="173"/>
        <v>3.1933719156747133</v>
      </c>
      <c r="BY383" s="13">
        <f t="shared" si="174"/>
        <v>3.3282362702205472</v>
      </c>
      <c r="BZ383" s="13">
        <f t="shared" si="175"/>
        <v>3.4609234434946488</v>
      </c>
      <c r="CA383" s="13">
        <f t="shared" si="176"/>
        <v>3.5936106167687512</v>
      </c>
      <c r="CB383" s="13">
        <f t="shared" si="177"/>
        <v>3.7262977900428531</v>
      </c>
      <c r="CC383" s="13">
        <f t="shared" si="178"/>
        <v>3.8018411649977017</v>
      </c>
      <c r="CD383" s="13">
        <f t="shared" si="179"/>
        <v>3.8701951413636317</v>
      </c>
      <c r="CE383" s="13">
        <f t="shared" si="180"/>
        <v>3.9313597191406426</v>
      </c>
      <c r="CF383" s="13">
        <f t="shared" si="181"/>
        <v>3.989758105596303</v>
      </c>
      <c r="CG383" s="13">
        <f t="shared" si="182"/>
        <v>4.0420325924913492</v>
      </c>
      <c r="CH383" s="13">
        <f t="shared" si="183"/>
        <v>4.0881831798257808</v>
      </c>
      <c r="CI383" s="13">
        <f t="shared" si="184"/>
        <v>4.1250872960159812</v>
      </c>
      <c r="CJ383" s="13">
        <f t="shared" si="185"/>
        <v>4.1526076294903804</v>
      </c>
      <c r="CK383" s="13">
        <f t="shared" si="186"/>
        <v>4.175709438012726</v>
      </c>
      <c r="CL383" s="13">
        <f t="shared" si="187"/>
        <v>4.194392721583017</v>
      </c>
      <c r="CM383" s="13">
        <f t="shared" si="188"/>
        <v>4.2068921225256579</v>
      </c>
      <c r="CN383" s="13">
        <f t="shared" si="189"/>
        <v>4.2130286892334476</v>
      </c>
      <c r="CO383" s="13">
        <f t="shared" si="190"/>
        <v>4.2128024217063862</v>
      </c>
      <c r="CP383" s="13">
        <f t="shared" si="191"/>
        <v>4.2081840681234493</v>
      </c>
      <c r="CQ383" s="13">
        <f t="shared" si="192"/>
        <v>4.1981840681234495</v>
      </c>
      <c r="CR383" s="13">
        <f t="shared" si="193"/>
        <v>4.1981840681234495</v>
      </c>
      <c r="CS383" s="13">
        <f t="shared" si="194"/>
        <v>4.1881840681234479</v>
      </c>
      <c r="CT383" s="13">
        <f t="shared" si="195"/>
        <v>4.1781840681234481</v>
      </c>
      <c r="CU383" s="13">
        <f t="shared" si="196"/>
        <v>4.1781840681234481</v>
      </c>
      <c r="CV383" s="13">
        <f t="shared" si="197"/>
        <v>4.1581840681234485</v>
      </c>
      <c r="CW383" s="13">
        <f t="shared" si="198"/>
        <v>4.138184068123449</v>
      </c>
      <c r="CX383" s="13">
        <f t="shared" si="199"/>
        <v>4.1281840681234492</v>
      </c>
      <c r="CY383" s="13">
        <f t="shared" si="200"/>
        <v>4.1081840681234496</v>
      </c>
      <c r="CZ383" s="13">
        <f t="shared" si="201"/>
        <v>4.098184068123448</v>
      </c>
      <c r="DA383" s="13">
        <f t="shared" si="202"/>
        <v>4.0881840681234483</v>
      </c>
      <c r="DB383" s="13">
        <f t="shared" si="203"/>
        <v>4.0781840681234485</v>
      </c>
      <c r="DC383" s="13">
        <f t="shared" si="204"/>
        <v>4.0681840681234487</v>
      </c>
      <c r="DD383" s="13">
        <f t="shared" si="205"/>
        <v>4.0581840681234489</v>
      </c>
      <c r="DE383" s="13">
        <f t="shared" si="206"/>
        <v>4.0481840681234491</v>
      </c>
      <c r="DF383" s="13">
        <f t="shared" si="207"/>
        <v>4.0181840681234497</v>
      </c>
      <c r="DG383" s="13">
        <f t="shared" si="208"/>
        <v>3.9981840681234488</v>
      </c>
      <c r="DH383" s="13">
        <f t="shared" si="209"/>
        <v>3.9781840681234493</v>
      </c>
      <c r="DI383" s="13">
        <f t="shared" si="210"/>
        <v>3.9581840681234497</v>
      </c>
      <c r="DJ383" s="13">
        <f t="shared" si="211"/>
        <v>3.9381840681234492</v>
      </c>
      <c r="DK383" s="13">
        <f t="shared" si="212"/>
        <v>3.9281840681234486</v>
      </c>
      <c r="DL383" s="13">
        <f t="shared" si="213"/>
        <v>3.908184068123449</v>
      </c>
      <c r="DM383" s="13">
        <f t="shared" si="214"/>
        <v>3.8881840681234494</v>
      </c>
      <c r="DN383" s="13">
        <f t="shared" si="215"/>
        <v>3.8781840681234496</v>
      </c>
      <c r="DO383" s="13">
        <f t="shared" si="216"/>
        <v>3.8581840681234492</v>
      </c>
    </row>
    <row r="384" spans="1:119" s="16" customFormat="1" x14ac:dyDescent="0.2">
      <c r="A384" s="12">
        <v>48913</v>
      </c>
      <c r="B384" s="16" t="s">
        <v>73</v>
      </c>
      <c r="C384" s="43">
        <f t="shared" si="217"/>
        <v>2.4373</v>
      </c>
      <c r="D384" s="43">
        <f t="shared" si="111"/>
        <v>2.6583000000000001</v>
      </c>
      <c r="E384" s="43">
        <f t="shared" si="112"/>
        <v>2.9230999999999998</v>
      </c>
      <c r="F384" s="43">
        <f t="shared" si="113"/>
        <v>3.2069999999999999</v>
      </c>
      <c r="G384" s="43">
        <f t="shared" si="114"/>
        <v>3.7984</v>
      </c>
      <c r="H384" s="43">
        <f t="shared" si="115"/>
        <v>2.1181000000000001</v>
      </c>
      <c r="I384" s="43">
        <f t="shared" si="116"/>
        <v>2.2667000000000002</v>
      </c>
      <c r="J384" s="43">
        <f t="shared" si="117"/>
        <v>2.6128</v>
      </c>
      <c r="K384" s="43">
        <f t="shared" si="118"/>
        <v>2.3365</v>
      </c>
      <c r="L384" s="43">
        <f t="shared" si="119"/>
        <v>2.5684</v>
      </c>
      <c r="M384" s="43">
        <f t="shared" si="120"/>
        <v>2.7635999999999998</v>
      </c>
      <c r="N384" s="43">
        <f t="shared" si="121"/>
        <v>2.911</v>
      </c>
      <c r="O384" s="43">
        <f t="shared" si="122"/>
        <v>2.8563000000000001</v>
      </c>
      <c r="P384" s="43">
        <f t="shared" si="123"/>
        <v>3.5651999999999999</v>
      </c>
      <c r="Q384" s="43">
        <f t="shared" si="124"/>
        <v>3.2237</v>
      </c>
      <c r="R384" s="43">
        <f t="shared" si="125"/>
        <v>3.6739999999999999</v>
      </c>
      <c r="S384" s="43">
        <f t="shared" si="126"/>
        <v>3.7595999999999998</v>
      </c>
      <c r="T384" s="43">
        <f t="shared" si="127"/>
        <v>3.7212999999999998</v>
      </c>
      <c r="V384" s="16" t="s">
        <v>74</v>
      </c>
      <c r="W384" s="43">
        <f t="shared" si="218"/>
        <v>1.8431</v>
      </c>
      <c r="X384" s="43">
        <f t="shared" si="128"/>
        <v>3.5958999999999999</v>
      </c>
      <c r="Y384" s="43">
        <f t="shared" si="129"/>
        <v>5.2885</v>
      </c>
      <c r="Z384" s="43">
        <f t="shared" si="130"/>
        <v>7.0862999999999996</v>
      </c>
      <c r="AA384" s="43">
        <f t="shared" si="131"/>
        <v>11.5434</v>
      </c>
      <c r="AB384" s="43">
        <f t="shared" si="132"/>
        <v>1.7777000000000001</v>
      </c>
      <c r="AC384" s="43">
        <f t="shared" si="133"/>
        <v>2.7399</v>
      </c>
      <c r="AD384" s="43">
        <f t="shared" si="134"/>
        <v>4.5983999999999998</v>
      </c>
      <c r="AE384" s="43">
        <f t="shared" si="135"/>
        <v>3.6766999999999999</v>
      </c>
      <c r="AF384" s="43">
        <f t="shared" si="136"/>
        <v>5.4546000000000001</v>
      </c>
      <c r="AG384" s="43">
        <f t="shared" si="137"/>
        <v>6.5403000000000002</v>
      </c>
      <c r="AH384" s="43">
        <f t="shared" si="138"/>
        <v>7.391</v>
      </c>
      <c r="AI384" s="43">
        <f t="shared" si="139"/>
        <v>7.2257999999999996</v>
      </c>
      <c r="AJ384" s="43">
        <f t="shared" si="140"/>
        <v>14.8108</v>
      </c>
      <c r="AK384" s="43">
        <f t="shared" si="141"/>
        <v>10.223599999999999</v>
      </c>
      <c r="AL384" s="43">
        <f t="shared" si="142"/>
        <v>17.293299999999999</v>
      </c>
      <c r="AM384" s="43">
        <f t="shared" si="143"/>
        <v>21.2318</v>
      </c>
      <c r="AN384" s="43">
        <f t="shared" si="144"/>
        <v>25.031400000000001</v>
      </c>
      <c r="AP384" s="16" t="s">
        <v>75</v>
      </c>
      <c r="AR384" s="13">
        <f t="shared" si="219"/>
        <v>2.1524315111203491</v>
      </c>
      <c r="AS384" s="13">
        <f t="shared" si="145"/>
        <v>2.2860797822374037</v>
      </c>
      <c r="AT384" s="13">
        <f t="shared" si="146"/>
        <v>2.433416339372898</v>
      </c>
      <c r="AU384" s="13">
        <f t="shared" si="147"/>
        <v>2.5919742116327957</v>
      </c>
      <c r="AV384" s="13">
        <f t="shared" si="148"/>
        <v>2.6664584691903839</v>
      </c>
      <c r="AW384" s="13">
        <f t="shared" si="149"/>
        <v>2.8432517926413543</v>
      </c>
      <c r="AX384" s="13">
        <f t="shared" si="150"/>
        <v>2.978229506460496</v>
      </c>
      <c r="AY384" s="13">
        <f t="shared" si="151"/>
        <v>3.0886227847207515</v>
      </c>
      <c r="AZ384" s="13">
        <f t="shared" si="152"/>
        <v>3.1990160629810074</v>
      </c>
      <c r="BA384" s="13">
        <f t="shared" si="153"/>
        <v>3.2815000959190792</v>
      </c>
      <c r="BB384" s="13">
        <f t="shared" si="154"/>
        <v>3.3559463812347401</v>
      </c>
      <c r="BC384" s="13">
        <f t="shared" si="155"/>
        <v>3.430392666550401</v>
      </c>
      <c r="BD384" s="13">
        <f t="shared" si="156"/>
        <v>3.5048389518660619</v>
      </c>
      <c r="BE384" s="13">
        <f t="shared" si="157"/>
        <v>3.5734920281973812</v>
      </c>
      <c r="BF384" s="13">
        <f t="shared" si="158"/>
        <v>3.6173188157099694</v>
      </c>
      <c r="BG384" s="13">
        <f t="shared" si="159"/>
        <v>3.661145603222558</v>
      </c>
      <c r="BH384" s="13">
        <f t="shared" si="160"/>
        <v>3.6893595328170625</v>
      </c>
      <c r="BI384" s="13">
        <f t="shared" si="161"/>
        <v>3.711093695569379</v>
      </c>
      <c r="BJ384" s="13">
        <f t="shared" si="162"/>
        <v>3.7328278583216958</v>
      </c>
      <c r="BK384" s="13">
        <f t="shared" si="163"/>
        <v>3.7545620210740127</v>
      </c>
      <c r="BL384" s="13">
        <f t="shared" si="164"/>
        <v>3.7518565375302662</v>
      </c>
      <c r="BM384" s="13">
        <f t="shared" si="165"/>
        <v>3.7417765291083271</v>
      </c>
      <c r="BN384" s="13">
        <f t="shared" si="166"/>
        <v>3.7316965206863881</v>
      </c>
      <c r="BO384" s="13">
        <f t="shared" si="167"/>
        <v>3.7314702531593267</v>
      </c>
      <c r="BQ384" s="16" t="s">
        <v>76</v>
      </c>
      <c r="BR384" s="13">
        <f t="shared" si="220"/>
        <v>2.4470825764491106</v>
      </c>
      <c r="BS384" s="13">
        <f t="shared" si="168"/>
        <v>2.4570825764491104</v>
      </c>
      <c r="BT384" s="13">
        <f t="shared" si="169"/>
        <v>2.5831665563669555</v>
      </c>
      <c r="BU384" s="13">
        <f t="shared" si="170"/>
        <v>2.7215197093229349</v>
      </c>
      <c r="BV384" s="13">
        <f t="shared" si="171"/>
        <v>2.8779654141557365</v>
      </c>
      <c r="BW384" s="13">
        <f t="shared" si="172"/>
        <v>3.0354566859494936</v>
      </c>
      <c r="BX384" s="13">
        <f t="shared" si="173"/>
        <v>3.1933719156747133</v>
      </c>
      <c r="BY384" s="13">
        <f t="shared" si="174"/>
        <v>3.3282362702205472</v>
      </c>
      <c r="BZ384" s="13">
        <f t="shared" si="175"/>
        <v>3.4609234434946488</v>
      </c>
      <c r="CA384" s="13">
        <f t="shared" si="176"/>
        <v>3.5936106167687512</v>
      </c>
      <c r="CB384" s="13">
        <f t="shared" si="177"/>
        <v>3.7262977900428531</v>
      </c>
      <c r="CC384" s="13">
        <f t="shared" si="178"/>
        <v>3.8018411649977017</v>
      </c>
      <c r="CD384" s="13">
        <f t="shared" si="179"/>
        <v>3.8701951413636317</v>
      </c>
      <c r="CE384" s="13">
        <f t="shared" si="180"/>
        <v>3.9313597191406426</v>
      </c>
      <c r="CF384" s="13">
        <f t="shared" si="181"/>
        <v>3.989758105596303</v>
      </c>
      <c r="CG384" s="13">
        <f t="shared" si="182"/>
        <v>4.0420325924913492</v>
      </c>
      <c r="CH384" s="13">
        <f t="shared" si="183"/>
        <v>4.0881831798257808</v>
      </c>
      <c r="CI384" s="13">
        <f t="shared" si="184"/>
        <v>4.1250872960159812</v>
      </c>
      <c r="CJ384" s="13">
        <f t="shared" si="185"/>
        <v>4.1526076294903804</v>
      </c>
      <c r="CK384" s="13">
        <f t="shared" si="186"/>
        <v>4.175709438012726</v>
      </c>
      <c r="CL384" s="13">
        <f t="shared" si="187"/>
        <v>4.194392721583017</v>
      </c>
      <c r="CM384" s="13">
        <f t="shared" si="188"/>
        <v>4.2068921225256579</v>
      </c>
      <c r="CN384" s="13">
        <f t="shared" si="189"/>
        <v>4.2130286892334476</v>
      </c>
      <c r="CO384" s="13">
        <f t="shared" si="190"/>
        <v>4.2128024217063862</v>
      </c>
      <c r="CP384" s="13">
        <f t="shared" si="191"/>
        <v>4.2081840681234493</v>
      </c>
      <c r="CQ384" s="13">
        <f t="shared" si="192"/>
        <v>4.1981840681234495</v>
      </c>
      <c r="CR384" s="13">
        <f t="shared" si="193"/>
        <v>4.1981840681234495</v>
      </c>
      <c r="CS384" s="13">
        <f t="shared" si="194"/>
        <v>4.1881840681234479</v>
      </c>
      <c r="CT384" s="13">
        <f t="shared" si="195"/>
        <v>4.1781840681234481</v>
      </c>
      <c r="CU384" s="13">
        <f t="shared" si="196"/>
        <v>4.1781840681234481</v>
      </c>
      <c r="CV384" s="13">
        <f t="shared" si="197"/>
        <v>4.1581840681234485</v>
      </c>
      <c r="CW384" s="13">
        <f t="shared" si="198"/>
        <v>4.138184068123449</v>
      </c>
      <c r="CX384" s="13">
        <f t="shared" si="199"/>
        <v>4.1281840681234492</v>
      </c>
      <c r="CY384" s="13">
        <f t="shared" si="200"/>
        <v>4.1081840681234496</v>
      </c>
      <c r="CZ384" s="13">
        <f t="shared" si="201"/>
        <v>4.098184068123448</v>
      </c>
      <c r="DA384" s="13">
        <f t="shared" si="202"/>
        <v>4.0881840681234483</v>
      </c>
      <c r="DB384" s="13">
        <f t="shared" si="203"/>
        <v>4.0781840681234485</v>
      </c>
      <c r="DC384" s="13">
        <f t="shared" si="204"/>
        <v>4.0681840681234487</v>
      </c>
      <c r="DD384" s="13">
        <f t="shared" si="205"/>
        <v>4.0581840681234489</v>
      </c>
      <c r="DE384" s="13">
        <f t="shared" si="206"/>
        <v>4.0481840681234491</v>
      </c>
      <c r="DF384" s="13">
        <f t="shared" si="207"/>
        <v>4.0181840681234497</v>
      </c>
      <c r="DG384" s="13">
        <f t="shared" si="208"/>
        <v>3.9981840681234488</v>
      </c>
      <c r="DH384" s="13">
        <f t="shared" si="209"/>
        <v>3.9781840681234493</v>
      </c>
      <c r="DI384" s="13">
        <f t="shared" si="210"/>
        <v>3.9581840681234497</v>
      </c>
      <c r="DJ384" s="13">
        <f t="shared" si="211"/>
        <v>3.9381840681234492</v>
      </c>
      <c r="DK384" s="13">
        <f t="shared" si="212"/>
        <v>3.9281840681234486</v>
      </c>
      <c r="DL384" s="13">
        <f t="shared" si="213"/>
        <v>3.908184068123449</v>
      </c>
      <c r="DM384" s="13">
        <f t="shared" si="214"/>
        <v>3.8881840681234494</v>
      </c>
      <c r="DN384" s="13">
        <f t="shared" si="215"/>
        <v>3.8781840681234496</v>
      </c>
      <c r="DO384" s="13">
        <f t="shared" si="216"/>
        <v>3.8581840681234492</v>
      </c>
    </row>
    <row r="385" spans="1:119" s="16" customFormat="1" x14ac:dyDescent="0.2">
      <c r="A385" s="12">
        <v>48944</v>
      </c>
      <c r="B385" s="16" t="s">
        <v>73</v>
      </c>
      <c r="C385" s="43">
        <f t="shared" si="217"/>
        <v>2.4373</v>
      </c>
      <c r="D385" s="43">
        <f t="shared" si="111"/>
        <v>2.6583000000000001</v>
      </c>
      <c r="E385" s="43">
        <f t="shared" si="112"/>
        <v>2.9230999999999998</v>
      </c>
      <c r="F385" s="43">
        <f t="shared" si="113"/>
        <v>3.2069999999999999</v>
      </c>
      <c r="G385" s="43">
        <f t="shared" si="114"/>
        <v>3.7984</v>
      </c>
      <c r="H385" s="43">
        <f t="shared" si="115"/>
        <v>2.1181000000000001</v>
      </c>
      <c r="I385" s="43">
        <f t="shared" si="116"/>
        <v>2.2667000000000002</v>
      </c>
      <c r="J385" s="43">
        <f t="shared" si="117"/>
        <v>2.6128</v>
      </c>
      <c r="K385" s="43">
        <f t="shared" si="118"/>
        <v>2.3365</v>
      </c>
      <c r="L385" s="43">
        <f t="shared" si="119"/>
        <v>2.5684</v>
      </c>
      <c r="M385" s="43">
        <f t="shared" si="120"/>
        <v>2.7635999999999998</v>
      </c>
      <c r="N385" s="43">
        <f t="shared" si="121"/>
        <v>2.911</v>
      </c>
      <c r="O385" s="43">
        <f t="shared" si="122"/>
        <v>2.8563000000000001</v>
      </c>
      <c r="P385" s="43">
        <f t="shared" si="123"/>
        <v>3.5651999999999999</v>
      </c>
      <c r="Q385" s="43">
        <f t="shared" si="124"/>
        <v>3.2237</v>
      </c>
      <c r="R385" s="43">
        <f t="shared" si="125"/>
        <v>3.6739999999999999</v>
      </c>
      <c r="S385" s="43">
        <f t="shared" si="126"/>
        <v>3.7595999999999998</v>
      </c>
      <c r="T385" s="43">
        <f t="shared" si="127"/>
        <v>3.7212999999999998</v>
      </c>
      <c r="V385" s="16" t="s">
        <v>74</v>
      </c>
      <c r="W385" s="43">
        <f t="shared" si="218"/>
        <v>1.8431</v>
      </c>
      <c r="X385" s="43">
        <f t="shared" si="128"/>
        <v>3.5958999999999999</v>
      </c>
      <c r="Y385" s="43">
        <f t="shared" si="129"/>
        <v>5.2885</v>
      </c>
      <c r="Z385" s="43">
        <f t="shared" si="130"/>
        <v>7.0862999999999996</v>
      </c>
      <c r="AA385" s="43">
        <f t="shared" si="131"/>
        <v>11.5434</v>
      </c>
      <c r="AB385" s="43">
        <f t="shared" si="132"/>
        <v>1.7777000000000001</v>
      </c>
      <c r="AC385" s="43">
        <f t="shared" si="133"/>
        <v>2.7399</v>
      </c>
      <c r="AD385" s="43">
        <f t="shared" si="134"/>
        <v>4.5983999999999998</v>
      </c>
      <c r="AE385" s="43">
        <f t="shared" si="135"/>
        <v>3.6766999999999999</v>
      </c>
      <c r="AF385" s="43">
        <f t="shared" si="136"/>
        <v>5.4546000000000001</v>
      </c>
      <c r="AG385" s="43">
        <f t="shared" si="137"/>
        <v>6.5403000000000002</v>
      </c>
      <c r="AH385" s="43">
        <f t="shared" si="138"/>
        <v>7.391</v>
      </c>
      <c r="AI385" s="43">
        <f t="shared" si="139"/>
        <v>7.2257999999999996</v>
      </c>
      <c r="AJ385" s="43">
        <f t="shared" si="140"/>
        <v>14.8108</v>
      </c>
      <c r="AK385" s="43">
        <f t="shared" si="141"/>
        <v>10.223599999999999</v>
      </c>
      <c r="AL385" s="43">
        <f t="shared" si="142"/>
        <v>17.293299999999999</v>
      </c>
      <c r="AM385" s="43">
        <f t="shared" si="143"/>
        <v>21.2318</v>
      </c>
      <c r="AN385" s="43">
        <f t="shared" si="144"/>
        <v>25.031400000000001</v>
      </c>
      <c r="AP385" s="16" t="s">
        <v>75</v>
      </c>
      <c r="AR385" s="13">
        <f t="shared" si="219"/>
        <v>2.1524315111203491</v>
      </c>
      <c r="AS385" s="13">
        <f t="shared" si="145"/>
        <v>2.2860797822374037</v>
      </c>
      <c r="AT385" s="13">
        <f t="shared" si="146"/>
        <v>2.433416339372898</v>
      </c>
      <c r="AU385" s="13">
        <f t="shared" si="147"/>
        <v>2.5919742116327957</v>
      </c>
      <c r="AV385" s="13">
        <f t="shared" si="148"/>
        <v>2.6664584691903839</v>
      </c>
      <c r="AW385" s="13">
        <f t="shared" si="149"/>
        <v>2.8432517926413543</v>
      </c>
      <c r="AX385" s="13">
        <f t="shared" si="150"/>
        <v>2.978229506460496</v>
      </c>
      <c r="AY385" s="13">
        <f t="shared" si="151"/>
        <v>3.0886227847207515</v>
      </c>
      <c r="AZ385" s="13">
        <f t="shared" si="152"/>
        <v>3.1990160629810074</v>
      </c>
      <c r="BA385" s="13">
        <f t="shared" si="153"/>
        <v>3.2815000959190792</v>
      </c>
      <c r="BB385" s="13">
        <f t="shared" si="154"/>
        <v>3.3559463812347401</v>
      </c>
      <c r="BC385" s="13">
        <f t="shared" si="155"/>
        <v>3.430392666550401</v>
      </c>
      <c r="BD385" s="13">
        <f t="shared" si="156"/>
        <v>3.5048389518660619</v>
      </c>
      <c r="BE385" s="13">
        <f t="shared" si="157"/>
        <v>3.5734920281973812</v>
      </c>
      <c r="BF385" s="13">
        <f t="shared" si="158"/>
        <v>3.6173188157099694</v>
      </c>
      <c r="BG385" s="13">
        <f t="shared" si="159"/>
        <v>3.661145603222558</v>
      </c>
      <c r="BH385" s="13">
        <f t="shared" si="160"/>
        <v>3.6893595328170625</v>
      </c>
      <c r="BI385" s="13">
        <f t="shared" si="161"/>
        <v>3.711093695569379</v>
      </c>
      <c r="BJ385" s="13">
        <f t="shared" si="162"/>
        <v>3.7328278583216958</v>
      </c>
      <c r="BK385" s="13">
        <f t="shared" si="163"/>
        <v>3.7545620210740127</v>
      </c>
      <c r="BL385" s="13">
        <f t="shared" si="164"/>
        <v>3.7518565375302662</v>
      </c>
      <c r="BM385" s="13">
        <f t="shared" si="165"/>
        <v>3.7417765291083271</v>
      </c>
      <c r="BN385" s="13">
        <f t="shared" si="166"/>
        <v>3.7316965206863881</v>
      </c>
      <c r="BO385" s="13">
        <f t="shared" si="167"/>
        <v>3.7314702531593267</v>
      </c>
      <c r="BQ385" s="16" t="s">
        <v>76</v>
      </c>
      <c r="BR385" s="13">
        <f t="shared" si="220"/>
        <v>2.4470825764491106</v>
      </c>
      <c r="BS385" s="13">
        <f t="shared" si="168"/>
        <v>2.4570825764491104</v>
      </c>
      <c r="BT385" s="13">
        <f t="shared" si="169"/>
        <v>2.5831665563669555</v>
      </c>
      <c r="BU385" s="13">
        <f t="shared" si="170"/>
        <v>2.7215197093229349</v>
      </c>
      <c r="BV385" s="13">
        <f t="shared" si="171"/>
        <v>2.8779654141557365</v>
      </c>
      <c r="BW385" s="13">
        <f t="shared" si="172"/>
        <v>3.0354566859494936</v>
      </c>
      <c r="BX385" s="13">
        <f t="shared" si="173"/>
        <v>3.1933719156747133</v>
      </c>
      <c r="BY385" s="13">
        <f t="shared" si="174"/>
        <v>3.3282362702205472</v>
      </c>
      <c r="BZ385" s="13">
        <f t="shared" si="175"/>
        <v>3.4609234434946488</v>
      </c>
      <c r="CA385" s="13">
        <f t="shared" si="176"/>
        <v>3.5936106167687512</v>
      </c>
      <c r="CB385" s="13">
        <f t="shared" si="177"/>
        <v>3.7262977900428531</v>
      </c>
      <c r="CC385" s="13">
        <f t="shared" si="178"/>
        <v>3.8018411649977017</v>
      </c>
      <c r="CD385" s="13">
        <f t="shared" si="179"/>
        <v>3.8701951413636317</v>
      </c>
      <c r="CE385" s="13">
        <f t="shared" si="180"/>
        <v>3.9313597191406426</v>
      </c>
      <c r="CF385" s="13">
        <f t="shared" si="181"/>
        <v>3.989758105596303</v>
      </c>
      <c r="CG385" s="13">
        <f t="shared" si="182"/>
        <v>4.0420325924913492</v>
      </c>
      <c r="CH385" s="13">
        <f t="shared" si="183"/>
        <v>4.0881831798257808</v>
      </c>
      <c r="CI385" s="13">
        <f t="shared" si="184"/>
        <v>4.1250872960159812</v>
      </c>
      <c r="CJ385" s="13">
        <f t="shared" si="185"/>
        <v>4.1526076294903804</v>
      </c>
      <c r="CK385" s="13">
        <f t="shared" si="186"/>
        <v>4.175709438012726</v>
      </c>
      <c r="CL385" s="13">
        <f t="shared" si="187"/>
        <v>4.194392721583017</v>
      </c>
      <c r="CM385" s="13">
        <f t="shared" si="188"/>
        <v>4.2068921225256579</v>
      </c>
      <c r="CN385" s="13">
        <f t="shared" si="189"/>
        <v>4.2130286892334476</v>
      </c>
      <c r="CO385" s="13">
        <f t="shared" si="190"/>
        <v>4.2128024217063862</v>
      </c>
      <c r="CP385" s="13">
        <f t="shared" si="191"/>
        <v>4.2081840681234493</v>
      </c>
      <c r="CQ385" s="13">
        <f t="shared" si="192"/>
        <v>4.1981840681234495</v>
      </c>
      <c r="CR385" s="13">
        <f t="shared" si="193"/>
        <v>4.1981840681234495</v>
      </c>
      <c r="CS385" s="13">
        <f t="shared" si="194"/>
        <v>4.1881840681234479</v>
      </c>
      <c r="CT385" s="13">
        <f t="shared" si="195"/>
        <v>4.1781840681234481</v>
      </c>
      <c r="CU385" s="13">
        <f t="shared" si="196"/>
        <v>4.1781840681234481</v>
      </c>
      <c r="CV385" s="13">
        <f t="shared" si="197"/>
        <v>4.1581840681234485</v>
      </c>
      <c r="CW385" s="13">
        <f t="shared" si="198"/>
        <v>4.138184068123449</v>
      </c>
      <c r="CX385" s="13">
        <f t="shared" si="199"/>
        <v>4.1281840681234492</v>
      </c>
      <c r="CY385" s="13">
        <f t="shared" si="200"/>
        <v>4.1081840681234496</v>
      </c>
      <c r="CZ385" s="13">
        <f t="shared" si="201"/>
        <v>4.098184068123448</v>
      </c>
      <c r="DA385" s="13">
        <f t="shared" si="202"/>
        <v>4.0881840681234483</v>
      </c>
      <c r="DB385" s="13">
        <f t="shared" si="203"/>
        <v>4.0781840681234485</v>
      </c>
      <c r="DC385" s="13">
        <f t="shared" si="204"/>
        <v>4.0681840681234487</v>
      </c>
      <c r="DD385" s="13">
        <f t="shared" si="205"/>
        <v>4.0581840681234489</v>
      </c>
      <c r="DE385" s="13">
        <f t="shared" si="206"/>
        <v>4.0481840681234491</v>
      </c>
      <c r="DF385" s="13">
        <f t="shared" si="207"/>
        <v>4.0181840681234497</v>
      </c>
      <c r="DG385" s="13">
        <f t="shared" si="208"/>
        <v>3.9981840681234488</v>
      </c>
      <c r="DH385" s="13">
        <f t="shared" si="209"/>
        <v>3.9781840681234493</v>
      </c>
      <c r="DI385" s="13">
        <f t="shared" si="210"/>
        <v>3.9581840681234497</v>
      </c>
      <c r="DJ385" s="13">
        <f t="shared" si="211"/>
        <v>3.9381840681234492</v>
      </c>
      <c r="DK385" s="13">
        <f t="shared" si="212"/>
        <v>3.9281840681234486</v>
      </c>
      <c r="DL385" s="13">
        <f t="shared" si="213"/>
        <v>3.908184068123449</v>
      </c>
      <c r="DM385" s="13">
        <f t="shared" si="214"/>
        <v>3.8881840681234494</v>
      </c>
      <c r="DN385" s="13">
        <f t="shared" si="215"/>
        <v>3.8781840681234496</v>
      </c>
      <c r="DO385" s="13">
        <f t="shared" si="216"/>
        <v>3.8581840681234492</v>
      </c>
    </row>
    <row r="386" spans="1:119" s="16" customFormat="1" x14ac:dyDescent="0.2">
      <c r="A386" s="12">
        <v>48975</v>
      </c>
      <c r="B386" s="16" t="s">
        <v>73</v>
      </c>
      <c r="C386" s="43">
        <f t="shared" si="217"/>
        <v>2.4373</v>
      </c>
      <c r="D386" s="43">
        <f t="shared" si="111"/>
        <v>2.6583000000000001</v>
      </c>
      <c r="E386" s="43">
        <f t="shared" si="112"/>
        <v>2.9230999999999998</v>
      </c>
      <c r="F386" s="43">
        <f t="shared" si="113"/>
        <v>3.2069999999999999</v>
      </c>
      <c r="G386" s="43">
        <f t="shared" si="114"/>
        <v>3.7984</v>
      </c>
      <c r="H386" s="43">
        <f t="shared" si="115"/>
        <v>2.1181000000000001</v>
      </c>
      <c r="I386" s="43">
        <f t="shared" si="116"/>
        <v>2.2667000000000002</v>
      </c>
      <c r="J386" s="43">
        <f t="shared" si="117"/>
        <v>2.6128</v>
      </c>
      <c r="K386" s="43">
        <f t="shared" si="118"/>
        <v>2.3365</v>
      </c>
      <c r="L386" s="43">
        <f t="shared" si="119"/>
        <v>2.5684</v>
      </c>
      <c r="M386" s="43">
        <f t="shared" si="120"/>
        <v>2.7635999999999998</v>
      </c>
      <c r="N386" s="43">
        <f t="shared" si="121"/>
        <v>2.911</v>
      </c>
      <c r="O386" s="43">
        <f t="shared" si="122"/>
        <v>2.8563000000000001</v>
      </c>
      <c r="P386" s="43">
        <f t="shared" si="123"/>
        <v>3.5651999999999999</v>
      </c>
      <c r="Q386" s="43">
        <f t="shared" si="124"/>
        <v>3.2237</v>
      </c>
      <c r="R386" s="43">
        <f t="shared" si="125"/>
        <v>3.6739999999999999</v>
      </c>
      <c r="S386" s="43">
        <f t="shared" si="126"/>
        <v>3.7595999999999998</v>
      </c>
      <c r="T386" s="43">
        <f t="shared" si="127"/>
        <v>3.7212999999999998</v>
      </c>
      <c r="V386" s="16" t="s">
        <v>74</v>
      </c>
      <c r="W386" s="43">
        <f t="shared" si="218"/>
        <v>1.8431</v>
      </c>
      <c r="X386" s="43">
        <f t="shared" si="128"/>
        <v>3.5958999999999999</v>
      </c>
      <c r="Y386" s="43">
        <f t="shared" si="129"/>
        <v>5.2885</v>
      </c>
      <c r="Z386" s="43">
        <f t="shared" si="130"/>
        <v>7.0862999999999996</v>
      </c>
      <c r="AA386" s="43">
        <f t="shared" si="131"/>
        <v>11.5434</v>
      </c>
      <c r="AB386" s="43">
        <f t="shared" si="132"/>
        <v>1.7777000000000001</v>
      </c>
      <c r="AC386" s="43">
        <f t="shared" si="133"/>
        <v>2.7399</v>
      </c>
      <c r="AD386" s="43">
        <f t="shared" si="134"/>
        <v>4.5983999999999998</v>
      </c>
      <c r="AE386" s="43">
        <f t="shared" si="135"/>
        <v>3.6766999999999999</v>
      </c>
      <c r="AF386" s="43">
        <f t="shared" si="136"/>
        <v>5.4546000000000001</v>
      </c>
      <c r="AG386" s="43">
        <f t="shared" si="137"/>
        <v>6.5403000000000002</v>
      </c>
      <c r="AH386" s="43">
        <f t="shared" si="138"/>
        <v>7.391</v>
      </c>
      <c r="AI386" s="43">
        <f t="shared" si="139"/>
        <v>7.2257999999999996</v>
      </c>
      <c r="AJ386" s="43">
        <f t="shared" si="140"/>
        <v>14.8108</v>
      </c>
      <c r="AK386" s="43">
        <f t="shared" si="141"/>
        <v>10.223599999999999</v>
      </c>
      <c r="AL386" s="43">
        <f t="shared" si="142"/>
        <v>17.293299999999999</v>
      </c>
      <c r="AM386" s="43">
        <f t="shared" si="143"/>
        <v>21.2318</v>
      </c>
      <c r="AN386" s="43">
        <f t="shared" si="144"/>
        <v>25.031400000000001</v>
      </c>
      <c r="AP386" s="16" t="s">
        <v>75</v>
      </c>
      <c r="AR386" s="13">
        <f t="shared" si="219"/>
        <v>2.1524315111203491</v>
      </c>
      <c r="AS386" s="13">
        <f t="shared" si="145"/>
        <v>2.2860797822374037</v>
      </c>
      <c r="AT386" s="13">
        <f t="shared" si="146"/>
        <v>2.433416339372898</v>
      </c>
      <c r="AU386" s="13">
        <f t="shared" si="147"/>
        <v>2.5919742116327957</v>
      </c>
      <c r="AV386" s="13">
        <f t="shared" si="148"/>
        <v>2.6664584691903839</v>
      </c>
      <c r="AW386" s="13">
        <f t="shared" si="149"/>
        <v>2.8432517926413543</v>
      </c>
      <c r="AX386" s="13">
        <f t="shared" si="150"/>
        <v>2.978229506460496</v>
      </c>
      <c r="AY386" s="13">
        <f t="shared" si="151"/>
        <v>3.0886227847207515</v>
      </c>
      <c r="AZ386" s="13">
        <f t="shared" si="152"/>
        <v>3.1990160629810074</v>
      </c>
      <c r="BA386" s="13">
        <f t="shared" si="153"/>
        <v>3.2815000959190792</v>
      </c>
      <c r="BB386" s="13">
        <f t="shared" si="154"/>
        <v>3.3559463812347401</v>
      </c>
      <c r="BC386" s="13">
        <f t="shared" si="155"/>
        <v>3.430392666550401</v>
      </c>
      <c r="BD386" s="13">
        <f t="shared" si="156"/>
        <v>3.5048389518660619</v>
      </c>
      <c r="BE386" s="13">
        <f t="shared" si="157"/>
        <v>3.5734920281973812</v>
      </c>
      <c r="BF386" s="13">
        <f t="shared" si="158"/>
        <v>3.6173188157099694</v>
      </c>
      <c r="BG386" s="13">
        <f t="shared" si="159"/>
        <v>3.661145603222558</v>
      </c>
      <c r="BH386" s="13">
        <f t="shared" si="160"/>
        <v>3.6893595328170625</v>
      </c>
      <c r="BI386" s="13">
        <f t="shared" si="161"/>
        <v>3.711093695569379</v>
      </c>
      <c r="BJ386" s="13">
        <f t="shared" si="162"/>
        <v>3.7328278583216958</v>
      </c>
      <c r="BK386" s="13">
        <f t="shared" si="163"/>
        <v>3.7545620210740127</v>
      </c>
      <c r="BL386" s="13">
        <f t="shared" si="164"/>
        <v>3.7518565375302662</v>
      </c>
      <c r="BM386" s="13">
        <f t="shared" si="165"/>
        <v>3.7417765291083271</v>
      </c>
      <c r="BN386" s="13">
        <f t="shared" si="166"/>
        <v>3.7316965206863881</v>
      </c>
      <c r="BO386" s="13">
        <f t="shared" si="167"/>
        <v>3.7314702531593267</v>
      </c>
      <c r="BQ386" s="16" t="s">
        <v>76</v>
      </c>
      <c r="BR386" s="13">
        <f t="shared" si="220"/>
        <v>2.4470825764491106</v>
      </c>
      <c r="BS386" s="13">
        <f t="shared" si="168"/>
        <v>2.4570825764491104</v>
      </c>
      <c r="BT386" s="13">
        <f t="shared" si="169"/>
        <v>2.5831665563669555</v>
      </c>
      <c r="BU386" s="13">
        <f t="shared" si="170"/>
        <v>2.7215197093229349</v>
      </c>
      <c r="BV386" s="13">
        <f t="shared" si="171"/>
        <v>2.8779654141557365</v>
      </c>
      <c r="BW386" s="13">
        <f t="shared" si="172"/>
        <v>3.0354566859494936</v>
      </c>
      <c r="BX386" s="13">
        <f t="shared" si="173"/>
        <v>3.1933719156747133</v>
      </c>
      <c r="BY386" s="13">
        <f t="shared" si="174"/>
        <v>3.3282362702205472</v>
      </c>
      <c r="BZ386" s="13">
        <f t="shared" si="175"/>
        <v>3.4609234434946488</v>
      </c>
      <c r="CA386" s="13">
        <f t="shared" si="176"/>
        <v>3.5936106167687512</v>
      </c>
      <c r="CB386" s="13">
        <f t="shared" si="177"/>
        <v>3.7262977900428531</v>
      </c>
      <c r="CC386" s="13">
        <f t="shared" si="178"/>
        <v>3.8018411649977017</v>
      </c>
      <c r="CD386" s="13">
        <f t="shared" si="179"/>
        <v>3.8701951413636317</v>
      </c>
      <c r="CE386" s="13">
        <f t="shared" si="180"/>
        <v>3.9313597191406426</v>
      </c>
      <c r="CF386" s="13">
        <f t="shared" si="181"/>
        <v>3.989758105596303</v>
      </c>
      <c r="CG386" s="13">
        <f t="shared" si="182"/>
        <v>4.0420325924913492</v>
      </c>
      <c r="CH386" s="13">
        <f t="shared" si="183"/>
        <v>4.0881831798257808</v>
      </c>
      <c r="CI386" s="13">
        <f t="shared" si="184"/>
        <v>4.1250872960159812</v>
      </c>
      <c r="CJ386" s="13">
        <f t="shared" si="185"/>
        <v>4.1526076294903804</v>
      </c>
      <c r="CK386" s="13">
        <f t="shared" si="186"/>
        <v>4.175709438012726</v>
      </c>
      <c r="CL386" s="13">
        <f t="shared" si="187"/>
        <v>4.194392721583017</v>
      </c>
      <c r="CM386" s="13">
        <f t="shared" si="188"/>
        <v>4.2068921225256579</v>
      </c>
      <c r="CN386" s="13">
        <f t="shared" si="189"/>
        <v>4.2130286892334476</v>
      </c>
      <c r="CO386" s="13">
        <f t="shared" si="190"/>
        <v>4.2128024217063862</v>
      </c>
      <c r="CP386" s="13">
        <f t="shared" si="191"/>
        <v>4.2081840681234493</v>
      </c>
      <c r="CQ386" s="13">
        <f t="shared" si="192"/>
        <v>4.1981840681234495</v>
      </c>
      <c r="CR386" s="13">
        <f t="shared" si="193"/>
        <v>4.1981840681234495</v>
      </c>
      <c r="CS386" s="13">
        <f t="shared" si="194"/>
        <v>4.1881840681234479</v>
      </c>
      <c r="CT386" s="13">
        <f t="shared" si="195"/>
        <v>4.1781840681234481</v>
      </c>
      <c r="CU386" s="13">
        <f t="shared" si="196"/>
        <v>4.1781840681234481</v>
      </c>
      <c r="CV386" s="13">
        <f t="shared" si="197"/>
        <v>4.1581840681234485</v>
      </c>
      <c r="CW386" s="13">
        <f t="shared" si="198"/>
        <v>4.138184068123449</v>
      </c>
      <c r="CX386" s="13">
        <f t="shared" si="199"/>
        <v>4.1281840681234492</v>
      </c>
      <c r="CY386" s="13">
        <f t="shared" si="200"/>
        <v>4.1081840681234496</v>
      </c>
      <c r="CZ386" s="13">
        <f t="shared" si="201"/>
        <v>4.098184068123448</v>
      </c>
      <c r="DA386" s="13">
        <f t="shared" si="202"/>
        <v>4.0881840681234483</v>
      </c>
      <c r="DB386" s="13">
        <f t="shared" si="203"/>
        <v>4.0781840681234485</v>
      </c>
      <c r="DC386" s="13">
        <f t="shared" si="204"/>
        <v>4.0681840681234487</v>
      </c>
      <c r="DD386" s="13">
        <f t="shared" si="205"/>
        <v>4.0581840681234489</v>
      </c>
      <c r="DE386" s="13">
        <f t="shared" si="206"/>
        <v>4.0481840681234491</v>
      </c>
      <c r="DF386" s="13">
        <f t="shared" si="207"/>
        <v>4.0181840681234497</v>
      </c>
      <c r="DG386" s="13">
        <f t="shared" si="208"/>
        <v>3.9981840681234488</v>
      </c>
      <c r="DH386" s="13">
        <f t="shared" si="209"/>
        <v>3.9781840681234493</v>
      </c>
      <c r="DI386" s="13">
        <f t="shared" si="210"/>
        <v>3.9581840681234497</v>
      </c>
      <c r="DJ386" s="13">
        <f t="shared" si="211"/>
        <v>3.9381840681234492</v>
      </c>
      <c r="DK386" s="13">
        <f t="shared" si="212"/>
        <v>3.9281840681234486</v>
      </c>
      <c r="DL386" s="13">
        <f t="shared" si="213"/>
        <v>3.908184068123449</v>
      </c>
      <c r="DM386" s="13">
        <f t="shared" si="214"/>
        <v>3.8881840681234494</v>
      </c>
      <c r="DN386" s="13">
        <f t="shared" si="215"/>
        <v>3.8781840681234496</v>
      </c>
      <c r="DO386" s="13">
        <f t="shared" si="216"/>
        <v>3.8581840681234492</v>
      </c>
    </row>
    <row r="387" spans="1:119" s="16" customFormat="1" x14ac:dyDescent="0.2">
      <c r="A387" s="12">
        <v>49003</v>
      </c>
      <c r="B387" s="16" t="s">
        <v>73</v>
      </c>
      <c r="C387" s="43">
        <f t="shared" si="217"/>
        <v>2.4373</v>
      </c>
      <c r="D387" s="43">
        <f t="shared" si="111"/>
        <v>2.6583000000000001</v>
      </c>
      <c r="E387" s="43">
        <f t="shared" si="112"/>
        <v>2.9230999999999998</v>
      </c>
      <c r="F387" s="43">
        <f t="shared" si="113"/>
        <v>3.2069999999999999</v>
      </c>
      <c r="G387" s="43">
        <f t="shared" si="114"/>
        <v>3.7984</v>
      </c>
      <c r="H387" s="43">
        <f t="shared" si="115"/>
        <v>2.1181000000000001</v>
      </c>
      <c r="I387" s="43">
        <f t="shared" si="116"/>
        <v>2.2667000000000002</v>
      </c>
      <c r="J387" s="43">
        <f t="shared" si="117"/>
        <v>2.6128</v>
      </c>
      <c r="K387" s="43">
        <f t="shared" si="118"/>
        <v>2.3365</v>
      </c>
      <c r="L387" s="43">
        <f t="shared" si="119"/>
        <v>2.5684</v>
      </c>
      <c r="M387" s="43">
        <f t="shared" si="120"/>
        <v>2.7635999999999998</v>
      </c>
      <c r="N387" s="43">
        <f t="shared" si="121"/>
        <v>2.911</v>
      </c>
      <c r="O387" s="43">
        <f t="shared" si="122"/>
        <v>2.8563000000000001</v>
      </c>
      <c r="P387" s="43">
        <f t="shared" si="123"/>
        <v>3.5651999999999999</v>
      </c>
      <c r="Q387" s="43">
        <f t="shared" si="124"/>
        <v>3.2237</v>
      </c>
      <c r="R387" s="43">
        <f t="shared" si="125"/>
        <v>3.6739999999999999</v>
      </c>
      <c r="S387" s="43">
        <f t="shared" si="126"/>
        <v>3.7595999999999998</v>
      </c>
      <c r="T387" s="43">
        <f t="shared" si="127"/>
        <v>3.7212999999999998</v>
      </c>
      <c r="V387" s="16" t="s">
        <v>74</v>
      </c>
      <c r="W387" s="43">
        <f t="shared" si="218"/>
        <v>1.8431</v>
      </c>
      <c r="X387" s="43">
        <f t="shared" si="128"/>
        <v>3.5958999999999999</v>
      </c>
      <c r="Y387" s="43">
        <f t="shared" si="129"/>
        <v>5.2885</v>
      </c>
      <c r="Z387" s="43">
        <f t="shared" si="130"/>
        <v>7.0862999999999996</v>
      </c>
      <c r="AA387" s="43">
        <f t="shared" si="131"/>
        <v>11.5434</v>
      </c>
      <c r="AB387" s="43">
        <f t="shared" si="132"/>
        <v>1.7777000000000001</v>
      </c>
      <c r="AC387" s="43">
        <f t="shared" si="133"/>
        <v>2.7399</v>
      </c>
      <c r="AD387" s="43">
        <f t="shared" si="134"/>
        <v>4.5983999999999998</v>
      </c>
      <c r="AE387" s="43">
        <f t="shared" si="135"/>
        <v>3.6766999999999999</v>
      </c>
      <c r="AF387" s="43">
        <f t="shared" si="136"/>
        <v>5.4546000000000001</v>
      </c>
      <c r="AG387" s="43">
        <f t="shared" si="137"/>
        <v>6.5403000000000002</v>
      </c>
      <c r="AH387" s="43">
        <f t="shared" si="138"/>
        <v>7.391</v>
      </c>
      <c r="AI387" s="43">
        <f t="shared" si="139"/>
        <v>7.2257999999999996</v>
      </c>
      <c r="AJ387" s="43">
        <f t="shared" si="140"/>
        <v>14.8108</v>
      </c>
      <c r="AK387" s="43">
        <f t="shared" si="141"/>
        <v>10.223599999999999</v>
      </c>
      <c r="AL387" s="43">
        <f t="shared" si="142"/>
        <v>17.293299999999999</v>
      </c>
      <c r="AM387" s="43">
        <f t="shared" si="143"/>
        <v>21.2318</v>
      </c>
      <c r="AN387" s="43">
        <f t="shared" si="144"/>
        <v>25.031400000000001</v>
      </c>
      <c r="AP387" s="16" t="s">
        <v>75</v>
      </c>
      <c r="AR387" s="13">
        <f t="shared" si="219"/>
        <v>2.1524315111203491</v>
      </c>
      <c r="AS387" s="13">
        <f t="shared" si="145"/>
        <v>2.2860797822374037</v>
      </c>
      <c r="AT387" s="13">
        <f t="shared" si="146"/>
        <v>2.433416339372898</v>
      </c>
      <c r="AU387" s="13">
        <f t="shared" si="147"/>
        <v>2.5919742116327957</v>
      </c>
      <c r="AV387" s="13">
        <f t="shared" si="148"/>
        <v>2.6664584691903839</v>
      </c>
      <c r="AW387" s="13">
        <f t="shared" si="149"/>
        <v>2.8432517926413543</v>
      </c>
      <c r="AX387" s="13">
        <f t="shared" si="150"/>
        <v>2.978229506460496</v>
      </c>
      <c r="AY387" s="13">
        <f t="shared" si="151"/>
        <v>3.0886227847207515</v>
      </c>
      <c r="AZ387" s="13">
        <f t="shared" si="152"/>
        <v>3.1990160629810074</v>
      </c>
      <c r="BA387" s="13">
        <f t="shared" si="153"/>
        <v>3.2815000959190792</v>
      </c>
      <c r="BB387" s="13">
        <f t="shared" si="154"/>
        <v>3.3559463812347401</v>
      </c>
      <c r="BC387" s="13">
        <f t="shared" si="155"/>
        <v>3.430392666550401</v>
      </c>
      <c r="BD387" s="13">
        <f t="shared" si="156"/>
        <v>3.5048389518660619</v>
      </c>
      <c r="BE387" s="13">
        <f t="shared" si="157"/>
        <v>3.5734920281973812</v>
      </c>
      <c r="BF387" s="13">
        <f t="shared" si="158"/>
        <v>3.6173188157099694</v>
      </c>
      <c r="BG387" s="13">
        <f t="shared" si="159"/>
        <v>3.661145603222558</v>
      </c>
      <c r="BH387" s="13">
        <f t="shared" si="160"/>
        <v>3.6893595328170625</v>
      </c>
      <c r="BI387" s="13">
        <f t="shared" si="161"/>
        <v>3.711093695569379</v>
      </c>
      <c r="BJ387" s="13">
        <f t="shared" si="162"/>
        <v>3.7328278583216958</v>
      </c>
      <c r="BK387" s="13">
        <f t="shared" si="163"/>
        <v>3.7545620210740127</v>
      </c>
      <c r="BL387" s="13">
        <f t="shared" si="164"/>
        <v>3.7518565375302662</v>
      </c>
      <c r="BM387" s="13">
        <f t="shared" si="165"/>
        <v>3.7417765291083271</v>
      </c>
      <c r="BN387" s="13">
        <f t="shared" si="166"/>
        <v>3.7316965206863881</v>
      </c>
      <c r="BO387" s="13">
        <f t="shared" si="167"/>
        <v>3.7314702531593267</v>
      </c>
      <c r="BQ387" s="16" t="s">
        <v>76</v>
      </c>
      <c r="BR387" s="13">
        <f t="shared" si="220"/>
        <v>2.4470825764491106</v>
      </c>
      <c r="BS387" s="13">
        <f t="shared" si="168"/>
        <v>2.4570825764491104</v>
      </c>
      <c r="BT387" s="13">
        <f t="shared" si="169"/>
        <v>2.5831665563669555</v>
      </c>
      <c r="BU387" s="13">
        <f t="shared" si="170"/>
        <v>2.7215197093229349</v>
      </c>
      <c r="BV387" s="13">
        <f t="shared" si="171"/>
        <v>2.8779654141557365</v>
      </c>
      <c r="BW387" s="13">
        <f t="shared" si="172"/>
        <v>3.0354566859494936</v>
      </c>
      <c r="BX387" s="13">
        <f t="shared" si="173"/>
        <v>3.1933719156747133</v>
      </c>
      <c r="BY387" s="13">
        <f t="shared" si="174"/>
        <v>3.3282362702205472</v>
      </c>
      <c r="BZ387" s="13">
        <f t="shared" si="175"/>
        <v>3.4609234434946488</v>
      </c>
      <c r="CA387" s="13">
        <f t="shared" si="176"/>
        <v>3.5936106167687512</v>
      </c>
      <c r="CB387" s="13">
        <f t="shared" si="177"/>
        <v>3.7262977900428531</v>
      </c>
      <c r="CC387" s="13">
        <f t="shared" si="178"/>
        <v>3.8018411649977017</v>
      </c>
      <c r="CD387" s="13">
        <f t="shared" si="179"/>
        <v>3.8701951413636317</v>
      </c>
      <c r="CE387" s="13">
        <f t="shared" si="180"/>
        <v>3.9313597191406426</v>
      </c>
      <c r="CF387" s="13">
        <f t="shared" si="181"/>
        <v>3.989758105596303</v>
      </c>
      <c r="CG387" s="13">
        <f t="shared" si="182"/>
        <v>4.0420325924913492</v>
      </c>
      <c r="CH387" s="13">
        <f t="shared" si="183"/>
        <v>4.0881831798257808</v>
      </c>
      <c r="CI387" s="13">
        <f t="shared" si="184"/>
        <v>4.1250872960159812</v>
      </c>
      <c r="CJ387" s="13">
        <f t="shared" si="185"/>
        <v>4.1526076294903804</v>
      </c>
      <c r="CK387" s="13">
        <f t="shared" si="186"/>
        <v>4.175709438012726</v>
      </c>
      <c r="CL387" s="13">
        <f t="shared" si="187"/>
        <v>4.194392721583017</v>
      </c>
      <c r="CM387" s="13">
        <f t="shared" si="188"/>
        <v>4.2068921225256579</v>
      </c>
      <c r="CN387" s="13">
        <f t="shared" si="189"/>
        <v>4.2130286892334476</v>
      </c>
      <c r="CO387" s="13">
        <f t="shared" si="190"/>
        <v>4.2128024217063862</v>
      </c>
      <c r="CP387" s="13">
        <f t="shared" si="191"/>
        <v>4.2081840681234493</v>
      </c>
      <c r="CQ387" s="13">
        <f t="shared" si="192"/>
        <v>4.1981840681234495</v>
      </c>
      <c r="CR387" s="13">
        <f t="shared" si="193"/>
        <v>4.1981840681234495</v>
      </c>
      <c r="CS387" s="13">
        <f t="shared" si="194"/>
        <v>4.1881840681234479</v>
      </c>
      <c r="CT387" s="13">
        <f t="shared" si="195"/>
        <v>4.1781840681234481</v>
      </c>
      <c r="CU387" s="13">
        <f t="shared" si="196"/>
        <v>4.1781840681234481</v>
      </c>
      <c r="CV387" s="13">
        <f t="shared" si="197"/>
        <v>4.1581840681234485</v>
      </c>
      <c r="CW387" s="13">
        <f t="shared" si="198"/>
        <v>4.138184068123449</v>
      </c>
      <c r="CX387" s="13">
        <f t="shared" si="199"/>
        <v>4.1281840681234492</v>
      </c>
      <c r="CY387" s="13">
        <f t="shared" si="200"/>
        <v>4.1081840681234496</v>
      </c>
      <c r="CZ387" s="13">
        <f t="shared" si="201"/>
        <v>4.098184068123448</v>
      </c>
      <c r="DA387" s="13">
        <f t="shared" si="202"/>
        <v>4.0881840681234483</v>
      </c>
      <c r="DB387" s="13">
        <f t="shared" si="203"/>
        <v>4.0781840681234485</v>
      </c>
      <c r="DC387" s="13">
        <f t="shared" si="204"/>
        <v>4.0681840681234487</v>
      </c>
      <c r="DD387" s="13">
        <f t="shared" si="205"/>
        <v>4.0581840681234489</v>
      </c>
      <c r="DE387" s="13">
        <f t="shared" si="206"/>
        <v>4.0481840681234491</v>
      </c>
      <c r="DF387" s="13">
        <f t="shared" si="207"/>
        <v>4.0181840681234497</v>
      </c>
      <c r="DG387" s="13">
        <f t="shared" si="208"/>
        <v>3.9981840681234488</v>
      </c>
      <c r="DH387" s="13">
        <f t="shared" si="209"/>
        <v>3.9781840681234493</v>
      </c>
      <c r="DI387" s="13">
        <f t="shared" si="210"/>
        <v>3.9581840681234497</v>
      </c>
      <c r="DJ387" s="13">
        <f t="shared" si="211"/>
        <v>3.9381840681234492</v>
      </c>
      <c r="DK387" s="13">
        <f t="shared" si="212"/>
        <v>3.9281840681234486</v>
      </c>
      <c r="DL387" s="13">
        <f t="shared" si="213"/>
        <v>3.908184068123449</v>
      </c>
      <c r="DM387" s="13">
        <f t="shared" si="214"/>
        <v>3.8881840681234494</v>
      </c>
      <c r="DN387" s="13">
        <f t="shared" si="215"/>
        <v>3.8781840681234496</v>
      </c>
      <c r="DO387" s="13">
        <f t="shared" si="216"/>
        <v>3.8581840681234492</v>
      </c>
    </row>
    <row r="388" spans="1:119" s="16" customFormat="1" x14ac:dyDescent="0.2">
      <c r="A388" s="12">
        <v>49034</v>
      </c>
      <c r="B388" s="16" t="s">
        <v>73</v>
      </c>
      <c r="C388" s="43">
        <f t="shared" si="217"/>
        <v>2.4373</v>
      </c>
      <c r="D388" s="43">
        <f t="shared" si="111"/>
        <v>2.6583000000000001</v>
      </c>
      <c r="E388" s="43">
        <f t="shared" si="112"/>
        <v>2.9230999999999998</v>
      </c>
      <c r="F388" s="43">
        <f t="shared" si="113"/>
        <v>3.2069999999999999</v>
      </c>
      <c r="G388" s="43">
        <f t="shared" si="114"/>
        <v>3.7984</v>
      </c>
      <c r="H388" s="43">
        <f t="shared" si="115"/>
        <v>2.1181000000000001</v>
      </c>
      <c r="I388" s="43">
        <f t="shared" si="116"/>
        <v>2.2667000000000002</v>
      </c>
      <c r="J388" s="43">
        <f t="shared" si="117"/>
        <v>2.6128</v>
      </c>
      <c r="K388" s="43">
        <f t="shared" si="118"/>
        <v>2.3365</v>
      </c>
      <c r="L388" s="43">
        <f t="shared" si="119"/>
        <v>2.5684</v>
      </c>
      <c r="M388" s="43">
        <f t="shared" si="120"/>
        <v>2.7635999999999998</v>
      </c>
      <c r="N388" s="43">
        <f t="shared" si="121"/>
        <v>2.911</v>
      </c>
      <c r="O388" s="43">
        <f t="shared" si="122"/>
        <v>2.8563000000000001</v>
      </c>
      <c r="P388" s="43">
        <f t="shared" si="123"/>
        <v>3.5651999999999999</v>
      </c>
      <c r="Q388" s="43">
        <f t="shared" si="124"/>
        <v>3.2237</v>
      </c>
      <c r="R388" s="43">
        <f t="shared" si="125"/>
        <v>3.6739999999999999</v>
      </c>
      <c r="S388" s="43">
        <f t="shared" si="126"/>
        <v>3.7595999999999998</v>
      </c>
      <c r="T388" s="43">
        <f t="shared" si="127"/>
        <v>3.7212999999999998</v>
      </c>
      <c r="V388" s="16" t="s">
        <v>74</v>
      </c>
      <c r="W388" s="43">
        <f t="shared" si="218"/>
        <v>1.8431</v>
      </c>
      <c r="X388" s="43">
        <f t="shared" si="128"/>
        <v>3.5958999999999999</v>
      </c>
      <c r="Y388" s="43">
        <f t="shared" si="129"/>
        <v>5.2885</v>
      </c>
      <c r="Z388" s="43">
        <f t="shared" si="130"/>
        <v>7.0862999999999996</v>
      </c>
      <c r="AA388" s="43">
        <f t="shared" si="131"/>
        <v>11.5434</v>
      </c>
      <c r="AB388" s="43">
        <f t="shared" si="132"/>
        <v>1.7777000000000001</v>
      </c>
      <c r="AC388" s="43">
        <f t="shared" si="133"/>
        <v>2.7399</v>
      </c>
      <c r="AD388" s="43">
        <f t="shared" si="134"/>
        <v>4.5983999999999998</v>
      </c>
      <c r="AE388" s="43">
        <f t="shared" si="135"/>
        <v>3.6766999999999999</v>
      </c>
      <c r="AF388" s="43">
        <f t="shared" si="136"/>
        <v>5.4546000000000001</v>
      </c>
      <c r="AG388" s="43">
        <f t="shared" si="137"/>
        <v>6.5403000000000002</v>
      </c>
      <c r="AH388" s="43">
        <f t="shared" si="138"/>
        <v>7.391</v>
      </c>
      <c r="AI388" s="43">
        <f t="shared" si="139"/>
        <v>7.2257999999999996</v>
      </c>
      <c r="AJ388" s="43">
        <f t="shared" si="140"/>
        <v>14.8108</v>
      </c>
      <c r="AK388" s="43">
        <f t="shared" si="141"/>
        <v>10.223599999999999</v>
      </c>
      <c r="AL388" s="43">
        <f t="shared" si="142"/>
        <v>17.293299999999999</v>
      </c>
      <c r="AM388" s="43">
        <f t="shared" si="143"/>
        <v>21.2318</v>
      </c>
      <c r="AN388" s="43">
        <f t="shared" si="144"/>
        <v>25.031400000000001</v>
      </c>
      <c r="AP388" s="16" t="s">
        <v>75</v>
      </c>
      <c r="AR388" s="13">
        <f t="shared" si="219"/>
        <v>2.1524315111203491</v>
      </c>
      <c r="AS388" s="13">
        <f t="shared" si="145"/>
        <v>2.2860797822374037</v>
      </c>
      <c r="AT388" s="13">
        <f t="shared" si="146"/>
        <v>2.433416339372898</v>
      </c>
      <c r="AU388" s="13">
        <f t="shared" si="147"/>
        <v>2.5919742116327957</v>
      </c>
      <c r="AV388" s="13">
        <f t="shared" si="148"/>
        <v>2.6664584691903839</v>
      </c>
      <c r="AW388" s="13">
        <f t="shared" si="149"/>
        <v>2.8432517926413543</v>
      </c>
      <c r="AX388" s="13">
        <f t="shared" si="150"/>
        <v>2.978229506460496</v>
      </c>
      <c r="AY388" s="13">
        <f t="shared" si="151"/>
        <v>3.0886227847207515</v>
      </c>
      <c r="AZ388" s="13">
        <f t="shared" si="152"/>
        <v>3.1990160629810074</v>
      </c>
      <c r="BA388" s="13">
        <f t="shared" si="153"/>
        <v>3.2815000959190792</v>
      </c>
      <c r="BB388" s="13">
        <f t="shared" si="154"/>
        <v>3.3559463812347401</v>
      </c>
      <c r="BC388" s="13">
        <f t="shared" si="155"/>
        <v>3.430392666550401</v>
      </c>
      <c r="BD388" s="13">
        <f t="shared" si="156"/>
        <v>3.5048389518660619</v>
      </c>
      <c r="BE388" s="13">
        <f t="shared" si="157"/>
        <v>3.5734920281973812</v>
      </c>
      <c r="BF388" s="13">
        <f t="shared" si="158"/>
        <v>3.6173188157099694</v>
      </c>
      <c r="BG388" s="13">
        <f t="shared" si="159"/>
        <v>3.661145603222558</v>
      </c>
      <c r="BH388" s="13">
        <f t="shared" si="160"/>
        <v>3.6893595328170625</v>
      </c>
      <c r="BI388" s="13">
        <f t="shared" si="161"/>
        <v>3.711093695569379</v>
      </c>
      <c r="BJ388" s="13">
        <f t="shared" si="162"/>
        <v>3.7328278583216958</v>
      </c>
      <c r="BK388" s="13">
        <f t="shared" si="163"/>
        <v>3.7545620210740127</v>
      </c>
      <c r="BL388" s="13">
        <f t="shared" si="164"/>
        <v>3.7518565375302662</v>
      </c>
      <c r="BM388" s="13">
        <f t="shared" si="165"/>
        <v>3.7417765291083271</v>
      </c>
      <c r="BN388" s="13">
        <f t="shared" si="166"/>
        <v>3.7316965206863881</v>
      </c>
      <c r="BO388" s="13">
        <f t="shared" si="167"/>
        <v>3.7314702531593267</v>
      </c>
      <c r="BQ388" s="16" t="s">
        <v>76</v>
      </c>
      <c r="BR388" s="13">
        <f t="shared" si="220"/>
        <v>2.4470825764491106</v>
      </c>
      <c r="BS388" s="13">
        <f t="shared" si="168"/>
        <v>2.4570825764491104</v>
      </c>
      <c r="BT388" s="13">
        <f t="shared" si="169"/>
        <v>2.5831665563669555</v>
      </c>
      <c r="BU388" s="13">
        <f t="shared" si="170"/>
        <v>2.7215197093229349</v>
      </c>
      <c r="BV388" s="13">
        <f t="shared" si="171"/>
        <v>2.8779654141557365</v>
      </c>
      <c r="BW388" s="13">
        <f t="shared" si="172"/>
        <v>3.0354566859494936</v>
      </c>
      <c r="BX388" s="13">
        <f t="shared" si="173"/>
        <v>3.1933719156747133</v>
      </c>
      <c r="BY388" s="13">
        <f t="shared" si="174"/>
        <v>3.3282362702205472</v>
      </c>
      <c r="BZ388" s="13">
        <f t="shared" si="175"/>
        <v>3.4609234434946488</v>
      </c>
      <c r="CA388" s="13">
        <f t="shared" si="176"/>
        <v>3.5936106167687512</v>
      </c>
      <c r="CB388" s="13">
        <f t="shared" si="177"/>
        <v>3.7262977900428531</v>
      </c>
      <c r="CC388" s="13">
        <f t="shared" si="178"/>
        <v>3.8018411649977017</v>
      </c>
      <c r="CD388" s="13">
        <f t="shared" si="179"/>
        <v>3.8701951413636317</v>
      </c>
      <c r="CE388" s="13">
        <f t="shared" si="180"/>
        <v>3.9313597191406426</v>
      </c>
      <c r="CF388" s="13">
        <f t="shared" si="181"/>
        <v>3.989758105596303</v>
      </c>
      <c r="CG388" s="13">
        <f t="shared" si="182"/>
        <v>4.0420325924913492</v>
      </c>
      <c r="CH388" s="13">
        <f t="shared" si="183"/>
        <v>4.0881831798257808</v>
      </c>
      <c r="CI388" s="13">
        <f t="shared" si="184"/>
        <v>4.1250872960159812</v>
      </c>
      <c r="CJ388" s="13">
        <f t="shared" si="185"/>
        <v>4.1526076294903804</v>
      </c>
      <c r="CK388" s="13">
        <f t="shared" si="186"/>
        <v>4.175709438012726</v>
      </c>
      <c r="CL388" s="13">
        <f t="shared" si="187"/>
        <v>4.194392721583017</v>
      </c>
      <c r="CM388" s="13">
        <f t="shared" si="188"/>
        <v>4.2068921225256579</v>
      </c>
      <c r="CN388" s="13">
        <f t="shared" si="189"/>
        <v>4.2130286892334476</v>
      </c>
      <c r="CO388" s="13">
        <f t="shared" si="190"/>
        <v>4.2128024217063862</v>
      </c>
      <c r="CP388" s="13">
        <f t="shared" si="191"/>
        <v>4.2081840681234493</v>
      </c>
      <c r="CQ388" s="13">
        <f t="shared" si="192"/>
        <v>4.1981840681234495</v>
      </c>
      <c r="CR388" s="13">
        <f t="shared" si="193"/>
        <v>4.1981840681234495</v>
      </c>
      <c r="CS388" s="13">
        <f t="shared" si="194"/>
        <v>4.1881840681234479</v>
      </c>
      <c r="CT388" s="13">
        <f t="shared" si="195"/>
        <v>4.1781840681234481</v>
      </c>
      <c r="CU388" s="13">
        <f t="shared" si="196"/>
        <v>4.1781840681234481</v>
      </c>
      <c r="CV388" s="13">
        <f t="shared" si="197"/>
        <v>4.1581840681234485</v>
      </c>
      <c r="CW388" s="13">
        <f t="shared" si="198"/>
        <v>4.138184068123449</v>
      </c>
      <c r="CX388" s="13">
        <f t="shared" si="199"/>
        <v>4.1281840681234492</v>
      </c>
      <c r="CY388" s="13">
        <f t="shared" si="200"/>
        <v>4.1081840681234496</v>
      </c>
      <c r="CZ388" s="13">
        <f t="shared" si="201"/>
        <v>4.098184068123448</v>
      </c>
      <c r="DA388" s="13">
        <f t="shared" si="202"/>
        <v>4.0881840681234483</v>
      </c>
      <c r="DB388" s="13">
        <f t="shared" si="203"/>
        <v>4.0781840681234485</v>
      </c>
      <c r="DC388" s="13">
        <f t="shared" si="204"/>
        <v>4.0681840681234487</v>
      </c>
      <c r="DD388" s="13">
        <f t="shared" si="205"/>
        <v>4.0581840681234489</v>
      </c>
      <c r="DE388" s="13">
        <f t="shared" si="206"/>
        <v>4.0481840681234491</v>
      </c>
      <c r="DF388" s="13">
        <f t="shared" si="207"/>
        <v>4.0181840681234497</v>
      </c>
      <c r="DG388" s="13">
        <f t="shared" si="208"/>
        <v>3.9981840681234488</v>
      </c>
      <c r="DH388" s="13">
        <f t="shared" si="209"/>
        <v>3.9781840681234493</v>
      </c>
      <c r="DI388" s="13">
        <f t="shared" si="210"/>
        <v>3.9581840681234497</v>
      </c>
      <c r="DJ388" s="13">
        <f t="shared" si="211"/>
        <v>3.9381840681234492</v>
      </c>
      <c r="DK388" s="13">
        <f t="shared" si="212"/>
        <v>3.9281840681234486</v>
      </c>
      <c r="DL388" s="13">
        <f t="shared" si="213"/>
        <v>3.908184068123449</v>
      </c>
      <c r="DM388" s="13">
        <f t="shared" si="214"/>
        <v>3.8881840681234494</v>
      </c>
      <c r="DN388" s="13">
        <f t="shared" si="215"/>
        <v>3.8781840681234496</v>
      </c>
      <c r="DO388" s="13">
        <f t="shared" si="216"/>
        <v>3.8581840681234492</v>
      </c>
    </row>
    <row r="389" spans="1:119" s="16" customFormat="1" x14ac:dyDescent="0.2">
      <c r="A389" s="12">
        <v>49064</v>
      </c>
      <c r="B389" s="16" t="s">
        <v>73</v>
      </c>
      <c r="C389" s="43">
        <f t="shared" si="217"/>
        <v>2.4373</v>
      </c>
      <c r="D389" s="43">
        <f t="shared" si="111"/>
        <v>2.6583000000000001</v>
      </c>
      <c r="E389" s="43">
        <f t="shared" si="112"/>
        <v>2.9230999999999998</v>
      </c>
      <c r="F389" s="43">
        <f t="shared" si="113"/>
        <v>3.2069999999999999</v>
      </c>
      <c r="G389" s="43">
        <f t="shared" si="114"/>
        <v>3.7984</v>
      </c>
      <c r="H389" s="43">
        <f t="shared" si="115"/>
        <v>2.1181000000000001</v>
      </c>
      <c r="I389" s="43">
        <f t="shared" si="116"/>
        <v>2.2667000000000002</v>
      </c>
      <c r="J389" s="43">
        <f t="shared" si="117"/>
        <v>2.6128</v>
      </c>
      <c r="K389" s="43">
        <f t="shared" si="118"/>
        <v>2.3365</v>
      </c>
      <c r="L389" s="43">
        <f t="shared" si="119"/>
        <v>2.5684</v>
      </c>
      <c r="M389" s="43">
        <f t="shared" si="120"/>
        <v>2.7635999999999998</v>
      </c>
      <c r="N389" s="43">
        <f t="shared" si="121"/>
        <v>2.911</v>
      </c>
      <c r="O389" s="43">
        <f t="shared" si="122"/>
        <v>2.8563000000000001</v>
      </c>
      <c r="P389" s="43">
        <f t="shared" si="123"/>
        <v>3.5651999999999999</v>
      </c>
      <c r="Q389" s="43">
        <f t="shared" si="124"/>
        <v>3.2237</v>
      </c>
      <c r="R389" s="43">
        <f t="shared" si="125"/>
        <v>3.6739999999999999</v>
      </c>
      <c r="S389" s="43">
        <f t="shared" si="126"/>
        <v>3.7595999999999998</v>
      </c>
      <c r="T389" s="43">
        <f t="shared" si="127"/>
        <v>3.7212999999999998</v>
      </c>
      <c r="V389" s="16" t="s">
        <v>74</v>
      </c>
      <c r="W389" s="43">
        <f t="shared" si="218"/>
        <v>1.8431</v>
      </c>
      <c r="X389" s="43">
        <f t="shared" si="128"/>
        <v>3.5958999999999999</v>
      </c>
      <c r="Y389" s="43">
        <f t="shared" si="129"/>
        <v>5.2885</v>
      </c>
      <c r="Z389" s="43">
        <f t="shared" si="130"/>
        <v>7.0862999999999996</v>
      </c>
      <c r="AA389" s="43">
        <f t="shared" si="131"/>
        <v>11.5434</v>
      </c>
      <c r="AB389" s="43">
        <f t="shared" si="132"/>
        <v>1.7777000000000001</v>
      </c>
      <c r="AC389" s="43">
        <f t="shared" si="133"/>
        <v>2.7399</v>
      </c>
      <c r="AD389" s="43">
        <f t="shared" si="134"/>
        <v>4.5983999999999998</v>
      </c>
      <c r="AE389" s="43">
        <f t="shared" si="135"/>
        <v>3.6766999999999999</v>
      </c>
      <c r="AF389" s="43">
        <f t="shared" si="136"/>
        <v>5.4546000000000001</v>
      </c>
      <c r="AG389" s="43">
        <f t="shared" si="137"/>
        <v>6.5403000000000002</v>
      </c>
      <c r="AH389" s="43">
        <f t="shared" si="138"/>
        <v>7.391</v>
      </c>
      <c r="AI389" s="43">
        <f t="shared" si="139"/>
        <v>7.2257999999999996</v>
      </c>
      <c r="AJ389" s="43">
        <f t="shared" si="140"/>
        <v>14.8108</v>
      </c>
      <c r="AK389" s="43">
        <f t="shared" si="141"/>
        <v>10.223599999999999</v>
      </c>
      <c r="AL389" s="43">
        <f t="shared" si="142"/>
        <v>17.293299999999999</v>
      </c>
      <c r="AM389" s="43">
        <f t="shared" si="143"/>
        <v>21.2318</v>
      </c>
      <c r="AN389" s="43">
        <f t="shared" si="144"/>
        <v>25.031400000000001</v>
      </c>
      <c r="AP389" s="16" t="s">
        <v>75</v>
      </c>
      <c r="AR389" s="13">
        <f t="shared" si="219"/>
        <v>2.1524315111203491</v>
      </c>
      <c r="AS389" s="13">
        <f t="shared" si="145"/>
        <v>2.2860797822374037</v>
      </c>
      <c r="AT389" s="13">
        <f t="shared" si="146"/>
        <v>2.433416339372898</v>
      </c>
      <c r="AU389" s="13">
        <f t="shared" si="147"/>
        <v>2.5919742116327957</v>
      </c>
      <c r="AV389" s="13">
        <f t="shared" si="148"/>
        <v>2.6664584691903839</v>
      </c>
      <c r="AW389" s="13">
        <f t="shared" si="149"/>
        <v>2.8432517926413543</v>
      </c>
      <c r="AX389" s="13">
        <f t="shared" si="150"/>
        <v>2.978229506460496</v>
      </c>
      <c r="AY389" s="13">
        <f t="shared" si="151"/>
        <v>3.0886227847207515</v>
      </c>
      <c r="AZ389" s="13">
        <f t="shared" si="152"/>
        <v>3.1990160629810074</v>
      </c>
      <c r="BA389" s="13">
        <f t="shared" si="153"/>
        <v>3.2815000959190792</v>
      </c>
      <c r="BB389" s="13">
        <f t="shared" si="154"/>
        <v>3.3559463812347401</v>
      </c>
      <c r="BC389" s="13">
        <f t="shared" si="155"/>
        <v>3.430392666550401</v>
      </c>
      <c r="BD389" s="13">
        <f t="shared" si="156"/>
        <v>3.5048389518660619</v>
      </c>
      <c r="BE389" s="13">
        <f t="shared" si="157"/>
        <v>3.5734920281973812</v>
      </c>
      <c r="BF389" s="13">
        <f t="shared" si="158"/>
        <v>3.6173188157099694</v>
      </c>
      <c r="BG389" s="13">
        <f t="shared" si="159"/>
        <v>3.661145603222558</v>
      </c>
      <c r="BH389" s="13">
        <f t="shared" si="160"/>
        <v>3.6893595328170625</v>
      </c>
      <c r="BI389" s="13">
        <f t="shared" si="161"/>
        <v>3.711093695569379</v>
      </c>
      <c r="BJ389" s="13">
        <f t="shared" si="162"/>
        <v>3.7328278583216958</v>
      </c>
      <c r="BK389" s="13">
        <f t="shared" si="163"/>
        <v>3.7545620210740127</v>
      </c>
      <c r="BL389" s="13">
        <f t="shared" si="164"/>
        <v>3.7518565375302662</v>
      </c>
      <c r="BM389" s="13">
        <f t="shared" si="165"/>
        <v>3.7417765291083271</v>
      </c>
      <c r="BN389" s="13">
        <f t="shared" si="166"/>
        <v>3.7316965206863881</v>
      </c>
      <c r="BO389" s="13">
        <f t="shared" si="167"/>
        <v>3.7314702531593267</v>
      </c>
      <c r="BQ389" s="16" t="s">
        <v>76</v>
      </c>
      <c r="BR389" s="13">
        <f t="shared" si="220"/>
        <v>2.4470825764491106</v>
      </c>
      <c r="BS389" s="13">
        <f t="shared" si="168"/>
        <v>2.4570825764491104</v>
      </c>
      <c r="BT389" s="13">
        <f t="shared" si="169"/>
        <v>2.5831665563669555</v>
      </c>
      <c r="BU389" s="13">
        <f t="shared" si="170"/>
        <v>2.7215197093229349</v>
      </c>
      <c r="BV389" s="13">
        <f t="shared" si="171"/>
        <v>2.8779654141557365</v>
      </c>
      <c r="BW389" s="13">
        <f t="shared" si="172"/>
        <v>3.0354566859494936</v>
      </c>
      <c r="BX389" s="13">
        <f t="shared" si="173"/>
        <v>3.1933719156747133</v>
      </c>
      <c r="BY389" s="13">
        <f t="shared" si="174"/>
        <v>3.3282362702205472</v>
      </c>
      <c r="BZ389" s="13">
        <f t="shared" si="175"/>
        <v>3.4609234434946488</v>
      </c>
      <c r="CA389" s="13">
        <f t="shared" si="176"/>
        <v>3.5936106167687512</v>
      </c>
      <c r="CB389" s="13">
        <f t="shared" si="177"/>
        <v>3.7262977900428531</v>
      </c>
      <c r="CC389" s="13">
        <f t="shared" si="178"/>
        <v>3.8018411649977017</v>
      </c>
      <c r="CD389" s="13">
        <f t="shared" si="179"/>
        <v>3.8701951413636317</v>
      </c>
      <c r="CE389" s="13">
        <f t="shared" si="180"/>
        <v>3.9313597191406426</v>
      </c>
      <c r="CF389" s="13">
        <f t="shared" si="181"/>
        <v>3.989758105596303</v>
      </c>
      <c r="CG389" s="13">
        <f t="shared" si="182"/>
        <v>4.0420325924913492</v>
      </c>
      <c r="CH389" s="13">
        <f t="shared" si="183"/>
        <v>4.0881831798257808</v>
      </c>
      <c r="CI389" s="13">
        <f t="shared" si="184"/>
        <v>4.1250872960159812</v>
      </c>
      <c r="CJ389" s="13">
        <f t="shared" si="185"/>
        <v>4.1526076294903804</v>
      </c>
      <c r="CK389" s="13">
        <f t="shared" si="186"/>
        <v>4.175709438012726</v>
      </c>
      <c r="CL389" s="13">
        <f t="shared" si="187"/>
        <v>4.194392721583017</v>
      </c>
      <c r="CM389" s="13">
        <f t="shared" si="188"/>
        <v>4.2068921225256579</v>
      </c>
      <c r="CN389" s="13">
        <f t="shared" si="189"/>
        <v>4.2130286892334476</v>
      </c>
      <c r="CO389" s="13">
        <f t="shared" si="190"/>
        <v>4.2128024217063862</v>
      </c>
      <c r="CP389" s="13">
        <f t="shared" si="191"/>
        <v>4.2081840681234493</v>
      </c>
      <c r="CQ389" s="13">
        <f t="shared" si="192"/>
        <v>4.1981840681234495</v>
      </c>
      <c r="CR389" s="13">
        <f t="shared" si="193"/>
        <v>4.1981840681234495</v>
      </c>
      <c r="CS389" s="13">
        <f t="shared" si="194"/>
        <v>4.1881840681234479</v>
      </c>
      <c r="CT389" s="13">
        <f t="shared" si="195"/>
        <v>4.1781840681234481</v>
      </c>
      <c r="CU389" s="13">
        <f t="shared" si="196"/>
        <v>4.1781840681234481</v>
      </c>
      <c r="CV389" s="13">
        <f t="shared" si="197"/>
        <v>4.1581840681234485</v>
      </c>
      <c r="CW389" s="13">
        <f t="shared" si="198"/>
        <v>4.138184068123449</v>
      </c>
      <c r="CX389" s="13">
        <f t="shared" si="199"/>
        <v>4.1281840681234492</v>
      </c>
      <c r="CY389" s="13">
        <f t="shared" si="200"/>
        <v>4.1081840681234496</v>
      </c>
      <c r="CZ389" s="13">
        <f t="shared" si="201"/>
        <v>4.098184068123448</v>
      </c>
      <c r="DA389" s="13">
        <f t="shared" si="202"/>
        <v>4.0881840681234483</v>
      </c>
      <c r="DB389" s="13">
        <f t="shared" si="203"/>
        <v>4.0781840681234485</v>
      </c>
      <c r="DC389" s="13">
        <f t="shared" si="204"/>
        <v>4.0681840681234487</v>
      </c>
      <c r="DD389" s="13">
        <f t="shared" si="205"/>
        <v>4.0581840681234489</v>
      </c>
      <c r="DE389" s="13">
        <f t="shared" si="206"/>
        <v>4.0481840681234491</v>
      </c>
      <c r="DF389" s="13">
        <f t="shared" si="207"/>
        <v>4.0181840681234497</v>
      </c>
      <c r="DG389" s="13">
        <f t="shared" si="208"/>
        <v>3.9981840681234488</v>
      </c>
      <c r="DH389" s="13">
        <f t="shared" si="209"/>
        <v>3.9781840681234493</v>
      </c>
      <c r="DI389" s="13">
        <f t="shared" si="210"/>
        <v>3.9581840681234497</v>
      </c>
      <c r="DJ389" s="13">
        <f t="shared" si="211"/>
        <v>3.9381840681234492</v>
      </c>
      <c r="DK389" s="13">
        <f t="shared" si="212"/>
        <v>3.9281840681234486</v>
      </c>
      <c r="DL389" s="13">
        <f t="shared" si="213"/>
        <v>3.908184068123449</v>
      </c>
      <c r="DM389" s="13">
        <f t="shared" si="214"/>
        <v>3.8881840681234494</v>
      </c>
      <c r="DN389" s="13">
        <f t="shared" si="215"/>
        <v>3.8781840681234496</v>
      </c>
      <c r="DO389" s="13">
        <f t="shared" si="216"/>
        <v>3.8581840681234492</v>
      </c>
    </row>
    <row r="390" spans="1:119" s="16" customFormat="1" x14ac:dyDescent="0.2">
      <c r="A390" s="12">
        <v>49095</v>
      </c>
      <c r="B390" s="16" t="s">
        <v>73</v>
      </c>
      <c r="C390" s="43">
        <f t="shared" si="217"/>
        <v>2.4373</v>
      </c>
      <c r="D390" s="43">
        <f t="shared" si="111"/>
        <v>2.6583000000000001</v>
      </c>
      <c r="E390" s="43">
        <f t="shared" si="112"/>
        <v>2.9230999999999998</v>
      </c>
      <c r="F390" s="43">
        <f t="shared" si="113"/>
        <v>3.2069999999999999</v>
      </c>
      <c r="G390" s="43">
        <f t="shared" si="114"/>
        <v>3.7984</v>
      </c>
      <c r="H390" s="43">
        <f t="shared" si="115"/>
        <v>2.1181000000000001</v>
      </c>
      <c r="I390" s="43">
        <f t="shared" si="116"/>
        <v>2.2667000000000002</v>
      </c>
      <c r="J390" s="43">
        <f t="shared" si="117"/>
        <v>2.6128</v>
      </c>
      <c r="K390" s="43">
        <f t="shared" si="118"/>
        <v>2.3365</v>
      </c>
      <c r="L390" s="43">
        <f t="shared" si="119"/>
        <v>2.5684</v>
      </c>
      <c r="M390" s="43">
        <f t="shared" si="120"/>
        <v>2.7635999999999998</v>
      </c>
      <c r="N390" s="43">
        <f t="shared" si="121"/>
        <v>2.911</v>
      </c>
      <c r="O390" s="43">
        <f t="shared" si="122"/>
        <v>2.8563000000000001</v>
      </c>
      <c r="P390" s="43">
        <f t="shared" si="123"/>
        <v>3.5651999999999999</v>
      </c>
      <c r="Q390" s="43">
        <f t="shared" si="124"/>
        <v>3.2237</v>
      </c>
      <c r="R390" s="43">
        <f t="shared" si="125"/>
        <v>3.6739999999999999</v>
      </c>
      <c r="S390" s="43">
        <f t="shared" si="126"/>
        <v>3.7595999999999998</v>
      </c>
      <c r="T390" s="43">
        <f t="shared" si="127"/>
        <v>3.7212999999999998</v>
      </c>
      <c r="V390" s="16" t="s">
        <v>74</v>
      </c>
      <c r="W390" s="43">
        <f t="shared" si="218"/>
        <v>1.8431</v>
      </c>
      <c r="X390" s="43">
        <f t="shared" si="128"/>
        <v>3.5958999999999999</v>
      </c>
      <c r="Y390" s="43">
        <f t="shared" si="129"/>
        <v>5.2885</v>
      </c>
      <c r="Z390" s="43">
        <f t="shared" si="130"/>
        <v>7.0862999999999996</v>
      </c>
      <c r="AA390" s="43">
        <f t="shared" si="131"/>
        <v>11.5434</v>
      </c>
      <c r="AB390" s="43">
        <f t="shared" si="132"/>
        <v>1.7777000000000001</v>
      </c>
      <c r="AC390" s="43">
        <f t="shared" si="133"/>
        <v>2.7399</v>
      </c>
      <c r="AD390" s="43">
        <f t="shared" si="134"/>
        <v>4.5983999999999998</v>
      </c>
      <c r="AE390" s="43">
        <f t="shared" si="135"/>
        <v>3.6766999999999999</v>
      </c>
      <c r="AF390" s="43">
        <f t="shared" si="136"/>
        <v>5.4546000000000001</v>
      </c>
      <c r="AG390" s="43">
        <f t="shared" si="137"/>
        <v>6.5403000000000002</v>
      </c>
      <c r="AH390" s="43">
        <f t="shared" si="138"/>
        <v>7.391</v>
      </c>
      <c r="AI390" s="43">
        <f t="shared" si="139"/>
        <v>7.2257999999999996</v>
      </c>
      <c r="AJ390" s="43">
        <f t="shared" si="140"/>
        <v>14.8108</v>
      </c>
      <c r="AK390" s="43">
        <f t="shared" si="141"/>
        <v>10.223599999999999</v>
      </c>
      <c r="AL390" s="43">
        <f t="shared" si="142"/>
        <v>17.293299999999999</v>
      </c>
      <c r="AM390" s="43">
        <f t="shared" si="143"/>
        <v>21.2318</v>
      </c>
      <c r="AN390" s="43">
        <f t="shared" si="144"/>
        <v>25.031400000000001</v>
      </c>
      <c r="AP390" s="16" t="s">
        <v>75</v>
      </c>
      <c r="AR390" s="13">
        <f t="shared" si="219"/>
        <v>2.1524315111203491</v>
      </c>
      <c r="AS390" s="13">
        <f t="shared" si="145"/>
        <v>2.2860797822374037</v>
      </c>
      <c r="AT390" s="13">
        <f t="shared" si="146"/>
        <v>2.433416339372898</v>
      </c>
      <c r="AU390" s="13">
        <f t="shared" si="147"/>
        <v>2.5919742116327957</v>
      </c>
      <c r="AV390" s="13">
        <f t="shared" si="148"/>
        <v>2.6664584691903839</v>
      </c>
      <c r="AW390" s="13">
        <f t="shared" si="149"/>
        <v>2.8432517926413543</v>
      </c>
      <c r="AX390" s="13">
        <f t="shared" si="150"/>
        <v>2.978229506460496</v>
      </c>
      <c r="AY390" s="13">
        <f t="shared" si="151"/>
        <v>3.0886227847207515</v>
      </c>
      <c r="AZ390" s="13">
        <f t="shared" si="152"/>
        <v>3.1990160629810074</v>
      </c>
      <c r="BA390" s="13">
        <f t="shared" si="153"/>
        <v>3.2815000959190792</v>
      </c>
      <c r="BB390" s="13">
        <f t="shared" si="154"/>
        <v>3.3559463812347401</v>
      </c>
      <c r="BC390" s="13">
        <f t="shared" si="155"/>
        <v>3.430392666550401</v>
      </c>
      <c r="BD390" s="13">
        <f t="shared" si="156"/>
        <v>3.5048389518660619</v>
      </c>
      <c r="BE390" s="13">
        <f t="shared" si="157"/>
        <v>3.5734920281973812</v>
      </c>
      <c r="BF390" s="13">
        <f t="shared" si="158"/>
        <v>3.6173188157099694</v>
      </c>
      <c r="BG390" s="13">
        <f t="shared" si="159"/>
        <v>3.661145603222558</v>
      </c>
      <c r="BH390" s="13">
        <f t="shared" si="160"/>
        <v>3.6893595328170625</v>
      </c>
      <c r="BI390" s="13">
        <f t="shared" si="161"/>
        <v>3.711093695569379</v>
      </c>
      <c r="BJ390" s="13">
        <f t="shared" si="162"/>
        <v>3.7328278583216958</v>
      </c>
      <c r="BK390" s="13">
        <f t="shared" si="163"/>
        <v>3.7545620210740127</v>
      </c>
      <c r="BL390" s="13">
        <f t="shared" si="164"/>
        <v>3.7518565375302662</v>
      </c>
      <c r="BM390" s="13">
        <f t="shared" si="165"/>
        <v>3.7417765291083271</v>
      </c>
      <c r="BN390" s="13">
        <f t="shared" si="166"/>
        <v>3.7316965206863881</v>
      </c>
      <c r="BO390" s="13">
        <f t="shared" si="167"/>
        <v>3.7314702531593267</v>
      </c>
      <c r="BQ390" s="16" t="s">
        <v>76</v>
      </c>
      <c r="BR390" s="13">
        <f t="shared" si="220"/>
        <v>2.4470825764491106</v>
      </c>
      <c r="BS390" s="13">
        <f t="shared" si="168"/>
        <v>2.4570825764491104</v>
      </c>
      <c r="BT390" s="13">
        <f t="shared" si="169"/>
        <v>2.5831665563669555</v>
      </c>
      <c r="BU390" s="13">
        <f t="shared" si="170"/>
        <v>2.7215197093229349</v>
      </c>
      <c r="BV390" s="13">
        <f t="shared" si="171"/>
        <v>2.8779654141557365</v>
      </c>
      <c r="BW390" s="13">
        <f t="shared" si="172"/>
        <v>3.0354566859494936</v>
      </c>
      <c r="BX390" s="13">
        <f t="shared" si="173"/>
        <v>3.1933719156747133</v>
      </c>
      <c r="BY390" s="13">
        <f t="shared" si="174"/>
        <v>3.3282362702205472</v>
      </c>
      <c r="BZ390" s="13">
        <f t="shared" si="175"/>
        <v>3.4609234434946488</v>
      </c>
      <c r="CA390" s="13">
        <f t="shared" si="176"/>
        <v>3.5936106167687512</v>
      </c>
      <c r="CB390" s="13">
        <f t="shared" si="177"/>
        <v>3.7262977900428531</v>
      </c>
      <c r="CC390" s="13">
        <f t="shared" si="178"/>
        <v>3.8018411649977017</v>
      </c>
      <c r="CD390" s="13">
        <f t="shared" si="179"/>
        <v>3.8701951413636317</v>
      </c>
      <c r="CE390" s="13">
        <f t="shared" si="180"/>
        <v>3.9313597191406426</v>
      </c>
      <c r="CF390" s="13">
        <f t="shared" si="181"/>
        <v>3.989758105596303</v>
      </c>
      <c r="CG390" s="13">
        <f t="shared" si="182"/>
        <v>4.0420325924913492</v>
      </c>
      <c r="CH390" s="13">
        <f t="shared" si="183"/>
        <v>4.0881831798257808</v>
      </c>
      <c r="CI390" s="13">
        <f t="shared" si="184"/>
        <v>4.1250872960159812</v>
      </c>
      <c r="CJ390" s="13">
        <f t="shared" si="185"/>
        <v>4.1526076294903804</v>
      </c>
      <c r="CK390" s="13">
        <f t="shared" si="186"/>
        <v>4.175709438012726</v>
      </c>
      <c r="CL390" s="13">
        <f t="shared" si="187"/>
        <v>4.194392721583017</v>
      </c>
      <c r="CM390" s="13">
        <f t="shared" si="188"/>
        <v>4.2068921225256579</v>
      </c>
      <c r="CN390" s="13">
        <f t="shared" si="189"/>
        <v>4.2130286892334476</v>
      </c>
      <c r="CO390" s="13">
        <f t="shared" si="190"/>
        <v>4.2128024217063862</v>
      </c>
      <c r="CP390" s="13">
        <f t="shared" si="191"/>
        <v>4.2081840681234493</v>
      </c>
      <c r="CQ390" s="13">
        <f t="shared" si="192"/>
        <v>4.1981840681234495</v>
      </c>
      <c r="CR390" s="13">
        <f t="shared" si="193"/>
        <v>4.1981840681234495</v>
      </c>
      <c r="CS390" s="13">
        <f t="shared" si="194"/>
        <v>4.1881840681234479</v>
      </c>
      <c r="CT390" s="13">
        <f t="shared" si="195"/>
        <v>4.1781840681234481</v>
      </c>
      <c r="CU390" s="13">
        <f t="shared" si="196"/>
        <v>4.1781840681234481</v>
      </c>
      <c r="CV390" s="13">
        <f t="shared" si="197"/>
        <v>4.1581840681234485</v>
      </c>
      <c r="CW390" s="13">
        <f t="shared" si="198"/>
        <v>4.138184068123449</v>
      </c>
      <c r="CX390" s="13">
        <f t="shared" si="199"/>
        <v>4.1281840681234492</v>
      </c>
      <c r="CY390" s="13">
        <f t="shared" si="200"/>
        <v>4.1081840681234496</v>
      </c>
      <c r="CZ390" s="13">
        <f t="shared" si="201"/>
        <v>4.098184068123448</v>
      </c>
      <c r="DA390" s="13">
        <f t="shared" si="202"/>
        <v>4.0881840681234483</v>
      </c>
      <c r="DB390" s="13">
        <f t="shared" si="203"/>
        <v>4.0781840681234485</v>
      </c>
      <c r="DC390" s="13">
        <f t="shared" si="204"/>
        <v>4.0681840681234487</v>
      </c>
      <c r="DD390" s="13">
        <f t="shared" si="205"/>
        <v>4.0581840681234489</v>
      </c>
      <c r="DE390" s="13">
        <f t="shared" si="206"/>
        <v>4.0481840681234491</v>
      </c>
      <c r="DF390" s="13">
        <f t="shared" si="207"/>
        <v>4.0181840681234497</v>
      </c>
      <c r="DG390" s="13">
        <f t="shared" si="208"/>
        <v>3.9981840681234488</v>
      </c>
      <c r="DH390" s="13">
        <f t="shared" si="209"/>
        <v>3.9781840681234493</v>
      </c>
      <c r="DI390" s="13">
        <f t="shared" si="210"/>
        <v>3.9581840681234497</v>
      </c>
      <c r="DJ390" s="13">
        <f t="shared" si="211"/>
        <v>3.9381840681234492</v>
      </c>
      <c r="DK390" s="13">
        <f t="shared" si="212"/>
        <v>3.9281840681234486</v>
      </c>
      <c r="DL390" s="13">
        <f t="shared" si="213"/>
        <v>3.908184068123449</v>
      </c>
      <c r="DM390" s="13">
        <f t="shared" si="214"/>
        <v>3.8881840681234494</v>
      </c>
      <c r="DN390" s="13">
        <f t="shared" si="215"/>
        <v>3.8781840681234496</v>
      </c>
      <c r="DO390" s="13">
        <f t="shared" si="216"/>
        <v>3.8581840681234492</v>
      </c>
    </row>
    <row r="391" spans="1:119" s="16" customFormat="1" x14ac:dyDescent="0.2">
      <c r="A391" s="12">
        <v>49125</v>
      </c>
      <c r="B391" s="16" t="s">
        <v>73</v>
      </c>
      <c r="C391" s="43">
        <f t="shared" si="217"/>
        <v>2.4373</v>
      </c>
      <c r="D391" s="43">
        <f t="shared" si="111"/>
        <v>2.6583000000000001</v>
      </c>
      <c r="E391" s="43">
        <f t="shared" si="112"/>
        <v>2.9230999999999998</v>
      </c>
      <c r="F391" s="43">
        <f t="shared" si="113"/>
        <v>3.2069999999999999</v>
      </c>
      <c r="G391" s="43">
        <f t="shared" si="114"/>
        <v>3.7984</v>
      </c>
      <c r="H391" s="43">
        <f t="shared" si="115"/>
        <v>2.1181000000000001</v>
      </c>
      <c r="I391" s="43">
        <f t="shared" si="116"/>
        <v>2.2667000000000002</v>
      </c>
      <c r="J391" s="43">
        <f t="shared" si="117"/>
        <v>2.6128</v>
      </c>
      <c r="K391" s="43">
        <f t="shared" si="118"/>
        <v>2.3365</v>
      </c>
      <c r="L391" s="43">
        <f t="shared" si="119"/>
        <v>2.5684</v>
      </c>
      <c r="M391" s="43">
        <f t="shared" si="120"/>
        <v>2.7635999999999998</v>
      </c>
      <c r="N391" s="43">
        <f t="shared" si="121"/>
        <v>2.911</v>
      </c>
      <c r="O391" s="43">
        <f t="shared" si="122"/>
        <v>2.8563000000000001</v>
      </c>
      <c r="P391" s="43">
        <f t="shared" si="123"/>
        <v>3.5651999999999999</v>
      </c>
      <c r="Q391" s="43">
        <f t="shared" si="124"/>
        <v>3.2237</v>
      </c>
      <c r="R391" s="43">
        <f t="shared" si="125"/>
        <v>3.6739999999999999</v>
      </c>
      <c r="S391" s="43">
        <f t="shared" si="126"/>
        <v>3.7595999999999998</v>
      </c>
      <c r="T391" s="43">
        <f t="shared" si="127"/>
        <v>3.7212999999999998</v>
      </c>
      <c r="V391" s="16" t="s">
        <v>74</v>
      </c>
      <c r="W391" s="43">
        <f t="shared" si="218"/>
        <v>1.8431</v>
      </c>
      <c r="X391" s="43">
        <f t="shared" si="128"/>
        <v>3.5958999999999999</v>
      </c>
      <c r="Y391" s="43">
        <f t="shared" si="129"/>
        <v>5.2885</v>
      </c>
      <c r="Z391" s="43">
        <f t="shared" si="130"/>
        <v>7.0862999999999996</v>
      </c>
      <c r="AA391" s="43">
        <f t="shared" si="131"/>
        <v>11.5434</v>
      </c>
      <c r="AB391" s="43">
        <f t="shared" si="132"/>
        <v>1.7777000000000001</v>
      </c>
      <c r="AC391" s="43">
        <f t="shared" si="133"/>
        <v>2.7399</v>
      </c>
      <c r="AD391" s="43">
        <f t="shared" si="134"/>
        <v>4.5983999999999998</v>
      </c>
      <c r="AE391" s="43">
        <f t="shared" si="135"/>
        <v>3.6766999999999999</v>
      </c>
      <c r="AF391" s="43">
        <f t="shared" si="136"/>
        <v>5.4546000000000001</v>
      </c>
      <c r="AG391" s="43">
        <f t="shared" si="137"/>
        <v>6.5403000000000002</v>
      </c>
      <c r="AH391" s="43">
        <f t="shared" si="138"/>
        <v>7.391</v>
      </c>
      <c r="AI391" s="43">
        <f t="shared" si="139"/>
        <v>7.2257999999999996</v>
      </c>
      <c r="AJ391" s="43">
        <f t="shared" si="140"/>
        <v>14.8108</v>
      </c>
      <c r="AK391" s="43">
        <f t="shared" si="141"/>
        <v>10.223599999999999</v>
      </c>
      <c r="AL391" s="43">
        <f t="shared" si="142"/>
        <v>17.293299999999999</v>
      </c>
      <c r="AM391" s="43">
        <f t="shared" si="143"/>
        <v>21.2318</v>
      </c>
      <c r="AN391" s="43">
        <f t="shared" si="144"/>
        <v>25.031400000000001</v>
      </c>
      <c r="AP391" s="16" t="s">
        <v>75</v>
      </c>
      <c r="AR391" s="13">
        <f t="shared" si="219"/>
        <v>2.1524315111203491</v>
      </c>
      <c r="AS391" s="13">
        <f t="shared" si="145"/>
        <v>2.2860797822374037</v>
      </c>
      <c r="AT391" s="13">
        <f t="shared" si="146"/>
        <v>2.433416339372898</v>
      </c>
      <c r="AU391" s="13">
        <f t="shared" si="147"/>
        <v>2.5919742116327957</v>
      </c>
      <c r="AV391" s="13">
        <f t="shared" si="148"/>
        <v>2.6664584691903839</v>
      </c>
      <c r="AW391" s="13">
        <f t="shared" si="149"/>
        <v>2.8432517926413543</v>
      </c>
      <c r="AX391" s="13">
        <f t="shared" si="150"/>
        <v>2.978229506460496</v>
      </c>
      <c r="AY391" s="13">
        <f t="shared" si="151"/>
        <v>3.0886227847207515</v>
      </c>
      <c r="AZ391" s="13">
        <f t="shared" si="152"/>
        <v>3.1990160629810074</v>
      </c>
      <c r="BA391" s="13">
        <f t="shared" si="153"/>
        <v>3.2815000959190792</v>
      </c>
      <c r="BB391" s="13">
        <f t="shared" si="154"/>
        <v>3.3559463812347401</v>
      </c>
      <c r="BC391" s="13">
        <f t="shared" si="155"/>
        <v>3.430392666550401</v>
      </c>
      <c r="BD391" s="13">
        <f t="shared" si="156"/>
        <v>3.5048389518660619</v>
      </c>
      <c r="BE391" s="13">
        <f t="shared" si="157"/>
        <v>3.5734920281973812</v>
      </c>
      <c r="BF391" s="13">
        <f t="shared" si="158"/>
        <v>3.6173188157099694</v>
      </c>
      <c r="BG391" s="13">
        <f t="shared" si="159"/>
        <v>3.661145603222558</v>
      </c>
      <c r="BH391" s="13">
        <f t="shared" si="160"/>
        <v>3.6893595328170625</v>
      </c>
      <c r="BI391" s="13">
        <f t="shared" si="161"/>
        <v>3.711093695569379</v>
      </c>
      <c r="BJ391" s="13">
        <f t="shared" si="162"/>
        <v>3.7328278583216958</v>
      </c>
      <c r="BK391" s="13">
        <f t="shared" si="163"/>
        <v>3.7545620210740127</v>
      </c>
      <c r="BL391" s="13">
        <f t="shared" si="164"/>
        <v>3.7518565375302662</v>
      </c>
      <c r="BM391" s="13">
        <f t="shared" si="165"/>
        <v>3.7417765291083271</v>
      </c>
      <c r="BN391" s="13">
        <f t="shared" si="166"/>
        <v>3.7316965206863881</v>
      </c>
      <c r="BO391" s="13">
        <f t="shared" si="167"/>
        <v>3.7314702531593267</v>
      </c>
      <c r="BQ391" s="16" t="s">
        <v>76</v>
      </c>
      <c r="BR391" s="13">
        <f t="shared" si="220"/>
        <v>2.4470825764491106</v>
      </c>
      <c r="BS391" s="13">
        <f t="shared" si="168"/>
        <v>2.4570825764491104</v>
      </c>
      <c r="BT391" s="13">
        <f t="shared" si="169"/>
        <v>2.5831665563669555</v>
      </c>
      <c r="BU391" s="13">
        <f t="shared" si="170"/>
        <v>2.7215197093229349</v>
      </c>
      <c r="BV391" s="13">
        <f t="shared" si="171"/>
        <v>2.8779654141557365</v>
      </c>
      <c r="BW391" s="13">
        <f t="shared" si="172"/>
        <v>3.0354566859494936</v>
      </c>
      <c r="BX391" s="13">
        <f t="shared" si="173"/>
        <v>3.1933719156747133</v>
      </c>
      <c r="BY391" s="13">
        <f t="shared" si="174"/>
        <v>3.3282362702205472</v>
      </c>
      <c r="BZ391" s="13">
        <f t="shared" si="175"/>
        <v>3.4609234434946488</v>
      </c>
      <c r="CA391" s="13">
        <f t="shared" si="176"/>
        <v>3.5936106167687512</v>
      </c>
      <c r="CB391" s="13">
        <f t="shared" si="177"/>
        <v>3.7262977900428531</v>
      </c>
      <c r="CC391" s="13">
        <f t="shared" si="178"/>
        <v>3.8018411649977017</v>
      </c>
      <c r="CD391" s="13">
        <f t="shared" si="179"/>
        <v>3.8701951413636317</v>
      </c>
      <c r="CE391" s="13">
        <f t="shared" si="180"/>
        <v>3.9313597191406426</v>
      </c>
      <c r="CF391" s="13">
        <f t="shared" si="181"/>
        <v>3.989758105596303</v>
      </c>
      <c r="CG391" s="13">
        <f t="shared" si="182"/>
        <v>4.0420325924913492</v>
      </c>
      <c r="CH391" s="13">
        <f t="shared" si="183"/>
        <v>4.0881831798257808</v>
      </c>
      <c r="CI391" s="13">
        <f t="shared" si="184"/>
        <v>4.1250872960159812</v>
      </c>
      <c r="CJ391" s="13">
        <f t="shared" si="185"/>
        <v>4.1526076294903804</v>
      </c>
      <c r="CK391" s="13">
        <f t="shared" si="186"/>
        <v>4.175709438012726</v>
      </c>
      <c r="CL391" s="13">
        <f t="shared" si="187"/>
        <v>4.194392721583017</v>
      </c>
      <c r="CM391" s="13">
        <f t="shared" si="188"/>
        <v>4.2068921225256579</v>
      </c>
      <c r="CN391" s="13">
        <f t="shared" si="189"/>
        <v>4.2130286892334476</v>
      </c>
      <c r="CO391" s="13">
        <f t="shared" si="190"/>
        <v>4.2128024217063862</v>
      </c>
      <c r="CP391" s="13">
        <f t="shared" si="191"/>
        <v>4.2081840681234493</v>
      </c>
      <c r="CQ391" s="13">
        <f t="shared" si="192"/>
        <v>4.1981840681234495</v>
      </c>
      <c r="CR391" s="13">
        <f t="shared" si="193"/>
        <v>4.1981840681234495</v>
      </c>
      <c r="CS391" s="13">
        <f t="shared" si="194"/>
        <v>4.1881840681234479</v>
      </c>
      <c r="CT391" s="13">
        <f t="shared" si="195"/>
        <v>4.1781840681234481</v>
      </c>
      <c r="CU391" s="13">
        <f t="shared" si="196"/>
        <v>4.1781840681234481</v>
      </c>
      <c r="CV391" s="13">
        <f t="shared" si="197"/>
        <v>4.1581840681234485</v>
      </c>
      <c r="CW391" s="13">
        <f t="shared" si="198"/>
        <v>4.138184068123449</v>
      </c>
      <c r="CX391" s="13">
        <f t="shared" si="199"/>
        <v>4.1281840681234492</v>
      </c>
      <c r="CY391" s="13">
        <f t="shared" si="200"/>
        <v>4.1081840681234496</v>
      </c>
      <c r="CZ391" s="13">
        <f t="shared" si="201"/>
        <v>4.098184068123448</v>
      </c>
      <c r="DA391" s="13">
        <f t="shared" si="202"/>
        <v>4.0881840681234483</v>
      </c>
      <c r="DB391" s="13">
        <f t="shared" si="203"/>
        <v>4.0781840681234485</v>
      </c>
      <c r="DC391" s="13">
        <f t="shared" si="204"/>
        <v>4.0681840681234487</v>
      </c>
      <c r="DD391" s="13">
        <f t="shared" si="205"/>
        <v>4.0581840681234489</v>
      </c>
      <c r="DE391" s="13">
        <f t="shared" si="206"/>
        <v>4.0481840681234491</v>
      </c>
      <c r="DF391" s="13">
        <f t="shared" si="207"/>
        <v>4.0181840681234497</v>
      </c>
      <c r="DG391" s="13">
        <f t="shared" si="208"/>
        <v>3.9981840681234488</v>
      </c>
      <c r="DH391" s="13">
        <f t="shared" si="209"/>
        <v>3.9781840681234493</v>
      </c>
      <c r="DI391" s="13">
        <f t="shared" si="210"/>
        <v>3.9581840681234497</v>
      </c>
      <c r="DJ391" s="13">
        <f t="shared" si="211"/>
        <v>3.9381840681234492</v>
      </c>
      <c r="DK391" s="13">
        <f t="shared" si="212"/>
        <v>3.9281840681234486</v>
      </c>
      <c r="DL391" s="13">
        <f t="shared" si="213"/>
        <v>3.908184068123449</v>
      </c>
      <c r="DM391" s="13">
        <f t="shared" si="214"/>
        <v>3.8881840681234494</v>
      </c>
      <c r="DN391" s="13">
        <f t="shared" si="215"/>
        <v>3.8781840681234496</v>
      </c>
      <c r="DO391" s="13">
        <f t="shared" si="216"/>
        <v>3.8581840681234492</v>
      </c>
    </row>
    <row r="392" spans="1:119" s="16" customFormat="1" x14ac:dyDescent="0.2">
      <c r="A392" s="12">
        <v>49156</v>
      </c>
      <c r="B392" s="16" t="s">
        <v>73</v>
      </c>
      <c r="C392" s="43">
        <f t="shared" si="217"/>
        <v>2.4373</v>
      </c>
      <c r="D392" s="43">
        <f t="shared" si="111"/>
        <v>2.6583000000000001</v>
      </c>
      <c r="E392" s="43">
        <f t="shared" si="112"/>
        <v>2.9230999999999998</v>
      </c>
      <c r="F392" s="43">
        <f t="shared" si="113"/>
        <v>3.2069999999999999</v>
      </c>
      <c r="G392" s="43">
        <f t="shared" si="114"/>
        <v>3.7984</v>
      </c>
      <c r="H392" s="43">
        <f t="shared" si="115"/>
        <v>2.1181000000000001</v>
      </c>
      <c r="I392" s="43">
        <f t="shared" si="116"/>
        <v>2.2667000000000002</v>
      </c>
      <c r="J392" s="43">
        <f t="shared" si="117"/>
        <v>2.6128</v>
      </c>
      <c r="K392" s="43">
        <f t="shared" si="118"/>
        <v>2.3365</v>
      </c>
      <c r="L392" s="43">
        <f t="shared" si="119"/>
        <v>2.5684</v>
      </c>
      <c r="M392" s="43">
        <f t="shared" si="120"/>
        <v>2.7635999999999998</v>
      </c>
      <c r="N392" s="43">
        <f t="shared" si="121"/>
        <v>2.911</v>
      </c>
      <c r="O392" s="43">
        <f t="shared" si="122"/>
        <v>2.8563000000000001</v>
      </c>
      <c r="P392" s="43">
        <f t="shared" si="123"/>
        <v>3.5651999999999999</v>
      </c>
      <c r="Q392" s="43">
        <f t="shared" si="124"/>
        <v>3.2237</v>
      </c>
      <c r="R392" s="43">
        <f t="shared" si="125"/>
        <v>3.6739999999999999</v>
      </c>
      <c r="S392" s="43">
        <f t="shared" si="126"/>
        <v>3.7595999999999998</v>
      </c>
      <c r="T392" s="43">
        <f t="shared" si="127"/>
        <v>3.7212999999999998</v>
      </c>
      <c r="V392" s="16" t="s">
        <v>74</v>
      </c>
      <c r="W392" s="43">
        <f t="shared" si="218"/>
        <v>1.8431</v>
      </c>
      <c r="X392" s="43">
        <f t="shared" si="128"/>
        <v>3.5958999999999999</v>
      </c>
      <c r="Y392" s="43">
        <f t="shared" si="129"/>
        <v>5.2885</v>
      </c>
      <c r="Z392" s="43">
        <f t="shared" si="130"/>
        <v>7.0862999999999996</v>
      </c>
      <c r="AA392" s="43">
        <f t="shared" si="131"/>
        <v>11.5434</v>
      </c>
      <c r="AB392" s="43">
        <f t="shared" si="132"/>
        <v>1.7777000000000001</v>
      </c>
      <c r="AC392" s="43">
        <f t="shared" si="133"/>
        <v>2.7399</v>
      </c>
      <c r="AD392" s="43">
        <f t="shared" si="134"/>
        <v>4.5983999999999998</v>
      </c>
      <c r="AE392" s="43">
        <f t="shared" si="135"/>
        <v>3.6766999999999999</v>
      </c>
      <c r="AF392" s="43">
        <f t="shared" si="136"/>
        <v>5.4546000000000001</v>
      </c>
      <c r="AG392" s="43">
        <f t="shared" si="137"/>
        <v>6.5403000000000002</v>
      </c>
      <c r="AH392" s="43">
        <f t="shared" si="138"/>
        <v>7.391</v>
      </c>
      <c r="AI392" s="43">
        <f t="shared" si="139"/>
        <v>7.2257999999999996</v>
      </c>
      <c r="AJ392" s="43">
        <f t="shared" si="140"/>
        <v>14.8108</v>
      </c>
      <c r="AK392" s="43">
        <f t="shared" si="141"/>
        <v>10.223599999999999</v>
      </c>
      <c r="AL392" s="43">
        <f t="shared" si="142"/>
        <v>17.293299999999999</v>
      </c>
      <c r="AM392" s="43">
        <f t="shared" si="143"/>
        <v>21.2318</v>
      </c>
      <c r="AN392" s="43">
        <f t="shared" si="144"/>
        <v>25.031400000000001</v>
      </c>
      <c r="AP392" s="16" t="s">
        <v>75</v>
      </c>
      <c r="AR392" s="13">
        <f t="shared" si="219"/>
        <v>2.1524315111203491</v>
      </c>
      <c r="AS392" s="13">
        <f t="shared" si="145"/>
        <v>2.2860797822374037</v>
      </c>
      <c r="AT392" s="13">
        <f t="shared" si="146"/>
        <v>2.433416339372898</v>
      </c>
      <c r="AU392" s="13">
        <f t="shared" si="147"/>
        <v>2.5919742116327957</v>
      </c>
      <c r="AV392" s="13">
        <f t="shared" si="148"/>
        <v>2.6664584691903839</v>
      </c>
      <c r="AW392" s="13">
        <f t="shared" si="149"/>
        <v>2.8432517926413543</v>
      </c>
      <c r="AX392" s="13">
        <f t="shared" si="150"/>
        <v>2.978229506460496</v>
      </c>
      <c r="AY392" s="13">
        <f t="shared" si="151"/>
        <v>3.0886227847207515</v>
      </c>
      <c r="AZ392" s="13">
        <f t="shared" si="152"/>
        <v>3.1990160629810074</v>
      </c>
      <c r="BA392" s="13">
        <f t="shared" si="153"/>
        <v>3.2815000959190792</v>
      </c>
      <c r="BB392" s="13">
        <f t="shared" si="154"/>
        <v>3.3559463812347401</v>
      </c>
      <c r="BC392" s="13">
        <f t="shared" si="155"/>
        <v>3.430392666550401</v>
      </c>
      <c r="BD392" s="13">
        <f t="shared" si="156"/>
        <v>3.5048389518660619</v>
      </c>
      <c r="BE392" s="13">
        <f t="shared" si="157"/>
        <v>3.5734920281973812</v>
      </c>
      <c r="BF392" s="13">
        <f t="shared" si="158"/>
        <v>3.6173188157099694</v>
      </c>
      <c r="BG392" s="13">
        <f t="shared" si="159"/>
        <v>3.661145603222558</v>
      </c>
      <c r="BH392" s="13">
        <f t="shared" si="160"/>
        <v>3.6893595328170625</v>
      </c>
      <c r="BI392" s="13">
        <f t="shared" si="161"/>
        <v>3.711093695569379</v>
      </c>
      <c r="BJ392" s="13">
        <f t="shared" si="162"/>
        <v>3.7328278583216958</v>
      </c>
      <c r="BK392" s="13">
        <f t="shared" si="163"/>
        <v>3.7545620210740127</v>
      </c>
      <c r="BL392" s="13">
        <f t="shared" si="164"/>
        <v>3.7518565375302662</v>
      </c>
      <c r="BM392" s="13">
        <f t="shared" si="165"/>
        <v>3.7417765291083271</v>
      </c>
      <c r="BN392" s="13">
        <f t="shared" si="166"/>
        <v>3.7316965206863881</v>
      </c>
      <c r="BO392" s="13">
        <f t="shared" si="167"/>
        <v>3.7314702531593267</v>
      </c>
      <c r="BQ392" s="16" t="s">
        <v>76</v>
      </c>
      <c r="BR392" s="13">
        <f t="shared" si="220"/>
        <v>2.4470825764491106</v>
      </c>
      <c r="BS392" s="13">
        <f t="shared" si="168"/>
        <v>2.4570825764491104</v>
      </c>
      <c r="BT392" s="13">
        <f t="shared" si="169"/>
        <v>2.5831665563669555</v>
      </c>
      <c r="BU392" s="13">
        <f t="shared" si="170"/>
        <v>2.7215197093229349</v>
      </c>
      <c r="BV392" s="13">
        <f t="shared" si="171"/>
        <v>2.8779654141557365</v>
      </c>
      <c r="BW392" s="13">
        <f t="shared" si="172"/>
        <v>3.0354566859494936</v>
      </c>
      <c r="BX392" s="13">
        <f t="shared" si="173"/>
        <v>3.1933719156747133</v>
      </c>
      <c r="BY392" s="13">
        <f t="shared" si="174"/>
        <v>3.3282362702205472</v>
      </c>
      <c r="BZ392" s="13">
        <f t="shared" si="175"/>
        <v>3.4609234434946488</v>
      </c>
      <c r="CA392" s="13">
        <f t="shared" si="176"/>
        <v>3.5936106167687512</v>
      </c>
      <c r="CB392" s="13">
        <f t="shared" si="177"/>
        <v>3.7262977900428531</v>
      </c>
      <c r="CC392" s="13">
        <f t="shared" si="178"/>
        <v>3.8018411649977017</v>
      </c>
      <c r="CD392" s="13">
        <f t="shared" si="179"/>
        <v>3.8701951413636317</v>
      </c>
      <c r="CE392" s="13">
        <f t="shared" si="180"/>
        <v>3.9313597191406426</v>
      </c>
      <c r="CF392" s="13">
        <f t="shared" si="181"/>
        <v>3.989758105596303</v>
      </c>
      <c r="CG392" s="13">
        <f t="shared" si="182"/>
        <v>4.0420325924913492</v>
      </c>
      <c r="CH392" s="13">
        <f t="shared" si="183"/>
        <v>4.0881831798257808</v>
      </c>
      <c r="CI392" s="13">
        <f t="shared" si="184"/>
        <v>4.1250872960159812</v>
      </c>
      <c r="CJ392" s="13">
        <f t="shared" si="185"/>
        <v>4.1526076294903804</v>
      </c>
      <c r="CK392" s="13">
        <f t="shared" si="186"/>
        <v>4.175709438012726</v>
      </c>
      <c r="CL392" s="13">
        <f t="shared" si="187"/>
        <v>4.194392721583017</v>
      </c>
      <c r="CM392" s="13">
        <f t="shared" si="188"/>
        <v>4.2068921225256579</v>
      </c>
      <c r="CN392" s="13">
        <f t="shared" si="189"/>
        <v>4.2130286892334476</v>
      </c>
      <c r="CO392" s="13">
        <f t="shared" si="190"/>
        <v>4.2128024217063862</v>
      </c>
      <c r="CP392" s="13">
        <f t="shared" si="191"/>
        <v>4.2081840681234493</v>
      </c>
      <c r="CQ392" s="13">
        <f t="shared" si="192"/>
        <v>4.1981840681234495</v>
      </c>
      <c r="CR392" s="13">
        <f t="shared" si="193"/>
        <v>4.1981840681234495</v>
      </c>
      <c r="CS392" s="13">
        <f t="shared" si="194"/>
        <v>4.1881840681234479</v>
      </c>
      <c r="CT392" s="13">
        <f t="shared" si="195"/>
        <v>4.1781840681234481</v>
      </c>
      <c r="CU392" s="13">
        <f t="shared" si="196"/>
        <v>4.1781840681234481</v>
      </c>
      <c r="CV392" s="13">
        <f t="shared" si="197"/>
        <v>4.1581840681234485</v>
      </c>
      <c r="CW392" s="13">
        <f t="shared" si="198"/>
        <v>4.138184068123449</v>
      </c>
      <c r="CX392" s="13">
        <f t="shared" si="199"/>
        <v>4.1281840681234492</v>
      </c>
      <c r="CY392" s="13">
        <f t="shared" si="200"/>
        <v>4.1081840681234496</v>
      </c>
      <c r="CZ392" s="13">
        <f t="shared" si="201"/>
        <v>4.098184068123448</v>
      </c>
      <c r="DA392" s="13">
        <f t="shared" si="202"/>
        <v>4.0881840681234483</v>
      </c>
      <c r="DB392" s="13">
        <f t="shared" si="203"/>
        <v>4.0781840681234485</v>
      </c>
      <c r="DC392" s="13">
        <f t="shared" si="204"/>
        <v>4.0681840681234487</v>
      </c>
      <c r="DD392" s="13">
        <f t="shared" si="205"/>
        <v>4.0581840681234489</v>
      </c>
      <c r="DE392" s="13">
        <f t="shared" si="206"/>
        <v>4.0481840681234491</v>
      </c>
      <c r="DF392" s="13">
        <f t="shared" si="207"/>
        <v>4.0181840681234497</v>
      </c>
      <c r="DG392" s="13">
        <f t="shared" si="208"/>
        <v>3.9981840681234488</v>
      </c>
      <c r="DH392" s="13">
        <f t="shared" si="209"/>
        <v>3.9781840681234493</v>
      </c>
      <c r="DI392" s="13">
        <f t="shared" si="210"/>
        <v>3.9581840681234497</v>
      </c>
      <c r="DJ392" s="13">
        <f t="shared" si="211"/>
        <v>3.9381840681234492</v>
      </c>
      <c r="DK392" s="13">
        <f t="shared" si="212"/>
        <v>3.9281840681234486</v>
      </c>
      <c r="DL392" s="13">
        <f t="shared" si="213"/>
        <v>3.908184068123449</v>
      </c>
      <c r="DM392" s="13">
        <f t="shared" si="214"/>
        <v>3.8881840681234494</v>
      </c>
      <c r="DN392" s="13">
        <f t="shared" si="215"/>
        <v>3.8781840681234496</v>
      </c>
      <c r="DO392" s="13">
        <f t="shared" si="216"/>
        <v>3.8581840681234492</v>
      </c>
    </row>
    <row r="393" spans="1:119" s="16" customFormat="1" x14ac:dyDescent="0.2">
      <c r="A393" s="12">
        <v>49187</v>
      </c>
      <c r="B393" s="16" t="s">
        <v>73</v>
      </c>
      <c r="C393" s="43">
        <f t="shared" si="217"/>
        <v>2.4373</v>
      </c>
      <c r="D393" s="43">
        <f t="shared" si="111"/>
        <v>2.6583000000000001</v>
      </c>
      <c r="E393" s="43">
        <f t="shared" si="112"/>
        <v>2.9230999999999998</v>
      </c>
      <c r="F393" s="43">
        <f t="shared" si="113"/>
        <v>3.2069999999999999</v>
      </c>
      <c r="G393" s="43">
        <f t="shared" si="114"/>
        <v>3.7984</v>
      </c>
      <c r="H393" s="43">
        <f t="shared" si="115"/>
        <v>2.1181000000000001</v>
      </c>
      <c r="I393" s="43">
        <f t="shared" si="116"/>
        <v>2.2667000000000002</v>
      </c>
      <c r="J393" s="43">
        <f t="shared" si="117"/>
        <v>2.6128</v>
      </c>
      <c r="K393" s="43">
        <f t="shared" si="118"/>
        <v>2.3365</v>
      </c>
      <c r="L393" s="43">
        <f t="shared" si="119"/>
        <v>2.5684</v>
      </c>
      <c r="M393" s="43">
        <f t="shared" si="120"/>
        <v>2.7635999999999998</v>
      </c>
      <c r="N393" s="43">
        <f t="shared" si="121"/>
        <v>2.911</v>
      </c>
      <c r="O393" s="43">
        <f t="shared" si="122"/>
        <v>2.8563000000000001</v>
      </c>
      <c r="P393" s="43">
        <f t="shared" si="123"/>
        <v>3.5651999999999999</v>
      </c>
      <c r="Q393" s="43">
        <f t="shared" si="124"/>
        <v>3.2237</v>
      </c>
      <c r="R393" s="43">
        <f t="shared" si="125"/>
        <v>3.6739999999999999</v>
      </c>
      <c r="S393" s="43">
        <f t="shared" si="126"/>
        <v>3.7595999999999998</v>
      </c>
      <c r="T393" s="43">
        <f t="shared" si="127"/>
        <v>3.7212999999999998</v>
      </c>
      <c r="V393" s="16" t="s">
        <v>74</v>
      </c>
      <c r="W393" s="43">
        <f t="shared" si="218"/>
        <v>1.8431</v>
      </c>
      <c r="X393" s="43">
        <f t="shared" si="128"/>
        <v>3.5958999999999999</v>
      </c>
      <c r="Y393" s="43">
        <f t="shared" si="129"/>
        <v>5.2885</v>
      </c>
      <c r="Z393" s="43">
        <f t="shared" si="130"/>
        <v>7.0862999999999996</v>
      </c>
      <c r="AA393" s="43">
        <f t="shared" si="131"/>
        <v>11.5434</v>
      </c>
      <c r="AB393" s="43">
        <f t="shared" si="132"/>
        <v>1.7777000000000001</v>
      </c>
      <c r="AC393" s="43">
        <f t="shared" si="133"/>
        <v>2.7399</v>
      </c>
      <c r="AD393" s="43">
        <f t="shared" si="134"/>
        <v>4.5983999999999998</v>
      </c>
      <c r="AE393" s="43">
        <f t="shared" si="135"/>
        <v>3.6766999999999999</v>
      </c>
      <c r="AF393" s="43">
        <f t="shared" si="136"/>
        <v>5.4546000000000001</v>
      </c>
      <c r="AG393" s="43">
        <f t="shared" si="137"/>
        <v>6.5403000000000002</v>
      </c>
      <c r="AH393" s="43">
        <f t="shared" si="138"/>
        <v>7.391</v>
      </c>
      <c r="AI393" s="43">
        <f t="shared" si="139"/>
        <v>7.2257999999999996</v>
      </c>
      <c r="AJ393" s="43">
        <f t="shared" si="140"/>
        <v>14.8108</v>
      </c>
      <c r="AK393" s="43">
        <f t="shared" si="141"/>
        <v>10.223599999999999</v>
      </c>
      <c r="AL393" s="43">
        <f t="shared" si="142"/>
        <v>17.293299999999999</v>
      </c>
      <c r="AM393" s="43">
        <f t="shared" si="143"/>
        <v>21.2318</v>
      </c>
      <c r="AN393" s="43">
        <f t="shared" si="144"/>
        <v>25.031400000000001</v>
      </c>
      <c r="AP393" s="16" t="s">
        <v>75</v>
      </c>
      <c r="AR393" s="13">
        <f t="shared" si="219"/>
        <v>2.1524315111203491</v>
      </c>
      <c r="AS393" s="13">
        <f t="shared" si="145"/>
        <v>2.2860797822374037</v>
      </c>
      <c r="AT393" s="13">
        <f t="shared" si="146"/>
        <v>2.433416339372898</v>
      </c>
      <c r="AU393" s="13">
        <f t="shared" si="147"/>
        <v>2.5919742116327957</v>
      </c>
      <c r="AV393" s="13">
        <f t="shared" si="148"/>
        <v>2.6664584691903839</v>
      </c>
      <c r="AW393" s="13">
        <f t="shared" si="149"/>
        <v>2.8432517926413543</v>
      </c>
      <c r="AX393" s="13">
        <f t="shared" si="150"/>
        <v>2.978229506460496</v>
      </c>
      <c r="AY393" s="13">
        <f t="shared" si="151"/>
        <v>3.0886227847207515</v>
      </c>
      <c r="AZ393" s="13">
        <f t="shared" si="152"/>
        <v>3.1990160629810074</v>
      </c>
      <c r="BA393" s="13">
        <f t="shared" si="153"/>
        <v>3.2815000959190792</v>
      </c>
      <c r="BB393" s="13">
        <f t="shared" si="154"/>
        <v>3.3559463812347401</v>
      </c>
      <c r="BC393" s="13">
        <f t="shared" si="155"/>
        <v>3.430392666550401</v>
      </c>
      <c r="BD393" s="13">
        <f t="shared" si="156"/>
        <v>3.5048389518660619</v>
      </c>
      <c r="BE393" s="13">
        <f t="shared" si="157"/>
        <v>3.5734920281973812</v>
      </c>
      <c r="BF393" s="13">
        <f t="shared" si="158"/>
        <v>3.6173188157099694</v>
      </c>
      <c r="BG393" s="13">
        <f t="shared" si="159"/>
        <v>3.661145603222558</v>
      </c>
      <c r="BH393" s="13">
        <f t="shared" si="160"/>
        <v>3.6893595328170625</v>
      </c>
      <c r="BI393" s="13">
        <f t="shared" si="161"/>
        <v>3.711093695569379</v>
      </c>
      <c r="BJ393" s="13">
        <f t="shared" si="162"/>
        <v>3.7328278583216958</v>
      </c>
      <c r="BK393" s="13">
        <f t="shared" si="163"/>
        <v>3.7545620210740127</v>
      </c>
      <c r="BL393" s="13">
        <f t="shared" si="164"/>
        <v>3.7518565375302662</v>
      </c>
      <c r="BM393" s="13">
        <f t="shared" si="165"/>
        <v>3.7417765291083271</v>
      </c>
      <c r="BN393" s="13">
        <f t="shared" si="166"/>
        <v>3.7316965206863881</v>
      </c>
      <c r="BO393" s="13">
        <f t="shared" si="167"/>
        <v>3.7314702531593267</v>
      </c>
      <c r="BQ393" s="16" t="s">
        <v>76</v>
      </c>
      <c r="BR393" s="13">
        <f t="shared" si="220"/>
        <v>2.4470825764491106</v>
      </c>
      <c r="BS393" s="13">
        <f t="shared" si="168"/>
        <v>2.4570825764491104</v>
      </c>
      <c r="BT393" s="13">
        <f t="shared" si="169"/>
        <v>2.5831665563669555</v>
      </c>
      <c r="BU393" s="13">
        <f t="shared" si="170"/>
        <v>2.7215197093229349</v>
      </c>
      <c r="BV393" s="13">
        <f t="shared" si="171"/>
        <v>2.8779654141557365</v>
      </c>
      <c r="BW393" s="13">
        <f t="shared" si="172"/>
        <v>3.0354566859494936</v>
      </c>
      <c r="BX393" s="13">
        <f t="shared" si="173"/>
        <v>3.1933719156747133</v>
      </c>
      <c r="BY393" s="13">
        <f t="shared" si="174"/>
        <v>3.3282362702205472</v>
      </c>
      <c r="BZ393" s="13">
        <f t="shared" si="175"/>
        <v>3.4609234434946488</v>
      </c>
      <c r="CA393" s="13">
        <f t="shared" si="176"/>
        <v>3.5936106167687512</v>
      </c>
      <c r="CB393" s="13">
        <f t="shared" si="177"/>
        <v>3.7262977900428531</v>
      </c>
      <c r="CC393" s="13">
        <f t="shared" si="178"/>
        <v>3.8018411649977017</v>
      </c>
      <c r="CD393" s="13">
        <f t="shared" si="179"/>
        <v>3.8701951413636317</v>
      </c>
      <c r="CE393" s="13">
        <f t="shared" si="180"/>
        <v>3.9313597191406426</v>
      </c>
      <c r="CF393" s="13">
        <f t="shared" si="181"/>
        <v>3.989758105596303</v>
      </c>
      <c r="CG393" s="13">
        <f t="shared" si="182"/>
        <v>4.0420325924913492</v>
      </c>
      <c r="CH393" s="13">
        <f t="shared" si="183"/>
        <v>4.0881831798257808</v>
      </c>
      <c r="CI393" s="13">
        <f t="shared" si="184"/>
        <v>4.1250872960159812</v>
      </c>
      <c r="CJ393" s="13">
        <f t="shared" si="185"/>
        <v>4.1526076294903804</v>
      </c>
      <c r="CK393" s="13">
        <f t="shared" si="186"/>
        <v>4.175709438012726</v>
      </c>
      <c r="CL393" s="13">
        <f t="shared" si="187"/>
        <v>4.194392721583017</v>
      </c>
      <c r="CM393" s="13">
        <f t="shared" si="188"/>
        <v>4.2068921225256579</v>
      </c>
      <c r="CN393" s="13">
        <f t="shared" si="189"/>
        <v>4.2130286892334476</v>
      </c>
      <c r="CO393" s="13">
        <f t="shared" si="190"/>
        <v>4.2128024217063862</v>
      </c>
      <c r="CP393" s="13">
        <f t="shared" si="191"/>
        <v>4.2081840681234493</v>
      </c>
      <c r="CQ393" s="13">
        <f t="shared" si="192"/>
        <v>4.1981840681234495</v>
      </c>
      <c r="CR393" s="13">
        <f t="shared" si="193"/>
        <v>4.1981840681234495</v>
      </c>
      <c r="CS393" s="13">
        <f t="shared" si="194"/>
        <v>4.1881840681234479</v>
      </c>
      <c r="CT393" s="13">
        <f t="shared" si="195"/>
        <v>4.1781840681234481</v>
      </c>
      <c r="CU393" s="13">
        <f t="shared" si="196"/>
        <v>4.1781840681234481</v>
      </c>
      <c r="CV393" s="13">
        <f t="shared" si="197"/>
        <v>4.1581840681234485</v>
      </c>
      <c r="CW393" s="13">
        <f t="shared" si="198"/>
        <v>4.138184068123449</v>
      </c>
      <c r="CX393" s="13">
        <f t="shared" si="199"/>
        <v>4.1281840681234492</v>
      </c>
      <c r="CY393" s="13">
        <f t="shared" si="200"/>
        <v>4.1081840681234496</v>
      </c>
      <c r="CZ393" s="13">
        <f t="shared" si="201"/>
        <v>4.098184068123448</v>
      </c>
      <c r="DA393" s="13">
        <f t="shared" si="202"/>
        <v>4.0881840681234483</v>
      </c>
      <c r="DB393" s="13">
        <f t="shared" si="203"/>
        <v>4.0781840681234485</v>
      </c>
      <c r="DC393" s="13">
        <f t="shared" si="204"/>
        <v>4.0681840681234487</v>
      </c>
      <c r="DD393" s="13">
        <f t="shared" si="205"/>
        <v>4.0581840681234489</v>
      </c>
      <c r="DE393" s="13">
        <f t="shared" si="206"/>
        <v>4.0481840681234491</v>
      </c>
      <c r="DF393" s="13">
        <f t="shared" si="207"/>
        <v>4.0181840681234497</v>
      </c>
      <c r="DG393" s="13">
        <f t="shared" si="208"/>
        <v>3.9981840681234488</v>
      </c>
      <c r="DH393" s="13">
        <f t="shared" si="209"/>
        <v>3.9781840681234493</v>
      </c>
      <c r="DI393" s="13">
        <f t="shared" si="210"/>
        <v>3.9581840681234497</v>
      </c>
      <c r="DJ393" s="13">
        <f t="shared" si="211"/>
        <v>3.9381840681234492</v>
      </c>
      <c r="DK393" s="13">
        <f t="shared" si="212"/>
        <v>3.9281840681234486</v>
      </c>
      <c r="DL393" s="13">
        <f t="shared" si="213"/>
        <v>3.908184068123449</v>
      </c>
      <c r="DM393" s="13">
        <f t="shared" si="214"/>
        <v>3.8881840681234494</v>
      </c>
      <c r="DN393" s="13">
        <f t="shared" si="215"/>
        <v>3.8781840681234496</v>
      </c>
      <c r="DO393" s="13">
        <f t="shared" si="216"/>
        <v>3.8581840681234492</v>
      </c>
    </row>
    <row r="394" spans="1:119" s="16" customFormat="1" x14ac:dyDescent="0.2">
      <c r="A394" s="12">
        <v>49217</v>
      </c>
      <c r="B394" s="16" t="s">
        <v>73</v>
      </c>
      <c r="C394" s="43">
        <f t="shared" si="217"/>
        <v>2.4373</v>
      </c>
      <c r="D394" s="43">
        <f t="shared" si="111"/>
        <v>2.6583000000000001</v>
      </c>
      <c r="E394" s="43">
        <f t="shared" si="112"/>
        <v>2.9230999999999998</v>
      </c>
      <c r="F394" s="43">
        <f t="shared" si="113"/>
        <v>3.2069999999999999</v>
      </c>
      <c r="G394" s="43">
        <f t="shared" si="114"/>
        <v>3.7984</v>
      </c>
      <c r="H394" s="43">
        <f t="shared" si="115"/>
        <v>2.1181000000000001</v>
      </c>
      <c r="I394" s="43">
        <f t="shared" si="116"/>
        <v>2.2667000000000002</v>
      </c>
      <c r="J394" s="43">
        <f t="shared" si="117"/>
        <v>2.6128</v>
      </c>
      <c r="K394" s="43">
        <f t="shared" si="118"/>
        <v>2.3365</v>
      </c>
      <c r="L394" s="43">
        <f t="shared" si="119"/>
        <v>2.5684</v>
      </c>
      <c r="M394" s="43">
        <f t="shared" si="120"/>
        <v>2.7635999999999998</v>
      </c>
      <c r="N394" s="43">
        <f t="shared" si="121"/>
        <v>2.911</v>
      </c>
      <c r="O394" s="43">
        <f t="shared" si="122"/>
        <v>2.8563000000000001</v>
      </c>
      <c r="P394" s="43">
        <f t="shared" si="123"/>
        <v>3.5651999999999999</v>
      </c>
      <c r="Q394" s="43">
        <f t="shared" si="124"/>
        <v>3.2237</v>
      </c>
      <c r="R394" s="43">
        <f t="shared" si="125"/>
        <v>3.6739999999999999</v>
      </c>
      <c r="S394" s="43">
        <f t="shared" si="126"/>
        <v>3.7595999999999998</v>
      </c>
      <c r="T394" s="43">
        <f t="shared" si="127"/>
        <v>3.7212999999999998</v>
      </c>
      <c r="V394" s="16" t="s">
        <v>74</v>
      </c>
      <c r="W394" s="43">
        <f t="shared" si="218"/>
        <v>1.8431</v>
      </c>
      <c r="X394" s="43">
        <f t="shared" si="128"/>
        <v>3.5958999999999999</v>
      </c>
      <c r="Y394" s="43">
        <f t="shared" si="129"/>
        <v>5.2885</v>
      </c>
      <c r="Z394" s="43">
        <f t="shared" si="130"/>
        <v>7.0862999999999996</v>
      </c>
      <c r="AA394" s="43">
        <f t="shared" si="131"/>
        <v>11.5434</v>
      </c>
      <c r="AB394" s="43">
        <f t="shared" si="132"/>
        <v>1.7777000000000001</v>
      </c>
      <c r="AC394" s="43">
        <f t="shared" si="133"/>
        <v>2.7399</v>
      </c>
      <c r="AD394" s="43">
        <f t="shared" si="134"/>
        <v>4.5983999999999998</v>
      </c>
      <c r="AE394" s="43">
        <f t="shared" si="135"/>
        <v>3.6766999999999999</v>
      </c>
      <c r="AF394" s="43">
        <f t="shared" si="136"/>
        <v>5.4546000000000001</v>
      </c>
      <c r="AG394" s="43">
        <f t="shared" si="137"/>
        <v>6.5403000000000002</v>
      </c>
      <c r="AH394" s="43">
        <f t="shared" si="138"/>
        <v>7.391</v>
      </c>
      <c r="AI394" s="43">
        <f t="shared" si="139"/>
        <v>7.2257999999999996</v>
      </c>
      <c r="AJ394" s="43">
        <f t="shared" si="140"/>
        <v>14.8108</v>
      </c>
      <c r="AK394" s="43">
        <f t="shared" si="141"/>
        <v>10.223599999999999</v>
      </c>
      <c r="AL394" s="43">
        <f t="shared" si="142"/>
        <v>17.293299999999999</v>
      </c>
      <c r="AM394" s="43">
        <f t="shared" si="143"/>
        <v>21.2318</v>
      </c>
      <c r="AN394" s="43">
        <f t="shared" si="144"/>
        <v>25.031400000000001</v>
      </c>
      <c r="AP394" s="16" t="s">
        <v>75</v>
      </c>
      <c r="AR394" s="13">
        <f t="shared" si="219"/>
        <v>2.1524315111203491</v>
      </c>
      <c r="AS394" s="13">
        <f t="shared" si="145"/>
        <v>2.2860797822374037</v>
      </c>
      <c r="AT394" s="13">
        <f t="shared" si="146"/>
        <v>2.433416339372898</v>
      </c>
      <c r="AU394" s="13">
        <f t="shared" si="147"/>
        <v>2.5919742116327957</v>
      </c>
      <c r="AV394" s="13">
        <f t="shared" si="148"/>
        <v>2.6664584691903839</v>
      </c>
      <c r="AW394" s="13">
        <f t="shared" si="149"/>
        <v>2.8432517926413543</v>
      </c>
      <c r="AX394" s="13">
        <f t="shared" si="150"/>
        <v>2.978229506460496</v>
      </c>
      <c r="AY394" s="13">
        <f t="shared" si="151"/>
        <v>3.0886227847207515</v>
      </c>
      <c r="AZ394" s="13">
        <f t="shared" si="152"/>
        <v>3.1990160629810074</v>
      </c>
      <c r="BA394" s="13">
        <f t="shared" si="153"/>
        <v>3.2815000959190792</v>
      </c>
      <c r="BB394" s="13">
        <f t="shared" si="154"/>
        <v>3.3559463812347401</v>
      </c>
      <c r="BC394" s="13">
        <f t="shared" si="155"/>
        <v>3.430392666550401</v>
      </c>
      <c r="BD394" s="13">
        <f t="shared" si="156"/>
        <v>3.5048389518660619</v>
      </c>
      <c r="BE394" s="13">
        <f t="shared" si="157"/>
        <v>3.5734920281973812</v>
      </c>
      <c r="BF394" s="13">
        <f t="shared" si="158"/>
        <v>3.6173188157099694</v>
      </c>
      <c r="BG394" s="13">
        <f t="shared" si="159"/>
        <v>3.661145603222558</v>
      </c>
      <c r="BH394" s="13">
        <f t="shared" si="160"/>
        <v>3.6893595328170625</v>
      </c>
      <c r="BI394" s="13">
        <f t="shared" si="161"/>
        <v>3.711093695569379</v>
      </c>
      <c r="BJ394" s="13">
        <f t="shared" si="162"/>
        <v>3.7328278583216958</v>
      </c>
      <c r="BK394" s="13">
        <f t="shared" si="163"/>
        <v>3.7545620210740127</v>
      </c>
      <c r="BL394" s="13">
        <f t="shared" si="164"/>
        <v>3.7518565375302662</v>
      </c>
      <c r="BM394" s="13">
        <f t="shared" si="165"/>
        <v>3.7417765291083271</v>
      </c>
      <c r="BN394" s="13">
        <f t="shared" si="166"/>
        <v>3.7316965206863881</v>
      </c>
      <c r="BO394" s="13">
        <f t="shared" si="167"/>
        <v>3.7314702531593267</v>
      </c>
      <c r="BQ394" s="16" t="s">
        <v>76</v>
      </c>
      <c r="BR394" s="13">
        <f t="shared" si="220"/>
        <v>2.4470825764491106</v>
      </c>
      <c r="BS394" s="13">
        <f t="shared" si="168"/>
        <v>2.4570825764491104</v>
      </c>
      <c r="BT394" s="13">
        <f t="shared" si="169"/>
        <v>2.5831665563669555</v>
      </c>
      <c r="BU394" s="13">
        <f t="shared" si="170"/>
        <v>2.7215197093229349</v>
      </c>
      <c r="BV394" s="13">
        <f t="shared" si="171"/>
        <v>2.8779654141557365</v>
      </c>
      <c r="BW394" s="13">
        <f t="shared" si="172"/>
        <v>3.0354566859494936</v>
      </c>
      <c r="BX394" s="13">
        <f t="shared" si="173"/>
        <v>3.1933719156747133</v>
      </c>
      <c r="BY394" s="13">
        <f t="shared" si="174"/>
        <v>3.3282362702205472</v>
      </c>
      <c r="BZ394" s="13">
        <f t="shared" si="175"/>
        <v>3.4609234434946488</v>
      </c>
      <c r="CA394" s="13">
        <f t="shared" si="176"/>
        <v>3.5936106167687512</v>
      </c>
      <c r="CB394" s="13">
        <f t="shared" si="177"/>
        <v>3.7262977900428531</v>
      </c>
      <c r="CC394" s="13">
        <f t="shared" si="178"/>
        <v>3.8018411649977017</v>
      </c>
      <c r="CD394" s="13">
        <f t="shared" si="179"/>
        <v>3.8701951413636317</v>
      </c>
      <c r="CE394" s="13">
        <f t="shared" si="180"/>
        <v>3.9313597191406426</v>
      </c>
      <c r="CF394" s="13">
        <f t="shared" si="181"/>
        <v>3.989758105596303</v>
      </c>
      <c r="CG394" s="13">
        <f t="shared" si="182"/>
        <v>4.0420325924913492</v>
      </c>
      <c r="CH394" s="13">
        <f t="shared" si="183"/>
        <v>4.0881831798257808</v>
      </c>
      <c r="CI394" s="13">
        <f t="shared" si="184"/>
        <v>4.1250872960159812</v>
      </c>
      <c r="CJ394" s="13">
        <f t="shared" si="185"/>
        <v>4.1526076294903804</v>
      </c>
      <c r="CK394" s="13">
        <f t="shared" si="186"/>
        <v>4.175709438012726</v>
      </c>
      <c r="CL394" s="13">
        <f t="shared" si="187"/>
        <v>4.194392721583017</v>
      </c>
      <c r="CM394" s="13">
        <f t="shared" si="188"/>
        <v>4.2068921225256579</v>
      </c>
      <c r="CN394" s="13">
        <f t="shared" si="189"/>
        <v>4.2130286892334476</v>
      </c>
      <c r="CO394" s="13">
        <f t="shared" si="190"/>
        <v>4.2128024217063862</v>
      </c>
      <c r="CP394" s="13">
        <f t="shared" si="191"/>
        <v>4.2081840681234493</v>
      </c>
      <c r="CQ394" s="13">
        <f t="shared" si="192"/>
        <v>4.1981840681234495</v>
      </c>
      <c r="CR394" s="13">
        <f t="shared" si="193"/>
        <v>4.1981840681234495</v>
      </c>
      <c r="CS394" s="13">
        <f t="shared" si="194"/>
        <v>4.1881840681234479</v>
      </c>
      <c r="CT394" s="13">
        <f t="shared" si="195"/>
        <v>4.1781840681234481</v>
      </c>
      <c r="CU394" s="13">
        <f t="shared" si="196"/>
        <v>4.1781840681234481</v>
      </c>
      <c r="CV394" s="13">
        <f t="shared" si="197"/>
        <v>4.1581840681234485</v>
      </c>
      <c r="CW394" s="13">
        <f t="shared" si="198"/>
        <v>4.138184068123449</v>
      </c>
      <c r="CX394" s="13">
        <f t="shared" si="199"/>
        <v>4.1281840681234492</v>
      </c>
      <c r="CY394" s="13">
        <f t="shared" si="200"/>
        <v>4.1081840681234496</v>
      </c>
      <c r="CZ394" s="13">
        <f t="shared" si="201"/>
        <v>4.098184068123448</v>
      </c>
      <c r="DA394" s="13">
        <f t="shared" si="202"/>
        <v>4.0881840681234483</v>
      </c>
      <c r="DB394" s="13">
        <f t="shared" si="203"/>
        <v>4.0781840681234485</v>
      </c>
      <c r="DC394" s="13">
        <f t="shared" si="204"/>
        <v>4.0681840681234487</v>
      </c>
      <c r="DD394" s="13">
        <f t="shared" si="205"/>
        <v>4.0581840681234489</v>
      </c>
      <c r="DE394" s="13">
        <f t="shared" si="206"/>
        <v>4.0481840681234491</v>
      </c>
      <c r="DF394" s="13">
        <f t="shared" si="207"/>
        <v>4.0181840681234497</v>
      </c>
      <c r="DG394" s="13">
        <f t="shared" si="208"/>
        <v>3.9981840681234488</v>
      </c>
      <c r="DH394" s="13">
        <f t="shared" si="209"/>
        <v>3.9781840681234493</v>
      </c>
      <c r="DI394" s="13">
        <f t="shared" si="210"/>
        <v>3.9581840681234497</v>
      </c>
      <c r="DJ394" s="13">
        <f t="shared" si="211"/>
        <v>3.9381840681234492</v>
      </c>
      <c r="DK394" s="13">
        <f t="shared" si="212"/>
        <v>3.9281840681234486</v>
      </c>
      <c r="DL394" s="13">
        <f t="shared" si="213"/>
        <v>3.908184068123449</v>
      </c>
      <c r="DM394" s="13">
        <f t="shared" si="214"/>
        <v>3.8881840681234494</v>
      </c>
      <c r="DN394" s="13">
        <f t="shared" si="215"/>
        <v>3.8781840681234496</v>
      </c>
      <c r="DO394" s="13">
        <f t="shared" si="216"/>
        <v>3.8581840681234492</v>
      </c>
    </row>
    <row r="395" spans="1:119" s="16" customFormat="1" x14ac:dyDescent="0.2">
      <c r="A395" s="12">
        <v>49248</v>
      </c>
      <c r="B395" s="16" t="s">
        <v>73</v>
      </c>
      <c r="C395" s="43">
        <f t="shared" si="217"/>
        <v>2.4373</v>
      </c>
      <c r="D395" s="43">
        <f t="shared" si="111"/>
        <v>2.6583000000000001</v>
      </c>
      <c r="E395" s="43">
        <f t="shared" si="112"/>
        <v>2.9230999999999998</v>
      </c>
      <c r="F395" s="43">
        <f t="shared" si="113"/>
        <v>3.2069999999999999</v>
      </c>
      <c r="G395" s="43">
        <f t="shared" si="114"/>
        <v>3.7984</v>
      </c>
      <c r="H395" s="43">
        <f t="shared" si="115"/>
        <v>2.1181000000000001</v>
      </c>
      <c r="I395" s="43">
        <f t="shared" si="116"/>
        <v>2.2667000000000002</v>
      </c>
      <c r="J395" s="43">
        <f t="shared" si="117"/>
        <v>2.6128</v>
      </c>
      <c r="K395" s="43">
        <f t="shared" si="118"/>
        <v>2.3365</v>
      </c>
      <c r="L395" s="43">
        <f t="shared" si="119"/>
        <v>2.5684</v>
      </c>
      <c r="M395" s="43">
        <f t="shared" si="120"/>
        <v>2.7635999999999998</v>
      </c>
      <c r="N395" s="43">
        <f t="shared" si="121"/>
        <v>2.911</v>
      </c>
      <c r="O395" s="43">
        <f t="shared" si="122"/>
        <v>2.8563000000000001</v>
      </c>
      <c r="P395" s="43">
        <f t="shared" si="123"/>
        <v>3.5651999999999999</v>
      </c>
      <c r="Q395" s="43">
        <f t="shared" si="124"/>
        <v>3.2237</v>
      </c>
      <c r="R395" s="43">
        <f t="shared" si="125"/>
        <v>3.6739999999999999</v>
      </c>
      <c r="S395" s="43">
        <f t="shared" si="126"/>
        <v>3.7595999999999998</v>
      </c>
      <c r="T395" s="43">
        <f t="shared" si="127"/>
        <v>3.7212999999999998</v>
      </c>
      <c r="V395" s="16" t="s">
        <v>74</v>
      </c>
      <c r="W395" s="43">
        <f t="shared" si="218"/>
        <v>1.8431</v>
      </c>
      <c r="X395" s="43">
        <f t="shared" si="128"/>
        <v>3.5958999999999999</v>
      </c>
      <c r="Y395" s="43">
        <f t="shared" si="129"/>
        <v>5.2885</v>
      </c>
      <c r="Z395" s="43">
        <f t="shared" si="130"/>
        <v>7.0862999999999996</v>
      </c>
      <c r="AA395" s="43">
        <f t="shared" si="131"/>
        <v>11.5434</v>
      </c>
      <c r="AB395" s="43">
        <f t="shared" si="132"/>
        <v>1.7777000000000001</v>
      </c>
      <c r="AC395" s="43">
        <f t="shared" si="133"/>
        <v>2.7399</v>
      </c>
      <c r="AD395" s="43">
        <f t="shared" si="134"/>
        <v>4.5983999999999998</v>
      </c>
      <c r="AE395" s="43">
        <f t="shared" si="135"/>
        <v>3.6766999999999999</v>
      </c>
      <c r="AF395" s="43">
        <f t="shared" si="136"/>
        <v>5.4546000000000001</v>
      </c>
      <c r="AG395" s="43">
        <f t="shared" si="137"/>
        <v>6.5403000000000002</v>
      </c>
      <c r="AH395" s="43">
        <f t="shared" si="138"/>
        <v>7.391</v>
      </c>
      <c r="AI395" s="43">
        <f t="shared" si="139"/>
        <v>7.2257999999999996</v>
      </c>
      <c r="AJ395" s="43">
        <f t="shared" si="140"/>
        <v>14.8108</v>
      </c>
      <c r="AK395" s="43">
        <f t="shared" si="141"/>
        <v>10.223599999999999</v>
      </c>
      <c r="AL395" s="43">
        <f t="shared" si="142"/>
        <v>17.293299999999999</v>
      </c>
      <c r="AM395" s="43">
        <f t="shared" si="143"/>
        <v>21.2318</v>
      </c>
      <c r="AN395" s="43">
        <f t="shared" si="144"/>
        <v>25.031400000000001</v>
      </c>
      <c r="AP395" s="16" t="s">
        <v>75</v>
      </c>
      <c r="AR395" s="13">
        <f t="shared" si="219"/>
        <v>2.1524315111203491</v>
      </c>
      <c r="AS395" s="13">
        <f t="shared" si="145"/>
        <v>2.2860797822374037</v>
      </c>
      <c r="AT395" s="13">
        <f t="shared" si="146"/>
        <v>2.433416339372898</v>
      </c>
      <c r="AU395" s="13">
        <f t="shared" si="147"/>
        <v>2.5919742116327957</v>
      </c>
      <c r="AV395" s="13">
        <f t="shared" si="148"/>
        <v>2.6664584691903839</v>
      </c>
      <c r="AW395" s="13">
        <f t="shared" si="149"/>
        <v>2.8432517926413543</v>
      </c>
      <c r="AX395" s="13">
        <f t="shared" si="150"/>
        <v>2.978229506460496</v>
      </c>
      <c r="AY395" s="13">
        <f t="shared" si="151"/>
        <v>3.0886227847207515</v>
      </c>
      <c r="AZ395" s="13">
        <f t="shared" si="152"/>
        <v>3.1990160629810074</v>
      </c>
      <c r="BA395" s="13">
        <f t="shared" si="153"/>
        <v>3.2815000959190792</v>
      </c>
      <c r="BB395" s="13">
        <f t="shared" si="154"/>
        <v>3.3559463812347401</v>
      </c>
      <c r="BC395" s="13">
        <f t="shared" si="155"/>
        <v>3.430392666550401</v>
      </c>
      <c r="BD395" s="13">
        <f t="shared" si="156"/>
        <v>3.5048389518660619</v>
      </c>
      <c r="BE395" s="13">
        <f t="shared" si="157"/>
        <v>3.5734920281973812</v>
      </c>
      <c r="BF395" s="13">
        <f t="shared" si="158"/>
        <v>3.6173188157099694</v>
      </c>
      <c r="BG395" s="13">
        <f t="shared" si="159"/>
        <v>3.661145603222558</v>
      </c>
      <c r="BH395" s="13">
        <f t="shared" si="160"/>
        <v>3.6893595328170625</v>
      </c>
      <c r="BI395" s="13">
        <f t="shared" si="161"/>
        <v>3.711093695569379</v>
      </c>
      <c r="BJ395" s="13">
        <f t="shared" si="162"/>
        <v>3.7328278583216958</v>
      </c>
      <c r="BK395" s="13">
        <f t="shared" si="163"/>
        <v>3.7545620210740127</v>
      </c>
      <c r="BL395" s="13">
        <f t="shared" si="164"/>
        <v>3.7518565375302662</v>
      </c>
      <c r="BM395" s="13">
        <f t="shared" si="165"/>
        <v>3.7417765291083271</v>
      </c>
      <c r="BN395" s="13">
        <f t="shared" si="166"/>
        <v>3.7316965206863881</v>
      </c>
      <c r="BO395" s="13">
        <f t="shared" si="167"/>
        <v>3.7314702531593267</v>
      </c>
      <c r="BQ395" s="16" t="s">
        <v>76</v>
      </c>
      <c r="BR395" s="13">
        <f t="shared" si="220"/>
        <v>2.4470825764491106</v>
      </c>
      <c r="BS395" s="13">
        <f t="shared" si="168"/>
        <v>2.4570825764491104</v>
      </c>
      <c r="BT395" s="13">
        <f t="shared" si="169"/>
        <v>2.5831665563669555</v>
      </c>
      <c r="BU395" s="13">
        <f t="shared" si="170"/>
        <v>2.7215197093229349</v>
      </c>
      <c r="BV395" s="13">
        <f t="shared" si="171"/>
        <v>2.8779654141557365</v>
      </c>
      <c r="BW395" s="13">
        <f t="shared" si="172"/>
        <v>3.0354566859494936</v>
      </c>
      <c r="BX395" s="13">
        <f t="shared" si="173"/>
        <v>3.1933719156747133</v>
      </c>
      <c r="BY395" s="13">
        <f t="shared" si="174"/>
        <v>3.3282362702205472</v>
      </c>
      <c r="BZ395" s="13">
        <f t="shared" si="175"/>
        <v>3.4609234434946488</v>
      </c>
      <c r="CA395" s="13">
        <f t="shared" si="176"/>
        <v>3.5936106167687512</v>
      </c>
      <c r="CB395" s="13">
        <f t="shared" si="177"/>
        <v>3.7262977900428531</v>
      </c>
      <c r="CC395" s="13">
        <f t="shared" si="178"/>
        <v>3.8018411649977017</v>
      </c>
      <c r="CD395" s="13">
        <f t="shared" si="179"/>
        <v>3.8701951413636317</v>
      </c>
      <c r="CE395" s="13">
        <f t="shared" si="180"/>
        <v>3.9313597191406426</v>
      </c>
      <c r="CF395" s="13">
        <f t="shared" si="181"/>
        <v>3.989758105596303</v>
      </c>
      <c r="CG395" s="13">
        <f t="shared" si="182"/>
        <v>4.0420325924913492</v>
      </c>
      <c r="CH395" s="13">
        <f t="shared" si="183"/>
        <v>4.0881831798257808</v>
      </c>
      <c r="CI395" s="13">
        <f t="shared" si="184"/>
        <v>4.1250872960159812</v>
      </c>
      <c r="CJ395" s="13">
        <f t="shared" si="185"/>
        <v>4.1526076294903804</v>
      </c>
      <c r="CK395" s="13">
        <f t="shared" si="186"/>
        <v>4.175709438012726</v>
      </c>
      <c r="CL395" s="13">
        <f t="shared" si="187"/>
        <v>4.194392721583017</v>
      </c>
      <c r="CM395" s="13">
        <f t="shared" si="188"/>
        <v>4.2068921225256579</v>
      </c>
      <c r="CN395" s="13">
        <f t="shared" si="189"/>
        <v>4.2130286892334476</v>
      </c>
      <c r="CO395" s="13">
        <f t="shared" si="190"/>
        <v>4.2128024217063862</v>
      </c>
      <c r="CP395" s="13">
        <f t="shared" si="191"/>
        <v>4.2081840681234493</v>
      </c>
      <c r="CQ395" s="13">
        <f t="shared" si="192"/>
        <v>4.1981840681234495</v>
      </c>
      <c r="CR395" s="13">
        <f t="shared" si="193"/>
        <v>4.1981840681234495</v>
      </c>
      <c r="CS395" s="13">
        <f t="shared" si="194"/>
        <v>4.1881840681234479</v>
      </c>
      <c r="CT395" s="13">
        <f t="shared" si="195"/>
        <v>4.1781840681234481</v>
      </c>
      <c r="CU395" s="13">
        <f t="shared" si="196"/>
        <v>4.1781840681234481</v>
      </c>
      <c r="CV395" s="13">
        <f t="shared" si="197"/>
        <v>4.1581840681234485</v>
      </c>
      <c r="CW395" s="13">
        <f t="shared" si="198"/>
        <v>4.138184068123449</v>
      </c>
      <c r="CX395" s="13">
        <f t="shared" si="199"/>
        <v>4.1281840681234492</v>
      </c>
      <c r="CY395" s="13">
        <f t="shared" si="200"/>
        <v>4.1081840681234496</v>
      </c>
      <c r="CZ395" s="13">
        <f t="shared" si="201"/>
        <v>4.098184068123448</v>
      </c>
      <c r="DA395" s="13">
        <f t="shared" si="202"/>
        <v>4.0881840681234483</v>
      </c>
      <c r="DB395" s="13">
        <f t="shared" si="203"/>
        <v>4.0781840681234485</v>
      </c>
      <c r="DC395" s="13">
        <f t="shared" si="204"/>
        <v>4.0681840681234487</v>
      </c>
      <c r="DD395" s="13">
        <f t="shared" si="205"/>
        <v>4.0581840681234489</v>
      </c>
      <c r="DE395" s="13">
        <f t="shared" si="206"/>
        <v>4.0481840681234491</v>
      </c>
      <c r="DF395" s="13">
        <f t="shared" si="207"/>
        <v>4.0181840681234497</v>
      </c>
      <c r="DG395" s="13">
        <f t="shared" si="208"/>
        <v>3.9981840681234488</v>
      </c>
      <c r="DH395" s="13">
        <f t="shared" si="209"/>
        <v>3.9781840681234493</v>
      </c>
      <c r="DI395" s="13">
        <f t="shared" si="210"/>
        <v>3.9581840681234497</v>
      </c>
      <c r="DJ395" s="13">
        <f t="shared" si="211"/>
        <v>3.9381840681234492</v>
      </c>
      <c r="DK395" s="13">
        <f t="shared" si="212"/>
        <v>3.9281840681234486</v>
      </c>
      <c r="DL395" s="13">
        <f t="shared" si="213"/>
        <v>3.908184068123449</v>
      </c>
      <c r="DM395" s="13">
        <f t="shared" si="214"/>
        <v>3.8881840681234494</v>
      </c>
      <c r="DN395" s="13">
        <f t="shared" si="215"/>
        <v>3.8781840681234496</v>
      </c>
      <c r="DO395" s="13">
        <f t="shared" si="216"/>
        <v>3.8581840681234492</v>
      </c>
    </row>
    <row r="396" spans="1:119" s="16" customFormat="1" x14ac:dyDescent="0.2">
      <c r="A396" s="12">
        <v>49278</v>
      </c>
      <c r="B396" s="16" t="s">
        <v>73</v>
      </c>
      <c r="C396" s="43">
        <f t="shared" si="217"/>
        <v>2.4373</v>
      </c>
      <c r="D396" s="43">
        <f t="shared" si="111"/>
        <v>2.6583000000000001</v>
      </c>
      <c r="E396" s="43">
        <f t="shared" si="112"/>
        <v>2.9230999999999998</v>
      </c>
      <c r="F396" s="43">
        <f t="shared" si="113"/>
        <v>3.2069999999999999</v>
      </c>
      <c r="G396" s="43">
        <f t="shared" si="114"/>
        <v>3.7984</v>
      </c>
      <c r="H396" s="43">
        <f t="shared" si="115"/>
        <v>2.1181000000000001</v>
      </c>
      <c r="I396" s="43">
        <f t="shared" si="116"/>
        <v>2.2667000000000002</v>
      </c>
      <c r="J396" s="43">
        <f t="shared" si="117"/>
        <v>2.6128</v>
      </c>
      <c r="K396" s="43">
        <f t="shared" si="118"/>
        <v>2.3365</v>
      </c>
      <c r="L396" s="43">
        <f t="shared" si="119"/>
        <v>2.5684</v>
      </c>
      <c r="M396" s="43">
        <f t="shared" si="120"/>
        <v>2.7635999999999998</v>
      </c>
      <c r="N396" s="43">
        <f t="shared" si="121"/>
        <v>2.911</v>
      </c>
      <c r="O396" s="43">
        <f t="shared" si="122"/>
        <v>2.8563000000000001</v>
      </c>
      <c r="P396" s="43">
        <f t="shared" si="123"/>
        <v>3.5651999999999999</v>
      </c>
      <c r="Q396" s="43">
        <f t="shared" si="124"/>
        <v>3.2237</v>
      </c>
      <c r="R396" s="43">
        <f t="shared" si="125"/>
        <v>3.6739999999999999</v>
      </c>
      <c r="S396" s="43">
        <f t="shared" si="126"/>
        <v>3.7595999999999998</v>
      </c>
      <c r="T396" s="43">
        <f t="shared" si="127"/>
        <v>3.7212999999999998</v>
      </c>
      <c r="V396" s="16" t="s">
        <v>74</v>
      </c>
      <c r="W396" s="43">
        <f t="shared" si="218"/>
        <v>1.8431</v>
      </c>
      <c r="X396" s="43">
        <f t="shared" si="128"/>
        <v>3.5958999999999999</v>
      </c>
      <c r="Y396" s="43">
        <f t="shared" si="129"/>
        <v>5.2885</v>
      </c>
      <c r="Z396" s="43">
        <f t="shared" si="130"/>
        <v>7.0862999999999996</v>
      </c>
      <c r="AA396" s="43">
        <f t="shared" si="131"/>
        <v>11.5434</v>
      </c>
      <c r="AB396" s="43">
        <f t="shared" si="132"/>
        <v>1.7777000000000001</v>
      </c>
      <c r="AC396" s="43">
        <f t="shared" si="133"/>
        <v>2.7399</v>
      </c>
      <c r="AD396" s="43">
        <f t="shared" si="134"/>
        <v>4.5983999999999998</v>
      </c>
      <c r="AE396" s="43">
        <f t="shared" si="135"/>
        <v>3.6766999999999999</v>
      </c>
      <c r="AF396" s="43">
        <f t="shared" si="136"/>
        <v>5.4546000000000001</v>
      </c>
      <c r="AG396" s="43">
        <f t="shared" si="137"/>
        <v>6.5403000000000002</v>
      </c>
      <c r="AH396" s="43">
        <f t="shared" si="138"/>
        <v>7.391</v>
      </c>
      <c r="AI396" s="43">
        <f t="shared" si="139"/>
        <v>7.2257999999999996</v>
      </c>
      <c r="AJ396" s="43">
        <f t="shared" si="140"/>
        <v>14.8108</v>
      </c>
      <c r="AK396" s="43">
        <f t="shared" si="141"/>
        <v>10.223599999999999</v>
      </c>
      <c r="AL396" s="43">
        <f t="shared" si="142"/>
        <v>17.293299999999999</v>
      </c>
      <c r="AM396" s="43">
        <f t="shared" si="143"/>
        <v>21.2318</v>
      </c>
      <c r="AN396" s="43">
        <f t="shared" si="144"/>
        <v>25.031400000000001</v>
      </c>
      <c r="AP396" s="16" t="s">
        <v>75</v>
      </c>
      <c r="AR396" s="13">
        <f t="shared" si="219"/>
        <v>2.1524315111203491</v>
      </c>
      <c r="AS396" s="13">
        <f t="shared" si="145"/>
        <v>2.2860797822374037</v>
      </c>
      <c r="AT396" s="13">
        <f t="shared" si="146"/>
        <v>2.433416339372898</v>
      </c>
      <c r="AU396" s="13">
        <f t="shared" si="147"/>
        <v>2.5919742116327957</v>
      </c>
      <c r="AV396" s="13">
        <f t="shared" si="148"/>
        <v>2.6664584691903839</v>
      </c>
      <c r="AW396" s="13">
        <f t="shared" si="149"/>
        <v>2.8432517926413543</v>
      </c>
      <c r="AX396" s="13">
        <f t="shared" si="150"/>
        <v>2.978229506460496</v>
      </c>
      <c r="AY396" s="13">
        <f t="shared" si="151"/>
        <v>3.0886227847207515</v>
      </c>
      <c r="AZ396" s="13">
        <f t="shared" si="152"/>
        <v>3.1990160629810074</v>
      </c>
      <c r="BA396" s="13">
        <f t="shared" si="153"/>
        <v>3.2815000959190792</v>
      </c>
      <c r="BB396" s="13">
        <f t="shared" si="154"/>
        <v>3.3559463812347401</v>
      </c>
      <c r="BC396" s="13">
        <f t="shared" si="155"/>
        <v>3.430392666550401</v>
      </c>
      <c r="BD396" s="13">
        <f t="shared" si="156"/>
        <v>3.5048389518660619</v>
      </c>
      <c r="BE396" s="13">
        <f t="shared" si="157"/>
        <v>3.5734920281973812</v>
      </c>
      <c r="BF396" s="13">
        <f t="shared" si="158"/>
        <v>3.6173188157099694</v>
      </c>
      <c r="BG396" s="13">
        <f t="shared" si="159"/>
        <v>3.661145603222558</v>
      </c>
      <c r="BH396" s="13">
        <f t="shared" si="160"/>
        <v>3.6893595328170625</v>
      </c>
      <c r="BI396" s="13">
        <f t="shared" si="161"/>
        <v>3.711093695569379</v>
      </c>
      <c r="BJ396" s="13">
        <f t="shared" si="162"/>
        <v>3.7328278583216958</v>
      </c>
      <c r="BK396" s="13">
        <f t="shared" si="163"/>
        <v>3.7545620210740127</v>
      </c>
      <c r="BL396" s="13">
        <f t="shared" si="164"/>
        <v>3.7518565375302662</v>
      </c>
      <c r="BM396" s="13">
        <f t="shared" si="165"/>
        <v>3.7417765291083271</v>
      </c>
      <c r="BN396" s="13">
        <f t="shared" si="166"/>
        <v>3.7316965206863881</v>
      </c>
      <c r="BO396" s="13">
        <f t="shared" si="167"/>
        <v>3.7314702531593267</v>
      </c>
      <c r="BQ396" s="16" t="s">
        <v>76</v>
      </c>
      <c r="BR396" s="13">
        <f t="shared" si="220"/>
        <v>2.4470825764491106</v>
      </c>
      <c r="BS396" s="13">
        <f t="shared" si="168"/>
        <v>2.4570825764491104</v>
      </c>
      <c r="BT396" s="13">
        <f t="shared" si="169"/>
        <v>2.5831665563669555</v>
      </c>
      <c r="BU396" s="13">
        <f t="shared" si="170"/>
        <v>2.7215197093229349</v>
      </c>
      <c r="BV396" s="13">
        <f t="shared" si="171"/>
        <v>2.8779654141557365</v>
      </c>
      <c r="BW396" s="13">
        <f t="shared" si="172"/>
        <v>3.0354566859494936</v>
      </c>
      <c r="BX396" s="13">
        <f t="shared" si="173"/>
        <v>3.1933719156747133</v>
      </c>
      <c r="BY396" s="13">
        <f t="shared" si="174"/>
        <v>3.3282362702205472</v>
      </c>
      <c r="BZ396" s="13">
        <f t="shared" si="175"/>
        <v>3.4609234434946488</v>
      </c>
      <c r="CA396" s="13">
        <f t="shared" si="176"/>
        <v>3.5936106167687512</v>
      </c>
      <c r="CB396" s="13">
        <f t="shared" si="177"/>
        <v>3.7262977900428531</v>
      </c>
      <c r="CC396" s="13">
        <f t="shared" si="178"/>
        <v>3.8018411649977017</v>
      </c>
      <c r="CD396" s="13">
        <f t="shared" si="179"/>
        <v>3.8701951413636317</v>
      </c>
      <c r="CE396" s="13">
        <f t="shared" si="180"/>
        <v>3.9313597191406426</v>
      </c>
      <c r="CF396" s="13">
        <f t="shared" si="181"/>
        <v>3.989758105596303</v>
      </c>
      <c r="CG396" s="13">
        <f t="shared" si="182"/>
        <v>4.0420325924913492</v>
      </c>
      <c r="CH396" s="13">
        <f t="shared" si="183"/>
        <v>4.0881831798257808</v>
      </c>
      <c r="CI396" s="13">
        <f t="shared" si="184"/>
        <v>4.1250872960159812</v>
      </c>
      <c r="CJ396" s="13">
        <f t="shared" si="185"/>
        <v>4.1526076294903804</v>
      </c>
      <c r="CK396" s="13">
        <f t="shared" si="186"/>
        <v>4.175709438012726</v>
      </c>
      <c r="CL396" s="13">
        <f t="shared" si="187"/>
        <v>4.194392721583017</v>
      </c>
      <c r="CM396" s="13">
        <f t="shared" si="188"/>
        <v>4.2068921225256579</v>
      </c>
      <c r="CN396" s="13">
        <f t="shared" si="189"/>
        <v>4.2130286892334476</v>
      </c>
      <c r="CO396" s="13">
        <f t="shared" si="190"/>
        <v>4.2128024217063862</v>
      </c>
      <c r="CP396" s="13">
        <f t="shared" si="191"/>
        <v>4.2081840681234493</v>
      </c>
      <c r="CQ396" s="13">
        <f t="shared" si="192"/>
        <v>4.1981840681234495</v>
      </c>
      <c r="CR396" s="13">
        <f t="shared" si="193"/>
        <v>4.1981840681234495</v>
      </c>
      <c r="CS396" s="13">
        <f t="shared" si="194"/>
        <v>4.1881840681234479</v>
      </c>
      <c r="CT396" s="13">
        <f t="shared" si="195"/>
        <v>4.1781840681234481</v>
      </c>
      <c r="CU396" s="13">
        <f t="shared" si="196"/>
        <v>4.1781840681234481</v>
      </c>
      <c r="CV396" s="13">
        <f t="shared" si="197"/>
        <v>4.1581840681234485</v>
      </c>
      <c r="CW396" s="13">
        <f t="shared" si="198"/>
        <v>4.138184068123449</v>
      </c>
      <c r="CX396" s="13">
        <f t="shared" si="199"/>
        <v>4.1281840681234492</v>
      </c>
      <c r="CY396" s="13">
        <f t="shared" si="200"/>
        <v>4.1081840681234496</v>
      </c>
      <c r="CZ396" s="13">
        <f t="shared" si="201"/>
        <v>4.098184068123448</v>
      </c>
      <c r="DA396" s="13">
        <f t="shared" si="202"/>
        <v>4.0881840681234483</v>
      </c>
      <c r="DB396" s="13">
        <f t="shared" si="203"/>
        <v>4.0781840681234485</v>
      </c>
      <c r="DC396" s="13">
        <f t="shared" si="204"/>
        <v>4.0681840681234487</v>
      </c>
      <c r="DD396" s="13">
        <f t="shared" si="205"/>
        <v>4.0581840681234489</v>
      </c>
      <c r="DE396" s="13">
        <f t="shared" si="206"/>
        <v>4.0481840681234491</v>
      </c>
      <c r="DF396" s="13">
        <f t="shared" si="207"/>
        <v>4.0181840681234497</v>
      </c>
      <c r="DG396" s="13">
        <f t="shared" si="208"/>
        <v>3.9981840681234488</v>
      </c>
      <c r="DH396" s="13">
        <f t="shared" si="209"/>
        <v>3.9781840681234493</v>
      </c>
      <c r="DI396" s="13">
        <f t="shared" si="210"/>
        <v>3.9581840681234497</v>
      </c>
      <c r="DJ396" s="13">
        <f t="shared" si="211"/>
        <v>3.9381840681234492</v>
      </c>
      <c r="DK396" s="13">
        <f t="shared" si="212"/>
        <v>3.9281840681234486</v>
      </c>
      <c r="DL396" s="13">
        <f t="shared" si="213"/>
        <v>3.908184068123449</v>
      </c>
      <c r="DM396" s="13">
        <f t="shared" si="214"/>
        <v>3.8881840681234494</v>
      </c>
      <c r="DN396" s="13">
        <f t="shared" si="215"/>
        <v>3.8781840681234496</v>
      </c>
      <c r="DO396" s="13">
        <f t="shared" si="216"/>
        <v>3.8581840681234492</v>
      </c>
    </row>
    <row r="397" spans="1:119" s="16" customFormat="1" x14ac:dyDescent="0.2">
      <c r="A397" s="12">
        <v>49309</v>
      </c>
      <c r="B397" s="16" t="s">
        <v>73</v>
      </c>
      <c r="C397" s="43">
        <f t="shared" si="217"/>
        <v>2.4373</v>
      </c>
      <c r="D397" s="43">
        <f t="shared" si="111"/>
        <v>2.6583000000000001</v>
      </c>
      <c r="E397" s="43">
        <f t="shared" si="112"/>
        <v>2.9230999999999998</v>
      </c>
      <c r="F397" s="43">
        <f t="shared" si="113"/>
        <v>3.2069999999999999</v>
      </c>
      <c r="G397" s="43">
        <f t="shared" si="114"/>
        <v>3.7984</v>
      </c>
      <c r="H397" s="43">
        <f t="shared" si="115"/>
        <v>2.1181000000000001</v>
      </c>
      <c r="I397" s="43">
        <f t="shared" si="116"/>
        <v>2.2667000000000002</v>
      </c>
      <c r="J397" s="43">
        <f t="shared" si="117"/>
        <v>2.6128</v>
      </c>
      <c r="K397" s="43">
        <f t="shared" si="118"/>
        <v>2.3365</v>
      </c>
      <c r="L397" s="43">
        <f t="shared" si="119"/>
        <v>2.5684</v>
      </c>
      <c r="M397" s="43">
        <f t="shared" si="120"/>
        <v>2.7635999999999998</v>
      </c>
      <c r="N397" s="43">
        <f t="shared" si="121"/>
        <v>2.911</v>
      </c>
      <c r="O397" s="43">
        <f t="shared" si="122"/>
        <v>2.8563000000000001</v>
      </c>
      <c r="P397" s="43">
        <f t="shared" si="123"/>
        <v>3.5651999999999999</v>
      </c>
      <c r="Q397" s="43">
        <f t="shared" si="124"/>
        <v>3.2237</v>
      </c>
      <c r="R397" s="43">
        <f t="shared" si="125"/>
        <v>3.6739999999999999</v>
      </c>
      <c r="S397" s="43">
        <f t="shared" si="126"/>
        <v>3.7595999999999998</v>
      </c>
      <c r="T397" s="43">
        <f t="shared" si="127"/>
        <v>3.7212999999999998</v>
      </c>
      <c r="V397" s="16" t="s">
        <v>74</v>
      </c>
      <c r="W397" s="43">
        <f t="shared" si="218"/>
        <v>1.8431</v>
      </c>
      <c r="X397" s="43">
        <f t="shared" si="128"/>
        <v>3.5958999999999999</v>
      </c>
      <c r="Y397" s="43">
        <f t="shared" si="129"/>
        <v>5.2885</v>
      </c>
      <c r="Z397" s="43">
        <f t="shared" si="130"/>
        <v>7.0862999999999996</v>
      </c>
      <c r="AA397" s="43">
        <f t="shared" si="131"/>
        <v>11.5434</v>
      </c>
      <c r="AB397" s="43">
        <f t="shared" si="132"/>
        <v>1.7777000000000001</v>
      </c>
      <c r="AC397" s="43">
        <f t="shared" si="133"/>
        <v>2.7399</v>
      </c>
      <c r="AD397" s="43">
        <f t="shared" si="134"/>
        <v>4.5983999999999998</v>
      </c>
      <c r="AE397" s="43">
        <f t="shared" si="135"/>
        <v>3.6766999999999999</v>
      </c>
      <c r="AF397" s="43">
        <f t="shared" si="136"/>
        <v>5.4546000000000001</v>
      </c>
      <c r="AG397" s="43">
        <f t="shared" si="137"/>
        <v>6.5403000000000002</v>
      </c>
      <c r="AH397" s="43">
        <f t="shared" si="138"/>
        <v>7.391</v>
      </c>
      <c r="AI397" s="43">
        <f t="shared" si="139"/>
        <v>7.2257999999999996</v>
      </c>
      <c r="AJ397" s="43">
        <f t="shared" si="140"/>
        <v>14.8108</v>
      </c>
      <c r="AK397" s="43">
        <f t="shared" si="141"/>
        <v>10.223599999999999</v>
      </c>
      <c r="AL397" s="43">
        <f t="shared" si="142"/>
        <v>17.293299999999999</v>
      </c>
      <c r="AM397" s="43">
        <f t="shared" si="143"/>
        <v>21.2318</v>
      </c>
      <c r="AN397" s="43">
        <f t="shared" si="144"/>
        <v>25.031400000000001</v>
      </c>
      <c r="AP397" s="16" t="s">
        <v>75</v>
      </c>
      <c r="AR397" s="13">
        <f t="shared" si="219"/>
        <v>2.1524315111203491</v>
      </c>
      <c r="AS397" s="13">
        <f t="shared" si="145"/>
        <v>2.2860797822374037</v>
      </c>
      <c r="AT397" s="13">
        <f t="shared" si="146"/>
        <v>2.433416339372898</v>
      </c>
      <c r="AU397" s="13">
        <f t="shared" si="147"/>
        <v>2.5919742116327957</v>
      </c>
      <c r="AV397" s="13">
        <f t="shared" si="148"/>
        <v>2.6664584691903839</v>
      </c>
      <c r="AW397" s="13">
        <f t="shared" si="149"/>
        <v>2.8432517926413543</v>
      </c>
      <c r="AX397" s="13">
        <f t="shared" si="150"/>
        <v>2.978229506460496</v>
      </c>
      <c r="AY397" s="13">
        <f t="shared" si="151"/>
        <v>3.0886227847207515</v>
      </c>
      <c r="AZ397" s="13">
        <f t="shared" si="152"/>
        <v>3.1990160629810074</v>
      </c>
      <c r="BA397" s="13">
        <f t="shared" si="153"/>
        <v>3.2815000959190792</v>
      </c>
      <c r="BB397" s="13">
        <f t="shared" si="154"/>
        <v>3.3559463812347401</v>
      </c>
      <c r="BC397" s="13">
        <f t="shared" si="155"/>
        <v>3.430392666550401</v>
      </c>
      <c r="BD397" s="13">
        <f t="shared" si="156"/>
        <v>3.5048389518660619</v>
      </c>
      <c r="BE397" s="13">
        <f t="shared" si="157"/>
        <v>3.5734920281973812</v>
      </c>
      <c r="BF397" s="13">
        <f t="shared" si="158"/>
        <v>3.6173188157099694</v>
      </c>
      <c r="BG397" s="13">
        <f t="shared" si="159"/>
        <v>3.661145603222558</v>
      </c>
      <c r="BH397" s="13">
        <f t="shared" si="160"/>
        <v>3.6893595328170625</v>
      </c>
      <c r="BI397" s="13">
        <f t="shared" si="161"/>
        <v>3.711093695569379</v>
      </c>
      <c r="BJ397" s="13">
        <f t="shared" si="162"/>
        <v>3.7328278583216958</v>
      </c>
      <c r="BK397" s="13">
        <f t="shared" si="163"/>
        <v>3.7545620210740127</v>
      </c>
      <c r="BL397" s="13">
        <f t="shared" si="164"/>
        <v>3.7518565375302662</v>
      </c>
      <c r="BM397" s="13">
        <f t="shared" si="165"/>
        <v>3.7417765291083271</v>
      </c>
      <c r="BN397" s="13">
        <f t="shared" si="166"/>
        <v>3.7316965206863881</v>
      </c>
      <c r="BO397" s="13">
        <f t="shared" si="167"/>
        <v>3.7314702531593267</v>
      </c>
      <c r="BQ397" s="16" t="s">
        <v>76</v>
      </c>
      <c r="BR397" s="13">
        <f t="shared" si="220"/>
        <v>2.4470825764491106</v>
      </c>
      <c r="BS397" s="13">
        <f t="shared" si="168"/>
        <v>2.4570825764491104</v>
      </c>
      <c r="BT397" s="13">
        <f t="shared" si="169"/>
        <v>2.5831665563669555</v>
      </c>
      <c r="BU397" s="13">
        <f t="shared" si="170"/>
        <v>2.7215197093229349</v>
      </c>
      <c r="BV397" s="13">
        <f t="shared" si="171"/>
        <v>2.8779654141557365</v>
      </c>
      <c r="BW397" s="13">
        <f t="shared" si="172"/>
        <v>3.0354566859494936</v>
      </c>
      <c r="BX397" s="13">
        <f t="shared" si="173"/>
        <v>3.1933719156747133</v>
      </c>
      <c r="BY397" s="13">
        <f t="shared" si="174"/>
        <v>3.3282362702205472</v>
      </c>
      <c r="BZ397" s="13">
        <f t="shared" si="175"/>
        <v>3.4609234434946488</v>
      </c>
      <c r="CA397" s="13">
        <f t="shared" si="176"/>
        <v>3.5936106167687512</v>
      </c>
      <c r="CB397" s="13">
        <f t="shared" si="177"/>
        <v>3.7262977900428531</v>
      </c>
      <c r="CC397" s="13">
        <f t="shared" si="178"/>
        <v>3.8018411649977017</v>
      </c>
      <c r="CD397" s="13">
        <f t="shared" si="179"/>
        <v>3.8701951413636317</v>
      </c>
      <c r="CE397" s="13">
        <f t="shared" si="180"/>
        <v>3.9313597191406426</v>
      </c>
      <c r="CF397" s="13">
        <f t="shared" si="181"/>
        <v>3.989758105596303</v>
      </c>
      <c r="CG397" s="13">
        <f t="shared" si="182"/>
        <v>4.0420325924913492</v>
      </c>
      <c r="CH397" s="13">
        <f t="shared" si="183"/>
        <v>4.0881831798257808</v>
      </c>
      <c r="CI397" s="13">
        <f t="shared" si="184"/>
        <v>4.1250872960159812</v>
      </c>
      <c r="CJ397" s="13">
        <f t="shared" si="185"/>
        <v>4.1526076294903804</v>
      </c>
      <c r="CK397" s="13">
        <f t="shared" si="186"/>
        <v>4.175709438012726</v>
      </c>
      <c r="CL397" s="13">
        <f t="shared" si="187"/>
        <v>4.194392721583017</v>
      </c>
      <c r="CM397" s="13">
        <f t="shared" si="188"/>
        <v>4.2068921225256579</v>
      </c>
      <c r="CN397" s="13">
        <f t="shared" si="189"/>
        <v>4.2130286892334476</v>
      </c>
      <c r="CO397" s="13">
        <f t="shared" si="190"/>
        <v>4.2128024217063862</v>
      </c>
      <c r="CP397" s="13">
        <f t="shared" si="191"/>
        <v>4.2081840681234493</v>
      </c>
      <c r="CQ397" s="13">
        <f t="shared" si="192"/>
        <v>4.1981840681234495</v>
      </c>
      <c r="CR397" s="13">
        <f t="shared" si="193"/>
        <v>4.1981840681234495</v>
      </c>
      <c r="CS397" s="13">
        <f t="shared" si="194"/>
        <v>4.1881840681234479</v>
      </c>
      <c r="CT397" s="13">
        <f t="shared" si="195"/>
        <v>4.1781840681234481</v>
      </c>
      <c r="CU397" s="13">
        <f t="shared" si="196"/>
        <v>4.1781840681234481</v>
      </c>
      <c r="CV397" s="13">
        <f t="shared" si="197"/>
        <v>4.1581840681234485</v>
      </c>
      <c r="CW397" s="13">
        <f t="shared" si="198"/>
        <v>4.138184068123449</v>
      </c>
      <c r="CX397" s="13">
        <f t="shared" si="199"/>
        <v>4.1281840681234492</v>
      </c>
      <c r="CY397" s="13">
        <f t="shared" si="200"/>
        <v>4.1081840681234496</v>
      </c>
      <c r="CZ397" s="13">
        <f t="shared" si="201"/>
        <v>4.098184068123448</v>
      </c>
      <c r="DA397" s="13">
        <f t="shared" si="202"/>
        <v>4.0881840681234483</v>
      </c>
      <c r="DB397" s="13">
        <f t="shared" si="203"/>
        <v>4.0781840681234485</v>
      </c>
      <c r="DC397" s="13">
        <f t="shared" si="204"/>
        <v>4.0681840681234487</v>
      </c>
      <c r="DD397" s="13">
        <f t="shared" si="205"/>
        <v>4.0581840681234489</v>
      </c>
      <c r="DE397" s="13">
        <f t="shared" si="206"/>
        <v>4.0481840681234491</v>
      </c>
      <c r="DF397" s="13">
        <f t="shared" si="207"/>
        <v>4.0181840681234497</v>
      </c>
      <c r="DG397" s="13">
        <f t="shared" si="208"/>
        <v>3.9981840681234488</v>
      </c>
      <c r="DH397" s="13">
        <f t="shared" si="209"/>
        <v>3.9781840681234493</v>
      </c>
      <c r="DI397" s="13">
        <f t="shared" si="210"/>
        <v>3.9581840681234497</v>
      </c>
      <c r="DJ397" s="13">
        <f t="shared" si="211"/>
        <v>3.9381840681234492</v>
      </c>
      <c r="DK397" s="13">
        <f t="shared" si="212"/>
        <v>3.9281840681234486</v>
      </c>
      <c r="DL397" s="13">
        <f t="shared" si="213"/>
        <v>3.908184068123449</v>
      </c>
      <c r="DM397" s="13">
        <f t="shared" si="214"/>
        <v>3.8881840681234494</v>
      </c>
      <c r="DN397" s="13">
        <f t="shared" si="215"/>
        <v>3.8781840681234496</v>
      </c>
      <c r="DO397" s="13">
        <f t="shared" si="216"/>
        <v>3.8581840681234492</v>
      </c>
    </row>
    <row r="398" spans="1:119" s="16" customFormat="1" x14ac:dyDescent="0.2">
      <c r="A398" s="12">
        <v>49340</v>
      </c>
      <c r="B398" s="16" t="s">
        <v>73</v>
      </c>
      <c r="C398" s="43">
        <f t="shared" si="217"/>
        <v>2.4373</v>
      </c>
      <c r="D398" s="43">
        <f t="shared" si="111"/>
        <v>2.6583000000000001</v>
      </c>
      <c r="E398" s="43">
        <f t="shared" si="112"/>
        <v>2.9230999999999998</v>
      </c>
      <c r="F398" s="43">
        <f t="shared" si="113"/>
        <v>3.2069999999999999</v>
      </c>
      <c r="G398" s="43">
        <f t="shared" si="114"/>
        <v>3.7984</v>
      </c>
      <c r="H398" s="43">
        <f t="shared" si="115"/>
        <v>2.1181000000000001</v>
      </c>
      <c r="I398" s="43">
        <f t="shared" si="116"/>
        <v>2.2667000000000002</v>
      </c>
      <c r="J398" s="43">
        <f t="shared" si="117"/>
        <v>2.6128</v>
      </c>
      <c r="K398" s="43">
        <f t="shared" si="118"/>
        <v>2.3365</v>
      </c>
      <c r="L398" s="43">
        <f t="shared" si="119"/>
        <v>2.5684</v>
      </c>
      <c r="M398" s="43">
        <f t="shared" si="120"/>
        <v>2.7635999999999998</v>
      </c>
      <c r="N398" s="43">
        <f t="shared" si="121"/>
        <v>2.911</v>
      </c>
      <c r="O398" s="43">
        <f t="shared" si="122"/>
        <v>2.8563000000000001</v>
      </c>
      <c r="P398" s="43">
        <f t="shared" si="123"/>
        <v>3.5651999999999999</v>
      </c>
      <c r="Q398" s="43">
        <f t="shared" si="124"/>
        <v>3.2237</v>
      </c>
      <c r="R398" s="43">
        <f t="shared" si="125"/>
        <v>3.6739999999999999</v>
      </c>
      <c r="S398" s="43">
        <f t="shared" si="126"/>
        <v>3.7595999999999998</v>
      </c>
      <c r="T398" s="43">
        <f t="shared" si="127"/>
        <v>3.7212999999999998</v>
      </c>
      <c r="V398" s="16" t="s">
        <v>74</v>
      </c>
      <c r="W398" s="43">
        <f t="shared" si="218"/>
        <v>1.8431</v>
      </c>
      <c r="X398" s="43">
        <f t="shared" si="128"/>
        <v>3.5958999999999999</v>
      </c>
      <c r="Y398" s="43">
        <f t="shared" si="129"/>
        <v>5.2885</v>
      </c>
      <c r="Z398" s="43">
        <f t="shared" si="130"/>
        <v>7.0862999999999996</v>
      </c>
      <c r="AA398" s="43">
        <f t="shared" si="131"/>
        <v>11.5434</v>
      </c>
      <c r="AB398" s="43">
        <f t="shared" si="132"/>
        <v>1.7777000000000001</v>
      </c>
      <c r="AC398" s="43">
        <f t="shared" si="133"/>
        <v>2.7399</v>
      </c>
      <c r="AD398" s="43">
        <f t="shared" si="134"/>
        <v>4.5983999999999998</v>
      </c>
      <c r="AE398" s="43">
        <f t="shared" si="135"/>
        <v>3.6766999999999999</v>
      </c>
      <c r="AF398" s="43">
        <f t="shared" si="136"/>
        <v>5.4546000000000001</v>
      </c>
      <c r="AG398" s="43">
        <f t="shared" si="137"/>
        <v>6.5403000000000002</v>
      </c>
      <c r="AH398" s="43">
        <f t="shared" si="138"/>
        <v>7.391</v>
      </c>
      <c r="AI398" s="43">
        <f t="shared" si="139"/>
        <v>7.2257999999999996</v>
      </c>
      <c r="AJ398" s="43">
        <f t="shared" si="140"/>
        <v>14.8108</v>
      </c>
      <c r="AK398" s="43">
        <f t="shared" si="141"/>
        <v>10.223599999999999</v>
      </c>
      <c r="AL398" s="43">
        <f t="shared" si="142"/>
        <v>17.293299999999999</v>
      </c>
      <c r="AM398" s="43">
        <f t="shared" si="143"/>
        <v>21.2318</v>
      </c>
      <c r="AN398" s="43">
        <f t="shared" si="144"/>
        <v>25.031400000000001</v>
      </c>
      <c r="AP398" s="16" t="s">
        <v>75</v>
      </c>
      <c r="AR398" s="13">
        <f t="shared" si="219"/>
        <v>2.1524315111203491</v>
      </c>
      <c r="AS398" s="13">
        <f t="shared" si="145"/>
        <v>2.2860797822374037</v>
      </c>
      <c r="AT398" s="13">
        <f t="shared" si="146"/>
        <v>2.433416339372898</v>
      </c>
      <c r="AU398" s="13">
        <f t="shared" si="147"/>
        <v>2.5919742116327957</v>
      </c>
      <c r="AV398" s="13">
        <f t="shared" si="148"/>
        <v>2.6664584691903839</v>
      </c>
      <c r="AW398" s="13">
        <f t="shared" si="149"/>
        <v>2.8432517926413543</v>
      </c>
      <c r="AX398" s="13">
        <f t="shared" si="150"/>
        <v>2.978229506460496</v>
      </c>
      <c r="AY398" s="13">
        <f t="shared" si="151"/>
        <v>3.0886227847207515</v>
      </c>
      <c r="AZ398" s="13">
        <f t="shared" si="152"/>
        <v>3.1990160629810074</v>
      </c>
      <c r="BA398" s="13">
        <f t="shared" si="153"/>
        <v>3.2815000959190792</v>
      </c>
      <c r="BB398" s="13">
        <f t="shared" si="154"/>
        <v>3.3559463812347401</v>
      </c>
      <c r="BC398" s="13">
        <f t="shared" si="155"/>
        <v>3.430392666550401</v>
      </c>
      <c r="BD398" s="13">
        <f t="shared" si="156"/>
        <v>3.5048389518660619</v>
      </c>
      <c r="BE398" s="13">
        <f t="shared" si="157"/>
        <v>3.5734920281973812</v>
      </c>
      <c r="BF398" s="13">
        <f t="shared" si="158"/>
        <v>3.6173188157099694</v>
      </c>
      <c r="BG398" s="13">
        <f t="shared" si="159"/>
        <v>3.661145603222558</v>
      </c>
      <c r="BH398" s="13">
        <f t="shared" si="160"/>
        <v>3.6893595328170625</v>
      </c>
      <c r="BI398" s="13">
        <f t="shared" si="161"/>
        <v>3.711093695569379</v>
      </c>
      <c r="BJ398" s="13">
        <f t="shared" si="162"/>
        <v>3.7328278583216958</v>
      </c>
      <c r="BK398" s="13">
        <f t="shared" si="163"/>
        <v>3.7545620210740127</v>
      </c>
      <c r="BL398" s="13">
        <f t="shared" si="164"/>
        <v>3.7518565375302662</v>
      </c>
      <c r="BM398" s="13">
        <f t="shared" si="165"/>
        <v>3.7417765291083271</v>
      </c>
      <c r="BN398" s="13">
        <f t="shared" si="166"/>
        <v>3.7316965206863881</v>
      </c>
      <c r="BO398" s="13">
        <f t="shared" si="167"/>
        <v>3.7314702531593267</v>
      </c>
      <c r="BQ398" s="16" t="s">
        <v>76</v>
      </c>
      <c r="BR398" s="13">
        <f t="shared" si="220"/>
        <v>2.4470825764491106</v>
      </c>
      <c r="BS398" s="13">
        <f t="shared" si="168"/>
        <v>2.4570825764491104</v>
      </c>
      <c r="BT398" s="13">
        <f t="shared" si="169"/>
        <v>2.5831665563669555</v>
      </c>
      <c r="BU398" s="13">
        <f t="shared" si="170"/>
        <v>2.7215197093229349</v>
      </c>
      <c r="BV398" s="13">
        <f t="shared" si="171"/>
        <v>2.8779654141557365</v>
      </c>
      <c r="BW398" s="13">
        <f t="shared" si="172"/>
        <v>3.0354566859494936</v>
      </c>
      <c r="BX398" s="13">
        <f t="shared" si="173"/>
        <v>3.1933719156747133</v>
      </c>
      <c r="BY398" s="13">
        <f t="shared" si="174"/>
        <v>3.3282362702205472</v>
      </c>
      <c r="BZ398" s="13">
        <f t="shared" si="175"/>
        <v>3.4609234434946488</v>
      </c>
      <c r="CA398" s="13">
        <f t="shared" si="176"/>
        <v>3.5936106167687512</v>
      </c>
      <c r="CB398" s="13">
        <f t="shared" si="177"/>
        <v>3.7262977900428531</v>
      </c>
      <c r="CC398" s="13">
        <f t="shared" si="178"/>
        <v>3.8018411649977017</v>
      </c>
      <c r="CD398" s="13">
        <f t="shared" si="179"/>
        <v>3.8701951413636317</v>
      </c>
      <c r="CE398" s="13">
        <f t="shared" si="180"/>
        <v>3.9313597191406426</v>
      </c>
      <c r="CF398" s="13">
        <f t="shared" si="181"/>
        <v>3.989758105596303</v>
      </c>
      <c r="CG398" s="13">
        <f t="shared" si="182"/>
        <v>4.0420325924913492</v>
      </c>
      <c r="CH398" s="13">
        <f t="shared" si="183"/>
        <v>4.0881831798257808</v>
      </c>
      <c r="CI398" s="13">
        <f t="shared" si="184"/>
        <v>4.1250872960159812</v>
      </c>
      <c r="CJ398" s="13">
        <f t="shared" si="185"/>
        <v>4.1526076294903804</v>
      </c>
      <c r="CK398" s="13">
        <f t="shared" si="186"/>
        <v>4.175709438012726</v>
      </c>
      <c r="CL398" s="13">
        <f t="shared" si="187"/>
        <v>4.194392721583017</v>
      </c>
      <c r="CM398" s="13">
        <f t="shared" si="188"/>
        <v>4.2068921225256579</v>
      </c>
      <c r="CN398" s="13">
        <f t="shared" si="189"/>
        <v>4.2130286892334476</v>
      </c>
      <c r="CO398" s="13">
        <f t="shared" si="190"/>
        <v>4.2128024217063862</v>
      </c>
      <c r="CP398" s="13">
        <f t="shared" si="191"/>
        <v>4.2081840681234493</v>
      </c>
      <c r="CQ398" s="13">
        <f t="shared" si="192"/>
        <v>4.1981840681234495</v>
      </c>
      <c r="CR398" s="13">
        <f t="shared" si="193"/>
        <v>4.1981840681234495</v>
      </c>
      <c r="CS398" s="13">
        <f t="shared" si="194"/>
        <v>4.1881840681234479</v>
      </c>
      <c r="CT398" s="13">
        <f t="shared" si="195"/>
        <v>4.1781840681234481</v>
      </c>
      <c r="CU398" s="13">
        <f t="shared" si="196"/>
        <v>4.1781840681234481</v>
      </c>
      <c r="CV398" s="13">
        <f t="shared" si="197"/>
        <v>4.1581840681234485</v>
      </c>
      <c r="CW398" s="13">
        <f t="shared" si="198"/>
        <v>4.138184068123449</v>
      </c>
      <c r="CX398" s="13">
        <f t="shared" si="199"/>
        <v>4.1281840681234492</v>
      </c>
      <c r="CY398" s="13">
        <f t="shared" si="200"/>
        <v>4.1081840681234496</v>
      </c>
      <c r="CZ398" s="13">
        <f t="shared" si="201"/>
        <v>4.098184068123448</v>
      </c>
      <c r="DA398" s="13">
        <f t="shared" si="202"/>
        <v>4.0881840681234483</v>
      </c>
      <c r="DB398" s="13">
        <f t="shared" si="203"/>
        <v>4.0781840681234485</v>
      </c>
      <c r="DC398" s="13">
        <f t="shared" si="204"/>
        <v>4.0681840681234487</v>
      </c>
      <c r="DD398" s="13">
        <f t="shared" si="205"/>
        <v>4.0581840681234489</v>
      </c>
      <c r="DE398" s="13">
        <f t="shared" si="206"/>
        <v>4.0481840681234491</v>
      </c>
      <c r="DF398" s="13">
        <f t="shared" si="207"/>
        <v>4.0181840681234497</v>
      </c>
      <c r="DG398" s="13">
        <f t="shared" si="208"/>
        <v>3.9981840681234488</v>
      </c>
      <c r="DH398" s="13">
        <f t="shared" si="209"/>
        <v>3.9781840681234493</v>
      </c>
      <c r="DI398" s="13">
        <f t="shared" si="210"/>
        <v>3.9581840681234497</v>
      </c>
      <c r="DJ398" s="13">
        <f t="shared" si="211"/>
        <v>3.9381840681234492</v>
      </c>
      <c r="DK398" s="13">
        <f t="shared" si="212"/>
        <v>3.9281840681234486</v>
      </c>
      <c r="DL398" s="13">
        <f t="shared" si="213"/>
        <v>3.908184068123449</v>
      </c>
      <c r="DM398" s="13">
        <f t="shared" si="214"/>
        <v>3.8881840681234494</v>
      </c>
      <c r="DN398" s="13">
        <f t="shared" si="215"/>
        <v>3.8781840681234496</v>
      </c>
      <c r="DO398" s="13">
        <f t="shared" si="216"/>
        <v>3.8581840681234492</v>
      </c>
    </row>
    <row r="399" spans="1:119" s="16" customFormat="1" x14ac:dyDescent="0.2">
      <c r="A399" s="12">
        <v>49368</v>
      </c>
      <c r="B399" s="16" t="s">
        <v>73</v>
      </c>
      <c r="C399" s="43">
        <f t="shared" si="217"/>
        <v>2.4373</v>
      </c>
      <c r="D399" s="43">
        <f t="shared" si="111"/>
        <v>2.6583000000000001</v>
      </c>
      <c r="E399" s="43">
        <f t="shared" si="112"/>
        <v>2.9230999999999998</v>
      </c>
      <c r="F399" s="43">
        <f t="shared" si="113"/>
        <v>3.2069999999999999</v>
      </c>
      <c r="G399" s="43">
        <f t="shared" si="114"/>
        <v>3.7984</v>
      </c>
      <c r="H399" s="43">
        <f t="shared" si="115"/>
        <v>2.1181000000000001</v>
      </c>
      <c r="I399" s="43">
        <f t="shared" si="116"/>
        <v>2.2667000000000002</v>
      </c>
      <c r="J399" s="43">
        <f t="shared" si="117"/>
        <v>2.6128</v>
      </c>
      <c r="K399" s="43">
        <f t="shared" si="118"/>
        <v>2.3365</v>
      </c>
      <c r="L399" s="43">
        <f t="shared" si="119"/>
        <v>2.5684</v>
      </c>
      <c r="M399" s="43">
        <f t="shared" si="120"/>
        <v>2.7635999999999998</v>
      </c>
      <c r="N399" s="43">
        <f t="shared" si="121"/>
        <v>2.911</v>
      </c>
      <c r="O399" s="43">
        <f t="shared" si="122"/>
        <v>2.8563000000000001</v>
      </c>
      <c r="P399" s="43">
        <f t="shared" si="123"/>
        <v>3.5651999999999999</v>
      </c>
      <c r="Q399" s="43">
        <f t="shared" si="124"/>
        <v>3.2237</v>
      </c>
      <c r="R399" s="43">
        <f t="shared" si="125"/>
        <v>3.6739999999999999</v>
      </c>
      <c r="S399" s="43">
        <f t="shared" si="126"/>
        <v>3.7595999999999998</v>
      </c>
      <c r="T399" s="43">
        <f t="shared" si="127"/>
        <v>3.7212999999999998</v>
      </c>
      <c r="V399" s="16" t="s">
        <v>74</v>
      </c>
      <c r="W399" s="43">
        <f t="shared" si="218"/>
        <v>1.8431</v>
      </c>
      <c r="X399" s="43">
        <f t="shared" si="128"/>
        <v>3.5958999999999999</v>
      </c>
      <c r="Y399" s="43">
        <f t="shared" si="129"/>
        <v>5.2885</v>
      </c>
      <c r="Z399" s="43">
        <f t="shared" si="130"/>
        <v>7.0862999999999996</v>
      </c>
      <c r="AA399" s="43">
        <f t="shared" si="131"/>
        <v>11.5434</v>
      </c>
      <c r="AB399" s="43">
        <f t="shared" si="132"/>
        <v>1.7777000000000001</v>
      </c>
      <c r="AC399" s="43">
        <f t="shared" si="133"/>
        <v>2.7399</v>
      </c>
      <c r="AD399" s="43">
        <f t="shared" si="134"/>
        <v>4.5983999999999998</v>
      </c>
      <c r="AE399" s="43">
        <f t="shared" si="135"/>
        <v>3.6766999999999999</v>
      </c>
      <c r="AF399" s="43">
        <f t="shared" si="136"/>
        <v>5.4546000000000001</v>
      </c>
      <c r="AG399" s="43">
        <f t="shared" si="137"/>
        <v>6.5403000000000002</v>
      </c>
      <c r="AH399" s="43">
        <f t="shared" si="138"/>
        <v>7.391</v>
      </c>
      <c r="AI399" s="43">
        <f t="shared" si="139"/>
        <v>7.2257999999999996</v>
      </c>
      <c r="AJ399" s="43">
        <f t="shared" si="140"/>
        <v>14.8108</v>
      </c>
      <c r="AK399" s="43">
        <f t="shared" si="141"/>
        <v>10.223599999999999</v>
      </c>
      <c r="AL399" s="43">
        <f t="shared" si="142"/>
        <v>17.293299999999999</v>
      </c>
      <c r="AM399" s="43">
        <f t="shared" si="143"/>
        <v>21.2318</v>
      </c>
      <c r="AN399" s="43">
        <f t="shared" si="144"/>
        <v>25.031400000000001</v>
      </c>
      <c r="AP399" s="16" t="s">
        <v>75</v>
      </c>
      <c r="AR399" s="13">
        <f t="shared" si="219"/>
        <v>2.1524315111203491</v>
      </c>
      <c r="AS399" s="13">
        <f t="shared" si="145"/>
        <v>2.2860797822374037</v>
      </c>
      <c r="AT399" s="13">
        <f t="shared" si="146"/>
        <v>2.433416339372898</v>
      </c>
      <c r="AU399" s="13">
        <f t="shared" si="147"/>
        <v>2.5919742116327957</v>
      </c>
      <c r="AV399" s="13">
        <f t="shared" si="148"/>
        <v>2.6664584691903839</v>
      </c>
      <c r="AW399" s="13">
        <f t="shared" si="149"/>
        <v>2.8432517926413543</v>
      </c>
      <c r="AX399" s="13">
        <f t="shared" si="150"/>
        <v>2.978229506460496</v>
      </c>
      <c r="AY399" s="13">
        <f t="shared" si="151"/>
        <v>3.0886227847207515</v>
      </c>
      <c r="AZ399" s="13">
        <f t="shared" si="152"/>
        <v>3.1990160629810074</v>
      </c>
      <c r="BA399" s="13">
        <f t="shared" si="153"/>
        <v>3.2815000959190792</v>
      </c>
      <c r="BB399" s="13">
        <f t="shared" si="154"/>
        <v>3.3559463812347401</v>
      </c>
      <c r="BC399" s="13">
        <f t="shared" si="155"/>
        <v>3.430392666550401</v>
      </c>
      <c r="BD399" s="13">
        <f t="shared" si="156"/>
        <v>3.5048389518660619</v>
      </c>
      <c r="BE399" s="13">
        <f t="shared" si="157"/>
        <v>3.5734920281973812</v>
      </c>
      <c r="BF399" s="13">
        <f t="shared" si="158"/>
        <v>3.6173188157099694</v>
      </c>
      <c r="BG399" s="13">
        <f t="shared" si="159"/>
        <v>3.661145603222558</v>
      </c>
      <c r="BH399" s="13">
        <f t="shared" si="160"/>
        <v>3.6893595328170625</v>
      </c>
      <c r="BI399" s="13">
        <f t="shared" si="161"/>
        <v>3.711093695569379</v>
      </c>
      <c r="BJ399" s="13">
        <f t="shared" si="162"/>
        <v>3.7328278583216958</v>
      </c>
      <c r="BK399" s="13">
        <f t="shared" si="163"/>
        <v>3.7545620210740127</v>
      </c>
      <c r="BL399" s="13">
        <f t="shared" si="164"/>
        <v>3.7518565375302662</v>
      </c>
      <c r="BM399" s="13">
        <f t="shared" si="165"/>
        <v>3.7417765291083271</v>
      </c>
      <c r="BN399" s="13">
        <f t="shared" si="166"/>
        <v>3.7316965206863881</v>
      </c>
      <c r="BO399" s="13">
        <f t="shared" si="167"/>
        <v>3.7314702531593267</v>
      </c>
      <c r="BQ399" s="16" t="s">
        <v>76</v>
      </c>
      <c r="BR399" s="13">
        <f t="shared" si="220"/>
        <v>2.4470825764491106</v>
      </c>
      <c r="BS399" s="13">
        <f t="shared" si="168"/>
        <v>2.4570825764491104</v>
      </c>
      <c r="BT399" s="13">
        <f t="shared" si="169"/>
        <v>2.5831665563669555</v>
      </c>
      <c r="BU399" s="13">
        <f t="shared" si="170"/>
        <v>2.7215197093229349</v>
      </c>
      <c r="BV399" s="13">
        <f t="shared" si="171"/>
        <v>2.8779654141557365</v>
      </c>
      <c r="BW399" s="13">
        <f t="shared" si="172"/>
        <v>3.0354566859494936</v>
      </c>
      <c r="BX399" s="13">
        <f t="shared" si="173"/>
        <v>3.1933719156747133</v>
      </c>
      <c r="BY399" s="13">
        <f t="shared" si="174"/>
        <v>3.3282362702205472</v>
      </c>
      <c r="BZ399" s="13">
        <f t="shared" si="175"/>
        <v>3.4609234434946488</v>
      </c>
      <c r="CA399" s="13">
        <f t="shared" si="176"/>
        <v>3.5936106167687512</v>
      </c>
      <c r="CB399" s="13">
        <f t="shared" si="177"/>
        <v>3.7262977900428531</v>
      </c>
      <c r="CC399" s="13">
        <f t="shared" si="178"/>
        <v>3.8018411649977017</v>
      </c>
      <c r="CD399" s="13">
        <f t="shared" si="179"/>
        <v>3.8701951413636317</v>
      </c>
      <c r="CE399" s="13">
        <f t="shared" si="180"/>
        <v>3.9313597191406426</v>
      </c>
      <c r="CF399" s="13">
        <f t="shared" si="181"/>
        <v>3.989758105596303</v>
      </c>
      <c r="CG399" s="13">
        <f t="shared" si="182"/>
        <v>4.0420325924913492</v>
      </c>
      <c r="CH399" s="13">
        <f t="shared" si="183"/>
        <v>4.0881831798257808</v>
      </c>
      <c r="CI399" s="13">
        <f t="shared" si="184"/>
        <v>4.1250872960159812</v>
      </c>
      <c r="CJ399" s="13">
        <f t="shared" si="185"/>
        <v>4.1526076294903804</v>
      </c>
      <c r="CK399" s="13">
        <f t="shared" si="186"/>
        <v>4.175709438012726</v>
      </c>
      <c r="CL399" s="13">
        <f t="shared" si="187"/>
        <v>4.194392721583017</v>
      </c>
      <c r="CM399" s="13">
        <f t="shared" si="188"/>
        <v>4.2068921225256579</v>
      </c>
      <c r="CN399" s="13">
        <f t="shared" si="189"/>
        <v>4.2130286892334476</v>
      </c>
      <c r="CO399" s="13">
        <f t="shared" si="190"/>
        <v>4.2128024217063862</v>
      </c>
      <c r="CP399" s="13">
        <f t="shared" si="191"/>
        <v>4.2081840681234493</v>
      </c>
      <c r="CQ399" s="13">
        <f t="shared" si="192"/>
        <v>4.1981840681234495</v>
      </c>
      <c r="CR399" s="13">
        <f t="shared" si="193"/>
        <v>4.1981840681234495</v>
      </c>
      <c r="CS399" s="13">
        <f t="shared" si="194"/>
        <v>4.1881840681234479</v>
      </c>
      <c r="CT399" s="13">
        <f t="shared" si="195"/>
        <v>4.1781840681234481</v>
      </c>
      <c r="CU399" s="13">
        <f t="shared" si="196"/>
        <v>4.1781840681234481</v>
      </c>
      <c r="CV399" s="13">
        <f t="shared" si="197"/>
        <v>4.1581840681234485</v>
      </c>
      <c r="CW399" s="13">
        <f t="shared" si="198"/>
        <v>4.138184068123449</v>
      </c>
      <c r="CX399" s="13">
        <f t="shared" si="199"/>
        <v>4.1281840681234492</v>
      </c>
      <c r="CY399" s="13">
        <f t="shared" si="200"/>
        <v>4.1081840681234496</v>
      </c>
      <c r="CZ399" s="13">
        <f t="shared" si="201"/>
        <v>4.098184068123448</v>
      </c>
      <c r="DA399" s="13">
        <f t="shared" si="202"/>
        <v>4.0881840681234483</v>
      </c>
      <c r="DB399" s="13">
        <f t="shared" si="203"/>
        <v>4.0781840681234485</v>
      </c>
      <c r="DC399" s="13">
        <f t="shared" si="204"/>
        <v>4.0681840681234487</v>
      </c>
      <c r="DD399" s="13">
        <f t="shared" si="205"/>
        <v>4.0581840681234489</v>
      </c>
      <c r="DE399" s="13">
        <f t="shared" si="206"/>
        <v>4.0481840681234491</v>
      </c>
      <c r="DF399" s="13">
        <f t="shared" si="207"/>
        <v>4.0181840681234497</v>
      </c>
      <c r="DG399" s="13">
        <f t="shared" si="208"/>
        <v>3.9981840681234488</v>
      </c>
      <c r="DH399" s="13">
        <f t="shared" si="209"/>
        <v>3.9781840681234493</v>
      </c>
      <c r="DI399" s="13">
        <f t="shared" si="210"/>
        <v>3.9581840681234497</v>
      </c>
      <c r="DJ399" s="13">
        <f t="shared" si="211"/>
        <v>3.9381840681234492</v>
      </c>
      <c r="DK399" s="13">
        <f t="shared" si="212"/>
        <v>3.9281840681234486</v>
      </c>
      <c r="DL399" s="13">
        <f t="shared" si="213"/>
        <v>3.908184068123449</v>
      </c>
      <c r="DM399" s="13">
        <f t="shared" si="214"/>
        <v>3.8881840681234494</v>
      </c>
      <c r="DN399" s="13">
        <f t="shared" si="215"/>
        <v>3.8781840681234496</v>
      </c>
      <c r="DO399" s="13">
        <f t="shared" si="216"/>
        <v>3.8581840681234492</v>
      </c>
    </row>
    <row r="400" spans="1:119" s="16" customFormat="1" x14ac:dyDescent="0.2">
      <c r="A400" s="12">
        <v>49399</v>
      </c>
      <c r="B400" s="16" t="s">
        <v>73</v>
      </c>
      <c r="C400" s="43">
        <f t="shared" si="217"/>
        <v>2.4373</v>
      </c>
      <c r="D400" s="43">
        <f t="shared" si="111"/>
        <v>2.6583000000000001</v>
      </c>
      <c r="E400" s="43">
        <f t="shared" si="112"/>
        <v>2.9230999999999998</v>
      </c>
      <c r="F400" s="43">
        <f t="shared" si="113"/>
        <v>3.2069999999999999</v>
      </c>
      <c r="G400" s="43">
        <f t="shared" si="114"/>
        <v>3.7984</v>
      </c>
      <c r="H400" s="43">
        <f t="shared" si="115"/>
        <v>2.1181000000000001</v>
      </c>
      <c r="I400" s="43">
        <f t="shared" si="116"/>
        <v>2.2667000000000002</v>
      </c>
      <c r="J400" s="43">
        <f t="shared" si="117"/>
        <v>2.6128</v>
      </c>
      <c r="K400" s="43">
        <f t="shared" si="118"/>
        <v>2.3365</v>
      </c>
      <c r="L400" s="43">
        <f t="shared" si="119"/>
        <v>2.5684</v>
      </c>
      <c r="M400" s="43">
        <f t="shared" si="120"/>
        <v>2.7635999999999998</v>
      </c>
      <c r="N400" s="43">
        <f t="shared" si="121"/>
        <v>2.911</v>
      </c>
      <c r="O400" s="43">
        <f t="shared" si="122"/>
        <v>2.8563000000000001</v>
      </c>
      <c r="P400" s="43">
        <f t="shared" si="123"/>
        <v>3.5651999999999999</v>
      </c>
      <c r="Q400" s="43">
        <f t="shared" si="124"/>
        <v>3.2237</v>
      </c>
      <c r="R400" s="43">
        <f t="shared" si="125"/>
        <v>3.6739999999999999</v>
      </c>
      <c r="S400" s="43">
        <f t="shared" si="126"/>
        <v>3.7595999999999998</v>
      </c>
      <c r="T400" s="43">
        <f t="shared" si="127"/>
        <v>3.7212999999999998</v>
      </c>
      <c r="V400" s="16" t="s">
        <v>74</v>
      </c>
      <c r="W400" s="43">
        <f t="shared" si="218"/>
        <v>1.8431</v>
      </c>
      <c r="X400" s="43">
        <f t="shared" si="128"/>
        <v>3.5958999999999999</v>
      </c>
      <c r="Y400" s="43">
        <f t="shared" si="129"/>
        <v>5.2885</v>
      </c>
      <c r="Z400" s="43">
        <f t="shared" si="130"/>
        <v>7.0862999999999996</v>
      </c>
      <c r="AA400" s="43">
        <f t="shared" si="131"/>
        <v>11.5434</v>
      </c>
      <c r="AB400" s="43">
        <f t="shared" si="132"/>
        <v>1.7777000000000001</v>
      </c>
      <c r="AC400" s="43">
        <f t="shared" si="133"/>
        <v>2.7399</v>
      </c>
      <c r="AD400" s="43">
        <f t="shared" si="134"/>
        <v>4.5983999999999998</v>
      </c>
      <c r="AE400" s="43">
        <f t="shared" si="135"/>
        <v>3.6766999999999999</v>
      </c>
      <c r="AF400" s="43">
        <f t="shared" si="136"/>
        <v>5.4546000000000001</v>
      </c>
      <c r="AG400" s="43">
        <f t="shared" si="137"/>
        <v>6.5403000000000002</v>
      </c>
      <c r="AH400" s="43">
        <f t="shared" si="138"/>
        <v>7.391</v>
      </c>
      <c r="AI400" s="43">
        <f t="shared" si="139"/>
        <v>7.2257999999999996</v>
      </c>
      <c r="AJ400" s="43">
        <f t="shared" si="140"/>
        <v>14.8108</v>
      </c>
      <c r="AK400" s="43">
        <f t="shared" si="141"/>
        <v>10.223599999999999</v>
      </c>
      <c r="AL400" s="43">
        <f t="shared" si="142"/>
        <v>17.293299999999999</v>
      </c>
      <c r="AM400" s="43">
        <f t="shared" si="143"/>
        <v>21.2318</v>
      </c>
      <c r="AN400" s="43">
        <f t="shared" si="144"/>
        <v>25.031400000000001</v>
      </c>
      <c r="AP400" s="16" t="s">
        <v>75</v>
      </c>
      <c r="AR400" s="13">
        <f t="shared" si="219"/>
        <v>2.1524315111203491</v>
      </c>
      <c r="AS400" s="13">
        <f t="shared" si="145"/>
        <v>2.2860797822374037</v>
      </c>
      <c r="AT400" s="13">
        <f t="shared" si="146"/>
        <v>2.433416339372898</v>
      </c>
      <c r="AU400" s="13">
        <f t="shared" si="147"/>
        <v>2.5919742116327957</v>
      </c>
      <c r="AV400" s="13">
        <f t="shared" si="148"/>
        <v>2.6664584691903839</v>
      </c>
      <c r="AW400" s="13">
        <f t="shared" si="149"/>
        <v>2.8432517926413543</v>
      </c>
      <c r="AX400" s="13">
        <f t="shared" si="150"/>
        <v>2.978229506460496</v>
      </c>
      <c r="AY400" s="13">
        <f t="shared" si="151"/>
        <v>3.0886227847207515</v>
      </c>
      <c r="AZ400" s="13">
        <f t="shared" si="152"/>
        <v>3.1990160629810074</v>
      </c>
      <c r="BA400" s="13">
        <f t="shared" si="153"/>
        <v>3.2815000959190792</v>
      </c>
      <c r="BB400" s="13">
        <f t="shared" si="154"/>
        <v>3.3559463812347401</v>
      </c>
      <c r="BC400" s="13">
        <f t="shared" si="155"/>
        <v>3.430392666550401</v>
      </c>
      <c r="BD400" s="13">
        <f t="shared" si="156"/>
        <v>3.5048389518660619</v>
      </c>
      <c r="BE400" s="13">
        <f t="shared" si="157"/>
        <v>3.5734920281973812</v>
      </c>
      <c r="BF400" s="13">
        <f t="shared" si="158"/>
        <v>3.6173188157099694</v>
      </c>
      <c r="BG400" s="13">
        <f t="shared" si="159"/>
        <v>3.661145603222558</v>
      </c>
      <c r="BH400" s="13">
        <f t="shared" si="160"/>
        <v>3.6893595328170625</v>
      </c>
      <c r="BI400" s="13">
        <f t="shared" si="161"/>
        <v>3.711093695569379</v>
      </c>
      <c r="BJ400" s="13">
        <f t="shared" si="162"/>
        <v>3.7328278583216958</v>
      </c>
      <c r="BK400" s="13">
        <f t="shared" si="163"/>
        <v>3.7545620210740127</v>
      </c>
      <c r="BL400" s="13">
        <f t="shared" si="164"/>
        <v>3.7518565375302662</v>
      </c>
      <c r="BM400" s="13">
        <f t="shared" si="165"/>
        <v>3.7417765291083271</v>
      </c>
      <c r="BN400" s="13">
        <f t="shared" si="166"/>
        <v>3.7316965206863881</v>
      </c>
      <c r="BO400" s="13">
        <f t="shared" si="167"/>
        <v>3.7314702531593267</v>
      </c>
      <c r="BQ400" s="16" t="s">
        <v>76</v>
      </c>
      <c r="BR400" s="13">
        <f t="shared" si="220"/>
        <v>2.4470825764491106</v>
      </c>
      <c r="BS400" s="13">
        <f t="shared" si="168"/>
        <v>2.4570825764491104</v>
      </c>
      <c r="BT400" s="13">
        <f t="shared" si="169"/>
        <v>2.5831665563669555</v>
      </c>
      <c r="BU400" s="13">
        <f t="shared" si="170"/>
        <v>2.7215197093229349</v>
      </c>
      <c r="BV400" s="13">
        <f t="shared" si="171"/>
        <v>2.8779654141557365</v>
      </c>
      <c r="BW400" s="13">
        <f t="shared" si="172"/>
        <v>3.0354566859494936</v>
      </c>
      <c r="BX400" s="13">
        <f t="shared" si="173"/>
        <v>3.1933719156747133</v>
      </c>
      <c r="BY400" s="13">
        <f t="shared" si="174"/>
        <v>3.3282362702205472</v>
      </c>
      <c r="BZ400" s="13">
        <f t="shared" si="175"/>
        <v>3.4609234434946488</v>
      </c>
      <c r="CA400" s="13">
        <f t="shared" si="176"/>
        <v>3.5936106167687512</v>
      </c>
      <c r="CB400" s="13">
        <f t="shared" si="177"/>
        <v>3.7262977900428531</v>
      </c>
      <c r="CC400" s="13">
        <f t="shared" si="178"/>
        <v>3.8018411649977017</v>
      </c>
      <c r="CD400" s="13">
        <f t="shared" si="179"/>
        <v>3.8701951413636317</v>
      </c>
      <c r="CE400" s="13">
        <f t="shared" si="180"/>
        <v>3.9313597191406426</v>
      </c>
      <c r="CF400" s="13">
        <f t="shared" si="181"/>
        <v>3.989758105596303</v>
      </c>
      <c r="CG400" s="13">
        <f t="shared" si="182"/>
        <v>4.0420325924913492</v>
      </c>
      <c r="CH400" s="13">
        <f t="shared" si="183"/>
        <v>4.0881831798257808</v>
      </c>
      <c r="CI400" s="13">
        <f t="shared" si="184"/>
        <v>4.1250872960159812</v>
      </c>
      <c r="CJ400" s="13">
        <f t="shared" si="185"/>
        <v>4.1526076294903804</v>
      </c>
      <c r="CK400" s="13">
        <f t="shared" si="186"/>
        <v>4.175709438012726</v>
      </c>
      <c r="CL400" s="13">
        <f t="shared" si="187"/>
        <v>4.194392721583017</v>
      </c>
      <c r="CM400" s="13">
        <f t="shared" si="188"/>
        <v>4.2068921225256579</v>
      </c>
      <c r="CN400" s="13">
        <f t="shared" si="189"/>
        <v>4.2130286892334476</v>
      </c>
      <c r="CO400" s="13">
        <f t="shared" si="190"/>
        <v>4.2128024217063862</v>
      </c>
      <c r="CP400" s="13">
        <f t="shared" si="191"/>
        <v>4.2081840681234493</v>
      </c>
      <c r="CQ400" s="13">
        <f t="shared" si="192"/>
        <v>4.1981840681234495</v>
      </c>
      <c r="CR400" s="13">
        <f t="shared" si="193"/>
        <v>4.1981840681234495</v>
      </c>
      <c r="CS400" s="13">
        <f t="shared" si="194"/>
        <v>4.1881840681234479</v>
      </c>
      <c r="CT400" s="13">
        <f t="shared" si="195"/>
        <v>4.1781840681234481</v>
      </c>
      <c r="CU400" s="13">
        <f t="shared" si="196"/>
        <v>4.1781840681234481</v>
      </c>
      <c r="CV400" s="13">
        <f t="shared" si="197"/>
        <v>4.1581840681234485</v>
      </c>
      <c r="CW400" s="13">
        <f t="shared" si="198"/>
        <v>4.138184068123449</v>
      </c>
      <c r="CX400" s="13">
        <f t="shared" si="199"/>
        <v>4.1281840681234492</v>
      </c>
      <c r="CY400" s="13">
        <f t="shared" si="200"/>
        <v>4.1081840681234496</v>
      </c>
      <c r="CZ400" s="13">
        <f t="shared" si="201"/>
        <v>4.098184068123448</v>
      </c>
      <c r="DA400" s="13">
        <f t="shared" si="202"/>
        <v>4.0881840681234483</v>
      </c>
      <c r="DB400" s="13">
        <f t="shared" si="203"/>
        <v>4.0781840681234485</v>
      </c>
      <c r="DC400" s="13">
        <f t="shared" si="204"/>
        <v>4.0681840681234487</v>
      </c>
      <c r="DD400" s="13">
        <f t="shared" si="205"/>
        <v>4.0581840681234489</v>
      </c>
      <c r="DE400" s="13">
        <f t="shared" si="206"/>
        <v>4.0481840681234491</v>
      </c>
      <c r="DF400" s="13">
        <f t="shared" si="207"/>
        <v>4.0181840681234497</v>
      </c>
      <c r="DG400" s="13">
        <f t="shared" si="208"/>
        <v>3.9981840681234488</v>
      </c>
      <c r="DH400" s="13">
        <f t="shared" si="209"/>
        <v>3.9781840681234493</v>
      </c>
      <c r="DI400" s="13">
        <f t="shared" si="210"/>
        <v>3.9581840681234497</v>
      </c>
      <c r="DJ400" s="13">
        <f t="shared" si="211"/>
        <v>3.9381840681234492</v>
      </c>
      <c r="DK400" s="13">
        <f t="shared" si="212"/>
        <v>3.9281840681234486</v>
      </c>
      <c r="DL400" s="13">
        <f t="shared" si="213"/>
        <v>3.908184068123449</v>
      </c>
      <c r="DM400" s="13">
        <f t="shared" si="214"/>
        <v>3.8881840681234494</v>
      </c>
      <c r="DN400" s="13">
        <f t="shared" si="215"/>
        <v>3.8781840681234496</v>
      </c>
      <c r="DO400" s="13">
        <f t="shared" si="216"/>
        <v>3.8581840681234492</v>
      </c>
    </row>
    <row r="401" spans="1:119" s="16" customFormat="1" x14ac:dyDescent="0.2">
      <c r="A401" s="12">
        <v>49429</v>
      </c>
      <c r="B401" s="16" t="s">
        <v>73</v>
      </c>
      <c r="C401" s="43">
        <f t="shared" si="217"/>
        <v>2.4373</v>
      </c>
      <c r="D401" s="43">
        <f t="shared" si="111"/>
        <v>2.6583000000000001</v>
      </c>
      <c r="E401" s="43">
        <f t="shared" si="112"/>
        <v>2.9230999999999998</v>
      </c>
      <c r="F401" s="43">
        <f t="shared" si="113"/>
        <v>3.2069999999999999</v>
      </c>
      <c r="G401" s="43">
        <f t="shared" si="114"/>
        <v>3.7984</v>
      </c>
      <c r="H401" s="43">
        <f t="shared" si="115"/>
        <v>2.1181000000000001</v>
      </c>
      <c r="I401" s="43">
        <f t="shared" si="116"/>
        <v>2.2667000000000002</v>
      </c>
      <c r="J401" s="43">
        <f t="shared" si="117"/>
        <v>2.6128</v>
      </c>
      <c r="K401" s="43">
        <f t="shared" si="118"/>
        <v>2.3365</v>
      </c>
      <c r="L401" s="43">
        <f t="shared" si="119"/>
        <v>2.5684</v>
      </c>
      <c r="M401" s="43">
        <f t="shared" si="120"/>
        <v>2.7635999999999998</v>
      </c>
      <c r="N401" s="43">
        <f t="shared" si="121"/>
        <v>2.911</v>
      </c>
      <c r="O401" s="43">
        <f t="shared" si="122"/>
        <v>2.8563000000000001</v>
      </c>
      <c r="P401" s="43">
        <f t="shared" si="123"/>
        <v>3.5651999999999999</v>
      </c>
      <c r="Q401" s="43">
        <f t="shared" si="124"/>
        <v>3.2237</v>
      </c>
      <c r="R401" s="43">
        <f t="shared" si="125"/>
        <v>3.6739999999999999</v>
      </c>
      <c r="S401" s="43">
        <f t="shared" si="126"/>
        <v>3.7595999999999998</v>
      </c>
      <c r="T401" s="43">
        <f t="shared" si="127"/>
        <v>3.7212999999999998</v>
      </c>
      <c r="V401" s="16" t="s">
        <v>74</v>
      </c>
      <c r="W401" s="43">
        <f t="shared" si="218"/>
        <v>1.8431</v>
      </c>
      <c r="X401" s="43">
        <f t="shared" si="128"/>
        <v>3.5958999999999999</v>
      </c>
      <c r="Y401" s="43">
        <f t="shared" si="129"/>
        <v>5.2885</v>
      </c>
      <c r="Z401" s="43">
        <f t="shared" si="130"/>
        <v>7.0862999999999996</v>
      </c>
      <c r="AA401" s="43">
        <f t="shared" si="131"/>
        <v>11.5434</v>
      </c>
      <c r="AB401" s="43">
        <f t="shared" si="132"/>
        <v>1.7777000000000001</v>
      </c>
      <c r="AC401" s="43">
        <f t="shared" si="133"/>
        <v>2.7399</v>
      </c>
      <c r="AD401" s="43">
        <f t="shared" si="134"/>
        <v>4.5983999999999998</v>
      </c>
      <c r="AE401" s="43">
        <f t="shared" si="135"/>
        <v>3.6766999999999999</v>
      </c>
      <c r="AF401" s="43">
        <f t="shared" si="136"/>
        <v>5.4546000000000001</v>
      </c>
      <c r="AG401" s="43">
        <f t="shared" si="137"/>
        <v>6.5403000000000002</v>
      </c>
      <c r="AH401" s="43">
        <f t="shared" si="138"/>
        <v>7.391</v>
      </c>
      <c r="AI401" s="43">
        <f t="shared" si="139"/>
        <v>7.2257999999999996</v>
      </c>
      <c r="AJ401" s="43">
        <f t="shared" si="140"/>
        <v>14.8108</v>
      </c>
      <c r="AK401" s="43">
        <f t="shared" si="141"/>
        <v>10.223599999999999</v>
      </c>
      <c r="AL401" s="43">
        <f t="shared" si="142"/>
        <v>17.293299999999999</v>
      </c>
      <c r="AM401" s="43">
        <f t="shared" si="143"/>
        <v>21.2318</v>
      </c>
      <c r="AN401" s="43">
        <f t="shared" si="144"/>
        <v>25.031400000000001</v>
      </c>
      <c r="AP401" s="16" t="s">
        <v>75</v>
      </c>
      <c r="AR401" s="13">
        <f t="shared" si="219"/>
        <v>2.1524315111203491</v>
      </c>
      <c r="AS401" s="13">
        <f t="shared" si="145"/>
        <v>2.2860797822374037</v>
      </c>
      <c r="AT401" s="13">
        <f t="shared" si="146"/>
        <v>2.433416339372898</v>
      </c>
      <c r="AU401" s="13">
        <f t="shared" si="147"/>
        <v>2.5919742116327957</v>
      </c>
      <c r="AV401" s="13">
        <f t="shared" si="148"/>
        <v>2.6664584691903839</v>
      </c>
      <c r="AW401" s="13">
        <f t="shared" si="149"/>
        <v>2.8432517926413543</v>
      </c>
      <c r="AX401" s="13">
        <f t="shared" si="150"/>
        <v>2.978229506460496</v>
      </c>
      <c r="AY401" s="13">
        <f t="shared" si="151"/>
        <v>3.0886227847207515</v>
      </c>
      <c r="AZ401" s="13">
        <f t="shared" si="152"/>
        <v>3.1990160629810074</v>
      </c>
      <c r="BA401" s="13">
        <f t="shared" si="153"/>
        <v>3.2815000959190792</v>
      </c>
      <c r="BB401" s="13">
        <f t="shared" si="154"/>
        <v>3.3559463812347401</v>
      </c>
      <c r="BC401" s="13">
        <f t="shared" si="155"/>
        <v>3.430392666550401</v>
      </c>
      <c r="BD401" s="13">
        <f t="shared" si="156"/>
        <v>3.5048389518660619</v>
      </c>
      <c r="BE401" s="13">
        <f t="shared" si="157"/>
        <v>3.5734920281973812</v>
      </c>
      <c r="BF401" s="13">
        <f t="shared" si="158"/>
        <v>3.6173188157099694</v>
      </c>
      <c r="BG401" s="13">
        <f t="shared" si="159"/>
        <v>3.661145603222558</v>
      </c>
      <c r="BH401" s="13">
        <f t="shared" si="160"/>
        <v>3.6893595328170625</v>
      </c>
      <c r="BI401" s="13">
        <f t="shared" si="161"/>
        <v>3.711093695569379</v>
      </c>
      <c r="BJ401" s="13">
        <f t="shared" si="162"/>
        <v>3.7328278583216958</v>
      </c>
      <c r="BK401" s="13">
        <f t="shared" si="163"/>
        <v>3.7545620210740127</v>
      </c>
      <c r="BL401" s="13">
        <f t="shared" si="164"/>
        <v>3.7518565375302662</v>
      </c>
      <c r="BM401" s="13">
        <f t="shared" si="165"/>
        <v>3.7417765291083271</v>
      </c>
      <c r="BN401" s="13">
        <f t="shared" si="166"/>
        <v>3.7316965206863881</v>
      </c>
      <c r="BO401" s="13">
        <f t="shared" si="167"/>
        <v>3.7314702531593267</v>
      </c>
      <c r="BQ401" s="16" t="s">
        <v>76</v>
      </c>
      <c r="BR401" s="13">
        <f t="shared" si="220"/>
        <v>2.4470825764491106</v>
      </c>
      <c r="BS401" s="13">
        <f t="shared" si="168"/>
        <v>2.4570825764491104</v>
      </c>
      <c r="BT401" s="13">
        <f t="shared" si="169"/>
        <v>2.5831665563669555</v>
      </c>
      <c r="BU401" s="13">
        <f t="shared" si="170"/>
        <v>2.7215197093229349</v>
      </c>
      <c r="BV401" s="13">
        <f t="shared" si="171"/>
        <v>2.8779654141557365</v>
      </c>
      <c r="BW401" s="13">
        <f t="shared" si="172"/>
        <v>3.0354566859494936</v>
      </c>
      <c r="BX401" s="13">
        <f t="shared" si="173"/>
        <v>3.1933719156747133</v>
      </c>
      <c r="BY401" s="13">
        <f t="shared" si="174"/>
        <v>3.3282362702205472</v>
      </c>
      <c r="BZ401" s="13">
        <f t="shared" si="175"/>
        <v>3.4609234434946488</v>
      </c>
      <c r="CA401" s="13">
        <f t="shared" si="176"/>
        <v>3.5936106167687512</v>
      </c>
      <c r="CB401" s="13">
        <f t="shared" si="177"/>
        <v>3.7262977900428531</v>
      </c>
      <c r="CC401" s="13">
        <f t="shared" si="178"/>
        <v>3.8018411649977017</v>
      </c>
      <c r="CD401" s="13">
        <f t="shared" si="179"/>
        <v>3.8701951413636317</v>
      </c>
      <c r="CE401" s="13">
        <f t="shared" si="180"/>
        <v>3.9313597191406426</v>
      </c>
      <c r="CF401" s="13">
        <f t="shared" si="181"/>
        <v>3.989758105596303</v>
      </c>
      <c r="CG401" s="13">
        <f t="shared" si="182"/>
        <v>4.0420325924913492</v>
      </c>
      <c r="CH401" s="13">
        <f t="shared" si="183"/>
        <v>4.0881831798257808</v>
      </c>
      <c r="CI401" s="13">
        <f t="shared" si="184"/>
        <v>4.1250872960159812</v>
      </c>
      <c r="CJ401" s="13">
        <f t="shared" si="185"/>
        <v>4.1526076294903804</v>
      </c>
      <c r="CK401" s="13">
        <f t="shared" si="186"/>
        <v>4.175709438012726</v>
      </c>
      <c r="CL401" s="13">
        <f t="shared" si="187"/>
        <v>4.194392721583017</v>
      </c>
      <c r="CM401" s="13">
        <f t="shared" si="188"/>
        <v>4.2068921225256579</v>
      </c>
      <c r="CN401" s="13">
        <f t="shared" si="189"/>
        <v>4.2130286892334476</v>
      </c>
      <c r="CO401" s="13">
        <f t="shared" si="190"/>
        <v>4.2128024217063862</v>
      </c>
      <c r="CP401" s="13">
        <f t="shared" si="191"/>
        <v>4.2081840681234493</v>
      </c>
      <c r="CQ401" s="13">
        <f t="shared" si="192"/>
        <v>4.1981840681234495</v>
      </c>
      <c r="CR401" s="13">
        <f t="shared" si="193"/>
        <v>4.1981840681234495</v>
      </c>
      <c r="CS401" s="13">
        <f t="shared" si="194"/>
        <v>4.1881840681234479</v>
      </c>
      <c r="CT401" s="13">
        <f t="shared" si="195"/>
        <v>4.1781840681234481</v>
      </c>
      <c r="CU401" s="13">
        <f t="shared" si="196"/>
        <v>4.1781840681234481</v>
      </c>
      <c r="CV401" s="13">
        <f t="shared" si="197"/>
        <v>4.1581840681234485</v>
      </c>
      <c r="CW401" s="13">
        <f t="shared" si="198"/>
        <v>4.138184068123449</v>
      </c>
      <c r="CX401" s="13">
        <f t="shared" si="199"/>
        <v>4.1281840681234492</v>
      </c>
      <c r="CY401" s="13">
        <f t="shared" si="200"/>
        <v>4.1081840681234496</v>
      </c>
      <c r="CZ401" s="13">
        <f t="shared" si="201"/>
        <v>4.098184068123448</v>
      </c>
      <c r="DA401" s="13">
        <f t="shared" si="202"/>
        <v>4.0881840681234483</v>
      </c>
      <c r="DB401" s="13">
        <f t="shared" si="203"/>
        <v>4.0781840681234485</v>
      </c>
      <c r="DC401" s="13">
        <f t="shared" si="204"/>
        <v>4.0681840681234487</v>
      </c>
      <c r="DD401" s="13">
        <f t="shared" si="205"/>
        <v>4.0581840681234489</v>
      </c>
      <c r="DE401" s="13">
        <f t="shared" si="206"/>
        <v>4.0481840681234491</v>
      </c>
      <c r="DF401" s="13">
        <f t="shared" si="207"/>
        <v>4.0181840681234497</v>
      </c>
      <c r="DG401" s="13">
        <f t="shared" si="208"/>
        <v>3.9981840681234488</v>
      </c>
      <c r="DH401" s="13">
        <f t="shared" si="209"/>
        <v>3.9781840681234493</v>
      </c>
      <c r="DI401" s="13">
        <f t="shared" si="210"/>
        <v>3.9581840681234497</v>
      </c>
      <c r="DJ401" s="13">
        <f t="shared" si="211"/>
        <v>3.9381840681234492</v>
      </c>
      <c r="DK401" s="13">
        <f t="shared" si="212"/>
        <v>3.9281840681234486</v>
      </c>
      <c r="DL401" s="13">
        <f t="shared" si="213"/>
        <v>3.908184068123449</v>
      </c>
      <c r="DM401" s="13">
        <f t="shared" si="214"/>
        <v>3.8881840681234494</v>
      </c>
      <c r="DN401" s="13">
        <f t="shared" si="215"/>
        <v>3.8781840681234496</v>
      </c>
      <c r="DO401" s="13">
        <f t="shared" si="216"/>
        <v>3.8581840681234492</v>
      </c>
    </row>
    <row r="402" spans="1:119" s="16" customFormat="1" x14ac:dyDescent="0.2">
      <c r="A402" s="12">
        <v>49460</v>
      </c>
      <c r="B402" s="16" t="s">
        <v>73</v>
      </c>
      <c r="C402" s="43">
        <f t="shared" si="217"/>
        <v>2.4373</v>
      </c>
      <c r="D402" s="43">
        <f t="shared" si="111"/>
        <v>2.6583000000000001</v>
      </c>
      <c r="E402" s="43">
        <f t="shared" si="112"/>
        <v>2.9230999999999998</v>
      </c>
      <c r="F402" s="43">
        <f t="shared" si="113"/>
        <v>3.2069999999999999</v>
      </c>
      <c r="G402" s="43">
        <f t="shared" si="114"/>
        <v>3.7984</v>
      </c>
      <c r="H402" s="43">
        <f t="shared" si="115"/>
        <v>2.1181000000000001</v>
      </c>
      <c r="I402" s="43">
        <f t="shared" si="116"/>
        <v>2.2667000000000002</v>
      </c>
      <c r="J402" s="43">
        <f t="shared" si="117"/>
        <v>2.6128</v>
      </c>
      <c r="K402" s="43">
        <f t="shared" si="118"/>
        <v>2.3365</v>
      </c>
      <c r="L402" s="43">
        <f t="shared" si="119"/>
        <v>2.5684</v>
      </c>
      <c r="M402" s="43">
        <f t="shared" si="120"/>
        <v>2.7635999999999998</v>
      </c>
      <c r="N402" s="43">
        <f t="shared" si="121"/>
        <v>2.911</v>
      </c>
      <c r="O402" s="43">
        <f t="shared" si="122"/>
        <v>2.8563000000000001</v>
      </c>
      <c r="P402" s="43">
        <f t="shared" si="123"/>
        <v>3.5651999999999999</v>
      </c>
      <c r="Q402" s="43">
        <f t="shared" si="124"/>
        <v>3.2237</v>
      </c>
      <c r="R402" s="43">
        <f t="shared" si="125"/>
        <v>3.6739999999999999</v>
      </c>
      <c r="S402" s="43">
        <f t="shared" si="126"/>
        <v>3.7595999999999998</v>
      </c>
      <c r="T402" s="43">
        <f t="shared" si="127"/>
        <v>3.7212999999999998</v>
      </c>
      <c r="V402" s="16" t="s">
        <v>74</v>
      </c>
      <c r="W402" s="43">
        <f t="shared" si="218"/>
        <v>1.8431</v>
      </c>
      <c r="X402" s="43">
        <f t="shared" si="128"/>
        <v>3.5958999999999999</v>
      </c>
      <c r="Y402" s="43">
        <f t="shared" si="129"/>
        <v>5.2885</v>
      </c>
      <c r="Z402" s="43">
        <f t="shared" si="130"/>
        <v>7.0862999999999996</v>
      </c>
      <c r="AA402" s="43">
        <f t="shared" si="131"/>
        <v>11.5434</v>
      </c>
      <c r="AB402" s="43">
        <f t="shared" si="132"/>
        <v>1.7777000000000001</v>
      </c>
      <c r="AC402" s="43">
        <f t="shared" si="133"/>
        <v>2.7399</v>
      </c>
      <c r="AD402" s="43">
        <f t="shared" si="134"/>
        <v>4.5983999999999998</v>
      </c>
      <c r="AE402" s="43">
        <f t="shared" si="135"/>
        <v>3.6766999999999999</v>
      </c>
      <c r="AF402" s="43">
        <f t="shared" si="136"/>
        <v>5.4546000000000001</v>
      </c>
      <c r="AG402" s="43">
        <f t="shared" si="137"/>
        <v>6.5403000000000002</v>
      </c>
      <c r="AH402" s="43">
        <f t="shared" si="138"/>
        <v>7.391</v>
      </c>
      <c r="AI402" s="43">
        <f t="shared" si="139"/>
        <v>7.2257999999999996</v>
      </c>
      <c r="AJ402" s="43">
        <f t="shared" si="140"/>
        <v>14.8108</v>
      </c>
      <c r="AK402" s="43">
        <f t="shared" si="141"/>
        <v>10.223599999999999</v>
      </c>
      <c r="AL402" s="43">
        <f t="shared" si="142"/>
        <v>17.293299999999999</v>
      </c>
      <c r="AM402" s="43">
        <f t="shared" si="143"/>
        <v>21.2318</v>
      </c>
      <c r="AN402" s="43">
        <f t="shared" si="144"/>
        <v>25.031400000000001</v>
      </c>
      <c r="AP402" s="16" t="s">
        <v>75</v>
      </c>
      <c r="AR402" s="13">
        <f t="shared" si="219"/>
        <v>2.1524315111203491</v>
      </c>
      <c r="AS402" s="13">
        <f t="shared" si="145"/>
        <v>2.2860797822374037</v>
      </c>
      <c r="AT402" s="13">
        <f t="shared" si="146"/>
        <v>2.433416339372898</v>
      </c>
      <c r="AU402" s="13">
        <f t="shared" si="147"/>
        <v>2.5919742116327957</v>
      </c>
      <c r="AV402" s="13">
        <f t="shared" si="148"/>
        <v>2.6664584691903839</v>
      </c>
      <c r="AW402" s="13">
        <f t="shared" si="149"/>
        <v>2.8432517926413543</v>
      </c>
      <c r="AX402" s="13">
        <f t="shared" si="150"/>
        <v>2.978229506460496</v>
      </c>
      <c r="AY402" s="13">
        <f t="shared" si="151"/>
        <v>3.0886227847207515</v>
      </c>
      <c r="AZ402" s="13">
        <f t="shared" si="152"/>
        <v>3.1990160629810074</v>
      </c>
      <c r="BA402" s="13">
        <f t="shared" si="153"/>
        <v>3.2815000959190792</v>
      </c>
      <c r="BB402" s="13">
        <f t="shared" si="154"/>
        <v>3.3559463812347401</v>
      </c>
      <c r="BC402" s="13">
        <f t="shared" si="155"/>
        <v>3.430392666550401</v>
      </c>
      <c r="BD402" s="13">
        <f t="shared" si="156"/>
        <v>3.5048389518660619</v>
      </c>
      <c r="BE402" s="13">
        <f t="shared" si="157"/>
        <v>3.5734920281973812</v>
      </c>
      <c r="BF402" s="13">
        <f t="shared" si="158"/>
        <v>3.6173188157099694</v>
      </c>
      <c r="BG402" s="13">
        <f t="shared" si="159"/>
        <v>3.661145603222558</v>
      </c>
      <c r="BH402" s="13">
        <f t="shared" si="160"/>
        <v>3.6893595328170625</v>
      </c>
      <c r="BI402" s="13">
        <f t="shared" si="161"/>
        <v>3.711093695569379</v>
      </c>
      <c r="BJ402" s="13">
        <f t="shared" si="162"/>
        <v>3.7328278583216958</v>
      </c>
      <c r="BK402" s="13">
        <f t="shared" si="163"/>
        <v>3.7545620210740127</v>
      </c>
      <c r="BL402" s="13">
        <f t="shared" si="164"/>
        <v>3.7518565375302662</v>
      </c>
      <c r="BM402" s="13">
        <f t="shared" si="165"/>
        <v>3.7417765291083271</v>
      </c>
      <c r="BN402" s="13">
        <f t="shared" si="166"/>
        <v>3.7316965206863881</v>
      </c>
      <c r="BO402" s="13">
        <f t="shared" si="167"/>
        <v>3.7314702531593267</v>
      </c>
      <c r="BQ402" s="16" t="s">
        <v>76</v>
      </c>
      <c r="BR402" s="13">
        <f t="shared" si="220"/>
        <v>2.4470825764491106</v>
      </c>
      <c r="BS402" s="13">
        <f t="shared" si="168"/>
        <v>2.4570825764491104</v>
      </c>
      <c r="BT402" s="13">
        <f t="shared" si="169"/>
        <v>2.5831665563669555</v>
      </c>
      <c r="BU402" s="13">
        <f t="shared" si="170"/>
        <v>2.7215197093229349</v>
      </c>
      <c r="BV402" s="13">
        <f t="shared" si="171"/>
        <v>2.8779654141557365</v>
      </c>
      <c r="BW402" s="13">
        <f t="shared" si="172"/>
        <v>3.0354566859494936</v>
      </c>
      <c r="BX402" s="13">
        <f t="shared" si="173"/>
        <v>3.1933719156747133</v>
      </c>
      <c r="BY402" s="13">
        <f t="shared" si="174"/>
        <v>3.3282362702205472</v>
      </c>
      <c r="BZ402" s="13">
        <f t="shared" si="175"/>
        <v>3.4609234434946488</v>
      </c>
      <c r="CA402" s="13">
        <f t="shared" si="176"/>
        <v>3.5936106167687512</v>
      </c>
      <c r="CB402" s="13">
        <f t="shared" si="177"/>
        <v>3.7262977900428531</v>
      </c>
      <c r="CC402" s="13">
        <f t="shared" si="178"/>
        <v>3.8018411649977017</v>
      </c>
      <c r="CD402" s="13">
        <f t="shared" si="179"/>
        <v>3.8701951413636317</v>
      </c>
      <c r="CE402" s="13">
        <f t="shared" si="180"/>
        <v>3.9313597191406426</v>
      </c>
      <c r="CF402" s="13">
        <f t="shared" si="181"/>
        <v>3.989758105596303</v>
      </c>
      <c r="CG402" s="13">
        <f t="shared" si="182"/>
        <v>4.0420325924913492</v>
      </c>
      <c r="CH402" s="13">
        <f t="shared" si="183"/>
        <v>4.0881831798257808</v>
      </c>
      <c r="CI402" s="13">
        <f t="shared" si="184"/>
        <v>4.1250872960159812</v>
      </c>
      <c r="CJ402" s="13">
        <f t="shared" si="185"/>
        <v>4.1526076294903804</v>
      </c>
      <c r="CK402" s="13">
        <f t="shared" si="186"/>
        <v>4.175709438012726</v>
      </c>
      <c r="CL402" s="13">
        <f t="shared" si="187"/>
        <v>4.194392721583017</v>
      </c>
      <c r="CM402" s="13">
        <f t="shared" si="188"/>
        <v>4.2068921225256579</v>
      </c>
      <c r="CN402" s="13">
        <f t="shared" si="189"/>
        <v>4.2130286892334476</v>
      </c>
      <c r="CO402" s="13">
        <f t="shared" si="190"/>
        <v>4.2128024217063862</v>
      </c>
      <c r="CP402" s="13">
        <f t="shared" si="191"/>
        <v>4.2081840681234493</v>
      </c>
      <c r="CQ402" s="13">
        <f t="shared" si="192"/>
        <v>4.1981840681234495</v>
      </c>
      <c r="CR402" s="13">
        <f t="shared" si="193"/>
        <v>4.1981840681234495</v>
      </c>
      <c r="CS402" s="13">
        <f t="shared" si="194"/>
        <v>4.1881840681234479</v>
      </c>
      <c r="CT402" s="13">
        <f t="shared" si="195"/>
        <v>4.1781840681234481</v>
      </c>
      <c r="CU402" s="13">
        <f t="shared" si="196"/>
        <v>4.1781840681234481</v>
      </c>
      <c r="CV402" s="13">
        <f t="shared" si="197"/>
        <v>4.1581840681234485</v>
      </c>
      <c r="CW402" s="13">
        <f t="shared" si="198"/>
        <v>4.138184068123449</v>
      </c>
      <c r="CX402" s="13">
        <f t="shared" si="199"/>
        <v>4.1281840681234492</v>
      </c>
      <c r="CY402" s="13">
        <f t="shared" si="200"/>
        <v>4.1081840681234496</v>
      </c>
      <c r="CZ402" s="13">
        <f t="shared" si="201"/>
        <v>4.098184068123448</v>
      </c>
      <c r="DA402" s="13">
        <f t="shared" si="202"/>
        <v>4.0881840681234483</v>
      </c>
      <c r="DB402" s="13">
        <f t="shared" si="203"/>
        <v>4.0781840681234485</v>
      </c>
      <c r="DC402" s="13">
        <f t="shared" si="204"/>
        <v>4.0681840681234487</v>
      </c>
      <c r="DD402" s="13">
        <f t="shared" si="205"/>
        <v>4.0581840681234489</v>
      </c>
      <c r="DE402" s="13">
        <f t="shared" si="206"/>
        <v>4.0481840681234491</v>
      </c>
      <c r="DF402" s="13">
        <f t="shared" si="207"/>
        <v>4.0181840681234497</v>
      </c>
      <c r="DG402" s="13">
        <f t="shared" si="208"/>
        <v>3.9981840681234488</v>
      </c>
      <c r="DH402" s="13">
        <f t="shared" si="209"/>
        <v>3.9781840681234493</v>
      </c>
      <c r="DI402" s="13">
        <f t="shared" si="210"/>
        <v>3.9581840681234497</v>
      </c>
      <c r="DJ402" s="13">
        <f t="shared" si="211"/>
        <v>3.9381840681234492</v>
      </c>
      <c r="DK402" s="13">
        <f t="shared" si="212"/>
        <v>3.9281840681234486</v>
      </c>
      <c r="DL402" s="13">
        <f t="shared" si="213"/>
        <v>3.908184068123449</v>
      </c>
      <c r="DM402" s="13">
        <f t="shared" si="214"/>
        <v>3.8881840681234494</v>
      </c>
      <c r="DN402" s="13">
        <f t="shared" si="215"/>
        <v>3.8781840681234496</v>
      </c>
      <c r="DO402" s="13">
        <f t="shared" si="216"/>
        <v>3.8581840681234492</v>
      </c>
    </row>
    <row r="403" spans="1:119" s="16" customFormat="1" x14ac:dyDescent="0.2">
      <c r="A403" s="12">
        <v>49490</v>
      </c>
      <c r="B403" s="16" t="s">
        <v>73</v>
      </c>
      <c r="C403" s="43">
        <f t="shared" si="217"/>
        <v>2.4373</v>
      </c>
      <c r="D403" s="43">
        <f t="shared" si="111"/>
        <v>2.6583000000000001</v>
      </c>
      <c r="E403" s="43">
        <f t="shared" si="112"/>
        <v>2.9230999999999998</v>
      </c>
      <c r="F403" s="43">
        <f t="shared" si="113"/>
        <v>3.2069999999999999</v>
      </c>
      <c r="G403" s="43">
        <f t="shared" si="114"/>
        <v>3.7984</v>
      </c>
      <c r="H403" s="43">
        <f t="shared" si="115"/>
        <v>2.1181000000000001</v>
      </c>
      <c r="I403" s="43">
        <f t="shared" si="116"/>
        <v>2.2667000000000002</v>
      </c>
      <c r="J403" s="43">
        <f t="shared" si="117"/>
        <v>2.6128</v>
      </c>
      <c r="K403" s="43">
        <f t="shared" si="118"/>
        <v>2.3365</v>
      </c>
      <c r="L403" s="43">
        <f t="shared" si="119"/>
        <v>2.5684</v>
      </c>
      <c r="M403" s="43">
        <f t="shared" si="120"/>
        <v>2.7635999999999998</v>
      </c>
      <c r="N403" s="43">
        <f t="shared" si="121"/>
        <v>2.911</v>
      </c>
      <c r="O403" s="43">
        <f t="shared" si="122"/>
        <v>2.8563000000000001</v>
      </c>
      <c r="P403" s="43">
        <f t="shared" si="123"/>
        <v>3.5651999999999999</v>
      </c>
      <c r="Q403" s="43">
        <f t="shared" si="124"/>
        <v>3.2237</v>
      </c>
      <c r="R403" s="43">
        <f t="shared" si="125"/>
        <v>3.6739999999999999</v>
      </c>
      <c r="S403" s="43">
        <f t="shared" si="126"/>
        <v>3.7595999999999998</v>
      </c>
      <c r="T403" s="43">
        <f t="shared" si="127"/>
        <v>3.7212999999999998</v>
      </c>
      <c r="V403" s="16" t="s">
        <v>74</v>
      </c>
      <c r="W403" s="43">
        <f t="shared" si="218"/>
        <v>1.8431</v>
      </c>
      <c r="X403" s="43">
        <f t="shared" si="128"/>
        <v>3.5958999999999999</v>
      </c>
      <c r="Y403" s="43">
        <f t="shared" si="129"/>
        <v>5.2885</v>
      </c>
      <c r="Z403" s="43">
        <f t="shared" si="130"/>
        <v>7.0862999999999996</v>
      </c>
      <c r="AA403" s="43">
        <f t="shared" si="131"/>
        <v>11.5434</v>
      </c>
      <c r="AB403" s="43">
        <f t="shared" si="132"/>
        <v>1.7777000000000001</v>
      </c>
      <c r="AC403" s="43">
        <f t="shared" si="133"/>
        <v>2.7399</v>
      </c>
      <c r="AD403" s="43">
        <f t="shared" si="134"/>
        <v>4.5983999999999998</v>
      </c>
      <c r="AE403" s="43">
        <f t="shared" si="135"/>
        <v>3.6766999999999999</v>
      </c>
      <c r="AF403" s="43">
        <f t="shared" si="136"/>
        <v>5.4546000000000001</v>
      </c>
      <c r="AG403" s="43">
        <f t="shared" si="137"/>
        <v>6.5403000000000002</v>
      </c>
      <c r="AH403" s="43">
        <f t="shared" si="138"/>
        <v>7.391</v>
      </c>
      <c r="AI403" s="43">
        <f t="shared" si="139"/>
        <v>7.2257999999999996</v>
      </c>
      <c r="AJ403" s="43">
        <f t="shared" si="140"/>
        <v>14.8108</v>
      </c>
      <c r="AK403" s="43">
        <f t="shared" si="141"/>
        <v>10.223599999999999</v>
      </c>
      <c r="AL403" s="43">
        <f t="shared" si="142"/>
        <v>17.293299999999999</v>
      </c>
      <c r="AM403" s="43">
        <f t="shared" si="143"/>
        <v>21.2318</v>
      </c>
      <c r="AN403" s="43">
        <f t="shared" si="144"/>
        <v>25.031400000000001</v>
      </c>
      <c r="AP403" s="16" t="s">
        <v>75</v>
      </c>
      <c r="AR403" s="13">
        <f t="shared" si="219"/>
        <v>2.1524315111203491</v>
      </c>
      <c r="AS403" s="13">
        <f t="shared" si="145"/>
        <v>2.2860797822374037</v>
      </c>
      <c r="AT403" s="13">
        <f t="shared" si="146"/>
        <v>2.433416339372898</v>
      </c>
      <c r="AU403" s="13">
        <f t="shared" si="147"/>
        <v>2.5919742116327957</v>
      </c>
      <c r="AV403" s="13">
        <f t="shared" si="148"/>
        <v>2.6664584691903839</v>
      </c>
      <c r="AW403" s="13">
        <f t="shared" si="149"/>
        <v>2.8432517926413543</v>
      </c>
      <c r="AX403" s="13">
        <f t="shared" si="150"/>
        <v>2.978229506460496</v>
      </c>
      <c r="AY403" s="13">
        <f t="shared" si="151"/>
        <v>3.0886227847207515</v>
      </c>
      <c r="AZ403" s="13">
        <f t="shared" si="152"/>
        <v>3.1990160629810074</v>
      </c>
      <c r="BA403" s="13">
        <f t="shared" si="153"/>
        <v>3.2815000959190792</v>
      </c>
      <c r="BB403" s="13">
        <f t="shared" si="154"/>
        <v>3.3559463812347401</v>
      </c>
      <c r="BC403" s="13">
        <f t="shared" si="155"/>
        <v>3.430392666550401</v>
      </c>
      <c r="BD403" s="13">
        <f t="shared" si="156"/>
        <v>3.5048389518660619</v>
      </c>
      <c r="BE403" s="13">
        <f t="shared" si="157"/>
        <v>3.5734920281973812</v>
      </c>
      <c r="BF403" s="13">
        <f t="shared" si="158"/>
        <v>3.6173188157099694</v>
      </c>
      <c r="BG403" s="13">
        <f t="shared" si="159"/>
        <v>3.661145603222558</v>
      </c>
      <c r="BH403" s="13">
        <f t="shared" si="160"/>
        <v>3.6893595328170625</v>
      </c>
      <c r="BI403" s="13">
        <f t="shared" si="161"/>
        <v>3.711093695569379</v>
      </c>
      <c r="BJ403" s="13">
        <f t="shared" si="162"/>
        <v>3.7328278583216958</v>
      </c>
      <c r="BK403" s="13">
        <f t="shared" si="163"/>
        <v>3.7545620210740127</v>
      </c>
      <c r="BL403" s="13">
        <f t="shared" si="164"/>
        <v>3.7518565375302662</v>
      </c>
      <c r="BM403" s="13">
        <f t="shared" si="165"/>
        <v>3.7417765291083271</v>
      </c>
      <c r="BN403" s="13">
        <f t="shared" si="166"/>
        <v>3.7316965206863881</v>
      </c>
      <c r="BO403" s="13">
        <f t="shared" si="167"/>
        <v>3.7314702531593267</v>
      </c>
      <c r="BQ403" s="16" t="s">
        <v>76</v>
      </c>
      <c r="BR403" s="13">
        <f t="shared" si="220"/>
        <v>2.4470825764491106</v>
      </c>
      <c r="BS403" s="13">
        <f t="shared" si="168"/>
        <v>2.4570825764491104</v>
      </c>
      <c r="BT403" s="13">
        <f t="shared" si="169"/>
        <v>2.5831665563669555</v>
      </c>
      <c r="BU403" s="13">
        <f t="shared" si="170"/>
        <v>2.7215197093229349</v>
      </c>
      <c r="BV403" s="13">
        <f t="shared" si="171"/>
        <v>2.8779654141557365</v>
      </c>
      <c r="BW403" s="13">
        <f t="shared" si="172"/>
        <v>3.0354566859494936</v>
      </c>
      <c r="BX403" s="13">
        <f t="shared" si="173"/>
        <v>3.1933719156747133</v>
      </c>
      <c r="BY403" s="13">
        <f t="shared" si="174"/>
        <v>3.3282362702205472</v>
      </c>
      <c r="BZ403" s="13">
        <f t="shared" si="175"/>
        <v>3.4609234434946488</v>
      </c>
      <c r="CA403" s="13">
        <f t="shared" si="176"/>
        <v>3.5936106167687512</v>
      </c>
      <c r="CB403" s="13">
        <f t="shared" si="177"/>
        <v>3.7262977900428531</v>
      </c>
      <c r="CC403" s="13">
        <f t="shared" si="178"/>
        <v>3.8018411649977017</v>
      </c>
      <c r="CD403" s="13">
        <f t="shared" si="179"/>
        <v>3.8701951413636317</v>
      </c>
      <c r="CE403" s="13">
        <f t="shared" si="180"/>
        <v>3.9313597191406426</v>
      </c>
      <c r="CF403" s="13">
        <f t="shared" si="181"/>
        <v>3.989758105596303</v>
      </c>
      <c r="CG403" s="13">
        <f t="shared" si="182"/>
        <v>4.0420325924913492</v>
      </c>
      <c r="CH403" s="13">
        <f t="shared" si="183"/>
        <v>4.0881831798257808</v>
      </c>
      <c r="CI403" s="13">
        <f t="shared" si="184"/>
        <v>4.1250872960159812</v>
      </c>
      <c r="CJ403" s="13">
        <f t="shared" si="185"/>
        <v>4.1526076294903804</v>
      </c>
      <c r="CK403" s="13">
        <f t="shared" si="186"/>
        <v>4.175709438012726</v>
      </c>
      <c r="CL403" s="13">
        <f t="shared" si="187"/>
        <v>4.194392721583017</v>
      </c>
      <c r="CM403" s="13">
        <f t="shared" si="188"/>
        <v>4.2068921225256579</v>
      </c>
      <c r="CN403" s="13">
        <f t="shared" si="189"/>
        <v>4.2130286892334476</v>
      </c>
      <c r="CO403" s="13">
        <f t="shared" si="190"/>
        <v>4.2128024217063862</v>
      </c>
      <c r="CP403" s="13">
        <f t="shared" si="191"/>
        <v>4.2081840681234493</v>
      </c>
      <c r="CQ403" s="13">
        <f t="shared" si="192"/>
        <v>4.1981840681234495</v>
      </c>
      <c r="CR403" s="13">
        <f t="shared" si="193"/>
        <v>4.1981840681234495</v>
      </c>
      <c r="CS403" s="13">
        <f t="shared" si="194"/>
        <v>4.1881840681234479</v>
      </c>
      <c r="CT403" s="13">
        <f t="shared" si="195"/>
        <v>4.1781840681234481</v>
      </c>
      <c r="CU403" s="13">
        <f t="shared" si="196"/>
        <v>4.1781840681234481</v>
      </c>
      <c r="CV403" s="13">
        <f t="shared" si="197"/>
        <v>4.1581840681234485</v>
      </c>
      <c r="CW403" s="13">
        <f t="shared" si="198"/>
        <v>4.138184068123449</v>
      </c>
      <c r="CX403" s="13">
        <f t="shared" si="199"/>
        <v>4.1281840681234492</v>
      </c>
      <c r="CY403" s="13">
        <f t="shared" si="200"/>
        <v>4.1081840681234496</v>
      </c>
      <c r="CZ403" s="13">
        <f t="shared" si="201"/>
        <v>4.098184068123448</v>
      </c>
      <c r="DA403" s="13">
        <f t="shared" si="202"/>
        <v>4.0881840681234483</v>
      </c>
      <c r="DB403" s="13">
        <f t="shared" si="203"/>
        <v>4.0781840681234485</v>
      </c>
      <c r="DC403" s="13">
        <f t="shared" si="204"/>
        <v>4.0681840681234487</v>
      </c>
      <c r="DD403" s="13">
        <f t="shared" si="205"/>
        <v>4.0581840681234489</v>
      </c>
      <c r="DE403" s="13">
        <f t="shared" si="206"/>
        <v>4.0481840681234491</v>
      </c>
      <c r="DF403" s="13">
        <f t="shared" si="207"/>
        <v>4.0181840681234497</v>
      </c>
      <c r="DG403" s="13">
        <f t="shared" si="208"/>
        <v>3.9981840681234488</v>
      </c>
      <c r="DH403" s="13">
        <f t="shared" si="209"/>
        <v>3.9781840681234493</v>
      </c>
      <c r="DI403" s="13">
        <f t="shared" si="210"/>
        <v>3.9581840681234497</v>
      </c>
      <c r="DJ403" s="13">
        <f t="shared" si="211"/>
        <v>3.9381840681234492</v>
      </c>
      <c r="DK403" s="13">
        <f t="shared" si="212"/>
        <v>3.9281840681234486</v>
      </c>
      <c r="DL403" s="13">
        <f t="shared" si="213"/>
        <v>3.908184068123449</v>
      </c>
      <c r="DM403" s="13">
        <f t="shared" si="214"/>
        <v>3.8881840681234494</v>
      </c>
      <c r="DN403" s="13">
        <f t="shared" si="215"/>
        <v>3.8781840681234496</v>
      </c>
      <c r="DO403" s="13">
        <f t="shared" si="216"/>
        <v>3.8581840681234492</v>
      </c>
    </row>
    <row r="404" spans="1:119" s="16" customFormat="1" x14ac:dyDescent="0.2">
      <c r="A404" s="12">
        <v>49521</v>
      </c>
      <c r="B404" s="16" t="s">
        <v>73</v>
      </c>
      <c r="C404" s="43">
        <f t="shared" si="217"/>
        <v>2.4373</v>
      </c>
      <c r="D404" s="43">
        <f t="shared" si="111"/>
        <v>2.6583000000000001</v>
      </c>
      <c r="E404" s="43">
        <f t="shared" si="112"/>
        <v>2.9230999999999998</v>
      </c>
      <c r="F404" s="43">
        <f t="shared" si="113"/>
        <v>3.2069999999999999</v>
      </c>
      <c r="G404" s="43">
        <f t="shared" si="114"/>
        <v>3.7984</v>
      </c>
      <c r="H404" s="43">
        <f t="shared" si="115"/>
        <v>2.1181000000000001</v>
      </c>
      <c r="I404" s="43">
        <f t="shared" si="116"/>
        <v>2.2667000000000002</v>
      </c>
      <c r="J404" s="43">
        <f t="shared" si="117"/>
        <v>2.6128</v>
      </c>
      <c r="K404" s="43">
        <f t="shared" si="118"/>
        <v>2.3365</v>
      </c>
      <c r="L404" s="43">
        <f t="shared" si="119"/>
        <v>2.5684</v>
      </c>
      <c r="M404" s="43">
        <f t="shared" si="120"/>
        <v>2.7635999999999998</v>
      </c>
      <c r="N404" s="43">
        <f t="shared" si="121"/>
        <v>2.911</v>
      </c>
      <c r="O404" s="43">
        <f t="shared" si="122"/>
        <v>2.8563000000000001</v>
      </c>
      <c r="P404" s="43">
        <f t="shared" si="123"/>
        <v>3.5651999999999999</v>
      </c>
      <c r="Q404" s="43">
        <f t="shared" si="124"/>
        <v>3.2237</v>
      </c>
      <c r="R404" s="43">
        <f t="shared" si="125"/>
        <v>3.6739999999999999</v>
      </c>
      <c r="S404" s="43">
        <f t="shared" si="126"/>
        <v>3.7595999999999998</v>
      </c>
      <c r="T404" s="43">
        <f t="shared" si="127"/>
        <v>3.7212999999999998</v>
      </c>
      <c r="V404" s="16" t="s">
        <v>74</v>
      </c>
      <c r="W404" s="43">
        <f t="shared" si="218"/>
        <v>1.8431</v>
      </c>
      <c r="X404" s="43">
        <f t="shared" si="128"/>
        <v>3.5958999999999999</v>
      </c>
      <c r="Y404" s="43">
        <f t="shared" si="129"/>
        <v>5.2885</v>
      </c>
      <c r="Z404" s="43">
        <f t="shared" si="130"/>
        <v>7.0862999999999996</v>
      </c>
      <c r="AA404" s="43">
        <f t="shared" si="131"/>
        <v>11.5434</v>
      </c>
      <c r="AB404" s="43">
        <f t="shared" si="132"/>
        <v>1.7777000000000001</v>
      </c>
      <c r="AC404" s="43">
        <f t="shared" si="133"/>
        <v>2.7399</v>
      </c>
      <c r="AD404" s="43">
        <f t="shared" si="134"/>
        <v>4.5983999999999998</v>
      </c>
      <c r="AE404" s="43">
        <f t="shared" si="135"/>
        <v>3.6766999999999999</v>
      </c>
      <c r="AF404" s="43">
        <f t="shared" si="136"/>
        <v>5.4546000000000001</v>
      </c>
      <c r="AG404" s="43">
        <f t="shared" si="137"/>
        <v>6.5403000000000002</v>
      </c>
      <c r="AH404" s="43">
        <f t="shared" si="138"/>
        <v>7.391</v>
      </c>
      <c r="AI404" s="43">
        <f t="shared" si="139"/>
        <v>7.2257999999999996</v>
      </c>
      <c r="AJ404" s="43">
        <f t="shared" si="140"/>
        <v>14.8108</v>
      </c>
      <c r="AK404" s="43">
        <f t="shared" si="141"/>
        <v>10.223599999999999</v>
      </c>
      <c r="AL404" s="43">
        <f t="shared" si="142"/>
        <v>17.293299999999999</v>
      </c>
      <c r="AM404" s="43">
        <f t="shared" si="143"/>
        <v>21.2318</v>
      </c>
      <c r="AN404" s="43">
        <f t="shared" si="144"/>
        <v>25.031400000000001</v>
      </c>
      <c r="AP404" s="16" t="s">
        <v>75</v>
      </c>
      <c r="AR404" s="13">
        <f t="shared" si="219"/>
        <v>2.1524315111203491</v>
      </c>
      <c r="AS404" s="13">
        <f t="shared" si="145"/>
        <v>2.2860797822374037</v>
      </c>
      <c r="AT404" s="13">
        <f t="shared" si="146"/>
        <v>2.433416339372898</v>
      </c>
      <c r="AU404" s="13">
        <f t="shared" si="147"/>
        <v>2.5919742116327957</v>
      </c>
      <c r="AV404" s="13">
        <f t="shared" si="148"/>
        <v>2.6664584691903839</v>
      </c>
      <c r="AW404" s="13">
        <f t="shared" si="149"/>
        <v>2.8432517926413543</v>
      </c>
      <c r="AX404" s="13">
        <f t="shared" si="150"/>
        <v>2.978229506460496</v>
      </c>
      <c r="AY404" s="13">
        <f t="shared" si="151"/>
        <v>3.0886227847207515</v>
      </c>
      <c r="AZ404" s="13">
        <f t="shared" si="152"/>
        <v>3.1990160629810074</v>
      </c>
      <c r="BA404" s="13">
        <f t="shared" si="153"/>
        <v>3.2815000959190792</v>
      </c>
      <c r="BB404" s="13">
        <f t="shared" si="154"/>
        <v>3.3559463812347401</v>
      </c>
      <c r="BC404" s="13">
        <f t="shared" si="155"/>
        <v>3.430392666550401</v>
      </c>
      <c r="BD404" s="13">
        <f t="shared" si="156"/>
        <v>3.5048389518660619</v>
      </c>
      <c r="BE404" s="13">
        <f t="shared" si="157"/>
        <v>3.5734920281973812</v>
      </c>
      <c r="BF404" s="13">
        <f t="shared" si="158"/>
        <v>3.6173188157099694</v>
      </c>
      <c r="BG404" s="13">
        <f t="shared" si="159"/>
        <v>3.661145603222558</v>
      </c>
      <c r="BH404" s="13">
        <f t="shared" si="160"/>
        <v>3.6893595328170625</v>
      </c>
      <c r="BI404" s="13">
        <f t="shared" si="161"/>
        <v>3.711093695569379</v>
      </c>
      <c r="BJ404" s="13">
        <f t="shared" si="162"/>
        <v>3.7328278583216958</v>
      </c>
      <c r="BK404" s="13">
        <f t="shared" si="163"/>
        <v>3.7545620210740127</v>
      </c>
      <c r="BL404" s="13">
        <f t="shared" si="164"/>
        <v>3.7518565375302662</v>
      </c>
      <c r="BM404" s="13">
        <f t="shared" si="165"/>
        <v>3.7417765291083271</v>
      </c>
      <c r="BN404" s="13">
        <f t="shared" si="166"/>
        <v>3.7316965206863881</v>
      </c>
      <c r="BO404" s="13">
        <f t="shared" si="167"/>
        <v>3.7314702531593267</v>
      </c>
      <c r="BQ404" s="16" t="s">
        <v>76</v>
      </c>
      <c r="BR404" s="13">
        <f t="shared" si="220"/>
        <v>2.4470825764491106</v>
      </c>
      <c r="BS404" s="13">
        <f t="shared" si="168"/>
        <v>2.4570825764491104</v>
      </c>
      <c r="BT404" s="13">
        <f t="shared" si="169"/>
        <v>2.5831665563669555</v>
      </c>
      <c r="BU404" s="13">
        <f t="shared" si="170"/>
        <v>2.7215197093229349</v>
      </c>
      <c r="BV404" s="13">
        <f t="shared" si="171"/>
        <v>2.8779654141557365</v>
      </c>
      <c r="BW404" s="13">
        <f t="shared" si="172"/>
        <v>3.0354566859494936</v>
      </c>
      <c r="BX404" s="13">
        <f t="shared" si="173"/>
        <v>3.1933719156747133</v>
      </c>
      <c r="BY404" s="13">
        <f t="shared" si="174"/>
        <v>3.3282362702205472</v>
      </c>
      <c r="BZ404" s="13">
        <f t="shared" si="175"/>
        <v>3.4609234434946488</v>
      </c>
      <c r="CA404" s="13">
        <f t="shared" si="176"/>
        <v>3.5936106167687512</v>
      </c>
      <c r="CB404" s="13">
        <f t="shared" si="177"/>
        <v>3.7262977900428531</v>
      </c>
      <c r="CC404" s="13">
        <f t="shared" si="178"/>
        <v>3.8018411649977017</v>
      </c>
      <c r="CD404" s="13">
        <f t="shared" si="179"/>
        <v>3.8701951413636317</v>
      </c>
      <c r="CE404" s="13">
        <f t="shared" si="180"/>
        <v>3.9313597191406426</v>
      </c>
      <c r="CF404" s="13">
        <f t="shared" si="181"/>
        <v>3.989758105596303</v>
      </c>
      <c r="CG404" s="13">
        <f t="shared" si="182"/>
        <v>4.0420325924913492</v>
      </c>
      <c r="CH404" s="13">
        <f t="shared" si="183"/>
        <v>4.0881831798257808</v>
      </c>
      <c r="CI404" s="13">
        <f t="shared" si="184"/>
        <v>4.1250872960159812</v>
      </c>
      <c r="CJ404" s="13">
        <f t="shared" si="185"/>
        <v>4.1526076294903804</v>
      </c>
      <c r="CK404" s="13">
        <f t="shared" si="186"/>
        <v>4.175709438012726</v>
      </c>
      <c r="CL404" s="13">
        <f t="shared" si="187"/>
        <v>4.194392721583017</v>
      </c>
      <c r="CM404" s="13">
        <f t="shared" si="188"/>
        <v>4.2068921225256579</v>
      </c>
      <c r="CN404" s="13">
        <f t="shared" si="189"/>
        <v>4.2130286892334476</v>
      </c>
      <c r="CO404" s="13">
        <f t="shared" si="190"/>
        <v>4.2128024217063862</v>
      </c>
      <c r="CP404" s="13">
        <f t="shared" si="191"/>
        <v>4.2081840681234493</v>
      </c>
      <c r="CQ404" s="13">
        <f t="shared" si="192"/>
        <v>4.1981840681234495</v>
      </c>
      <c r="CR404" s="13">
        <f t="shared" si="193"/>
        <v>4.1981840681234495</v>
      </c>
      <c r="CS404" s="13">
        <f t="shared" si="194"/>
        <v>4.1881840681234479</v>
      </c>
      <c r="CT404" s="13">
        <f t="shared" si="195"/>
        <v>4.1781840681234481</v>
      </c>
      <c r="CU404" s="13">
        <f t="shared" si="196"/>
        <v>4.1781840681234481</v>
      </c>
      <c r="CV404" s="13">
        <f t="shared" si="197"/>
        <v>4.1581840681234485</v>
      </c>
      <c r="CW404" s="13">
        <f t="shared" si="198"/>
        <v>4.138184068123449</v>
      </c>
      <c r="CX404" s="13">
        <f t="shared" si="199"/>
        <v>4.1281840681234492</v>
      </c>
      <c r="CY404" s="13">
        <f t="shared" si="200"/>
        <v>4.1081840681234496</v>
      </c>
      <c r="CZ404" s="13">
        <f t="shared" si="201"/>
        <v>4.098184068123448</v>
      </c>
      <c r="DA404" s="13">
        <f t="shared" si="202"/>
        <v>4.0881840681234483</v>
      </c>
      <c r="DB404" s="13">
        <f t="shared" si="203"/>
        <v>4.0781840681234485</v>
      </c>
      <c r="DC404" s="13">
        <f t="shared" si="204"/>
        <v>4.0681840681234487</v>
      </c>
      <c r="DD404" s="13">
        <f t="shared" si="205"/>
        <v>4.0581840681234489</v>
      </c>
      <c r="DE404" s="13">
        <f t="shared" si="206"/>
        <v>4.0481840681234491</v>
      </c>
      <c r="DF404" s="13">
        <f t="shared" si="207"/>
        <v>4.0181840681234497</v>
      </c>
      <c r="DG404" s="13">
        <f t="shared" si="208"/>
        <v>3.9981840681234488</v>
      </c>
      <c r="DH404" s="13">
        <f t="shared" si="209"/>
        <v>3.9781840681234493</v>
      </c>
      <c r="DI404" s="13">
        <f t="shared" si="210"/>
        <v>3.9581840681234497</v>
      </c>
      <c r="DJ404" s="13">
        <f t="shared" si="211"/>
        <v>3.9381840681234492</v>
      </c>
      <c r="DK404" s="13">
        <f t="shared" si="212"/>
        <v>3.9281840681234486</v>
      </c>
      <c r="DL404" s="13">
        <f t="shared" si="213"/>
        <v>3.908184068123449</v>
      </c>
      <c r="DM404" s="13">
        <f t="shared" si="214"/>
        <v>3.8881840681234494</v>
      </c>
      <c r="DN404" s="13">
        <f t="shared" si="215"/>
        <v>3.8781840681234496</v>
      </c>
      <c r="DO404" s="13">
        <f t="shared" si="216"/>
        <v>3.8581840681234492</v>
      </c>
    </row>
    <row r="405" spans="1:119" s="16" customFormat="1" x14ac:dyDescent="0.2">
      <c r="A405" s="12">
        <v>49552</v>
      </c>
      <c r="B405" s="16" t="s">
        <v>73</v>
      </c>
      <c r="C405" s="43">
        <f t="shared" si="217"/>
        <v>2.4373</v>
      </c>
      <c r="D405" s="43">
        <f t="shared" si="111"/>
        <v>2.6583000000000001</v>
      </c>
      <c r="E405" s="43">
        <f t="shared" si="112"/>
        <v>2.9230999999999998</v>
      </c>
      <c r="F405" s="43">
        <f t="shared" si="113"/>
        <v>3.2069999999999999</v>
      </c>
      <c r="G405" s="43">
        <f t="shared" si="114"/>
        <v>3.7984</v>
      </c>
      <c r="H405" s="43">
        <f t="shared" si="115"/>
        <v>2.1181000000000001</v>
      </c>
      <c r="I405" s="43">
        <f t="shared" si="116"/>
        <v>2.2667000000000002</v>
      </c>
      <c r="J405" s="43">
        <f t="shared" si="117"/>
        <v>2.6128</v>
      </c>
      <c r="K405" s="43">
        <f t="shared" si="118"/>
        <v>2.3365</v>
      </c>
      <c r="L405" s="43">
        <f t="shared" si="119"/>
        <v>2.5684</v>
      </c>
      <c r="M405" s="43">
        <f t="shared" si="120"/>
        <v>2.7635999999999998</v>
      </c>
      <c r="N405" s="43">
        <f t="shared" si="121"/>
        <v>2.911</v>
      </c>
      <c r="O405" s="43">
        <f t="shared" si="122"/>
        <v>2.8563000000000001</v>
      </c>
      <c r="P405" s="43">
        <f t="shared" si="123"/>
        <v>3.5651999999999999</v>
      </c>
      <c r="Q405" s="43">
        <f t="shared" si="124"/>
        <v>3.2237</v>
      </c>
      <c r="R405" s="43">
        <f t="shared" si="125"/>
        <v>3.6739999999999999</v>
      </c>
      <c r="S405" s="43">
        <f t="shared" si="126"/>
        <v>3.7595999999999998</v>
      </c>
      <c r="T405" s="43">
        <f t="shared" si="127"/>
        <v>3.7212999999999998</v>
      </c>
      <c r="V405" s="16" t="s">
        <v>74</v>
      </c>
      <c r="W405" s="43">
        <f t="shared" si="218"/>
        <v>1.8431</v>
      </c>
      <c r="X405" s="43">
        <f t="shared" si="128"/>
        <v>3.5958999999999999</v>
      </c>
      <c r="Y405" s="43">
        <f t="shared" si="129"/>
        <v>5.2885</v>
      </c>
      <c r="Z405" s="43">
        <f t="shared" si="130"/>
        <v>7.0862999999999996</v>
      </c>
      <c r="AA405" s="43">
        <f t="shared" si="131"/>
        <v>11.5434</v>
      </c>
      <c r="AB405" s="43">
        <f t="shared" si="132"/>
        <v>1.7777000000000001</v>
      </c>
      <c r="AC405" s="43">
        <f t="shared" si="133"/>
        <v>2.7399</v>
      </c>
      <c r="AD405" s="43">
        <f t="shared" si="134"/>
        <v>4.5983999999999998</v>
      </c>
      <c r="AE405" s="43">
        <f t="shared" si="135"/>
        <v>3.6766999999999999</v>
      </c>
      <c r="AF405" s="43">
        <f t="shared" si="136"/>
        <v>5.4546000000000001</v>
      </c>
      <c r="AG405" s="43">
        <f t="shared" si="137"/>
        <v>6.5403000000000002</v>
      </c>
      <c r="AH405" s="43">
        <f t="shared" si="138"/>
        <v>7.391</v>
      </c>
      <c r="AI405" s="43">
        <f t="shared" si="139"/>
        <v>7.2257999999999996</v>
      </c>
      <c r="AJ405" s="43">
        <f t="shared" si="140"/>
        <v>14.8108</v>
      </c>
      <c r="AK405" s="43">
        <f t="shared" si="141"/>
        <v>10.223599999999999</v>
      </c>
      <c r="AL405" s="43">
        <f t="shared" si="142"/>
        <v>17.293299999999999</v>
      </c>
      <c r="AM405" s="43">
        <f t="shared" si="143"/>
        <v>21.2318</v>
      </c>
      <c r="AN405" s="43">
        <f t="shared" si="144"/>
        <v>25.031400000000001</v>
      </c>
      <c r="AP405" s="16" t="s">
        <v>75</v>
      </c>
      <c r="AR405" s="13">
        <f t="shared" si="219"/>
        <v>2.1524315111203491</v>
      </c>
      <c r="AS405" s="13">
        <f t="shared" si="145"/>
        <v>2.2860797822374037</v>
      </c>
      <c r="AT405" s="13">
        <f t="shared" si="146"/>
        <v>2.433416339372898</v>
      </c>
      <c r="AU405" s="13">
        <f t="shared" si="147"/>
        <v>2.5919742116327957</v>
      </c>
      <c r="AV405" s="13">
        <f t="shared" si="148"/>
        <v>2.6664584691903839</v>
      </c>
      <c r="AW405" s="13">
        <f t="shared" si="149"/>
        <v>2.8432517926413543</v>
      </c>
      <c r="AX405" s="13">
        <f t="shared" si="150"/>
        <v>2.978229506460496</v>
      </c>
      <c r="AY405" s="13">
        <f t="shared" si="151"/>
        <v>3.0886227847207515</v>
      </c>
      <c r="AZ405" s="13">
        <f t="shared" si="152"/>
        <v>3.1990160629810074</v>
      </c>
      <c r="BA405" s="13">
        <f t="shared" si="153"/>
        <v>3.2815000959190792</v>
      </c>
      <c r="BB405" s="13">
        <f t="shared" si="154"/>
        <v>3.3559463812347401</v>
      </c>
      <c r="BC405" s="13">
        <f t="shared" si="155"/>
        <v>3.430392666550401</v>
      </c>
      <c r="BD405" s="13">
        <f t="shared" si="156"/>
        <v>3.5048389518660619</v>
      </c>
      <c r="BE405" s="13">
        <f t="shared" si="157"/>
        <v>3.5734920281973812</v>
      </c>
      <c r="BF405" s="13">
        <f t="shared" si="158"/>
        <v>3.6173188157099694</v>
      </c>
      <c r="BG405" s="13">
        <f t="shared" si="159"/>
        <v>3.661145603222558</v>
      </c>
      <c r="BH405" s="13">
        <f t="shared" si="160"/>
        <v>3.6893595328170625</v>
      </c>
      <c r="BI405" s="13">
        <f t="shared" si="161"/>
        <v>3.711093695569379</v>
      </c>
      <c r="BJ405" s="13">
        <f t="shared" si="162"/>
        <v>3.7328278583216958</v>
      </c>
      <c r="BK405" s="13">
        <f t="shared" si="163"/>
        <v>3.7545620210740127</v>
      </c>
      <c r="BL405" s="13">
        <f t="shared" si="164"/>
        <v>3.7518565375302662</v>
      </c>
      <c r="BM405" s="13">
        <f t="shared" si="165"/>
        <v>3.7417765291083271</v>
      </c>
      <c r="BN405" s="13">
        <f t="shared" si="166"/>
        <v>3.7316965206863881</v>
      </c>
      <c r="BO405" s="13">
        <f t="shared" si="167"/>
        <v>3.7314702531593267</v>
      </c>
      <c r="BQ405" s="16" t="s">
        <v>76</v>
      </c>
      <c r="BR405" s="13">
        <f t="shared" si="220"/>
        <v>2.4470825764491106</v>
      </c>
      <c r="BS405" s="13">
        <f t="shared" si="168"/>
        <v>2.4570825764491104</v>
      </c>
      <c r="BT405" s="13">
        <f t="shared" si="169"/>
        <v>2.5831665563669555</v>
      </c>
      <c r="BU405" s="13">
        <f t="shared" si="170"/>
        <v>2.7215197093229349</v>
      </c>
      <c r="BV405" s="13">
        <f t="shared" si="171"/>
        <v>2.8779654141557365</v>
      </c>
      <c r="BW405" s="13">
        <f t="shared" si="172"/>
        <v>3.0354566859494936</v>
      </c>
      <c r="BX405" s="13">
        <f t="shared" si="173"/>
        <v>3.1933719156747133</v>
      </c>
      <c r="BY405" s="13">
        <f t="shared" si="174"/>
        <v>3.3282362702205472</v>
      </c>
      <c r="BZ405" s="13">
        <f t="shared" si="175"/>
        <v>3.4609234434946488</v>
      </c>
      <c r="CA405" s="13">
        <f t="shared" si="176"/>
        <v>3.5936106167687512</v>
      </c>
      <c r="CB405" s="13">
        <f t="shared" si="177"/>
        <v>3.7262977900428531</v>
      </c>
      <c r="CC405" s="13">
        <f t="shared" si="178"/>
        <v>3.8018411649977017</v>
      </c>
      <c r="CD405" s="13">
        <f t="shared" si="179"/>
        <v>3.8701951413636317</v>
      </c>
      <c r="CE405" s="13">
        <f t="shared" si="180"/>
        <v>3.9313597191406426</v>
      </c>
      <c r="CF405" s="13">
        <f t="shared" si="181"/>
        <v>3.989758105596303</v>
      </c>
      <c r="CG405" s="13">
        <f t="shared" si="182"/>
        <v>4.0420325924913492</v>
      </c>
      <c r="CH405" s="13">
        <f t="shared" si="183"/>
        <v>4.0881831798257808</v>
      </c>
      <c r="CI405" s="13">
        <f t="shared" si="184"/>
        <v>4.1250872960159812</v>
      </c>
      <c r="CJ405" s="13">
        <f t="shared" si="185"/>
        <v>4.1526076294903804</v>
      </c>
      <c r="CK405" s="13">
        <f t="shared" si="186"/>
        <v>4.175709438012726</v>
      </c>
      <c r="CL405" s="13">
        <f t="shared" si="187"/>
        <v>4.194392721583017</v>
      </c>
      <c r="CM405" s="13">
        <f t="shared" si="188"/>
        <v>4.2068921225256579</v>
      </c>
      <c r="CN405" s="13">
        <f t="shared" si="189"/>
        <v>4.2130286892334476</v>
      </c>
      <c r="CO405" s="13">
        <f t="shared" si="190"/>
        <v>4.2128024217063862</v>
      </c>
      <c r="CP405" s="13">
        <f t="shared" si="191"/>
        <v>4.2081840681234493</v>
      </c>
      <c r="CQ405" s="13">
        <f t="shared" si="192"/>
        <v>4.1981840681234495</v>
      </c>
      <c r="CR405" s="13">
        <f t="shared" si="193"/>
        <v>4.1981840681234495</v>
      </c>
      <c r="CS405" s="13">
        <f t="shared" si="194"/>
        <v>4.1881840681234479</v>
      </c>
      <c r="CT405" s="13">
        <f t="shared" si="195"/>
        <v>4.1781840681234481</v>
      </c>
      <c r="CU405" s="13">
        <f t="shared" si="196"/>
        <v>4.1781840681234481</v>
      </c>
      <c r="CV405" s="13">
        <f t="shared" si="197"/>
        <v>4.1581840681234485</v>
      </c>
      <c r="CW405" s="13">
        <f t="shared" si="198"/>
        <v>4.138184068123449</v>
      </c>
      <c r="CX405" s="13">
        <f t="shared" si="199"/>
        <v>4.1281840681234492</v>
      </c>
      <c r="CY405" s="13">
        <f t="shared" si="200"/>
        <v>4.1081840681234496</v>
      </c>
      <c r="CZ405" s="13">
        <f t="shared" si="201"/>
        <v>4.098184068123448</v>
      </c>
      <c r="DA405" s="13">
        <f t="shared" si="202"/>
        <v>4.0881840681234483</v>
      </c>
      <c r="DB405" s="13">
        <f t="shared" si="203"/>
        <v>4.0781840681234485</v>
      </c>
      <c r="DC405" s="13">
        <f t="shared" si="204"/>
        <v>4.0681840681234487</v>
      </c>
      <c r="DD405" s="13">
        <f t="shared" si="205"/>
        <v>4.0581840681234489</v>
      </c>
      <c r="DE405" s="13">
        <f t="shared" si="206"/>
        <v>4.0481840681234491</v>
      </c>
      <c r="DF405" s="13">
        <f t="shared" si="207"/>
        <v>4.0181840681234497</v>
      </c>
      <c r="DG405" s="13">
        <f t="shared" si="208"/>
        <v>3.9981840681234488</v>
      </c>
      <c r="DH405" s="13">
        <f t="shared" si="209"/>
        <v>3.9781840681234493</v>
      </c>
      <c r="DI405" s="13">
        <f t="shared" si="210"/>
        <v>3.9581840681234497</v>
      </c>
      <c r="DJ405" s="13">
        <f t="shared" si="211"/>
        <v>3.9381840681234492</v>
      </c>
      <c r="DK405" s="13">
        <f t="shared" si="212"/>
        <v>3.9281840681234486</v>
      </c>
      <c r="DL405" s="13">
        <f t="shared" si="213"/>
        <v>3.908184068123449</v>
      </c>
      <c r="DM405" s="13">
        <f t="shared" si="214"/>
        <v>3.8881840681234494</v>
      </c>
      <c r="DN405" s="13">
        <f t="shared" si="215"/>
        <v>3.8781840681234496</v>
      </c>
      <c r="DO405" s="13">
        <f t="shared" si="216"/>
        <v>3.8581840681234492</v>
      </c>
    </row>
    <row r="406" spans="1:119" s="16" customFormat="1" x14ac:dyDescent="0.2">
      <c r="A406" s="12">
        <v>49582</v>
      </c>
      <c r="B406" s="16" t="s">
        <v>73</v>
      </c>
      <c r="C406" s="43">
        <f t="shared" si="217"/>
        <v>2.4373</v>
      </c>
      <c r="D406" s="43">
        <f t="shared" si="111"/>
        <v>2.6583000000000001</v>
      </c>
      <c r="E406" s="43">
        <f t="shared" si="112"/>
        <v>2.9230999999999998</v>
      </c>
      <c r="F406" s="43">
        <f t="shared" si="113"/>
        <v>3.2069999999999999</v>
      </c>
      <c r="G406" s="43">
        <f t="shared" si="114"/>
        <v>3.7984</v>
      </c>
      <c r="H406" s="43">
        <f t="shared" si="115"/>
        <v>2.1181000000000001</v>
      </c>
      <c r="I406" s="43">
        <f t="shared" si="116"/>
        <v>2.2667000000000002</v>
      </c>
      <c r="J406" s="43">
        <f t="shared" si="117"/>
        <v>2.6128</v>
      </c>
      <c r="K406" s="43">
        <f t="shared" si="118"/>
        <v>2.3365</v>
      </c>
      <c r="L406" s="43">
        <f t="shared" si="119"/>
        <v>2.5684</v>
      </c>
      <c r="M406" s="43">
        <f t="shared" si="120"/>
        <v>2.7635999999999998</v>
      </c>
      <c r="N406" s="43">
        <f t="shared" si="121"/>
        <v>2.911</v>
      </c>
      <c r="O406" s="43">
        <f t="shared" si="122"/>
        <v>2.8563000000000001</v>
      </c>
      <c r="P406" s="43">
        <f t="shared" si="123"/>
        <v>3.5651999999999999</v>
      </c>
      <c r="Q406" s="43">
        <f t="shared" si="124"/>
        <v>3.2237</v>
      </c>
      <c r="R406" s="43">
        <f t="shared" si="125"/>
        <v>3.6739999999999999</v>
      </c>
      <c r="S406" s="43">
        <f t="shared" si="126"/>
        <v>3.7595999999999998</v>
      </c>
      <c r="T406" s="43">
        <f t="shared" si="127"/>
        <v>3.7212999999999998</v>
      </c>
      <c r="V406" s="16" t="s">
        <v>74</v>
      </c>
      <c r="W406" s="43">
        <f t="shared" si="218"/>
        <v>1.8431</v>
      </c>
      <c r="X406" s="43">
        <f t="shared" si="128"/>
        <v>3.5958999999999999</v>
      </c>
      <c r="Y406" s="43">
        <f t="shared" si="129"/>
        <v>5.2885</v>
      </c>
      <c r="Z406" s="43">
        <f t="shared" si="130"/>
        <v>7.0862999999999996</v>
      </c>
      <c r="AA406" s="43">
        <f t="shared" si="131"/>
        <v>11.5434</v>
      </c>
      <c r="AB406" s="43">
        <f t="shared" si="132"/>
        <v>1.7777000000000001</v>
      </c>
      <c r="AC406" s="43">
        <f t="shared" si="133"/>
        <v>2.7399</v>
      </c>
      <c r="AD406" s="43">
        <f t="shared" si="134"/>
        <v>4.5983999999999998</v>
      </c>
      <c r="AE406" s="43">
        <f t="shared" si="135"/>
        <v>3.6766999999999999</v>
      </c>
      <c r="AF406" s="43">
        <f t="shared" si="136"/>
        <v>5.4546000000000001</v>
      </c>
      <c r="AG406" s="43">
        <f t="shared" si="137"/>
        <v>6.5403000000000002</v>
      </c>
      <c r="AH406" s="43">
        <f t="shared" si="138"/>
        <v>7.391</v>
      </c>
      <c r="AI406" s="43">
        <f t="shared" si="139"/>
        <v>7.2257999999999996</v>
      </c>
      <c r="AJ406" s="43">
        <f t="shared" si="140"/>
        <v>14.8108</v>
      </c>
      <c r="AK406" s="43">
        <f t="shared" si="141"/>
        <v>10.223599999999999</v>
      </c>
      <c r="AL406" s="43">
        <f t="shared" si="142"/>
        <v>17.293299999999999</v>
      </c>
      <c r="AM406" s="43">
        <f t="shared" si="143"/>
        <v>21.2318</v>
      </c>
      <c r="AN406" s="43">
        <f t="shared" si="144"/>
        <v>25.031400000000001</v>
      </c>
      <c r="AP406" s="16" t="s">
        <v>75</v>
      </c>
      <c r="AR406" s="13">
        <f t="shared" si="219"/>
        <v>2.1524315111203491</v>
      </c>
      <c r="AS406" s="13">
        <f t="shared" si="145"/>
        <v>2.2860797822374037</v>
      </c>
      <c r="AT406" s="13">
        <f t="shared" si="146"/>
        <v>2.433416339372898</v>
      </c>
      <c r="AU406" s="13">
        <f t="shared" si="147"/>
        <v>2.5919742116327957</v>
      </c>
      <c r="AV406" s="13">
        <f t="shared" si="148"/>
        <v>2.6664584691903839</v>
      </c>
      <c r="AW406" s="13">
        <f t="shared" si="149"/>
        <v>2.8432517926413543</v>
      </c>
      <c r="AX406" s="13">
        <f t="shared" si="150"/>
        <v>2.978229506460496</v>
      </c>
      <c r="AY406" s="13">
        <f t="shared" si="151"/>
        <v>3.0886227847207515</v>
      </c>
      <c r="AZ406" s="13">
        <f t="shared" si="152"/>
        <v>3.1990160629810074</v>
      </c>
      <c r="BA406" s="13">
        <f t="shared" si="153"/>
        <v>3.2815000959190792</v>
      </c>
      <c r="BB406" s="13">
        <f t="shared" si="154"/>
        <v>3.3559463812347401</v>
      </c>
      <c r="BC406" s="13">
        <f t="shared" si="155"/>
        <v>3.430392666550401</v>
      </c>
      <c r="BD406" s="13">
        <f t="shared" si="156"/>
        <v>3.5048389518660619</v>
      </c>
      <c r="BE406" s="13">
        <f t="shared" si="157"/>
        <v>3.5734920281973812</v>
      </c>
      <c r="BF406" s="13">
        <f t="shared" si="158"/>
        <v>3.6173188157099694</v>
      </c>
      <c r="BG406" s="13">
        <f t="shared" si="159"/>
        <v>3.661145603222558</v>
      </c>
      <c r="BH406" s="13">
        <f t="shared" si="160"/>
        <v>3.6893595328170625</v>
      </c>
      <c r="BI406" s="13">
        <f t="shared" si="161"/>
        <v>3.711093695569379</v>
      </c>
      <c r="BJ406" s="13">
        <f t="shared" si="162"/>
        <v>3.7328278583216958</v>
      </c>
      <c r="BK406" s="13">
        <f t="shared" si="163"/>
        <v>3.7545620210740127</v>
      </c>
      <c r="BL406" s="13">
        <f t="shared" si="164"/>
        <v>3.7518565375302662</v>
      </c>
      <c r="BM406" s="13">
        <f t="shared" si="165"/>
        <v>3.7417765291083271</v>
      </c>
      <c r="BN406" s="13">
        <f t="shared" si="166"/>
        <v>3.7316965206863881</v>
      </c>
      <c r="BO406" s="13">
        <f t="shared" si="167"/>
        <v>3.7314702531593267</v>
      </c>
      <c r="BQ406" s="16" t="s">
        <v>76</v>
      </c>
      <c r="BR406" s="13">
        <f t="shared" si="220"/>
        <v>2.4470825764491106</v>
      </c>
      <c r="BS406" s="13">
        <f t="shared" si="168"/>
        <v>2.4570825764491104</v>
      </c>
      <c r="BT406" s="13">
        <f t="shared" si="169"/>
        <v>2.5831665563669555</v>
      </c>
      <c r="BU406" s="13">
        <f t="shared" si="170"/>
        <v>2.7215197093229349</v>
      </c>
      <c r="BV406" s="13">
        <f t="shared" si="171"/>
        <v>2.8779654141557365</v>
      </c>
      <c r="BW406" s="13">
        <f t="shared" si="172"/>
        <v>3.0354566859494936</v>
      </c>
      <c r="BX406" s="13">
        <f t="shared" si="173"/>
        <v>3.1933719156747133</v>
      </c>
      <c r="BY406" s="13">
        <f t="shared" si="174"/>
        <v>3.3282362702205472</v>
      </c>
      <c r="BZ406" s="13">
        <f t="shared" si="175"/>
        <v>3.4609234434946488</v>
      </c>
      <c r="CA406" s="13">
        <f t="shared" si="176"/>
        <v>3.5936106167687512</v>
      </c>
      <c r="CB406" s="13">
        <f t="shared" si="177"/>
        <v>3.7262977900428531</v>
      </c>
      <c r="CC406" s="13">
        <f t="shared" si="178"/>
        <v>3.8018411649977017</v>
      </c>
      <c r="CD406" s="13">
        <f t="shared" si="179"/>
        <v>3.8701951413636317</v>
      </c>
      <c r="CE406" s="13">
        <f t="shared" si="180"/>
        <v>3.9313597191406426</v>
      </c>
      <c r="CF406" s="13">
        <f t="shared" si="181"/>
        <v>3.989758105596303</v>
      </c>
      <c r="CG406" s="13">
        <f t="shared" si="182"/>
        <v>4.0420325924913492</v>
      </c>
      <c r="CH406" s="13">
        <f t="shared" si="183"/>
        <v>4.0881831798257808</v>
      </c>
      <c r="CI406" s="13">
        <f t="shared" si="184"/>
        <v>4.1250872960159812</v>
      </c>
      <c r="CJ406" s="13">
        <f t="shared" si="185"/>
        <v>4.1526076294903804</v>
      </c>
      <c r="CK406" s="13">
        <f t="shared" si="186"/>
        <v>4.175709438012726</v>
      </c>
      <c r="CL406" s="13">
        <f t="shared" si="187"/>
        <v>4.194392721583017</v>
      </c>
      <c r="CM406" s="13">
        <f t="shared" si="188"/>
        <v>4.2068921225256579</v>
      </c>
      <c r="CN406" s="13">
        <f t="shared" si="189"/>
        <v>4.2130286892334476</v>
      </c>
      <c r="CO406" s="13">
        <f t="shared" si="190"/>
        <v>4.2128024217063862</v>
      </c>
      <c r="CP406" s="13">
        <f t="shared" si="191"/>
        <v>4.2081840681234493</v>
      </c>
      <c r="CQ406" s="13">
        <f t="shared" si="192"/>
        <v>4.1981840681234495</v>
      </c>
      <c r="CR406" s="13">
        <f t="shared" si="193"/>
        <v>4.1981840681234495</v>
      </c>
      <c r="CS406" s="13">
        <f t="shared" si="194"/>
        <v>4.1881840681234479</v>
      </c>
      <c r="CT406" s="13">
        <f t="shared" si="195"/>
        <v>4.1781840681234481</v>
      </c>
      <c r="CU406" s="13">
        <f t="shared" si="196"/>
        <v>4.1781840681234481</v>
      </c>
      <c r="CV406" s="13">
        <f t="shared" si="197"/>
        <v>4.1581840681234485</v>
      </c>
      <c r="CW406" s="13">
        <f t="shared" si="198"/>
        <v>4.138184068123449</v>
      </c>
      <c r="CX406" s="13">
        <f t="shared" si="199"/>
        <v>4.1281840681234492</v>
      </c>
      <c r="CY406" s="13">
        <f t="shared" si="200"/>
        <v>4.1081840681234496</v>
      </c>
      <c r="CZ406" s="13">
        <f t="shared" si="201"/>
        <v>4.098184068123448</v>
      </c>
      <c r="DA406" s="13">
        <f t="shared" si="202"/>
        <v>4.0881840681234483</v>
      </c>
      <c r="DB406" s="13">
        <f t="shared" si="203"/>
        <v>4.0781840681234485</v>
      </c>
      <c r="DC406" s="13">
        <f t="shared" si="204"/>
        <v>4.0681840681234487</v>
      </c>
      <c r="DD406" s="13">
        <f t="shared" si="205"/>
        <v>4.0581840681234489</v>
      </c>
      <c r="DE406" s="13">
        <f t="shared" si="206"/>
        <v>4.0481840681234491</v>
      </c>
      <c r="DF406" s="13">
        <f t="shared" si="207"/>
        <v>4.0181840681234497</v>
      </c>
      <c r="DG406" s="13">
        <f t="shared" si="208"/>
        <v>3.9981840681234488</v>
      </c>
      <c r="DH406" s="13">
        <f t="shared" si="209"/>
        <v>3.9781840681234493</v>
      </c>
      <c r="DI406" s="13">
        <f t="shared" si="210"/>
        <v>3.9581840681234497</v>
      </c>
      <c r="DJ406" s="13">
        <f t="shared" si="211"/>
        <v>3.9381840681234492</v>
      </c>
      <c r="DK406" s="13">
        <f t="shared" si="212"/>
        <v>3.9281840681234486</v>
      </c>
      <c r="DL406" s="13">
        <f t="shared" si="213"/>
        <v>3.908184068123449</v>
      </c>
      <c r="DM406" s="13">
        <f t="shared" si="214"/>
        <v>3.8881840681234494</v>
      </c>
      <c r="DN406" s="13">
        <f t="shared" si="215"/>
        <v>3.8781840681234496</v>
      </c>
      <c r="DO406" s="13">
        <f t="shared" si="216"/>
        <v>3.8581840681234492</v>
      </c>
    </row>
    <row r="407" spans="1:119" s="16" customFormat="1" x14ac:dyDescent="0.2">
      <c r="A407" s="12">
        <v>49613</v>
      </c>
      <c r="B407" s="16" t="s">
        <v>73</v>
      </c>
      <c r="C407" s="43">
        <f t="shared" si="217"/>
        <v>2.4373</v>
      </c>
      <c r="D407" s="43">
        <f t="shared" si="111"/>
        <v>2.6583000000000001</v>
      </c>
      <c r="E407" s="43">
        <f t="shared" si="112"/>
        <v>2.9230999999999998</v>
      </c>
      <c r="F407" s="43">
        <f t="shared" si="113"/>
        <v>3.2069999999999999</v>
      </c>
      <c r="G407" s="43">
        <f t="shared" si="114"/>
        <v>3.7984</v>
      </c>
      <c r="H407" s="43">
        <f t="shared" si="115"/>
        <v>2.1181000000000001</v>
      </c>
      <c r="I407" s="43">
        <f t="shared" si="116"/>
        <v>2.2667000000000002</v>
      </c>
      <c r="J407" s="43">
        <f t="shared" si="117"/>
        <v>2.6128</v>
      </c>
      <c r="K407" s="43">
        <f t="shared" si="118"/>
        <v>2.3365</v>
      </c>
      <c r="L407" s="43">
        <f t="shared" si="119"/>
        <v>2.5684</v>
      </c>
      <c r="M407" s="43">
        <f t="shared" si="120"/>
        <v>2.7635999999999998</v>
      </c>
      <c r="N407" s="43">
        <f t="shared" si="121"/>
        <v>2.911</v>
      </c>
      <c r="O407" s="43">
        <f t="shared" si="122"/>
        <v>2.8563000000000001</v>
      </c>
      <c r="P407" s="43">
        <f t="shared" si="123"/>
        <v>3.5651999999999999</v>
      </c>
      <c r="Q407" s="43">
        <f t="shared" si="124"/>
        <v>3.2237</v>
      </c>
      <c r="R407" s="43">
        <f t="shared" si="125"/>
        <v>3.6739999999999999</v>
      </c>
      <c r="S407" s="43">
        <f t="shared" si="126"/>
        <v>3.7595999999999998</v>
      </c>
      <c r="T407" s="43">
        <f t="shared" si="127"/>
        <v>3.7212999999999998</v>
      </c>
      <c r="V407" s="16" t="s">
        <v>74</v>
      </c>
      <c r="W407" s="43">
        <f t="shared" si="218"/>
        <v>1.8431</v>
      </c>
      <c r="X407" s="43">
        <f t="shared" si="128"/>
        <v>3.5958999999999999</v>
      </c>
      <c r="Y407" s="43">
        <f t="shared" si="129"/>
        <v>5.2885</v>
      </c>
      <c r="Z407" s="43">
        <f t="shared" si="130"/>
        <v>7.0862999999999996</v>
      </c>
      <c r="AA407" s="43">
        <f t="shared" si="131"/>
        <v>11.5434</v>
      </c>
      <c r="AB407" s="43">
        <f t="shared" si="132"/>
        <v>1.7777000000000001</v>
      </c>
      <c r="AC407" s="43">
        <f t="shared" si="133"/>
        <v>2.7399</v>
      </c>
      <c r="AD407" s="43">
        <f t="shared" si="134"/>
        <v>4.5983999999999998</v>
      </c>
      <c r="AE407" s="43">
        <f t="shared" si="135"/>
        <v>3.6766999999999999</v>
      </c>
      <c r="AF407" s="43">
        <f t="shared" si="136"/>
        <v>5.4546000000000001</v>
      </c>
      <c r="AG407" s="43">
        <f t="shared" si="137"/>
        <v>6.5403000000000002</v>
      </c>
      <c r="AH407" s="43">
        <f t="shared" si="138"/>
        <v>7.391</v>
      </c>
      <c r="AI407" s="43">
        <f t="shared" si="139"/>
        <v>7.2257999999999996</v>
      </c>
      <c r="AJ407" s="43">
        <f t="shared" si="140"/>
        <v>14.8108</v>
      </c>
      <c r="AK407" s="43">
        <f t="shared" si="141"/>
        <v>10.223599999999999</v>
      </c>
      <c r="AL407" s="43">
        <f t="shared" si="142"/>
        <v>17.293299999999999</v>
      </c>
      <c r="AM407" s="43">
        <f t="shared" si="143"/>
        <v>21.2318</v>
      </c>
      <c r="AN407" s="43">
        <f t="shared" si="144"/>
        <v>25.031400000000001</v>
      </c>
      <c r="AP407" s="16" t="s">
        <v>75</v>
      </c>
      <c r="AR407" s="13">
        <f t="shared" si="219"/>
        <v>2.1524315111203491</v>
      </c>
      <c r="AS407" s="13">
        <f t="shared" si="145"/>
        <v>2.2860797822374037</v>
      </c>
      <c r="AT407" s="13">
        <f t="shared" si="146"/>
        <v>2.433416339372898</v>
      </c>
      <c r="AU407" s="13">
        <f t="shared" si="147"/>
        <v>2.5919742116327957</v>
      </c>
      <c r="AV407" s="13">
        <f t="shared" si="148"/>
        <v>2.6664584691903839</v>
      </c>
      <c r="AW407" s="13">
        <f t="shared" si="149"/>
        <v>2.8432517926413543</v>
      </c>
      <c r="AX407" s="13">
        <f t="shared" si="150"/>
        <v>2.978229506460496</v>
      </c>
      <c r="AY407" s="13">
        <f t="shared" si="151"/>
        <v>3.0886227847207515</v>
      </c>
      <c r="AZ407" s="13">
        <f t="shared" si="152"/>
        <v>3.1990160629810074</v>
      </c>
      <c r="BA407" s="13">
        <f t="shared" si="153"/>
        <v>3.2815000959190792</v>
      </c>
      <c r="BB407" s="13">
        <f t="shared" si="154"/>
        <v>3.3559463812347401</v>
      </c>
      <c r="BC407" s="13">
        <f t="shared" si="155"/>
        <v>3.430392666550401</v>
      </c>
      <c r="BD407" s="13">
        <f t="shared" si="156"/>
        <v>3.5048389518660619</v>
      </c>
      <c r="BE407" s="13">
        <f t="shared" si="157"/>
        <v>3.5734920281973812</v>
      </c>
      <c r="BF407" s="13">
        <f t="shared" si="158"/>
        <v>3.6173188157099694</v>
      </c>
      <c r="BG407" s="13">
        <f t="shared" si="159"/>
        <v>3.661145603222558</v>
      </c>
      <c r="BH407" s="13">
        <f t="shared" si="160"/>
        <v>3.6893595328170625</v>
      </c>
      <c r="BI407" s="13">
        <f t="shared" si="161"/>
        <v>3.711093695569379</v>
      </c>
      <c r="BJ407" s="13">
        <f t="shared" si="162"/>
        <v>3.7328278583216958</v>
      </c>
      <c r="BK407" s="13">
        <f t="shared" si="163"/>
        <v>3.7545620210740127</v>
      </c>
      <c r="BL407" s="13">
        <f t="shared" si="164"/>
        <v>3.7518565375302662</v>
      </c>
      <c r="BM407" s="13">
        <f t="shared" si="165"/>
        <v>3.7417765291083271</v>
      </c>
      <c r="BN407" s="13">
        <f t="shared" si="166"/>
        <v>3.7316965206863881</v>
      </c>
      <c r="BO407" s="13">
        <f t="shared" si="167"/>
        <v>3.7314702531593267</v>
      </c>
      <c r="BQ407" s="16" t="s">
        <v>76</v>
      </c>
      <c r="BR407" s="13">
        <f t="shared" si="220"/>
        <v>2.4470825764491106</v>
      </c>
      <c r="BS407" s="13">
        <f t="shared" si="168"/>
        <v>2.4570825764491104</v>
      </c>
      <c r="BT407" s="13">
        <f t="shared" si="169"/>
        <v>2.5831665563669555</v>
      </c>
      <c r="BU407" s="13">
        <f t="shared" si="170"/>
        <v>2.7215197093229349</v>
      </c>
      <c r="BV407" s="13">
        <f t="shared" si="171"/>
        <v>2.8779654141557365</v>
      </c>
      <c r="BW407" s="13">
        <f t="shared" si="172"/>
        <v>3.0354566859494936</v>
      </c>
      <c r="BX407" s="13">
        <f t="shared" si="173"/>
        <v>3.1933719156747133</v>
      </c>
      <c r="BY407" s="13">
        <f t="shared" si="174"/>
        <v>3.3282362702205472</v>
      </c>
      <c r="BZ407" s="13">
        <f t="shared" si="175"/>
        <v>3.4609234434946488</v>
      </c>
      <c r="CA407" s="13">
        <f t="shared" si="176"/>
        <v>3.5936106167687512</v>
      </c>
      <c r="CB407" s="13">
        <f t="shared" si="177"/>
        <v>3.7262977900428531</v>
      </c>
      <c r="CC407" s="13">
        <f t="shared" si="178"/>
        <v>3.8018411649977017</v>
      </c>
      <c r="CD407" s="13">
        <f t="shared" si="179"/>
        <v>3.8701951413636317</v>
      </c>
      <c r="CE407" s="13">
        <f t="shared" si="180"/>
        <v>3.9313597191406426</v>
      </c>
      <c r="CF407" s="13">
        <f t="shared" si="181"/>
        <v>3.989758105596303</v>
      </c>
      <c r="CG407" s="13">
        <f t="shared" si="182"/>
        <v>4.0420325924913492</v>
      </c>
      <c r="CH407" s="13">
        <f t="shared" si="183"/>
        <v>4.0881831798257808</v>
      </c>
      <c r="CI407" s="13">
        <f t="shared" si="184"/>
        <v>4.1250872960159812</v>
      </c>
      <c r="CJ407" s="13">
        <f t="shared" si="185"/>
        <v>4.1526076294903804</v>
      </c>
      <c r="CK407" s="13">
        <f t="shared" si="186"/>
        <v>4.175709438012726</v>
      </c>
      <c r="CL407" s="13">
        <f t="shared" si="187"/>
        <v>4.194392721583017</v>
      </c>
      <c r="CM407" s="13">
        <f t="shared" si="188"/>
        <v>4.2068921225256579</v>
      </c>
      <c r="CN407" s="13">
        <f t="shared" si="189"/>
        <v>4.2130286892334476</v>
      </c>
      <c r="CO407" s="13">
        <f t="shared" si="190"/>
        <v>4.2128024217063862</v>
      </c>
      <c r="CP407" s="13">
        <f t="shared" si="191"/>
        <v>4.2081840681234493</v>
      </c>
      <c r="CQ407" s="13">
        <f t="shared" si="192"/>
        <v>4.1981840681234495</v>
      </c>
      <c r="CR407" s="13">
        <f t="shared" si="193"/>
        <v>4.1981840681234495</v>
      </c>
      <c r="CS407" s="13">
        <f t="shared" si="194"/>
        <v>4.1881840681234479</v>
      </c>
      <c r="CT407" s="13">
        <f t="shared" si="195"/>
        <v>4.1781840681234481</v>
      </c>
      <c r="CU407" s="13">
        <f t="shared" si="196"/>
        <v>4.1781840681234481</v>
      </c>
      <c r="CV407" s="13">
        <f t="shared" si="197"/>
        <v>4.1581840681234485</v>
      </c>
      <c r="CW407" s="13">
        <f t="shared" si="198"/>
        <v>4.138184068123449</v>
      </c>
      <c r="CX407" s="13">
        <f t="shared" si="199"/>
        <v>4.1281840681234492</v>
      </c>
      <c r="CY407" s="13">
        <f t="shared" si="200"/>
        <v>4.1081840681234496</v>
      </c>
      <c r="CZ407" s="13">
        <f t="shared" si="201"/>
        <v>4.098184068123448</v>
      </c>
      <c r="DA407" s="13">
        <f t="shared" si="202"/>
        <v>4.0881840681234483</v>
      </c>
      <c r="DB407" s="13">
        <f t="shared" si="203"/>
        <v>4.0781840681234485</v>
      </c>
      <c r="DC407" s="13">
        <f t="shared" si="204"/>
        <v>4.0681840681234487</v>
      </c>
      <c r="DD407" s="13">
        <f t="shared" si="205"/>
        <v>4.0581840681234489</v>
      </c>
      <c r="DE407" s="13">
        <f t="shared" si="206"/>
        <v>4.0481840681234491</v>
      </c>
      <c r="DF407" s="13">
        <f t="shared" si="207"/>
        <v>4.0181840681234497</v>
      </c>
      <c r="DG407" s="13">
        <f t="shared" si="208"/>
        <v>3.9981840681234488</v>
      </c>
      <c r="DH407" s="13">
        <f t="shared" si="209"/>
        <v>3.9781840681234493</v>
      </c>
      <c r="DI407" s="13">
        <f t="shared" si="210"/>
        <v>3.9581840681234497</v>
      </c>
      <c r="DJ407" s="13">
        <f t="shared" si="211"/>
        <v>3.9381840681234492</v>
      </c>
      <c r="DK407" s="13">
        <f t="shared" si="212"/>
        <v>3.9281840681234486</v>
      </c>
      <c r="DL407" s="13">
        <f t="shared" si="213"/>
        <v>3.908184068123449</v>
      </c>
      <c r="DM407" s="13">
        <f t="shared" si="214"/>
        <v>3.8881840681234494</v>
      </c>
      <c r="DN407" s="13">
        <f t="shared" si="215"/>
        <v>3.8781840681234496</v>
      </c>
      <c r="DO407" s="13">
        <f t="shared" si="216"/>
        <v>3.8581840681234492</v>
      </c>
    </row>
    <row r="408" spans="1:119" s="16" customFormat="1" x14ac:dyDescent="0.2">
      <c r="A408" s="12">
        <v>49643</v>
      </c>
      <c r="B408" s="16" t="s">
        <v>73</v>
      </c>
      <c r="C408" s="43">
        <f t="shared" si="217"/>
        <v>2.4373</v>
      </c>
      <c r="D408" s="43">
        <f t="shared" si="111"/>
        <v>2.6583000000000001</v>
      </c>
      <c r="E408" s="43">
        <f t="shared" si="112"/>
        <v>2.9230999999999998</v>
      </c>
      <c r="F408" s="43">
        <f t="shared" si="113"/>
        <v>3.2069999999999999</v>
      </c>
      <c r="G408" s="43">
        <f t="shared" si="114"/>
        <v>3.7984</v>
      </c>
      <c r="H408" s="43">
        <f t="shared" si="115"/>
        <v>2.1181000000000001</v>
      </c>
      <c r="I408" s="43">
        <f t="shared" si="116"/>
        <v>2.2667000000000002</v>
      </c>
      <c r="J408" s="43">
        <f t="shared" si="117"/>
        <v>2.6128</v>
      </c>
      <c r="K408" s="43">
        <f t="shared" si="118"/>
        <v>2.3365</v>
      </c>
      <c r="L408" s="43">
        <f t="shared" si="119"/>
        <v>2.5684</v>
      </c>
      <c r="M408" s="43">
        <f t="shared" si="120"/>
        <v>2.7635999999999998</v>
      </c>
      <c r="N408" s="43">
        <f t="shared" si="121"/>
        <v>2.911</v>
      </c>
      <c r="O408" s="43">
        <f t="shared" si="122"/>
        <v>2.8563000000000001</v>
      </c>
      <c r="P408" s="43">
        <f t="shared" si="123"/>
        <v>3.5651999999999999</v>
      </c>
      <c r="Q408" s="43">
        <f t="shared" si="124"/>
        <v>3.2237</v>
      </c>
      <c r="R408" s="43">
        <f t="shared" si="125"/>
        <v>3.6739999999999999</v>
      </c>
      <c r="S408" s="43">
        <f t="shared" si="126"/>
        <v>3.7595999999999998</v>
      </c>
      <c r="T408" s="43">
        <f t="shared" si="127"/>
        <v>3.7212999999999998</v>
      </c>
      <c r="V408" s="16" t="s">
        <v>74</v>
      </c>
      <c r="W408" s="43">
        <f t="shared" si="218"/>
        <v>1.8431</v>
      </c>
      <c r="X408" s="43">
        <f t="shared" si="128"/>
        <v>3.5958999999999999</v>
      </c>
      <c r="Y408" s="43">
        <f t="shared" si="129"/>
        <v>5.2885</v>
      </c>
      <c r="Z408" s="43">
        <f t="shared" si="130"/>
        <v>7.0862999999999996</v>
      </c>
      <c r="AA408" s="43">
        <f t="shared" si="131"/>
        <v>11.5434</v>
      </c>
      <c r="AB408" s="43">
        <f t="shared" si="132"/>
        <v>1.7777000000000001</v>
      </c>
      <c r="AC408" s="43">
        <f t="shared" si="133"/>
        <v>2.7399</v>
      </c>
      <c r="AD408" s="43">
        <f t="shared" si="134"/>
        <v>4.5983999999999998</v>
      </c>
      <c r="AE408" s="43">
        <f t="shared" si="135"/>
        <v>3.6766999999999999</v>
      </c>
      <c r="AF408" s="43">
        <f t="shared" si="136"/>
        <v>5.4546000000000001</v>
      </c>
      <c r="AG408" s="43">
        <f t="shared" si="137"/>
        <v>6.5403000000000002</v>
      </c>
      <c r="AH408" s="43">
        <f t="shared" si="138"/>
        <v>7.391</v>
      </c>
      <c r="AI408" s="43">
        <f t="shared" si="139"/>
        <v>7.2257999999999996</v>
      </c>
      <c r="AJ408" s="43">
        <f t="shared" si="140"/>
        <v>14.8108</v>
      </c>
      <c r="AK408" s="43">
        <f t="shared" si="141"/>
        <v>10.223599999999999</v>
      </c>
      <c r="AL408" s="43">
        <f t="shared" si="142"/>
        <v>17.293299999999999</v>
      </c>
      <c r="AM408" s="43">
        <f t="shared" si="143"/>
        <v>21.2318</v>
      </c>
      <c r="AN408" s="43">
        <f t="shared" si="144"/>
        <v>25.031400000000001</v>
      </c>
      <c r="AP408" s="16" t="s">
        <v>75</v>
      </c>
      <c r="AR408" s="13">
        <f t="shared" si="219"/>
        <v>2.1524315111203491</v>
      </c>
      <c r="AS408" s="13">
        <f t="shared" si="145"/>
        <v>2.2860797822374037</v>
      </c>
      <c r="AT408" s="13">
        <f t="shared" si="146"/>
        <v>2.433416339372898</v>
      </c>
      <c r="AU408" s="13">
        <f t="shared" si="147"/>
        <v>2.5919742116327957</v>
      </c>
      <c r="AV408" s="13">
        <f t="shared" si="148"/>
        <v>2.6664584691903839</v>
      </c>
      <c r="AW408" s="13">
        <f t="shared" si="149"/>
        <v>2.8432517926413543</v>
      </c>
      <c r="AX408" s="13">
        <f t="shared" si="150"/>
        <v>2.978229506460496</v>
      </c>
      <c r="AY408" s="13">
        <f t="shared" si="151"/>
        <v>3.0886227847207515</v>
      </c>
      <c r="AZ408" s="13">
        <f t="shared" si="152"/>
        <v>3.1990160629810074</v>
      </c>
      <c r="BA408" s="13">
        <f t="shared" si="153"/>
        <v>3.2815000959190792</v>
      </c>
      <c r="BB408" s="13">
        <f t="shared" si="154"/>
        <v>3.3559463812347401</v>
      </c>
      <c r="BC408" s="13">
        <f t="shared" si="155"/>
        <v>3.430392666550401</v>
      </c>
      <c r="BD408" s="13">
        <f t="shared" si="156"/>
        <v>3.5048389518660619</v>
      </c>
      <c r="BE408" s="13">
        <f t="shared" si="157"/>
        <v>3.5734920281973812</v>
      </c>
      <c r="BF408" s="13">
        <f t="shared" si="158"/>
        <v>3.6173188157099694</v>
      </c>
      <c r="BG408" s="13">
        <f t="shared" si="159"/>
        <v>3.661145603222558</v>
      </c>
      <c r="BH408" s="13">
        <f t="shared" si="160"/>
        <v>3.6893595328170625</v>
      </c>
      <c r="BI408" s="13">
        <f t="shared" si="161"/>
        <v>3.711093695569379</v>
      </c>
      <c r="BJ408" s="13">
        <f t="shared" si="162"/>
        <v>3.7328278583216958</v>
      </c>
      <c r="BK408" s="13">
        <f t="shared" si="163"/>
        <v>3.7545620210740127</v>
      </c>
      <c r="BL408" s="13">
        <f t="shared" si="164"/>
        <v>3.7518565375302662</v>
      </c>
      <c r="BM408" s="13">
        <f t="shared" si="165"/>
        <v>3.7417765291083271</v>
      </c>
      <c r="BN408" s="13">
        <f t="shared" si="166"/>
        <v>3.7316965206863881</v>
      </c>
      <c r="BO408" s="13">
        <f t="shared" si="167"/>
        <v>3.7314702531593267</v>
      </c>
      <c r="BQ408" s="16" t="s">
        <v>76</v>
      </c>
      <c r="BR408" s="13">
        <f t="shared" si="220"/>
        <v>2.4470825764491106</v>
      </c>
      <c r="BS408" s="13">
        <f t="shared" si="168"/>
        <v>2.4570825764491104</v>
      </c>
      <c r="BT408" s="13">
        <f t="shared" si="169"/>
        <v>2.5831665563669555</v>
      </c>
      <c r="BU408" s="13">
        <f t="shared" si="170"/>
        <v>2.7215197093229349</v>
      </c>
      <c r="BV408" s="13">
        <f t="shared" si="171"/>
        <v>2.8779654141557365</v>
      </c>
      <c r="BW408" s="13">
        <f t="shared" si="172"/>
        <v>3.0354566859494936</v>
      </c>
      <c r="BX408" s="13">
        <f t="shared" si="173"/>
        <v>3.1933719156747133</v>
      </c>
      <c r="BY408" s="13">
        <f t="shared" si="174"/>
        <v>3.3282362702205472</v>
      </c>
      <c r="BZ408" s="13">
        <f t="shared" si="175"/>
        <v>3.4609234434946488</v>
      </c>
      <c r="CA408" s="13">
        <f t="shared" si="176"/>
        <v>3.5936106167687512</v>
      </c>
      <c r="CB408" s="13">
        <f t="shared" si="177"/>
        <v>3.7262977900428531</v>
      </c>
      <c r="CC408" s="13">
        <f t="shared" si="178"/>
        <v>3.8018411649977017</v>
      </c>
      <c r="CD408" s="13">
        <f t="shared" si="179"/>
        <v>3.8701951413636317</v>
      </c>
      <c r="CE408" s="13">
        <f t="shared" si="180"/>
        <v>3.9313597191406426</v>
      </c>
      <c r="CF408" s="13">
        <f t="shared" si="181"/>
        <v>3.989758105596303</v>
      </c>
      <c r="CG408" s="13">
        <f t="shared" si="182"/>
        <v>4.0420325924913492</v>
      </c>
      <c r="CH408" s="13">
        <f t="shared" si="183"/>
        <v>4.0881831798257808</v>
      </c>
      <c r="CI408" s="13">
        <f t="shared" si="184"/>
        <v>4.1250872960159812</v>
      </c>
      <c r="CJ408" s="13">
        <f t="shared" si="185"/>
        <v>4.1526076294903804</v>
      </c>
      <c r="CK408" s="13">
        <f t="shared" si="186"/>
        <v>4.175709438012726</v>
      </c>
      <c r="CL408" s="13">
        <f t="shared" si="187"/>
        <v>4.194392721583017</v>
      </c>
      <c r="CM408" s="13">
        <f t="shared" si="188"/>
        <v>4.2068921225256579</v>
      </c>
      <c r="CN408" s="13">
        <f t="shared" si="189"/>
        <v>4.2130286892334476</v>
      </c>
      <c r="CO408" s="13">
        <f t="shared" si="190"/>
        <v>4.2128024217063862</v>
      </c>
      <c r="CP408" s="13">
        <f t="shared" si="191"/>
        <v>4.2081840681234493</v>
      </c>
      <c r="CQ408" s="13">
        <f t="shared" si="192"/>
        <v>4.1981840681234495</v>
      </c>
      <c r="CR408" s="13">
        <f t="shared" si="193"/>
        <v>4.1981840681234495</v>
      </c>
      <c r="CS408" s="13">
        <f t="shared" si="194"/>
        <v>4.1881840681234479</v>
      </c>
      <c r="CT408" s="13">
        <f t="shared" si="195"/>
        <v>4.1781840681234481</v>
      </c>
      <c r="CU408" s="13">
        <f t="shared" si="196"/>
        <v>4.1781840681234481</v>
      </c>
      <c r="CV408" s="13">
        <f t="shared" si="197"/>
        <v>4.1581840681234485</v>
      </c>
      <c r="CW408" s="13">
        <f t="shared" si="198"/>
        <v>4.138184068123449</v>
      </c>
      <c r="CX408" s="13">
        <f t="shared" si="199"/>
        <v>4.1281840681234492</v>
      </c>
      <c r="CY408" s="13">
        <f t="shared" si="200"/>
        <v>4.1081840681234496</v>
      </c>
      <c r="CZ408" s="13">
        <f t="shared" si="201"/>
        <v>4.098184068123448</v>
      </c>
      <c r="DA408" s="13">
        <f t="shared" si="202"/>
        <v>4.0881840681234483</v>
      </c>
      <c r="DB408" s="13">
        <f t="shared" si="203"/>
        <v>4.0781840681234485</v>
      </c>
      <c r="DC408" s="13">
        <f t="shared" si="204"/>
        <v>4.0681840681234487</v>
      </c>
      <c r="DD408" s="13">
        <f t="shared" si="205"/>
        <v>4.0581840681234489</v>
      </c>
      <c r="DE408" s="13">
        <f t="shared" si="206"/>
        <v>4.0481840681234491</v>
      </c>
      <c r="DF408" s="13">
        <f t="shared" si="207"/>
        <v>4.0181840681234497</v>
      </c>
      <c r="DG408" s="13">
        <f t="shared" si="208"/>
        <v>3.9981840681234488</v>
      </c>
      <c r="DH408" s="13">
        <f t="shared" si="209"/>
        <v>3.9781840681234493</v>
      </c>
      <c r="DI408" s="13">
        <f t="shared" si="210"/>
        <v>3.9581840681234497</v>
      </c>
      <c r="DJ408" s="13">
        <f t="shared" si="211"/>
        <v>3.9381840681234492</v>
      </c>
      <c r="DK408" s="13">
        <f t="shared" si="212"/>
        <v>3.9281840681234486</v>
      </c>
      <c r="DL408" s="13">
        <f t="shared" si="213"/>
        <v>3.908184068123449</v>
      </c>
      <c r="DM408" s="13">
        <f t="shared" si="214"/>
        <v>3.8881840681234494</v>
      </c>
      <c r="DN408" s="13">
        <f t="shared" si="215"/>
        <v>3.8781840681234496</v>
      </c>
      <c r="DO408" s="13">
        <f t="shared" si="216"/>
        <v>3.8581840681234492</v>
      </c>
    </row>
    <row r="409" spans="1:119" s="16" customFormat="1" x14ac:dyDescent="0.2">
      <c r="A409" s="12">
        <v>49674</v>
      </c>
      <c r="B409" s="16" t="s">
        <v>73</v>
      </c>
      <c r="C409" s="43">
        <f t="shared" si="217"/>
        <v>2.4373</v>
      </c>
      <c r="D409" s="43">
        <f t="shared" si="111"/>
        <v>2.6583000000000001</v>
      </c>
      <c r="E409" s="43">
        <f t="shared" si="112"/>
        <v>2.9230999999999998</v>
      </c>
      <c r="F409" s="43">
        <f t="shared" si="113"/>
        <v>3.2069999999999999</v>
      </c>
      <c r="G409" s="43">
        <f t="shared" si="114"/>
        <v>3.7984</v>
      </c>
      <c r="H409" s="43">
        <f t="shared" si="115"/>
        <v>2.1181000000000001</v>
      </c>
      <c r="I409" s="43">
        <f t="shared" si="116"/>
        <v>2.2667000000000002</v>
      </c>
      <c r="J409" s="43">
        <f t="shared" si="117"/>
        <v>2.6128</v>
      </c>
      <c r="K409" s="43">
        <f t="shared" si="118"/>
        <v>2.3365</v>
      </c>
      <c r="L409" s="43">
        <f t="shared" si="119"/>
        <v>2.5684</v>
      </c>
      <c r="M409" s="43">
        <f t="shared" si="120"/>
        <v>2.7635999999999998</v>
      </c>
      <c r="N409" s="43">
        <f t="shared" si="121"/>
        <v>2.911</v>
      </c>
      <c r="O409" s="43">
        <f t="shared" si="122"/>
        <v>2.8563000000000001</v>
      </c>
      <c r="P409" s="43">
        <f t="shared" si="123"/>
        <v>3.5651999999999999</v>
      </c>
      <c r="Q409" s="43">
        <f t="shared" si="124"/>
        <v>3.2237</v>
      </c>
      <c r="R409" s="43">
        <f t="shared" si="125"/>
        <v>3.6739999999999999</v>
      </c>
      <c r="S409" s="43">
        <f t="shared" si="126"/>
        <v>3.7595999999999998</v>
      </c>
      <c r="T409" s="43">
        <f t="shared" si="127"/>
        <v>3.7212999999999998</v>
      </c>
      <c r="V409" s="16" t="s">
        <v>74</v>
      </c>
      <c r="W409" s="43">
        <f t="shared" si="218"/>
        <v>1.8431</v>
      </c>
      <c r="X409" s="43">
        <f t="shared" si="128"/>
        <v>3.5958999999999999</v>
      </c>
      <c r="Y409" s="43">
        <f t="shared" si="129"/>
        <v>5.2885</v>
      </c>
      <c r="Z409" s="43">
        <f t="shared" si="130"/>
        <v>7.0862999999999996</v>
      </c>
      <c r="AA409" s="43">
        <f t="shared" si="131"/>
        <v>11.5434</v>
      </c>
      <c r="AB409" s="43">
        <f t="shared" si="132"/>
        <v>1.7777000000000001</v>
      </c>
      <c r="AC409" s="43">
        <f t="shared" si="133"/>
        <v>2.7399</v>
      </c>
      <c r="AD409" s="43">
        <f t="shared" si="134"/>
        <v>4.5983999999999998</v>
      </c>
      <c r="AE409" s="43">
        <f t="shared" si="135"/>
        <v>3.6766999999999999</v>
      </c>
      <c r="AF409" s="43">
        <f t="shared" si="136"/>
        <v>5.4546000000000001</v>
      </c>
      <c r="AG409" s="43">
        <f t="shared" si="137"/>
        <v>6.5403000000000002</v>
      </c>
      <c r="AH409" s="43">
        <f t="shared" si="138"/>
        <v>7.391</v>
      </c>
      <c r="AI409" s="43">
        <f t="shared" si="139"/>
        <v>7.2257999999999996</v>
      </c>
      <c r="AJ409" s="43">
        <f t="shared" si="140"/>
        <v>14.8108</v>
      </c>
      <c r="AK409" s="43">
        <f t="shared" si="141"/>
        <v>10.223599999999999</v>
      </c>
      <c r="AL409" s="43">
        <f t="shared" si="142"/>
        <v>17.293299999999999</v>
      </c>
      <c r="AM409" s="43">
        <f t="shared" si="143"/>
        <v>21.2318</v>
      </c>
      <c r="AN409" s="43">
        <f t="shared" si="144"/>
        <v>25.031400000000001</v>
      </c>
      <c r="AP409" s="16" t="s">
        <v>75</v>
      </c>
      <c r="AR409" s="13">
        <f t="shared" si="219"/>
        <v>2.1524315111203491</v>
      </c>
      <c r="AS409" s="13">
        <f t="shared" si="145"/>
        <v>2.2860797822374037</v>
      </c>
      <c r="AT409" s="13">
        <f t="shared" si="146"/>
        <v>2.433416339372898</v>
      </c>
      <c r="AU409" s="13">
        <f t="shared" si="147"/>
        <v>2.5919742116327957</v>
      </c>
      <c r="AV409" s="13">
        <f t="shared" si="148"/>
        <v>2.6664584691903839</v>
      </c>
      <c r="AW409" s="13">
        <f t="shared" si="149"/>
        <v>2.8432517926413543</v>
      </c>
      <c r="AX409" s="13">
        <f t="shared" si="150"/>
        <v>2.978229506460496</v>
      </c>
      <c r="AY409" s="13">
        <f t="shared" si="151"/>
        <v>3.0886227847207515</v>
      </c>
      <c r="AZ409" s="13">
        <f t="shared" si="152"/>
        <v>3.1990160629810074</v>
      </c>
      <c r="BA409" s="13">
        <f t="shared" si="153"/>
        <v>3.2815000959190792</v>
      </c>
      <c r="BB409" s="13">
        <f t="shared" si="154"/>
        <v>3.3559463812347401</v>
      </c>
      <c r="BC409" s="13">
        <f t="shared" si="155"/>
        <v>3.430392666550401</v>
      </c>
      <c r="BD409" s="13">
        <f t="shared" si="156"/>
        <v>3.5048389518660619</v>
      </c>
      <c r="BE409" s="13">
        <f t="shared" si="157"/>
        <v>3.5734920281973812</v>
      </c>
      <c r="BF409" s="13">
        <f t="shared" si="158"/>
        <v>3.6173188157099694</v>
      </c>
      <c r="BG409" s="13">
        <f t="shared" si="159"/>
        <v>3.661145603222558</v>
      </c>
      <c r="BH409" s="13">
        <f t="shared" si="160"/>
        <v>3.6893595328170625</v>
      </c>
      <c r="BI409" s="13">
        <f t="shared" si="161"/>
        <v>3.711093695569379</v>
      </c>
      <c r="BJ409" s="13">
        <f t="shared" si="162"/>
        <v>3.7328278583216958</v>
      </c>
      <c r="BK409" s="13">
        <f t="shared" si="163"/>
        <v>3.7545620210740127</v>
      </c>
      <c r="BL409" s="13">
        <f t="shared" si="164"/>
        <v>3.7518565375302662</v>
      </c>
      <c r="BM409" s="13">
        <f t="shared" si="165"/>
        <v>3.7417765291083271</v>
      </c>
      <c r="BN409" s="13">
        <f t="shared" si="166"/>
        <v>3.7316965206863881</v>
      </c>
      <c r="BO409" s="13">
        <f t="shared" si="167"/>
        <v>3.7314702531593267</v>
      </c>
      <c r="BQ409" s="16" t="s">
        <v>76</v>
      </c>
      <c r="BR409" s="13">
        <f t="shared" si="220"/>
        <v>2.4470825764491106</v>
      </c>
      <c r="BS409" s="13">
        <f t="shared" si="168"/>
        <v>2.4570825764491104</v>
      </c>
      <c r="BT409" s="13">
        <f t="shared" si="169"/>
        <v>2.5831665563669555</v>
      </c>
      <c r="BU409" s="13">
        <f t="shared" si="170"/>
        <v>2.7215197093229349</v>
      </c>
      <c r="BV409" s="13">
        <f t="shared" si="171"/>
        <v>2.8779654141557365</v>
      </c>
      <c r="BW409" s="13">
        <f t="shared" si="172"/>
        <v>3.0354566859494936</v>
      </c>
      <c r="BX409" s="13">
        <f t="shared" si="173"/>
        <v>3.1933719156747133</v>
      </c>
      <c r="BY409" s="13">
        <f t="shared" si="174"/>
        <v>3.3282362702205472</v>
      </c>
      <c r="BZ409" s="13">
        <f t="shared" si="175"/>
        <v>3.4609234434946488</v>
      </c>
      <c r="CA409" s="13">
        <f t="shared" si="176"/>
        <v>3.5936106167687512</v>
      </c>
      <c r="CB409" s="13">
        <f t="shared" si="177"/>
        <v>3.7262977900428531</v>
      </c>
      <c r="CC409" s="13">
        <f t="shared" si="178"/>
        <v>3.8018411649977017</v>
      </c>
      <c r="CD409" s="13">
        <f t="shared" si="179"/>
        <v>3.8701951413636317</v>
      </c>
      <c r="CE409" s="13">
        <f t="shared" si="180"/>
        <v>3.9313597191406426</v>
      </c>
      <c r="CF409" s="13">
        <f t="shared" si="181"/>
        <v>3.989758105596303</v>
      </c>
      <c r="CG409" s="13">
        <f t="shared" si="182"/>
        <v>4.0420325924913492</v>
      </c>
      <c r="CH409" s="13">
        <f t="shared" si="183"/>
        <v>4.0881831798257808</v>
      </c>
      <c r="CI409" s="13">
        <f t="shared" si="184"/>
        <v>4.1250872960159812</v>
      </c>
      <c r="CJ409" s="13">
        <f t="shared" si="185"/>
        <v>4.1526076294903804</v>
      </c>
      <c r="CK409" s="13">
        <f t="shared" si="186"/>
        <v>4.175709438012726</v>
      </c>
      <c r="CL409" s="13">
        <f t="shared" si="187"/>
        <v>4.194392721583017</v>
      </c>
      <c r="CM409" s="13">
        <f t="shared" si="188"/>
        <v>4.2068921225256579</v>
      </c>
      <c r="CN409" s="13">
        <f t="shared" si="189"/>
        <v>4.2130286892334476</v>
      </c>
      <c r="CO409" s="13">
        <f t="shared" si="190"/>
        <v>4.2128024217063862</v>
      </c>
      <c r="CP409" s="13">
        <f t="shared" si="191"/>
        <v>4.2081840681234493</v>
      </c>
      <c r="CQ409" s="13">
        <f t="shared" si="192"/>
        <v>4.1981840681234495</v>
      </c>
      <c r="CR409" s="13">
        <f t="shared" si="193"/>
        <v>4.1981840681234495</v>
      </c>
      <c r="CS409" s="13">
        <f t="shared" si="194"/>
        <v>4.1881840681234479</v>
      </c>
      <c r="CT409" s="13">
        <f t="shared" si="195"/>
        <v>4.1781840681234481</v>
      </c>
      <c r="CU409" s="13">
        <f t="shared" si="196"/>
        <v>4.1781840681234481</v>
      </c>
      <c r="CV409" s="13">
        <f t="shared" si="197"/>
        <v>4.1581840681234485</v>
      </c>
      <c r="CW409" s="13">
        <f t="shared" si="198"/>
        <v>4.138184068123449</v>
      </c>
      <c r="CX409" s="13">
        <f t="shared" si="199"/>
        <v>4.1281840681234492</v>
      </c>
      <c r="CY409" s="13">
        <f t="shared" si="200"/>
        <v>4.1081840681234496</v>
      </c>
      <c r="CZ409" s="13">
        <f t="shared" si="201"/>
        <v>4.098184068123448</v>
      </c>
      <c r="DA409" s="13">
        <f t="shared" si="202"/>
        <v>4.0881840681234483</v>
      </c>
      <c r="DB409" s="13">
        <f t="shared" si="203"/>
        <v>4.0781840681234485</v>
      </c>
      <c r="DC409" s="13">
        <f t="shared" si="204"/>
        <v>4.0681840681234487</v>
      </c>
      <c r="DD409" s="13">
        <f t="shared" si="205"/>
        <v>4.0581840681234489</v>
      </c>
      <c r="DE409" s="13">
        <f t="shared" si="206"/>
        <v>4.0481840681234491</v>
      </c>
      <c r="DF409" s="13">
        <f t="shared" si="207"/>
        <v>4.0181840681234497</v>
      </c>
      <c r="DG409" s="13">
        <f t="shared" si="208"/>
        <v>3.9981840681234488</v>
      </c>
      <c r="DH409" s="13">
        <f t="shared" si="209"/>
        <v>3.9781840681234493</v>
      </c>
      <c r="DI409" s="13">
        <f t="shared" si="210"/>
        <v>3.9581840681234497</v>
      </c>
      <c r="DJ409" s="13">
        <f t="shared" si="211"/>
        <v>3.9381840681234492</v>
      </c>
      <c r="DK409" s="13">
        <f t="shared" si="212"/>
        <v>3.9281840681234486</v>
      </c>
      <c r="DL409" s="13">
        <f t="shared" si="213"/>
        <v>3.908184068123449</v>
      </c>
      <c r="DM409" s="13">
        <f t="shared" si="214"/>
        <v>3.8881840681234494</v>
      </c>
      <c r="DN409" s="13">
        <f t="shared" si="215"/>
        <v>3.8781840681234496</v>
      </c>
      <c r="DO409" s="13">
        <f t="shared" si="216"/>
        <v>3.8581840681234492</v>
      </c>
    </row>
    <row r="410" spans="1:119" s="16" customFormat="1" x14ac:dyDescent="0.2">
      <c r="A410" s="12">
        <v>49705</v>
      </c>
      <c r="B410" s="16" t="s">
        <v>73</v>
      </c>
      <c r="C410" s="43">
        <f t="shared" si="217"/>
        <v>2.4373</v>
      </c>
      <c r="D410" s="43">
        <f t="shared" si="111"/>
        <v>2.6583000000000001</v>
      </c>
      <c r="E410" s="43">
        <f t="shared" si="112"/>
        <v>2.9230999999999998</v>
      </c>
      <c r="F410" s="43">
        <f t="shared" si="113"/>
        <v>3.2069999999999999</v>
      </c>
      <c r="G410" s="43">
        <f t="shared" si="114"/>
        <v>3.7984</v>
      </c>
      <c r="H410" s="43">
        <f t="shared" si="115"/>
        <v>2.1181000000000001</v>
      </c>
      <c r="I410" s="43">
        <f t="shared" si="116"/>
        <v>2.2667000000000002</v>
      </c>
      <c r="J410" s="43">
        <f t="shared" si="117"/>
        <v>2.6128</v>
      </c>
      <c r="K410" s="43">
        <f t="shared" si="118"/>
        <v>2.3365</v>
      </c>
      <c r="L410" s="43">
        <f t="shared" si="119"/>
        <v>2.5684</v>
      </c>
      <c r="M410" s="43">
        <f t="shared" si="120"/>
        <v>2.7635999999999998</v>
      </c>
      <c r="N410" s="43">
        <f t="shared" si="121"/>
        <v>2.911</v>
      </c>
      <c r="O410" s="43">
        <f t="shared" si="122"/>
        <v>2.8563000000000001</v>
      </c>
      <c r="P410" s="43">
        <f t="shared" si="123"/>
        <v>3.5651999999999999</v>
      </c>
      <c r="Q410" s="43">
        <f t="shared" si="124"/>
        <v>3.2237</v>
      </c>
      <c r="R410" s="43">
        <f t="shared" si="125"/>
        <v>3.6739999999999999</v>
      </c>
      <c r="S410" s="43">
        <f t="shared" si="126"/>
        <v>3.7595999999999998</v>
      </c>
      <c r="T410" s="43">
        <f t="shared" si="127"/>
        <v>3.7212999999999998</v>
      </c>
      <c r="V410" s="16" t="s">
        <v>74</v>
      </c>
      <c r="W410" s="43">
        <f t="shared" si="218"/>
        <v>1.8431</v>
      </c>
      <c r="X410" s="43">
        <f t="shared" si="128"/>
        <v>3.5958999999999999</v>
      </c>
      <c r="Y410" s="43">
        <f t="shared" si="129"/>
        <v>5.2885</v>
      </c>
      <c r="Z410" s="43">
        <f t="shared" si="130"/>
        <v>7.0862999999999996</v>
      </c>
      <c r="AA410" s="43">
        <f t="shared" si="131"/>
        <v>11.5434</v>
      </c>
      <c r="AB410" s="43">
        <f t="shared" si="132"/>
        <v>1.7777000000000001</v>
      </c>
      <c r="AC410" s="43">
        <f t="shared" si="133"/>
        <v>2.7399</v>
      </c>
      <c r="AD410" s="43">
        <f t="shared" si="134"/>
        <v>4.5983999999999998</v>
      </c>
      <c r="AE410" s="43">
        <f t="shared" si="135"/>
        <v>3.6766999999999999</v>
      </c>
      <c r="AF410" s="43">
        <f t="shared" si="136"/>
        <v>5.4546000000000001</v>
      </c>
      <c r="AG410" s="43">
        <f t="shared" si="137"/>
        <v>6.5403000000000002</v>
      </c>
      <c r="AH410" s="43">
        <f t="shared" si="138"/>
        <v>7.391</v>
      </c>
      <c r="AI410" s="43">
        <f t="shared" si="139"/>
        <v>7.2257999999999996</v>
      </c>
      <c r="AJ410" s="43">
        <f t="shared" si="140"/>
        <v>14.8108</v>
      </c>
      <c r="AK410" s="43">
        <f t="shared" si="141"/>
        <v>10.223599999999999</v>
      </c>
      <c r="AL410" s="43">
        <f t="shared" si="142"/>
        <v>17.293299999999999</v>
      </c>
      <c r="AM410" s="43">
        <f t="shared" si="143"/>
        <v>21.2318</v>
      </c>
      <c r="AN410" s="43">
        <f t="shared" si="144"/>
        <v>25.031400000000001</v>
      </c>
      <c r="AP410" s="16" t="s">
        <v>75</v>
      </c>
      <c r="AR410" s="13">
        <f t="shared" si="219"/>
        <v>2.1524315111203491</v>
      </c>
      <c r="AS410" s="13">
        <f t="shared" si="145"/>
        <v>2.2860797822374037</v>
      </c>
      <c r="AT410" s="13">
        <f t="shared" si="146"/>
        <v>2.433416339372898</v>
      </c>
      <c r="AU410" s="13">
        <f t="shared" si="147"/>
        <v>2.5919742116327957</v>
      </c>
      <c r="AV410" s="13">
        <f t="shared" si="148"/>
        <v>2.6664584691903839</v>
      </c>
      <c r="AW410" s="13">
        <f t="shared" si="149"/>
        <v>2.8432517926413543</v>
      </c>
      <c r="AX410" s="13">
        <f t="shared" si="150"/>
        <v>2.978229506460496</v>
      </c>
      <c r="AY410" s="13">
        <f t="shared" si="151"/>
        <v>3.0886227847207515</v>
      </c>
      <c r="AZ410" s="13">
        <f t="shared" si="152"/>
        <v>3.1990160629810074</v>
      </c>
      <c r="BA410" s="13">
        <f t="shared" si="153"/>
        <v>3.2815000959190792</v>
      </c>
      <c r="BB410" s="13">
        <f t="shared" si="154"/>
        <v>3.3559463812347401</v>
      </c>
      <c r="BC410" s="13">
        <f t="shared" si="155"/>
        <v>3.430392666550401</v>
      </c>
      <c r="BD410" s="13">
        <f t="shared" si="156"/>
        <v>3.5048389518660619</v>
      </c>
      <c r="BE410" s="13">
        <f t="shared" si="157"/>
        <v>3.5734920281973812</v>
      </c>
      <c r="BF410" s="13">
        <f t="shared" si="158"/>
        <v>3.6173188157099694</v>
      </c>
      <c r="BG410" s="13">
        <f t="shared" si="159"/>
        <v>3.661145603222558</v>
      </c>
      <c r="BH410" s="13">
        <f t="shared" si="160"/>
        <v>3.6893595328170625</v>
      </c>
      <c r="BI410" s="13">
        <f t="shared" si="161"/>
        <v>3.711093695569379</v>
      </c>
      <c r="BJ410" s="13">
        <f t="shared" si="162"/>
        <v>3.7328278583216958</v>
      </c>
      <c r="BK410" s="13">
        <f t="shared" si="163"/>
        <v>3.7545620210740127</v>
      </c>
      <c r="BL410" s="13">
        <f t="shared" si="164"/>
        <v>3.7518565375302662</v>
      </c>
      <c r="BM410" s="13">
        <f t="shared" si="165"/>
        <v>3.7417765291083271</v>
      </c>
      <c r="BN410" s="13">
        <f t="shared" si="166"/>
        <v>3.7316965206863881</v>
      </c>
      <c r="BO410" s="13">
        <f t="shared" si="167"/>
        <v>3.7314702531593267</v>
      </c>
      <c r="BQ410" s="16" t="s">
        <v>76</v>
      </c>
      <c r="BR410" s="13">
        <f t="shared" si="220"/>
        <v>2.4470825764491106</v>
      </c>
      <c r="BS410" s="13">
        <f t="shared" si="168"/>
        <v>2.4570825764491104</v>
      </c>
      <c r="BT410" s="13">
        <f t="shared" si="169"/>
        <v>2.5831665563669555</v>
      </c>
      <c r="BU410" s="13">
        <f t="shared" si="170"/>
        <v>2.7215197093229349</v>
      </c>
      <c r="BV410" s="13">
        <f t="shared" si="171"/>
        <v>2.8779654141557365</v>
      </c>
      <c r="BW410" s="13">
        <f t="shared" si="172"/>
        <v>3.0354566859494936</v>
      </c>
      <c r="BX410" s="13">
        <f t="shared" si="173"/>
        <v>3.1933719156747133</v>
      </c>
      <c r="BY410" s="13">
        <f t="shared" si="174"/>
        <v>3.3282362702205472</v>
      </c>
      <c r="BZ410" s="13">
        <f t="shared" si="175"/>
        <v>3.4609234434946488</v>
      </c>
      <c r="CA410" s="13">
        <f t="shared" si="176"/>
        <v>3.5936106167687512</v>
      </c>
      <c r="CB410" s="13">
        <f t="shared" si="177"/>
        <v>3.7262977900428531</v>
      </c>
      <c r="CC410" s="13">
        <f t="shared" si="178"/>
        <v>3.8018411649977017</v>
      </c>
      <c r="CD410" s="13">
        <f t="shared" si="179"/>
        <v>3.8701951413636317</v>
      </c>
      <c r="CE410" s="13">
        <f t="shared" si="180"/>
        <v>3.9313597191406426</v>
      </c>
      <c r="CF410" s="13">
        <f t="shared" si="181"/>
        <v>3.989758105596303</v>
      </c>
      <c r="CG410" s="13">
        <f t="shared" si="182"/>
        <v>4.0420325924913492</v>
      </c>
      <c r="CH410" s="13">
        <f t="shared" si="183"/>
        <v>4.0881831798257808</v>
      </c>
      <c r="CI410" s="13">
        <f t="shared" si="184"/>
        <v>4.1250872960159812</v>
      </c>
      <c r="CJ410" s="13">
        <f t="shared" si="185"/>
        <v>4.1526076294903804</v>
      </c>
      <c r="CK410" s="13">
        <f t="shared" si="186"/>
        <v>4.175709438012726</v>
      </c>
      <c r="CL410" s="13">
        <f t="shared" si="187"/>
        <v>4.194392721583017</v>
      </c>
      <c r="CM410" s="13">
        <f t="shared" si="188"/>
        <v>4.2068921225256579</v>
      </c>
      <c r="CN410" s="13">
        <f t="shared" si="189"/>
        <v>4.2130286892334476</v>
      </c>
      <c r="CO410" s="13">
        <f t="shared" si="190"/>
        <v>4.2128024217063862</v>
      </c>
      <c r="CP410" s="13">
        <f t="shared" si="191"/>
        <v>4.2081840681234493</v>
      </c>
      <c r="CQ410" s="13">
        <f t="shared" si="192"/>
        <v>4.1981840681234495</v>
      </c>
      <c r="CR410" s="13">
        <f t="shared" si="193"/>
        <v>4.1981840681234495</v>
      </c>
      <c r="CS410" s="13">
        <f t="shared" si="194"/>
        <v>4.1881840681234479</v>
      </c>
      <c r="CT410" s="13">
        <f t="shared" si="195"/>
        <v>4.1781840681234481</v>
      </c>
      <c r="CU410" s="13">
        <f t="shared" si="196"/>
        <v>4.1781840681234481</v>
      </c>
      <c r="CV410" s="13">
        <f t="shared" si="197"/>
        <v>4.1581840681234485</v>
      </c>
      <c r="CW410" s="13">
        <f t="shared" si="198"/>
        <v>4.138184068123449</v>
      </c>
      <c r="CX410" s="13">
        <f t="shared" si="199"/>
        <v>4.1281840681234492</v>
      </c>
      <c r="CY410" s="13">
        <f t="shared" si="200"/>
        <v>4.1081840681234496</v>
      </c>
      <c r="CZ410" s="13">
        <f t="shared" si="201"/>
        <v>4.098184068123448</v>
      </c>
      <c r="DA410" s="13">
        <f t="shared" si="202"/>
        <v>4.0881840681234483</v>
      </c>
      <c r="DB410" s="13">
        <f t="shared" si="203"/>
        <v>4.0781840681234485</v>
      </c>
      <c r="DC410" s="13">
        <f t="shared" si="204"/>
        <v>4.0681840681234487</v>
      </c>
      <c r="DD410" s="13">
        <f t="shared" si="205"/>
        <v>4.0581840681234489</v>
      </c>
      <c r="DE410" s="13">
        <f t="shared" si="206"/>
        <v>4.0481840681234491</v>
      </c>
      <c r="DF410" s="13">
        <f t="shared" si="207"/>
        <v>4.0181840681234497</v>
      </c>
      <c r="DG410" s="13">
        <f t="shared" si="208"/>
        <v>3.9981840681234488</v>
      </c>
      <c r="DH410" s="13">
        <f t="shared" si="209"/>
        <v>3.9781840681234493</v>
      </c>
      <c r="DI410" s="13">
        <f t="shared" si="210"/>
        <v>3.9581840681234497</v>
      </c>
      <c r="DJ410" s="13">
        <f t="shared" si="211"/>
        <v>3.9381840681234492</v>
      </c>
      <c r="DK410" s="13">
        <f t="shared" si="212"/>
        <v>3.9281840681234486</v>
      </c>
      <c r="DL410" s="13">
        <f t="shared" si="213"/>
        <v>3.908184068123449</v>
      </c>
      <c r="DM410" s="13">
        <f t="shared" si="214"/>
        <v>3.8881840681234494</v>
      </c>
      <c r="DN410" s="13">
        <f t="shared" si="215"/>
        <v>3.8781840681234496</v>
      </c>
      <c r="DO410" s="13">
        <f t="shared" si="216"/>
        <v>3.8581840681234492</v>
      </c>
    </row>
    <row r="411" spans="1:119" s="16" customFormat="1" x14ac:dyDescent="0.2">
      <c r="A411" s="12">
        <v>49734</v>
      </c>
      <c r="B411" s="16" t="s">
        <v>73</v>
      </c>
      <c r="C411" s="43">
        <f t="shared" si="217"/>
        <v>2.4373</v>
      </c>
      <c r="D411" s="43">
        <f t="shared" si="111"/>
        <v>2.6583000000000001</v>
      </c>
      <c r="E411" s="43">
        <f t="shared" si="112"/>
        <v>2.9230999999999998</v>
      </c>
      <c r="F411" s="43">
        <f t="shared" si="113"/>
        <v>3.2069999999999999</v>
      </c>
      <c r="G411" s="43">
        <f t="shared" si="114"/>
        <v>3.7984</v>
      </c>
      <c r="H411" s="43">
        <f t="shared" si="115"/>
        <v>2.1181000000000001</v>
      </c>
      <c r="I411" s="43">
        <f t="shared" si="116"/>
        <v>2.2667000000000002</v>
      </c>
      <c r="J411" s="43">
        <f t="shared" si="117"/>
        <v>2.6128</v>
      </c>
      <c r="K411" s="43">
        <f t="shared" si="118"/>
        <v>2.3365</v>
      </c>
      <c r="L411" s="43">
        <f t="shared" si="119"/>
        <v>2.5684</v>
      </c>
      <c r="M411" s="43">
        <f t="shared" si="120"/>
        <v>2.7635999999999998</v>
      </c>
      <c r="N411" s="43">
        <f t="shared" si="121"/>
        <v>2.911</v>
      </c>
      <c r="O411" s="43">
        <f t="shared" si="122"/>
        <v>2.8563000000000001</v>
      </c>
      <c r="P411" s="43">
        <f t="shared" si="123"/>
        <v>3.5651999999999999</v>
      </c>
      <c r="Q411" s="43">
        <f t="shared" si="124"/>
        <v>3.2237</v>
      </c>
      <c r="R411" s="43">
        <f t="shared" si="125"/>
        <v>3.6739999999999999</v>
      </c>
      <c r="S411" s="43">
        <f t="shared" si="126"/>
        <v>3.7595999999999998</v>
      </c>
      <c r="T411" s="43">
        <f t="shared" si="127"/>
        <v>3.7212999999999998</v>
      </c>
      <c r="V411" s="16" t="s">
        <v>74</v>
      </c>
      <c r="W411" s="43">
        <f t="shared" si="218"/>
        <v>1.8431</v>
      </c>
      <c r="X411" s="43">
        <f t="shared" si="128"/>
        <v>3.5958999999999999</v>
      </c>
      <c r="Y411" s="43">
        <f t="shared" si="129"/>
        <v>5.2885</v>
      </c>
      <c r="Z411" s="43">
        <f t="shared" si="130"/>
        <v>7.0862999999999996</v>
      </c>
      <c r="AA411" s="43">
        <f t="shared" si="131"/>
        <v>11.5434</v>
      </c>
      <c r="AB411" s="43">
        <f t="shared" si="132"/>
        <v>1.7777000000000001</v>
      </c>
      <c r="AC411" s="43">
        <f t="shared" si="133"/>
        <v>2.7399</v>
      </c>
      <c r="AD411" s="43">
        <f t="shared" si="134"/>
        <v>4.5983999999999998</v>
      </c>
      <c r="AE411" s="43">
        <f t="shared" si="135"/>
        <v>3.6766999999999999</v>
      </c>
      <c r="AF411" s="43">
        <f t="shared" si="136"/>
        <v>5.4546000000000001</v>
      </c>
      <c r="AG411" s="43">
        <f t="shared" si="137"/>
        <v>6.5403000000000002</v>
      </c>
      <c r="AH411" s="43">
        <f t="shared" si="138"/>
        <v>7.391</v>
      </c>
      <c r="AI411" s="43">
        <f t="shared" si="139"/>
        <v>7.2257999999999996</v>
      </c>
      <c r="AJ411" s="43">
        <f t="shared" si="140"/>
        <v>14.8108</v>
      </c>
      <c r="AK411" s="43">
        <f t="shared" si="141"/>
        <v>10.223599999999999</v>
      </c>
      <c r="AL411" s="43">
        <f t="shared" si="142"/>
        <v>17.293299999999999</v>
      </c>
      <c r="AM411" s="43">
        <f t="shared" si="143"/>
        <v>21.2318</v>
      </c>
      <c r="AN411" s="43">
        <f t="shared" si="144"/>
        <v>25.031400000000001</v>
      </c>
      <c r="AP411" s="16" t="s">
        <v>75</v>
      </c>
      <c r="AR411" s="13">
        <f t="shared" si="219"/>
        <v>2.1524315111203491</v>
      </c>
      <c r="AS411" s="13">
        <f t="shared" si="145"/>
        <v>2.2860797822374037</v>
      </c>
      <c r="AT411" s="13">
        <f t="shared" si="146"/>
        <v>2.433416339372898</v>
      </c>
      <c r="AU411" s="13">
        <f t="shared" si="147"/>
        <v>2.5919742116327957</v>
      </c>
      <c r="AV411" s="13">
        <f t="shared" si="148"/>
        <v>2.6664584691903839</v>
      </c>
      <c r="AW411" s="13">
        <f t="shared" si="149"/>
        <v>2.8432517926413543</v>
      </c>
      <c r="AX411" s="13">
        <f t="shared" si="150"/>
        <v>2.978229506460496</v>
      </c>
      <c r="AY411" s="13">
        <f t="shared" si="151"/>
        <v>3.0886227847207515</v>
      </c>
      <c r="AZ411" s="13">
        <f t="shared" si="152"/>
        <v>3.1990160629810074</v>
      </c>
      <c r="BA411" s="13">
        <f t="shared" si="153"/>
        <v>3.2815000959190792</v>
      </c>
      <c r="BB411" s="13">
        <f t="shared" si="154"/>
        <v>3.3559463812347401</v>
      </c>
      <c r="BC411" s="13">
        <f t="shared" si="155"/>
        <v>3.430392666550401</v>
      </c>
      <c r="BD411" s="13">
        <f t="shared" si="156"/>
        <v>3.5048389518660619</v>
      </c>
      <c r="BE411" s="13">
        <f t="shared" si="157"/>
        <v>3.5734920281973812</v>
      </c>
      <c r="BF411" s="13">
        <f t="shared" si="158"/>
        <v>3.6173188157099694</v>
      </c>
      <c r="BG411" s="13">
        <f t="shared" si="159"/>
        <v>3.661145603222558</v>
      </c>
      <c r="BH411" s="13">
        <f t="shared" si="160"/>
        <v>3.6893595328170625</v>
      </c>
      <c r="BI411" s="13">
        <f t="shared" si="161"/>
        <v>3.711093695569379</v>
      </c>
      <c r="BJ411" s="13">
        <f t="shared" si="162"/>
        <v>3.7328278583216958</v>
      </c>
      <c r="BK411" s="13">
        <f t="shared" si="163"/>
        <v>3.7545620210740127</v>
      </c>
      <c r="BL411" s="13">
        <f t="shared" si="164"/>
        <v>3.7518565375302662</v>
      </c>
      <c r="BM411" s="13">
        <f t="shared" si="165"/>
        <v>3.7417765291083271</v>
      </c>
      <c r="BN411" s="13">
        <f t="shared" si="166"/>
        <v>3.7316965206863881</v>
      </c>
      <c r="BO411" s="13">
        <f t="shared" si="167"/>
        <v>3.7314702531593267</v>
      </c>
      <c r="BQ411" s="16" t="s">
        <v>76</v>
      </c>
      <c r="BR411" s="13">
        <f t="shared" si="220"/>
        <v>2.4470825764491106</v>
      </c>
      <c r="BS411" s="13">
        <f t="shared" si="168"/>
        <v>2.4570825764491104</v>
      </c>
      <c r="BT411" s="13">
        <f t="shared" si="169"/>
        <v>2.5831665563669555</v>
      </c>
      <c r="BU411" s="13">
        <f t="shared" si="170"/>
        <v>2.7215197093229349</v>
      </c>
      <c r="BV411" s="13">
        <f t="shared" si="171"/>
        <v>2.8779654141557365</v>
      </c>
      <c r="BW411" s="13">
        <f t="shared" si="172"/>
        <v>3.0354566859494936</v>
      </c>
      <c r="BX411" s="13">
        <f t="shared" si="173"/>
        <v>3.1933719156747133</v>
      </c>
      <c r="BY411" s="13">
        <f t="shared" si="174"/>
        <v>3.3282362702205472</v>
      </c>
      <c r="BZ411" s="13">
        <f t="shared" si="175"/>
        <v>3.4609234434946488</v>
      </c>
      <c r="CA411" s="13">
        <f t="shared" si="176"/>
        <v>3.5936106167687512</v>
      </c>
      <c r="CB411" s="13">
        <f t="shared" si="177"/>
        <v>3.7262977900428531</v>
      </c>
      <c r="CC411" s="13">
        <f t="shared" si="178"/>
        <v>3.8018411649977017</v>
      </c>
      <c r="CD411" s="13">
        <f t="shared" si="179"/>
        <v>3.8701951413636317</v>
      </c>
      <c r="CE411" s="13">
        <f t="shared" si="180"/>
        <v>3.9313597191406426</v>
      </c>
      <c r="CF411" s="13">
        <f t="shared" si="181"/>
        <v>3.989758105596303</v>
      </c>
      <c r="CG411" s="13">
        <f t="shared" si="182"/>
        <v>4.0420325924913492</v>
      </c>
      <c r="CH411" s="13">
        <f t="shared" si="183"/>
        <v>4.0881831798257808</v>
      </c>
      <c r="CI411" s="13">
        <f t="shared" si="184"/>
        <v>4.1250872960159812</v>
      </c>
      <c r="CJ411" s="13">
        <f t="shared" si="185"/>
        <v>4.1526076294903804</v>
      </c>
      <c r="CK411" s="13">
        <f t="shared" si="186"/>
        <v>4.175709438012726</v>
      </c>
      <c r="CL411" s="13">
        <f t="shared" si="187"/>
        <v>4.194392721583017</v>
      </c>
      <c r="CM411" s="13">
        <f t="shared" si="188"/>
        <v>4.2068921225256579</v>
      </c>
      <c r="CN411" s="13">
        <f t="shared" si="189"/>
        <v>4.2130286892334476</v>
      </c>
      <c r="CO411" s="13">
        <f t="shared" si="190"/>
        <v>4.2128024217063862</v>
      </c>
      <c r="CP411" s="13">
        <f t="shared" si="191"/>
        <v>4.2081840681234493</v>
      </c>
      <c r="CQ411" s="13">
        <f t="shared" si="192"/>
        <v>4.1981840681234495</v>
      </c>
      <c r="CR411" s="13">
        <f t="shared" si="193"/>
        <v>4.1981840681234495</v>
      </c>
      <c r="CS411" s="13">
        <f t="shared" si="194"/>
        <v>4.1881840681234479</v>
      </c>
      <c r="CT411" s="13">
        <f t="shared" si="195"/>
        <v>4.1781840681234481</v>
      </c>
      <c r="CU411" s="13">
        <f t="shared" si="196"/>
        <v>4.1781840681234481</v>
      </c>
      <c r="CV411" s="13">
        <f t="shared" si="197"/>
        <v>4.1581840681234485</v>
      </c>
      <c r="CW411" s="13">
        <f t="shared" si="198"/>
        <v>4.138184068123449</v>
      </c>
      <c r="CX411" s="13">
        <f t="shared" si="199"/>
        <v>4.1281840681234492</v>
      </c>
      <c r="CY411" s="13">
        <f t="shared" si="200"/>
        <v>4.1081840681234496</v>
      </c>
      <c r="CZ411" s="13">
        <f t="shared" si="201"/>
        <v>4.098184068123448</v>
      </c>
      <c r="DA411" s="13">
        <f t="shared" si="202"/>
        <v>4.0881840681234483</v>
      </c>
      <c r="DB411" s="13">
        <f t="shared" si="203"/>
        <v>4.0781840681234485</v>
      </c>
      <c r="DC411" s="13">
        <f t="shared" si="204"/>
        <v>4.0681840681234487</v>
      </c>
      <c r="DD411" s="13">
        <f t="shared" si="205"/>
        <v>4.0581840681234489</v>
      </c>
      <c r="DE411" s="13">
        <f t="shared" si="206"/>
        <v>4.0481840681234491</v>
      </c>
      <c r="DF411" s="13">
        <f t="shared" si="207"/>
        <v>4.0181840681234497</v>
      </c>
      <c r="DG411" s="13">
        <f t="shared" si="208"/>
        <v>3.9981840681234488</v>
      </c>
      <c r="DH411" s="13">
        <f t="shared" si="209"/>
        <v>3.9781840681234493</v>
      </c>
      <c r="DI411" s="13">
        <f t="shared" si="210"/>
        <v>3.9581840681234497</v>
      </c>
      <c r="DJ411" s="13">
        <f t="shared" si="211"/>
        <v>3.9381840681234492</v>
      </c>
      <c r="DK411" s="13">
        <f t="shared" si="212"/>
        <v>3.9281840681234486</v>
      </c>
      <c r="DL411" s="13">
        <f t="shared" si="213"/>
        <v>3.908184068123449</v>
      </c>
      <c r="DM411" s="13">
        <f t="shared" si="214"/>
        <v>3.8881840681234494</v>
      </c>
      <c r="DN411" s="13">
        <f t="shared" si="215"/>
        <v>3.8781840681234496</v>
      </c>
      <c r="DO411" s="13">
        <f t="shared" si="216"/>
        <v>3.8581840681234492</v>
      </c>
    </row>
    <row r="412" spans="1:119" s="16" customFormat="1" x14ac:dyDescent="0.2">
      <c r="A412" s="12">
        <v>49765</v>
      </c>
      <c r="B412" s="16" t="s">
        <v>73</v>
      </c>
      <c r="C412" s="43">
        <f t="shared" si="217"/>
        <v>2.4373</v>
      </c>
      <c r="D412" s="43">
        <f t="shared" si="111"/>
        <v>2.6583000000000001</v>
      </c>
      <c r="E412" s="43">
        <f t="shared" si="112"/>
        <v>2.9230999999999998</v>
      </c>
      <c r="F412" s="43">
        <f t="shared" si="113"/>
        <v>3.2069999999999999</v>
      </c>
      <c r="G412" s="43">
        <f t="shared" si="114"/>
        <v>3.7984</v>
      </c>
      <c r="H412" s="43">
        <f t="shared" si="115"/>
        <v>2.1181000000000001</v>
      </c>
      <c r="I412" s="43">
        <f t="shared" si="116"/>
        <v>2.2667000000000002</v>
      </c>
      <c r="J412" s="43">
        <f t="shared" si="117"/>
        <v>2.6128</v>
      </c>
      <c r="K412" s="43">
        <f t="shared" si="118"/>
        <v>2.3365</v>
      </c>
      <c r="L412" s="43">
        <f t="shared" si="119"/>
        <v>2.5684</v>
      </c>
      <c r="M412" s="43">
        <f t="shared" si="120"/>
        <v>2.7635999999999998</v>
      </c>
      <c r="N412" s="43">
        <f t="shared" si="121"/>
        <v>2.911</v>
      </c>
      <c r="O412" s="43">
        <f t="shared" si="122"/>
        <v>2.8563000000000001</v>
      </c>
      <c r="P412" s="43">
        <f t="shared" si="123"/>
        <v>3.5651999999999999</v>
      </c>
      <c r="Q412" s="43">
        <f t="shared" si="124"/>
        <v>3.2237</v>
      </c>
      <c r="R412" s="43">
        <f t="shared" si="125"/>
        <v>3.6739999999999999</v>
      </c>
      <c r="S412" s="43">
        <f t="shared" si="126"/>
        <v>3.7595999999999998</v>
      </c>
      <c r="T412" s="43">
        <f t="shared" si="127"/>
        <v>3.7212999999999998</v>
      </c>
      <c r="V412" s="16" t="s">
        <v>74</v>
      </c>
      <c r="W412" s="43">
        <f t="shared" si="218"/>
        <v>1.8431</v>
      </c>
      <c r="X412" s="43">
        <f t="shared" si="128"/>
        <v>3.5958999999999999</v>
      </c>
      <c r="Y412" s="43">
        <f t="shared" si="129"/>
        <v>5.2885</v>
      </c>
      <c r="Z412" s="43">
        <f t="shared" si="130"/>
        <v>7.0862999999999996</v>
      </c>
      <c r="AA412" s="43">
        <f t="shared" si="131"/>
        <v>11.5434</v>
      </c>
      <c r="AB412" s="43">
        <f t="shared" si="132"/>
        <v>1.7777000000000001</v>
      </c>
      <c r="AC412" s="43">
        <f t="shared" si="133"/>
        <v>2.7399</v>
      </c>
      <c r="AD412" s="43">
        <f t="shared" si="134"/>
        <v>4.5983999999999998</v>
      </c>
      <c r="AE412" s="43">
        <f t="shared" si="135"/>
        <v>3.6766999999999999</v>
      </c>
      <c r="AF412" s="43">
        <f t="shared" si="136"/>
        <v>5.4546000000000001</v>
      </c>
      <c r="AG412" s="43">
        <f t="shared" si="137"/>
        <v>6.5403000000000002</v>
      </c>
      <c r="AH412" s="43">
        <f t="shared" si="138"/>
        <v>7.391</v>
      </c>
      <c r="AI412" s="43">
        <f t="shared" si="139"/>
        <v>7.2257999999999996</v>
      </c>
      <c r="AJ412" s="43">
        <f t="shared" si="140"/>
        <v>14.8108</v>
      </c>
      <c r="AK412" s="43">
        <f t="shared" si="141"/>
        <v>10.223599999999999</v>
      </c>
      <c r="AL412" s="43">
        <f t="shared" si="142"/>
        <v>17.293299999999999</v>
      </c>
      <c r="AM412" s="43">
        <f t="shared" si="143"/>
        <v>21.2318</v>
      </c>
      <c r="AN412" s="43">
        <f t="shared" si="144"/>
        <v>25.031400000000001</v>
      </c>
      <c r="AP412" s="16" t="s">
        <v>75</v>
      </c>
      <c r="AR412" s="13">
        <f t="shared" si="219"/>
        <v>2.1524315111203491</v>
      </c>
      <c r="AS412" s="13">
        <f t="shared" si="145"/>
        <v>2.2860797822374037</v>
      </c>
      <c r="AT412" s="13">
        <f t="shared" si="146"/>
        <v>2.433416339372898</v>
      </c>
      <c r="AU412" s="13">
        <f t="shared" si="147"/>
        <v>2.5919742116327957</v>
      </c>
      <c r="AV412" s="13">
        <f t="shared" si="148"/>
        <v>2.6664584691903839</v>
      </c>
      <c r="AW412" s="13">
        <f t="shared" si="149"/>
        <v>2.8432517926413543</v>
      </c>
      <c r="AX412" s="13">
        <f t="shared" si="150"/>
        <v>2.978229506460496</v>
      </c>
      <c r="AY412" s="13">
        <f t="shared" si="151"/>
        <v>3.0886227847207515</v>
      </c>
      <c r="AZ412" s="13">
        <f t="shared" si="152"/>
        <v>3.1990160629810074</v>
      </c>
      <c r="BA412" s="13">
        <f t="shared" si="153"/>
        <v>3.2815000959190792</v>
      </c>
      <c r="BB412" s="13">
        <f t="shared" si="154"/>
        <v>3.3559463812347401</v>
      </c>
      <c r="BC412" s="13">
        <f t="shared" si="155"/>
        <v>3.430392666550401</v>
      </c>
      <c r="BD412" s="13">
        <f t="shared" si="156"/>
        <v>3.5048389518660619</v>
      </c>
      <c r="BE412" s="13">
        <f t="shared" si="157"/>
        <v>3.5734920281973812</v>
      </c>
      <c r="BF412" s="13">
        <f t="shared" si="158"/>
        <v>3.6173188157099694</v>
      </c>
      <c r="BG412" s="13">
        <f t="shared" si="159"/>
        <v>3.661145603222558</v>
      </c>
      <c r="BH412" s="13">
        <f t="shared" si="160"/>
        <v>3.6893595328170625</v>
      </c>
      <c r="BI412" s="13">
        <f t="shared" si="161"/>
        <v>3.711093695569379</v>
      </c>
      <c r="BJ412" s="13">
        <f t="shared" si="162"/>
        <v>3.7328278583216958</v>
      </c>
      <c r="BK412" s="13">
        <f t="shared" si="163"/>
        <v>3.7545620210740127</v>
      </c>
      <c r="BL412" s="13">
        <f t="shared" si="164"/>
        <v>3.7518565375302662</v>
      </c>
      <c r="BM412" s="13">
        <f t="shared" si="165"/>
        <v>3.7417765291083271</v>
      </c>
      <c r="BN412" s="13">
        <f t="shared" si="166"/>
        <v>3.7316965206863881</v>
      </c>
      <c r="BO412" s="13">
        <f t="shared" si="167"/>
        <v>3.7314702531593267</v>
      </c>
      <c r="BQ412" s="16" t="s">
        <v>76</v>
      </c>
      <c r="BR412" s="13">
        <f t="shared" si="220"/>
        <v>2.4470825764491106</v>
      </c>
      <c r="BS412" s="13">
        <f t="shared" si="168"/>
        <v>2.4570825764491104</v>
      </c>
      <c r="BT412" s="13">
        <f t="shared" si="169"/>
        <v>2.5831665563669555</v>
      </c>
      <c r="BU412" s="13">
        <f t="shared" si="170"/>
        <v>2.7215197093229349</v>
      </c>
      <c r="BV412" s="13">
        <f t="shared" si="171"/>
        <v>2.8779654141557365</v>
      </c>
      <c r="BW412" s="13">
        <f t="shared" si="172"/>
        <v>3.0354566859494936</v>
      </c>
      <c r="BX412" s="13">
        <f t="shared" si="173"/>
        <v>3.1933719156747133</v>
      </c>
      <c r="BY412" s="13">
        <f t="shared" si="174"/>
        <v>3.3282362702205472</v>
      </c>
      <c r="BZ412" s="13">
        <f t="shared" si="175"/>
        <v>3.4609234434946488</v>
      </c>
      <c r="CA412" s="13">
        <f t="shared" si="176"/>
        <v>3.5936106167687512</v>
      </c>
      <c r="CB412" s="13">
        <f t="shared" si="177"/>
        <v>3.7262977900428531</v>
      </c>
      <c r="CC412" s="13">
        <f t="shared" si="178"/>
        <v>3.8018411649977017</v>
      </c>
      <c r="CD412" s="13">
        <f t="shared" si="179"/>
        <v>3.8701951413636317</v>
      </c>
      <c r="CE412" s="13">
        <f t="shared" si="180"/>
        <v>3.9313597191406426</v>
      </c>
      <c r="CF412" s="13">
        <f t="shared" si="181"/>
        <v>3.989758105596303</v>
      </c>
      <c r="CG412" s="13">
        <f t="shared" si="182"/>
        <v>4.0420325924913492</v>
      </c>
      <c r="CH412" s="13">
        <f t="shared" si="183"/>
        <v>4.0881831798257808</v>
      </c>
      <c r="CI412" s="13">
        <f t="shared" si="184"/>
        <v>4.1250872960159812</v>
      </c>
      <c r="CJ412" s="13">
        <f t="shared" si="185"/>
        <v>4.1526076294903804</v>
      </c>
      <c r="CK412" s="13">
        <f t="shared" si="186"/>
        <v>4.175709438012726</v>
      </c>
      <c r="CL412" s="13">
        <f t="shared" si="187"/>
        <v>4.194392721583017</v>
      </c>
      <c r="CM412" s="13">
        <f t="shared" si="188"/>
        <v>4.2068921225256579</v>
      </c>
      <c r="CN412" s="13">
        <f t="shared" si="189"/>
        <v>4.2130286892334476</v>
      </c>
      <c r="CO412" s="13">
        <f t="shared" si="190"/>
        <v>4.2128024217063862</v>
      </c>
      <c r="CP412" s="13">
        <f t="shared" si="191"/>
        <v>4.2081840681234493</v>
      </c>
      <c r="CQ412" s="13">
        <f t="shared" si="192"/>
        <v>4.1981840681234495</v>
      </c>
      <c r="CR412" s="13">
        <f t="shared" si="193"/>
        <v>4.1981840681234495</v>
      </c>
      <c r="CS412" s="13">
        <f t="shared" si="194"/>
        <v>4.1881840681234479</v>
      </c>
      <c r="CT412" s="13">
        <f t="shared" si="195"/>
        <v>4.1781840681234481</v>
      </c>
      <c r="CU412" s="13">
        <f t="shared" si="196"/>
        <v>4.1781840681234481</v>
      </c>
      <c r="CV412" s="13">
        <f t="shared" si="197"/>
        <v>4.1581840681234485</v>
      </c>
      <c r="CW412" s="13">
        <f t="shared" si="198"/>
        <v>4.138184068123449</v>
      </c>
      <c r="CX412" s="13">
        <f t="shared" si="199"/>
        <v>4.1281840681234492</v>
      </c>
      <c r="CY412" s="13">
        <f t="shared" si="200"/>
        <v>4.1081840681234496</v>
      </c>
      <c r="CZ412" s="13">
        <f t="shared" si="201"/>
        <v>4.098184068123448</v>
      </c>
      <c r="DA412" s="13">
        <f t="shared" si="202"/>
        <v>4.0881840681234483</v>
      </c>
      <c r="DB412" s="13">
        <f t="shared" si="203"/>
        <v>4.0781840681234485</v>
      </c>
      <c r="DC412" s="13">
        <f t="shared" si="204"/>
        <v>4.0681840681234487</v>
      </c>
      <c r="DD412" s="13">
        <f t="shared" si="205"/>
        <v>4.0581840681234489</v>
      </c>
      <c r="DE412" s="13">
        <f t="shared" si="206"/>
        <v>4.0481840681234491</v>
      </c>
      <c r="DF412" s="13">
        <f t="shared" si="207"/>
        <v>4.0181840681234497</v>
      </c>
      <c r="DG412" s="13">
        <f t="shared" si="208"/>
        <v>3.9981840681234488</v>
      </c>
      <c r="DH412" s="13">
        <f t="shared" si="209"/>
        <v>3.9781840681234493</v>
      </c>
      <c r="DI412" s="13">
        <f t="shared" si="210"/>
        <v>3.9581840681234497</v>
      </c>
      <c r="DJ412" s="13">
        <f t="shared" si="211"/>
        <v>3.9381840681234492</v>
      </c>
      <c r="DK412" s="13">
        <f t="shared" si="212"/>
        <v>3.9281840681234486</v>
      </c>
      <c r="DL412" s="13">
        <f t="shared" si="213"/>
        <v>3.908184068123449</v>
      </c>
      <c r="DM412" s="13">
        <f t="shared" si="214"/>
        <v>3.8881840681234494</v>
      </c>
      <c r="DN412" s="13">
        <f t="shared" si="215"/>
        <v>3.8781840681234496</v>
      </c>
      <c r="DO412" s="13">
        <f t="shared" si="216"/>
        <v>3.8581840681234492</v>
      </c>
    </row>
    <row r="413" spans="1:119" s="16" customFormat="1" x14ac:dyDescent="0.2">
      <c r="A413" s="12">
        <v>49795</v>
      </c>
      <c r="B413" s="16" t="s">
        <v>73</v>
      </c>
      <c r="C413" s="43">
        <f t="shared" si="217"/>
        <v>2.4373</v>
      </c>
      <c r="D413" s="43">
        <f t="shared" si="111"/>
        <v>2.6583000000000001</v>
      </c>
      <c r="E413" s="43">
        <f t="shared" si="112"/>
        <v>2.9230999999999998</v>
      </c>
      <c r="F413" s="43">
        <f t="shared" si="113"/>
        <v>3.2069999999999999</v>
      </c>
      <c r="G413" s="43">
        <f t="shared" si="114"/>
        <v>3.7984</v>
      </c>
      <c r="H413" s="43">
        <f t="shared" si="115"/>
        <v>2.1181000000000001</v>
      </c>
      <c r="I413" s="43">
        <f t="shared" si="116"/>
        <v>2.2667000000000002</v>
      </c>
      <c r="J413" s="43">
        <f t="shared" si="117"/>
        <v>2.6128</v>
      </c>
      <c r="K413" s="43">
        <f t="shared" si="118"/>
        <v>2.3365</v>
      </c>
      <c r="L413" s="43">
        <f t="shared" si="119"/>
        <v>2.5684</v>
      </c>
      <c r="M413" s="43">
        <f t="shared" si="120"/>
        <v>2.7635999999999998</v>
      </c>
      <c r="N413" s="43">
        <f t="shared" si="121"/>
        <v>2.911</v>
      </c>
      <c r="O413" s="43">
        <f t="shared" si="122"/>
        <v>2.8563000000000001</v>
      </c>
      <c r="P413" s="43">
        <f t="shared" si="123"/>
        <v>3.5651999999999999</v>
      </c>
      <c r="Q413" s="43">
        <f t="shared" si="124"/>
        <v>3.2237</v>
      </c>
      <c r="R413" s="43">
        <f t="shared" si="125"/>
        <v>3.6739999999999999</v>
      </c>
      <c r="S413" s="43">
        <f t="shared" si="126"/>
        <v>3.7595999999999998</v>
      </c>
      <c r="T413" s="43">
        <f t="shared" si="127"/>
        <v>3.7212999999999998</v>
      </c>
      <c r="V413" s="16" t="s">
        <v>74</v>
      </c>
      <c r="W413" s="43">
        <f t="shared" si="218"/>
        <v>1.8431</v>
      </c>
      <c r="X413" s="43">
        <f t="shared" si="128"/>
        <v>3.5958999999999999</v>
      </c>
      <c r="Y413" s="43">
        <f t="shared" si="129"/>
        <v>5.2885</v>
      </c>
      <c r="Z413" s="43">
        <f t="shared" si="130"/>
        <v>7.0862999999999996</v>
      </c>
      <c r="AA413" s="43">
        <f t="shared" si="131"/>
        <v>11.5434</v>
      </c>
      <c r="AB413" s="43">
        <f t="shared" si="132"/>
        <v>1.7777000000000001</v>
      </c>
      <c r="AC413" s="43">
        <f t="shared" si="133"/>
        <v>2.7399</v>
      </c>
      <c r="AD413" s="43">
        <f t="shared" si="134"/>
        <v>4.5983999999999998</v>
      </c>
      <c r="AE413" s="43">
        <f t="shared" si="135"/>
        <v>3.6766999999999999</v>
      </c>
      <c r="AF413" s="43">
        <f t="shared" si="136"/>
        <v>5.4546000000000001</v>
      </c>
      <c r="AG413" s="43">
        <f t="shared" si="137"/>
        <v>6.5403000000000002</v>
      </c>
      <c r="AH413" s="43">
        <f t="shared" si="138"/>
        <v>7.391</v>
      </c>
      <c r="AI413" s="43">
        <f t="shared" si="139"/>
        <v>7.2257999999999996</v>
      </c>
      <c r="AJ413" s="43">
        <f t="shared" si="140"/>
        <v>14.8108</v>
      </c>
      <c r="AK413" s="43">
        <f t="shared" si="141"/>
        <v>10.223599999999999</v>
      </c>
      <c r="AL413" s="43">
        <f t="shared" si="142"/>
        <v>17.293299999999999</v>
      </c>
      <c r="AM413" s="43">
        <f t="shared" si="143"/>
        <v>21.2318</v>
      </c>
      <c r="AN413" s="43">
        <f t="shared" si="144"/>
        <v>25.031400000000001</v>
      </c>
      <c r="AP413" s="16" t="s">
        <v>75</v>
      </c>
      <c r="AR413" s="13">
        <f t="shared" si="219"/>
        <v>2.1524315111203491</v>
      </c>
      <c r="AS413" s="13">
        <f t="shared" si="145"/>
        <v>2.2860797822374037</v>
      </c>
      <c r="AT413" s="13">
        <f t="shared" si="146"/>
        <v>2.433416339372898</v>
      </c>
      <c r="AU413" s="13">
        <f t="shared" si="147"/>
        <v>2.5919742116327957</v>
      </c>
      <c r="AV413" s="13">
        <f t="shared" si="148"/>
        <v>2.6664584691903839</v>
      </c>
      <c r="AW413" s="13">
        <f t="shared" si="149"/>
        <v>2.8432517926413543</v>
      </c>
      <c r="AX413" s="13">
        <f t="shared" si="150"/>
        <v>2.978229506460496</v>
      </c>
      <c r="AY413" s="13">
        <f t="shared" si="151"/>
        <v>3.0886227847207515</v>
      </c>
      <c r="AZ413" s="13">
        <f t="shared" si="152"/>
        <v>3.1990160629810074</v>
      </c>
      <c r="BA413" s="13">
        <f t="shared" si="153"/>
        <v>3.2815000959190792</v>
      </c>
      <c r="BB413" s="13">
        <f t="shared" si="154"/>
        <v>3.3559463812347401</v>
      </c>
      <c r="BC413" s="13">
        <f t="shared" si="155"/>
        <v>3.430392666550401</v>
      </c>
      <c r="BD413" s="13">
        <f t="shared" si="156"/>
        <v>3.5048389518660619</v>
      </c>
      <c r="BE413" s="13">
        <f t="shared" si="157"/>
        <v>3.5734920281973812</v>
      </c>
      <c r="BF413" s="13">
        <f t="shared" si="158"/>
        <v>3.6173188157099694</v>
      </c>
      <c r="BG413" s="13">
        <f t="shared" si="159"/>
        <v>3.661145603222558</v>
      </c>
      <c r="BH413" s="13">
        <f t="shared" si="160"/>
        <v>3.6893595328170625</v>
      </c>
      <c r="BI413" s="13">
        <f t="shared" si="161"/>
        <v>3.711093695569379</v>
      </c>
      <c r="BJ413" s="13">
        <f t="shared" si="162"/>
        <v>3.7328278583216958</v>
      </c>
      <c r="BK413" s="13">
        <f t="shared" si="163"/>
        <v>3.7545620210740127</v>
      </c>
      <c r="BL413" s="13">
        <f t="shared" si="164"/>
        <v>3.7518565375302662</v>
      </c>
      <c r="BM413" s="13">
        <f t="shared" si="165"/>
        <v>3.7417765291083271</v>
      </c>
      <c r="BN413" s="13">
        <f t="shared" si="166"/>
        <v>3.7316965206863881</v>
      </c>
      <c r="BO413" s="13">
        <f t="shared" si="167"/>
        <v>3.7314702531593267</v>
      </c>
      <c r="BQ413" s="16" t="s">
        <v>76</v>
      </c>
      <c r="BR413" s="13">
        <f t="shared" si="220"/>
        <v>2.4470825764491106</v>
      </c>
      <c r="BS413" s="13">
        <f t="shared" si="168"/>
        <v>2.4570825764491104</v>
      </c>
      <c r="BT413" s="13">
        <f t="shared" si="169"/>
        <v>2.5831665563669555</v>
      </c>
      <c r="BU413" s="13">
        <f t="shared" si="170"/>
        <v>2.7215197093229349</v>
      </c>
      <c r="BV413" s="13">
        <f t="shared" si="171"/>
        <v>2.8779654141557365</v>
      </c>
      <c r="BW413" s="13">
        <f t="shared" si="172"/>
        <v>3.0354566859494936</v>
      </c>
      <c r="BX413" s="13">
        <f t="shared" si="173"/>
        <v>3.1933719156747133</v>
      </c>
      <c r="BY413" s="13">
        <f t="shared" si="174"/>
        <v>3.3282362702205472</v>
      </c>
      <c r="BZ413" s="13">
        <f t="shared" si="175"/>
        <v>3.4609234434946488</v>
      </c>
      <c r="CA413" s="13">
        <f t="shared" si="176"/>
        <v>3.5936106167687512</v>
      </c>
      <c r="CB413" s="13">
        <f t="shared" si="177"/>
        <v>3.7262977900428531</v>
      </c>
      <c r="CC413" s="13">
        <f t="shared" si="178"/>
        <v>3.8018411649977017</v>
      </c>
      <c r="CD413" s="13">
        <f t="shared" si="179"/>
        <v>3.8701951413636317</v>
      </c>
      <c r="CE413" s="13">
        <f t="shared" si="180"/>
        <v>3.9313597191406426</v>
      </c>
      <c r="CF413" s="13">
        <f t="shared" si="181"/>
        <v>3.989758105596303</v>
      </c>
      <c r="CG413" s="13">
        <f t="shared" si="182"/>
        <v>4.0420325924913492</v>
      </c>
      <c r="CH413" s="13">
        <f t="shared" si="183"/>
        <v>4.0881831798257808</v>
      </c>
      <c r="CI413" s="13">
        <f t="shared" si="184"/>
        <v>4.1250872960159812</v>
      </c>
      <c r="CJ413" s="13">
        <f t="shared" si="185"/>
        <v>4.1526076294903804</v>
      </c>
      <c r="CK413" s="13">
        <f t="shared" si="186"/>
        <v>4.175709438012726</v>
      </c>
      <c r="CL413" s="13">
        <f t="shared" si="187"/>
        <v>4.194392721583017</v>
      </c>
      <c r="CM413" s="13">
        <f t="shared" si="188"/>
        <v>4.2068921225256579</v>
      </c>
      <c r="CN413" s="13">
        <f t="shared" si="189"/>
        <v>4.2130286892334476</v>
      </c>
      <c r="CO413" s="13">
        <f t="shared" si="190"/>
        <v>4.2128024217063862</v>
      </c>
      <c r="CP413" s="13">
        <f t="shared" si="191"/>
        <v>4.2081840681234493</v>
      </c>
      <c r="CQ413" s="13">
        <f t="shared" si="192"/>
        <v>4.1981840681234495</v>
      </c>
      <c r="CR413" s="13">
        <f t="shared" si="193"/>
        <v>4.1981840681234495</v>
      </c>
      <c r="CS413" s="13">
        <f t="shared" si="194"/>
        <v>4.1881840681234479</v>
      </c>
      <c r="CT413" s="13">
        <f t="shared" si="195"/>
        <v>4.1781840681234481</v>
      </c>
      <c r="CU413" s="13">
        <f t="shared" si="196"/>
        <v>4.1781840681234481</v>
      </c>
      <c r="CV413" s="13">
        <f t="shared" si="197"/>
        <v>4.1581840681234485</v>
      </c>
      <c r="CW413" s="13">
        <f t="shared" si="198"/>
        <v>4.138184068123449</v>
      </c>
      <c r="CX413" s="13">
        <f t="shared" si="199"/>
        <v>4.1281840681234492</v>
      </c>
      <c r="CY413" s="13">
        <f t="shared" si="200"/>
        <v>4.1081840681234496</v>
      </c>
      <c r="CZ413" s="13">
        <f t="shared" si="201"/>
        <v>4.098184068123448</v>
      </c>
      <c r="DA413" s="13">
        <f t="shared" si="202"/>
        <v>4.0881840681234483</v>
      </c>
      <c r="DB413" s="13">
        <f t="shared" si="203"/>
        <v>4.0781840681234485</v>
      </c>
      <c r="DC413" s="13">
        <f t="shared" si="204"/>
        <v>4.0681840681234487</v>
      </c>
      <c r="DD413" s="13">
        <f t="shared" si="205"/>
        <v>4.0581840681234489</v>
      </c>
      <c r="DE413" s="13">
        <f t="shared" si="206"/>
        <v>4.0481840681234491</v>
      </c>
      <c r="DF413" s="13">
        <f t="shared" si="207"/>
        <v>4.0181840681234497</v>
      </c>
      <c r="DG413" s="13">
        <f t="shared" si="208"/>
        <v>3.9981840681234488</v>
      </c>
      <c r="DH413" s="13">
        <f t="shared" si="209"/>
        <v>3.9781840681234493</v>
      </c>
      <c r="DI413" s="13">
        <f t="shared" si="210"/>
        <v>3.9581840681234497</v>
      </c>
      <c r="DJ413" s="13">
        <f t="shared" si="211"/>
        <v>3.9381840681234492</v>
      </c>
      <c r="DK413" s="13">
        <f t="shared" si="212"/>
        <v>3.9281840681234486</v>
      </c>
      <c r="DL413" s="13">
        <f t="shared" si="213"/>
        <v>3.908184068123449</v>
      </c>
      <c r="DM413" s="13">
        <f t="shared" si="214"/>
        <v>3.8881840681234494</v>
      </c>
      <c r="DN413" s="13">
        <f t="shared" si="215"/>
        <v>3.8781840681234496</v>
      </c>
      <c r="DO413" s="13">
        <f t="shared" si="216"/>
        <v>3.8581840681234492</v>
      </c>
    </row>
    <row r="414" spans="1:119" s="16" customFormat="1" x14ac:dyDescent="0.2">
      <c r="A414" s="12">
        <v>49826</v>
      </c>
      <c r="B414" s="16" t="s">
        <v>73</v>
      </c>
      <c r="C414" s="43">
        <f t="shared" si="217"/>
        <v>2.4373</v>
      </c>
      <c r="D414" s="43">
        <f t="shared" si="111"/>
        <v>2.6583000000000001</v>
      </c>
      <c r="E414" s="43">
        <f t="shared" si="112"/>
        <v>2.9230999999999998</v>
      </c>
      <c r="F414" s="43">
        <f t="shared" si="113"/>
        <v>3.2069999999999999</v>
      </c>
      <c r="G414" s="43">
        <f t="shared" si="114"/>
        <v>3.7984</v>
      </c>
      <c r="H414" s="43">
        <f t="shared" si="115"/>
        <v>2.1181000000000001</v>
      </c>
      <c r="I414" s="43">
        <f t="shared" si="116"/>
        <v>2.2667000000000002</v>
      </c>
      <c r="J414" s="43">
        <f t="shared" si="117"/>
        <v>2.6128</v>
      </c>
      <c r="K414" s="43">
        <f t="shared" si="118"/>
        <v>2.3365</v>
      </c>
      <c r="L414" s="43">
        <f t="shared" si="119"/>
        <v>2.5684</v>
      </c>
      <c r="M414" s="43">
        <f t="shared" si="120"/>
        <v>2.7635999999999998</v>
      </c>
      <c r="N414" s="43">
        <f t="shared" si="121"/>
        <v>2.911</v>
      </c>
      <c r="O414" s="43">
        <f t="shared" si="122"/>
        <v>2.8563000000000001</v>
      </c>
      <c r="P414" s="43">
        <f t="shared" si="123"/>
        <v>3.5651999999999999</v>
      </c>
      <c r="Q414" s="43">
        <f t="shared" si="124"/>
        <v>3.2237</v>
      </c>
      <c r="R414" s="43">
        <f t="shared" si="125"/>
        <v>3.6739999999999999</v>
      </c>
      <c r="S414" s="43">
        <f t="shared" si="126"/>
        <v>3.7595999999999998</v>
      </c>
      <c r="T414" s="43">
        <f t="shared" si="127"/>
        <v>3.7212999999999998</v>
      </c>
      <c r="V414" s="16" t="s">
        <v>74</v>
      </c>
      <c r="W414" s="43">
        <f t="shared" si="218"/>
        <v>1.8431</v>
      </c>
      <c r="X414" s="43">
        <f t="shared" si="128"/>
        <v>3.5958999999999999</v>
      </c>
      <c r="Y414" s="43">
        <f t="shared" si="129"/>
        <v>5.2885</v>
      </c>
      <c r="Z414" s="43">
        <f t="shared" si="130"/>
        <v>7.0862999999999996</v>
      </c>
      <c r="AA414" s="43">
        <f t="shared" si="131"/>
        <v>11.5434</v>
      </c>
      <c r="AB414" s="43">
        <f t="shared" si="132"/>
        <v>1.7777000000000001</v>
      </c>
      <c r="AC414" s="43">
        <f t="shared" si="133"/>
        <v>2.7399</v>
      </c>
      <c r="AD414" s="43">
        <f t="shared" si="134"/>
        <v>4.5983999999999998</v>
      </c>
      <c r="AE414" s="43">
        <f t="shared" si="135"/>
        <v>3.6766999999999999</v>
      </c>
      <c r="AF414" s="43">
        <f t="shared" si="136"/>
        <v>5.4546000000000001</v>
      </c>
      <c r="AG414" s="43">
        <f t="shared" si="137"/>
        <v>6.5403000000000002</v>
      </c>
      <c r="AH414" s="43">
        <f t="shared" si="138"/>
        <v>7.391</v>
      </c>
      <c r="AI414" s="43">
        <f t="shared" si="139"/>
        <v>7.2257999999999996</v>
      </c>
      <c r="AJ414" s="43">
        <f t="shared" si="140"/>
        <v>14.8108</v>
      </c>
      <c r="AK414" s="43">
        <f t="shared" si="141"/>
        <v>10.223599999999999</v>
      </c>
      <c r="AL414" s="43">
        <f t="shared" si="142"/>
        <v>17.293299999999999</v>
      </c>
      <c r="AM414" s="43">
        <f t="shared" si="143"/>
        <v>21.2318</v>
      </c>
      <c r="AN414" s="43">
        <f t="shared" si="144"/>
        <v>25.031400000000001</v>
      </c>
      <c r="AP414" s="16" t="s">
        <v>75</v>
      </c>
      <c r="AR414" s="13">
        <f t="shared" si="219"/>
        <v>2.1524315111203491</v>
      </c>
      <c r="AS414" s="13">
        <f t="shared" si="145"/>
        <v>2.2860797822374037</v>
      </c>
      <c r="AT414" s="13">
        <f t="shared" si="146"/>
        <v>2.433416339372898</v>
      </c>
      <c r="AU414" s="13">
        <f t="shared" si="147"/>
        <v>2.5919742116327957</v>
      </c>
      <c r="AV414" s="13">
        <f t="shared" si="148"/>
        <v>2.6664584691903839</v>
      </c>
      <c r="AW414" s="13">
        <f t="shared" si="149"/>
        <v>2.8432517926413543</v>
      </c>
      <c r="AX414" s="13">
        <f t="shared" si="150"/>
        <v>2.978229506460496</v>
      </c>
      <c r="AY414" s="13">
        <f t="shared" si="151"/>
        <v>3.0886227847207515</v>
      </c>
      <c r="AZ414" s="13">
        <f t="shared" si="152"/>
        <v>3.1990160629810074</v>
      </c>
      <c r="BA414" s="13">
        <f t="shared" si="153"/>
        <v>3.2815000959190792</v>
      </c>
      <c r="BB414" s="13">
        <f t="shared" si="154"/>
        <v>3.3559463812347401</v>
      </c>
      <c r="BC414" s="13">
        <f t="shared" si="155"/>
        <v>3.430392666550401</v>
      </c>
      <c r="BD414" s="13">
        <f t="shared" si="156"/>
        <v>3.5048389518660619</v>
      </c>
      <c r="BE414" s="13">
        <f t="shared" si="157"/>
        <v>3.5734920281973812</v>
      </c>
      <c r="BF414" s="13">
        <f t="shared" si="158"/>
        <v>3.6173188157099694</v>
      </c>
      <c r="BG414" s="13">
        <f t="shared" si="159"/>
        <v>3.661145603222558</v>
      </c>
      <c r="BH414" s="13">
        <f t="shared" si="160"/>
        <v>3.6893595328170625</v>
      </c>
      <c r="BI414" s="13">
        <f t="shared" si="161"/>
        <v>3.711093695569379</v>
      </c>
      <c r="BJ414" s="13">
        <f t="shared" si="162"/>
        <v>3.7328278583216958</v>
      </c>
      <c r="BK414" s="13">
        <f t="shared" si="163"/>
        <v>3.7545620210740127</v>
      </c>
      <c r="BL414" s="13">
        <f t="shared" si="164"/>
        <v>3.7518565375302662</v>
      </c>
      <c r="BM414" s="13">
        <f t="shared" si="165"/>
        <v>3.7417765291083271</v>
      </c>
      <c r="BN414" s="13">
        <f t="shared" si="166"/>
        <v>3.7316965206863881</v>
      </c>
      <c r="BO414" s="13">
        <f t="shared" si="167"/>
        <v>3.7314702531593267</v>
      </c>
      <c r="BQ414" s="16" t="s">
        <v>76</v>
      </c>
      <c r="BR414" s="13">
        <f t="shared" si="220"/>
        <v>2.4470825764491106</v>
      </c>
      <c r="BS414" s="13">
        <f t="shared" si="168"/>
        <v>2.4570825764491104</v>
      </c>
      <c r="BT414" s="13">
        <f t="shared" si="169"/>
        <v>2.5831665563669555</v>
      </c>
      <c r="BU414" s="13">
        <f t="shared" si="170"/>
        <v>2.7215197093229349</v>
      </c>
      <c r="BV414" s="13">
        <f t="shared" si="171"/>
        <v>2.8779654141557365</v>
      </c>
      <c r="BW414" s="13">
        <f t="shared" si="172"/>
        <v>3.0354566859494936</v>
      </c>
      <c r="BX414" s="13">
        <f t="shared" si="173"/>
        <v>3.1933719156747133</v>
      </c>
      <c r="BY414" s="13">
        <f t="shared" si="174"/>
        <v>3.3282362702205472</v>
      </c>
      <c r="BZ414" s="13">
        <f t="shared" si="175"/>
        <v>3.4609234434946488</v>
      </c>
      <c r="CA414" s="13">
        <f t="shared" si="176"/>
        <v>3.5936106167687512</v>
      </c>
      <c r="CB414" s="13">
        <f t="shared" si="177"/>
        <v>3.7262977900428531</v>
      </c>
      <c r="CC414" s="13">
        <f t="shared" si="178"/>
        <v>3.8018411649977017</v>
      </c>
      <c r="CD414" s="13">
        <f t="shared" si="179"/>
        <v>3.8701951413636317</v>
      </c>
      <c r="CE414" s="13">
        <f t="shared" si="180"/>
        <v>3.9313597191406426</v>
      </c>
      <c r="CF414" s="13">
        <f t="shared" si="181"/>
        <v>3.989758105596303</v>
      </c>
      <c r="CG414" s="13">
        <f t="shared" si="182"/>
        <v>4.0420325924913492</v>
      </c>
      <c r="CH414" s="13">
        <f t="shared" si="183"/>
        <v>4.0881831798257808</v>
      </c>
      <c r="CI414" s="13">
        <f t="shared" si="184"/>
        <v>4.1250872960159812</v>
      </c>
      <c r="CJ414" s="13">
        <f t="shared" si="185"/>
        <v>4.1526076294903804</v>
      </c>
      <c r="CK414" s="13">
        <f t="shared" si="186"/>
        <v>4.175709438012726</v>
      </c>
      <c r="CL414" s="13">
        <f t="shared" si="187"/>
        <v>4.194392721583017</v>
      </c>
      <c r="CM414" s="13">
        <f t="shared" si="188"/>
        <v>4.2068921225256579</v>
      </c>
      <c r="CN414" s="13">
        <f t="shared" si="189"/>
        <v>4.2130286892334476</v>
      </c>
      <c r="CO414" s="13">
        <f t="shared" si="190"/>
        <v>4.2128024217063862</v>
      </c>
      <c r="CP414" s="13">
        <f t="shared" si="191"/>
        <v>4.2081840681234493</v>
      </c>
      <c r="CQ414" s="13">
        <f t="shared" si="192"/>
        <v>4.1981840681234495</v>
      </c>
      <c r="CR414" s="13">
        <f t="shared" si="193"/>
        <v>4.1981840681234495</v>
      </c>
      <c r="CS414" s="13">
        <f t="shared" si="194"/>
        <v>4.1881840681234479</v>
      </c>
      <c r="CT414" s="13">
        <f t="shared" si="195"/>
        <v>4.1781840681234481</v>
      </c>
      <c r="CU414" s="13">
        <f t="shared" si="196"/>
        <v>4.1781840681234481</v>
      </c>
      <c r="CV414" s="13">
        <f t="shared" si="197"/>
        <v>4.1581840681234485</v>
      </c>
      <c r="CW414" s="13">
        <f t="shared" si="198"/>
        <v>4.138184068123449</v>
      </c>
      <c r="CX414" s="13">
        <f t="shared" si="199"/>
        <v>4.1281840681234492</v>
      </c>
      <c r="CY414" s="13">
        <f t="shared" si="200"/>
        <v>4.1081840681234496</v>
      </c>
      <c r="CZ414" s="13">
        <f t="shared" si="201"/>
        <v>4.098184068123448</v>
      </c>
      <c r="DA414" s="13">
        <f t="shared" si="202"/>
        <v>4.0881840681234483</v>
      </c>
      <c r="DB414" s="13">
        <f t="shared" si="203"/>
        <v>4.0781840681234485</v>
      </c>
      <c r="DC414" s="13">
        <f t="shared" si="204"/>
        <v>4.0681840681234487</v>
      </c>
      <c r="DD414" s="13">
        <f t="shared" si="205"/>
        <v>4.0581840681234489</v>
      </c>
      <c r="DE414" s="13">
        <f t="shared" si="206"/>
        <v>4.0481840681234491</v>
      </c>
      <c r="DF414" s="13">
        <f t="shared" si="207"/>
        <v>4.0181840681234497</v>
      </c>
      <c r="DG414" s="13">
        <f t="shared" si="208"/>
        <v>3.9981840681234488</v>
      </c>
      <c r="DH414" s="13">
        <f t="shared" si="209"/>
        <v>3.9781840681234493</v>
      </c>
      <c r="DI414" s="13">
        <f t="shared" si="210"/>
        <v>3.9581840681234497</v>
      </c>
      <c r="DJ414" s="13">
        <f t="shared" si="211"/>
        <v>3.9381840681234492</v>
      </c>
      <c r="DK414" s="13">
        <f t="shared" si="212"/>
        <v>3.9281840681234486</v>
      </c>
      <c r="DL414" s="13">
        <f t="shared" si="213"/>
        <v>3.908184068123449</v>
      </c>
      <c r="DM414" s="13">
        <f t="shared" si="214"/>
        <v>3.8881840681234494</v>
      </c>
      <c r="DN414" s="13">
        <f t="shared" si="215"/>
        <v>3.8781840681234496</v>
      </c>
      <c r="DO414" s="13">
        <f t="shared" si="216"/>
        <v>3.8581840681234492</v>
      </c>
    </row>
    <row r="415" spans="1:119" s="16" customFormat="1" x14ac:dyDescent="0.2">
      <c r="A415" s="12">
        <v>49856</v>
      </c>
      <c r="B415" s="16" t="s">
        <v>73</v>
      </c>
      <c r="C415" s="43">
        <f t="shared" si="217"/>
        <v>2.4373</v>
      </c>
      <c r="D415" s="43">
        <f t="shared" si="111"/>
        <v>2.6583000000000001</v>
      </c>
      <c r="E415" s="43">
        <f t="shared" si="112"/>
        <v>2.9230999999999998</v>
      </c>
      <c r="F415" s="43">
        <f t="shared" si="113"/>
        <v>3.2069999999999999</v>
      </c>
      <c r="G415" s="43">
        <f t="shared" si="114"/>
        <v>3.7984</v>
      </c>
      <c r="H415" s="43">
        <f t="shared" si="115"/>
        <v>2.1181000000000001</v>
      </c>
      <c r="I415" s="43">
        <f t="shared" si="116"/>
        <v>2.2667000000000002</v>
      </c>
      <c r="J415" s="43">
        <f t="shared" si="117"/>
        <v>2.6128</v>
      </c>
      <c r="K415" s="43">
        <f t="shared" si="118"/>
        <v>2.3365</v>
      </c>
      <c r="L415" s="43">
        <f t="shared" si="119"/>
        <v>2.5684</v>
      </c>
      <c r="M415" s="43">
        <f t="shared" si="120"/>
        <v>2.7635999999999998</v>
      </c>
      <c r="N415" s="43">
        <f t="shared" si="121"/>
        <v>2.911</v>
      </c>
      <c r="O415" s="43">
        <f t="shared" si="122"/>
        <v>2.8563000000000001</v>
      </c>
      <c r="P415" s="43">
        <f t="shared" si="123"/>
        <v>3.5651999999999999</v>
      </c>
      <c r="Q415" s="43">
        <f t="shared" si="124"/>
        <v>3.2237</v>
      </c>
      <c r="R415" s="43">
        <f t="shared" si="125"/>
        <v>3.6739999999999999</v>
      </c>
      <c r="S415" s="43">
        <f t="shared" si="126"/>
        <v>3.7595999999999998</v>
      </c>
      <c r="T415" s="43">
        <f t="shared" si="127"/>
        <v>3.7212999999999998</v>
      </c>
      <c r="V415" s="16" t="s">
        <v>74</v>
      </c>
      <c r="W415" s="43">
        <f t="shared" si="218"/>
        <v>1.8431</v>
      </c>
      <c r="X415" s="43">
        <f t="shared" si="128"/>
        <v>3.5958999999999999</v>
      </c>
      <c r="Y415" s="43">
        <f t="shared" si="129"/>
        <v>5.2885</v>
      </c>
      <c r="Z415" s="43">
        <f t="shared" si="130"/>
        <v>7.0862999999999996</v>
      </c>
      <c r="AA415" s="43">
        <f t="shared" si="131"/>
        <v>11.5434</v>
      </c>
      <c r="AB415" s="43">
        <f t="shared" si="132"/>
        <v>1.7777000000000001</v>
      </c>
      <c r="AC415" s="43">
        <f t="shared" si="133"/>
        <v>2.7399</v>
      </c>
      <c r="AD415" s="43">
        <f t="shared" si="134"/>
        <v>4.5983999999999998</v>
      </c>
      <c r="AE415" s="43">
        <f t="shared" si="135"/>
        <v>3.6766999999999999</v>
      </c>
      <c r="AF415" s="43">
        <f t="shared" si="136"/>
        <v>5.4546000000000001</v>
      </c>
      <c r="AG415" s="43">
        <f t="shared" si="137"/>
        <v>6.5403000000000002</v>
      </c>
      <c r="AH415" s="43">
        <f t="shared" si="138"/>
        <v>7.391</v>
      </c>
      <c r="AI415" s="43">
        <f t="shared" si="139"/>
        <v>7.2257999999999996</v>
      </c>
      <c r="AJ415" s="43">
        <f t="shared" si="140"/>
        <v>14.8108</v>
      </c>
      <c r="AK415" s="43">
        <f t="shared" si="141"/>
        <v>10.223599999999999</v>
      </c>
      <c r="AL415" s="43">
        <f t="shared" si="142"/>
        <v>17.293299999999999</v>
      </c>
      <c r="AM415" s="43">
        <f t="shared" si="143"/>
        <v>21.2318</v>
      </c>
      <c r="AN415" s="43">
        <f t="shared" si="144"/>
        <v>25.031400000000001</v>
      </c>
      <c r="AP415" s="16" t="s">
        <v>75</v>
      </c>
      <c r="AR415" s="13">
        <f t="shared" si="219"/>
        <v>2.1524315111203491</v>
      </c>
      <c r="AS415" s="13">
        <f t="shared" si="145"/>
        <v>2.2860797822374037</v>
      </c>
      <c r="AT415" s="13">
        <f t="shared" si="146"/>
        <v>2.433416339372898</v>
      </c>
      <c r="AU415" s="13">
        <f t="shared" si="147"/>
        <v>2.5919742116327957</v>
      </c>
      <c r="AV415" s="13">
        <f t="shared" si="148"/>
        <v>2.6664584691903839</v>
      </c>
      <c r="AW415" s="13">
        <f t="shared" si="149"/>
        <v>2.8432517926413543</v>
      </c>
      <c r="AX415" s="13">
        <f t="shared" si="150"/>
        <v>2.978229506460496</v>
      </c>
      <c r="AY415" s="13">
        <f t="shared" si="151"/>
        <v>3.0886227847207515</v>
      </c>
      <c r="AZ415" s="13">
        <f t="shared" si="152"/>
        <v>3.1990160629810074</v>
      </c>
      <c r="BA415" s="13">
        <f t="shared" si="153"/>
        <v>3.2815000959190792</v>
      </c>
      <c r="BB415" s="13">
        <f t="shared" si="154"/>
        <v>3.3559463812347401</v>
      </c>
      <c r="BC415" s="13">
        <f t="shared" si="155"/>
        <v>3.430392666550401</v>
      </c>
      <c r="BD415" s="13">
        <f t="shared" si="156"/>
        <v>3.5048389518660619</v>
      </c>
      <c r="BE415" s="13">
        <f t="shared" si="157"/>
        <v>3.5734920281973812</v>
      </c>
      <c r="BF415" s="13">
        <f t="shared" si="158"/>
        <v>3.6173188157099694</v>
      </c>
      <c r="BG415" s="13">
        <f t="shared" si="159"/>
        <v>3.661145603222558</v>
      </c>
      <c r="BH415" s="13">
        <f t="shared" si="160"/>
        <v>3.6893595328170625</v>
      </c>
      <c r="BI415" s="13">
        <f t="shared" si="161"/>
        <v>3.711093695569379</v>
      </c>
      <c r="BJ415" s="13">
        <f t="shared" si="162"/>
        <v>3.7328278583216958</v>
      </c>
      <c r="BK415" s="13">
        <f t="shared" si="163"/>
        <v>3.7545620210740127</v>
      </c>
      <c r="BL415" s="13">
        <f t="shared" si="164"/>
        <v>3.7518565375302662</v>
      </c>
      <c r="BM415" s="13">
        <f t="shared" si="165"/>
        <v>3.7417765291083271</v>
      </c>
      <c r="BN415" s="13">
        <f t="shared" si="166"/>
        <v>3.7316965206863881</v>
      </c>
      <c r="BO415" s="13">
        <f t="shared" si="167"/>
        <v>3.7314702531593267</v>
      </c>
      <c r="BQ415" s="16" t="s">
        <v>76</v>
      </c>
      <c r="BR415" s="13">
        <f t="shared" si="220"/>
        <v>2.4470825764491106</v>
      </c>
      <c r="BS415" s="13">
        <f t="shared" si="168"/>
        <v>2.4570825764491104</v>
      </c>
      <c r="BT415" s="13">
        <f t="shared" si="169"/>
        <v>2.5831665563669555</v>
      </c>
      <c r="BU415" s="13">
        <f t="shared" si="170"/>
        <v>2.7215197093229349</v>
      </c>
      <c r="BV415" s="13">
        <f t="shared" si="171"/>
        <v>2.8779654141557365</v>
      </c>
      <c r="BW415" s="13">
        <f t="shared" si="172"/>
        <v>3.0354566859494936</v>
      </c>
      <c r="BX415" s="13">
        <f t="shared" si="173"/>
        <v>3.1933719156747133</v>
      </c>
      <c r="BY415" s="13">
        <f t="shared" si="174"/>
        <v>3.3282362702205472</v>
      </c>
      <c r="BZ415" s="13">
        <f t="shared" si="175"/>
        <v>3.4609234434946488</v>
      </c>
      <c r="CA415" s="13">
        <f t="shared" si="176"/>
        <v>3.5936106167687512</v>
      </c>
      <c r="CB415" s="13">
        <f t="shared" si="177"/>
        <v>3.7262977900428531</v>
      </c>
      <c r="CC415" s="13">
        <f t="shared" si="178"/>
        <v>3.8018411649977017</v>
      </c>
      <c r="CD415" s="13">
        <f t="shared" si="179"/>
        <v>3.8701951413636317</v>
      </c>
      <c r="CE415" s="13">
        <f t="shared" si="180"/>
        <v>3.9313597191406426</v>
      </c>
      <c r="CF415" s="13">
        <f t="shared" si="181"/>
        <v>3.989758105596303</v>
      </c>
      <c r="CG415" s="13">
        <f t="shared" si="182"/>
        <v>4.0420325924913492</v>
      </c>
      <c r="CH415" s="13">
        <f t="shared" si="183"/>
        <v>4.0881831798257808</v>
      </c>
      <c r="CI415" s="13">
        <f t="shared" si="184"/>
        <v>4.1250872960159812</v>
      </c>
      <c r="CJ415" s="13">
        <f t="shared" si="185"/>
        <v>4.1526076294903804</v>
      </c>
      <c r="CK415" s="13">
        <f t="shared" si="186"/>
        <v>4.175709438012726</v>
      </c>
      <c r="CL415" s="13">
        <f t="shared" si="187"/>
        <v>4.194392721583017</v>
      </c>
      <c r="CM415" s="13">
        <f t="shared" si="188"/>
        <v>4.2068921225256579</v>
      </c>
      <c r="CN415" s="13">
        <f t="shared" si="189"/>
        <v>4.2130286892334476</v>
      </c>
      <c r="CO415" s="13">
        <f t="shared" si="190"/>
        <v>4.2128024217063862</v>
      </c>
      <c r="CP415" s="13">
        <f t="shared" si="191"/>
        <v>4.2081840681234493</v>
      </c>
      <c r="CQ415" s="13">
        <f t="shared" si="192"/>
        <v>4.1981840681234495</v>
      </c>
      <c r="CR415" s="13">
        <f t="shared" si="193"/>
        <v>4.1981840681234495</v>
      </c>
      <c r="CS415" s="13">
        <f t="shared" si="194"/>
        <v>4.1881840681234479</v>
      </c>
      <c r="CT415" s="13">
        <f t="shared" si="195"/>
        <v>4.1781840681234481</v>
      </c>
      <c r="CU415" s="13">
        <f t="shared" si="196"/>
        <v>4.1781840681234481</v>
      </c>
      <c r="CV415" s="13">
        <f t="shared" si="197"/>
        <v>4.1581840681234485</v>
      </c>
      <c r="CW415" s="13">
        <f t="shared" si="198"/>
        <v>4.138184068123449</v>
      </c>
      <c r="CX415" s="13">
        <f t="shared" si="199"/>
        <v>4.1281840681234492</v>
      </c>
      <c r="CY415" s="13">
        <f t="shared" si="200"/>
        <v>4.1081840681234496</v>
      </c>
      <c r="CZ415" s="13">
        <f t="shared" si="201"/>
        <v>4.098184068123448</v>
      </c>
      <c r="DA415" s="13">
        <f t="shared" si="202"/>
        <v>4.0881840681234483</v>
      </c>
      <c r="DB415" s="13">
        <f t="shared" si="203"/>
        <v>4.0781840681234485</v>
      </c>
      <c r="DC415" s="13">
        <f t="shared" si="204"/>
        <v>4.0681840681234487</v>
      </c>
      <c r="DD415" s="13">
        <f t="shared" si="205"/>
        <v>4.0581840681234489</v>
      </c>
      <c r="DE415" s="13">
        <f t="shared" si="206"/>
        <v>4.0481840681234491</v>
      </c>
      <c r="DF415" s="13">
        <f t="shared" si="207"/>
        <v>4.0181840681234497</v>
      </c>
      <c r="DG415" s="13">
        <f t="shared" si="208"/>
        <v>3.9981840681234488</v>
      </c>
      <c r="DH415" s="13">
        <f t="shared" si="209"/>
        <v>3.9781840681234493</v>
      </c>
      <c r="DI415" s="13">
        <f t="shared" si="210"/>
        <v>3.9581840681234497</v>
      </c>
      <c r="DJ415" s="13">
        <f t="shared" si="211"/>
        <v>3.9381840681234492</v>
      </c>
      <c r="DK415" s="13">
        <f t="shared" si="212"/>
        <v>3.9281840681234486</v>
      </c>
      <c r="DL415" s="13">
        <f t="shared" si="213"/>
        <v>3.908184068123449</v>
      </c>
      <c r="DM415" s="13">
        <f t="shared" si="214"/>
        <v>3.8881840681234494</v>
      </c>
      <c r="DN415" s="13">
        <f t="shared" si="215"/>
        <v>3.8781840681234496</v>
      </c>
      <c r="DO415" s="13">
        <f t="shared" si="216"/>
        <v>3.8581840681234492</v>
      </c>
    </row>
    <row r="416" spans="1:119" s="16" customFormat="1" x14ac:dyDescent="0.2">
      <c r="A416" s="12">
        <v>49887</v>
      </c>
      <c r="B416" s="16" t="s">
        <v>73</v>
      </c>
      <c r="C416" s="43">
        <f t="shared" si="217"/>
        <v>2.4373</v>
      </c>
      <c r="D416" s="43">
        <f t="shared" si="111"/>
        <v>2.6583000000000001</v>
      </c>
      <c r="E416" s="43">
        <f t="shared" si="112"/>
        <v>2.9230999999999998</v>
      </c>
      <c r="F416" s="43">
        <f t="shared" si="113"/>
        <v>3.2069999999999999</v>
      </c>
      <c r="G416" s="43">
        <f t="shared" si="114"/>
        <v>3.7984</v>
      </c>
      <c r="H416" s="43">
        <f t="shared" si="115"/>
        <v>2.1181000000000001</v>
      </c>
      <c r="I416" s="43">
        <f t="shared" si="116"/>
        <v>2.2667000000000002</v>
      </c>
      <c r="J416" s="43">
        <f t="shared" si="117"/>
        <v>2.6128</v>
      </c>
      <c r="K416" s="43">
        <f t="shared" si="118"/>
        <v>2.3365</v>
      </c>
      <c r="L416" s="43">
        <f t="shared" si="119"/>
        <v>2.5684</v>
      </c>
      <c r="M416" s="43">
        <f t="shared" si="120"/>
        <v>2.7635999999999998</v>
      </c>
      <c r="N416" s="43">
        <f t="shared" si="121"/>
        <v>2.911</v>
      </c>
      <c r="O416" s="43">
        <f t="shared" si="122"/>
        <v>2.8563000000000001</v>
      </c>
      <c r="P416" s="43">
        <f t="shared" si="123"/>
        <v>3.5651999999999999</v>
      </c>
      <c r="Q416" s="43">
        <f t="shared" si="124"/>
        <v>3.2237</v>
      </c>
      <c r="R416" s="43">
        <f t="shared" si="125"/>
        <v>3.6739999999999999</v>
      </c>
      <c r="S416" s="43">
        <f t="shared" si="126"/>
        <v>3.7595999999999998</v>
      </c>
      <c r="T416" s="43">
        <f t="shared" si="127"/>
        <v>3.7212999999999998</v>
      </c>
      <c r="V416" s="16" t="s">
        <v>74</v>
      </c>
      <c r="W416" s="43">
        <f t="shared" si="218"/>
        <v>1.8431</v>
      </c>
      <c r="X416" s="43">
        <f t="shared" si="128"/>
        <v>3.5958999999999999</v>
      </c>
      <c r="Y416" s="43">
        <f t="shared" si="129"/>
        <v>5.2885</v>
      </c>
      <c r="Z416" s="43">
        <f t="shared" si="130"/>
        <v>7.0862999999999996</v>
      </c>
      <c r="AA416" s="43">
        <f t="shared" si="131"/>
        <v>11.5434</v>
      </c>
      <c r="AB416" s="43">
        <f t="shared" si="132"/>
        <v>1.7777000000000001</v>
      </c>
      <c r="AC416" s="43">
        <f t="shared" si="133"/>
        <v>2.7399</v>
      </c>
      <c r="AD416" s="43">
        <f t="shared" si="134"/>
        <v>4.5983999999999998</v>
      </c>
      <c r="AE416" s="43">
        <f t="shared" si="135"/>
        <v>3.6766999999999999</v>
      </c>
      <c r="AF416" s="43">
        <f t="shared" si="136"/>
        <v>5.4546000000000001</v>
      </c>
      <c r="AG416" s="43">
        <f t="shared" si="137"/>
        <v>6.5403000000000002</v>
      </c>
      <c r="AH416" s="43">
        <f t="shared" si="138"/>
        <v>7.391</v>
      </c>
      <c r="AI416" s="43">
        <f t="shared" si="139"/>
        <v>7.2257999999999996</v>
      </c>
      <c r="AJ416" s="43">
        <f t="shared" si="140"/>
        <v>14.8108</v>
      </c>
      <c r="AK416" s="43">
        <f t="shared" si="141"/>
        <v>10.223599999999999</v>
      </c>
      <c r="AL416" s="43">
        <f t="shared" si="142"/>
        <v>17.293299999999999</v>
      </c>
      <c r="AM416" s="43">
        <f t="shared" si="143"/>
        <v>21.2318</v>
      </c>
      <c r="AN416" s="43">
        <f t="shared" si="144"/>
        <v>25.031400000000001</v>
      </c>
      <c r="AP416" s="16" t="s">
        <v>75</v>
      </c>
      <c r="AR416" s="13">
        <f t="shared" si="219"/>
        <v>2.1524315111203491</v>
      </c>
      <c r="AS416" s="13">
        <f t="shared" si="145"/>
        <v>2.2860797822374037</v>
      </c>
      <c r="AT416" s="13">
        <f t="shared" si="146"/>
        <v>2.433416339372898</v>
      </c>
      <c r="AU416" s="13">
        <f t="shared" si="147"/>
        <v>2.5919742116327957</v>
      </c>
      <c r="AV416" s="13">
        <f t="shared" si="148"/>
        <v>2.6664584691903839</v>
      </c>
      <c r="AW416" s="13">
        <f t="shared" si="149"/>
        <v>2.8432517926413543</v>
      </c>
      <c r="AX416" s="13">
        <f t="shared" si="150"/>
        <v>2.978229506460496</v>
      </c>
      <c r="AY416" s="13">
        <f t="shared" si="151"/>
        <v>3.0886227847207515</v>
      </c>
      <c r="AZ416" s="13">
        <f t="shared" si="152"/>
        <v>3.1990160629810074</v>
      </c>
      <c r="BA416" s="13">
        <f t="shared" si="153"/>
        <v>3.2815000959190792</v>
      </c>
      <c r="BB416" s="13">
        <f t="shared" si="154"/>
        <v>3.3559463812347401</v>
      </c>
      <c r="BC416" s="13">
        <f t="shared" si="155"/>
        <v>3.430392666550401</v>
      </c>
      <c r="BD416" s="13">
        <f t="shared" si="156"/>
        <v>3.5048389518660619</v>
      </c>
      <c r="BE416" s="13">
        <f t="shared" si="157"/>
        <v>3.5734920281973812</v>
      </c>
      <c r="BF416" s="13">
        <f t="shared" si="158"/>
        <v>3.6173188157099694</v>
      </c>
      <c r="BG416" s="13">
        <f t="shared" si="159"/>
        <v>3.661145603222558</v>
      </c>
      <c r="BH416" s="13">
        <f t="shared" si="160"/>
        <v>3.6893595328170625</v>
      </c>
      <c r="BI416" s="13">
        <f t="shared" si="161"/>
        <v>3.711093695569379</v>
      </c>
      <c r="BJ416" s="13">
        <f t="shared" si="162"/>
        <v>3.7328278583216958</v>
      </c>
      <c r="BK416" s="13">
        <f t="shared" si="163"/>
        <v>3.7545620210740127</v>
      </c>
      <c r="BL416" s="13">
        <f t="shared" si="164"/>
        <v>3.7518565375302662</v>
      </c>
      <c r="BM416" s="13">
        <f t="shared" si="165"/>
        <v>3.7417765291083271</v>
      </c>
      <c r="BN416" s="13">
        <f t="shared" si="166"/>
        <v>3.7316965206863881</v>
      </c>
      <c r="BO416" s="13">
        <f t="shared" si="167"/>
        <v>3.7314702531593267</v>
      </c>
      <c r="BQ416" s="16" t="s">
        <v>76</v>
      </c>
      <c r="BR416" s="13">
        <f t="shared" si="220"/>
        <v>2.4470825764491106</v>
      </c>
      <c r="BS416" s="13">
        <f t="shared" si="168"/>
        <v>2.4570825764491104</v>
      </c>
      <c r="BT416" s="13">
        <f t="shared" si="169"/>
        <v>2.5831665563669555</v>
      </c>
      <c r="BU416" s="13">
        <f t="shared" si="170"/>
        <v>2.7215197093229349</v>
      </c>
      <c r="BV416" s="13">
        <f t="shared" si="171"/>
        <v>2.8779654141557365</v>
      </c>
      <c r="BW416" s="13">
        <f t="shared" si="172"/>
        <v>3.0354566859494936</v>
      </c>
      <c r="BX416" s="13">
        <f t="shared" si="173"/>
        <v>3.1933719156747133</v>
      </c>
      <c r="BY416" s="13">
        <f t="shared" si="174"/>
        <v>3.3282362702205472</v>
      </c>
      <c r="BZ416" s="13">
        <f t="shared" si="175"/>
        <v>3.4609234434946488</v>
      </c>
      <c r="CA416" s="13">
        <f t="shared" si="176"/>
        <v>3.5936106167687512</v>
      </c>
      <c r="CB416" s="13">
        <f t="shared" si="177"/>
        <v>3.7262977900428531</v>
      </c>
      <c r="CC416" s="13">
        <f t="shared" si="178"/>
        <v>3.8018411649977017</v>
      </c>
      <c r="CD416" s="13">
        <f t="shared" si="179"/>
        <v>3.8701951413636317</v>
      </c>
      <c r="CE416" s="13">
        <f t="shared" si="180"/>
        <v>3.9313597191406426</v>
      </c>
      <c r="CF416" s="13">
        <f t="shared" si="181"/>
        <v>3.989758105596303</v>
      </c>
      <c r="CG416" s="13">
        <f t="shared" si="182"/>
        <v>4.0420325924913492</v>
      </c>
      <c r="CH416" s="13">
        <f t="shared" si="183"/>
        <v>4.0881831798257808</v>
      </c>
      <c r="CI416" s="13">
        <f t="shared" si="184"/>
        <v>4.1250872960159812</v>
      </c>
      <c r="CJ416" s="13">
        <f t="shared" si="185"/>
        <v>4.1526076294903804</v>
      </c>
      <c r="CK416" s="13">
        <f t="shared" si="186"/>
        <v>4.175709438012726</v>
      </c>
      <c r="CL416" s="13">
        <f t="shared" si="187"/>
        <v>4.194392721583017</v>
      </c>
      <c r="CM416" s="13">
        <f t="shared" si="188"/>
        <v>4.2068921225256579</v>
      </c>
      <c r="CN416" s="13">
        <f t="shared" si="189"/>
        <v>4.2130286892334476</v>
      </c>
      <c r="CO416" s="13">
        <f t="shared" si="190"/>
        <v>4.2128024217063862</v>
      </c>
      <c r="CP416" s="13">
        <f t="shared" si="191"/>
        <v>4.2081840681234493</v>
      </c>
      <c r="CQ416" s="13">
        <f t="shared" si="192"/>
        <v>4.1981840681234495</v>
      </c>
      <c r="CR416" s="13">
        <f t="shared" si="193"/>
        <v>4.1981840681234495</v>
      </c>
      <c r="CS416" s="13">
        <f t="shared" si="194"/>
        <v>4.1881840681234479</v>
      </c>
      <c r="CT416" s="13">
        <f t="shared" si="195"/>
        <v>4.1781840681234481</v>
      </c>
      <c r="CU416" s="13">
        <f t="shared" si="196"/>
        <v>4.1781840681234481</v>
      </c>
      <c r="CV416" s="13">
        <f t="shared" si="197"/>
        <v>4.1581840681234485</v>
      </c>
      <c r="CW416" s="13">
        <f t="shared" si="198"/>
        <v>4.138184068123449</v>
      </c>
      <c r="CX416" s="13">
        <f t="shared" si="199"/>
        <v>4.1281840681234492</v>
      </c>
      <c r="CY416" s="13">
        <f t="shared" si="200"/>
        <v>4.1081840681234496</v>
      </c>
      <c r="CZ416" s="13">
        <f t="shared" si="201"/>
        <v>4.098184068123448</v>
      </c>
      <c r="DA416" s="13">
        <f t="shared" si="202"/>
        <v>4.0881840681234483</v>
      </c>
      <c r="DB416" s="13">
        <f t="shared" si="203"/>
        <v>4.0781840681234485</v>
      </c>
      <c r="DC416" s="13">
        <f t="shared" si="204"/>
        <v>4.0681840681234487</v>
      </c>
      <c r="DD416" s="13">
        <f t="shared" si="205"/>
        <v>4.0581840681234489</v>
      </c>
      <c r="DE416" s="13">
        <f t="shared" si="206"/>
        <v>4.0481840681234491</v>
      </c>
      <c r="DF416" s="13">
        <f t="shared" si="207"/>
        <v>4.0181840681234497</v>
      </c>
      <c r="DG416" s="13">
        <f t="shared" si="208"/>
        <v>3.9981840681234488</v>
      </c>
      <c r="DH416" s="13">
        <f t="shared" si="209"/>
        <v>3.9781840681234493</v>
      </c>
      <c r="DI416" s="13">
        <f t="shared" si="210"/>
        <v>3.9581840681234497</v>
      </c>
      <c r="DJ416" s="13">
        <f t="shared" si="211"/>
        <v>3.9381840681234492</v>
      </c>
      <c r="DK416" s="13">
        <f t="shared" si="212"/>
        <v>3.9281840681234486</v>
      </c>
      <c r="DL416" s="13">
        <f t="shared" si="213"/>
        <v>3.908184068123449</v>
      </c>
      <c r="DM416" s="13">
        <f t="shared" si="214"/>
        <v>3.8881840681234494</v>
      </c>
      <c r="DN416" s="13">
        <f t="shared" si="215"/>
        <v>3.8781840681234496</v>
      </c>
      <c r="DO416" s="13">
        <f t="shared" si="216"/>
        <v>3.8581840681234492</v>
      </c>
    </row>
    <row r="417" spans="1:119" s="16" customFormat="1" x14ac:dyDescent="0.2">
      <c r="A417" s="12">
        <v>49918</v>
      </c>
      <c r="B417" s="16" t="s">
        <v>73</v>
      </c>
      <c r="C417" s="43">
        <f t="shared" si="217"/>
        <v>2.4373</v>
      </c>
      <c r="D417" s="43">
        <f t="shared" si="111"/>
        <v>2.6583000000000001</v>
      </c>
      <c r="E417" s="43">
        <f t="shared" si="112"/>
        <v>2.9230999999999998</v>
      </c>
      <c r="F417" s="43">
        <f t="shared" si="113"/>
        <v>3.2069999999999999</v>
      </c>
      <c r="G417" s="43">
        <f t="shared" si="114"/>
        <v>3.7984</v>
      </c>
      <c r="H417" s="43">
        <f t="shared" si="115"/>
        <v>2.1181000000000001</v>
      </c>
      <c r="I417" s="43">
        <f t="shared" si="116"/>
        <v>2.2667000000000002</v>
      </c>
      <c r="J417" s="43">
        <f t="shared" si="117"/>
        <v>2.6128</v>
      </c>
      <c r="K417" s="43">
        <f t="shared" si="118"/>
        <v>2.3365</v>
      </c>
      <c r="L417" s="43">
        <f t="shared" si="119"/>
        <v>2.5684</v>
      </c>
      <c r="M417" s="43">
        <f t="shared" si="120"/>
        <v>2.7635999999999998</v>
      </c>
      <c r="N417" s="43">
        <f t="shared" si="121"/>
        <v>2.911</v>
      </c>
      <c r="O417" s="43">
        <f t="shared" si="122"/>
        <v>2.8563000000000001</v>
      </c>
      <c r="P417" s="43">
        <f t="shared" si="123"/>
        <v>3.5651999999999999</v>
      </c>
      <c r="Q417" s="43">
        <f t="shared" si="124"/>
        <v>3.2237</v>
      </c>
      <c r="R417" s="43">
        <f t="shared" si="125"/>
        <v>3.6739999999999999</v>
      </c>
      <c r="S417" s="43">
        <f t="shared" si="126"/>
        <v>3.7595999999999998</v>
      </c>
      <c r="T417" s="43">
        <f t="shared" si="127"/>
        <v>3.7212999999999998</v>
      </c>
      <c r="V417" s="16" t="s">
        <v>74</v>
      </c>
      <c r="W417" s="43">
        <f t="shared" si="218"/>
        <v>1.8431</v>
      </c>
      <c r="X417" s="43">
        <f t="shared" si="128"/>
        <v>3.5958999999999999</v>
      </c>
      <c r="Y417" s="43">
        <f t="shared" si="129"/>
        <v>5.2885</v>
      </c>
      <c r="Z417" s="43">
        <f t="shared" si="130"/>
        <v>7.0862999999999996</v>
      </c>
      <c r="AA417" s="43">
        <f t="shared" si="131"/>
        <v>11.5434</v>
      </c>
      <c r="AB417" s="43">
        <f t="shared" si="132"/>
        <v>1.7777000000000001</v>
      </c>
      <c r="AC417" s="43">
        <f t="shared" si="133"/>
        <v>2.7399</v>
      </c>
      <c r="AD417" s="43">
        <f t="shared" si="134"/>
        <v>4.5983999999999998</v>
      </c>
      <c r="AE417" s="43">
        <f t="shared" si="135"/>
        <v>3.6766999999999999</v>
      </c>
      <c r="AF417" s="43">
        <f t="shared" si="136"/>
        <v>5.4546000000000001</v>
      </c>
      <c r="AG417" s="43">
        <f t="shared" si="137"/>
        <v>6.5403000000000002</v>
      </c>
      <c r="AH417" s="43">
        <f t="shared" si="138"/>
        <v>7.391</v>
      </c>
      <c r="AI417" s="43">
        <f t="shared" si="139"/>
        <v>7.2257999999999996</v>
      </c>
      <c r="AJ417" s="43">
        <f t="shared" si="140"/>
        <v>14.8108</v>
      </c>
      <c r="AK417" s="43">
        <f t="shared" si="141"/>
        <v>10.223599999999999</v>
      </c>
      <c r="AL417" s="43">
        <f t="shared" si="142"/>
        <v>17.293299999999999</v>
      </c>
      <c r="AM417" s="43">
        <f t="shared" si="143"/>
        <v>21.2318</v>
      </c>
      <c r="AN417" s="43">
        <f t="shared" si="144"/>
        <v>25.031400000000001</v>
      </c>
      <c r="AP417" s="16" t="s">
        <v>75</v>
      </c>
      <c r="AR417" s="13">
        <f t="shared" si="219"/>
        <v>2.1524315111203491</v>
      </c>
      <c r="AS417" s="13">
        <f t="shared" si="145"/>
        <v>2.2860797822374037</v>
      </c>
      <c r="AT417" s="13">
        <f t="shared" si="146"/>
        <v>2.433416339372898</v>
      </c>
      <c r="AU417" s="13">
        <f t="shared" si="147"/>
        <v>2.5919742116327957</v>
      </c>
      <c r="AV417" s="13">
        <f t="shared" si="148"/>
        <v>2.6664584691903839</v>
      </c>
      <c r="AW417" s="13">
        <f t="shared" si="149"/>
        <v>2.8432517926413543</v>
      </c>
      <c r="AX417" s="13">
        <f t="shared" si="150"/>
        <v>2.978229506460496</v>
      </c>
      <c r="AY417" s="13">
        <f t="shared" si="151"/>
        <v>3.0886227847207515</v>
      </c>
      <c r="AZ417" s="13">
        <f t="shared" si="152"/>
        <v>3.1990160629810074</v>
      </c>
      <c r="BA417" s="13">
        <f t="shared" si="153"/>
        <v>3.2815000959190792</v>
      </c>
      <c r="BB417" s="13">
        <f t="shared" si="154"/>
        <v>3.3559463812347401</v>
      </c>
      <c r="BC417" s="13">
        <f t="shared" si="155"/>
        <v>3.430392666550401</v>
      </c>
      <c r="BD417" s="13">
        <f t="shared" si="156"/>
        <v>3.5048389518660619</v>
      </c>
      <c r="BE417" s="13">
        <f t="shared" si="157"/>
        <v>3.5734920281973812</v>
      </c>
      <c r="BF417" s="13">
        <f t="shared" si="158"/>
        <v>3.6173188157099694</v>
      </c>
      <c r="BG417" s="13">
        <f t="shared" si="159"/>
        <v>3.661145603222558</v>
      </c>
      <c r="BH417" s="13">
        <f t="shared" si="160"/>
        <v>3.6893595328170625</v>
      </c>
      <c r="BI417" s="13">
        <f t="shared" si="161"/>
        <v>3.711093695569379</v>
      </c>
      <c r="BJ417" s="13">
        <f t="shared" si="162"/>
        <v>3.7328278583216958</v>
      </c>
      <c r="BK417" s="13">
        <f t="shared" si="163"/>
        <v>3.7545620210740127</v>
      </c>
      <c r="BL417" s="13">
        <f t="shared" si="164"/>
        <v>3.7518565375302662</v>
      </c>
      <c r="BM417" s="13">
        <f t="shared" si="165"/>
        <v>3.7417765291083271</v>
      </c>
      <c r="BN417" s="13">
        <f t="shared" si="166"/>
        <v>3.7316965206863881</v>
      </c>
      <c r="BO417" s="13">
        <f t="shared" si="167"/>
        <v>3.7314702531593267</v>
      </c>
      <c r="BQ417" s="16" t="s">
        <v>76</v>
      </c>
      <c r="BR417" s="13">
        <f t="shared" si="220"/>
        <v>2.4470825764491106</v>
      </c>
      <c r="BS417" s="13">
        <f t="shared" si="168"/>
        <v>2.4570825764491104</v>
      </c>
      <c r="BT417" s="13">
        <f t="shared" si="169"/>
        <v>2.5831665563669555</v>
      </c>
      <c r="BU417" s="13">
        <f t="shared" si="170"/>
        <v>2.7215197093229349</v>
      </c>
      <c r="BV417" s="13">
        <f t="shared" si="171"/>
        <v>2.8779654141557365</v>
      </c>
      <c r="BW417" s="13">
        <f t="shared" si="172"/>
        <v>3.0354566859494936</v>
      </c>
      <c r="BX417" s="13">
        <f t="shared" si="173"/>
        <v>3.1933719156747133</v>
      </c>
      <c r="BY417" s="13">
        <f t="shared" si="174"/>
        <v>3.3282362702205472</v>
      </c>
      <c r="BZ417" s="13">
        <f t="shared" si="175"/>
        <v>3.4609234434946488</v>
      </c>
      <c r="CA417" s="13">
        <f t="shared" si="176"/>
        <v>3.5936106167687512</v>
      </c>
      <c r="CB417" s="13">
        <f t="shared" si="177"/>
        <v>3.7262977900428531</v>
      </c>
      <c r="CC417" s="13">
        <f t="shared" si="178"/>
        <v>3.8018411649977017</v>
      </c>
      <c r="CD417" s="13">
        <f t="shared" si="179"/>
        <v>3.8701951413636317</v>
      </c>
      <c r="CE417" s="13">
        <f t="shared" si="180"/>
        <v>3.9313597191406426</v>
      </c>
      <c r="CF417" s="13">
        <f t="shared" si="181"/>
        <v>3.989758105596303</v>
      </c>
      <c r="CG417" s="13">
        <f t="shared" si="182"/>
        <v>4.0420325924913492</v>
      </c>
      <c r="CH417" s="13">
        <f t="shared" si="183"/>
        <v>4.0881831798257808</v>
      </c>
      <c r="CI417" s="13">
        <f t="shared" si="184"/>
        <v>4.1250872960159812</v>
      </c>
      <c r="CJ417" s="13">
        <f t="shared" si="185"/>
        <v>4.1526076294903804</v>
      </c>
      <c r="CK417" s="13">
        <f t="shared" si="186"/>
        <v>4.175709438012726</v>
      </c>
      <c r="CL417" s="13">
        <f t="shared" si="187"/>
        <v>4.194392721583017</v>
      </c>
      <c r="CM417" s="13">
        <f t="shared" si="188"/>
        <v>4.2068921225256579</v>
      </c>
      <c r="CN417" s="13">
        <f t="shared" si="189"/>
        <v>4.2130286892334476</v>
      </c>
      <c r="CO417" s="13">
        <f t="shared" si="190"/>
        <v>4.2128024217063862</v>
      </c>
      <c r="CP417" s="13">
        <f t="shared" si="191"/>
        <v>4.2081840681234493</v>
      </c>
      <c r="CQ417" s="13">
        <f t="shared" si="192"/>
        <v>4.1981840681234495</v>
      </c>
      <c r="CR417" s="13">
        <f t="shared" si="193"/>
        <v>4.1981840681234495</v>
      </c>
      <c r="CS417" s="13">
        <f t="shared" si="194"/>
        <v>4.1881840681234479</v>
      </c>
      <c r="CT417" s="13">
        <f t="shared" si="195"/>
        <v>4.1781840681234481</v>
      </c>
      <c r="CU417" s="13">
        <f t="shared" si="196"/>
        <v>4.1781840681234481</v>
      </c>
      <c r="CV417" s="13">
        <f t="shared" si="197"/>
        <v>4.1581840681234485</v>
      </c>
      <c r="CW417" s="13">
        <f t="shared" si="198"/>
        <v>4.138184068123449</v>
      </c>
      <c r="CX417" s="13">
        <f t="shared" si="199"/>
        <v>4.1281840681234492</v>
      </c>
      <c r="CY417" s="13">
        <f t="shared" si="200"/>
        <v>4.1081840681234496</v>
      </c>
      <c r="CZ417" s="13">
        <f t="shared" si="201"/>
        <v>4.098184068123448</v>
      </c>
      <c r="DA417" s="13">
        <f t="shared" si="202"/>
        <v>4.0881840681234483</v>
      </c>
      <c r="DB417" s="13">
        <f t="shared" si="203"/>
        <v>4.0781840681234485</v>
      </c>
      <c r="DC417" s="13">
        <f t="shared" si="204"/>
        <v>4.0681840681234487</v>
      </c>
      <c r="DD417" s="13">
        <f t="shared" si="205"/>
        <v>4.0581840681234489</v>
      </c>
      <c r="DE417" s="13">
        <f t="shared" si="206"/>
        <v>4.0481840681234491</v>
      </c>
      <c r="DF417" s="13">
        <f t="shared" si="207"/>
        <v>4.0181840681234497</v>
      </c>
      <c r="DG417" s="13">
        <f t="shared" si="208"/>
        <v>3.9981840681234488</v>
      </c>
      <c r="DH417" s="13">
        <f t="shared" si="209"/>
        <v>3.9781840681234493</v>
      </c>
      <c r="DI417" s="13">
        <f t="shared" si="210"/>
        <v>3.9581840681234497</v>
      </c>
      <c r="DJ417" s="13">
        <f t="shared" si="211"/>
        <v>3.9381840681234492</v>
      </c>
      <c r="DK417" s="13">
        <f t="shared" si="212"/>
        <v>3.9281840681234486</v>
      </c>
      <c r="DL417" s="13">
        <f t="shared" si="213"/>
        <v>3.908184068123449</v>
      </c>
      <c r="DM417" s="13">
        <f t="shared" si="214"/>
        <v>3.8881840681234494</v>
      </c>
      <c r="DN417" s="13">
        <f t="shared" si="215"/>
        <v>3.8781840681234496</v>
      </c>
      <c r="DO417" s="13">
        <f t="shared" si="216"/>
        <v>3.8581840681234492</v>
      </c>
    </row>
    <row r="418" spans="1:119" s="16" customFormat="1" x14ac:dyDescent="0.2">
      <c r="A418" s="12">
        <v>49948</v>
      </c>
      <c r="B418" s="16" t="s">
        <v>73</v>
      </c>
      <c r="C418" s="43">
        <f t="shared" si="217"/>
        <v>2.4373</v>
      </c>
      <c r="D418" s="43">
        <f t="shared" si="111"/>
        <v>2.6583000000000001</v>
      </c>
      <c r="E418" s="43">
        <f t="shared" si="112"/>
        <v>2.9230999999999998</v>
      </c>
      <c r="F418" s="43">
        <f t="shared" si="113"/>
        <v>3.2069999999999999</v>
      </c>
      <c r="G418" s="43">
        <f t="shared" si="114"/>
        <v>3.7984</v>
      </c>
      <c r="H418" s="43">
        <f t="shared" si="115"/>
        <v>2.1181000000000001</v>
      </c>
      <c r="I418" s="43">
        <f t="shared" si="116"/>
        <v>2.2667000000000002</v>
      </c>
      <c r="J418" s="43">
        <f t="shared" si="117"/>
        <v>2.6128</v>
      </c>
      <c r="K418" s="43">
        <f t="shared" si="118"/>
        <v>2.3365</v>
      </c>
      <c r="L418" s="43">
        <f t="shared" si="119"/>
        <v>2.5684</v>
      </c>
      <c r="M418" s="43">
        <f t="shared" si="120"/>
        <v>2.7635999999999998</v>
      </c>
      <c r="N418" s="43">
        <f t="shared" si="121"/>
        <v>2.911</v>
      </c>
      <c r="O418" s="43">
        <f t="shared" si="122"/>
        <v>2.8563000000000001</v>
      </c>
      <c r="P418" s="43">
        <f t="shared" si="123"/>
        <v>3.5651999999999999</v>
      </c>
      <c r="Q418" s="43">
        <f t="shared" si="124"/>
        <v>3.2237</v>
      </c>
      <c r="R418" s="43">
        <f t="shared" si="125"/>
        <v>3.6739999999999999</v>
      </c>
      <c r="S418" s="43">
        <f t="shared" si="126"/>
        <v>3.7595999999999998</v>
      </c>
      <c r="T418" s="43">
        <f t="shared" si="127"/>
        <v>3.7212999999999998</v>
      </c>
      <c r="V418" s="16" t="s">
        <v>74</v>
      </c>
      <c r="W418" s="43">
        <f t="shared" si="218"/>
        <v>1.8431</v>
      </c>
      <c r="X418" s="43">
        <f t="shared" si="128"/>
        <v>3.5958999999999999</v>
      </c>
      <c r="Y418" s="43">
        <f t="shared" si="129"/>
        <v>5.2885</v>
      </c>
      <c r="Z418" s="43">
        <f t="shared" si="130"/>
        <v>7.0862999999999996</v>
      </c>
      <c r="AA418" s="43">
        <f t="shared" si="131"/>
        <v>11.5434</v>
      </c>
      <c r="AB418" s="43">
        <f t="shared" si="132"/>
        <v>1.7777000000000001</v>
      </c>
      <c r="AC418" s="43">
        <f t="shared" si="133"/>
        <v>2.7399</v>
      </c>
      <c r="AD418" s="43">
        <f t="shared" si="134"/>
        <v>4.5983999999999998</v>
      </c>
      <c r="AE418" s="43">
        <f t="shared" si="135"/>
        <v>3.6766999999999999</v>
      </c>
      <c r="AF418" s="43">
        <f t="shared" si="136"/>
        <v>5.4546000000000001</v>
      </c>
      <c r="AG418" s="43">
        <f t="shared" si="137"/>
        <v>6.5403000000000002</v>
      </c>
      <c r="AH418" s="43">
        <f t="shared" si="138"/>
        <v>7.391</v>
      </c>
      <c r="AI418" s="43">
        <f t="shared" si="139"/>
        <v>7.2257999999999996</v>
      </c>
      <c r="AJ418" s="43">
        <f t="shared" si="140"/>
        <v>14.8108</v>
      </c>
      <c r="AK418" s="43">
        <f t="shared" si="141"/>
        <v>10.223599999999999</v>
      </c>
      <c r="AL418" s="43">
        <f t="shared" si="142"/>
        <v>17.293299999999999</v>
      </c>
      <c r="AM418" s="43">
        <f t="shared" si="143"/>
        <v>21.2318</v>
      </c>
      <c r="AN418" s="43">
        <f t="shared" si="144"/>
        <v>25.031400000000001</v>
      </c>
      <c r="AP418" s="16" t="s">
        <v>75</v>
      </c>
      <c r="AR418" s="13">
        <f t="shared" si="219"/>
        <v>2.1524315111203491</v>
      </c>
      <c r="AS418" s="13">
        <f t="shared" si="145"/>
        <v>2.2860797822374037</v>
      </c>
      <c r="AT418" s="13">
        <f t="shared" si="146"/>
        <v>2.433416339372898</v>
      </c>
      <c r="AU418" s="13">
        <f t="shared" si="147"/>
        <v>2.5919742116327957</v>
      </c>
      <c r="AV418" s="13">
        <f t="shared" si="148"/>
        <v>2.6664584691903839</v>
      </c>
      <c r="AW418" s="13">
        <f t="shared" si="149"/>
        <v>2.8432517926413543</v>
      </c>
      <c r="AX418" s="13">
        <f t="shared" si="150"/>
        <v>2.978229506460496</v>
      </c>
      <c r="AY418" s="13">
        <f t="shared" si="151"/>
        <v>3.0886227847207515</v>
      </c>
      <c r="AZ418" s="13">
        <f t="shared" si="152"/>
        <v>3.1990160629810074</v>
      </c>
      <c r="BA418" s="13">
        <f t="shared" si="153"/>
        <v>3.2815000959190792</v>
      </c>
      <c r="BB418" s="13">
        <f t="shared" si="154"/>
        <v>3.3559463812347401</v>
      </c>
      <c r="BC418" s="13">
        <f t="shared" si="155"/>
        <v>3.430392666550401</v>
      </c>
      <c r="BD418" s="13">
        <f t="shared" si="156"/>
        <v>3.5048389518660619</v>
      </c>
      <c r="BE418" s="13">
        <f t="shared" si="157"/>
        <v>3.5734920281973812</v>
      </c>
      <c r="BF418" s="13">
        <f t="shared" si="158"/>
        <v>3.6173188157099694</v>
      </c>
      <c r="BG418" s="13">
        <f t="shared" si="159"/>
        <v>3.661145603222558</v>
      </c>
      <c r="BH418" s="13">
        <f t="shared" si="160"/>
        <v>3.6893595328170625</v>
      </c>
      <c r="BI418" s="13">
        <f t="shared" si="161"/>
        <v>3.711093695569379</v>
      </c>
      <c r="BJ418" s="13">
        <f t="shared" si="162"/>
        <v>3.7328278583216958</v>
      </c>
      <c r="BK418" s="13">
        <f t="shared" si="163"/>
        <v>3.7545620210740127</v>
      </c>
      <c r="BL418" s="13">
        <f t="shared" si="164"/>
        <v>3.7518565375302662</v>
      </c>
      <c r="BM418" s="13">
        <f t="shared" si="165"/>
        <v>3.7417765291083271</v>
      </c>
      <c r="BN418" s="13">
        <f t="shared" si="166"/>
        <v>3.7316965206863881</v>
      </c>
      <c r="BO418" s="13">
        <f t="shared" si="167"/>
        <v>3.7314702531593267</v>
      </c>
      <c r="BQ418" s="16" t="s">
        <v>76</v>
      </c>
      <c r="BR418" s="13">
        <f t="shared" si="220"/>
        <v>2.4470825764491106</v>
      </c>
      <c r="BS418" s="13">
        <f t="shared" si="168"/>
        <v>2.4570825764491104</v>
      </c>
      <c r="BT418" s="13">
        <f t="shared" si="169"/>
        <v>2.5831665563669555</v>
      </c>
      <c r="BU418" s="13">
        <f t="shared" si="170"/>
        <v>2.7215197093229349</v>
      </c>
      <c r="BV418" s="13">
        <f t="shared" si="171"/>
        <v>2.8779654141557365</v>
      </c>
      <c r="BW418" s="13">
        <f t="shared" si="172"/>
        <v>3.0354566859494936</v>
      </c>
      <c r="BX418" s="13">
        <f t="shared" si="173"/>
        <v>3.1933719156747133</v>
      </c>
      <c r="BY418" s="13">
        <f t="shared" si="174"/>
        <v>3.3282362702205472</v>
      </c>
      <c r="BZ418" s="13">
        <f t="shared" si="175"/>
        <v>3.4609234434946488</v>
      </c>
      <c r="CA418" s="13">
        <f t="shared" si="176"/>
        <v>3.5936106167687512</v>
      </c>
      <c r="CB418" s="13">
        <f t="shared" si="177"/>
        <v>3.7262977900428531</v>
      </c>
      <c r="CC418" s="13">
        <f t="shared" si="178"/>
        <v>3.8018411649977017</v>
      </c>
      <c r="CD418" s="13">
        <f t="shared" si="179"/>
        <v>3.8701951413636317</v>
      </c>
      <c r="CE418" s="13">
        <f t="shared" si="180"/>
        <v>3.9313597191406426</v>
      </c>
      <c r="CF418" s="13">
        <f t="shared" si="181"/>
        <v>3.989758105596303</v>
      </c>
      <c r="CG418" s="13">
        <f t="shared" si="182"/>
        <v>4.0420325924913492</v>
      </c>
      <c r="CH418" s="13">
        <f t="shared" si="183"/>
        <v>4.0881831798257808</v>
      </c>
      <c r="CI418" s="13">
        <f t="shared" si="184"/>
        <v>4.1250872960159812</v>
      </c>
      <c r="CJ418" s="13">
        <f t="shared" si="185"/>
        <v>4.1526076294903804</v>
      </c>
      <c r="CK418" s="13">
        <f t="shared" si="186"/>
        <v>4.175709438012726</v>
      </c>
      <c r="CL418" s="13">
        <f t="shared" si="187"/>
        <v>4.194392721583017</v>
      </c>
      <c r="CM418" s="13">
        <f t="shared" si="188"/>
        <v>4.2068921225256579</v>
      </c>
      <c r="CN418" s="13">
        <f t="shared" si="189"/>
        <v>4.2130286892334476</v>
      </c>
      <c r="CO418" s="13">
        <f t="shared" si="190"/>
        <v>4.2128024217063862</v>
      </c>
      <c r="CP418" s="13">
        <f t="shared" si="191"/>
        <v>4.2081840681234493</v>
      </c>
      <c r="CQ418" s="13">
        <f t="shared" si="192"/>
        <v>4.1981840681234495</v>
      </c>
      <c r="CR418" s="13">
        <f t="shared" si="193"/>
        <v>4.1981840681234495</v>
      </c>
      <c r="CS418" s="13">
        <f t="shared" si="194"/>
        <v>4.1881840681234479</v>
      </c>
      <c r="CT418" s="13">
        <f t="shared" si="195"/>
        <v>4.1781840681234481</v>
      </c>
      <c r="CU418" s="13">
        <f t="shared" si="196"/>
        <v>4.1781840681234481</v>
      </c>
      <c r="CV418" s="13">
        <f t="shared" si="197"/>
        <v>4.1581840681234485</v>
      </c>
      <c r="CW418" s="13">
        <f t="shared" si="198"/>
        <v>4.138184068123449</v>
      </c>
      <c r="CX418" s="13">
        <f t="shared" si="199"/>
        <v>4.1281840681234492</v>
      </c>
      <c r="CY418" s="13">
        <f t="shared" si="200"/>
        <v>4.1081840681234496</v>
      </c>
      <c r="CZ418" s="13">
        <f t="shared" si="201"/>
        <v>4.098184068123448</v>
      </c>
      <c r="DA418" s="13">
        <f t="shared" si="202"/>
        <v>4.0881840681234483</v>
      </c>
      <c r="DB418" s="13">
        <f t="shared" si="203"/>
        <v>4.0781840681234485</v>
      </c>
      <c r="DC418" s="13">
        <f t="shared" si="204"/>
        <v>4.0681840681234487</v>
      </c>
      <c r="DD418" s="13">
        <f t="shared" si="205"/>
        <v>4.0581840681234489</v>
      </c>
      <c r="DE418" s="13">
        <f t="shared" si="206"/>
        <v>4.0481840681234491</v>
      </c>
      <c r="DF418" s="13">
        <f t="shared" si="207"/>
        <v>4.0181840681234497</v>
      </c>
      <c r="DG418" s="13">
        <f t="shared" si="208"/>
        <v>3.9981840681234488</v>
      </c>
      <c r="DH418" s="13">
        <f t="shared" si="209"/>
        <v>3.9781840681234493</v>
      </c>
      <c r="DI418" s="13">
        <f t="shared" si="210"/>
        <v>3.9581840681234497</v>
      </c>
      <c r="DJ418" s="13">
        <f t="shared" si="211"/>
        <v>3.9381840681234492</v>
      </c>
      <c r="DK418" s="13">
        <f t="shared" si="212"/>
        <v>3.9281840681234486</v>
      </c>
      <c r="DL418" s="13">
        <f t="shared" si="213"/>
        <v>3.908184068123449</v>
      </c>
      <c r="DM418" s="13">
        <f t="shared" si="214"/>
        <v>3.8881840681234494</v>
      </c>
      <c r="DN418" s="13">
        <f t="shared" si="215"/>
        <v>3.8781840681234496</v>
      </c>
      <c r="DO418" s="13">
        <f t="shared" si="216"/>
        <v>3.8581840681234492</v>
      </c>
    </row>
    <row r="419" spans="1:119" s="16" customFormat="1" x14ac:dyDescent="0.2">
      <c r="A419" s="12">
        <v>49979</v>
      </c>
      <c r="B419" s="16" t="s">
        <v>73</v>
      </c>
      <c r="C419" s="43">
        <f t="shared" si="217"/>
        <v>2.4373</v>
      </c>
      <c r="D419" s="43">
        <f t="shared" si="111"/>
        <v>2.6583000000000001</v>
      </c>
      <c r="E419" s="43">
        <f t="shared" si="112"/>
        <v>2.9230999999999998</v>
      </c>
      <c r="F419" s="43">
        <f t="shared" si="113"/>
        <v>3.2069999999999999</v>
      </c>
      <c r="G419" s="43">
        <f t="shared" si="114"/>
        <v>3.7984</v>
      </c>
      <c r="H419" s="43">
        <f t="shared" si="115"/>
        <v>2.1181000000000001</v>
      </c>
      <c r="I419" s="43">
        <f t="shared" si="116"/>
        <v>2.2667000000000002</v>
      </c>
      <c r="J419" s="43">
        <f t="shared" si="117"/>
        <v>2.6128</v>
      </c>
      <c r="K419" s="43">
        <f t="shared" si="118"/>
        <v>2.3365</v>
      </c>
      <c r="L419" s="43">
        <f t="shared" si="119"/>
        <v>2.5684</v>
      </c>
      <c r="M419" s="43">
        <f t="shared" si="120"/>
        <v>2.7635999999999998</v>
      </c>
      <c r="N419" s="43">
        <f t="shared" si="121"/>
        <v>2.911</v>
      </c>
      <c r="O419" s="43">
        <f t="shared" si="122"/>
        <v>2.8563000000000001</v>
      </c>
      <c r="P419" s="43">
        <f t="shared" si="123"/>
        <v>3.5651999999999999</v>
      </c>
      <c r="Q419" s="43">
        <f t="shared" si="124"/>
        <v>3.2237</v>
      </c>
      <c r="R419" s="43">
        <f t="shared" si="125"/>
        <v>3.6739999999999999</v>
      </c>
      <c r="S419" s="43">
        <f t="shared" si="126"/>
        <v>3.7595999999999998</v>
      </c>
      <c r="T419" s="43">
        <f t="shared" si="127"/>
        <v>3.7212999999999998</v>
      </c>
      <c r="V419" s="16" t="s">
        <v>74</v>
      </c>
      <c r="W419" s="43">
        <f t="shared" si="218"/>
        <v>1.8431</v>
      </c>
      <c r="X419" s="43">
        <f t="shared" si="128"/>
        <v>3.5958999999999999</v>
      </c>
      <c r="Y419" s="43">
        <f t="shared" si="129"/>
        <v>5.2885</v>
      </c>
      <c r="Z419" s="43">
        <f t="shared" si="130"/>
        <v>7.0862999999999996</v>
      </c>
      <c r="AA419" s="43">
        <f t="shared" si="131"/>
        <v>11.5434</v>
      </c>
      <c r="AB419" s="43">
        <f t="shared" si="132"/>
        <v>1.7777000000000001</v>
      </c>
      <c r="AC419" s="43">
        <f t="shared" si="133"/>
        <v>2.7399</v>
      </c>
      <c r="AD419" s="43">
        <f t="shared" si="134"/>
        <v>4.5983999999999998</v>
      </c>
      <c r="AE419" s="43">
        <f t="shared" si="135"/>
        <v>3.6766999999999999</v>
      </c>
      <c r="AF419" s="43">
        <f t="shared" si="136"/>
        <v>5.4546000000000001</v>
      </c>
      <c r="AG419" s="43">
        <f t="shared" si="137"/>
        <v>6.5403000000000002</v>
      </c>
      <c r="AH419" s="43">
        <f t="shared" si="138"/>
        <v>7.391</v>
      </c>
      <c r="AI419" s="43">
        <f t="shared" si="139"/>
        <v>7.2257999999999996</v>
      </c>
      <c r="AJ419" s="43">
        <f t="shared" si="140"/>
        <v>14.8108</v>
      </c>
      <c r="AK419" s="43">
        <f t="shared" si="141"/>
        <v>10.223599999999999</v>
      </c>
      <c r="AL419" s="43">
        <f t="shared" si="142"/>
        <v>17.293299999999999</v>
      </c>
      <c r="AM419" s="43">
        <f t="shared" si="143"/>
        <v>21.2318</v>
      </c>
      <c r="AN419" s="43">
        <f t="shared" si="144"/>
        <v>25.031400000000001</v>
      </c>
      <c r="AP419" s="16" t="s">
        <v>75</v>
      </c>
      <c r="AR419" s="13">
        <f t="shared" si="219"/>
        <v>2.1524315111203491</v>
      </c>
      <c r="AS419" s="13">
        <f t="shared" si="145"/>
        <v>2.2860797822374037</v>
      </c>
      <c r="AT419" s="13">
        <f t="shared" si="146"/>
        <v>2.433416339372898</v>
      </c>
      <c r="AU419" s="13">
        <f t="shared" si="147"/>
        <v>2.5919742116327957</v>
      </c>
      <c r="AV419" s="13">
        <f t="shared" si="148"/>
        <v>2.6664584691903839</v>
      </c>
      <c r="AW419" s="13">
        <f t="shared" si="149"/>
        <v>2.8432517926413543</v>
      </c>
      <c r="AX419" s="13">
        <f t="shared" si="150"/>
        <v>2.978229506460496</v>
      </c>
      <c r="AY419" s="13">
        <f t="shared" si="151"/>
        <v>3.0886227847207515</v>
      </c>
      <c r="AZ419" s="13">
        <f t="shared" si="152"/>
        <v>3.1990160629810074</v>
      </c>
      <c r="BA419" s="13">
        <f t="shared" si="153"/>
        <v>3.2815000959190792</v>
      </c>
      <c r="BB419" s="13">
        <f t="shared" si="154"/>
        <v>3.3559463812347401</v>
      </c>
      <c r="BC419" s="13">
        <f t="shared" si="155"/>
        <v>3.430392666550401</v>
      </c>
      <c r="BD419" s="13">
        <f t="shared" si="156"/>
        <v>3.5048389518660619</v>
      </c>
      <c r="BE419" s="13">
        <f t="shared" si="157"/>
        <v>3.5734920281973812</v>
      </c>
      <c r="BF419" s="13">
        <f t="shared" si="158"/>
        <v>3.6173188157099694</v>
      </c>
      <c r="BG419" s="13">
        <f t="shared" si="159"/>
        <v>3.661145603222558</v>
      </c>
      <c r="BH419" s="13">
        <f t="shared" si="160"/>
        <v>3.6893595328170625</v>
      </c>
      <c r="BI419" s="13">
        <f t="shared" si="161"/>
        <v>3.711093695569379</v>
      </c>
      <c r="BJ419" s="13">
        <f t="shared" si="162"/>
        <v>3.7328278583216958</v>
      </c>
      <c r="BK419" s="13">
        <f t="shared" si="163"/>
        <v>3.7545620210740127</v>
      </c>
      <c r="BL419" s="13">
        <f t="shared" si="164"/>
        <v>3.7518565375302662</v>
      </c>
      <c r="BM419" s="13">
        <f t="shared" si="165"/>
        <v>3.7417765291083271</v>
      </c>
      <c r="BN419" s="13">
        <f t="shared" si="166"/>
        <v>3.7316965206863881</v>
      </c>
      <c r="BO419" s="13">
        <f t="shared" si="167"/>
        <v>3.7314702531593267</v>
      </c>
      <c r="BQ419" s="16" t="s">
        <v>76</v>
      </c>
      <c r="BR419" s="13">
        <f t="shared" si="220"/>
        <v>2.4470825764491106</v>
      </c>
      <c r="BS419" s="13">
        <f t="shared" si="168"/>
        <v>2.4570825764491104</v>
      </c>
      <c r="BT419" s="13">
        <f t="shared" si="169"/>
        <v>2.5831665563669555</v>
      </c>
      <c r="BU419" s="13">
        <f t="shared" si="170"/>
        <v>2.7215197093229349</v>
      </c>
      <c r="BV419" s="13">
        <f t="shared" si="171"/>
        <v>2.8779654141557365</v>
      </c>
      <c r="BW419" s="13">
        <f t="shared" si="172"/>
        <v>3.0354566859494936</v>
      </c>
      <c r="BX419" s="13">
        <f t="shared" si="173"/>
        <v>3.1933719156747133</v>
      </c>
      <c r="BY419" s="13">
        <f t="shared" si="174"/>
        <v>3.3282362702205472</v>
      </c>
      <c r="BZ419" s="13">
        <f t="shared" si="175"/>
        <v>3.4609234434946488</v>
      </c>
      <c r="CA419" s="13">
        <f t="shared" si="176"/>
        <v>3.5936106167687512</v>
      </c>
      <c r="CB419" s="13">
        <f t="shared" si="177"/>
        <v>3.7262977900428531</v>
      </c>
      <c r="CC419" s="13">
        <f t="shared" si="178"/>
        <v>3.8018411649977017</v>
      </c>
      <c r="CD419" s="13">
        <f t="shared" si="179"/>
        <v>3.8701951413636317</v>
      </c>
      <c r="CE419" s="13">
        <f t="shared" si="180"/>
        <v>3.9313597191406426</v>
      </c>
      <c r="CF419" s="13">
        <f t="shared" si="181"/>
        <v>3.989758105596303</v>
      </c>
      <c r="CG419" s="13">
        <f t="shared" si="182"/>
        <v>4.0420325924913492</v>
      </c>
      <c r="CH419" s="13">
        <f t="shared" si="183"/>
        <v>4.0881831798257808</v>
      </c>
      <c r="CI419" s="13">
        <f t="shared" si="184"/>
        <v>4.1250872960159812</v>
      </c>
      <c r="CJ419" s="13">
        <f t="shared" si="185"/>
        <v>4.1526076294903804</v>
      </c>
      <c r="CK419" s="13">
        <f t="shared" si="186"/>
        <v>4.175709438012726</v>
      </c>
      <c r="CL419" s="13">
        <f t="shared" si="187"/>
        <v>4.194392721583017</v>
      </c>
      <c r="CM419" s="13">
        <f t="shared" si="188"/>
        <v>4.2068921225256579</v>
      </c>
      <c r="CN419" s="13">
        <f t="shared" si="189"/>
        <v>4.2130286892334476</v>
      </c>
      <c r="CO419" s="13">
        <f t="shared" si="190"/>
        <v>4.2128024217063862</v>
      </c>
      <c r="CP419" s="13">
        <f t="shared" si="191"/>
        <v>4.2081840681234493</v>
      </c>
      <c r="CQ419" s="13">
        <f t="shared" si="192"/>
        <v>4.1981840681234495</v>
      </c>
      <c r="CR419" s="13">
        <f t="shared" si="193"/>
        <v>4.1981840681234495</v>
      </c>
      <c r="CS419" s="13">
        <f t="shared" si="194"/>
        <v>4.1881840681234479</v>
      </c>
      <c r="CT419" s="13">
        <f t="shared" si="195"/>
        <v>4.1781840681234481</v>
      </c>
      <c r="CU419" s="13">
        <f t="shared" si="196"/>
        <v>4.1781840681234481</v>
      </c>
      <c r="CV419" s="13">
        <f t="shared" si="197"/>
        <v>4.1581840681234485</v>
      </c>
      <c r="CW419" s="13">
        <f t="shared" si="198"/>
        <v>4.138184068123449</v>
      </c>
      <c r="CX419" s="13">
        <f t="shared" si="199"/>
        <v>4.1281840681234492</v>
      </c>
      <c r="CY419" s="13">
        <f t="shared" si="200"/>
        <v>4.1081840681234496</v>
      </c>
      <c r="CZ419" s="13">
        <f t="shared" si="201"/>
        <v>4.098184068123448</v>
      </c>
      <c r="DA419" s="13">
        <f t="shared" si="202"/>
        <v>4.0881840681234483</v>
      </c>
      <c r="DB419" s="13">
        <f t="shared" si="203"/>
        <v>4.0781840681234485</v>
      </c>
      <c r="DC419" s="13">
        <f t="shared" si="204"/>
        <v>4.0681840681234487</v>
      </c>
      <c r="DD419" s="13">
        <f t="shared" si="205"/>
        <v>4.0581840681234489</v>
      </c>
      <c r="DE419" s="13">
        <f t="shared" si="206"/>
        <v>4.0481840681234491</v>
      </c>
      <c r="DF419" s="13">
        <f t="shared" si="207"/>
        <v>4.0181840681234497</v>
      </c>
      <c r="DG419" s="13">
        <f t="shared" si="208"/>
        <v>3.9981840681234488</v>
      </c>
      <c r="DH419" s="13">
        <f t="shared" si="209"/>
        <v>3.9781840681234493</v>
      </c>
      <c r="DI419" s="13">
        <f t="shared" si="210"/>
        <v>3.9581840681234497</v>
      </c>
      <c r="DJ419" s="13">
        <f t="shared" si="211"/>
        <v>3.9381840681234492</v>
      </c>
      <c r="DK419" s="13">
        <f t="shared" si="212"/>
        <v>3.9281840681234486</v>
      </c>
      <c r="DL419" s="13">
        <f t="shared" si="213"/>
        <v>3.908184068123449</v>
      </c>
      <c r="DM419" s="13">
        <f t="shared" si="214"/>
        <v>3.8881840681234494</v>
      </c>
      <c r="DN419" s="13">
        <f t="shared" si="215"/>
        <v>3.8781840681234496</v>
      </c>
      <c r="DO419" s="13">
        <f t="shared" si="216"/>
        <v>3.8581840681234492</v>
      </c>
    </row>
    <row r="420" spans="1:119" s="16" customFormat="1" x14ac:dyDescent="0.2">
      <c r="A420" s="12">
        <v>50009</v>
      </c>
      <c r="B420" s="16" t="s">
        <v>73</v>
      </c>
      <c r="C420" s="43">
        <f t="shared" si="217"/>
        <v>2.4373</v>
      </c>
      <c r="D420" s="43">
        <f t="shared" ref="D420:D457" si="221">D419</f>
        <v>2.6583000000000001</v>
      </c>
      <c r="E420" s="43">
        <f t="shared" ref="E420:E457" si="222">E419</f>
        <v>2.9230999999999998</v>
      </c>
      <c r="F420" s="43">
        <f t="shared" ref="F420:F457" si="223">F419</f>
        <v>3.2069999999999999</v>
      </c>
      <c r="G420" s="43">
        <f t="shared" ref="G420:G457" si="224">G419</f>
        <v>3.7984</v>
      </c>
      <c r="H420" s="43">
        <f t="shared" ref="H420:H457" si="225">H419</f>
        <v>2.1181000000000001</v>
      </c>
      <c r="I420" s="43">
        <f t="shared" ref="I420:I457" si="226">I419</f>
        <v>2.2667000000000002</v>
      </c>
      <c r="J420" s="43">
        <f t="shared" ref="J420:J457" si="227">J419</f>
        <v>2.6128</v>
      </c>
      <c r="K420" s="43">
        <f t="shared" ref="K420:K457" si="228">K419</f>
        <v>2.3365</v>
      </c>
      <c r="L420" s="43">
        <f t="shared" ref="L420:L457" si="229">L419</f>
        <v>2.5684</v>
      </c>
      <c r="M420" s="43">
        <f t="shared" ref="M420:M457" si="230">M419</f>
        <v>2.7635999999999998</v>
      </c>
      <c r="N420" s="43">
        <f t="shared" ref="N420:N457" si="231">N419</f>
        <v>2.911</v>
      </c>
      <c r="O420" s="43">
        <f t="shared" ref="O420:O457" si="232">O419</f>
        <v>2.8563000000000001</v>
      </c>
      <c r="P420" s="43">
        <f t="shared" ref="P420:P457" si="233">P419</f>
        <v>3.5651999999999999</v>
      </c>
      <c r="Q420" s="43">
        <f t="shared" ref="Q420:Q457" si="234">Q419</f>
        <v>3.2237</v>
      </c>
      <c r="R420" s="43">
        <f t="shared" ref="R420:R457" si="235">R419</f>
        <v>3.6739999999999999</v>
      </c>
      <c r="S420" s="43">
        <f t="shared" ref="S420:S457" si="236">S419</f>
        <v>3.7595999999999998</v>
      </c>
      <c r="T420" s="43">
        <f t="shared" ref="T420:T457" si="237">T419</f>
        <v>3.7212999999999998</v>
      </c>
      <c r="V420" s="16" t="s">
        <v>74</v>
      </c>
      <c r="W420" s="43">
        <f t="shared" si="218"/>
        <v>1.8431</v>
      </c>
      <c r="X420" s="43">
        <f t="shared" ref="X420:X457" si="238">X419</f>
        <v>3.5958999999999999</v>
      </c>
      <c r="Y420" s="43">
        <f t="shared" ref="Y420:Y457" si="239">Y419</f>
        <v>5.2885</v>
      </c>
      <c r="Z420" s="43">
        <f t="shared" ref="Z420:Z457" si="240">Z419</f>
        <v>7.0862999999999996</v>
      </c>
      <c r="AA420" s="43">
        <f t="shared" ref="AA420:AA457" si="241">AA419</f>
        <v>11.5434</v>
      </c>
      <c r="AB420" s="43">
        <f t="shared" ref="AB420:AB457" si="242">AB419</f>
        <v>1.7777000000000001</v>
      </c>
      <c r="AC420" s="43">
        <f t="shared" ref="AC420:AC457" si="243">AC419</f>
        <v>2.7399</v>
      </c>
      <c r="AD420" s="43">
        <f t="shared" ref="AD420:AD457" si="244">AD419</f>
        <v>4.5983999999999998</v>
      </c>
      <c r="AE420" s="43">
        <f t="shared" ref="AE420:AE457" si="245">AE419</f>
        <v>3.6766999999999999</v>
      </c>
      <c r="AF420" s="43">
        <f t="shared" ref="AF420:AF457" si="246">AF419</f>
        <v>5.4546000000000001</v>
      </c>
      <c r="AG420" s="43">
        <f t="shared" ref="AG420:AG457" si="247">AG419</f>
        <v>6.5403000000000002</v>
      </c>
      <c r="AH420" s="43">
        <f t="shared" ref="AH420:AH457" si="248">AH419</f>
        <v>7.391</v>
      </c>
      <c r="AI420" s="43">
        <f t="shared" ref="AI420:AI457" si="249">AI419</f>
        <v>7.2257999999999996</v>
      </c>
      <c r="AJ420" s="43">
        <f t="shared" ref="AJ420:AJ457" si="250">AJ419</f>
        <v>14.8108</v>
      </c>
      <c r="AK420" s="43">
        <f t="shared" ref="AK420:AK457" si="251">AK419</f>
        <v>10.223599999999999</v>
      </c>
      <c r="AL420" s="43">
        <f t="shared" ref="AL420:AL457" si="252">AL419</f>
        <v>17.293299999999999</v>
      </c>
      <c r="AM420" s="43">
        <f t="shared" ref="AM420:AM457" si="253">AM419</f>
        <v>21.2318</v>
      </c>
      <c r="AN420" s="43">
        <f t="shared" ref="AN420:AN457" si="254">AN419</f>
        <v>25.031400000000001</v>
      </c>
      <c r="AP420" s="16" t="s">
        <v>75</v>
      </c>
      <c r="AR420" s="13">
        <f t="shared" si="219"/>
        <v>2.1524315111203491</v>
      </c>
      <c r="AS420" s="13">
        <f t="shared" ref="AS420:AS457" si="255">AS419</f>
        <v>2.2860797822374037</v>
      </c>
      <c r="AT420" s="13">
        <f t="shared" ref="AT420:AT457" si="256">AT419</f>
        <v>2.433416339372898</v>
      </c>
      <c r="AU420" s="13">
        <f t="shared" ref="AU420:AU457" si="257">AU419</f>
        <v>2.5919742116327957</v>
      </c>
      <c r="AV420" s="13">
        <f t="shared" ref="AV420:AV457" si="258">AV419</f>
        <v>2.6664584691903839</v>
      </c>
      <c r="AW420" s="13">
        <f t="shared" ref="AW420:AW457" si="259">AW419</f>
        <v>2.8432517926413543</v>
      </c>
      <c r="AX420" s="13">
        <f t="shared" ref="AX420:AX457" si="260">AX419</f>
        <v>2.978229506460496</v>
      </c>
      <c r="AY420" s="13">
        <f t="shared" ref="AY420:AY457" si="261">AY419</f>
        <v>3.0886227847207515</v>
      </c>
      <c r="AZ420" s="13">
        <f t="shared" ref="AZ420:AZ457" si="262">AZ419</f>
        <v>3.1990160629810074</v>
      </c>
      <c r="BA420" s="13">
        <f t="shared" ref="BA420:BA457" si="263">BA419</f>
        <v>3.2815000959190792</v>
      </c>
      <c r="BB420" s="13">
        <f t="shared" ref="BB420:BB457" si="264">BB419</f>
        <v>3.3559463812347401</v>
      </c>
      <c r="BC420" s="13">
        <f t="shared" ref="BC420:BC457" si="265">BC419</f>
        <v>3.430392666550401</v>
      </c>
      <c r="BD420" s="13">
        <f t="shared" ref="BD420:BD457" si="266">BD419</f>
        <v>3.5048389518660619</v>
      </c>
      <c r="BE420" s="13">
        <f t="shared" ref="BE420:BE457" si="267">BE419</f>
        <v>3.5734920281973812</v>
      </c>
      <c r="BF420" s="13">
        <f t="shared" ref="BF420:BF457" si="268">BF419</f>
        <v>3.6173188157099694</v>
      </c>
      <c r="BG420" s="13">
        <f t="shared" ref="BG420:BG457" si="269">BG419</f>
        <v>3.661145603222558</v>
      </c>
      <c r="BH420" s="13">
        <f t="shared" ref="BH420:BH457" si="270">BH419</f>
        <v>3.6893595328170625</v>
      </c>
      <c r="BI420" s="13">
        <f t="shared" ref="BI420:BI457" si="271">BI419</f>
        <v>3.711093695569379</v>
      </c>
      <c r="BJ420" s="13">
        <f t="shared" ref="BJ420:BJ457" si="272">BJ419</f>
        <v>3.7328278583216958</v>
      </c>
      <c r="BK420" s="13">
        <f t="shared" ref="BK420:BK457" si="273">BK419</f>
        <v>3.7545620210740127</v>
      </c>
      <c r="BL420" s="13">
        <f t="shared" ref="BL420:BL457" si="274">BL419</f>
        <v>3.7518565375302662</v>
      </c>
      <c r="BM420" s="13">
        <f t="shared" ref="BM420:BM457" si="275">BM419</f>
        <v>3.7417765291083271</v>
      </c>
      <c r="BN420" s="13">
        <f t="shared" ref="BN420:BN457" si="276">BN419</f>
        <v>3.7316965206863881</v>
      </c>
      <c r="BO420" s="13">
        <f t="shared" ref="BO420:BO457" si="277">BO419</f>
        <v>3.7314702531593267</v>
      </c>
      <c r="BQ420" s="16" t="s">
        <v>76</v>
      </c>
      <c r="BR420" s="13">
        <f t="shared" si="220"/>
        <v>2.4470825764491106</v>
      </c>
      <c r="BS420" s="13">
        <f t="shared" ref="BS420:BS457" si="278">BS419</f>
        <v>2.4570825764491104</v>
      </c>
      <c r="BT420" s="13">
        <f t="shared" ref="BT420:BT457" si="279">BT419</f>
        <v>2.5831665563669555</v>
      </c>
      <c r="BU420" s="13">
        <f t="shared" ref="BU420:BU457" si="280">BU419</f>
        <v>2.7215197093229349</v>
      </c>
      <c r="BV420" s="13">
        <f t="shared" ref="BV420:BV457" si="281">BV419</f>
        <v>2.8779654141557365</v>
      </c>
      <c r="BW420" s="13">
        <f t="shared" ref="BW420:BW457" si="282">BW419</f>
        <v>3.0354566859494936</v>
      </c>
      <c r="BX420" s="13">
        <f t="shared" ref="BX420:BX457" si="283">BX419</f>
        <v>3.1933719156747133</v>
      </c>
      <c r="BY420" s="13">
        <f t="shared" ref="BY420:BY457" si="284">BY419</f>
        <v>3.3282362702205472</v>
      </c>
      <c r="BZ420" s="13">
        <f t="shared" ref="BZ420:BZ457" si="285">BZ419</f>
        <v>3.4609234434946488</v>
      </c>
      <c r="CA420" s="13">
        <f t="shared" ref="CA420:CA457" si="286">CA419</f>
        <v>3.5936106167687512</v>
      </c>
      <c r="CB420" s="13">
        <f t="shared" ref="CB420:CB457" si="287">CB419</f>
        <v>3.7262977900428531</v>
      </c>
      <c r="CC420" s="13">
        <f t="shared" ref="CC420:CC457" si="288">CC419</f>
        <v>3.8018411649977017</v>
      </c>
      <c r="CD420" s="13">
        <f t="shared" ref="CD420:CD457" si="289">CD419</f>
        <v>3.8701951413636317</v>
      </c>
      <c r="CE420" s="13">
        <f t="shared" ref="CE420:CE457" si="290">CE419</f>
        <v>3.9313597191406426</v>
      </c>
      <c r="CF420" s="13">
        <f t="shared" ref="CF420:CF457" si="291">CF419</f>
        <v>3.989758105596303</v>
      </c>
      <c r="CG420" s="13">
        <f t="shared" ref="CG420:CG457" si="292">CG419</f>
        <v>4.0420325924913492</v>
      </c>
      <c r="CH420" s="13">
        <f t="shared" ref="CH420:CH457" si="293">CH419</f>
        <v>4.0881831798257808</v>
      </c>
      <c r="CI420" s="13">
        <f t="shared" ref="CI420:CI457" si="294">CI419</f>
        <v>4.1250872960159812</v>
      </c>
      <c r="CJ420" s="13">
        <f t="shared" ref="CJ420:CJ457" si="295">CJ419</f>
        <v>4.1526076294903804</v>
      </c>
      <c r="CK420" s="13">
        <f t="shared" ref="CK420:CK457" si="296">CK419</f>
        <v>4.175709438012726</v>
      </c>
      <c r="CL420" s="13">
        <f t="shared" ref="CL420:CL457" si="297">CL419</f>
        <v>4.194392721583017</v>
      </c>
      <c r="CM420" s="13">
        <f t="shared" ref="CM420:CM457" si="298">CM419</f>
        <v>4.2068921225256579</v>
      </c>
      <c r="CN420" s="13">
        <f t="shared" ref="CN420:CN457" si="299">CN419</f>
        <v>4.2130286892334476</v>
      </c>
      <c r="CO420" s="13">
        <f t="shared" ref="CO420:CO457" si="300">CO419</f>
        <v>4.2128024217063862</v>
      </c>
      <c r="CP420" s="13">
        <f t="shared" ref="CP420:CP457" si="301">CP419</f>
        <v>4.2081840681234493</v>
      </c>
      <c r="CQ420" s="13">
        <f t="shared" ref="CQ420:CQ457" si="302">CQ419</f>
        <v>4.1981840681234495</v>
      </c>
      <c r="CR420" s="13">
        <f t="shared" ref="CR420:CR457" si="303">CR419</f>
        <v>4.1981840681234495</v>
      </c>
      <c r="CS420" s="13">
        <f t="shared" ref="CS420:CS457" si="304">CS419</f>
        <v>4.1881840681234479</v>
      </c>
      <c r="CT420" s="13">
        <f t="shared" ref="CT420:CT457" si="305">CT419</f>
        <v>4.1781840681234481</v>
      </c>
      <c r="CU420" s="13">
        <f t="shared" ref="CU420:CU457" si="306">CU419</f>
        <v>4.1781840681234481</v>
      </c>
      <c r="CV420" s="13">
        <f t="shared" ref="CV420:CV457" si="307">CV419</f>
        <v>4.1581840681234485</v>
      </c>
      <c r="CW420" s="13">
        <f t="shared" ref="CW420:CW457" si="308">CW419</f>
        <v>4.138184068123449</v>
      </c>
      <c r="CX420" s="13">
        <f t="shared" ref="CX420:CX457" si="309">CX419</f>
        <v>4.1281840681234492</v>
      </c>
      <c r="CY420" s="13">
        <f t="shared" ref="CY420:CY457" si="310">CY419</f>
        <v>4.1081840681234496</v>
      </c>
      <c r="CZ420" s="13">
        <f t="shared" ref="CZ420:CZ457" si="311">CZ419</f>
        <v>4.098184068123448</v>
      </c>
      <c r="DA420" s="13">
        <f t="shared" ref="DA420:DA457" si="312">DA419</f>
        <v>4.0881840681234483</v>
      </c>
      <c r="DB420" s="13">
        <f t="shared" ref="DB420:DB457" si="313">DB419</f>
        <v>4.0781840681234485</v>
      </c>
      <c r="DC420" s="13">
        <f t="shared" ref="DC420:DC457" si="314">DC419</f>
        <v>4.0681840681234487</v>
      </c>
      <c r="DD420" s="13">
        <f t="shared" ref="DD420:DD457" si="315">DD419</f>
        <v>4.0581840681234489</v>
      </c>
      <c r="DE420" s="13">
        <f t="shared" ref="DE420:DE457" si="316">DE419</f>
        <v>4.0481840681234491</v>
      </c>
      <c r="DF420" s="13">
        <f t="shared" ref="DF420:DF457" si="317">DF419</f>
        <v>4.0181840681234497</v>
      </c>
      <c r="DG420" s="13">
        <f t="shared" ref="DG420:DG457" si="318">DG419</f>
        <v>3.9981840681234488</v>
      </c>
      <c r="DH420" s="13">
        <f t="shared" ref="DH420:DH457" si="319">DH419</f>
        <v>3.9781840681234493</v>
      </c>
      <c r="DI420" s="13">
        <f t="shared" ref="DI420:DI457" si="320">DI419</f>
        <v>3.9581840681234497</v>
      </c>
      <c r="DJ420" s="13">
        <f t="shared" ref="DJ420:DJ457" si="321">DJ419</f>
        <v>3.9381840681234492</v>
      </c>
      <c r="DK420" s="13">
        <f t="shared" ref="DK420:DK457" si="322">DK419</f>
        <v>3.9281840681234486</v>
      </c>
      <c r="DL420" s="13">
        <f t="shared" ref="DL420:DL457" si="323">DL419</f>
        <v>3.908184068123449</v>
      </c>
      <c r="DM420" s="13">
        <f t="shared" ref="DM420:DM457" si="324">DM419</f>
        <v>3.8881840681234494</v>
      </c>
      <c r="DN420" s="13">
        <f t="shared" ref="DN420:DN457" si="325">DN419</f>
        <v>3.8781840681234496</v>
      </c>
      <c r="DO420" s="13">
        <f t="shared" ref="DO420:DO457" si="326">DO419</f>
        <v>3.8581840681234492</v>
      </c>
    </row>
    <row r="421" spans="1:119" s="16" customFormat="1" x14ac:dyDescent="0.2">
      <c r="A421" s="12">
        <v>50040</v>
      </c>
      <c r="B421" s="16" t="s">
        <v>73</v>
      </c>
      <c r="C421" s="43">
        <f t="shared" ref="C421:C457" si="327">C420</f>
        <v>2.4373</v>
      </c>
      <c r="D421" s="43">
        <f t="shared" si="221"/>
        <v>2.6583000000000001</v>
      </c>
      <c r="E421" s="43">
        <f t="shared" si="222"/>
        <v>2.9230999999999998</v>
      </c>
      <c r="F421" s="43">
        <f t="shared" si="223"/>
        <v>3.2069999999999999</v>
      </c>
      <c r="G421" s="43">
        <f t="shared" si="224"/>
        <v>3.7984</v>
      </c>
      <c r="H421" s="43">
        <f t="shared" si="225"/>
        <v>2.1181000000000001</v>
      </c>
      <c r="I421" s="43">
        <f t="shared" si="226"/>
        <v>2.2667000000000002</v>
      </c>
      <c r="J421" s="43">
        <f t="shared" si="227"/>
        <v>2.6128</v>
      </c>
      <c r="K421" s="43">
        <f t="shared" si="228"/>
        <v>2.3365</v>
      </c>
      <c r="L421" s="43">
        <f t="shared" si="229"/>
        <v>2.5684</v>
      </c>
      <c r="M421" s="43">
        <f t="shared" si="230"/>
        <v>2.7635999999999998</v>
      </c>
      <c r="N421" s="43">
        <f t="shared" si="231"/>
        <v>2.911</v>
      </c>
      <c r="O421" s="43">
        <f t="shared" si="232"/>
        <v>2.8563000000000001</v>
      </c>
      <c r="P421" s="43">
        <f t="shared" si="233"/>
        <v>3.5651999999999999</v>
      </c>
      <c r="Q421" s="43">
        <f t="shared" si="234"/>
        <v>3.2237</v>
      </c>
      <c r="R421" s="43">
        <f t="shared" si="235"/>
        <v>3.6739999999999999</v>
      </c>
      <c r="S421" s="43">
        <f t="shared" si="236"/>
        <v>3.7595999999999998</v>
      </c>
      <c r="T421" s="43">
        <f t="shared" si="237"/>
        <v>3.7212999999999998</v>
      </c>
      <c r="V421" s="16" t="s">
        <v>74</v>
      </c>
      <c r="W421" s="43">
        <f t="shared" ref="W421:W457" si="328">W420</f>
        <v>1.8431</v>
      </c>
      <c r="X421" s="43">
        <f t="shared" si="238"/>
        <v>3.5958999999999999</v>
      </c>
      <c r="Y421" s="43">
        <f t="shared" si="239"/>
        <v>5.2885</v>
      </c>
      <c r="Z421" s="43">
        <f t="shared" si="240"/>
        <v>7.0862999999999996</v>
      </c>
      <c r="AA421" s="43">
        <f t="shared" si="241"/>
        <v>11.5434</v>
      </c>
      <c r="AB421" s="43">
        <f t="shared" si="242"/>
        <v>1.7777000000000001</v>
      </c>
      <c r="AC421" s="43">
        <f t="shared" si="243"/>
        <v>2.7399</v>
      </c>
      <c r="AD421" s="43">
        <f t="shared" si="244"/>
        <v>4.5983999999999998</v>
      </c>
      <c r="AE421" s="43">
        <f t="shared" si="245"/>
        <v>3.6766999999999999</v>
      </c>
      <c r="AF421" s="43">
        <f t="shared" si="246"/>
        <v>5.4546000000000001</v>
      </c>
      <c r="AG421" s="43">
        <f t="shared" si="247"/>
        <v>6.5403000000000002</v>
      </c>
      <c r="AH421" s="43">
        <f t="shared" si="248"/>
        <v>7.391</v>
      </c>
      <c r="AI421" s="43">
        <f t="shared" si="249"/>
        <v>7.2257999999999996</v>
      </c>
      <c r="AJ421" s="43">
        <f t="shared" si="250"/>
        <v>14.8108</v>
      </c>
      <c r="AK421" s="43">
        <f t="shared" si="251"/>
        <v>10.223599999999999</v>
      </c>
      <c r="AL421" s="43">
        <f t="shared" si="252"/>
        <v>17.293299999999999</v>
      </c>
      <c r="AM421" s="43">
        <f t="shared" si="253"/>
        <v>21.2318</v>
      </c>
      <c r="AN421" s="43">
        <f t="shared" si="254"/>
        <v>25.031400000000001</v>
      </c>
      <c r="AP421" s="16" t="s">
        <v>75</v>
      </c>
      <c r="AR421" s="13">
        <f t="shared" ref="AR421:AR457" si="329">AR420</f>
        <v>2.1524315111203491</v>
      </c>
      <c r="AS421" s="13">
        <f t="shared" si="255"/>
        <v>2.2860797822374037</v>
      </c>
      <c r="AT421" s="13">
        <f t="shared" si="256"/>
        <v>2.433416339372898</v>
      </c>
      <c r="AU421" s="13">
        <f t="shared" si="257"/>
        <v>2.5919742116327957</v>
      </c>
      <c r="AV421" s="13">
        <f t="shared" si="258"/>
        <v>2.6664584691903839</v>
      </c>
      <c r="AW421" s="13">
        <f t="shared" si="259"/>
        <v>2.8432517926413543</v>
      </c>
      <c r="AX421" s="13">
        <f t="shared" si="260"/>
        <v>2.978229506460496</v>
      </c>
      <c r="AY421" s="13">
        <f t="shared" si="261"/>
        <v>3.0886227847207515</v>
      </c>
      <c r="AZ421" s="13">
        <f t="shared" si="262"/>
        <v>3.1990160629810074</v>
      </c>
      <c r="BA421" s="13">
        <f t="shared" si="263"/>
        <v>3.2815000959190792</v>
      </c>
      <c r="BB421" s="13">
        <f t="shared" si="264"/>
        <v>3.3559463812347401</v>
      </c>
      <c r="BC421" s="13">
        <f t="shared" si="265"/>
        <v>3.430392666550401</v>
      </c>
      <c r="BD421" s="13">
        <f t="shared" si="266"/>
        <v>3.5048389518660619</v>
      </c>
      <c r="BE421" s="13">
        <f t="shared" si="267"/>
        <v>3.5734920281973812</v>
      </c>
      <c r="BF421" s="13">
        <f t="shared" si="268"/>
        <v>3.6173188157099694</v>
      </c>
      <c r="BG421" s="13">
        <f t="shared" si="269"/>
        <v>3.661145603222558</v>
      </c>
      <c r="BH421" s="13">
        <f t="shared" si="270"/>
        <v>3.6893595328170625</v>
      </c>
      <c r="BI421" s="13">
        <f t="shared" si="271"/>
        <v>3.711093695569379</v>
      </c>
      <c r="BJ421" s="13">
        <f t="shared" si="272"/>
        <v>3.7328278583216958</v>
      </c>
      <c r="BK421" s="13">
        <f t="shared" si="273"/>
        <v>3.7545620210740127</v>
      </c>
      <c r="BL421" s="13">
        <f t="shared" si="274"/>
        <v>3.7518565375302662</v>
      </c>
      <c r="BM421" s="13">
        <f t="shared" si="275"/>
        <v>3.7417765291083271</v>
      </c>
      <c r="BN421" s="13">
        <f t="shared" si="276"/>
        <v>3.7316965206863881</v>
      </c>
      <c r="BO421" s="13">
        <f t="shared" si="277"/>
        <v>3.7314702531593267</v>
      </c>
      <c r="BQ421" s="16" t="s">
        <v>76</v>
      </c>
      <c r="BR421" s="13">
        <f t="shared" ref="BR421:BR457" si="330">BR420</f>
        <v>2.4470825764491106</v>
      </c>
      <c r="BS421" s="13">
        <f t="shared" si="278"/>
        <v>2.4570825764491104</v>
      </c>
      <c r="BT421" s="13">
        <f t="shared" si="279"/>
        <v>2.5831665563669555</v>
      </c>
      <c r="BU421" s="13">
        <f t="shared" si="280"/>
        <v>2.7215197093229349</v>
      </c>
      <c r="BV421" s="13">
        <f t="shared" si="281"/>
        <v>2.8779654141557365</v>
      </c>
      <c r="BW421" s="13">
        <f t="shared" si="282"/>
        <v>3.0354566859494936</v>
      </c>
      <c r="BX421" s="13">
        <f t="shared" si="283"/>
        <v>3.1933719156747133</v>
      </c>
      <c r="BY421" s="13">
        <f t="shared" si="284"/>
        <v>3.3282362702205472</v>
      </c>
      <c r="BZ421" s="13">
        <f t="shared" si="285"/>
        <v>3.4609234434946488</v>
      </c>
      <c r="CA421" s="13">
        <f t="shared" si="286"/>
        <v>3.5936106167687512</v>
      </c>
      <c r="CB421" s="13">
        <f t="shared" si="287"/>
        <v>3.7262977900428531</v>
      </c>
      <c r="CC421" s="13">
        <f t="shared" si="288"/>
        <v>3.8018411649977017</v>
      </c>
      <c r="CD421" s="13">
        <f t="shared" si="289"/>
        <v>3.8701951413636317</v>
      </c>
      <c r="CE421" s="13">
        <f t="shared" si="290"/>
        <v>3.9313597191406426</v>
      </c>
      <c r="CF421" s="13">
        <f t="shared" si="291"/>
        <v>3.989758105596303</v>
      </c>
      <c r="CG421" s="13">
        <f t="shared" si="292"/>
        <v>4.0420325924913492</v>
      </c>
      <c r="CH421" s="13">
        <f t="shared" si="293"/>
        <v>4.0881831798257808</v>
      </c>
      <c r="CI421" s="13">
        <f t="shared" si="294"/>
        <v>4.1250872960159812</v>
      </c>
      <c r="CJ421" s="13">
        <f t="shared" si="295"/>
        <v>4.1526076294903804</v>
      </c>
      <c r="CK421" s="13">
        <f t="shared" si="296"/>
        <v>4.175709438012726</v>
      </c>
      <c r="CL421" s="13">
        <f t="shared" si="297"/>
        <v>4.194392721583017</v>
      </c>
      <c r="CM421" s="13">
        <f t="shared" si="298"/>
        <v>4.2068921225256579</v>
      </c>
      <c r="CN421" s="13">
        <f t="shared" si="299"/>
        <v>4.2130286892334476</v>
      </c>
      <c r="CO421" s="13">
        <f t="shared" si="300"/>
        <v>4.2128024217063862</v>
      </c>
      <c r="CP421" s="13">
        <f t="shared" si="301"/>
        <v>4.2081840681234493</v>
      </c>
      <c r="CQ421" s="13">
        <f t="shared" si="302"/>
        <v>4.1981840681234495</v>
      </c>
      <c r="CR421" s="13">
        <f t="shared" si="303"/>
        <v>4.1981840681234495</v>
      </c>
      <c r="CS421" s="13">
        <f t="shared" si="304"/>
        <v>4.1881840681234479</v>
      </c>
      <c r="CT421" s="13">
        <f t="shared" si="305"/>
        <v>4.1781840681234481</v>
      </c>
      <c r="CU421" s="13">
        <f t="shared" si="306"/>
        <v>4.1781840681234481</v>
      </c>
      <c r="CV421" s="13">
        <f t="shared" si="307"/>
        <v>4.1581840681234485</v>
      </c>
      <c r="CW421" s="13">
        <f t="shared" si="308"/>
        <v>4.138184068123449</v>
      </c>
      <c r="CX421" s="13">
        <f t="shared" si="309"/>
        <v>4.1281840681234492</v>
      </c>
      <c r="CY421" s="13">
        <f t="shared" si="310"/>
        <v>4.1081840681234496</v>
      </c>
      <c r="CZ421" s="13">
        <f t="shared" si="311"/>
        <v>4.098184068123448</v>
      </c>
      <c r="DA421" s="13">
        <f t="shared" si="312"/>
        <v>4.0881840681234483</v>
      </c>
      <c r="DB421" s="13">
        <f t="shared" si="313"/>
        <v>4.0781840681234485</v>
      </c>
      <c r="DC421" s="13">
        <f t="shared" si="314"/>
        <v>4.0681840681234487</v>
      </c>
      <c r="DD421" s="13">
        <f t="shared" si="315"/>
        <v>4.0581840681234489</v>
      </c>
      <c r="DE421" s="13">
        <f t="shared" si="316"/>
        <v>4.0481840681234491</v>
      </c>
      <c r="DF421" s="13">
        <f t="shared" si="317"/>
        <v>4.0181840681234497</v>
      </c>
      <c r="DG421" s="13">
        <f t="shared" si="318"/>
        <v>3.9981840681234488</v>
      </c>
      <c r="DH421" s="13">
        <f t="shared" si="319"/>
        <v>3.9781840681234493</v>
      </c>
      <c r="DI421" s="13">
        <f t="shared" si="320"/>
        <v>3.9581840681234497</v>
      </c>
      <c r="DJ421" s="13">
        <f t="shared" si="321"/>
        <v>3.9381840681234492</v>
      </c>
      <c r="DK421" s="13">
        <f t="shared" si="322"/>
        <v>3.9281840681234486</v>
      </c>
      <c r="DL421" s="13">
        <f t="shared" si="323"/>
        <v>3.908184068123449</v>
      </c>
      <c r="DM421" s="13">
        <f t="shared" si="324"/>
        <v>3.8881840681234494</v>
      </c>
      <c r="DN421" s="13">
        <f t="shared" si="325"/>
        <v>3.8781840681234496</v>
      </c>
      <c r="DO421" s="13">
        <f t="shared" si="326"/>
        <v>3.8581840681234492</v>
      </c>
    </row>
    <row r="422" spans="1:119" s="16" customFormat="1" x14ac:dyDescent="0.2">
      <c r="A422" s="12">
        <v>50071</v>
      </c>
      <c r="B422" s="16" t="s">
        <v>73</v>
      </c>
      <c r="C422" s="43">
        <f t="shared" si="327"/>
        <v>2.4373</v>
      </c>
      <c r="D422" s="43">
        <f t="shared" si="221"/>
        <v>2.6583000000000001</v>
      </c>
      <c r="E422" s="43">
        <f t="shared" si="222"/>
        <v>2.9230999999999998</v>
      </c>
      <c r="F422" s="43">
        <f t="shared" si="223"/>
        <v>3.2069999999999999</v>
      </c>
      <c r="G422" s="43">
        <f t="shared" si="224"/>
        <v>3.7984</v>
      </c>
      <c r="H422" s="43">
        <f t="shared" si="225"/>
        <v>2.1181000000000001</v>
      </c>
      <c r="I422" s="43">
        <f t="shared" si="226"/>
        <v>2.2667000000000002</v>
      </c>
      <c r="J422" s="43">
        <f t="shared" si="227"/>
        <v>2.6128</v>
      </c>
      <c r="K422" s="43">
        <f t="shared" si="228"/>
        <v>2.3365</v>
      </c>
      <c r="L422" s="43">
        <f t="shared" si="229"/>
        <v>2.5684</v>
      </c>
      <c r="M422" s="43">
        <f t="shared" si="230"/>
        <v>2.7635999999999998</v>
      </c>
      <c r="N422" s="43">
        <f t="shared" si="231"/>
        <v>2.911</v>
      </c>
      <c r="O422" s="43">
        <f t="shared" si="232"/>
        <v>2.8563000000000001</v>
      </c>
      <c r="P422" s="43">
        <f t="shared" si="233"/>
        <v>3.5651999999999999</v>
      </c>
      <c r="Q422" s="43">
        <f t="shared" si="234"/>
        <v>3.2237</v>
      </c>
      <c r="R422" s="43">
        <f t="shared" si="235"/>
        <v>3.6739999999999999</v>
      </c>
      <c r="S422" s="43">
        <f t="shared" si="236"/>
        <v>3.7595999999999998</v>
      </c>
      <c r="T422" s="43">
        <f t="shared" si="237"/>
        <v>3.7212999999999998</v>
      </c>
      <c r="V422" s="16" t="s">
        <v>74</v>
      </c>
      <c r="W422" s="43">
        <f t="shared" si="328"/>
        <v>1.8431</v>
      </c>
      <c r="X422" s="43">
        <f t="shared" si="238"/>
        <v>3.5958999999999999</v>
      </c>
      <c r="Y422" s="43">
        <f t="shared" si="239"/>
        <v>5.2885</v>
      </c>
      <c r="Z422" s="43">
        <f t="shared" si="240"/>
        <v>7.0862999999999996</v>
      </c>
      <c r="AA422" s="43">
        <f t="shared" si="241"/>
        <v>11.5434</v>
      </c>
      <c r="AB422" s="43">
        <f t="shared" si="242"/>
        <v>1.7777000000000001</v>
      </c>
      <c r="AC422" s="43">
        <f t="shared" si="243"/>
        <v>2.7399</v>
      </c>
      <c r="AD422" s="43">
        <f t="shared" si="244"/>
        <v>4.5983999999999998</v>
      </c>
      <c r="AE422" s="43">
        <f t="shared" si="245"/>
        <v>3.6766999999999999</v>
      </c>
      <c r="AF422" s="43">
        <f t="shared" si="246"/>
        <v>5.4546000000000001</v>
      </c>
      <c r="AG422" s="43">
        <f t="shared" si="247"/>
        <v>6.5403000000000002</v>
      </c>
      <c r="AH422" s="43">
        <f t="shared" si="248"/>
        <v>7.391</v>
      </c>
      <c r="AI422" s="43">
        <f t="shared" si="249"/>
        <v>7.2257999999999996</v>
      </c>
      <c r="AJ422" s="43">
        <f t="shared" si="250"/>
        <v>14.8108</v>
      </c>
      <c r="AK422" s="43">
        <f t="shared" si="251"/>
        <v>10.223599999999999</v>
      </c>
      <c r="AL422" s="43">
        <f t="shared" si="252"/>
        <v>17.293299999999999</v>
      </c>
      <c r="AM422" s="43">
        <f t="shared" si="253"/>
        <v>21.2318</v>
      </c>
      <c r="AN422" s="43">
        <f t="shared" si="254"/>
        <v>25.031400000000001</v>
      </c>
      <c r="AP422" s="16" t="s">
        <v>75</v>
      </c>
      <c r="AR422" s="13">
        <f t="shared" si="329"/>
        <v>2.1524315111203491</v>
      </c>
      <c r="AS422" s="13">
        <f t="shared" si="255"/>
        <v>2.2860797822374037</v>
      </c>
      <c r="AT422" s="13">
        <f t="shared" si="256"/>
        <v>2.433416339372898</v>
      </c>
      <c r="AU422" s="13">
        <f t="shared" si="257"/>
        <v>2.5919742116327957</v>
      </c>
      <c r="AV422" s="13">
        <f t="shared" si="258"/>
        <v>2.6664584691903839</v>
      </c>
      <c r="AW422" s="13">
        <f t="shared" si="259"/>
        <v>2.8432517926413543</v>
      </c>
      <c r="AX422" s="13">
        <f t="shared" si="260"/>
        <v>2.978229506460496</v>
      </c>
      <c r="AY422" s="13">
        <f t="shared" si="261"/>
        <v>3.0886227847207515</v>
      </c>
      <c r="AZ422" s="13">
        <f t="shared" si="262"/>
        <v>3.1990160629810074</v>
      </c>
      <c r="BA422" s="13">
        <f t="shared" si="263"/>
        <v>3.2815000959190792</v>
      </c>
      <c r="BB422" s="13">
        <f t="shared" si="264"/>
        <v>3.3559463812347401</v>
      </c>
      <c r="BC422" s="13">
        <f t="shared" si="265"/>
        <v>3.430392666550401</v>
      </c>
      <c r="BD422" s="13">
        <f t="shared" si="266"/>
        <v>3.5048389518660619</v>
      </c>
      <c r="BE422" s="13">
        <f t="shared" si="267"/>
        <v>3.5734920281973812</v>
      </c>
      <c r="BF422" s="13">
        <f t="shared" si="268"/>
        <v>3.6173188157099694</v>
      </c>
      <c r="BG422" s="13">
        <f t="shared" si="269"/>
        <v>3.661145603222558</v>
      </c>
      <c r="BH422" s="13">
        <f t="shared" si="270"/>
        <v>3.6893595328170625</v>
      </c>
      <c r="BI422" s="13">
        <f t="shared" si="271"/>
        <v>3.711093695569379</v>
      </c>
      <c r="BJ422" s="13">
        <f t="shared" si="272"/>
        <v>3.7328278583216958</v>
      </c>
      <c r="BK422" s="13">
        <f t="shared" si="273"/>
        <v>3.7545620210740127</v>
      </c>
      <c r="BL422" s="13">
        <f t="shared" si="274"/>
        <v>3.7518565375302662</v>
      </c>
      <c r="BM422" s="13">
        <f t="shared" si="275"/>
        <v>3.7417765291083271</v>
      </c>
      <c r="BN422" s="13">
        <f t="shared" si="276"/>
        <v>3.7316965206863881</v>
      </c>
      <c r="BO422" s="13">
        <f t="shared" si="277"/>
        <v>3.7314702531593267</v>
      </c>
      <c r="BQ422" s="16" t="s">
        <v>76</v>
      </c>
      <c r="BR422" s="13">
        <f t="shared" si="330"/>
        <v>2.4470825764491106</v>
      </c>
      <c r="BS422" s="13">
        <f t="shared" si="278"/>
        <v>2.4570825764491104</v>
      </c>
      <c r="BT422" s="13">
        <f t="shared" si="279"/>
        <v>2.5831665563669555</v>
      </c>
      <c r="BU422" s="13">
        <f t="shared" si="280"/>
        <v>2.7215197093229349</v>
      </c>
      <c r="BV422" s="13">
        <f t="shared" si="281"/>
        <v>2.8779654141557365</v>
      </c>
      <c r="BW422" s="13">
        <f t="shared" si="282"/>
        <v>3.0354566859494936</v>
      </c>
      <c r="BX422" s="13">
        <f t="shared" si="283"/>
        <v>3.1933719156747133</v>
      </c>
      <c r="BY422" s="13">
        <f t="shared" si="284"/>
        <v>3.3282362702205472</v>
      </c>
      <c r="BZ422" s="13">
        <f t="shared" si="285"/>
        <v>3.4609234434946488</v>
      </c>
      <c r="CA422" s="13">
        <f t="shared" si="286"/>
        <v>3.5936106167687512</v>
      </c>
      <c r="CB422" s="13">
        <f t="shared" si="287"/>
        <v>3.7262977900428531</v>
      </c>
      <c r="CC422" s="13">
        <f t="shared" si="288"/>
        <v>3.8018411649977017</v>
      </c>
      <c r="CD422" s="13">
        <f t="shared" si="289"/>
        <v>3.8701951413636317</v>
      </c>
      <c r="CE422" s="13">
        <f t="shared" si="290"/>
        <v>3.9313597191406426</v>
      </c>
      <c r="CF422" s="13">
        <f t="shared" si="291"/>
        <v>3.989758105596303</v>
      </c>
      <c r="CG422" s="13">
        <f t="shared" si="292"/>
        <v>4.0420325924913492</v>
      </c>
      <c r="CH422" s="13">
        <f t="shared" si="293"/>
        <v>4.0881831798257808</v>
      </c>
      <c r="CI422" s="13">
        <f t="shared" si="294"/>
        <v>4.1250872960159812</v>
      </c>
      <c r="CJ422" s="13">
        <f t="shared" si="295"/>
        <v>4.1526076294903804</v>
      </c>
      <c r="CK422" s="13">
        <f t="shared" si="296"/>
        <v>4.175709438012726</v>
      </c>
      <c r="CL422" s="13">
        <f t="shared" si="297"/>
        <v>4.194392721583017</v>
      </c>
      <c r="CM422" s="13">
        <f t="shared" si="298"/>
        <v>4.2068921225256579</v>
      </c>
      <c r="CN422" s="13">
        <f t="shared" si="299"/>
        <v>4.2130286892334476</v>
      </c>
      <c r="CO422" s="13">
        <f t="shared" si="300"/>
        <v>4.2128024217063862</v>
      </c>
      <c r="CP422" s="13">
        <f t="shared" si="301"/>
        <v>4.2081840681234493</v>
      </c>
      <c r="CQ422" s="13">
        <f t="shared" si="302"/>
        <v>4.1981840681234495</v>
      </c>
      <c r="CR422" s="13">
        <f t="shared" si="303"/>
        <v>4.1981840681234495</v>
      </c>
      <c r="CS422" s="13">
        <f t="shared" si="304"/>
        <v>4.1881840681234479</v>
      </c>
      <c r="CT422" s="13">
        <f t="shared" si="305"/>
        <v>4.1781840681234481</v>
      </c>
      <c r="CU422" s="13">
        <f t="shared" si="306"/>
        <v>4.1781840681234481</v>
      </c>
      <c r="CV422" s="13">
        <f t="shared" si="307"/>
        <v>4.1581840681234485</v>
      </c>
      <c r="CW422" s="13">
        <f t="shared" si="308"/>
        <v>4.138184068123449</v>
      </c>
      <c r="CX422" s="13">
        <f t="shared" si="309"/>
        <v>4.1281840681234492</v>
      </c>
      <c r="CY422" s="13">
        <f t="shared" si="310"/>
        <v>4.1081840681234496</v>
      </c>
      <c r="CZ422" s="13">
        <f t="shared" si="311"/>
        <v>4.098184068123448</v>
      </c>
      <c r="DA422" s="13">
        <f t="shared" si="312"/>
        <v>4.0881840681234483</v>
      </c>
      <c r="DB422" s="13">
        <f t="shared" si="313"/>
        <v>4.0781840681234485</v>
      </c>
      <c r="DC422" s="13">
        <f t="shared" si="314"/>
        <v>4.0681840681234487</v>
      </c>
      <c r="DD422" s="13">
        <f t="shared" si="315"/>
        <v>4.0581840681234489</v>
      </c>
      <c r="DE422" s="13">
        <f t="shared" si="316"/>
        <v>4.0481840681234491</v>
      </c>
      <c r="DF422" s="13">
        <f t="shared" si="317"/>
        <v>4.0181840681234497</v>
      </c>
      <c r="DG422" s="13">
        <f t="shared" si="318"/>
        <v>3.9981840681234488</v>
      </c>
      <c r="DH422" s="13">
        <f t="shared" si="319"/>
        <v>3.9781840681234493</v>
      </c>
      <c r="DI422" s="13">
        <f t="shared" si="320"/>
        <v>3.9581840681234497</v>
      </c>
      <c r="DJ422" s="13">
        <f t="shared" si="321"/>
        <v>3.9381840681234492</v>
      </c>
      <c r="DK422" s="13">
        <f t="shared" si="322"/>
        <v>3.9281840681234486</v>
      </c>
      <c r="DL422" s="13">
        <f t="shared" si="323"/>
        <v>3.908184068123449</v>
      </c>
      <c r="DM422" s="13">
        <f t="shared" si="324"/>
        <v>3.8881840681234494</v>
      </c>
      <c r="DN422" s="13">
        <f t="shared" si="325"/>
        <v>3.8781840681234496</v>
      </c>
      <c r="DO422" s="13">
        <f t="shared" si="326"/>
        <v>3.8581840681234492</v>
      </c>
    </row>
    <row r="423" spans="1:119" s="16" customFormat="1" x14ac:dyDescent="0.2">
      <c r="A423" s="12">
        <v>50099</v>
      </c>
      <c r="B423" s="16" t="s">
        <v>73</v>
      </c>
      <c r="C423" s="43">
        <f t="shared" si="327"/>
        <v>2.4373</v>
      </c>
      <c r="D423" s="43">
        <f t="shared" si="221"/>
        <v>2.6583000000000001</v>
      </c>
      <c r="E423" s="43">
        <f t="shared" si="222"/>
        <v>2.9230999999999998</v>
      </c>
      <c r="F423" s="43">
        <f t="shared" si="223"/>
        <v>3.2069999999999999</v>
      </c>
      <c r="G423" s="43">
        <f t="shared" si="224"/>
        <v>3.7984</v>
      </c>
      <c r="H423" s="43">
        <f t="shared" si="225"/>
        <v>2.1181000000000001</v>
      </c>
      <c r="I423" s="43">
        <f t="shared" si="226"/>
        <v>2.2667000000000002</v>
      </c>
      <c r="J423" s="43">
        <f t="shared" si="227"/>
        <v>2.6128</v>
      </c>
      <c r="K423" s="43">
        <f t="shared" si="228"/>
        <v>2.3365</v>
      </c>
      <c r="L423" s="43">
        <f t="shared" si="229"/>
        <v>2.5684</v>
      </c>
      <c r="M423" s="43">
        <f t="shared" si="230"/>
        <v>2.7635999999999998</v>
      </c>
      <c r="N423" s="43">
        <f t="shared" si="231"/>
        <v>2.911</v>
      </c>
      <c r="O423" s="43">
        <f t="shared" si="232"/>
        <v>2.8563000000000001</v>
      </c>
      <c r="P423" s="43">
        <f t="shared" si="233"/>
        <v>3.5651999999999999</v>
      </c>
      <c r="Q423" s="43">
        <f t="shared" si="234"/>
        <v>3.2237</v>
      </c>
      <c r="R423" s="43">
        <f t="shared" si="235"/>
        <v>3.6739999999999999</v>
      </c>
      <c r="S423" s="43">
        <f t="shared" si="236"/>
        <v>3.7595999999999998</v>
      </c>
      <c r="T423" s="43">
        <f t="shared" si="237"/>
        <v>3.7212999999999998</v>
      </c>
      <c r="V423" s="16" t="s">
        <v>74</v>
      </c>
      <c r="W423" s="43">
        <f t="shared" si="328"/>
        <v>1.8431</v>
      </c>
      <c r="X423" s="43">
        <f t="shared" si="238"/>
        <v>3.5958999999999999</v>
      </c>
      <c r="Y423" s="43">
        <f t="shared" si="239"/>
        <v>5.2885</v>
      </c>
      <c r="Z423" s="43">
        <f t="shared" si="240"/>
        <v>7.0862999999999996</v>
      </c>
      <c r="AA423" s="43">
        <f t="shared" si="241"/>
        <v>11.5434</v>
      </c>
      <c r="AB423" s="43">
        <f t="shared" si="242"/>
        <v>1.7777000000000001</v>
      </c>
      <c r="AC423" s="43">
        <f t="shared" si="243"/>
        <v>2.7399</v>
      </c>
      <c r="AD423" s="43">
        <f t="shared" si="244"/>
        <v>4.5983999999999998</v>
      </c>
      <c r="AE423" s="43">
        <f t="shared" si="245"/>
        <v>3.6766999999999999</v>
      </c>
      <c r="AF423" s="43">
        <f t="shared" si="246"/>
        <v>5.4546000000000001</v>
      </c>
      <c r="AG423" s="43">
        <f t="shared" si="247"/>
        <v>6.5403000000000002</v>
      </c>
      <c r="AH423" s="43">
        <f t="shared" si="248"/>
        <v>7.391</v>
      </c>
      <c r="AI423" s="43">
        <f t="shared" si="249"/>
        <v>7.2257999999999996</v>
      </c>
      <c r="AJ423" s="43">
        <f t="shared" si="250"/>
        <v>14.8108</v>
      </c>
      <c r="AK423" s="43">
        <f t="shared" si="251"/>
        <v>10.223599999999999</v>
      </c>
      <c r="AL423" s="43">
        <f t="shared" si="252"/>
        <v>17.293299999999999</v>
      </c>
      <c r="AM423" s="43">
        <f t="shared" si="253"/>
        <v>21.2318</v>
      </c>
      <c r="AN423" s="43">
        <f t="shared" si="254"/>
        <v>25.031400000000001</v>
      </c>
      <c r="AP423" s="16" t="s">
        <v>75</v>
      </c>
      <c r="AR423" s="13">
        <f t="shared" si="329"/>
        <v>2.1524315111203491</v>
      </c>
      <c r="AS423" s="13">
        <f t="shared" si="255"/>
        <v>2.2860797822374037</v>
      </c>
      <c r="AT423" s="13">
        <f t="shared" si="256"/>
        <v>2.433416339372898</v>
      </c>
      <c r="AU423" s="13">
        <f t="shared" si="257"/>
        <v>2.5919742116327957</v>
      </c>
      <c r="AV423" s="13">
        <f t="shared" si="258"/>
        <v>2.6664584691903839</v>
      </c>
      <c r="AW423" s="13">
        <f t="shared" si="259"/>
        <v>2.8432517926413543</v>
      </c>
      <c r="AX423" s="13">
        <f t="shared" si="260"/>
        <v>2.978229506460496</v>
      </c>
      <c r="AY423" s="13">
        <f t="shared" si="261"/>
        <v>3.0886227847207515</v>
      </c>
      <c r="AZ423" s="13">
        <f t="shared" si="262"/>
        <v>3.1990160629810074</v>
      </c>
      <c r="BA423" s="13">
        <f t="shared" si="263"/>
        <v>3.2815000959190792</v>
      </c>
      <c r="BB423" s="13">
        <f t="shared" si="264"/>
        <v>3.3559463812347401</v>
      </c>
      <c r="BC423" s="13">
        <f t="shared" si="265"/>
        <v>3.430392666550401</v>
      </c>
      <c r="BD423" s="13">
        <f t="shared" si="266"/>
        <v>3.5048389518660619</v>
      </c>
      <c r="BE423" s="13">
        <f t="shared" si="267"/>
        <v>3.5734920281973812</v>
      </c>
      <c r="BF423" s="13">
        <f t="shared" si="268"/>
        <v>3.6173188157099694</v>
      </c>
      <c r="BG423" s="13">
        <f t="shared" si="269"/>
        <v>3.661145603222558</v>
      </c>
      <c r="BH423" s="13">
        <f t="shared" si="270"/>
        <v>3.6893595328170625</v>
      </c>
      <c r="BI423" s="13">
        <f t="shared" si="271"/>
        <v>3.711093695569379</v>
      </c>
      <c r="BJ423" s="13">
        <f t="shared" si="272"/>
        <v>3.7328278583216958</v>
      </c>
      <c r="BK423" s="13">
        <f t="shared" si="273"/>
        <v>3.7545620210740127</v>
      </c>
      <c r="BL423" s="13">
        <f t="shared" si="274"/>
        <v>3.7518565375302662</v>
      </c>
      <c r="BM423" s="13">
        <f t="shared" si="275"/>
        <v>3.7417765291083271</v>
      </c>
      <c r="BN423" s="13">
        <f t="shared" si="276"/>
        <v>3.7316965206863881</v>
      </c>
      <c r="BO423" s="13">
        <f t="shared" si="277"/>
        <v>3.7314702531593267</v>
      </c>
      <c r="BQ423" s="16" t="s">
        <v>76</v>
      </c>
      <c r="BR423" s="13">
        <f t="shared" si="330"/>
        <v>2.4470825764491106</v>
      </c>
      <c r="BS423" s="13">
        <f t="shared" si="278"/>
        <v>2.4570825764491104</v>
      </c>
      <c r="BT423" s="13">
        <f t="shared" si="279"/>
        <v>2.5831665563669555</v>
      </c>
      <c r="BU423" s="13">
        <f t="shared" si="280"/>
        <v>2.7215197093229349</v>
      </c>
      <c r="BV423" s="13">
        <f t="shared" si="281"/>
        <v>2.8779654141557365</v>
      </c>
      <c r="BW423" s="13">
        <f t="shared" si="282"/>
        <v>3.0354566859494936</v>
      </c>
      <c r="BX423" s="13">
        <f t="shared" si="283"/>
        <v>3.1933719156747133</v>
      </c>
      <c r="BY423" s="13">
        <f t="shared" si="284"/>
        <v>3.3282362702205472</v>
      </c>
      <c r="BZ423" s="13">
        <f t="shared" si="285"/>
        <v>3.4609234434946488</v>
      </c>
      <c r="CA423" s="13">
        <f t="shared" si="286"/>
        <v>3.5936106167687512</v>
      </c>
      <c r="CB423" s="13">
        <f t="shared" si="287"/>
        <v>3.7262977900428531</v>
      </c>
      <c r="CC423" s="13">
        <f t="shared" si="288"/>
        <v>3.8018411649977017</v>
      </c>
      <c r="CD423" s="13">
        <f t="shared" si="289"/>
        <v>3.8701951413636317</v>
      </c>
      <c r="CE423" s="13">
        <f t="shared" si="290"/>
        <v>3.9313597191406426</v>
      </c>
      <c r="CF423" s="13">
        <f t="shared" si="291"/>
        <v>3.989758105596303</v>
      </c>
      <c r="CG423" s="13">
        <f t="shared" si="292"/>
        <v>4.0420325924913492</v>
      </c>
      <c r="CH423" s="13">
        <f t="shared" si="293"/>
        <v>4.0881831798257808</v>
      </c>
      <c r="CI423" s="13">
        <f t="shared" si="294"/>
        <v>4.1250872960159812</v>
      </c>
      <c r="CJ423" s="13">
        <f t="shared" si="295"/>
        <v>4.1526076294903804</v>
      </c>
      <c r="CK423" s="13">
        <f t="shared" si="296"/>
        <v>4.175709438012726</v>
      </c>
      <c r="CL423" s="13">
        <f t="shared" si="297"/>
        <v>4.194392721583017</v>
      </c>
      <c r="CM423" s="13">
        <f t="shared" si="298"/>
        <v>4.2068921225256579</v>
      </c>
      <c r="CN423" s="13">
        <f t="shared" si="299"/>
        <v>4.2130286892334476</v>
      </c>
      <c r="CO423" s="13">
        <f t="shared" si="300"/>
        <v>4.2128024217063862</v>
      </c>
      <c r="CP423" s="13">
        <f t="shared" si="301"/>
        <v>4.2081840681234493</v>
      </c>
      <c r="CQ423" s="13">
        <f t="shared" si="302"/>
        <v>4.1981840681234495</v>
      </c>
      <c r="CR423" s="13">
        <f t="shared" si="303"/>
        <v>4.1981840681234495</v>
      </c>
      <c r="CS423" s="13">
        <f t="shared" si="304"/>
        <v>4.1881840681234479</v>
      </c>
      <c r="CT423" s="13">
        <f t="shared" si="305"/>
        <v>4.1781840681234481</v>
      </c>
      <c r="CU423" s="13">
        <f t="shared" si="306"/>
        <v>4.1781840681234481</v>
      </c>
      <c r="CV423" s="13">
        <f t="shared" si="307"/>
        <v>4.1581840681234485</v>
      </c>
      <c r="CW423" s="13">
        <f t="shared" si="308"/>
        <v>4.138184068123449</v>
      </c>
      <c r="CX423" s="13">
        <f t="shared" si="309"/>
        <v>4.1281840681234492</v>
      </c>
      <c r="CY423" s="13">
        <f t="shared" si="310"/>
        <v>4.1081840681234496</v>
      </c>
      <c r="CZ423" s="13">
        <f t="shared" si="311"/>
        <v>4.098184068123448</v>
      </c>
      <c r="DA423" s="13">
        <f t="shared" si="312"/>
        <v>4.0881840681234483</v>
      </c>
      <c r="DB423" s="13">
        <f t="shared" si="313"/>
        <v>4.0781840681234485</v>
      </c>
      <c r="DC423" s="13">
        <f t="shared" si="314"/>
        <v>4.0681840681234487</v>
      </c>
      <c r="DD423" s="13">
        <f t="shared" si="315"/>
        <v>4.0581840681234489</v>
      </c>
      <c r="DE423" s="13">
        <f t="shared" si="316"/>
        <v>4.0481840681234491</v>
      </c>
      <c r="DF423" s="13">
        <f t="shared" si="317"/>
        <v>4.0181840681234497</v>
      </c>
      <c r="DG423" s="13">
        <f t="shared" si="318"/>
        <v>3.9981840681234488</v>
      </c>
      <c r="DH423" s="13">
        <f t="shared" si="319"/>
        <v>3.9781840681234493</v>
      </c>
      <c r="DI423" s="13">
        <f t="shared" si="320"/>
        <v>3.9581840681234497</v>
      </c>
      <c r="DJ423" s="13">
        <f t="shared" si="321"/>
        <v>3.9381840681234492</v>
      </c>
      <c r="DK423" s="13">
        <f t="shared" si="322"/>
        <v>3.9281840681234486</v>
      </c>
      <c r="DL423" s="13">
        <f t="shared" si="323"/>
        <v>3.908184068123449</v>
      </c>
      <c r="DM423" s="13">
        <f t="shared" si="324"/>
        <v>3.8881840681234494</v>
      </c>
      <c r="DN423" s="13">
        <f t="shared" si="325"/>
        <v>3.8781840681234496</v>
      </c>
      <c r="DO423" s="13">
        <f t="shared" si="326"/>
        <v>3.8581840681234492</v>
      </c>
    </row>
    <row r="424" spans="1:119" s="16" customFormat="1" x14ac:dyDescent="0.2">
      <c r="A424" s="12">
        <v>50130</v>
      </c>
      <c r="B424" s="16" t="s">
        <v>73</v>
      </c>
      <c r="C424" s="43">
        <f t="shared" si="327"/>
        <v>2.4373</v>
      </c>
      <c r="D424" s="43">
        <f t="shared" si="221"/>
        <v>2.6583000000000001</v>
      </c>
      <c r="E424" s="43">
        <f t="shared" si="222"/>
        <v>2.9230999999999998</v>
      </c>
      <c r="F424" s="43">
        <f t="shared" si="223"/>
        <v>3.2069999999999999</v>
      </c>
      <c r="G424" s="43">
        <f t="shared" si="224"/>
        <v>3.7984</v>
      </c>
      <c r="H424" s="43">
        <f t="shared" si="225"/>
        <v>2.1181000000000001</v>
      </c>
      <c r="I424" s="43">
        <f t="shared" si="226"/>
        <v>2.2667000000000002</v>
      </c>
      <c r="J424" s="43">
        <f t="shared" si="227"/>
        <v>2.6128</v>
      </c>
      <c r="K424" s="43">
        <f t="shared" si="228"/>
        <v>2.3365</v>
      </c>
      <c r="L424" s="43">
        <f t="shared" si="229"/>
        <v>2.5684</v>
      </c>
      <c r="M424" s="43">
        <f t="shared" si="230"/>
        <v>2.7635999999999998</v>
      </c>
      <c r="N424" s="43">
        <f t="shared" si="231"/>
        <v>2.911</v>
      </c>
      <c r="O424" s="43">
        <f t="shared" si="232"/>
        <v>2.8563000000000001</v>
      </c>
      <c r="P424" s="43">
        <f t="shared" si="233"/>
        <v>3.5651999999999999</v>
      </c>
      <c r="Q424" s="43">
        <f t="shared" si="234"/>
        <v>3.2237</v>
      </c>
      <c r="R424" s="43">
        <f t="shared" si="235"/>
        <v>3.6739999999999999</v>
      </c>
      <c r="S424" s="43">
        <f t="shared" si="236"/>
        <v>3.7595999999999998</v>
      </c>
      <c r="T424" s="43">
        <f t="shared" si="237"/>
        <v>3.7212999999999998</v>
      </c>
      <c r="V424" s="16" t="s">
        <v>74</v>
      </c>
      <c r="W424" s="43">
        <f t="shared" si="328"/>
        <v>1.8431</v>
      </c>
      <c r="X424" s="43">
        <f t="shared" si="238"/>
        <v>3.5958999999999999</v>
      </c>
      <c r="Y424" s="43">
        <f t="shared" si="239"/>
        <v>5.2885</v>
      </c>
      <c r="Z424" s="43">
        <f t="shared" si="240"/>
        <v>7.0862999999999996</v>
      </c>
      <c r="AA424" s="43">
        <f t="shared" si="241"/>
        <v>11.5434</v>
      </c>
      <c r="AB424" s="43">
        <f t="shared" si="242"/>
        <v>1.7777000000000001</v>
      </c>
      <c r="AC424" s="43">
        <f t="shared" si="243"/>
        <v>2.7399</v>
      </c>
      <c r="AD424" s="43">
        <f t="shared" si="244"/>
        <v>4.5983999999999998</v>
      </c>
      <c r="AE424" s="43">
        <f t="shared" si="245"/>
        <v>3.6766999999999999</v>
      </c>
      <c r="AF424" s="43">
        <f t="shared" si="246"/>
        <v>5.4546000000000001</v>
      </c>
      <c r="AG424" s="43">
        <f t="shared" si="247"/>
        <v>6.5403000000000002</v>
      </c>
      <c r="AH424" s="43">
        <f t="shared" si="248"/>
        <v>7.391</v>
      </c>
      <c r="AI424" s="43">
        <f t="shared" si="249"/>
        <v>7.2257999999999996</v>
      </c>
      <c r="AJ424" s="43">
        <f t="shared" si="250"/>
        <v>14.8108</v>
      </c>
      <c r="AK424" s="43">
        <f t="shared" si="251"/>
        <v>10.223599999999999</v>
      </c>
      <c r="AL424" s="43">
        <f t="shared" si="252"/>
        <v>17.293299999999999</v>
      </c>
      <c r="AM424" s="43">
        <f t="shared" si="253"/>
        <v>21.2318</v>
      </c>
      <c r="AN424" s="43">
        <f t="shared" si="254"/>
        <v>25.031400000000001</v>
      </c>
      <c r="AP424" s="16" t="s">
        <v>75</v>
      </c>
      <c r="AR424" s="13">
        <f t="shared" si="329"/>
        <v>2.1524315111203491</v>
      </c>
      <c r="AS424" s="13">
        <f t="shared" si="255"/>
        <v>2.2860797822374037</v>
      </c>
      <c r="AT424" s="13">
        <f t="shared" si="256"/>
        <v>2.433416339372898</v>
      </c>
      <c r="AU424" s="13">
        <f t="shared" si="257"/>
        <v>2.5919742116327957</v>
      </c>
      <c r="AV424" s="13">
        <f t="shared" si="258"/>
        <v>2.6664584691903839</v>
      </c>
      <c r="AW424" s="13">
        <f t="shared" si="259"/>
        <v>2.8432517926413543</v>
      </c>
      <c r="AX424" s="13">
        <f t="shared" si="260"/>
        <v>2.978229506460496</v>
      </c>
      <c r="AY424" s="13">
        <f t="shared" si="261"/>
        <v>3.0886227847207515</v>
      </c>
      <c r="AZ424" s="13">
        <f t="shared" si="262"/>
        <v>3.1990160629810074</v>
      </c>
      <c r="BA424" s="13">
        <f t="shared" si="263"/>
        <v>3.2815000959190792</v>
      </c>
      <c r="BB424" s="13">
        <f t="shared" si="264"/>
        <v>3.3559463812347401</v>
      </c>
      <c r="BC424" s="13">
        <f t="shared" si="265"/>
        <v>3.430392666550401</v>
      </c>
      <c r="BD424" s="13">
        <f t="shared" si="266"/>
        <v>3.5048389518660619</v>
      </c>
      <c r="BE424" s="13">
        <f t="shared" si="267"/>
        <v>3.5734920281973812</v>
      </c>
      <c r="BF424" s="13">
        <f t="shared" si="268"/>
        <v>3.6173188157099694</v>
      </c>
      <c r="BG424" s="13">
        <f t="shared" si="269"/>
        <v>3.661145603222558</v>
      </c>
      <c r="BH424" s="13">
        <f t="shared" si="270"/>
        <v>3.6893595328170625</v>
      </c>
      <c r="BI424" s="13">
        <f t="shared" si="271"/>
        <v>3.711093695569379</v>
      </c>
      <c r="BJ424" s="13">
        <f t="shared" si="272"/>
        <v>3.7328278583216958</v>
      </c>
      <c r="BK424" s="13">
        <f t="shared" si="273"/>
        <v>3.7545620210740127</v>
      </c>
      <c r="BL424" s="13">
        <f t="shared" si="274"/>
        <v>3.7518565375302662</v>
      </c>
      <c r="BM424" s="13">
        <f t="shared" si="275"/>
        <v>3.7417765291083271</v>
      </c>
      <c r="BN424" s="13">
        <f t="shared" si="276"/>
        <v>3.7316965206863881</v>
      </c>
      <c r="BO424" s="13">
        <f t="shared" si="277"/>
        <v>3.7314702531593267</v>
      </c>
      <c r="BQ424" s="16" t="s">
        <v>76</v>
      </c>
      <c r="BR424" s="13">
        <f t="shared" si="330"/>
        <v>2.4470825764491106</v>
      </c>
      <c r="BS424" s="13">
        <f t="shared" si="278"/>
        <v>2.4570825764491104</v>
      </c>
      <c r="BT424" s="13">
        <f t="shared" si="279"/>
        <v>2.5831665563669555</v>
      </c>
      <c r="BU424" s="13">
        <f t="shared" si="280"/>
        <v>2.7215197093229349</v>
      </c>
      <c r="BV424" s="13">
        <f t="shared" si="281"/>
        <v>2.8779654141557365</v>
      </c>
      <c r="BW424" s="13">
        <f t="shared" si="282"/>
        <v>3.0354566859494936</v>
      </c>
      <c r="BX424" s="13">
        <f t="shared" si="283"/>
        <v>3.1933719156747133</v>
      </c>
      <c r="BY424" s="13">
        <f t="shared" si="284"/>
        <v>3.3282362702205472</v>
      </c>
      <c r="BZ424" s="13">
        <f t="shared" si="285"/>
        <v>3.4609234434946488</v>
      </c>
      <c r="CA424" s="13">
        <f t="shared" si="286"/>
        <v>3.5936106167687512</v>
      </c>
      <c r="CB424" s="13">
        <f t="shared" si="287"/>
        <v>3.7262977900428531</v>
      </c>
      <c r="CC424" s="13">
        <f t="shared" si="288"/>
        <v>3.8018411649977017</v>
      </c>
      <c r="CD424" s="13">
        <f t="shared" si="289"/>
        <v>3.8701951413636317</v>
      </c>
      <c r="CE424" s="13">
        <f t="shared" si="290"/>
        <v>3.9313597191406426</v>
      </c>
      <c r="CF424" s="13">
        <f t="shared" si="291"/>
        <v>3.989758105596303</v>
      </c>
      <c r="CG424" s="13">
        <f t="shared" si="292"/>
        <v>4.0420325924913492</v>
      </c>
      <c r="CH424" s="13">
        <f t="shared" si="293"/>
        <v>4.0881831798257808</v>
      </c>
      <c r="CI424" s="13">
        <f t="shared" si="294"/>
        <v>4.1250872960159812</v>
      </c>
      <c r="CJ424" s="13">
        <f t="shared" si="295"/>
        <v>4.1526076294903804</v>
      </c>
      <c r="CK424" s="13">
        <f t="shared" si="296"/>
        <v>4.175709438012726</v>
      </c>
      <c r="CL424" s="13">
        <f t="shared" si="297"/>
        <v>4.194392721583017</v>
      </c>
      <c r="CM424" s="13">
        <f t="shared" si="298"/>
        <v>4.2068921225256579</v>
      </c>
      <c r="CN424" s="13">
        <f t="shared" si="299"/>
        <v>4.2130286892334476</v>
      </c>
      <c r="CO424" s="13">
        <f t="shared" si="300"/>
        <v>4.2128024217063862</v>
      </c>
      <c r="CP424" s="13">
        <f t="shared" si="301"/>
        <v>4.2081840681234493</v>
      </c>
      <c r="CQ424" s="13">
        <f t="shared" si="302"/>
        <v>4.1981840681234495</v>
      </c>
      <c r="CR424" s="13">
        <f t="shared" si="303"/>
        <v>4.1981840681234495</v>
      </c>
      <c r="CS424" s="13">
        <f t="shared" si="304"/>
        <v>4.1881840681234479</v>
      </c>
      <c r="CT424" s="13">
        <f t="shared" si="305"/>
        <v>4.1781840681234481</v>
      </c>
      <c r="CU424" s="13">
        <f t="shared" si="306"/>
        <v>4.1781840681234481</v>
      </c>
      <c r="CV424" s="13">
        <f t="shared" si="307"/>
        <v>4.1581840681234485</v>
      </c>
      <c r="CW424" s="13">
        <f t="shared" si="308"/>
        <v>4.138184068123449</v>
      </c>
      <c r="CX424" s="13">
        <f t="shared" si="309"/>
        <v>4.1281840681234492</v>
      </c>
      <c r="CY424" s="13">
        <f t="shared" si="310"/>
        <v>4.1081840681234496</v>
      </c>
      <c r="CZ424" s="13">
        <f t="shared" si="311"/>
        <v>4.098184068123448</v>
      </c>
      <c r="DA424" s="13">
        <f t="shared" si="312"/>
        <v>4.0881840681234483</v>
      </c>
      <c r="DB424" s="13">
        <f t="shared" si="313"/>
        <v>4.0781840681234485</v>
      </c>
      <c r="DC424" s="13">
        <f t="shared" si="314"/>
        <v>4.0681840681234487</v>
      </c>
      <c r="DD424" s="13">
        <f t="shared" si="315"/>
        <v>4.0581840681234489</v>
      </c>
      <c r="DE424" s="13">
        <f t="shared" si="316"/>
        <v>4.0481840681234491</v>
      </c>
      <c r="DF424" s="13">
        <f t="shared" si="317"/>
        <v>4.0181840681234497</v>
      </c>
      <c r="DG424" s="13">
        <f t="shared" si="318"/>
        <v>3.9981840681234488</v>
      </c>
      <c r="DH424" s="13">
        <f t="shared" si="319"/>
        <v>3.9781840681234493</v>
      </c>
      <c r="DI424" s="13">
        <f t="shared" si="320"/>
        <v>3.9581840681234497</v>
      </c>
      <c r="DJ424" s="13">
        <f t="shared" si="321"/>
        <v>3.9381840681234492</v>
      </c>
      <c r="DK424" s="13">
        <f t="shared" si="322"/>
        <v>3.9281840681234486</v>
      </c>
      <c r="DL424" s="13">
        <f t="shared" si="323"/>
        <v>3.908184068123449</v>
      </c>
      <c r="DM424" s="13">
        <f t="shared" si="324"/>
        <v>3.8881840681234494</v>
      </c>
      <c r="DN424" s="13">
        <f t="shared" si="325"/>
        <v>3.8781840681234496</v>
      </c>
      <c r="DO424" s="13">
        <f t="shared" si="326"/>
        <v>3.8581840681234492</v>
      </c>
    </row>
    <row r="425" spans="1:119" s="16" customFormat="1" x14ac:dyDescent="0.2">
      <c r="A425" s="12">
        <v>50160</v>
      </c>
      <c r="B425" s="16" t="s">
        <v>73</v>
      </c>
      <c r="C425" s="43">
        <f t="shared" si="327"/>
        <v>2.4373</v>
      </c>
      <c r="D425" s="43">
        <f t="shared" si="221"/>
        <v>2.6583000000000001</v>
      </c>
      <c r="E425" s="43">
        <f t="shared" si="222"/>
        <v>2.9230999999999998</v>
      </c>
      <c r="F425" s="43">
        <f t="shared" si="223"/>
        <v>3.2069999999999999</v>
      </c>
      <c r="G425" s="43">
        <f t="shared" si="224"/>
        <v>3.7984</v>
      </c>
      <c r="H425" s="43">
        <f t="shared" si="225"/>
        <v>2.1181000000000001</v>
      </c>
      <c r="I425" s="43">
        <f t="shared" si="226"/>
        <v>2.2667000000000002</v>
      </c>
      <c r="J425" s="43">
        <f t="shared" si="227"/>
        <v>2.6128</v>
      </c>
      <c r="K425" s="43">
        <f t="shared" si="228"/>
        <v>2.3365</v>
      </c>
      <c r="L425" s="43">
        <f t="shared" si="229"/>
        <v>2.5684</v>
      </c>
      <c r="M425" s="43">
        <f t="shared" si="230"/>
        <v>2.7635999999999998</v>
      </c>
      <c r="N425" s="43">
        <f t="shared" si="231"/>
        <v>2.911</v>
      </c>
      <c r="O425" s="43">
        <f t="shared" si="232"/>
        <v>2.8563000000000001</v>
      </c>
      <c r="P425" s="43">
        <f t="shared" si="233"/>
        <v>3.5651999999999999</v>
      </c>
      <c r="Q425" s="43">
        <f t="shared" si="234"/>
        <v>3.2237</v>
      </c>
      <c r="R425" s="43">
        <f t="shared" si="235"/>
        <v>3.6739999999999999</v>
      </c>
      <c r="S425" s="43">
        <f t="shared" si="236"/>
        <v>3.7595999999999998</v>
      </c>
      <c r="T425" s="43">
        <f t="shared" si="237"/>
        <v>3.7212999999999998</v>
      </c>
      <c r="V425" s="16" t="s">
        <v>74</v>
      </c>
      <c r="W425" s="43">
        <f t="shared" si="328"/>
        <v>1.8431</v>
      </c>
      <c r="X425" s="43">
        <f t="shared" si="238"/>
        <v>3.5958999999999999</v>
      </c>
      <c r="Y425" s="43">
        <f t="shared" si="239"/>
        <v>5.2885</v>
      </c>
      <c r="Z425" s="43">
        <f t="shared" si="240"/>
        <v>7.0862999999999996</v>
      </c>
      <c r="AA425" s="43">
        <f t="shared" si="241"/>
        <v>11.5434</v>
      </c>
      <c r="AB425" s="43">
        <f t="shared" si="242"/>
        <v>1.7777000000000001</v>
      </c>
      <c r="AC425" s="43">
        <f t="shared" si="243"/>
        <v>2.7399</v>
      </c>
      <c r="AD425" s="43">
        <f t="shared" si="244"/>
        <v>4.5983999999999998</v>
      </c>
      <c r="AE425" s="43">
        <f t="shared" si="245"/>
        <v>3.6766999999999999</v>
      </c>
      <c r="AF425" s="43">
        <f t="shared" si="246"/>
        <v>5.4546000000000001</v>
      </c>
      <c r="AG425" s="43">
        <f t="shared" si="247"/>
        <v>6.5403000000000002</v>
      </c>
      <c r="AH425" s="43">
        <f t="shared" si="248"/>
        <v>7.391</v>
      </c>
      <c r="AI425" s="43">
        <f t="shared" si="249"/>
        <v>7.2257999999999996</v>
      </c>
      <c r="AJ425" s="43">
        <f t="shared" si="250"/>
        <v>14.8108</v>
      </c>
      <c r="AK425" s="43">
        <f t="shared" si="251"/>
        <v>10.223599999999999</v>
      </c>
      <c r="AL425" s="43">
        <f t="shared" si="252"/>
        <v>17.293299999999999</v>
      </c>
      <c r="AM425" s="43">
        <f t="shared" si="253"/>
        <v>21.2318</v>
      </c>
      <c r="AN425" s="43">
        <f t="shared" si="254"/>
        <v>25.031400000000001</v>
      </c>
      <c r="AP425" s="16" t="s">
        <v>75</v>
      </c>
      <c r="AR425" s="13">
        <f t="shared" si="329"/>
        <v>2.1524315111203491</v>
      </c>
      <c r="AS425" s="13">
        <f t="shared" si="255"/>
        <v>2.2860797822374037</v>
      </c>
      <c r="AT425" s="13">
        <f t="shared" si="256"/>
        <v>2.433416339372898</v>
      </c>
      <c r="AU425" s="13">
        <f t="shared" si="257"/>
        <v>2.5919742116327957</v>
      </c>
      <c r="AV425" s="13">
        <f t="shared" si="258"/>
        <v>2.6664584691903839</v>
      </c>
      <c r="AW425" s="13">
        <f t="shared" si="259"/>
        <v>2.8432517926413543</v>
      </c>
      <c r="AX425" s="13">
        <f t="shared" si="260"/>
        <v>2.978229506460496</v>
      </c>
      <c r="AY425" s="13">
        <f t="shared" si="261"/>
        <v>3.0886227847207515</v>
      </c>
      <c r="AZ425" s="13">
        <f t="shared" si="262"/>
        <v>3.1990160629810074</v>
      </c>
      <c r="BA425" s="13">
        <f t="shared" si="263"/>
        <v>3.2815000959190792</v>
      </c>
      <c r="BB425" s="13">
        <f t="shared" si="264"/>
        <v>3.3559463812347401</v>
      </c>
      <c r="BC425" s="13">
        <f t="shared" si="265"/>
        <v>3.430392666550401</v>
      </c>
      <c r="BD425" s="13">
        <f t="shared" si="266"/>
        <v>3.5048389518660619</v>
      </c>
      <c r="BE425" s="13">
        <f t="shared" si="267"/>
        <v>3.5734920281973812</v>
      </c>
      <c r="BF425" s="13">
        <f t="shared" si="268"/>
        <v>3.6173188157099694</v>
      </c>
      <c r="BG425" s="13">
        <f t="shared" si="269"/>
        <v>3.661145603222558</v>
      </c>
      <c r="BH425" s="13">
        <f t="shared" si="270"/>
        <v>3.6893595328170625</v>
      </c>
      <c r="BI425" s="13">
        <f t="shared" si="271"/>
        <v>3.711093695569379</v>
      </c>
      <c r="BJ425" s="13">
        <f t="shared" si="272"/>
        <v>3.7328278583216958</v>
      </c>
      <c r="BK425" s="13">
        <f t="shared" si="273"/>
        <v>3.7545620210740127</v>
      </c>
      <c r="BL425" s="13">
        <f t="shared" si="274"/>
        <v>3.7518565375302662</v>
      </c>
      <c r="BM425" s="13">
        <f t="shared" si="275"/>
        <v>3.7417765291083271</v>
      </c>
      <c r="BN425" s="13">
        <f t="shared" si="276"/>
        <v>3.7316965206863881</v>
      </c>
      <c r="BO425" s="13">
        <f t="shared" si="277"/>
        <v>3.7314702531593267</v>
      </c>
      <c r="BQ425" s="16" t="s">
        <v>76</v>
      </c>
      <c r="BR425" s="13">
        <f t="shared" si="330"/>
        <v>2.4470825764491106</v>
      </c>
      <c r="BS425" s="13">
        <f t="shared" si="278"/>
        <v>2.4570825764491104</v>
      </c>
      <c r="BT425" s="13">
        <f t="shared" si="279"/>
        <v>2.5831665563669555</v>
      </c>
      <c r="BU425" s="13">
        <f t="shared" si="280"/>
        <v>2.7215197093229349</v>
      </c>
      <c r="BV425" s="13">
        <f t="shared" si="281"/>
        <v>2.8779654141557365</v>
      </c>
      <c r="BW425" s="13">
        <f t="shared" si="282"/>
        <v>3.0354566859494936</v>
      </c>
      <c r="BX425" s="13">
        <f t="shared" si="283"/>
        <v>3.1933719156747133</v>
      </c>
      <c r="BY425" s="13">
        <f t="shared" si="284"/>
        <v>3.3282362702205472</v>
      </c>
      <c r="BZ425" s="13">
        <f t="shared" si="285"/>
        <v>3.4609234434946488</v>
      </c>
      <c r="CA425" s="13">
        <f t="shared" si="286"/>
        <v>3.5936106167687512</v>
      </c>
      <c r="CB425" s="13">
        <f t="shared" si="287"/>
        <v>3.7262977900428531</v>
      </c>
      <c r="CC425" s="13">
        <f t="shared" si="288"/>
        <v>3.8018411649977017</v>
      </c>
      <c r="CD425" s="13">
        <f t="shared" si="289"/>
        <v>3.8701951413636317</v>
      </c>
      <c r="CE425" s="13">
        <f t="shared" si="290"/>
        <v>3.9313597191406426</v>
      </c>
      <c r="CF425" s="13">
        <f t="shared" si="291"/>
        <v>3.989758105596303</v>
      </c>
      <c r="CG425" s="13">
        <f t="shared" si="292"/>
        <v>4.0420325924913492</v>
      </c>
      <c r="CH425" s="13">
        <f t="shared" si="293"/>
        <v>4.0881831798257808</v>
      </c>
      <c r="CI425" s="13">
        <f t="shared" si="294"/>
        <v>4.1250872960159812</v>
      </c>
      <c r="CJ425" s="13">
        <f t="shared" si="295"/>
        <v>4.1526076294903804</v>
      </c>
      <c r="CK425" s="13">
        <f t="shared" si="296"/>
        <v>4.175709438012726</v>
      </c>
      <c r="CL425" s="13">
        <f t="shared" si="297"/>
        <v>4.194392721583017</v>
      </c>
      <c r="CM425" s="13">
        <f t="shared" si="298"/>
        <v>4.2068921225256579</v>
      </c>
      <c r="CN425" s="13">
        <f t="shared" si="299"/>
        <v>4.2130286892334476</v>
      </c>
      <c r="CO425" s="13">
        <f t="shared" si="300"/>
        <v>4.2128024217063862</v>
      </c>
      <c r="CP425" s="13">
        <f t="shared" si="301"/>
        <v>4.2081840681234493</v>
      </c>
      <c r="CQ425" s="13">
        <f t="shared" si="302"/>
        <v>4.1981840681234495</v>
      </c>
      <c r="CR425" s="13">
        <f t="shared" si="303"/>
        <v>4.1981840681234495</v>
      </c>
      <c r="CS425" s="13">
        <f t="shared" si="304"/>
        <v>4.1881840681234479</v>
      </c>
      <c r="CT425" s="13">
        <f t="shared" si="305"/>
        <v>4.1781840681234481</v>
      </c>
      <c r="CU425" s="13">
        <f t="shared" si="306"/>
        <v>4.1781840681234481</v>
      </c>
      <c r="CV425" s="13">
        <f t="shared" si="307"/>
        <v>4.1581840681234485</v>
      </c>
      <c r="CW425" s="13">
        <f t="shared" si="308"/>
        <v>4.138184068123449</v>
      </c>
      <c r="CX425" s="13">
        <f t="shared" si="309"/>
        <v>4.1281840681234492</v>
      </c>
      <c r="CY425" s="13">
        <f t="shared" si="310"/>
        <v>4.1081840681234496</v>
      </c>
      <c r="CZ425" s="13">
        <f t="shared" si="311"/>
        <v>4.098184068123448</v>
      </c>
      <c r="DA425" s="13">
        <f t="shared" si="312"/>
        <v>4.0881840681234483</v>
      </c>
      <c r="DB425" s="13">
        <f t="shared" si="313"/>
        <v>4.0781840681234485</v>
      </c>
      <c r="DC425" s="13">
        <f t="shared" si="314"/>
        <v>4.0681840681234487</v>
      </c>
      <c r="DD425" s="13">
        <f t="shared" si="315"/>
        <v>4.0581840681234489</v>
      </c>
      <c r="DE425" s="13">
        <f t="shared" si="316"/>
        <v>4.0481840681234491</v>
      </c>
      <c r="DF425" s="13">
        <f t="shared" si="317"/>
        <v>4.0181840681234497</v>
      </c>
      <c r="DG425" s="13">
        <f t="shared" si="318"/>
        <v>3.9981840681234488</v>
      </c>
      <c r="DH425" s="13">
        <f t="shared" si="319"/>
        <v>3.9781840681234493</v>
      </c>
      <c r="DI425" s="13">
        <f t="shared" si="320"/>
        <v>3.9581840681234497</v>
      </c>
      <c r="DJ425" s="13">
        <f t="shared" si="321"/>
        <v>3.9381840681234492</v>
      </c>
      <c r="DK425" s="13">
        <f t="shared" si="322"/>
        <v>3.9281840681234486</v>
      </c>
      <c r="DL425" s="13">
        <f t="shared" si="323"/>
        <v>3.908184068123449</v>
      </c>
      <c r="DM425" s="13">
        <f t="shared" si="324"/>
        <v>3.8881840681234494</v>
      </c>
      <c r="DN425" s="13">
        <f t="shared" si="325"/>
        <v>3.8781840681234496</v>
      </c>
      <c r="DO425" s="13">
        <f t="shared" si="326"/>
        <v>3.8581840681234492</v>
      </c>
    </row>
    <row r="426" spans="1:119" s="16" customFormat="1" x14ac:dyDescent="0.2">
      <c r="A426" s="12">
        <v>50191</v>
      </c>
      <c r="B426" s="16" t="s">
        <v>73</v>
      </c>
      <c r="C426" s="43">
        <f t="shared" si="327"/>
        <v>2.4373</v>
      </c>
      <c r="D426" s="43">
        <f t="shared" si="221"/>
        <v>2.6583000000000001</v>
      </c>
      <c r="E426" s="43">
        <f t="shared" si="222"/>
        <v>2.9230999999999998</v>
      </c>
      <c r="F426" s="43">
        <f t="shared" si="223"/>
        <v>3.2069999999999999</v>
      </c>
      <c r="G426" s="43">
        <f t="shared" si="224"/>
        <v>3.7984</v>
      </c>
      <c r="H426" s="43">
        <f t="shared" si="225"/>
        <v>2.1181000000000001</v>
      </c>
      <c r="I426" s="43">
        <f t="shared" si="226"/>
        <v>2.2667000000000002</v>
      </c>
      <c r="J426" s="43">
        <f t="shared" si="227"/>
        <v>2.6128</v>
      </c>
      <c r="K426" s="43">
        <f t="shared" si="228"/>
        <v>2.3365</v>
      </c>
      <c r="L426" s="43">
        <f t="shared" si="229"/>
        <v>2.5684</v>
      </c>
      <c r="M426" s="43">
        <f t="shared" si="230"/>
        <v>2.7635999999999998</v>
      </c>
      <c r="N426" s="43">
        <f t="shared" si="231"/>
        <v>2.911</v>
      </c>
      <c r="O426" s="43">
        <f t="shared" si="232"/>
        <v>2.8563000000000001</v>
      </c>
      <c r="P426" s="43">
        <f t="shared" si="233"/>
        <v>3.5651999999999999</v>
      </c>
      <c r="Q426" s="43">
        <f t="shared" si="234"/>
        <v>3.2237</v>
      </c>
      <c r="R426" s="43">
        <f t="shared" si="235"/>
        <v>3.6739999999999999</v>
      </c>
      <c r="S426" s="43">
        <f t="shared" si="236"/>
        <v>3.7595999999999998</v>
      </c>
      <c r="T426" s="43">
        <f t="shared" si="237"/>
        <v>3.7212999999999998</v>
      </c>
      <c r="V426" s="16" t="s">
        <v>74</v>
      </c>
      <c r="W426" s="43">
        <f t="shared" si="328"/>
        <v>1.8431</v>
      </c>
      <c r="X426" s="43">
        <f t="shared" si="238"/>
        <v>3.5958999999999999</v>
      </c>
      <c r="Y426" s="43">
        <f t="shared" si="239"/>
        <v>5.2885</v>
      </c>
      <c r="Z426" s="43">
        <f t="shared" si="240"/>
        <v>7.0862999999999996</v>
      </c>
      <c r="AA426" s="43">
        <f t="shared" si="241"/>
        <v>11.5434</v>
      </c>
      <c r="AB426" s="43">
        <f t="shared" si="242"/>
        <v>1.7777000000000001</v>
      </c>
      <c r="AC426" s="43">
        <f t="shared" si="243"/>
        <v>2.7399</v>
      </c>
      <c r="AD426" s="43">
        <f t="shared" si="244"/>
        <v>4.5983999999999998</v>
      </c>
      <c r="AE426" s="43">
        <f t="shared" si="245"/>
        <v>3.6766999999999999</v>
      </c>
      <c r="AF426" s="43">
        <f t="shared" si="246"/>
        <v>5.4546000000000001</v>
      </c>
      <c r="AG426" s="43">
        <f t="shared" si="247"/>
        <v>6.5403000000000002</v>
      </c>
      <c r="AH426" s="43">
        <f t="shared" si="248"/>
        <v>7.391</v>
      </c>
      <c r="AI426" s="43">
        <f t="shared" si="249"/>
        <v>7.2257999999999996</v>
      </c>
      <c r="AJ426" s="43">
        <f t="shared" si="250"/>
        <v>14.8108</v>
      </c>
      <c r="AK426" s="43">
        <f t="shared" si="251"/>
        <v>10.223599999999999</v>
      </c>
      <c r="AL426" s="43">
        <f t="shared" si="252"/>
        <v>17.293299999999999</v>
      </c>
      <c r="AM426" s="43">
        <f t="shared" si="253"/>
        <v>21.2318</v>
      </c>
      <c r="AN426" s="43">
        <f t="shared" si="254"/>
        <v>25.031400000000001</v>
      </c>
      <c r="AP426" s="16" t="s">
        <v>75</v>
      </c>
      <c r="AR426" s="13">
        <f t="shared" si="329"/>
        <v>2.1524315111203491</v>
      </c>
      <c r="AS426" s="13">
        <f t="shared" si="255"/>
        <v>2.2860797822374037</v>
      </c>
      <c r="AT426" s="13">
        <f t="shared" si="256"/>
        <v>2.433416339372898</v>
      </c>
      <c r="AU426" s="13">
        <f t="shared" si="257"/>
        <v>2.5919742116327957</v>
      </c>
      <c r="AV426" s="13">
        <f t="shared" si="258"/>
        <v>2.6664584691903839</v>
      </c>
      <c r="AW426" s="13">
        <f t="shared" si="259"/>
        <v>2.8432517926413543</v>
      </c>
      <c r="AX426" s="13">
        <f t="shared" si="260"/>
        <v>2.978229506460496</v>
      </c>
      <c r="AY426" s="13">
        <f t="shared" si="261"/>
        <v>3.0886227847207515</v>
      </c>
      <c r="AZ426" s="13">
        <f t="shared" si="262"/>
        <v>3.1990160629810074</v>
      </c>
      <c r="BA426" s="13">
        <f t="shared" si="263"/>
        <v>3.2815000959190792</v>
      </c>
      <c r="BB426" s="13">
        <f t="shared" si="264"/>
        <v>3.3559463812347401</v>
      </c>
      <c r="BC426" s="13">
        <f t="shared" si="265"/>
        <v>3.430392666550401</v>
      </c>
      <c r="BD426" s="13">
        <f t="shared" si="266"/>
        <v>3.5048389518660619</v>
      </c>
      <c r="BE426" s="13">
        <f t="shared" si="267"/>
        <v>3.5734920281973812</v>
      </c>
      <c r="BF426" s="13">
        <f t="shared" si="268"/>
        <v>3.6173188157099694</v>
      </c>
      <c r="BG426" s="13">
        <f t="shared" si="269"/>
        <v>3.661145603222558</v>
      </c>
      <c r="BH426" s="13">
        <f t="shared" si="270"/>
        <v>3.6893595328170625</v>
      </c>
      <c r="BI426" s="13">
        <f t="shared" si="271"/>
        <v>3.711093695569379</v>
      </c>
      <c r="BJ426" s="13">
        <f t="shared" si="272"/>
        <v>3.7328278583216958</v>
      </c>
      <c r="BK426" s="13">
        <f t="shared" si="273"/>
        <v>3.7545620210740127</v>
      </c>
      <c r="BL426" s="13">
        <f t="shared" si="274"/>
        <v>3.7518565375302662</v>
      </c>
      <c r="BM426" s="13">
        <f t="shared" si="275"/>
        <v>3.7417765291083271</v>
      </c>
      <c r="BN426" s="13">
        <f t="shared" si="276"/>
        <v>3.7316965206863881</v>
      </c>
      <c r="BO426" s="13">
        <f t="shared" si="277"/>
        <v>3.7314702531593267</v>
      </c>
      <c r="BQ426" s="16" t="s">
        <v>76</v>
      </c>
      <c r="BR426" s="13">
        <f t="shared" si="330"/>
        <v>2.4470825764491106</v>
      </c>
      <c r="BS426" s="13">
        <f t="shared" si="278"/>
        <v>2.4570825764491104</v>
      </c>
      <c r="BT426" s="13">
        <f t="shared" si="279"/>
        <v>2.5831665563669555</v>
      </c>
      <c r="BU426" s="13">
        <f t="shared" si="280"/>
        <v>2.7215197093229349</v>
      </c>
      <c r="BV426" s="13">
        <f t="shared" si="281"/>
        <v>2.8779654141557365</v>
      </c>
      <c r="BW426" s="13">
        <f t="shared" si="282"/>
        <v>3.0354566859494936</v>
      </c>
      <c r="BX426" s="13">
        <f t="shared" si="283"/>
        <v>3.1933719156747133</v>
      </c>
      <c r="BY426" s="13">
        <f t="shared" si="284"/>
        <v>3.3282362702205472</v>
      </c>
      <c r="BZ426" s="13">
        <f t="shared" si="285"/>
        <v>3.4609234434946488</v>
      </c>
      <c r="CA426" s="13">
        <f t="shared" si="286"/>
        <v>3.5936106167687512</v>
      </c>
      <c r="CB426" s="13">
        <f t="shared" si="287"/>
        <v>3.7262977900428531</v>
      </c>
      <c r="CC426" s="13">
        <f t="shared" si="288"/>
        <v>3.8018411649977017</v>
      </c>
      <c r="CD426" s="13">
        <f t="shared" si="289"/>
        <v>3.8701951413636317</v>
      </c>
      <c r="CE426" s="13">
        <f t="shared" si="290"/>
        <v>3.9313597191406426</v>
      </c>
      <c r="CF426" s="13">
        <f t="shared" si="291"/>
        <v>3.989758105596303</v>
      </c>
      <c r="CG426" s="13">
        <f t="shared" si="292"/>
        <v>4.0420325924913492</v>
      </c>
      <c r="CH426" s="13">
        <f t="shared" si="293"/>
        <v>4.0881831798257808</v>
      </c>
      <c r="CI426" s="13">
        <f t="shared" si="294"/>
        <v>4.1250872960159812</v>
      </c>
      <c r="CJ426" s="13">
        <f t="shared" si="295"/>
        <v>4.1526076294903804</v>
      </c>
      <c r="CK426" s="13">
        <f t="shared" si="296"/>
        <v>4.175709438012726</v>
      </c>
      <c r="CL426" s="13">
        <f t="shared" si="297"/>
        <v>4.194392721583017</v>
      </c>
      <c r="CM426" s="13">
        <f t="shared" si="298"/>
        <v>4.2068921225256579</v>
      </c>
      <c r="CN426" s="13">
        <f t="shared" si="299"/>
        <v>4.2130286892334476</v>
      </c>
      <c r="CO426" s="13">
        <f t="shared" si="300"/>
        <v>4.2128024217063862</v>
      </c>
      <c r="CP426" s="13">
        <f t="shared" si="301"/>
        <v>4.2081840681234493</v>
      </c>
      <c r="CQ426" s="13">
        <f t="shared" si="302"/>
        <v>4.1981840681234495</v>
      </c>
      <c r="CR426" s="13">
        <f t="shared" si="303"/>
        <v>4.1981840681234495</v>
      </c>
      <c r="CS426" s="13">
        <f t="shared" si="304"/>
        <v>4.1881840681234479</v>
      </c>
      <c r="CT426" s="13">
        <f t="shared" si="305"/>
        <v>4.1781840681234481</v>
      </c>
      <c r="CU426" s="13">
        <f t="shared" si="306"/>
        <v>4.1781840681234481</v>
      </c>
      <c r="CV426" s="13">
        <f t="shared" si="307"/>
        <v>4.1581840681234485</v>
      </c>
      <c r="CW426" s="13">
        <f t="shared" si="308"/>
        <v>4.138184068123449</v>
      </c>
      <c r="CX426" s="13">
        <f t="shared" si="309"/>
        <v>4.1281840681234492</v>
      </c>
      <c r="CY426" s="13">
        <f t="shared" si="310"/>
        <v>4.1081840681234496</v>
      </c>
      <c r="CZ426" s="13">
        <f t="shared" si="311"/>
        <v>4.098184068123448</v>
      </c>
      <c r="DA426" s="13">
        <f t="shared" si="312"/>
        <v>4.0881840681234483</v>
      </c>
      <c r="DB426" s="13">
        <f t="shared" si="313"/>
        <v>4.0781840681234485</v>
      </c>
      <c r="DC426" s="13">
        <f t="shared" si="314"/>
        <v>4.0681840681234487</v>
      </c>
      <c r="DD426" s="13">
        <f t="shared" si="315"/>
        <v>4.0581840681234489</v>
      </c>
      <c r="DE426" s="13">
        <f t="shared" si="316"/>
        <v>4.0481840681234491</v>
      </c>
      <c r="DF426" s="13">
        <f t="shared" si="317"/>
        <v>4.0181840681234497</v>
      </c>
      <c r="DG426" s="13">
        <f t="shared" si="318"/>
        <v>3.9981840681234488</v>
      </c>
      <c r="DH426" s="13">
        <f t="shared" si="319"/>
        <v>3.9781840681234493</v>
      </c>
      <c r="DI426" s="13">
        <f t="shared" si="320"/>
        <v>3.9581840681234497</v>
      </c>
      <c r="DJ426" s="13">
        <f t="shared" si="321"/>
        <v>3.9381840681234492</v>
      </c>
      <c r="DK426" s="13">
        <f t="shared" si="322"/>
        <v>3.9281840681234486</v>
      </c>
      <c r="DL426" s="13">
        <f t="shared" si="323"/>
        <v>3.908184068123449</v>
      </c>
      <c r="DM426" s="13">
        <f t="shared" si="324"/>
        <v>3.8881840681234494</v>
      </c>
      <c r="DN426" s="13">
        <f t="shared" si="325"/>
        <v>3.8781840681234496</v>
      </c>
      <c r="DO426" s="13">
        <f t="shared" si="326"/>
        <v>3.8581840681234492</v>
      </c>
    </row>
    <row r="427" spans="1:119" s="16" customFormat="1" x14ac:dyDescent="0.2">
      <c r="A427" s="12">
        <v>50221</v>
      </c>
      <c r="B427" s="16" t="s">
        <v>73</v>
      </c>
      <c r="C427" s="43">
        <f t="shared" si="327"/>
        <v>2.4373</v>
      </c>
      <c r="D427" s="43">
        <f t="shared" si="221"/>
        <v>2.6583000000000001</v>
      </c>
      <c r="E427" s="43">
        <f t="shared" si="222"/>
        <v>2.9230999999999998</v>
      </c>
      <c r="F427" s="43">
        <f t="shared" si="223"/>
        <v>3.2069999999999999</v>
      </c>
      <c r="G427" s="43">
        <f t="shared" si="224"/>
        <v>3.7984</v>
      </c>
      <c r="H427" s="43">
        <f t="shared" si="225"/>
        <v>2.1181000000000001</v>
      </c>
      <c r="I427" s="43">
        <f t="shared" si="226"/>
        <v>2.2667000000000002</v>
      </c>
      <c r="J427" s="43">
        <f t="shared" si="227"/>
        <v>2.6128</v>
      </c>
      <c r="K427" s="43">
        <f t="shared" si="228"/>
        <v>2.3365</v>
      </c>
      <c r="L427" s="43">
        <f t="shared" si="229"/>
        <v>2.5684</v>
      </c>
      <c r="M427" s="43">
        <f t="shared" si="230"/>
        <v>2.7635999999999998</v>
      </c>
      <c r="N427" s="43">
        <f t="shared" si="231"/>
        <v>2.911</v>
      </c>
      <c r="O427" s="43">
        <f t="shared" si="232"/>
        <v>2.8563000000000001</v>
      </c>
      <c r="P427" s="43">
        <f t="shared" si="233"/>
        <v>3.5651999999999999</v>
      </c>
      <c r="Q427" s="43">
        <f t="shared" si="234"/>
        <v>3.2237</v>
      </c>
      <c r="R427" s="43">
        <f t="shared" si="235"/>
        <v>3.6739999999999999</v>
      </c>
      <c r="S427" s="43">
        <f t="shared" si="236"/>
        <v>3.7595999999999998</v>
      </c>
      <c r="T427" s="43">
        <f t="shared" si="237"/>
        <v>3.7212999999999998</v>
      </c>
      <c r="V427" s="16" t="s">
        <v>74</v>
      </c>
      <c r="W427" s="43">
        <f t="shared" si="328"/>
        <v>1.8431</v>
      </c>
      <c r="X427" s="43">
        <f t="shared" si="238"/>
        <v>3.5958999999999999</v>
      </c>
      <c r="Y427" s="43">
        <f t="shared" si="239"/>
        <v>5.2885</v>
      </c>
      <c r="Z427" s="43">
        <f t="shared" si="240"/>
        <v>7.0862999999999996</v>
      </c>
      <c r="AA427" s="43">
        <f t="shared" si="241"/>
        <v>11.5434</v>
      </c>
      <c r="AB427" s="43">
        <f t="shared" si="242"/>
        <v>1.7777000000000001</v>
      </c>
      <c r="AC427" s="43">
        <f t="shared" si="243"/>
        <v>2.7399</v>
      </c>
      <c r="AD427" s="43">
        <f t="shared" si="244"/>
        <v>4.5983999999999998</v>
      </c>
      <c r="AE427" s="43">
        <f t="shared" si="245"/>
        <v>3.6766999999999999</v>
      </c>
      <c r="AF427" s="43">
        <f t="shared" si="246"/>
        <v>5.4546000000000001</v>
      </c>
      <c r="AG427" s="43">
        <f t="shared" si="247"/>
        <v>6.5403000000000002</v>
      </c>
      <c r="AH427" s="43">
        <f t="shared" si="248"/>
        <v>7.391</v>
      </c>
      <c r="AI427" s="43">
        <f t="shared" si="249"/>
        <v>7.2257999999999996</v>
      </c>
      <c r="AJ427" s="43">
        <f t="shared" si="250"/>
        <v>14.8108</v>
      </c>
      <c r="AK427" s="43">
        <f t="shared" si="251"/>
        <v>10.223599999999999</v>
      </c>
      <c r="AL427" s="43">
        <f t="shared" si="252"/>
        <v>17.293299999999999</v>
      </c>
      <c r="AM427" s="43">
        <f t="shared" si="253"/>
        <v>21.2318</v>
      </c>
      <c r="AN427" s="43">
        <f t="shared" si="254"/>
        <v>25.031400000000001</v>
      </c>
      <c r="AP427" s="16" t="s">
        <v>75</v>
      </c>
      <c r="AR427" s="13">
        <f t="shared" si="329"/>
        <v>2.1524315111203491</v>
      </c>
      <c r="AS427" s="13">
        <f t="shared" si="255"/>
        <v>2.2860797822374037</v>
      </c>
      <c r="AT427" s="13">
        <f t="shared" si="256"/>
        <v>2.433416339372898</v>
      </c>
      <c r="AU427" s="13">
        <f t="shared" si="257"/>
        <v>2.5919742116327957</v>
      </c>
      <c r="AV427" s="13">
        <f t="shared" si="258"/>
        <v>2.6664584691903839</v>
      </c>
      <c r="AW427" s="13">
        <f t="shared" si="259"/>
        <v>2.8432517926413543</v>
      </c>
      <c r="AX427" s="13">
        <f t="shared" si="260"/>
        <v>2.978229506460496</v>
      </c>
      <c r="AY427" s="13">
        <f t="shared" si="261"/>
        <v>3.0886227847207515</v>
      </c>
      <c r="AZ427" s="13">
        <f t="shared" si="262"/>
        <v>3.1990160629810074</v>
      </c>
      <c r="BA427" s="13">
        <f t="shared" si="263"/>
        <v>3.2815000959190792</v>
      </c>
      <c r="BB427" s="13">
        <f t="shared" si="264"/>
        <v>3.3559463812347401</v>
      </c>
      <c r="BC427" s="13">
        <f t="shared" si="265"/>
        <v>3.430392666550401</v>
      </c>
      <c r="BD427" s="13">
        <f t="shared" si="266"/>
        <v>3.5048389518660619</v>
      </c>
      <c r="BE427" s="13">
        <f t="shared" si="267"/>
        <v>3.5734920281973812</v>
      </c>
      <c r="BF427" s="13">
        <f t="shared" si="268"/>
        <v>3.6173188157099694</v>
      </c>
      <c r="BG427" s="13">
        <f t="shared" si="269"/>
        <v>3.661145603222558</v>
      </c>
      <c r="BH427" s="13">
        <f t="shared" si="270"/>
        <v>3.6893595328170625</v>
      </c>
      <c r="BI427" s="13">
        <f t="shared" si="271"/>
        <v>3.711093695569379</v>
      </c>
      <c r="BJ427" s="13">
        <f t="shared" si="272"/>
        <v>3.7328278583216958</v>
      </c>
      <c r="BK427" s="13">
        <f t="shared" si="273"/>
        <v>3.7545620210740127</v>
      </c>
      <c r="BL427" s="13">
        <f t="shared" si="274"/>
        <v>3.7518565375302662</v>
      </c>
      <c r="BM427" s="13">
        <f t="shared" si="275"/>
        <v>3.7417765291083271</v>
      </c>
      <c r="BN427" s="13">
        <f t="shared" si="276"/>
        <v>3.7316965206863881</v>
      </c>
      <c r="BO427" s="13">
        <f t="shared" si="277"/>
        <v>3.7314702531593267</v>
      </c>
      <c r="BQ427" s="16" t="s">
        <v>76</v>
      </c>
      <c r="BR427" s="13">
        <f t="shared" si="330"/>
        <v>2.4470825764491106</v>
      </c>
      <c r="BS427" s="13">
        <f t="shared" si="278"/>
        <v>2.4570825764491104</v>
      </c>
      <c r="BT427" s="13">
        <f t="shared" si="279"/>
        <v>2.5831665563669555</v>
      </c>
      <c r="BU427" s="13">
        <f t="shared" si="280"/>
        <v>2.7215197093229349</v>
      </c>
      <c r="BV427" s="13">
        <f t="shared" si="281"/>
        <v>2.8779654141557365</v>
      </c>
      <c r="BW427" s="13">
        <f t="shared" si="282"/>
        <v>3.0354566859494936</v>
      </c>
      <c r="BX427" s="13">
        <f t="shared" si="283"/>
        <v>3.1933719156747133</v>
      </c>
      <c r="BY427" s="13">
        <f t="shared" si="284"/>
        <v>3.3282362702205472</v>
      </c>
      <c r="BZ427" s="13">
        <f t="shared" si="285"/>
        <v>3.4609234434946488</v>
      </c>
      <c r="CA427" s="13">
        <f t="shared" si="286"/>
        <v>3.5936106167687512</v>
      </c>
      <c r="CB427" s="13">
        <f t="shared" si="287"/>
        <v>3.7262977900428531</v>
      </c>
      <c r="CC427" s="13">
        <f t="shared" si="288"/>
        <v>3.8018411649977017</v>
      </c>
      <c r="CD427" s="13">
        <f t="shared" si="289"/>
        <v>3.8701951413636317</v>
      </c>
      <c r="CE427" s="13">
        <f t="shared" si="290"/>
        <v>3.9313597191406426</v>
      </c>
      <c r="CF427" s="13">
        <f t="shared" si="291"/>
        <v>3.989758105596303</v>
      </c>
      <c r="CG427" s="13">
        <f t="shared" si="292"/>
        <v>4.0420325924913492</v>
      </c>
      <c r="CH427" s="13">
        <f t="shared" si="293"/>
        <v>4.0881831798257808</v>
      </c>
      <c r="CI427" s="13">
        <f t="shared" si="294"/>
        <v>4.1250872960159812</v>
      </c>
      <c r="CJ427" s="13">
        <f t="shared" si="295"/>
        <v>4.1526076294903804</v>
      </c>
      <c r="CK427" s="13">
        <f t="shared" si="296"/>
        <v>4.175709438012726</v>
      </c>
      <c r="CL427" s="13">
        <f t="shared" si="297"/>
        <v>4.194392721583017</v>
      </c>
      <c r="CM427" s="13">
        <f t="shared" si="298"/>
        <v>4.2068921225256579</v>
      </c>
      <c r="CN427" s="13">
        <f t="shared" si="299"/>
        <v>4.2130286892334476</v>
      </c>
      <c r="CO427" s="13">
        <f t="shared" si="300"/>
        <v>4.2128024217063862</v>
      </c>
      <c r="CP427" s="13">
        <f t="shared" si="301"/>
        <v>4.2081840681234493</v>
      </c>
      <c r="CQ427" s="13">
        <f t="shared" si="302"/>
        <v>4.1981840681234495</v>
      </c>
      <c r="CR427" s="13">
        <f t="shared" si="303"/>
        <v>4.1981840681234495</v>
      </c>
      <c r="CS427" s="13">
        <f t="shared" si="304"/>
        <v>4.1881840681234479</v>
      </c>
      <c r="CT427" s="13">
        <f t="shared" si="305"/>
        <v>4.1781840681234481</v>
      </c>
      <c r="CU427" s="13">
        <f t="shared" si="306"/>
        <v>4.1781840681234481</v>
      </c>
      <c r="CV427" s="13">
        <f t="shared" si="307"/>
        <v>4.1581840681234485</v>
      </c>
      <c r="CW427" s="13">
        <f t="shared" si="308"/>
        <v>4.138184068123449</v>
      </c>
      <c r="CX427" s="13">
        <f t="shared" si="309"/>
        <v>4.1281840681234492</v>
      </c>
      <c r="CY427" s="13">
        <f t="shared" si="310"/>
        <v>4.1081840681234496</v>
      </c>
      <c r="CZ427" s="13">
        <f t="shared" si="311"/>
        <v>4.098184068123448</v>
      </c>
      <c r="DA427" s="13">
        <f t="shared" si="312"/>
        <v>4.0881840681234483</v>
      </c>
      <c r="DB427" s="13">
        <f t="shared" si="313"/>
        <v>4.0781840681234485</v>
      </c>
      <c r="DC427" s="13">
        <f t="shared" si="314"/>
        <v>4.0681840681234487</v>
      </c>
      <c r="DD427" s="13">
        <f t="shared" si="315"/>
        <v>4.0581840681234489</v>
      </c>
      <c r="DE427" s="13">
        <f t="shared" si="316"/>
        <v>4.0481840681234491</v>
      </c>
      <c r="DF427" s="13">
        <f t="shared" si="317"/>
        <v>4.0181840681234497</v>
      </c>
      <c r="DG427" s="13">
        <f t="shared" si="318"/>
        <v>3.9981840681234488</v>
      </c>
      <c r="DH427" s="13">
        <f t="shared" si="319"/>
        <v>3.9781840681234493</v>
      </c>
      <c r="DI427" s="13">
        <f t="shared" si="320"/>
        <v>3.9581840681234497</v>
      </c>
      <c r="DJ427" s="13">
        <f t="shared" si="321"/>
        <v>3.9381840681234492</v>
      </c>
      <c r="DK427" s="13">
        <f t="shared" si="322"/>
        <v>3.9281840681234486</v>
      </c>
      <c r="DL427" s="13">
        <f t="shared" si="323"/>
        <v>3.908184068123449</v>
      </c>
      <c r="DM427" s="13">
        <f t="shared" si="324"/>
        <v>3.8881840681234494</v>
      </c>
      <c r="DN427" s="13">
        <f t="shared" si="325"/>
        <v>3.8781840681234496</v>
      </c>
      <c r="DO427" s="13">
        <f t="shared" si="326"/>
        <v>3.8581840681234492</v>
      </c>
    </row>
    <row r="428" spans="1:119" s="16" customFormat="1" x14ac:dyDescent="0.2">
      <c r="A428" s="12">
        <v>50252</v>
      </c>
      <c r="B428" s="16" t="s">
        <v>73</v>
      </c>
      <c r="C428" s="43">
        <f t="shared" si="327"/>
        <v>2.4373</v>
      </c>
      <c r="D428" s="43">
        <f t="shared" si="221"/>
        <v>2.6583000000000001</v>
      </c>
      <c r="E428" s="43">
        <f t="shared" si="222"/>
        <v>2.9230999999999998</v>
      </c>
      <c r="F428" s="43">
        <f t="shared" si="223"/>
        <v>3.2069999999999999</v>
      </c>
      <c r="G428" s="43">
        <f t="shared" si="224"/>
        <v>3.7984</v>
      </c>
      <c r="H428" s="43">
        <f t="shared" si="225"/>
        <v>2.1181000000000001</v>
      </c>
      <c r="I428" s="43">
        <f t="shared" si="226"/>
        <v>2.2667000000000002</v>
      </c>
      <c r="J428" s="43">
        <f t="shared" si="227"/>
        <v>2.6128</v>
      </c>
      <c r="K428" s="43">
        <f t="shared" si="228"/>
        <v>2.3365</v>
      </c>
      <c r="L428" s="43">
        <f t="shared" si="229"/>
        <v>2.5684</v>
      </c>
      <c r="M428" s="43">
        <f t="shared" si="230"/>
        <v>2.7635999999999998</v>
      </c>
      <c r="N428" s="43">
        <f t="shared" si="231"/>
        <v>2.911</v>
      </c>
      <c r="O428" s="43">
        <f t="shared" si="232"/>
        <v>2.8563000000000001</v>
      </c>
      <c r="P428" s="43">
        <f t="shared" si="233"/>
        <v>3.5651999999999999</v>
      </c>
      <c r="Q428" s="43">
        <f t="shared" si="234"/>
        <v>3.2237</v>
      </c>
      <c r="R428" s="43">
        <f t="shared" si="235"/>
        <v>3.6739999999999999</v>
      </c>
      <c r="S428" s="43">
        <f t="shared" si="236"/>
        <v>3.7595999999999998</v>
      </c>
      <c r="T428" s="43">
        <f t="shared" si="237"/>
        <v>3.7212999999999998</v>
      </c>
      <c r="V428" s="16" t="s">
        <v>74</v>
      </c>
      <c r="W428" s="43">
        <f t="shared" si="328"/>
        <v>1.8431</v>
      </c>
      <c r="X428" s="43">
        <f t="shared" si="238"/>
        <v>3.5958999999999999</v>
      </c>
      <c r="Y428" s="43">
        <f t="shared" si="239"/>
        <v>5.2885</v>
      </c>
      <c r="Z428" s="43">
        <f t="shared" si="240"/>
        <v>7.0862999999999996</v>
      </c>
      <c r="AA428" s="43">
        <f t="shared" si="241"/>
        <v>11.5434</v>
      </c>
      <c r="AB428" s="43">
        <f t="shared" si="242"/>
        <v>1.7777000000000001</v>
      </c>
      <c r="AC428" s="43">
        <f t="shared" si="243"/>
        <v>2.7399</v>
      </c>
      <c r="AD428" s="43">
        <f t="shared" si="244"/>
        <v>4.5983999999999998</v>
      </c>
      <c r="AE428" s="43">
        <f t="shared" si="245"/>
        <v>3.6766999999999999</v>
      </c>
      <c r="AF428" s="43">
        <f t="shared" si="246"/>
        <v>5.4546000000000001</v>
      </c>
      <c r="AG428" s="43">
        <f t="shared" si="247"/>
        <v>6.5403000000000002</v>
      </c>
      <c r="AH428" s="43">
        <f t="shared" si="248"/>
        <v>7.391</v>
      </c>
      <c r="AI428" s="43">
        <f t="shared" si="249"/>
        <v>7.2257999999999996</v>
      </c>
      <c r="AJ428" s="43">
        <f t="shared" si="250"/>
        <v>14.8108</v>
      </c>
      <c r="AK428" s="43">
        <f t="shared" si="251"/>
        <v>10.223599999999999</v>
      </c>
      <c r="AL428" s="43">
        <f t="shared" si="252"/>
        <v>17.293299999999999</v>
      </c>
      <c r="AM428" s="43">
        <f t="shared" si="253"/>
        <v>21.2318</v>
      </c>
      <c r="AN428" s="43">
        <f t="shared" si="254"/>
        <v>25.031400000000001</v>
      </c>
      <c r="AP428" s="16" t="s">
        <v>75</v>
      </c>
      <c r="AR428" s="13">
        <f t="shared" si="329"/>
        <v>2.1524315111203491</v>
      </c>
      <c r="AS428" s="13">
        <f t="shared" si="255"/>
        <v>2.2860797822374037</v>
      </c>
      <c r="AT428" s="13">
        <f t="shared" si="256"/>
        <v>2.433416339372898</v>
      </c>
      <c r="AU428" s="13">
        <f t="shared" si="257"/>
        <v>2.5919742116327957</v>
      </c>
      <c r="AV428" s="13">
        <f t="shared" si="258"/>
        <v>2.6664584691903839</v>
      </c>
      <c r="AW428" s="13">
        <f t="shared" si="259"/>
        <v>2.8432517926413543</v>
      </c>
      <c r="AX428" s="13">
        <f t="shared" si="260"/>
        <v>2.978229506460496</v>
      </c>
      <c r="AY428" s="13">
        <f t="shared" si="261"/>
        <v>3.0886227847207515</v>
      </c>
      <c r="AZ428" s="13">
        <f t="shared" si="262"/>
        <v>3.1990160629810074</v>
      </c>
      <c r="BA428" s="13">
        <f t="shared" si="263"/>
        <v>3.2815000959190792</v>
      </c>
      <c r="BB428" s="13">
        <f t="shared" si="264"/>
        <v>3.3559463812347401</v>
      </c>
      <c r="BC428" s="13">
        <f t="shared" si="265"/>
        <v>3.430392666550401</v>
      </c>
      <c r="BD428" s="13">
        <f t="shared" si="266"/>
        <v>3.5048389518660619</v>
      </c>
      <c r="BE428" s="13">
        <f t="shared" si="267"/>
        <v>3.5734920281973812</v>
      </c>
      <c r="BF428" s="13">
        <f t="shared" si="268"/>
        <v>3.6173188157099694</v>
      </c>
      <c r="BG428" s="13">
        <f t="shared" si="269"/>
        <v>3.661145603222558</v>
      </c>
      <c r="BH428" s="13">
        <f t="shared" si="270"/>
        <v>3.6893595328170625</v>
      </c>
      <c r="BI428" s="13">
        <f t="shared" si="271"/>
        <v>3.711093695569379</v>
      </c>
      <c r="BJ428" s="13">
        <f t="shared" si="272"/>
        <v>3.7328278583216958</v>
      </c>
      <c r="BK428" s="13">
        <f t="shared" si="273"/>
        <v>3.7545620210740127</v>
      </c>
      <c r="BL428" s="13">
        <f t="shared" si="274"/>
        <v>3.7518565375302662</v>
      </c>
      <c r="BM428" s="13">
        <f t="shared" si="275"/>
        <v>3.7417765291083271</v>
      </c>
      <c r="BN428" s="13">
        <f t="shared" si="276"/>
        <v>3.7316965206863881</v>
      </c>
      <c r="BO428" s="13">
        <f t="shared" si="277"/>
        <v>3.7314702531593267</v>
      </c>
      <c r="BQ428" s="16" t="s">
        <v>76</v>
      </c>
      <c r="BR428" s="13">
        <f t="shared" si="330"/>
        <v>2.4470825764491106</v>
      </c>
      <c r="BS428" s="13">
        <f t="shared" si="278"/>
        <v>2.4570825764491104</v>
      </c>
      <c r="BT428" s="13">
        <f t="shared" si="279"/>
        <v>2.5831665563669555</v>
      </c>
      <c r="BU428" s="13">
        <f t="shared" si="280"/>
        <v>2.7215197093229349</v>
      </c>
      <c r="BV428" s="13">
        <f t="shared" si="281"/>
        <v>2.8779654141557365</v>
      </c>
      <c r="BW428" s="13">
        <f t="shared" si="282"/>
        <v>3.0354566859494936</v>
      </c>
      <c r="BX428" s="13">
        <f t="shared" si="283"/>
        <v>3.1933719156747133</v>
      </c>
      <c r="BY428" s="13">
        <f t="shared" si="284"/>
        <v>3.3282362702205472</v>
      </c>
      <c r="BZ428" s="13">
        <f t="shared" si="285"/>
        <v>3.4609234434946488</v>
      </c>
      <c r="CA428" s="13">
        <f t="shared" si="286"/>
        <v>3.5936106167687512</v>
      </c>
      <c r="CB428" s="13">
        <f t="shared" si="287"/>
        <v>3.7262977900428531</v>
      </c>
      <c r="CC428" s="13">
        <f t="shared" si="288"/>
        <v>3.8018411649977017</v>
      </c>
      <c r="CD428" s="13">
        <f t="shared" si="289"/>
        <v>3.8701951413636317</v>
      </c>
      <c r="CE428" s="13">
        <f t="shared" si="290"/>
        <v>3.9313597191406426</v>
      </c>
      <c r="CF428" s="13">
        <f t="shared" si="291"/>
        <v>3.989758105596303</v>
      </c>
      <c r="CG428" s="13">
        <f t="shared" si="292"/>
        <v>4.0420325924913492</v>
      </c>
      <c r="CH428" s="13">
        <f t="shared" si="293"/>
        <v>4.0881831798257808</v>
      </c>
      <c r="CI428" s="13">
        <f t="shared" si="294"/>
        <v>4.1250872960159812</v>
      </c>
      <c r="CJ428" s="13">
        <f t="shared" si="295"/>
        <v>4.1526076294903804</v>
      </c>
      <c r="CK428" s="13">
        <f t="shared" si="296"/>
        <v>4.175709438012726</v>
      </c>
      <c r="CL428" s="13">
        <f t="shared" si="297"/>
        <v>4.194392721583017</v>
      </c>
      <c r="CM428" s="13">
        <f t="shared" si="298"/>
        <v>4.2068921225256579</v>
      </c>
      <c r="CN428" s="13">
        <f t="shared" si="299"/>
        <v>4.2130286892334476</v>
      </c>
      <c r="CO428" s="13">
        <f t="shared" si="300"/>
        <v>4.2128024217063862</v>
      </c>
      <c r="CP428" s="13">
        <f t="shared" si="301"/>
        <v>4.2081840681234493</v>
      </c>
      <c r="CQ428" s="13">
        <f t="shared" si="302"/>
        <v>4.1981840681234495</v>
      </c>
      <c r="CR428" s="13">
        <f t="shared" si="303"/>
        <v>4.1981840681234495</v>
      </c>
      <c r="CS428" s="13">
        <f t="shared" si="304"/>
        <v>4.1881840681234479</v>
      </c>
      <c r="CT428" s="13">
        <f t="shared" si="305"/>
        <v>4.1781840681234481</v>
      </c>
      <c r="CU428" s="13">
        <f t="shared" si="306"/>
        <v>4.1781840681234481</v>
      </c>
      <c r="CV428" s="13">
        <f t="shared" si="307"/>
        <v>4.1581840681234485</v>
      </c>
      <c r="CW428" s="13">
        <f t="shared" si="308"/>
        <v>4.138184068123449</v>
      </c>
      <c r="CX428" s="13">
        <f t="shared" si="309"/>
        <v>4.1281840681234492</v>
      </c>
      <c r="CY428" s="13">
        <f t="shared" si="310"/>
        <v>4.1081840681234496</v>
      </c>
      <c r="CZ428" s="13">
        <f t="shared" si="311"/>
        <v>4.098184068123448</v>
      </c>
      <c r="DA428" s="13">
        <f t="shared" si="312"/>
        <v>4.0881840681234483</v>
      </c>
      <c r="DB428" s="13">
        <f t="shared" si="313"/>
        <v>4.0781840681234485</v>
      </c>
      <c r="DC428" s="13">
        <f t="shared" si="314"/>
        <v>4.0681840681234487</v>
      </c>
      <c r="DD428" s="13">
        <f t="shared" si="315"/>
        <v>4.0581840681234489</v>
      </c>
      <c r="DE428" s="13">
        <f t="shared" si="316"/>
        <v>4.0481840681234491</v>
      </c>
      <c r="DF428" s="13">
        <f t="shared" si="317"/>
        <v>4.0181840681234497</v>
      </c>
      <c r="DG428" s="13">
        <f t="shared" si="318"/>
        <v>3.9981840681234488</v>
      </c>
      <c r="DH428" s="13">
        <f t="shared" si="319"/>
        <v>3.9781840681234493</v>
      </c>
      <c r="DI428" s="13">
        <f t="shared" si="320"/>
        <v>3.9581840681234497</v>
      </c>
      <c r="DJ428" s="13">
        <f t="shared" si="321"/>
        <v>3.9381840681234492</v>
      </c>
      <c r="DK428" s="13">
        <f t="shared" si="322"/>
        <v>3.9281840681234486</v>
      </c>
      <c r="DL428" s="13">
        <f t="shared" si="323"/>
        <v>3.908184068123449</v>
      </c>
      <c r="DM428" s="13">
        <f t="shared" si="324"/>
        <v>3.8881840681234494</v>
      </c>
      <c r="DN428" s="13">
        <f t="shared" si="325"/>
        <v>3.8781840681234496</v>
      </c>
      <c r="DO428" s="13">
        <f t="shared" si="326"/>
        <v>3.8581840681234492</v>
      </c>
    </row>
    <row r="429" spans="1:119" s="16" customFormat="1" x14ac:dyDescent="0.2">
      <c r="A429" s="12">
        <v>50283</v>
      </c>
      <c r="B429" s="16" t="s">
        <v>73</v>
      </c>
      <c r="C429" s="43">
        <f t="shared" si="327"/>
        <v>2.4373</v>
      </c>
      <c r="D429" s="43">
        <f t="shared" si="221"/>
        <v>2.6583000000000001</v>
      </c>
      <c r="E429" s="43">
        <f t="shared" si="222"/>
        <v>2.9230999999999998</v>
      </c>
      <c r="F429" s="43">
        <f t="shared" si="223"/>
        <v>3.2069999999999999</v>
      </c>
      <c r="G429" s="43">
        <f t="shared" si="224"/>
        <v>3.7984</v>
      </c>
      <c r="H429" s="43">
        <f t="shared" si="225"/>
        <v>2.1181000000000001</v>
      </c>
      <c r="I429" s="43">
        <f t="shared" si="226"/>
        <v>2.2667000000000002</v>
      </c>
      <c r="J429" s="43">
        <f t="shared" si="227"/>
        <v>2.6128</v>
      </c>
      <c r="K429" s="43">
        <f t="shared" si="228"/>
        <v>2.3365</v>
      </c>
      <c r="L429" s="43">
        <f t="shared" si="229"/>
        <v>2.5684</v>
      </c>
      <c r="M429" s="43">
        <f t="shared" si="230"/>
        <v>2.7635999999999998</v>
      </c>
      <c r="N429" s="43">
        <f t="shared" si="231"/>
        <v>2.911</v>
      </c>
      <c r="O429" s="43">
        <f t="shared" si="232"/>
        <v>2.8563000000000001</v>
      </c>
      <c r="P429" s="43">
        <f t="shared" si="233"/>
        <v>3.5651999999999999</v>
      </c>
      <c r="Q429" s="43">
        <f t="shared" si="234"/>
        <v>3.2237</v>
      </c>
      <c r="R429" s="43">
        <f t="shared" si="235"/>
        <v>3.6739999999999999</v>
      </c>
      <c r="S429" s="43">
        <f t="shared" si="236"/>
        <v>3.7595999999999998</v>
      </c>
      <c r="T429" s="43">
        <f t="shared" si="237"/>
        <v>3.7212999999999998</v>
      </c>
      <c r="V429" s="16" t="s">
        <v>74</v>
      </c>
      <c r="W429" s="43">
        <f t="shared" si="328"/>
        <v>1.8431</v>
      </c>
      <c r="X429" s="43">
        <f t="shared" si="238"/>
        <v>3.5958999999999999</v>
      </c>
      <c r="Y429" s="43">
        <f t="shared" si="239"/>
        <v>5.2885</v>
      </c>
      <c r="Z429" s="43">
        <f t="shared" si="240"/>
        <v>7.0862999999999996</v>
      </c>
      <c r="AA429" s="43">
        <f t="shared" si="241"/>
        <v>11.5434</v>
      </c>
      <c r="AB429" s="43">
        <f t="shared" si="242"/>
        <v>1.7777000000000001</v>
      </c>
      <c r="AC429" s="43">
        <f t="shared" si="243"/>
        <v>2.7399</v>
      </c>
      <c r="AD429" s="43">
        <f t="shared" si="244"/>
        <v>4.5983999999999998</v>
      </c>
      <c r="AE429" s="43">
        <f t="shared" si="245"/>
        <v>3.6766999999999999</v>
      </c>
      <c r="AF429" s="43">
        <f t="shared" si="246"/>
        <v>5.4546000000000001</v>
      </c>
      <c r="AG429" s="43">
        <f t="shared" si="247"/>
        <v>6.5403000000000002</v>
      </c>
      <c r="AH429" s="43">
        <f t="shared" si="248"/>
        <v>7.391</v>
      </c>
      <c r="AI429" s="43">
        <f t="shared" si="249"/>
        <v>7.2257999999999996</v>
      </c>
      <c r="AJ429" s="43">
        <f t="shared" si="250"/>
        <v>14.8108</v>
      </c>
      <c r="AK429" s="43">
        <f t="shared" si="251"/>
        <v>10.223599999999999</v>
      </c>
      <c r="AL429" s="43">
        <f t="shared" si="252"/>
        <v>17.293299999999999</v>
      </c>
      <c r="AM429" s="43">
        <f t="shared" si="253"/>
        <v>21.2318</v>
      </c>
      <c r="AN429" s="43">
        <f t="shared" si="254"/>
        <v>25.031400000000001</v>
      </c>
      <c r="AP429" s="16" t="s">
        <v>75</v>
      </c>
      <c r="AR429" s="13">
        <f t="shared" si="329"/>
        <v>2.1524315111203491</v>
      </c>
      <c r="AS429" s="13">
        <f t="shared" si="255"/>
        <v>2.2860797822374037</v>
      </c>
      <c r="AT429" s="13">
        <f t="shared" si="256"/>
        <v>2.433416339372898</v>
      </c>
      <c r="AU429" s="13">
        <f t="shared" si="257"/>
        <v>2.5919742116327957</v>
      </c>
      <c r="AV429" s="13">
        <f t="shared" si="258"/>
        <v>2.6664584691903839</v>
      </c>
      <c r="AW429" s="13">
        <f t="shared" si="259"/>
        <v>2.8432517926413543</v>
      </c>
      <c r="AX429" s="13">
        <f t="shared" si="260"/>
        <v>2.978229506460496</v>
      </c>
      <c r="AY429" s="13">
        <f t="shared" si="261"/>
        <v>3.0886227847207515</v>
      </c>
      <c r="AZ429" s="13">
        <f t="shared" si="262"/>
        <v>3.1990160629810074</v>
      </c>
      <c r="BA429" s="13">
        <f t="shared" si="263"/>
        <v>3.2815000959190792</v>
      </c>
      <c r="BB429" s="13">
        <f t="shared" si="264"/>
        <v>3.3559463812347401</v>
      </c>
      <c r="BC429" s="13">
        <f t="shared" si="265"/>
        <v>3.430392666550401</v>
      </c>
      <c r="BD429" s="13">
        <f t="shared" si="266"/>
        <v>3.5048389518660619</v>
      </c>
      <c r="BE429" s="13">
        <f t="shared" si="267"/>
        <v>3.5734920281973812</v>
      </c>
      <c r="BF429" s="13">
        <f t="shared" si="268"/>
        <v>3.6173188157099694</v>
      </c>
      <c r="BG429" s="13">
        <f t="shared" si="269"/>
        <v>3.661145603222558</v>
      </c>
      <c r="BH429" s="13">
        <f t="shared" si="270"/>
        <v>3.6893595328170625</v>
      </c>
      <c r="BI429" s="13">
        <f t="shared" si="271"/>
        <v>3.711093695569379</v>
      </c>
      <c r="BJ429" s="13">
        <f t="shared" si="272"/>
        <v>3.7328278583216958</v>
      </c>
      <c r="BK429" s="13">
        <f t="shared" si="273"/>
        <v>3.7545620210740127</v>
      </c>
      <c r="BL429" s="13">
        <f t="shared" si="274"/>
        <v>3.7518565375302662</v>
      </c>
      <c r="BM429" s="13">
        <f t="shared" si="275"/>
        <v>3.7417765291083271</v>
      </c>
      <c r="BN429" s="13">
        <f t="shared" si="276"/>
        <v>3.7316965206863881</v>
      </c>
      <c r="BO429" s="13">
        <f t="shared" si="277"/>
        <v>3.7314702531593267</v>
      </c>
      <c r="BQ429" s="16" t="s">
        <v>76</v>
      </c>
      <c r="BR429" s="13">
        <f t="shared" si="330"/>
        <v>2.4470825764491106</v>
      </c>
      <c r="BS429" s="13">
        <f t="shared" si="278"/>
        <v>2.4570825764491104</v>
      </c>
      <c r="BT429" s="13">
        <f t="shared" si="279"/>
        <v>2.5831665563669555</v>
      </c>
      <c r="BU429" s="13">
        <f t="shared" si="280"/>
        <v>2.7215197093229349</v>
      </c>
      <c r="BV429" s="13">
        <f t="shared" si="281"/>
        <v>2.8779654141557365</v>
      </c>
      <c r="BW429" s="13">
        <f t="shared" si="282"/>
        <v>3.0354566859494936</v>
      </c>
      <c r="BX429" s="13">
        <f t="shared" si="283"/>
        <v>3.1933719156747133</v>
      </c>
      <c r="BY429" s="13">
        <f t="shared" si="284"/>
        <v>3.3282362702205472</v>
      </c>
      <c r="BZ429" s="13">
        <f t="shared" si="285"/>
        <v>3.4609234434946488</v>
      </c>
      <c r="CA429" s="13">
        <f t="shared" si="286"/>
        <v>3.5936106167687512</v>
      </c>
      <c r="CB429" s="13">
        <f t="shared" si="287"/>
        <v>3.7262977900428531</v>
      </c>
      <c r="CC429" s="13">
        <f t="shared" si="288"/>
        <v>3.8018411649977017</v>
      </c>
      <c r="CD429" s="13">
        <f t="shared" si="289"/>
        <v>3.8701951413636317</v>
      </c>
      <c r="CE429" s="13">
        <f t="shared" si="290"/>
        <v>3.9313597191406426</v>
      </c>
      <c r="CF429" s="13">
        <f t="shared" si="291"/>
        <v>3.989758105596303</v>
      </c>
      <c r="CG429" s="13">
        <f t="shared" si="292"/>
        <v>4.0420325924913492</v>
      </c>
      <c r="CH429" s="13">
        <f t="shared" si="293"/>
        <v>4.0881831798257808</v>
      </c>
      <c r="CI429" s="13">
        <f t="shared" si="294"/>
        <v>4.1250872960159812</v>
      </c>
      <c r="CJ429" s="13">
        <f t="shared" si="295"/>
        <v>4.1526076294903804</v>
      </c>
      <c r="CK429" s="13">
        <f t="shared" si="296"/>
        <v>4.175709438012726</v>
      </c>
      <c r="CL429" s="13">
        <f t="shared" si="297"/>
        <v>4.194392721583017</v>
      </c>
      <c r="CM429" s="13">
        <f t="shared" si="298"/>
        <v>4.2068921225256579</v>
      </c>
      <c r="CN429" s="13">
        <f t="shared" si="299"/>
        <v>4.2130286892334476</v>
      </c>
      <c r="CO429" s="13">
        <f t="shared" si="300"/>
        <v>4.2128024217063862</v>
      </c>
      <c r="CP429" s="13">
        <f t="shared" si="301"/>
        <v>4.2081840681234493</v>
      </c>
      <c r="CQ429" s="13">
        <f t="shared" si="302"/>
        <v>4.1981840681234495</v>
      </c>
      <c r="CR429" s="13">
        <f t="shared" si="303"/>
        <v>4.1981840681234495</v>
      </c>
      <c r="CS429" s="13">
        <f t="shared" si="304"/>
        <v>4.1881840681234479</v>
      </c>
      <c r="CT429" s="13">
        <f t="shared" si="305"/>
        <v>4.1781840681234481</v>
      </c>
      <c r="CU429" s="13">
        <f t="shared" si="306"/>
        <v>4.1781840681234481</v>
      </c>
      <c r="CV429" s="13">
        <f t="shared" si="307"/>
        <v>4.1581840681234485</v>
      </c>
      <c r="CW429" s="13">
        <f t="shared" si="308"/>
        <v>4.138184068123449</v>
      </c>
      <c r="CX429" s="13">
        <f t="shared" si="309"/>
        <v>4.1281840681234492</v>
      </c>
      <c r="CY429" s="13">
        <f t="shared" si="310"/>
        <v>4.1081840681234496</v>
      </c>
      <c r="CZ429" s="13">
        <f t="shared" si="311"/>
        <v>4.098184068123448</v>
      </c>
      <c r="DA429" s="13">
        <f t="shared" si="312"/>
        <v>4.0881840681234483</v>
      </c>
      <c r="DB429" s="13">
        <f t="shared" si="313"/>
        <v>4.0781840681234485</v>
      </c>
      <c r="DC429" s="13">
        <f t="shared" si="314"/>
        <v>4.0681840681234487</v>
      </c>
      <c r="DD429" s="13">
        <f t="shared" si="315"/>
        <v>4.0581840681234489</v>
      </c>
      <c r="DE429" s="13">
        <f t="shared" si="316"/>
        <v>4.0481840681234491</v>
      </c>
      <c r="DF429" s="13">
        <f t="shared" si="317"/>
        <v>4.0181840681234497</v>
      </c>
      <c r="DG429" s="13">
        <f t="shared" si="318"/>
        <v>3.9981840681234488</v>
      </c>
      <c r="DH429" s="13">
        <f t="shared" si="319"/>
        <v>3.9781840681234493</v>
      </c>
      <c r="DI429" s="13">
        <f t="shared" si="320"/>
        <v>3.9581840681234497</v>
      </c>
      <c r="DJ429" s="13">
        <f t="shared" si="321"/>
        <v>3.9381840681234492</v>
      </c>
      <c r="DK429" s="13">
        <f t="shared" si="322"/>
        <v>3.9281840681234486</v>
      </c>
      <c r="DL429" s="13">
        <f t="shared" si="323"/>
        <v>3.908184068123449</v>
      </c>
      <c r="DM429" s="13">
        <f t="shared" si="324"/>
        <v>3.8881840681234494</v>
      </c>
      <c r="DN429" s="13">
        <f t="shared" si="325"/>
        <v>3.8781840681234496</v>
      </c>
      <c r="DO429" s="13">
        <f t="shared" si="326"/>
        <v>3.8581840681234492</v>
      </c>
    </row>
    <row r="430" spans="1:119" s="16" customFormat="1" x14ac:dyDescent="0.2">
      <c r="A430" s="12">
        <v>50313</v>
      </c>
      <c r="B430" s="16" t="s">
        <v>73</v>
      </c>
      <c r="C430" s="43">
        <f t="shared" si="327"/>
        <v>2.4373</v>
      </c>
      <c r="D430" s="43">
        <f t="shared" si="221"/>
        <v>2.6583000000000001</v>
      </c>
      <c r="E430" s="43">
        <f t="shared" si="222"/>
        <v>2.9230999999999998</v>
      </c>
      <c r="F430" s="43">
        <f t="shared" si="223"/>
        <v>3.2069999999999999</v>
      </c>
      <c r="G430" s="43">
        <f t="shared" si="224"/>
        <v>3.7984</v>
      </c>
      <c r="H430" s="43">
        <f t="shared" si="225"/>
        <v>2.1181000000000001</v>
      </c>
      <c r="I430" s="43">
        <f t="shared" si="226"/>
        <v>2.2667000000000002</v>
      </c>
      <c r="J430" s="43">
        <f t="shared" si="227"/>
        <v>2.6128</v>
      </c>
      <c r="K430" s="43">
        <f t="shared" si="228"/>
        <v>2.3365</v>
      </c>
      <c r="L430" s="43">
        <f t="shared" si="229"/>
        <v>2.5684</v>
      </c>
      <c r="M430" s="43">
        <f t="shared" si="230"/>
        <v>2.7635999999999998</v>
      </c>
      <c r="N430" s="43">
        <f t="shared" si="231"/>
        <v>2.911</v>
      </c>
      <c r="O430" s="43">
        <f t="shared" si="232"/>
        <v>2.8563000000000001</v>
      </c>
      <c r="P430" s="43">
        <f t="shared" si="233"/>
        <v>3.5651999999999999</v>
      </c>
      <c r="Q430" s="43">
        <f t="shared" si="234"/>
        <v>3.2237</v>
      </c>
      <c r="R430" s="43">
        <f t="shared" si="235"/>
        <v>3.6739999999999999</v>
      </c>
      <c r="S430" s="43">
        <f t="shared" si="236"/>
        <v>3.7595999999999998</v>
      </c>
      <c r="T430" s="43">
        <f t="shared" si="237"/>
        <v>3.7212999999999998</v>
      </c>
      <c r="V430" s="16" t="s">
        <v>74</v>
      </c>
      <c r="W430" s="43">
        <f t="shared" si="328"/>
        <v>1.8431</v>
      </c>
      <c r="X430" s="43">
        <f t="shared" si="238"/>
        <v>3.5958999999999999</v>
      </c>
      <c r="Y430" s="43">
        <f t="shared" si="239"/>
        <v>5.2885</v>
      </c>
      <c r="Z430" s="43">
        <f t="shared" si="240"/>
        <v>7.0862999999999996</v>
      </c>
      <c r="AA430" s="43">
        <f t="shared" si="241"/>
        <v>11.5434</v>
      </c>
      <c r="AB430" s="43">
        <f t="shared" si="242"/>
        <v>1.7777000000000001</v>
      </c>
      <c r="AC430" s="43">
        <f t="shared" si="243"/>
        <v>2.7399</v>
      </c>
      <c r="AD430" s="43">
        <f t="shared" si="244"/>
        <v>4.5983999999999998</v>
      </c>
      <c r="AE430" s="43">
        <f t="shared" si="245"/>
        <v>3.6766999999999999</v>
      </c>
      <c r="AF430" s="43">
        <f t="shared" si="246"/>
        <v>5.4546000000000001</v>
      </c>
      <c r="AG430" s="43">
        <f t="shared" si="247"/>
        <v>6.5403000000000002</v>
      </c>
      <c r="AH430" s="43">
        <f t="shared" si="248"/>
        <v>7.391</v>
      </c>
      <c r="AI430" s="43">
        <f t="shared" si="249"/>
        <v>7.2257999999999996</v>
      </c>
      <c r="AJ430" s="43">
        <f t="shared" si="250"/>
        <v>14.8108</v>
      </c>
      <c r="AK430" s="43">
        <f t="shared" si="251"/>
        <v>10.223599999999999</v>
      </c>
      <c r="AL430" s="43">
        <f t="shared" si="252"/>
        <v>17.293299999999999</v>
      </c>
      <c r="AM430" s="43">
        <f t="shared" si="253"/>
        <v>21.2318</v>
      </c>
      <c r="AN430" s="43">
        <f t="shared" si="254"/>
        <v>25.031400000000001</v>
      </c>
      <c r="AP430" s="16" t="s">
        <v>75</v>
      </c>
      <c r="AR430" s="13">
        <f t="shared" si="329"/>
        <v>2.1524315111203491</v>
      </c>
      <c r="AS430" s="13">
        <f t="shared" si="255"/>
        <v>2.2860797822374037</v>
      </c>
      <c r="AT430" s="13">
        <f t="shared" si="256"/>
        <v>2.433416339372898</v>
      </c>
      <c r="AU430" s="13">
        <f t="shared" si="257"/>
        <v>2.5919742116327957</v>
      </c>
      <c r="AV430" s="13">
        <f t="shared" si="258"/>
        <v>2.6664584691903839</v>
      </c>
      <c r="AW430" s="13">
        <f t="shared" si="259"/>
        <v>2.8432517926413543</v>
      </c>
      <c r="AX430" s="13">
        <f t="shared" si="260"/>
        <v>2.978229506460496</v>
      </c>
      <c r="AY430" s="13">
        <f t="shared" si="261"/>
        <v>3.0886227847207515</v>
      </c>
      <c r="AZ430" s="13">
        <f t="shared" si="262"/>
        <v>3.1990160629810074</v>
      </c>
      <c r="BA430" s="13">
        <f t="shared" si="263"/>
        <v>3.2815000959190792</v>
      </c>
      <c r="BB430" s="13">
        <f t="shared" si="264"/>
        <v>3.3559463812347401</v>
      </c>
      <c r="BC430" s="13">
        <f t="shared" si="265"/>
        <v>3.430392666550401</v>
      </c>
      <c r="BD430" s="13">
        <f t="shared" si="266"/>
        <v>3.5048389518660619</v>
      </c>
      <c r="BE430" s="13">
        <f t="shared" si="267"/>
        <v>3.5734920281973812</v>
      </c>
      <c r="BF430" s="13">
        <f t="shared" si="268"/>
        <v>3.6173188157099694</v>
      </c>
      <c r="BG430" s="13">
        <f t="shared" si="269"/>
        <v>3.661145603222558</v>
      </c>
      <c r="BH430" s="13">
        <f t="shared" si="270"/>
        <v>3.6893595328170625</v>
      </c>
      <c r="BI430" s="13">
        <f t="shared" si="271"/>
        <v>3.711093695569379</v>
      </c>
      <c r="BJ430" s="13">
        <f t="shared" si="272"/>
        <v>3.7328278583216958</v>
      </c>
      <c r="BK430" s="13">
        <f t="shared" si="273"/>
        <v>3.7545620210740127</v>
      </c>
      <c r="BL430" s="13">
        <f t="shared" si="274"/>
        <v>3.7518565375302662</v>
      </c>
      <c r="BM430" s="13">
        <f t="shared" si="275"/>
        <v>3.7417765291083271</v>
      </c>
      <c r="BN430" s="13">
        <f t="shared" si="276"/>
        <v>3.7316965206863881</v>
      </c>
      <c r="BO430" s="13">
        <f t="shared" si="277"/>
        <v>3.7314702531593267</v>
      </c>
      <c r="BQ430" s="16" t="s">
        <v>76</v>
      </c>
      <c r="BR430" s="13">
        <f t="shared" si="330"/>
        <v>2.4470825764491106</v>
      </c>
      <c r="BS430" s="13">
        <f t="shared" si="278"/>
        <v>2.4570825764491104</v>
      </c>
      <c r="BT430" s="13">
        <f t="shared" si="279"/>
        <v>2.5831665563669555</v>
      </c>
      <c r="BU430" s="13">
        <f t="shared" si="280"/>
        <v>2.7215197093229349</v>
      </c>
      <c r="BV430" s="13">
        <f t="shared" si="281"/>
        <v>2.8779654141557365</v>
      </c>
      <c r="BW430" s="13">
        <f t="shared" si="282"/>
        <v>3.0354566859494936</v>
      </c>
      <c r="BX430" s="13">
        <f t="shared" si="283"/>
        <v>3.1933719156747133</v>
      </c>
      <c r="BY430" s="13">
        <f t="shared" si="284"/>
        <v>3.3282362702205472</v>
      </c>
      <c r="BZ430" s="13">
        <f t="shared" si="285"/>
        <v>3.4609234434946488</v>
      </c>
      <c r="CA430" s="13">
        <f t="shared" si="286"/>
        <v>3.5936106167687512</v>
      </c>
      <c r="CB430" s="13">
        <f t="shared" si="287"/>
        <v>3.7262977900428531</v>
      </c>
      <c r="CC430" s="13">
        <f t="shared" si="288"/>
        <v>3.8018411649977017</v>
      </c>
      <c r="CD430" s="13">
        <f t="shared" si="289"/>
        <v>3.8701951413636317</v>
      </c>
      <c r="CE430" s="13">
        <f t="shared" si="290"/>
        <v>3.9313597191406426</v>
      </c>
      <c r="CF430" s="13">
        <f t="shared" si="291"/>
        <v>3.989758105596303</v>
      </c>
      <c r="CG430" s="13">
        <f t="shared" si="292"/>
        <v>4.0420325924913492</v>
      </c>
      <c r="CH430" s="13">
        <f t="shared" si="293"/>
        <v>4.0881831798257808</v>
      </c>
      <c r="CI430" s="13">
        <f t="shared" si="294"/>
        <v>4.1250872960159812</v>
      </c>
      <c r="CJ430" s="13">
        <f t="shared" si="295"/>
        <v>4.1526076294903804</v>
      </c>
      <c r="CK430" s="13">
        <f t="shared" si="296"/>
        <v>4.175709438012726</v>
      </c>
      <c r="CL430" s="13">
        <f t="shared" si="297"/>
        <v>4.194392721583017</v>
      </c>
      <c r="CM430" s="13">
        <f t="shared" si="298"/>
        <v>4.2068921225256579</v>
      </c>
      <c r="CN430" s="13">
        <f t="shared" si="299"/>
        <v>4.2130286892334476</v>
      </c>
      <c r="CO430" s="13">
        <f t="shared" si="300"/>
        <v>4.2128024217063862</v>
      </c>
      <c r="CP430" s="13">
        <f t="shared" si="301"/>
        <v>4.2081840681234493</v>
      </c>
      <c r="CQ430" s="13">
        <f t="shared" si="302"/>
        <v>4.1981840681234495</v>
      </c>
      <c r="CR430" s="13">
        <f t="shared" si="303"/>
        <v>4.1981840681234495</v>
      </c>
      <c r="CS430" s="13">
        <f t="shared" si="304"/>
        <v>4.1881840681234479</v>
      </c>
      <c r="CT430" s="13">
        <f t="shared" si="305"/>
        <v>4.1781840681234481</v>
      </c>
      <c r="CU430" s="13">
        <f t="shared" si="306"/>
        <v>4.1781840681234481</v>
      </c>
      <c r="CV430" s="13">
        <f t="shared" si="307"/>
        <v>4.1581840681234485</v>
      </c>
      <c r="CW430" s="13">
        <f t="shared" si="308"/>
        <v>4.138184068123449</v>
      </c>
      <c r="CX430" s="13">
        <f t="shared" si="309"/>
        <v>4.1281840681234492</v>
      </c>
      <c r="CY430" s="13">
        <f t="shared" si="310"/>
        <v>4.1081840681234496</v>
      </c>
      <c r="CZ430" s="13">
        <f t="shared" si="311"/>
        <v>4.098184068123448</v>
      </c>
      <c r="DA430" s="13">
        <f t="shared" si="312"/>
        <v>4.0881840681234483</v>
      </c>
      <c r="DB430" s="13">
        <f t="shared" si="313"/>
        <v>4.0781840681234485</v>
      </c>
      <c r="DC430" s="13">
        <f t="shared" si="314"/>
        <v>4.0681840681234487</v>
      </c>
      <c r="DD430" s="13">
        <f t="shared" si="315"/>
        <v>4.0581840681234489</v>
      </c>
      <c r="DE430" s="13">
        <f t="shared" si="316"/>
        <v>4.0481840681234491</v>
      </c>
      <c r="DF430" s="13">
        <f t="shared" si="317"/>
        <v>4.0181840681234497</v>
      </c>
      <c r="DG430" s="13">
        <f t="shared" si="318"/>
        <v>3.9981840681234488</v>
      </c>
      <c r="DH430" s="13">
        <f t="shared" si="319"/>
        <v>3.9781840681234493</v>
      </c>
      <c r="DI430" s="13">
        <f t="shared" si="320"/>
        <v>3.9581840681234497</v>
      </c>
      <c r="DJ430" s="13">
        <f t="shared" si="321"/>
        <v>3.9381840681234492</v>
      </c>
      <c r="DK430" s="13">
        <f t="shared" si="322"/>
        <v>3.9281840681234486</v>
      </c>
      <c r="DL430" s="13">
        <f t="shared" si="323"/>
        <v>3.908184068123449</v>
      </c>
      <c r="DM430" s="13">
        <f t="shared" si="324"/>
        <v>3.8881840681234494</v>
      </c>
      <c r="DN430" s="13">
        <f t="shared" si="325"/>
        <v>3.8781840681234496</v>
      </c>
      <c r="DO430" s="13">
        <f t="shared" si="326"/>
        <v>3.8581840681234492</v>
      </c>
    </row>
    <row r="431" spans="1:119" s="16" customFormat="1" x14ac:dyDescent="0.2">
      <c r="A431" s="12">
        <v>50344</v>
      </c>
      <c r="B431" s="16" t="s">
        <v>73</v>
      </c>
      <c r="C431" s="43">
        <f t="shared" si="327"/>
        <v>2.4373</v>
      </c>
      <c r="D431" s="43">
        <f t="shared" si="221"/>
        <v>2.6583000000000001</v>
      </c>
      <c r="E431" s="43">
        <f t="shared" si="222"/>
        <v>2.9230999999999998</v>
      </c>
      <c r="F431" s="43">
        <f t="shared" si="223"/>
        <v>3.2069999999999999</v>
      </c>
      <c r="G431" s="43">
        <f t="shared" si="224"/>
        <v>3.7984</v>
      </c>
      <c r="H431" s="43">
        <f t="shared" si="225"/>
        <v>2.1181000000000001</v>
      </c>
      <c r="I431" s="43">
        <f t="shared" si="226"/>
        <v>2.2667000000000002</v>
      </c>
      <c r="J431" s="43">
        <f t="shared" si="227"/>
        <v>2.6128</v>
      </c>
      <c r="K431" s="43">
        <f t="shared" si="228"/>
        <v>2.3365</v>
      </c>
      <c r="L431" s="43">
        <f t="shared" si="229"/>
        <v>2.5684</v>
      </c>
      <c r="M431" s="43">
        <f t="shared" si="230"/>
        <v>2.7635999999999998</v>
      </c>
      <c r="N431" s="43">
        <f t="shared" si="231"/>
        <v>2.911</v>
      </c>
      <c r="O431" s="43">
        <f t="shared" si="232"/>
        <v>2.8563000000000001</v>
      </c>
      <c r="P431" s="43">
        <f t="shared" si="233"/>
        <v>3.5651999999999999</v>
      </c>
      <c r="Q431" s="43">
        <f t="shared" si="234"/>
        <v>3.2237</v>
      </c>
      <c r="R431" s="43">
        <f t="shared" si="235"/>
        <v>3.6739999999999999</v>
      </c>
      <c r="S431" s="43">
        <f t="shared" si="236"/>
        <v>3.7595999999999998</v>
      </c>
      <c r="T431" s="43">
        <f t="shared" si="237"/>
        <v>3.7212999999999998</v>
      </c>
      <c r="V431" s="16" t="s">
        <v>74</v>
      </c>
      <c r="W431" s="43">
        <f t="shared" si="328"/>
        <v>1.8431</v>
      </c>
      <c r="X431" s="43">
        <f t="shared" si="238"/>
        <v>3.5958999999999999</v>
      </c>
      <c r="Y431" s="43">
        <f t="shared" si="239"/>
        <v>5.2885</v>
      </c>
      <c r="Z431" s="43">
        <f t="shared" si="240"/>
        <v>7.0862999999999996</v>
      </c>
      <c r="AA431" s="43">
        <f t="shared" si="241"/>
        <v>11.5434</v>
      </c>
      <c r="AB431" s="43">
        <f t="shared" si="242"/>
        <v>1.7777000000000001</v>
      </c>
      <c r="AC431" s="43">
        <f t="shared" si="243"/>
        <v>2.7399</v>
      </c>
      <c r="AD431" s="43">
        <f t="shared" si="244"/>
        <v>4.5983999999999998</v>
      </c>
      <c r="AE431" s="43">
        <f t="shared" si="245"/>
        <v>3.6766999999999999</v>
      </c>
      <c r="AF431" s="43">
        <f t="shared" si="246"/>
        <v>5.4546000000000001</v>
      </c>
      <c r="AG431" s="43">
        <f t="shared" si="247"/>
        <v>6.5403000000000002</v>
      </c>
      <c r="AH431" s="43">
        <f t="shared" si="248"/>
        <v>7.391</v>
      </c>
      <c r="AI431" s="43">
        <f t="shared" si="249"/>
        <v>7.2257999999999996</v>
      </c>
      <c r="AJ431" s="43">
        <f t="shared" si="250"/>
        <v>14.8108</v>
      </c>
      <c r="AK431" s="43">
        <f t="shared" si="251"/>
        <v>10.223599999999999</v>
      </c>
      <c r="AL431" s="43">
        <f t="shared" si="252"/>
        <v>17.293299999999999</v>
      </c>
      <c r="AM431" s="43">
        <f t="shared" si="253"/>
        <v>21.2318</v>
      </c>
      <c r="AN431" s="43">
        <f t="shared" si="254"/>
        <v>25.031400000000001</v>
      </c>
      <c r="AP431" s="16" t="s">
        <v>75</v>
      </c>
      <c r="AR431" s="13">
        <f t="shared" si="329"/>
        <v>2.1524315111203491</v>
      </c>
      <c r="AS431" s="13">
        <f t="shared" si="255"/>
        <v>2.2860797822374037</v>
      </c>
      <c r="AT431" s="13">
        <f t="shared" si="256"/>
        <v>2.433416339372898</v>
      </c>
      <c r="AU431" s="13">
        <f t="shared" si="257"/>
        <v>2.5919742116327957</v>
      </c>
      <c r="AV431" s="13">
        <f t="shared" si="258"/>
        <v>2.6664584691903839</v>
      </c>
      <c r="AW431" s="13">
        <f t="shared" si="259"/>
        <v>2.8432517926413543</v>
      </c>
      <c r="AX431" s="13">
        <f t="shared" si="260"/>
        <v>2.978229506460496</v>
      </c>
      <c r="AY431" s="13">
        <f t="shared" si="261"/>
        <v>3.0886227847207515</v>
      </c>
      <c r="AZ431" s="13">
        <f t="shared" si="262"/>
        <v>3.1990160629810074</v>
      </c>
      <c r="BA431" s="13">
        <f t="shared" si="263"/>
        <v>3.2815000959190792</v>
      </c>
      <c r="BB431" s="13">
        <f t="shared" si="264"/>
        <v>3.3559463812347401</v>
      </c>
      <c r="BC431" s="13">
        <f t="shared" si="265"/>
        <v>3.430392666550401</v>
      </c>
      <c r="BD431" s="13">
        <f t="shared" si="266"/>
        <v>3.5048389518660619</v>
      </c>
      <c r="BE431" s="13">
        <f t="shared" si="267"/>
        <v>3.5734920281973812</v>
      </c>
      <c r="BF431" s="13">
        <f t="shared" si="268"/>
        <v>3.6173188157099694</v>
      </c>
      <c r="BG431" s="13">
        <f t="shared" si="269"/>
        <v>3.661145603222558</v>
      </c>
      <c r="BH431" s="13">
        <f t="shared" si="270"/>
        <v>3.6893595328170625</v>
      </c>
      <c r="BI431" s="13">
        <f t="shared" si="271"/>
        <v>3.711093695569379</v>
      </c>
      <c r="BJ431" s="13">
        <f t="shared" si="272"/>
        <v>3.7328278583216958</v>
      </c>
      <c r="BK431" s="13">
        <f t="shared" si="273"/>
        <v>3.7545620210740127</v>
      </c>
      <c r="BL431" s="13">
        <f t="shared" si="274"/>
        <v>3.7518565375302662</v>
      </c>
      <c r="BM431" s="13">
        <f t="shared" si="275"/>
        <v>3.7417765291083271</v>
      </c>
      <c r="BN431" s="13">
        <f t="shared" si="276"/>
        <v>3.7316965206863881</v>
      </c>
      <c r="BO431" s="13">
        <f t="shared" si="277"/>
        <v>3.7314702531593267</v>
      </c>
      <c r="BQ431" s="16" t="s">
        <v>76</v>
      </c>
      <c r="BR431" s="13">
        <f t="shared" si="330"/>
        <v>2.4470825764491106</v>
      </c>
      <c r="BS431" s="13">
        <f t="shared" si="278"/>
        <v>2.4570825764491104</v>
      </c>
      <c r="BT431" s="13">
        <f t="shared" si="279"/>
        <v>2.5831665563669555</v>
      </c>
      <c r="BU431" s="13">
        <f t="shared" si="280"/>
        <v>2.7215197093229349</v>
      </c>
      <c r="BV431" s="13">
        <f t="shared" si="281"/>
        <v>2.8779654141557365</v>
      </c>
      <c r="BW431" s="13">
        <f t="shared" si="282"/>
        <v>3.0354566859494936</v>
      </c>
      <c r="BX431" s="13">
        <f t="shared" si="283"/>
        <v>3.1933719156747133</v>
      </c>
      <c r="BY431" s="13">
        <f t="shared" si="284"/>
        <v>3.3282362702205472</v>
      </c>
      <c r="BZ431" s="13">
        <f t="shared" si="285"/>
        <v>3.4609234434946488</v>
      </c>
      <c r="CA431" s="13">
        <f t="shared" si="286"/>
        <v>3.5936106167687512</v>
      </c>
      <c r="CB431" s="13">
        <f t="shared" si="287"/>
        <v>3.7262977900428531</v>
      </c>
      <c r="CC431" s="13">
        <f t="shared" si="288"/>
        <v>3.8018411649977017</v>
      </c>
      <c r="CD431" s="13">
        <f t="shared" si="289"/>
        <v>3.8701951413636317</v>
      </c>
      <c r="CE431" s="13">
        <f t="shared" si="290"/>
        <v>3.9313597191406426</v>
      </c>
      <c r="CF431" s="13">
        <f t="shared" si="291"/>
        <v>3.989758105596303</v>
      </c>
      <c r="CG431" s="13">
        <f t="shared" si="292"/>
        <v>4.0420325924913492</v>
      </c>
      <c r="CH431" s="13">
        <f t="shared" si="293"/>
        <v>4.0881831798257808</v>
      </c>
      <c r="CI431" s="13">
        <f t="shared" si="294"/>
        <v>4.1250872960159812</v>
      </c>
      <c r="CJ431" s="13">
        <f t="shared" si="295"/>
        <v>4.1526076294903804</v>
      </c>
      <c r="CK431" s="13">
        <f t="shared" si="296"/>
        <v>4.175709438012726</v>
      </c>
      <c r="CL431" s="13">
        <f t="shared" si="297"/>
        <v>4.194392721583017</v>
      </c>
      <c r="CM431" s="13">
        <f t="shared" si="298"/>
        <v>4.2068921225256579</v>
      </c>
      <c r="CN431" s="13">
        <f t="shared" si="299"/>
        <v>4.2130286892334476</v>
      </c>
      <c r="CO431" s="13">
        <f t="shared" si="300"/>
        <v>4.2128024217063862</v>
      </c>
      <c r="CP431" s="13">
        <f t="shared" si="301"/>
        <v>4.2081840681234493</v>
      </c>
      <c r="CQ431" s="13">
        <f t="shared" si="302"/>
        <v>4.1981840681234495</v>
      </c>
      <c r="CR431" s="13">
        <f t="shared" si="303"/>
        <v>4.1981840681234495</v>
      </c>
      <c r="CS431" s="13">
        <f t="shared" si="304"/>
        <v>4.1881840681234479</v>
      </c>
      <c r="CT431" s="13">
        <f t="shared" si="305"/>
        <v>4.1781840681234481</v>
      </c>
      <c r="CU431" s="13">
        <f t="shared" si="306"/>
        <v>4.1781840681234481</v>
      </c>
      <c r="CV431" s="13">
        <f t="shared" si="307"/>
        <v>4.1581840681234485</v>
      </c>
      <c r="CW431" s="13">
        <f t="shared" si="308"/>
        <v>4.138184068123449</v>
      </c>
      <c r="CX431" s="13">
        <f t="shared" si="309"/>
        <v>4.1281840681234492</v>
      </c>
      <c r="CY431" s="13">
        <f t="shared" si="310"/>
        <v>4.1081840681234496</v>
      </c>
      <c r="CZ431" s="13">
        <f t="shared" si="311"/>
        <v>4.098184068123448</v>
      </c>
      <c r="DA431" s="13">
        <f t="shared" si="312"/>
        <v>4.0881840681234483</v>
      </c>
      <c r="DB431" s="13">
        <f t="shared" si="313"/>
        <v>4.0781840681234485</v>
      </c>
      <c r="DC431" s="13">
        <f t="shared" si="314"/>
        <v>4.0681840681234487</v>
      </c>
      <c r="DD431" s="13">
        <f t="shared" si="315"/>
        <v>4.0581840681234489</v>
      </c>
      <c r="DE431" s="13">
        <f t="shared" si="316"/>
        <v>4.0481840681234491</v>
      </c>
      <c r="DF431" s="13">
        <f t="shared" si="317"/>
        <v>4.0181840681234497</v>
      </c>
      <c r="DG431" s="13">
        <f t="shared" si="318"/>
        <v>3.9981840681234488</v>
      </c>
      <c r="DH431" s="13">
        <f t="shared" si="319"/>
        <v>3.9781840681234493</v>
      </c>
      <c r="DI431" s="13">
        <f t="shared" si="320"/>
        <v>3.9581840681234497</v>
      </c>
      <c r="DJ431" s="13">
        <f t="shared" si="321"/>
        <v>3.9381840681234492</v>
      </c>
      <c r="DK431" s="13">
        <f t="shared" si="322"/>
        <v>3.9281840681234486</v>
      </c>
      <c r="DL431" s="13">
        <f t="shared" si="323"/>
        <v>3.908184068123449</v>
      </c>
      <c r="DM431" s="13">
        <f t="shared" si="324"/>
        <v>3.8881840681234494</v>
      </c>
      <c r="DN431" s="13">
        <f t="shared" si="325"/>
        <v>3.8781840681234496</v>
      </c>
      <c r="DO431" s="13">
        <f t="shared" si="326"/>
        <v>3.8581840681234492</v>
      </c>
    </row>
    <row r="432" spans="1:119" s="16" customFormat="1" x14ac:dyDescent="0.2">
      <c r="A432" s="12">
        <v>50374</v>
      </c>
      <c r="B432" s="16" t="s">
        <v>73</v>
      </c>
      <c r="C432" s="43">
        <f t="shared" si="327"/>
        <v>2.4373</v>
      </c>
      <c r="D432" s="43">
        <f t="shared" si="221"/>
        <v>2.6583000000000001</v>
      </c>
      <c r="E432" s="43">
        <f t="shared" si="222"/>
        <v>2.9230999999999998</v>
      </c>
      <c r="F432" s="43">
        <f t="shared" si="223"/>
        <v>3.2069999999999999</v>
      </c>
      <c r="G432" s="43">
        <f t="shared" si="224"/>
        <v>3.7984</v>
      </c>
      <c r="H432" s="43">
        <f t="shared" si="225"/>
        <v>2.1181000000000001</v>
      </c>
      <c r="I432" s="43">
        <f t="shared" si="226"/>
        <v>2.2667000000000002</v>
      </c>
      <c r="J432" s="43">
        <f t="shared" si="227"/>
        <v>2.6128</v>
      </c>
      <c r="K432" s="43">
        <f t="shared" si="228"/>
        <v>2.3365</v>
      </c>
      <c r="L432" s="43">
        <f t="shared" si="229"/>
        <v>2.5684</v>
      </c>
      <c r="M432" s="43">
        <f t="shared" si="230"/>
        <v>2.7635999999999998</v>
      </c>
      <c r="N432" s="43">
        <f t="shared" si="231"/>
        <v>2.911</v>
      </c>
      <c r="O432" s="43">
        <f t="shared" si="232"/>
        <v>2.8563000000000001</v>
      </c>
      <c r="P432" s="43">
        <f t="shared" si="233"/>
        <v>3.5651999999999999</v>
      </c>
      <c r="Q432" s="43">
        <f t="shared" si="234"/>
        <v>3.2237</v>
      </c>
      <c r="R432" s="43">
        <f t="shared" si="235"/>
        <v>3.6739999999999999</v>
      </c>
      <c r="S432" s="43">
        <f t="shared" si="236"/>
        <v>3.7595999999999998</v>
      </c>
      <c r="T432" s="43">
        <f t="shared" si="237"/>
        <v>3.7212999999999998</v>
      </c>
      <c r="V432" s="16" t="s">
        <v>74</v>
      </c>
      <c r="W432" s="43">
        <f t="shared" si="328"/>
        <v>1.8431</v>
      </c>
      <c r="X432" s="43">
        <f t="shared" si="238"/>
        <v>3.5958999999999999</v>
      </c>
      <c r="Y432" s="43">
        <f t="shared" si="239"/>
        <v>5.2885</v>
      </c>
      <c r="Z432" s="43">
        <f t="shared" si="240"/>
        <v>7.0862999999999996</v>
      </c>
      <c r="AA432" s="43">
        <f t="shared" si="241"/>
        <v>11.5434</v>
      </c>
      <c r="AB432" s="43">
        <f t="shared" si="242"/>
        <v>1.7777000000000001</v>
      </c>
      <c r="AC432" s="43">
        <f t="shared" si="243"/>
        <v>2.7399</v>
      </c>
      <c r="AD432" s="43">
        <f t="shared" si="244"/>
        <v>4.5983999999999998</v>
      </c>
      <c r="AE432" s="43">
        <f t="shared" si="245"/>
        <v>3.6766999999999999</v>
      </c>
      <c r="AF432" s="43">
        <f t="shared" si="246"/>
        <v>5.4546000000000001</v>
      </c>
      <c r="AG432" s="43">
        <f t="shared" si="247"/>
        <v>6.5403000000000002</v>
      </c>
      <c r="AH432" s="43">
        <f t="shared" si="248"/>
        <v>7.391</v>
      </c>
      <c r="AI432" s="43">
        <f t="shared" si="249"/>
        <v>7.2257999999999996</v>
      </c>
      <c r="AJ432" s="43">
        <f t="shared" si="250"/>
        <v>14.8108</v>
      </c>
      <c r="AK432" s="43">
        <f t="shared" si="251"/>
        <v>10.223599999999999</v>
      </c>
      <c r="AL432" s="43">
        <f t="shared" si="252"/>
        <v>17.293299999999999</v>
      </c>
      <c r="AM432" s="43">
        <f t="shared" si="253"/>
        <v>21.2318</v>
      </c>
      <c r="AN432" s="43">
        <f t="shared" si="254"/>
        <v>25.031400000000001</v>
      </c>
      <c r="AP432" s="16" t="s">
        <v>75</v>
      </c>
      <c r="AR432" s="13">
        <f t="shared" si="329"/>
        <v>2.1524315111203491</v>
      </c>
      <c r="AS432" s="13">
        <f t="shared" si="255"/>
        <v>2.2860797822374037</v>
      </c>
      <c r="AT432" s="13">
        <f t="shared" si="256"/>
        <v>2.433416339372898</v>
      </c>
      <c r="AU432" s="13">
        <f t="shared" si="257"/>
        <v>2.5919742116327957</v>
      </c>
      <c r="AV432" s="13">
        <f t="shared" si="258"/>
        <v>2.6664584691903839</v>
      </c>
      <c r="AW432" s="13">
        <f t="shared" si="259"/>
        <v>2.8432517926413543</v>
      </c>
      <c r="AX432" s="13">
        <f t="shared" si="260"/>
        <v>2.978229506460496</v>
      </c>
      <c r="AY432" s="13">
        <f t="shared" si="261"/>
        <v>3.0886227847207515</v>
      </c>
      <c r="AZ432" s="13">
        <f t="shared" si="262"/>
        <v>3.1990160629810074</v>
      </c>
      <c r="BA432" s="13">
        <f t="shared" si="263"/>
        <v>3.2815000959190792</v>
      </c>
      <c r="BB432" s="13">
        <f t="shared" si="264"/>
        <v>3.3559463812347401</v>
      </c>
      <c r="BC432" s="13">
        <f t="shared" si="265"/>
        <v>3.430392666550401</v>
      </c>
      <c r="BD432" s="13">
        <f t="shared" si="266"/>
        <v>3.5048389518660619</v>
      </c>
      <c r="BE432" s="13">
        <f t="shared" si="267"/>
        <v>3.5734920281973812</v>
      </c>
      <c r="BF432" s="13">
        <f t="shared" si="268"/>
        <v>3.6173188157099694</v>
      </c>
      <c r="BG432" s="13">
        <f t="shared" si="269"/>
        <v>3.661145603222558</v>
      </c>
      <c r="BH432" s="13">
        <f t="shared" si="270"/>
        <v>3.6893595328170625</v>
      </c>
      <c r="BI432" s="13">
        <f t="shared" si="271"/>
        <v>3.711093695569379</v>
      </c>
      <c r="BJ432" s="13">
        <f t="shared" si="272"/>
        <v>3.7328278583216958</v>
      </c>
      <c r="BK432" s="13">
        <f t="shared" si="273"/>
        <v>3.7545620210740127</v>
      </c>
      <c r="BL432" s="13">
        <f t="shared" si="274"/>
        <v>3.7518565375302662</v>
      </c>
      <c r="BM432" s="13">
        <f t="shared" si="275"/>
        <v>3.7417765291083271</v>
      </c>
      <c r="BN432" s="13">
        <f t="shared" si="276"/>
        <v>3.7316965206863881</v>
      </c>
      <c r="BO432" s="13">
        <f t="shared" si="277"/>
        <v>3.7314702531593267</v>
      </c>
      <c r="BQ432" s="16" t="s">
        <v>76</v>
      </c>
      <c r="BR432" s="13">
        <f t="shared" si="330"/>
        <v>2.4470825764491106</v>
      </c>
      <c r="BS432" s="13">
        <f t="shared" si="278"/>
        <v>2.4570825764491104</v>
      </c>
      <c r="BT432" s="13">
        <f t="shared" si="279"/>
        <v>2.5831665563669555</v>
      </c>
      <c r="BU432" s="13">
        <f t="shared" si="280"/>
        <v>2.7215197093229349</v>
      </c>
      <c r="BV432" s="13">
        <f t="shared" si="281"/>
        <v>2.8779654141557365</v>
      </c>
      <c r="BW432" s="13">
        <f t="shared" si="282"/>
        <v>3.0354566859494936</v>
      </c>
      <c r="BX432" s="13">
        <f t="shared" si="283"/>
        <v>3.1933719156747133</v>
      </c>
      <c r="BY432" s="13">
        <f t="shared" si="284"/>
        <v>3.3282362702205472</v>
      </c>
      <c r="BZ432" s="13">
        <f t="shared" si="285"/>
        <v>3.4609234434946488</v>
      </c>
      <c r="CA432" s="13">
        <f t="shared" si="286"/>
        <v>3.5936106167687512</v>
      </c>
      <c r="CB432" s="13">
        <f t="shared" si="287"/>
        <v>3.7262977900428531</v>
      </c>
      <c r="CC432" s="13">
        <f t="shared" si="288"/>
        <v>3.8018411649977017</v>
      </c>
      <c r="CD432" s="13">
        <f t="shared" si="289"/>
        <v>3.8701951413636317</v>
      </c>
      <c r="CE432" s="13">
        <f t="shared" si="290"/>
        <v>3.9313597191406426</v>
      </c>
      <c r="CF432" s="13">
        <f t="shared" si="291"/>
        <v>3.989758105596303</v>
      </c>
      <c r="CG432" s="13">
        <f t="shared" si="292"/>
        <v>4.0420325924913492</v>
      </c>
      <c r="CH432" s="13">
        <f t="shared" si="293"/>
        <v>4.0881831798257808</v>
      </c>
      <c r="CI432" s="13">
        <f t="shared" si="294"/>
        <v>4.1250872960159812</v>
      </c>
      <c r="CJ432" s="13">
        <f t="shared" si="295"/>
        <v>4.1526076294903804</v>
      </c>
      <c r="CK432" s="13">
        <f t="shared" si="296"/>
        <v>4.175709438012726</v>
      </c>
      <c r="CL432" s="13">
        <f t="shared" si="297"/>
        <v>4.194392721583017</v>
      </c>
      <c r="CM432" s="13">
        <f t="shared" si="298"/>
        <v>4.2068921225256579</v>
      </c>
      <c r="CN432" s="13">
        <f t="shared" si="299"/>
        <v>4.2130286892334476</v>
      </c>
      <c r="CO432" s="13">
        <f t="shared" si="300"/>
        <v>4.2128024217063862</v>
      </c>
      <c r="CP432" s="13">
        <f t="shared" si="301"/>
        <v>4.2081840681234493</v>
      </c>
      <c r="CQ432" s="13">
        <f t="shared" si="302"/>
        <v>4.1981840681234495</v>
      </c>
      <c r="CR432" s="13">
        <f t="shared" si="303"/>
        <v>4.1981840681234495</v>
      </c>
      <c r="CS432" s="13">
        <f t="shared" si="304"/>
        <v>4.1881840681234479</v>
      </c>
      <c r="CT432" s="13">
        <f t="shared" si="305"/>
        <v>4.1781840681234481</v>
      </c>
      <c r="CU432" s="13">
        <f t="shared" si="306"/>
        <v>4.1781840681234481</v>
      </c>
      <c r="CV432" s="13">
        <f t="shared" si="307"/>
        <v>4.1581840681234485</v>
      </c>
      <c r="CW432" s="13">
        <f t="shared" si="308"/>
        <v>4.138184068123449</v>
      </c>
      <c r="CX432" s="13">
        <f t="shared" si="309"/>
        <v>4.1281840681234492</v>
      </c>
      <c r="CY432" s="13">
        <f t="shared" si="310"/>
        <v>4.1081840681234496</v>
      </c>
      <c r="CZ432" s="13">
        <f t="shared" si="311"/>
        <v>4.098184068123448</v>
      </c>
      <c r="DA432" s="13">
        <f t="shared" si="312"/>
        <v>4.0881840681234483</v>
      </c>
      <c r="DB432" s="13">
        <f t="shared" si="313"/>
        <v>4.0781840681234485</v>
      </c>
      <c r="DC432" s="13">
        <f t="shared" si="314"/>
        <v>4.0681840681234487</v>
      </c>
      <c r="DD432" s="13">
        <f t="shared" si="315"/>
        <v>4.0581840681234489</v>
      </c>
      <c r="DE432" s="13">
        <f t="shared" si="316"/>
        <v>4.0481840681234491</v>
      </c>
      <c r="DF432" s="13">
        <f t="shared" si="317"/>
        <v>4.0181840681234497</v>
      </c>
      <c r="DG432" s="13">
        <f t="shared" si="318"/>
        <v>3.9981840681234488</v>
      </c>
      <c r="DH432" s="13">
        <f t="shared" si="319"/>
        <v>3.9781840681234493</v>
      </c>
      <c r="DI432" s="13">
        <f t="shared" si="320"/>
        <v>3.9581840681234497</v>
      </c>
      <c r="DJ432" s="13">
        <f t="shared" si="321"/>
        <v>3.9381840681234492</v>
      </c>
      <c r="DK432" s="13">
        <f t="shared" si="322"/>
        <v>3.9281840681234486</v>
      </c>
      <c r="DL432" s="13">
        <f t="shared" si="323"/>
        <v>3.908184068123449</v>
      </c>
      <c r="DM432" s="13">
        <f t="shared" si="324"/>
        <v>3.8881840681234494</v>
      </c>
      <c r="DN432" s="13">
        <f t="shared" si="325"/>
        <v>3.8781840681234496</v>
      </c>
      <c r="DO432" s="13">
        <f t="shared" si="326"/>
        <v>3.8581840681234492</v>
      </c>
    </row>
    <row r="433" spans="1:119" s="16" customFormat="1" x14ac:dyDescent="0.2">
      <c r="A433" s="12">
        <v>50405</v>
      </c>
      <c r="B433" s="16" t="s">
        <v>73</v>
      </c>
      <c r="C433" s="43">
        <f t="shared" si="327"/>
        <v>2.4373</v>
      </c>
      <c r="D433" s="43">
        <f t="shared" si="221"/>
        <v>2.6583000000000001</v>
      </c>
      <c r="E433" s="43">
        <f t="shared" si="222"/>
        <v>2.9230999999999998</v>
      </c>
      <c r="F433" s="43">
        <f t="shared" si="223"/>
        <v>3.2069999999999999</v>
      </c>
      <c r="G433" s="43">
        <f t="shared" si="224"/>
        <v>3.7984</v>
      </c>
      <c r="H433" s="43">
        <f t="shared" si="225"/>
        <v>2.1181000000000001</v>
      </c>
      <c r="I433" s="43">
        <f t="shared" si="226"/>
        <v>2.2667000000000002</v>
      </c>
      <c r="J433" s="43">
        <f t="shared" si="227"/>
        <v>2.6128</v>
      </c>
      <c r="K433" s="43">
        <f t="shared" si="228"/>
        <v>2.3365</v>
      </c>
      <c r="L433" s="43">
        <f t="shared" si="229"/>
        <v>2.5684</v>
      </c>
      <c r="M433" s="43">
        <f t="shared" si="230"/>
        <v>2.7635999999999998</v>
      </c>
      <c r="N433" s="43">
        <f t="shared" si="231"/>
        <v>2.911</v>
      </c>
      <c r="O433" s="43">
        <f t="shared" si="232"/>
        <v>2.8563000000000001</v>
      </c>
      <c r="P433" s="43">
        <f t="shared" si="233"/>
        <v>3.5651999999999999</v>
      </c>
      <c r="Q433" s="43">
        <f t="shared" si="234"/>
        <v>3.2237</v>
      </c>
      <c r="R433" s="43">
        <f t="shared" si="235"/>
        <v>3.6739999999999999</v>
      </c>
      <c r="S433" s="43">
        <f t="shared" si="236"/>
        <v>3.7595999999999998</v>
      </c>
      <c r="T433" s="43">
        <f t="shared" si="237"/>
        <v>3.7212999999999998</v>
      </c>
      <c r="V433" s="16" t="s">
        <v>74</v>
      </c>
      <c r="W433" s="43">
        <f t="shared" si="328"/>
        <v>1.8431</v>
      </c>
      <c r="X433" s="43">
        <f t="shared" si="238"/>
        <v>3.5958999999999999</v>
      </c>
      <c r="Y433" s="43">
        <f t="shared" si="239"/>
        <v>5.2885</v>
      </c>
      <c r="Z433" s="43">
        <f t="shared" si="240"/>
        <v>7.0862999999999996</v>
      </c>
      <c r="AA433" s="43">
        <f t="shared" si="241"/>
        <v>11.5434</v>
      </c>
      <c r="AB433" s="43">
        <f t="shared" si="242"/>
        <v>1.7777000000000001</v>
      </c>
      <c r="AC433" s="43">
        <f t="shared" si="243"/>
        <v>2.7399</v>
      </c>
      <c r="AD433" s="43">
        <f t="shared" si="244"/>
        <v>4.5983999999999998</v>
      </c>
      <c r="AE433" s="43">
        <f t="shared" si="245"/>
        <v>3.6766999999999999</v>
      </c>
      <c r="AF433" s="43">
        <f t="shared" si="246"/>
        <v>5.4546000000000001</v>
      </c>
      <c r="AG433" s="43">
        <f t="shared" si="247"/>
        <v>6.5403000000000002</v>
      </c>
      <c r="AH433" s="43">
        <f t="shared" si="248"/>
        <v>7.391</v>
      </c>
      <c r="AI433" s="43">
        <f t="shared" si="249"/>
        <v>7.2257999999999996</v>
      </c>
      <c r="AJ433" s="43">
        <f t="shared" si="250"/>
        <v>14.8108</v>
      </c>
      <c r="AK433" s="43">
        <f t="shared" si="251"/>
        <v>10.223599999999999</v>
      </c>
      <c r="AL433" s="43">
        <f t="shared" si="252"/>
        <v>17.293299999999999</v>
      </c>
      <c r="AM433" s="43">
        <f t="shared" si="253"/>
        <v>21.2318</v>
      </c>
      <c r="AN433" s="43">
        <f t="shared" si="254"/>
        <v>25.031400000000001</v>
      </c>
      <c r="AP433" s="16" t="s">
        <v>75</v>
      </c>
      <c r="AR433" s="13">
        <f t="shared" si="329"/>
        <v>2.1524315111203491</v>
      </c>
      <c r="AS433" s="13">
        <f t="shared" si="255"/>
        <v>2.2860797822374037</v>
      </c>
      <c r="AT433" s="13">
        <f t="shared" si="256"/>
        <v>2.433416339372898</v>
      </c>
      <c r="AU433" s="13">
        <f t="shared" si="257"/>
        <v>2.5919742116327957</v>
      </c>
      <c r="AV433" s="13">
        <f t="shared" si="258"/>
        <v>2.6664584691903839</v>
      </c>
      <c r="AW433" s="13">
        <f t="shared" si="259"/>
        <v>2.8432517926413543</v>
      </c>
      <c r="AX433" s="13">
        <f t="shared" si="260"/>
        <v>2.978229506460496</v>
      </c>
      <c r="AY433" s="13">
        <f t="shared" si="261"/>
        <v>3.0886227847207515</v>
      </c>
      <c r="AZ433" s="13">
        <f t="shared" si="262"/>
        <v>3.1990160629810074</v>
      </c>
      <c r="BA433" s="13">
        <f t="shared" si="263"/>
        <v>3.2815000959190792</v>
      </c>
      <c r="BB433" s="13">
        <f t="shared" si="264"/>
        <v>3.3559463812347401</v>
      </c>
      <c r="BC433" s="13">
        <f t="shared" si="265"/>
        <v>3.430392666550401</v>
      </c>
      <c r="BD433" s="13">
        <f t="shared" si="266"/>
        <v>3.5048389518660619</v>
      </c>
      <c r="BE433" s="13">
        <f t="shared" si="267"/>
        <v>3.5734920281973812</v>
      </c>
      <c r="BF433" s="13">
        <f t="shared" si="268"/>
        <v>3.6173188157099694</v>
      </c>
      <c r="BG433" s="13">
        <f t="shared" si="269"/>
        <v>3.661145603222558</v>
      </c>
      <c r="BH433" s="13">
        <f t="shared" si="270"/>
        <v>3.6893595328170625</v>
      </c>
      <c r="BI433" s="13">
        <f t="shared" si="271"/>
        <v>3.711093695569379</v>
      </c>
      <c r="BJ433" s="13">
        <f t="shared" si="272"/>
        <v>3.7328278583216958</v>
      </c>
      <c r="BK433" s="13">
        <f t="shared" si="273"/>
        <v>3.7545620210740127</v>
      </c>
      <c r="BL433" s="13">
        <f t="shared" si="274"/>
        <v>3.7518565375302662</v>
      </c>
      <c r="BM433" s="13">
        <f t="shared" si="275"/>
        <v>3.7417765291083271</v>
      </c>
      <c r="BN433" s="13">
        <f t="shared" si="276"/>
        <v>3.7316965206863881</v>
      </c>
      <c r="BO433" s="13">
        <f t="shared" si="277"/>
        <v>3.7314702531593267</v>
      </c>
      <c r="BQ433" s="16" t="s">
        <v>76</v>
      </c>
      <c r="BR433" s="13">
        <f t="shared" si="330"/>
        <v>2.4470825764491106</v>
      </c>
      <c r="BS433" s="13">
        <f t="shared" si="278"/>
        <v>2.4570825764491104</v>
      </c>
      <c r="BT433" s="13">
        <f t="shared" si="279"/>
        <v>2.5831665563669555</v>
      </c>
      <c r="BU433" s="13">
        <f t="shared" si="280"/>
        <v>2.7215197093229349</v>
      </c>
      <c r="BV433" s="13">
        <f t="shared" si="281"/>
        <v>2.8779654141557365</v>
      </c>
      <c r="BW433" s="13">
        <f t="shared" si="282"/>
        <v>3.0354566859494936</v>
      </c>
      <c r="BX433" s="13">
        <f t="shared" si="283"/>
        <v>3.1933719156747133</v>
      </c>
      <c r="BY433" s="13">
        <f t="shared" si="284"/>
        <v>3.3282362702205472</v>
      </c>
      <c r="BZ433" s="13">
        <f t="shared" si="285"/>
        <v>3.4609234434946488</v>
      </c>
      <c r="CA433" s="13">
        <f t="shared" si="286"/>
        <v>3.5936106167687512</v>
      </c>
      <c r="CB433" s="13">
        <f t="shared" si="287"/>
        <v>3.7262977900428531</v>
      </c>
      <c r="CC433" s="13">
        <f t="shared" si="288"/>
        <v>3.8018411649977017</v>
      </c>
      <c r="CD433" s="13">
        <f t="shared" si="289"/>
        <v>3.8701951413636317</v>
      </c>
      <c r="CE433" s="13">
        <f t="shared" si="290"/>
        <v>3.9313597191406426</v>
      </c>
      <c r="CF433" s="13">
        <f t="shared" si="291"/>
        <v>3.989758105596303</v>
      </c>
      <c r="CG433" s="13">
        <f t="shared" si="292"/>
        <v>4.0420325924913492</v>
      </c>
      <c r="CH433" s="13">
        <f t="shared" si="293"/>
        <v>4.0881831798257808</v>
      </c>
      <c r="CI433" s="13">
        <f t="shared" si="294"/>
        <v>4.1250872960159812</v>
      </c>
      <c r="CJ433" s="13">
        <f t="shared" si="295"/>
        <v>4.1526076294903804</v>
      </c>
      <c r="CK433" s="13">
        <f t="shared" si="296"/>
        <v>4.175709438012726</v>
      </c>
      <c r="CL433" s="13">
        <f t="shared" si="297"/>
        <v>4.194392721583017</v>
      </c>
      <c r="CM433" s="13">
        <f t="shared" si="298"/>
        <v>4.2068921225256579</v>
      </c>
      <c r="CN433" s="13">
        <f t="shared" si="299"/>
        <v>4.2130286892334476</v>
      </c>
      <c r="CO433" s="13">
        <f t="shared" si="300"/>
        <v>4.2128024217063862</v>
      </c>
      <c r="CP433" s="13">
        <f t="shared" si="301"/>
        <v>4.2081840681234493</v>
      </c>
      <c r="CQ433" s="13">
        <f t="shared" si="302"/>
        <v>4.1981840681234495</v>
      </c>
      <c r="CR433" s="13">
        <f t="shared" si="303"/>
        <v>4.1981840681234495</v>
      </c>
      <c r="CS433" s="13">
        <f t="shared" si="304"/>
        <v>4.1881840681234479</v>
      </c>
      <c r="CT433" s="13">
        <f t="shared" si="305"/>
        <v>4.1781840681234481</v>
      </c>
      <c r="CU433" s="13">
        <f t="shared" si="306"/>
        <v>4.1781840681234481</v>
      </c>
      <c r="CV433" s="13">
        <f t="shared" si="307"/>
        <v>4.1581840681234485</v>
      </c>
      <c r="CW433" s="13">
        <f t="shared" si="308"/>
        <v>4.138184068123449</v>
      </c>
      <c r="CX433" s="13">
        <f t="shared" si="309"/>
        <v>4.1281840681234492</v>
      </c>
      <c r="CY433" s="13">
        <f t="shared" si="310"/>
        <v>4.1081840681234496</v>
      </c>
      <c r="CZ433" s="13">
        <f t="shared" si="311"/>
        <v>4.098184068123448</v>
      </c>
      <c r="DA433" s="13">
        <f t="shared" si="312"/>
        <v>4.0881840681234483</v>
      </c>
      <c r="DB433" s="13">
        <f t="shared" si="313"/>
        <v>4.0781840681234485</v>
      </c>
      <c r="DC433" s="13">
        <f t="shared" si="314"/>
        <v>4.0681840681234487</v>
      </c>
      <c r="DD433" s="13">
        <f t="shared" si="315"/>
        <v>4.0581840681234489</v>
      </c>
      <c r="DE433" s="13">
        <f t="shared" si="316"/>
        <v>4.0481840681234491</v>
      </c>
      <c r="DF433" s="13">
        <f t="shared" si="317"/>
        <v>4.0181840681234497</v>
      </c>
      <c r="DG433" s="13">
        <f t="shared" si="318"/>
        <v>3.9981840681234488</v>
      </c>
      <c r="DH433" s="13">
        <f t="shared" si="319"/>
        <v>3.9781840681234493</v>
      </c>
      <c r="DI433" s="13">
        <f t="shared" si="320"/>
        <v>3.9581840681234497</v>
      </c>
      <c r="DJ433" s="13">
        <f t="shared" si="321"/>
        <v>3.9381840681234492</v>
      </c>
      <c r="DK433" s="13">
        <f t="shared" si="322"/>
        <v>3.9281840681234486</v>
      </c>
      <c r="DL433" s="13">
        <f t="shared" si="323"/>
        <v>3.908184068123449</v>
      </c>
      <c r="DM433" s="13">
        <f t="shared" si="324"/>
        <v>3.8881840681234494</v>
      </c>
      <c r="DN433" s="13">
        <f t="shared" si="325"/>
        <v>3.8781840681234496</v>
      </c>
      <c r="DO433" s="13">
        <f t="shared" si="326"/>
        <v>3.8581840681234492</v>
      </c>
    </row>
    <row r="434" spans="1:119" s="16" customFormat="1" x14ac:dyDescent="0.2">
      <c r="A434" s="12">
        <v>50436</v>
      </c>
      <c r="B434" s="16" t="s">
        <v>73</v>
      </c>
      <c r="C434" s="43">
        <f t="shared" si="327"/>
        <v>2.4373</v>
      </c>
      <c r="D434" s="43">
        <f t="shared" si="221"/>
        <v>2.6583000000000001</v>
      </c>
      <c r="E434" s="43">
        <f t="shared" si="222"/>
        <v>2.9230999999999998</v>
      </c>
      <c r="F434" s="43">
        <f t="shared" si="223"/>
        <v>3.2069999999999999</v>
      </c>
      <c r="G434" s="43">
        <f t="shared" si="224"/>
        <v>3.7984</v>
      </c>
      <c r="H434" s="43">
        <f t="shared" si="225"/>
        <v>2.1181000000000001</v>
      </c>
      <c r="I434" s="43">
        <f t="shared" si="226"/>
        <v>2.2667000000000002</v>
      </c>
      <c r="J434" s="43">
        <f t="shared" si="227"/>
        <v>2.6128</v>
      </c>
      <c r="K434" s="43">
        <f t="shared" si="228"/>
        <v>2.3365</v>
      </c>
      <c r="L434" s="43">
        <f t="shared" si="229"/>
        <v>2.5684</v>
      </c>
      <c r="M434" s="43">
        <f t="shared" si="230"/>
        <v>2.7635999999999998</v>
      </c>
      <c r="N434" s="43">
        <f t="shared" si="231"/>
        <v>2.911</v>
      </c>
      <c r="O434" s="43">
        <f t="shared" si="232"/>
        <v>2.8563000000000001</v>
      </c>
      <c r="P434" s="43">
        <f t="shared" si="233"/>
        <v>3.5651999999999999</v>
      </c>
      <c r="Q434" s="43">
        <f t="shared" si="234"/>
        <v>3.2237</v>
      </c>
      <c r="R434" s="43">
        <f t="shared" si="235"/>
        <v>3.6739999999999999</v>
      </c>
      <c r="S434" s="43">
        <f t="shared" si="236"/>
        <v>3.7595999999999998</v>
      </c>
      <c r="T434" s="43">
        <f t="shared" si="237"/>
        <v>3.7212999999999998</v>
      </c>
      <c r="V434" s="16" t="s">
        <v>74</v>
      </c>
      <c r="W434" s="43">
        <f t="shared" si="328"/>
        <v>1.8431</v>
      </c>
      <c r="X434" s="43">
        <f t="shared" si="238"/>
        <v>3.5958999999999999</v>
      </c>
      <c r="Y434" s="43">
        <f t="shared" si="239"/>
        <v>5.2885</v>
      </c>
      <c r="Z434" s="43">
        <f t="shared" si="240"/>
        <v>7.0862999999999996</v>
      </c>
      <c r="AA434" s="43">
        <f t="shared" si="241"/>
        <v>11.5434</v>
      </c>
      <c r="AB434" s="43">
        <f t="shared" si="242"/>
        <v>1.7777000000000001</v>
      </c>
      <c r="AC434" s="43">
        <f t="shared" si="243"/>
        <v>2.7399</v>
      </c>
      <c r="AD434" s="43">
        <f t="shared" si="244"/>
        <v>4.5983999999999998</v>
      </c>
      <c r="AE434" s="43">
        <f t="shared" si="245"/>
        <v>3.6766999999999999</v>
      </c>
      <c r="AF434" s="43">
        <f t="shared" si="246"/>
        <v>5.4546000000000001</v>
      </c>
      <c r="AG434" s="43">
        <f t="shared" si="247"/>
        <v>6.5403000000000002</v>
      </c>
      <c r="AH434" s="43">
        <f t="shared" si="248"/>
        <v>7.391</v>
      </c>
      <c r="AI434" s="43">
        <f t="shared" si="249"/>
        <v>7.2257999999999996</v>
      </c>
      <c r="AJ434" s="43">
        <f t="shared" si="250"/>
        <v>14.8108</v>
      </c>
      <c r="AK434" s="43">
        <f t="shared" si="251"/>
        <v>10.223599999999999</v>
      </c>
      <c r="AL434" s="43">
        <f t="shared" si="252"/>
        <v>17.293299999999999</v>
      </c>
      <c r="AM434" s="43">
        <f t="shared" si="253"/>
        <v>21.2318</v>
      </c>
      <c r="AN434" s="43">
        <f t="shared" si="254"/>
        <v>25.031400000000001</v>
      </c>
      <c r="AP434" s="16" t="s">
        <v>75</v>
      </c>
      <c r="AR434" s="13">
        <f t="shared" si="329"/>
        <v>2.1524315111203491</v>
      </c>
      <c r="AS434" s="13">
        <f t="shared" si="255"/>
        <v>2.2860797822374037</v>
      </c>
      <c r="AT434" s="13">
        <f t="shared" si="256"/>
        <v>2.433416339372898</v>
      </c>
      <c r="AU434" s="13">
        <f t="shared" si="257"/>
        <v>2.5919742116327957</v>
      </c>
      <c r="AV434" s="13">
        <f t="shared" si="258"/>
        <v>2.6664584691903839</v>
      </c>
      <c r="AW434" s="13">
        <f t="shared" si="259"/>
        <v>2.8432517926413543</v>
      </c>
      <c r="AX434" s="13">
        <f t="shared" si="260"/>
        <v>2.978229506460496</v>
      </c>
      <c r="AY434" s="13">
        <f t="shared" si="261"/>
        <v>3.0886227847207515</v>
      </c>
      <c r="AZ434" s="13">
        <f t="shared" si="262"/>
        <v>3.1990160629810074</v>
      </c>
      <c r="BA434" s="13">
        <f t="shared" si="263"/>
        <v>3.2815000959190792</v>
      </c>
      <c r="BB434" s="13">
        <f t="shared" si="264"/>
        <v>3.3559463812347401</v>
      </c>
      <c r="BC434" s="13">
        <f t="shared" si="265"/>
        <v>3.430392666550401</v>
      </c>
      <c r="BD434" s="13">
        <f t="shared" si="266"/>
        <v>3.5048389518660619</v>
      </c>
      <c r="BE434" s="13">
        <f t="shared" si="267"/>
        <v>3.5734920281973812</v>
      </c>
      <c r="BF434" s="13">
        <f t="shared" si="268"/>
        <v>3.6173188157099694</v>
      </c>
      <c r="BG434" s="13">
        <f t="shared" si="269"/>
        <v>3.661145603222558</v>
      </c>
      <c r="BH434" s="13">
        <f t="shared" si="270"/>
        <v>3.6893595328170625</v>
      </c>
      <c r="BI434" s="13">
        <f t="shared" si="271"/>
        <v>3.711093695569379</v>
      </c>
      <c r="BJ434" s="13">
        <f t="shared" si="272"/>
        <v>3.7328278583216958</v>
      </c>
      <c r="BK434" s="13">
        <f t="shared" si="273"/>
        <v>3.7545620210740127</v>
      </c>
      <c r="BL434" s="13">
        <f t="shared" si="274"/>
        <v>3.7518565375302662</v>
      </c>
      <c r="BM434" s="13">
        <f t="shared" si="275"/>
        <v>3.7417765291083271</v>
      </c>
      <c r="BN434" s="13">
        <f t="shared" si="276"/>
        <v>3.7316965206863881</v>
      </c>
      <c r="BO434" s="13">
        <f t="shared" si="277"/>
        <v>3.7314702531593267</v>
      </c>
      <c r="BQ434" s="16" t="s">
        <v>76</v>
      </c>
      <c r="BR434" s="13">
        <f t="shared" si="330"/>
        <v>2.4470825764491106</v>
      </c>
      <c r="BS434" s="13">
        <f t="shared" si="278"/>
        <v>2.4570825764491104</v>
      </c>
      <c r="BT434" s="13">
        <f t="shared" si="279"/>
        <v>2.5831665563669555</v>
      </c>
      <c r="BU434" s="13">
        <f t="shared" si="280"/>
        <v>2.7215197093229349</v>
      </c>
      <c r="BV434" s="13">
        <f t="shared" si="281"/>
        <v>2.8779654141557365</v>
      </c>
      <c r="BW434" s="13">
        <f t="shared" si="282"/>
        <v>3.0354566859494936</v>
      </c>
      <c r="BX434" s="13">
        <f t="shared" si="283"/>
        <v>3.1933719156747133</v>
      </c>
      <c r="BY434" s="13">
        <f t="shared" si="284"/>
        <v>3.3282362702205472</v>
      </c>
      <c r="BZ434" s="13">
        <f t="shared" si="285"/>
        <v>3.4609234434946488</v>
      </c>
      <c r="CA434" s="13">
        <f t="shared" si="286"/>
        <v>3.5936106167687512</v>
      </c>
      <c r="CB434" s="13">
        <f t="shared" si="287"/>
        <v>3.7262977900428531</v>
      </c>
      <c r="CC434" s="13">
        <f t="shared" si="288"/>
        <v>3.8018411649977017</v>
      </c>
      <c r="CD434" s="13">
        <f t="shared" si="289"/>
        <v>3.8701951413636317</v>
      </c>
      <c r="CE434" s="13">
        <f t="shared" si="290"/>
        <v>3.9313597191406426</v>
      </c>
      <c r="CF434" s="13">
        <f t="shared" si="291"/>
        <v>3.989758105596303</v>
      </c>
      <c r="CG434" s="13">
        <f t="shared" si="292"/>
        <v>4.0420325924913492</v>
      </c>
      <c r="CH434" s="13">
        <f t="shared" si="293"/>
        <v>4.0881831798257808</v>
      </c>
      <c r="CI434" s="13">
        <f t="shared" si="294"/>
        <v>4.1250872960159812</v>
      </c>
      <c r="CJ434" s="13">
        <f t="shared" si="295"/>
        <v>4.1526076294903804</v>
      </c>
      <c r="CK434" s="13">
        <f t="shared" si="296"/>
        <v>4.175709438012726</v>
      </c>
      <c r="CL434" s="13">
        <f t="shared" si="297"/>
        <v>4.194392721583017</v>
      </c>
      <c r="CM434" s="13">
        <f t="shared" si="298"/>
        <v>4.2068921225256579</v>
      </c>
      <c r="CN434" s="13">
        <f t="shared" si="299"/>
        <v>4.2130286892334476</v>
      </c>
      <c r="CO434" s="13">
        <f t="shared" si="300"/>
        <v>4.2128024217063862</v>
      </c>
      <c r="CP434" s="13">
        <f t="shared" si="301"/>
        <v>4.2081840681234493</v>
      </c>
      <c r="CQ434" s="13">
        <f t="shared" si="302"/>
        <v>4.1981840681234495</v>
      </c>
      <c r="CR434" s="13">
        <f t="shared" si="303"/>
        <v>4.1981840681234495</v>
      </c>
      <c r="CS434" s="13">
        <f t="shared" si="304"/>
        <v>4.1881840681234479</v>
      </c>
      <c r="CT434" s="13">
        <f t="shared" si="305"/>
        <v>4.1781840681234481</v>
      </c>
      <c r="CU434" s="13">
        <f t="shared" si="306"/>
        <v>4.1781840681234481</v>
      </c>
      <c r="CV434" s="13">
        <f t="shared" si="307"/>
        <v>4.1581840681234485</v>
      </c>
      <c r="CW434" s="13">
        <f t="shared" si="308"/>
        <v>4.138184068123449</v>
      </c>
      <c r="CX434" s="13">
        <f t="shared" si="309"/>
        <v>4.1281840681234492</v>
      </c>
      <c r="CY434" s="13">
        <f t="shared" si="310"/>
        <v>4.1081840681234496</v>
      </c>
      <c r="CZ434" s="13">
        <f t="shared" si="311"/>
        <v>4.098184068123448</v>
      </c>
      <c r="DA434" s="13">
        <f t="shared" si="312"/>
        <v>4.0881840681234483</v>
      </c>
      <c r="DB434" s="13">
        <f t="shared" si="313"/>
        <v>4.0781840681234485</v>
      </c>
      <c r="DC434" s="13">
        <f t="shared" si="314"/>
        <v>4.0681840681234487</v>
      </c>
      <c r="DD434" s="13">
        <f t="shared" si="315"/>
        <v>4.0581840681234489</v>
      </c>
      <c r="DE434" s="13">
        <f t="shared" si="316"/>
        <v>4.0481840681234491</v>
      </c>
      <c r="DF434" s="13">
        <f t="shared" si="317"/>
        <v>4.0181840681234497</v>
      </c>
      <c r="DG434" s="13">
        <f t="shared" si="318"/>
        <v>3.9981840681234488</v>
      </c>
      <c r="DH434" s="13">
        <f t="shared" si="319"/>
        <v>3.9781840681234493</v>
      </c>
      <c r="DI434" s="13">
        <f t="shared" si="320"/>
        <v>3.9581840681234497</v>
      </c>
      <c r="DJ434" s="13">
        <f t="shared" si="321"/>
        <v>3.9381840681234492</v>
      </c>
      <c r="DK434" s="13">
        <f t="shared" si="322"/>
        <v>3.9281840681234486</v>
      </c>
      <c r="DL434" s="13">
        <f t="shared" si="323"/>
        <v>3.908184068123449</v>
      </c>
      <c r="DM434" s="13">
        <f t="shared" si="324"/>
        <v>3.8881840681234494</v>
      </c>
      <c r="DN434" s="13">
        <f t="shared" si="325"/>
        <v>3.8781840681234496</v>
      </c>
      <c r="DO434" s="13">
        <f t="shared" si="326"/>
        <v>3.8581840681234492</v>
      </c>
    </row>
    <row r="435" spans="1:119" s="16" customFormat="1" x14ac:dyDescent="0.2">
      <c r="A435" s="12">
        <v>50464</v>
      </c>
      <c r="B435" s="16" t="s">
        <v>73</v>
      </c>
      <c r="C435" s="43">
        <f t="shared" si="327"/>
        <v>2.4373</v>
      </c>
      <c r="D435" s="43">
        <f t="shared" si="221"/>
        <v>2.6583000000000001</v>
      </c>
      <c r="E435" s="43">
        <f t="shared" si="222"/>
        <v>2.9230999999999998</v>
      </c>
      <c r="F435" s="43">
        <f t="shared" si="223"/>
        <v>3.2069999999999999</v>
      </c>
      <c r="G435" s="43">
        <f t="shared" si="224"/>
        <v>3.7984</v>
      </c>
      <c r="H435" s="43">
        <f t="shared" si="225"/>
        <v>2.1181000000000001</v>
      </c>
      <c r="I435" s="43">
        <f t="shared" si="226"/>
        <v>2.2667000000000002</v>
      </c>
      <c r="J435" s="43">
        <f t="shared" si="227"/>
        <v>2.6128</v>
      </c>
      <c r="K435" s="43">
        <f t="shared" si="228"/>
        <v>2.3365</v>
      </c>
      <c r="L435" s="43">
        <f t="shared" si="229"/>
        <v>2.5684</v>
      </c>
      <c r="M435" s="43">
        <f t="shared" si="230"/>
        <v>2.7635999999999998</v>
      </c>
      <c r="N435" s="43">
        <f t="shared" si="231"/>
        <v>2.911</v>
      </c>
      <c r="O435" s="43">
        <f t="shared" si="232"/>
        <v>2.8563000000000001</v>
      </c>
      <c r="P435" s="43">
        <f t="shared" si="233"/>
        <v>3.5651999999999999</v>
      </c>
      <c r="Q435" s="43">
        <f t="shared" si="234"/>
        <v>3.2237</v>
      </c>
      <c r="R435" s="43">
        <f t="shared" si="235"/>
        <v>3.6739999999999999</v>
      </c>
      <c r="S435" s="43">
        <f t="shared" si="236"/>
        <v>3.7595999999999998</v>
      </c>
      <c r="T435" s="43">
        <f t="shared" si="237"/>
        <v>3.7212999999999998</v>
      </c>
      <c r="V435" s="16" t="s">
        <v>74</v>
      </c>
      <c r="W435" s="43">
        <f t="shared" si="328"/>
        <v>1.8431</v>
      </c>
      <c r="X435" s="43">
        <f t="shared" si="238"/>
        <v>3.5958999999999999</v>
      </c>
      <c r="Y435" s="43">
        <f t="shared" si="239"/>
        <v>5.2885</v>
      </c>
      <c r="Z435" s="43">
        <f t="shared" si="240"/>
        <v>7.0862999999999996</v>
      </c>
      <c r="AA435" s="43">
        <f t="shared" si="241"/>
        <v>11.5434</v>
      </c>
      <c r="AB435" s="43">
        <f t="shared" si="242"/>
        <v>1.7777000000000001</v>
      </c>
      <c r="AC435" s="43">
        <f t="shared" si="243"/>
        <v>2.7399</v>
      </c>
      <c r="AD435" s="43">
        <f t="shared" si="244"/>
        <v>4.5983999999999998</v>
      </c>
      <c r="AE435" s="43">
        <f t="shared" si="245"/>
        <v>3.6766999999999999</v>
      </c>
      <c r="AF435" s="43">
        <f t="shared" si="246"/>
        <v>5.4546000000000001</v>
      </c>
      <c r="AG435" s="43">
        <f t="shared" si="247"/>
        <v>6.5403000000000002</v>
      </c>
      <c r="AH435" s="43">
        <f t="shared" si="248"/>
        <v>7.391</v>
      </c>
      <c r="AI435" s="43">
        <f t="shared" si="249"/>
        <v>7.2257999999999996</v>
      </c>
      <c r="AJ435" s="43">
        <f t="shared" si="250"/>
        <v>14.8108</v>
      </c>
      <c r="AK435" s="43">
        <f t="shared" si="251"/>
        <v>10.223599999999999</v>
      </c>
      <c r="AL435" s="43">
        <f t="shared" si="252"/>
        <v>17.293299999999999</v>
      </c>
      <c r="AM435" s="43">
        <f t="shared" si="253"/>
        <v>21.2318</v>
      </c>
      <c r="AN435" s="43">
        <f t="shared" si="254"/>
        <v>25.031400000000001</v>
      </c>
      <c r="AP435" s="16" t="s">
        <v>75</v>
      </c>
      <c r="AR435" s="13">
        <f t="shared" si="329"/>
        <v>2.1524315111203491</v>
      </c>
      <c r="AS435" s="13">
        <f t="shared" si="255"/>
        <v>2.2860797822374037</v>
      </c>
      <c r="AT435" s="13">
        <f t="shared" si="256"/>
        <v>2.433416339372898</v>
      </c>
      <c r="AU435" s="13">
        <f t="shared" si="257"/>
        <v>2.5919742116327957</v>
      </c>
      <c r="AV435" s="13">
        <f t="shared" si="258"/>
        <v>2.6664584691903839</v>
      </c>
      <c r="AW435" s="13">
        <f t="shared" si="259"/>
        <v>2.8432517926413543</v>
      </c>
      <c r="AX435" s="13">
        <f t="shared" si="260"/>
        <v>2.978229506460496</v>
      </c>
      <c r="AY435" s="13">
        <f t="shared" si="261"/>
        <v>3.0886227847207515</v>
      </c>
      <c r="AZ435" s="13">
        <f t="shared" si="262"/>
        <v>3.1990160629810074</v>
      </c>
      <c r="BA435" s="13">
        <f t="shared" si="263"/>
        <v>3.2815000959190792</v>
      </c>
      <c r="BB435" s="13">
        <f t="shared" si="264"/>
        <v>3.3559463812347401</v>
      </c>
      <c r="BC435" s="13">
        <f t="shared" si="265"/>
        <v>3.430392666550401</v>
      </c>
      <c r="BD435" s="13">
        <f t="shared" si="266"/>
        <v>3.5048389518660619</v>
      </c>
      <c r="BE435" s="13">
        <f t="shared" si="267"/>
        <v>3.5734920281973812</v>
      </c>
      <c r="BF435" s="13">
        <f t="shared" si="268"/>
        <v>3.6173188157099694</v>
      </c>
      <c r="BG435" s="13">
        <f t="shared" si="269"/>
        <v>3.661145603222558</v>
      </c>
      <c r="BH435" s="13">
        <f t="shared" si="270"/>
        <v>3.6893595328170625</v>
      </c>
      <c r="BI435" s="13">
        <f t="shared" si="271"/>
        <v>3.711093695569379</v>
      </c>
      <c r="BJ435" s="13">
        <f t="shared" si="272"/>
        <v>3.7328278583216958</v>
      </c>
      <c r="BK435" s="13">
        <f t="shared" si="273"/>
        <v>3.7545620210740127</v>
      </c>
      <c r="BL435" s="13">
        <f t="shared" si="274"/>
        <v>3.7518565375302662</v>
      </c>
      <c r="BM435" s="13">
        <f t="shared" si="275"/>
        <v>3.7417765291083271</v>
      </c>
      <c r="BN435" s="13">
        <f t="shared" si="276"/>
        <v>3.7316965206863881</v>
      </c>
      <c r="BO435" s="13">
        <f t="shared" si="277"/>
        <v>3.7314702531593267</v>
      </c>
      <c r="BQ435" s="16" t="s">
        <v>76</v>
      </c>
      <c r="BR435" s="13">
        <f t="shared" si="330"/>
        <v>2.4470825764491106</v>
      </c>
      <c r="BS435" s="13">
        <f t="shared" si="278"/>
        <v>2.4570825764491104</v>
      </c>
      <c r="BT435" s="13">
        <f t="shared" si="279"/>
        <v>2.5831665563669555</v>
      </c>
      <c r="BU435" s="13">
        <f t="shared" si="280"/>
        <v>2.7215197093229349</v>
      </c>
      <c r="BV435" s="13">
        <f t="shared" si="281"/>
        <v>2.8779654141557365</v>
      </c>
      <c r="BW435" s="13">
        <f t="shared" si="282"/>
        <v>3.0354566859494936</v>
      </c>
      <c r="BX435" s="13">
        <f t="shared" si="283"/>
        <v>3.1933719156747133</v>
      </c>
      <c r="BY435" s="13">
        <f t="shared" si="284"/>
        <v>3.3282362702205472</v>
      </c>
      <c r="BZ435" s="13">
        <f t="shared" si="285"/>
        <v>3.4609234434946488</v>
      </c>
      <c r="CA435" s="13">
        <f t="shared" si="286"/>
        <v>3.5936106167687512</v>
      </c>
      <c r="CB435" s="13">
        <f t="shared" si="287"/>
        <v>3.7262977900428531</v>
      </c>
      <c r="CC435" s="13">
        <f t="shared" si="288"/>
        <v>3.8018411649977017</v>
      </c>
      <c r="CD435" s="13">
        <f t="shared" si="289"/>
        <v>3.8701951413636317</v>
      </c>
      <c r="CE435" s="13">
        <f t="shared" si="290"/>
        <v>3.9313597191406426</v>
      </c>
      <c r="CF435" s="13">
        <f t="shared" si="291"/>
        <v>3.989758105596303</v>
      </c>
      <c r="CG435" s="13">
        <f t="shared" si="292"/>
        <v>4.0420325924913492</v>
      </c>
      <c r="CH435" s="13">
        <f t="shared" si="293"/>
        <v>4.0881831798257808</v>
      </c>
      <c r="CI435" s="13">
        <f t="shared" si="294"/>
        <v>4.1250872960159812</v>
      </c>
      <c r="CJ435" s="13">
        <f t="shared" si="295"/>
        <v>4.1526076294903804</v>
      </c>
      <c r="CK435" s="13">
        <f t="shared" si="296"/>
        <v>4.175709438012726</v>
      </c>
      <c r="CL435" s="13">
        <f t="shared" si="297"/>
        <v>4.194392721583017</v>
      </c>
      <c r="CM435" s="13">
        <f t="shared" si="298"/>
        <v>4.2068921225256579</v>
      </c>
      <c r="CN435" s="13">
        <f t="shared" si="299"/>
        <v>4.2130286892334476</v>
      </c>
      <c r="CO435" s="13">
        <f t="shared" si="300"/>
        <v>4.2128024217063862</v>
      </c>
      <c r="CP435" s="13">
        <f t="shared" si="301"/>
        <v>4.2081840681234493</v>
      </c>
      <c r="CQ435" s="13">
        <f t="shared" si="302"/>
        <v>4.1981840681234495</v>
      </c>
      <c r="CR435" s="13">
        <f t="shared" si="303"/>
        <v>4.1981840681234495</v>
      </c>
      <c r="CS435" s="13">
        <f t="shared" si="304"/>
        <v>4.1881840681234479</v>
      </c>
      <c r="CT435" s="13">
        <f t="shared" si="305"/>
        <v>4.1781840681234481</v>
      </c>
      <c r="CU435" s="13">
        <f t="shared" si="306"/>
        <v>4.1781840681234481</v>
      </c>
      <c r="CV435" s="13">
        <f t="shared" si="307"/>
        <v>4.1581840681234485</v>
      </c>
      <c r="CW435" s="13">
        <f t="shared" si="308"/>
        <v>4.138184068123449</v>
      </c>
      <c r="CX435" s="13">
        <f t="shared" si="309"/>
        <v>4.1281840681234492</v>
      </c>
      <c r="CY435" s="13">
        <f t="shared" si="310"/>
        <v>4.1081840681234496</v>
      </c>
      <c r="CZ435" s="13">
        <f t="shared" si="311"/>
        <v>4.098184068123448</v>
      </c>
      <c r="DA435" s="13">
        <f t="shared" si="312"/>
        <v>4.0881840681234483</v>
      </c>
      <c r="DB435" s="13">
        <f t="shared" si="313"/>
        <v>4.0781840681234485</v>
      </c>
      <c r="DC435" s="13">
        <f t="shared" si="314"/>
        <v>4.0681840681234487</v>
      </c>
      <c r="DD435" s="13">
        <f t="shared" si="315"/>
        <v>4.0581840681234489</v>
      </c>
      <c r="DE435" s="13">
        <f t="shared" si="316"/>
        <v>4.0481840681234491</v>
      </c>
      <c r="DF435" s="13">
        <f t="shared" si="317"/>
        <v>4.0181840681234497</v>
      </c>
      <c r="DG435" s="13">
        <f t="shared" si="318"/>
        <v>3.9981840681234488</v>
      </c>
      <c r="DH435" s="13">
        <f t="shared" si="319"/>
        <v>3.9781840681234493</v>
      </c>
      <c r="DI435" s="13">
        <f t="shared" si="320"/>
        <v>3.9581840681234497</v>
      </c>
      <c r="DJ435" s="13">
        <f t="shared" si="321"/>
        <v>3.9381840681234492</v>
      </c>
      <c r="DK435" s="13">
        <f t="shared" si="322"/>
        <v>3.9281840681234486</v>
      </c>
      <c r="DL435" s="13">
        <f t="shared" si="323"/>
        <v>3.908184068123449</v>
      </c>
      <c r="DM435" s="13">
        <f t="shared" si="324"/>
        <v>3.8881840681234494</v>
      </c>
      <c r="DN435" s="13">
        <f t="shared" si="325"/>
        <v>3.8781840681234496</v>
      </c>
      <c r="DO435" s="13">
        <f t="shared" si="326"/>
        <v>3.8581840681234492</v>
      </c>
    </row>
    <row r="436" spans="1:119" s="16" customFormat="1" x14ac:dyDescent="0.2">
      <c r="A436" s="12">
        <v>50495</v>
      </c>
      <c r="B436" s="16" t="s">
        <v>73</v>
      </c>
      <c r="C436" s="43">
        <f t="shared" si="327"/>
        <v>2.4373</v>
      </c>
      <c r="D436" s="43">
        <f t="shared" si="221"/>
        <v>2.6583000000000001</v>
      </c>
      <c r="E436" s="43">
        <f t="shared" si="222"/>
        <v>2.9230999999999998</v>
      </c>
      <c r="F436" s="43">
        <f t="shared" si="223"/>
        <v>3.2069999999999999</v>
      </c>
      <c r="G436" s="43">
        <f t="shared" si="224"/>
        <v>3.7984</v>
      </c>
      <c r="H436" s="43">
        <f t="shared" si="225"/>
        <v>2.1181000000000001</v>
      </c>
      <c r="I436" s="43">
        <f t="shared" si="226"/>
        <v>2.2667000000000002</v>
      </c>
      <c r="J436" s="43">
        <f t="shared" si="227"/>
        <v>2.6128</v>
      </c>
      <c r="K436" s="43">
        <f t="shared" si="228"/>
        <v>2.3365</v>
      </c>
      <c r="L436" s="43">
        <f t="shared" si="229"/>
        <v>2.5684</v>
      </c>
      <c r="M436" s="43">
        <f t="shared" si="230"/>
        <v>2.7635999999999998</v>
      </c>
      <c r="N436" s="43">
        <f t="shared" si="231"/>
        <v>2.911</v>
      </c>
      <c r="O436" s="43">
        <f t="shared" si="232"/>
        <v>2.8563000000000001</v>
      </c>
      <c r="P436" s="43">
        <f t="shared" si="233"/>
        <v>3.5651999999999999</v>
      </c>
      <c r="Q436" s="43">
        <f t="shared" si="234"/>
        <v>3.2237</v>
      </c>
      <c r="R436" s="43">
        <f t="shared" si="235"/>
        <v>3.6739999999999999</v>
      </c>
      <c r="S436" s="43">
        <f t="shared" si="236"/>
        <v>3.7595999999999998</v>
      </c>
      <c r="T436" s="43">
        <f t="shared" si="237"/>
        <v>3.7212999999999998</v>
      </c>
      <c r="V436" s="16" t="s">
        <v>74</v>
      </c>
      <c r="W436" s="43">
        <f t="shared" si="328"/>
        <v>1.8431</v>
      </c>
      <c r="X436" s="43">
        <f t="shared" si="238"/>
        <v>3.5958999999999999</v>
      </c>
      <c r="Y436" s="43">
        <f t="shared" si="239"/>
        <v>5.2885</v>
      </c>
      <c r="Z436" s="43">
        <f t="shared" si="240"/>
        <v>7.0862999999999996</v>
      </c>
      <c r="AA436" s="43">
        <f t="shared" si="241"/>
        <v>11.5434</v>
      </c>
      <c r="AB436" s="43">
        <f t="shared" si="242"/>
        <v>1.7777000000000001</v>
      </c>
      <c r="AC436" s="43">
        <f t="shared" si="243"/>
        <v>2.7399</v>
      </c>
      <c r="AD436" s="43">
        <f t="shared" si="244"/>
        <v>4.5983999999999998</v>
      </c>
      <c r="AE436" s="43">
        <f t="shared" si="245"/>
        <v>3.6766999999999999</v>
      </c>
      <c r="AF436" s="43">
        <f t="shared" si="246"/>
        <v>5.4546000000000001</v>
      </c>
      <c r="AG436" s="43">
        <f t="shared" si="247"/>
        <v>6.5403000000000002</v>
      </c>
      <c r="AH436" s="43">
        <f t="shared" si="248"/>
        <v>7.391</v>
      </c>
      <c r="AI436" s="43">
        <f t="shared" si="249"/>
        <v>7.2257999999999996</v>
      </c>
      <c r="AJ436" s="43">
        <f t="shared" si="250"/>
        <v>14.8108</v>
      </c>
      <c r="AK436" s="43">
        <f t="shared" si="251"/>
        <v>10.223599999999999</v>
      </c>
      <c r="AL436" s="43">
        <f t="shared" si="252"/>
        <v>17.293299999999999</v>
      </c>
      <c r="AM436" s="43">
        <f t="shared" si="253"/>
        <v>21.2318</v>
      </c>
      <c r="AN436" s="43">
        <f t="shared" si="254"/>
        <v>25.031400000000001</v>
      </c>
      <c r="AP436" s="16" t="s">
        <v>75</v>
      </c>
      <c r="AR436" s="13">
        <f t="shared" si="329"/>
        <v>2.1524315111203491</v>
      </c>
      <c r="AS436" s="13">
        <f t="shared" si="255"/>
        <v>2.2860797822374037</v>
      </c>
      <c r="AT436" s="13">
        <f t="shared" si="256"/>
        <v>2.433416339372898</v>
      </c>
      <c r="AU436" s="13">
        <f t="shared" si="257"/>
        <v>2.5919742116327957</v>
      </c>
      <c r="AV436" s="13">
        <f t="shared" si="258"/>
        <v>2.6664584691903839</v>
      </c>
      <c r="AW436" s="13">
        <f t="shared" si="259"/>
        <v>2.8432517926413543</v>
      </c>
      <c r="AX436" s="13">
        <f t="shared" si="260"/>
        <v>2.978229506460496</v>
      </c>
      <c r="AY436" s="13">
        <f t="shared" si="261"/>
        <v>3.0886227847207515</v>
      </c>
      <c r="AZ436" s="13">
        <f t="shared" si="262"/>
        <v>3.1990160629810074</v>
      </c>
      <c r="BA436" s="13">
        <f t="shared" si="263"/>
        <v>3.2815000959190792</v>
      </c>
      <c r="BB436" s="13">
        <f t="shared" si="264"/>
        <v>3.3559463812347401</v>
      </c>
      <c r="BC436" s="13">
        <f t="shared" si="265"/>
        <v>3.430392666550401</v>
      </c>
      <c r="BD436" s="13">
        <f t="shared" si="266"/>
        <v>3.5048389518660619</v>
      </c>
      <c r="BE436" s="13">
        <f t="shared" si="267"/>
        <v>3.5734920281973812</v>
      </c>
      <c r="BF436" s="13">
        <f t="shared" si="268"/>
        <v>3.6173188157099694</v>
      </c>
      <c r="BG436" s="13">
        <f t="shared" si="269"/>
        <v>3.661145603222558</v>
      </c>
      <c r="BH436" s="13">
        <f t="shared" si="270"/>
        <v>3.6893595328170625</v>
      </c>
      <c r="BI436" s="13">
        <f t="shared" si="271"/>
        <v>3.711093695569379</v>
      </c>
      <c r="BJ436" s="13">
        <f t="shared" si="272"/>
        <v>3.7328278583216958</v>
      </c>
      <c r="BK436" s="13">
        <f t="shared" si="273"/>
        <v>3.7545620210740127</v>
      </c>
      <c r="BL436" s="13">
        <f t="shared" si="274"/>
        <v>3.7518565375302662</v>
      </c>
      <c r="BM436" s="13">
        <f t="shared" si="275"/>
        <v>3.7417765291083271</v>
      </c>
      <c r="BN436" s="13">
        <f t="shared" si="276"/>
        <v>3.7316965206863881</v>
      </c>
      <c r="BO436" s="13">
        <f t="shared" si="277"/>
        <v>3.7314702531593267</v>
      </c>
      <c r="BQ436" s="16" t="s">
        <v>76</v>
      </c>
      <c r="BR436" s="13">
        <f t="shared" si="330"/>
        <v>2.4470825764491106</v>
      </c>
      <c r="BS436" s="13">
        <f t="shared" si="278"/>
        <v>2.4570825764491104</v>
      </c>
      <c r="BT436" s="13">
        <f t="shared" si="279"/>
        <v>2.5831665563669555</v>
      </c>
      <c r="BU436" s="13">
        <f t="shared" si="280"/>
        <v>2.7215197093229349</v>
      </c>
      <c r="BV436" s="13">
        <f t="shared" si="281"/>
        <v>2.8779654141557365</v>
      </c>
      <c r="BW436" s="13">
        <f t="shared" si="282"/>
        <v>3.0354566859494936</v>
      </c>
      <c r="BX436" s="13">
        <f t="shared" si="283"/>
        <v>3.1933719156747133</v>
      </c>
      <c r="BY436" s="13">
        <f t="shared" si="284"/>
        <v>3.3282362702205472</v>
      </c>
      <c r="BZ436" s="13">
        <f t="shared" si="285"/>
        <v>3.4609234434946488</v>
      </c>
      <c r="CA436" s="13">
        <f t="shared" si="286"/>
        <v>3.5936106167687512</v>
      </c>
      <c r="CB436" s="13">
        <f t="shared" si="287"/>
        <v>3.7262977900428531</v>
      </c>
      <c r="CC436" s="13">
        <f t="shared" si="288"/>
        <v>3.8018411649977017</v>
      </c>
      <c r="CD436" s="13">
        <f t="shared" si="289"/>
        <v>3.8701951413636317</v>
      </c>
      <c r="CE436" s="13">
        <f t="shared" si="290"/>
        <v>3.9313597191406426</v>
      </c>
      <c r="CF436" s="13">
        <f t="shared" si="291"/>
        <v>3.989758105596303</v>
      </c>
      <c r="CG436" s="13">
        <f t="shared" si="292"/>
        <v>4.0420325924913492</v>
      </c>
      <c r="CH436" s="13">
        <f t="shared" si="293"/>
        <v>4.0881831798257808</v>
      </c>
      <c r="CI436" s="13">
        <f t="shared" si="294"/>
        <v>4.1250872960159812</v>
      </c>
      <c r="CJ436" s="13">
        <f t="shared" si="295"/>
        <v>4.1526076294903804</v>
      </c>
      <c r="CK436" s="13">
        <f t="shared" si="296"/>
        <v>4.175709438012726</v>
      </c>
      <c r="CL436" s="13">
        <f t="shared" si="297"/>
        <v>4.194392721583017</v>
      </c>
      <c r="CM436" s="13">
        <f t="shared" si="298"/>
        <v>4.2068921225256579</v>
      </c>
      <c r="CN436" s="13">
        <f t="shared" si="299"/>
        <v>4.2130286892334476</v>
      </c>
      <c r="CO436" s="13">
        <f t="shared" si="300"/>
        <v>4.2128024217063862</v>
      </c>
      <c r="CP436" s="13">
        <f t="shared" si="301"/>
        <v>4.2081840681234493</v>
      </c>
      <c r="CQ436" s="13">
        <f t="shared" si="302"/>
        <v>4.1981840681234495</v>
      </c>
      <c r="CR436" s="13">
        <f t="shared" si="303"/>
        <v>4.1981840681234495</v>
      </c>
      <c r="CS436" s="13">
        <f t="shared" si="304"/>
        <v>4.1881840681234479</v>
      </c>
      <c r="CT436" s="13">
        <f t="shared" si="305"/>
        <v>4.1781840681234481</v>
      </c>
      <c r="CU436" s="13">
        <f t="shared" si="306"/>
        <v>4.1781840681234481</v>
      </c>
      <c r="CV436" s="13">
        <f t="shared" si="307"/>
        <v>4.1581840681234485</v>
      </c>
      <c r="CW436" s="13">
        <f t="shared" si="308"/>
        <v>4.138184068123449</v>
      </c>
      <c r="CX436" s="13">
        <f t="shared" si="309"/>
        <v>4.1281840681234492</v>
      </c>
      <c r="CY436" s="13">
        <f t="shared" si="310"/>
        <v>4.1081840681234496</v>
      </c>
      <c r="CZ436" s="13">
        <f t="shared" si="311"/>
        <v>4.098184068123448</v>
      </c>
      <c r="DA436" s="13">
        <f t="shared" si="312"/>
        <v>4.0881840681234483</v>
      </c>
      <c r="DB436" s="13">
        <f t="shared" si="313"/>
        <v>4.0781840681234485</v>
      </c>
      <c r="DC436" s="13">
        <f t="shared" si="314"/>
        <v>4.0681840681234487</v>
      </c>
      <c r="DD436" s="13">
        <f t="shared" si="315"/>
        <v>4.0581840681234489</v>
      </c>
      <c r="DE436" s="13">
        <f t="shared" si="316"/>
        <v>4.0481840681234491</v>
      </c>
      <c r="DF436" s="13">
        <f t="shared" si="317"/>
        <v>4.0181840681234497</v>
      </c>
      <c r="DG436" s="13">
        <f t="shared" si="318"/>
        <v>3.9981840681234488</v>
      </c>
      <c r="DH436" s="13">
        <f t="shared" si="319"/>
        <v>3.9781840681234493</v>
      </c>
      <c r="DI436" s="13">
        <f t="shared" si="320"/>
        <v>3.9581840681234497</v>
      </c>
      <c r="DJ436" s="13">
        <f t="shared" si="321"/>
        <v>3.9381840681234492</v>
      </c>
      <c r="DK436" s="13">
        <f t="shared" si="322"/>
        <v>3.9281840681234486</v>
      </c>
      <c r="DL436" s="13">
        <f t="shared" si="323"/>
        <v>3.908184068123449</v>
      </c>
      <c r="DM436" s="13">
        <f t="shared" si="324"/>
        <v>3.8881840681234494</v>
      </c>
      <c r="DN436" s="13">
        <f t="shared" si="325"/>
        <v>3.8781840681234496</v>
      </c>
      <c r="DO436" s="13">
        <f t="shared" si="326"/>
        <v>3.8581840681234492</v>
      </c>
    </row>
    <row r="437" spans="1:119" s="16" customFormat="1" x14ac:dyDescent="0.2">
      <c r="A437" s="12">
        <v>50525</v>
      </c>
      <c r="B437" s="16" t="s">
        <v>73</v>
      </c>
      <c r="C437" s="43">
        <f t="shared" si="327"/>
        <v>2.4373</v>
      </c>
      <c r="D437" s="43">
        <f t="shared" si="221"/>
        <v>2.6583000000000001</v>
      </c>
      <c r="E437" s="43">
        <f t="shared" si="222"/>
        <v>2.9230999999999998</v>
      </c>
      <c r="F437" s="43">
        <f t="shared" si="223"/>
        <v>3.2069999999999999</v>
      </c>
      <c r="G437" s="43">
        <f t="shared" si="224"/>
        <v>3.7984</v>
      </c>
      <c r="H437" s="43">
        <f t="shared" si="225"/>
        <v>2.1181000000000001</v>
      </c>
      <c r="I437" s="43">
        <f t="shared" si="226"/>
        <v>2.2667000000000002</v>
      </c>
      <c r="J437" s="43">
        <f t="shared" si="227"/>
        <v>2.6128</v>
      </c>
      <c r="K437" s="43">
        <f t="shared" si="228"/>
        <v>2.3365</v>
      </c>
      <c r="L437" s="43">
        <f t="shared" si="229"/>
        <v>2.5684</v>
      </c>
      <c r="M437" s="43">
        <f t="shared" si="230"/>
        <v>2.7635999999999998</v>
      </c>
      <c r="N437" s="43">
        <f t="shared" si="231"/>
        <v>2.911</v>
      </c>
      <c r="O437" s="43">
        <f t="shared" si="232"/>
        <v>2.8563000000000001</v>
      </c>
      <c r="P437" s="43">
        <f t="shared" si="233"/>
        <v>3.5651999999999999</v>
      </c>
      <c r="Q437" s="43">
        <f t="shared" si="234"/>
        <v>3.2237</v>
      </c>
      <c r="R437" s="43">
        <f t="shared" si="235"/>
        <v>3.6739999999999999</v>
      </c>
      <c r="S437" s="43">
        <f t="shared" si="236"/>
        <v>3.7595999999999998</v>
      </c>
      <c r="T437" s="43">
        <f t="shared" si="237"/>
        <v>3.7212999999999998</v>
      </c>
      <c r="V437" s="16" t="s">
        <v>74</v>
      </c>
      <c r="W437" s="43">
        <f t="shared" si="328"/>
        <v>1.8431</v>
      </c>
      <c r="X437" s="43">
        <f t="shared" si="238"/>
        <v>3.5958999999999999</v>
      </c>
      <c r="Y437" s="43">
        <f t="shared" si="239"/>
        <v>5.2885</v>
      </c>
      <c r="Z437" s="43">
        <f t="shared" si="240"/>
        <v>7.0862999999999996</v>
      </c>
      <c r="AA437" s="43">
        <f t="shared" si="241"/>
        <v>11.5434</v>
      </c>
      <c r="AB437" s="43">
        <f t="shared" si="242"/>
        <v>1.7777000000000001</v>
      </c>
      <c r="AC437" s="43">
        <f t="shared" si="243"/>
        <v>2.7399</v>
      </c>
      <c r="AD437" s="43">
        <f t="shared" si="244"/>
        <v>4.5983999999999998</v>
      </c>
      <c r="AE437" s="43">
        <f t="shared" si="245"/>
        <v>3.6766999999999999</v>
      </c>
      <c r="AF437" s="43">
        <f t="shared" si="246"/>
        <v>5.4546000000000001</v>
      </c>
      <c r="AG437" s="43">
        <f t="shared" si="247"/>
        <v>6.5403000000000002</v>
      </c>
      <c r="AH437" s="43">
        <f t="shared" si="248"/>
        <v>7.391</v>
      </c>
      <c r="AI437" s="43">
        <f t="shared" si="249"/>
        <v>7.2257999999999996</v>
      </c>
      <c r="AJ437" s="43">
        <f t="shared" si="250"/>
        <v>14.8108</v>
      </c>
      <c r="AK437" s="43">
        <f t="shared" si="251"/>
        <v>10.223599999999999</v>
      </c>
      <c r="AL437" s="43">
        <f t="shared" si="252"/>
        <v>17.293299999999999</v>
      </c>
      <c r="AM437" s="43">
        <f t="shared" si="253"/>
        <v>21.2318</v>
      </c>
      <c r="AN437" s="43">
        <f t="shared" si="254"/>
        <v>25.031400000000001</v>
      </c>
      <c r="AP437" s="16" t="s">
        <v>75</v>
      </c>
      <c r="AR437" s="13">
        <f t="shared" si="329"/>
        <v>2.1524315111203491</v>
      </c>
      <c r="AS437" s="13">
        <f t="shared" si="255"/>
        <v>2.2860797822374037</v>
      </c>
      <c r="AT437" s="13">
        <f t="shared" si="256"/>
        <v>2.433416339372898</v>
      </c>
      <c r="AU437" s="13">
        <f t="shared" si="257"/>
        <v>2.5919742116327957</v>
      </c>
      <c r="AV437" s="13">
        <f t="shared" si="258"/>
        <v>2.6664584691903839</v>
      </c>
      <c r="AW437" s="13">
        <f t="shared" si="259"/>
        <v>2.8432517926413543</v>
      </c>
      <c r="AX437" s="13">
        <f t="shared" si="260"/>
        <v>2.978229506460496</v>
      </c>
      <c r="AY437" s="13">
        <f t="shared" si="261"/>
        <v>3.0886227847207515</v>
      </c>
      <c r="AZ437" s="13">
        <f t="shared" si="262"/>
        <v>3.1990160629810074</v>
      </c>
      <c r="BA437" s="13">
        <f t="shared" si="263"/>
        <v>3.2815000959190792</v>
      </c>
      <c r="BB437" s="13">
        <f t="shared" si="264"/>
        <v>3.3559463812347401</v>
      </c>
      <c r="BC437" s="13">
        <f t="shared" si="265"/>
        <v>3.430392666550401</v>
      </c>
      <c r="BD437" s="13">
        <f t="shared" si="266"/>
        <v>3.5048389518660619</v>
      </c>
      <c r="BE437" s="13">
        <f t="shared" si="267"/>
        <v>3.5734920281973812</v>
      </c>
      <c r="BF437" s="13">
        <f t="shared" si="268"/>
        <v>3.6173188157099694</v>
      </c>
      <c r="BG437" s="13">
        <f t="shared" si="269"/>
        <v>3.661145603222558</v>
      </c>
      <c r="BH437" s="13">
        <f t="shared" si="270"/>
        <v>3.6893595328170625</v>
      </c>
      <c r="BI437" s="13">
        <f t="shared" si="271"/>
        <v>3.711093695569379</v>
      </c>
      <c r="BJ437" s="13">
        <f t="shared" si="272"/>
        <v>3.7328278583216958</v>
      </c>
      <c r="BK437" s="13">
        <f t="shared" si="273"/>
        <v>3.7545620210740127</v>
      </c>
      <c r="BL437" s="13">
        <f t="shared" si="274"/>
        <v>3.7518565375302662</v>
      </c>
      <c r="BM437" s="13">
        <f t="shared" si="275"/>
        <v>3.7417765291083271</v>
      </c>
      <c r="BN437" s="13">
        <f t="shared" si="276"/>
        <v>3.7316965206863881</v>
      </c>
      <c r="BO437" s="13">
        <f t="shared" si="277"/>
        <v>3.7314702531593267</v>
      </c>
      <c r="BQ437" s="16" t="s">
        <v>76</v>
      </c>
      <c r="BR437" s="13">
        <f t="shared" si="330"/>
        <v>2.4470825764491106</v>
      </c>
      <c r="BS437" s="13">
        <f t="shared" si="278"/>
        <v>2.4570825764491104</v>
      </c>
      <c r="BT437" s="13">
        <f t="shared" si="279"/>
        <v>2.5831665563669555</v>
      </c>
      <c r="BU437" s="13">
        <f t="shared" si="280"/>
        <v>2.7215197093229349</v>
      </c>
      <c r="BV437" s="13">
        <f t="shared" si="281"/>
        <v>2.8779654141557365</v>
      </c>
      <c r="BW437" s="13">
        <f t="shared" si="282"/>
        <v>3.0354566859494936</v>
      </c>
      <c r="BX437" s="13">
        <f t="shared" si="283"/>
        <v>3.1933719156747133</v>
      </c>
      <c r="BY437" s="13">
        <f t="shared" si="284"/>
        <v>3.3282362702205472</v>
      </c>
      <c r="BZ437" s="13">
        <f t="shared" si="285"/>
        <v>3.4609234434946488</v>
      </c>
      <c r="CA437" s="13">
        <f t="shared" si="286"/>
        <v>3.5936106167687512</v>
      </c>
      <c r="CB437" s="13">
        <f t="shared" si="287"/>
        <v>3.7262977900428531</v>
      </c>
      <c r="CC437" s="13">
        <f t="shared" si="288"/>
        <v>3.8018411649977017</v>
      </c>
      <c r="CD437" s="13">
        <f t="shared" si="289"/>
        <v>3.8701951413636317</v>
      </c>
      <c r="CE437" s="13">
        <f t="shared" si="290"/>
        <v>3.9313597191406426</v>
      </c>
      <c r="CF437" s="13">
        <f t="shared" si="291"/>
        <v>3.989758105596303</v>
      </c>
      <c r="CG437" s="13">
        <f t="shared" si="292"/>
        <v>4.0420325924913492</v>
      </c>
      <c r="CH437" s="13">
        <f t="shared" si="293"/>
        <v>4.0881831798257808</v>
      </c>
      <c r="CI437" s="13">
        <f t="shared" si="294"/>
        <v>4.1250872960159812</v>
      </c>
      <c r="CJ437" s="13">
        <f t="shared" si="295"/>
        <v>4.1526076294903804</v>
      </c>
      <c r="CK437" s="13">
        <f t="shared" si="296"/>
        <v>4.175709438012726</v>
      </c>
      <c r="CL437" s="13">
        <f t="shared" si="297"/>
        <v>4.194392721583017</v>
      </c>
      <c r="CM437" s="13">
        <f t="shared" si="298"/>
        <v>4.2068921225256579</v>
      </c>
      <c r="CN437" s="13">
        <f t="shared" si="299"/>
        <v>4.2130286892334476</v>
      </c>
      <c r="CO437" s="13">
        <f t="shared" si="300"/>
        <v>4.2128024217063862</v>
      </c>
      <c r="CP437" s="13">
        <f t="shared" si="301"/>
        <v>4.2081840681234493</v>
      </c>
      <c r="CQ437" s="13">
        <f t="shared" si="302"/>
        <v>4.1981840681234495</v>
      </c>
      <c r="CR437" s="13">
        <f t="shared" si="303"/>
        <v>4.1981840681234495</v>
      </c>
      <c r="CS437" s="13">
        <f t="shared" si="304"/>
        <v>4.1881840681234479</v>
      </c>
      <c r="CT437" s="13">
        <f t="shared" si="305"/>
        <v>4.1781840681234481</v>
      </c>
      <c r="CU437" s="13">
        <f t="shared" si="306"/>
        <v>4.1781840681234481</v>
      </c>
      <c r="CV437" s="13">
        <f t="shared" si="307"/>
        <v>4.1581840681234485</v>
      </c>
      <c r="CW437" s="13">
        <f t="shared" si="308"/>
        <v>4.138184068123449</v>
      </c>
      <c r="CX437" s="13">
        <f t="shared" si="309"/>
        <v>4.1281840681234492</v>
      </c>
      <c r="CY437" s="13">
        <f t="shared" si="310"/>
        <v>4.1081840681234496</v>
      </c>
      <c r="CZ437" s="13">
        <f t="shared" si="311"/>
        <v>4.098184068123448</v>
      </c>
      <c r="DA437" s="13">
        <f t="shared" si="312"/>
        <v>4.0881840681234483</v>
      </c>
      <c r="DB437" s="13">
        <f t="shared" si="313"/>
        <v>4.0781840681234485</v>
      </c>
      <c r="DC437" s="13">
        <f t="shared" si="314"/>
        <v>4.0681840681234487</v>
      </c>
      <c r="DD437" s="13">
        <f t="shared" si="315"/>
        <v>4.0581840681234489</v>
      </c>
      <c r="DE437" s="13">
        <f t="shared" si="316"/>
        <v>4.0481840681234491</v>
      </c>
      <c r="DF437" s="13">
        <f t="shared" si="317"/>
        <v>4.0181840681234497</v>
      </c>
      <c r="DG437" s="13">
        <f t="shared" si="318"/>
        <v>3.9981840681234488</v>
      </c>
      <c r="DH437" s="13">
        <f t="shared" si="319"/>
        <v>3.9781840681234493</v>
      </c>
      <c r="DI437" s="13">
        <f t="shared" si="320"/>
        <v>3.9581840681234497</v>
      </c>
      <c r="DJ437" s="13">
        <f t="shared" si="321"/>
        <v>3.9381840681234492</v>
      </c>
      <c r="DK437" s="13">
        <f t="shared" si="322"/>
        <v>3.9281840681234486</v>
      </c>
      <c r="DL437" s="13">
        <f t="shared" si="323"/>
        <v>3.908184068123449</v>
      </c>
      <c r="DM437" s="13">
        <f t="shared" si="324"/>
        <v>3.8881840681234494</v>
      </c>
      <c r="DN437" s="13">
        <f t="shared" si="325"/>
        <v>3.8781840681234496</v>
      </c>
      <c r="DO437" s="13">
        <f t="shared" si="326"/>
        <v>3.8581840681234492</v>
      </c>
    </row>
    <row r="438" spans="1:119" s="16" customFormat="1" x14ac:dyDescent="0.2">
      <c r="A438" s="12">
        <v>50556</v>
      </c>
      <c r="B438" s="16" t="s">
        <v>73</v>
      </c>
      <c r="C438" s="43">
        <f t="shared" si="327"/>
        <v>2.4373</v>
      </c>
      <c r="D438" s="43">
        <f t="shared" si="221"/>
        <v>2.6583000000000001</v>
      </c>
      <c r="E438" s="43">
        <f t="shared" si="222"/>
        <v>2.9230999999999998</v>
      </c>
      <c r="F438" s="43">
        <f t="shared" si="223"/>
        <v>3.2069999999999999</v>
      </c>
      <c r="G438" s="43">
        <f t="shared" si="224"/>
        <v>3.7984</v>
      </c>
      <c r="H438" s="43">
        <f t="shared" si="225"/>
        <v>2.1181000000000001</v>
      </c>
      <c r="I438" s="43">
        <f t="shared" si="226"/>
        <v>2.2667000000000002</v>
      </c>
      <c r="J438" s="43">
        <f t="shared" si="227"/>
        <v>2.6128</v>
      </c>
      <c r="K438" s="43">
        <f t="shared" si="228"/>
        <v>2.3365</v>
      </c>
      <c r="L438" s="43">
        <f t="shared" si="229"/>
        <v>2.5684</v>
      </c>
      <c r="M438" s="43">
        <f t="shared" si="230"/>
        <v>2.7635999999999998</v>
      </c>
      <c r="N438" s="43">
        <f t="shared" si="231"/>
        <v>2.911</v>
      </c>
      <c r="O438" s="43">
        <f t="shared" si="232"/>
        <v>2.8563000000000001</v>
      </c>
      <c r="P438" s="43">
        <f t="shared" si="233"/>
        <v>3.5651999999999999</v>
      </c>
      <c r="Q438" s="43">
        <f t="shared" si="234"/>
        <v>3.2237</v>
      </c>
      <c r="R438" s="43">
        <f t="shared" si="235"/>
        <v>3.6739999999999999</v>
      </c>
      <c r="S438" s="43">
        <f t="shared" si="236"/>
        <v>3.7595999999999998</v>
      </c>
      <c r="T438" s="43">
        <f t="shared" si="237"/>
        <v>3.7212999999999998</v>
      </c>
      <c r="V438" s="16" t="s">
        <v>74</v>
      </c>
      <c r="W438" s="43">
        <f t="shared" si="328"/>
        <v>1.8431</v>
      </c>
      <c r="X438" s="43">
        <f t="shared" si="238"/>
        <v>3.5958999999999999</v>
      </c>
      <c r="Y438" s="43">
        <f t="shared" si="239"/>
        <v>5.2885</v>
      </c>
      <c r="Z438" s="43">
        <f t="shared" si="240"/>
        <v>7.0862999999999996</v>
      </c>
      <c r="AA438" s="43">
        <f t="shared" si="241"/>
        <v>11.5434</v>
      </c>
      <c r="AB438" s="43">
        <f t="shared" si="242"/>
        <v>1.7777000000000001</v>
      </c>
      <c r="AC438" s="43">
        <f t="shared" si="243"/>
        <v>2.7399</v>
      </c>
      <c r="AD438" s="43">
        <f t="shared" si="244"/>
        <v>4.5983999999999998</v>
      </c>
      <c r="AE438" s="43">
        <f t="shared" si="245"/>
        <v>3.6766999999999999</v>
      </c>
      <c r="AF438" s="43">
        <f t="shared" si="246"/>
        <v>5.4546000000000001</v>
      </c>
      <c r="AG438" s="43">
        <f t="shared" si="247"/>
        <v>6.5403000000000002</v>
      </c>
      <c r="AH438" s="43">
        <f t="shared" si="248"/>
        <v>7.391</v>
      </c>
      <c r="AI438" s="43">
        <f t="shared" si="249"/>
        <v>7.2257999999999996</v>
      </c>
      <c r="AJ438" s="43">
        <f t="shared" si="250"/>
        <v>14.8108</v>
      </c>
      <c r="AK438" s="43">
        <f t="shared" si="251"/>
        <v>10.223599999999999</v>
      </c>
      <c r="AL438" s="43">
        <f t="shared" si="252"/>
        <v>17.293299999999999</v>
      </c>
      <c r="AM438" s="43">
        <f t="shared" si="253"/>
        <v>21.2318</v>
      </c>
      <c r="AN438" s="43">
        <f t="shared" si="254"/>
        <v>25.031400000000001</v>
      </c>
      <c r="AP438" s="16" t="s">
        <v>75</v>
      </c>
      <c r="AR438" s="13">
        <f t="shared" si="329"/>
        <v>2.1524315111203491</v>
      </c>
      <c r="AS438" s="13">
        <f t="shared" si="255"/>
        <v>2.2860797822374037</v>
      </c>
      <c r="AT438" s="13">
        <f t="shared" si="256"/>
        <v>2.433416339372898</v>
      </c>
      <c r="AU438" s="13">
        <f t="shared" si="257"/>
        <v>2.5919742116327957</v>
      </c>
      <c r="AV438" s="13">
        <f t="shared" si="258"/>
        <v>2.6664584691903839</v>
      </c>
      <c r="AW438" s="13">
        <f t="shared" si="259"/>
        <v>2.8432517926413543</v>
      </c>
      <c r="AX438" s="13">
        <f t="shared" si="260"/>
        <v>2.978229506460496</v>
      </c>
      <c r="AY438" s="13">
        <f t="shared" si="261"/>
        <v>3.0886227847207515</v>
      </c>
      <c r="AZ438" s="13">
        <f t="shared" si="262"/>
        <v>3.1990160629810074</v>
      </c>
      <c r="BA438" s="13">
        <f t="shared" si="263"/>
        <v>3.2815000959190792</v>
      </c>
      <c r="BB438" s="13">
        <f t="shared" si="264"/>
        <v>3.3559463812347401</v>
      </c>
      <c r="BC438" s="13">
        <f t="shared" si="265"/>
        <v>3.430392666550401</v>
      </c>
      <c r="BD438" s="13">
        <f t="shared" si="266"/>
        <v>3.5048389518660619</v>
      </c>
      <c r="BE438" s="13">
        <f t="shared" si="267"/>
        <v>3.5734920281973812</v>
      </c>
      <c r="BF438" s="13">
        <f t="shared" si="268"/>
        <v>3.6173188157099694</v>
      </c>
      <c r="BG438" s="13">
        <f t="shared" si="269"/>
        <v>3.661145603222558</v>
      </c>
      <c r="BH438" s="13">
        <f t="shared" si="270"/>
        <v>3.6893595328170625</v>
      </c>
      <c r="BI438" s="13">
        <f t="shared" si="271"/>
        <v>3.711093695569379</v>
      </c>
      <c r="BJ438" s="13">
        <f t="shared" si="272"/>
        <v>3.7328278583216958</v>
      </c>
      <c r="BK438" s="13">
        <f t="shared" si="273"/>
        <v>3.7545620210740127</v>
      </c>
      <c r="BL438" s="13">
        <f t="shared" si="274"/>
        <v>3.7518565375302662</v>
      </c>
      <c r="BM438" s="13">
        <f t="shared" si="275"/>
        <v>3.7417765291083271</v>
      </c>
      <c r="BN438" s="13">
        <f t="shared" si="276"/>
        <v>3.7316965206863881</v>
      </c>
      <c r="BO438" s="13">
        <f t="shared" si="277"/>
        <v>3.7314702531593267</v>
      </c>
      <c r="BQ438" s="16" t="s">
        <v>76</v>
      </c>
      <c r="BR438" s="13">
        <f t="shared" si="330"/>
        <v>2.4470825764491106</v>
      </c>
      <c r="BS438" s="13">
        <f t="shared" si="278"/>
        <v>2.4570825764491104</v>
      </c>
      <c r="BT438" s="13">
        <f t="shared" si="279"/>
        <v>2.5831665563669555</v>
      </c>
      <c r="BU438" s="13">
        <f t="shared" si="280"/>
        <v>2.7215197093229349</v>
      </c>
      <c r="BV438" s="13">
        <f t="shared" si="281"/>
        <v>2.8779654141557365</v>
      </c>
      <c r="BW438" s="13">
        <f t="shared" si="282"/>
        <v>3.0354566859494936</v>
      </c>
      <c r="BX438" s="13">
        <f t="shared" si="283"/>
        <v>3.1933719156747133</v>
      </c>
      <c r="BY438" s="13">
        <f t="shared" si="284"/>
        <v>3.3282362702205472</v>
      </c>
      <c r="BZ438" s="13">
        <f t="shared" si="285"/>
        <v>3.4609234434946488</v>
      </c>
      <c r="CA438" s="13">
        <f t="shared" si="286"/>
        <v>3.5936106167687512</v>
      </c>
      <c r="CB438" s="13">
        <f t="shared" si="287"/>
        <v>3.7262977900428531</v>
      </c>
      <c r="CC438" s="13">
        <f t="shared" si="288"/>
        <v>3.8018411649977017</v>
      </c>
      <c r="CD438" s="13">
        <f t="shared" si="289"/>
        <v>3.8701951413636317</v>
      </c>
      <c r="CE438" s="13">
        <f t="shared" si="290"/>
        <v>3.9313597191406426</v>
      </c>
      <c r="CF438" s="13">
        <f t="shared" si="291"/>
        <v>3.989758105596303</v>
      </c>
      <c r="CG438" s="13">
        <f t="shared" si="292"/>
        <v>4.0420325924913492</v>
      </c>
      <c r="CH438" s="13">
        <f t="shared" si="293"/>
        <v>4.0881831798257808</v>
      </c>
      <c r="CI438" s="13">
        <f t="shared" si="294"/>
        <v>4.1250872960159812</v>
      </c>
      <c r="CJ438" s="13">
        <f t="shared" si="295"/>
        <v>4.1526076294903804</v>
      </c>
      <c r="CK438" s="13">
        <f t="shared" si="296"/>
        <v>4.175709438012726</v>
      </c>
      <c r="CL438" s="13">
        <f t="shared" si="297"/>
        <v>4.194392721583017</v>
      </c>
      <c r="CM438" s="13">
        <f t="shared" si="298"/>
        <v>4.2068921225256579</v>
      </c>
      <c r="CN438" s="13">
        <f t="shared" si="299"/>
        <v>4.2130286892334476</v>
      </c>
      <c r="CO438" s="13">
        <f t="shared" si="300"/>
        <v>4.2128024217063862</v>
      </c>
      <c r="CP438" s="13">
        <f t="shared" si="301"/>
        <v>4.2081840681234493</v>
      </c>
      <c r="CQ438" s="13">
        <f t="shared" si="302"/>
        <v>4.1981840681234495</v>
      </c>
      <c r="CR438" s="13">
        <f t="shared" si="303"/>
        <v>4.1981840681234495</v>
      </c>
      <c r="CS438" s="13">
        <f t="shared" si="304"/>
        <v>4.1881840681234479</v>
      </c>
      <c r="CT438" s="13">
        <f t="shared" si="305"/>
        <v>4.1781840681234481</v>
      </c>
      <c r="CU438" s="13">
        <f t="shared" si="306"/>
        <v>4.1781840681234481</v>
      </c>
      <c r="CV438" s="13">
        <f t="shared" si="307"/>
        <v>4.1581840681234485</v>
      </c>
      <c r="CW438" s="13">
        <f t="shared" si="308"/>
        <v>4.138184068123449</v>
      </c>
      <c r="CX438" s="13">
        <f t="shared" si="309"/>
        <v>4.1281840681234492</v>
      </c>
      <c r="CY438" s="13">
        <f t="shared" si="310"/>
        <v>4.1081840681234496</v>
      </c>
      <c r="CZ438" s="13">
        <f t="shared" si="311"/>
        <v>4.098184068123448</v>
      </c>
      <c r="DA438" s="13">
        <f t="shared" si="312"/>
        <v>4.0881840681234483</v>
      </c>
      <c r="DB438" s="13">
        <f t="shared" si="313"/>
        <v>4.0781840681234485</v>
      </c>
      <c r="DC438" s="13">
        <f t="shared" si="314"/>
        <v>4.0681840681234487</v>
      </c>
      <c r="DD438" s="13">
        <f t="shared" si="315"/>
        <v>4.0581840681234489</v>
      </c>
      <c r="DE438" s="13">
        <f t="shared" si="316"/>
        <v>4.0481840681234491</v>
      </c>
      <c r="DF438" s="13">
        <f t="shared" si="317"/>
        <v>4.0181840681234497</v>
      </c>
      <c r="DG438" s="13">
        <f t="shared" si="318"/>
        <v>3.9981840681234488</v>
      </c>
      <c r="DH438" s="13">
        <f t="shared" si="319"/>
        <v>3.9781840681234493</v>
      </c>
      <c r="DI438" s="13">
        <f t="shared" si="320"/>
        <v>3.9581840681234497</v>
      </c>
      <c r="DJ438" s="13">
        <f t="shared" si="321"/>
        <v>3.9381840681234492</v>
      </c>
      <c r="DK438" s="13">
        <f t="shared" si="322"/>
        <v>3.9281840681234486</v>
      </c>
      <c r="DL438" s="13">
        <f t="shared" si="323"/>
        <v>3.908184068123449</v>
      </c>
      <c r="DM438" s="13">
        <f t="shared" si="324"/>
        <v>3.8881840681234494</v>
      </c>
      <c r="DN438" s="13">
        <f t="shared" si="325"/>
        <v>3.8781840681234496</v>
      </c>
      <c r="DO438" s="13">
        <f t="shared" si="326"/>
        <v>3.8581840681234492</v>
      </c>
    </row>
    <row r="439" spans="1:119" s="16" customFormat="1" x14ac:dyDescent="0.2">
      <c r="A439" s="12">
        <v>50586</v>
      </c>
      <c r="B439" s="16" t="s">
        <v>73</v>
      </c>
      <c r="C439" s="43">
        <f t="shared" si="327"/>
        <v>2.4373</v>
      </c>
      <c r="D439" s="43">
        <f t="shared" si="221"/>
        <v>2.6583000000000001</v>
      </c>
      <c r="E439" s="43">
        <f t="shared" si="222"/>
        <v>2.9230999999999998</v>
      </c>
      <c r="F439" s="43">
        <f t="shared" si="223"/>
        <v>3.2069999999999999</v>
      </c>
      <c r="G439" s="43">
        <f t="shared" si="224"/>
        <v>3.7984</v>
      </c>
      <c r="H439" s="43">
        <f t="shared" si="225"/>
        <v>2.1181000000000001</v>
      </c>
      <c r="I439" s="43">
        <f t="shared" si="226"/>
        <v>2.2667000000000002</v>
      </c>
      <c r="J439" s="43">
        <f t="shared" si="227"/>
        <v>2.6128</v>
      </c>
      <c r="K439" s="43">
        <f t="shared" si="228"/>
        <v>2.3365</v>
      </c>
      <c r="L439" s="43">
        <f t="shared" si="229"/>
        <v>2.5684</v>
      </c>
      <c r="M439" s="43">
        <f t="shared" si="230"/>
        <v>2.7635999999999998</v>
      </c>
      <c r="N439" s="43">
        <f t="shared" si="231"/>
        <v>2.911</v>
      </c>
      <c r="O439" s="43">
        <f t="shared" si="232"/>
        <v>2.8563000000000001</v>
      </c>
      <c r="P439" s="43">
        <f t="shared" si="233"/>
        <v>3.5651999999999999</v>
      </c>
      <c r="Q439" s="43">
        <f t="shared" si="234"/>
        <v>3.2237</v>
      </c>
      <c r="R439" s="43">
        <f t="shared" si="235"/>
        <v>3.6739999999999999</v>
      </c>
      <c r="S439" s="43">
        <f t="shared" si="236"/>
        <v>3.7595999999999998</v>
      </c>
      <c r="T439" s="43">
        <f t="shared" si="237"/>
        <v>3.7212999999999998</v>
      </c>
      <c r="V439" s="16" t="s">
        <v>74</v>
      </c>
      <c r="W439" s="43">
        <f t="shared" si="328"/>
        <v>1.8431</v>
      </c>
      <c r="X439" s="43">
        <f t="shared" si="238"/>
        <v>3.5958999999999999</v>
      </c>
      <c r="Y439" s="43">
        <f t="shared" si="239"/>
        <v>5.2885</v>
      </c>
      <c r="Z439" s="43">
        <f t="shared" si="240"/>
        <v>7.0862999999999996</v>
      </c>
      <c r="AA439" s="43">
        <f t="shared" si="241"/>
        <v>11.5434</v>
      </c>
      <c r="AB439" s="43">
        <f t="shared" si="242"/>
        <v>1.7777000000000001</v>
      </c>
      <c r="AC439" s="43">
        <f t="shared" si="243"/>
        <v>2.7399</v>
      </c>
      <c r="AD439" s="43">
        <f t="shared" si="244"/>
        <v>4.5983999999999998</v>
      </c>
      <c r="AE439" s="43">
        <f t="shared" si="245"/>
        <v>3.6766999999999999</v>
      </c>
      <c r="AF439" s="43">
        <f t="shared" si="246"/>
        <v>5.4546000000000001</v>
      </c>
      <c r="AG439" s="43">
        <f t="shared" si="247"/>
        <v>6.5403000000000002</v>
      </c>
      <c r="AH439" s="43">
        <f t="shared" si="248"/>
        <v>7.391</v>
      </c>
      <c r="AI439" s="43">
        <f t="shared" si="249"/>
        <v>7.2257999999999996</v>
      </c>
      <c r="AJ439" s="43">
        <f t="shared" si="250"/>
        <v>14.8108</v>
      </c>
      <c r="AK439" s="43">
        <f t="shared" si="251"/>
        <v>10.223599999999999</v>
      </c>
      <c r="AL439" s="43">
        <f t="shared" si="252"/>
        <v>17.293299999999999</v>
      </c>
      <c r="AM439" s="43">
        <f t="shared" si="253"/>
        <v>21.2318</v>
      </c>
      <c r="AN439" s="43">
        <f t="shared" si="254"/>
        <v>25.031400000000001</v>
      </c>
      <c r="AP439" s="16" t="s">
        <v>75</v>
      </c>
      <c r="AR439" s="13">
        <f t="shared" si="329"/>
        <v>2.1524315111203491</v>
      </c>
      <c r="AS439" s="13">
        <f t="shared" si="255"/>
        <v>2.2860797822374037</v>
      </c>
      <c r="AT439" s="13">
        <f t="shared" si="256"/>
        <v>2.433416339372898</v>
      </c>
      <c r="AU439" s="13">
        <f t="shared" si="257"/>
        <v>2.5919742116327957</v>
      </c>
      <c r="AV439" s="13">
        <f t="shared" si="258"/>
        <v>2.6664584691903839</v>
      </c>
      <c r="AW439" s="13">
        <f t="shared" si="259"/>
        <v>2.8432517926413543</v>
      </c>
      <c r="AX439" s="13">
        <f t="shared" si="260"/>
        <v>2.978229506460496</v>
      </c>
      <c r="AY439" s="13">
        <f t="shared" si="261"/>
        <v>3.0886227847207515</v>
      </c>
      <c r="AZ439" s="13">
        <f t="shared" si="262"/>
        <v>3.1990160629810074</v>
      </c>
      <c r="BA439" s="13">
        <f t="shared" si="263"/>
        <v>3.2815000959190792</v>
      </c>
      <c r="BB439" s="13">
        <f t="shared" si="264"/>
        <v>3.3559463812347401</v>
      </c>
      <c r="BC439" s="13">
        <f t="shared" si="265"/>
        <v>3.430392666550401</v>
      </c>
      <c r="BD439" s="13">
        <f t="shared" si="266"/>
        <v>3.5048389518660619</v>
      </c>
      <c r="BE439" s="13">
        <f t="shared" si="267"/>
        <v>3.5734920281973812</v>
      </c>
      <c r="BF439" s="13">
        <f t="shared" si="268"/>
        <v>3.6173188157099694</v>
      </c>
      <c r="BG439" s="13">
        <f t="shared" si="269"/>
        <v>3.661145603222558</v>
      </c>
      <c r="BH439" s="13">
        <f t="shared" si="270"/>
        <v>3.6893595328170625</v>
      </c>
      <c r="BI439" s="13">
        <f t="shared" si="271"/>
        <v>3.711093695569379</v>
      </c>
      <c r="BJ439" s="13">
        <f t="shared" si="272"/>
        <v>3.7328278583216958</v>
      </c>
      <c r="BK439" s="13">
        <f t="shared" si="273"/>
        <v>3.7545620210740127</v>
      </c>
      <c r="BL439" s="13">
        <f t="shared" si="274"/>
        <v>3.7518565375302662</v>
      </c>
      <c r="BM439" s="13">
        <f t="shared" si="275"/>
        <v>3.7417765291083271</v>
      </c>
      <c r="BN439" s="13">
        <f t="shared" si="276"/>
        <v>3.7316965206863881</v>
      </c>
      <c r="BO439" s="13">
        <f t="shared" si="277"/>
        <v>3.7314702531593267</v>
      </c>
      <c r="BQ439" s="16" t="s">
        <v>76</v>
      </c>
      <c r="BR439" s="13">
        <f t="shared" si="330"/>
        <v>2.4470825764491106</v>
      </c>
      <c r="BS439" s="13">
        <f t="shared" si="278"/>
        <v>2.4570825764491104</v>
      </c>
      <c r="BT439" s="13">
        <f t="shared" si="279"/>
        <v>2.5831665563669555</v>
      </c>
      <c r="BU439" s="13">
        <f t="shared" si="280"/>
        <v>2.7215197093229349</v>
      </c>
      <c r="BV439" s="13">
        <f t="shared" si="281"/>
        <v>2.8779654141557365</v>
      </c>
      <c r="BW439" s="13">
        <f t="shared" si="282"/>
        <v>3.0354566859494936</v>
      </c>
      <c r="BX439" s="13">
        <f t="shared" si="283"/>
        <v>3.1933719156747133</v>
      </c>
      <c r="BY439" s="13">
        <f t="shared" si="284"/>
        <v>3.3282362702205472</v>
      </c>
      <c r="BZ439" s="13">
        <f t="shared" si="285"/>
        <v>3.4609234434946488</v>
      </c>
      <c r="CA439" s="13">
        <f t="shared" si="286"/>
        <v>3.5936106167687512</v>
      </c>
      <c r="CB439" s="13">
        <f t="shared" si="287"/>
        <v>3.7262977900428531</v>
      </c>
      <c r="CC439" s="13">
        <f t="shared" si="288"/>
        <v>3.8018411649977017</v>
      </c>
      <c r="CD439" s="13">
        <f t="shared" si="289"/>
        <v>3.8701951413636317</v>
      </c>
      <c r="CE439" s="13">
        <f t="shared" si="290"/>
        <v>3.9313597191406426</v>
      </c>
      <c r="CF439" s="13">
        <f t="shared" si="291"/>
        <v>3.989758105596303</v>
      </c>
      <c r="CG439" s="13">
        <f t="shared" si="292"/>
        <v>4.0420325924913492</v>
      </c>
      <c r="CH439" s="13">
        <f t="shared" si="293"/>
        <v>4.0881831798257808</v>
      </c>
      <c r="CI439" s="13">
        <f t="shared" si="294"/>
        <v>4.1250872960159812</v>
      </c>
      <c r="CJ439" s="13">
        <f t="shared" si="295"/>
        <v>4.1526076294903804</v>
      </c>
      <c r="CK439" s="13">
        <f t="shared" si="296"/>
        <v>4.175709438012726</v>
      </c>
      <c r="CL439" s="13">
        <f t="shared" si="297"/>
        <v>4.194392721583017</v>
      </c>
      <c r="CM439" s="13">
        <f t="shared" si="298"/>
        <v>4.2068921225256579</v>
      </c>
      <c r="CN439" s="13">
        <f t="shared" si="299"/>
        <v>4.2130286892334476</v>
      </c>
      <c r="CO439" s="13">
        <f t="shared" si="300"/>
        <v>4.2128024217063862</v>
      </c>
      <c r="CP439" s="13">
        <f t="shared" si="301"/>
        <v>4.2081840681234493</v>
      </c>
      <c r="CQ439" s="13">
        <f t="shared" si="302"/>
        <v>4.1981840681234495</v>
      </c>
      <c r="CR439" s="13">
        <f t="shared" si="303"/>
        <v>4.1981840681234495</v>
      </c>
      <c r="CS439" s="13">
        <f t="shared" si="304"/>
        <v>4.1881840681234479</v>
      </c>
      <c r="CT439" s="13">
        <f t="shared" si="305"/>
        <v>4.1781840681234481</v>
      </c>
      <c r="CU439" s="13">
        <f t="shared" si="306"/>
        <v>4.1781840681234481</v>
      </c>
      <c r="CV439" s="13">
        <f t="shared" si="307"/>
        <v>4.1581840681234485</v>
      </c>
      <c r="CW439" s="13">
        <f t="shared" si="308"/>
        <v>4.138184068123449</v>
      </c>
      <c r="CX439" s="13">
        <f t="shared" si="309"/>
        <v>4.1281840681234492</v>
      </c>
      <c r="CY439" s="13">
        <f t="shared" si="310"/>
        <v>4.1081840681234496</v>
      </c>
      <c r="CZ439" s="13">
        <f t="shared" si="311"/>
        <v>4.098184068123448</v>
      </c>
      <c r="DA439" s="13">
        <f t="shared" si="312"/>
        <v>4.0881840681234483</v>
      </c>
      <c r="DB439" s="13">
        <f t="shared" si="313"/>
        <v>4.0781840681234485</v>
      </c>
      <c r="DC439" s="13">
        <f t="shared" si="314"/>
        <v>4.0681840681234487</v>
      </c>
      <c r="DD439" s="13">
        <f t="shared" si="315"/>
        <v>4.0581840681234489</v>
      </c>
      <c r="DE439" s="13">
        <f t="shared" si="316"/>
        <v>4.0481840681234491</v>
      </c>
      <c r="DF439" s="13">
        <f t="shared" si="317"/>
        <v>4.0181840681234497</v>
      </c>
      <c r="DG439" s="13">
        <f t="shared" si="318"/>
        <v>3.9981840681234488</v>
      </c>
      <c r="DH439" s="13">
        <f t="shared" si="319"/>
        <v>3.9781840681234493</v>
      </c>
      <c r="DI439" s="13">
        <f t="shared" si="320"/>
        <v>3.9581840681234497</v>
      </c>
      <c r="DJ439" s="13">
        <f t="shared" si="321"/>
        <v>3.9381840681234492</v>
      </c>
      <c r="DK439" s="13">
        <f t="shared" si="322"/>
        <v>3.9281840681234486</v>
      </c>
      <c r="DL439" s="13">
        <f t="shared" si="323"/>
        <v>3.908184068123449</v>
      </c>
      <c r="DM439" s="13">
        <f t="shared" si="324"/>
        <v>3.8881840681234494</v>
      </c>
      <c r="DN439" s="13">
        <f t="shared" si="325"/>
        <v>3.8781840681234496</v>
      </c>
      <c r="DO439" s="13">
        <f t="shared" si="326"/>
        <v>3.8581840681234492</v>
      </c>
    </row>
    <row r="440" spans="1:119" s="16" customFormat="1" x14ac:dyDescent="0.2">
      <c r="A440" s="12">
        <v>50617</v>
      </c>
      <c r="B440" s="16" t="s">
        <v>73</v>
      </c>
      <c r="C440" s="43">
        <f t="shared" si="327"/>
        <v>2.4373</v>
      </c>
      <c r="D440" s="43">
        <f t="shared" si="221"/>
        <v>2.6583000000000001</v>
      </c>
      <c r="E440" s="43">
        <f t="shared" si="222"/>
        <v>2.9230999999999998</v>
      </c>
      <c r="F440" s="43">
        <f t="shared" si="223"/>
        <v>3.2069999999999999</v>
      </c>
      <c r="G440" s="43">
        <f t="shared" si="224"/>
        <v>3.7984</v>
      </c>
      <c r="H440" s="43">
        <f t="shared" si="225"/>
        <v>2.1181000000000001</v>
      </c>
      <c r="I440" s="43">
        <f t="shared" si="226"/>
        <v>2.2667000000000002</v>
      </c>
      <c r="J440" s="43">
        <f t="shared" si="227"/>
        <v>2.6128</v>
      </c>
      <c r="K440" s="43">
        <f t="shared" si="228"/>
        <v>2.3365</v>
      </c>
      <c r="L440" s="43">
        <f t="shared" si="229"/>
        <v>2.5684</v>
      </c>
      <c r="M440" s="43">
        <f t="shared" si="230"/>
        <v>2.7635999999999998</v>
      </c>
      <c r="N440" s="43">
        <f t="shared" si="231"/>
        <v>2.911</v>
      </c>
      <c r="O440" s="43">
        <f t="shared" si="232"/>
        <v>2.8563000000000001</v>
      </c>
      <c r="P440" s="43">
        <f t="shared" si="233"/>
        <v>3.5651999999999999</v>
      </c>
      <c r="Q440" s="43">
        <f t="shared" si="234"/>
        <v>3.2237</v>
      </c>
      <c r="R440" s="43">
        <f t="shared" si="235"/>
        <v>3.6739999999999999</v>
      </c>
      <c r="S440" s="43">
        <f t="shared" si="236"/>
        <v>3.7595999999999998</v>
      </c>
      <c r="T440" s="43">
        <f t="shared" si="237"/>
        <v>3.7212999999999998</v>
      </c>
      <c r="V440" s="16" t="s">
        <v>74</v>
      </c>
      <c r="W440" s="43">
        <f t="shared" si="328"/>
        <v>1.8431</v>
      </c>
      <c r="X440" s="43">
        <f t="shared" si="238"/>
        <v>3.5958999999999999</v>
      </c>
      <c r="Y440" s="43">
        <f t="shared" si="239"/>
        <v>5.2885</v>
      </c>
      <c r="Z440" s="43">
        <f t="shared" si="240"/>
        <v>7.0862999999999996</v>
      </c>
      <c r="AA440" s="43">
        <f t="shared" si="241"/>
        <v>11.5434</v>
      </c>
      <c r="AB440" s="43">
        <f t="shared" si="242"/>
        <v>1.7777000000000001</v>
      </c>
      <c r="AC440" s="43">
        <f t="shared" si="243"/>
        <v>2.7399</v>
      </c>
      <c r="AD440" s="43">
        <f t="shared" si="244"/>
        <v>4.5983999999999998</v>
      </c>
      <c r="AE440" s="43">
        <f t="shared" si="245"/>
        <v>3.6766999999999999</v>
      </c>
      <c r="AF440" s="43">
        <f t="shared" si="246"/>
        <v>5.4546000000000001</v>
      </c>
      <c r="AG440" s="43">
        <f t="shared" si="247"/>
        <v>6.5403000000000002</v>
      </c>
      <c r="AH440" s="43">
        <f t="shared" si="248"/>
        <v>7.391</v>
      </c>
      <c r="AI440" s="43">
        <f t="shared" si="249"/>
        <v>7.2257999999999996</v>
      </c>
      <c r="AJ440" s="43">
        <f t="shared" si="250"/>
        <v>14.8108</v>
      </c>
      <c r="AK440" s="43">
        <f t="shared" si="251"/>
        <v>10.223599999999999</v>
      </c>
      <c r="AL440" s="43">
        <f t="shared" si="252"/>
        <v>17.293299999999999</v>
      </c>
      <c r="AM440" s="43">
        <f t="shared" si="253"/>
        <v>21.2318</v>
      </c>
      <c r="AN440" s="43">
        <f t="shared" si="254"/>
        <v>25.031400000000001</v>
      </c>
      <c r="AP440" s="16" t="s">
        <v>75</v>
      </c>
      <c r="AR440" s="13">
        <f t="shared" si="329"/>
        <v>2.1524315111203491</v>
      </c>
      <c r="AS440" s="13">
        <f t="shared" si="255"/>
        <v>2.2860797822374037</v>
      </c>
      <c r="AT440" s="13">
        <f t="shared" si="256"/>
        <v>2.433416339372898</v>
      </c>
      <c r="AU440" s="13">
        <f t="shared" si="257"/>
        <v>2.5919742116327957</v>
      </c>
      <c r="AV440" s="13">
        <f t="shared" si="258"/>
        <v>2.6664584691903839</v>
      </c>
      <c r="AW440" s="13">
        <f t="shared" si="259"/>
        <v>2.8432517926413543</v>
      </c>
      <c r="AX440" s="13">
        <f t="shared" si="260"/>
        <v>2.978229506460496</v>
      </c>
      <c r="AY440" s="13">
        <f t="shared" si="261"/>
        <v>3.0886227847207515</v>
      </c>
      <c r="AZ440" s="13">
        <f t="shared" si="262"/>
        <v>3.1990160629810074</v>
      </c>
      <c r="BA440" s="13">
        <f t="shared" si="263"/>
        <v>3.2815000959190792</v>
      </c>
      <c r="BB440" s="13">
        <f t="shared" si="264"/>
        <v>3.3559463812347401</v>
      </c>
      <c r="BC440" s="13">
        <f t="shared" si="265"/>
        <v>3.430392666550401</v>
      </c>
      <c r="BD440" s="13">
        <f t="shared" si="266"/>
        <v>3.5048389518660619</v>
      </c>
      <c r="BE440" s="13">
        <f t="shared" si="267"/>
        <v>3.5734920281973812</v>
      </c>
      <c r="BF440" s="13">
        <f t="shared" si="268"/>
        <v>3.6173188157099694</v>
      </c>
      <c r="BG440" s="13">
        <f t="shared" si="269"/>
        <v>3.661145603222558</v>
      </c>
      <c r="BH440" s="13">
        <f t="shared" si="270"/>
        <v>3.6893595328170625</v>
      </c>
      <c r="BI440" s="13">
        <f t="shared" si="271"/>
        <v>3.711093695569379</v>
      </c>
      <c r="BJ440" s="13">
        <f t="shared" si="272"/>
        <v>3.7328278583216958</v>
      </c>
      <c r="BK440" s="13">
        <f t="shared" si="273"/>
        <v>3.7545620210740127</v>
      </c>
      <c r="BL440" s="13">
        <f t="shared" si="274"/>
        <v>3.7518565375302662</v>
      </c>
      <c r="BM440" s="13">
        <f t="shared" si="275"/>
        <v>3.7417765291083271</v>
      </c>
      <c r="BN440" s="13">
        <f t="shared" si="276"/>
        <v>3.7316965206863881</v>
      </c>
      <c r="BO440" s="13">
        <f t="shared" si="277"/>
        <v>3.7314702531593267</v>
      </c>
      <c r="BQ440" s="16" t="s">
        <v>76</v>
      </c>
      <c r="BR440" s="13">
        <f t="shared" si="330"/>
        <v>2.4470825764491106</v>
      </c>
      <c r="BS440" s="13">
        <f t="shared" si="278"/>
        <v>2.4570825764491104</v>
      </c>
      <c r="BT440" s="13">
        <f t="shared" si="279"/>
        <v>2.5831665563669555</v>
      </c>
      <c r="BU440" s="13">
        <f t="shared" si="280"/>
        <v>2.7215197093229349</v>
      </c>
      <c r="BV440" s="13">
        <f t="shared" si="281"/>
        <v>2.8779654141557365</v>
      </c>
      <c r="BW440" s="13">
        <f t="shared" si="282"/>
        <v>3.0354566859494936</v>
      </c>
      <c r="BX440" s="13">
        <f t="shared" si="283"/>
        <v>3.1933719156747133</v>
      </c>
      <c r="BY440" s="13">
        <f t="shared" si="284"/>
        <v>3.3282362702205472</v>
      </c>
      <c r="BZ440" s="13">
        <f t="shared" si="285"/>
        <v>3.4609234434946488</v>
      </c>
      <c r="CA440" s="13">
        <f t="shared" si="286"/>
        <v>3.5936106167687512</v>
      </c>
      <c r="CB440" s="13">
        <f t="shared" si="287"/>
        <v>3.7262977900428531</v>
      </c>
      <c r="CC440" s="13">
        <f t="shared" si="288"/>
        <v>3.8018411649977017</v>
      </c>
      <c r="CD440" s="13">
        <f t="shared" si="289"/>
        <v>3.8701951413636317</v>
      </c>
      <c r="CE440" s="13">
        <f t="shared" si="290"/>
        <v>3.9313597191406426</v>
      </c>
      <c r="CF440" s="13">
        <f t="shared" si="291"/>
        <v>3.989758105596303</v>
      </c>
      <c r="CG440" s="13">
        <f t="shared" si="292"/>
        <v>4.0420325924913492</v>
      </c>
      <c r="CH440" s="13">
        <f t="shared" si="293"/>
        <v>4.0881831798257808</v>
      </c>
      <c r="CI440" s="13">
        <f t="shared" si="294"/>
        <v>4.1250872960159812</v>
      </c>
      <c r="CJ440" s="13">
        <f t="shared" si="295"/>
        <v>4.1526076294903804</v>
      </c>
      <c r="CK440" s="13">
        <f t="shared" si="296"/>
        <v>4.175709438012726</v>
      </c>
      <c r="CL440" s="13">
        <f t="shared" si="297"/>
        <v>4.194392721583017</v>
      </c>
      <c r="CM440" s="13">
        <f t="shared" si="298"/>
        <v>4.2068921225256579</v>
      </c>
      <c r="CN440" s="13">
        <f t="shared" si="299"/>
        <v>4.2130286892334476</v>
      </c>
      <c r="CO440" s="13">
        <f t="shared" si="300"/>
        <v>4.2128024217063862</v>
      </c>
      <c r="CP440" s="13">
        <f t="shared" si="301"/>
        <v>4.2081840681234493</v>
      </c>
      <c r="CQ440" s="13">
        <f t="shared" si="302"/>
        <v>4.1981840681234495</v>
      </c>
      <c r="CR440" s="13">
        <f t="shared" si="303"/>
        <v>4.1981840681234495</v>
      </c>
      <c r="CS440" s="13">
        <f t="shared" si="304"/>
        <v>4.1881840681234479</v>
      </c>
      <c r="CT440" s="13">
        <f t="shared" si="305"/>
        <v>4.1781840681234481</v>
      </c>
      <c r="CU440" s="13">
        <f t="shared" si="306"/>
        <v>4.1781840681234481</v>
      </c>
      <c r="CV440" s="13">
        <f t="shared" si="307"/>
        <v>4.1581840681234485</v>
      </c>
      <c r="CW440" s="13">
        <f t="shared" si="308"/>
        <v>4.138184068123449</v>
      </c>
      <c r="CX440" s="13">
        <f t="shared" si="309"/>
        <v>4.1281840681234492</v>
      </c>
      <c r="CY440" s="13">
        <f t="shared" si="310"/>
        <v>4.1081840681234496</v>
      </c>
      <c r="CZ440" s="13">
        <f t="shared" si="311"/>
        <v>4.098184068123448</v>
      </c>
      <c r="DA440" s="13">
        <f t="shared" si="312"/>
        <v>4.0881840681234483</v>
      </c>
      <c r="DB440" s="13">
        <f t="shared" si="313"/>
        <v>4.0781840681234485</v>
      </c>
      <c r="DC440" s="13">
        <f t="shared" si="314"/>
        <v>4.0681840681234487</v>
      </c>
      <c r="DD440" s="13">
        <f t="shared" si="315"/>
        <v>4.0581840681234489</v>
      </c>
      <c r="DE440" s="13">
        <f t="shared" si="316"/>
        <v>4.0481840681234491</v>
      </c>
      <c r="DF440" s="13">
        <f t="shared" si="317"/>
        <v>4.0181840681234497</v>
      </c>
      <c r="DG440" s="13">
        <f t="shared" si="318"/>
        <v>3.9981840681234488</v>
      </c>
      <c r="DH440" s="13">
        <f t="shared" si="319"/>
        <v>3.9781840681234493</v>
      </c>
      <c r="DI440" s="13">
        <f t="shared" si="320"/>
        <v>3.9581840681234497</v>
      </c>
      <c r="DJ440" s="13">
        <f t="shared" si="321"/>
        <v>3.9381840681234492</v>
      </c>
      <c r="DK440" s="13">
        <f t="shared" si="322"/>
        <v>3.9281840681234486</v>
      </c>
      <c r="DL440" s="13">
        <f t="shared" si="323"/>
        <v>3.908184068123449</v>
      </c>
      <c r="DM440" s="13">
        <f t="shared" si="324"/>
        <v>3.8881840681234494</v>
      </c>
      <c r="DN440" s="13">
        <f t="shared" si="325"/>
        <v>3.8781840681234496</v>
      </c>
      <c r="DO440" s="13">
        <f t="shared" si="326"/>
        <v>3.8581840681234492</v>
      </c>
    </row>
    <row r="441" spans="1:119" s="16" customFormat="1" x14ac:dyDescent="0.2">
      <c r="A441" s="12">
        <v>50648</v>
      </c>
      <c r="B441" s="16" t="s">
        <v>73</v>
      </c>
      <c r="C441" s="43">
        <f t="shared" si="327"/>
        <v>2.4373</v>
      </c>
      <c r="D441" s="43">
        <f t="shared" si="221"/>
        <v>2.6583000000000001</v>
      </c>
      <c r="E441" s="43">
        <f t="shared" si="222"/>
        <v>2.9230999999999998</v>
      </c>
      <c r="F441" s="43">
        <f t="shared" si="223"/>
        <v>3.2069999999999999</v>
      </c>
      <c r="G441" s="43">
        <f t="shared" si="224"/>
        <v>3.7984</v>
      </c>
      <c r="H441" s="43">
        <f t="shared" si="225"/>
        <v>2.1181000000000001</v>
      </c>
      <c r="I441" s="43">
        <f t="shared" si="226"/>
        <v>2.2667000000000002</v>
      </c>
      <c r="J441" s="43">
        <f t="shared" si="227"/>
        <v>2.6128</v>
      </c>
      <c r="K441" s="43">
        <f t="shared" si="228"/>
        <v>2.3365</v>
      </c>
      <c r="L441" s="43">
        <f t="shared" si="229"/>
        <v>2.5684</v>
      </c>
      <c r="M441" s="43">
        <f t="shared" si="230"/>
        <v>2.7635999999999998</v>
      </c>
      <c r="N441" s="43">
        <f t="shared" si="231"/>
        <v>2.911</v>
      </c>
      <c r="O441" s="43">
        <f t="shared" si="232"/>
        <v>2.8563000000000001</v>
      </c>
      <c r="P441" s="43">
        <f t="shared" si="233"/>
        <v>3.5651999999999999</v>
      </c>
      <c r="Q441" s="43">
        <f t="shared" si="234"/>
        <v>3.2237</v>
      </c>
      <c r="R441" s="43">
        <f t="shared" si="235"/>
        <v>3.6739999999999999</v>
      </c>
      <c r="S441" s="43">
        <f t="shared" si="236"/>
        <v>3.7595999999999998</v>
      </c>
      <c r="T441" s="43">
        <f t="shared" si="237"/>
        <v>3.7212999999999998</v>
      </c>
      <c r="V441" s="16" t="s">
        <v>74</v>
      </c>
      <c r="W441" s="43">
        <f t="shared" si="328"/>
        <v>1.8431</v>
      </c>
      <c r="X441" s="43">
        <f t="shared" si="238"/>
        <v>3.5958999999999999</v>
      </c>
      <c r="Y441" s="43">
        <f t="shared" si="239"/>
        <v>5.2885</v>
      </c>
      <c r="Z441" s="43">
        <f t="shared" si="240"/>
        <v>7.0862999999999996</v>
      </c>
      <c r="AA441" s="43">
        <f t="shared" si="241"/>
        <v>11.5434</v>
      </c>
      <c r="AB441" s="43">
        <f t="shared" si="242"/>
        <v>1.7777000000000001</v>
      </c>
      <c r="AC441" s="43">
        <f t="shared" si="243"/>
        <v>2.7399</v>
      </c>
      <c r="AD441" s="43">
        <f t="shared" si="244"/>
        <v>4.5983999999999998</v>
      </c>
      <c r="AE441" s="43">
        <f t="shared" si="245"/>
        <v>3.6766999999999999</v>
      </c>
      <c r="AF441" s="43">
        <f t="shared" si="246"/>
        <v>5.4546000000000001</v>
      </c>
      <c r="AG441" s="43">
        <f t="shared" si="247"/>
        <v>6.5403000000000002</v>
      </c>
      <c r="AH441" s="43">
        <f t="shared" si="248"/>
        <v>7.391</v>
      </c>
      <c r="AI441" s="43">
        <f t="shared" si="249"/>
        <v>7.2257999999999996</v>
      </c>
      <c r="AJ441" s="43">
        <f t="shared" si="250"/>
        <v>14.8108</v>
      </c>
      <c r="AK441" s="43">
        <f t="shared" si="251"/>
        <v>10.223599999999999</v>
      </c>
      <c r="AL441" s="43">
        <f t="shared" si="252"/>
        <v>17.293299999999999</v>
      </c>
      <c r="AM441" s="43">
        <f t="shared" si="253"/>
        <v>21.2318</v>
      </c>
      <c r="AN441" s="43">
        <f t="shared" si="254"/>
        <v>25.031400000000001</v>
      </c>
      <c r="AP441" s="16" t="s">
        <v>75</v>
      </c>
      <c r="AR441" s="13">
        <f t="shared" si="329"/>
        <v>2.1524315111203491</v>
      </c>
      <c r="AS441" s="13">
        <f t="shared" si="255"/>
        <v>2.2860797822374037</v>
      </c>
      <c r="AT441" s="13">
        <f t="shared" si="256"/>
        <v>2.433416339372898</v>
      </c>
      <c r="AU441" s="13">
        <f t="shared" si="257"/>
        <v>2.5919742116327957</v>
      </c>
      <c r="AV441" s="13">
        <f t="shared" si="258"/>
        <v>2.6664584691903839</v>
      </c>
      <c r="AW441" s="13">
        <f t="shared" si="259"/>
        <v>2.8432517926413543</v>
      </c>
      <c r="AX441" s="13">
        <f t="shared" si="260"/>
        <v>2.978229506460496</v>
      </c>
      <c r="AY441" s="13">
        <f t="shared" si="261"/>
        <v>3.0886227847207515</v>
      </c>
      <c r="AZ441" s="13">
        <f t="shared" si="262"/>
        <v>3.1990160629810074</v>
      </c>
      <c r="BA441" s="13">
        <f t="shared" si="263"/>
        <v>3.2815000959190792</v>
      </c>
      <c r="BB441" s="13">
        <f t="shared" si="264"/>
        <v>3.3559463812347401</v>
      </c>
      <c r="BC441" s="13">
        <f t="shared" si="265"/>
        <v>3.430392666550401</v>
      </c>
      <c r="BD441" s="13">
        <f t="shared" si="266"/>
        <v>3.5048389518660619</v>
      </c>
      <c r="BE441" s="13">
        <f t="shared" si="267"/>
        <v>3.5734920281973812</v>
      </c>
      <c r="BF441" s="13">
        <f t="shared" si="268"/>
        <v>3.6173188157099694</v>
      </c>
      <c r="BG441" s="13">
        <f t="shared" si="269"/>
        <v>3.661145603222558</v>
      </c>
      <c r="BH441" s="13">
        <f t="shared" si="270"/>
        <v>3.6893595328170625</v>
      </c>
      <c r="BI441" s="13">
        <f t="shared" si="271"/>
        <v>3.711093695569379</v>
      </c>
      <c r="BJ441" s="13">
        <f t="shared" si="272"/>
        <v>3.7328278583216958</v>
      </c>
      <c r="BK441" s="13">
        <f t="shared" si="273"/>
        <v>3.7545620210740127</v>
      </c>
      <c r="BL441" s="13">
        <f t="shared" si="274"/>
        <v>3.7518565375302662</v>
      </c>
      <c r="BM441" s="13">
        <f t="shared" si="275"/>
        <v>3.7417765291083271</v>
      </c>
      <c r="BN441" s="13">
        <f t="shared" si="276"/>
        <v>3.7316965206863881</v>
      </c>
      <c r="BO441" s="13">
        <f t="shared" si="277"/>
        <v>3.7314702531593267</v>
      </c>
      <c r="BQ441" s="16" t="s">
        <v>76</v>
      </c>
      <c r="BR441" s="13">
        <f t="shared" si="330"/>
        <v>2.4470825764491106</v>
      </c>
      <c r="BS441" s="13">
        <f t="shared" si="278"/>
        <v>2.4570825764491104</v>
      </c>
      <c r="BT441" s="13">
        <f t="shared" si="279"/>
        <v>2.5831665563669555</v>
      </c>
      <c r="BU441" s="13">
        <f t="shared" si="280"/>
        <v>2.7215197093229349</v>
      </c>
      <c r="BV441" s="13">
        <f t="shared" si="281"/>
        <v>2.8779654141557365</v>
      </c>
      <c r="BW441" s="13">
        <f t="shared" si="282"/>
        <v>3.0354566859494936</v>
      </c>
      <c r="BX441" s="13">
        <f t="shared" si="283"/>
        <v>3.1933719156747133</v>
      </c>
      <c r="BY441" s="13">
        <f t="shared" si="284"/>
        <v>3.3282362702205472</v>
      </c>
      <c r="BZ441" s="13">
        <f t="shared" si="285"/>
        <v>3.4609234434946488</v>
      </c>
      <c r="CA441" s="13">
        <f t="shared" si="286"/>
        <v>3.5936106167687512</v>
      </c>
      <c r="CB441" s="13">
        <f t="shared" si="287"/>
        <v>3.7262977900428531</v>
      </c>
      <c r="CC441" s="13">
        <f t="shared" si="288"/>
        <v>3.8018411649977017</v>
      </c>
      <c r="CD441" s="13">
        <f t="shared" si="289"/>
        <v>3.8701951413636317</v>
      </c>
      <c r="CE441" s="13">
        <f t="shared" si="290"/>
        <v>3.9313597191406426</v>
      </c>
      <c r="CF441" s="13">
        <f t="shared" si="291"/>
        <v>3.989758105596303</v>
      </c>
      <c r="CG441" s="13">
        <f t="shared" si="292"/>
        <v>4.0420325924913492</v>
      </c>
      <c r="CH441" s="13">
        <f t="shared" si="293"/>
        <v>4.0881831798257808</v>
      </c>
      <c r="CI441" s="13">
        <f t="shared" si="294"/>
        <v>4.1250872960159812</v>
      </c>
      <c r="CJ441" s="13">
        <f t="shared" si="295"/>
        <v>4.1526076294903804</v>
      </c>
      <c r="CK441" s="13">
        <f t="shared" si="296"/>
        <v>4.175709438012726</v>
      </c>
      <c r="CL441" s="13">
        <f t="shared" si="297"/>
        <v>4.194392721583017</v>
      </c>
      <c r="CM441" s="13">
        <f t="shared" si="298"/>
        <v>4.2068921225256579</v>
      </c>
      <c r="CN441" s="13">
        <f t="shared" si="299"/>
        <v>4.2130286892334476</v>
      </c>
      <c r="CO441" s="13">
        <f t="shared" si="300"/>
        <v>4.2128024217063862</v>
      </c>
      <c r="CP441" s="13">
        <f t="shared" si="301"/>
        <v>4.2081840681234493</v>
      </c>
      <c r="CQ441" s="13">
        <f t="shared" si="302"/>
        <v>4.1981840681234495</v>
      </c>
      <c r="CR441" s="13">
        <f t="shared" si="303"/>
        <v>4.1981840681234495</v>
      </c>
      <c r="CS441" s="13">
        <f t="shared" si="304"/>
        <v>4.1881840681234479</v>
      </c>
      <c r="CT441" s="13">
        <f t="shared" si="305"/>
        <v>4.1781840681234481</v>
      </c>
      <c r="CU441" s="13">
        <f t="shared" si="306"/>
        <v>4.1781840681234481</v>
      </c>
      <c r="CV441" s="13">
        <f t="shared" si="307"/>
        <v>4.1581840681234485</v>
      </c>
      <c r="CW441" s="13">
        <f t="shared" si="308"/>
        <v>4.138184068123449</v>
      </c>
      <c r="CX441" s="13">
        <f t="shared" si="309"/>
        <v>4.1281840681234492</v>
      </c>
      <c r="CY441" s="13">
        <f t="shared" si="310"/>
        <v>4.1081840681234496</v>
      </c>
      <c r="CZ441" s="13">
        <f t="shared" si="311"/>
        <v>4.098184068123448</v>
      </c>
      <c r="DA441" s="13">
        <f t="shared" si="312"/>
        <v>4.0881840681234483</v>
      </c>
      <c r="DB441" s="13">
        <f t="shared" si="313"/>
        <v>4.0781840681234485</v>
      </c>
      <c r="DC441" s="13">
        <f t="shared" si="314"/>
        <v>4.0681840681234487</v>
      </c>
      <c r="DD441" s="13">
        <f t="shared" si="315"/>
        <v>4.0581840681234489</v>
      </c>
      <c r="DE441" s="13">
        <f t="shared" si="316"/>
        <v>4.0481840681234491</v>
      </c>
      <c r="DF441" s="13">
        <f t="shared" si="317"/>
        <v>4.0181840681234497</v>
      </c>
      <c r="DG441" s="13">
        <f t="shared" si="318"/>
        <v>3.9981840681234488</v>
      </c>
      <c r="DH441" s="13">
        <f t="shared" si="319"/>
        <v>3.9781840681234493</v>
      </c>
      <c r="DI441" s="13">
        <f t="shared" si="320"/>
        <v>3.9581840681234497</v>
      </c>
      <c r="DJ441" s="13">
        <f t="shared" si="321"/>
        <v>3.9381840681234492</v>
      </c>
      <c r="DK441" s="13">
        <f t="shared" si="322"/>
        <v>3.9281840681234486</v>
      </c>
      <c r="DL441" s="13">
        <f t="shared" si="323"/>
        <v>3.908184068123449</v>
      </c>
      <c r="DM441" s="13">
        <f t="shared" si="324"/>
        <v>3.8881840681234494</v>
      </c>
      <c r="DN441" s="13">
        <f t="shared" si="325"/>
        <v>3.8781840681234496</v>
      </c>
      <c r="DO441" s="13">
        <f t="shared" si="326"/>
        <v>3.8581840681234492</v>
      </c>
    </row>
    <row r="442" spans="1:119" s="16" customFormat="1" x14ac:dyDescent="0.2">
      <c r="A442" s="12">
        <v>50678</v>
      </c>
      <c r="B442" s="16" t="s">
        <v>73</v>
      </c>
      <c r="C442" s="43">
        <f t="shared" si="327"/>
        <v>2.4373</v>
      </c>
      <c r="D442" s="43">
        <f t="shared" si="221"/>
        <v>2.6583000000000001</v>
      </c>
      <c r="E442" s="43">
        <f t="shared" si="222"/>
        <v>2.9230999999999998</v>
      </c>
      <c r="F442" s="43">
        <f t="shared" si="223"/>
        <v>3.2069999999999999</v>
      </c>
      <c r="G442" s="43">
        <f t="shared" si="224"/>
        <v>3.7984</v>
      </c>
      <c r="H442" s="43">
        <f t="shared" si="225"/>
        <v>2.1181000000000001</v>
      </c>
      <c r="I442" s="43">
        <f t="shared" si="226"/>
        <v>2.2667000000000002</v>
      </c>
      <c r="J442" s="43">
        <f t="shared" si="227"/>
        <v>2.6128</v>
      </c>
      <c r="K442" s="43">
        <f t="shared" si="228"/>
        <v>2.3365</v>
      </c>
      <c r="L442" s="43">
        <f t="shared" si="229"/>
        <v>2.5684</v>
      </c>
      <c r="M442" s="43">
        <f t="shared" si="230"/>
        <v>2.7635999999999998</v>
      </c>
      <c r="N442" s="43">
        <f t="shared" si="231"/>
        <v>2.911</v>
      </c>
      <c r="O442" s="43">
        <f t="shared" si="232"/>
        <v>2.8563000000000001</v>
      </c>
      <c r="P442" s="43">
        <f t="shared" si="233"/>
        <v>3.5651999999999999</v>
      </c>
      <c r="Q442" s="43">
        <f t="shared" si="234"/>
        <v>3.2237</v>
      </c>
      <c r="R442" s="43">
        <f t="shared" si="235"/>
        <v>3.6739999999999999</v>
      </c>
      <c r="S442" s="43">
        <f t="shared" si="236"/>
        <v>3.7595999999999998</v>
      </c>
      <c r="T442" s="43">
        <f t="shared" si="237"/>
        <v>3.7212999999999998</v>
      </c>
      <c r="V442" s="16" t="s">
        <v>74</v>
      </c>
      <c r="W442" s="43">
        <f t="shared" si="328"/>
        <v>1.8431</v>
      </c>
      <c r="X442" s="43">
        <f t="shared" si="238"/>
        <v>3.5958999999999999</v>
      </c>
      <c r="Y442" s="43">
        <f t="shared" si="239"/>
        <v>5.2885</v>
      </c>
      <c r="Z442" s="43">
        <f t="shared" si="240"/>
        <v>7.0862999999999996</v>
      </c>
      <c r="AA442" s="43">
        <f t="shared" si="241"/>
        <v>11.5434</v>
      </c>
      <c r="AB442" s="43">
        <f t="shared" si="242"/>
        <v>1.7777000000000001</v>
      </c>
      <c r="AC442" s="43">
        <f t="shared" si="243"/>
        <v>2.7399</v>
      </c>
      <c r="AD442" s="43">
        <f t="shared" si="244"/>
        <v>4.5983999999999998</v>
      </c>
      <c r="AE442" s="43">
        <f t="shared" si="245"/>
        <v>3.6766999999999999</v>
      </c>
      <c r="AF442" s="43">
        <f t="shared" si="246"/>
        <v>5.4546000000000001</v>
      </c>
      <c r="AG442" s="43">
        <f t="shared" si="247"/>
        <v>6.5403000000000002</v>
      </c>
      <c r="AH442" s="43">
        <f t="shared" si="248"/>
        <v>7.391</v>
      </c>
      <c r="AI442" s="43">
        <f t="shared" si="249"/>
        <v>7.2257999999999996</v>
      </c>
      <c r="AJ442" s="43">
        <f t="shared" si="250"/>
        <v>14.8108</v>
      </c>
      <c r="AK442" s="43">
        <f t="shared" si="251"/>
        <v>10.223599999999999</v>
      </c>
      <c r="AL442" s="43">
        <f t="shared" si="252"/>
        <v>17.293299999999999</v>
      </c>
      <c r="AM442" s="43">
        <f t="shared" si="253"/>
        <v>21.2318</v>
      </c>
      <c r="AN442" s="43">
        <f t="shared" si="254"/>
        <v>25.031400000000001</v>
      </c>
      <c r="AP442" s="16" t="s">
        <v>75</v>
      </c>
      <c r="AR442" s="13">
        <f t="shared" si="329"/>
        <v>2.1524315111203491</v>
      </c>
      <c r="AS442" s="13">
        <f t="shared" si="255"/>
        <v>2.2860797822374037</v>
      </c>
      <c r="AT442" s="13">
        <f t="shared" si="256"/>
        <v>2.433416339372898</v>
      </c>
      <c r="AU442" s="13">
        <f t="shared" si="257"/>
        <v>2.5919742116327957</v>
      </c>
      <c r="AV442" s="13">
        <f t="shared" si="258"/>
        <v>2.6664584691903839</v>
      </c>
      <c r="AW442" s="13">
        <f t="shared" si="259"/>
        <v>2.8432517926413543</v>
      </c>
      <c r="AX442" s="13">
        <f t="shared" si="260"/>
        <v>2.978229506460496</v>
      </c>
      <c r="AY442" s="13">
        <f t="shared" si="261"/>
        <v>3.0886227847207515</v>
      </c>
      <c r="AZ442" s="13">
        <f t="shared" si="262"/>
        <v>3.1990160629810074</v>
      </c>
      <c r="BA442" s="13">
        <f t="shared" si="263"/>
        <v>3.2815000959190792</v>
      </c>
      <c r="BB442" s="13">
        <f t="shared" si="264"/>
        <v>3.3559463812347401</v>
      </c>
      <c r="BC442" s="13">
        <f t="shared" si="265"/>
        <v>3.430392666550401</v>
      </c>
      <c r="BD442" s="13">
        <f t="shared" si="266"/>
        <v>3.5048389518660619</v>
      </c>
      <c r="BE442" s="13">
        <f t="shared" si="267"/>
        <v>3.5734920281973812</v>
      </c>
      <c r="BF442" s="13">
        <f t="shared" si="268"/>
        <v>3.6173188157099694</v>
      </c>
      <c r="BG442" s="13">
        <f t="shared" si="269"/>
        <v>3.661145603222558</v>
      </c>
      <c r="BH442" s="13">
        <f t="shared" si="270"/>
        <v>3.6893595328170625</v>
      </c>
      <c r="BI442" s="13">
        <f t="shared" si="271"/>
        <v>3.711093695569379</v>
      </c>
      <c r="BJ442" s="13">
        <f t="shared" si="272"/>
        <v>3.7328278583216958</v>
      </c>
      <c r="BK442" s="13">
        <f t="shared" si="273"/>
        <v>3.7545620210740127</v>
      </c>
      <c r="BL442" s="13">
        <f t="shared" si="274"/>
        <v>3.7518565375302662</v>
      </c>
      <c r="BM442" s="13">
        <f t="shared" si="275"/>
        <v>3.7417765291083271</v>
      </c>
      <c r="BN442" s="13">
        <f t="shared" si="276"/>
        <v>3.7316965206863881</v>
      </c>
      <c r="BO442" s="13">
        <f t="shared" si="277"/>
        <v>3.7314702531593267</v>
      </c>
      <c r="BQ442" s="16" t="s">
        <v>76</v>
      </c>
      <c r="BR442" s="13">
        <f t="shared" si="330"/>
        <v>2.4470825764491106</v>
      </c>
      <c r="BS442" s="13">
        <f t="shared" si="278"/>
        <v>2.4570825764491104</v>
      </c>
      <c r="BT442" s="13">
        <f t="shared" si="279"/>
        <v>2.5831665563669555</v>
      </c>
      <c r="BU442" s="13">
        <f t="shared" si="280"/>
        <v>2.7215197093229349</v>
      </c>
      <c r="BV442" s="13">
        <f t="shared" si="281"/>
        <v>2.8779654141557365</v>
      </c>
      <c r="BW442" s="13">
        <f t="shared" si="282"/>
        <v>3.0354566859494936</v>
      </c>
      <c r="BX442" s="13">
        <f t="shared" si="283"/>
        <v>3.1933719156747133</v>
      </c>
      <c r="BY442" s="13">
        <f t="shared" si="284"/>
        <v>3.3282362702205472</v>
      </c>
      <c r="BZ442" s="13">
        <f t="shared" si="285"/>
        <v>3.4609234434946488</v>
      </c>
      <c r="CA442" s="13">
        <f t="shared" si="286"/>
        <v>3.5936106167687512</v>
      </c>
      <c r="CB442" s="13">
        <f t="shared" si="287"/>
        <v>3.7262977900428531</v>
      </c>
      <c r="CC442" s="13">
        <f t="shared" si="288"/>
        <v>3.8018411649977017</v>
      </c>
      <c r="CD442" s="13">
        <f t="shared" si="289"/>
        <v>3.8701951413636317</v>
      </c>
      <c r="CE442" s="13">
        <f t="shared" si="290"/>
        <v>3.9313597191406426</v>
      </c>
      <c r="CF442" s="13">
        <f t="shared" si="291"/>
        <v>3.989758105596303</v>
      </c>
      <c r="CG442" s="13">
        <f t="shared" si="292"/>
        <v>4.0420325924913492</v>
      </c>
      <c r="CH442" s="13">
        <f t="shared" si="293"/>
        <v>4.0881831798257808</v>
      </c>
      <c r="CI442" s="13">
        <f t="shared" si="294"/>
        <v>4.1250872960159812</v>
      </c>
      <c r="CJ442" s="13">
        <f t="shared" si="295"/>
        <v>4.1526076294903804</v>
      </c>
      <c r="CK442" s="13">
        <f t="shared" si="296"/>
        <v>4.175709438012726</v>
      </c>
      <c r="CL442" s="13">
        <f t="shared" si="297"/>
        <v>4.194392721583017</v>
      </c>
      <c r="CM442" s="13">
        <f t="shared" si="298"/>
        <v>4.2068921225256579</v>
      </c>
      <c r="CN442" s="13">
        <f t="shared" si="299"/>
        <v>4.2130286892334476</v>
      </c>
      <c r="CO442" s="13">
        <f t="shared" si="300"/>
        <v>4.2128024217063862</v>
      </c>
      <c r="CP442" s="13">
        <f t="shared" si="301"/>
        <v>4.2081840681234493</v>
      </c>
      <c r="CQ442" s="13">
        <f t="shared" si="302"/>
        <v>4.1981840681234495</v>
      </c>
      <c r="CR442" s="13">
        <f t="shared" si="303"/>
        <v>4.1981840681234495</v>
      </c>
      <c r="CS442" s="13">
        <f t="shared" si="304"/>
        <v>4.1881840681234479</v>
      </c>
      <c r="CT442" s="13">
        <f t="shared" si="305"/>
        <v>4.1781840681234481</v>
      </c>
      <c r="CU442" s="13">
        <f t="shared" si="306"/>
        <v>4.1781840681234481</v>
      </c>
      <c r="CV442" s="13">
        <f t="shared" si="307"/>
        <v>4.1581840681234485</v>
      </c>
      <c r="CW442" s="13">
        <f t="shared" si="308"/>
        <v>4.138184068123449</v>
      </c>
      <c r="CX442" s="13">
        <f t="shared" si="309"/>
        <v>4.1281840681234492</v>
      </c>
      <c r="CY442" s="13">
        <f t="shared" si="310"/>
        <v>4.1081840681234496</v>
      </c>
      <c r="CZ442" s="13">
        <f t="shared" si="311"/>
        <v>4.098184068123448</v>
      </c>
      <c r="DA442" s="13">
        <f t="shared" si="312"/>
        <v>4.0881840681234483</v>
      </c>
      <c r="DB442" s="13">
        <f t="shared" si="313"/>
        <v>4.0781840681234485</v>
      </c>
      <c r="DC442" s="13">
        <f t="shared" si="314"/>
        <v>4.0681840681234487</v>
      </c>
      <c r="DD442" s="13">
        <f t="shared" si="315"/>
        <v>4.0581840681234489</v>
      </c>
      <c r="DE442" s="13">
        <f t="shared" si="316"/>
        <v>4.0481840681234491</v>
      </c>
      <c r="DF442" s="13">
        <f t="shared" si="317"/>
        <v>4.0181840681234497</v>
      </c>
      <c r="DG442" s="13">
        <f t="shared" si="318"/>
        <v>3.9981840681234488</v>
      </c>
      <c r="DH442" s="13">
        <f t="shared" si="319"/>
        <v>3.9781840681234493</v>
      </c>
      <c r="DI442" s="13">
        <f t="shared" si="320"/>
        <v>3.9581840681234497</v>
      </c>
      <c r="DJ442" s="13">
        <f t="shared" si="321"/>
        <v>3.9381840681234492</v>
      </c>
      <c r="DK442" s="13">
        <f t="shared" si="322"/>
        <v>3.9281840681234486</v>
      </c>
      <c r="DL442" s="13">
        <f t="shared" si="323"/>
        <v>3.908184068123449</v>
      </c>
      <c r="DM442" s="13">
        <f t="shared" si="324"/>
        <v>3.8881840681234494</v>
      </c>
      <c r="DN442" s="13">
        <f t="shared" si="325"/>
        <v>3.8781840681234496</v>
      </c>
      <c r="DO442" s="13">
        <f t="shared" si="326"/>
        <v>3.8581840681234492</v>
      </c>
    </row>
    <row r="443" spans="1:119" s="16" customFormat="1" x14ac:dyDescent="0.2">
      <c r="A443" s="12">
        <v>50709</v>
      </c>
      <c r="B443" s="16" t="s">
        <v>73</v>
      </c>
      <c r="C443" s="43">
        <f t="shared" si="327"/>
        <v>2.4373</v>
      </c>
      <c r="D443" s="43">
        <f t="shared" si="221"/>
        <v>2.6583000000000001</v>
      </c>
      <c r="E443" s="43">
        <f t="shared" si="222"/>
        <v>2.9230999999999998</v>
      </c>
      <c r="F443" s="43">
        <f t="shared" si="223"/>
        <v>3.2069999999999999</v>
      </c>
      <c r="G443" s="43">
        <f t="shared" si="224"/>
        <v>3.7984</v>
      </c>
      <c r="H443" s="43">
        <f t="shared" si="225"/>
        <v>2.1181000000000001</v>
      </c>
      <c r="I443" s="43">
        <f t="shared" si="226"/>
        <v>2.2667000000000002</v>
      </c>
      <c r="J443" s="43">
        <f t="shared" si="227"/>
        <v>2.6128</v>
      </c>
      <c r="K443" s="43">
        <f t="shared" si="228"/>
        <v>2.3365</v>
      </c>
      <c r="L443" s="43">
        <f t="shared" si="229"/>
        <v>2.5684</v>
      </c>
      <c r="M443" s="43">
        <f t="shared" si="230"/>
        <v>2.7635999999999998</v>
      </c>
      <c r="N443" s="43">
        <f t="shared" si="231"/>
        <v>2.911</v>
      </c>
      <c r="O443" s="43">
        <f t="shared" si="232"/>
        <v>2.8563000000000001</v>
      </c>
      <c r="P443" s="43">
        <f t="shared" si="233"/>
        <v>3.5651999999999999</v>
      </c>
      <c r="Q443" s="43">
        <f t="shared" si="234"/>
        <v>3.2237</v>
      </c>
      <c r="R443" s="43">
        <f t="shared" si="235"/>
        <v>3.6739999999999999</v>
      </c>
      <c r="S443" s="43">
        <f t="shared" si="236"/>
        <v>3.7595999999999998</v>
      </c>
      <c r="T443" s="43">
        <f t="shared" si="237"/>
        <v>3.7212999999999998</v>
      </c>
      <c r="V443" s="16" t="s">
        <v>74</v>
      </c>
      <c r="W443" s="43">
        <f t="shared" si="328"/>
        <v>1.8431</v>
      </c>
      <c r="X443" s="43">
        <f t="shared" si="238"/>
        <v>3.5958999999999999</v>
      </c>
      <c r="Y443" s="43">
        <f t="shared" si="239"/>
        <v>5.2885</v>
      </c>
      <c r="Z443" s="43">
        <f t="shared" si="240"/>
        <v>7.0862999999999996</v>
      </c>
      <c r="AA443" s="43">
        <f t="shared" si="241"/>
        <v>11.5434</v>
      </c>
      <c r="AB443" s="43">
        <f t="shared" si="242"/>
        <v>1.7777000000000001</v>
      </c>
      <c r="AC443" s="43">
        <f t="shared" si="243"/>
        <v>2.7399</v>
      </c>
      <c r="AD443" s="43">
        <f t="shared" si="244"/>
        <v>4.5983999999999998</v>
      </c>
      <c r="AE443" s="43">
        <f t="shared" si="245"/>
        <v>3.6766999999999999</v>
      </c>
      <c r="AF443" s="43">
        <f t="shared" si="246"/>
        <v>5.4546000000000001</v>
      </c>
      <c r="AG443" s="43">
        <f t="shared" si="247"/>
        <v>6.5403000000000002</v>
      </c>
      <c r="AH443" s="43">
        <f t="shared" si="248"/>
        <v>7.391</v>
      </c>
      <c r="AI443" s="43">
        <f t="shared" si="249"/>
        <v>7.2257999999999996</v>
      </c>
      <c r="AJ443" s="43">
        <f t="shared" si="250"/>
        <v>14.8108</v>
      </c>
      <c r="AK443" s="43">
        <f t="shared" si="251"/>
        <v>10.223599999999999</v>
      </c>
      <c r="AL443" s="43">
        <f t="shared" si="252"/>
        <v>17.293299999999999</v>
      </c>
      <c r="AM443" s="43">
        <f t="shared" si="253"/>
        <v>21.2318</v>
      </c>
      <c r="AN443" s="43">
        <f t="shared" si="254"/>
        <v>25.031400000000001</v>
      </c>
      <c r="AP443" s="16" t="s">
        <v>75</v>
      </c>
      <c r="AR443" s="13">
        <f t="shared" si="329"/>
        <v>2.1524315111203491</v>
      </c>
      <c r="AS443" s="13">
        <f t="shared" si="255"/>
        <v>2.2860797822374037</v>
      </c>
      <c r="AT443" s="13">
        <f t="shared" si="256"/>
        <v>2.433416339372898</v>
      </c>
      <c r="AU443" s="13">
        <f t="shared" si="257"/>
        <v>2.5919742116327957</v>
      </c>
      <c r="AV443" s="13">
        <f t="shared" si="258"/>
        <v>2.6664584691903839</v>
      </c>
      <c r="AW443" s="13">
        <f t="shared" si="259"/>
        <v>2.8432517926413543</v>
      </c>
      <c r="AX443" s="13">
        <f t="shared" si="260"/>
        <v>2.978229506460496</v>
      </c>
      <c r="AY443" s="13">
        <f t="shared" si="261"/>
        <v>3.0886227847207515</v>
      </c>
      <c r="AZ443" s="13">
        <f t="shared" si="262"/>
        <v>3.1990160629810074</v>
      </c>
      <c r="BA443" s="13">
        <f t="shared" si="263"/>
        <v>3.2815000959190792</v>
      </c>
      <c r="BB443" s="13">
        <f t="shared" si="264"/>
        <v>3.3559463812347401</v>
      </c>
      <c r="BC443" s="13">
        <f t="shared" si="265"/>
        <v>3.430392666550401</v>
      </c>
      <c r="BD443" s="13">
        <f t="shared" si="266"/>
        <v>3.5048389518660619</v>
      </c>
      <c r="BE443" s="13">
        <f t="shared" si="267"/>
        <v>3.5734920281973812</v>
      </c>
      <c r="BF443" s="13">
        <f t="shared" si="268"/>
        <v>3.6173188157099694</v>
      </c>
      <c r="BG443" s="13">
        <f t="shared" si="269"/>
        <v>3.661145603222558</v>
      </c>
      <c r="BH443" s="13">
        <f t="shared" si="270"/>
        <v>3.6893595328170625</v>
      </c>
      <c r="BI443" s="13">
        <f t="shared" si="271"/>
        <v>3.711093695569379</v>
      </c>
      <c r="BJ443" s="13">
        <f t="shared" si="272"/>
        <v>3.7328278583216958</v>
      </c>
      <c r="BK443" s="13">
        <f t="shared" si="273"/>
        <v>3.7545620210740127</v>
      </c>
      <c r="BL443" s="13">
        <f t="shared" si="274"/>
        <v>3.7518565375302662</v>
      </c>
      <c r="BM443" s="13">
        <f t="shared" si="275"/>
        <v>3.7417765291083271</v>
      </c>
      <c r="BN443" s="13">
        <f t="shared" si="276"/>
        <v>3.7316965206863881</v>
      </c>
      <c r="BO443" s="13">
        <f t="shared" si="277"/>
        <v>3.7314702531593267</v>
      </c>
      <c r="BQ443" s="16" t="s">
        <v>76</v>
      </c>
      <c r="BR443" s="13">
        <f t="shared" si="330"/>
        <v>2.4470825764491106</v>
      </c>
      <c r="BS443" s="13">
        <f t="shared" si="278"/>
        <v>2.4570825764491104</v>
      </c>
      <c r="BT443" s="13">
        <f t="shared" si="279"/>
        <v>2.5831665563669555</v>
      </c>
      <c r="BU443" s="13">
        <f t="shared" si="280"/>
        <v>2.7215197093229349</v>
      </c>
      <c r="BV443" s="13">
        <f t="shared" si="281"/>
        <v>2.8779654141557365</v>
      </c>
      <c r="BW443" s="13">
        <f t="shared" si="282"/>
        <v>3.0354566859494936</v>
      </c>
      <c r="BX443" s="13">
        <f t="shared" si="283"/>
        <v>3.1933719156747133</v>
      </c>
      <c r="BY443" s="13">
        <f t="shared" si="284"/>
        <v>3.3282362702205472</v>
      </c>
      <c r="BZ443" s="13">
        <f t="shared" si="285"/>
        <v>3.4609234434946488</v>
      </c>
      <c r="CA443" s="13">
        <f t="shared" si="286"/>
        <v>3.5936106167687512</v>
      </c>
      <c r="CB443" s="13">
        <f t="shared" si="287"/>
        <v>3.7262977900428531</v>
      </c>
      <c r="CC443" s="13">
        <f t="shared" si="288"/>
        <v>3.8018411649977017</v>
      </c>
      <c r="CD443" s="13">
        <f t="shared" si="289"/>
        <v>3.8701951413636317</v>
      </c>
      <c r="CE443" s="13">
        <f t="shared" si="290"/>
        <v>3.9313597191406426</v>
      </c>
      <c r="CF443" s="13">
        <f t="shared" si="291"/>
        <v>3.989758105596303</v>
      </c>
      <c r="CG443" s="13">
        <f t="shared" si="292"/>
        <v>4.0420325924913492</v>
      </c>
      <c r="CH443" s="13">
        <f t="shared" si="293"/>
        <v>4.0881831798257808</v>
      </c>
      <c r="CI443" s="13">
        <f t="shared" si="294"/>
        <v>4.1250872960159812</v>
      </c>
      <c r="CJ443" s="13">
        <f t="shared" si="295"/>
        <v>4.1526076294903804</v>
      </c>
      <c r="CK443" s="13">
        <f t="shared" si="296"/>
        <v>4.175709438012726</v>
      </c>
      <c r="CL443" s="13">
        <f t="shared" si="297"/>
        <v>4.194392721583017</v>
      </c>
      <c r="CM443" s="13">
        <f t="shared" si="298"/>
        <v>4.2068921225256579</v>
      </c>
      <c r="CN443" s="13">
        <f t="shared" si="299"/>
        <v>4.2130286892334476</v>
      </c>
      <c r="CO443" s="13">
        <f t="shared" si="300"/>
        <v>4.2128024217063862</v>
      </c>
      <c r="CP443" s="13">
        <f t="shared" si="301"/>
        <v>4.2081840681234493</v>
      </c>
      <c r="CQ443" s="13">
        <f t="shared" si="302"/>
        <v>4.1981840681234495</v>
      </c>
      <c r="CR443" s="13">
        <f t="shared" si="303"/>
        <v>4.1981840681234495</v>
      </c>
      <c r="CS443" s="13">
        <f t="shared" si="304"/>
        <v>4.1881840681234479</v>
      </c>
      <c r="CT443" s="13">
        <f t="shared" si="305"/>
        <v>4.1781840681234481</v>
      </c>
      <c r="CU443" s="13">
        <f t="shared" si="306"/>
        <v>4.1781840681234481</v>
      </c>
      <c r="CV443" s="13">
        <f t="shared" si="307"/>
        <v>4.1581840681234485</v>
      </c>
      <c r="CW443" s="13">
        <f t="shared" si="308"/>
        <v>4.138184068123449</v>
      </c>
      <c r="CX443" s="13">
        <f t="shared" si="309"/>
        <v>4.1281840681234492</v>
      </c>
      <c r="CY443" s="13">
        <f t="shared" si="310"/>
        <v>4.1081840681234496</v>
      </c>
      <c r="CZ443" s="13">
        <f t="shared" si="311"/>
        <v>4.098184068123448</v>
      </c>
      <c r="DA443" s="13">
        <f t="shared" si="312"/>
        <v>4.0881840681234483</v>
      </c>
      <c r="DB443" s="13">
        <f t="shared" si="313"/>
        <v>4.0781840681234485</v>
      </c>
      <c r="DC443" s="13">
        <f t="shared" si="314"/>
        <v>4.0681840681234487</v>
      </c>
      <c r="DD443" s="13">
        <f t="shared" si="315"/>
        <v>4.0581840681234489</v>
      </c>
      <c r="DE443" s="13">
        <f t="shared" si="316"/>
        <v>4.0481840681234491</v>
      </c>
      <c r="DF443" s="13">
        <f t="shared" si="317"/>
        <v>4.0181840681234497</v>
      </c>
      <c r="DG443" s="13">
        <f t="shared" si="318"/>
        <v>3.9981840681234488</v>
      </c>
      <c r="DH443" s="13">
        <f t="shared" si="319"/>
        <v>3.9781840681234493</v>
      </c>
      <c r="DI443" s="13">
        <f t="shared" si="320"/>
        <v>3.9581840681234497</v>
      </c>
      <c r="DJ443" s="13">
        <f t="shared" si="321"/>
        <v>3.9381840681234492</v>
      </c>
      <c r="DK443" s="13">
        <f t="shared" si="322"/>
        <v>3.9281840681234486</v>
      </c>
      <c r="DL443" s="13">
        <f t="shared" si="323"/>
        <v>3.908184068123449</v>
      </c>
      <c r="DM443" s="13">
        <f t="shared" si="324"/>
        <v>3.8881840681234494</v>
      </c>
      <c r="DN443" s="13">
        <f t="shared" si="325"/>
        <v>3.8781840681234496</v>
      </c>
      <c r="DO443" s="13">
        <f t="shared" si="326"/>
        <v>3.8581840681234492</v>
      </c>
    </row>
    <row r="444" spans="1:119" s="16" customFormat="1" x14ac:dyDescent="0.2">
      <c r="A444" s="12">
        <v>50739</v>
      </c>
      <c r="B444" s="16" t="s">
        <v>73</v>
      </c>
      <c r="C444" s="43">
        <f t="shared" si="327"/>
        <v>2.4373</v>
      </c>
      <c r="D444" s="43">
        <f t="shared" si="221"/>
        <v>2.6583000000000001</v>
      </c>
      <c r="E444" s="43">
        <f t="shared" si="222"/>
        <v>2.9230999999999998</v>
      </c>
      <c r="F444" s="43">
        <f t="shared" si="223"/>
        <v>3.2069999999999999</v>
      </c>
      <c r="G444" s="43">
        <f t="shared" si="224"/>
        <v>3.7984</v>
      </c>
      <c r="H444" s="43">
        <f t="shared" si="225"/>
        <v>2.1181000000000001</v>
      </c>
      <c r="I444" s="43">
        <f t="shared" si="226"/>
        <v>2.2667000000000002</v>
      </c>
      <c r="J444" s="43">
        <f t="shared" si="227"/>
        <v>2.6128</v>
      </c>
      <c r="K444" s="43">
        <f t="shared" si="228"/>
        <v>2.3365</v>
      </c>
      <c r="L444" s="43">
        <f t="shared" si="229"/>
        <v>2.5684</v>
      </c>
      <c r="M444" s="43">
        <f t="shared" si="230"/>
        <v>2.7635999999999998</v>
      </c>
      <c r="N444" s="43">
        <f t="shared" si="231"/>
        <v>2.911</v>
      </c>
      <c r="O444" s="43">
        <f t="shared" si="232"/>
        <v>2.8563000000000001</v>
      </c>
      <c r="P444" s="43">
        <f t="shared" si="233"/>
        <v>3.5651999999999999</v>
      </c>
      <c r="Q444" s="43">
        <f t="shared" si="234"/>
        <v>3.2237</v>
      </c>
      <c r="R444" s="43">
        <f t="shared" si="235"/>
        <v>3.6739999999999999</v>
      </c>
      <c r="S444" s="43">
        <f t="shared" si="236"/>
        <v>3.7595999999999998</v>
      </c>
      <c r="T444" s="43">
        <f t="shared" si="237"/>
        <v>3.7212999999999998</v>
      </c>
      <c r="V444" s="16" t="s">
        <v>74</v>
      </c>
      <c r="W444" s="43">
        <f t="shared" si="328"/>
        <v>1.8431</v>
      </c>
      <c r="X444" s="43">
        <f t="shared" si="238"/>
        <v>3.5958999999999999</v>
      </c>
      <c r="Y444" s="43">
        <f t="shared" si="239"/>
        <v>5.2885</v>
      </c>
      <c r="Z444" s="43">
        <f t="shared" si="240"/>
        <v>7.0862999999999996</v>
      </c>
      <c r="AA444" s="43">
        <f t="shared" si="241"/>
        <v>11.5434</v>
      </c>
      <c r="AB444" s="43">
        <f t="shared" si="242"/>
        <v>1.7777000000000001</v>
      </c>
      <c r="AC444" s="43">
        <f t="shared" si="243"/>
        <v>2.7399</v>
      </c>
      <c r="AD444" s="43">
        <f t="shared" si="244"/>
        <v>4.5983999999999998</v>
      </c>
      <c r="AE444" s="43">
        <f t="shared" si="245"/>
        <v>3.6766999999999999</v>
      </c>
      <c r="AF444" s="43">
        <f t="shared" si="246"/>
        <v>5.4546000000000001</v>
      </c>
      <c r="AG444" s="43">
        <f t="shared" si="247"/>
        <v>6.5403000000000002</v>
      </c>
      <c r="AH444" s="43">
        <f t="shared" si="248"/>
        <v>7.391</v>
      </c>
      <c r="AI444" s="43">
        <f t="shared" si="249"/>
        <v>7.2257999999999996</v>
      </c>
      <c r="AJ444" s="43">
        <f t="shared" si="250"/>
        <v>14.8108</v>
      </c>
      <c r="AK444" s="43">
        <f t="shared" si="251"/>
        <v>10.223599999999999</v>
      </c>
      <c r="AL444" s="43">
        <f t="shared" si="252"/>
        <v>17.293299999999999</v>
      </c>
      <c r="AM444" s="43">
        <f t="shared" si="253"/>
        <v>21.2318</v>
      </c>
      <c r="AN444" s="43">
        <f t="shared" si="254"/>
        <v>25.031400000000001</v>
      </c>
      <c r="AP444" s="16" t="s">
        <v>75</v>
      </c>
      <c r="AR444" s="13">
        <f t="shared" si="329"/>
        <v>2.1524315111203491</v>
      </c>
      <c r="AS444" s="13">
        <f t="shared" si="255"/>
        <v>2.2860797822374037</v>
      </c>
      <c r="AT444" s="13">
        <f t="shared" si="256"/>
        <v>2.433416339372898</v>
      </c>
      <c r="AU444" s="13">
        <f t="shared" si="257"/>
        <v>2.5919742116327957</v>
      </c>
      <c r="AV444" s="13">
        <f t="shared" si="258"/>
        <v>2.6664584691903839</v>
      </c>
      <c r="AW444" s="13">
        <f t="shared" si="259"/>
        <v>2.8432517926413543</v>
      </c>
      <c r="AX444" s="13">
        <f t="shared" si="260"/>
        <v>2.978229506460496</v>
      </c>
      <c r="AY444" s="13">
        <f t="shared" si="261"/>
        <v>3.0886227847207515</v>
      </c>
      <c r="AZ444" s="13">
        <f t="shared" si="262"/>
        <v>3.1990160629810074</v>
      </c>
      <c r="BA444" s="13">
        <f t="shared" si="263"/>
        <v>3.2815000959190792</v>
      </c>
      <c r="BB444" s="13">
        <f t="shared" si="264"/>
        <v>3.3559463812347401</v>
      </c>
      <c r="BC444" s="13">
        <f t="shared" si="265"/>
        <v>3.430392666550401</v>
      </c>
      <c r="BD444" s="13">
        <f t="shared" si="266"/>
        <v>3.5048389518660619</v>
      </c>
      <c r="BE444" s="13">
        <f t="shared" si="267"/>
        <v>3.5734920281973812</v>
      </c>
      <c r="BF444" s="13">
        <f t="shared" si="268"/>
        <v>3.6173188157099694</v>
      </c>
      <c r="BG444" s="13">
        <f t="shared" si="269"/>
        <v>3.661145603222558</v>
      </c>
      <c r="BH444" s="13">
        <f t="shared" si="270"/>
        <v>3.6893595328170625</v>
      </c>
      <c r="BI444" s="13">
        <f t="shared" si="271"/>
        <v>3.711093695569379</v>
      </c>
      <c r="BJ444" s="13">
        <f t="shared" si="272"/>
        <v>3.7328278583216958</v>
      </c>
      <c r="BK444" s="13">
        <f t="shared" si="273"/>
        <v>3.7545620210740127</v>
      </c>
      <c r="BL444" s="13">
        <f t="shared" si="274"/>
        <v>3.7518565375302662</v>
      </c>
      <c r="BM444" s="13">
        <f t="shared" si="275"/>
        <v>3.7417765291083271</v>
      </c>
      <c r="BN444" s="13">
        <f t="shared" si="276"/>
        <v>3.7316965206863881</v>
      </c>
      <c r="BO444" s="13">
        <f t="shared" si="277"/>
        <v>3.7314702531593267</v>
      </c>
      <c r="BQ444" s="16" t="s">
        <v>76</v>
      </c>
      <c r="BR444" s="13">
        <f t="shared" si="330"/>
        <v>2.4470825764491106</v>
      </c>
      <c r="BS444" s="13">
        <f t="shared" si="278"/>
        <v>2.4570825764491104</v>
      </c>
      <c r="BT444" s="13">
        <f t="shared" si="279"/>
        <v>2.5831665563669555</v>
      </c>
      <c r="BU444" s="13">
        <f t="shared" si="280"/>
        <v>2.7215197093229349</v>
      </c>
      <c r="BV444" s="13">
        <f t="shared" si="281"/>
        <v>2.8779654141557365</v>
      </c>
      <c r="BW444" s="13">
        <f t="shared" si="282"/>
        <v>3.0354566859494936</v>
      </c>
      <c r="BX444" s="13">
        <f t="shared" si="283"/>
        <v>3.1933719156747133</v>
      </c>
      <c r="BY444" s="13">
        <f t="shared" si="284"/>
        <v>3.3282362702205472</v>
      </c>
      <c r="BZ444" s="13">
        <f t="shared" si="285"/>
        <v>3.4609234434946488</v>
      </c>
      <c r="CA444" s="13">
        <f t="shared" si="286"/>
        <v>3.5936106167687512</v>
      </c>
      <c r="CB444" s="13">
        <f t="shared" si="287"/>
        <v>3.7262977900428531</v>
      </c>
      <c r="CC444" s="13">
        <f t="shared" si="288"/>
        <v>3.8018411649977017</v>
      </c>
      <c r="CD444" s="13">
        <f t="shared" si="289"/>
        <v>3.8701951413636317</v>
      </c>
      <c r="CE444" s="13">
        <f t="shared" si="290"/>
        <v>3.9313597191406426</v>
      </c>
      <c r="CF444" s="13">
        <f t="shared" si="291"/>
        <v>3.989758105596303</v>
      </c>
      <c r="CG444" s="13">
        <f t="shared" si="292"/>
        <v>4.0420325924913492</v>
      </c>
      <c r="CH444" s="13">
        <f t="shared" si="293"/>
        <v>4.0881831798257808</v>
      </c>
      <c r="CI444" s="13">
        <f t="shared" si="294"/>
        <v>4.1250872960159812</v>
      </c>
      <c r="CJ444" s="13">
        <f t="shared" si="295"/>
        <v>4.1526076294903804</v>
      </c>
      <c r="CK444" s="13">
        <f t="shared" si="296"/>
        <v>4.175709438012726</v>
      </c>
      <c r="CL444" s="13">
        <f t="shared" si="297"/>
        <v>4.194392721583017</v>
      </c>
      <c r="CM444" s="13">
        <f t="shared" si="298"/>
        <v>4.2068921225256579</v>
      </c>
      <c r="CN444" s="13">
        <f t="shared" si="299"/>
        <v>4.2130286892334476</v>
      </c>
      <c r="CO444" s="13">
        <f t="shared" si="300"/>
        <v>4.2128024217063862</v>
      </c>
      <c r="CP444" s="13">
        <f t="shared" si="301"/>
        <v>4.2081840681234493</v>
      </c>
      <c r="CQ444" s="13">
        <f t="shared" si="302"/>
        <v>4.1981840681234495</v>
      </c>
      <c r="CR444" s="13">
        <f t="shared" si="303"/>
        <v>4.1981840681234495</v>
      </c>
      <c r="CS444" s="13">
        <f t="shared" si="304"/>
        <v>4.1881840681234479</v>
      </c>
      <c r="CT444" s="13">
        <f t="shared" si="305"/>
        <v>4.1781840681234481</v>
      </c>
      <c r="CU444" s="13">
        <f t="shared" si="306"/>
        <v>4.1781840681234481</v>
      </c>
      <c r="CV444" s="13">
        <f t="shared" si="307"/>
        <v>4.1581840681234485</v>
      </c>
      <c r="CW444" s="13">
        <f t="shared" si="308"/>
        <v>4.138184068123449</v>
      </c>
      <c r="CX444" s="13">
        <f t="shared" si="309"/>
        <v>4.1281840681234492</v>
      </c>
      <c r="CY444" s="13">
        <f t="shared" si="310"/>
        <v>4.1081840681234496</v>
      </c>
      <c r="CZ444" s="13">
        <f t="shared" si="311"/>
        <v>4.098184068123448</v>
      </c>
      <c r="DA444" s="13">
        <f t="shared" si="312"/>
        <v>4.0881840681234483</v>
      </c>
      <c r="DB444" s="13">
        <f t="shared" si="313"/>
        <v>4.0781840681234485</v>
      </c>
      <c r="DC444" s="13">
        <f t="shared" si="314"/>
        <v>4.0681840681234487</v>
      </c>
      <c r="DD444" s="13">
        <f t="shared" si="315"/>
        <v>4.0581840681234489</v>
      </c>
      <c r="DE444" s="13">
        <f t="shared" si="316"/>
        <v>4.0481840681234491</v>
      </c>
      <c r="DF444" s="13">
        <f t="shared" si="317"/>
        <v>4.0181840681234497</v>
      </c>
      <c r="DG444" s="13">
        <f t="shared" si="318"/>
        <v>3.9981840681234488</v>
      </c>
      <c r="DH444" s="13">
        <f t="shared" si="319"/>
        <v>3.9781840681234493</v>
      </c>
      <c r="DI444" s="13">
        <f t="shared" si="320"/>
        <v>3.9581840681234497</v>
      </c>
      <c r="DJ444" s="13">
        <f t="shared" si="321"/>
        <v>3.9381840681234492</v>
      </c>
      <c r="DK444" s="13">
        <f t="shared" si="322"/>
        <v>3.9281840681234486</v>
      </c>
      <c r="DL444" s="13">
        <f t="shared" si="323"/>
        <v>3.908184068123449</v>
      </c>
      <c r="DM444" s="13">
        <f t="shared" si="324"/>
        <v>3.8881840681234494</v>
      </c>
      <c r="DN444" s="13">
        <f t="shared" si="325"/>
        <v>3.8781840681234496</v>
      </c>
      <c r="DO444" s="13">
        <f t="shared" si="326"/>
        <v>3.8581840681234492</v>
      </c>
    </row>
    <row r="445" spans="1:119" s="16" customFormat="1" x14ac:dyDescent="0.2">
      <c r="A445" s="12">
        <v>50770</v>
      </c>
      <c r="B445" s="16" t="s">
        <v>73</v>
      </c>
      <c r="C445" s="43">
        <f t="shared" si="327"/>
        <v>2.4373</v>
      </c>
      <c r="D445" s="43">
        <f t="shared" si="221"/>
        <v>2.6583000000000001</v>
      </c>
      <c r="E445" s="43">
        <f t="shared" si="222"/>
        <v>2.9230999999999998</v>
      </c>
      <c r="F445" s="43">
        <f t="shared" si="223"/>
        <v>3.2069999999999999</v>
      </c>
      <c r="G445" s="43">
        <f t="shared" si="224"/>
        <v>3.7984</v>
      </c>
      <c r="H445" s="43">
        <f t="shared" si="225"/>
        <v>2.1181000000000001</v>
      </c>
      <c r="I445" s="43">
        <f t="shared" si="226"/>
        <v>2.2667000000000002</v>
      </c>
      <c r="J445" s="43">
        <f t="shared" si="227"/>
        <v>2.6128</v>
      </c>
      <c r="K445" s="43">
        <f t="shared" si="228"/>
        <v>2.3365</v>
      </c>
      <c r="L445" s="43">
        <f t="shared" si="229"/>
        <v>2.5684</v>
      </c>
      <c r="M445" s="43">
        <f t="shared" si="230"/>
        <v>2.7635999999999998</v>
      </c>
      <c r="N445" s="43">
        <f t="shared" si="231"/>
        <v>2.911</v>
      </c>
      <c r="O445" s="43">
        <f t="shared" si="232"/>
        <v>2.8563000000000001</v>
      </c>
      <c r="P445" s="43">
        <f t="shared" si="233"/>
        <v>3.5651999999999999</v>
      </c>
      <c r="Q445" s="43">
        <f t="shared" si="234"/>
        <v>3.2237</v>
      </c>
      <c r="R445" s="43">
        <f t="shared" si="235"/>
        <v>3.6739999999999999</v>
      </c>
      <c r="S445" s="43">
        <f t="shared" si="236"/>
        <v>3.7595999999999998</v>
      </c>
      <c r="T445" s="43">
        <f t="shared" si="237"/>
        <v>3.7212999999999998</v>
      </c>
      <c r="V445" s="16" t="s">
        <v>74</v>
      </c>
      <c r="W445" s="43">
        <f t="shared" si="328"/>
        <v>1.8431</v>
      </c>
      <c r="X445" s="43">
        <f t="shared" si="238"/>
        <v>3.5958999999999999</v>
      </c>
      <c r="Y445" s="43">
        <f t="shared" si="239"/>
        <v>5.2885</v>
      </c>
      <c r="Z445" s="43">
        <f t="shared" si="240"/>
        <v>7.0862999999999996</v>
      </c>
      <c r="AA445" s="43">
        <f t="shared" si="241"/>
        <v>11.5434</v>
      </c>
      <c r="AB445" s="43">
        <f t="shared" si="242"/>
        <v>1.7777000000000001</v>
      </c>
      <c r="AC445" s="43">
        <f t="shared" si="243"/>
        <v>2.7399</v>
      </c>
      <c r="AD445" s="43">
        <f t="shared" si="244"/>
        <v>4.5983999999999998</v>
      </c>
      <c r="AE445" s="43">
        <f t="shared" si="245"/>
        <v>3.6766999999999999</v>
      </c>
      <c r="AF445" s="43">
        <f t="shared" si="246"/>
        <v>5.4546000000000001</v>
      </c>
      <c r="AG445" s="43">
        <f t="shared" si="247"/>
        <v>6.5403000000000002</v>
      </c>
      <c r="AH445" s="43">
        <f t="shared" si="248"/>
        <v>7.391</v>
      </c>
      <c r="AI445" s="43">
        <f t="shared" si="249"/>
        <v>7.2257999999999996</v>
      </c>
      <c r="AJ445" s="43">
        <f t="shared" si="250"/>
        <v>14.8108</v>
      </c>
      <c r="AK445" s="43">
        <f t="shared" si="251"/>
        <v>10.223599999999999</v>
      </c>
      <c r="AL445" s="43">
        <f t="shared" si="252"/>
        <v>17.293299999999999</v>
      </c>
      <c r="AM445" s="43">
        <f t="shared" si="253"/>
        <v>21.2318</v>
      </c>
      <c r="AN445" s="43">
        <f t="shared" si="254"/>
        <v>25.031400000000001</v>
      </c>
      <c r="AP445" s="16" t="s">
        <v>75</v>
      </c>
      <c r="AR445" s="13">
        <f t="shared" si="329"/>
        <v>2.1524315111203491</v>
      </c>
      <c r="AS445" s="13">
        <f t="shared" si="255"/>
        <v>2.2860797822374037</v>
      </c>
      <c r="AT445" s="13">
        <f t="shared" si="256"/>
        <v>2.433416339372898</v>
      </c>
      <c r="AU445" s="13">
        <f t="shared" si="257"/>
        <v>2.5919742116327957</v>
      </c>
      <c r="AV445" s="13">
        <f t="shared" si="258"/>
        <v>2.6664584691903839</v>
      </c>
      <c r="AW445" s="13">
        <f t="shared" si="259"/>
        <v>2.8432517926413543</v>
      </c>
      <c r="AX445" s="13">
        <f t="shared" si="260"/>
        <v>2.978229506460496</v>
      </c>
      <c r="AY445" s="13">
        <f t="shared" si="261"/>
        <v>3.0886227847207515</v>
      </c>
      <c r="AZ445" s="13">
        <f t="shared" si="262"/>
        <v>3.1990160629810074</v>
      </c>
      <c r="BA445" s="13">
        <f t="shared" si="263"/>
        <v>3.2815000959190792</v>
      </c>
      <c r="BB445" s="13">
        <f t="shared" si="264"/>
        <v>3.3559463812347401</v>
      </c>
      <c r="BC445" s="13">
        <f t="shared" si="265"/>
        <v>3.430392666550401</v>
      </c>
      <c r="BD445" s="13">
        <f t="shared" si="266"/>
        <v>3.5048389518660619</v>
      </c>
      <c r="BE445" s="13">
        <f t="shared" si="267"/>
        <v>3.5734920281973812</v>
      </c>
      <c r="BF445" s="13">
        <f t="shared" si="268"/>
        <v>3.6173188157099694</v>
      </c>
      <c r="BG445" s="13">
        <f t="shared" si="269"/>
        <v>3.661145603222558</v>
      </c>
      <c r="BH445" s="13">
        <f t="shared" si="270"/>
        <v>3.6893595328170625</v>
      </c>
      <c r="BI445" s="13">
        <f t="shared" si="271"/>
        <v>3.711093695569379</v>
      </c>
      <c r="BJ445" s="13">
        <f t="shared" si="272"/>
        <v>3.7328278583216958</v>
      </c>
      <c r="BK445" s="13">
        <f t="shared" si="273"/>
        <v>3.7545620210740127</v>
      </c>
      <c r="BL445" s="13">
        <f t="shared" si="274"/>
        <v>3.7518565375302662</v>
      </c>
      <c r="BM445" s="13">
        <f t="shared" si="275"/>
        <v>3.7417765291083271</v>
      </c>
      <c r="BN445" s="13">
        <f t="shared" si="276"/>
        <v>3.7316965206863881</v>
      </c>
      <c r="BO445" s="13">
        <f t="shared" si="277"/>
        <v>3.7314702531593267</v>
      </c>
      <c r="BQ445" s="16" t="s">
        <v>76</v>
      </c>
      <c r="BR445" s="13">
        <f t="shared" si="330"/>
        <v>2.4470825764491106</v>
      </c>
      <c r="BS445" s="13">
        <f t="shared" si="278"/>
        <v>2.4570825764491104</v>
      </c>
      <c r="BT445" s="13">
        <f t="shared" si="279"/>
        <v>2.5831665563669555</v>
      </c>
      <c r="BU445" s="13">
        <f t="shared" si="280"/>
        <v>2.7215197093229349</v>
      </c>
      <c r="BV445" s="13">
        <f t="shared" si="281"/>
        <v>2.8779654141557365</v>
      </c>
      <c r="BW445" s="13">
        <f t="shared" si="282"/>
        <v>3.0354566859494936</v>
      </c>
      <c r="BX445" s="13">
        <f t="shared" si="283"/>
        <v>3.1933719156747133</v>
      </c>
      <c r="BY445" s="13">
        <f t="shared" si="284"/>
        <v>3.3282362702205472</v>
      </c>
      <c r="BZ445" s="13">
        <f t="shared" si="285"/>
        <v>3.4609234434946488</v>
      </c>
      <c r="CA445" s="13">
        <f t="shared" si="286"/>
        <v>3.5936106167687512</v>
      </c>
      <c r="CB445" s="13">
        <f t="shared" si="287"/>
        <v>3.7262977900428531</v>
      </c>
      <c r="CC445" s="13">
        <f t="shared" si="288"/>
        <v>3.8018411649977017</v>
      </c>
      <c r="CD445" s="13">
        <f t="shared" si="289"/>
        <v>3.8701951413636317</v>
      </c>
      <c r="CE445" s="13">
        <f t="shared" si="290"/>
        <v>3.9313597191406426</v>
      </c>
      <c r="CF445" s="13">
        <f t="shared" si="291"/>
        <v>3.989758105596303</v>
      </c>
      <c r="CG445" s="13">
        <f t="shared" si="292"/>
        <v>4.0420325924913492</v>
      </c>
      <c r="CH445" s="13">
        <f t="shared" si="293"/>
        <v>4.0881831798257808</v>
      </c>
      <c r="CI445" s="13">
        <f t="shared" si="294"/>
        <v>4.1250872960159812</v>
      </c>
      <c r="CJ445" s="13">
        <f t="shared" si="295"/>
        <v>4.1526076294903804</v>
      </c>
      <c r="CK445" s="13">
        <f t="shared" si="296"/>
        <v>4.175709438012726</v>
      </c>
      <c r="CL445" s="13">
        <f t="shared" si="297"/>
        <v>4.194392721583017</v>
      </c>
      <c r="CM445" s="13">
        <f t="shared" si="298"/>
        <v>4.2068921225256579</v>
      </c>
      <c r="CN445" s="13">
        <f t="shared" si="299"/>
        <v>4.2130286892334476</v>
      </c>
      <c r="CO445" s="13">
        <f t="shared" si="300"/>
        <v>4.2128024217063862</v>
      </c>
      <c r="CP445" s="13">
        <f t="shared" si="301"/>
        <v>4.2081840681234493</v>
      </c>
      <c r="CQ445" s="13">
        <f t="shared" si="302"/>
        <v>4.1981840681234495</v>
      </c>
      <c r="CR445" s="13">
        <f t="shared" si="303"/>
        <v>4.1981840681234495</v>
      </c>
      <c r="CS445" s="13">
        <f t="shared" si="304"/>
        <v>4.1881840681234479</v>
      </c>
      <c r="CT445" s="13">
        <f t="shared" si="305"/>
        <v>4.1781840681234481</v>
      </c>
      <c r="CU445" s="13">
        <f t="shared" si="306"/>
        <v>4.1781840681234481</v>
      </c>
      <c r="CV445" s="13">
        <f t="shared" si="307"/>
        <v>4.1581840681234485</v>
      </c>
      <c r="CW445" s="13">
        <f t="shared" si="308"/>
        <v>4.138184068123449</v>
      </c>
      <c r="CX445" s="13">
        <f t="shared" si="309"/>
        <v>4.1281840681234492</v>
      </c>
      <c r="CY445" s="13">
        <f t="shared" si="310"/>
        <v>4.1081840681234496</v>
      </c>
      <c r="CZ445" s="13">
        <f t="shared" si="311"/>
        <v>4.098184068123448</v>
      </c>
      <c r="DA445" s="13">
        <f t="shared" si="312"/>
        <v>4.0881840681234483</v>
      </c>
      <c r="DB445" s="13">
        <f t="shared" si="313"/>
        <v>4.0781840681234485</v>
      </c>
      <c r="DC445" s="13">
        <f t="shared" si="314"/>
        <v>4.0681840681234487</v>
      </c>
      <c r="DD445" s="13">
        <f t="shared" si="315"/>
        <v>4.0581840681234489</v>
      </c>
      <c r="DE445" s="13">
        <f t="shared" si="316"/>
        <v>4.0481840681234491</v>
      </c>
      <c r="DF445" s="13">
        <f t="shared" si="317"/>
        <v>4.0181840681234497</v>
      </c>
      <c r="DG445" s="13">
        <f t="shared" si="318"/>
        <v>3.9981840681234488</v>
      </c>
      <c r="DH445" s="13">
        <f t="shared" si="319"/>
        <v>3.9781840681234493</v>
      </c>
      <c r="DI445" s="13">
        <f t="shared" si="320"/>
        <v>3.9581840681234497</v>
      </c>
      <c r="DJ445" s="13">
        <f t="shared" si="321"/>
        <v>3.9381840681234492</v>
      </c>
      <c r="DK445" s="13">
        <f t="shared" si="322"/>
        <v>3.9281840681234486</v>
      </c>
      <c r="DL445" s="13">
        <f t="shared" si="323"/>
        <v>3.908184068123449</v>
      </c>
      <c r="DM445" s="13">
        <f t="shared" si="324"/>
        <v>3.8881840681234494</v>
      </c>
      <c r="DN445" s="13">
        <f t="shared" si="325"/>
        <v>3.8781840681234496</v>
      </c>
      <c r="DO445" s="13">
        <f t="shared" si="326"/>
        <v>3.8581840681234492</v>
      </c>
    </row>
    <row r="446" spans="1:119" s="16" customFormat="1" x14ac:dyDescent="0.2">
      <c r="A446" s="12">
        <v>50801</v>
      </c>
      <c r="B446" s="16" t="s">
        <v>73</v>
      </c>
      <c r="C446" s="43">
        <f t="shared" si="327"/>
        <v>2.4373</v>
      </c>
      <c r="D446" s="43">
        <f t="shared" si="221"/>
        <v>2.6583000000000001</v>
      </c>
      <c r="E446" s="43">
        <f t="shared" si="222"/>
        <v>2.9230999999999998</v>
      </c>
      <c r="F446" s="43">
        <f t="shared" si="223"/>
        <v>3.2069999999999999</v>
      </c>
      <c r="G446" s="43">
        <f t="shared" si="224"/>
        <v>3.7984</v>
      </c>
      <c r="H446" s="43">
        <f t="shared" si="225"/>
        <v>2.1181000000000001</v>
      </c>
      <c r="I446" s="43">
        <f t="shared" si="226"/>
        <v>2.2667000000000002</v>
      </c>
      <c r="J446" s="43">
        <f t="shared" si="227"/>
        <v>2.6128</v>
      </c>
      <c r="K446" s="43">
        <f t="shared" si="228"/>
        <v>2.3365</v>
      </c>
      <c r="L446" s="43">
        <f t="shared" si="229"/>
        <v>2.5684</v>
      </c>
      <c r="M446" s="43">
        <f t="shared" si="230"/>
        <v>2.7635999999999998</v>
      </c>
      <c r="N446" s="43">
        <f t="shared" si="231"/>
        <v>2.911</v>
      </c>
      <c r="O446" s="43">
        <f t="shared" si="232"/>
        <v>2.8563000000000001</v>
      </c>
      <c r="P446" s="43">
        <f t="shared" si="233"/>
        <v>3.5651999999999999</v>
      </c>
      <c r="Q446" s="43">
        <f t="shared" si="234"/>
        <v>3.2237</v>
      </c>
      <c r="R446" s="43">
        <f t="shared" si="235"/>
        <v>3.6739999999999999</v>
      </c>
      <c r="S446" s="43">
        <f t="shared" si="236"/>
        <v>3.7595999999999998</v>
      </c>
      <c r="T446" s="43">
        <f t="shared" si="237"/>
        <v>3.7212999999999998</v>
      </c>
      <c r="V446" s="16" t="s">
        <v>74</v>
      </c>
      <c r="W446" s="43">
        <f t="shared" si="328"/>
        <v>1.8431</v>
      </c>
      <c r="X446" s="43">
        <f t="shared" si="238"/>
        <v>3.5958999999999999</v>
      </c>
      <c r="Y446" s="43">
        <f t="shared" si="239"/>
        <v>5.2885</v>
      </c>
      <c r="Z446" s="43">
        <f t="shared" si="240"/>
        <v>7.0862999999999996</v>
      </c>
      <c r="AA446" s="43">
        <f t="shared" si="241"/>
        <v>11.5434</v>
      </c>
      <c r="AB446" s="43">
        <f t="shared" si="242"/>
        <v>1.7777000000000001</v>
      </c>
      <c r="AC446" s="43">
        <f t="shared" si="243"/>
        <v>2.7399</v>
      </c>
      <c r="AD446" s="43">
        <f t="shared" si="244"/>
        <v>4.5983999999999998</v>
      </c>
      <c r="AE446" s="43">
        <f t="shared" si="245"/>
        <v>3.6766999999999999</v>
      </c>
      <c r="AF446" s="43">
        <f t="shared" si="246"/>
        <v>5.4546000000000001</v>
      </c>
      <c r="AG446" s="43">
        <f t="shared" si="247"/>
        <v>6.5403000000000002</v>
      </c>
      <c r="AH446" s="43">
        <f t="shared" si="248"/>
        <v>7.391</v>
      </c>
      <c r="AI446" s="43">
        <f t="shared" si="249"/>
        <v>7.2257999999999996</v>
      </c>
      <c r="AJ446" s="43">
        <f t="shared" si="250"/>
        <v>14.8108</v>
      </c>
      <c r="AK446" s="43">
        <f t="shared" si="251"/>
        <v>10.223599999999999</v>
      </c>
      <c r="AL446" s="43">
        <f t="shared" si="252"/>
        <v>17.293299999999999</v>
      </c>
      <c r="AM446" s="43">
        <f t="shared" si="253"/>
        <v>21.2318</v>
      </c>
      <c r="AN446" s="43">
        <f t="shared" si="254"/>
        <v>25.031400000000001</v>
      </c>
      <c r="AP446" s="16" t="s">
        <v>75</v>
      </c>
      <c r="AR446" s="13">
        <f t="shared" si="329"/>
        <v>2.1524315111203491</v>
      </c>
      <c r="AS446" s="13">
        <f t="shared" si="255"/>
        <v>2.2860797822374037</v>
      </c>
      <c r="AT446" s="13">
        <f t="shared" si="256"/>
        <v>2.433416339372898</v>
      </c>
      <c r="AU446" s="13">
        <f t="shared" si="257"/>
        <v>2.5919742116327957</v>
      </c>
      <c r="AV446" s="13">
        <f t="shared" si="258"/>
        <v>2.6664584691903839</v>
      </c>
      <c r="AW446" s="13">
        <f t="shared" si="259"/>
        <v>2.8432517926413543</v>
      </c>
      <c r="AX446" s="13">
        <f t="shared" si="260"/>
        <v>2.978229506460496</v>
      </c>
      <c r="AY446" s="13">
        <f t="shared" si="261"/>
        <v>3.0886227847207515</v>
      </c>
      <c r="AZ446" s="13">
        <f t="shared" si="262"/>
        <v>3.1990160629810074</v>
      </c>
      <c r="BA446" s="13">
        <f t="shared" si="263"/>
        <v>3.2815000959190792</v>
      </c>
      <c r="BB446" s="13">
        <f t="shared" si="264"/>
        <v>3.3559463812347401</v>
      </c>
      <c r="BC446" s="13">
        <f t="shared" si="265"/>
        <v>3.430392666550401</v>
      </c>
      <c r="BD446" s="13">
        <f t="shared" si="266"/>
        <v>3.5048389518660619</v>
      </c>
      <c r="BE446" s="13">
        <f t="shared" si="267"/>
        <v>3.5734920281973812</v>
      </c>
      <c r="BF446" s="13">
        <f t="shared" si="268"/>
        <v>3.6173188157099694</v>
      </c>
      <c r="BG446" s="13">
        <f t="shared" si="269"/>
        <v>3.661145603222558</v>
      </c>
      <c r="BH446" s="13">
        <f t="shared" si="270"/>
        <v>3.6893595328170625</v>
      </c>
      <c r="BI446" s="13">
        <f t="shared" si="271"/>
        <v>3.711093695569379</v>
      </c>
      <c r="BJ446" s="13">
        <f t="shared" si="272"/>
        <v>3.7328278583216958</v>
      </c>
      <c r="BK446" s="13">
        <f t="shared" si="273"/>
        <v>3.7545620210740127</v>
      </c>
      <c r="BL446" s="13">
        <f t="shared" si="274"/>
        <v>3.7518565375302662</v>
      </c>
      <c r="BM446" s="13">
        <f t="shared" si="275"/>
        <v>3.7417765291083271</v>
      </c>
      <c r="BN446" s="13">
        <f t="shared" si="276"/>
        <v>3.7316965206863881</v>
      </c>
      <c r="BO446" s="13">
        <f t="shared" si="277"/>
        <v>3.7314702531593267</v>
      </c>
      <c r="BQ446" s="16" t="s">
        <v>76</v>
      </c>
      <c r="BR446" s="13">
        <f t="shared" si="330"/>
        <v>2.4470825764491106</v>
      </c>
      <c r="BS446" s="13">
        <f t="shared" si="278"/>
        <v>2.4570825764491104</v>
      </c>
      <c r="BT446" s="13">
        <f t="shared" si="279"/>
        <v>2.5831665563669555</v>
      </c>
      <c r="BU446" s="13">
        <f t="shared" si="280"/>
        <v>2.7215197093229349</v>
      </c>
      <c r="BV446" s="13">
        <f t="shared" si="281"/>
        <v>2.8779654141557365</v>
      </c>
      <c r="BW446" s="13">
        <f t="shared" si="282"/>
        <v>3.0354566859494936</v>
      </c>
      <c r="BX446" s="13">
        <f t="shared" si="283"/>
        <v>3.1933719156747133</v>
      </c>
      <c r="BY446" s="13">
        <f t="shared" si="284"/>
        <v>3.3282362702205472</v>
      </c>
      <c r="BZ446" s="13">
        <f t="shared" si="285"/>
        <v>3.4609234434946488</v>
      </c>
      <c r="CA446" s="13">
        <f t="shared" si="286"/>
        <v>3.5936106167687512</v>
      </c>
      <c r="CB446" s="13">
        <f t="shared" si="287"/>
        <v>3.7262977900428531</v>
      </c>
      <c r="CC446" s="13">
        <f t="shared" si="288"/>
        <v>3.8018411649977017</v>
      </c>
      <c r="CD446" s="13">
        <f t="shared" si="289"/>
        <v>3.8701951413636317</v>
      </c>
      <c r="CE446" s="13">
        <f t="shared" si="290"/>
        <v>3.9313597191406426</v>
      </c>
      <c r="CF446" s="13">
        <f t="shared" si="291"/>
        <v>3.989758105596303</v>
      </c>
      <c r="CG446" s="13">
        <f t="shared" si="292"/>
        <v>4.0420325924913492</v>
      </c>
      <c r="CH446" s="13">
        <f t="shared" si="293"/>
        <v>4.0881831798257808</v>
      </c>
      <c r="CI446" s="13">
        <f t="shared" si="294"/>
        <v>4.1250872960159812</v>
      </c>
      <c r="CJ446" s="13">
        <f t="shared" si="295"/>
        <v>4.1526076294903804</v>
      </c>
      <c r="CK446" s="13">
        <f t="shared" si="296"/>
        <v>4.175709438012726</v>
      </c>
      <c r="CL446" s="13">
        <f t="shared" si="297"/>
        <v>4.194392721583017</v>
      </c>
      <c r="CM446" s="13">
        <f t="shared" si="298"/>
        <v>4.2068921225256579</v>
      </c>
      <c r="CN446" s="13">
        <f t="shared" si="299"/>
        <v>4.2130286892334476</v>
      </c>
      <c r="CO446" s="13">
        <f t="shared" si="300"/>
        <v>4.2128024217063862</v>
      </c>
      <c r="CP446" s="13">
        <f t="shared" si="301"/>
        <v>4.2081840681234493</v>
      </c>
      <c r="CQ446" s="13">
        <f t="shared" si="302"/>
        <v>4.1981840681234495</v>
      </c>
      <c r="CR446" s="13">
        <f t="shared" si="303"/>
        <v>4.1981840681234495</v>
      </c>
      <c r="CS446" s="13">
        <f t="shared" si="304"/>
        <v>4.1881840681234479</v>
      </c>
      <c r="CT446" s="13">
        <f t="shared" si="305"/>
        <v>4.1781840681234481</v>
      </c>
      <c r="CU446" s="13">
        <f t="shared" si="306"/>
        <v>4.1781840681234481</v>
      </c>
      <c r="CV446" s="13">
        <f t="shared" si="307"/>
        <v>4.1581840681234485</v>
      </c>
      <c r="CW446" s="13">
        <f t="shared" si="308"/>
        <v>4.138184068123449</v>
      </c>
      <c r="CX446" s="13">
        <f t="shared" si="309"/>
        <v>4.1281840681234492</v>
      </c>
      <c r="CY446" s="13">
        <f t="shared" si="310"/>
        <v>4.1081840681234496</v>
      </c>
      <c r="CZ446" s="13">
        <f t="shared" si="311"/>
        <v>4.098184068123448</v>
      </c>
      <c r="DA446" s="13">
        <f t="shared" si="312"/>
        <v>4.0881840681234483</v>
      </c>
      <c r="DB446" s="13">
        <f t="shared" si="313"/>
        <v>4.0781840681234485</v>
      </c>
      <c r="DC446" s="13">
        <f t="shared" si="314"/>
        <v>4.0681840681234487</v>
      </c>
      <c r="DD446" s="13">
        <f t="shared" si="315"/>
        <v>4.0581840681234489</v>
      </c>
      <c r="DE446" s="13">
        <f t="shared" si="316"/>
        <v>4.0481840681234491</v>
      </c>
      <c r="DF446" s="13">
        <f t="shared" si="317"/>
        <v>4.0181840681234497</v>
      </c>
      <c r="DG446" s="13">
        <f t="shared" si="318"/>
        <v>3.9981840681234488</v>
      </c>
      <c r="DH446" s="13">
        <f t="shared" si="319"/>
        <v>3.9781840681234493</v>
      </c>
      <c r="DI446" s="13">
        <f t="shared" si="320"/>
        <v>3.9581840681234497</v>
      </c>
      <c r="DJ446" s="13">
        <f t="shared" si="321"/>
        <v>3.9381840681234492</v>
      </c>
      <c r="DK446" s="13">
        <f t="shared" si="322"/>
        <v>3.9281840681234486</v>
      </c>
      <c r="DL446" s="13">
        <f t="shared" si="323"/>
        <v>3.908184068123449</v>
      </c>
      <c r="DM446" s="13">
        <f t="shared" si="324"/>
        <v>3.8881840681234494</v>
      </c>
      <c r="DN446" s="13">
        <f t="shared" si="325"/>
        <v>3.8781840681234496</v>
      </c>
      <c r="DO446" s="13">
        <f t="shared" si="326"/>
        <v>3.8581840681234492</v>
      </c>
    </row>
    <row r="447" spans="1:119" s="16" customFormat="1" x14ac:dyDescent="0.2">
      <c r="A447" s="12">
        <v>50829</v>
      </c>
      <c r="B447" s="16" t="s">
        <v>73</v>
      </c>
      <c r="C447" s="43">
        <f t="shared" si="327"/>
        <v>2.4373</v>
      </c>
      <c r="D447" s="43">
        <f t="shared" si="221"/>
        <v>2.6583000000000001</v>
      </c>
      <c r="E447" s="43">
        <f t="shared" si="222"/>
        <v>2.9230999999999998</v>
      </c>
      <c r="F447" s="43">
        <f t="shared" si="223"/>
        <v>3.2069999999999999</v>
      </c>
      <c r="G447" s="43">
        <f t="shared" si="224"/>
        <v>3.7984</v>
      </c>
      <c r="H447" s="43">
        <f t="shared" si="225"/>
        <v>2.1181000000000001</v>
      </c>
      <c r="I447" s="43">
        <f t="shared" si="226"/>
        <v>2.2667000000000002</v>
      </c>
      <c r="J447" s="43">
        <f t="shared" si="227"/>
        <v>2.6128</v>
      </c>
      <c r="K447" s="43">
        <f t="shared" si="228"/>
        <v>2.3365</v>
      </c>
      <c r="L447" s="43">
        <f t="shared" si="229"/>
        <v>2.5684</v>
      </c>
      <c r="M447" s="43">
        <f t="shared" si="230"/>
        <v>2.7635999999999998</v>
      </c>
      <c r="N447" s="43">
        <f t="shared" si="231"/>
        <v>2.911</v>
      </c>
      <c r="O447" s="43">
        <f t="shared" si="232"/>
        <v>2.8563000000000001</v>
      </c>
      <c r="P447" s="43">
        <f t="shared" si="233"/>
        <v>3.5651999999999999</v>
      </c>
      <c r="Q447" s="43">
        <f t="shared" si="234"/>
        <v>3.2237</v>
      </c>
      <c r="R447" s="43">
        <f t="shared" si="235"/>
        <v>3.6739999999999999</v>
      </c>
      <c r="S447" s="43">
        <f t="shared" si="236"/>
        <v>3.7595999999999998</v>
      </c>
      <c r="T447" s="43">
        <f t="shared" si="237"/>
        <v>3.7212999999999998</v>
      </c>
      <c r="V447" s="16" t="s">
        <v>74</v>
      </c>
      <c r="W447" s="43">
        <f t="shared" si="328"/>
        <v>1.8431</v>
      </c>
      <c r="X447" s="43">
        <f t="shared" si="238"/>
        <v>3.5958999999999999</v>
      </c>
      <c r="Y447" s="43">
        <f t="shared" si="239"/>
        <v>5.2885</v>
      </c>
      <c r="Z447" s="43">
        <f t="shared" si="240"/>
        <v>7.0862999999999996</v>
      </c>
      <c r="AA447" s="43">
        <f t="shared" si="241"/>
        <v>11.5434</v>
      </c>
      <c r="AB447" s="43">
        <f t="shared" si="242"/>
        <v>1.7777000000000001</v>
      </c>
      <c r="AC447" s="43">
        <f t="shared" si="243"/>
        <v>2.7399</v>
      </c>
      <c r="AD447" s="43">
        <f t="shared" si="244"/>
        <v>4.5983999999999998</v>
      </c>
      <c r="AE447" s="43">
        <f t="shared" si="245"/>
        <v>3.6766999999999999</v>
      </c>
      <c r="AF447" s="43">
        <f t="shared" si="246"/>
        <v>5.4546000000000001</v>
      </c>
      <c r="AG447" s="43">
        <f t="shared" si="247"/>
        <v>6.5403000000000002</v>
      </c>
      <c r="AH447" s="43">
        <f t="shared" si="248"/>
        <v>7.391</v>
      </c>
      <c r="AI447" s="43">
        <f t="shared" si="249"/>
        <v>7.2257999999999996</v>
      </c>
      <c r="AJ447" s="43">
        <f t="shared" si="250"/>
        <v>14.8108</v>
      </c>
      <c r="AK447" s="43">
        <f t="shared" si="251"/>
        <v>10.223599999999999</v>
      </c>
      <c r="AL447" s="43">
        <f t="shared" si="252"/>
        <v>17.293299999999999</v>
      </c>
      <c r="AM447" s="43">
        <f t="shared" si="253"/>
        <v>21.2318</v>
      </c>
      <c r="AN447" s="43">
        <f t="shared" si="254"/>
        <v>25.031400000000001</v>
      </c>
      <c r="AP447" s="16" t="s">
        <v>75</v>
      </c>
      <c r="AR447" s="13">
        <f t="shared" si="329"/>
        <v>2.1524315111203491</v>
      </c>
      <c r="AS447" s="13">
        <f t="shared" si="255"/>
        <v>2.2860797822374037</v>
      </c>
      <c r="AT447" s="13">
        <f t="shared" si="256"/>
        <v>2.433416339372898</v>
      </c>
      <c r="AU447" s="13">
        <f t="shared" si="257"/>
        <v>2.5919742116327957</v>
      </c>
      <c r="AV447" s="13">
        <f t="shared" si="258"/>
        <v>2.6664584691903839</v>
      </c>
      <c r="AW447" s="13">
        <f t="shared" si="259"/>
        <v>2.8432517926413543</v>
      </c>
      <c r="AX447" s="13">
        <f t="shared" si="260"/>
        <v>2.978229506460496</v>
      </c>
      <c r="AY447" s="13">
        <f t="shared" si="261"/>
        <v>3.0886227847207515</v>
      </c>
      <c r="AZ447" s="13">
        <f t="shared" si="262"/>
        <v>3.1990160629810074</v>
      </c>
      <c r="BA447" s="13">
        <f t="shared" si="263"/>
        <v>3.2815000959190792</v>
      </c>
      <c r="BB447" s="13">
        <f t="shared" si="264"/>
        <v>3.3559463812347401</v>
      </c>
      <c r="BC447" s="13">
        <f t="shared" si="265"/>
        <v>3.430392666550401</v>
      </c>
      <c r="BD447" s="13">
        <f t="shared" si="266"/>
        <v>3.5048389518660619</v>
      </c>
      <c r="BE447" s="13">
        <f t="shared" si="267"/>
        <v>3.5734920281973812</v>
      </c>
      <c r="BF447" s="13">
        <f t="shared" si="268"/>
        <v>3.6173188157099694</v>
      </c>
      <c r="BG447" s="13">
        <f t="shared" si="269"/>
        <v>3.661145603222558</v>
      </c>
      <c r="BH447" s="13">
        <f t="shared" si="270"/>
        <v>3.6893595328170625</v>
      </c>
      <c r="BI447" s="13">
        <f t="shared" si="271"/>
        <v>3.711093695569379</v>
      </c>
      <c r="BJ447" s="13">
        <f t="shared" si="272"/>
        <v>3.7328278583216958</v>
      </c>
      <c r="BK447" s="13">
        <f t="shared" si="273"/>
        <v>3.7545620210740127</v>
      </c>
      <c r="BL447" s="13">
        <f t="shared" si="274"/>
        <v>3.7518565375302662</v>
      </c>
      <c r="BM447" s="13">
        <f t="shared" si="275"/>
        <v>3.7417765291083271</v>
      </c>
      <c r="BN447" s="13">
        <f t="shared" si="276"/>
        <v>3.7316965206863881</v>
      </c>
      <c r="BO447" s="13">
        <f t="shared" si="277"/>
        <v>3.7314702531593267</v>
      </c>
      <c r="BQ447" s="16" t="s">
        <v>76</v>
      </c>
      <c r="BR447" s="13">
        <f t="shared" si="330"/>
        <v>2.4470825764491106</v>
      </c>
      <c r="BS447" s="13">
        <f t="shared" si="278"/>
        <v>2.4570825764491104</v>
      </c>
      <c r="BT447" s="13">
        <f t="shared" si="279"/>
        <v>2.5831665563669555</v>
      </c>
      <c r="BU447" s="13">
        <f t="shared" si="280"/>
        <v>2.7215197093229349</v>
      </c>
      <c r="BV447" s="13">
        <f t="shared" si="281"/>
        <v>2.8779654141557365</v>
      </c>
      <c r="BW447" s="13">
        <f t="shared" si="282"/>
        <v>3.0354566859494936</v>
      </c>
      <c r="BX447" s="13">
        <f t="shared" si="283"/>
        <v>3.1933719156747133</v>
      </c>
      <c r="BY447" s="13">
        <f t="shared" si="284"/>
        <v>3.3282362702205472</v>
      </c>
      <c r="BZ447" s="13">
        <f t="shared" si="285"/>
        <v>3.4609234434946488</v>
      </c>
      <c r="CA447" s="13">
        <f t="shared" si="286"/>
        <v>3.5936106167687512</v>
      </c>
      <c r="CB447" s="13">
        <f t="shared" si="287"/>
        <v>3.7262977900428531</v>
      </c>
      <c r="CC447" s="13">
        <f t="shared" si="288"/>
        <v>3.8018411649977017</v>
      </c>
      <c r="CD447" s="13">
        <f t="shared" si="289"/>
        <v>3.8701951413636317</v>
      </c>
      <c r="CE447" s="13">
        <f t="shared" si="290"/>
        <v>3.9313597191406426</v>
      </c>
      <c r="CF447" s="13">
        <f t="shared" si="291"/>
        <v>3.989758105596303</v>
      </c>
      <c r="CG447" s="13">
        <f t="shared" si="292"/>
        <v>4.0420325924913492</v>
      </c>
      <c r="CH447" s="13">
        <f t="shared" si="293"/>
        <v>4.0881831798257808</v>
      </c>
      <c r="CI447" s="13">
        <f t="shared" si="294"/>
        <v>4.1250872960159812</v>
      </c>
      <c r="CJ447" s="13">
        <f t="shared" si="295"/>
        <v>4.1526076294903804</v>
      </c>
      <c r="CK447" s="13">
        <f t="shared" si="296"/>
        <v>4.175709438012726</v>
      </c>
      <c r="CL447" s="13">
        <f t="shared" si="297"/>
        <v>4.194392721583017</v>
      </c>
      <c r="CM447" s="13">
        <f t="shared" si="298"/>
        <v>4.2068921225256579</v>
      </c>
      <c r="CN447" s="13">
        <f t="shared" si="299"/>
        <v>4.2130286892334476</v>
      </c>
      <c r="CO447" s="13">
        <f t="shared" si="300"/>
        <v>4.2128024217063862</v>
      </c>
      <c r="CP447" s="13">
        <f t="shared" si="301"/>
        <v>4.2081840681234493</v>
      </c>
      <c r="CQ447" s="13">
        <f t="shared" si="302"/>
        <v>4.1981840681234495</v>
      </c>
      <c r="CR447" s="13">
        <f t="shared" si="303"/>
        <v>4.1981840681234495</v>
      </c>
      <c r="CS447" s="13">
        <f t="shared" si="304"/>
        <v>4.1881840681234479</v>
      </c>
      <c r="CT447" s="13">
        <f t="shared" si="305"/>
        <v>4.1781840681234481</v>
      </c>
      <c r="CU447" s="13">
        <f t="shared" si="306"/>
        <v>4.1781840681234481</v>
      </c>
      <c r="CV447" s="13">
        <f t="shared" si="307"/>
        <v>4.1581840681234485</v>
      </c>
      <c r="CW447" s="13">
        <f t="shared" si="308"/>
        <v>4.138184068123449</v>
      </c>
      <c r="CX447" s="13">
        <f t="shared" si="309"/>
        <v>4.1281840681234492</v>
      </c>
      <c r="CY447" s="13">
        <f t="shared" si="310"/>
        <v>4.1081840681234496</v>
      </c>
      <c r="CZ447" s="13">
        <f t="shared" si="311"/>
        <v>4.098184068123448</v>
      </c>
      <c r="DA447" s="13">
        <f t="shared" si="312"/>
        <v>4.0881840681234483</v>
      </c>
      <c r="DB447" s="13">
        <f t="shared" si="313"/>
        <v>4.0781840681234485</v>
      </c>
      <c r="DC447" s="13">
        <f t="shared" si="314"/>
        <v>4.0681840681234487</v>
      </c>
      <c r="DD447" s="13">
        <f t="shared" si="315"/>
        <v>4.0581840681234489</v>
      </c>
      <c r="DE447" s="13">
        <f t="shared" si="316"/>
        <v>4.0481840681234491</v>
      </c>
      <c r="DF447" s="13">
        <f t="shared" si="317"/>
        <v>4.0181840681234497</v>
      </c>
      <c r="DG447" s="13">
        <f t="shared" si="318"/>
        <v>3.9981840681234488</v>
      </c>
      <c r="DH447" s="13">
        <f t="shared" si="319"/>
        <v>3.9781840681234493</v>
      </c>
      <c r="DI447" s="13">
        <f t="shared" si="320"/>
        <v>3.9581840681234497</v>
      </c>
      <c r="DJ447" s="13">
        <f t="shared" si="321"/>
        <v>3.9381840681234492</v>
      </c>
      <c r="DK447" s="13">
        <f t="shared" si="322"/>
        <v>3.9281840681234486</v>
      </c>
      <c r="DL447" s="13">
        <f t="shared" si="323"/>
        <v>3.908184068123449</v>
      </c>
      <c r="DM447" s="13">
        <f t="shared" si="324"/>
        <v>3.8881840681234494</v>
      </c>
      <c r="DN447" s="13">
        <f t="shared" si="325"/>
        <v>3.8781840681234496</v>
      </c>
      <c r="DO447" s="13">
        <f t="shared" si="326"/>
        <v>3.8581840681234492</v>
      </c>
    </row>
    <row r="448" spans="1:119" s="16" customFormat="1" x14ac:dyDescent="0.2">
      <c r="A448" s="12">
        <v>50860</v>
      </c>
      <c r="B448" s="16" t="s">
        <v>73</v>
      </c>
      <c r="C448" s="43">
        <f t="shared" si="327"/>
        <v>2.4373</v>
      </c>
      <c r="D448" s="43">
        <f t="shared" si="221"/>
        <v>2.6583000000000001</v>
      </c>
      <c r="E448" s="43">
        <f t="shared" si="222"/>
        <v>2.9230999999999998</v>
      </c>
      <c r="F448" s="43">
        <f t="shared" si="223"/>
        <v>3.2069999999999999</v>
      </c>
      <c r="G448" s="43">
        <f t="shared" si="224"/>
        <v>3.7984</v>
      </c>
      <c r="H448" s="43">
        <f t="shared" si="225"/>
        <v>2.1181000000000001</v>
      </c>
      <c r="I448" s="43">
        <f t="shared" si="226"/>
        <v>2.2667000000000002</v>
      </c>
      <c r="J448" s="43">
        <f t="shared" si="227"/>
        <v>2.6128</v>
      </c>
      <c r="K448" s="43">
        <f t="shared" si="228"/>
        <v>2.3365</v>
      </c>
      <c r="L448" s="43">
        <f t="shared" si="229"/>
        <v>2.5684</v>
      </c>
      <c r="M448" s="43">
        <f t="shared" si="230"/>
        <v>2.7635999999999998</v>
      </c>
      <c r="N448" s="43">
        <f t="shared" si="231"/>
        <v>2.911</v>
      </c>
      <c r="O448" s="43">
        <f t="shared" si="232"/>
        <v>2.8563000000000001</v>
      </c>
      <c r="P448" s="43">
        <f t="shared" si="233"/>
        <v>3.5651999999999999</v>
      </c>
      <c r="Q448" s="43">
        <f t="shared" si="234"/>
        <v>3.2237</v>
      </c>
      <c r="R448" s="43">
        <f t="shared" si="235"/>
        <v>3.6739999999999999</v>
      </c>
      <c r="S448" s="43">
        <f t="shared" si="236"/>
        <v>3.7595999999999998</v>
      </c>
      <c r="T448" s="43">
        <f t="shared" si="237"/>
        <v>3.7212999999999998</v>
      </c>
      <c r="V448" s="16" t="s">
        <v>74</v>
      </c>
      <c r="W448" s="43">
        <f t="shared" si="328"/>
        <v>1.8431</v>
      </c>
      <c r="X448" s="43">
        <f t="shared" si="238"/>
        <v>3.5958999999999999</v>
      </c>
      <c r="Y448" s="43">
        <f t="shared" si="239"/>
        <v>5.2885</v>
      </c>
      <c r="Z448" s="43">
        <f t="shared" si="240"/>
        <v>7.0862999999999996</v>
      </c>
      <c r="AA448" s="43">
        <f t="shared" si="241"/>
        <v>11.5434</v>
      </c>
      <c r="AB448" s="43">
        <f t="shared" si="242"/>
        <v>1.7777000000000001</v>
      </c>
      <c r="AC448" s="43">
        <f t="shared" si="243"/>
        <v>2.7399</v>
      </c>
      <c r="AD448" s="43">
        <f t="shared" si="244"/>
        <v>4.5983999999999998</v>
      </c>
      <c r="AE448" s="43">
        <f t="shared" si="245"/>
        <v>3.6766999999999999</v>
      </c>
      <c r="AF448" s="43">
        <f t="shared" si="246"/>
        <v>5.4546000000000001</v>
      </c>
      <c r="AG448" s="43">
        <f t="shared" si="247"/>
        <v>6.5403000000000002</v>
      </c>
      <c r="AH448" s="43">
        <f t="shared" si="248"/>
        <v>7.391</v>
      </c>
      <c r="AI448" s="43">
        <f t="shared" si="249"/>
        <v>7.2257999999999996</v>
      </c>
      <c r="AJ448" s="43">
        <f t="shared" si="250"/>
        <v>14.8108</v>
      </c>
      <c r="AK448" s="43">
        <f t="shared" si="251"/>
        <v>10.223599999999999</v>
      </c>
      <c r="AL448" s="43">
        <f t="shared" si="252"/>
        <v>17.293299999999999</v>
      </c>
      <c r="AM448" s="43">
        <f t="shared" si="253"/>
        <v>21.2318</v>
      </c>
      <c r="AN448" s="43">
        <f t="shared" si="254"/>
        <v>25.031400000000001</v>
      </c>
      <c r="AP448" s="16" t="s">
        <v>75</v>
      </c>
      <c r="AR448" s="13">
        <f t="shared" si="329"/>
        <v>2.1524315111203491</v>
      </c>
      <c r="AS448" s="13">
        <f t="shared" si="255"/>
        <v>2.2860797822374037</v>
      </c>
      <c r="AT448" s="13">
        <f t="shared" si="256"/>
        <v>2.433416339372898</v>
      </c>
      <c r="AU448" s="13">
        <f t="shared" si="257"/>
        <v>2.5919742116327957</v>
      </c>
      <c r="AV448" s="13">
        <f t="shared" si="258"/>
        <v>2.6664584691903839</v>
      </c>
      <c r="AW448" s="13">
        <f t="shared" si="259"/>
        <v>2.8432517926413543</v>
      </c>
      <c r="AX448" s="13">
        <f t="shared" si="260"/>
        <v>2.978229506460496</v>
      </c>
      <c r="AY448" s="13">
        <f t="shared" si="261"/>
        <v>3.0886227847207515</v>
      </c>
      <c r="AZ448" s="13">
        <f t="shared" si="262"/>
        <v>3.1990160629810074</v>
      </c>
      <c r="BA448" s="13">
        <f t="shared" si="263"/>
        <v>3.2815000959190792</v>
      </c>
      <c r="BB448" s="13">
        <f t="shared" si="264"/>
        <v>3.3559463812347401</v>
      </c>
      <c r="BC448" s="13">
        <f t="shared" si="265"/>
        <v>3.430392666550401</v>
      </c>
      <c r="BD448" s="13">
        <f t="shared" si="266"/>
        <v>3.5048389518660619</v>
      </c>
      <c r="BE448" s="13">
        <f t="shared" si="267"/>
        <v>3.5734920281973812</v>
      </c>
      <c r="BF448" s="13">
        <f t="shared" si="268"/>
        <v>3.6173188157099694</v>
      </c>
      <c r="BG448" s="13">
        <f t="shared" si="269"/>
        <v>3.661145603222558</v>
      </c>
      <c r="BH448" s="13">
        <f t="shared" si="270"/>
        <v>3.6893595328170625</v>
      </c>
      <c r="BI448" s="13">
        <f t="shared" si="271"/>
        <v>3.711093695569379</v>
      </c>
      <c r="BJ448" s="13">
        <f t="shared" si="272"/>
        <v>3.7328278583216958</v>
      </c>
      <c r="BK448" s="13">
        <f t="shared" si="273"/>
        <v>3.7545620210740127</v>
      </c>
      <c r="BL448" s="13">
        <f t="shared" si="274"/>
        <v>3.7518565375302662</v>
      </c>
      <c r="BM448" s="13">
        <f t="shared" si="275"/>
        <v>3.7417765291083271</v>
      </c>
      <c r="BN448" s="13">
        <f t="shared" si="276"/>
        <v>3.7316965206863881</v>
      </c>
      <c r="BO448" s="13">
        <f t="shared" si="277"/>
        <v>3.7314702531593267</v>
      </c>
      <c r="BQ448" s="16" t="s">
        <v>76</v>
      </c>
      <c r="BR448" s="13">
        <f t="shared" si="330"/>
        <v>2.4470825764491106</v>
      </c>
      <c r="BS448" s="13">
        <f t="shared" si="278"/>
        <v>2.4570825764491104</v>
      </c>
      <c r="BT448" s="13">
        <f t="shared" si="279"/>
        <v>2.5831665563669555</v>
      </c>
      <c r="BU448" s="13">
        <f t="shared" si="280"/>
        <v>2.7215197093229349</v>
      </c>
      <c r="BV448" s="13">
        <f t="shared" si="281"/>
        <v>2.8779654141557365</v>
      </c>
      <c r="BW448" s="13">
        <f t="shared" si="282"/>
        <v>3.0354566859494936</v>
      </c>
      <c r="BX448" s="13">
        <f t="shared" si="283"/>
        <v>3.1933719156747133</v>
      </c>
      <c r="BY448" s="13">
        <f t="shared" si="284"/>
        <v>3.3282362702205472</v>
      </c>
      <c r="BZ448" s="13">
        <f t="shared" si="285"/>
        <v>3.4609234434946488</v>
      </c>
      <c r="CA448" s="13">
        <f t="shared" si="286"/>
        <v>3.5936106167687512</v>
      </c>
      <c r="CB448" s="13">
        <f t="shared" si="287"/>
        <v>3.7262977900428531</v>
      </c>
      <c r="CC448" s="13">
        <f t="shared" si="288"/>
        <v>3.8018411649977017</v>
      </c>
      <c r="CD448" s="13">
        <f t="shared" si="289"/>
        <v>3.8701951413636317</v>
      </c>
      <c r="CE448" s="13">
        <f t="shared" si="290"/>
        <v>3.9313597191406426</v>
      </c>
      <c r="CF448" s="13">
        <f t="shared" si="291"/>
        <v>3.989758105596303</v>
      </c>
      <c r="CG448" s="13">
        <f t="shared" si="292"/>
        <v>4.0420325924913492</v>
      </c>
      <c r="CH448" s="13">
        <f t="shared" si="293"/>
        <v>4.0881831798257808</v>
      </c>
      <c r="CI448" s="13">
        <f t="shared" si="294"/>
        <v>4.1250872960159812</v>
      </c>
      <c r="CJ448" s="13">
        <f t="shared" si="295"/>
        <v>4.1526076294903804</v>
      </c>
      <c r="CK448" s="13">
        <f t="shared" si="296"/>
        <v>4.175709438012726</v>
      </c>
      <c r="CL448" s="13">
        <f t="shared" si="297"/>
        <v>4.194392721583017</v>
      </c>
      <c r="CM448" s="13">
        <f t="shared" si="298"/>
        <v>4.2068921225256579</v>
      </c>
      <c r="CN448" s="13">
        <f t="shared" si="299"/>
        <v>4.2130286892334476</v>
      </c>
      <c r="CO448" s="13">
        <f t="shared" si="300"/>
        <v>4.2128024217063862</v>
      </c>
      <c r="CP448" s="13">
        <f t="shared" si="301"/>
        <v>4.2081840681234493</v>
      </c>
      <c r="CQ448" s="13">
        <f t="shared" si="302"/>
        <v>4.1981840681234495</v>
      </c>
      <c r="CR448" s="13">
        <f t="shared" si="303"/>
        <v>4.1981840681234495</v>
      </c>
      <c r="CS448" s="13">
        <f t="shared" si="304"/>
        <v>4.1881840681234479</v>
      </c>
      <c r="CT448" s="13">
        <f t="shared" si="305"/>
        <v>4.1781840681234481</v>
      </c>
      <c r="CU448" s="13">
        <f t="shared" si="306"/>
        <v>4.1781840681234481</v>
      </c>
      <c r="CV448" s="13">
        <f t="shared" si="307"/>
        <v>4.1581840681234485</v>
      </c>
      <c r="CW448" s="13">
        <f t="shared" si="308"/>
        <v>4.138184068123449</v>
      </c>
      <c r="CX448" s="13">
        <f t="shared" si="309"/>
        <v>4.1281840681234492</v>
      </c>
      <c r="CY448" s="13">
        <f t="shared" si="310"/>
        <v>4.1081840681234496</v>
      </c>
      <c r="CZ448" s="13">
        <f t="shared" si="311"/>
        <v>4.098184068123448</v>
      </c>
      <c r="DA448" s="13">
        <f t="shared" si="312"/>
        <v>4.0881840681234483</v>
      </c>
      <c r="DB448" s="13">
        <f t="shared" si="313"/>
        <v>4.0781840681234485</v>
      </c>
      <c r="DC448" s="13">
        <f t="shared" si="314"/>
        <v>4.0681840681234487</v>
      </c>
      <c r="DD448" s="13">
        <f t="shared" si="315"/>
        <v>4.0581840681234489</v>
      </c>
      <c r="DE448" s="13">
        <f t="shared" si="316"/>
        <v>4.0481840681234491</v>
      </c>
      <c r="DF448" s="13">
        <f t="shared" si="317"/>
        <v>4.0181840681234497</v>
      </c>
      <c r="DG448" s="13">
        <f t="shared" si="318"/>
        <v>3.9981840681234488</v>
      </c>
      <c r="DH448" s="13">
        <f t="shared" si="319"/>
        <v>3.9781840681234493</v>
      </c>
      <c r="DI448" s="13">
        <f t="shared" si="320"/>
        <v>3.9581840681234497</v>
      </c>
      <c r="DJ448" s="13">
        <f t="shared" si="321"/>
        <v>3.9381840681234492</v>
      </c>
      <c r="DK448" s="13">
        <f t="shared" si="322"/>
        <v>3.9281840681234486</v>
      </c>
      <c r="DL448" s="13">
        <f t="shared" si="323"/>
        <v>3.908184068123449</v>
      </c>
      <c r="DM448" s="13">
        <f t="shared" si="324"/>
        <v>3.8881840681234494</v>
      </c>
      <c r="DN448" s="13">
        <f t="shared" si="325"/>
        <v>3.8781840681234496</v>
      </c>
      <c r="DO448" s="13">
        <f t="shared" si="326"/>
        <v>3.8581840681234492</v>
      </c>
    </row>
    <row r="449" spans="1:119" s="16" customFormat="1" x14ac:dyDescent="0.2">
      <c r="A449" s="12">
        <v>50890</v>
      </c>
      <c r="B449" s="16" t="s">
        <v>73</v>
      </c>
      <c r="C449" s="43">
        <f t="shared" si="327"/>
        <v>2.4373</v>
      </c>
      <c r="D449" s="43">
        <f t="shared" si="221"/>
        <v>2.6583000000000001</v>
      </c>
      <c r="E449" s="43">
        <f t="shared" si="222"/>
        <v>2.9230999999999998</v>
      </c>
      <c r="F449" s="43">
        <f t="shared" si="223"/>
        <v>3.2069999999999999</v>
      </c>
      <c r="G449" s="43">
        <f t="shared" si="224"/>
        <v>3.7984</v>
      </c>
      <c r="H449" s="43">
        <f t="shared" si="225"/>
        <v>2.1181000000000001</v>
      </c>
      <c r="I449" s="43">
        <f t="shared" si="226"/>
        <v>2.2667000000000002</v>
      </c>
      <c r="J449" s="43">
        <f t="shared" si="227"/>
        <v>2.6128</v>
      </c>
      <c r="K449" s="43">
        <f t="shared" si="228"/>
        <v>2.3365</v>
      </c>
      <c r="L449" s="43">
        <f t="shared" si="229"/>
        <v>2.5684</v>
      </c>
      <c r="M449" s="43">
        <f t="shared" si="230"/>
        <v>2.7635999999999998</v>
      </c>
      <c r="N449" s="43">
        <f t="shared" si="231"/>
        <v>2.911</v>
      </c>
      <c r="O449" s="43">
        <f t="shared" si="232"/>
        <v>2.8563000000000001</v>
      </c>
      <c r="P449" s="43">
        <f t="shared" si="233"/>
        <v>3.5651999999999999</v>
      </c>
      <c r="Q449" s="43">
        <f t="shared" si="234"/>
        <v>3.2237</v>
      </c>
      <c r="R449" s="43">
        <f t="shared" si="235"/>
        <v>3.6739999999999999</v>
      </c>
      <c r="S449" s="43">
        <f t="shared" si="236"/>
        <v>3.7595999999999998</v>
      </c>
      <c r="T449" s="43">
        <f t="shared" si="237"/>
        <v>3.7212999999999998</v>
      </c>
      <c r="V449" s="16" t="s">
        <v>74</v>
      </c>
      <c r="W449" s="43">
        <f t="shared" si="328"/>
        <v>1.8431</v>
      </c>
      <c r="X449" s="43">
        <f t="shared" si="238"/>
        <v>3.5958999999999999</v>
      </c>
      <c r="Y449" s="43">
        <f t="shared" si="239"/>
        <v>5.2885</v>
      </c>
      <c r="Z449" s="43">
        <f t="shared" si="240"/>
        <v>7.0862999999999996</v>
      </c>
      <c r="AA449" s="43">
        <f t="shared" si="241"/>
        <v>11.5434</v>
      </c>
      <c r="AB449" s="43">
        <f t="shared" si="242"/>
        <v>1.7777000000000001</v>
      </c>
      <c r="AC449" s="43">
        <f t="shared" si="243"/>
        <v>2.7399</v>
      </c>
      <c r="AD449" s="43">
        <f t="shared" si="244"/>
        <v>4.5983999999999998</v>
      </c>
      <c r="AE449" s="43">
        <f t="shared" si="245"/>
        <v>3.6766999999999999</v>
      </c>
      <c r="AF449" s="43">
        <f t="shared" si="246"/>
        <v>5.4546000000000001</v>
      </c>
      <c r="AG449" s="43">
        <f t="shared" si="247"/>
        <v>6.5403000000000002</v>
      </c>
      <c r="AH449" s="43">
        <f t="shared" si="248"/>
        <v>7.391</v>
      </c>
      <c r="AI449" s="43">
        <f t="shared" si="249"/>
        <v>7.2257999999999996</v>
      </c>
      <c r="AJ449" s="43">
        <f t="shared" si="250"/>
        <v>14.8108</v>
      </c>
      <c r="AK449" s="43">
        <f t="shared" si="251"/>
        <v>10.223599999999999</v>
      </c>
      <c r="AL449" s="43">
        <f t="shared" si="252"/>
        <v>17.293299999999999</v>
      </c>
      <c r="AM449" s="43">
        <f t="shared" si="253"/>
        <v>21.2318</v>
      </c>
      <c r="AN449" s="43">
        <f t="shared" si="254"/>
        <v>25.031400000000001</v>
      </c>
      <c r="AP449" s="16" t="s">
        <v>75</v>
      </c>
      <c r="AR449" s="13">
        <f t="shared" si="329"/>
        <v>2.1524315111203491</v>
      </c>
      <c r="AS449" s="13">
        <f t="shared" si="255"/>
        <v>2.2860797822374037</v>
      </c>
      <c r="AT449" s="13">
        <f t="shared" si="256"/>
        <v>2.433416339372898</v>
      </c>
      <c r="AU449" s="13">
        <f t="shared" si="257"/>
        <v>2.5919742116327957</v>
      </c>
      <c r="AV449" s="13">
        <f t="shared" si="258"/>
        <v>2.6664584691903839</v>
      </c>
      <c r="AW449" s="13">
        <f t="shared" si="259"/>
        <v>2.8432517926413543</v>
      </c>
      <c r="AX449" s="13">
        <f t="shared" si="260"/>
        <v>2.978229506460496</v>
      </c>
      <c r="AY449" s="13">
        <f t="shared" si="261"/>
        <v>3.0886227847207515</v>
      </c>
      <c r="AZ449" s="13">
        <f t="shared" si="262"/>
        <v>3.1990160629810074</v>
      </c>
      <c r="BA449" s="13">
        <f t="shared" si="263"/>
        <v>3.2815000959190792</v>
      </c>
      <c r="BB449" s="13">
        <f t="shared" si="264"/>
        <v>3.3559463812347401</v>
      </c>
      <c r="BC449" s="13">
        <f t="shared" si="265"/>
        <v>3.430392666550401</v>
      </c>
      <c r="BD449" s="13">
        <f t="shared" si="266"/>
        <v>3.5048389518660619</v>
      </c>
      <c r="BE449" s="13">
        <f t="shared" si="267"/>
        <v>3.5734920281973812</v>
      </c>
      <c r="BF449" s="13">
        <f t="shared" si="268"/>
        <v>3.6173188157099694</v>
      </c>
      <c r="BG449" s="13">
        <f t="shared" si="269"/>
        <v>3.661145603222558</v>
      </c>
      <c r="BH449" s="13">
        <f t="shared" si="270"/>
        <v>3.6893595328170625</v>
      </c>
      <c r="BI449" s="13">
        <f t="shared" si="271"/>
        <v>3.711093695569379</v>
      </c>
      <c r="BJ449" s="13">
        <f t="shared" si="272"/>
        <v>3.7328278583216958</v>
      </c>
      <c r="BK449" s="13">
        <f t="shared" si="273"/>
        <v>3.7545620210740127</v>
      </c>
      <c r="BL449" s="13">
        <f t="shared" si="274"/>
        <v>3.7518565375302662</v>
      </c>
      <c r="BM449" s="13">
        <f t="shared" si="275"/>
        <v>3.7417765291083271</v>
      </c>
      <c r="BN449" s="13">
        <f t="shared" si="276"/>
        <v>3.7316965206863881</v>
      </c>
      <c r="BO449" s="13">
        <f t="shared" si="277"/>
        <v>3.7314702531593267</v>
      </c>
      <c r="BQ449" s="16" t="s">
        <v>76</v>
      </c>
      <c r="BR449" s="13">
        <f t="shared" si="330"/>
        <v>2.4470825764491106</v>
      </c>
      <c r="BS449" s="13">
        <f t="shared" si="278"/>
        <v>2.4570825764491104</v>
      </c>
      <c r="BT449" s="13">
        <f t="shared" si="279"/>
        <v>2.5831665563669555</v>
      </c>
      <c r="BU449" s="13">
        <f t="shared" si="280"/>
        <v>2.7215197093229349</v>
      </c>
      <c r="BV449" s="13">
        <f t="shared" si="281"/>
        <v>2.8779654141557365</v>
      </c>
      <c r="BW449" s="13">
        <f t="shared" si="282"/>
        <v>3.0354566859494936</v>
      </c>
      <c r="BX449" s="13">
        <f t="shared" si="283"/>
        <v>3.1933719156747133</v>
      </c>
      <c r="BY449" s="13">
        <f t="shared" si="284"/>
        <v>3.3282362702205472</v>
      </c>
      <c r="BZ449" s="13">
        <f t="shared" si="285"/>
        <v>3.4609234434946488</v>
      </c>
      <c r="CA449" s="13">
        <f t="shared" si="286"/>
        <v>3.5936106167687512</v>
      </c>
      <c r="CB449" s="13">
        <f t="shared" si="287"/>
        <v>3.7262977900428531</v>
      </c>
      <c r="CC449" s="13">
        <f t="shared" si="288"/>
        <v>3.8018411649977017</v>
      </c>
      <c r="CD449" s="13">
        <f t="shared" si="289"/>
        <v>3.8701951413636317</v>
      </c>
      <c r="CE449" s="13">
        <f t="shared" si="290"/>
        <v>3.9313597191406426</v>
      </c>
      <c r="CF449" s="13">
        <f t="shared" si="291"/>
        <v>3.989758105596303</v>
      </c>
      <c r="CG449" s="13">
        <f t="shared" si="292"/>
        <v>4.0420325924913492</v>
      </c>
      <c r="CH449" s="13">
        <f t="shared" si="293"/>
        <v>4.0881831798257808</v>
      </c>
      <c r="CI449" s="13">
        <f t="shared" si="294"/>
        <v>4.1250872960159812</v>
      </c>
      <c r="CJ449" s="13">
        <f t="shared" si="295"/>
        <v>4.1526076294903804</v>
      </c>
      <c r="CK449" s="13">
        <f t="shared" si="296"/>
        <v>4.175709438012726</v>
      </c>
      <c r="CL449" s="13">
        <f t="shared" si="297"/>
        <v>4.194392721583017</v>
      </c>
      <c r="CM449" s="13">
        <f t="shared" si="298"/>
        <v>4.2068921225256579</v>
      </c>
      <c r="CN449" s="13">
        <f t="shared" si="299"/>
        <v>4.2130286892334476</v>
      </c>
      <c r="CO449" s="13">
        <f t="shared" si="300"/>
        <v>4.2128024217063862</v>
      </c>
      <c r="CP449" s="13">
        <f t="shared" si="301"/>
        <v>4.2081840681234493</v>
      </c>
      <c r="CQ449" s="13">
        <f t="shared" si="302"/>
        <v>4.1981840681234495</v>
      </c>
      <c r="CR449" s="13">
        <f t="shared" si="303"/>
        <v>4.1981840681234495</v>
      </c>
      <c r="CS449" s="13">
        <f t="shared" si="304"/>
        <v>4.1881840681234479</v>
      </c>
      <c r="CT449" s="13">
        <f t="shared" si="305"/>
        <v>4.1781840681234481</v>
      </c>
      <c r="CU449" s="13">
        <f t="shared" si="306"/>
        <v>4.1781840681234481</v>
      </c>
      <c r="CV449" s="13">
        <f t="shared" si="307"/>
        <v>4.1581840681234485</v>
      </c>
      <c r="CW449" s="13">
        <f t="shared" si="308"/>
        <v>4.138184068123449</v>
      </c>
      <c r="CX449" s="13">
        <f t="shared" si="309"/>
        <v>4.1281840681234492</v>
      </c>
      <c r="CY449" s="13">
        <f t="shared" si="310"/>
        <v>4.1081840681234496</v>
      </c>
      <c r="CZ449" s="13">
        <f t="shared" si="311"/>
        <v>4.098184068123448</v>
      </c>
      <c r="DA449" s="13">
        <f t="shared" si="312"/>
        <v>4.0881840681234483</v>
      </c>
      <c r="DB449" s="13">
        <f t="shared" si="313"/>
        <v>4.0781840681234485</v>
      </c>
      <c r="DC449" s="13">
        <f t="shared" si="314"/>
        <v>4.0681840681234487</v>
      </c>
      <c r="DD449" s="13">
        <f t="shared" si="315"/>
        <v>4.0581840681234489</v>
      </c>
      <c r="DE449" s="13">
        <f t="shared" si="316"/>
        <v>4.0481840681234491</v>
      </c>
      <c r="DF449" s="13">
        <f t="shared" si="317"/>
        <v>4.0181840681234497</v>
      </c>
      <c r="DG449" s="13">
        <f t="shared" si="318"/>
        <v>3.9981840681234488</v>
      </c>
      <c r="DH449" s="13">
        <f t="shared" si="319"/>
        <v>3.9781840681234493</v>
      </c>
      <c r="DI449" s="13">
        <f t="shared" si="320"/>
        <v>3.9581840681234497</v>
      </c>
      <c r="DJ449" s="13">
        <f t="shared" si="321"/>
        <v>3.9381840681234492</v>
      </c>
      <c r="DK449" s="13">
        <f t="shared" si="322"/>
        <v>3.9281840681234486</v>
      </c>
      <c r="DL449" s="13">
        <f t="shared" si="323"/>
        <v>3.908184068123449</v>
      </c>
      <c r="DM449" s="13">
        <f t="shared" si="324"/>
        <v>3.8881840681234494</v>
      </c>
      <c r="DN449" s="13">
        <f t="shared" si="325"/>
        <v>3.8781840681234496</v>
      </c>
      <c r="DO449" s="13">
        <f t="shared" si="326"/>
        <v>3.8581840681234492</v>
      </c>
    </row>
    <row r="450" spans="1:119" s="16" customFormat="1" x14ac:dyDescent="0.2">
      <c r="A450" s="12">
        <v>50921</v>
      </c>
      <c r="B450" s="16" t="s">
        <v>73</v>
      </c>
      <c r="C450" s="43">
        <f t="shared" si="327"/>
        <v>2.4373</v>
      </c>
      <c r="D450" s="43">
        <f t="shared" si="221"/>
        <v>2.6583000000000001</v>
      </c>
      <c r="E450" s="43">
        <f t="shared" si="222"/>
        <v>2.9230999999999998</v>
      </c>
      <c r="F450" s="43">
        <f t="shared" si="223"/>
        <v>3.2069999999999999</v>
      </c>
      <c r="G450" s="43">
        <f t="shared" si="224"/>
        <v>3.7984</v>
      </c>
      <c r="H450" s="43">
        <f t="shared" si="225"/>
        <v>2.1181000000000001</v>
      </c>
      <c r="I450" s="43">
        <f t="shared" si="226"/>
        <v>2.2667000000000002</v>
      </c>
      <c r="J450" s="43">
        <f t="shared" si="227"/>
        <v>2.6128</v>
      </c>
      <c r="K450" s="43">
        <f t="shared" si="228"/>
        <v>2.3365</v>
      </c>
      <c r="L450" s="43">
        <f t="shared" si="229"/>
        <v>2.5684</v>
      </c>
      <c r="M450" s="43">
        <f t="shared" si="230"/>
        <v>2.7635999999999998</v>
      </c>
      <c r="N450" s="43">
        <f t="shared" si="231"/>
        <v>2.911</v>
      </c>
      <c r="O450" s="43">
        <f t="shared" si="232"/>
        <v>2.8563000000000001</v>
      </c>
      <c r="P450" s="43">
        <f t="shared" si="233"/>
        <v>3.5651999999999999</v>
      </c>
      <c r="Q450" s="43">
        <f t="shared" si="234"/>
        <v>3.2237</v>
      </c>
      <c r="R450" s="43">
        <f t="shared" si="235"/>
        <v>3.6739999999999999</v>
      </c>
      <c r="S450" s="43">
        <f t="shared" si="236"/>
        <v>3.7595999999999998</v>
      </c>
      <c r="T450" s="43">
        <f t="shared" si="237"/>
        <v>3.7212999999999998</v>
      </c>
      <c r="V450" s="16" t="s">
        <v>74</v>
      </c>
      <c r="W450" s="43">
        <f t="shared" si="328"/>
        <v>1.8431</v>
      </c>
      <c r="X450" s="43">
        <f t="shared" si="238"/>
        <v>3.5958999999999999</v>
      </c>
      <c r="Y450" s="43">
        <f t="shared" si="239"/>
        <v>5.2885</v>
      </c>
      <c r="Z450" s="43">
        <f t="shared" si="240"/>
        <v>7.0862999999999996</v>
      </c>
      <c r="AA450" s="43">
        <f t="shared" si="241"/>
        <v>11.5434</v>
      </c>
      <c r="AB450" s="43">
        <f t="shared" si="242"/>
        <v>1.7777000000000001</v>
      </c>
      <c r="AC450" s="43">
        <f t="shared" si="243"/>
        <v>2.7399</v>
      </c>
      <c r="AD450" s="43">
        <f t="shared" si="244"/>
        <v>4.5983999999999998</v>
      </c>
      <c r="AE450" s="43">
        <f t="shared" si="245"/>
        <v>3.6766999999999999</v>
      </c>
      <c r="AF450" s="43">
        <f t="shared" si="246"/>
        <v>5.4546000000000001</v>
      </c>
      <c r="AG450" s="43">
        <f t="shared" si="247"/>
        <v>6.5403000000000002</v>
      </c>
      <c r="AH450" s="43">
        <f t="shared" si="248"/>
        <v>7.391</v>
      </c>
      <c r="AI450" s="43">
        <f t="shared" si="249"/>
        <v>7.2257999999999996</v>
      </c>
      <c r="AJ450" s="43">
        <f t="shared" si="250"/>
        <v>14.8108</v>
      </c>
      <c r="AK450" s="43">
        <f t="shared" si="251"/>
        <v>10.223599999999999</v>
      </c>
      <c r="AL450" s="43">
        <f t="shared" si="252"/>
        <v>17.293299999999999</v>
      </c>
      <c r="AM450" s="43">
        <f t="shared" si="253"/>
        <v>21.2318</v>
      </c>
      <c r="AN450" s="43">
        <f t="shared" si="254"/>
        <v>25.031400000000001</v>
      </c>
      <c r="AP450" s="16" t="s">
        <v>75</v>
      </c>
      <c r="AR450" s="13">
        <f t="shared" si="329"/>
        <v>2.1524315111203491</v>
      </c>
      <c r="AS450" s="13">
        <f t="shared" si="255"/>
        <v>2.2860797822374037</v>
      </c>
      <c r="AT450" s="13">
        <f t="shared" si="256"/>
        <v>2.433416339372898</v>
      </c>
      <c r="AU450" s="13">
        <f t="shared" si="257"/>
        <v>2.5919742116327957</v>
      </c>
      <c r="AV450" s="13">
        <f t="shared" si="258"/>
        <v>2.6664584691903839</v>
      </c>
      <c r="AW450" s="13">
        <f t="shared" si="259"/>
        <v>2.8432517926413543</v>
      </c>
      <c r="AX450" s="13">
        <f t="shared" si="260"/>
        <v>2.978229506460496</v>
      </c>
      <c r="AY450" s="13">
        <f t="shared" si="261"/>
        <v>3.0886227847207515</v>
      </c>
      <c r="AZ450" s="13">
        <f t="shared" si="262"/>
        <v>3.1990160629810074</v>
      </c>
      <c r="BA450" s="13">
        <f t="shared" si="263"/>
        <v>3.2815000959190792</v>
      </c>
      <c r="BB450" s="13">
        <f t="shared" si="264"/>
        <v>3.3559463812347401</v>
      </c>
      <c r="BC450" s="13">
        <f t="shared" si="265"/>
        <v>3.430392666550401</v>
      </c>
      <c r="BD450" s="13">
        <f t="shared" si="266"/>
        <v>3.5048389518660619</v>
      </c>
      <c r="BE450" s="13">
        <f t="shared" si="267"/>
        <v>3.5734920281973812</v>
      </c>
      <c r="BF450" s="13">
        <f t="shared" si="268"/>
        <v>3.6173188157099694</v>
      </c>
      <c r="BG450" s="13">
        <f t="shared" si="269"/>
        <v>3.661145603222558</v>
      </c>
      <c r="BH450" s="13">
        <f t="shared" si="270"/>
        <v>3.6893595328170625</v>
      </c>
      <c r="BI450" s="13">
        <f t="shared" si="271"/>
        <v>3.711093695569379</v>
      </c>
      <c r="BJ450" s="13">
        <f t="shared" si="272"/>
        <v>3.7328278583216958</v>
      </c>
      <c r="BK450" s="13">
        <f t="shared" si="273"/>
        <v>3.7545620210740127</v>
      </c>
      <c r="BL450" s="13">
        <f t="shared" si="274"/>
        <v>3.7518565375302662</v>
      </c>
      <c r="BM450" s="13">
        <f t="shared" si="275"/>
        <v>3.7417765291083271</v>
      </c>
      <c r="BN450" s="13">
        <f t="shared" si="276"/>
        <v>3.7316965206863881</v>
      </c>
      <c r="BO450" s="13">
        <f t="shared" si="277"/>
        <v>3.7314702531593267</v>
      </c>
      <c r="BQ450" s="16" t="s">
        <v>76</v>
      </c>
      <c r="BR450" s="13">
        <f t="shared" si="330"/>
        <v>2.4470825764491106</v>
      </c>
      <c r="BS450" s="13">
        <f t="shared" si="278"/>
        <v>2.4570825764491104</v>
      </c>
      <c r="BT450" s="13">
        <f t="shared" si="279"/>
        <v>2.5831665563669555</v>
      </c>
      <c r="BU450" s="13">
        <f t="shared" si="280"/>
        <v>2.7215197093229349</v>
      </c>
      <c r="BV450" s="13">
        <f t="shared" si="281"/>
        <v>2.8779654141557365</v>
      </c>
      <c r="BW450" s="13">
        <f t="shared" si="282"/>
        <v>3.0354566859494936</v>
      </c>
      <c r="BX450" s="13">
        <f t="shared" si="283"/>
        <v>3.1933719156747133</v>
      </c>
      <c r="BY450" s="13">
        <f t="shared" si="284"/>
        <v>3.3282362702205472</v>
      </c>
      <c r="BZ450" s="13">
        <f t="shared" si="285"/>
        <v>3.4609234434946488</v>
      </c>
      <c r="CA450" s="13">
        <f t="shared" si="286"/>
        <v>3.5936106167687512</v>
      </c>
      <c r="CB450" s="13">
        <f t="shared" si="287"/>
        <v>3.7262977900428531</v>
      </c>
      <c r="CC450" s="13">
        <f t="shared" si="288"/>
        <v>3.8018411649977017</v>
      </c>
      <c r="CD450" s="13">
        <f t="shared" si="289"/>
        <v>3.8701951413636317</v>
      </c>
      <c r="CE450" s="13">
        <f t="shared" si="290"/>
        <v>3.9313597191406426</v>
      </c>
      <c r="CF450" s="13">
        <f t="shared" si="291"/>
        <v>3.989758105596303</v>
      </c>
      <c r="CG450" s="13">
        <f t="shared" si="292"/>
        <v>4.0420325924913492</v>
      </c>
      <c r="CH450" s="13">
        <f t="shared" si="293"/>
        <v>4.0881831798257808</v>
      </c>
      <c r="CI450" s="13">
        <f t="shared" si="294"/>
        <v>4.1250872960159812</v>
      </c>
      <c r="CJ450" s="13">
        <f t="shared" si="295"/>
        <v>4.1526076294903804</v>
      </c>
      <c r="CK450" s="13">
        <f t="shared" si="296"/>
        <v>4.175709438012726</v>
      </c>
      <c r="CL450" s="13">
        <f t="shared" si="297"/>
        <v>4.194392721583017</v>
      </c>
      <c r="CM450" s="13">
        <f t="shared" si="298"/>
        <v>4.2068921225256579</v>
      </c>
      <c r="CN450" s="13">
        <f t="shared" si="299"/>
        <v>4.2130286892334476</v>
      </c>
      <c r="CO450" s="13">
        <f t="shared" si="300"/>
        <v>4.2128024217063862</v>
      </c>
      <c r="CP450" s="13">
        <f t="shared" si="301"/>
        <v>4.2081840681234493</v>
      </c>
      <c r="CQ450" s="13">
        <f t="shared" si="302"/>
        <v>4.1981840681234495</v>
      </c>
      <c r="CR450" s="13">
        <f t="shared" si="303"/>
        <v>4.1981840681234495</v>
      </c>
      <c r="CS450" s="13">
        <f t="shared" si="304"/>
        <v>4.1881840681234479</v>
      </c>
      <c r="CT450" s="13">
        <f t="shared" si="305"/>
        <v>4.1781840681234481</v>
      </c>
      <c r="CU450" s="13">
        <f t="shared" si="306"/>
        <v>4.1781840681234481</v>
      </c>
      <c r="CV450" s="13">
        <f t="shared" si="307"/>
        <v>4.1581840681234485</v>
      </c>
      <c r="CW450" s="13">
        <f t="shared" si="308"/>
        <v>4.138184068123449</v>
      </c>
      <c r="CX450" s="13">
        <f t="shared" si="309"/>
        <v>4.1281840681234492</v>
      </c>
      <c r="CY450" s="13">
        <f t="shared" si="310"/>
        <v>4.1081840681234496</v>
      </c>
      <c r="CZ450" s="13">
        <f t="shared" si="311"/>
        <v>4.098184068123448</v>
      </c>
      <c r="DA450" s="13">
        <f t="shared" si="312"/>
        <v>4.0881840681234483</v>
      </c>
      <c r="DB450" s="13">
        <f t="shared" si="313"/>
        <v>4.0781840681234485</v>
      </c>
      <c r="DC450" s="13">
        <f t="shared" si="314"/>
        <v>4.0681840681234487</v>
      </c>
      <c r="DD450" s="13">
        <f t="shared" si="315"/>
        <v>4.0581840681234489</v>
      </c>
      <c r="DE450" s="13">
        <f t="shared" si="316"/>
        <v>4.0481840681234491</v>
      </c>
      <c r="DF450" s="13">
        <f t="shared" si="317"/>
        <v>4.0181840681234497</v>
      </c>
      <c r="DG450" s="13">
        <f t="shared" si="318"/>
        <v>3.9981840681234488</v>
      </c>
      <c r="DH450" s="13">
        <f t="shared" si="319"/>
        <v>3.9781840681234493</v>
      </c>
      <c r="DI450" s="13">
        <f t="shared" si="320"/>
        <v>3.9581840681234497</v>
      </c>
      <c r="DJ450" s="13">
        <f t="shared" si="321"/>
        <v>3.9381840681234492</v>
      </c>
      <c r="DK450" s="13">
        <f t="shared" si="322"/>
        <v>3.9281840681234486</v>
      </c>
      <c r="DL450" s="13">
        <f t="shared" si="323"/>
        <v>3.908184068123449</v>
      </c>
      <c r="DM450" s="13">
        <f t="shared" si="324"/>
        <v>3.8881840681234494</v>
      </c>
      <c r="DN450" s="13">
        <f t="shared" si="325"/>
        <v>3.8781840681234496</v>
      </c>
      <c r="DO450" s="13">
        <f t="shared" si="326"/>
        <v>3.8581840681234492</v>
      </c>
    </row>
    <row r="451" spans="1:119" s="16" customFormat="1" x14ac:dyDescent="0.2">
      <c r="A451" s="12">
        <v>50951</v>
      </c>
      <c r="B451" s="16" t="s">
        <v>73</v>
      </c>
      <c r="C451" s="43">
        <f t="shared" si="327"/>
        <v>2.4373</v>
      </c>
      <c r="D451" s="43">
        <f t="shared" si="221"/>
        <v>2.6583000000000001</v>
      </c>
      <c r="E451" s="43">
        <f t="shared" si="222"/>
        <v>2.9230999999999998</v>
      </c>
      <c r="F451" s="43">
        <f t="shared" si="223"/>
        <v>3.2069999999999999</v>
      </c>
      <c r="G451" s="43">
        <f t="shared" si="224"/>
        <v>3.7984</v>
      </c>
      <c r="H451" s="43">
        <f t="shared" si="225"/>
        <v>2.1181000000000001</v>
      </c>
      <c r="I451" s="43">
        <f t="shared" si="226"/>
        <v>2.2667000000000002</v>
      </c>
      <c r="J451" s="43">
        <f t="shared" si="227"/>
        <v>2.6128</v>
      </c>
      <c r="K451" s="43">
        <f t="shared" si="228"/>
        <v>2.3365</v>
      </c>
      <c r="L451" s="43">
        <f t="shared" si="229"/>
        <v>2.5684</v>
      </c>
      <c r="M451" s="43">
        <f t="shared" si="230"/>
        <v>2.7635999999999998</v>
      </c>
      <c r="N451" s="43">
        <f t="shared" si="231"/>
        <v>2.911</v>
      </c>
      <c r="O451" s="43">
        <f t="shared" si="232"/>
        <v>2.8563000000000001</v>
      </c>
      <c r="P451" s="43">
        <f t="shared" si="233"/>
        <v>3.5651999999999999</v>
      </c>
      <c r="Q451" s="43">
        <f t="shared" si="234"/>
        <v>3.2237</v>
      </c>
      <c r="R451" s="43">
        <f t="shared" si="235"/>
        <v>3.6739999999999999</v>
      </c>
      <c r="S451" s="43">
        <f t="shared" si="236"/>
        <v>3.7595999999999998</v>
      </c>
      <c r="T451" s="43">
        <f t="shared" si="237"/>
        <v>3.7212999999999998</v>
      </c>
      <c r="V451" s="16" t="s">
        <v>74</v>
      </c>
      <c r="W451" s="43">
        <f t="shared" si="328"/>
        <v>1.8431</v>
      </c>
      <c r="X451" s="43">
        <f t="shared" si="238"/>
        <v>3.5958999999999999</v>
      </c>
      <c r="Y451" s="43">
        <f t="shared" si="239"/>
        <v>5.2885</v>
      </c>
      <c r="Z451" s="43">
        <f t="shared" si="240"/>
        <v>7.0862999999999996</v>
      </c>
      <c r="AA451" s="43">
        <f t="shared" si="241"/>
        <v>11.5434</v>
      </c>
      <c r="AB451" s="43">
        <f t="shared" si="242"/>
        <v>1.7777000000000001</v>
      </c>
      <c r="AC451" s="43">
        <f t="shared" si="243"/>
        <v>2.7399</v>
      </c>
      <c r="AD451" s="43">
        <f t="shared" si="244"/>
        <v>4.5983999999999998</v>
      </c>
      <c r="AE451" s="43">
        <f t="shared" si="245"/>
        <v>3.6766999999999999</v>
      </c>
      <c r="AF451" s="43">
        <f t="shared" si="246"/>
        <v>5.4546000000000001</v>
      </c>
      <c r="AG451" s="43">
        <f t="shared" si="247"/>
        <v>6.5403000000000002</v>
      </c>
      <c r="AH451" s="43">
        <f t="shared" si="248"/>
        <v>7.391</v>
      </c>
      <c r="AI451" s="43">
        <f t="shared" si="249"/>
        <v>7.2257999999999996</v>
      </c>
      <c r="AJ451" s="43">
        <f t="shared" si="250"/>
        <v>14.8108</v>
      </c>
      <c r="AK451" s="43">
        <f t="shared" si="251"/>
        <v>10.223599999999999</v>
      </c>
      <c r="AL451" s="43">
        <f t="shared" si="252"/>
        <v>17.293299999999999</v>
      </c>
      <c r="AM451" s="43">
        <f t="shared" si="253"/>
        <v>21.2318</v>
      </c>
      <c r="AN451" s="43">
        <f t="shared" si="254"/>
        <v>25.031400000000001</v>
      </c>
      <c r="AP451" s="16" t="s">
        <v>75</v>
      </c>
      <c r="AR451" s="13">
        <f t="shared" si="329"/>
        <v>2.1524315111203491</v>
      </c>
      <c r="AS451" s="13">
        <f t="shared" si="255"/>
        <v>2.2860797822374037</v>
      </c>
      <c r="AT451" s="13">
        <f t="shared" si="256"/>
        <v>2.433416339372898</v>
      </c>
      <c r="AU451" s="13">
        <f t="shared" si="257"/>
        <v>2.5919742116327957</v>
      </c>
      <c r="AV451" s="13">
        <f t="shared" si="258"/>
        <v>2.6664584691903839</v>
      </c>
      <c r="AW451" s="13">
        <f t="shared" si="259"/>
        <v>2.8432517926413543</v>
      </c>
      <c r="AX451" s="13">
        <f t="shared" si="260"/>
        <v>2.978229506460496</v>
      </c>
      <c r="AY451" s="13">
        <f t="shared" si="261"/>
        <v>3.0886227847207515</v>
      </c>
      <c r="AZ451" s="13">
        <f t="shared" si="262"/>
        <v>3.1990160629810074</v>
      </c>
      <c r="BA451" s="13">
        <f t="shared" si="263"/>
        <v>3.2815000959190792</v>
      </c>
      <c r="BB451" s="13">
        <f t="shared" si="264"/>
        <v>3.3559463812347401</v>
      </c>
      <c r="BC451" s="13">
        <f t="shared" si="265"/>
        <v>3.430392666550401</v>
      </c>
      <c r="BD451" s="13">
        <f t="shared" si="266"/>
        <v>3.5048389518660619</v>
      </c>
      <c r="BE451" s="13">
        <f t="shared" si="267"/>
        <v>3.5734920281973812</v>
      </c>
      <c r="BF451" s="13">
        <f t="shared" si="268"/>
        <v>3.6173188157099694</v>
      </c>
      <c r="BG451" s="13">
        <f t="shared" si="269"/>
        <v>3.661145603222558</v>
      </c>
      <c r="BH451" s="13">
        <f t="shared" si="270"/>
        <v>3.6893595328170625</v>
      </c>
      <c r="BI451" s="13">
        <f t="shared" si="271"/>
        <v>3.711093695569379</v>
      </c>
      <c r="BJ451" s="13">
        <f t="shared" si="272"/>
        <v>3.7328278583216958</v>
      </c>
      <c r="BK451" s="13">
        <f t="shared" si="273"/>
        <v>3.7545620210740127</v>
      </c>
      <c r="BL451" s="13">
        <f t="shared" si="274"/>
        <v>3.7518565375302662</v>
      </c>
      <c r="BM451" s="13">
        <f t="shared" si="275"/>
        <v>3.7417765291083271</v>
      </c>
      <c r="BN451" s="13">
        <f t="shared" si="276"/>
        <v>3.7316965206863881</v>
      </c>
      <c r="BO451" s="13">
        <f t="shared" si="277"/>
        <v>3.7314702531593267</v>
      </c>
      <c r="BQ451" s="16" t="s">
        <v>76</v>
      </c>
      <c r="BR451" s="13">
        <f t="shared" si="330"/>
        <v>2.4470825764491106</v>
      </c>
      <c r="BS451" s="13">
        <f t="shared" si="278"/>
        <v>2.4570825764491104</v>
      </c>
      <c r="BT451" s="13">
        <f t="shared" si="279"/>
        <v>2.5831665563669555</v>
      </c>
      <c r="BU451" s="13">
        <f t="shared" si="280"/>
        <v>2.7215197093229349</v>
      </c>
      <c r="BV451" s="13">
        <f t="shared" si="281"/>
        <v>2.8779654141557365</v>
      </c>
      <c r="BW451" s="13">
        <f t="shared" si="282"/>
        <v>3.0354566859494936</v>
      </c>
      <c r="BX451" s="13">
        <f t="shared" si="283"/>
        <v>3.1933719156747133</v>
      </c>
      <c r="BY451" s="13">
        <f t="shared" si="284"/>
        <v>3.3282362702205472</v>
      </c>
      <c r="BZ451" s="13">
        <f t="shared" si="285"/>
        <v>3.4609234434946488</v>
      </c>
      <c r="CA451" s="13">
        <f t="shared" si="286"/>
        <v>3.5936106167687512</v>
      </c>
      <c r="CB451" s="13">
        <f t="shared" si="287"/>
        <v>3.7262977900428531</v>
      </c>
      <c r="CC451" s="13">
        <f t="shared" si="288"/>
        <v>3.8018411649977017</v>
      </c>
      <c r="CD451" s="13">
        <f t="shared" si="289"/>
        <v>3.8701951413636317</v>
      </c>
      <c r="CE451" s="13">
        <f t="shared" si="290"/>
        <v>3.9313597191406426</v>
      </c>
      <c r="CF451" s="13">
        <f t="shared" si="291"/>
        <v>3.989758105596303</v>
      </c>
      <c r="CG451" s="13">
        <f t="shared" si="292"/>
        <v>4.0420325924913492</v>
      </c>
      <c r="CH451" s="13">
        <f t="shared" si="293"/>
        <v>4.0881831798257808</v>
      </c>
      <c r="CI451" s="13">
        <f t="shared" si="294"/>
        <v>4.1250872960159812</v>
      </c>
      <c r="CJ451" s="13">
        <f t="shared" si="295"/>
        <v>4.1526076294903804</v>
      </c>
      <c r="CK451" s="13">
        <f t="shared" si="296"/>
        <v>4.175709438012726</v>
      </c>
      <c r="CL451" s="13">
        <f t="shared" si="297"/>
        <v>4.194392721583017</v>
      </c>
      <c r="CM451" s="13">
        <f t="shared" si="298"/>
        <v>4.2068921225256579</v>
      </c>
      <c r="CN451" s="13">
        <f t="shared" si="299"/>
        <v>4.2130286892334476</v>
      </c>
      <c r="CO451" s="13">
        <f t="shared" si="300"/>
        <v>4.2128024217063862</v>
      </c>
      <c r="CP451" s="13">
        <f t="shared" si="301"/>
        <v>4.2081840681234493</v>
      </c>
      <c r="CQ451" s="13">
        <f t="shared" si="302"/>
        <v>4.1981840681234495</v>
      </c>
      <c r="CR451" s="13">
        <f t="shared" si="303"/>
        <v>4.1981840681234495</v>
      </c>
      <c r="CS451" s="13">
        <f t="shared" si="304"/>
        <v>4.1881840681234479</v>
      </c>
      <c r="CT451" s="13">
        <f t="shared" si="305"/>
        <v>4.1781840681234481</v>
      </c>
      <c r="CU451" s="13">
        <f t="shared" si="306"/>
        <v>4.1781840681234481</v>
      </c>
      <c r="CV451" s="13">
        <f t="shared" si="307"/>
        <v>4.1581840681234485</v>
      </c>
      <c r="CW451" s="13">
        <f t="shared" si="308"/>
        <v>4.138184068123449</v>
      </c>
      <c r="CX451" s="13">
        <f t="shared" si="309"/>
        <v>4.1281840681234492</v>
      </c>
      <c r="CY451" s="13">
        <f t="shared" si="310"/>
        <v>4.1081840681234496</v>
      </c>
      <c r="CZ451" s="13">
        <f t="shared" si="311"/>
        <v>4.098184068123448</v>
      </c>
      <c r="DA451" s="13">
        <f t="shared" si="312"/>
        <v>4.0881840681234483</v>
      </c>
      <c r="DB451" s="13">
        <f t="shared" si="313"/>
        <v>4.0781840681234485</v>
      </c>
      <c r="DC451" s="13">
        <f t="shared" si="314"/>
        <v>4.0681840681234487</v>
      </c>
      <c r="DD451" s="13">
        <f t="shared" si="315"/>
        <v>4.0581840681234489</v>
      </c>
      <c r="DE451" s="13">
        <f t="shared" si="316"/>
        <v>4.0481840681234491</v>
      </c>
      <c r="DF451" s="13">
        <f t="shared" si="317"/>
        <v>4.0181840681234497</v>
      </c>
      <c r="DG451" s="13">
        <f t="shared" si="318"/>
        <v>3.9981840681234488</v>
      </c>
      <c r="DH451" s="13">
        <f t="shared" si="319"/>
        <v>3.9781840681234493</v>
      </c>
      <c r="DI451" s="13">
        <f t="shared" si="320"/>
        <v>3.9581840681234497</v>
      </c>
      <c r="DJ451" s="13">
        <f t="shared" si="321"/>
        <v>3.9381840681234492</v>
      </c>
      <c r="DK451" s="13">
        <f t="shared" si="322"/>
        <v>3.9281840681234486</v>
      </c>
      <c r="DL451" s="13">
        <f t="shared" si="323"/>
        <v>3.908184068123449</v>
      </c>
      <c r="DM451" s="13">
        <f t="shared" si="324"/>
        <v>3.8881840681234494</v>
      </c>
      <c r="DN451" s="13">
        <f t="shared" si="325"/>
        <v>3.8781840681234496</v>
      </c>
      <c r="DO451" s="13">
        <f t="shared" si="326"/>
        <v>3.8581840681234492</v>
      </c>
    </row>
    <row r="452" spans="1:119" s="16" customFormat="1" x14ac:dyDescent="0.2">
      <c r="A452" s="12">
        <v>50982</v>
      </c>
      <c r="B452" s="16" t="s">
        <v>73</v>
      </c>
      <c r="C452" s="43">
        <f t="shared" si="327"/>
        <v>2.4373</v>
      </c>
      <c r="D452" s="43">
        <f t="shared" si="221"/>
        <v>2.6583000000000001</v>
      </c>
      <c r="E452" s="43">
        <f t="shared" si="222"/>
        <v>2.9230999999999998</v>
      </c>
      <c r="F452" s="43">
        <f t="shared" si="223"/>
        <v>3.2069999999999999</v>
      </c>
      <c r="G452" s="43">
        <f t="shared" si="224"/>
        <v>3.7984</v>
      </c>
      <c r="H452" s="43">
        <f t="shared" si="225"/>
        <v>2.1181000000000001</v>
      </c>
      <c r="I452" s="43">
        <f t="shared" si="226"/>
        <v>2.2667000000000002</v>
      </c>
      <c r="J452" s="43">
        <f t="shared" si="227"/>
        <v>2.6128</v>
      </c>
      <c r="K452" s="43">
        <f t="shared" si="228"/>
        <v>2.3365</v>
      </c>
      <c r="L452" s="43">
        <f t="shared" si="229"/>
        <v>2.5684</v>
      </c>
      <c r="M452" s="43">
        <f t="shared" si="230"/>
        <v>2.7635999999999998</v>
      </c>
      <c r="N452" s="43">
        <f t="shared" si="231"/>
        <v>2.911</v>
      </c>
      <c r="O452" s="43">
        <f t="shared" si="232"/>
        <v>2.8563000000000001</v>
      </c>
      <c r="P452" s="43">
        <f t="shared" si="233"/>
        <v>3.5651999999999999</v>
      </c>
      <c r="Q452" s="43">
        <f t="shared" si="234"/>
        <v>3.2237</v>
      </c>
      <c r="R452" s="43">
        <f t="shared" si="235"/>
        <v>3.6739999999999999</v>
      </c>
      <c r="S452" s="43">
        <f t="shared" si="236"/>
        <v>3.7595999999999998</v>
      </c>
      <c r="T452" s="43">
        <f t="shared" si="237"/>
        <v>3.7212999999999998</v>
      </c>
      <c r="V452" s="16" t="s">
        <v>74</v>
      </c>
      <c r="W452" s="43">
        <f t="shared" si="328"/>
        <v>1.8431</v>
      </c>
      <c r="X452" s="43">
        <f t="shared" si="238"/>
        <v>3.5958999999999999</v>
      </c>
      <c r="Y452" s="43">
        <f t="shared" si="239"/>
        <v>5.2885</v>
      </c>
      <c r="Z452" s="43">
        <f t="shared" si="240"/>
        <v>7.0862999999999996</v>
      </c>
      <c r="AA452" s="43">
        <f t="shared" si="241"/>
        <v>11.5434</v>
      </c>
      <c r="AB452" s="43">
        <f t="shared" si="242"/>
        <v>1.7777000000000001</v>
      </c>
      <c r="AC452" s="43">
        <f t="shared" si="243"/>
        <v>2.7399</v>
      </c>
      <c r="AD452" s="43">
        <f t="shared" si="244"/>
        <v>4.5983999999999998</v>
      </c>
      <c r="AE452" s="43">
        <f t="shared" si="245"/>
        <v>3.6766999999999999</v>
      </c>
      <c r="AF452" s="43">
        <f t="shared" si="246"/>
        <v>5.4546000000000001</v>
      </c>
      <c r="AG452" s="43">
        <f t="shared" si="247"/>
        <v>6.5403000000000002</v>
      </c>
      <c r="AH452" s="43">
        <f t="shared" si="248"/>
        <v>7.391</v>
      </c>
      <c r="AI452" s="43">
        <f t="shared" si="249"/>
        <v>7.2257999999999996</v>
      </c>
      <c r="AJ452" s="43">
        <f t="shared" si="250"/>
        <v>14.8108</v>
      </c>
      <c r="AK452" s="43">
        <f t="shared" si="251"/>
        <v>10.223599999999999</v>
      </c>
      <c r="AL452" s="43">
        <f t="shared" si="252"/>
        <v>17.293299999999999</v>
      </c>
      <c r="AM452" s="43">
        <f t="shared" si="253"/>
        <v>21.2318</v>
      </c>
      <c r="AN452" s="43">
        <f t="shared" si="254"/>
        <v>25.031400000000001</v>
      </c>
      <c r="AP452" s="16" t="s">
        <v>75</v>
      </c>
      <c r="AR452" s="13">
        <f t="shared" si="329"/>
        <v>2.1524315111203491</v>
      </c>
      <c r="AS452" s="13">
        <f t="shared" si="255"/>
        <v>2.2860797822374037</v>
      </c>
      <c r="AT452" s="13">
        <f t="shared" si="256"/>
        <v>2.433416339372898</v>
      </c>
      <c r="AU452" s="13">
        <f t="shared" si="257"/>
        <v>2.5919742116327957</v>
      </c>
      <c r="AV452" s="13">
        <f t="shared" si="258"/>
        <v>2.6664584691903839</v>
      </c>
      <c r="AW452" s="13">
        <f t="shared" si="259"/>
        <v>2.8432517926413543</v>
      </c>
      <c r="AX452" s="13">
        <f t="shared" si="260"/>
        <v>2.978229506460496</v>
      </c>
      <c r="AY452" s="13">
        <f t="shared" si="261"/>
        <v>3.0886227847207515</v>
      </c>
      <c r="AZ452" s="13">
        <f t="shared" si="262"/>
        <v>3.1990160629810074</v>
      </c>
      <c r="BA452" s="13">
        <f t="shared" si="263"/>
        <v>3.2815000959190792</v>
      </c>
      <c r="BB452" s="13">
        <f t="shared" si="264"/>
        <v>3.3559463812347401</v>
      </c>
      <c r="BC452" s="13">
        <f t="shared" si="265"/>
        <v>3.430392666550401</v>
      </c>
      <c r="BD452" s="13">
        <f t="shared" si="266"/>
        <v>3.5048389518660619</v>
      </c>
      <c r="BE452" s="13">
        <f t="shared" si="267"/>
        <v>3.5734920281973812</v>
      </c>
      <c r="BF452" s="13">
        <f t="shared" si="268"/>
        <v>3.6173188157099694</v>
      </c>
      <c r="BG452" s="13">
        <f t="shared" si="269"/>
        <v>3.661145603222558</v>
      </c>
      <c r="BH452" s="13">
        <f t="shared" si="270"/>
        <v>3.6893595328170625</v>
      </c>
      <c r="BI452" s="13">
        <f t="shared" si="271"/>
        <v>3.711093695569379</v>
      </c>
      <c r="BJ452" s="13">
        <f t="shared" si="272"/>
        <v>3.7328278583216958</v>
      </c>
      <c r="BK452" s="13">
        <f t="shared" si="273"/>
        <v>3.7545620210740127</v>
      </c>
      <c r="BL452" s="13">
        <f t="shared" si="274"/>
        <v>3.7518565375302662</v>
      </c>
      <c r="BM452" s="13">
        <f t="shared" si="275"/>
        <v>3.7417765291083271</v>
      </c>
      <c r="BN452" s="13">
        <f t="shared" si="276"/>
        <v>3.7316965206863881</v>
      </c>
      <c r="BO452" s="13">
        <f t="shared" si="277"/>
        <v>3.7314702531593267</v>
      </c>
      <c r="BQ452" s="16" t="s">
        <v>76</v>
      </c>
      <c r="BR452" s="13">
        <f t="shared" si="330"/>
        <v>2.4470825764491106</v>
      </c>
      <c r="BS452" s="13">
        <f t="shared" si="278"/>
        <v>2.4570825764491104</v>
      </c>
      <c r="BT452" s="13">
        <f t="shared" si="279"/>
        <v>2.5831665563669555</v>
      </c>
      <c r="BU452" s="13">
        <f t="shared" si="280"/>
        <v>2.7215197093229349</v>
      </c>
      <c r="BV452" s="13">
        <f t="shared" si="281"/>
        <v>2.8779654141557365</v>
      </c>
      <c r="BW452" s="13">
        <f t="shared" si="282"/>
        <v>3.0354566859494936</v>
      </c>
      <c r="BX452" s="13">
        <f t="shared" si="283"/>
        <v>3.1933719156747133</v>
      </c>
      <c r="BY452" s="13">
        <f t="shared" si="284"/>
        <v>3.3282362702205472</v>
      </c>
      <c r="BZ452" s="13">
        <f t="shared" si="285"/>
        <v>3.4609234434946488</v>
      </c>
      <c r="CA452" s="13">
        <f t="shared" si="286"/>
        <v>3.5936106167687512</v>
      </c>
      <c r="CB452" s="13">
        <f t="shared" si="287"/>
        <v>3.7262977900428531</v>
      </c>
      <c r="CC452" s="13">
        <f t="shared" si="288"/>
        <v>3.8018411649977017</v>
      </c>
      <c r="CD452" s="13">
        <f t="shared" si="289"/>
        <v>3.8701951413636317</v>
      </c>
      <c r="CE452" s="13">
        <f t="shared" si="290"/>
        <v>3.9313597191406426</v>
      </c>
      <c r="CF452" s="13">
        <f t="shared" si="291"/>
        <v>3.989758105596303</v>
      </c>
      <c r="CG452" s="13">
        <f t="shared" si="292"/>
        <v>4.0420325924913492</v>
      </c>
      <c r="CH452" s="13">
        <f t="shared" si="293"/>
        <v>4.0881831798257808</v>
      </c>
      <c r="CI452" s="13">
        <f t="shared" si="294"/>
        <v>4.1250872960159812</v>
      </c>
      <c r="CJ452" s="13">
        <f t="shared" si="295"/>
        <v>4.1526076294903804</v>
      </c>
      <c r="CK452" s="13">
        <f t="shared" si="296"/>
        <v>4.175709438012726</v>
      </c>
      <c r="CL452" s="13">
        <f t="shared" si="297"/>
        <v>4.194392721583017</v>
      </c>
      <c r="CM452" s="13">
        <f t="shared" si="298"/>
        <v>4.2068921225256579</v>
      </c>
      <c r="CN452" s="13">
        <f t="shared" si="299"/>
        <v>4.2130286892334476</v>
      </c>
      <c r="CO452" s="13">
        <f t="shared" si="300"/>
        <v>4.2128024217063862</v>
      </c>
      <c r="CP452" s="13">
        <f t="shared" si="301"/>
        <v>4.2081840681234493</v>
      </c>
      <c r="CQ452" s="13">
        <f t="shared" si="302"/>
        <v>4.1981840681234495</v>
      </c>
      <c r="CR452" s="13">
        <f t="shared" si="303"/>
        <v>4.1981840681234495</v>
      </c>
      <c r="CS452" s="13">
        <f t="shared" si="304"/>
        <v>4.1881840681234479</v>
      </c>
      <c r="CT452" s="13">
        <f t="shared" si="305"/>
        <v>4.1781840681234481</v>
      </c>
      <c r="CU452" s="13">
        <f t="shared" si="306"/>
        <v>4.1781840681234481</v>
      </c>
      <c r="CV452" s="13">
        <f t="shared" si="307"/>
        <v>4.1581840681234485</v>
      </c>
      <c r="CW452" s="13">
        <f t="shared" si="308"/>
        <v>4.138184068123449</v>
      </c>
      <c r="CX452" s="13">
        <f t="shared" si="309"/>
        <v>4.1281840681234492</v>
      </c>
      <c r="CY452" s="13">
        <f t="shared" si="310"/>
        <v>4.1081840681234496</v>
      </c>
      <c r="CZ452" s="13">
        <f t="shared" si="311"/>
        <v>4.098184068123448</v>
      </c>
      <c r="DA452" s="13">
        <f t="shared" si="312"/>
        <v>4.0881840681234483</v>
      </c>
      <c r="DB452" s="13">
        <f t="shared" si="313"/>
        <v>4.0781840681234485</v>
      </c>
      <c r="DC452" s="13">
        <f t="shared" si="314"/>
        <v>4.0681840681234487</v>
      </c>
      <c r="DD452" s="13">
        <f t="shared" si="315"/>
        <v>4.0581840681234489</v>
      </c>
      <c r="DE452" s="13">
        <f t="shared" si="316"/>
        <v>4.0481840681234491</v>
      </c>
      <c r="DF452" s="13">
        <f t="shared" si="317"/>
        <v>4.0181840681234497</v>
      </c>
      <c r="DG452" s="13">
        <f t="shared" si="318"/>
        <v>3.9981840681234488</v>
      </c>
      <c r="DH452" s="13">
        <f t="shared" si="319"/>
        <v>3.9781840681234493</v>
      </c>
      <c r="DI452" s="13">
        <f t="shared" si="320"/>
        <v>3.9581840681234497</v>
      </c>
      <c r="DJ452" s="13">
        <f t="shared" si="321"/>
        <v>3.9381840681234492</v>
      </c>
      <c r="DK452" s="13">
        <f t="shared" si="322"/>
        <v>3.9281840681234486</v>
      </c>
      <c r="DL452" s="13">
        <f t="shared" si="323"/>
        <v>3.908184068123449</v>
      </c>
      <c r="DM452" s="13">
        <f t="shared" si="324"/>
        <v>3.8881840681234494</v>
      </c>
      <c r="DN452" s="13">
        <f t="shared" si="325"/>
        <v>3.8781840681234496</v>
      </c>
      <c r="DO452" s="13">
        <f t="shared" si="326"/>
        <v>3.8581840681234492</v>
      </c>
    </row>
    <row r="453" spans="1:119" s="16" customFormat="1" x14ac:dyDescent="0.2">
      <c r="A453" s="12">
        <v>51013</v>
      </c>
      <c r="B453" s="16" t="s">
        <v>73</v>
      </c>
      <c r="C453" s="43">
        <f t="shared" si="327"/>
        <v>2.4373</v>
      </c>
      <c r="D453" s="43">
        <f t="shared" si="221"/>
        <v>2.6583000000000001</v>
      </c>
      <c r="E453" s="43">
        <f t="shared" si="222"/>
        <v>2.9230999999999998</v>
      </c>
      <c r="F453" s="43">
        <f t="shared" si="223"/>
        <v>3.2069999999999999</v>
      </c>
      <c r="G453" s="43">
        <f t="shared" si="224"/>
        <v>3.7984</v>
      </c>
      <c r="H453" s="43">
        <f t="shared" si="225"/>
        <v>2.1181000000000001</v>
      </c>
      <c r="I453" s="43">
        <f t="shared" si="226"/>
        <v>2.2667000000000002</v>
      </c>
      <c r="J453" s="43">
        <f t="shared" si="227"/>
        <v>2.6128</v>
      </c>
      <c r="K453" s="43">
        <f t="shared" si="228"/>
        <v>2.3365</v>
      </c>
      <c r="L453" s="43">
        <f t="shared" si="229"/>
        <v>2.5684</v>
      </c>
      <c r="M453" s="43">
        <f t="shared" si="230"/>
        <v>2.7635999999999998</v>
      </c>
      <c r="N453" s="43">
        <f t="shared" si="231"/>
        <v>2.911</v>
      </c>
      <c r="O453" s="43">
        <f t="shared" si="232"/>
        <v>2.8563000000000001</v>
      </c>
      <c r="P453" s="43">
        <f t="shared" si="233"/>
        <v>3.5651999999999999</v>
      </c>
      <c r="Q453" s="43">
        <f t="shared" si="234"/>
        <v>3.2237</v>
      </c>
      <c r="R453" s="43">
        <f t="shared" si="235"/>
        <v>3.6739999999999999</v>
      </c>
      <c r="S453" s="43">
        <f t="shared" si="236"/>
        <v>3.7595999999999998</v>
      </c>
      <c r="T453" s="43">
        <f t="shared" si="237"/>
        <v>3.7212999999999998</v>
      </c>
      <c r="V453" s="16" t="s">
        <v>74</v>
      </c>
      <c r="W453" s="43">
        <f t="shared" si="328"/>
        <v>1.8431</v>
      </c>
      <c r="X453" s="43">
        <f t="shared" si="238"/>
        <v>3.5958999999999999</v>
      </c>
      <c r="Y453" s="43">
        <f t="shared" si="239"/>
        <v>5.2885</v>
      </c>
      <c r="Z453" s="43">
        <f t="shared" si="240"/>
        <v>7.0862999999999996</v>
      </c>
      <c r="AA453" s="43">
        <f t="shared" si="241"/>
        <v>11.5434</v>
      </c>
      <c r="AB453" s="43">
        <f t="shared" si="242"/>
        <v>1.7777000000000001</v>
      </c>
      <c r="AC453" s="43">
        <f t="shared" si="243"/>
        <v>2.7399</v>
      </c>
      <c r="AD453" s="43">
        <f t="shared" si="244"/>
        <v>4.5983999999999998</v>
      </c>
      <c r="AE453" s="43">
        <f t="shared" si="245"/>
        <v>3.6766999999999999</v>
      </c>
      <c r="AF453" s="43">
        <f t="shared" si="246"/>
        <v>5.4546000000000001</v>
      </c>
      <c r="AG453" s="43">
        <f t="shared" si="247"/>
        <v>6.5403000000000002</v>
      </c>
      <c r="AH453" s="43">
        <f t="shared" si="248"/>
        <v>7.391</v>
      </c>
      <c r="AI453" s="43">
        <f t="shared" si="249"/>
        <v>7.2257999999999996</v>
      </c>
      <c r="AJ453" s="43">
        <f t="shared" si="250"/>
        <v>14.8108</v>
      </c>
      <c r="AK453" s="43">
        <f t="shared" si="251"/>
        <v>10.223599999999999</v>
      </c>
      <c r="AL453" s="43">
        <f t="shared" si="252"/>
        <v>17.293299999999999</v>
      </c>
      <c r="AM453" s="43">
        <f t="shared" si="253"/>
        <v>21.2318</v>
      </c>
      <c r="AN453" s="43">
        <f t="shared" si="254"/>
        <v>25.031400000000001</v>
      </c>
      <c r="AP453" s="16" t="s">
        <v>75</v>
      </c>
      <c r="AR453" s="13">
        <f t="shared" si="329"/>
        <v>2.1524315111203491</v>
      </c>
      <c r="AS453" s="13">
        <f t="shared" si="255"/>
        <v>2.2860797822374037</v>
      </c>
      <c r="AT453" s="13">
        <f t="shared" si="256"/>
        <v>2.433416339372898</v>
      </c>
      <c r="AU453" s="13">
        <f t="shared" si="257"/>
        <v>2.5919742116327957</v>
      </c>
      <c r="AV453" s="13">
        <f t="shared" si="258"/>
        <v>2.6664584691903839</v>
      </c>
      <c r="AW453" s="13">
        <f t="shared" si="259"/>
        <v>2.8432517926413543</v>
      </c>
      <c r="AX453" s="13">
        <f t="shared" si="260"/>
        <v>2.978229506460496</v>
      </c>
      <c r="AY453" s="13">
        <f t="shared" si="261"/>
        <v>3.0886227847207515</v>
      </c>
      <c r="AZ453" s="13">
        <f t="shared" si="262"/>
        <v>3.1990160629810074</v>
      </c>
      <c r="BA453" s="13">
        <f t="shared" si="263"/>
        <v>3.2815000959190792</v>
      </c>
      <c r="BB453" s="13">
        <f t="shared" si="264"/>
        <v>3.3559463812347401</v>
      </c>
      <c r="BC453" s="13">
        <f t="shared" si="265"/>
        <v>3.430392666550401</v>
      </c>
      <c r="BD453" s="13">
        <f t="shared" si="266"/>
        <v>3.5048389518660619</v>
      </c>
      <c r="BE453" s="13">
        <f t="shared" si="267"/>
        <v>3.5734920281973812</v>
      </c>
      <c r="BF453" s="13">
        <f t="shared" si="268"/>
        <v>3.6173188157099694</v>
      </c>
      <c r="BG453" s="13">
        <f t="shared" si="269"/>
        <v>3.661145603222558</v>
      </c>
      <c r="BH453" s="13">
        <f t="shared" si="270"/>
        <v>3.6893595328170625</v>
      </c>
      <c r="BI453" s="13">
        <f t="shared" si="271"/>
        <v>3.711093695569379</v>
      </c>
      <c r="BJ453" s="13">
        <f t="shared" si="272"/>
        <v>3.7328278583216958</v>
      </c>
      <c r="BK453" s="13">
        <f t="shared" si="273"/>
        <v>3.7545620210740127</v>
      </c>
      <c r="BL453" s="13">
        <f t="shared" si="274"/>
        <v>3.7518565375302662</v>
      </c>
      <c r="BM453" s="13">
        <f t="shared" si="275"/>
        <v>3.7417765291083271</v>
      </c>
      <c r="BN453" s="13">
        <f t="shared" si="276"/>
        <v>3.7316965206863881</v>
      </c>
      <c r="BO453" s="13">
        <f t="shared" si="277"/>
        <v>3.7314702531593267</v>
      </c>
      <c r="BQ453" s="16" t="s">
        <v>76</v>
      </c>
      <c r="BR453" s="13">
        <f t="shared" si="330"/>
        <v>2.4470825764491106</v>
      </c>
      <c r="BS453" s="13">
        <f t="shared" si="278"/>
        <v>2.4570825764491104</v>
      </c>
      <c r="BT453" s="13">
        <f t="shared" si="279"/>
        <v>2.5831665563669555</v>
      </c>
      <c r="BU453" s="13">
        <f t="shared" si="280"/>
        <v>2.7215197093229349</v>
      </c>
      <c r="BV453" s="13">
        <f t="shared" si="281"/>
        <v>2.8779654141557365</v>
      </c>
      <c r="BW453" s="13">
        <f t="shared" si="282"/>
        <v>3.0354566859494936</v>
      </c>
      <c r="BX453" s="13">
        <f t="shared" si="283"/>
        <v>3.1933719156747133</v>
      </c>
      <c r="BY453" s="13">
        <f t="shared" si="284"/>
        <v>3.3282362702205472</v>
      </c>
      <c r="BZ453" s="13">
        <f t="shared" si="285"/>
        <v>3.4609234434946488</v>
      </c>
      <c r="CA453" s="13">
        <f t="shared" si="286"/>
        <v>3.5936106167687512</v>
      </c>
      <c r="CB453" s="13">
        <f t="shared" si="287"/>
        <v>3.7262977900428531</v>
      </c>
      <c r="CC453" s="13">
        <f t="shared" si="288"/>
        <v>3.8018411649977017</v>
      </c>
      <c r="CD453" s="13">
        <f t="shared" si="289"/>
        <v>3.8701951413636317</v>
      </c>
      <c r="CE453" s="13">
        <f t="shared" si="290"/>
        <v>3.9313597191406426</v>
      </c>
      <c r="CF453" s="13">
        <f t="shared" si="291"/>
        <v>3.989758105596303</v>
      </c>
      <c r="CG453" s="13">
        <f t="shared" si="292"/>
        <v>4.0420325924913492</v>
      </c>
      <c r="CH453" s="13">
        <f t="shared" si="293"/>
        <v>4.0881831798257808</v>
      </c>
      <c r="CI453" s="13">
        <f t="shared" si="294"/>
        <v>4.1250872960159812</v>
      </c>
      <c r="CJ453" s="13">
        <f t="shared" si="295"/>
        <v>4.1526076294903804</v>
      </c>
      <c r="CK453" s="13">
        <f t="shared" si="296"/>
        <v>4.175709438012726</v>
      </c>
      <c r="CL453" s="13">
        <f t="shared" si="297"/>
        <v>4.194392721583017</v>
      </c>
      <c r="CM453" s="13">
        <f t="shared" si="298"/>
        <v>4.2068921225256579</v>
      </c>
      <c r="CN453" s="13">
        <f t="shared" si="299"/>
        <v>4.2130286892334476</v>
      </c>
      <c r="CO453" s="13">
        <f t="shared" si="300"/>
        <v>4.2128024217063862</v>
      </c>
      <c r="CP453" s="13">
        <f t="shared" si="301"/>
        <v>4.2081840681234493</v>
      </c>
      <c r="CQ453" s="13">
        <f t="shared" si="302"/>
        <v>4.1981840681234495</v>
      </c>
      <c r="CR453" s="13">
        <f t="shared" si="303"/>
        <v>4.1981840681234495</v>
      </c>
      <c r="CS453" s="13">
        <f t="shared" si="304"/>
        <v>4.1881840681234479</v>
      </c>
      <c r="CT453" s="13">
        <f t="shared" si="305"/>
        <v>4.1781840681234481</v>
      </c>
      <c r="CU453" s="13">
        <f t="shared" si="306"/>
        <v>4.1781840681234481</v>
      </c>
      <c r="CV453" s="13">
        <f t="shared" si="307"/>
        <v>4.1581840681234485</v>
      </c>
      <c r="CW453" s="13">
        <f t="shared" si="308"/>
        <v>4.138184068123449</v>
      </c>
      <c r="CX453" s="13">
        <f t="shared" si="309"/>
        <v>4.1281840681234492</v>
      </c>
      <c r="CY453" s="13">
        <f t="shared" si="310"/>
        <v>4.1081840681234496</v>
      </c>
      <c r="CZ453" s="13">
        <f t="shared" si="311"/>
        <v>4.098184068123448</v>
      </c>
      <c r="DA453" s="13">
        <f t="shared" si="312"/>
        <v>4.0881840681234483</v>
      </c>
      <c r="DB453" s="13">
        <f t="shared" si="313"/>
        <v>4.0781840681234485</v>
      </c>
      <c r="DC453" s="13">
        <f t="shared" si="314"/>
        <v>4.0681840681234487</v>
      </c>
      <c r="DD453" s="13">
        <f t="shared" si="315"/>
        <v>4.0581840681234489</v>
      </c>
      <c r="DE453" s="13">
        <f t="shared" si="316"/>
        <v>4.0481840681234491</v>
      </c>
      <c r="DF453" s="13">
        <f t="shared" si="317"/>
        <v>4.0181840681234497</v>
      </c>
      <c r="DG453" s="13">
        <f t="shared" si="318"/>
        <v>3.9981840681234488</v>
      </c>
      <c r="DH453" s="13">
        <f t="shared" si="319"/>
        <v>3.9781840681234493</v>
      </c>
      <c r="DI453" s="13">
        <f t="shared" si="320"/>
        <v>3.9581840681234497</v>
      </c>
      <c r="DJ453" s="13">
        <f t="shared" si="321"/>
        <v>3.9381840681234492</v>
      </c>
      <c r="DK453" s="13">
        <f t="shared" si="322"/>
        <v>3.9281840681234486</v>
      </c>
      <c r="DL453" s="13">
        <f t="shared" si="323"/>
        <v>3.908184068123449</v>
      </c>
      <c r="DM453" s="13">
        <f t="shared" si="324"/>
        <v>3.8881840681234494</v>
      </c>
      <c r="DN453" s="13">
        <f t="shared" si="325"/>
        <v>3.8781840681234496</v>
      </c>
      <c r="DO453" s="13">
        <f t="shared" si="326"/>
        <v>3.8581840681234492</v>
      </c>
    </row>
    <row r="454" spans="1:119" s="16" customFormat="1" x14ac:dyDescent="0.2">
      <c r="A454" s="12">
        <v>51043</v>
      </c>
      <c r="B454" s="16" t="s">
        <v>73</v>
      </c>
      <c r="C454" s="43">
        <f t="shared" si="327"/>
        <v>2.4373</v>
      </c>
      <c r="D454" s="43">
        <f t="shared" si="221"/>
        <v>2.6583000000000001</v>
      </c>
      <c r="E454" s="43">
        <f t="shared" si="222"/>
        <v>2.9230999999999998</v>
      </c>
      <c r="F454" s="43">
        <f t="shared" si="223"/>
        <v>3.2069999999999999</v>
      </c>
      <c r="G454" s="43">
        <f t="shared" si="224"/>
        <v>3.7984</v>
      </c>
      <c r="H454" s="43">
        <f t="shared" si="225"/>
        <v>2.1181000000000001</v>
      </c>
      <c r="I454" s="43">
        <f t="shared" si="226"/>
        <v>2.2667000000000002</v>
      </c>
      <c r="J454" s="43">
        <f t="shared" si="227"/>
        <v>2.6128</v>
      </c>
      <c r="K454" s="43">
        <f t="shared" si="228"/>
        <v>2.3365</v>
      </c>
      <c r="L454" s="43">
        <f t="shared" si="229"/>
        <v>2.5684</v>
      </c>
      <c r="M454" s="43">
        <f t="shared" si="230"/>
        <v>2.7635999999999998</v>
      </c>
      <c r="N454" s="43">
        <f t="shared" si="231"/>
        <v>2.911</v>
      </c>
      <c r="O454" s="43">
        <f t="shared" si="232"/>
        <v>2.8563000000000001</v>
      </c>
      <c r="P454" s="43">
        <f t="shared" si="233"/>
        <v>3.5651999999999999</v>
      </c>
      <c r="Q454" s="43">
        <f t="shared" si="234"/>
        <v>3.2237</v>
      </c>
      <c r="R454" s="43">
        <f t="shared" si="235"/>
        <v>3.6739999999999999</v>
      </c>
      <c r="S454" s="43">
        <f t="shared" si="236"/>
        <v>3.7595999999999998</v>
      </c>
      <c r="T454" s="43">
        <f t="shared" si="237"/>
        <v>3.7212999999999998</v>
      </c>
      <c r="V454" s="16" t="s">
        <v>74</v>
      </c>
      <c r="W454" s="43">
        <f t="shared" si="328"/>
        <v>1.8431</v>
      </c>
      <c r="X454" s="43">
        <f t="shared" si="238"/>
        <v>3.5958999999999999</v>
      </c>
      <c r="Y454" s="43">
        <f t="shared" si="239"/>
        <v>5.2885</v>
      </c>
      <c r="Z454" s="43">
        <f t="shared" si="240"/>
        <v>7.0862999999999996</v>
      </c>
      <c r="AA454" s="43">
        <f t="shared" si="241"/>
        <v>11.5434</v>
      </c>
      <c r="AB454" s="43">
        <f t="shared" si="242"/>
        <v>1.7777000000000001</v>
      </c>
      <c r="AC454" s="43">
        <f t="shared" si="243"/>
        <v>2.7399</v>
      </c>
      <c r="AD454" s="43">
        <f t="shared" si="244"/>
        <v>4.5983999999999998</v>
      </c>
      <c r="AE454" s="43">
        <f t="shared" si="245"/>
        <v>3.6766999999999999</v>
      </c>
      <c r="AF454" s="43">
        <f t="shared" si="246"/>
        <v>5.4546000000000001</v>
      </c>
      <c r="AG454" s="43">
        <f t="shared" si="247"/>
        <v>6.5403000000000002</v>
      </c>
      <c r="AH454" s="43">
        <f t="shared" si="248"/>
        <v>7.391</v>
      </c>
      <c r="AI454" s="43">
        <f t="shared" si="249"/>
        <v>7.2257999999999996</v>
      </c>
      <c r="AJ454" s="43">
        <f t="shared" si="250"/>
        <v>14.8108</v>
      </c>
      <c r="AK454" s="43">
        <f t="shared" si="251"/>
        <v>10.223599999999999</v>
      </c>
      <c r="AL454" s="43">
        <f t="shared" si="252"/>
        <v>17.293299999999999</v>
      </c>
      <c r="AM454" s="43">
        <f t="shared" si="253"/>
        <v>21.2318</v>
      </c>
      <c r="AN454" s="43">
        <f t="shared" si="254"/>
        <v>25.031400000000001</v>
      </c>
      <c r="AP454" s="16" t="s">
        <v>75</v>
      </c>
      <c r="AR454" s="13">
        <f t="shared" si="329"/>
        <v>2.1524315111203491</v>
      </c>
      <c r="AS454" s="13">
        <f t="shared" si="255"/>
        <v>2.2860797822374037</v>
      </c>
      <c r="AT454" s="13">
        <f t="shared" si="256"/>
        <v>2.433416339372898</v>
      </c>
      <c r="AU454" s="13">
        <f t="shared" si="257"/>
        <v>2.5919742116327957</v>
      </c>
      <c r="AV454" s="13">
        <f t="shared" si="258"/>
        <v>2.6664584691903839</v>
      </c>
      <c r="AW454" s="13">
        <f t="shared" si="259"/>
        <v>2.8432517926413543</v>
      </c>
      <c r="AX454" s="13">
        <f t="shared" si="260"/>
        <v>2.978229506460496</v>
      </c>
      <c r="AY454" s="13">
        <f t="shared" si="261"/>
        <v>3.0886227847207515</v>
      </c>
      <c r="AZ454" s="13">
        <f t="shared" si="262"/>
        <v>3.1990160629810074</v>
      </c>
      <c r="BA454" s="13">
        <f t="shared" si="263"/>
        <v>3.2815000959190792</v>
      </c>
      <c r="BB454" s="13">
        <f t="shared" si="264"/>
        <v>3.3559463812347401</v>
      </c>
      <c r="BC454" s="13">
        <f t="shared" si="265"/>
        <v>3.430392666550401</v>
      </c>
      <c r="BD454" s="13">
        <f t="shared" si="266"/>
        <v>3.5048389518660619</v>
      </c>
      <c r="BE454" s="13">
        <f t="shared" si="267"/>
        <v>3.5734920281973812</v>
      </c>
      <c r="BF454" s="13">
        <f t="shared" si="268"/>
        <v>3.6173188157099694</v>
      </c>
      <c r="BG454" s="13">
        <f t="shared" si="269"/>
        <v>3.661145603222558</v>
      </c>
      <c r="BH454" s="13">
        <f t="shared" si="270"/>
        <v>3.6893595328170625</v>
      </c>
      <c r="BI454" s="13">
        <f t="shared" si="271"/>
        <v>3.711093695569379</v>
      </c>
      <c r="BJ454" s="13">
        <f t="shared" si="272"/>
        <v>3.7328278583216958</v>
      </c>
      <c r="BK454" s="13">
        <f t="shared" si="273"/>
        <v>3.7545620210740127</v>
      </c>
      <c r="BL454" s="13">
        <f t="shared" si="274"/>
        <v>3.7518565375302662</v>
      </c>
      <c r="BM454" s="13">
        <f t="shared" si="275"/>
        <v>3.7417765291083271</v>
      </c>
      <c r="BN454" s="13">
        <f t="shared" si="276"/>
        <v>3.7316965206863881</v>
      </c>
      <c r="BO454" s="13">
        <f t="shared" si="277"/>
        <v>3.7314702531593267</v>
      </c>
      <c r="BQ454" s="16" t="s">
        <v>76</v>
      </c>
      <c r="BR454" s="13">
        <f t="shared" si="330"/>
        <v>2.4470825764491106</v>
      </c>
      <c r="BS454" s="13">
        <f t="shared" si="278"/>
        <v>2.4570825764491104</v>
      </c>
      <c r="BT454" s="13">
        <f t="shared" si="279"/>
        <v>2.5831665563669555</v>
      </c>
      <c r="BU454" s="13">
        <f t="shared" si="280"/>
        <v>2.7215197093229349</v>
      </c>
      <c r="BV454" s="13">
        <f t="shared" si="281"/>
        <v>2.8779654141557365</v>
      </c>
      <c r="BW454" s="13">
        <f t="shared" si="282"/>
        <v>3.0354566859494936</v>
      </c>
      <c r="BX454" s="13">
        <f t="shared" si="283"/>
        <v>3.1933719156747133</v>
      </c>
      <c r="BY454" s="13">
        <f t="shared" si="284"/>
        <v>3.3282362702205472</v>
      </c>
      <c r="BZ454" s="13">
        <f t="shared" si="285"/>
        <v>3.4609234434946488</v>
      </c>
      <c r="CA454" s="13">
        <f t="shared" si="286"/>
        <v>3.5936106167687512</v>
      </c>
      <c r="CB454" s="13">
        <f t="shared" si="287"/>
        <v>3.7262977900428531</v>
      </c>
      <c r="CC454" s="13">
        <f t="shared" si="288"/>
        <v>3.8018411649977017</v>
      </c>
      <c r="CD454" s="13">
        <f t="shared" si="289"/>
        <v>3.8701951413636317</v>
      </c>
      <c r="CE454" s="13">
        <f t="shared" si="290"/>
        <v>3.9313597191406426</v>
      </c>
      <c r="CF454" s="13">
        <f t="shared" si="291"/>
        <v>3.989758105596303</v>
      </c>
      <c r="CG454" s="13">
        <f t="shared" si="292"/>
        <v>4.0420325924913492</v>
      </c>
      <c r="CH454" s="13">
        <f t="shared" si="293"/>
        <v>4.0881831798257808</v>
      </c>
      <c r="CI454" s="13">
        <f t="shared" si="294"/>
        <v>4.1250872960159812</v>
      </c>
      <c r="CJ454" s="13">
        <f t="shared" si="295"/>
        <v>4.1526076294903804</v>
      </c>
      <c r="CK454" s="13">
        <f t="shared" si="296"/>
        <v>4.175709438012726</v>
      </c>
      <c r="CL454" s="13">
        <f t="shared" si="297"/>
        <v>4.194392721583017</v>
      </c>
      <c r="CM454" s="13">
        <f t="shared" si="298"/>
        <v>4.2068921225256579</v>
      </c>
      <c r="CN454" s="13">
        <f t="shared" si="299"/>
        <v>4.2130286892334476</v>
      </c>
      <c r="CO454" s="13">
        <f t="shared" si="300"/>
        <v>4.2128024217063862</v>
      </c>
      <c r="CP454" s="13">
        <f t="shared" si="301"/>
        <v>4.2081840681234493</v>
      </c>
      <c r="CQ454" s="13">
        <f t="shared" si="302"/>
        <v>4.1981840681234495</v>
      </c>
      <c r="CR454" s="13">
        <f t="shared" si="303"/>
        <v>4.1981840681234495</v>
      </c>
      <c r="CS454" s="13">
        <f t="shared" si="304"/>
        <v>4.1881840681234479</v>
      </c>
      <c r="CT454" s="13">
        <f t="shared" si="305"/>
        <v>4.1781840681234481</v>
      </c>
      <c r="CU454" s="13">
        <f t="shared" si="306"/>
        <v>4.1781840681234481</v>
      </c>
      <c r="CV454" s="13">
        <f t="shared" si="307"/>
        <v>4.1581840681234485</v>
      </c>
      <c r="CW454" s="13">
        <f t="shared" si="308"/>
        <v>4.138184068123449</v>
      </c>
      <c r="CX454" s="13">
        <f t="shared" si="309"/>
        <v>4.1281840681234492</v>
      </c>
      <c r="CY454" s="13">
        <f t="shared" si="310"/>
        <v>4.1081840681234496</v>
      </c>
      <c r="CZ454" s="13">
        <f t="shared" si="311"/>
        <v>4.098184068123448</v>
      </c>
      <c r="DA454" s="13">
        <f t="shared" si="312"/>
        <v>4.0881840681234483</v>
      </c>
      <c r="DB454" s="13">
        <f t="shared" si="313"/>
        <v>4.0781840681234485</v>
      </c>
      <c r="DC454" s="13">
        <f t="shared" si="314"/>
        <v>4.0681840681234487</v>
      </c>
      <c r="DD454" s="13">
        <f t="shared" si="315"/>
        <v>4.0581840681234489</v>
      </c>
      <c r="DE454" s="13">
        <f t="shared" si="316"/>
        <v>4.0481840681234491</v>
      </c>
      <c r="DF454" s="13">
        <f t="shared" si="317"/>
        <v>4.0181840681234497</v>
      </c>
      <c r="DG454" s="13">
        <f t="shared" si="318"/>
        <v>3.9981840681234488</v>
      </c>
      <c r="DH454" s="13">
        <f t="shared" si="319"/>
        <v>3.9781840681234493</v>
      </c>
      <c r="DI454" s="13">
        <f t="shared" si="320"/>
        <v>3.9581840681234497</v>
      </c>
      <c r="DJ454" s="13">
        <f t="shared" si="321"/>
        <v>3.9381840681234492</v>
      </c>
      <c r="DK454" s="13">
        <f t="shared" si="322"/>
        <v>3.9281840681234486</v>
      </c>
      <c r="DL454" s="13">
        <f t="shared" si="323"/>
        <v>3.908184068123449</v>
      </c>
      <c r="DM454" s="13">
        <f t="shared" si="324"/>
        <v>3.8881840681234494</v>
      </c>
      <c r="DN454" s="13">
        <f t="shared" si="325"/>
        <v>3.8781840681234496</v>
      </c>
      <c r="DO454" s="13">
        <f t="shared" si="326"/>
        <v>3.8581840681234492</v>
      </c>
    </row>
    <row r="455" spans="1:119" s="16" customFormat="1" x14ac:dyDescent="0.2">
      <c r="A455" s="12">
        <v>51074</v>
      </c>
      <c r="B455" s="16" t="s">
        <v>73</v>
      </c>
      <c r="C455" s="43">
        <f t="shared" si="327"/>
        <v>2.4373</v>
      </c>
      <c r="D455" s="43">
        <f t="shared" si="221"/>
        <v>2.6583000000000001</v>
      </c>
      <c r="E455" s="43">
        <f t="shared" si="222"/>
        <v>2.9230999999999998</v>
      </c>
      <c r="F455" s="43">
        <f t="shared" si="223"/>
        <v>3.2069999999999999</v>
      </c>
      <c r="G455" s="43">
        <f t="shared" si="224"/>
        <v>3.7984</v>
      </c>
      <c r="H455" s="43">
        <f t="shared" si="225"/>
        <v>2.1181000000000001</v>
      </c>
      <c r="I455" s="43">
        <f t="shared" si="226"/>
        <v>2.2667000000000002</v>
      </c>
      <c r="J455" s="43">
        <f t="shared" si="227"/>
        <v>2.6128</v>
      </c>
      <c r="K455" s="43">
        <f t="shared" si="228"/>
        <v>2.3365</v>
      </c>
      <c r="L455" s="43">
        <f t="shared" si="229"/>
        <v>2.5684</v>
      </c>
      <c r="M455" s="43">
        <f t="shared" si="230"/>
        <v>2.7635999999999998</v>
      </c>
      <c r="N455" s="43">
        <f t="shared" si="231"/>
        <v>2.911</v>
      </c>
      <c r="O455" s="43">
        <f t="shared" si="232"/>
        <v>2.8563000000000001</v>
      </c>
      <c r="P455" s="43">
        <f t="shared" si="233"/>
        <v>3.5651999999999999</v>
      </c>
      <c r="Q455" s="43">
        <f t="shared" si="234"/>
        <v>3.2237</v>
      </c>
      <c r="R455" s="43">
        <f t="shared" si="235"/>
        <v>3.6739999999999999</v>
      </c>
      <c r="S455" s="43">
        <f t="shared" si="236"/>
        <v>3.7595999999999998</v>
      </c>
      <c r="T455" s="43">
        <f t="shared" si="237"/>
        <v>3.7212999999999998</v>
      </c>
      <c r="V455" s="16" t="s">
        <v>74</v>
      </c>
      <c r="W455" s="43">
        <f t="shared" si="328"/>
        <v>1.8431</v>
      </c>
      <c r="X455" s="43">
        <f t="shared" si="238"/>
        <v>3.5958999999999999</v>
      </c>
      <c r="Y455" s="43">
        <f t="shared" si="239"/>
        <v>5.2885</v>
      </c>
      <c r="Z455" s="43">
        <f t="shared" si="240"/>
        <v>7.0862999999999996</v>
      </c>
      <c r="AA455" s="43">
        <f t="shared" si="241"/>
        <v>11.5434</v>
      </c>
      <c r="AB455" s="43">
        <f t="shared" si="242"/>
        <v>1.7777000000000001</v>
      </c>
      <c r="AC455" s="43">
        <f t="shared" si="243"/>
        <v>2.7399</v>
      </c>
      <c r="AD455" s="43">
        <f t="shared" si="244"/>
        <v>4.5983999999999998</v>
      </c>
      <c r="AE455" s="43">
        <f t="shared" si="245"/>
        <v>3.6766999999999999</v>
      </c>
      <c r="AF455" s="43">
        <f t="shared" si="246"/>
        <v>5.4546000000000001</v>
      </c>
      <c r="AG455" s="43">
        <f t="shared" si="247"/>
        <v>6.5403000000000002</v>
      </c>
      <c r="AH455" s="43">
        <f t="shared" si="248"/>
        <v>7.391</v>
      </c>
      <c r="AI455" s="43">
        <f t="shared" si="249"/>
        <v>7.2257999999999996</v>
      </c>
      <c r="AJ455" s="43">
        <f t="shared" si="250"/>
        <v>14.8108</v>
      </c>
      <c r="AK455" s="43">
        <f t="shared" si="251"/>
        <v>10.223599999999999</v>
      </c>
      <c r="AL455" s="43">
        <f t="shared" si="252"/>
        <v>17.293299999999999</v>
      </c>
      <c r="AM455" s="43">
        <f t="shared" si="253"/>
        <v>21.2318</v>
      </c>
      <c r="AN455" s="43">
        <f t="shared" si="254"/>
        <v>25.031400000000001</v>
      </c>
      <c r="AP455" s="16" t="s">
        <v>75</v>
      </c>
      <c r="AR455" s="13">
        <f t="shared" si="329"/>
        <v>2.1524315111203491</v>
      </c>
      <c r="AS455" s="13">
        <f t="shared" si="255"/>
        <v>2.2860797822374037</v>
      </c>
      <c r="AT455" s="13">
        <f t="shared" si="256"/>
        <v>2.433416339372898</v>
      </c>
      <c r="AU455" s="13">
        <f t="shared" si="257"/>
        <v>2.5919742116327957</v>
      </c>
      <c r="AV455" s="13">
        <f t="shared" si="258"/>
        <v>2.6664584691903839</v>
      </c>
      <c r="AW455" s="13">
        <f t="shared" si="259"/>
        <v>2.8432517926413543</v>
      </c>
      <c r="AX455" s="13">
        <f t="shared" si="260"/>
        <v>2.978229506460496</v>
      </c>
      <c r="AY455" s="13">
        <f t="shared" si="261"/>
        <v>3.0886227847207515</v>
      </c>
      <c r="AZ455" s="13">
        <f t="shared" si="262"/>
        <v>3.1990160629810074</v>
      </c>
      <c r="BA455" s="13">
        <f t="shared" si="263"/>
        <v>3.2815000959190792</v>
      </c>
      <c r="BB455" s="13">
        <f t="shared" si="264"/>
        <v>3.3559463812347401</v>
      </c>
      <c r="BC455" s="13">
        <f t="shared" si="265"/>
        <v>3.430392666550401</v>
      </c>
      <c r="BD455" s="13">
        <f t="shared" si="266"/>
        <v>3.5048389518660619</v>
      </c>
      <c r="BE455" s="13">
        <f t="shared" si="267"/>
        <v>3.5734920281973812</v>
      </c>
      <c r="BF455" s="13">
        <f t="shared" si="268"/>
        <v>3.6173188157099694</v>
      </c>
      <c r="BG455" s="13">
        <f t="shared" si="269"/>
        <v>3.661145603222558</v>
      </c>
      <c r="BH455" s="13">
        <f t="shared" si="270"/>
        <v>3.6893595328170625</v>
      </c>
      <c r="BI455" s="13">
        <f t="shared" si="271"/>
        <v>3.711093695569379</v>
      </c>
      <c r="BJ455" s="13">
        <f t="shared" si="272"/>
        <v>3.7328278583216958</v>
      </c>
      <c r="BK455" s="13">
        <f t="shared" si="273"/>
        <v>3.7545620210740127</v>
      </c>
      <c r="BL455" s="13">
        <f t="shared" si="274"/>
        <v>3.7518565375302662</v>
      </c>
      <c r="BM455" s="13">
        <f t="shared" si="275"/>
        <v>3.7417765291083271</v>
      </c>
      <c r="BN455" s="13">
        <f t="shared" si="276"/>
        <v>3.7316965206863881</v>
      </c>
      <c r="BO455" s="13">
        <f t="shared" si="277"/>
        <v>3.7314702531593267</v>
      </c>
      <c r="BQ455" s="16" t="s">
        <v>76</v>
      </c>
      <c r="BR455" s="13">
        <f t="shared" si="330"/>
        <v>2.4470825764491106</v>
      </c>
      <c r="BS455" s="13">
        <f t="shared" si="278"/>
        <v>2.4570825764491104</v>
      </c>
      <c r="BT455" s="13">
        <f t="shared" si="279"/>
        <v>2.5831665563669555</v>
      </c>
      <c r="BU455" s="13">
        <f t="shared" si="280"/>
        <v>2.7215197093229349</v>
      </c>
      <c r="BV455" s="13">
        <f t="shared" si="281"/>
        <v>2.8779654141557365</v>
      </c>
      <c r="BW455" s="13">
        <f t="shared" si="282"/>
        <v>3.0354566859494936</v>
      </c>
      <c r="BX455" s="13">
        <f t="shared" si="283"/>
        <v>3.1933719156747133</v>
      </c>
      <c r="BY455" s="13">
        <f t="shared" si="284"/>
        <v>3.3282362702205472</v>
      </c>
      <c r="BZ455" s="13">
        <f t="shared" si="285"/>
        <v>3.4609234434946488</v>
      </c>
      <c r="CA455" s="13">
        <f t="shared" si="286"/>
        <v>3.5936106167687512</v>
      </c>
      <c r="CB455" s="13">
        <f t="shared" si="287"/>
        <v>3.7262977900428531</v>
      </c>
      <c r="CC455" s="13">
        <f t="shared" si="288"/>
        <v>3.8018411649977017</v>
      </c>
      <c r="CD455" s="13">
        <f t="shared" si="289"/>
        <v>3.8701951413636317</v>
      </c>
      <c r="CE455" s="13">
        <f t="shared" si="290"/>
        <v>3.9313597191406426</v>
      </c>
      <c r="CF455" s="13">
        <f t="shared" si="291"/>
        <v>3.989758105596303</v>
      </c>
      <c r="CG455" s="13">
        <f t="shared" si="292"/>
        <v>4.0420325924913492</v>
      </c>
      <c r="CH455" s="13">
        <f t="shared" si="293"/>
        <v>4.0881831798257808</v>
      </c>
      <c r="CI455" s="13">
        <f t="shared" si="294"/>
        <v>4.1250872960159812</v>
      </c>
      <c r="CJ455" s="13">
        <f t="shared" si="295"/>
        <v>4.1526076294903804</v>
      </c>
      <c r="CK455" s="13">
        <f t="shared" si="296"/>
        <v>4.175709438012726</v>
      </c>
      <c r="CL455" s="13">
        <f t="shared" si="297"/>
        <v>4.194392721583017</v>
      </c>
      <c r="CM455" s="13">
        <f t="shared" si="298"/>
        <v>4.2068921225256579</v>
      </c>
      <c r="CN455" s="13">
        <f t="shared" si="299"/>
        <v>4.2130286892334476</v>
      </c>
      <c r="CO455" s="13">
        <f t="shared" si="300"/>
        <v>4.2128024217063862</v>
      </c>
      <c r="CP455" s="13">
        <f t="shared" si="301"/>
        <v>4.2081840681234493</v>
      </c>
      <c r="CQ455" s="13">
        <f t="shared" si="302"/>
        <v>4.1981840681234495</v>
      </c>
      <c r="CR455" s="13">
        <f t="shared" si="303"/>
        <v>4.1981840681234495</v>
      </c>
      <c r="CS455" s="13">
        <f t="shared" si="304"/>
        <v>4.1881840681234479</v>
      </c>
      <c r="CT455" s="13">
        <f t="shared" si="305"/>
        <v>4.1781840681234481</v>
      </c>
      <c r="CU455" s="13">
        <f t="shared" si="306"/>
        <v>4.1781840681234481</v>
      </c>
      <c r="CV455" s="13">
        <f t="shared" si="307"/>
        <v>4.1581840681234485</v>
      </c>
      <c r="CW455" s="13">
        <f t="shared" si="308"/>
        <v>4.138184068123449</v>
      </c>
      <c r="CX455" s="13">
        <f t="shared" si="309"/>
        <v>4.1281840681234492</v>
      </c>
      <c r="CY455" s="13">
        <f t="shared" si="310"/>
        <v>4.1081840681234496</v>
      </c>
      <c r="CZ455" s="13">
        <f t="shared" si="311"/>
        <v>4.098184068123448</v>
      </c>
      <c r="DA455" s="13">
        <f t="shared" si="312"/>
        <v>4.0881840681234483</v>
      </c>
      <c r="DB455" s="13">
        <f t="shared" si="313"/>
        <v>4.0781840681234485</v>
      </c>
      <c r="DC455" s="13">
        <f t="shared" si="314"/>
        <v>4.0681840681234487</v>
      </c>
      <c r="DD455" s="13">
        <f t="shared" si="315"/>
        <v>4.0581840681234489</v>
      </c>
      <c r="DE455" s="13">
        <f t="shared" si="316"/>
        <v>4.0481840681234491</v>
      </c>
      <c r="DF455" s="13">
        <f t="shared" si="317"/>
        <v>4.0181840681234497</v>
      </c>
      <c r="DG455" s="13">
        <f t="shared" si="318"/>
        <v>3.9981840681234488</v>
      </c>
      <c r="DH455" s="13">
        <f t="shared" si="319"/>
        <v>3.9781840681234493</v>
      </c>
      <c r="DI455" s="13">
        <f t="shared" si="320"/>
        <v>3.9581840681234497</v>
      </c>
      <c r="DJ455" s="13">
        <f t="shared" si="321"/>
        <v>3.9381840681234492</v>
      </c>
      <c r="DK455" s="13">
        <f t="shared" si="322"/>
        <v>3.9281840681234486</v>
      </c>
      <c r="DL455" s="13">
        <f t="shared" si="323"/>
        <v>3.908184068123449</v>
      </c>
      <c r="DM455" s="13">
        <f t="shared" si="324"/>
        <v>3.8881840681234494</v>
      </c>
      <c r="DN455" s="13">
        <f t="shared" si="325"/>
        <v>3.8781840681234496</v>
      </c>
      <c r="DO455" s="13">
        <f t="shared" si="326"/>
        <v>3.8581840681234492</v>
      </c>
    </row>
    <row r="456" spans="1:119" s="16" customFormat="1" x14ac:dyDescent="0.2">
      <c r="A456" s="12">
        <v>51104</v>
      </c>
      <c r="B456" s="16" t="s">
        <v>73</v>
      </c>
      <c r="C456" s="43">
        <f t="shared" si="327"/>
        <v>2.4373</v>
      </c>
      <c r="D456" s="43">
        <f t="shared" si="221"/>
        <v>2.6583000000000001</v>
      </c>
      <c r="E456" s="43">
        <f t="shared" si="222"/>
        <v>2.9230999999999998</v>
      </c>
      <c r="F456" s="43">
        <f t="shared" si="223"/>
        <v>3.2069999999999999</v>
      </c>
      <c r="G456" s="43">
        <f t="shared" si="224"/>
        <v>3.7984</v>
      </c>
      <c r="H456" s="43">
        <f t="shared" si="225"/>
        <v>2.1181000000000001</v>
      </c>
      <c r="I456" s="43">
        <f t="shared" si="226"/>
        <v>2.2667000000000002</v>
      </c>
      <c r="J456" s="43">
        <f t="shared" si="227"/>
        <v>2.6128</v>
      </c>
      <c r="K456" s="43">
        <f t="shared" si="228"/>
        <v>2.3365</v>
      </c>
      <c r="L456" s="43">
        <f t="shared" si="229"/>
        <v>2.5684</v>
      </c>
      <c r="M456" s="43">
        <f t="shared" si="230"/>
        <v>2.7635999999999998</v>
      </c>
      <c r="N456" s="43">
        <f t="shared" si="231"/>
        <v>2.911</v>
      </c>
      <c r="O456" s="43">
        <f t="shared" si="232"/>
        <v>2.8563000000000001</v>
      </c>
      <c r="P456" s="43">
        <f t="shared" si="233"/>
        <v>3.5651999999999999</v>
      </c>
      <c r="Q456" s="43">
        <f t="shared" si="234"/>
        <v>3.2237</v>
      </c>
      <c r="R456" s="43">
        <f t="shared" si="235"/>
        <v>3.6739999999999999</v>
      </c>
      <c r="S456" s="43">
        <f t="shared" si="236"/>
        <v>3.7595999999999998</v>
      </c>
      <c r="T456" s="43">
        <f t="shared" si="237"/>
        <v>3.7212999999999998</v>
      </c>
      <c r="V456" s="16" t="s">
        <v>74</v>
      </c>
      <c r="W456" s="43">
        <f t="shared" si="328"/>
        <v>1.8431</v>
      </c>
      <c r="X456" s="43">
        <f t="shared" si="238"/>
        <v>3.5958999999999999</v>
      </c>
      <c r="Y456" s="43">
        <f t="shared" si="239"/>
        <v>5.2885</v>
      </c>
      <c r="Z456" s="43">
        <f t="shared" si="240"/>
        <v>7.0862999999999996</v>
      </c>
      <c r="AA456" s="43">
        <f t="shared" si="241"/>
        <v>11.5434</v>
      </c>
      <c r="AB456" s="43">
        <f t="shared" si="242"/>
        <v>1.7777000000000001</v>
      </c>
      <c r="AC456" s="43">
        <f t="shared" si="243"/>
        <v>2.7399</v>
      </c>
      <c r="AD456" s="43">
        <f t="shared" si="244"/>
        <v>4.5983999999999998</v>
      </c>
      <c r="AE456" s="43">
        <f t="shared" si="245"/>
        <v>3.6766999999999999</v>
      </c>
      <c r="AF456" s="43">
        <f t="shared" si="246"/>
        <v>5.4546000000000001</v>
      </c>
      <c r="AG456" s="43">
        <f t="shared" si="247"/>
        <v>6.5403000000000002</v>
      </c>
      <c r="AH456" s="43">
        <f t="shared" si="248"/>
        <v>7.391</v>
      </c>
      <c r="AI456" s="43">
        <f t="shared" si="249"/>
        <v>7.2257999999999996</v>
      </c>
      <c r="AJ456" s="43">
        <f t="shared" si="250"/>
        <v>14.8108</v>
      </c>
      <c r="AK456" s="43">
        <f t="shared" si="251"/>
        <v>10.223599999999999</v>
      </c>
      <c r="AL456" s="43">
        <f t="shared" si="252"/>
        <v>17.293299999999999</v>
      </c>
      <c r="AM456" s="43">
        <f t="shared" si="253"/>
        <v>21.2318</v>
      </c>
      <c r="AN456" s="43">
        <f t="shared" si="254"/>
        <v>25.031400000000001</v>
      </c>
      <c r="AP456" s="16" t="s">
        <v>75</v>
      </c>
      <c r="AR456" s="13">
        <f t="shared" si="329"/>
        <v>2.1524315111203491</v>
      </c>
      <c r="AS456" s="13">
        <f t="shared" si="255"/>
        <v>2.2860797822374037</v>
      </c>
      <c r="AT456" s="13">
        <f t="shared" si="256"/>
        <v>2.433416339372898</v>
      </c>
      <c r="AU456" s="13">
        <f t="shared" si="257"/>
        <v>2.5919742116327957</v>
      </c>
      <c r="AV456" s="13">
        <f t="shared" si="258"/>
        <v>2.6664584691903839</v>
      </c>
      <c r="AW456" s="13">
        <f t="shared" si="259"/>
        <v>2.8432517926413543</v>
      </c>
      <c r="AX456" s="13">
        <f t="shared" si="260"/>
        <v>2.978229506460496</v>
      </c>
      <c r="AY456" s="13">
        <f t="shared" si="261"/>
        <v>3.0886227847207515</v>
      </c>
      <c r="AZ456" s="13">
        <f t="shared" si="262"/>
        <v>3.1990160629810074</v>
      </c>
      <c r="BA456" s="13">
        <f t="shared" si="263"/>
        <v>3.2815000959190792</v>
      </c>
      <c r="BB456" s="13">
        <f t="shared" si="264"/>
        <v>3.3559463812347401</v>
      </c>
      <c r="BC456" s="13">
        <f t="shared" si="265"/>
        <v>3.430392666550401</v>
      </c>
      <c r="BD456" s="13">
        <f t="shared" si="266"/>
        <v>3.5048389518660619</v>
      </c>
      <c r="BE456" s="13">
        <f t="shared" si="267"/>
        <v>3.5734920281973812</v>
      </c>
      <c r="BF456" s="13">
        <f t="shared" si="268"/>
        <v>3.6173188157099694</v>
      </c>
      <c r="BG456" s="13">
        <f t="shared" si="269"/>
        <v>3.661145603222558</v>
      </c>
      <c r="BH456" s="13">
        <f t="shared" si="270"/>
        <v>3.6893595328170625</v>
      </c>
      <c r="BI456" s="13">
        <f t="shared" si="271"/>
        <v>3.711093695569379</v>
      </c>
      <c r="BJ456" s="13">
        <f t="shared" si="272"/>
        <v>3.7328278583216958</v>
      </c>
      <c r="BK456" s="13">
        <f t="shared" si="273"/>
        <v>3.7545620210740127</v>
      </c>
      <c r="BL456" s="13">
        <f t="shared" si="274"/>
        <v>3.7518565375302662</v>
      </c>
      <c r="BM456" s="13">
        <f t="shared" si="275"/>
        <v>3.7417765291083271</v>
      </c>
      <c r="BN456" s="13">
        <f t="shared" si="276"/>
        <v>3.7316965206863881</v>
      </c>
      <c r="BO456" s="13">
        <f t="shared" si="277"/>
        <v>3.7314702531593267</v>
      </c>
      <c r="BQ456" s="16" t="s">
        <v>76</v>
      </c>
      <c r="BR456" s="13">
        <f t="shared" si="330"/>
        <v>2.4470825764491106</v>
      </c>
      <c r="BS456" s="13">
        <f t="shared" si="278"/>
        <v>2.4570825764491104</v>
      </c>
      <c r="BT456" s="13">
        <f t="shared" si="279"/>
        <v>2.5831665563669555</v>
      </c>
      <c r="BU456" s="13">
        <f t="shared" si="280"/>
        <v>2.7215197093229349</v>
      </c>
      <c r="BV456" s="13">
        <f t="shared" si="281"/>
        <v>2.8779654141557365</v>
      </c>
      <c r="BW456" s="13">
        <f t="shared" si="282"/>
        <v>3.0354566859494936</v>
      </c>
      <c r="BX456" s="13">
        <f t="shared" si="283"/>
        <v>3.1933719156747133</v>
      </c>
      <c r="BY456" s="13">
        <f t="shared" si="284"/>
        <v>3.3282362702205472</v>
      </c>
      <c r="BZ456" s="13">
        <f t="shared" si="285"/>
        <v>3.4609234434946488</v>
      </c>
      <c r="CA456" s="13">
        <f t="shared" si="286"/>
        <v>3.5936106167687512</v>
      </c>
      <c r="CB456" s="13">
        <f t="shared" si="287"/>
        <v>3.7262977900428531</v>
      </c>
      <c r="CC456" s="13">
        <f t="shared" si="288"/>
        <v>3.8018411649977017</v>
      </c>
      <c r="CD456" s="13">
        <f t="shared" si="289"/>
        <v>3.8701951413636317</v>
      </c>
      <c r="CE456" s="13">
        <f t="shared" si="290"/>
        <v>3.9313597191406426</v>
      </c>
      <c r="CF456" s="13">
        <f t="shared" si="291"/>
        <v>3.989758105596303</v>
      </c>
      <c r="CG456" s="13">
        <f t="shared" si="292"/>
        <v>4.0420325924913492</v>
      </c>
      <c r="CH456" s="13">
        <f t="shared" si="293"/>
        <v>4.0881831798257808</v>
      </c>
      <c r="CI456" s="13">
        <f t="shared" si="294"/>
        <v>4.1250872960159812</v>
      </c>
      <c r="CJ456" s="13">
        <f t="shared" si="295"/>
        <v>4.1526076294903804</v>
      </c>
      <c r="CK456" s="13">
        <f t="shared" si="296"/>
        <v>4.175709438012726</v>
      </c>
      <c r="CL456" s="13">
        <f t="shared" si="297"/>
        <v>4.194392721583017</v>
      </c>
      <c r="CM456" s="13">
        <f t="shared" si="298"/>
        <v>4.2068921225256579</v>
      </c>
      <c r="CN456" s="13">
        <f t="shared" si="299"/>
        <v>4.2130286892334476</v>
      </c>
      <c r="CO456" s="13">
        <f t="shared" si="300"/>
        <v>4.2128024217063862</v>
      </c>
      <c r="CP456" s="13">
        <f t="shared" si="301"/>
        <v>4.2081840681234493</v>
      </c>
      <c r="CQ456" s="13">
        <f t="shared" si="302"/>
        <v>4.1981840681234495</v>
      </c>
      <c r="CR456" s="13">
        <f t="shared" si="303"/>
        <v>4.1981840681234495</v>
      </c>
      <c r="CS456" s="13">
        <f t="shared" si="304"/>
        <v>4.1881840681234479</v>
      </c>
      <c r="CT456" s="13">
        <f t="shared" si="305"/>
        <v>4.1781840681234481</v>
      </c>
      <c r="CU456" s="13">
        <f t="shared" si="306"/>
        <v>4.1781840681234481</v>
      </c>
      <c r="CV456" s="13">
        <f t="shared" si="307"/>
        <v>4.1581840681234485</v>
      </c>
      <c r="CW456" s="13">
        <f t="shared" si="308"/>
        <v>4.138184068123449</v>
      </c>
      <c r="CX456" s="13">
        <f t="shared" si="309"/>
        <v>4.1281840681234492</v>
      </c>
      <c r="CY456" s="13">
        <f t="shared" si="310"/>
        <v>4.1081840681234496</v>
      </c>
      <c r="CZ456" s="13">
        <f t="shared" si="311"/>
        <v>4.098184068123448</v>
      </c>
      <c r="DA456" s="13">
        <f t="shared" si="312"/>
        <v>4.0881840681234483</v>
      </c>
      <c r="DB456" s="13">
        <f t="shared" si="313"/>
        <v>4.0781840681234485</v>
      </c>
      <c r="DC456" s="13">
        <f t="shared" si="314"/>
        <v>4.0681840681234487</v>
      </c>
      <c r="DD456" s="13">
        <f t="shared" si="315"/>
        <v>4.0581840681234489</v>
      </c>
      <c r="DE456" s="13">
        <f t="shared" si="316"/>
        <v>4.0481840681234491</v>
      </c>
      <c r="DF456" s="13">
        <f t="shared" si="317"/>
        <v>4.0181840681234497</v>
      </c>
      <c r="DG456" s="13">
        <f t="shared" si="318"/>
        <v>3.9981840681234488</v>
      </c>
      <c r="DH456" s="13">
        <f t="shared" si="319"/>
        <v>3.9781840681234493</v>
      </c>
      <c r="DI456" s="13">
        <f t="shared" si="320"/>
        <v>3.9581840681234497</v>
      </c>
      <c r="DJ456" s="13">
        <f t="shared" si="321"/>
        <v>3.9381840681234492</v>
      </c>
      <c r="DK456" s="13">
        <f t="shared" si="322"/>
        <v>3.9281840681234486</v>
      </c>
      <c r="DL456" s="13">
        <f t="shared" si="323"/>
        <v>3.908184068123449</v>
      </c>
      <c r="DM456" s="13">
        <f t="shared" si="324"/>
        <v>3.8881840681234494</v>
      </c>
      <c r="DN456" s="13">
        <f t="shared" si="325"/>
        <v>3.8781840681234496</v>
      </c>
      <c r="DO456" s="13">
        <f t="shared" si="326"/>
        <v>3.8581840681234492</v>
      </c>
    </row>
    <row r="457" spans="1:119" s="16" customFormat="1" x14ac:dyDescent="0.2">
      <c r="A457" s="12">
        <v>51135</v>
      </c>
      <c r="B457" s="16" t="s">
        <v>73</v>
      </c>
      <c r="C457" s="43">
        <f t="shared" si="327"/>
        <v>2.4373</v>
      </c>
      <c r="D457" s="43">
        <f t="shared" si="221"/>
        <v>2.6583000000000001</v>
      </c>
      <c r="E457" s="43">
        <f t="shared" si="222"/>
        <v>2.9230999999999998</v>
      </c>
      <c r="F457" s="43">
        <f t="shared" si="223"/>
        <v>3.2069999999999999</v>
      </c>
      <c r="G457" s="43">
        <f t="shared" si="224"/>
        <v>3.7984</v>
      </c>
      <c r="H457" s="43">
        <f t="shared" si="225"/>
        <v>2.1181000000000001</v>
      </c>
      <c r="I457" s="43">
        <f t="shared" si="226"/>
        <v>2.2667000000000002</v>
      </c>
      <c r="J457" s="43">
        <f t="shared" si="227"/>
        <v>2.6128</v>
      </c>
      <c r="K457" s="43">
        <f t="shared" si="228"/>
        <v>2.3365</v>
      </c>
      <c r="L457" s="43">
        <f t="shared" si="229"/>
        <v>2.5684</v>
      </c>
      <c r="M457" s="43">
        <f t="shared" si="230"/>
        <v>2.7635999999999998</v>
      </c>
      <c r="N457" s="43">
        <f t="shared" si="231"/>
        <v>2.911</v>
      </c>
      <c r="O457" s="43">
        <f t="shared" si="232"/>
        <v>2.8563000000000001</v>
      </c>
      <c r="P457" s="43">
        <f t="shared" si="233"/>
        <v>3.5651999999999999</v>
      </c>
      <c r="Q457" s="43">
        <f t="shared" si="234"/>
        <v>3.2237</v>
      </c>
      <c r="R457" s="43">
        <f t="shared" si="235"/>
        <v>3.6739999999999999</v>
      </c>
      <c r="S457" s="43">
        <f t="shared" si="236"/>
        <v>3.7595999999999998</v>
      </c>
      <c r="T457" s="43">
        <f t="shared" si="237"/>
        <v>3.7212999999999998</v>
      </c>
      <c r="V457" s="16" t="s">
        <v>74</v>
      </c>
      <c r="W457" s="43">
        <f t="shared" si="328"/>
        <v>1.8431</v>
      </c>
      <c r="X457" s="43">
        <f t="shared" si="238"/>
        <v>3.5958999999999999</v>
      </c>
      <c r="Y457" s="43">
        <f t="shared" si="239"/>
        <v>5.2885</v>
      </c>
      <c r="Z457" s="43">
        <f t="shared" si="240"/>
        <v>7.0862999999999996</v>
      </c>
      <c r="AA457" s="43">
        <f t="shared" si="241"/>
        <v>11.5434</v>
      </c>
      <c r="AB457" s="43">
        <f t="shared" si="242"/>
        <v>1.7777000000000001</v>
      </c>
      <c r="AC457" s="43">
        <f t="shared" si="243"/>
        <v>2.7399</v>
      </c>
      <c r="AD457" s="43">
        <f t="shared" si="244"/>
        <v>4.5983999999999998</v>
      </c>
      <c r="AE457" s="43">
        <f t="shared" si="245"/>
        <v>3.6766999999999999</v>
      </c>
      <c r="AF457" s="43">
        <f t="shared" si="246"/>
        <v>5.4546000000000001</v>
      </c>
      <c r="AG457" s="43">
        <f t="shared" si="247"/>
        <v>6.5403000000000002</v>
      </c>
      <c r="AH457" s="43">
        <f t="shared" si="248"/>
        <v>7.391</v>
      </c>
      <c r="AI457" s="43">
        <f t="shared" si="249"/>
        <v>7.2257999999999996</v>
      </c>
      <c r="AJ457" s="43">
        <f t="shared" si="250"/>
        <v>14.8108</v>
      </c>
      <c r="AK457" s="43">
        <f t="shared" si="251"/>
        <v>10.223599999999999</v>
      </c>
      <c r="AL457" s="43">
        <f t="shared" si="252"/>
        <v>17.293299999999999</v>
      </c>
      <c r="AM457" s="43">
        <f t="shared" si="253"/>
        <v>21.2318</v>
      </c>
      <c r="AN457" s="43">
        <f t="shared" si="254"/>
        <v>25.031400000000001</v>
      </c>
      <c r="AP457" s="16" t="s">
        <v>75</v>
      </c>
      <c r="AR457" s="13">
        <f t="shared" si="329"/>
        <v>2.1524315111203491</v>
      </c>
      <c r="AS457" s="13">
        <f t="shared" si="255"/>
        <v>2.2860797822374037</v>
      </c>
      <c r="AT457" s="13">
        <f t="shared" si="256"/>
        <v>2.433416339372898</v>
      </c>
      <c r="AU457" s="13">
        <f t="shared" si="257"/>
        <v>2.5919742116327957</v>
      </c>
      <c r="AV457" s="13">
        <f t="shared" si="258"/>
        <v>2.6664584691903839</v>
      </c>
      <c r="AW457" s="13">
        <f t="shared" si="259"/>
        <v>2.8432517926413543</v>
      </c>
      <c r="AX457" s="13">
        <f t="shared" si="260"/>
        <v>2.978229506460496</v>
      </c>
      <c r="AY457" s="13">
        <f t="shared" si="261"/>
        <v>3.0886227847207515</v>
      </c>
      <c r="AZ457" s="13">
        <f t="shared" si="262"/>
        <v>3.1990160629810074</v>
      </c>
      <c r="BA457" s="13">
        <f t="shared" si="263"/>
        <v>3.2815000959190792</v>
      </c>
      <c r="BB457" s="13">
        <f t="shared" si="264"/>
        <v>3.3559463812347401</v>
      </c>
      <c r="BC457" s="13">
        <f t="shared" si="265"/>
        <v>3.430392666550401</v>
      </c>
      <c r="BD457" s="13">
        <f t="shared" si="266"/>
        <v>3.5048389518660619</v>
      </c>
      <c r="BE457" s="13">
        <f t="shared" si="267"/>
        <v>3.5734920281973812</v>
      </c>
      <c r="BF457" s="13">
        <f t="shared" si="268"/>
        <v>3.6173188157099694</v>
      </c>
      <c r="BG457" s="13">
        <f t="shared" si="269"/>
        <v>3.661145603222558</v>
      </c>
      <c r="BH457" s="13">
        <f t="shared" si="270"/>
        <v>3.6893595328170625</v>
      </c>
      <c r="BI457" s="13">
        <f t="shared" si="271"/>
        <v>3.711093695569379</v>
      </c>
      <c r="BJ457" s="13">
        <f t="shared" si="272"/>
        <v>3.7328278583216958</v>
      </c>
      <c r="BK457" s="13">
        <f t="shared" si="273"/>
        <v>3.7545620210740127</v>
      </c>
      <c r="BL457" s="13">
        <f t="shared" si="274"/>
        <v>3.7518565375302662</v>
      </c>
      <c r="BM457" s="13">
        <f t="shared" si="275"/>
        <v>3.7417765291083271</v>
      </c>
      <c r="BN457" s="13">
        <f t="shared" si="276"/>
        <v>3.7316965206863881</v>
      </c>
      <c r="BO457" s="13">
        <f t="shared" si="277"/>
        <v>3.7314702531593267</v>
      </c>
      <c r="BQ457" s="16" t="s">
        <v>76</v>
      </c>
      <c r="BR457" s="13">
        <f t="shared" si="330"/>
        <v>2.4470825764491106</v>
      </c>
      <c r="BS457" s="13">
        <f t="shared" si="278"/>
        <v>2.4570825764491104</v>
      </c>
      <c r="BT457" s="13">
        <f t="shared" si="279"/>
        <v>2.5831665563669555</v>
      </c>
      <c r="BU457" s="13">
        <f t="shared" si="280"/>
        <v>2.7215197093229349</v>
      </c>
      <c r="BV457" s="13">
        <f t="shared" si="281"/>
        <v>2.8779654141557365</v>
      </c>
      <c r="BW457" s="13">
        <f t="shared" si="282"/>
        <v>3.0354566859494936</v>
      </c>
      <c r="BX457" s="13">
        <f t="shared" si="283"/>
        <v>3.1933719156747133</v>
      </c>
      <c r="BY457" s="13">
        <f t="shared" si="284"/>
        <v>3.3282362702205472</v>
      </c>
      <c r="BZ457" s="13">
        <f t="shared" si="285"/>
        <v>3.4609234434946488</v>
      </c>
      <c r="CA457" s="13">
        <f t="shared" si="286"/>
        <v>3.5936106167687512</v>
      </c>
      <c r="CB457" s="13">
        <f t="shared" si="287"/>
        <v>3.7262977900428531</v>
      </c>
      <c r="CC457" s="13">
        <f t="shared" si="288"/>
        <v>3.8018411649977017</v>
      </c>
      <c r="CD457" s="13">
        <f t="shared" si="289"/>
        <v>3.8701951413636317</v>
      </c>
      <c r="CE457" s="13">
        <f t="shared" si="290"/>
        <v>3.9313597191406426</v>
      </c>
      <c r="CF457" s="13">
        <f t="shared" si="291"/>
        <v>3.989758105596303</v>
      </c>
      <c r="CG457" s="13">
        <f t="shared" si="292"/>
        <v>4.0420325924913492</v>
      </c>
      <c r="CH457" s="13">
        <f t="shared" si="293"/>
        <v>4.0881831798257808</v>
      </c>
      <c r="CI457" s="13">
        <f t="shared" si="294"/>
        <v>4.1250872960159812</v>
      </c>
      <c r="CJ457" s="13">
        <f t="shared" si="295"/>
        <v>4.1526076294903804</v>
      </c>
      <c r="CK457" s="13">
        <f t="shared" si="296"/>
        <v>4.175709438012726</v>
      </c>
      <c r="CL457" s="13">
        <f t="shared" si="297"/>
        <v>4.194392721583017</v>
      </c>
      <c r="CM457" s="13">
        <f t="shared" si="298"/>
        <v>4.2068921225256579</v>
      </c>
      <c r="CN457" s="13">
        <f t="shared" si="299"/>
        <v>4.2130286892334476</v>
      </c>
      <c r="CO457" s="13">
        <f t="shared" si="300"/>
        <v>4.2128024217063862</v>
      </c>
      <c r="CP457" s="13">
        <f t="shared" si="301"/>
        <v>4.2081840681234493</v>
      </c>
      <c r="CQ457" s="13">
        <f t="shared" si="302"/>
        <v>4.1981840681234495</v>
      </c>
      <c r="CR457" s="13">
        <f t="shared" si="303"/>
        <v>4.1981840681234495</v>
      </c>
      <c r="CS457" s="13">
        <f t="shared" si="304"/>
        <v>4.1881840681234479</v>
      </c>
      <c r="CT457" s="13">
        <f t="shared" si="305"/>
        <v>4.1781840681234481</v>
      </c>
      <c r="CU457" s="13">
        <f t="shared" si="306"/>
        <v>4.1781840681234481</v>
      </c>
      <c r="CV457" s="13">
        <f t="shared" si="307"/>
        <v>4.1581840681234485</v>
      </c>
      <c r="CW457" s="13">
        <f t="shared" si="308"/>
        <v>4.138184068123449</v>
      </c>
      <c r="CX457" s="13">
        <f t="shared" si="309"/>
        <v>4.1281840681234492</v>
      </c>
      <c r="CY457" s="13">
        <f t="shared" si="310"/>
        <v>4.1081840681234496</v>
      </c>
      <c r="CZ457" s="13">
        <f t="shared" si="311"/>
        <v>4.098184068123448</v>
      </c>
      <c r="DA457" s="13">
        <f t="shared" si="312"/>
        <v>4.0881840681234483</v>
      </c>
      <c r="DB457" s="13">
        <f t="shared" si="313"/>
        <v>4.0781840681234485</v>
      </c>
      <c r="DC457" s="13">
        <f t="shared" si="314"/>
        <v>4.0681840681234487</v>
      </c>
      <c r="DD457" s="13">
        <f t="shared" si="315"/>
        <v>4.0581840681234489</v>
      </c>
      <c r="DE457" s="13">
        <f t="shared" si="316"/>
        <v>4.0481840681234491</v>
      </c>
      <c r="DF457" s="13">
        <f t="shared" si="317"/>
        <v>4.0181840681234497</v>
      </c>
      <c r="DG457" s="13">
        <f t="shared" si="318"/>
        <v>3.9981840681234488</v>
      </c>
      <c r="DH457" s="13">
        <f t="shared" si="319"/>
        <v>3.9781840681234493</v>
      </c>
      <c r="DI457" s="13">
        <f t="shared" si="320"/>
        <v>3.9581840681234497</v>
      </c>
      <c r="DJ457" s="13">
        <f t="shared" si="321"/>
        <v>3.9381840681234492</v>
      </c>
      <c r="DK457" s="13">
        <f t="shared" si="322"/>
        <v>3.9281840681234486</v>
      </c>
      <c r="DL457" s="13">
        <f t="shared" si="323"/>
        <v>3.908184068123449</v>
      </c>
      <c r="DM457" s="13">
        <f t="shared" si="324"/>
        <v>3.8881840681234494</v>
      </c>
      <c r="DN457" s="13">
        <f t="shared" si="325"/>
        <v>3.8781840681234496</v>
      </c>
      <c r="DO457" s="13">
        <f t="shared" si="326"/>
        <v>3.8581840681234492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A3CD-4EFF-4B43-84B7-36A8C4BA7D32}">
  <dimension ref="A1:X457"/>
  <sheetViews>
    <sheetView workbookViewId="0">
      <pane xSplit="1" ySplit="1" topLeftCell="B265" activePane="bottomRight" state="frozen"/>
      <selection pane="topRight" activeCell="B1" sqref="B1"/>
      <selection pane="bottomLeft" activeCell="A2" sqref="A2"/>
      <selection pane="bottomRight" activeCell="D300" sqref="D300"/>
    </sheetView>
  </sheetViews>
  <sheetFormatPr baseColWidth="10" defaultRowHeight="12" x14ac:dyDescent="0.2"/>
  <cols>
    <col min="1" max="1" width="8.7109375" style="7" bestFit="1" customWidth="1"/>
    <col min="2" max="3" width="6.140625" style="7" bestFit="1" customWidth="1"/>
    <col min="4" max="4" width="7.42578125" style="7" bestFit="1" customWidth="1"/>
    <col min="5" max="5" width="1.7109375" style="50" customWidth="1"/>
    <col min="6" max="6" width="10.85546875" style="49" bestFit="1" customWidth="1"/>
    <col min="7" max="11" width="10.42578125" style="49" bestFit="1" customWidth="1"/>
    <col min="12" max="12" width="11.28515625" style="49" bestFit="1" customWidth="1"/>
    <col min="13" max="16384" width="11.42578125" style="7"/>
  </cols>
  <sheetData>
    <row r="1" spans="1:12" s="1" customFormat="1" x14ac:dyDescent="0.2">
      <c r="A1" s="41" t="s">
        <v>0</v>
      </c>
      <c r="B1" s="1" t="s">
        <v>95</v>
      </c>
      <c r="C1" s="1" t="s">
        <v>96</v>
      </c>
      <c r="D1" s="1" t="s">
        <v>97</v>
      </c>
      <c r="E1" s="46"/>
      <c r="F1" s="41" t="s">
        <v>98</v>
      </c>
      <c r="G1" s="41" t="s">
        <v>89</v>
      </c>
      <c r="H1" s="41" t="s">
        <v>90</v>
      </c>
      <c r="I1" s="41" t="s">
        <v>91</v>
      </c>
      <c r="J1" s="41" t="s">
        <v>92</v>
      </c>
      <c r="K1" s="41" t="s">
        <v>93</v>
      </c>
      <c r="L1" s="41" t="s">
        <v>94</v>
      </c>
    </row>
    <row r="2" spans="1:12" x14ac:dyDescent="0.2">
      <c r="A2" s="5">
        <v>37287</v>
      </c>
      <c r="B2" s="15">
        <v>5.31</v>
      </c>
      <c r="C2" s="15">
        <v>5.16</v>
      </c>
      <c r="D2" s="15" cm="1">
        <f t="array" ref="D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_xlpm.monZeileRaw,(YEAR(A2)-YEAR(_xlpm.starts))*12+MONTH(A2)-MONTH(_xlpm.starts),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B2+SUMPRODUCT(_xlpm.deltas*_xlpm.stufen)
)</f>
        <v>5.31</v>
      </c>
      <c r="E2" s="48"/>
      <c r="F2" s="47"/>
    </row>
    <row r="3" spans="1:12" x14ac:dyDescent="0.2">
      <c r="A3" s="5">
        <v>37315</v>
      </c>
      <c r="B3" s="15">
        <v>5.32</v>
      </c>
      <c r="C3" s="15">
        <v>5.08</v>
      </c>
      <c r="D3" s="15" cm="1">
        <f t="array" ref="D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_xlpm.monZeileRaw,(YEAR(A3)-YEAR(_xlpm.starts))*12+MONTH(A3)-MONTH(_xlpm.starts),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B3+SUMPRODUCT(_xlpm.deltas*_xlpm.stufen)
)</f>
        <v>5.32</v>
      </c>
      <c r="E3" s="48"/>
      <c r="F3" s="47"/>
    </row>
    <row r="4" spans="1:12" x14ac:dyDescent="0.2">
      <c r="A4" s="5">
        <v>37346</v>
      </c>
      <c r="B4" s="15">
        <v>5.6</v>
      </c>
      <c r="C4" s="15">
        <v>5.08</v>
      </c>
      <c r="D4" s="15" cm="1">
        <f t="array" ref="D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_xlpm.monZeileRaw,(YEAR(A4)-YEAR(_xlpm.starts))*12+MONTH(A4)-MONTH(_xlpm.starts),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B4+SUMPRODUCT(_xlpm.deltas*_xlpm.stufen)
)</f>
        <v>5.6</v>
      </c>
      <c r="E4" s="48"/>
      <c r="F4" s="47"/>
    </row>
    <row r="5" spans="1:12" x14ac:dyDescent="0.2">
      <c r="A5" s="5">
        <v>37376</v>
      </c>
      <c r="B5" s="15">
        <v>5.45</v>
      </c>
      <c r="C5" s="15">
        <v>5.01</v>
      </c>
      <c r="D5" s="15" cm="1">
        <f t="array" ref="D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_xlpm.monZeileRaw,(YEAR(A5)-YEAR(_xlpm.starts))*12+MONTH(A5)-MONTH(_xlpm.starts),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B5+SUMPRODUCT(_xlpm.deltas*_xlpm.stufen)
)</f>
        <v>5.45</v>
      </c>
      <c r="E5" s="48"/>
      <c r="F5" s="47"/>
    </row>
    <row r="6" spans="1:12" x14ac:dyDescent="0.2">
      <c r="A6" s="5">
        <v>37407</v>
      </c>
      <c r="B6" s="15">
        <v>5.51</v>
      </c>
      <c r="C6" s="15">
        <v>5.03</v>
      </c>
      <c r="D6" s="15" cm="1">
        <f t="array" ref="D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_xlpm.monZeileRaw,(YEAR(A6)-YEAR(_xlpm.starts))*12+MONTH(A6)-MONTH(_xlpm.starts),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B6+SUMPRODUCT(_xlpm.deltas*_xlpm.stufen)
)</f>
        <v>5.51</v>
      </c>
      <c r="E6" s="48"/>
      <c r="F6" s="47"/>
    </row>
    <row r="7" spans="1:12" x14ac:dyDescent="0.2">
      <c r="A7" s="5">
        <v>37437</v>
      </c>
      <c r="B7" s="15">
        <v>5.32</v>
      </c>
      <c r="C7" s="15">
        <v>5.0599999999999996</v>
      </c>
      <c r="D7" s="15" cm="1">
        <f t="array" ref="D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_xlpm.monZeileRaw,(YEAR(A7)-YEAR(_xlpm.starts))*12+MONTH(A7)-MONTH(_xlpm.starts),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B7+SUMPRODUCT(_xlpm.deltas*_xlpm.stufen)
)</f>
        <v>5.32</v>
      </c>
      <c r="E7" s="48"/>
      <c r="F7" s="47"/>
    </row>
    <row r="8" spans="1:12" x14ac:dyDescent="0.2">
      <c r="A8" s="5">
        <v>37468</v>
      </c>
      <c r="B8" s="15">
        <v>5.17</v>
      </c>
      <c r="C8" s="15">
        <v>5</v>
      </c>
      <c r="D8" s="15" cm="1">
        <f t="array" ref="D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_xlpm.monZeileRaw,(YEAR(A8)-YEAR(_xlpm.starts))*12+MONTH(A8)-MONTH(_xlpm.starts),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B8+SUMPRODUCT(_xlpm.deltas*_xlpm.stufen)
)</f>
        <v>5.17</v>
      </c>
      <c r="E8" s="48"/>
      <c r="F8" s="47"/>
    </row>
    <row r="9" spans="1:12" x14ac:dyDescent="0.2">
      <c r="A9" s="5">
        <v>37499</v>
      </c>
      <c r="B9" s="15">
        <v>4.95</v>
      </c>
      <c r="C9" s="15">
        <v>4.9800000000000004</v>
      </c>
      <c r="D9" s="15" cm="1">
        <f t="array" ref="D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_xlpm.monZeileRaw,(YEAR(A9)-YEAR(_xlpm.starts))*12+MONTH(A9)-MONTH(_xlpm.starts),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B9+SUMPRODUCT(_xlpm.deltas*_xlpm.stufen)
)</f>
        <v>4.95</v>
      </c>
      <c r="E9" s="48"/>
      <c r="F9" s="47"/>
    </row>
    <row r="10" spans="1:12" x14ac:dyDescent="0.2">
      <c r="A10" s="5">
        <v>37529</v>
      </c>
      <c r="B10" s="15">
        <v>4.67</v>
      </c>
      <c r="C10" s="15">
        <v>4.9800000000000004</v>
      </c>
      <c r="D10" s="15" cm="1">
        <f t="array" ref="D1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_xlpm.monZeileRaw,(YEAR(A10)-YEAR(_xlpm.starts))*12+MONTH(A10)-MONTH(_xlpm.starts),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B10+SUMPRODUCT(_xlpm.deltas*_xlpm.stufen)
)</f>
        <v>4.67</v>
      </c>
      <c r="E10" s="48"/>
      <c r="F10" s="47"/>
    </row>
    <row r="11" spans="1:12" x14ac:dyDescent="0.2">
      <c r="A11" s="5">
        <v>37560</v>
      </c>
      <c r="B11" s="15">
        <v>4.8499999999999996</v>
      </c>
      <c r="C11" s="15">
        <v>4.8499999999999996</v>
      </c>
      <c r="D11" s="15" cm="1">
        <f t="array" ref="D1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_xlpm.monZeileRaw,(YEAR(A11)-YEAR(_xlpm.starts))*12+MONTH(A11)-MONTH(_xlpm.starts),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B11+SUMPRODUCT(_xlpm.deltas*_xlpm.stufen)
)</f>
        <v>4.8499999999999996</v>
      </c>
      <c r="E11" s="48"/>
      <c r="F11" s="47"/>
    </row>
    <row r="12" spans="1:12" x14ac:dyDescent="0.2">
      <c r="A12" s="5">
        <v>37590</v>
      </c>
      <c r="B12" s="15">
        <v>4.75</v>
      </c>
      <c r="C12" s="15">
        <v>4.95</v>
      </c>
      <c r="D12" s="15" cm="1">
        <f t="array" ref="D1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_xlpm.monZeileRaw,(YEAR(A12)-YEAR(_xlpm.starts))*12+MONTH(A12)-MONTH(_xlpm.starts),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B12+SUMPRODUCT(_xlpm.deltas*_xlpm.stufen)
)</f>
        <v>4.75</v>
      </c>
      <c r="E12" s="48"/>
      <c r="F12" s="47"/>
    </row>
    <row r="13" spans="1:12" x14ac:dyDescent="0.2">
      <c r="A13" s="5">
        <v>37621</v>
      </c>
      <c r="B13" s="15">
        <v>4.45</v>
      </c>
      <c r="C13" s="15">
        <v>5.0199999999999996</v>
      </c>
      <c r="D13" s="15" cm="1">
        <f t="array" ref="D1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_xlpm.monZeileRaw,(YEAR(A13)-YEAR(_xlpm.starts))*12+MONTH(A13)-MONTH(_xlpm.starts),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B13+SUMPRODUCT(_xlpm.deltas*_xlpm.stufen)
)</f>
        <v>4.45</v>
      </c>
      <c r="E13" s="48"/>
      <c r="F13" s="47"/>
    </row>
    <row r="14" spans="1:12" x14ac:dyDescent="0.2">
      <c r="A14" s="5">
        <v>37652</v>
      </c>
      <c r="B14" s="15">
        <v>4.29</v>
      </c>
      <c r="C14" s="15">
        <v>4.9800000000000004</v>
      </c>
      <c r="D14" s="15" cm="1">
        <f t="array" ref="D1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_xlpm.monZeileRaw,(YEAR(A14)-YEAR(_xlpm.starts))*12+MONTH(A14)-MONTH(_xlpm.starts),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B14+SUMPRODUCT(_xlpm.deltas*_xlpm.stufen)
)</f>
        <v>4.29</v>
      </c>
      <c r="E14" s="48"/>
      <c r="F14" s="47"/>
    </row>
    <row r="15" spans="1:12" x14ac:dyDescent="0.2">
      <c r="A15" s="5">
        <v>37680</v>
      </c>
      <c r="B15" s="15">
        <v>4.05</v>
      </c>
      <c r="C15" s="15">
        <v>4.83</v>
      </c>
      <c r="D15" s="15" cm="1">
        <f t="array" ref="D1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_xlpm.monZeileRaw,(YEAR(A15)-YEAR(_xlpm.starts))*12+MONTH(A15)-MONTH(_xlpm.starts),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B15+SUMPRODUCT(_xlpm.deltas*_xlpm.stufen)
)</f>
        <v>4.05</v>
      </c>
      <c r="E15" s="48"/>
      <c r="F15" s="47"/>
    </row>
    <row r="16" spans="1:12" x14ac:dyDescent="0.2">
      <c r="A16" s="5">
        <v>37711</v>
      </c>
      <c r="B16" s="15">
        <v>4.16</v>
      </c>
      <c r="C16" s="15">
        <v>4.83</v>
      </c>
      <c r="D16" s="15" cm="1">
        <f t="array" ref="D1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_xlpm.monZeileRaw,(YEAR(A16)-YEAR(_xlpm.starts))*12+MONTH(A16)-MONTH(_xlpm.starts),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B16+SUMPRODUCT(_xlpm.deltas*_xlpm.stufen)
)</f>
        <v>4.16</v>
      </c>
      <c r="E16" s="48"/>
      <c r="F16" s="47"/>
    </row>
    <row r="17" spans="1:6" x14ac:dyDescent="0.2">
      <c r="A17" s="5">
        <v>37741</v>
      </c>
      <c r="B17" s="15">
        <v>4.1399999999999997</v>
      </c>
      <c r="C17" s="15">
        <v>4.83</v>
      </c>
      <c r="D17" s="15" cm="1">
        <f t="array" ref="D1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_xlpm.monZeileRaw,(YEAR(A17)-YEAR(_xlpm.starts))*12+MONTH(A17)-MONTH(_xlpm.starts),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B17+SUMPRODUCT(_xlpm.deltas*_xlpm.stufen)
)</f>
        <v>4.1399999999999997</v>
      </c>
      <c r="E17" s="48"/>
      <c r="F17" s="47"/>
    </row>
    <row r="18" spans="1:6" x14ac:dyDescent="0.2">
      <c r="A18" s="5">
        <v>37772</v>
      </c>
      <c r="B18" s="15">
        <v>3.77</v>
      </c>
      <c r="C18" s="15">
        <v>5</v>
      </c>
      <c r="D18" s="15" cm="1">
        <f t="array" ref="D1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_xlpm.monZeileRaw,(YEAR(A18)-YEAR(_xlpm.starts))*12+MONTH(A18)-MONTH(_xlpm.starts),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B18+SUMPRODUCT(_xlpm.deltas*_xlpm.stufen)
)</f>
        <v>3.77</v>
      </c>
      <c r="E18" s="48"/>
      <c r="F18" s="47"/>
    </row>
    <row r="19" spans="1:6" x14ac:dyDescent="0.2">
      <c r="A19" s="5">
        <v>37802</v>
      </c>
      <c r="B19" s="15">
        <v>3.79</v>
      </c>
      <c r="C19" s="15">
        <v>4.95</v>
      </c>
      <c r="D19" s="15" cm="1">
        <f t="array" ref="D1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_xlpm.monZeileRaw,(YEAR(A19)-YEAR(_xlpm.starts))*12+MONTH(A19)-MONTH(_xlpm.starts),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B19+SUMPRODUCT(_xlpm.deltas*_xlpm.stufen)
)</f>
        <v>3.79</v>
      </c>
      <c r="E19" s="48"/>
      <c r="F19" s="47"/>
    </row>
    <row r="20" spans="1:6" x14ac:dyDescent="0.2">
      <c r="A20" s="5">
        <v>37833</v>
      </c>
      <c r="B20" s="15">
        <v>4.1399999999999997</v>
      </c>
      <c r="C20" s="15">
        <v>4.87</v>
      </c>
      <c r="D20" s="15" cm="1">
        <f t="array" ref="D2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_xlpm.monZeileRaw,(YEAR(A20)-YEAR(_xlpm.starts))*12+MONTH(A20)-MONTH(_xlpm.starts),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B20+SUMPRODUCT(_xlpm.deltas*_xlpm.stufen)
)</f>
        <v>4.1399999999999997</v>
      </c>
      <c r="E20" s="48"/>
      <c r="F20" s="47"/>
    </row>
    <row r="21" spans="1:6" x14ac:dyDescent="0.2">
      <c r="A21" s="5">
        <v>37864</v>
      </c>
      <c r="B21" s="15">
        <v>4.2300000000000004</v>
      </c>
      <c r="C21" s="15">
        <v>4.95</v>
      </c>
      <c r="D21" s="15" cm="1">
        <f t="array" ref="D2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_xlpm.monZeileRaw,(YEAR(A21)-YEAR(_xlpm.starts))*12+MONTH(A21)-MONTH(_xlpm.starts),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B21+SUMPRODUCT(_xlpm.deltas*_xlpm.stufen)
)</f>
        <v>4.2300000000000004</v>
      </c>
      <c r="E21" s="48"/>
      <c r="F21" s="47"/>
    </row>
    <row r="22" spans="1:6" x14ac:dyDescent="0.2">
      <c r="A22" s="5">
        <v>37894</v>
      </c>
      <c r="B22" s="15">
        <v>3.95</v>
      </c>
      <c r="C22" s="15">
        <v>4.93</v>
      </c>
      <c r="D22" s="15" cm="1">
        <f t="array" ref="D2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_xlpm.monZeileRaw,(YEAR(A22)-YEAR(_xlpm.starts))*12+MONTH(A22)-MONTH(_xlpm.starts),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B22+SUMPRODUCT(_xlpm.deltas*_xlpm.stufen)
)</f>
        <v>3.95</v>
      </c>
      <c r="E22" s="48"/>
      <c r="F22" s="47"/>
    </row>
    <row r="23" spans="1:6" x14ac:dyDescent="0.2">
      <c r="A23" s="5">
        <v>37925</v>
      </c>
      <c r="B23" s="15">
        <v>4.28</v>
      </c>
      <c r="C23" s="15">
        <v>4.83</v>
      </c>
      <c r="D23" s="15" cm="1">
        <f t="array" ref="D2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_xlpm.monZeileRaw,(YEAR(A23)-YEAR(_xlpm.starts))*12+MONTH(A23)-MONTH(_xlpm.starts),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B23+SUMPRODUCT(_xlpm.deltas*_xlpm.stufen)
)</f>
        <v>4.28</v>
      </c>
      <c r="E23" s="48"/>
      <c r="F23" s="47"/>
    </row>
    <row r="24" spans="1:6" x14ac:dyDescent="0.2">
      <c r="A24" s="5">
        <v>37955</v>
      </c>
      <c r="B24" s="15">
        <v>4.42</v>
      </c>
      <c r="C24" s="15">
        <v>4.8</v>
      </c>
      <c r="D24" s="15" cm="1">
        <f t="array" ref="D2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_xlpm.monZeileRaw,(YEAR(A24)-YEAR(_xlpm.starts))*12+MONTH(A24)-MONTH(_xlpm.starts),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B24+SUMPRODUCT(_xlpm.deltas*_xlpm.stufen)
)</f>
        <v>4.42</v>
      </c>
      <c r="E24" s="48"/>
      <c r="F24" s="47"/>
    </row>
    <row r="25" spans="1:6" x14ac:dyDescent="0.2">
      <c r="A25" s="5">
        <v>37986</v>
      </c>
      <c r="B25" s="15">
        <v>4.2300000000000004</v>
      </c>
      <c r="C25" s="15">
        <v>4.8899999999999997</v>
      </c>
      <c r="D25" s="15" cm="1">
        <f t="array" ref="D2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_xlpm.monZeileRaw,(YEAR(A25)-YEAR(_xlpm.starts))*12+MONTH(A25)-MONTH(_xlpm.starts),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B25+SUMPRODUCT(_xlpm.deltas*_xlpm.stufen)
)</f>
        <v>4.2300000000000004</v>
      </c>
      <c r="E25" s="48"/>
      <c r="F25" s="47"/>
    </row>
    <row r="26" spans="1:6" x14ac:dyDescent="0.2">
      <c r="A26" s="5">
        <v>38017</v>
      </c>
      <c r="B26" s="15">
        <v>4.1900000000000004</v>
      </c>
      <c r="C26" s="15">
        <v>4.84</v>
      </c>
      <c r="D26" s="15" cm="1">
        <f t="array" ref="D2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_xlpm.monZeileRaw,(YEAR(A26)-YEAR(_xlpm.starts))*12+MONTH(A26)-MONTH(_xlpm.starts),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B26+SUMPRODUCT(_xlpm.deltas*_xlpm.stufen)
)</f>
        <v>4.1900000000000004</v>
      </c>
      <c r="E26" s="48"/>
      <c r="F26" s="47"/>
    </row>
    <row r="27" spans="1:6" x14ac:dyDescent="0.2">
      <c r="A27" s="5">
        <v>38046</v>
      </c>
      <c r="B27" s="15">
        <v>3.98</v>
      </c>
      <c r="C27" s="15">
        <v>4.87</v>
      </c>
      <c r="D27" s="15" cm="1">
        <f t="array" ref="D2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_xlpm.monZeileRaw,(YEAR(A27)-YEAR(_xlpm.starts))*12+MONTH(A27)-MONTH(_xlpm.starts),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B27+SUMPRODUCT(_xlpm.deltas*_xlpm.stufen)
)</f>
        <v>3.98</v>
      </c>
      <c r="E27" s="48"/>
      <c r="F27" s="47"/>
    </row>
    <row r="28" spans="1:6" x14ac:dyDescent="0.2">
      <c r="A28" s="5">
        <v>38077</v>
      </c>
      <c r="B28" s="15">
        <v>3.85</v>
      </c>
      <c r="C28" s="15">
        <v>4.91</v>
      </c>
      <c r="D28" s="15" cm="1">
        <f t="array" ref="D2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_xlpm.monZeileRaw,(YEAR(A28)-YEAR(_xlpm.starts))*12+MONTH(A28)-MONTH(_xlpm.starts),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B28+SUMPRODUCT(_xlpm.deltas*_xlpm.stufen)
)</f>
        <v>3.85</v>
      </c>
      <c r="E28" s="48"/>
      <c r="F28" s="47"/>
    </row>
    <row r="29" spans="1:6" x14ac:dyDescent="0.2">
      <c r="A29" s="5">
        <v>38107</v>
      </c>
      <c r="B29" s="15">
        <v>4.09</v>
      </c>
      <c r="C29" s="15">
        <v>4.7300000000000004</v>
      </c>
      <c r="D29" s="15" cm="1">
        <f t="array" ref="D2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_xlpm.monZeileRaw,(YEAR(A29)-YEAR(_xlpm.starts))*12+MONTH(A29)-MONTH(_xlpm.starts),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B29+SUMPRODUCT(_xlpm.deltas*_xlpm.stufen)
)</f>
        <v>4.09</v>
      </c>
      <c r="E29" s="48"/>
      <c r="F29" s="47"/>
    </row>
    <row r="30" spans="1:6" x14ac:dyDescent="0.2">
      <c r="A30" s="5">
        <v>38138</v>
      </c>
      <c r="B30" s="15">
        <v>4.17</v>
      </c>
      <c r="C30" s="15">
        <v>4.5999999999999996</v>
      </c>
      <c r="D30" s="15" cm="1">
        <f t="array" ref="D3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_xlpm.monZeileRaw,(YEAR(A30)-YEAR(_xlpm.starts))*12+MONTH(A30)-MONTH(_xlpm.starts),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B30+SUMPRODUCT(_xlpm.deltas*_xlpm.stufen)
)</f>
        <v>4.17</v>
      </c>
      <c r="E30" s="48"/>
      <c r="F30" s="47"/>
    </row>
    <row r="31" spans="1:6" x14ac:dyDescent="0.2">
      <c r="A31" s="5">
        <v>38168</v>
      </c>
      <c r="B31" s="15">
        <v>4.21</v>
      </c>
      <c r="C31" s="15">
        <v>4.6100000000000003</v>
      </c>
      <c r="D31" s="15" cm="1">
        <f t="array" ref="D3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_xlpm.monZeileRaw,(YEAR(A31)-YEAR(_xlpm.starts))*12+MONTH(A31)-MONTH(_xlpm.starts),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B31+SUMPRODUCT(_xlpm.deltas*_xlpm.stufen)
)</f>
        <v>4.21</v>
      </c>
      <c r="E31" s="48"/>
      <c r="F31" s="47"/>
    </row>
    <row r="32" spans="1:6" x14ac:dyDescent="0.2">
      <c r="A32" s="5">
        <v>38199</v>
      </c>
      <c r="B32" s="15">
        <v>4.1100000000000003</v>
      </c>
      <c r="C32" s="15">
        <v>4.6500000000000004</v>
      </c>
      <c r="D32" s="15" cm="1">
        <f t="array" ref="D3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_xlpm.monZeileRaw,(YEAR(A32)-YEAR(_xlpm.starts))*12+MONTH(A32)-MONTH(_xlpm.starts),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B32+SUMPRODUCT(_xlpm.deltas*_xlpm.stufen)
)</f>
        <v>4.1100000000000003</v>
      </c>
      <c r="E32" s="48"/>
      <c r="F32" s="47"/>
    </row>
    <row r="33" spans="1:6" x14ac:dyDescent="0.2">
      <c r="A33" s="5">
        <v>38230</v>
      </c>
      <c r="B33" s="15">
        <v>3.9</v>
      </c>
      <c r="C33" s="15">
        <v>4.72</v>
      </c>
      <c r="D33" s="15" cm="1">
        <f t="array" ref="D3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_xlpm.monZeileRaw,(YEAR(A33)-YEAR(_xlpm.starts))*12+MONTH(A33)-MONTH(_xlpm.starts),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B33+SUMPRODUCT(_xlpm.deltas*_xlpm.stufen)
)</f>
        <v>3.9</v>
      </c>
      <c r="E33" s="48"/>
      <c r="F33" s="47"/>
    </row>
    <row r="34" spans="1:6" x14ac:dyDescent="0.2">
      <c r="A34" s="5">
        <v>38260</v>
      </c>
      <c r="B34" s="15">
        <v>3.93</v>
      </c>
      <c r="C34" s="15">
        <v>4.8</v>
      </c>
      <c r="D34" s="15" cm="1">
        <f t="array" ref="D3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_xlpm.monZeileRaw,(YEAR(A34)-YEAR(_xlpm.starts))*12+MONTH(A34)-MONTH(_xlpm.starts),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B34+SUMPRODUCT(_xlpm.deltas*_xlpm.stufen)
)</f>
        <v>3.93</v>
      </c>
      <c r="E34" s="48"/>
      <c r="F34" s="47"/>
    </row>
    <row r="35" spans="1:6" x14ac:dyDescent="0.2">
      <c r="A35" s="5">
        <v>38291</v>
      </c>
      <c r="B35" s="15">
        <v>3.85</v>
      </c>
      <c r="C35" s="15">
        <v>4.99</v>
      </c>
      <c r="D35" s="15" cm="1">
        <f t="array" ref="D3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_xlpm.monZeileRaw,(YEAR(A35)-YEAR(_xlpm.starts))*12+MONTH(A35)-MONTH(_xlpm.starts),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B35+SUMPRODUCT(_xlpm.deltas*_xlpm.stufen)
)</f>
        <v>3.85</v>
      </c>
      <c r="E35" s="48"/>
      <c r="F35" s="47"/>
    </row>
    <row r="36" spans="1:6" x14ac:dyDescent="0.2">
      <c r="A36" s="5">
        <v>38321</v>
      </c>
      <c r="B36" s="15">
        <v>3.73</v>
      </c>
      <c r="C36" s="15">
        <v>5.04</v>
      </c>
      <c r="D36" s="15" cm="1">
        <f t="array" ref="D3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_xlpm.monZeileRaw,(YEAR(A36)-YEAR(_xlpm.starts))*12+MONTH(A36)-MONTH(_xlpm.starts),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B36+SUMPRODUCT(_xlpm.deltas*_xlpm.stufen)
)</f>
        <v>3.73</v>
      </c>
      <c r="E36" s="48"/>
      <c r="F36" s="47"/>
    </row>
    <row r="37" spans="1:6" x14ac:dyDescent="0.2">
      <c r="A37" s="5">
        <v>38352</v>
      </c>
      <c r="B37" s="15">
        <v>3.7</v>
      </c>
      <c r="C37" s="15">
        <v>5.12</v>
      </c>
      <c r="D37" s="15" cm="1">
        <f t="array" ref="D3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_xlpm.monZeileRaw,(YEAR(A37)-YEAR(_xlpm.starts))*12+MONTH(A37)-MONTH(_xlpm.starts),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B37+SUMPRODUCT(_xlpm.deltas*_xlpm.stufen)
)</f>
        <v>3.7</v>
      </c>
      <c r="E37" s="48"/>
      <c r="F37" s="47"/>
    </row>
    <row r="38" spans="1:6" x14ac:dyDescent="0.2">
      <c r="A38" s="5">
        <v>38383</v>
      </c>
      <c r="B38" s="15">
        <v>3.55</v>
      </c>
      <c r="C38" s="15">
        <v>5.14</v>
      </c>
      <c r="D38" s="15" cm="1">
        <f t="array" ref="D3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_xlpm.monZeileRaw,(YEAR(A38)-YEAR(_xlpm.starts))*12+MONTH(A38)-MONTH(_xlpm.starts),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B38+SUMPRODUCT(_xlpm.deltas*_xlpm.stufen)
)</f>
        <v>3.55</v>
      </c>
      <c r="E38" s="48"/>
      <c r="F38" s="47"/>
    </row>
    <row r="39" spans="1:6" x14ac:dyDescent="0.2">
      <c r="A39" s="5">
        <v>38411</v>
      </c>
      <c r="B39" s="15">
        <v>3.67</v>
      </c>
      <c r="C39" s="15">
        <v>5.0599999999999996</v>
      </c>
      <c r="D39" s="15" cm="1">
        <f t="array" ref="D3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_xlpm.monZeileRaw,(YEAR(A39)-YEAR(_xlpm.starts))*12+MONTH(A39)-MONTH(_xlpm.starts),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B39+SUMPRODUCT(_xlpm.deltas*_xlpm.stufen)
)</f>
        <v>3.67</v>
      </c>
      <c r="E39" s="48"/>
      <c r="F39" s="47"/>
    </row>
    <row r="40" spans="1:6" x14ac:dyDescent="0.2">
      <c r="A40" s="5">
        <v>38442</v>
      </c>
      <c r="B40" s="15">
        <v>3.64</v>
      </c>
      <c r="C40" s="15">
        <v>4.9800000000000004</v>
      </c>
      <c r="D40" s="15" cm="1">
        <f t="array" ref="D4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_xlpm.monZeileRaw,(YEAR(A40)-YEAR(_xlpm.starts))*12+MONTH(A40)-MONTH(_xlpm.starts),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B40+SUMPRODUCT(_xlpm.deltas*_xlpm.stufen)
)</f>
        <v>3.64</v>
      </c>
      <c r="E40" s="48"/>
      <c r="F40" s="47"/>
    </row>
    <row r="41" spans="1:6" x14ac:dyDescent="0.2">
      <c r="A41" s="5">
        <v>38472</v>
      </c>
      <c r="B41" s="15">
        <v>3.44</v>
      </c>
      <c r="C41" s="15">
        <v>5.03</v>
      </c>
      <c r="D41" s="15" cm="1">
        <f t="array" ref="D4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_xlpm.monZeileRaw,(YEAR(A41)-YEAR(_xlpm.starts))*12+MONTH(A41)-MONTH(_xlpm.starts),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B41+SUMPRODUCT(_xlpm.deltas*_xlpm.stufen)
)</f>
        <v>3.44</v>
      </c>
      <c r="E41" s="48"/>
      <c r="F41" s="47"/>
    </row>
    <row r="42" spans="1:6" x14ac:dyDescent="0.2">
      <c r="A42" s="5">
        <v>38503</v>
      </c>
      <c r="B42" s="15">
        <v>3.31</v>
      </c>
      <c r="C42" s="15">
        <v>5.01</v>
      </c>
      <c r="D42" s="15" cm="1">
        <f t="array" ref="D4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_xlpm.monZeileRaw,(YEAR(A42)-YEAR(_xlpm.starts))*12+MONTH(A42)-MONTH(_xlpm.starts),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B42+SUMPRODUCT(_xlpm.deltas*_xlpm.stufen)
)</f>
        <v>3.31</v>
      </c>
      <c r="E42" s="48"/>
      <c r="F42" s="47"/>
    </row>
    <row r="43" spans="1:6" x14ac:dyDescent="0.2">
      <c r="A43" s="5">
        <v>38533</v>
      </c>
      <c r="B43" s="15">
        <v>3.14</v>
      </c>
      <c r="C43" s="15">
        <v>4.99</v>
      </c>
      <c r="D43" s="15" cm="1">
        <f t="array" ref="D4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_xlpm.monZeileRaw,(YEAR(A43)-YEAR(_xlpm.starts))*12+MONTH(A43)-MONTH(_xlpm.starts),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B43+SUMPRODUCT(_xlpm.deltas*_xlpm.stufen)
)</f>
        <v>3.14</v>
      </c>
      <c r="E43" s="48"/>
      <c r="F43" s="47"/>
    </row>
    <row r="44" spans="1:6" x14ac:dyDescent="0.2">
      <c r="A44" s="5">
        <v>38564</v>
      </c>
      <c r="B44" s="15">
        <v>3.26</v>
      </c>
      <c r="C44" s="15">
        <v>5.01</v>
      </c>
      <c r="D44" s="15" cm="1">
        <f t="array" ref="D4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_xlpm.monZeileRaw,(YEAR(A44)-YEAR(_xlpm.starts))*12+MONTH(A44)-MONTH(_xlpm.starts),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B44+SUMPRODUCT(_xlpm.deltas*_xlpm.stufen)
)</f>
        <v>3.26</v>
      </c>
      <c r="E44" s="48"/>
      <c r="F44" s="47"/>
    </row>
    <row r="45" spans="1:6" x14ac:dyDescent="0.2">
      <c r="A45" s="5">
        <v>38595</v>
      </c>
      <c r="B45" s="15">
        <v>3.15</v>
      </c>
      <c r="C45" s="15">
        <v>5.07</v>
      </c>
      <c r="D45" s="15" cm="1">
        <f t="array" ref="D4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_xlpm.monZeileRaw,(YEAR(A45)-YEAR(_xlpm.starts))*12+MONTH(A45)-MONTH(_xlpm.starts),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B45+SUMPRODUCT(_xlpm.deltas*_xlpm.stufen)
)</f>
        <v>3.15</v>
      </c>
      <c r="E45" s="48"/>
      <c r="F45" s="47"/>
    </row>
    <row r="46" spans="1:6" x14ac:dyDescent="0.2">
      <c r="A46" s="5">
        <v>38625</v>
      </c>
      <c r="B46" s="15">
        <v>3.22</v>
      </c>
      <c r="C46" s="15">
        <v>4.99</v>
      </c>
      <c r="D46" s="15" cm="1">
        <f t="array" ref="D4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_xlpm.monZeileRaw,(YEAR(A46)-YEAR(_xlpm.starts))*12+MONTH(A46)-MONTH(_xlpm.starts),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B46+SUMPRODUCT(_xlpm.deltas*_xlpm.stufen)
)</f>
        <v>3.22</v>
      </c>
      <c r="E46" s="48"/>
      <c r="F46" s="47"/>
    </row>
    <row r="47" spans="1:6" x14ac:dyDescent="0.2">
      <c r="A47" s="5">
        <v>38656</v>
      </c>
      <c r="B47" s="15">
        <v>3.48</v>
      </c>
      <c r="C47" s="15">
        <v>4.91</v>
      </c>
      <c r="D47" s="15" cm="1">
        <f t="array" ref="D4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_xlpm.monZeileRaw,(YEAR(A47)-YEAR(_xlpm.starts))*12+MONTH(A47)-MONTH(_xlpm.starts),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B47+SUMPRODUCT(_xlpm.deltas*_xlpm.stufen)
)</f>
        <v>3.48</v>
      </c>
      <c r="E47" s="48"/>
      <c r="F47" s="47"/>
    </row>
    <row r="48" spans="1:6" x14ac:dyDescent="0.2">
      <c r="A48" s="5">
        <v>38686</v>
      </c>
      <c r="B48" s="15">
        <v>3.56</v>
      </c>
      <c r="C48" s="15">
        <v>4.88</v>
      </c>
      <c r="D48" s="15" cm="1">
        <f t="array" ref="D4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_xlpm.monZeileRaw,(YEAR(A48)-YEAR(_xlpm.starts))*12+MONTH(A48)-MONTH(_xlpm.starts),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B48+SUMPRODUCT(_xlpm.deltas*_xlpm.stufen)
)</f>
        <v>3.56</v>
      </c>
      <c r="E48" s="48"/>
      <c r="F48" s="47"/>
    </row>
    <row r="49" spans="1:6" x14ac:dyDescent="0.2">
      <c r="A49" s="5">
        <v>38717</v>
      </c>
      <c r="B49" s="15">
        <v>3.5</v>
      </c>
      <c r="C49" s="15">
        <v>4.82</v>
      </c>
      <c r="D49" s="15" cm="1">
        <f t="array" ref="D4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_xlpm.monZeileRaw,(YEAR(A49)-YEAR(_xlpm.starts))*12+MONTH(A49)-MONTH(_xlpm.starts),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B49+SUMPRODUCT(_xlpm.deltas*_xlpm.stufen)
)</f>
        <v>3.5</v>
      </c>
      <c r="E49" s="48"/>
      <c r="F49" s="47"/>
    </row>
    <row r="50" spans="1:6" x14ac:dyDescent="0.2">
      <c r="A50" s="5">
        <v>38748</v>
      </c>
      <c r="B50" s="15">
        <v>3.65</v>
      </c>
      <c r="C50" s="15">
        <v>4.8099999999999996</v>
      </c>
      <c r="D50" s="15" cm="1">
        <f t="array" ref="D5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_xlpm.monZeileRaw,(YEAR(A50)-YEAR(_xlpm.starts))*12+MONTH(A50)-MONTH(_xlpm.starts),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B50+SUMPRODUCT(_xlpm.deltas*_xlpm.stufen)
)</f>
        <v>3.65</v>
      </c>
      <c r="E50" s="48"/>
      <c r="F50" s="47"/>
    </row>
    <row r="51" spans="1:6" x14ac:dyDescent="0.2">
      <c r="A51" s="5">
        <v>38776</v>
      </c>
      <c r="B51" s="15">
        <v>3.7</v>
      </c>
      <c r="C51" s="15">
        <v>4.8</v>
      </c>
      <c r="D51" s="15" cm="1">
        <f t="array" ref="D5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_xlpm.monZeileRaw,(YEAR(A51)-YEAR(_xlpm.starts))*12+MONTH(A51)-MONTH(_xlpm.starts),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B51+SUMPRODUCT(_xlpm.deltas*_xlpm.stufen)
)</f>
        <v>3.7</v>
      </c>
      <c r="E51" s="48"/>
      <c r="F51" s="47"/>
    </row>
    <row r="52" spans="1:6" x14ac:dyDescent="0.2">
      <c r="A52" s="5">
        <v>38807</v>
      </c>
      <c r="B52" s="15">
        <v>4.01</v>
      </c>
      <c r="C52" s="15">
        <v>4.84</v>
      </c>
      <c r="D52" s="15" cm="1">
        <f t="array" ref="D5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_xlpm.monZeileRaw,(YEAR(A52)-YEAR(_xlpm.starts))*12+MONTH(A52)-MONTH(_xlpm.starts),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B52+SUMPRODUCT(_xlpm.deltas*_xlpm.stufen)
)</f>
        <v>4.01</v>
      </c>
      <c r="E52" s="48"/>
      <c r="F52" s="47"/>
    </row>
    <row r="53" spans="1:6" x14ac:dyDescent="0.2">
      <c r="A53" s="5">
        <v>38837</v>
      </c>
      <c r="B53" s="15">
        <v>4.18</v>
      </c>
      <c r="C53" s="15">
        <v>4.8499999999999996</v>
      </c>
      <c r="D53" s="15" cm="1">
        <f t="array" ref="D5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_xlpm.monZeileRaw,(YEAR(A53)-YEAR(_xlpm.starts))*12+MONTH(A53)-MONTH(_xlpm.starts),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B53+SUMPRODUCT(_xlpm.deltas*_xlpm.stufen)
)</f>
        <v>4.18</v>
      </c>
      <c r="E53" s="48"/>
      <c r="F53" s="47"/>
    </row>
    <row r="54" spans="1:6" x14ac:dyDescent="0.2">
      <c r="A54" s="5">
        <v>38868</v>
      </c>
      <c r="B54" s="15">
        <v>4.17</v>
      </c>
      <c r="C54" s="15">
        <v>4.83</v>
      </c>
      <c r="D54" s="15" cm="1">
        <f t="array" ref="D5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_xlpm.monZeileRaw,(YEAR(A54)-YEAR(_xlpm.starts))*12+MONTH(A54)-MONTH(_xlpm.starts),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B54+SUMPRODUCT(_xlpm.deltas*_xlpm.stufen)
)</f>
        <v>4.17</v>
      </c>
      <c r="E54" s="48"/>
      <c r="F54" s="47"/>
    </row>
    <row r="55" spans="1:6" x14ac:dyDescent="0.2">
      <c r="A55" s="5">
        <v>38898</v>
      </c>
      <c r="B55" s="15">
        <v>4.34</v>
      </c>
      <c r="C55" s="15">
        <v>4.8499999999999996</v>
      </c>
      <c r="D55" s="15" cm="1">
        <f t="array" ref="D5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_xlpm.monZeileRaw,(YEAR(A55)-YEAR(_xlpm.starts))*12+MONTH(A55)-MONTH(_xlpm.starts),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B55+SUMPRODUCT(_xlpm.deltas*_xlpm.stufen)
)</f>
        <v>4.34</v>
      </c>
      <c r="E55" s="48"/>
      <c r="F55" s="47"/>
    </row>
    <row r="56" spans="1:6" x14ac:dyDescent="0.2">
      <c r="A56" s="5">
        <v>38929</v>
      </c>
      <c r="B56" s="15">
        <v>4.2</v>
      </c>
      <c r="C56" s="15">
        <v>4.75</v>
      </c>
      <c r="D56" s="15" cm="1">
        <f t="array" ref="D5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_xlpm.monZeileRaw,(YEAR(A56)-YEAR(_xlpm.starts))*12+MONTH(A56)-MONTH(_xlpm.starts),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B56+SUMPRODUCT(_xlpm.deltas*_xlpm.stufen)
)</f>
        <v>4.2</v>
      </c>
      <c r="E56" s="48"/>
      <c r="F56" s="47"/>
    </row>
    <row r="57" spans="1:6" x14ac:dyDescent="0.2">
      <c r="A57" s="5">
        <v>38960</v>
      </c>
      <c r="B57" s="15">
        <v>4.07</v>
      </c>
      <c r="C57" s="15">
        <v>4.72</v>
      </c>
      <c r="D57" s="15" cm="1">
        <f t="array" ref="D5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_xlpm.monZeileRaw,(YEAR(A57)-YEAR(_xlpm.starts))*12+MONTH(A57)-MONTH(_xlpm.starts),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B57+SUMPRODUCT(_xlpm.deltas*_xlpm.stufen)
)</f>
        <v>4.07</v>
      </c>
      <c r="E57" s="48"/>
      <c r="F57" s="47"/>
    </row>
    <row r="58" spans="1:6" x14ac:dyDescent="0.2">
      <c r="A58" s="5">
        <v>38990</v>
      </c>
      <c r="B58" s="15">
        <v>4.05</v>
      </c>
      <c r="C58" s="15">
        <v>4.67</v>
      </c>
      <c r="D58" s="15" cm="1">
        <f t="array" ref="D5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_xlpm.monZeileRaw,(YEAR(A58)-YEAR(_xlpm.starts))*12+MONTH(A58)-MONTH(_xlpm.starts),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B58+SUMPRODUCT(_xlpm.deltas*_xlpm.stufen)
)</f>
        <v>4.05</v>
      </c>
      <c r="E58" s="48"/>
      <c r="F58" s="47"/>
    </row>
    <row r="59" spans="1:6" x14ac:dyDescent="0.2">
      <c r="A59" s="5">
        <v>39021</v>
      </c>
      <c r="B59" s="15">
        <v>4.09</v>
      </c>
      <c r="C59" s="15">
        <v>4.63</v>
      </c>
      <c r="D59" s="15" cm="1">
        <f t="array" ref="D5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_xlpm.monZeileRaw,(YEAR(A59)-YEAR(_xlpm.starts))*12+MONTH(A59)-MONTH(_xlpm.starts),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B59+SUMPRODUCT(_xlpm.deltas*_xlpm.stufen)
)</f>
        <v>4.09</v>
      </c>
      <c r="E59" s="48"/>
      <c r="F59" s="47"/>
    </row>
    <row r="60" spans="1:6" x14ac:dyDescent="0.2">
      <c r="A60" s="5">
        <v>39051</v>
      </c>
      <c r="B60" s="15">
        <v>4.04</v>
      </c>
      <c r="C60" s="15">
        <v>4.7300000000000004</v>
      </c>
      <c r="D60" s="15" cm="1">
        <f t="array" ref="D6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_xlpm.monZeileRaw,(YEAR(A60)-YEAR(_xlpm.starts))*12+MONTH(A60)-MONTH(_xlpm.starts),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B60+SUMPRODUCT(_xlpm.deltas*_xlpm.stufen)
)</f>
        <v>4.04</v>
      </c>
      <c r="E60" s="48"/>
      <c r="F60" s="47"/>
    </row>
    <row r="61" spans="1:6" x14ac:dyDescent="0.2">
      <c r="A61" s="5">
        <v>39082</v>
      </c>
      <c r="B61" s="15">
        <v>4.3099999999999996</v>
      </c>
      <c r="C61" s="15">
        <v>4.6900000000000004</v>
      </c>
      <c r="D61" s="15" cm="1">
        <f t="array" ref="D6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_xlpm.monZeileRaw,(YEAR(A61)-YEAR(_xlpm.starts))*12+MONTH(A61)-MONTH(_xlpm.starts),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B61+SUMPRODUCT(_xlpm.deltas*_xlpm.stufen)
)</f>
        <v>4.3099999999999996</v>
      </c>
      <c r="E61" s="48"/>
      <c r="F61" s="47"/>
    </row>
    <row r="62" spans="1:6" x14ac:dyDescent="0.2">
      <c r="A62" s="5">
        <v>39113</v>
      </c>
      <c r="B62" s="15">
        <v>4.42</v>
      </c>
      <c r="C62" s="15">
        <v>4.62</v>
      </c>
      <c r="D62" s="15" cm="1">
        <f t="array" ref="D6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_xlpm.monZeileRaw,(YEAR(A62)-YEAR(_xlpm.starts))*12+MONTH(A62)-MONTH(_xlpm.starts),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B62+SUMPRODUCT(_xlpm.deltas*_xlpm.stufen)
)</f>
        <v>4.42</v>
      </c>
      <c r="E62" s="48"/>
      <c r="F62" s="47"/>
    </row>
    <row r="63" spans="1:6" x14ac:dyDescent="0.2">
      <c r="A63" s="5">
        <v>39141</v>
      </c>
      <c r="B63" s="15">
        <v>4.3099999999999996</v>
      </c>
      <c r="C63" s="15">
        <v>4.71</v>
      </c>
      <c r="D63" s="15" cm="1">
        <f t="array" ref="D6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_xlpm.monZeileRaw,(YEAR(A63)-YEAR(_xlpm.starts))*12+MONTH(A63)-MONTH(_xlpm.starts),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B63+SUMPRODUCT(_xlpm.deltas*_xlpm.stufen)
)</f>
        <v>4.3099999999999996</v>
      </c>
      <c r="E63" s="48"/>
      <c r="F63" s="47"/>
    </row>
    <row r="64" spans="1:6" x14ac:dyDescent="0.2">
      <c r="A64" s="5">
        <v>39172</v>
      </c>
      <c r="B64" s="15">
        <v>4.4800000000000004</v>
      </c>
      <c r="C64" s="15">
        <v>4.78</v>
      </c>
      <c r="D64" s="15" cm="1">
        <f t="array" ref="D6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_xlpm.monZeileRaw,(YEAR(A64)-YEAR(_xlpm.starts))*12+MONTH(A64)-MONTH(_xlpm.starts),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B64+SUMPRODUCT(_xlpm.deltas*_xlpm.stufen)
)</f>
        <v>4.4800000000000004</v>
      </c>
      <c r="E64" s="48"/>
      <c r="F64" s="47"/>
    </row>
    <row r="65" spans="1:6" x14ac:dyDescent="0.2">
      <c r="A65" s="5">
        <v>39202</v>
      </c>
      <c r="B65" s="15">
        <v>4.55</v>
      </c>
      <c r="C65" s="15">
        <v>4.78</v>
      </c>
      <c r="D65" s="15" cm="1">
        <f t="array" ref="D6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_xlpm.monZeileRaw,(YEAR(A65)-YEAR(_xlpm.starts))*12+MONTH(A65)-MONTH(_xlpm.starts),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B65+SUMPRODUCT(_xlpm.deltas*_xlpm.stufen)
)</f>
        <v>4.55</v>
      </c>
      <c r="E65" s="48"/>
      <c r="F65" s="47"/>
    </row>
    <row r="66" spans="1:6" x14ac:dyDescent="0.2">
      <c r="A66" s="5">
        <v>39233</v>
      </c>
      <c r="B66" s="15">
        <v>4.8099999999999996</v>
      </c>
      <c r="C66" s="15">
        <v>4.8099999999999996</v>
      </c>
      <c r="D66" s="15" cm="1">
        <f t="array" ref="D6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_xlpm.monZeileRaw,(YEAR(A66)-YEAR(_xlpm.starts))*12+MONTH(A66)-MONTH(_xlpm.starts),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B66+SUMPRODUCT(_xlpm.deltas*_xlpm.stufen)
)</f>
        <v>4.8099999999999996</v>
      </c>
      <c r="E66" s="48"/>
      <c r="F66" s="47"/>
    </row>
    <row r="67" spans="1:6" x14ac:dyDescent="0.2">
      <c r="A67" s="5">
        <v>39263</v>
      </c>
      <c r="B67" s="15">
        <v>4.9800000000000004</v>
      </c>
      <c r="C67" s="15">
        <v>4.8099999999999996</v>
      </c>
      <c r="D67" s="15" cm="1">
        <f t="array" ref="D6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_xlpm.monZeileRaw,(YEAR(A67)-YEAR(_xlpm.starts))*12+MONTH(A67)-MONTH(_xlpm.starts),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B67+SUMPRODUCT(_xlpm.deltas*_xlpm.stufen)
)</f>
        <v>4.9800000000000004</v>
      </c>
      <c r="E67" s="48"/>
      <c r="F67" s="47"/>
    </row>
    <row r="68" spans="1:6" x14ac:dyDescent="0.2">
      <c r="A68" s="5">
        <v>39294</v>
      </c>
      <c r="B68" s="15">
        <v>4.99</v>
      </c>
      <c r="C68" s="15">
        <v>4.82</v>
      </c>
      <c r="D68" s="15" cm="1">
        <f t="array" ref="D6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_xlpm.monZeileRaw,(YEAR(A68)-YEAR(_xlpm.starts))*12+MONTH(A68)-MONTH(_xlpm.starts),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B68+SUMPRODUCT(_xlpm.deltas*_xlpm.stufen)
)</f>
        <v>4.99</v>
      </c>
      <c r="E68" s="48"/>
      <c r="F68" s="47"/>
    </row>
    <row r="69" spans="1:6" x14ac:dyDescent="0.2">
      <c r="A69" s="5">
        <v>39325</v>
      </c>
      <c r="B69" s="15">
        <v>4.97</v>
      </c>
      <c r="C69" s="15">
        <v>4.78</v>
      </c>
      <c r="D69" s="15" cm="1">
        <f t="array" ref="D6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_xlpm.monZeileRaw,(YEAR(A69)-YEAR(_xlpm.starts))*12+MONTH(A69)-MONTH(_xlpm.starts),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B69+SUMPRODUCT(_xlpm.deltas*_xlpm.stufen)
)</f>
        <v>4.97</v>
      </c>
      <c r="E69" s="48"/>
      <c r="F69" s="47"/>
    </row>
    <row r="70" spans="1:6" x14ac:dyDescent="0.2">
      <c r="A70" s="5">
        <v>39355</v>
      </c>
      <c r="B70" s="15">
        <v>5.07</v>
      </c>
      <c r="C70" s="15">
        <v>4.74</v>
      </c>
      <c r="D70" s="15" cm="1">
        <f t="array" ref="D7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_xlpm.monZeileRaw,(YEAR(A70)-YEAR(_xlpm.starts))*12+MONTH(A70)-MONTH(_xlpm.starts),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B70+SUMPRODUCT(_xlpm.deltas*_xlpm.stufen)
)</f>
        <v>5.07</v>
      </c>
      <c r="E70" s="48"/>
      <c r="F70" s="47"/>
    </row>
    <row r="71" spans="1:6" x14ac:dyDescent="0.2">
      <c r="A71" s="5">
        <v>39386</v>
      </c>
      <c r="B71" s="15">
        <v>5.0199999999999996</v>
      </c>
      <c r="C71" s="15">
        <v>4.75</v>
      </c>
      <c r="D71" s="15" cm="1">
        <f t="array" ref="D7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_xlpm.monZeileRaw,(YEAR(A71)-YEAR(_xlpm.starts))*12+MONTH(A71)-MONTH(_xlpm.starts),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B71+SUMPRODUCT(_xlpm.deltas*_xlpm.stufen)
)</f>
        <v>5.0199999999999996</v>
      </c>
      <c r="E71" s="48"/>
      <c r="F71" s="47"/>
    </row>
    <row r="72" spans="1:6" x14ac:dyDescent="0.2">
      <c r="A72" s="5">
        <v>39416</v>
      </c>
      <c r="B72" s="15">
        <v>5.13</v>
      </c>
      <c r="C72" s="15">
        <v>4.68</v>
      </c>
      <c r="D72" s="15" cm="1">
        <f t="array" ref="D7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_xlpm.monZeileRaw,(YEAR(A72)-YEAR(_xlpm.starts))*12+MONTH(A72)-MONTH(_xlpm.starts),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B72+SUMPRODUCT(_xlpm.deltas*_xlpm.stufen)
)</f>
        <v>5.13</v>
      </c>
      <c r="E72" s="48"/>
      <c r="F72" s="47"/>
    </row>
    <row r="73" spans="1:6" x14ac:dyDescent="0.2">
      <c r="A73" s="5">
        <v>39447</v>
      </c>
      <c r="B73" s="15">
        <v>5.28</v>
      </c>
      <c r="C73" s="15">
        <v>4.59</v>
      </c>
      <c r="D73" s="15" cm="1">
        <f t="array" ref="D7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_xlpm.monZeileRaw,(YEAR(A73)-YEAR(_xlpm.starts))*12+MONTH(A73)-MONTH(_xlpm.starts),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B73+SUMPRODUCT(_xlpm.deltas*_xlpm.stufen)
)</f>
        <v>5.28</v>
      </c>
      <c r="E73" s="48"/>
      <c r="F73" s="47"/>
    </row>
    <row r="74" spans="1:6" x14ac:dyDescent="0.2">
      <c r="A74" s="5">
        <v>39478</v>
      </c>
      <c r="B74" s="15">
        <v>5.16</v>
      </c>
      <c r="C74" s="15">
        <v>4.55</v>
      </c>
      <c r="D74" s="15" cm="1">
        <f t="array" ref="D7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_xlpm.monZeileRaw,(YEAR(A74)-YEAR(_xlpm.starts))*12+MONTH(A74)-MONTH(_xlpm.starts),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B74+SUMPRODUCT(_xlpm.deltas*_xlpm.stufen)
)</f>
        <v>5.16</v>
      </c>
      <c r="E74" s="48"/>
      <c r="F74" s="47"/>
    </row>
    <row r="75" spans="1:6" x14ac:dyDescent="0.2">
      <c r="A75" s="5">
        <v>39507</v>
      </c>
      <c r="B75" s="15">
        <v>5.17</v>
      </c>
      <c r="C75" s="15">
        <v>4.5599999999999996</v>
      </c>
      <c r="D75" s="15" cm="1">
        <f t="array" ref="D7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_xlpm.monZeileRaw,(YEAR(A75)-YEAR(_xlpm.starts))*12+MONTH(A75)-MONTH(_xlpm.starts),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B75+SUMPRODUCT(_xlpm.deltas*_xlpm.stufen)
)</f>
        <v>5.17</v>
      </c>
      <c r="E75" s="48"/>
      <c r="F75" s="47"/>
    </row>
    <row r="76" spans="1:6" x14ac:dyDescent="0.2">
      <c r="A76" s="5">
        <v>39538</v>
      </c>
      <c r="B76" s="15">
        <v>5.71</v>
      </c>
      <c r="C76" s="15">
        <v>4.47</v>
      </c>
      <c r="D76" s="15" cm="1">
        <f t="array" ref="D7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_xlpm.monZeileRaw,(YEAR(A76)-YEAR(_xlpm.starts))*12+MONTH(A76)-MONTH(_xlpm.starts),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B76+SUMPRODUCT(_xlpm.deltas*_xlpm.stufen)
)</f>
        <v>5.71</v>
      </c>
      <c r="E76" s="48"/>
      <c r="F76" s="47"/>
    </row>
    <row r="77" spans="1:6" x14ac:dyDescent="0.2">
      <c r="A77" s="5">
        <v>39568</v>
      </c>
      <c r="B77" s="15">
        <v>5.64</v>
      </c>
      <c r="C77" s="15">
        <v>4.4400000000000004</v>
      </c>
      <c r="D77" s="15" cm="1">
        <f t="array" ref="D7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_xlpm.monZeileRaw,(YEAR(A77)-YEAR(_xlpm.starts))*12+MONTH(A77)-MONTH(_xlpm.starts),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B77+SUMPRODUCT(_xlpm.deltas*_xlpm.stufen)
)</f>
        <v>5.64</v>
      </c>
      <c r="E77" s="48"/>
      <c r="F77" s="47"/>
    </row>
    <row r="78" spans="1:6" x14ac:dyDescent="0.2">
      <c r="A78" s="5">
        <v>39599</v>
      </c>
      <c r="B78" s="15">
        <v>5.85</v>
      </c>
      <c r="C78" s="15">
        <v>4.33</v>
      </c>
      <c r="D78" s="15" cm="1">
        <f t="array" ref="D7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_xlpm.monZeileRaw,(YEAR(A78)-YEAR(_xlpm.starts))*12+MONTH(A78)-MONTH(_xlpm.starts),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B78+SUMPRODUCT(_xlpm.deltas*_xlpm.stufen)
)</f>
        <v>5.85</v>
      </c>
      <c r="E78" s="48"/>
      <c r="F78" s="47"/>
    </row>
    <row r="79" spans="1:6" x14ac:dyDescent="0.2">
      <c r="A79" s="5">
        <v>39629</v>
      </c>
      <c r="B79" s="15">
        <v>6.23</v>
      </c>
      <c r="C79" s="15">
        <v>4.28</v>
      </c>
      <c r="D79" s="15" cm="1">
        <f t="array" ref="D7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_xlpm.monZeileRaw,(YEAR(A79)-YEAR(_xlpm.starts))*12+MONTH(A79)-MONTH(_xlpm.starts),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B79+SUMPRODUCT(_xlpm.deltas*_xlpm.stufen)
)</f>
        <v>6.23</v>
      </c>
      <c r="E79" s="48"/>
      <c r="F79" s="47"/>
    </row>
    <row r="80" spans="1:6" x14ac:dyDescent="0.2">
      <c r="A80" s="5">
        <v>39660</v>
      </c>
      <c r="B80" s="15">
        <v>6.01</v>
      </c>
      <c r="C80" s="15">
        <v>4.2300000000000004</v>
      </c>
      <c r="D80" s="15" cm="1">
        <f t="array" ref="D8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_xlpm.monZeileRaw,(YEAR(A80)-YEAR(_xlpm.starts))*12+MONTH(A80)-MONTH(_xlpm.starts),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B80+SUMPRODUCT(_xlpm.deltas*_xlpm.stufen)
)</f>
        <v>6.01</v>
      </c>
      <c r="E80" s="48"/>
      <c r="F80" s="47"/>
    </row>
    <row r="81" spans="1:9" x14ac:dyDescent="0.2">
      <c r="A81" s="5">
        <v>39691</v>
      </c>
      <c r="B81" s="15">
        <v>5.95</v>
      </c>
      <c r="C81" s="15">
        <v>4.2300000000000004</v>
      </c>
      <c r="D81" s="15" cm="1">
        <f t="array" ref="D8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_xlpm.monZeileRaw,(YEAR(A81)-YEAR(_xlpm.starts))*12+MONTH(A81)-MONTH(_xlpm.starts),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B81+SUMPRODUCT(_xlpm.deltas*_xlpm.stufen)
)</f>
        <v>5.95</v>
      </c>
      <c r="E81" s="48"/>
      <c r="F81" s="47"/>
    </row>
    <row r="82" spans="1:9" x14ac:dyDescent="0.2">
      <c r="A82" s="5">
        <v>39721</v>
      </c>
      <c r="B82" s="15">
        <v>6.9</v>
      </c>
      <c r="C82" s="15">
        <v>4.0199999999999996</v>
      </c>
      <c r="D82" s="15" cm="1">
        <f t="array" ref="D8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_xlpm.monZeileRaw,(YEAR(A82)-YEAR(_xlpm.starts))*12+MONTH(A82)-MONTH(_xlpm.starts),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B82+SUMPRODUCT(_xlpm.deltas*_xlpm.stufen)
)</f>
        <v>6.9</v>
      </c>
      <c r="E82" s="48"/>
      <c r="F82" s="47"/>
    </row>
    <row r="83" spans="1:9" x14ac:dyDescent="0.2">
      <c r="A83" s="5">
        <v>39752</v>
      </c>
      <c r="B83" s="15">
        <v>6.74</v>
      </c>
      <c r="C83" s="15">
        <v>3.96</v>
      </c>
      <c r="D83" s="15" cm="1">
        <f t="array" ref="D8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_xlpm.monZeileRaw,(YEAR(A83)-YEAR(_xlpm.starts))*12+MONTH(A83)-MONTH(_xlpm.starts),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B83+SUMPRODUCT(_xlpm.deltas*_xlpm.stufen)
)</f>
        <v>6.74</v>
      </c>
      <c r="E83" s="48"/>
      <c r="F83" s="47"/>
    </row>
    <row r="84" spans="1:9" x14ac:dyDescent="0.2">
      <c r="A84" s="5">
        <v>39782</v>
      </c>
      <c r="B84" s="15">
        <v>6.33</v>
      </c>
      <c r="C84" s="15">
        <v>3.93</v>
      </c>
      <c r="D84" s="15" cm="1">
        <f t="array" ref="D8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_xlpm.monZeileRaw,(YEAR(A84)-YEAR(_xlpm.starts))*12+MONTH(A84)-MONTH(_xlpm.starts),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B84+SUMPRODUCT(_xlpm.deltas*_xlpm.stufen)
)</f>
        <v>6.33</v>
      </c>
      <c r="E84" s="48"/>
      <c r="F84" s="47"/>
    </row>
    <row r="85" spans="1:9" x14ac:dyDescent="0.2">
      <c r="A85" s="5">
        <v>39813</v>
      </c>
      <c r="B85" s="15">
        <v>6.06</v>
      </c>
      <c r="C85" s="15">
        <v>3.87</v>
      </c>
      <c r="D85" s="15" cm="1">
        <f t="array" ref="D8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_xlpm.monZeileRaw,(YEAR(A85)-YEAR(_xlpm.starts))*12+MONTH(A85)-MONTH(_xlpm.starts),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B85+SUMPRODUCT(_xlpm.deltas*_xlpm.stufen)
)</f>
        <v>6.06</v>
      </c>
      <c r="E85" s="48"/>
      <c r="F85" s="47" cm="1">
        <f t="array" ref="F85">_xlfn.LET(
_xlpm.rw,ROW(),
_xlpm.dur,C85,
_xlpm.n,INT(_xlpm.dur),
_xlpm.x,_xlpm.dur-_xlpm.n,
_xlpm.a,INDEX(Zinsswaps!$B:$AY,_xlpm.rw,_xlpm.n),
_xlpm.b,INDEX(Zinsswaps!$B:$AY,_xlpm.rw,_xlpm.n+1),
_xlpm.swap,_xlpm.a+_xlpm.x*(_xlpm.b-_xlpm.a),
D85-_xlpm.swap
)</f>
        <v>2.9714499999999999</v>
      </c>
      <c r="G85" s="47">
        <f>_xlfn.LET(
_xlpm.rw,ROW(),
_xlpm.dur,AVERAGE($C26:$C85),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_xlpm.yield,AVERAGE($D26:$D85),
_xlpm.yield-_xlpm.swap
)</f>
        <v>0.68554545555555402</v>
      </c>
      <c r="H85" s="47">
        <f>_xlfn.LET(
_xlpm.rw,ROW(),
_xlpm.dur,AVERAGE($C14:$C85),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_xlpm.yield,AVERAGE($D14:$D85),
_xlpm.yield-_xlpm.swap
)</f>
        <v>0.68383579861110944</v>
      </c>
      <c r="I85" s="47">
        <f>_xlfn.LET(
_xlpm.rw,ROW(),
_xlpm.dur,AVERAGE($C2:$C85),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_xlpm.yield,AVERAGE($D2:$D85),
_xlpm.yield-_xlpm.swap
)</f>
        <v>0.67523828231292349</v>
      </c>
    </row>
    <row r="86" spans="1:9" x14ac:dyDescent="0.2">
      <c r="A86" s="5">
        <v>39844</v>
      </c>
      <c r="B86" s="15">
        <v>5.69</v>
      </c>
      <c r="C86" s="15">
        <v>3.75</v>
      </c>
      <c r="D86" s="15" cm="1">
        <f t="array" ref="D8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_xlpm.monZeileRaw,(YEAR(A86)-YEAR(_xlpm.starts))*12+MONTH(A86)-MONTH(_xlpm.starts),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B86+SUMPRODUCT(_xlpm.deltas*_xlpm.stufen)
)</f>
        <v>5.69</v>
      </c>
      <c r="E86" s="48"/>
      <c r="F86" s="47" cm="1">
        <f t="array" ref="F86">_xlfn.LET(
_xlpm.rw,ROW(),
_xlpm.dur,C86,
_xlpm.n,INT(_xlpm.dur),
_xlpm.x,_xlpm.dur-_xlpm.n,
_xlpm.a,INDEX(Zinsswaps!$B:$AY,_xlpm.rw,_xlpm.n),
_xlpm.b,INDEX(Zinsswaps!$B:$AY,_xlpm.rw,_xlpm.n+1),
_xlpm.swap,_xlpm.a+_xlpm.x*(_xlpm.b-_xlpm.a),
D86-_xlpm.swap
)</f>
        <v>2.9490000000000003</v>
      </c>
      <c r="G86" s="47">
        <f>_xlfn.LET(
_xlpm.rw,ROW(),
_xlpm.dur,AVERAGE($C27:$C86),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_xlpm.yield,AVERAGE($D27:$D86),
_xlpm.yield-_xlpm.swap
)</f>
        <v>0.72261932500000015</v>
      </c>
      <c r="H86" s="47">
        <f>_xlfn.LET(
_xlpm.rw,ROW(),
_xlpm.dur,AVERAGE($C15:$C86),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_xlpm.yield,AVERAGE($D15:$D86),
_xlpm.yield-_xlpm.swap
)</f>
        <v>0.71243491898147981</v>
      </c>
      <c r="I86" s="47">
        <f>_xlfn.LET(
_xlpm.rw,ROW(),
_xlpm.dur,AVERAGE($C3:$C86),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_xlpm.yield,AVERAGE($D3:$D86),
_xlpm.yield-_xlpm.swap
)</f>
        <v>0.70295591836734506</v>
      </c>
    </row>
    <row r="87" spans="1:9" x14ac:dyDescent="0.2">
      <c r="A87" s="5">
        <v>39872</v>
      </c>
      <c r="B87" s="15">
        <v>5.6</v>
      </c>
      <c r="C87" s="15">
        <v>3.79</v>
      </c>
      <c r="D87" s="15" cm="1">
        <f t="array" ref="D8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_xlpm.monZeileRaw,(YEAR(A87)-YEAR(_xlpm.starts))*12+MONTH(A87)-MONTH(_xlpm.starts),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B87+SUMPRODUCT(_xlpm.deltas*_xlpm.stufen)
)</f>
        <v>5.6</v>
      </c>
      <c r="E87" s="48"/>
      <c r="F87" s="47" cm="1">
        <f t="array" ref="F87">_xlfn.LET(
_xlpm.rw,ROW(),
_xlpm.dur,C87,
_xlpm.n,INT(_xlpm.dur),
_xlpm.x,_xlpm.dur-_xlpm.n,
_xlpm.a,INDEX(Zinsswaps!$B:$AY,_xlpm.rw,_xlpm.n),
_xlpm.b,INDEX(Zinsswaps!$B:$AY,_xlpm.rw,_xlpm.n+1),
_xlpm.swap,_xlpm.a+_xlpm.x*(_xlpm.b-_xlpm.a),
D87-_xlpm.swap
)</f>
        <v>3.0440299999999993</v>
      </c>
      <c r="G87" s="47">
        <f>_xlfn.LET(
_xlpm.rw,ROW(),
_xlpm.dur,AVERAGE($C28:$C87),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_xlpm.yield,AVERAGE($D28:$D87),
_xlpm.yield-_xlpm.swap
)</f>
        <v>0.76041973888888936</v>
      </c>
      <c r="H87" s="47">
        <f>_xlfn.LET(
_xlpm.rw,ROW(),
_xlpm.dur,AVERAGE($C16:$C87),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_xlpm.yield,AVERAGE($D16:$D87),
_xlpm.yield-_xlpm.swap
)</f>
        <v>0.74157060185185042</v>
      </c>
      <c r="I87" s="47">
        <f>_xlfn.LET(
_xlpm.rw,ROW(),
_xlpm.dur,AVERAGE($C4:$C87),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_xlpm.yield,AVERAGE($D4:$D87),
_xlpm.yield-_xlpm.swap
)</f>
        <v>0.73177548611110943</v>
      </c>
    </row>
    <row r="88" spans="1:9" x14ac:dyDescent="0.2">
      <c r="A88" s="5">
        <v>39903</v>
      </c>
      <c r="B88" s="15">
        <v>5.69</v>
      </c>
      <c r="C88" s="15">
        <v>3.81</v>
      </c>
      <c r="D88" s="15" cm="1">
        <f t="array" ref="D8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_xlpm.monZeileRaw,(YEAR(A88)-YEAR(_xlpm.starts))*12+MONTH(A88)-MONTH(_xlpm.starts),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B88+SUMPRODUCT(_xlpm.deltas*_xlpm.stufen)
)</f>
        <v>5.69</v>
      </c>
      <c r="E88" s="48"/>
      <c r="F88" s="47" cm="1">
        <f t="array" ref="F88">_xlfn.LET(
_xlpm.rw,ROW(),
_xlpm.dur,C88,
_xlpm.n,INT(_xlpm.dur),
_xlpm.x,_xlpm.dur-_xlpm.n,
_xlpm.a,INDEX(Zinsswaps!$B:$AY,_xlpm.rw,_xlpm.n),
_xlpm.b,INDEX(Zinsswaps!$B:$AY,_xlpm.rw,_xlpm.n+1),
_xlpm.swap,_xlpm.a+_xlpm.x*(_xlpm.b-_xlpm.a),
D88-_xlpm.swap
)</f>
        <v>3.3140900000000002</v>
      </c>
      <c r="G88" s="47">
        <f>_xlfn.LET(
_xlpm.rw,ROW(),
_xlpm.dur,AVERAGE($C29:$C88),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_xlpm.yield,AVERAGE($D29:$D88),
_xlpm.yield-_xlpm.swap
)</f>
        <v>0.80174615833333363</v>
      </c>
      <c r="H88" s="47">
        <f>_xlfn.LET(
_xlpm.rw,ROW(),
_xlpm.dur,AVERAGE($C17:$C88),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_xlpm.yield,AVERAGE($D17:$D88),
_xlpm.yield-_xlpm.swap
)</f>
        <v>0.77502129629629568</v>
      </c>
      <c r="I88" s="47">
        <f>_xlfn.LET(
_xlpm.rw,ROW(),
_xlpm.dur,AVERAGE($C5:$C88),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_xlpm.yield,AVERAGE($D5:$D88),
_xlpm.yield-_xlpm.swap
)</f>
        <v>0.76443095238095049</v>
      </c>
    </row>
    <row r="89" spans="1:9" x14ac:dyDescent="0.2">
      <c r="A89" s="5">
        <v>39933</v>
      </c>
      <c r="B89" s="15">
        <v>5.27</v>
      </c>
      <c r="C89" s="15">
        <v>3.83</v>
      </c>
      <c r="D89" s="15" cm="1">
        <f t="array" ref="D8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_xlpm.monZeileRaw,(YEAR(A89)-YEAR(_xlpm.starts))*12+MONTH(A89)-MONTH(_xlpm.starts),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B89+SUMPRODUCT(_xlpm.deltas*_xlpm.stufen)
)</f>
        <v>5.27</v>
      </c>
      <c r="E89" s="48"/>
      <c r="F89" s="47" cm="1">
        <f t="array" ref="F89">_xlfn.LET(
_xlpm.rw,ROW(),
_xlpm.dur,C89,
_xlpm.n,INT(_xlpm.dur),
_xlpm.x,_xlpm.dur-_xlpm.n,
_xlpm.a,INDEX(Zinsswaps!$B:$AY,_xlpm.rw,_xlpm.n),
_xlpm.b,INDEX(Zinsswaps!$B:$AY,_xlpm.rw,_xlpm.n+1),
_xlpm.swap,_xlpm.a+_xlpm.x*(_xlpm.b-_xlpm.a),
D89-_xlpm.swap
)</f>
        <v>2.8728699999999994</v>
      </c>
      <c r="G89" s="47">
        <f>_xlfn.LET(
_xlpm.rw,ROW(),
_xlpm.dur,AVERAGE($C30:$C89),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_xlpm.yield,AVERAGE($D30:$D89),
_xlpm.yield-_xlpm.swap
)</f>
        <v>0.83702969722222198</v>
      </c>
      <c r="H89" s="47">
        <f>_xlfn.LET(
_xlpm.rw,ROW(),
_xlpm.dur,AVERAGE($C18:$C89),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_xlpm.yield,AVERAGE($D18:$D89),
_xlpm.yield-_xlpm.swap
)</f>
        <v>0.80261328703703549</v>
      </c>
      <c r="I89" s="47">
        <f>_xlfn.LET(
_xlpm.rw,ROW(),
_xlpm.dur,AVERAGE($C6:$C89),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_xlpm.yield,AVERAGE($D6:$D89),
_xlpm.yield-_xlpm.swap
)</f>
        <v>0.79126643707482769</v>
      </c>
    </row>
    <row r="90" spans="1:9" x14ac:dyDescent="0.2">
      <c r="A90" s="5">
        <v>39964</v>
      </c>
      <c r="B90" s="15">
        <v>4.83</v>
      </c>
      <c r="C90" s="15">
        <v>3.8</v>
      </c>
      <c r="D90" s="15" cm="1">
        <f t="array" ref="D9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_xlpm.monZeileRaw,(YEAR(A90)-YEAR(_xlpm.starts))*12+MONTH(A90)-MONTH(_xlpm.starts),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B90+SUMPRODUCT(_xlpm.deltas*_xlpm.stufen)
)</f>
        <v>4.83</v>
      </c>
      <c r="E90" s="48"/>
      <c r="F90" s="47" cm="1">
        <f t="array" ref="F90">_xlfn.LET(
_xlpm.rw,ROW(),
_xlpm.dur,C90,
_xlpm.n,INT(_xlpm.dur),
_xlpm.x,_xlpm.dur-_xlpm.n,
_xlpm.a,INDEX(Zinsswaps!$B:$AY,_xlpm.rw,_xlpm.n),
_xlpm.b,INDEX(Zinsswaps!$B:$AY,_xlpm.rw,_xlpm.n+1),
_xlpm.swap,_xlpm.a+_xlpm.x*(_xlpm.b-_xlpm.a),
D90-_xlpm.swap
)</f>
        <v>2.3638000000000003</v>
      </c>
      <c r="G90" s="47">
        <f>_xlfn.LET(
_xlpm.rw,ROW(),
_xlpm.dur,AVERAGE($C31:$C90),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_xlpm.yield,AVERAGE($D31:$D90),
_xlpm.yield-_xlpm.swap
)</f>
        <v>0.8650809749999997</v>
      </c>
      <c r="H90" s="47">
        <f>_xlfn.LET(
_xlpm.rw,ROW(),
_xlpm.dur,AVERAGE($C19:$C90),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_xlpm.yield,AVERAGE($D19:$D90),
_xlpm.yield-_xlpm.swap
)</f>
        <v>0.82205784722222175</v>
      </c>
      <c r="I90" s="47">
        <f>_xlfn.LET(
_xlpm.rw,ROW(),
_xlpm.dur,AVERAGE($C7:$C90),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_xlpm.yield,AVERAGE($D7:$D90),
_xlpm.yield-_xlpm.swap
)</f>
        <v>0.81161528486394374</v>
      </c>
    </row>
    <row r="91" spans="1:9" x14ac:dyDescent="0.2">
      <c r="A91" s="5">
        <v>39994</v>
      </c>
      <c r="B91" s="15">
        <v>4.49</v>
      </c>
      <c r="C91" s="15">
        <v>3.85</v>
      </c>
      <c r="D91" s="15" cm="1">
        <f t="array" ref="D9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_xlpm.monZeileRaw,(YEAR(A91)-YEAR(_xlpm.starts))*12+MONTH(A91)-MONTH(_xlpm.starts),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B91+SUMPRODUCT(_xlpm.deltas*_xlpm.stufen)
)</f>
        <v>4.49</v>
      </c>
      <c r="E91" s="48"/>
      <c r="F91" s="47" cm="1">
        <f t="array" ref="F91">_xlfn.LET(
_xlpm.rw,ROW(),
_xlpm.dur,C91,
_xlpm.n,INT(_xlpm.dur),
_xlpm.x,_xlpm.dur-_xlpm.n,
_xlpm.a,INDEX(Zinsswaps!$B:$AY,_xlpm.rw,_xlpm.n),
_xlpm.b,INDEX(Zinsswaps!$B:$AY,_xlpm.rw,_xlpm.n+1),
_xlpm.swap,_xlpm.a+_xlpm.x*(_xlpm.b-_xlpm.a),
D91-_xlpm.swap
)</f>
        <v>1.9403999999999999</v>
      </c>
      <c r="G91" s="47">
        <f>_xlfn.LET(
_xlpm.rw,ROW(),
_xlpm.dur,AVERAGE($C32:$C91),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_xlpm.yield,AVERAGE($D32:$D91),
_xlpm.yield-_xlpm.swap
)</f>
        <v>0.8861529999999993</v>
      </c>
      <c r="H91" s="47">
        <f>_xlfn.LET(
_xlpm.rw,ROW(),
_xlpm.dur,AVERAGE($C20:$C91),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_xlpm.yield,AVERAGE($D20:$D91),
_xlpm.yield-_xlpm.swap
)</f>
        <v>0.83687508487654227</v>
      </c>
      <c r="I91" s="47">
        <f>_xlfn.LET(
_xlpm.rw,ROW(),
_xlpm.dur,AVERAGE($C8:$C91),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_xlpm.yield,AVERAGE($D8:$D91),
_xlpm.yield-_xlpm.swap
)</f>
        <v>0.82664161848072393</v>
      </c>
    </row>
    <row r="92" spans="1:9" x14ac:dyDescent="0.2">
      <c r="A92" s="5">
        <v>40025</v>
      </c>
      <c r="B92" s="15">
        <v>4.01</v>
      </c>
      <c r="C92" s="15">
        <v>3.94</v>
      </c>
      <c r="D92" s="15" cm="1">
        <f t="array" ref="D9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_xlpm.monZeileRaw,(YEAR(A92)-YEAR(_xlpm.starts))*12+MONTH(A92)-MONTH(_xlpm.starts),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B92+SUMPRODUCT(_xlpm.deltas*_xlpm.stufen)
)</f>
        <v>4.01</v>
      </c>
      <c r="E92" s="48"/>
      <c r="F92" s="47" cm="1">
        <f t="array" ref="F92">_xlfn.LET(
_xlpm.rw,ROW(),
_xlpm.dur,C92,
_xlpm.n,INT(_xlpm.dur),
_xlpm.x,_xlpm.dur-_xlpm.n,
_xlpm.a,INDEX(Zinsswaps!$B:$AY,_xlpm.rw,_xlpm.n),
_xlpm.b,INDEX(Zinsswaps!$B:$AY,_xlpm.rw,_xlpm.n+1),
_xlpm.swap,_xlpm.a+_xlpm.x*(_xlpm.b-_xlpm.a),
D92-_xlpm.swap
)</f>
        <v>1.5097</v>
      </c>
      <c r="G92" s="47">
        <f>_xlfn.LET(
_xlpm.rw,ROW(),
_xlpm.dur,AVERAGE($C33:$C92),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_xlpm.yield,AVERAGE($D33:$D92),
_xlpm.yield-_xlpm.swap
)</f>
        <v>0.90059733333333236</v>
      </c>
      <c r="H92" s="47">
        <f>_xlfn.LET(
_xlpm.rw,ROW(),
_xlpm.dur,AVERAGE($C21:$C92),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_xlpm.yield,AVERAGE($D21:$D92),
_xlpm.yield-_xlpm.swap
)</f>
        <v>0.8480992476851843</v>
      </c>
      <c r="I92" s="47">
        <f>_xlfn.LET(
_xlpm.rw,ROW(),
_xlpm.dur,AVERAGE($C9:$C92),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_xlpm.yield,AVERAGE($D9:$D92),
_xlpm.yield-_xlpm.swap
)</f>
        <v>0.83559102607709601</v>
      </c>
    </row>
    <row r="93" spans="1:9" x14ac:dyDescent="0.2">
      <c r="A93" s="5">
        <v>40056</v>
      </c>
      <c r="B93" s="15">
        <v>3.93</v>
      </c>
      <c r="C93" s="15">
        <v>3.89</v>
      </c>
      <c r="D93" s="15" cm="1">
        <f t="array" ref="D9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_xlpm.monZeileRaw,(YEAR(A93)-YEAR(_xlpm.starts))*12+MONTH(A93)-MONTH(_xlpm.starts),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B93+SUMPRODUCT(_xlpm.deltas*_xlpm.stufen)
)</f>
        <v>3.93</v>
      </c>
      <c r="E93" s="48"/>
      <c r="F93" s="47" cm="1">
        <f t="array" ref="F93">_xlfn.LET(
_xlpm.rw,ROW(),
_xlpm.dur,C93,
_xlpm.n,INT(_xlpm.dur),
_xlpm.x,_xlpm.dur-_xlpm.n,
_xlpm.a,INDEX(Zinsswaps!$B:$AY,_xlpm.rw,_xlpm.n),
_xlpm.b,INDEX(Zinsswaps!$B:$AY,_xlpm.rw,_xlpm.n+1),
_xlpm.swap,_xlpm.a+_xlpm.x*(_xlpm.b-_xlpm.a),
D93-_xlpm.swap
)</f>
        <v>1.4570800000000004</v>
      </c>
      <c r="G93" s="47">
        <f>_xlfn.LET(
_xlpm.rw,ROW(),
_xlpm.dur,AVERAGE($C34:$C93),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_xlpm.yield,AVERAGE($D34:$D93),
_xlpm.yield-_xlpm.swap
)</f>
        <v>0.91374757222222147</v>
      </c>
      <c r="H93" s="47">
        <f>_xlfn.LET(
_xlpm.rw,ROW(),
_xlpm.dur,AVERAGE($C22:$C93),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_xlpm.yield,AVERAGE($D22:$D93),
_xlpm.yield-_xlpm.swap
)</f>
        <v>0.85834293402777595</v>
      </c>
      <c r="I93" s="47">
        <f>_xlfn.LET(
_xlpm.rw,ROW(),
_xlpm.dur,AVERAGE($C10:$C93),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_xlpm.yield,AVERAGE($D10:$D93),
_xlpm.yield-_xlpm.swap
)</f>
        <v>0.84365120323129039</v>
      </c>
    </row>
    <row r="94" spans="1:9" x14ac:dyDescent="0.2">
      <c r="A94" s="5">
        <v>40086</v>
      </c>
      <c r="B94" s="15">
        <v>3.79</v>
      </c>
      <c r="C94" s="15">
        <v>3.9</v>
      </c>
      <c r="D94" s="15" cm="1">
        <f t="array" ref="D9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_xlpm.monZeileRaw,(YEAR(A94)-YEAR(_xlpm.starts))*12+MONTH(A94)-MONTH(_xlpm.starts),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B94+SUMPRODUCT(_xlpm.deltas*_xlpm.stufen)
)</f>
        <v>3.79</v>
      </c>
      <c r="E94" s="48"/>
      <c r="F94" s="47" cm="1">
        <f t="array" ref="F94">_xlfn.LET(
_xlpm.rw,ROW(),
_xlpm.dur,C94,
_xlpm.n,INT(_xlpm.dur),
_xlpm.x,_xlpm.dur-_xlpm.n,
_xlpm.a,INDEX(Zinsswaps!$B:$AY,_xlpm.rw,_xlpm.n),
_xlpm.b,INDEX(Zinsswaps!$B:$AY,_xlpm.rw,_xlpm.n+1),
_xlpm.swap,_xlpm.a+_xlpm.x*(_xlpm.b-_xlpm.a),
D94-_xlpm.swap
)</f>
        <v>1.3752</v>
      </c>
      <c r="G94" s="47">
        <f>_xlfn.LET(
_xlpm.rw,ROW(),
_xlpm.dur,AVERAGE($C35:$C94),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_xlpm.yield,AVERAGE($D35:$D94),
_xlpm.yield-_xlpm.swap
)</f>
        <v>0.92515842222222311</v>
      </c>
      <c r="H94" s="47">
        <f>_xlfn.LET(
_xlpm.rw,ROW(),
_xlpm.dur,AVERAGE($C23:$C94),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_xlpm.yield,AVERAGE($D23:$D94),
_xlpm.yield-_xlpm.swap
)</f>
        <v>0.86694521604938135</v>
      </c>
      <c r="I94" s="47">
        <f>_xlfn.LET(
_xlpm.rw,ROW(),
_xlpm.dur,AVERAGE($C11:$C94),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_xlpm.yield,AVERAGE($D11:$D94),
_xlpm.yield-_xlpm.swap
)</f>
        <v>0.8494796981292505</v>
      </c>
    </row>
    <row r="95" spans="1:9" x14ac:dyDescent="0.2">
      <c r="A95" s="5">
        <v>40117</v>
      </c>
      <c r="B95" s="15">
        <v>3.73</v>
      </c>
      <c r="C95" s="15">
        <v>3.96</v>
      </c>
      <c r="D95" s="15" cm="1">
        <f t="array" ref="D9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_xlpm.monZeileRaw,(YEAR(A95)-YEAR(_xlpm.starts))*12+MONTH(A95)-MONTH(_xlpm.starts),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B95+SUMPRODUCT(_xlpm.deltas*_xlpm.stufen)
)</f>
        <v>3.73</v>
      </c>
      <c r="E95" s="48"/>
      <c r="F95" s="47" cm="1">
        <f t="array" ref="F95">_xlfn.LET(
_xlpm.rw,ROW(),
_xlpm.dur,C95,
_xlpm.n,INT(_xlpm.dur),
_xlpm.x,_xlpm.dur-_xlpm.n,
_xlpm.a,INDEX(Zinsswaps!$B:$AY,_xlpm.rw,_xlpm.n),
_xlpm.b,INDEX(Zinsswaps!$B:$AY,_xlpm.rw,_xlpm.n+1),
_xlpm.swap,_xlpm.a+_xlpm.x*(_xlpm.b-_xlpm.a),
D95-_xlpm.swap
)</f>
        <v>1.2074400000000001</v>
      </c>
      <c r="G95" s="47">
        <f>_xlfn.LET(
_xlpm.rw,ROW(),
_xlpm.dur,AVERAGE($C36:$C95),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_xlpm.yield,AVERAGE($D36:$D95),
_xlpm.yield-_xlpm.swap
)</f>
        <v>0.93340790000000018</v>
      </c>
      <c r="H95" s="47">
        <f>_xlfn.LET(
_xlpm.rw,ROW(),
_xlpm.dur,AVERAGE($C24:$C95),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_xlpm.yield,AVERAGE($D24:$D95),
_xlpm.yield-_xlpm.swap
)</f>
        <v>0.87463023919753047</v>
      </c>
      <c r="I95" s="47">
        <f>_xlfn.LET(
_xlpm.rw,ROW(),
_xlpm.dur,AVERAGE($C12:$C95),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_xlpm.yield,AVERAGE($D12:$D95),
_xlpm.yield-_xlpm.swap
)</f>
        <v>0.85272871598639322</v>
      </c>
    </row>
    <row r="96" spans="1:9" x14ac:dyDescent="0.2">
      <c r="A96" s="5">
        <v>40147</v>
      </c>
      <c r="B96" s="15">
        <v>3.65</v>
      </c>
      <c r="C96" s="15">
        <v>3.96</v>
      </c>
      <c r="D96" s="15" cm="1">
        <f t="array" ref="D9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_xlpm.monZeileRaw,(YEAR(A96)-YEAR(_xlpm.starts))*12+MONTH(A96)-MONTH(_xlpm.starts),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B96+SUMPRODUCT(_xlpm.deltas*_xlpm.stufen)
)</f>
        <v>3.65</v>
      </c>
      <c r="E96" s="48"/>
      <c r="F96" s="47" cm="1">
        <f t="array" ref="F96">_xlfn.LET(
_xlpm.rw,ROW(),
_xlpm.dur,C96,
_xlpm.n,INT(_xlpm.dur),
_xlpm.x,_xlpm.dur-_xlpm.n,
_xlpm.a,INDEX(Zinsswaps!$B:$AY,_xlpm.rw,_xlpm.n),
_xlpm.b,INDEX(Zinsswaps!$B:$AY,_xlpm.rw,_xlpm.n+1),
_xlpm.swap,_xlpm.a+_xlpm.x*(_xlpm.b-_xlpm.a),
D96-_xlpm.swap
)</f>
        <v>1.2280799999999998</v>
      </c>
      <c r="G96" s="47">
        <f>_xlfn.LET(
_xlpm.rw,ROW(),
_xlpm.dur,AVERAGE($C37:$C96),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_xlpm.yield,AVERAGE($D37:$D96),
_xlpm.yield-_xlpm.swap
)</f>
        <v>0.9421716666666673</v>
      </c>
      <c r="H96" s="47">
        <f>_xlfn.LET(
_xlpm.rw,ROW(),
_xlpm.dur,AVERAGE($C25:$C96),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_xlpm.yield,AVERAGE($D25:$D96),
_xlpm.yield-_xlpm.swap
)</f>
        <v>0.8828508777006161</v>
      </c>
      <c r="I96" s="47">
        <f>_xlfn.LET(
_xlpm.rw,ROW(),
_xlpm.dur,AVERAGE($C13:$C96),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_xlpm.yield,AVERAGE($D13:$D96),
_xlpm.yield-_xlpm.swap
)</f>
        <v>0.85759345379818352</v>
      </c>
    </row>
    <row r="97" spans="1:11" x14ac:dyDescent="0.2">
      <c r="A97" s="5">
        <v>40178</v>
      </c>
      <c r="B97" s="15">
        <v>3.78</v>
      </c>
      <c r="C97" s="15">
        <v>3.89</v>
      </c>
      <c r="D97" s="15" cm="1">
        <f t="array" ref="D9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_xlpm.monZeileRaw,(YEAR(A97)-YEAR(_xlpm.starts))*12+MONTH(A97)-MONTH(_xlpm.starts),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B97+SUMPRODUCT(_xlpm.deltas*_xlpm.stufen)
)</f>
        <v>3.78</v>
      </c>
      <c r="E97" s="48"/>
      <c r="F97" s="47" cm="1">
        <f t="array" ref="F97">_xlfn.LET(
_xlpm.rw,ROW(),
_xlpm.dur,C97,
_xlpm.n,INT(_xlpm.dur),
_xlpm.x,_xlpm.dur-_xlpm.n,
_xlpm.a,INDEX(Zinsswaps!$B:$AY,_xlpm.rw,_xlpm.n),
_xlpm.b,INDEX(Zinsswaps!$B:$AY,_xlpm.rw,_xlpm.n+1),
_xlpm.swap,_xlpm.a+_xlpm.x*(_xlpm.b-_xlpm.a),
D97-_xlpm.swap
)</f>
        <v>1.25698</v>
      </c>
      <c r="G97" s="47">
        <f>_xlfn.LET(
_xlpm.rw,ROW(),
_xlpm.dur,AVERAGE($C38:$C97),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_xlpm.yield,AVERAGE($D38:$D97),
_xlpm.yield-_xlpm.swap
)</f>
        <v>0.95190035833333253</v>
      </c>
      <c r="H97" s="47">
        <f>_xlfn.LET(
_xlpm.rw,ROW(),
_xlpm.dur,AVERAGE($C26:$C97),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_xlpm.yield,AVERAGE($D26:$D97),
_xlpm.yield-_xlpm.swap
)</f>
        <v>0.89080921103394894</v>
      </c>
      <c r="I97" s="47">
        <f>_xlfn.LET(
_xlpm.rw,ROW(),
_xlpm.dur,AVERAGE($C14:$C97),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_xlpm.yield,AVERAGE($D14:$D97),
_xlpm.yield-_xlpm.swap
)</f>
        <v>0.86177930839002004</v>
      </c>
      <c r="J97" s="47">
        <f>_xlfn.LET(
_xlpm.rw,ROW(),
_xlpm.dur,AVERAGE($C2:$C97),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_xlpm.yield,AVERAGE($D2:$D97),
_xlpm.yield-_xlpm.swap
)</f>
        <v>0.8321267230902758</v>
      </c>
    </row>
    <row r="98" spans="1:11" x14ac:dyDescent="0.2">
      <c r="A98" s="5">
        <v>40209</v>
      </c>
      <c r="B98" s="15">
        <v>3.55</v>
      </c>
      <c r="C98" s="15">
        <v>3.97</v>
      </c>
      <c r="D98" s="15" cm="1">
        <f t="array" ref="D9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_xlpm.monZeileRaw,(YEAR(A98)-YEAR(_xlpm.starts))*12+MONTH(A98)-MONTH(_xlpm.starts),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B98+SUMPRODUCT(_xlpm.deltas*_xlpm.stufen)
)</f>
        <v>3.55</v>
      </c>
      <c r="E98" s="48"/>
      <c r="F98" s="47" cm="1">
        <f t="array" ref="F98">_xlfn.LET(
_xlpm.rw,ROW(),
_xlpm.dur,C98,
_xlpm.n,INT(_xlpm.dur),
_xlpm.x,_xlpm.dur-_xlpm.n,
_xlpm.a,INDEX(Zinsswaps!$B:$AY,_xlpm.rw,_xlpm.n),
_xlpm.b,INDEX(Zinsswaps!$B:$AY,_xlpm.rw,_xlpm.n+1),
_xlpm.swap,_xlpm.a+_xlpm.x*(_xlpm.b-_xlpm.a),
D98-_xlpm.swap
)</f>
        <v>1.2203899999999996</v>
      </c>
      <c r="G98" s="47">
        <f>_xlfn.LET(
_xlpm.rw,ROW(),
_xlpm.dur,AVERAGE($C39:$C98),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_xlpm.yield,AVERAGE($D39:$D98),
_xlpm.yield-_xlpm.swap
)</f>
        <v>0.96230833333333266</v>
      </c>
      <c r="H98" s="47">
        <f>_xlfn.LET(
_xlpm.rw,ROW(),
_xlpm.dur,AVERAGE($C27:$C98),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_xlpm.yield,AVERAGE($D27:$D98),
_xlpm.yield-_xlpm.swap
)</f>
        <v>0.89798881558641908</v>
      </c>
      <c r="I98" s="47">
        <f>_xlfn.LET(
_xlpm.rw,ROW(),
_xlpm.dur,AVERAGE($C15:$C98),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_xlpm.yield,AVERAGE($D15:$D98),
_xlpm.yield-_xlpm.swap
)</f>
        <v>0.86584059948979375</v>
      </c>
      <c r="J98" s="47">
        <f>_xlfn.LET(
_xlpm.rw,ROW(),
_xlpm.dur,AVERAGE($C3:$C98),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_xlpm.yield,AVERAGE($D3:$D98),
_xlpm.yield-_xlpm.swap
)</f>
        <v>0.8385217827690945</v>
      </c>
    </row>
    <row r="99" spans="1:11" x14ac:dyDescent="0.2">
      <c r="A99" s="5">
        <v>40237</v>
      </c>
      <c r="B99" s="15">
        <v>3.46</v>
      </c>
      <c r="C99" s="15">
        <v>3.98</v>
      </c>
      <c r="D99" s="15" cm="1">
        <f t="array" ref="D9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_xlpm.monZeileRaw,(YEAR(A99)-YEAR(_xlpm.starts))*12+MONTH(A99)-MONTH(_xlpm.starts),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B99+SUMPRODUCT(_xlpm.deltas*_xlpm.stufen)
)</f>
        <v>3.46</v>
      </c>
      <c r="E99" s="48"/>
      <c r="F99" s="47" cm="1">
        <f t="array" ref="F99">_xlfn.LET(
_xlpm.rw,ROW(),
_xlpm.dur,C99,
_xlpm.n,INT(_xlpm.dur),
_xlpm.x,_xlpm.dur-_xlpm.n,
_xlpm.a,INDEX(Zinsswaps!$B:$AY,_xlpm.rw,_xlpm.n),
_xlpm.b,INDEX(Zinsswaps!$B:$AY,_xlpm.rw,_xlpm.n+1),
_xlpm.swap,_xlpm.a+_xlpm.x*(_xlpm.b-_xlpm.a),
D99-_xlpm.swap
)</f>
        <v>1.3060399999999999</v>
      </c>
      <c r="G99" s="47">
        <f>_xlfn.LET(
_xlpm.rw,ROW(),
_xlpm.dur,AVERAGE($C40:$C99),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_xlpm.yield,AVERAGE($D40:$D99),
_xlpm.yield-_xlpm.swap
)</f>
        <v>0.97485786666666563</v>
      </c>
      <c r="H99" s="47">
        <f>_xlfn.LET(
_xlpm.rw,ROW(),
_xlpm.dur,AVERAGE($C28:$C99),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_xlpm.yield,AVERAGE($D28:$D99),
_xlpm.yield-_xlpm.swap
)</f>
        <v>0.9051638310185175</v>
      </c>
      <c r="I99" s="47">
        <f>_xlfn.LET(
_xlpm.rw,ROW(),
_xlpm.dur,AVERAGE($C16:$C99),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_xlpm.yield,AVERAGE($D16:$D99),
_xlpm.yield-_xlpm.swap
)</f>
        <v>0.8698133106575936</v>
      </c>
      <c r="J99" s="47">
        <f>_xlfn.LET(
_xlpm.rw,ROW(),
_xlpm.dur,AVERAGE($C4:$C99),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_xlpm.yield,AVERAGE($D4:$D99),
_xlpm.yield-_xlpm.swap
)</f>
        <v>0.84537993164062231</v>
      </c>
    </row>
    <row r="100" spans="1:11" x14ac:dyDescent="0.2">
      <c r="A100" s="5">
        <v>40268</v>
      </c>
      <c r="B100" s="15">
        <v>3.43</v>
      </c>
      <c r="C100" s="15">
        <v>4</v>
      </c>
      <c r="D100" s="15" cm="1">
        <f t="array" ref="D10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_xlpm.monZeileRaw,(YEAR(A100)-YEAR(_xlpm.starts))*12+MONTH(A100)-MONTH(_xlpm.starts),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B100+SUMPRODUCT(_xlpm.deltas*_xlpm.stufen)
)</f>
        <v>3.43</v>
      </c>
      <c r="E100" s="48"/>
      <c r="F100" s="47" cm="1">
        <f t="array" ref="F100">_xlfn.LET(
_xlpm.rw,ROW(),
_xlpm.dur,C100,
_xlpm.n,INT(_xlpm.dur),
_xlpm.x,_xlpm.dur-_xlpm.n,
_xlpm.a,INDEX(Zinsswaps!$B:$AY,_xlpm.rw,_xlpm.n),
_xlpm.b,INDEX(Zinsswaps!$B:$AY,_xlpm.rw,_xlpm.n+1),
_xlpm.swap,_xlpm.a+_xlpm.x*(_xlpm.b-_xlpm.a),
D100-_xlpm.swap
)</f>
        <v>1.31</v>
      </c>
      <c r="G100" s="47">
        <f>_xlfn.LET(
_xlpm.rw,ROW(),
_xlpm.dur,AVERAGE($C41:$C100),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_xlpm.yield,AVERAGE($D41:$D100),
_xlpm.yield-_xlpm.swap
)</f>
        <v>0.98659785555555501</v>
      </c>
      <c r="H100" s="47">
        <f>_xlfn.LET(
_xlpm.rw,ROW(),
_xlpm.dur,AVERAGE($C29:$C100),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_xlpm.yield,AVERAGE($D29:$D100),
_xlpm.yield-_xlpm.swap
)</f>
        <v>0.91236683256172757</v>
      </c>
      <c r="I100" s="47">
        <f>_xlfn.LET(
_xlpm.rw,ROW(),
_xlpm.dur,AVERAGE($C17:$C100),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_xlpm.yield,AVERAGE($D17:$D100),
_xlpm.yield-_xlpm.swap
)</f>
        <v>0.87498596938775419</v>
      </c>
      <c r="J100" s="47">
        <f>_xlfn.LET(
_xlpm.rw,ROW(),
_xlpm.dur,AVERAGE($C5:$C100),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_xlpm.yield,AVERAGE($D5:$D100),
_xlpm.yield-_xlpm.swap
)</f>
        <v>0.85346397135416385</v>
      </c>
    </row>
    <row r="101" spans="1:11" x14ac:dyDescent="0.2">
      <c r="A101" s="5">
        <v>40298</v>
      </c>
      <c r="B101" s="15">
        <v>3.35</v>
      </c>
      <c r="C101" s="15">
        <v>4.12</v>
      </c>
      <c r="D101" s="15" cm="1">
        <f t="array" ref="D10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_xlpm.monZeileRaw,(YEAR(A101)-YEAR(_xlpm.starts))*12+MONTH(A101)-MONTH(_xlpm.starts),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B101+SUMPRODUCT(_xlpm.deltas*_xlpm.stufen)
)</f>
        <v>3.35</v>
      </c>
      <c r="E101" s="48"/>
      <c r="F101" s="47" cm="1">
        <f t="array" ref="F101">_xlfn.LET(
_xlpm.rw,ROW(),
_xlpm.dur,C101,
_xlpm.n,INT(_xlpm.dur),
_xlpm.x,_xlpm.dur-_xlpm.n,
_xlpm.a,INDEX(Zinsswaps!$B:$AY,_xlpm.rw,_xlpm.n),
_xlpm.b,INDEX(Zinsswaps!$B:$AY,_xlpm.rw,_xlpm.n+1),
_xlpm.swap,_xlpm.a+_xlpm.x*(_xlpm.b-_xlpm.a),
D101-_xlpm.swap
)</f>
        <v>1.2734400000000003</v>
      </c>
      <c r="G101" s="47">
        <f>_xlfn.LET(
_xlpm.rw,ROW(),
_xlpm.dur,AVERAGE($C42:$C101),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_xlpm.yield,AVERAGE($D42:$D101),
_xlpm.yield-_xlpm.swap
)</f>
        <v>0.99778613333333332</v>
      </c>
      <c r="H101" s="47">
        <f>_xlfn.LET(
_xlpm.rw,ROW(),
_xlpm.dur,AVERAGE($C30:$C101),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_xlpm.yield,AVERAGE($D30:$D101),
_xlpm.yield-_xlpm.swap
)</f>
        <v>0.92047712384259217</v>
      </c>
      <c r="I101" s="47">
        <f>_xlfn.LET(
_xlpm.rw,ROW(),
_xlpm.dur,AVERAGE($C18:$C101),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_xlpm.yield,AVERAGE($D18:$D101),
_xlpm.yield-_xlpm.swap
)</f>
        <v>0.88026016439909149</v>
      </c>
      <c r="J101" s="47">
        <f>_xlfn.LET(
_xlpm.rw,ROW(),
_xlpm.dur,AVERAGE($C6:$C101),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_xlpm.yield,AVERAGE($D6:$D101),
_xlpm.yield-_xlpm.swap
)</f>
        <v>0.86088894097221935</v>
      </c>
    </row>
    <row r="102" spans="1:11" x14ac:dyDescent="0.2">
      <c r="A102" s="5">
        <v>40329</v>
      </c>
      <c r="B102" s="15">
        <v>3.45</v>
      </c>
      <c r="C102" s="15">
        <v>4.3</v>
      </c>
      <c r="D102" s="15" cm="1">
        <f t="array" ref="D10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_xlpm.monZeileRaw,(YEAR(A102)-YEAR(_xlpm.starts))*12+MONTH(A102)-MONTH(_xlpm.starts),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B102+SUMPRODUCT(_xlpm.deltas*_xlpm.stufen)
)</f>
        <v>3.45</v>
      </c>
      <c r="E102" s="48"/>
      <c r="F102" s="47" cm="1">
        <f t="array" ref="F102">_xlfn.LET(
_xlpm.rw,ROW(),
_xlpm.dur,C102,
_xlpm.n,INT(_xlpm.dur),
_xlpm.x,_xlpm.dur-_xlpm.n,
_xlpm.a,INDEX(Zinsswaps!$B:$AY,_xlpm.rw,_xlpm.n),
_xlpm.b,INDEX(Zinsswaps!$B:$AY,_xlpm.rw,_xlpm.n+1),
_xlpm.swap,_xlpm.a+_xlpm.x*(_xlpm.b-_xlpm.a),
D102-_xlpm.swap
)</f>
        <v>1.5059000000000002</v>
      </c>
      <c r="G102" s="47">
        <f>_xlfn.LET(
_xlpm.rw,ROW(),
_xlpm.dur,AVERAGE($C43:$C102),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_xlpm.yield,AVERAGE($D43:$D102),
_xlpm.yield-_xlpm.swap
)</f>
        <v>1.0132977555555551</v>
      </c>
      <c r="H102" s="47">
        <f>_xlfn.LET(
_xlpm.rw,ROW(),
_xlpm.dur,AVERAGE($C31:$C102),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_xlpm.yield,AVERAGE($D31:$D102),
_xlpm.yield-_xlpm.swap
)</f>
        <v>0.93414483217592581</v>
      </c>
      <c r="I102" s="47">
        <f>_xlfn.LET(
_xlpm.rw,ROW(),
_xlpm.dur,AVERAGE($C19:$C102),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_xlpm.yield,AVERAGE($D19:$D102),
_xlpm.yield-_xlpm.swap
)</f>
        <v>0.88854202380952252</v>
      </c>
      <c r="J102" s="47">
        <f>_xlfn.LET(
_xlpm.rw,ROW(),
_xlpm.dur,AVERAGE($C7:$C102),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_xlpm.yield,AVERAGE($D7:$D102),
_xlpm.yield-_xlpm.swap
)</f>
        <v>0.87136948242187273</v>
      </c>
    </row>
    <row r="103" spans="1:11" x14ac:dyDescent="0.2">
      <c r="A103" s="5">
        <v>40359</v>
      </c>
      <c r="B103" s="15">
        <v>3.47</v>
      </c>
      <c r="C103" s="15">
        <v>4.29</v>
      </c>
      <c r="D103" s="15" cm="1">
        <f t="array" ref="D10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_xlpm.monZeileRaw,(YEAR(A103)-YEAR(_xlpm.starts))*12+MONTH(A103)-MONTH(_xlpm.starts),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B103+SUMPRODUCT(_xlpm.deltas*_xlpm.stufen)
)</f>
        <v>3.47</v>
      </c>
      <c r="E103" s="48"/>
      <c r="F103" s="47" cm="1">
        <f t="array" ref="F103">_xlfn.LET(
_xlpm.rw,ROW(),
_xlpm.dur,C103,
_xlpm.n,INT(_xlpm.dur),
_xlpm.x,_xlpm.dur-_xlpm.n,
_xlpm.a,INDEX(Zinsswaps!$B:$AY,_xlpm.rw,_xlpm.n),
_xlpm.b,INDEX(Zinsswaps!$B:$AY,_xlpm.rw,_xlpm.n+1),
_xlpm.swap,_xlpm.a+_xlpm.x*(_xlpm.b-_xlpm.a),
D103-_xlpm.swap
)</f>
        <v>1.5621500000000001</v>
      </c>
      <c r="G103" s="47">
        <f>_xlfn.LET(
_xlpm.rw,ROW(),
_xlpm.dur,AVERAGE($C44:$C103),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_xlpm.yield,AVERAGE($D44:$D103),
_xlpm.yield-_xlpm.swap
)</f>
        <v>1.0295193166666672</v>
      </c>
      <c r="H103" s="47">
        <f>_xlfn.LET(
_xlpm.rw,ROW(),
_xlpm.dur,AVERAGE($C32:$C103),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_xlpm.yield,AVERAGE($D32:$D103),
_xlpm.yield-_xlpm.swap
)</f>
        <v>0.94797417052469157</v>
      </c>
      <c r="I103" s="47">
        <f>_xlfn.LET(
_xlpm.rw,ROW(),
_xlpm.dur,AVERAGE($C20:$C103),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_xlpm.yield,AVERAGE($D20:$D103),
_xlpm.yield-_xlpm.swap
)</f>
        <v>0.89791823129251647</v>
      </c>
      <c r="J103" s="47">
        <f>_xlfn.LET(
_xlpm.rw,ROW(),
_xlpm.dur,AVERAGE($C8:$C103),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_xlpm.yield,AVERAGE($D8:$D103),
_xlpm.yield-_xlpm.swap
)</f>
        <v>0.88163255859374834</v>
      </c>
    </row>
    <row r="104" spans="1:11" x14ac:dyDescent="0.2">
      <c r="A104" s="5">
        <v>40390</v>
      </c>
      <c r="B104" s="15">
        <v>3.33</v>
      </c>
      <c r="C104" s="15">
        <v>4.28</v>
      </c>
      <c r="D104" s="15" cm="1">
        <f t="array" ref="D10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_xlpm.monZeileRaw,(YEAR(A104)-YEAR(_xlpm.starts))*12+MONTH(A104)-MONTH(_xlpm.starts),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B104+SUMPRODUCT(_xlpm.deltas*_xlpm.stufen)
)</f>
        <v>3.33</v>
      </c>
      <c r="E104" s="48"/>
      <c r="F104" s="47" cm="1">
        <f t="array" ref="F104">_xlfn.LET(
_xlpm.rw,ROW(),
_xlpm.dur,C104,
_xlpm.n,INT(_xlpm.dur),
_xlpm.x,_xlpm.dur-_xlpm.n,
_xlpm.a,INDEX(Zinsswaps!$B:$AY,_xlpm.rw,_xlpm.n),
_xlpm.b,INDEX(Zinsswaps!$B:$AY,_xlpm.rw,_xlpm.n+1),
_xlpm.swap,_xlpm.a+_xlpm.x*(_xlpm.b-_xlpm.a),
D104-_xlpm.swap
)</f>
        <v>1.3554000000000002</v>
      </c>
      <c r="G104" s="47">
        <f>_xlfn.LET(
_xlpm.rw,ROW(),
_xlpm.dur,AVERAGE($C45:$C104),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_xlpm.yield,AVERAGE($D45:$D104),
_xlpm.yield-_xlpm.swap
)</f>
        <v>1.0438340777777775</v>
      </c>
      <c r="H104" s="47">
        <f>_xlfn.LET(
_xlpm.rw,ROW(),
_xlpm.dur,AVERAGE($C33:$C104),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_xlpm.yield,AVERAGE($D33:$D104),
_xlpm.yield-_xlpm.swap
)</f>
        <v>0.95905168981481426</v>
      </c>
      <c r="I104" s="47">
        <f>_xlfn.LET(
_xlpm.rw,ROW(),
_xlpm.dur,AVERAGE($C21:$C104),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_xlpm.yield,AVERAGE($D21:$D104),
_xlpm.yield-_xlpm.swap
)</f>
        <v>0.90660716836734556</v>
      </c>
      <c r="J104" s="47">
        <f>_xlfn.LET(
_xlpm.rw,ROW(),
_xlpm.dur,AVERAGE($C9:$C104),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_xlpm.yield,AVERAGE($D9:$D104),
_xlpm.yield-_xlpm.swap
)</f>
        <v>0.88865161241319246</v>
      </c>
    </row>
    <row r="105" spans="1:11" x14ac:dyDescent="0.2">
      <c r="A105" s="5">
        <v>40421</v>
      </c>
      <c r="B105" s="15">
        <v>2.93</v>
      </c>
      <c r="C105" s="15">
        <v>4.4000000000000004</v>
      </c>
      <c r="D105" s="15" cm="1">
        <f t="array" ref="D10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_xlpm.monZeileRaw,(YEAR(A105)-YEAR(_xlpm.starts))*12+MONTH(A105)-MONTH(_xlpm.starts),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B105+SUMPRODUCT(_xlpm.deltas*_xlpm.stufen)
)</f>
        <v>2.93</v>
      </c>
      <c r="E105" s="48"/>
      <c r="F105" s="47" cm="1">
        <f t="array" ref="F105">_xlfn.LET(
_xlpm.rw,ROW(),
_xlpm.dur,C105,
_xlpm.n,INT(_xlpm.dur),
_xlpm.x,_xlpm.dur-_xlpm.n,
_xlpm.a,INDEX(Zinsswaps!$B:$AY,_xlpm.rw,_xlpm.n),
_xlpm.b,INDEX(Zinsswaps!$B:$AY,_xlpm.rw,_xlpm.n+1),
_xlpm.swap,_xlpm.a+_xlpm.x*(_xlpm.b-_xlpm.a),
D105-_xlpm.swap
)</f>
        <v>1.3260000000000001</v>
      </c>
      <c r="G105" s="47">
        <f>_xlfn.LET(
_xlpm.rw,ROW(),
_xlpm.dur,AVERAGE($C46:$C105),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_xlpm.yield,AVERAGE($D46:$D105),
_xlpm.yield-_xlpm.swap
)</f>
        <v>1.058252622222223</v>
      </c>
      <c r="H105" s="47">
        <f>_xlfn.LET(
_xlpm.rw,ROW(),
_xlpm.dur,AVERAGE($C34:$C105),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_xlpm.yield,AVERAGE($D34:$D105),
_xlpm.yield-_xlpm.swap
)</f>
        <v>0.96975562885802491</v>
      </c>
      <c r="I105" s="47">
        <f>_xlfn.LET(
_xlpm.rw,ROW(),
_xlpm.dur,AVERAGE($C22:$C105),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_xlpm.yield,AVERAGE($D22:$D105),
_xlpm.yield-_xlpm.swap
)</f>
        <v>0.91506836734693797</v>
      </c>
      <c r="J105" s="47">
        <f>_xlfn.LET(
_xlpm.rw,ROW(),
_xlpm.dur,AVERAGE($C10:$C105),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_xlpm.yield,AVERAGE($D10:$D105),
_xlpm.yield-_xlpm.swap
)</f>
        <v>0.89538307291666497</v>
      </c>
    </row>
    <row r="106" spans="1:11" x14ac:dyDescent="0.2">
      <c r="A106" s="5">
        <v>40451</v>
      </c>
      <c r="B106" s="15">
        <v>3.13</v>
      </c>
      <c r="C106" s="15">
        <v>4.34</v>
      </c>
      <c r="D106" s="15" cm="1">
        <f t="array" ref="D10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_xlpm.monZeileRaw,(YEAR(A106)-YEAR(_xlpm.starts))*12+MONTH(A106)-MONTH(_xlpm.starts),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B106+SUMPRODUCT(_xlpm.deltas*_xlpm.stufen)
)</f>
        <v>3.13</v>
      </c>
      <c r="E106" s="48"/>
      <c r="F106" s="47" cm="1">
        <f t="array" ref="F106">_xlfn.LET(
_xlpm.rw,ROW(),
_xlpm.dur,C106,
_xlpm.n,INT(_xlpm.dur),
_xlpm.x,_xlpm.dur-_xlpm.n,
_xlpm.a,INDEX(Zinsswaps!$B:$AY,_xlpm.rw,_xlpm.n),
_xlpm.b,INDEX(Zinsswaps!$B:$AY,_xlpm.rw,_xlpm.n+1),
_xlpm.swap,_xlpm.a+_xlpm.x*(_xlpm.b-_xlpm.a),
D106-_xlpm.swap
)</f>
        <v>1.2791799999999998</v>
      </c>
      <c r="G106" s="47">
        <f>_xlfn.LET(
_xlpm.rw,ROW(),
_xlpm.dur,AVERAGE($C47:$C106),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_xlpm.yield,AVERAGE($D47:$D106),
_xlpm.yield-_xlpm.swap
)</f>
        <v>1.0732323500000001</v>
      </c>
      <c r="H106" s="47">
        <f>_xlfn.LET(
_xlpm.rw,ROW(),
_xlpm.dur,AVERAGE($C35:$C106),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_xlpm.yield,AVERAGE($D35:$D106),
_xlpm.yield-_xlpm.swap
)</f>
        <v>0.97958333333333325</v>
      </c>
      <c r="I106" s="47">
        <f>_xlfn.LET(
_xlpm.rw,ROW(),
_xlpm.dur,AVERAGE($C23:$C106),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_xlpm.yield,AVERAGE($D23:$D106),
_xlpm.yield-_xlpm.swap
)</f>
        <v>0.9225678146258498</v>
      </c>
      <c r="J106" s="47">
        <f>_xlfn.LET(
_xlpm.rw,ROW(),
_xlpm.dur,AVERAGE($C11:$C106),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_xlpm.yield,AVERAGE($D11:$D106),
_xlpm.yield-_xlpm.swap
)</f>
        <v>0.90057700520833261</v>
      </c>
    </row>
    <row r="107" spans="1:11" x14ac:dyDescent="0.2">
      <c r="A107" s="5">
        <v>40482</v>
      </c>
      <c r="B107" s="15">
        <v>3.29</v>
      </c>
      <c r="C107" s="15">
        <v>4.3</v>
      </c>
      <c r="D107" s="15" cm="1">
        <f t="array" ref="D10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_xlpm.monZeileRaw,(YEAR(A107)-YEAR(_xlpm.starts))*12+MONTH(A107)-MONTH(_xlpm.starts),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B107+SUMPRODUCT(_xlpm.deltas*_xlpm.stufen)
)</f>
        <v>3.29</v>
      </c>
      <c r="E107" s="48"/>
      <c r="F107" s="47" cm="1">
        <f t="array" ref="F107">_xlfn.LET(
_xlpm.rw,ROW(),
_xlpm.dur,C107,
_xlpm.n,INT(_xlpm.dur),
_xlpm.x,_xlpm.dur-_xlpm.n,
_xlpm.a,INDEX(Zinsswaps!$B:$AY,_xlpm.rw,_xlpm.n),
_xlpm.b,INDEX(Zinsswaps!$B:$AY,_xlpm.rw,_xlpm.n+1),
_xlpm.swap,_xlpm.a+_xlpm.x*(_xlpm.b-_xlpm.a),
D107-_xlpm.swap
)</f>
        <v>1.2564000000000002</v>
      </c>
      <c r="G107" s="47">
        <f>_xlfn.LET(
_xlpm.rw,ROW(),
_xlpm.dur,AVERAGE($C48:$C107),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_xlpm.yield,AVERAGE($D48:$D107),
_xlpm.yield-_xlpm.swap
)</f>
        <v>1.0880634666666671</v>
      </c>
      <c r="H107" s="47">
        <f>_xlfn.LET(
_xlpm.rw,ROW(),
_xlpm.dur,AVERAGE($C36:$C107),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_xlpm.yield,AVERAGE($D36:$D107),
_xlpm.yield-_xlpm.swap
)</f>
        <v>0.98838141203703733</v>
      </c>
      <c r="I107" s="47">
        <f>_xlfn.LET(
_xlpm.rw,ROW(),
_xlpm.dur,AVERAGE($C24:$C107),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_xlpm.yield,AVERAGE($D24:$D107),
_xlpm.yield-_xlpm.swap
)</f>
        <v>0.93060493197278937</v>
      </c>
      <c r="J107" s="47">
        <f>_xlfn.LET(
_xlpm.rw,ROW(),
_xlpm.dur,AVERAGE($C12:$C107),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_xlpm.yield,AVERAGE($D12:$D107),
_xlpm.yield-_xlpm.swap
)</f>
        <v>0.90464113715277739</v>
      </c>
    </row>
    <row r="108" spans="1:11" x14ac:dyDescent="0.2">
      <c r="A108" s="5">
        <v>40512</v>
      </c>
      <c r="B108" s="15">
        <v>3.63</v>
      </c>
      <c r="C108" s="15">
        <v>4.21</v>
      </c>
      <c r="D108" s="15" cm="1">
        <f t="array" ref="D10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_xlpm.monZeileRaw,(YEAR(A108)-YEAR(_xlpm.starts))*12+MONTH(A108)-MONTH(_xlpm.starts),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B108+SUMPRODUCT(_xlpm.deltas*_xlpm.stufen)
)</f>
        <v>3.63</v>
      </c>
      <c r="E108" s="48"/>
      <c r="F108" s="47" cm="1">
        <f t="array" ref="F108">_xlfn.LET(
_xlpm.rw,ROW(),
_xlpm.dur,C108,
_xlpm.n,INT(_xlpm.dur),
_xlpm.x,_xlpm.dur-_xlpm.n,
_xlpm.a,INDEX(Zinsswaps!$B:$AY,_xlpm.rw,_xlpm.n),
_xlpm.b,INDEX(Zinsswaps!$B:$AY,_xlpm.rw,_xlpm.n+1),
_xlpm.swap,_xlpm.a+_xlpm.x*(_xlpm.b-_xlpm.a),
D108-_xlpm.swap
)</f>
        <v>1.5291900000000003</v>
      </c>
      <c r="G108" s="47">
        <f>_xlfn.LET(
_xlpm.rw,ROW(),
_xlpm.dur,AVERAGE($C49:$C108),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_xlpm.yield,AVERAGE($D49:$D108),
_xlpm.yield-_xlpm.swap
)</f>
        <v>1.1074481083333332</v>
      </c>
      <c r="H108" s="47">
        <f>_xlfn.LET(
_xlpm.rw,ROW(),
_xlpm.dur,AVERAGE($C37:$C108),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_xlpm.yield,AVERAGE($D37:$D108),
_xlpm.yield-_xlpm.swap
)</f>
        <v>1.0008532098765439</v>
      </c>
      <c r="I108" s="47">
        <f>_xlfn.LET(
_xlpm.rw,ROW(),
_xlpm.dur,AVERAGE($C25:$C108),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_xlpm.yield,AVERAGE($D25:$D108),
_xlpm.yield-_xlpm.swap
)</f>
        <v>0.94185102891156447</v>
      </c>
      <c r="J108" s="47">
        <f>_xlfn.LET(
_xlpm.rw,ROW(),
_xlpm.dur,AVERAGE($C13:$C108),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_xlpm.yield,AVERAGE($D13:$D108),
_xlpm.yield-_xlpm.swap
)</f>
        <v>0.91252948133680478</v>
      </c>
    </row>
    <row r="109" spans="1:11" x14ac:dyDescent="0.2">
      <c r="A109" s="5">
        <v>40543</v>
      </c>
      <c r="B109" s="15">
        <v>3.82</v>
      </c>
      <c r="C109" s="15">
        <v>4.1900000000000004</v>
      </c>
      <c r="D109" s="15" cm="1">
        <f t="array" ref="D10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_xlpm.monZeileRaw,(YEAR(A109)-YEAR(_xlpm.starts))*12+MONTH(A109)-MONTH(_xlpm.starts),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B109+SUMPRODUCT(_xlpm.deltas*_xlpm.stufen)
)</f>
        <v>3.82</v>
      </c>
      <c r="E109" s="48"/>
      <c r="F109" s="47" cm="1">
        <f t="array" ref="F109">_xlfn.LET(
_xlpm.rw,ROW(),
_xlpm.dur,C109,
_xlpm.n,INT(_xlpm.dur),
_xlpm.x,_xlpm.dur-_xlpm.n,
_xlpm.a,INDEX(Zinsswaps!$B:$AY,_xlpm.rw,_xlpm.n),
_xlpm.b,INDEX(Zinsswaps!$B:$AY,_xlpm.rw,_xlpm.n+1),
_xlpm.swap,_xlpm.a+_xlpm.x*(_xlpm.b-_xlpm.a),
D109-_xlpm.swap
)</f>
        <v>1.5587599999999999</v>
      </c>
      <c r="G109" s="47">
        <f>_xlfn.LET(
_xlpm.rw,ROW(),
_xlpm.dur,AVERAGE($C50:$C109),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_xlpm.yield,AVERAGE($D50:$D109),
_xlpm.yield-_xlpm.swap
)</f>
        <v>1.1279257166666659</v>
      </c>
      <c r="H109" s="47">
        <f>_xlfn.LET(
_xlpm.rw,ROW(),
_xlpm.dur,AVERAGE($C38:$C109),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_xlpm.yield,AVERAGE($D38:$D109),
_xlpm.yield-_xlpm.swap
)</f>
        <v>1.0139171006944441</v>
      </c>
      <c r="I109" s="47">
        <f>_xlfn.LET(
_xlpm.rw,ROW(),
_xlpm.dur,AVERAGE($C26:$C109),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_xlpm.yield,AVERAGE($D26:$D109),
_xlpm.yield-_xlpm.swap
)</f>
        <v>0.95256350765306141</v>
      </c>
      <c r="J109" s="47">
        <f>_xlfn.LET(
_xlpm.rw,ROW(),
_xlpm.dur,AVERAGE($C14:$C109),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_xlpm.yield,AVERAGE($D14:$D109),
_xlpm.yield-_xlpm.swap
)</f>
        <v>0.91946351562499862</v>
      </c>
      <c r="K109" s="47">
        <f>_xlfn.LET(
_xlpm.rw,ROW(),
_xlpm.dur,AVERAGE($C2:$C109),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_xlpm.yield,AVERAGE($D2:$D109),
_xlpm.yield-_xlpm.swap
)</f>
        <v>0.88628408779149392</v>
      </c>
    </row>
    <row r="110" spans="1:11" x14ac:dyDescent="0.2">
      <c r="A110" s="5">
        <v>40574</v>
      </c>
      <c r="B110" s="15">
        <v>4.07</v>
      </c>
      <c r="C110" s="15">
        <v>4.12</v>
      </c>
      <c r="D110" s="15" cm="1">
        <f t="array" ref="D11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_xlpm.monZeileRaw,(YEAR(A110)-YEAR(_xlpm.starts))*12+MONTH(A110)-MONTH(_xlpm.starts),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B110+SUMPRODUCT(_xlpm.deltas*_xlpm.stufen)
)</f>
        <v>4.07</v>
      </c>
      <c r="E110" s="48"/>
      <c r="F110" s="47" cm="1">
        <f t="array" ref="F110">_xlfn.LET(
_xlpm.rw,ROW(),
_xlpm.dur,C110,
_xlpm.n,INT(_xlpm.dur),
_xlpm.x,_xlpm.dur-_xlpm.n,
_xlpm.a,INDEX(Zinsswaps!$B:$AY,_xlpm.rw,_xlpm.n),
_xlpm.b,INDEX(Zinsswaps!$B:$AY,_xlpm.rw,_xlpm.n+1),
_xlpm.swap,_xlpm.a+_xlpm.x*(_xlpm.b-_xlpm.a),
D110-_xlpm.swap
)</f>
        <v>1.4129200000000002</v>
      </c>
      <c r="G110" s="47">
        <f>_xlfn.LET(
_xlpm.rw,ROW(),
_xlpm.dur,AVERAGE($C51:$C110),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_xlpm.yield,AVERAGE($D51:$D110),
_xlpm.yield-_xlpm.swap
)</f>
        <v>1.1468483750000003</v>
      </c>
      <c r="H110" s="47">
        <f>_xlfn.LET(
_xlpm.rw,ROW(),
_xlpm.dur,AVERAGE($C39:$C110),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_xlpm.yield,AVERAGE($D39:$D110),
_xlpm.yield-_xlpm.swap
)</f>
        <v>1.0262830015432098</v>
      </c>
      <c r="I110" s="47">
        <f>_xlfn.LET(
_xlpm.rw,ROW(),
_xlpm.dur,AVERAGE($C27:$C110),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_xlpm.yield,AVERAGE($D27:$D110),
_xlpm.yield-_xlpm.swap
)</f>
        <v>0.96164064909297098</v>
      </c>
      <c r="J110" s="47">
        <f>_xlfn.LET(
_xlpm.rw,ROW(),
_xlpm.dur,AVERAGE($C15:$C110),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_xlpm.yield,AVERAGE($D15:$D110),
_xlpm.yield-_xlpm.swap
)</f>
        <v>0.92555394097222088</v>
      </c>
      <c r="K110" s="47">
        <f>_xlfn.LET(
_xlpm.rw,ROW(),
_xlpm.dur,AVERAGE($C3:$C110),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_xlpm.yield,AVERAGE($D3:$D110),
_xlpm.yield-_xlpm.swap
)</f>
        <v>0.89427201646090326</v>
      </c>
    </row>
    <row r="111" spans="1:11" x14ac:dyDescent="0.2">
      <c r="A111" s="5">
        <v>40602</v>
      </c>
      <c r="B111" s="15">
        <v>3.99</v>
      </c>
      <c r="C111" s="15">
        <v>4.12</v>
      </c>
      <c r="D111" s="15" cm="1">
        <f t="array" ref="D11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_xlpm.monZeileRaw,(YEAR(A111)-YEAR(_xlpm.starts))*12+MONTH(A111)-MONTH(_xlpm.starts),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B111+SUMPRODUCT(_xlpm.deltas*_xlpm.stufen)
)</f>
        <v>3.99</v>
      </c>
      <c r="E111" s="48"/>
      <c r="F111" s="47" cm="1">
        <f t="array" ref="F111">_xlfn.LET(
_xlpm.rw,ROW(),
_xlpm.dur,C111,
_xlpm.n,INT(_xlpm.dur),
_xlpm.x,_xlpm.dur-_xlpm.n,
_xlpm.a,INDEX(Zinsswaps!$B:$AY,_xlpm.rw,_xlpm.n),
_xlpm.b,INDEX(Zinsswaps!$B:$AY,_xlpm.rw,_xlpm.n+1),
_xlpm.swap,_xlpm.a+_xlpm.x*(_xlpm.b-_xlpm.a),
D111-_xlpm.swap
)</f>
        <v>1.3306800000000001</v>
      </c>
      <c r="G111" s="47">
        <f>_xlfn.LET(
_xlpm.rw,ROW(),
_xlpm.dur,AVERAGE($C52:$C111),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_xlpm.yield,AVERAGE($D52:$D111),
_xlpm.yield-_xlpm.swap
)</f>
        <v>1.1645656416666665</v>
      </c>
      <c r="H111" s="47">
        <f>_xlfn.LET(
_xlpm.rw,ROW(),
_xlpm.dur,AVERAGE($C40:$C111),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_xlpm.yield,AVERAGE($D40:$D111),
_xlpm.yield-_xlpm.swap
)</f>
        <v>1.0383028645833337</v>
      </c>
      <c r="I111" s="47">
        <f>_xlfn.LET(
_xlpm.rw,ROW(),
_xlpm.dur,AVERAGE($C28:$C111),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_xlpm.yield,AVERAGE($D28:$D111),
_xlpm.yield-_xlpm.swap
)</f>
        <v>0.96897551587301622</v>
      </c>
      <c r="J111" s="47">
        <f>_xlfn.LET(
_xlpm.rw,ROW(),
_xlpm.dur,AVERAGE($C16:$C111),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_xlpm.yield,AVERAGE($D16:$D111),
_xlpm.yield-_xlpm.swap
)</f>
        <v>0.93005519205729126</v>
      </c>
      <c r="K111" s="47">
        <f>_xlfn.LET(
_xlpm.rw,ROW(),
_xlpm.dur,AVERAGE($C4:$C111),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_xlpm.yield,AVERAGE($D4:$D111),
_xlpm.yield-_xlpm.swap
)</f>
        <v>0.90135176954732321</v>
      </c>
    </row>
    <row r="112" spans="1:11" x14ac:dyDescent="0.2">
      <c r="A112" s="5">
        <v>40633</v>
      </c>
      <c r="B112" s="15">
        <v>4.2</v>
      </c>
      <c r="C112" s="15">
        <v>4.07</v>
      </c>
      <c r="D112" s="15" cm="1">
        <f t="array" ref="D11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_xlpm.monZeileRaw,(YEAR(A112)-YEAR(_xlpm.starts))*12+MONTH(A112)-MONTH(_xlpm.starts),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B112+SUMPRODUCT(_xlpm.deltas*_xlpm.stufen)
)</f>
        <v>4.2</v>
      </c>
      <c r="E112" s="48"/>
      <c r="F112" s="47" cm="1">
        <f t="array" ref="F112">_xlfn.LET(
_xlpm.rw,ROW(),
_xlpm.dur,C112,
_xlpm.n,INT(_xlpm.dur),
_xlpm.x,_xlpm.dur-_xlpm.n,
_xlpm.a,INDEX(Zinsswaps!$B:$AY,_xlpm.rw,_xlpm.n),
_xlpm.b,INDEX(Zinsswaps!$B:$AY,_xlpm.rw,_xlpm.n+1),
_xlpm.swap,_xlpm.a+_xlpm.x*(_xlpm.b-_xlpm.a),
D112-_xlpm.swap
)</f>
        <v>1.2703500000000001</v>
      </c>
      <c r="G112" s="47">
        <f>_xlfn.LET(
_xlpm.rw,ROW(),
_xlpm.dur,AVERAGE($C53:$C112),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_xlpm.yield,AVERAGE($D53:$D112),
_xlpm.yield-_xlpm.swap
)</f>
        <v>1.1818294666666662</v>
      </c>
      <c r="H112" s="47">
        <f>_xlfn.LET(
_xlpm.rw,ROW(),
_xlpm.dur,AVERAGE($C41:$C112),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_xlpm.yield,AVERAGE($D41:$D112),
_xlpm.yield-_xlpm.swap
)</f>
        <v>1.0485839891975313</v>
      </c>
      <c r="I112" s="47">
        <f>_xlfn.LET(
_xlpm.rw,ROW(),
_xlpm.dur,AVERAGE($C29:$C112),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_xlpm.yield,AVERAGE($D29:$D112),
_xlpm.yield-_xlpm.swap
)</f>
        <v>0.97548696145124758</v>
      </c>
      <c r="J112" s="47">
        <f>_xlfn.LET(
_xlpm.rw,ROW(),
_xlpm.dur,AVERAGE($C17:$C112),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_xlpm.yield,AVERAGE($D17:$D112),
_xlpm.yield-_xlpm.swap
)</f>
        <v>0.93487212131076358</v>
      </c>
      <c r="K112" s="47">
        <f>_xlfn.LET(
_xlpm.rw,ROW(),
_xlpm.dur,AVERAGE($C5:$C112),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_xlpm.yield,AVERAGE($D5:$D112),
_xlpm.yield-_xlpm.swap
)</f>
        <v>0.90888396004800942</v>
      </c>
    </row>
    <row r="113" spans="1:12" x14ac:dyDescent="0.2">
      <c r="A113" s="5">
        <v>40663</v>
      </c>
      <c r="B113" s="15">
        <v>4.07</v>
      </c>
      <c r="C113" s="15">
        <v>4.12</v>
      </c>
      <c r="D113" s="15" cm="1">
        <f t="array" ref="D11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_xlpm.monZeileRaw,(YEAR(A113)-YEAR(_xlpm.starts))*12+MONTH(A113)-MONTH(_xlpm.starts),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B113+SUMPRODUCT(_xlpm.deltas*_xlpm.stufen)
)</f>
        <v>4.07</v>
      </c>
      <c r="E113" s="48"/>
      <c r="F113" s="47" cm="1">
        <f t="array" ref="F113">_xlfn.LET(
_xlpm.rw,ROW(),
_xlpm.dur,C113,
_xlpm.n,INT(_xlpm.dur),
_xlpm.x,_xlpm.dur-_xlpm.n,
_xlpm.a,INDEX(Zinsswaps!$B:$AY,_xlpm.rw,_xlpm.n),
_xlpm.b,INDEX(Zinsswaps!$B:$AY,_xlpm.rw,_xlpm.n+1),
_xlpm.swap,_xlpm.a+_xlpm.x*(_xlpm.b-_xlpm.a),
D113-_xlpm.swap
)</f>
        <v>1.1950000000000003</v>
      </c>
      <c r="G113" s="47">
        <f>_xlfn.LET(
_xlpm.rw,ROW(),
_xlpm.dur,AVERAGE($C54:$C113),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_xlpm.yield,AVERAGE($D54:$D113),
_xlpm.yield-_xlpm.swap
)</f>
        <v>1.1970829944444459</v>
      </c>
      <c r="H113" s="47">
        <f>_xlfn.LET(
_xlpm.rw,ROW(),
_xlpm.dur,AVERAGE($C42:$C113),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_xlpm.yield,AVERAGE($D42:$D113),
_xlpm.yield-_xlpm.swap
)</f>
        <v>1.0575434201388889</v>
      </c>
      <c r="I113" s="47">
        <f>_xlfn.LET(
_xlpm.rw,ROW(),
_xlpm.dur,AVERAGE($C30:$C113),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_xlpm.yield,AVERAGE($D30:$D113),
_xlpm.yield-_xlpm.swap
)</f>
        <v>0.98202609693877507</v>
      </c>
      <c r="J113" s="47">
        <f>_xlfn.LET(
_xlpm.rw,ROW(),
_xlpm.dur,AVERAGE($C18:$C113),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_xlpm.yield,AVERAGE($D18:$D113),
_xlpm.yield-_xlpm.swap
)</f>
        <v>0.93916407552083214</v>
      </c>
      <c r="K113" s="47">
        <f>_xlfn.LET(
_xlpm.rw,ROW(),
_xlpm.dur,AVERAGE($C6:$C113),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_xlpm.yield,AVERAGE($D6:$D113),
_xlpm.yield-_xlpm.swap
)</f>
        <v>0.91526668724279636</v>
      </c>
    </row>
    <row r="114" spans="1:12" x14ac:dyDescent="0.2">
      <c r="A114" s="5">
        <v>40694</v>
      </c>
      <c r="B114" s="15">
        <v>3.92</v>
      </c>
      <c r="C114" s="15">
        <v>4.12</v>
      </c>
      <c r="D114" s="15" cm="1">
        <f t="array" ref="D11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_xlpm.monZeileRaw,(YEAR(A114)-YEAR(_xlpm.starts))*12+MONTH(A114)-MONTH(_xlpm.starts),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B114+SUMPRODUCT(_xlpm.deltas*_xlpm.stufen)
)</f>
        <v>3.92</v>
      </c>
      <c r="E114" s="48"/>
      <c r="F114" s="47" cm="1">
        <f t="array" ref="F114">_xlfn.LET(
_xlpm.rw,ROW(),
_xlpm.dur,C114,
_xlpm.n,INT(_xlpm.dur),
_xlpm.x,_xlpm.dur-_xlpm.n,
_xlpm.a,INDEX(Zinsswaps!$B:$AY,_xlpm.rw,_xlpm.n),
_xlpm.b,INDEX(Zinsswaps!$B:$AY,_xlpm.rw,_xlpm.n+1),
_xlpm.swap,_xlpm.a+_xlpm.x*(_xlpm.b-_xlpm.a),
D114-_xlpm.swap
)</f>
        <v>1.3028</v>
      </c>
      <c r="G114" s="47">
        <f>_xlfn.LET(
_xlpm.rw,ROW(),
_xlpm.dur,AVERAGE($C55:$C114),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_xlpm.yield,AVERAGE($D55:$D114),
_xlpm.yield-_xlpm.swap
)</f>
        <v>1.2143344444444453</v>
      </c>
      <c r="H114" s="47">
        <f>_xlfn.LET(
_xlpm.rw,ROW(),
_xlpm.dur,AVERAGE($C43:$C114),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_xlpm.yield,AVERAGE($D43:$D114),
_xlpm.yield-_xlpm.swap
)</f>
        <v>1.0678847839506176</v>
      </c>
      <c r="I114" s="47">
        <f>_xlfn.LET(
_xlpm.rw,ROW(),
_xlpm.dur,AVERAGE($C31:$C114),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_xlpm.yield,AVERAGE($D31:$D114),
_xlpm.yield-_xlpm.swap
)</f>
        <v>0.99145232142857154</v>
      </c>
      <c r="J114" s="47">
        <f>_xlfn.LET(
_xlpm.rw,ROW(),
_xlpm.dur,AVERAGE($C19:$C114),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_xlpm.yield,AVERAGE($D19:$D114),
_xlpm.yield-_xlpm.swap
)</f>
        <v>0.94451488715277732</v>
      </c>
      <c r="K114" s="47">
        <f>_xlfn.LET(
_xlpm.rw,ROW(),
_xlpm.dur,AVERAGE($C7:$C114),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_xlpm.yield,AVERAGE($D7:$D114),
_xlpm.yield-_xlpm.swap
)</f>
        <v>0.92297261659807806</v>
      </c>
    </row>
    <row r="115" spans="1:12" x14ac:dyDescent="0.2">
      <c r="A115" s="5">
        <v>40724</v>
      </c>
      <c r="B115" s="15">
        <v>4.05</v>
      </c>
      <c r="C115" s="15">
        <v>4.05</v>
      </c>
      <c r="D115" s="15" cm="1">
        <f t="array" ref="D11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_xlpm.monZeileRaw,(YEAR(A115)-YEAR(_xlpm.starts))*12+MONTH(A115)-MONTH(_xlpm.starts),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B115+SUMPRODUCT(_xlpm.deltas*_xlpm.stufen)
)</f>
        <v>4.05</v>
      </c>
      <c r="E115" s="48"/>
      <c r="F115" s="47" cm="1">
        <f t="array" ref="F115">_xlfn.LET(
_xlpm.rw,ROW(),
_xlpm.dur,C115,
_xlpm.n,INT(_xlpm.dur),
_xlpm.x,_xlpm.dur-_xlpm.n,
_xlpm.a,INDEX(Zinsswaps!$B:$AY,_xlpm.rw,_xlpm.n),
_xlpm.b,INDEX(Zinsswaps!$B:$AY,_xlpm.rw,_xlpm.n+1),
_xlpm.swap,_xlpm.a+_xlpm.x*(_xlpm.b-_xlpm.a),
D115-_xlpm.swap
)</f>
        <v>1.4151499999999997</v>
      </c>
      <c r="G115" s="47">
        <f>_xlfn.LET(
_xlpm.rw,ROW(),
_xlpm.dur,AVERAGE($C56:$C115),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_xlpm.yield,AVERAGE($D56:$D115),
_xlpm.yield-_xlpm.swap
)</f>
        <v>1.2331374666666672</v>
      </c>
      <c r="H115" s="47">
        <f>_xlfn.LET(
_xlpm.rw,ROW(),
_xlpm.dur,AVERAGE($C44:$C115),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_xlpm.yield,AVERAGE($D44:$D115),
_xlpm.yield-_xlpm.swap
)</f>
        <v>1.079473981481482</v>
      </c>
      <c r="I115" s="47">
        <f>_xlfn.LET(
_xlpm.rw,ROW(),
_xlpm.dur,AVERAGE($C32:$C115),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_xlpm.yield,AVERAGE($D32:$D115),
_xlpm.yield-_xlpm.swap
)</f>
        <v>1.0015961947278909</v>
      </c>
      <c r="J115" s="47">
        <f>_xlfn.LET(
_xlpm.rw,ROW(),
_xlpm.dur,AVERAGE($C20:$C115),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_xlpm.yield,AVERAGE($D20:$D115),
_xlpm.yield-_xlpm.swap
)</f>
        <v>0.95130129123263885</v>
      </c>
      <c r="K115" s="47">
        <f>_xlfn.LET(
_xlpm.rw,ROW(),
_xlpm.dur,AVERAGE($C8:$C115),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_xlpm.yield,AVERAGE($D8:$D115),
_xlpm.yield-_xlpm.swap
)</f>
        <v>0.93092532578875042</v>
      </c>
    </row>
    <row r="116" spans="1:12" x14ac:dyDescent="0.2">
      <c r="A116" s="5">
        <v>40755</v>
      </c>
      <c r="B116" s="15">
        <v>3.74</v>
      </c>
      <c r="C116" s="15">
        <v>4.05</v>
      </c>
      <c r="D116" s="15" cm="1">
        <f t="array" ref="D11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_xlpm.monZeileRaw,(YEAR(A116)-YEAR(_xlpm.starts))*12+MONTH(A116)-MONTH(_xlpm.starts),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B116+SUMPRODUCT(_xlpm.deltas*_xlpm.stufen)
)</f>
        <v>3.74</v>
      </c>
      <c r="E116" s="48"/>
      <c r="F116" s="47" cm="1">
        <f t="array" ref="F116">_xlfn.LET(
_xlpm.rw,ROW(),
_xlpm.dur,C116,
_xlpm.n,INT(_xlpm.dur),
_xlpm.x,_xlpm.dur-_xlpm.n,
_xlpm.a,INDEX(Zinsswaps!$B:$AY,_xlpm.rw,_xlpm.n),
_xlpm.b,INDEX(Zinsswaps!$B:$AY,_xlpm.rw,_xlpm.n+1),
_xlpm.swap,_xlpm.a+_xlpm.x*(_xlpm.b-_xlpm.a),
D116-_xlpm.swap
)</f>
        <v>1.4484500000000002</v>
      </c>
      <c r="G116" s="47">
        <f>_xlfn.LET(
_xlpm.rw,ROW(),
_xlpm.dur,AVERAGE($C57:$C116),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_xlpm.yield,AVERAGE($D57:$D116),
_xlpm.yield-_xlpm.swap
)</f>
        <v>1.252621972222224</v>
      </c>
      <c r="H116" s="47">
        <f>_xlfn.LET(
_xlpm.rw,ROW(),
_xlpm.dur,AVERAGE($C45:$C116),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_xlpm.yield,AVERAGE($D45:$D116),
_xlpm.yield-_xlpm.swap
)</f>
        <v>1.0927205748456794</v>
      </c>
      <c r="I116" s="47">
        <f>_xlfn.LET(
_xlpm.rw,ROW(),
_xlpm.dur,AVERAGE($C33:$C116),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_xlpm.yield,AVERAGE($D33:$D116),
_xlpm.yield-_xlpm.swap
)</f>
        <v>1.0121319288548754</v>
      </c>
      <c r="J116" s="47">
        <f>_xlfn.LET(
_xlpm.rw,ROW(),
_xlpm.dur,AVERAGE($C21:$C116),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_xlpm.yield,AVERAGE($D21:$D116),
_xlpm.yield-_xlpm.swap
)</f>
        <v>0.95986078124999974</v>
      </c>
      <c r="K116" s="47">
        <f>_xlfn.LET(
_xlpm.rw,ROW(),
_xlpm.dur,AVERAGE($C9:$C116),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_xlpm.yield,AVERAGE($D9:$D116),
_xlpm.yield-_xlpm.swap
)</f>
        <v>0.93807577160493727</v>
      </c>
    </row>
    <row r="117" spans="1:12" x14ac:dyDescent="0.2">
      <c r="A117" s="5">
        <v>40786</v>
      </c>
      <c r="B117" s="15">
        <v>4</v>
      </c>
      <c r="C117" s="15">
        <v>4.05</v>
      </c>
      <c r="D117" s="15" cm="1">
        <f t="array" ref="D11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_xlpm.monZeileRaw,(YEAR(A117)-YEAR(_xlpm.starts))*12+MONTH(A117)-MONTH(_xlpm.starts),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B117+SUMPRODUCT(_xlpm.deltas*_xlpm.stufen)
)</f>
        <v>4</v>
      </c>
      <c r="E117" s="48"/>
      <c r="F117" s="47" cm="1">
        <f t="array" ref="F117">_xlfn.LET(
_xlpm.rw,ROW(),
_xlpm.dur,C117,
_xlpm.n,INT(_xlpm.dur),
_xlpm.x,_xlpm.dur-_xlpm.n,
_xlpm.a,INDEX(Zinsswaps!$B:$AY,_xlpm.rw,_xlpm.n),
_xlpm.b,INDEX(Zinsswaps!$B:$AY,_xlpm.rw,_xlpm.n+1),
_xlpm.swap,_xlpm.a+_xlpm.x*(_xlpm.b-_xlpm.a),
D117-_xlpm.swap
)</f>
        <v>2.0255000000000001</v>
      </c>
      <c r="G117" s="47">
        <f>_xlfn.LET(
_xlpm.rw,ROW(),
_xlpm.dur,AVERAGE($C58:$C117),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_xlpm.yield,AVERAGE($D58:$D117),
_xlpm.yield-_xlpm.swap
)</f>
        <v>1.2820220194444452</v>
      </c>
      <c r="H117" s="47">
        <f>_xlfn.LET(
_xlpm.rw,ROW(),
_xlpm.dur,AVERAGE($C46:$C117),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_xlpm.yield,AVERAGE($D46:$D117),
_xlpm.yield-_xlpm.swap
)</f>
        <v>1.1141811959876553</v>
      </c>
      <c r="I117" s="47">
        <f>_xlfn.LET(
_xlpm.rw,ROW(),
_xlpm.dur,AVERAGE($C34:$C117),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_xlpm.yield,AVERAGE($D34:$D117),
_xlpm.yield-_xlpm.swap
)</f>
        <v>1.0292201814058957</v>
      </c>
      <c r="J117" s="47">
        <f>_xlfn.LET(
_xlpm.rw,ROW(),
_xlpm.dur,AVERAGE($C22:$C117),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_xlpm.yield,AVERAGE($D22:$D117),
_xlpm.yield-_xlpm.swap
)</f>
        <v>0.97423453776041624</v>
      </c>
      <c r="K117" s="47">
        <f>_xlfn.LET(
_xlpm.rw,ROW(),
_xlpm.dur,AVERAGE($C10:$C117),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_xlpm.yield,AVERAGE($D10:$D117),
_xlpm.yield-_xlpm.swap
)</f>
        <v>0.95027708333333205</v>
      </c>
    </row>
    <row r="118" spans="1:12" x14ac:dyDescent="0.2">
      <c r="A118" s="5">
        <v>40816</v>
      </c>
      <c r="B118" s="15">
        <v>4.1500000000000004</v>
      </c>
      <c r="C118" s="15">
        <v>4.03</v>
      </c>
      <c r="D118" s="15" cm="1">
        <f t="array" ref="D11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_xlpm.monZeileRaw,(YEAR(A118)-YEAR(_xlpm.starts))*12+MONTH(A118)-MONTH(_xlpm.starts),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B118+SUMPRODUCT(_xlpm.deltas*_xlpm.stufen)
)</f>
        <v>4.1500000000000004</v>
      </c>
      <c r="E118" s="48"/>
      <c r="F118" s="47" cm="1">
        <f t="array" ref="F118">_xlfn.LET(
_xlpm.rw,ROW(),
_xlpm.dur,C118,
_xlpm.n,INT(_xlpm.dur),
_xlpm.x,_xlpm.dur-_xlpm.n,
_xlpm.a,INDEX(Zinsswaps!$B:$AY,_xlpm.rw,_xlpm.n),
_xlpm.b,INDEX(Zinsswaps!$B:$AY,_xlpm.rw,_xlpm.n+1),
_xlpm.swap,_xlpm.a+_xlpm.x*(_xlpm.b-_xlpm.a),
D118-_xlpm.swap
)</f>
        <v>2.3840300000000001</v>
      </c>
      <c r="G118" s="47">
        <f>_xlfn.LET(
_xlpm.rw,ROW(),
_xlpm.dur,AVERAGE($C59:$C118),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_xlpm.yield,AVERAGE($D59:$D118),
_xlpm.yield-_xlpm.swap
)</f>
        <v>1.318421883333333</v>
      </c>
      <c r="H118" s="47">
        <f>_xlfn.LET(
_xlpm.rw,ROW(),
_xlpm.dur,AVERAGE($C47:$C118),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_xlpm.yield,AVERAGE($D47:$D118),
_xlpm.yield-_xlpm.swap
)</f>
        <v>1.1419180169753096</v>
      </c>
      <c r="I118" s="47">
        <f>_xlfn.LET(
_xlpm.rw,ROW(),
_xlpm.dur,AVERAGE($C35:$C118),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_xlpm.yield,AVERAGE($D35:$D118),
_xlpm.yield-_xlpm.swap
)</f>
        <v>1.0505749645691607</v>
      </c>
      <c r="J118" s="47">
        <f>_xlfn.LET(
_xlpm.rw,ROW(),
_xlpm.dur,AVERAGE($C23:$C118),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_xlpm.yield,AVERAGE($D23:$D118),
_xlpm.yield-_xlpm.swap
)</f>
        <v>0.99212092447916556</v>
      </c>
      <c r="K118" s="47">
        <f>_xlfn.LET(
_xlpm.rw,ROW(),
_xlpm.dur,AVERAGE($C11:$C118),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_xlpm.yield,AVERAGE($D11:$D118),
_xlpm.yield-_xlpm.swap
)</f>
        <v>0.96499518347050683</v>
      </c>
    </row>
    <row r="119" spans="1:12" x14ac:dyDescent="0.2">
      <c r="A119" s="5">
        <v>40847</v>
      </c>
      <c r="B119" s="15">
        <v>3.8</v>
      </c>
      <c r="C119" s="15">
        <v>4.12</v>
      </c>
      <c r="D119" s="15" cm="1">
        <f t="array" ref="D11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_xlpm.monZeileRaw,(YEAR(A119)-YEAR(_xlpm.starts))*12+MONTH(A119)-MONTH(_xlpm.starts),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B119+SUMPRODUCT(_xlpm.deltas*_xlpm.stufen)
)</f>
        <v>3.8</v>
      </c>
      <c r="E119" s="48"/>
      <c r="F119" s="47" cm="1">
        <f t="array" ref="F119">_xlfn.LET(
_xlpm.rw,ROW(),
_xlpm.dur,C119,
_xlpm.n,INT(_xlpm.dur),
_xlpm.x,_xlpm.dur-_xlpm.n,
_xlpm.a,INDEX(Zinsswaps!$B:$AY,_xlpm.rw,_xlpm.n),
_xlpm.b,INDEX(Zinsswaps!$B:$AY,_xlpm.rw,_xlpm.n+1),
_xlpm.swap,_xlpm.a+_xlpm.x*(_xlpm.b-_xlpm.a),
D119-_xlpm.swap
)</f>
        <v>1.9819199999999997</v>
      </c>
      <c r="G119" s="47">
        <f>_xlfn.LET(
_xlpm.rw,ROW(),
_xlpm.dur,AVERAGE($C60:$C119),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_xlpm.yield,AVERAGE($D60:$D119),
_xlpm.yield-_xlpm.swap
)</f>
        <v>1.3482986333333336</v>
      </c>
      <c r="H119" s="47">
        <f>_xlfn.LET(
_xlpm.rw,ROW(),
_xlpm.dur,AVERAGE($C48:$C119),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_xlpm.yield,AVERAGE($D48:$D119),
_xlpm.yield-_xlpm.swap
)</f>
        <v>1.1644421006944454</v>
      </c>
      <c r="I119" s="47">
        <f>_xlfn.LET(
_xlpm.rw,ROW(),
_xlpm.dur,AVERAGE($C36:$C119),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_xlpm.yield,AVERAGE($D36:$D119),
_xlpm.yield-_xlpm.swap
)</f>
        <v>1.0667653854875283</v>
      </c>
      <c r="J119" s="47">
        <f>_xlfn.LET(
_xlpm.rw,ROW(),
_xlpm.dur,AVERAGE($C24:$C119),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_xlpm.yield,AVERAGE($D24:$D119),
_xlpm.yield-_xlpm.swap
)</f>
        <v>1.0066902929687491</v>
      </c>
      <c r="K119" s="47">
        <f>_xlfn.LET(
_xlpm.rw,ROW(),
_xlpm.dur,AVERAGE($C12:$C119),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_xlpm.yield,AVERAGE($D12:$D119),
_xlpm.yield-_xlpm.swap
)</f>
        <v>0.97532698045267452</v>
      </c>
    </row>
    <row r="120" spans="1:12" x14ac:dyDescent="0.2">
      <c r="A120" s="5">
        <v>40877</v>
      </c>
      <c r="B120" s="15">
        <v>4.13</v>
      </c>
      <c r="C120" s="15">
        <v>4.1500000000000004</v>
      </c>
      <c r="D120" s="15" cm="1">
        <f t="array" ref="D12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_xlpm.monZeileRaw,(YEAR(A120)-YEAR(_xlpm.starts))*12+MONTH(A120)-MONTH(_xlpm.starts),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B120+SUMPRODUCT(_xlpm.deltas*_xlpm.stufen)
)</f>
        <v>4.13</v>
      </c>
      <c r="E120" s="48"/>
      <c r="F120" s="47" cm="1">
        <f t="array" ref="F120">_xlfn.LET(
_xlpm.rw,ROW(),
_xlpm.dur,C120,
_xlpm.n,INT(_xlpm.dur),
_xlpm.x,_xlpm.dur-_xlpm.n,
_xlpm.a,INDEX(Zinsswaps!$B:$AY,_xlpm.rw,_xlpm.n),
_xlpm.b,INDEX(Zinsswaps!$B:$AY,_xlpm.rw,_xlpm.n+1),
_xlpm.swap,_xlpm.a+_xlpm.x*(_xlpm.b-_xlpm.a),
D120-_xlpm.swap
)</f>
        <v>2.2868999999999997</v>
      </c>
      <c r="G120" s="47">
        <f>_xlfn.LET(
_xlpm.rw,ROW(),
_xlpm.dur,AVERAGE($C61:$C120),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_xlpm.yield,AVERAGE($D61:$D120),
_xlpm.yield-_xlpm.swap
)</f>
        <v>1.3839232833333335</v>
      </c>
      <c r="H120" s="47">
        <f>_xlfn.LET(
_xlpm.rw,ROW(),
_xlpm.dur,AVERAGE($C49:$C120),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_xlpm.yield,AVERAGE($D49:$D120),
_xlpm.yield-_xlpm.swap
)</f>
        <v>1.1913660879629635</v>
      </c>
      <c r="I120" s="47">
        <f>_xlfn.LET(
_xlpm.rw,ROW(),
_xlpm.dur,AVERAGE($C37:$C120),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_xlpm.yield,AVERAGE($D37:$D120),
_xlpm.yield-_xlpm.swap
)</f>
        <v>1.086661598639457</v>
      </c>
      <c r="J120" s="47">
        <f>_xlfn.LET(
_xlpm.rw,ROW(),
_xlpm.dur,AVERAGE($C25:$C120),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_xlpm.yield,AVERAGE($D25:$D120),
_xlpm.yield-_xlpm.swap
)</f>
        <v>1.0245243836805553</v>
      </c>
      <c r="K120" s="47">
        <f>_xlfn.LET(
_xlpm.rw,ROW(),
_xlpm.dur,AVERAGE($C13:$C120),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_xlpm.yield,AVERAGE($D13:$D120),
_xlpm.yield-_xlpm.swap
)</f>
        <v>0.98946808984910728</v>
      </c>
    </row>
    <row r="121" spans="1:12" x14ac:dyDescent="0.2">
      <c r="A121" s="5">
        <v>40908</v>
      </c>
      <c r="B121" s="15">
        <v>3.62</v>
      </c>
      <c r="C121" s="15">
        <v>4.1900000000000004</v>
      </c>
      <c r="D121" s="15" cm="1">
        <f t="array" ref="D12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_xlpm.monZeileRaw,(YEAR(A121)-YEAR(_xlpm.starts))*12+MONTH(A121)-MONTH(_xlpm.starts),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B121+SUMPRODUCT(_xlpm.deltas*_xlpm.stufen)
)</f>
        <v>3.62</v>
      </c>
      <c r="E121" s="48"/>
      <c r="F121" s="47" cm="1">
        <f t="array" ref="F121">_xlfn.LET(
_xlpm.rw,ROW(),
_xlpm.dur,C121,
_xlpm.n,INT(_xlpm.dur),
_xlpm.x,_xlpm.dur-_xlpm.n,
_xlpm.a,INDEX(Zinsswaps!$B:$AY,_xlpm.rw,_xlpm.n),
_xlpm.b,INDEX(Zinsswaps!$B:$AY,_xlpm.rw,_xlpm.n+1),
_xlpm.swap,_xlpm.a+_xlpm.x*(_xlpm.b-_xlpm.a),
D121-_xlpm.swap
)</f>
        <v>2.0581399999999999</v>
      </c>
      <c r="G121" s="47">
        <f>_xlfn.LET(
_xlpm.rw,ROW(),
_xlpm.dur,AVERAGE($C62:$C121),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_xlpm.yield,AVERAGE($D62:$D121),
_xlpm.yield-_xlpm.swap
)</f>
        <v>1.4160814000000008</v>
      </c>
      <c r="H121" s="47">
        <f>_xlfn.LET(
_xlpm.rw,ROW(),
_xlpm.dur,AVERAGE($C50:$C121),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_xlpm.yield,AVERAGE($D50:$D121),
_xlpm.yield-_xlpm.swap
)</f>
        <v>1.2160950327932105</v>
      </c>
      <c r="I121" s="47">
        <f>_xlfn.LET(
_xlpm.rw,ROW(),
_xlpm.dur,AVERAGE($C38:$C121),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_xlpm.yield,AVERAGE($D38:$D121),
_xlpm.yield-_xlpm.swap
)</f>
        <v>1.1046542431972797</v>
      </c>
      <c r="J121" s="47">
        <f>_xlfn.LET(
_xlpm.rw,ROW(),
_xlpm.dur,AVERAGE($C26:$C121),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_xlpm.yield,AVERAGE($D26:$D121),
_xlpm.yield-_xlpm.swap
)</f>
        <v>1.0398365733506942</v>
      </c>
      <c r="K121" s="47">
        <f>_xlfn.LET(
_xlpm.rw,ROW(),
_xlpm.dur,AVERAGE($C14:$C121),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_xlpm.yield,AVERAGE($D14:$D121),
_xlpm.yield-_xlpm.swap
)</f>
        <v>1.0009915500685862</v>
      </c>
      <c r="L121" s="47">
        <f>_xlfn.LET(
_xlpm.rw,ROW(),
_xlpm.dur,AVERAGE($C2:$C121),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_xlpm.yield,AVERAGE($D2:$D121),
_xlpm.yield-_xlpm.swap
)</f>
        <v>0.9628731291666659</v>
      </c>
    </row>
    <row r="122" spans="1:12" x14ac:dyDescent="0.2">
      <c r="A122" s="5">
        <v>40939</v>
      </c>
      <c r="B122" s="15">
        <v>3.11</v>
      </c>
      <c r="C122" s="15">
        <v>4.34</v>
      </c>
      <c r="D122" s="15" cm="1">
        <f t="array" ref="D12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_xlpm.monZeileRaw,(YEAR(A122)-YEAR(_xlpm.starts))*12+MONTH(A122)-MONTH(_xlpm.starts),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B122+SUMPRODUCT(_xlpm.deltas*_xlpm.stufen)
)</f>
        <v>3.11</v>
      </c>
      <c r="E122" s="48"/>
      <c r="F122" s="47" cm="1">
        <f t="array" ref="F122">_xlfn.LET(
_xlpm.rw,ROW(),
_xlpm.dur,C122,
_xlpm.n,INT(_xlpm.dur),
_xlpm.x,_xlpm.dur-_xlpm.n,
_xlpm.a,INDEX(Zinsswaps!$B:$AY,_xlpm.rw,_xlpm.n),
_xlpm.b,INDEX(Zinsswaps!$B:$AY,_xlpm.rw,_xlpm.n+1),
_xlpm.swap,_xlpm.a+_xlpm.x*(_xlpm.b-_xlpm.a),
D122-_xlpm.swap
)</f>
        <v>1.7139999999999997</v>
      </c>
      <c r="G122" s="47">
        <f>_xlfn.LET(
_xlpm.rw,ROW(),
_xlpm.dur,AVERAGE($C63:$C122),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_xlpm.yield,AVERAGE($D63:$D122),
_xlpm.yield-_xlpm.swap
)</f>
        <v>1.4422483888888888</v>
      </c>
      <c r="H122" s="47">
        <f>_xlfn.LET(
_xlpm.rw,ROW(),
_xlpm.dur,AVERAGE($C51:$C122),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_xlpm.yield,AVERAGE($D51:$D122),
_xlpm.yield-_xlpm.swap
)</f>
        <v>1.2365684606481491</v>
      </c>
      <c r="I122" s="47">
        <f>_xlfn.LET(
_xlpm.rw,ROW(),
_xlpm.dur,AVERAGE($C39:$C122),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_xlpm.yield,AVERAGE($D39:$D122),
_xlpm.yield-_xlpm.swap
)</f>
        <v>1.1193220294784592</v>
      </c>
      <c r="J122" s="47">
        <f>_xlfn.LET(
_xlpm.rw,ROW(),
_xlpm.dur,AVERAGE($C27:$C122),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_xlpm.yield,AVERAGE($D27:$D122),
_xlpm.yield-_xlpm.swap
)</f>
        <v>1.0512117447916678</v>
      </c>
      <c r="K122" s="47">
        <f>_xlfn.LET(
_xlpm.rw,ROW(),
_xlpm.dur,AVERAGE($C15:$C122),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_xlpm.yield,AVERAGE($D15:$D122),
_xlpm.yield-_xlpm.swap
)</f>
        <v>1.0094442935528112</v>
      </c>
      <c r="L122" s="47">
        <f>_xlfn.LET(
_xlpm.rw,ROW(),
_xlpm.dur,AVERAGE($C3:$C122),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_xlpm.yield,AVERAGE($D3:$D122),
_xlpm.yield-_xlpm.swap
)</f>
        <v>0.97284106249999969</v>
      </c>
    </row>
    <row r="123" spans="1:12" x14ac:dyDescent="0.2">
      <c r="A123" s="5">
        <v>40968</v>
      </c>
      <c r="B123" s="15">
        <v>2.92</v>
      </c>
      <c r="C123" s="15">
        <v>4.22</v>
      </c>
      <c r="D123" s="15" cm="1">
        <f t="array" ref="D12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_xlpm.monZeileRaw,(YEAR(A123)-YEAR(_xlpm.starts))*12+MONTH(A123)-MONTH(_xlpm.starts),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B123+SUMPRODUCT(_xlpm.deltas*_xlpm.stufen)
)</f>
        <v>2.92</v>
      </c>
      <c r="E123" s="48"/>
      <c r="F123" s="47" cm="1">
        <f t="array" ref="F123">_xlfn.LET(
_xlpm.rw,ROW(),
_xlpm.dur,C123,
_xlpm.n,INT(_xlpm.dur),
_xlpm.x,_xlpm.dur-_xlpm.n,
_xlpm.a,INDEX(Zinsswaps!$B:$AY,_xlpm.rw,_xlpm.n),
_xlpm.b,INDEX(Zinsswaps!$B:$AY,_xlpm.rw,_xlpm.n+1),
_xlpm.swap,_xlpm.a+_xlpm.x*(_xlpm.b-_xlpm.a),
D123-_xlpm.swap
)</f>
        <v>1.5181</v>
      </c>
      <c r="G123" s="47">
        <f>_xlfn.LET(
_xlpm.rw,ROW(),
_xlpm.dur,AVERAGE($C64:$C123),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_xlpm.yield,AVERAGE($D64:$D123),
_xlpm.yield-_xlpm.swap
)</f>
        <v>1.4649251833333343</v>
      </c>
      <c r="H123" s="47">
        <f>_xlfn.LET(
_xlpm.rw,ROW(),
_xlpm.dur,AVERAGE($C52:$C123),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_xlpm.yield,AVERAGE($D52:$D123),
_xlpm.yield-_xlpm.swap
)</f>
        <v>1.2542644675925931</v>
      </c>
      <c r="I123" s="47">
        <f>_xlfn.LET(
_xlpm.rw,ROW(),
_xlpm.dur,AVERAGE($C40:$C123),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_xlpm.yield,AVERAGE($D40:$D123),
_xlpm.yield-_xlpm.swap
)</f>
        <v>1.1321338010204092</v>
      </c>
      <c r="J123" s="47">
        <f>_xlfn.LET(
_xlpm.rw,ROW(),
_xlpm.dur,AVERAGE($C28:$C123),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_xlpm.yield,AVERAGE($D28:$D123),
_xlpm.yield-_xlpm.swap
)</f>
        <v>1.0597216959635425</v>
      </c>
      <c r="K123" s="47">
        <f>_xlfn.LET(
_xlpm.rw,ROW(),
_xlpm.dur,AVERAGE($C16:$C123),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_xlpm.yield,AVERAGE($D16:$D123),
_xlpm.yield-_xlpm.swap
)</f>
        <v>1.0152974228395069</v>
      </c>
      <c r="L123" s="47">
        <f>_xlfn.LET(
_xlpm.rw,ROW(),
_xlpm.dur,AVERAGE($C4:$C123),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_xlpm.yield,AVERAGE($D4:$D123),
_xlpm.yield-_xlpm.swap
)</f>
        <v>0.98091394722222169</v>
      </c>
    </row>
    <row r="124" spans="1:12" x14ac:dyDescent="0.2">
      <c r="A124" s="5">
        <v>40999</v>
      </c>
      <c r="B124" s="15">
        <v>2.74</v>
      </c>
      <c r="C124" s="15">
        <v>4.3</v>
      </c>
      <c r="D124" s="15" cm="1">
        <f t="array" ref="D12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_xlpm.monZeileRaw,(YEAR(A124)-YEAR(_xlpm.starts))*12+MONTH(A124)-MONTH(_xlpm.starts),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B124+SUMPRODUCT(_xlpm.deltas*_xlpm.stufen)
)</f>
        <v>2.74</v>
      </c>
      <c r="E124" s="48"/>
      <c r="F124" s="47" cm="1">
        <f t="array" ref="F124">_xlfn.LET(
_xlpm.rw,ROW(),
_xlpm.dur,C124,
_xlpm.n,INT(_xlpm.dur),
_xlpm.x,_xlpm.dur-_xlpm.n,
_xlpm.a,INDEX(Zinsswaps!$B:$AY,_xlpm.rw,_xlpm.n),
_xlpm.b,INDEX(Zinsswaps!$B:$AY,_xlpm.rw,_xlpm.n+1),
_xlpm.swap,_xlpm.a+_xlpm.x*(_xlpm.b-_xlpm.a),
D124-_xlpm.swap
)</f>
        <v>1.2905000000000002</v>
      </c>
      <c r="G124" s="47">
        <f>_xlfn.LET(
_xlpm.rw,ROW(),
_xlpm.dur,AVERAGE($C65:$C124),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_xlpm.yield,AVERAGE($D65:$D124),
_xlpm.yield-_xlpm.swap
)</f>
        <v>1.4833921166666681</v>
      </c>
      <c r="H124" s="47">
        <f>_xlfn.LET(
_xlpm.rw,ROW(),
_xlpm.dur,AVERAGE($C53:$C124),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_xlpm.yield,AVERAGE($D53:$D124),
_xlpm.yield-_xlpm.swap
)</f>
        <v>1.2693099537037047</v>
      </c>
      <c r="I124" s="47">
        <f>_xlfn.LET(
_xlpm.rw,ROW(),
_xlpm.dur,AVERAGE($C41:$C124),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_xlpm.yield,AVERAGE($D41:$D124),
_xlpm.yield-_xlpm.swap
)</f>
        <v>1.1414964597505679</v>
      </c>
      <c r="J124" s="47">
        <f>_xlfn.LET(
_xlpm.rw,ROW(),
_xlpm.dur,AVERAGE($C29:$C124),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_xlpm.yield,AVERAGE($D29:$D124),
_xlpm.yield-_xlpm.swap
)</f>
        <v>1.0657862803819453</v>
      </c>
      <c r="K124" s="47">
        <f>_xlfn.LET(
_xlpm.rw,ROW(),
_xlpm.dur,AVERAGE($C17:$C124),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_xlpm.yield,AVERAGE($D17:$D124),
_xlpm.yield-_xlpm.swap
)</f>
        <v>1.0198680186899871</v>
      </c>
      <c r="L124" s="47">
        <f>_xlfn.LET(
_xlpm.rw,ROW(),
_xlpm.dur,AVERAGE($C5:$C124),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_xlpm.yield,AVERAGE($D5:$D124),
_xlpm.yield-_xlpm.swap
)</f>
        <v>0.98798471180555403</v>
      </c>
    </row>
    <row r="125" spans="1:12" x14ac:dyDescent="0.2">
      <c r="A125" s="5">
        <v>41029</v>
      </c>
      <c r="B125" s="15">
        <v>2.65</v>
      </c>
      <c r="C125" s="15">
        <v>4.3899999999999997</v>
      </c>
      <c r="D125" s="15" cm="1">
        <f t="array" ref="D12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_xlpm.monZeileRaw,(YEAR(A125)-YEAR(_xlpm.starts))*12+MONTH(A125)-MONTH(_xlpm.starts),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B125+SUMPRODUCT(_xlpm.deltas*_xlpm.stufen)
)</f>
        <v>2.65</v>
      </c>
      <c r="E125" s="48"/>
      <c r="F125" s="47" cm="1">
        <f t="array" ref="F125">_xlfn.LET(
_xlpm.rw,ROW(),
_xlpm.dur,C125,
_xlpm.n,INT(_xlpm.dur),
_xlpm.x,_xlpm.dur-_xlpm.n,
_xlpm.a,INDEX(Zinsswaps!$B:$AY,_xlpm.rw,_xlpm.n),
_xlpm.b,INDEX(Zinsswaps!$B:$AY,_xlpm.rw,_xlpm.n+1),
_xlpm.swap,_xlpm.a+_xlpm.x*(_xlpm.b-_xlpm.a),
D125-_xlpm.swap
)</f>
        <v>1.35544</v>
      </c>
      <c r="G125" s="47">
        <f>_xlfn.LET(
_xlpm.rw,ROW(),
_xlpm.dur,AVERAGE($C66:$C125),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_xlpm.yield,AVERAGE($D66:$D125),
_xlpm.yield-_xlpm.swap
)</f>
        <v>1.5036070555555563</v>
      </c>
      <c r="H125" s="47">
        <f>_xlfn.LET(
_xlpm.rw,ROW(),
_xlpm.dur,AVERAGE($C54:$C125),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_xlpm.yield,AVERAGE($D54:$D125),
_xlpm.yield-_xlpm.swap
)</f>
        <v>1.2846518518518528</v>
      </c>
      <c r="I125" s="47">
        <f>_xlfn.LET(
_xlpm.rw,ROW(),
_xlpm.dur,AVERAGE($C42:$C125),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_xlpm.yield,AVERAGE($D42:$D125),
_xlpm.yield-_xlpm.swap
)</f>
        <v>1.1514365674603182</v>
      </c>
      <c r="J125" s="47">
        <f>_xlfn.LET(
_xlpm.rw,ROW(),
_xlpm.dur,AVERAGE($C30:$C125),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_xlpm.yield,AVERAGE($D30:$D125),
_xlpm.yield-_xlpm.swap
)</f>
        <v>1.0733629253472232</v>
      </c>
      <c r="K125" s="47">
        <f>_xlfn.LET(
_xlpm.rw,ROW(),
_xlpm.dur,AVERAGE($C18:$C125),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_xlpm.yield,AVERAGE($D18:$D125),
_xlpm.yield-_xlpm.swap
)</f>
        <v>1.0252959525034293</v>
      </c>
      <c r="L125" s="47">
        <f>_xlfn.LET(
_xlpm.rw,ROW(),
_xlpm.dur,AVERAGE($C6:$C125),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_xlpm.yield,AVERAGE($D6:$D125),
_xlpm.yield-_xlpm.swap
)</f>
        <v>0.99519316111110978</v>
      </c>
    </row>
    <row r="126" spans="1:12" x14ac:dyDescent="0.2">
      <c r="A126" s="5">
        <v>41060</v>
      </c>
      <c r="B126" s="15">
        <v>2.31</v>
      </c>
      <c r="C126" s="15">
        <v>4.3899999999999997</v>
      </c>
      <c r="D126" s="15" cm="1">
        <f t="array" ref="D12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_xlpm.monZeileRaw,(YEAR(A126)-YEAR(_xlpm.starts))*12+MONTH(A126)-MONTH(_xlpm.starts),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B126+SUMPRODUCT(_xlpm.deltas*_xlpm.stufen)
)</f>
        <v>2.31</v>
      </c>
      <c r="E126" s="48"/>
      <c r="F126" s="47" cm="1">
        <f t="array" ref="F126">_xlfn.LET(
_xlpm.rw,ROW(),
_xlpm.dur,C126,
_xlpm.n,INT(_xlpm.dur),
_xlpm.x,_xlpm.dur-_xlpm.n,
_xlpm.a,INDEX(Zinsswaps!$B:$AY,_xlpm.rw,_xlpm.n),
_xlpm.b,INDEX(Zinsswaps!$B:$AY,_xlpm.rw,_xlpm.n+1),
_xlpm.swap,_xlpm.a+_xlpm.x*(_xlpm.b-_xlpm.a),
D126-_xlpm.swap
)</f>
        <v>1.2321800000000001</v>
      </c>
      <c r="G126" s="47">
        <f>_xlfn.LET(
_xlpm.rw,ROW(),
_xlpm.dur,AVERAGE($C67:$C126),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_xlpm.yield,AVERAGE($D67:$D126),
_xlpm.yield-_xlpm.swap
)</f>
        <v>1.5224991000000005</v>
      </c>
      <c r="H126" s="47">
        <f>_xlfn.LET(
_xlpm.rw,ROW(),
_xlpm.dur,AVERAGE($C55:$C126),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_xlpm.yield,AVERAGE($D55:$D126),
_xlpm.yield-_xlpm.swap
)</f>
        <v>1.2982912500000015</v>
      </c>
      <c r="I126" s="47">
        <f>_xlfn.LET(
_xlpm.rw,ROW(),
_xlpm.dur,AVERAGE($C43:$C126),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_xlpm.yield,AVERAGE($D43:$D126),
_xlpm.yield-_xlpm.swap
)</f>
        <v>1.1597388151927444</v>
      </c>
      <c r="J126" s="47">
        <f>_xlfn.LET(
_xlpm.rw,ROW(),
_xlpm.dur,AVERAGE($C31:$C126),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_xlpm.yield,AVERAGE($D31:$D126),
_xlpm.yield-_xlpm.swap
)</f>
        <v>1.0810342393663208</v>
      </c>
      <c r="K126" s="47">
        <f>_xlfn.LET(
_xlpm.rw,ROW(),
_xlpm.dur,AVERAGE($C19:$C126),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_xlpm.yield,AVERAGE($D19:$D126),
_xlpm.yield-_xlpm.swap
)</f>
        <v>1.0295387517146781</v>
      </c>
      <c r="L126" s="47">
        <f>_xlfn.LET(
_xlpm.rw,ROW(),
_xlpm.dur,AVERAGE($C7:$C126),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_xlpm.yield,AVERAGE($D7:$D126),
_xlpm.yield-_xlpm.swap
)</f>
        <v>1.001693986805555</v>
      </c>
    </row>
    <row r="127" spans="1:12" x14ac:dyDescent="0.2">
      <c r="A127" s="5">
        <v>41090</v>
      </c>
      <c r="B127" s="15">
        <v>2.48</v>
      </c>
      <c r="C127" s="15">
        <v>4.3899999999999997</v>
      </c>
      <c r="D127" s="15" cm="1">
        <f t="array" ref="D12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_xlpm.monZeileRaw,(YEAR(A127)-YEAR(_xlpm.starts))*12+MONTH(A127)-MONTH(_xlpm.starts),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B127+SUMPRODUCT(_xlpm.deltas*_xlpm.stufen)
)</f>
        <v>2.48</v>
      </c>
      <c r="E127" s="48"/>
      <c r="F127" s="47" cm="1">
        <f t="array" ref="F127">_xlfn.LET(
_xlpm.rw,ROW(),
_xlpm.dur,C127,
_xlpm.n,INT(_xlpm.dur),
_xlpm.x,_xlpm.dur-_xlpm.n,
_xlpm.a,INDEX(Zinsswaps!$B:$AY,_xlpm.rw,_xlpm.n),
_xlpm.b,INDEX(Zinsswaps!$B:$AY,_xlpm.rw,_xlpm.n+1),
_xlpm.swap,_xlpm.a+_xlpm.x*(_xlpm.b-_xlpm.a),
D127-_xlpm.swap
)</f>
        <v>1.3022400000000001</v>
      </c>
      <c r="G127" s="47">
        <f>_xlfn.LET(
_xlpm.rw,ROW(),
_xlpm.dur,AVERAGE($C68:$C127),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_xlpm.yield,AVERAGE($D68:$D127),
_xlpm.yield-_xlpm.swap
)</f>
        <v>1.5423162222222238</v>
      </c>
      <c r="H127" s="47">
        <f>_xlfn.LET(
_xlpm.rw,ROW(),
_xlpm.dur,AVERAGE($C56:$C127),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_xlpm.yield,AVERAGE($D56:$D127),
_xlpm.yield-_xlpm.swap
)</f>
        <v>1.312779359567902</v>
      </c>
      <c r="I127" s="47">
        <f>_xlfn.LET(
_xlpm.rw,ROW(),
_xlpm.dur,AVERAGE($C44:$C127),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_xlpm.yield,AVERAGE($D44:$D127),
_xlpm.yield-_xlpm.swap
)</f>
        <v>1.1687104308390031</v>
      </c>
      <c r="J127" s="47">
        <f>_xlfn.LET(
_xlpm.rw,ROW(),
_xlpm.dur,AVERAGE($C32:$C127),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_xlpm.yield,AVERAGE($D32:$D127),
_xlpm.yield-_xlpm.swap
)</f>
        <v>1.0889712597656258</v>
      </c>
      <c r="K127" s="47">
        <f>_xlfn.LET(
_xlpm.rw,ROW(),
_xlpm.dur,AVERAGE($C20:$C127),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_xlpm.yield,AVERAGE($D20:$D127),
_xlpm.yield-_xlpm.swap
)</f>
        <v>1.0346943689986285</v>
      </c>
      <c r="L127" s="47">
        <f>_xlfn.LET(
_xlpm.rw,ROW(),
_xlpm.dur,AVERAGE($C8:$C127),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_xlpm.yield,AVERAGE($D8:$D127),
_xlpm.yield-_xlpm.swap
)</f>
        <v>1.0080741666666664</v>
      </c>
    </row>
    <row r="128" spans="1:12" x14ac:dyDescent="0.2">
      <c r="A128" s="5">
        <v>41121</v>
      </c>
      <c r="B128" s="15">
        <v>2.0099999999999998</v>
      </c>
      <c r="C128" s="15">
        <v>4.51</v>
      </c>
      <c r="D128" s="15" cm="1">
        <f t="array" ref="D12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_xlpm.monZeileRaw,(YEAR(A128)-YEAR(_xlpm.starts))*12+MONTH(A128)-MONTH(_xlpm.starts),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B128+SUMPRODUCT(_xlpm.deltas*_xlpm.stufen)
)</f>
        <v>2.0099999999999998</v>
      </c>
      <c r="E128" s="48"/>
      <c r="F128" s="47" cm="1">
        <f t="array" ref="F128">_xlfn.LET(
_xlpm.rw,ROW(),
_xlpm.dur,C128,
_xlpm.n,INT(_xlpm.dur),
_xlpm.x,_xlpm.dur-_xlpm.n,
_xlpm.a,INDEX(Zinsswaps!$B:$AY,_xlpm.rw,_xlpm.n),
_xlpm.b,INDEX(Zinsswaps!$B:$AY,_xlpm.rw,_xlpm.n+1),
_xlpm.swap,_xlpm.a+_xlpm.x*(_xlpm.b-_xlpm.a),
D128-_xlpm.swap
)</f>
        <v>1.08508</v>
      </c>
      <c r="G128" s="47">
        <f>_xlfn.LET(
_xlpm.rw,ROW(),
_xlpm.dur,AVERAGE($C69:$C128),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_xlpm.yield,AVERAGE($D69:$D128),
_xlpm.yield-_xlpm.swap
)</f>
        <v>1.5562579166666679</v>
      </c>
      <c r="H128" s="47">
        <f>_xlfn.LET(
_xlpm.rw,ROW(),
_xlpm.dur,AVERAGE($C57:$C128),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_xlpm.yield,AVERAGE($D57:$D128),
_xlpm.yield-_xlpm.swap
)</f>
        <v>1.3244510725308665</v>
      </c>
      <c r="I128" s="47">
        <f>_xlfn.LET(
_xlpm.rw,ROW(),
_xlpm.dur,AVERAGE($C45:$C128),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_xlpm.yield,AVERAGE($D45:$D128),
_xlpm.yield-_xlpm.swap
)</f>
        <v>1.176255340136056</v>
      </c>
      <c r="J128" s="47">
        <f>_xlfn.LET(
_xlpm.rw,ROW(),
_xlpm.dur,AVERAGE($C33:$C128),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_xlpm.yield,AVERAGE($D33:$D128),
_xlpm.yield-_xlpm.swap
)</f>
        <v>1.0947698676215283</v>
      </c>
      <c r="K128" s="47">
        <f>_xlfn.LET(
_xlpm.rw,ROW(),
_xlpm.dur,AVERAGE($C21:$C128),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_xlpm.yield,AVERAGE($D21:$D128),
_xlpm.yield-_xlpm.swap
)</f>
        <v>1.039206248285323</v>
      </c>
      <c r="L128" s="47">
        <f>_xlfn.LET(
_xlpm.rw,ROW(),
_xlpm.dur,AVERAGE($C9:$C128),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_xlpm.yield,AVERAGE($D9:$D128),
_xlpm.yield-_xlpm.swap
)</f>
        <v>1.0117112229166665</v>
      </c>
    </row>
    <row r="129" spans="1:12" x14ac:dyDescent="0.2">
      <c r="A129" s="5">
        <v>41152</v>
      </c>
      <c r="B129" s="15">
        <v>1.87</v>
      </c>
      <c r="C129" s="15">
        <v>4.46</v>
      </c>
      <c r="D129" s="15" cm="1">
        <f t="array" ref="D12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_xlpm.monZeileRaw,(YEAR(A129)-YEAR(_xlpm.starts))*12+MONTH(A129)-MONTH(_xlpm.starts),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B129+SUMPRODUCT(_xlpm.deltas*_xlpm.stufen)
)</f>
        <v>1.87</v>
      </c>
      <c r="E129" s="48"/>
      <c r="F129" s="47" cm="1">
        <f t="array" ref="F129">_xlfn.LET(
_xlpm.rw,ROW(),
_xlpm.dur,C129,
_xlpm.n,INT(_xlpm.dur),
_xlpm.x,_xlpm.dur-_xlpm.n,
_xlpm.a,INDEX(Zinsswaps!$B:$AY,_xlpm.rw,_xlpm.n),
_xlpm.b,INDEX(Zinsswaps!$B:$AY,_xlpm.rw,_xlpm.n+1),
_xlpm.swap,_xlpm.a+_xlpm.x*(_xlpm.b-_xlpm.a),
D129-_xlpm.swap
)</f>
        <v>1.0477600000000002</v>
      </c>
      <c r="G129" s="47">
        <f>_xlfn.LET(
_xlpm.rw,ROW(),
_xlpm.dur,AVERAGE($C70:$C129),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_xlpm.yield,AVERAGE($D70:$D129),
_xlpm.yield-_xlpm.swap
)</f>
        <v>1.568042594444444</v>
      </c>
      <c r="H129" s="47">
        <f>_xlfn.LET(
_xlpm.rw,ROW(),
_xlpm.dur,AVERAGE($C58:$C129),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_xlpm.yield,AVERAGE($D58:$D129),
_xlpm.yield-_xlpm.swap
)</f>
        <v>1.3358413580246928</v>
      </c>
      <c r="I129" s="47">
        <f>_xlfn.LET(
_xlpm.rw,ROW(),
_xlpm.dur,AVERAGE($C46:$C129),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_xlpm.yield,AVERAGE($D46:$D129),
_xlpm.yield-_xlpm.swap
)</f>
        <v>1.1835605583900239</v>
      </c>
      <c r="J129" s="47">
        <f>_xlfn.LET(
_xlpm.rw,ROW(),
_xlpm.dur,AVERAGE($C34:$C129),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_xlpm.yield,AVERAGE($D34:$D129),
_xlpm.yield-_xlpm.swap
)</f>
        <v>1.0999639919704869</v>
      </c>
      <c r="K129" s="47">
        <f>_xlfn.LET(
_xlpm.rw,ROW(),
_xlpm.dur,AVERAGE($C22:$C129),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_xlpm.yield,AVERAGE($D22:$D129),
_xlpm.yield-_xlpm.swap
)</f>
        <v>1.0432714197530863</v>
      </c>
      <c r="L129" s="47">
        <f>_xlfn.LET(
_xlpm.rw,ROW(),
_xlpm.dur,AVERAGE($C10:$C129),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_xlpm.yield,AVERAGE($D10:$D129),
_xlpm.yield-_xlpm.swap
)</f>
        <v>1.0148370500000001</v>
      </c>
    </row>
    <row r="130" spans="1:12" x14ac:dyDescent="0.2">
      <c r="A130" s="5">
        <v>41182</v>
      </c>
      <c r="B130" s="15">
        <v>1.91</v>
      </c>
      <c r="C130" s="15">
        <v>4.45</v>
      </c>
      <c r="D130" s="15" cm="1">
        <f t="array" ref="D13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_xlpm.monZeileRaw,(YEAR(A130)-YEAR(_xlpm.starts))*12+MONTH(A130)-MONTH(_xlpm.starts),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B130+SUMPRODUCT(_xlpm.deltas*_xlpm.stufen)
)</f>
        <v>1.91</v>
      </c>
      <c r="E130" s="48"/>
      <c r="F130" s="47" cm="1">
        <f t="array" ref="F130">_xlfn.LET(
_xlpm.rw,ROW(),
_xlpm.dur,C130,
_xlpm.n,INT(_xlpm.dur),
_xlpm.x,_xlpm.dur-_xlpm.n,
_xlpm.a,INDEX(Zinsswaps!$B:$AY,_xlpm.rw,_xlpm.n),
_xlpm.b,INDEX(Zinsswaps!$B:$AY,_xlpm.rw,_xlpm.n+1),
_xlpm.swap,_xlpm.a+_xlpm.x*(_xlpm.b-_xlpm.a),
D130-_xlpm.swap
)</f>
        <v>1.0871</v>
      </c>
      <c r="G130" s="47">
        <f>_xlfn.LET(
_xlpm.rw,ROW(),
_xlpm.dur,AVERAGE($C71:$C130),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_xlpm.yield,AVERAGE($D71:$D130),
_xlpm.yield-_xlpm.swap
)</f>
        <v>1.5787689222222219</v>
      </c>
      <c r="H130" s="47">
        <f>_xlfn.LET(
_xlpm.rw,ROW(),
_xlpm.dur,AVERAGE($C59:$C130),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_xlpm.yield,AVERAGE($D59:$D130),
_xlpm.yield-_xlpm.swap
)</f>
        <v>1.348520378086421</v>
      </c>
      <c r="I130" s="47">
        <f>_xlfn.LET(
_xlpm.rw,ROW(),
_xlpm.dur,AVERAGE($C47:$C130),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_xlpm.yield,AVERAGE($D47:$D130),
_xlpm.yield-_xlpm.swap
)</f>
        <v>1.1923240376984139</v>
      </c>
      <c r="J130" s="47">
        <f>_xlfn.LET(
_xlpm.rw,ROW(),
_xlpm.dur,AVERAGE($C35:$C130),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_xlpm.yield,AVERAGE($D35:$D130),
_xlpm.yield-_xlpm.swap
)</f>
        <v>1.105454824218751</v>
      </c>
      <c r="K130" s="47">
        <f>_xlfn.LET(
_xlpm.rw,ROW(),
_xlpm.dur,AVERAGE($C23:$C130),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_xlpm.yield,AVERAGE($D23:$D130),
_xlpm.yield-_xlpm.swap
)</f>
        <v>1.0473736736968453</v>
      </c>
      <c r="L130" s="47">
        <f>_xlfn.LET(
_xlpm.rw,ROW(),
_xlpm.dur,AVERAGE($C11:$C130),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_xlpm.yield,AVERAGE($D11:$D130),
_xlpm.yield-_xlpm.swap
)</f>
        <v>1.0174330138888887</v>
      </c>
    </row>
    <row r="131" spans="1:12" x14ac:dyDescent="0.2">
      <c r="A131" s="5">
        <v>41213</v>
      </c>
      <c r="B131" s="15">
        <v>1.83</v>
      </c>
      <c r="C131" s="15">
        <v>4.43</v>
      </c>
      <c r="D131" s="15" cm="1">
        <f t="array" ref="D13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_xlpm.monZeileRaw,(YEAR(A131)-YEAR(_xlpm.starts))*12+MONTH(A131)-MONTH(_xlpm.starts),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B131+SUMPRODUCT(_xlpm.deltas*_xlpm.stufen)
)</f>
        <v>1.83</v>
      </c>
      <c r="E131" s="48"/>
      <c r="F131" s="47" cm="1">
        <f t="array" ref="F131">_xlfn.LET(
_xlpm.rw,ROW(),
_xlpm.dur,C131,
_xlpm.n,INT(_xlpm.dur),
_xlpm.x,_xlpm.dur-_xlpm.n,
_xlpm.a,INDEX(Zinsswaps!$B:$AY,_xlpm.rw,_xlpm.n),
_xlpm.b,INDEX(Zinsswaps!$B:$AY,_xlpm.rw,_xlpm.n+1),
_xlpm.swap,_xlpm.a+_xlpm.x*(_xlpm.b-_xlpm.a),
D131-_xlpm.swap
)</f>
        <v>0.99686000000000019</v>
      </c>
      <c r="G131" s="47">
        <f>_xlfn.LET(
_xlpm.rw,ROW(),
_xlpm.dur,AVERAGE($C72:$C131),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_xlpm.yield,AVERAGE($D72:$D131),
_xlpm.yield-_xlpm.swap
)</f>
        <v>1.5890379333333331</v>
      </c>
      <c r="H131" s="47">
        <f>_xlfn.LET(
_xlpm.rw,ROW(),
_xlpm.dur,AVERAGE($C60:$C131),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_xlpm.yield,AVERAGE($D60:$D131),
_xlpm.yield-_xlpm.swap
)</f>
        <v>1.3599315084876546</v>
      </c>
      <c r="I131" s="47">
        <f>_xlfn.LET(
_xlpm.rw,ROW(),
_xlpm.dur,AVERAGE($C48:$C131),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_xlpm.yield,AVERAGE($D48:$D131),
_xlpm.yield-_xlpm.swap
)</f>
        <v>1.2001752621882096</v>
      </c>
      <c r="J131" s="47">
        <f>_xlfn.LET(
_xlpm.rw,ROW(),
_xlpm.dur,AVERAGE($C36:$C131),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_xlpm.yield,AVERAGE($D36:$D131),
_xlpm.yield-_xlpm.swap
)</f>
        <v>1.1095674240451396</v>
      </c>
      <c r="K131" s="47">
        <f>_xlfn.LET(
_xlpm.rw,ROW(),
_xlpm.dur,AVERAGE($C24:$C131),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_xlpm.yield,AVERAGE($D24:$D131),
_xlpm.yield-_xlpm.swap
)</f>
        <v>1.0513160390946501</v>
      </c>
      <c r="L131" s="47">
        <f>_xlfn.LET(
_xlpm.rw,ROW(),
_xlpm.dur,AVERAGE($C12:$C131),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_xlpm.yield,AVERAGE($D12:$D131),
_xlpm.yield-_xlpm.swap
)</f>
        <v>1.0185874861111111</v>
      </c>
    </row>
    <row r="132" spans="1:12" x14ac:dyDescent="0.2">
      <c r="A132" s="5">
        <v>41243</v>
      </c>
      <c r="B132" s="15">
        <v>1.71</v>
      </c>
      <c r="C132" s="15">
        <v>4.41</v>
      </c>
      <c r="D132" s="15" cm="1">
        <f t="array" ref="D13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_xlpm.monZeileRaw,(YEAR(A132)-YEAR(_xlpm.starts))*12+MONTH(A132)-MONTH(_xlpm.starts),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B132+SUMPRODUCT(_xlpm.deltas*_xlpm.stufen)
)</f>
        <v>1.71</v>
      </c>
      <c r="E132" s="48"/>
      <c r="F132" s="47" cm="1">
        <f t="array" ref="F132">_xlfn.LET(
_xlpm.rw,ROW(),
_xlpm.dur,C132,
_xlpm.n,INT(_xlpm.dur),
_xlpm.x,_xlpm.dur-_xlpm.n,
_xlpm.a,INDEX(Zinsswaps!$B:$AY,_xlpm.rw,_xlpm.n),
_xlpm.b,INDEX(Zinsswaps!$B:$AY,_xlpm.rw,_xlpm.n+1),
_xlpm.swap,_xlpm.a+_xlpm.x*(_xlpm.b-_xlpm.a),
D132-_xlpm.swap
)</f>
        <v>0.97950999999999988</v>
      </c>
      <c r="G132" s="47">
        <f>_xlfn.LET(
_xlpm.rw,ROW(),
_xlpm.dur,AVERAGE($C73:$C132),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_xlpm.yield,AVERAGE($D73:$D132),
_xlpm.yield-_xlpm.swap
)</f>
        <v>1.5946736416666671</v>
      </c>
      <c r="H132" s="47">
        <f>_xlfn.LET(
_xlpm.rw,ROW(),
_xlpm.dur,AVERAGE($C61:$C132),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_xlpm.yield,AVERAGE($D61:$D132),
_xlpm.yield-_xlpm.swap
)</f>
        <v>1.3716522453703708</v>
      </c>
      <c r="I132" s="47">
        <f>_xlfn.LET(
_xlpm.rw,ROW(),
_xlpm.dur,AVERAGE($C49:$C132),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_xlpm.yield,AVERAGE($D49:$D132),
_xlpm.yield-_xlpm.swap
)</f>
        <v>1.2080110544217693</v>
      </c>
      <c r="J132" s="47">
        <f>_xlfn.LET(
_xlpm.rw,ROW(),
_xlpm.dur,AVERAGE($C37:$C132),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_xlpm.yield,AVERAGE($D37:$D132),
_xlpm.yield-_xlpm.swap
)</f>
        <v>1.1136905436197932</v>
      </c>
      <c r="K132" s="47">
        <f>_xlfn.LET(
_xlpm.rw,ROW(),
_xlpm.dur,AVERAGE($C25:$C132),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_xlpm.yield,AVERAGE($D25:$D132),
_xlpm.yield-_xlpm.swap
)</f>
        <v>1.055313940329218</v>
      </c>
      <c r="L132" s="47">
        <f>_xlfn.LET(
_xlpm.rw,ROW(),
_xlpm.dur,AVERAGE($C13:$C132),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_xlpm.yield,AVERAGE($D13:$D132),
_xlpm.yield-_xlpm.swap
)</f>
        <v>1.0206392152777775</v>
      </c>
    </row>
    <row r="133" spans="1:12" x14ac:dyDescent="0.2">
      <c r="A133" s="5">
        <v>41274</v>
      </c>
      <c r="B133" s="15">
        <v>1.61</v>
      </c>
      <c r="C133" s="15">
        <v>4.34</v>
      </c>
      <c r="D133" s="15" cm="1">
        <f t="array" ref="D13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_xlpm.monZeileRaw,(YEAR(A133)-YEAR(_xlpm.starts))*12+MONTH(A133)-MONTH(_xlpm.starts),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B133+SUMPRODUCT(_xlpm.deltas*_xlpm.stufen)
)</f>
        <v>1.61</v>
      </c>
      <c r="E133" s="48"/>
      <c r="F133" s="47" cm="1">
        <f t="array" ref="F133">_xlfn.LET(
_xlpm.rw,ROW(),
_xlpm.dur,C133,
_xlpm.n,INT(_xlpm.dur),
_xlpm.x,_xlpm.dur-_xlpm.n,
_xlpm.a,INDEX(Zinsswaps!$B:$AY,_xlpm.rw,_xlpm.n),
_xlpm.b,INDEX(Zinsswaps!$B:$AY,_xlpm.rw,_xlpm.n+1),
_xlpm.swap,_xlpm.a+_xlpm.x*(_xlpm.b-_xlpm.a),
D133-_xlpm.swap
)</f>
        <v>0.96164000000000016</v>
      </c>
      <c r="G133" s="47">
        <f>_xlfn.LET(
_xlpm.rw,ROW(),
_xlpm.dur,AVERAGE($C74:$C133),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_xlpm.yield,AVERAGE($D74:$D133),
_xlpm.yield-_xlpm.swap
)</f>
        <v>1.5993277333333347</v>
      </c>
      <c r="H133" s="47">
        <f>_xlfn.LET(
_xlpm.rw,ROW(),
_xlpm.dur,AVERAGE($C62:$C133),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_xlpm.yield,AVERAGE($D62:$D133),
_xlpm.yield-_xlpm.swap
)</f>
        <v>1.383231477623458</v>
      </c>
      <c r="I133" s="47">
        <f>_xlfn.LET(
_xlpm.rw,ROW(),
_xlpm.dur,AVERAGE($C50:$C133),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_xlpm.yield,AVERAGE($D50:$D133),
_xlpm.yield-_xlpm.swap
)</f>
        <v>1.2162904081632657</v>
      </c>
      <c r="J133" s="47">
        <f>_xlfn.LET(
_xlpm.rw,ROW(),
_xlpm.dur,AVERAGE($C38:$C133),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_xlpm.yield,AVERAGE($D38:$D133),
_xlpm.yield-_xlpm.swap
)</f>
        <v>1.1181975390625007</v>
      </c>
      <c r="K133" s="47">
        <f>_xlfn.LET(
_xlpm.rw,ROW(),
_xlpm.dur,AVERAGE($C26:$C133),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_xlpm.yield,AVERAGE($D26:$D133),
_xlpm.yield-_xlpm.swap
)</f>
        <v>1.058901363168725</v>
      </c>
      <c r="L133" s="47">
        <f>_xlfn.LET(
_xlpm.rw,ROW(),
_xlpm.dur,AVERAGE($C14:$C133),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_xlpm.yield,AVERAGE($D14:$D133),
_xlpm.yield-_xlpm.swap
)</f>
        <v>1.0219842541666657</v>
      </c>
    </row>
    <row r="134" spans="1:12" x14ac:dyDescent="0.2">
      <c r="A134" s="5">
        <v>41305</v>
      </c>
      <c r="B134" s="15">
        <v>1.98</v>
      </c>
      <c r="C134" s="15">
        <v>4.29</v>
      </c>
      <c r="D134" s="15" cm="1">
        <f t="array" ref="D13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_xlpm.monZeileRaw,(YEAR(A134)-YEAR(_xlpm.starts))*12+MONTH(A134)-MONTH(_xlpm.starts),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B134+SUMPRODUCT(_xlpm.deltas*_xlpm.stufen)
)</f>
        <v>1.98</v>
      </c>
      <c r="E134" s="48"/>
      <c r="F134" s="47" cm="1">
        <f t="array" ref="F134">_xlfn.LET(
_xlpm.rw,ROW(),
_xlpm.dur,C134,
_xlpm.n,INT(_xlpm.dur),
_xlpm.x,_xlpm.dur-_xlpm.n,
_xlpm.a,INDEX(Zinsswaps!$B:$AY,_xlpm.rw,_xlpm.n),
_xlpm.b,INDEX(Zinsswaps!$B:$AY,_xlpm.rw,_xlpm.n+1),
_xlpm.swap,_xlpm.a+_xlpm.x*(_xlpm.b-_xlpm.a),
D134-_xlpm.swap
)</f>
        <v>0.9212499999999999</v>
      </c>
      <c r="G134" s="47">
        <f>_xlfn.LET(
_xlpm.rw,ROW(),
_xlpm.dur,AVERAGE($C75:$C134),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_xlpm.yield,AVERAGE($D75:$D134),
_xlpm.yield-_xlpm.swap
)</f>
        <v>1.5964353666666669</v>
      </c>
      <c r="H134" s="47">
        <f>_xlfn.LET(
_xlpm.rw,ROW(),
_xlpm.dur,AVERAGE($C63:$C134),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_xlpm.yield,AVERAGE($D63:$D134),
_xlpm.yield-_xlpm.swap
)</f>
        <v>1.3939367554012354</v>
      </c>
      <c r="I134" s="47">
        <f>_xlfn.LET(
_xlpm.rw,ROW(),
_xlpm.dur,AVERAGE($C51:$C134),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_xlpm.yield,AVERAGE($D51:$D134),
_xlpm.yield-_xlpm.swap
)</f>
        <v>1.2244024376417251</v>
      </c>
      <c r="J134" s="47">
        <f>_xlfn.LET(
_xlpm.rw,ROW(),
_xlpm.dur,AVERAGE($C39:$C134),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_xlpm.yield,AVERAGE($D39:$D134),
_xlpm.yield-_xlpm.swap
)</f>
        <v>1.1228293750000016</v>
      </c>
      <c r="K134" s="47">
        <f>_xlfn.LET(
_xlpm.rw,ROW(),
_xlpm.dur,AVERAGE($C27:$C134),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_xlpm.yield,AVERAGE($D27:$D134),
_xlpm.yield-_xlpm.swap
)</f>
        <v>1.061703137860083</v>
      </c>
      <c r="L134" s="47">
        <f>_xlfn.LET(
_xlpm.rw,ROW(),
_xlpm.dur,AVERAGE($C15:$C134),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_xlpm.yield,AVERAGE($D15:$D134),
_xlpm.yield-_xlpm.swap
)</f>
        <v>1.0230222916666665</v>
      </c>
    </row>
    <row r="135" spans="1:12" x14ac:dyDescent="0.2">
      <c r="A135" s="5">
        <v>41333</v>
      </c>
      <c r="B135" s="15">
        <v>1.77</v>
      </c>
      <c r="C135" s="15">
        <v>4.46</v>
      </c>
      <c r="D135" s="15" cm="1">
        <f t="array" ref="D13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_xlpm.monZeileRaw,(YEAR(A135)-YEAR(_xlpm.starts))*12+MONTH(A135)-MONTH(_xlpm.starts),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B135+SUMPRODUCT(_xlpm.deltas*_xlpm.stufen)
)</f>
        <v>1.77</v>
      </c>
      <c r="E135" s="48"/>
      <c r="F135" s="47" cm="1">
        <f t="array" ref="F135">_xlfn.LET(
_xlpm.rw,ROW(),
_xlpm.dur,C135,
_xlpm.n,INT(_xlpm.dur),
_xlpm.x,_xlpm.dur-_xlpm.n,
_xlpm.a,INDEX(Zinsswaps!$B:$AY,_xlpm.rw,_xlpm.n),
_xlpm.b,INDEX(Zinsswaps!$B:$AY,_xlpm.rw,_xlpm.n+1),
_xlpm.swap,_xlpm.a+_xlpm.x*(_xlpm.b-_xlpm.a),
D135-_xlpm.swap
)</f>
        <v>0.95574000000000003</v>
      </c>
      <c r="G135" s="47">
        <f>_xlfn.LET(
_xlpm.rw,ROW(),
_xlpm.dur,AVERAGE($C76:$C135),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_xlpm.yield,AVERAGE($D76:$D135),
_xlpm.yield-_xlpm.swap
)</f>
        <v>1.5917300999999995</v>
      </c>
      <c r="H135" s="47">
        <f>_xlfn.LET(
_xlpm.rw,ROW(),
_xlpm.dur,AVERAGE($C64:$C135),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_xlpm.yield,AVERAGE($D64:$D135),
_xlpm.yield-_xlpm.swap
)</f>
        <v>1.405052777777779</v>
      </c>
      <c r="I135" s="47">
        <f>_xlfn.LET(
_xlpm.rw,ROW(),
_xlpm.dur,AVERAGE($C52:$C135),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_xlpm.yield,AVERAGE($D52:$D135),
_xlpm.yield-_xlpm.swap
)</f>
        <v>1.2330274348072572</v>
      </c>
      <c r="J135" s="47">
        <f>_xlfn.LET(
_xlpm.rw,ROW(),
_xlpm.dur,AVERAGE($C40:$C135),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_xlpm.yield,AVERAGE($D40:$D135),
_xlpm.yield-_xlpm.swap
)</f>
        <v>1.128366406250001</v>
      </c>
      <c r="K135" s="47">
        <f>_xlfn.LET(
_xlpm.rw,ROW(),
_xlpm.dur,AVERAGE($C28:$C135),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_xlpm.yield,AVERAGE($D28:$D135),
_xlpm.yield-_xlpm.swap
)</f>
        <v>1.0641819538751722</v>
      </c>
      <c r="L135" s="47">
        <f>_xlfn.LET(
_xlpm.rw,ROW(),
_xlpm.dur,AVERAGE($C16:$C135),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_xlpm.yield,AVERAGE($D16:$D135),
_xlpm.yield-_xlpm.swap
)</f>
        <v>1.0236887111111108</v>
      </c>
    </row>
    <row r="136" spans="1:12" x14ac:dyDescent="0.2">
      <c r="A136" s="5">
        <v>41364</v>
      </c>
      <c r="B136" s="15">
        <v>1.68</v>
      </c>
      <c r="C136" s="15">
        <v>4.4800000000000004</v>
      </c>
      <c r="D136" s="15" cm="1">
        <f t="array" ref="D13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_xlpm.monZeileRaw,(YEAR(A136)-YEAR(_xlpm.starts))*12+MONTH(A136)-MONTH(_xlpm.starts),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B136+SUMPRODUCT(_xlpm.deltas*_xlpm.stufen)
)</f>
        <v>1.68</v>
      </c>
      <c r="E136" s="48"/>
      <c r="F136" s="47" cm="1">
        <f t="array" ref="F136">_xlfn.LET(
_xlpm.rw,ROW(),
_xlpm.dur,C136,
_xlpm.n,INT(_xlpm.dur),
_xlpm.x,_xlpm.dur-_xlpm.n,
_xlpm.a,INDEX(Zinsswaps!$B:$AY,_xlpm.rw,_xlpm.n),
_xlpm.b,INDEX(Zinsswaps!$B:$AY,_xlpm.rw,_xlpm.n+1),
_xlpm.swap,_xlpm.a+_xlpm.x*(_xlpm.b-_xlpm.a),
D136-_xlpm.swap
)</f>
        <v>0.85667999999999989</v>
      </c>
      <c r="G136" s="47">
        <f>_xlfn.LET(
_xlpm.rw,ROW(),
_xlpm.dur,AVERAGE($C77:$C136),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_xlpm.yield,AVERAGE($D77:$D136),
_xlpm.yield-_xlpm.swap
)</f>
        <v>1.5806857583333329</v>
      </c>
      <c r="H136" s="47">
        <f>_xlfn.LET(
_xlpm.rw,ROW(),
_xlpm.dur,AVERAGE($C65:$C136),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_xlpm.yield,AVERAGE($D65:$D136),
_xlpm.yield-_xlpm.swap
)</f>
        <v>1.4143979108796305</v>
      </c>
      <c r="I136" s="47">
        <f>_xlfn.LET(
_xlpm.rw,ROW(),
_xlpm.dur,AVERAGE($C53:$C136),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_xlpm.yield,AVERAGE($D53:$D136),
_xlpm.yield-_xlpm.swap
)</f>
        <v>1.2408614087301597</v>
      </c>
      <c r="J136" s="47">
        <f>_xlfn.LET(
_xlpm.rw,ROW(),
_xlpm.dur,AVERAGE($C41:$C136),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_xlpm.yield,AVERAGE($D41:$D136),
_xlpm.yield-_xlpm.swap
)</f>
        <v>1.1321754687500007</v>
      </c>
      <c r="K136" s="47">
        <f>_xlfn.LET(
_xlpm.rw,ROW(),
_xlpm.dur,AVERAGE($C29:$C136),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_xlpm.yield,AVERAGE($D29:$D136),
_xlpm.yield-_xlpm.swap
)</f>
        <v>1.0656515483539106</v>
      </c>
      <c r="L136" s="47">
        <f>_xlfn.LET(
_xlpm.rw,ROW(),
_xlpm.dur,AVERAGE($C17:$C136),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_xlpm.yield,AVERAGE($D17:$D136),
_xlpm.yield-_xlpm.swap
)</f>
        <v>1.0242505708333338</v>
      </c>
    </row>
    <row r="137" spans="1:12" x14ac:dyDescent="0.2">
      <c r="A137" s="5">
        <v>41394</v>
      </c>
      <c r="B137" s="15">
        <v>1.58</v>
      </c>
      <c r="C137" s="15">
        <v>4.51</v>
      </c>
      <c r="D137" s="15" cm="1">
        <f t="array" ref="D13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_xlpm.monZeileRaw,(YEAR(A137)-YEAR(_xlpm.starts))*12+MONTH(A137)-MONTH(_xlpm.starts),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B137+SUMPRODUCT(_xlpm.deltas*_xlpm.stufen)
)</f>
        <v>1.58</v>
      </c>
      <c r="E137" s="48"/>
      <c r="F137" s="47" cm="1">
        <f t="array" ref="F137">_xlfn.LET(
_xlpm.rw,ROW(),
_xlpm.dur,C137,
_xlpm.n,INT(_xlpm.dur),
_xlpm.x,_xlpm.dur-_xlpm.n,
_xlpm.a,INDEX(Zinsswaps!$B:$AY,_xlpm.rw,_xlpm.n),
_xlpm.b,INDEX(Zinsswaps!$B:$AY,_xlpm.rw,_xlpm.n+1),
_xlpm.swap,_xlpm.a+_xlpm.x*(_xlpm.b-_xlpm.a),
D137-_xlpm.swap
)</f>
        <v>0.91944000000000015</v>
      </c>
      <c r="G137" s="47">
        <f>_xlfn.LET(
_xlpm.rw,ROW(),
_xlpm.dur,AVERAGE($C78:$C137),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_xlpm.yield,AVERAGE($D78:$D137),
_xlpm.yield-_xlpm.swap
)</f>
        <v>1.5755903111111111</v>
      </c>
      <c r="H137" s="47">
        <f>_xlfn.LET(
_xlpm.rw,ROW(),
_xlpm.dur,AVERAGE($C66:$C137),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_xlpm.yield,AVERAGE($D66:$D137),
_xlpm.yield-_xlpm.swap
)</f>
        <v>1.4249880555555565</v>
      </c>
      <c r="I137" s="47">
        <f>_xlfn.LET(
_xlpm.rw,ROW(),
_xlpm.dur,AVERAGE($C54:$C137),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_xlpm.yield,AVERAGE($D54:$D137),
_xlpm.yield-_xlpm.swap
)</f>
        <v>1.248794421768709</v>
      </c>
      <c r="J137" s="47">
        <f>_xlfn.LET(
_xlpm.rw,ROW(),
_xlpm.dur,AVERAGE($C42:$C137),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_xlpm.yield,AVERAGE($D42:$D137),
_xlpm.yield-_xlpm.swap
)</f>
        <v>1.1363862630208339</v>
      </c>
      <c r="K137" s="47">
        <f>_xlfn.LET(
_xlpm.rw,ROW(),
_xlpm.dur,AVERAGE($C30:$C137),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_xlpm.yield,AVERAGE($D30:$D137),
_xlpm.yield-_xlpm.swap
)</f>
        <v>1.0683938580246917</v>
      </c>
      <c r="L137" s="47">
        <f>_xlfn.LET(
_xlpm.rw,ROW(),
_xlpm.dur,AVERAGE($C18:$C137),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_xlpm.yield,AVERAGE($D18:$D137),
_xlpm.yield-_xlpm.swap
)</f>
        <v>1.0255455166666665</v>
      </c>
    </row>
    <row r="138" spans="1:12" x14ac:dyDescent="0.2">
      <c r="A138" s="5">
        <v>41425</v>
      </c>
      <c r="B138" s="15">
        <v>1.67</v>
      </c>
      <c r="C138" s="15">
        <v>4.43</v>
      </c>
      <c r="D138" s="15" cm="1">
        <f t="array" ref="D13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_xlpm.monZeileRaw,(YEAR(A138)-YEAR(_xlpm.starts))*12+MONTH(A138)-MONTH(_xlpm.starts),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B138+SUMPRODUCT(_xlpm.deltas*_xlpm.stufen)
)</f>
        <v>1.67</v>
      </c>
      <c r="E138" s="48"/>
      <c r="F138" s="47" cm="1">
        <f t="array" ref="F138">_xlfn.LET(
_xlpm.rw,ROW(),
_xlpm.dur,C138,
_xlpm.n,INT(_xlpm.dur),
_xlpm.x,_xlpm.dur-_xlpm.n,
_xlpm.a,INDEX(Zinsswaps!$B:$AY,_xlpm.rw,_xlpm.n),
_xlpm.b,INDEX(Zinsswaps!$B:$AY,_xlpm.rw,_xlpm.n+1),
_xlpm.swap,_xlpm.a+_xlpm.x*(_xlpm.b-_xlpm.a),
D138-_xlpm.swap
)</f>
        <v>0.81943999999999995</v>
      </c>
      <c r="G138" s="47">
        <f>_xlfn.LET(
_xlpm.rw,ROW(),
_xlpm.dur,AVERAGE($C79:$C138),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_xlpm.yield,AVERAGE($D79:$D138),
_xlpm.yield-_xlpm.swap
)</f>
        <v>1.5716101833333336</v>
      </c>
      <c r="H138" s="47">
        <f>_xlfn.LET(
_xlpm.rw,ROW(),
_xlpm.dur,AVERAGE($C67:$C138),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_xlpm.yield,AVERAGE($D67:$D138),
_xlpm.yield-_xlpm.swap
)</f>
        <v>1.4350697646604949</v>
      </c>
      <c r="I138" s="47">
        <f>_xlfn.LET(
_xlpm.rw,ROW(),
_xlpm.dur,AVERAGE($C55:$C138),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_xlpm.yield,AVERAGE($D55:$D138),
_xlpm.yield-_xlpm.swap
)</f>
        <v>1.2556623242630396</v>
      </c>
      <c r="J138" s="47">
        <f>_xlfn.LET(
_xlpm.rw,ROW(),
_xlpm.dur,AVERAGE($C43:$C138),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_xlpm.yield,AVERAGE($D43:$D138),
_xlpm.yield-_xlpm.swap
)</f>
        <v>1.1394170833333339</v>
      </c>
      <c r="K138" s="47">
        <f>_xlfn.LET(
_xlpm.rw,ROW(),
_xlpm.dur,AVERAGE($C31:$C138),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_xlpm.yield,AVERAGE($D31:$D138),
_xlpm.yield-_xlpm.swap
)</f>
        <v>1.0713895644718803</v>
      </c>
      <c r="L138" s="47">
        <f>_xlfn.LET(
_xlpm.rw,ROW(),
_xlpm.dur,AVERAGE($C19:$C138),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_xlpm.yield,AVERAGE($D19:$D138),
_xlpm.yield-_xlpm.swap
)</f>
        <v>1.0259019000000005</v>
      </c>
    </row>
    <row r="139" spans="1:12" x14ac:dyDescent="0.2">
      <c r="A139" s="5">
        <v>41455</v>
      </c>
      <c r="B139" s="15">
        <v>1.99</v>
      </c>
      <c r="C139" s="15">
        <v>4.5199999999999996</v>
      </c>
      <c r="D139" s="15" cm="1">
        <f t="array" ref="D13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_xlpm.monZeileRaw,(YEAR(A139)-YEAR(_xlpm.starts))*12+MONTH(A139)-MONTH(_xlpm.starts),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B139+SUMPRODUCT(_xlpm.deltas*_xlpm.stufen)
)</f>
        <v>1.99</v>
      </c>
      <c r="E139" s="48"/>
      <c r="F139" s="47" cm="1">
        <f t="array" ref="F139">_xlfn.LET(
_xlpm.rw,ROW(),
_xlpm.dur,C139,
_xlpm.n,INT(_xlpm.dur),
_xlpm.x,_xlpm.dur-_xlpm.n,
_xlpm.a,INDEX(Zinsswaps!$B:$AY,_xlpm.rw,_xlpm.n),
_xlpm.b,INDEX(Zinsswaps!$B:$AY,_xlpm.rw,_xlpm.n+1),
_xlpm.swap,_xlpm.a+_xlpm.x*(_xlpm.b-_xlpm.a),
D139-_xlpm.swap
)</f>
        <v>0.85760000000000014</v>
      </c>
      <c r="G139" s="47">
        <f>_xlfn.LET(
_xlpm.rw,ROW(),
_xlpm.dur,AVERAGE($C80:$C139),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_xlpm.yield,AVERAGE($D80:$D139),
_xlpm.yield-_xlpm.swap
)</f>
        <v>1.5688591666666674</v>
      </c>
      <c r="H139" s="47">
        <f>_xlfn.LET(
_xlpm.rw,ROW(),
_xlpm.dur,AVERAGE($C68:$C139),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_xlpm.yield,AVERAGE($D68:$D139),
_xlpm.yield-_xlpm.swap
)</f>
        <v>1.445498755787038</v>
      </c>
      <c r="I139" s="47">
        <f>_xlfn.LET(
_xlpm.rw,ROW(),
_xlpm.dur,AVERAGE($C56:$C139),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_xlpm.yield,AVERAGE($D56:$D139),
_xlpm.yield-_xlpm.swap
)</f>
        <v>1.2629380371315202</v>
      </c>
      <c r="J139" s="47">
        <f>_xlfn.LET(
_xlpm.rw,ROW(),
_xlpm.dur,AVERAGE($C44:$C139),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_xlpm.yield,AVERAGE($D44:$D139),
_xlpm.yield-_xlpm.swap
)</f>
        <v>1.1427844563802099</v>
      </c>
      <c r="K139" s="47">
        <f>_xlfn.LET(
_xlpm.rw,ROW(),
_xlpm.dur,AVERAGE($C32:$C139),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_xlpm.yield,AVERAGE($D32:$D139),
_xlpm.yield-_xlpm.swap
)</f>
        <v>1.0744097736625524</v>
      </c>
      <c r="L139" s="47">
        <f>_xlfn.LET(
_xlpm.rw,ROW(),
_xlpm.dur,AVERAGE($C20:$C139),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_xlpm.yield,AVERAGE($D20:$D139),
_xlpm.yield-_xlpm.swap
)</f>
        <v>1.0268892041666673</v>
      </c>
    </row>
    <row r="140" spans="1:12" x14ac:dyDescent="0.2">
      <c r="A140" s="5">
        <v>41486</v>
      </c>
      <c r="B140" s="15">
        <v>1.91</v>
      </c>
      <c r="C140" s="15">
        <v>4.46</v>
      </c>
      <c r="D140" s="15" cm="1">
        <f t="array" ref="D14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_xlpm.monZeileRaw,(YEAR(A140)-YEAR(_xlpm.starts))*12+MONTH(A140)-MONTH(_xlpm.starts),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B140+SUMPRODUCT(_xlpm.deltas*_xlpm.stufen)
)</f>
        <v>1.91</v>
      </c>
      <c r="E140" s="48"/>
      <c r="F140" s="47" cm="1">
        <f t="array" ref="F140">_xlfn.LET(
_xlpm.rw,ROW(),
_xlpm.dur,C140,
_xlpm.n,INT(_xlpm.dur),
_xlpm.x,_xlpm.dur-_xlpm.n,
_xlpm.a,INDEX(Zinsswaps!$B:$AY,_xlpm.rw,_xlpm.n),
_xlpm.b,INDEX(Zinsswaps!$B:$AY,_xlpm.rw,_xlpm.n+1),
_xlpm.swap,_xlpm.a+_xlpm.x*(_xlpm.b-_xlpm.a),
D140-_xlpm.swap
)</f>
        <v>0.88419999999999987</v>
      </c>
      <c r="G140" s="47">
        <f>_xlfn.LET(
_xlpm.rw,ROW(),
_xlpm.dur,AVERAGE($C81:$C140),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_xlpm.yield,AVERAGE($D81:$D140),
_xlpm.yield-_xlpm.swap
)</f>
        <v>1.5646954527777779</v>
      </c>
      <c r="H140" s="47">
        <f>_xlfn.LET(
_xlpm.rw,ROW(),
_xlpm.dur,AVERAGE($C69:$C140),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_xlpm.yield,AVERAGE($D69:$D140),
_xlpm.yield-_xlpm.swap
)</f>
        <v>1.4543423514660505</v>
      </c>
      <c r="I140" s="47">
        <f>_xlfn.LET(
_xlpm.rw,ROW(),
_xlpm.dur,AVERAGE($C57:$C140),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_xlpm.yield,AVERAGE($D57:$D140),
_xlpm.yield-_xlpm.swap
)</f>
        <v>1.2705804846938804</v>
      </c>
      <c r="J140" s="47">
        <f>_xlfn.LET(
_xlpm.rw,ROW(),
_xlpm.dur,AVERAGE($C45:$C140),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_xlpm.yield,AVERAGE($D45:$D140),
_xlpm.yield-_xlpm.swap
)</f>
        <v>1.1473321289062515</v>
      </c>
      <c r="K140" s="47">
        <f>_xlfn.LET(
_xlpm.rw,ROW(),
_xlpm.dur,AVERAGE($C33:$C140),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_xlpm.yield,AVERAGE($D33:$D140),
_xlpm.yield-_xlpm.swap
)</f>
        <v>1.0776974768518532</v>
      </c>
      <c r="L140" s="47">
        <f>_xlfn.LET(
_xlpm.rw,ROW(),
_xlpm.dur,AVERAGE($C21:$C140),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_xlpm.yield,AVERAGE($D21:$D140),
_xlpm.yield-_xlpm.swap
)</f>
        <v>1.0292646111111119</v>
      </c>
    </row>
    <row r="141" spans="1:12" x14ac:dyDescent="0.2">
      <c r="A141" s="5">
        <v>41517</v>
      </c>
      <c r="B141" s="15">
        <v>2.02</v>
      </c>
      <c r="C141" s="15">
        <v>4.4000000000000004</v>
      </c>
      <c r="D141" s="15" cm="1">
        <f t="array" ref="D14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_xlpm.monZeileRaw,(YEAR(A141)-YEAR(_xlpm.starts))*12+MONTH(A141)-MONTH(_xlpm.starts),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B141+SUMPRODUCT(_xlpm.deltas*_xlpm.stufen)
)</f>
        <v>2.02</v>
      </c>
      <c r="E141" s="48"/>
      <c r="F141" s="47" cm="1">
        <f t="array" ref="F141">_xlfn.LET(
_xlpm.rw,ROW(),
_xlpm.dur,C141,
_xlpm.n,INT(_xlpm.dur),
_xlpm.x,_xlpm.dur-_xlpm.n,
_xlpm.a,INDEX(Zinsswaps!$B:$AY,_xlpm.rw,_xlpm.n),
_xlpm.b,INDEX(Zinsswaps!$B:$AY,_xlpm.rw,_xlpm.n+1),
_xlpm.swap,_xlpm.a+_xlpm.x*(_xlpm.b-_xlpm.a),
D141-_xlpm.swap
)</f>
        <v>0.80539999999999989</v>
      </c>
      <c r="G141" s="47">
        <f>_xlfn.LET(
_xlpm.rw,ROW(),
_xlpm.dur,AVERAGE($C82:$C141),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_xlpm.yield,AVERAGE($D82:$D141),
_xlpm.yield-_xlpm.swap
)</f>
        <v>1.5573515000000002</v>
      </c>
      <c r="H141" s="47">
        <f>_xlfn.LET(
_xlpm.rw,ROW(),
_xlpm.dur,AVERAGE($C70:$C141),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_xlpm.yield,AVERAGE($D70:$D141),
_xlpm.yield-_xlpm.swap
)</f>
        <v>1.4608211805555555</v>
      </c>
      <c r="I141" s="47">
        <f>_xlfn.LET(
_xlpm.rw,ROW(),
_xlpm.dur,AVERAGE($C58:$C141),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_xlpm.yield,AVERAGE($D58:$D141),
_xlpm.yield-_xlpm.swap
)</f>
        <v>1.2774732596371896</v>
      </c>
      <c r="J141" s="47">
        <f>_xlfn.LET(
_xlpm.rw,ROW(),
_xlpm.dur,AVERAGE($C46:$C141),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_xlpm.yield,AVERAGE($D46:$D141),
_xlpm.yield-_xlpm.swap
)</f>
        <v>1.1512249479166683</v>
      </c>
      <c r="K141" s="47">
        <f>_xlfn.LET(
_xlpm.rw,ROW(),
_xlpm.dur,AVERAGE($C34:$C141),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_xlpm.yield,AVERAGE($D34:$D141),
_xlpm.yield-_xlpm.swap
)</f>
        <v>1.0800394675925937</v>
      </c>
      <c r="L141" s="47">
        <f>_xlfn.LET(
_xlpm.rw,ROW(),
_xlpm.dur,AVERAGE($C22:$C141),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_xlpm.yield,AVERAGE($D22:$D141),
_xlpm.yield-_xlpm.swap
)</f>
        <v>1.0308671875000006</v>
      </c>
    </row>
    <row r="142" spans="1:12" x14ac:dyDescent="0.2">
      <c r="A142" s="5">
        <v>41547</v>
      </c>
      <c r="B142" s="15">
        <v>1.93</v>
      </c>
      <c r="C142" s="15">
        <v>4.38</v>
      </c>
      <c r="D142" s="15" cm="1">
        <f t="array" ref="D14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_xlpm.monZeileRaw,(YEAR(A142)-YEAR(_xlpm.starts))*12+MONTH(A142)-MONTH(_xlpm.starts),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B142+SUMPRODUCT(_xlpm.deltas*_xlpm.stufen)
)</f>
        <v>1.93</v>
      </c>
      <c r="E142" s="48"/>
      <c r="F142" s="47" cm="1">
        <f t="array" ref="F142">_xlfn.LET(
_xlpm.rw,ROW(),
_xlpm.dur,C142,
_xlpm.n,INT(_xlpm.dur),
_xlpm.x,_xlpm.dur-_xlpm.n,
_xlpm.a,INDEX(Zinsswaps!$B:$AY,_xlpm.rw,_xlpm.n),
_xlpm.b,INDEX(Zinsswaps!$B:$AY,_xlpm.rw,_xlpm.n+1),
_xlpm.swap,_xlpm.a+_xlpm.x*(_xlpm.b-_xlpm.a),
D142-_xlpm.swap
)</f>
        <v>0.86603999999999992</v>
      </c>
      <c r="G142" s="47">
        <f>_xlfn.LET(
_xlpm.rw,ROW(),
_xlpm.dur,AVERAGE($C83:$C142),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_xlpm.yield,AVERAGE($D83:$D142),
_xlpm.yield-_xlpm.swap
)</f>
        <v>1.5336220000000005</v>
      </c>
      <c r="H142" s="47">
        <f>_xlfn.LET(
_xlpm.rw,ROW(),
_xlpm.dur,AVERAGE($C71:$C142),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_xlpm.yield,AVERAGE($D71:$D142),
_xlpm.yield-_xlpm.swap
)</f>
        <v>1.466663871527778</v>
      </c>
      <c r="I142" s="47">
        <f>_xlfn.LET(
_xlpm.rw,ROW(),
_xlpm.dur,AVERAGE($C59:$C142),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_xlpm.yield,AVERAGE($D59:$D142),
_xlpm.yield-_xlpm.swap
)</f>
        <v>1.2856797222222229</v>
      </c>
      <c r="J142" s="47">
        <f>_xlfn.LET(
_xlpm.rw,ROW(),
_xlpm.dur,AVERAGE($C47:$C142),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_xlpm.yield,AVERAGE($D47:$D142),
_xlpm.yield-_xlpm.swap
)</f>
        <v>1.1565880664062518</v>
      </c>
      <c r="K142" s="47">
        <f>_xlfn.LET(
_xlpm.rw,ROW(),
_xlpm.dur,AVERAGE($C35:$C142),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_xlpm.yield,AVERAGE($D35:$D142),
_xlpm.yield-_xlpm.swap
)</f>
        <v>1.0828380101166002</v>
      </c>
      <c r="L142" s="47">
        <f>_xlfn.LET(
_xlpm.rw,ROW(),
_xlpm.dur,AVERAGE($C23:$C142),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_xlpm.yield,AVERAGE($D23:$D142),
_xlpm.yield-_xlpm.swap
)</f>
        <v>1.0326772847222228</v>
      </c>
    </row>
    <row r="143" spans="1:12" x14ac:dyDescent="0.2">
      <c r="A143" s="5">
        <v>41578</v>
      </c>
      <c r="B143" s="15">
        <v>1.83</v>
      </c>
      <c r="C143" s="15">
        <v>4.38</v>
      </c>
      <c r="D143" s="15" cm="1">
        <f t="array" ref="D14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_xlpm.monZeileRaw,(YEAR(A143)-YEAR(_xlpm.starts))*12+MONTH(A143)-MONTH(_xlpm.starts),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B143+SUMPRODUCT(_xlpm.deltas*_xlpm.stufen)
)</f>
        <v>1.83</v>
      </c>
      <c r="E143" s="48"/>
      <c r="F143" s="47" cm="1">
        <f t="array" ref="F143">_xlfn.LET(
_xlpm.rw,ROW(),
_xlpm.dur,C143,
_xlpm.n,INT(_xlpm.dur),
_xlpm.x,_xlpm.dur-_xlpm.n,
_xlpm.a,INDEX(Zinsswaps!$B:$AY,_xlpm.rw,_xlpm.n),
_xlpm.b,INDEX(Zinsswaps!$B:$AY,_xlpm.rw,_xlpm.n+1),
_xlpm.swap,_xlpm.a+_xlpm.x*(_xlpm.b-_xlpm.a),
D143-_xlpm.swap
)</f>
        <v>0.87960000000000016</v>
      </c>
      <c r="G143" s="47">
        <f>_xlfn.LET(
_xlpm.rw,ROW(),
_xlpm.dur,AVERAGE($C84:$C143),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_xlpm.yield,AVERAGE($D84:$D143),
_xlpm.yield-_xlpm.swap
)</f>
        <v>1.5010918333333345</v>
      </c>
      <c r="H143" s="47">
        <f>_xlfn.LET(
_xlpm.rw,ROW(),
_xlpm.dur,AVERAGE($C72:$C143),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_xlpm.yield,AVERAGE($D72:$D143),
_xlpm.yield-_xlpm.swap
)</f>
        <v>1.4735574228395065</v>
      </c>
      <c r="I143" s="47">
        <f>_xlfn.LET(
_xlpm.rw,ROW(),
_xlpm.dur,AVERAGE($C60:$C143),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_xlpm.yield,AVERAGE($D60:$D143),
_xlpm.yield-_xlpm.swap
)</f>
        <v>1.2940396882086169</v>
      </c>
      <c r="J143" s="47">
        <f>_xlfn.LET(
_xlpm.rw,ROW(),
_xlpm.dur,AVERAGE($C48:$C143),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_xlpm.yield,AVERAGE($D48:$D143),
_xlpm.yield-_xlpm.swap
)</f>
        <v>1.1622463075086817</v>
      </c>
      <c r="K143" s="47">
        <f>_xlfn.LET(
_xlpm.rw,ROW(),
_xlpm.dur,AVERAGE($C36:$C143),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_xlpm.yield,AVERAGE($D36:$D143),
_xlpm.yield-_xlpm.swap
)</f>
        <v>1.0854038888888908</v>
      </c>
      <c r="L143" s="47">
        <f>_xlfn.LET(
_xlpm.rw,ROW(),
_xlpm.dur,AVERAGE($C24:$C143),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_xlpm.yield,AVERAGE($D24:$D143),
_xlpm.yield-_xlpm.swap
)</f>
        <v>1.0352230902777784</v>
      </c>
    </row>
    <row r="144" spans="1:12" x14ac:dyDescent="0.2">
      <c r="A144" s="5">
        <v>41608</v>
      </c>
      <c r="B144" s="15">
        <v>1.87</v>
      </c>
      <c r="C144" s="15">
        <v>4.3899999999999997</v>
      </c>
      <c r="D144" s="15" cm="1">
        <f t="array" ref="D14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_xlpm.monZeileRaw,(YEAR(A144)-YEAR(_xlpm.starts))*12+MONTH(A144)-MONTH(_xlpm.starts),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B144+SUMPRODUCT(_xlpm.deltas*_xlpm.stufen)
)</f>
        <v>1.87</v>
      </c>
      <c r="E144" s="48"/>
      <c r="F144" s="47" cm="1">
        <f t="array" ref="F144">_xlfn.LET(
_xlpm.rw,ROW(),
_xlpm.dur,C144,
_xlpm.n,INT(_xlpm.dur),
_xlpm.x,_xlpm.dur-_xlpm.n,
_xlpm.a,INDEX(Zinsswaps!$B:$AY,_xlpm.rw,_xlpm.n),
_xlpm.b,INDEX(Zinsswaps!$B:$AY,_xlpm.rw,_xlpm.n+1),
_xlpm.swap,_xlpm.a+_xlpm.x*(_xlpm.b-_xlpm.a),
D144-_xlpm.swap
)</f>
        <v>0.96211000000000013</v>
      </c>
      <c r="G144" s="47">
        <f>_xlfn.LET(
_xlpm.rw,ROW(),
_xlpm.dur,AVERAGE($C85:$C144),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_xlpm.yield,AVERAGE($D85:$D144),
_xlpm.yield-_xlpm.swap
)</f>
        <v>1.4671244000000008</v>
      </c>
      <c r="H144" s="47">
        <f>_xlfn.LET(
_xlpm.rw,ROW(),
_xlpm.dur,AVERAGE($C73:$C144),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_xlpm.yield,AVERAGE($D73:$D144),
_xlpm.yield-_xlpm.swap
)</f>
        <v>1.4780822048611117</v>
      </c>
      <c r="I144" s="47">
        <f>_xlfn.LET(
_xlpm.rw,ROW(),
_xlpm.dur,AVERAGE($C61:$C144),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_xlpm.yield,AVERAGE($D61:$D144),
_xlpm.yield-_xlpm.swap
)</f>
        <v>1.3039255952380961</v>
      </c>
      <c r="J144" s="47">
        <f>_xlfn.LET(
_xlpm.rw,ROW(),
_xlpm.dur,AVERAGE($C49:$C144),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_xlpm.yield,AVERAGE($D49:$D144),
_xlpm.yield-_xlpm.swap
)</f>
        <v>1.1689680989583349</v>
      </c>
      <c r="K144" s="47">
        <f>_xlfn.LET(
_xlpm.rw,ROW(),
_xlpm.dur,AVERAGE($C37:$C144),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_xlpm.yield,AVERAGE($D37:$D144),
_xlpm.yield-_xlpm.swap
)</f>
        <v>1.0889226997599475</v>
      </c>
      <c r="L144" s="47">
        <f>_xlfn.LET(
_xlpm.rw,ROW(),
_xlpm.dur,AVERAGE($C25:$C144),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_xlpm.yield,AVERAGE($D25:$D144),
_xlpm.yield-_xlpm.swap
)</f>
        <v>1.0386502416666676</v>
      </c>
    </row>
    <row r="145" spans="1:12" x14ac:dyDescent="0.2">
      <c r="A145" s="5">
        <v>41639</v>
      </c>
      <c r="B145" s="15">
        <v>2.06</v>
      </c>
      <c r="C145" s="15">
        <v>4.38</v>
      </c>
      <c r="D145" s="15" cm="1">
        <f t="array" ref="D14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_xlpm.monZeileRaw,(YEAR(A145)-YEAR(_xlpm.starts))*12+MONTH(A145)-MONTH(_xlpm.starts),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B145+SUMPRODUCT(_xlpm.deltas*_xlpm.stufen)
)</f>
        <v>2.06</v>
      </c>
      <c r="E145" s="48"/>
      <c r="F145" s="47" cm="1">
        <f t="array" ref="F145">_xlfn.LET(
_xlpm.rw,ROW(),
_xlpm.dur,C145,
_xlpm.n,INT(_xlpm.dur),
_xlpm.x,_xlpm.dur-_xlpm.n,
_xlpm.a,INDEX(Zinsswaps!$B:$AY,_xlpm.rw,_xlpm.n),
_xlpm.b,INDEX(Zinsswaps!$B:$AY,_xlpm.rw,_xlpm.n+1),
_xlpm.swap,_xlpm.a+_xlpm.x*(_xlpm.b-_xlpm.a),
D145-_xlpm.swap
)</f>
        <v>0.95762000000000014</v>
      </c>
      <c r="G145" s="47">
        <f>_xlfn.LET(
_xlpm.rw,ROW(),
_xlpm.dur,AVERAGE($C86:$C145),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_xlpm.yield,AVERAGE($D86:$D145),
_xlpm.yield-_xlpm.swap
)</f>
        <v>1.4331901666666669</v>
      </c>
      <c r="H145" s="47">
        <f>_xlfn.LET(
_xlpm.rw,ROW(),
_xlpm.dur,AVERAGE($C74:$C145),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_xlpm.yield,AVERAGE($D74:$D145),
_xlpm.yield-_xlpm.swap
)</f>
        <v>1.4820561342592602</v>
      </c>
      <c r="I145" s="47">
        <f>_xlfn.LET(
_xlpm.rw,ROW(),
_xlpm.dur,AVERAGE($C62:$C145),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_xlpm.yield,AVERAGE($D62:$D145),
_xlpm.yield-_xlpm.swap
)</f>
        <v>1.3139009112811801</v>
      </c>
      <c r="J145" s="47">
        <f>_xlfn.LET(
_xlpm.rw,ROW(),
_xlpm.dur,AVERAGE($C50:$C145),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_xlpm.yield,AVERAGE($D50:$D145),
_xlpm.yield-_xlpm.swap
)</f>
        <v>1.1762420225694457</v>
      </c>
      <c r="K145" s="47">
        <f>_xlfn.LET(
_xlpm.rw,ROW(),
_xlpm.dur,AVERAGE($C38:$C145),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_xlpm.yield,AVERAGE($D38:$D145),
_xlpm.yield-_xlpm.swap
)</f>
        <v>1.0929187028463665</v>
      </c>
      <c r="L145" s="47">
        <f>_xlfn.LET(
_xlpm.rw,ROW(),
_xlpm.dur,AVERAGE($C26:$C145),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_xlpm.yield,AVERAGE($D26:$D145),
_xlpm.yield-_xlpm.swap
)</f>
        <v>1.0418078479166679</v>
      </c>
    </row>
    <row r="146" spans="1:12" x14ac:dyDescent="0.2">
      <c r="A146" s="5">
        <v>41670</v>
      </c>
      <c r="B146" s="15">
        <v>1.79</v>
      </c>
      <c r="C146" s="15">
        <v>4.43</v>
      </c>
      <c r="D146" s="15" cm="1">
        <f t="array" ref="D14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_xlpm.monZeileRaw,(YEAR(A146)-YEAR(_xlpm.starts))*12+MONTH(A146)-MONTH(_xlpm.starts),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B146+SUMPRODUCT(_xlpm.deltas*_xlpm.stufen)
)</f>
        <v>1.79</v>
      </c>
      <c r="E146" s="48"/>
      <c r="F146" s="47" cm="1">
        <f t="array" ref="F146">_xlfn.LET(
_xlpm.rw,ROW(),
_xlpm.dur,C146,
_xlpm.n,INT(_xlpm.dur),
_xlpm.x,_xlpm.dur-_xlpm.n,
_xlpm.a,INDEX(Zinsswaps!$B:$AY,_xlpm.rw,_xlpm.n),
_xlpm.b,INDEX(Zinsswaps!$B:$AY,_xlpm.rw,_xlpm.n+1),
_xlpm.swap,_xlpm.a+_xlpm.x*(_xlpm.b-_xlpm.a),
D146-_xlpm.swap
)</f>
        <v>0.90830000000000011</v>
      </c>
      <c r="G146" s="47">
        <f>_xlfn.LET(
_xlpm.rw,ROW(),
_xlpm.dur,AVERAGE($C87:$C146),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_xlpm.yield,AVERAGE($D87:$D146),
_xlpm.yield-_xlpm.swap
)</f>
        <v>1.3991597750000007</v>
      </c>
      <c r="H146" s="47">
        <f>_xlfn.LET(
_xlpm.rw,ROW(),
_xlpm.dur,AVERAGE($C75:$C146),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_xlpm.yield,AVERAGE($D75:$D146),
_xlpm.yield-_xlpm.swap
)</f>
        <v>1.4794250000000009</v>
      </c>
      <c r="I146" s="47">
        <f>_xlfn.LET(
_xlpm.rw,ROW(),
_xlpm.dur,AVERAGE($C63:$C146),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_xlpm.yield,AVERAGE($D63:$D146),
_xlpm.yield-_xlpm.swap
)</f>
        <v>1.3229453514739236</v>
      </c>
      <c r="J146" s="47">
        <f>_xlfn.LET(
_xlpm.rw,ROW(),
_xlpm.dur,AVERAGE($C51:$C146),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_xlpm.yield,AVERAGE($D51:$D146),
_xlpm.yield-_xlpm.swap
)</f>
        <v>1.183288912760418</v>
      </c>
      <c r="K146" s="47">
        <f>_xlfn.LET(
_xlpm.rw,ROW(),
_xlpm.dur,AVERAGE($C39:$C146),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_xlpm.yield,AVERAGE($D39:$D146),
_xlpm.yield-_xlpm.swap
)</f>
        <v>1.0970185185185199</v>
      </c>
      <c r="L146" s="47">
        <f>_xlfn.LET(
_xlpm.rw,ROW(),
_xlpm.dur,AVERAGE($C27:$C146),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_xlpm.yield,AVERAGE($D27:$D146),
_xlpm.yield-_xlpm.swap
)</f>
        <v>1.0442682444444462</v>
      </c>
    </row>
    <row r="147" spans="1:12" x14ac:dyDescent="0.2">
      <c r="A147" s="5">
        <v>41698</v>
      </c>
      <c r="B147" s="15">
        <v>1.77</v>
      </c>
      <c r="C147" s="15">
        <v>4.43</v>
      </c>
      <c r="D147" s="15" cm="1">
        <f t="array" ref="D14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_xlpm.monZeileRaw,(YEAR(A147)-YEAR(_xlpm.starts))*12+MONTH(A147)-MONTH(_xlpm.starts),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B147+SUMPRODUCT(_xlpm.deltas*_xlpm.stufen)
)</f>
        <v>1.77</v>
      </c>
      <c r="E147" s="48"/>
      <c r="F147" s="47" cm="1">
        <f t="array" ref="F147">_xlfn.LET(
_xlpm.rw,ROW(),
_xlpm.dur,C147,
_xlpm.n,INT(_xlpm.dur),
_xlpm.x,_xlpm.dur-_xlpm.n,
_xlpm.a,INDEX(Zinsswaps!$B:$AY,_xlpm.rw,_xlpm.n),
_xlpm.b,INDEX(Zinsswaps!$B:$AY,_xlpm.rw,_xlpm.n+1),
_xlpm.swap,_xlpm.a+_xlpm.x*(_xlpm.b-_xlpm.a),
D147-_xlpm.swap
)</f>
        <v>0.86584000000000017</v>
      </c>
      <c r="G147" s="47">
        <f>_xlfn.LET(
_xlpm.rw,ROW(),
_xlpm.dur,AVERAGE($C88:$C147),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_xlpm.yield,AVERAGE($D88:$D147),
_xlpm.yield-_xlpm.swap
)</f>
        <v>1.3627728388888893</v>
      </c>
      <c r="H147" s="47">
        <f>_xlfn.LET(
_xlpm.rw,ROW(),
_xlpm.dur,AVERAGE($C76:$C147),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_xlpm.yield,AVERAGE($D76:$D147),
_xlpm.yield-_xlpm.swap
)</f>
        <v>1.4742965277777782</v>
      </c>
      <c r="I147" s="47">
        <f>_xlfn.LET(
_xlpm.rw,ROW(),
_xlpm.dur,AVERAGE($C64:$C147),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_xlpm.yield,AVERAGE($D64:$D147),
_xlpm.yield-_xlpm.swap
)</f>
        <v>1.3314248809523819</v>
      </c>
      <c r="J147" s="47">
        <f>_xlfn.LET(
_xlpm.rw,ROW(),
_xlpm.dur,AVERAGE($C52:$C147),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_xlpm.yield,AVERAGE($D52:$D147),
_xlpm.yield-_xlpm.swap
)</f>
        <v>1.1899349631076399</v>
      </c>
      <c r="K147" s="47">
        <f>_xlfn.LET(
_xlpm.rw,ROW(),
_xlpm.dur,AVERAGE($C40:$C147),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_xlpm.yield,AVERAGE($D40:$D147),
_xlpm.yield-_xlpm.swap
)</f>
        <v>1.1011534104938288</v>
      </c>
      <c r="L147" s="47">
        <f>_xlfn.LET(
_xlpm.rw,ROW(),
_xlpm.dur,AVERAGE($C28:$C147),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_xlpm.yield,AVERAGE($D28:$D147),
_xlpm.yield-_xlpm.swap
)</f>
        <v>1.0457607888888907</v>
      </c>
    </row>
    <row r="148" spans="1:12" x14ac:dyDescent="0.2">
      <c r="A148" s="5">
        <v>41729</v>
      </c>
      <c r="B148" s="15">
        <v>1.73</v>
      </c>
      <c r="C148" s="15">
        <v>4.47</v>
      </c>
      <c r="D148" s="15" cm="1">
        <f t="array" ref="D14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_xlpm.monZeileRaw,(YEAR(A148)-YEAR(_xlpm.starts))*12+MONTH(A148)-MONTH(_xlpm.starts),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B148+SUMPRODUCT(_xlpm.deltas*_xlpm.stufen)
)</f>
        <v>1.73</v>
      </c>
      <c r="E148" s="48"/>
      <c r="F148" s="47" cm="1">
        <f t="array" ref="F148">_xlfn.LET(
_xlpm.rw,ROW(),
_xlpm.dur,C148,
_xlpm.n,INT(_xlpm.dur),
_xlpm.x,_xlpm.dur-_xlpm.n,
_xlpm.a,INDEX(Zinsswaps!$B:$AY,_xlpm.rw,_xlpm.n),
_xlpm.b,INDEX(Zinsswaps!$B:$AY,_xlpm.rw,_xlpm.n+1),
_xlpm.swap,_xlpm.a+_xlpm.x*(_xlpm.b-_xlpm.a),
D148-_xlpm.swap
)</f>
        <v>0.85733000000000004</v>
      </c>
      <c r="G148" s="47">
        <f>_xlfn.LET(
_xlpm.rw,ROW(),
_xlpm.dur,AVERAGE($C89:$C148),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_xlpm.yield,AVERAGE($D89:$D148),
_xlpm.yield-_xlpm.swap
)</f>
        <v>1.3219206388888898</v>
      </c>
      <c r="H148" s="47">
        <f>_xlfn.LET(
_xlpm.rw,ROW(),
_xlpm.dur,AVERAGE($C77:$C148),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_xlpm.yield,AVERAGE($D77:$D148),
_xlpm.yield-_xlpm.swap
)</f>
        <v>1.4649057696759265</v>
      </c>
      <c r="I148" s="47">
        <f>_xlfn.LET(
_xlpm.rw,ROW(),
_xlpm.dur,AVERAGE($C65:$C148),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_xlpm.yield,AVERAGE($D65:$D148),
_xlpm.yield-_xlpm.swap
)</f>
        <v>1.3393558035714297</v>
      </c>
      <c r="J148" s="47">
        <f>_xlfn.LET(
_xlpm.rw,ROW(),
_xlpm.dur,AVERAGE($C53:$C148),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_xlpm.yield,AVERAGE($D53:$D148),
_xlpm.yield-_xlpm.swap
)</f>
        <v>1.1967742447916674</v>
      </c>
      <c r="K148" s="47">
        <f>_xlfn.LET(
_xlpm.rw,ROW(),
_xlpm.dur,AVERAGE($C41:$C148),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_xlpm.yield,AVERAGE($D41:$D148),
_xlpm.yield-_xlpm.swap
)</f>
        <v>1.1045644032921831</v>
      </c>
      <c r="L148" s="47">
        <f>_xlfn.LET(
_xlpm.rw,ROW(),
_xlpm.dur,AVERAGE($C29:$C148),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_xlpm.yield,AVERAGE($D29:$D148),
_xlpm.yield-_xlpm.swap
)</f>
        <v>1.0471047833333351</v>
      </c>
    </row>
    <row r="149" spans="1:12" x14ac:dyDescent="0.2">
      <c r="A149" s="5">
        <v>41759</v>
      </c>
      <c r="B149" s="15">
        <v>1.63</v>
      </c>
      <c r="C149" s="15">
        <v>4.54</v>
      </c>
      <c r="D149" s="15" cm="1">
        <f t="array" ref="D14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_xlpm.monZeileRaw,(YEAR(A149)-YEAR(_xlpm.starts))*12+MONTH(A149)-MONTH(_xlpm.starts),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B149+SUMPRODUCT(_xlpm.deltas*_xlpm.stufen)
)</f>
        <v>1.63</v>
      </c>
      <c r="E149" s="48"/>
      <c r="F149" s="47" cm="1">
        <f t="array" ref="F149">_xlfn.LET(
_xlpm.rw,ROW(),
_xlpm.dur,C149,
_xlpm.n,INT(_xlpm.dur),
_xlpm.x,_xlpm.dur-_xlpm.n,
_xlpm.a,INDEX(Zinsswaps!$B:$AY,_xlpm.rw,_xlpm.n),
_xlpm.b,INDEX(Zinsswaps!$B:$AY,_xlpm.rw,_xlpm.n+1),
_xlpm.swap,_xlpm.a+_xlpm.x*(_xlpm.b-_xlpm.a),
D149-_xlpm.swap
)</f>
        <v>0.79943999999999993</v>
      </c>
      <c r="G149" s="47">
        <f>_xlfn.LET(
_xlpm.rw,ROW(),
_xlpm.dur,AVERAGE($C90:$C149),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_xlpm.yield,AVERAGE($D90:$D149),
_xlpm.yield-_xlpm.swap
)</f>
        <v>1.2874622333333339</v>
      </c>
      <c r="H149" s="47">
        <f>_xlfn.LET(
_xlpm.rw,ROW(),
_xlpm.dur,AVERAGE($C78:$C149),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_xlpm.yield,AVERAGE($D78:$D149),
_xlpm.yield-_xlpm.swap
)</f>
        <v>1.4589025462962963</v>
      </c>
      <c r="I149" s="47">
        <f>_xlfn.LET(
_xlpm.rw,ROW(),
_xlpm.dur,AVERAGE($C66:$C149),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_xlpm.yield,AVERAGE($D66:$D149),
_xlpm.yield-_xlpm.swap
)</f>
        <v>1.3469978061224501</v>
      </c>
      <c r="J149" s="47">
        <f>_xlfn.LET(
_xlpm.rw,ROW(),
_xlpm.dur,AVERAGE($C54:$C149),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_xlpm.yield,AVERAGE($D54:$D149),
_xlpm.yield-_xlpm.swap
)</f>
        <v>1.2025023817274323</v>
      </c>
      <c r="K149" s="47">
        <f>_xlfn.LET(
_xlpm.rw,ROW(),
_xlpm.dur,AVERAGE($C42:$C149),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_xlpm.yield,AVERAGE($D42:$D149),
_xlpm.yield-_xlpm.swap
)</f>
        <v>1.1072498713991781</v>
      </c>
      <c r="L149" s="47">
        <f>_xlfn.LET(
_xlpm.rw,ROW(),
_xlpm.dur,AVERAGE($C30:$C149),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_xlpm.yield,AVERAGE($D30:$D149),
_xlpm.yield-_xlpm.swap
)</f>
        <v>1.0485915937500012</v>
      </c>
    </row>
    <row r="150" spans="1:12" x14ac:dyDescent="0.2">
      <c r="A150" s="5">
        <v>41790</v>
      </c>
      <c r="B150" s="15">
        <v>1.45</v>
      </c>
      <c r="C150" s="15">
        <v>4.54</v>
      </c>
      <c r="D150" s="15" cm="1">
        <f t="array" ref="D15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_xlpm.monZeileRaw,(YEAR(A150)-YEAR(_xlpm.starts))*12+MONTH(A150)-MONTH(_xlpm.starts),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B150+SUMPRODUCT(_xlpm.deltas*_xlpm.stufen)
)</f>
        <v>1.45</v>
      </c>
      <c r="E150" s="48"/>
      <c r="F150" s="47" cm="1">
        <f t="array" ref="F150">_xlfn.LET(
_xlpm.rw,ROW(),
_xlpm.dur,C150,
_xlpm.n,INT(_xlpm.dur),
_xlpm.x,_xlpm.dur-_xlpm.n,
_xlpm.a,INDEX(Zinsswaps!$B:$AY,_xlpm.rw,_xlpm.n),
_xlpm.b,INDEX(Zinsswaps!$B:$AY,_xlpm.rw,_xlpm.n+1),
_xlpm.swap,_xlpm.a+_xlpm.x*(_xlpm.b-_xlpm.a),
D150-_xlpm.swap
)</f>
        <v>0.76227999999999996</v>
      </c>
      <c r="G150" s="47">
        <f>_xlfn.LET(
_xlpm.rw,ROW(),
_xlpm.dur,AVERAGE($C91:$C150),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_xlpm.yield,AVERAGE($D91:$D150),
_xlpm.yield-_xlpm.swap
)</f>
        <v>1.2615037222222223</v>
      </c>
      <c r="H150" s="47">
        <f>_xlfn.LET(
_xlpm.rw,ROW(),
_xlpm.dur,AVERAGE($C79:$C150),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_xlpm.yield,AVERAGE($D79:$D150),
_xlpm.yield-_xlpm.swap
)</f>
        <v>1.4545021874999999</v>
      </c>
      <c r="I150" s="47">
        <f>_xlfn.LET(
_xlpm.rw,ROW(),
_xlpm.dur,AVERAGE($C67:$C150),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_xlpm.yield,AVERAGE($D67:$D150),
_xlpm.yield-_xlpm.swap
)</f>
        <v>1.3548669075963731</v>
      </c>
      <c r="J150" s="47">
        <f>_xlfn.LET(
_xlpm.rw,ROW(),
_xlpm.dur,AVERAGE($C55:$C150),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_xlpm.yield,AVERAGE($D55:$D150),
_xlpm.yield-_xlpm.swap
)</f>
        <v>1.2079195963541678</v>
      </c>
      <c r="K150" s="47">
        <f>_xlfn.LET(
_xlpm.rw,ROW(),
_xlpm.dur,AVERAGE($C43:$C150),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_xlpm.yield,AVERAGE($D43:$D150),
_xlpm.yield-_xlpm.swap
)</f>
        <v>1.1094677777777791</v>
      </c>
      <c r="L150" s="47">
        <f>_xlfn.LET(
_xlpm.rw,ROW(),
_xlpm.dur,AVERAGE($C31:$C150),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_xlpm.yield,AVERAGE($D31:$D150),
_xlpm.yield-_xlpm.swap
)</f>
        <v>1.0508364194444462</v>
      </c>
    </row>
    <row r="151" spans="1:12" x14ac:dyDescent="0.2">
      <c r="A151" s="5">
        <v>41820</v>
      </c>
      <c r="B151" s="15">
        <v>1.37</v>
      </c>
      <c r="C151" s="15">
        <v>4.6100000000000003</v>
      </c>
      <c r="D151" s="15" cm="1">
        <f t="array" ref="D15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_xlpm.monZeileRaw,(YEAR(A151)-YEAR(_xlpm.starts))*12+MONTH(A151)-MONTH(_xlpm.starts),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B151+SUMPRODUCT(_xlpm.deltas*_xlpm.stufen)
)</f>
        <v>1.37</v>
      </c>
      <c r="E151" s="48"/>
      <c r="F151" s="47" cm="1">
        <f t="array" ref="F151">_xlfn.LET(
_xlpm.rw,ROW(),
_xlpm.dur,C151,
_xlpm.n,INT(_xlpm.dur),
_xlpm.x,_xlpm.dur-_xlpm.n,
_xlpm.a,INDEX(Zinsswaps!$B:$AY,_xlpm.rw,_xlpm.n),
_xlpm.b,INDEX(Zinsswaps!$B:$AY,_xlpm.rw,_xlpm.n+1),
_xlpm.swap,_xlpm.a+_xlpm.x*(_xlpm.b-_xlpm.a),
D151-_xlpm.swap
)</f>
        <v>0.7833</v>
      </c>
      <c r="G151" s="47">
        <f>_xlfn.LET(
_xlpm.rw,ROW(),
_xlpm.dur,AVERAGE($C92:$C151),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_xlpm.yield,AVERAGE($D92:$D151),
_xlpm.yield-_xlpm.swap
)</f>
        <v>1.242515200000001</v>
      </c>
      <c r="H151" s="47">
        <f>_xlfn.LET(
_xlpm.rw,ROW(),
_xlpm.dur,AVERAGE($C80:$C151),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_xlpm.yield,AVERAGE($D80:$D151),
_xlpm.yield-_xlpm.swap
)</f>
        <v>1.4507110648148158</v>
      </c>
      <c r="I151" s="47">
        <f>_xlfn.LET(
_xlpm.rw,ROW(),
_xlpm.dur,AVERAGE($C68:$C151),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_xlpm.yield,AVERAGE($D68:$D151),
_xlpm.yield-_xlpm.swap
)</f>
        <v>1.3627066751700689</v>
      </c>
      <c r="J151" s="47">
        <f>_xlfn.LET(
_xlpm.rw,ROW(),
_xlpm.dur,AVERAGE($C56:$C151),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_xlpm.yield,AVERAGE($D56:$D151),
_xlpm.yield-_xlpm.swap
)</f>
        <v>1.2134188151041676</v>
      </c>
      <c r="K151" s="47">
        <f>_xlfn.LET(
_xlpm.rw,ROW(),
_xlpm.dur,AVERAGE($C44:$C151),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_xlpm.yield,AVERAGE($D44:$D151),
_xlpm.yield-_xlpm.swap
)</f>
        <v>1.1117569873113866</v>
      </c>
      <c r="L151" s="47">
        <f>_xlfn.LET(
_xlpm.rw,ROW(),
_xlpm.dur,AVERAGE($C32:$C151),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_xlpm.yield,AVERAGE($D32:$D151),
_xlpm.yield-_xlpm.swap
)</f>
        <v>1.0529200402777787</v>
      </c>
    </row>
    <row r="152" spans="1:12" x14ac:dyDescent="0.2">
      <c r="A152" s="5">
        <v>41851</v>
      </c>
      <c r="B152" s="15">
        <v>1.29</v>
      </c>
      <c r="C152" s="15">
        <v>4.58</v>
      </c>
      <c r="D152" s="15" cm="1">
        <f t="array" ref="D15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_xlpm.monZeileRaw,(YEAR(A152)-YEAR(_xlpm.starts))*12+MONTH(A152)-MONTH(_xlpm.starts),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B152+SUMPRODUCT(_xlpm.deltas*_xlpm.stufen)
)</f>
        <v>1.29</v>
      </c>
      <c r="E152" s="48"/>
      <c r="F152" s="47" cm="1">
        <f t="array" ref="F152">_xlfn.LET(
_xlpm.rw,ROW(),
_xlpm.dur,C152,
_xlpm.n,INT(_xlpm.dur),
_xlpm.x,_xlpm.dur-_xlpm.n,
_xlpm.a,INDEX(Zinsswaps!$B:$AY,_xlpm.rw,_xlpm.n),
_xlpm.b,INDEX(Zinsswaps!$B:$AY,_xlpm.rw,_xlpm.n+1),
_xlpm.swap,_xlpm.a+_xlpm.x*(_xlpm.b-_xlpm.a),
D152-_xlpm.swap
)</f>
        <v>0.70989999999999998</v>
      </c>
      <c r="G152" s="47">
        <f>_xlfn.LET(
_xlpm.rw,ROW(),
_xlpm.dur,AVERAGE($C93:$C152),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_xlpm.yield,AVERAGE($D93:$D152),
_xlpm.yield-_xlpm.swap
)</f>
        <v>1.2291717777777795</v>
      </c>
      <c r="H152" s="47">
        <f>_xlfn.LET(
_xlpm.rw,ROW(),
_xlpm.dur,AVERAGE($C81:$C152),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_xlpm.yield,AVERAGE($D81:$D152),
_xlpm.yield-_xlpm.swap
)</f>
        <v>1.4442417978395068</v>
      </c>
      <c r="I152" s="47">
        <f>_xlfn.LET(
_xlpm.rw,ROW(),
_xlpm.dur,AVERAGE($C69:$C152),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_xlpm.yield,AVERAGE($D69:$D152),
_xlpm.yield-_xlpm.swap
)</f>
        <v>1.3678950850340144</v>
      </c>
      <c r="J152" s="47">
        <f>_xlfn.LET(
_xlpm.rw,ROW(),
_xlpm.dur,AVERAGE($C57:$C152),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_xlpm.yield,AVERAGE($D57:$D152),
_xlpm.yield-_xlpm.swap
)</f>
        <v>1.2181350195312519</v>
      </c>
      <c r="K152" s="47">
        <f>_xlfn.LET(
_xlpm.rw,ROW(),
_xlpm.dur,AVERAGE($C45:$C152),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_xlpm.yield,AVERAGE($D45:$D152),
_xlpm.yield-_xlpm.swap
)</f>
        <v>1.1141469135802478</v>
      </c>
      <c r="L152" s="47">
        <f>_xlfn.LET(
_xlpm.rw,ROW(),
_xlpm.dur,AVERAGE($C33:$C152),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_xlpm.yield,AVERAGE($D33:$D152),
_xlpm.yield-_xlpm.swap
)</f>
        <v>1.0544145000000009</v>
      </c>
    </row>
    <row r="153" spans="1:12" x14ac:dyDescent="0.2">
      <c r="A153" s="5">
        <v>41882</v>
      </c>
      <c r="B153" s="15">
        <v>1.08</v>
      </c>
      <c r="C153" s="15">
        <v>4.5999999999999996</v>
      </c>
      <c r="D153" s="15" cm="1">
        <f t="array" ref="D15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_xlpm.monZeileRaw,(YEAR(A153)-YEAR(_xlpm.starts))*12+MONTH(A153)-MONTH(_xlpm.starts),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B153+SUMPRODUCT(_xlpm.deltas*_xlpm.stufen)
)</f>
        <v>1.08</v>
      </c>
      <c r="E153" s="48"/>
      <c r="F153" s="47" cm="1">
        <f t="array" ref="F153">_xlfn.LET(
_xlpm.rw,ROW(),
_xlpm.dur,C153,
_xlpm.n,INT(_xlpm.dur),
_xlpm.x,_xlpm.dur-_xlpm.n,
_xlpm.a,INDEX(Zinsswaps!$B:$AY,_xlpm.rw,_xlpm.n),
_xlpm.b,INDEX(Zinsswaps!$B:$AY,_xlpm.rw,_xlpm.n+1),
_xlpm.swap,_xlpm.a+_xlpm.x*(_xlpm.b-_xlpm.a),
D153-_xlpm.swap
)</f>
        <v>0.62940000000000018</v>
      </c>
      <c r="G153" s="47">
        <f>_xlfn.LET(
_xlpm.rw,ROW(),
_xlpm.dur,AVERAGE($C94:$C153),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_xlpm.yield,AVERAGE($D94:$D153),
_xlpm.yield-_xlpm.swap
)</f>
        <v>1.2152801833333342</v>
      </c>
      <c r="H153" s="47">
        <f>_xlfn.LET(
_xlpm.rw,ROW(),
_xlpm.dur,AVERAGE($C82:$C153),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_xlpm.yield,AVERAGE($D82:$D153),
_xlpm.yield-_xlpm.swap
)</f>
        <v>1.4349060243055558</v>
      </c>
      <c r="I153" s="47">
        <f>_xlfn.LET(
_xlpm.rw,ROW(),
_xlpm.dur,AVERAGE($C70:$C153),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_xlpm.yield,AVERAGE($D70:$D153),
_xlpm.yield-_xlpm.swap
)</f>
        <v>1.3709053231292523</v>
      </c>
      <c r="J153" s="47">
        <f>_xlfn.LET(
_xlpm.rw,ROW(),
_xlpm.dur,AVERAGE($C58:$C153),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_xlpm.yield,AVERAGE($D58:$D153),
_xlpm.yield-_xlpm.swap
)</f>
        <v>1.2221126508246538</v>
      </c>
      <c r="K153" s="47">
        <f>_xlfn.LET(
_xlpm.rw,ROW(),
_xlpm.dur,AVERAGE($C46:$C153),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_xlpm.yield,AVERAGE($D46:$D153),
_xlpm.yield-_xlpm.swap
)</f>
        <v>1.1159210253772303</v>
      </c>
      <c r="L153" s="47">
        <f>_xlfn.LET(
_xlpm.rw,ROW(),
_xlpm.dur,AVERAGE($C34:$C153),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_xlpm.yield,AVERAGE($D34:$D153),
_xlpm.yield-_xlpm.swap
)</f>
        <v>1.0550597222222233</v>
      </c>
    </row>
    <row r="154" spans="1:12" x14ac:dyDescent="0.2">
      <c r="A154" s="5">
        <v>41912</v>
      </c>
      <c r="B154" s="15">
        <v>1.04</v>
      </c>
      <c r="C154" s="15">
        <v>4.5599999999999996</v>
      </c>
      <c r="D154" s="15" cm="1">
        <f t="array" ref="D15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_xlpm.monZeileRaw,(YEAR(A154)-YEAR(_xlpm.starts))*12+MONTH(A154)-MONTH(_xlpm.starts),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B154+SUMPRODUCT(_xlpm.deltas*_xlpm.stufen)
)</f>
        <v>1.04</v>
      </c>
      <c r="E154" s="48"/>
      <c r="F154" s="47" cm="1">
        <f t="array" ref="F154">_xlfn.LET(
_xlpm.rw,ROW(),
_xlpm.dur,C154,
_xlpm.n,INT(_xlpm.dur),
_xlpm.x,_xlpm.dur-_xlpm.n,
_xlpm.a,INDEX(Zinsswaps!$B:$AY,_xlpm.rw,_xlpm.n),
_xlpm.b,INDEX(Zinsswaps!$B:$AY,_xlpm.rw,_xlpm.n+1),
_xlpm.swap,_xlpm.a+_xlpm.x*(_xlpm.b-_xlpm.a),
D154-_xlpm.swap
)</f>
        <v>0.64404000000000006</v>
      </c>
      <c r="G154" s="47">
        <f>_xlfn.LET(
_xlpm.rw,ROW(),
_xlpm.dur,AVERAGE($C95:$C154),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_xlpm.yield,AVERAGE($D95:$D154),
_xlpm.yield-_xlpm.swap
)</f>
        <v>1.2031496666666674</v>
      </c>
      <c r="H154" s="47">
        <f>_xlfn.LET(
_xlpm.rw,ROW(),
_xlpm.dur,AVERAGE($C83:$C154),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_xlpm.yield,AVERAGE($D83:$D154),
_xlpm.yield-_xlpm.swap
)</f>
        <v>1.4113900405092596</v>
      </c>
      <c r="I154" s="47">
        <f>_xlfn.LET(
_xlpm.rw,ROW(),
_xlpm.dur,AVERAGE($C71:$C154),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_xlpm.yield,AVERAGE($D71:$D154),
_xlpm.yield-_xlpm.swap
)</f>
        <v>1.3728448129251705</v>
      </c>
      <c r="J154" s="47">
        <f>_xlfn.LET(
_xlpm.rw,ROW(),
_xlpm.dur,AVERAGE($C59:$C154),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_xlpm.yield,AVERAGE($D59:$D154),
_xlpm.yield-_xlpm.swap
)</f>
        <v>1.2267690755208345</v>
      </c>
      <c r="K154" s="47">
        <f>_xlfn.LET(
_xlpm.rw,ROW(),
_xlpm.dur,AVERAGE($C47:$C154),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_xlpm.yield,AVERAGE($D47:$D154),
_xlpm.yield-_xlpm.swap
)</f>
        <v>1.1185760339506183</v>
      </c>
      <c r="L154" s="47">
        <f>_xlfn.LET(
_xlpm.rw,ROW(),
_xlpm.dur,AVERAGE($C35:$C154),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_xlpm.yield,AVERAGE($D35:$D154),
_xlpm.yield-_xlpm.swap
)</f>
        <v>1.0557500000000015</v>
      </c>
    </row>
    <row r="155" spans="1:12" x14ac:dyDescent="0.2">
      <c r="A155" s="5">
        <v>41943</v>
      </c>
      <c r="B155" s="15">
        <v>1.03</v>
      </c>
      <c r="C155" s="15">
        <v>4.71</v>
      </c>
      <c r="D155" s="15" cm="1">
        <f t="array" ref="D15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_xlpm.monZeileRaw,(YEAR(A155)-YEAR(_xlpm.starts))*12+MONTH(A155)-MONTH(_xlpm.starts),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B155+SUMPRODUCT(_xlpm.deltas*_xlpm.stufen)
)</f>
        <v>1.03</v>
      </c>
      <c r="E155" s="48"/>
      <c r="F155" s="47" cm="1">
        <f t="array" ref="F155">_xlfn.LET(
_xlpm.rw,ROW(),
_xlpm.dur,C155,
_xlpm.n,INT(_xlpm.dur),
_xlpm.x,_xlpm.dur-_xlpm.n,
_xlpm.a,INDEX(Zinsswaps!$B:$AY,_xlpm.rw,_xlpm.n),
_xlpm.b,INDEX(Zinsswaps!$B:$AY,_xlpm.rw,_xlpm.n+1),
_xlpm.swap,_xlpm.a+_xlpm.x*(_xlpm.b-_xlpm.a),
D155-_xlpm.swap
)</f>
        <v>0.63020000000000009</v>
      </c>
      <c r="G155" s="47">
        <f>_xlfn.LET(
_xlpm.rw,ROW(),
_xlpm.dur,AVERAGE($C96:$C155),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_xlpm.yield,AVERAGE($D96:$D155),
_xlpm.yield-_xlpm.swap
)</f>
        <v>1.1929411666666667</v>
      </c>
      <c r="H155" s="47">
        <f>_xlfn.LET(
_xlpm.rw,ROW(),
_xlpm.dur,AVERAGE($C84:$C155),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_xlpm.yield,AVERAGE($D84:$D155),
_xlpm.yield-_xlpm.swap
)</f>
        <v>1.3798473611111113</v>
      </c>
      <c r="I155" s="47">
        <f>_xlfn.LET(
_xlpm.rw,ROW(),
_xlpm.dur,AVERAGE($C72:$C155),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_xlpm.yield,AVERAGE($D72:$D155),
_xlpm.yield-_xlpm.swap
)</f>
        <v>1.3750387329931977</v>
      </c>
      <c r="J155" s="47">
        <f>_xlfn.LET(
_xlpm.rw,ROW(),
_xlpm.dur,AVERAGE($C60:$C155),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_xlpm.yield,AVERAGE($D60:$D155),
_xlpm.yield-_xlpm.swap
)</f>
        <v>1.2310494965277781</v>
      </c>
      <c r="K155" s="47">
        <f>_xlfn.LET(
_xlpm.rw,ROW(),
_xlpm.dur,AVERAGE($C48:$C155),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_xlpm.yield,AVERAGE($D48:$D155),
_xlpm.yield-_xlpm.swap
)</f>
        <v>1.1210658882030189</v>
      </c>
      <c r="L155" s="47">
        <f>_xlfn.LET(
_xlpm.rw,ROW(),
_xlpm.dur,AVERAGE($C36:$C155),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_xlpm.yield,AVERAGE($D36:$D155),
_xlpm.yield-_xlpm.swap
)</f>
        <v>1.0558730000000009</v>
      </c>
    </row>
    <row r="156" spans="1:12" x14ac:dyDescent="0.2">
      <c r="A156" s="5">
        <v>41973</v>
      </c>
      <c r="B156" s="15">
        <v>0.96</v>
      </c>
      <c r="C156" s="15">
        <v>4.67</v>
      </c>
      <c r="D156" s="15" cm="1">
        <f t="array" ref="D15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_xlpm.monZeileRaw,(YEAR(A156)-YEAR(_xlpm.starts))*12+MONTH(A156)-MONTH(_xlpm.starts),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B156+SUMPRODUCT(_xlpm.deltas*_xlpm.stufen)
)</f>
        <v>0.96</v>
      </c>
      <c r="E156" s="48"/>
      <c r="F156" s="47" cm="1">
        <f t="array" ref="F156">_xlfn.LET(
_xlpm.rw,ROW(),
_xlpm.dur,C156,
_xlpm.n,INT(_xlpm.dur),
_xlpm.x,_xlpm.dur-_xlpm.n,
_xlpm.a,INDEX(Zinsswaps!$B:$AY,_xlpm.rw,_xlpm.n),
_xlpm.b,INDEX(Zinsswaps!$B:$AY,_xlpm.rw,_xlpm.n+1),
_xlpm.swap,_xlpm.a+_xlpm.x*(_xlpm.b-_xlpm.a),
D156-_xlpm.swap
)</f>
        <v>0.59780999999999995</v>
      </c>
      <c r="G156" s="47">
        <f>_xlfn.LET(
_xlpm.rw,ROW(),
_xlpm.dur,AVERAGE($C97:$C156),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_xlpm.yield,AVERAGE($D97:$D156),
_xlpm.yield-_xlpm.swap
)</f>
        <v>1.181921480555556</v>
      </c>
      <c r="H156" s="47">
        <f>_xlfn.LET(
_xlpm.rw,ROW(),
_xlpm.dur,AVERAGE($C85:$C156),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_xlpm.yield,AVERAGE($D85:$D156),
_xlpm.yield-_xlpm.swap
)</f>
        <v>1.3454295640432099</v>
      </c>
      <c r="I156" s="47">
        <f>_xlfn.LET(
_xlpm.rw,ROW(),
_xlpm.dur,AVERAGE($C73:$C156),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_xlpm.yield,AVERAGE($D73:$D156),
_xlpm.yield-_xlpm.swap
)</f>
        <v>1.3737050736961454</v>
      </c>
      <c r="J156" s="47">
        <f>_xlfn.LET(
_xlpm.rw,ROW(),
_xlpm.dur,AVERAGE($C61:$C156),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_xlpm.yield,AVERAGE($D61:$D156),
_xlpm.yield-_xlpm.swap
)</f>
        <v>1.2353692816840285</v>
      </c>
      <c r="K156" s="47">
        <f>_xlfn.LET(
_xlpm.rw,ROW(),
_xlpm.dur,AVERAGE($C49:$C156),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_xlpm.yield,AVERAGE($D49:$D156),
_xlpm.yield-_xlpm.swap
)</f>
        <v>1.1233634705075448</v>
      </c>
      <c r="L156" s="47">
        <f>_xlfn.LET(
_xlpm.rw,ROW(),
_xlpm.dur,AVERAGE($C37:$C156),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_xlpm.yield,AVERAGE($D37:$D156),
_xlpm.yield-_xlpm.swap
)</f>
        <v>1.0558633666666681</v>
      </c>
    </row>
    <row r="157" spans="1:12" x14ac:dyDescent="0.2">
      <c r="A157" s="5">
        <v>42004</v>
      </c>
      <c r="B157" s="15">
        <v>0.89</v>
      </c>
      <c r="C157" s="15">
        <v>4.8</v>
      </c>
      <c r="D157" s="15" cm="1">
        <f t="array" ref="D15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_xlpm.monZeileRaw,(YEAR(A157)-YEAR(_xlpm.starts))*12+MONTH(A157)-MONTH(_xlpm.starts),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B157+SUMPRODUCT(_xlpm.deltas*_xlpm.stufen)
)</f>
        <v>0.89</v>
      </c>
      <c r="E157" s="48"/>
      <c r="F157" s="47" cm="1">
        <f t="array" ref="F157">_xlfn.LET(
_xlpm.rw,ROW(),
_xlpm.dur,C157,
_xlpm.n,INT(_xlpm.dur),
_xlpm.x,_xlpm.dur-_xlpm.n,
_xlpm.a,INDEX(Zinsswaps!$B:$AY,_xlpm.rw,_xlpm.n),
_xlpm.b,INDEX(Zinsswaps!$B:$AY,_xlpm.rw,_xlpm.n+1),
_xlpm.swap,_xlpm.a+_xlpm.x*(_xlpm.b-_xlpm.a),
D157-_xlpm.swap
)</f>
        <v>0.54920000000000002</v>
      </c>
      <c r="G157" s="47">
        <f>_xlfn.LET(
_xlpm.rw,ROW(),
_xlpm.dur,AVERAGE($C98:$C157),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_xlpm.yield,AVERAGE($D98:$D157),
_xlpm.yield-_xlpm.swap
)</f>
        <v>1.1696798500000005</v>
      </c>
      <c r="H157" s="47">
        <f>_xlfn.LET(
_xlpm.rw,ROW(),
_xlpm.dur,AVERAGE($C86:$C157),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_xlpm.yield,AVERAGE($D86:$D157),
_xlpm.yield-_xlpm.swap
)</f>
        <v>1.3103230536265427</v>
      </c>
      <c r="I157" s="47">
        <f>_xlfn.LET(
_xlpm.rw,ROW(),
_xlpm.dur,AVERAGE($C74:$C157),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_xlpm.yield,AVERAGE($D74:$D157),
_xlpm.yield-_xlpm.swap
)</f>
        <v>1.3712619331065765</v>
      </c>
      <c r="J157" s="47">
        <f>_xlfn.LET(
_xlpm.rw,ROW(),
_xlpm.dur,AVERAGE($C62:$C157),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_xlpm.yield,AVERAGE($D62:$D157),
_xlpm.yield-_xlpm.swap
)</f>
        <v>1.2392254622395837</v>
      </c>
      <c r="K157" s="47">
        <f>_xlfn.LET(
_xlpm.rw,ROW(),
_xlpm.dur,AVERAGE($C50:$C157),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_xlpm.yield,AVERAGE($D50:$D157),
_xlpm.yield-_xlpm.swap
)</f>
        <v>1.125674211248286</v>
      </c>
      <c r="L157" s="47">
        <f>_xlfn.LET(
_xlpm.rw,ROW(),
_xlpm.dur,AVERAGE($C38:$C157),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_xlpm.yield,AVERAGE($D38:$D157),
_xlpm.yield-_xlpm.swap
)</f>
        <v>1.0558519583333346</v>
      </c>
    </row>
    <row r="158" spans="1:12" x14ac:dyDescent="0.2">
      <c r="A158" s="5">
        <v>42035</v>
      </c>
      <c r="B158" s="15">
        <v>0.76</v>
      </c>
      <c r="C158" s="15">
        <v>4.8</v>
      </c>
      <c r="D158" s="15" cm="1">
        <f t="array" ref="D15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_xlpm.monZeileRaw,(YEAR(A158)-YEAR(_xlpm.starts))*12+MONTH(A158)-MONTH(_xlpm.starts),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B158+SUMPRODUCT(_xlpm.deltas*_xlpm.stufen)
)</f>
        <v>0.76</v>
      </c>
      <c r="E158" s="48"/>
      <c r="F158" s="47" cm="1">
        <f t="array" ref="F158">_xlfn.LET(
_xlpm.rw,ROW(),
_xlpm.dur,C158,
_xlpm.n,INT(_xlpm.dur),
_xlpm.x,_xlpm.dur-_xlpm.n,
_xlpm.a,INDEX(Zinsswaps!$B:$AY,_xlpm.rw,_xlpm.n),
_xlpm.b,INDEX(Zinsswaps!$B:$AY,_xlpm.rw,_xlpm.n+1),
_xlpm.swap,_xlpm.a+_xlpm.x*(_xlpm.b-_xlpm.a),
D158-_xlpm.swap
)</f>
        <v>0.48559999999999998</v>
      </c>
      <c r="G158" s="47">
        <f>_xlfn.LET(
_xlpm.rw,ROW(),
_xlpm.dur,AVERAGE($C99:$C158),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_xlpm.yield,AVERAGE($D99:$D158),
_xlpm.yield-_xlpm.swap
)</f>
        <v>1.1566299861111109</v>
      </c>
      <c r="H158" s="47">
        <f>_xlfn.LET(
_xlpm.rw,ROW(),
_xlpm.dur,AVERAGE($C87:$C158),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_xlpm.yield,AVERAGE($D87:$D158),
_xlpm.yield-_xlpm.swap
)</f>
        <v>1.2749945601851844</v>
      </c>
      <c r="I158" s="47">
        <f>_xlfn.LET(
_xlpm.rw,ROW(),
_xlpm.dur,AVERAGE($C75:$C158),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_xlpm.yield,AVERAGE($D75:$D158),
_xlpm.yield-_xlpm.swap
)</f>
        <v>1.3628908730158729</v>
      </c>
      <c r="J158" s="47">
        <f>_xlfn.LET(
_xlpm.rw,ROW(),
_xlpm.dur,AVERAGE($C63:$C158),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_xlpm.yield,AVERAGE($D63:$D158),
_xlpm.yield-_xlpm.swap
)</f>
        <v>1.2419704524739585</v>
      </c>
      <c r="K158" s="47">
        <f>_xlfn.LET(
_xlpm.rw,ROW(),
_xlpm.dur,AVERAGE($C51:$C158),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_xlpm.yield,AVERAGE($D51:$D158),
_xlpm.yield-_xlpm.swap
)</f>
        <v>1.1274941606652957</v>
      </c>
      <c r="L158" s="47">
        <f>_xlfn.LET(
_xlpm.rw,ROW(),
_xlpm.dur,AVERAGE($C39:$C158),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_xlpm.yield,AVERAGE($D39:$D158),
_xlpm.yield-_xlpm.swap
)</f>
        <v>1.0556504930555564</v>
      </c>
    </row>
    <row r="159" spans="1:12" x14ac:dyDescent="0.2">
      <c r="A159" s="5">
        <v>42063</v>
      </c>
      <c r="B159" s="15">
        <v>0.71</v>
      </c>
      <c r="C159" s="15">
        <v>4.84</v>
      </c>
      <c r="D159" s="15" cm="1">
        <f t="array" ref="D15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_xlpm.monZeileRaw,(YEAR(A159)-YEAR(_xlpm.starts))*12+MONTH(A159)-MONTH(_xlpm.starts),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B159+SUMPRODUCT(_xlpm.deltas*_xlpm.stufen)
)</f>
        <v>0.71</v>
      </c>
      <c r="E159" s="48"/>
      <c r="F159" s="47" cm="1">
        <f t="array" ref="F159">_xlfn.LET(
_xlpm.rw,ROW(),
_xlpm.dur,C159,
_xlpm.n,INT(_xlpm.dur),
_xlpm.x,_xlpm.dur-_xlpm.n,
_xlpm.a,INDEX(Zinsswaps!$B:$AY,_xlpm.rw,_xlpm.n),
_xlpm.b,INDEX(Zinsswaps!$B:$AY,_xlpm.rw,_xlpm.n+1),
_xlpm.swap,_xlpm.a+_xlpm.x*(_xlpm.b-_xlpm.a),
D159-_xlpm.swap
)</f>
        <v>0.46575999999999995</v>
      </c>
      <c r="G159" s="47">
        <f>_xlfn.LET(
_xlpm.rw,ROW(),
_xlpm.dur,AVERAGE($C100:$C159),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_xlpm.yield,AVERAGE($D100:$D159),
_xlpm.yield-_xlpm.swap
)</f>
        <v>1.142209069444444</v>
      </c>
      <c r="H159" s="47">
        <f>_xlfn.LET(
_xlpm.rw,ROW(),
_xlpm.dur,AVERAGE($C88:$C159),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_xlpm.yield,AVERAGE($D88:$D159),
_xlpm.yield-_xlpm.swap
)</f>
        <v>1.2381114023919746</v>
      </c>
      <c r="I159" s="47">
        <f>_xlfn.LET(
_xlpm.rw,ROW(),
_xlpm.dur,AVERAGE($C76:$C159),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_xlpm.yield,AVERAGE($D76:$D159),
_xlpm.yield-_xlpm.swap
)</f>
        <v>1.3527131335034015</v>
      </c>
      <c r="J159" s="47">
        <f>_xlfn.LET(
_xlpm.rw,ROW(),
_xlpm.dur,AVERAGE($C64:$C159),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_xlpm.yield,AVERAGE($D64:$D159),
_xlpm.yield-_xlpm.swap
)</f>
        <v>1.2445015451388897</v>
      </c>
      <c r="K159" s="47">
        <f>_xlfn.LET(
_xlpm.rw,ROW(),
_xlpm.dur,AVERAGE($C52:$C159),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_xlpm.yield,AVERAGE($D52:$D159),
_xlpm.yield-_xlpm.swap
)</f>
        <v>1.1292151191700959</v>
      </c>
      <c r="L159" s="47">
        <f>_xlfn.LET(
_xlpm.rw,ROW(),
_xlpm.dur,AVERAGE($C40:$C159),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_xlpm.yield,AVERAGE($D40:$D159),
_xlpm.yield-_xlpm.swap
)</f>
        <v>1.0557192451388895</v>
      </c>
    </row>
    <row r="160" spans="1:12" x14ac:dyDescent="0.2">
      <c r="A160" s="5">
        <v>42094</v>
      </c>
      <c r="B160" s="15">
        <v>0.76</v>
      </c>
      <c r="C160" s="15">
        <v>5.01</v>
      </c>
      <c r="D160" s="15" cm="1">
        <f t="array" ref="D16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_xlpm.monZeileRaw,(YEAR(A160)-YEAR(_xlpm.starts))*12+MONTH(A160)-MONTH(_xlpm.starts),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B160+SUMPRODUCT(_xlpm.deltas*_xlpm.stufen)
)</f>
        <v>0.76</v>
      </c>
      <c r="E160" s="48"/>
      <c r="F160" s="47" cm="1">
        <f t="array" ref="F160">_xlfn.LET(
_xlpm.rw,ROW(),
_xlpm.dur,C160,
_xlpm.n,INT(_xlpm.dur),
_xlpm.x,_xlpm.dur-_xlpm.n,
_xlpm.a,INDEX(Zinsswaps!$B:$AY,_xlpm.rw,_xlpm.n),
_xlpm.b,INDEX(Zinsswaps!$B:$AY,_xlpm.rw,_xlpm.n+1),
_xlpm.swap,_xlpm.a+_xlpm.x*(_xlpm.b-_xlpm.a),
D160-_xlpm.swap
)</f>
        <v>0.51829999999999998</v>
      </c>
      <c r="G160" s="47">
        <f>_xlfn.LET(
_xlpm.rw,ROW(),
_xlpm.dur,AVERAGE($C101:$C160),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_xlpm.yield,AVERAGE($D101:$D160),
_xlpm.yield-_xlpm.swap
)</f>
        <v>1.1283055666666659</v>
      </c>
      <c r="H160" s="47">
        <f>_xlfn.LET(
_xlpm.rw,ROW(),
_xlpm.dur,AVERAGE($C89:$C160),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_xlpm.yield,AVERAGE($D89:$D160),
_xlpm.yield-_xlpm.swap
)</f>
        <v>1.1983627951388882</v>
      </c>
      <c r="I160" s="47">
        <f>_xlfn.LET(
_xlpm.rw,ROW(),
_xlpm.dur,AVERAGE($C77:$C160),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_xlpm.yield,AVERAGE($D77:$D160),
_xlpm.yield-_xlpm.swap
)</f>
        <v>1.3395329931972784</v>
      </c>
      <c r="J160" s="47">
        <f>_xlfn.LET(
_xlpm.rw,ROW(),
_xlpm.dur,AVERAGE($C65:$C160),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_xlpm.yield,AVERAGE($D65:$D160),
_xlpm.yield-_xlpm.swap
)</f>
        <v>1.2471157486979174</v>
      </c>
      <c r="K160" s="47">
        <f>_xlfn.LET(
_xlpm.rw,ROW(),
_xlpm.dur,AVERAGE($C53:$C160),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_xlpm.yield,AVERAGE($D53:$D160),
_xlpm.yield-_xlpm.swap
)</f>
        <v>1.1316055898491082</v>
      </c>
      <c r="L160" s="47">
        <f>_xlfn.LET(
_xlpm.rw,ROW(),
_xlpm.dur,AVERAGE($C41:$C160),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_xlpm.yield,AVERAGE($D41:$D160),
_xlpm.yield-_xlpm.swap
)</f>
        <v>1.0555604958333342</v>
      </c>
    </row>
    <row r="161" spans="1:12" x14ac:dyDescent="0.2">
      <c r="A161" s="5">
        <v>42124</v>
      </c>
      <c r="B161" s="15">
        <v>0.91</v>
      </c>
      <c r="C161" s="15">
        <v>5.22</v>
      </c>
      <c r="D161" s="15" cm="1">
        <f t="array" ref="D16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_xlpm.monZeileRaw,(YEAR(A161)-YEAR(_xlpm.starts))*12+MONTH(A161)-MONTH(_xlpm.starts),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B161+SUMPRODUCT(_xlpm.deltas*_xlpm.stufen)
)</f>
        <v>0.91</v>
      </c>
      <c r="E161" s="48"/>
      <c r="F161" s="47" cm="1">
        <f t="array" ref="F161">_xlfn.LET(
_xlpm.rw,ROW(),
_xlpm.dur,C161,
_xlpm.n,INT(_xlpm.dur),
_xlpm.x,_xlpm.dur-_xlpm.n,
_xlpm.a,INDEX(Zinsswaps!$B:$AY,_xlpm.rw,_xlpm.n),
_xlpm.b,INDEX(Zinsswaps!$B:$AY,_xlpm.rw,_xlpm.n+1),
_xlpm.swap,_xlpm.a+_xlpm.x*(_xlpm.b-_xlpm.a),
D161-_xlpm.swap
)</f>
        <v>0.61631999999999998</v>
      </c>
      <c r="G161" s="47">
        <f>_xlfn.LET(
_xlpm.rw,ROW(),
_xlpm.dur,AVERAGE($C102:$C161),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_xlpm.yield,AVERAGE($D102:$D161),
_xlpm.yield-_xlpm.swap
)</f>
        <v>1.1159715833333326</v>
      </c>
      <c r="H161" s="47">
        <f>_xlfn.LET(
_xlpm.rw,ROW(),
_xlpm.dur,AVERAGE($C90:$C161),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_xlpm.yield,AVERAGE($D90:$D161),
_xlpm.yield-_xlpm.swap
)</f>
        <v>1.1656606018518516</v>
      </c>
      <c r="I161" s="47">
        <f>_xlfn.LET(
_xlpm.rw,ROW(),
_xlpm.dur,AVERAGE($C78:$C161),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_xlpm.yield,AVERAGE($D78:$D161),
_xlpm.yield-_xlpm.swap
)</f>
        <v>1.3306524107142852</v>
      </c>
      <c r="J161" s="47">
        <f>_xlfn.LET(
_xlpm.rw,ROW(),
_xlpm.dur,AVERAGE($C66:$C161),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_xlpm.yield,AVERAGE($D66:$D161),
_xlpm.yield-_xlpm.swap
)</f>
        <v>1.2507473708767365</v>
      </c>
      <c r="K161" s="47">
        <f>_xlfn.LET(
_xlpm.rw,ROW(),
_xlpm.dur,AVERAGE($C54:$C161),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_xlpm.yield,AVERAGE($D54:$D161),
_xlpm.yield-_xlpm.swap
)</f>
        <v>1.1341806430041159</v>
      </c>
      <c r="L161" s="47">
        <f>_xlfn.LET(
_xlpm.rw,ROW(),
_xlpm.dur,AVERAGE($C42:$C161),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_xlpm.yield,AVERAGE($D42:$D161),
_xlpm.yield-_xlpm.swap
)</f>
        <v>1.055823059027778</v>
      </c>
    </row>
    <row r="162" spans="1:12" x14ac:dyDescent="0.2">
      <c r="A162" s="5">
        <v>42155</v>
      </c>
      <c r="B162" s="15">
        <v>1.02</v>
      </c>
      <c r="C162" s="15">
        <v>5.24</v>
      </c>
      <c r="D162" s="15" cm="1">
        <f t="array" ref="D16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_xlpm.monZeileRaw,(YEAR(A162)-YEAR(_xlpm.starts))*12+MONTH(A162)-MONTH(_xlpm.starts),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B162+SUMPRODUCT(_xlpm.deltas*_xlpm.stufen)
)</f>
        <v>1.02</v>
      </c>
      <c r="E162" s="48"/>
      <c r="F162" s="47" cm="1">
        <f t="array" ref="F162">_xlfn.LET(
_xlpm.rw,ROW(),
_xlpm.dur,C162,
_xlpm.n,INT(_xlpm.dur),
_xlpm.x,_xlpm.dur-_xlpm.n,
_xlpm.a,INDEX(Zinsswaps!$B:$AY,_xlpm.rw,_xlpm.n),
_xlpm.b,INDEX(Zinsswaps!$B:$AY,_xlpm.rw,_xlpm.n+1),
_xlpm.swap,_xlpm.a+_xlpm.x*(_xlpm.b-_xlpm.a),
D162-_xlpm.swap
)</f>
        <v>0.66155999999999993</v>
      </c>
      <c r="G162" s="47">
        <f>_xlfn.LET(
_xlpm.rw,ROW(),
_xlpm.dur,AVERAGE($C103:$C162),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_xlpm.yield,AVERAGE($D103:$D162),
_xlpm.yield-_xlpm.swap
)</f>
        <v>1.1007379999999996</v>
      </c>
      <c r="H162" s="47">
        <f>_xlfn.LET(
_xlpm.rw,ROW(),
_xlpm.dur,AVERAGE($C91:$C162),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_xlpm.yield,AVERAGE($D91:$D162),
_xlpm.yield-_xlpm.swap
)</f>
        <v>1.1417252777777775</v>
      </c>
      <c r="I162" s="47">
        <f>_xlfn.LET(
_xlpm.rw,ROW(),
_xlpm.dur,AVERAGE($C79:$C162),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_xlpm.yield,AVERAGE($D79:$D162),
_xlpm.yield-_xlpm.swap
)</f>
        <v>1.324441865079365</v>
      </c>
      <c r="J162" s="47">
        <f>_xlfn.LET(
_xlpm.rw,ROW(),
_xlpm.dur,AVERAGE($C67:$C162),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_xlpm.yield,AVERAGE($D67:$D162),
_xlpm.yield-_xlpm.swap
)</f>
        <v>1.2557062760416668</v>
      </c>
      <c r="K162" s="47">
        <f>_xlfn.LET(
_xlpm.rw,ROW(),
_xlpm.dur,AVERAGE($C55:$C162),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_xlpm.yield,AVERAGE($D55:$D162),
_xlpm.yield-_xlpm.swap
)</f>
        <v>1.1374904115226339</v>
      </c>
      <c r="L162" s="47">
        <f>_xlfn.LET(
_xlpm.rw,ROW(),
_xlpm.dur,AVERAGE($C43:$C162),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_xlpm.yield,AVERAGE($D43:$D162),
_xlpm.yield-_xlpm.swap
)</f>
        <v>1.0565691722222219</v>
      </c>
    </row>
    <row r="163" spans="1:12" x14ac:dyDescent="0.2">
      <c r="A163" s="5">
        <v>42185</v>
      </c>
      <c r="B163" s="15">
        <v>1.37</v>
      </c>
      <c r="C163" s="15">
        <v>5.23</v>
      </c>
      <c r="D163" s="15" cm="1">
        <f t="array" ref="D16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_xlpm.monZeileRaw,(YEAR(A163)-YEAR(_xlpm.starts))*12+MONTH(A163)-MONTH(_xlpm.starts),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B163+SUMPRODUCT(_xlpm.deltas*_xlpm.stufen)
)</f>
        <v>1.37</v>
      </c>
      <c r="E163" s="48"/>
      <c r="F163" s="47" cm="1">
        <f t="array" ref="F163">_xlfn.LET(
_xlpm.rw,ROW(),
_xlpm.dur,C163,
_xlpm.n,INT(_xlpm.dur),
_xlpm.x,_xlpm.dur-_xlpm.n,
_xlpm.a,INDEX(Zinsswaps!$B:$AY,_xlpm.rw,_xlpm.n),
_xlpm.b,INDEX(Zinsswaps!$B:$AY,_xlpm.rw,_xlpm.n+1),
_xlpm.swap,_xlpm.a+_xlpm.x*(_xlpm.b-_xlpm.a),
D163-_xlpm.swap
)</f>
        <v>0.84204000000000001</v>
      </c>
      <c r="G163" s="47">
        <f>_xlfn.LET(
_xlpm.rw,ROW(),
_xlpm.dur,AVERAGE($C104:$C163),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_xlpm.yield,AVERAGE($D104:$D163),
_xlpm.yield-_xlpm.swap
)</f>
        <v>1.0885235000000004</v>
      </c>
      <c r="H163" s="47">
        <f>_xlfn.LET(
_xlpm.rw,ROW(),
_xlpm.dur,AVERAGE($C92:$C163),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_xlpm.yield,AVERAGE($D92:$D163),
_xlpm.yield-_xlpm.swap
)</f>
        <v>1.1266347222222226</v>
      </c>
      <c r="I163" s="47">
        <f>_xlfn.LET(
_xlpm.rw,ROW(),
_xlpm.dur,AVERAGE($C80:$C163),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_xlpm.yield,AVERAGE($D80:$D163),
_xlpm.yield-_xlpm.swap
)</f>
        <v>1.3213601955782319</v>
      </c>
      <c r="J163" s="47">
        <f>_xlfn.LET(
_xlpm.rw,ROW(),
_xlpm.dur,AVERAGE($C68:$C163),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_xlpm.yield,AVERAGE($D68:$D163),
_xlpm.yield-_xlpm.swap
)</f>
        <v>1.2628969270833332</v>
      </c>
      <c r="K163" s="47">
        <f>_xlfn.LET(
_xlpm.rw,ROW(),
_xlpm.dur,AVERAGE($C56:$C163),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_xlpm.yield,AVERAGE($D56:$D163),
_xlpm.yield-_xlpm.swap
)</f>
        <v>1.1428262808641976</v>
      </c>
      <c r="L163" s="47">
        <f>_xlfn.LET(
_xlpm.rw,ROW(),
_xlpm.dur,AVERAGE($C44:$C163),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_xlpm.yield,AVERAGE($D44:$D163),
_xlpm.yield-_xlpm.swap
)</f>
        <v>1.059109355555556</v>
      </c>
    </row>
    <row r="164" spans="1:12" x14ac:dyDescent="0.2">
      <c r="A164" s="5">
        <v>42216</v>
      </c>
      <c r="B164" s="15">
        <v>1.21</v>
      </c>
      <c r="C164" s="15">
        <v>5.35</v>
      </c>
      <c r="D164" s="15" cm="1">
        <f t="array" ref="D16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_xlpm.monZeileRaw,(YEAR(A164)-YEAR(_xlpm.starts))*12+MONTH(A164)-MONTH(_xlpm.starts),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B164+SUMPRODUCT(_xlpm.deltas*_xlpm.stufen)
)</f>
        <v>1.21</v>
      </c>
      <c r="E164" s="48"/>
      <c r="F164" s="47" cm="1">
        <f t="array" ref="F164">_xlfn.LET(
_xlpm.rw,ROW(),
_xlpm.dur,C164,
_xlpm.n,INT(_xlpm.dur),
_xlpm.x,_xlpm.dur-_xlpm.n,
_xlpm.a,INDEX(Zinsswaps!$B:$AY,_xlpm.rw,_xlpm.n),
_xlpm.b,INDEX(Zinsswaps!$B:$AY,_xlpm.rw,_xlpm.n+1),
_xlpm.swap,_xlpm.a+_xlpm.x*(_xlpm.b-_xlpm.a),
D164-_xlpm.swap
)</f>
        <v>0.76819999999999999</v>
      </c>
      <c r="G164" s="47">
        <f>_xlfn.LET(
_xlpm.rw,ROW(),
_xlpm.dur,AVERAGE($C105:$C164),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_xlpm.yield,AVERAGE($D105:$D164),
_xlpm.yield-_xlpm.swap
)</f>
        <v>1.0780831916666669</v>
      </c>
      <c r="H164" s="47">
        <f>_xlfn.LET(
_xlpm.rw,ROW(),
_xlpm.dur,AVERAGE($C93:$C164),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_xlpm.yield,AVERAGE($D93:$D164),
_xlpm.yield-_xlpm.swap
)</f>
        <v>1.1158866493055566</v>
      </c>
      <c r="I164" s="47">
        <f>_xlfn.LET(
_xlpm.rw,ROW(),
_xlpm.dur,AVERAGE($C81:$C164),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_xlpm.yield,AVERAGE($D81:$D164),
_xlpm.yield-_xlpm.swap
)</f>
        <v>1.3157091879251706</v>
      </c>
      <c r="J164" s="47">
        <f>_xlfn.LET(
_xlpm.rw,ROW(),
_xlpm.dur,AVERAGE($C69:$C164),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_xlpm.yield,AVERAGE($D69:$D164),
_xlpm.yield-_xlpm.swap
)</f>
        <v>1.2675102202690967</v>
      </c>
      <c r="K164" s="47">
        <f>_xlfn.LET(
_xlpm.rw,ROW(),
_xlpm.dur,AVERAGE($C57:$C164),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_xlpm.yield,AVERAGE($D57:$D164),
_xlpm.yield-_xlpm.swap
)</f>
        <v>1.1472781738683135</v>
      </c>
      <c r="L164" s="47">
        <f>_xlfn.LET(
_xlpm.rw,ROW(),
_xlpm.dur,AVERAGE($C45:$C164),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_xlpm.yield,AVERAGE($D45:$D164),
_xlpm.yield-_xlpm.swap
)</f>
        <v>1.0615790236111118</v>
      </c>
    </row>
    <row r="165" spans="1:12" x14ac:dyDescent="0.2">
      <c r="A165" s="5">
        <v>42247</v>
      </c>
      <c r="B165" s="15">
        <v>1.36</v>
      </c>
      <c r="C165" s="15">
        <v>5.26</v>
      </c>
      <c r="D165" s="15" cm="1">
        <f t="array" ref="D16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_xlpm.monZeileRaw,(YEAR(A165)-YEAR(_xlpm.starts))*12+MONTH(A165)-MONTH(_xlpm.starts),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B165+SUMPRODUCT(_xlpm.deltas*_xlpm.stufen)
)</f>
        <v>1.36</v>
      </c>
      <c r="E165" s="48"/>
      <c r="F165" s="47" cm="1">
        <f t="array" ref="F165">_xlfn.LET(
_xlpm.rw,ROW(),
_xlpm.dur,C165,
_xlpm.n,INT(_xlpm.dur),
_xlpm.x,_xlpm.dur-_xlpm.n,
_xlpm.a,INDEX(Zinsswaps!$B:$AY,_xlpm.rw,_xlpm.n),
_xlpm.b,INDEX(Zinsswaps!$B:$AY,_xlpm.rw,_xlpm.n+1),
_xlpm.swap,_xlpm.a+_xlpm.x*(_xlpm.b-_xlpm.a),
D165-_xlpm.swap
)</f>
        <v>0.87356000000000011</v>
      </c>
      <c r="G165" s="47">
        <f>_xlfn.LET(
_xlpm.rw,ROW(),
_xlpm.dur,AVERAGE($C106:$C165),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_xlpm.yield,AVERAGE($D106:$D165),
_xlpm.yield-_xlpm.swap
)</f>
        <v>1.070128519444445</v>
      </c>
      <c r="H165" s="47">
        <f>_xlfn.LET(
_xlpm.rw,ROW(),
_xlpm.dur,AVERAGE($C94:$C165),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_xlpm.yield,AVERAGE($D94:$D165),
_xlpm.yield-_xlpm.swap
)</f>
        <v>1.1077786419753093</v>
      </c>
      <c r="I165" s="47">
        <f>_xlfn.LET(
_xlpm.rw,ROW(),
_xlpm.dur,AVERAGE($C82:$C165),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_xlpm.yield,AVERAGE($D82:$D165),
_xlpm.yield-_xlpm.swap
)</f>
        <v>1.310233611111111</v>
      </c>
      <c r="J165" s="47">
        <f>_xlfn.LET(
_xlpm.rw,ROW(),
_xlpm.dur,AVERAGE($C70:$C165),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_xlpm.yield,AVERAGE($D70:$D165),
_xlpm.yield-_xlpm.swap
)</f>
        <v>1.272486168619791</v>
      </c>
      <c r="K165" s="47">
        <f>_xlfn.LET(
_xlpm.rw,ROW(),
_xlpm.dur,AVERAGE($C58:$C165),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_xlpm.yield,AVERAGE($D58:$D165),
_xlpm.yield-_xlpm.swap
)</f>
        <v>1.1530385802469132</v>
      </c>
      <c r="L165" s="47">
        <f>_xlfn.LET(
_xlpm.rw,ROW(),
_xlpm.dur,AVERAGE($C46:$C165),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_xlpm.yield,AVERAGE($D46:$D165),
_xlpm.yield-_xlpm.swap
)</f>
        <v>1.0652442395833344</v>
      </c>
    </row>
    <row r="166" spans="1:12" x14ac:dyDescent="0.2">
      <c r="A166" s="5">
        <v>42277</v>
      </c>
      <c r="B166" s="15">
        <v>1.39</v>
      </c>
      <c r="C166" s="15">
        <v>5.22</v>
      </c>
      <c r="D166" s="15" cm="1">
        <f t="array" ref="D16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_xlpm.monZeileRaw,(YEAR(A166)-YEAR(_xlpm.starts))*12+MONTH(A166)-MONTH(_xlpm.starts),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B166+SUMPRODUCT(_xlpm.deltas*_xlpm.stufen)
)</f>
        <v>1.39</v>
      </c>
      <c r="E166" s="48"/>
      <c r="F166" s="47" cm="1">
        <f t="array" ref="F166">_xlfn.LET(
_xlpm.rw,ROW(),
_xlpm.dur,C166,
_xlpm.n,INT(_xlpm.dur),
_xlpm.x,_xlpm.dur-_xlpm.n,
_xlpm.a,INDEX(Zinsswaps!$B:$AY,_xlpm.rw,_xlpm.n),
_xlpm.b,INDEX(Zinsswaps!$B:$AY,_xlpm.rw,_xlpm.n+1),
_xlpm.swap,_xlpm.a+_xlpm.x*(_xlpm.b-_xlpm.a),
D166-_xlpm.swap
)</f>
        <v>1.01752</v>
      </c>
      <c r="G166" s="47">
        <f>_xlfn.LET(
_xlpm.rw,ROW(),
_xlpm.dur,AVERAGE($C107:$C166),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_xlpm.yield,AVERAGE($D107:$D166),
_xlpm.yield-_xlpm.swap
)</f>
        <v>1.0650628500000006</v>
      </c>
      <c r="H166" s="47">
        <f>_xlfn.LET(
_xlpm.rw,ROW(),
_xlpm.dur,AVERAGE($C95:$C166),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_xlpm.yield,AVERAGE($D95:$D166),
_xlpm.yield-_xlpm.swap
)</f>
        <v>1.1026747685185185</v>
      </c>
      <c r="I166" s="47">
        <f>_xlfn.LET(
_xlpm.rw,ROW(),
_xlpm.dur,AVERAGE($C83:$C166),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_xlpm.yield,AVERAGE($D83:$D166),
_xlpm.yield-_xlpm.swap
)</f>
        <v>1.2939472732426303</v>
      </c>
      <c r="J166" s="47">
        <f>_xlfn.LET(
_xlpm.rw,ROW(),
_xlpm.dur,AVERAGE($C71:$C166),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_xlpm.yield,AVERAGE($D71:$D166),
_xlpm.yield-_xlpm.swap
)</f>
        <v>1.2776324652777766</v>
      </c>
      <c r="K166" s="47">
        <f>_xlfn.LET(
_xlpm.rw,ROW(),
_xlpm.dur,AVERAGE($C59:$C166),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_xlpm.yield,AVERAGE($D59:$D166),
_xlpm.yield-_xlpm.swap
)</f>
        <v>1.1603788623113851</v>
      </c>
      <c r="L166" s="47">
        <f>_xlfn.LET(
_xlpm.rw,ROW(),
_xlpm.dur,AVERAGE($C47:$C166),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_xlpm.yield,AVERAGE($D47:$D166),
_xlpm.yield-_xlpm.swap
)</f>
        <v>1.0706010777777784</v>
      </c>
    </row>
    <row r="167" spans="1:12" x14ac:dyDescent="0.2">
      <c r="A167" s="5">
        <v>42308</v>
      </c>
      <c r="B167" s="15">
        <v>1.23</v>
      </c>
      <c r="C167" s="15">
        <v>5.31</v>
      </c>
      <c r="D167" s="15" cm="1">
        <f t="array" ref="D16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_xlpm.monZeileRaw,(YEAR(A167)-YEAR(_xlpm.starts))*12+MONTH(A167)-MONTH(_xlpm.starts),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B167+SUMPRODUCT(_xlpm.deltas*_xlpm.stufen)
)</f>
        <v>1.23</v>
      </c>
      <c r="E167" s="48"/>
      <c r="F167" s="47" cm="1">
        <f t="array" ref="F167">_xlfn.LET(
_xlpm.rw,ROW(),
_xlpm.dur,C167,
_xlpm.n,INT(_xlpm.dur),
_xlpm.x,_xlpm.dur-_xlpm.n,
_xlpm.a,INDEX(Zinsswaps!$B:$AY,_xlpm.rw,_xlpm.n),
_xlpm.b,INDEX(Zinsswaps!$B:$AY,_xlpm.rw,_xlpm.n+1),
_xlpm.swap,_xlpm.a+_xlpm.x*(_xlpm.b-_xlpm.a),
D167-_xlpm.swap
)</f>
        <v>0.91915000000000002</v>
      </c>
      <c r="G167" s="47">
        <f>_xlfn.LET(
_xlpm.rw,ROW(),
_xlpm.dur,AVERAGE($C108:$C167),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_xlpm.yield,AVERAGE($D108:$D167),
_xlpm.yield-_xlpm.swap
)</f>
        <v>1.0590035777777775</v>
      </c>
      <c r="H167" s="47">
        <f>_xlfn.LET(
_xlpm.rw,ROW(),
_xlpm.dur,AVERAGE($C96:$C167),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_xlpm.yield,AVERAGE($D96:$D167),
_xlpm.yield-_xlpm.swap
)</f>
        <v>1.098523003472222</v>
      </c>
      <c r="I167" s="47">
        <f>_xlfn.LET(
_xlpm.rw,ROW(),
_xlpm.dur,AVERAGE($C84:$C167),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_xlpm.yield,AVERAGE($D84:$D167),
_xlpm.yield-_xlpm.swap
)</f>
        <v>1.270429858276644</v>
      </c>
      <c r="J167" s="47">
        <f>_xlfn.LET(
_xlpm.rw,ROW(),
_xlpm.dur,AVERAGE($C72:$C167),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_xlpm.yield,AVERAGE($D72:$D167),
_xlpm.yield-_xlpm.swap
)</f>
        <v>1.2825226052517353</v>
      </c>
      <c r="K167" s="47">
        <f>_xlfn.LET(
_xlpm.rw,ROW(),
_xlpm.dur,AVERAGE($C60:$C167),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_xlpm.yield,AVERAGE($D60:$D167),
_xlpm.yield-_xlpm.swap
)</f>
        <v>1.1669204989711925</v>
      </c>
      <c r="L167" s="47">
        <f>_xlfn.LET(
_xlpm.rw,ROW(),
_xlpm.dur,AVERAGE($C48:$C167),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_xlpm.yield,AVERAGE($D48:$D167),
_xlpm.yield-_xlpm.swap
)</f>
        <v>1.0753803166666671</v>
      </c>
    </row>
    <row r="168" spans="1:12" x14ac:dyDescent="0.2">
      <c r="A168" s="5">
        <v>42338</v>
      </c>
      <c r="B168" s="15">
        <v>1.1299999999999999</v>
      </c>
      <c r="C168" s="15">
        <v>5.31</v>
      </c>
      <c r="D168" s="15" cm="1">
        <f t="array" ref="D16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_xlpm.monZeileRaw,(YEAR(A168)-YEAR(_xlpm.starts))*12+MONTH(A168)-MONTH(_xlpm.starts),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B168+SUMPRODUCT(_xlpm.deltas*_xlpm.stufen)
)</f>
        <v>1.1299999999999999</v>
      </c>
      <c r="E168" s="48"/>
      <c r="F168" s="47" cm="1">
        <f t="array" ref="F168">_xlfn.LET(
_xlpm.rw,ROW(),
_xlpm.dur,C168,
_xlpm.n,INT(_xlpm.dur),
_xlpm.x,_xlpm.dur-_xlpm.n,
_xlpm.a,INDEX(Zinsswaps!$B:$AY,_xlpm.rw,_xlpm.n),
_xlpm.b,INDEX(Zinsswaps!$B:$AY,_xlpm.rw,_xlpm.n+1),
_xlpm.swap,_xlpm.a+_xlpm.x*(_xlpm.b-_xlpm.a),
D168-_xlpm.swap
)</f>
        <v>0.91628999999999994</v>
      </c>
      <c r="G168" s="47">
        <f>_xlfn.LET(
_xlpm.rw,ROW(),
_xlpm.dur,AVERAGE($C109:$C168),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_xlpm.yield,AVERAGE($D109:$D168),
_xlpm.yield-_xlpm.swap
)</f>
        <v>1.0486612555555561</v>
      </c>
      <c r="H168" s="47">
        <f>_xlfn.LET(
_xlpm.rw,ROW(),
_xlpm.dur,AVERAGE($C97:$C168),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_xlpm.yield,AVERAGE($D97:$D168),
_xlpm.yield-_xlpm.swap
)</f>
        <v>1.0940821952160489</v>
      </c>
      <c r="I168" s="47">
        <f>_xlfn.LET(
_xlpm.rw,ROW(),
_xlpm.dur,AVERAGE($C85:$C168),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_xlpm.yield,AVERAGE($D85:$D168),
_xlpm.yield-_xlpm.swap
)</f>
        <v>1.2447587514172331</v>
      </c>
      <c r="J168" s="47">
        <f>_xlfn.LET(
_xlpm.rw,ROW(),
_xlpm.dur,AVERAGE($C73:$C168),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_xlpm.yield,AVERAGE($D73:$D168),
_xlpm.yield-_xlpm.swap
)</f>
        <v>1.2846201649305551</v>
      </c>
      <c r="K168" s="47">
        <f>_xlfn.LET(
_xlpm.rw,ROW(),
_xlpm.dur,AVERAGE($C61:$C168),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_xlpm.yield,AVERAGE($D61:$D168),
_xlpm.yield-_xlpm.swap
)</f>
        <v>1.1737261153978049</v>
      </c>
      <c r="L168" s="47">
        <f>_xlfn.LET(
_xlpm.rw,ROW(),
_xlpm.dur,AVERAGE($C49:$C168),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_xlpm.yield,AVERAGE($D49:$D168),
_xlpm.yield-_xlpm.swap
)</f>
        <v>1.0802019909722227</v>
      </c>
    </row>
    <row r="169" spans="1:12" x14ac:dyDescent="0.2">
      <c r="A169" s="5">
        <v>42369</v>
      </c>
      <c r="B169" s="15">
        <v>1.29</v>
      </c>
      <c r="C169" s="15">
        <v>5.3</v>
      </c>
      <c r="D169" s="15" cm="1">
        <f t="array" ref="D16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_xlpm.monZeileRaw,(YEAR(A169)-YEAR(_xlpm.starts))*12+MONTH(A169)-MONTH(_xlpm.starts),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B169+SUMPRODUCT(_xlpm.deltas*_xlpm.stufen)
)</f>
        <v>1.29</v>
      </c>
      <c r="E169" s="48"/>
      <c r="F169" s="47" cm="1">
        <f t="array" ref="F169">_xlfn.LET(
_xlpm.rw,ROW(),
_xlpm.dur,C169,
_xlpm.n,INT(_xlpm.dur),
_xlpm.x,_xlpm.dur-_xlpm.n,
_xlpm.a,INDEX(Zinsswaps!$B:$AY,_xlpm.rw,_xlpm.n),
_xlpm.b,INDEX(Zinsswaps!$B:$AY,_xlpm.rw,_xlpm.n+1),
_xlpm.swap,_xlpm.a+_xlpm.x*(_xlpm.b-_xlpm.a),
D169-_xlpm.swap
)</f>
        <v>0.92790000000000006</v>
      </c>
      <c r="G169" s="47">
        <f>_xlfn.LET(
_xlpm.rw,ROW(),
_xlpm.dur,AVERAGE($C110:$C169),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_xlpm.yield,AVERAGE($D110:$D169),
_xlpm.yield-_xlpm.swap
)</f>
        <v>1.0390818638888888</v>
      </c>
      <c r="H169" s="47">
        <f>_xlfn.LET(
_xlpm.rw,ROW(),
_xlpm.dur,AVERAGE($C98:$C169),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_xlpm.yield,AVERAGE($D98:$D169),
_xlpm.yield-_xlpm.swap
)</f>
        <v>1.0898207465277774</v>
      </c>
      <c r="I169" s="47">
        <f>_xlfn.LET(
_xlpm.rw,ROW(),
_xlpm.dur,AVERAGE($C86:$C169),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_xlpm.yield,AVERAGE($D86:$D169),
_xlpm.yield-_xlpm.swap
)</f>
        <v>1.2195054818594095</v>
      </c>
      <c r="J169" s="47">
        <f>_xlfn.LET(
_xlpm.rw,ROW(),
_xlpm.dur,AVERAGE($C74:$C169),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_xlpm.yield,AVERAGE($D74:$D169),
_xlpm.yield-_xlpm.swap
)</f>
        <v>1.2865837239583333</v>
      </c>
      <c r="K169" s="47">
        <f>_xlfn.LET(
_xlpm.rw,ROW(),
_xlpm.dur,AVERAGE($C62:$C169),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_xlpm.yield,AVERAGE($D62:$D169),
_xlpm.yield-_xlpm.swap
)</f>
        <v>1.1808341975308645</v>
      </c>
      <c r="L169" s="47">
        <f>_xlfn.LET(
_xlpm.rw,ROW(),
_xlpm.dur,AVERAGE($C50:$C169),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_xlpm.yield,AVERAGE($D50:$D169),
_xlpm.yield-_xlpm.swap
)</f>
        <v>1.0856547847222227</v>
      </c>
    </row>
    <row r="170" spans="1:12" x14ac:dyDescent="0.2">
      <c r="A170" s="5">
        <v>42400</v>
      </c>
      <c r="B170" s="15">
        <v>1.07</v>
      </c>
      <c r="C170" s="15">
        <v>5.29</v>
      </c>
      <c r="D170" s="15" cm="1">
        <f t="array" ref="D17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_xlpm.monZeileRaw,(YEAR(A170)-YEAR(_xlpm.starts))*12+MONTH(A170)-MONTH(_xlpm.starts),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B170+SUMPRODUCT(_xlpm.deltas*_xlpm.stufen)
)</f>
        <v>1.07</v>
      </c>
      <c r="E170" s="48"/>
      <c r="F170" s="47" cm="1">
        <f t="array" ref="F170">_xlfn.LET(
_xlpm.rw,ROW(),
_xlpm.dur,C170,
_xlpm.n,INT(_xlpm.dur),
_xlpm.x,_xlpm.dur-_xlpm.n,
_xlpm.a,INDEX(Zinsswaps!$B:$AY,_xlpm.rw,_xlpm.n),
_xlpm.b,INDEX(Zinsswaps!$B:$AY,_xlpm.rw,_xlpm.n+1),
_xlpm.swap,_xlpm.a+_xlpm.x*(_xlpm.b-_xlpm.a),
D170-_xlpm.swap
)</f>
        <v>0.95933000000000002</v>
      </c>
      <c r="G170" s="47">
        <f>_xlfn.LET(
_xlpm.rw,ROW(),
_xlpm.dur,AVERAGE($C111:$C170),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_xlpm.yield,AVERAGE($D111:$D170),
_xlpm.yield-_xlpm.swap
)</f>
        <v>1.0313147777777776</v>
      </c>
      <c r="H170" s="47">
        <f>_xlfn.LET(
_xlpm.rw,ROW(),
_xlpm.dur,AVERAGE($C99:$C170),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_xlpm.yield,AVERAGE($D99:$D170),
_xlpm.yield-_xlpm.swap
)</f>
        <v>1.086054118441357</v>
      </c>
      <c r="I170" s="47">
        <f>_xlfn.LET(
_xlpm.rw,ROW(),
_xlpm.dur,AVERAGE($C87:$C170),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_xlpm.yield,AVERAGE($D87:$D170),
_xlpm.yield-_xlpm.swap
)</f>
        <v>1.1952436536281168</v>
      </c>
      <c r="J170" s="47">
        <f>_xlfn.LET(
_xlpm.rw,ROW(),
_xlpm.dur,AVERAGE($C75:$C170),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_xlpm.yield,AVERAGE($D75:$D170),
_xlpm.yield-_xlpm.swap
)</f>
        <v>1.284305418836805</v>
      </c>
      <c r="K170" s="47">
        <f>_xlfn.LET(
_xlpm.rw,ROW(),
_xlpm.dur,AVERAGE($C63:$C170),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_xlpm.yield,AVERAGE($D63:$D170),
_xlpm.yield-_xlpm.swap
)</f>
        <v>1.1877471064814813</v>
      </c>
      <c r="L170" s="47">
        <f>_xlfn.LET(
_xlpm.rw,ROW(),
_xlpm.dur,AVERAGE($C51:$C170),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_xlpm.yield,AVERAGE($D51:$D170),
_xlpm.yield-_xlpm.swap
)</f>
        <v>1.0913753256944454</v>
      </c>
    </row>
    <row r="171" spans="1:12" x14ac:dyDescent="0.2">
      <c r="A171" s="5">
        <v>42429</v>
      </c>
      <c r="B171" s="15">
        <v>0.95</v>
      </c>
      <c r="C171" s="15">
        <v>5.37</v>
      </c>
      <c r="D171" s="15" cm="1">
        <f t="array" ref="D17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_xlpm.monZeileRaw,(YEAR(A171)-YEAR(_xlpm.starts))*12+MONTH(A171)-MONTH(_xlpm.starts),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B171+SUMPRODUCT(_xlpm.deltas*_xlpm.stufen)
)</f>
        <v>0.95</v>
      </c>
      <c r="E171" s="48"/>
      <c r="F171" s="47" cm="1">
        <f t="array" ref="F171">_xlfn.LET(
_xlpm.rw,ROW(),
_xlpm.dur,C171,
_xlpm.n,INT(_xlpm.dur),
_xlpm.x,_xlpm.dur-_xlpm.n,
_xlpm.a,INDEX(Zinsswaps!$B:$AY,_xlpm.rw,_xlpm.n),
_xlpm.b,INDEX(Zinsswaps!$B:$AY,_xlpm.rw,_xlpm.n+1),
_xlpm.swap,_xlpm.a+_xlpm.x*(_xlpm.b-_xlpm.a),
D171-_xlpm.swap
)</f>
        <v>0.94725999999999999</v>
      </c>
      <c r="G171" s="47">
        <f>_xlfn.LET(
_xlpm.rw,ROW(),
_xlpm.dur,AVERAGE($C112:$C171),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_xlpm.yield,AVERAGE($D112:$D171),
_xlpm.yield-_xlpm.swap
)</f>
        <v>1.0242541666666667</v>
      </c>
      <c r="H171" s="47">
        <f>_xlfn.LET(
_xlpm.rw,ROW(),
_xlpm.dur,AVERAGE($C100:$C171),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_xlpm.yield,AVERAGE($D100:$D171),
_xlpm.yield-_xlpm.swap
)</f>
        <v>1.0808574421296284</v>
      </c>
      <c r="I171" s="47">
        <f>_xlfn.LET(
_xlpm.rw,ROW(),
_xlpm.dur,AVERAGE($C88:$C171),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_xlpm.yield,AVERAGE($D88:$D171),
_xlpm.yield-_xlpm.swap
)</f>
        <v>1.1692567176870736</v>
      </c>
      <c r="J171" s="47">
        <f>_xlfn.LET(
_xlpm.rw,ROW(),
_xlpm.dur,AVERAGE($C76:$C171),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_xlpm.yield,AVERAGE($D76:$D171),
_xlpm.yield-_xlpm.swap
)</f>
        <v>1.2801352756076385</v>
      </c>
      <c r="K171" s="47">
        <f>_xlfn.LET(
_xlpm.rw,ROW(),
_xlpm.dur,AVERAGE($C64:$C171),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_xlpm.yield,AVERAGE($D64:$D171),
_xlpm.yield-_xlpm.swap
)</f>
        <v>1.1942017746913578</v>
      </c>
      <c r="L171" s="47">
        <f>_xlfn.LET(
_xlpm.rw,ROW(),
_xlpm.dur,AVERAGE($C52:$C171),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_xlpm.yield,AVERAGE($D52:$D171),
_xlpm.yield-_xlpm.swap
)</f>
        <v>1.0967913166666663</v>
      </c>
    </row>
    <row r="172" spans="1:12" x14ac:dyDescent="0.2">
      <c r="A172" s="5">
        <v>42460</v>
      </c>
      <c r="B172" s="15">
        <v>0.82</v>
      </c>
      <c r="C172" s="15">
        <v>5.44</v>
      </c>
      <c r="D172" s="15" cm="1">
        <f t="array" ref="D17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_xlpm.monZeileRaw,(YEAR(A172)-YEAR(_xlpm.starts))*12+MONTH(A172)-MONTH(_xlpm.starts),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B172+SUMPRODUCT(_xlpm.deltas*_xlpm.stufen)
)</f>
        <v>0.82</v>
      </c>
      <c r="E172" s="48"/>
      <c r="F172" s="47" cm="1">
        <f t="array" ref="F172">_xlfn.LET(
_xlpm.rw,ROW(),
_xlpm.dur,C172,
_xlpm.n,INT(_xlpm.dur),
_xlpm.x,_xlpm.dur-_xlpm.n,
_xlpm.a,INDEX(Zinsswaps!$B:$AY,_xlpm.rw,_xlpm.n),
_xlpm.b,INDEX(Zinsswaps!$B:$AY,_xlpm.rw,_xlpm.n+1),
_xlpm.swap,_xlpm.a+_xlpm.x*(_xlpm.b-_xlpm.a),
D172-_xlpm.swap
)</f>
        <v>0.74943999999999988</v>
      </c>
      <c r="G172" s="47">
        <f>_xlfn.LET(
_xlpm.rw,ROW(),
_xlpm.dur,AVERAGE($C113:$C172),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_xlpm.yield,AVERAGE($D113:$D172),
_xlpm.yield-_xlpm.swap
)</f>
        <v>1.0147912111111113</v>
      </c>
      <c r="H172" s="47">
        <f>_xlfn.LET(
_xlpm.rw,ROW(),
_xlpm.dur,AVERAGE($C101:$C172),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_xlpm.yield,AVERAGE($D101:$D172),
_xlpm.yield-_xlpm.swap
)</f>
        <v>1.0727678935185172</v>
      </c>
      <c r="I172" s="47">
        <f>_xlfn.LET(
_xlpm.rw,ROW(),
_xlpm.dur,AVERAGE($C89:$C172),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_xlpm.yield,AVERAGE($D89:$D172),
_xlpm.yield-_xlpm.swap
)</f>
        <v>1.1380602579365071</v>
      </c>
      <c r="J172" s="47">
        <f>_xlfn.LET(
_xlpm.rw,ROW(),
_xlpm.dur,AVERAGE($C77:$C172),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_xlpm.yield,AVERAGE($D77:$D172),
_xlpm.yield-_xlpm.swap
)</f>
        <v>1.2707526074218747</v>
      </c>
      <c r="K172" s="47">
        <f>_xlfn.LET(
_xlpm.rw,ROW(),
_xlpm.dur,AVERAGE($C65:$C172),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_xlpm.yield,AVERAGE($D65:$D172),
_xlpm.yield-_xlpm.swap
)</f>
        <v>1.1984653729423871</v>
      </c>
      <c r="L172" s="47">
        <f>_xlfn.LET(
_xlpm.rw,ROW(),
_xlpm.dur,AVERAGE($C53:$C172),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_xlpm.yield,AVERAGE($D53:$D172),
_xlpm.yield-_xlpm.swap
)</f>
        <v>1.1007752138888884</v>
      </c>
    </row>
    <row r="173" spans="1:12" x14ac:dyDescent="0.2">
      <c r="A173" s="5">
        <v>42490</v>
      </c>
      <c r="B173" s="15">
        <v>0.83</v>
      </c>
      <c r="C173" s="15">
        <v>5.41</v>
      </c>
      <c r="D173" s="15" cm="1">
        <f t="array" ref="D17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_xlpm.monZeileRaw,(YEAR(A173)-YEAR(_xlpm.starts))*12+MONTH(A173)-MONTH(_xlpm.starts),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B173+SUMPRODUCT(_xlpm.deltas*_xlpm.stufen)
)</f>
        <v>0.83</v>
      </c>
      <c r="E173" s="48"/>
      <c r="F173" s="47" cm="1">
        <f t="array" ref="F173">_xlfn.LET(
_xlpm.rw,ROW(),
_xlpm.dur,C173,
_xlpm.n,INT(_xlpm.dur),
_xlpm.x,_xlpm.dur-_xlpm.n,
_xlpm.a,INDEX(Zinsswaps!$B:$AY,_xlpm.rw,_xlpm.n),
_xlpm.b,INDEX(Zinsswaps!$B:$AY,_xlpm.rw,_xlpm.n+1),
_xlpm.swap,_xlpm.a+_xlpm.x*(_xlpm.b-_xlpm.a),
D173-_xlpm.swap
)</f>
        <v>0.72484999999999999</v>
      </c>
      <c r="G173" s="47">
        <f>_xlfn.LET(
_xlpm.rw,ROW(),
_xlpm.dur,AVERAGE($C114:$C173),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_xlpm.yield,AVERAGE($D114:$D173),
_xlpm.yield-_xlpm.swap
)</f>
        <v>1.0063373416666668</v>
      </c>
      <c r="H173" s="47">
        <f>_xlfn.LET(
_xlpm.rw,ROW(),
_xlpm.dur,AVERAGE($C102:$C173),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_xlpm.yield,AVERAGE($D102:$D173),
_xlpm.yield-_xlpm.swap
)</f>
        <v>1.0648084490740728</v>
      </c>
      <c r="I173" s="47">
        <f>_xlfn.LET(
_xlpm.rw,ROW(),
_xlpm.dur,AVERAGE($C90:$C173),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_xlpm.yield,AVERAGE($D90:$D173),
_xlpm.yield-_xlpm.swap
)</f>
        <v>1.1119861337868473</v>
      </c>
      <c r="J173" s="47">
        <f>_xlfn.LET(
_xlpm.rw,ROW(),
_xlpm.dur,AVERAGE($C78:$C173),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_xlpm.yield,AVERAGE($D78:$D173),
_xlpm.yield-_xlpm.swap
)</f>
        <v>1.2642361111111102</v>
      </c>
      <c r="K173" s="47">
        <f>_xlfn.LET(
_xlpm.rw,ROW(),
_xlpm.dur,AVERAGE($C66:$C173),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_xlpm.yield,AVERAGE($D66:$D173),
_xlpm.yield-_xlpm.swap
)</f>
        <v>1.202811234567901</v>
      </c>
      <c r="L173" s="47">
        <f>_xlfn.LET(
_xlpm.rw,ROW(),
_xlpm.dur,AVERAGE($C54:$C173),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_xlpm.yield,AVERAGE($D54:$D173),
_xlpm.yield-_xlpm.swap
)</f>
        <v>1.1041635416666664</v>
      </c>
    </row>
    <row r="174" spans="1:12" x14ac:dyDescent="0.2">
      <c r="A174" s="5">
        <v>42521</v>
      </c>
      <c r="B174" s="15">
        <v>0.78</v>
      </c>
      <c r="C174" s="15">
        <v>5.44</v>
      </c>
      <c r="D174" s="15" cm="1">
        <f t="array" ref="D17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_xlpm.monZeileRaw,(YEAR(A174)-YEAR(_xlpm.starts))*12+MONTH(A174)-MONTH(_xlpm.starts),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B174+SUMPRODUCT(_xlpm.deltas*_xlpm.stufen)
)</f>
        <v>0.78</v>
      </c>
      <c r="E174" s="48"/>
      <c r="F174" s="47" cm="1">
        <f t="array" ref="F174">_xlfn.LET(
_xlpm.rw,ROW(),
_xlpm.dur,C174,
_xlpm.n,INT(_xlpm.dur),
_xlpm.x,_xlpm.dur-_xlpm.n,
_xlpm.a,INDEX(Zinsswaps!$B:$AY,_xlpm.rw,_xlpm.n),
_xlpm.b,INDEX(Zinsswaps!$B:$AY,_xlpm.rw,_xlpm.n+1),
_xlpm.swap,_xlpm.a+_xlpm.x*(_xlpm.b-_xlpm.a),
D174-_xlpm.swap
)</f>
        <v>0.74875999999999998</v>
      </c>
      <c r="G174" s="47">
        <f>_xlfn.LET(
_xlpm.rw,ROW(),
_xlpm.dur,AVERAGE($C115:$C174),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_xlpm.yield,AVERAGE($D115:$D174),
_xlpm.yield-_xlpm.swap
)</f>
        <v>0.99623938333333351</v>
      </c>
      <c r="H174" s="47">
        <f>_xlfn.LET(
_xlpm.rw,ROW(),
_xlpm.dur,AVERAGE($C103:$C174),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_xlpm.yield,AVERAGE($D103:$D174),
_xlpm.yield-_xlpm.swap
)</f>
        <v>1.0535013136574061</v>
      </c>
      <c r="I174" s="47">
        <f>_xlfn.LET(
_xlpm.rw,ROW(),
_xlpm.dur,AVERAGE($C91:$C174),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_xlpm.yield,AVERAGE($D91:$D174),
_xlpm.yield-_xlpm.swap
)</f>
        <v>1.0927508715986385</v>
      </c>
      <c r="J174" s="47">
        <f>_xlfn.LET(
_xlpm.rw,ROW(),
_xlpm.dur,AVERAGE($C79:$C174),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_xlpm.yield,AVERAGE($D79:$D174),
_xlpm.yield-_xlpm.swap
)</f>
        <v>1.2593168240017354</v>
      </c>
      <c r="K174" s="47">
        <f>_xlfn.LET(
_xlpm.rw,ROW(),
_xlpm.dur,AVERAGE($C67:$C174),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_xlpm.yield,AVERAGE($D67:$D174),
_xlpm.yield-_xlpm.swap
)</f>
        <v>1.2077312371399171</v>
      </c>
      <c r="L174" s="47">
        <f>_xlfn.LET(
_xlpm.rw,ROW(),
_xlpm.dur,AVERAGE($C55:$C174),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_xlpm.yield,AVERAGE($D55:$D174),
_xlpm.yield-_xlpm.swap
)</f>
        <v>1.1076901951388889</v>
      </c>
    </row>
    <row r="175" spans="1:12" x14ac:dyDescent="0.2">
      <c r="A175" s="5">
        <v>42551</v>
      </c>
      <c r="B175" s="15">
        <v>0.56999999999999995</v>
      </c>
      <c r="C175" s="15">
        <v>5.57</v>
      </c>
      <c r="D175" s="15" cm="1">
        <f t="array" ref="D17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_xlpm.monZeileRaw,(YEAR(A175)-YEAR(_xlpm.starts))*12+MONTH(A175)-MONTH(_xlpm.starts),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B175+SUMPRODUCT(_xlpm.deltas*_xlpm.stufen)
)</f>
        <v>0.56999999999999995</v>
      </c>
      <c r="E175" s="48"/>
      <c r="F175" s="47" cm="1">
        <f t="array" ref="F175">_xlfn.LET(
_xlpm.rw,ROW(),
_xlpm.dur,C175,
_xlpm.n,INT(_xlpm.dur),
_xlpm.x,_xlpm.dur-_xlpm.n,
_xlpm.a,INDEX(Zinsswaps!$B:$AY,_xlpm.rw,_xlpm.n),
_xlpm.b,INDEX(Zinsswaps!$B:$AY,_xlpm.rw,_xlpm.n+1),
_xlpm.swap,_xlpm.a+_xlpm.x*(_xlpm.b-_xlpm.a),
D175-_xlpm.swap
)</f>
        <v>0.60895999999999995</v>
      </c>
      <c r="G175" s="47">
        <f>_xlfn.LET(
_xlpm.rw,ROW(),
_xlpm.dur,AVERAGE($C116:$C175),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_xlpm.yield,AVERAGE($D116:$D175),
_xlpm.yield-_xlpm.swap
)</f>
        <v>0.9819480972222222</v>
      </c>
      <c r="H175" s="47">
        <f>_xlfn.LET(
_xlpm.rw,ROW(),
_xlpm.dur,AVERAGE($C104:$C175),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_xlpm.yield,AVERAGE($D104:$D175),
_xlpm.yield-_xlpm.swap
)</f>
        <v>1.0393743634259254</v>
      </c>
      <c r="I175" s="47">
        <f>_xlfn.LET(
_xlpm.rw,ROW(),
_xlpm.dur,AVERAGE($C92:$C175),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_xlpm.yield,AVERAGE($D92:$D175),
_xlpm.yield-_xlpm.swap
)</f>
        <v>1.0763741780045344</v>
      </c>
      <c r="J175" s="47">
        <f>_xlfn.LET(
_xlpm.rw,ROW(),
_xlpm.dur,AVERAGE($C80:$C175),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_xlpm.yield,AVERAGE($D80:$D175),
_xlpm.yield-_xlpm.swap
)</f>
        <v>1.2530104513888887</v>
      </c>
      <c r="K175" s="47">
        <f>_xlfn.LET(
_xlpm.rw,ROW(),
_xlpm.dur,AVERAGE($C68:$C175),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_xlpm.yield,AVERAGE($D68:$D175),
_xlpm.yield-_xlpm.swap
)</f>
        <v>1.2110616400891627</v>
      </c>
      <c r="L175" s="47">
        <f>_xlfn.LET(
_xlpm.rw,ROW(),
_xlpm.dur,AVERAGE($C56:$C175),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_xlpm.yield,AVERAGE($D56:$D175),
_xlpm.yield-_xlpm.swap
)</f>
        <v>1.1098421006944439</v>
      </c>
    </row>
    <row r="176" spans="1:12" x14ac:dyDescent="0.2">
      <c r="A176" s="5">
        <v>42582</v>
      </c>
      <c r="B176" s="15">
        <v>0.37</v>
      </c>
      <c r="C176" s="15">
        <v>5.55</v>
      </c>
      <c r="D176" s="15" cm="1">
        <f t="array" ref="D17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_xlpm.monZeileRaw,(YEAR(A176)-YEAR(_xlpm.starts))*12+MONTH(A176)-MONTH(_xlpm.starts),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B176+SUMPRODUCT(_xlpm.deltas*_xlpm.stufen)
)</f>
        <v>0.37</v>
      </c>
      <c r="E176" s="48"/>
      <c r="F176" s="47" cm="1">
        <f t="array" ref="F176">_xlfn.LET(
_xlpm.rw,ROW(),
_xlpm.dur,C176,
_xlpm.n,INT(_xlpm.dur),
_xlpm.x,_xlpm.dur-_xlpm.n,
_xlpm.a,INDEX(Zinsswaps!$B:$AY,_xlpm.rw,_xlpm.n),
_xlpm.b,INDEX(Zinsswaps!$B:$AY,_xlpm.rw,_xlpm.n+1),
_xlpm.swap,_xlpm.a+_xlpm.x*(_xlpm.b-_xlpm.a),
D176-_xlpm.swap
)</f>
        <v>0.48614999999999997</v>
      </c>
      <c r="G176" s="47">
        <f>_xlfn.LET(
_xlpm.rw,ROW(),
_xlpm.dur,AVERAGE($C117:$C176),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_xlpm.yield,AVERAGE($D117:$D176),
_xlpm.yield-_xlpm.swap
)</f>
        <v>0.96508973611111115</v>
      </c>
      <c r="H176" s="47">
        <f>_xlfn.LET(
_xlpm.rw,ROW(),
_xlpm.dur,AVERAGE($C105:$C176),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_xlpm.yield,AVERAGE($D105:$D176),
_xlpm.yield-_xlpm.swap
)</f>
        <v>1.026210555555555</v>
      </c>
      <c r="I176" s="47">
        <f>_xlfn.LET(
_xlpm.rw,ROW(),
_xlpm.dur,AVERAGE($C93:$C176),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_xlpm.yield,AVERAGE($D93:$D176),
_xlpm.yield-_xlpm.swap
)</f>
        <v>1.0633047619047622</v>
      </c>
      <c r="J176" s="47">
        <f>_xlfn.LET(
_xlpm.rw,ROW(),
_xlpm.dur,AVERAGE($C81:$C176),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_xlpm.yield,AVERAGE($D81:$D176),
_xlpm.yield-_xlpm.swap
)</f>
        <v>1.2441452343749997</v>
      </c>
      <c r="K176" s="47">
        <f>_xlfn.LET(
_xlpm.rw,ROW(),
_xlpm.dur,AVERAGE($C69:$C176),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_xlpm.yield,AVERAGE($D69:$D176),
_xlpm.yield-_xlpm.swap
)</f>
        <v>1.2117167969821665</v>
      </c>
      <c r="L176" s="47">
        <f>_xlfn.LET(
_xlpm.rw,ROW(),
_xlpm.dur,AVERAGE($C57:$C176),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_xlpm.yield,AVERAGE($D57:$D176),
_xlpm.yield-_xlpm.swap
)</f>
        <v>1.110837454166667</v>
      </c>
    </row>
    <row r="177" spans="1:12" x14ac:dyDescent="0.2">
      <c r="A177" s="5">
        <v>42613</v>
      </c>
      <c r="B177" s="15">
        <v>0.38</v>
      </c>
      <c r="C177" s="15">
        <v>5.56</v>
      </c>
      <c r="D177" s="15" cm="1">
        <f t="array" ref="D17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_xlpm.monZeileRaw,(YEAR(A177)-YEAR(_xlpm.starts))*12+MONTH(A177)-MONTH(_xlpm.starts),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B177+SUMPRODUCT(_xlpm.deltas*_xlpm.stufen)
)</f>
        <v>0.38</v>
      </c>
      <c r="E177" s="48"/>
      <c r="F177" s="47" cm="1">
        <f t="array" ref="F177">_xlfn.LET(
_xlpm.rw,ROW(),
_xlpm.dur,C177,
_xlpm.n,INT(_xlpm.dur),
_xlpm.x,_xlpm.dur-_xlpm.n,
_xlpm.a,INDEX(Zinsswaps!$B:$AY,_xlpm.rw,_xlpm.n),
_xlpm.b,INDEX(Zinsswaps!$B:$AY,_xlpm.rw,_xlpm.n+1),
_xlpm.swap,_xlpm.a+_xlpm.x*(_xlpm.b-_xlpm.a),
D177-_xlpm.swap
)</f>
        <v>0.47716000000000003</v>
      </c>
      <c r="G177" s="47">
        <f>_xlfn.LET(
_xlpm.rw,ROW(),
_xlpm.dur,AVERAGE($C118:$C177),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_xlpm.yield,AVERAGE($D118:$D177),
_xlpm.yield-_xlpm.swap
)</f>
        <v>0.93874518333333312</v>
      </c>
      <c r="H177" s="47">
        <f>_xlfn.LET(
_xlpm.rw,ROW(),
_xlpm.dur,AVERAGE($C106:$C177),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_xlpm.yield,AVERAGE($D106:$D177),
_xlpm.yield-_xlpm.swap
)</f>
        <v>1.013028472222222</v>
      </c>
      <c r="I177" s="47">
        <f>_xlfn.LET(
_xlpm.rw,ROW(),
_xlpm.dur,AVERAGE($C94:$C177),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_xlpm.yield,AVERAGE($D94:$D177),
_xlpm.yield-_xlpm.swap
)</f>
        <v>1.0507947066326524</v>
      </c>
      <c r="J177" s="47">
        <f>_xlfn.LET(
_xlpm.rw,ROW(),
_xlpm.dur,AVERAGE($C82:$C177),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_xlpm.yield,AVERAGE($D82:$D177),
_xlpm.yield-_xlpm.swap
)</f>
        <v>1.2339145833333331</v>
      </c>
      <c r="K177" s="47">
        <f>_xlfn.LET(
_xlpm.rw,ROW(),
_xlpm.dur,AVERAGE($C70:$C177),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_xlpm.yield,AVERAGE($D70:$D177),
_xlpm.yield-_xlpm.swap
)</f>
        <v>1.2113622805212605</v>
      </c>
      <c r="L177" s="47">
        <f>_xlfn.LET(
_xlpm.rw,ROW(),
_xlpm.dur,AVERAGE($C58:$C177),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_xlpm.yield,AVERAGE($D58:$D177),
_xlpm.yield-_xlpm.swap
)</f>
        <v>1.1118171916666664</v>
      </c>
    </row>
    <row r="178" spans="1:12" x14ac:dyDescent="0.2">
      <c r="A178" s="5">
        <v>42643</v>
      </c>
      <c r="B178" s="15">
        <v>0.38</v>
      </c>
      <c r="C178" s="15">
        <v>5.48</v>
      </c>
      <c r="D178" s="15" cm="1">
        <f t="array" ref="D17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_xlpm.monZeileRaw,(YEAR(A178)-YEAR(_xlpm.starts))*12+MONTH(A178)-MONTH(_xlpm.starts),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B178+SUMPRODUCT(_xlpm.deltas*_xlpm.stufen)
)</f>
        <v>0.38</v>
      </c>
      <c r="E178" s="48"/>
      <c r="F178" s="47" cm="1">
        <f t="array" ref="F178">_xlfn.LET(
_xlpm.rw,ROW(),
_xlpm.dur,C178,
_xlpm.n,INT(_xlpm.dur),
_xlpm.x,_xlpm.dur-_xlpm.n,
_xlpm.a,INDEX(Zinsswaps!$B:$AY,_xlpm.rw,_xlpm.n),
_xlpm.b,INDEX(Zinsswaps!$B:$AY,_xlpm.rw,_xlpm.n+1),
_xlpm.swap,_xlpm.a+_xlpm.x*(_xlpm.b-_xlpm.a),
D178-_xlpm.swap
)</f>
        <v>0.48887999999999998</v>
      </c>
      <c r="G178" s="47">
        <f>_xlfn.LET(
_xlpm.rw,ROW(),
_xlpm.dur,AVERAGE($C119:$C178),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_xlpm.yield,AVERAGE($D119:$D178),
_xlpm.yield-_xlpm.swap
)</f>
        <v>0.90662633333333298</v>
      </c>
      <c r="H178" s="47">
        <f>_xlfn.LET(
_xlpm.rw,ROW(),
_xlpm.dur,AVERAGE($C107:$C178),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_xlpm.yield,AVERAGE($D107:$D178),
_xlpm.yield-_xlpm.swap
)</f>
        <v>1.0008900578703694</v>
      </c>
      <c r="I178" s="47">
        <f>_xlfn.LET(
_xlpm.rw,ROW(),
_xlpm.dur,AVERAGE($C95:$C178),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_xlpm.yield,AVERAGE($D95:$D178),
_xlpm.yield-_xlpm.swap
)</f>
        <v>1.0397626119614505</v>
      </c>
      <c r="J178" s="47">
        <f>_xlfn.LET(
_xlpm.rw,ROW(),
_xlpm.dur,AVERAGE($C83:$C178),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_xlpm.yield,AVERAGE($D83:$D178),
_xlpm.yield-_xlpm.swap
)</f>
        <v>1.2133632052951386</v>
      </c>
      <c r="K178" s="47">
        <f>_xlfn.LET(
_xlpm.rw,ROW(),
_xlpm.dur,AVERAGE($C71:$C178),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_xlpm.yield,AVERAGE($D71:$D178),
_xlpm.yield-_xlpm.swap
)</f>
        <v>1.2102970679012333</v>
      </c>
      <c r="L178" s="47">
        <f>_xlfn.LET(
_xlpm.rw,ROW(),
_xlpm.dur,AVERAGE($C59:$C178),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_xlpm.yield,AVERAGE($D59:$D178),
_xlpm.yield-_xlpm.swap
)</f>
        <v>1.1133993416666663</v>
      </c>
    </row>
    <row r="179" spans="1:12" x14ac:dyDescent="0.2">
      <c r="A179" s="5">
        <v>42674</v>
      </c>
      <c r="B179" s="15">
        <v>0.56999999999999995</v>
      </c>
      <c r="C179" s="15">
        <v>5.44</v>
      </c>
      <c r="D179" s="15" cm="1">
        <f t="array" ref="D17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_xlpm.monZeileRaw,(YEAR(A179)-YEAR(_xlpm.starts))*12+MONTH(A179)-MONTH(_xlpm.starts),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B179+SUMPRODUCT(_xlpm.deltas*_xlpm.stufen)
)</f>
        <v>0.56999999999999995</v>
      </c>
      <c r="E179" s="48"/>
      <c r="F179" s="47" cm="1">
        <f t="array" ref="F179">_xlfn.LET(
_xlpm.rw,ROW(),
_xlpm.dur,C179,
_xlpm.n,INT(_xlpm.dur),
_xlpm.x,_xlpm.dur-_xlpm.n,
_xlpm.a,INDEX(Zinsswaps!$B:$AY,_xlpm.rw,_xlpm.n),
_xlpm.b,INDEX(Zinsswaps!$B:$AY,_xlpm.rw,_xlpm.n+1),
_xlpm.swap,_xlpm.a+_xlpm.x*(_xlpm.b-_xlpm.a),
D179-_xlpm.swap
)</f>
        <v>0.53439999999999988</v>
      </c>
      <c r="G179" s="47">
        <f>_xlfn.LET(
_xlpm.rw,ROW(),
_xlpm.dur,AVERAGE($C120:$C179),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_xlpm.yield,AVERAGE($D120:$D179),
_xlpm.yield-_xlpm.swap
)</f>
        <v>0.88209004166666627</v>
      </c>
      <c r="H179" s="47">
        <f>_xlfn.LET(
_xlpm.rw,ROW(),
_xlpm.dur,AVERAGE($C108:$C179),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_xlpm.yield,AVERAGE($D108:$D179),
_xlpm.yield-_xlpm.swap
)</f>
        <v>0.99007672839506045</v>
      </c>
      <c r="I179" s="47">
        <f>_xlfn.LET(
_xlpm.rw,ROW(),
_xlpm.dur,AVERAGE($C96:$C179),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_xlpm.yield,AVERAGE($D96:$D179),
_xlpm.yield-_xlpm.swap
)</f>
        <v>1.0313150694444433</v>
      </c>
      <c r="J179" s="47">
        <f>_xlfn.LET(
_xlpm.rw,ROW(),
_xlpm.dur,AVERAGE($C84:$C179),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_xlpm.yield,AVERAGE($D84:$D179),
_xlpm.yield-_xlpm.swap
)</f>
        <v>1.1881924869791665</v>
      </c>
      <c r="K179" s="47">
        <f>_xlfn.LET(
_xlpm.rw,ROW(),
_xlpm.dur,AVERAGE($C72:$C179),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_xlpm.yield,AVERAGE($D72:$D179),
_xlpm.yield-_xlpm.swap
)</f>
        <v>1.2103491743827148</v>
      </c>
      <c r="L179" s="47">
        <f>_xlfn.LET(
_xlpm.rw,ROW(),
_xlpm.dur,AVERAGE($C60:$C179),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_xlpm.yield,AVERAGE($D60:$D179),
_xlpm.yield-_xlpm.swap
)</f>
        <v>1.115468737499999</v>
      </c>
    </row>
    <row r="180" spans="1:12" x14ac:dyDescent="0.2">
      <c r="A180" s="5">
        <v>42704</v>
      </c>
      <c r="B180" s="15">
        <v>0.73</v>
      </c>
      <c r="C180" s="15">
        <v>5.41</v>
      </c>
      <c r="D180" s="15" cm="1">
        <f t="array" ref="D18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_xlpm.monZeileRaw,(YEAR(A180)-YEAR(_xlpm.starts))*12+MONTH(A180)-MONTH(_xlpm.starts),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B180+SUMPRODUCT(_xlpm.deltas*_xlpm.stufen)
)</f>
        <v>0.73</v>
      </c>
      <c r="E180" s="48"/>
      <c r="F180" s="47" cm="1">
        <f t="array" ref="F180">_xlfn.LET(
_xlpm.rw,ROW(),
_xlpm.dur,C180,
_xlpm.n,INT(_xlpm.dur),
_xlpm.x,_xlpm.dur-_xlpm.n,
_xlpm.a,INDEX(Zinsswaps!$B:$AY,_xlpm.rw,_xlpm.n),
_xlpm.b,INDEX(Zinsswaps!$B:$AY,_xlpm.rw,_xlpm.n+1),
_xlpm.swap,_xlpm.a+_xlpm.x*(_xlpm.b-_xlpm.a),
D180-_xlpm.swap
)</f>
        <v>0.60838999999999999</v>
      </c>
      <c r="G180" s="47">
        <f>_xlfn.LET(
_xlpm.rw,ROW(),
_xlpm.dur,AVERAGE($C121:$C180),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_xlpm.yield,AVERAGE($D121:$D180),
_xlpm.yield-_xlpm.swap
)</f>
        <v>0.85467226666666607</v>
      </c>
      <c r="H180" s="47">
        <f>_xlfn.LET(
_xlpm.rw,ROW(),
_xlpm.dur,AVERAGE($C109:$C180),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_xlpm.yield,AVERAGE($D109:$D180),
_xlpm.yield-_xlpm.swap
)</f>
        <v>0.97741308641975233</v>
      </c>
      <c r="I180" s="47">
        <f>_xlfn.LET(
_xlpm.rw,ROW(),
_xlpm.dur,AVERAGE($C97:$C180),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_xlpm.yield,AVERAGE($D97:$D180),
_xlpm.yield-_xlpm.swap
)</f>
        <v>1.0240183333333317</v>
      </c>
      <c r="J180" s="47">
        <f>_xlfn.LET(
_xlpm.rw,ROW(),
_xlpm.dur,AVERAGE($C85:$C180),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_xlpm.yield,AVERAGE($D85:$D180),
_xlpm.yield-_xlpm.swap
)</f>
        <v>1.1624047298177074</v>
      </c>
      <c r="K180" s="47">
        <f>_xlfn.LET(
_xlpm.rw,ROW(),
_xlpm.dur,AVERAGE($C73:$C180),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_xlpm.yield,AVERAGE($D73:$D180),
_xlpm.yield-_xlpm.swap
)</f>
        <v>1.2090465363511651</v>
      </c>
      <c r="L180" s="47">
        <f>_xlfn.LET(
_xlpm.rw,ROW(),
_xlpm.dur,AVERAGE($C61:$C180),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_xlpm.yield,AVERAGE($D61:$D180),
_xlpm.yield-_xlpm.swap
)</f>
        <v>1.1187412506944443</v>
      </c>
    </row>
    <row r="181" spans="1:12" x14ac:dyDescent="0.2">
      <c r="A181" s="5">
        <v>42735</v>
      </c>
      <c r="B181" s="15">
        <v>0.67</v>
      </c>
      <c r="C181" s="15">
        <v>5.38</v>
      </c>
      <c r="D181" s="15" cm="1">
        <f t="array" ref="D18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_xlpm.monZeileRaw,(YEAR(A181)-YEAR(_xlpm.starts))*12+MONTH(A181)-MONTH(_xlpm.starts),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B181+SUMPRODUCT(_xlpm.deltas*_xlpm.stufen)
)</f>
        <v>0.67</v>
      </c>
      <c r="E181" s="48"/>
      <c r="F181" s="47" cm="1">
        <f t="array" ref="F181">_xlfn.LET(
_xlpm.rw,ROW(),
_xlpm.dur,C181,
_xlpm.n,INT(_xlpm.dur),
_xlpm.x,_xlpm.dur-_xlpm.n,
_xlpm.a,INDEX(Zinsswaps!$B:$AY,_xlpm.rw,_xlpm.n),
_xlpm.b,INDEX(Zinsswaps!$B:$AY,_xlpm.rw,_xlpm.n+1),
_xlpm.swap,_xlpm.a+_xlpm.x*(_xlpm.b-_xlpm.a),
D181-_xlpm.swap
)</f>
        <v>0.56554000000000004</v>
      </c>
      <c r="G181" s="47">
        <f>_xlfn.LET(
_xlpm.rw,ROW(),
_xlpm.dur,AVERAGE($C122:$C181),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_xlpm.yield,AVERAGE($D122:$D181),
_xlpm.yield-_xlpm.swap
)</f>
        <v>0.82993339999999949</v>
      </c>
      <c r="H181" s="47">
        <f>_xlfn.LET(
_xlpm.rw,ROW(),
_xlpm.dur,AVERAGE($C110:$C181),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_xlpm.yield,AVERAGE($D110:$D181),
_xlpm.yield-_xlpm.swap
)</f>
        <v>0.96472595100308545</v>
      </c>
      <c r="I181" s="47">
        <f>_xlfn.LET(
_xlpm.rw,ROW(),
_xlpm.dur,AVERAGE($C98:$C181),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_xlpm.yield,AVERAGE($D98:$D181),
_xlpm.yield-_xlpm.swap
)</f>
        <v>1.0160802225056675</v>
      </c>
      <c r="J181" s="47">
        <f>_xlfn.LET(
_xlpm.rw,ROW(),
_xlpm.dur,AVERAGE($C86:$C181),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_xlpm.yield,AVERAGE($D86:$D181),
_xlpm.yield-_xlpm.swap
)</f>
        <v>1.1362731835937487</v>
      </c>
      <c r="K181" s="47">
        <f>_xlfn.LET(
_xlpm.rw,ROW(),
_xlpm.dur,AVERAGE($C74:$C181),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_xlpm.yield,AVERAGE($D74:$D181),
_xlpm.yield-_xlpm.swap
)</f>
        <v>1.2069724588477357</v>
      </c>
      <c r="L181" s="47">
        <f>_xlfn.LET(
_xlpm.rw,ROW(),
_xlpm.dur,AVERAGE($C62:$C181),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_xlpm.yield,AVERAGE($D62:$D181),
_xlpm.yield-_xlpm.swap
)</f>
        <v>1.1216935111111106</v>
      </c>
    </row>
    <row r="182" spans="1:12" x14ac:dyDescent="0.2">
      <c r="A182" s="5">
        <v>42766</v>
      </c>
      <c r="B182" s="15">
        <v>0.82</v>
      </c>
      <c r="C182" s="15">
        <v>5.31</v>
      </c>
      <c r="D182" s="15" cm="1">
        <f t="array" ref="D18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_xlpm.monZeileRaw,(YEAR(A182)-YEAR(_xlpm.starts))*12+MONTH(A182)-MONTH(_xlpm.starts),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B182+SUMPRODUCT(_xlpm.deltas*_xlpm.stufen)
)</f>
        <v>0.82</v>
      </c>
      <c r="E182" s="48"/>
      <c r="F182" s="47" cm="1">
        <f t="array" ref="F182">_xlfn.LET(
_xlpm.rw,ROW(),
_xlpm.dur,C182,
_xlpm.n,INT(_xlpm.dur),
_xlpm.x,_xlpm.dur-_xlpm.n,
_xlpm.a,INDEX(Zinsswaps!$B:$AY,_xlpm.rw,_xlpm.n),
_xlpm.b,INDEX(Zinsswaps!$B:$AY,_xlpm.rw,_xlpm.n+1),
_xlpm.swap,_xlpm.a+_xlpm.x*(_xlpm.b-_xlpm.a),
D182-_xlpm.swap
)</f>
        <v>0.60315000000000007</v>
      </c>
      <c r="G182" s="47">
        <f>_xlfn.LET(
_xlpm.rw,ROW(),
_xlpm.dur,AVERAGE($C123:$C182),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_xlpm.yield,AVERAGE($D123:$D182),
_xlpm.yield-_xlpm.swap
)</f>
        <v>0.8117552499999996</v>
      </c>
      <c r="H182" s="47">
        <f>_xlfn.LET(
_xlpm.rw,ROW(),
_xlpm.dur,AVERAGE($C111:$C182),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_xlpm.yield,AVERAGE($D111:$D182),
_xlpm.yield-_xlpm.swap
)</f>
        <v>0.95389604166666553</v>
      </c>
      <c r="I182" s="47">
        <f>_xlfn.LET(
_xlpm.rw,ROW(),
_xlpm.dur,AVERAGE($C99:$C182),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_xlpm.yield,AVERAGE($D99:$D182),
_xlpm.yield-_xlpm.swap
)</f>
        <v>1.0091818154761887</v>
      </c>
      <c r="J182" s="47">
        <f>_xlfn.LET(
_xlpm.rw,ROW(),
_xlpm.dur,AVERAGE($C87:$C182),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_xlpm.yield,AVERAGE($D87:$D182),
_xlpm.yield-_xlpm.swap
)</f>
        <v>1.1117703624131929</v>
      </c>
      <c r="K182" s="47">
        <f>_xlfn.LET(
_xlpm.rw,ROW(),
_xlpm.dur,AVERAGE($C75:$C182),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_xlpm.yield,AVERAGE($D75:$D182),
_xlpm.yield-_xlpm.swap
)</f>
        <v>1.2017308641975295</v>
      </c>
      <c r="L182" s="47">
        <f>_xlfn.LET(
_xlpm.rw,ROW(),
_xlpm.dur,AVERAGE($C63:$C182),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_xlpm.yield,AVERAGE($D63:$D182),
_xlpm.yield-_xlpm.swap
)</f>
        <v>1.124959371527777</v>
      </c>
    </row>
    <row r="183" spans="1:12" x14ac:dyDescent="0.2">
      <c r="A183" s="5">
        <v>42794</v>
      </c>
      <c r="B183" s="15">
        <v>0.6</v>
      </c>
      <c r="C183" s="15">
        <v>5.39</v>
      </c>
      <c r="D183" s="15" cm="1">
        <f t="array" ref="D18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_xlpm.monZeileRaw,(YEAR(A183)-YEAR(_xlpm.starts))*12+MONTH(A183)-MONTH(_xlpm.starts),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B183+SUMPRODUCT(_xlpm.deltas*_xlpm.stufen)
)</f>
        <v>0.6</v>
      </c>
      <c r="E183" s="48"/>
      <c r="F183" s="47" cm="1">
        <f t="array" ref="F183">_xlfn.LET(
_xlpm.rw,ROW(),
_xlpm.dur,C183,
_xlpm.n,INT(_xlpm.dur),
_xlpm.x,_xlpm.dur-_xlpm.n,
_xlpm.a,INDEX(Zinsswaps!$B:$AY,_xlpm.rw,_xlpm.n),
_xlpm.b,INDEX(Zinsswaps!$B:$AY,_xlpm.rw,_xlpm.n+1),
_xlpm.swap,_xlpm.a+_xlpm.x*(_xlpm.b-_xlpm.a),
D183-_xlpm.swap
)</f>
        <v>0.48815000000000003</v>
      </c>
      <c r="G183" s="47">
        <f>_xlfn.LET(
_xlpm.rw,ROW(),
_xlpm.dur,AVERAGE($C124:$C183),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_xlpm.yield,AVERAGE($D124:$D183),
_xlpm.yield-_xlpm.swap
)</f>
        <v>0.79482836666666601</v>
      </c>
      <c r="H183" s="47">
        <f>_xlfn.LET(
_xlpm.rw,ROW(),
_xlpm.dur,AVERAGE($C112:$C183),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_xlpm.yield,AVERAGE($D112:$D183),
_xlpm.yield-_xlpm.swap
)</f>
        <v>0.94224036651234533</v>
      </c>
      <c r="I183" s="47">
        <f>_xlfn.LET(
_xlpm.rw,ROW(),
_xlpm.dur,AVERAGE($C100:$C183),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_xlpm.yield,AVERAGE($D100:$D183),
_xlpm.yield-_xlpm.swap
)</f>
        <v>0.9999221088435355</v>
      </c>
      <c r="J183" s="47">
        <f>_xlfn.LET(
_xlpm.rw,ROW(),
_xlpm.dur,AVERAGE($C88:$C183),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_xlpm.yield,AVERAGE($D88:$D183),
_xlpm.yield-_xlpm.swap
)</f>
        <v>1.0847020724826373</v>
      </c>
      <c r="K183" s="47">
        <f>_xlfn.LET(
_xlpm.rw,ROW(),
_xlpm.dur,AVERAGE($C76:$C183),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_xlpm.yield,AVERAGE($D76:$D183),
_xlpm.yield-_xlpm.swap
)</f>
        <v>1.1939015020576127</v>
      </c>
      <c r="L183" s="47">
        <f>_xlfn.LET(
_xlpm.rw,ROW(),
_xlpm.dur,AVERAGE($C64:$C183),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_xlpm.yield,AVERAGE($D64:$D183),
_xlpm.yield-_xlpm.swap
)</f>
        <v>1.1269748861111111</v>
      </c>
    </row>
    <row r="184" spans="1:12" x14ac:dyDescent="0.2">
      <c r="A184" s="5">
        <v>42825</v>
      </c>
      <c r="B184" s="15">
        <v>0.73</v>
      </c>
      <c r="C184" s="15">
        <v>5.32</v>
      </c>
      <c r="D184" s="15" cm="1">
        <f t="array" ref="D18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_xlpm.monZeileRaw,(YEAR(A184)-YEAR(_xlpm.starts))*12+MONTH(A184)-MONTH(_xlpm.starts),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B184+SUMPRODUCT(_xlpm.deltas*_xlpm.stufen)
)</f>
        <v>0.73</v>
      </c>
      <c r="E184" s="48"/>
      <c r="F184" s="47" cm="1">
        <f t="array" ref="F184">_xlfn.LET(
_xlpm.rw,ROW(),
_xlpm.dur,C184,
_xlpm.n,INT(_xlpm.dur),
_xlpm.x,_xlpm.dur-_xlpm.n,
_xlpm.a,INDEX(Zinsswaps!$B:$AY,_xlpm.rw,_xlpm.n),
_xlpm.b,INDEX(Zinsswaps!$B:$AY,_xlpm.rw,_xlpm.n+1),
_xlpm.swap,_xlpm.a+_xlpm.x*(_xlpm.b-_xlpm.a),
D184-_xlpm.swap
)</f>
        <v>0.52127999999999997</v>
      </c>
      <c r="G184" s="47">
        <f>_xlfn.LET(
_xlpm.rw,ROW(),
_xlpm.dur,AVERAGE($C125:$C184),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_xlpm.yield,AVERAGE($D125:$D184),
_xlpm.yield-_xlpm.swap
)</f>
        <v>0.78232293333333291</v>
      </c>
      <c r="H184" s="47">
        <f>_xlfn.LET(
_xlpm.rw,ROW(),
_xlpm.dur,AVERAGE($C113:$C184),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_xlpm.yield,AVERAGE($D113:$D184),
_xlpm.yield-_xlpm.swap
)</f>
        <v>0.93193472222222185</v>
      </c>
      <c r="I184" s="47">
        <f>_xlfn.LET(
_xlpm.rw,ROW(),
_xlpm.dur,AVERAGE($C101:$C184),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_xlpm.yield,AVERAGE($D101:$D184),
_xlpm.yield-_xlpm.swap
)</f>
        <v>0.99108678571428377</v>
      </c>
      <c r="J184" s="47">
        <f>_xlfn.LET(
_xlpm.rw,ROW(),
_xlpm.dur,AVERAGE($C89:$C184),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_xlpm.yield,AVERAGE($D89:$D184),
_xlpm.yield-_xlpm.swap
)</f>
        <v>1.0557300097656235</v>
      </c>
      <c r="K184" s="47">
        <f>_xlfn.LET(
_xlpm.rw,ROW(),
_xlpm.dur,AVERAGE($C77:$C184),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_xlpm.yield,AVERAGE($D77:$D184),
_xlpm.yield-_xlpm.swap
)</f>
        <v>1.1836802880658432</v>
      </c>
      <c r="L184" s="47">
        <f>_xlfn.LET(
_xlpm.rw,ROW(),
_xlpm.dur,AVERAGE($C65:$C184),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_xlpm.yield,AVERAGE($D65:$D184),
_xlpm.yield-_xlpm.swap
)</f>
        <v>1.1290573791666669</v>
      </c>
    </row>
    <row r="185" spans="1:12" x14ac:dyDescent="0.2">
      <c r="A185" s="5">
        <v>42855</v>
      </c>
      <c r="B185" s="15">
        <v>0.7</v>
      </c>
      <c r="C185" s="15">
        <v>5.34</v>
      </c>
      <c r="D185" s="15" cm="1">
        <f t="array" ref="D18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_xlpm.monZeileRaw,(YEAR(A185)-YEAR(_xlpm.starts))*12+MONTH(A185)-MONTH(_xlpm.starts),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B185+SUMPRODUCT(_xlpm.deltas*_xlpm.stufen)
)</f>
        <v>0.7</v>
      </c>
      <c r="E185" s="48"/>
      <c r="F185" s="47" cm="1">
        <f t="array" ref="F185">_xlfn.LET(
_xlpm.rw,ROW(),
_xlpm.dur,C185,
_xlpm.n,INT(_xlpm.dur),
_xlpm.x,_xlpm.dur-_xlpm.n,
_xlpm.a,INDEX(Zinsswaps!$B:$AY,_xlpm.rw,_xlpm.n),
_xlpm.b,INDEX(Zinsswaps!$B:$AY,_xlpm.rw,_xlpm.n+1),
_xlpm.swap,_xlpm.a+_xlpm.x*(_xlpm.b-_xlpm.a),
D185-_xlpm.swap
)</f>
        <v>0.47481999999999996</v>
      </c>
      <c r="G185" s="47">
        <f>_xlfn.LET(
_xlpm.rw,ROW(),
_xlpm.dur,AVERAGE($C126:$C185),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_xlpm.yield,AVERAGE($D126:$D185),
_xlpm.yield-_xlpm.swap
)</f>
        <v>0.76805483611111069</v>
      </c>
      <c r="H185" s="47">
        <f>_xlfn.LET(
_xlpm.rw,ROW(),
_xlpm.dur,AVERAGE($C114:$C185),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_xlpm.yield,AVERAGE($D114:$D185),
_xlpm.yield-_xlpm.swap
)</f>
        <v>0.92215050154320966</v>
      </c>
      <c r="I185" s="47">
        <f>_xlfn.LET(
_xlpm.rw,ROW(),
_xlpm.dur,AVERAGE($C102:$C185),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_xlpm.yield,AVERAGE($D102:$D185),
_xlpm.yield-_xlpm.swap
)</f>
        <v>0.98207489795918179</v>
      </c>
      <c r="J185" s="47">
        <f>_xlfn.LET(
_xlpm.rw,ROW(),
_xlpm.dur,AVERAGE($C90:$C185),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_xlpm.yield,AVERAGE($D90:$D185),
_xlpm.yield-_xlpm.swap
)</f>
        <v>1.031043489583332</v>
      </c>
      <c r="K185" s="47">
        <f>_xlfn.LET(
_xlpm.rw,ROW(),
_xlpm.dur,AVERAGE($C78:$C185),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_xlpm.yield,AVERAGE($D78:$D185),
_xlpm.yield-_xlpm.swap
)</f>
        <v>1.1758318021261995</v>
      </c>
      <c r="L185" s="47">
        <f>_xlfn.LET(
_xlpm.rw,ROW(),
_xlpm.dur,AVERAGE($C66:$C185),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_xlpm.yield,AVERAGE($D66:$D185),
_xlpm.yield-_xlpm.swap
)</f>
        <v>1.1310798624999998</v>
      </c>
    </row>
    <row r="186" spans="1:12" x14ac:dyDescent="0.2">
      <c r="A186" s="5">
        <v>42886</v>
      </c>
      <c r="B186" s="15">
        <v>0.68</v>
      </c>
      <c r="C186" s="15">
        <v>5.3</v>
      </c>
      <c r="D186" s="15" cm="1">
        <f t="array" ref="D18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_xlpm.monZeileRaw,(YEAR(A186)-YEAR(_xlpm.starts))*12+MONTH(A186)-MONTH(_xlpm.starts),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B186+SUMPRODUCT(_xlpm.deltas*_xlpm.stufen)
)</f>
        <v>0.68</v>
      </c>
      <c r="E186" s="48"/>
      <c r="F186" s="47" cm="1">
        <f t="array" ref="F186">_xlfn.LET(
_xlpm.rw,ROW(),
_xlpm.dur,C186,
_xlpm.n,INT(_xlpm.dur),
_xlpm.x,_xlpm.dur-_xlpm.n,
_xlpm.a,INDEX(Zinsswaps!$B:$AY,_xlpm.rw,_xlpm.n),
_xlpm.b,INDEX(Zinsswaps!$B:$AY,_xlpm.rw,_xlpm.n+1),
_xlpm.swap,_xlpm.a+_xlpm.x*(_xlpm.b-_xlpm.a),
D186-_xlpm.swap
)</f>
        <v>0.49160000000000004</v>
      </c>
      <c r="G186" s="47">
        <f>_xlfn.LET(
_xlpm.rw,ROW(),
_xlpm.dur,AVERAGE($C127:$C186),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_xlpm.yield,AVERAGE($D127:$D186),
_xlpm.yield-_xlpm.swap
)</f>
        <v>0.75563824999999973</v>
      </c>
      <c r="H186" s="47">
        <f>_xlfn.LET(
_xlpm.rw,ROW(),
_xlpm.dur,AVERAGE($C115:$C186),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_xlpm.yield,AVERAGE($D115:$D186),
_xlpm.yield-_xlpm.swap
)</f>
        <v>0.91102752314814817</v>
      </c>
      <c r="I186" s="47">
        <f>_xlfn.LET(
_xlpm.rw,ROW(),
_xlpm.dur,AVERAGE($C103:$C186),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_xlpm.yield,AVERAGE($D103:$D186),
_xlpm.yield-_xlpm.swap
)</f>
        <v>0.97020196428571237</v>
      </c>
      <c r="J186" s="47">
        <f>_xlfn.LET(
_xlpm.rw,ROW(),
_xlpm.dur,AVERAGE($C91:$C186),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_xlpm.yield,AVERAGE($D91:$D186),
_xlpm.yield-_xlpm.swap
)</f>
        <v>1.0124937825520814</v>
      </c>
      <c r="K186" s="47">
        <f>_xlfn.LET(
_xlpm.rw,ROW(),
_xlpm.dur,AVERAGE($C79:$C186),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_xlpm.yield,AVERAGE($D79:$D186),
_xlpm.yield-_xlpm.swap
)</f>
        <v>1.1694621742112481</v>
      </c>
      <c r="L186" s="47">
        <f>_xlfn.LET(
_xlpm.rw,ROW(),
_xlpm.dur,AVERAGE($C67:$C186),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_xlpm.yield,AVERAGE($D67:$D186),
_xlpm.yield-_xlpm.swap
)</f>
        <v>1.1336849166666669</v>
      </c>
    </row>
    <row r="187" spans="1:12" x14ac:dyDescent="0.2">
      <c r="A187" s="5">
        <v>42916</v>
      </c>
      <c r="B187" s="15">
        <v>0.91</v>
      </c>
      <c r="C187" s="15">
        <v>5.55</v>
      </c>
      <c r="D187" s="15" cm="1">
        <f t="array" ref="D18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_xlpm.monZeileRaw,(YEAR(A187)-YEAR(_xlpm.starts))*12+MONTH(A187)-MONTH(_xlpm.starts),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B187+SUMPRODUCT(_xlpm.deltas*_xlpm.stufen)
)</f>
        <v>0.91</v>
      </c>
      <c r="E187" s="48"/>
      <c r="F187" s="47" cm="1">
        <f t="array" ref="F187">_xlfn.LET(
_xlpm.rw,ROW(),
_xlpm.dur,C187,
_xlpm.n,INT(_xlpm.dur),
_xlpm.x,_xlpm.dur-_xlpm.n,
_xlpm.a,INDEX(Zinsswaps!$B:$AY,_xlpm.rw,_xlpm.n),
_xlpm.b,INDEX(Zinsswaps!$B:$AY,_xlpm.rw,_xlpm.n+1),
_xlpm.swap,_xlpm.a+_xlpm.x*(_xlpm.b-_xlpm.a),
D187-_xlpm.swap
)</f>
        <v>0.56265000000000009</v>
      </c>
      <c r="G187" s="47">
        <f>_xlfn.LET(
_xlpm.rw,ROW(),
_xlpm.dur,AVERAGE($C128:$C187),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_xlpm.yield,AVERAGE($D128:$D187),
_xlpm.yield-_xlpm.swap
)</f>
        <v>0.74373789444444427</v>
      </c>
      <c r="H187" s="47">
        <f>_xlfn.LET(
_xlpm.rw,ROW(),
_xlpm.dur,AVERAGE($C116:$C187),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_xlpm.yield,AVERAGE($D116:$D187),
_xlpm.yield-_xlpm.swap
)</f>
        <v>0.89960708333333295</v>
      </c>
      <c r="I187" s="47">
        <f>_xlfn.LET(
_xlpm.rw,ROW(),
_xlpm.dur,AVERAGE($C104:$C187),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_xlpm.yield,AVERAGE($D104:$D187),
_xlpm.yield-_xlpm.swap
)</f>
        <v>0.95861337868480589</v>
      </c>
      <c r="J187" s="47">
        <f>_xlfn.LET(
_xlpm.rw,ROW(),
_xlpm.dur,AVERAGE($C92:$C187),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_xlpm.yield,AVERAGE($D92:$D187),
_xlpm.yield-_xlpm.swap
)</f>
        <v>0.99872981770833191</v>
      </c>
      <c r="K187" s="47">
        <f>_xlfn.LET(
_xlpm.rw,ROW(),
_xlpm.dur,AVERAGE($C80:$C187),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_xlpm.yield,AVERAGE($D80:$D187),
_xlpm.yield-_xlpm.swap
)</f>
        <v>1.1639510082304532</v>
      </c>
      <c r="L187" s="47">
        <f>_xlfn.LET(
_xlpm.rw,ROW(),
_xlpm.dur,AVERAGE($C68:$C187),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_xlpm.yield,AVERAGE($D68:$D187),
_xlpm.yield-_xlpm.swap
)</f>
        <v>1.1367923291666668</v>
      </c>
    </row>
    <row r="188" spans="1:12" x14ac:dyDescent="0.2">
      <c r="A188" s="5">
        <v>42947</v>
      </c>
      <c r="B188" s="15">
        <v>0.8</v>
      </c>
      <c r="C188" s="15">
        <v>5.54</v>
      </c>
      <c r="D188" s="15" cm="1">
        <f t="array" ref="D18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_xlpm.monZeileRaw,(YEAR(A188)-YEAR(_xlpm.starts))*12+MONTH(A188)-MONTH(_xlpm.starts),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B188+SUMPRODUCT(_xlpm.deltas*_xlpm.stufen)
)</f>
        <v>0.8</v>
      </c>
      <c r="E188" s="48"/>
      <c r="F188" s="47" cm="1">
        <f t="array" ref="F188">_xlfn.LET(
_xlpm.rw,ROW(),
_xlpm.dur,C188,
_xlpm.n,INT(_xlpm.dur),
_xlpm.x,_xlpm.dur-_xlpm.n,
_xlpm.a,INDEX(Zinsswaps!$B:$AY,_xlpm.rw,_xlpm.n),
_xlpm.b,INDEX(Zinsswaps!$B:$AY,_xlpm.rw,_xlpm.n+1),
_xlpm.swap,_xlpm.a+_xlpm.x*(_xlpm.b-_xlpm.a),
D188-_xlpm.swap
)</f>
        <v>0.44654000000000005</v>
      </c>
      <c r="G188" s="47">
        <f>_xlfn.LET(
_xlpm.rw,ROW(),
_xlpm.dur,AVERAGE($C129:$C188),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_xlpm.yield,AVERAGE($D129:$D188),
_xlpm.yield-_xlpm.swap
)</f>
        <v>0.7336330499999999</v>
      </c>
      <c r="H188" s="47">
        <f>_xlfn.LET(
_xlpm.rw,ROW(),
_xlpm.dur,AVERAGE($C117:$C188),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_xlpm.yield,AVERAGE($D117:$D188),
_xlpm.yield-_xlpm.swap
)</f>
        <v>0.88642106674382681</v>
      </c>
      <c r="I188" s="47">
        <f>_xlfn.LET(
_xlpm.rw,ROW(),
_xlpm.dur,AVERAGE($C105:$C188),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_xlpm.yield,AVERAGE($D105:$D188),
_xlpm.yield-_xlpm.swap
)</f>
        <v>0.94818167233559925</v>
      </c>
      <c r="J188" s="47">
        <f>_xlfn.LET(
_xlpm.rw,ROW(),
_xlpm.dur,AVERAGE($C93:$C188),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_xlpm.yield,AVERAGE($D93:$D188),
_xlpm.yield-_xlpm.swap
)</f>
        <v>0.98819249131944376</v>
      </c>
      <c r="K188" s="47">
        <f>_xlfn.LET(
_xlpm.rw,ROW(),
_xlpm.dur,AVERAGE($C81:$C188),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_xlpm.yield,AVERAGE($D81:$D188),
_xlpm.yield-_xlpm.swap
)</f>
        <v>1.1565823936899866</v>
      </c>
      <c r="L188" s="47">
        <f>_xlfn.LET(
_xlpm.rw,ROW(),
_xlpm.dur,AVERAGE($C69:$C188),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_xlpm.yield,AVERAGE($D69:$D188),
_xlpm.yield-_xlpm.swap
)</f>
        <v>1.1378168166666667</v>
      </c>
    </row>
    <row r="189" spans="1:12" x14ac:dyDescent="0.2">
      <c r="A189" s="5">
        <v>42978</v>
      </c>
      <c r="B189" s="15">
        <v>0.69</v>
      </c>
      <c r="C189" s="15">
        <v>5.49</v>
      </c>
      <c r="D189" s="15" cm="1">
        <f t="array" ref="D18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_xlpm.monZeileRaw,(YEAR(A189)-YEAR(_xlpm.starts))*12+MONTH(A189)-MONTH(_xlpm.starts),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B189+SUMPRODUCT(_xlpm.deltas*_xlpm.stufen)
)</f>
        <v>0.69</v>
      </c>
      <c r="E189" s="48"/>
      <c r="F189" s="47" cm="1">
        <f t="array" ref="F189">_xlfn.LET(
_xlpm.rw,ROW(),
_xlpm.dur,C189,
_xlpm.n,INT(_xlpm.dur),
_xlpm.x,_xlpm.dur-_xlpm.n,
_xlpm.a,INDEX(Zinsswaps!$B:$AY,_xlpm.rw,_xlpm.n),
_xlpm.b,INDEX(Zinsswaps!$B:$AY,_xlpm.rw,_xlpm.n+1),
_xlpm.swap,_xlpm.a+_xlpm.x*(_xlpm.b-_xlpm.a),
D189-_xlpm.swap
)</f>
        <v>0.47982999999999992</v>
      </c>
      <c r="G189" s="47">
        <f>_xlfn.LET(
_xlpm.rw,ROW(),
_xlpm.dur,AVERAGE($C130:$C189),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_xlpm.yield,AVERAGE($D130:$D189),
_xlpm.yield-_xlpm.swap
)</f>
        <v>0.72461715555555539</v>
      </c>
      <c r="H189" s="47">
        <f>_xlfn.LET(
_xlpm.rw,ROW(),
_xlpm.dur,AVERAGE($C118:$C189),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_xlpm.yield,AVERAGE($D118:$D189),
_xlpm.yield-_xlpm.swap
)</f>
        <v>0.86573288966049344</v>
      </c>
      <c r="I189" s="47">
        <f>_xlfn.LET(
_xlpm.rw,ROW(),
_xlpm.dur,AVERAGE($C106:$C189),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_xlpm.yield,AVERAGE($D106:$D189),
_xlpm.yield-_xlpm.swap
)</f>
        <v>0.93794497590702819</v>
      </c>
      <c r="J189" s="47">
        <f>_xlfn.LET(
_xlpm.rw,ROW(),
_xlpm.dur,AVERAGE($C94:$C189),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_xlpm.yield,AVERAGE($D94:$D189),
_xlpm.yield-_xlpm.swap
)</f>
        <v>0.97838793402777657</v>
      </c>
      <c r="K189" s="47">
        <f>_xlfn.LET(
_xlpm.rw,ROW(),
_xlpm.dur,AVERAGE($C82:$C189),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_xlpm.yield,AVERAGE($D82:$D189),
_xlpm.yield-_xlpm.swap
)</f>
        <v>1.1482204869684498</v>
      </c>
      <c r="L189" s="47">
        <f>_xlfn.LET(
_xlpm.rw,ROW(),
_xlpm.dur,AVERAGE($C70:$C189),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_xlpm.yield,AVERAGE($D70:$D189),
_xlpm.yield-_xlpm.swap
)</f>
        <v>1.1381298229166663</v>
      </c>
    </row>
    <row r="190" spans="1:12" x14ac:dyDescent="0.2">
      <c r="A190" s="5">
        <v>43008</v>
      </c>
      <c r="B190" s="15">
        <v>0.77</v>
      </c>
      <c r="C190" s="15">
        <v>5.43</v>
      </c>
      <c r="D190" s="15" cm="1">
        <f t="array" ref="D19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_xlpm.monZeileRaw,(YEAR(A190)-YEAR(_xlpm.starts))*12+MONTH(A190)-MONTH(_xlpm.starts),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B190+SUMPRODUCT(_xlpm.deltas*_xlpm.stufen)
)</f>
        <v>0.77</v>
      </c>
      <c r="E190" s="48"/>
      <c r="F190" s="47" cm="1">
        <f t="array" ref="F190">_xlfn.LET(
_xlpm.rw,ROW(),
_xlpm.dur,C190,
_xlpm.n,INT(_xlpm.dur),
_xlpm.x,_xlpm.dur-_xlpm.n,
_xlpm.a,INDEX(Zinsswaps!$B:$AY,_xlpm.rw,_xlpm.n),
_xlpm.b,INDEX(Zinsswaps!$B:$AY,_xlpm.rw,_xlpm.n+1),
_xlpm.swap,_xlpm.a+_xlpm.x*(_xlpm.b-_xlpm.a),
D190-_xlpm.swap
)</f>
        <v>0.46922000000000008</v>
      </c>
      <c r="G190" s="47">
        <f>_xlfn.LET(
_xlpm.rw,ROW(),
_xlpm.dur,AVERAGE($C131:$C190),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_xlpm.yield,AVERAGE($D131:$D190),
_xlpm.yield-_xlpm.swap
)</f>
        <v>0.7150023333333333</v>
      </c>
      <c r="H190" s="47">
        <f>_xlfn.LET(
_xlpm.rw,ROW(),
_xlpm.dur,AVERAGE($C119:$C190),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_xlpm.yield,AVERAGE($D119:$D190),
_xlpm.yield-_xlpm.swap
)</f>
        <v>0.839788641975308</v>
      </c>
      <c r="I190" s="47">
        <f>_xlfn.LET(
_xlpm.rw,ROW(),
_xlpm.dur,AVERAGE($C107:$C190),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_xlpm.yield,AVERAGE($D107:$D190),
_xlpm.yield-_xlpm.swap
)</f>
        <v>0.92829901360544098</v>
      </c>
      <c r="J190" s="47">
        <f>_xlfn.LET(
_xlpm.rw,ROW(),
_xlpm.dur,AVERAGE($C95:$C190),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_xlpm.yield,AVERAGE($D95:$D190),
_xlpm.yield-_xlpm.swap
)</f>
        <v>0.96962882486979041</v>
      </c>
      <c r="K190" s="47">
        <f>_xlfn.LET(
_xlpm.rw,ROW(),
_xlpm.dur,AVERAGE($C83:$C190),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_xlpm.yield,AVERAGE($D83:$D190),
_xlpm.yield-_xlpm.swap
)</f>
        <v>1.1305515346364876</v>
      </c>
      <c r="L190" s="47">
        <f>_xlfn.LET(
_xlpm.rw,ROW(),
_xlpm.dur,AVERAGE($C71:$C190),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_xlpm.yield,AVERAGE($D71:$D190),
_xlpm.yield-_xlpm.swap
)</f>
        <v>1.1376481569444437</v>
      </c>
    </row>
    <row r="191" spans="1:12" x14ac:dyDescent="0.2">
      <c r="A191" s="5">
        <v>43039</v>
      </c>
      <c r="B191" s="15">
        <v>0.63</v>
      </c>
      <c r="C191" s="15">
        <v>5.36</v>
      </c>
      <c r="D191" s="15" cm="1">
        <f t="array" ref="D19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_xlpm.monZeileRaw,(YEAR(A191)-YEAR(_xlpm.starts))*12+MONTH(A191)-MONTH(_xlpm.starts),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B191+SUMPRODUCT(_xlpm.deltas*_xlpm.stufen)
)</f>
        <v>0.63</v>
      </c>
      <c r="E191" s="48"/>
      <c r="F191" s="47" cm="1">
        <f t="array" ref="F191">_xlfn.LET(
_xlpm.rw,ROW(),
_xlpm.dur,C191,
_xlpm.n,INT(_xlpm.dur),
_xlpm.x,_xlpm.dur-_xlpm.n,
_xlpm.a,INDEX(Zinsswaps!$B:$AY,_xlpm.rw,_xlpm.n),
_xlpm.b,INDEX(Zinsswaps!$B:$AY,_xlpm.rw,_xlpm.n+1),
_xlpm.swap,_xlpm.a+_xlpm.x*(_xlpm.b-_xlpm.a),
D191-_xlpm.swap
)</f>
        <v>0.39459999999999995</v>
      </c>
      <c r="G191" s="47">
        <f>_xlfn.LET(
_xlpm.rw,ROW(),
_xlpm.dur,AVERAGE($C132:$C191),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_xlpm.yield,AVERAGE($D132:$D191),
_xlpm.yield-_xlpm.swap
)</f>
        <v>0.70561936666666658</v>
      </c>
      <c r="H191" s="47">
        <f>_xlfn.LET(
_xlpm.rw,ROW(),
_xlpm.dur,AVERAGE($C120:$C191),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_xlpm.yield,AVERAGE($D120:$D191),
_xlpm.yield-_xlpm.swap
)</f>
        <v>0.81817231867283891</v>
      </c>
      <c r="I191" s="47">
        <f>_xlfn.LET(
_xlpm.rw,ROW(),
_xlpm.dur,AVERAGE($C108:$C191),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_xlpm.yield,AVERAGE($D108:$D191),
_xlpm.yield-_xlpm.swap
)</f>
        <v>0.91815486111110944</v>
      </c>
      <c r="J191" s="47">
        <f>_xlfn.LET(
_xlpm.rw,ROW(),
_xlpm.dur,AVERAGE($C96:$C191),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_xlpm.yield,AVERAGE($D96:$D191),
_xlpm.yield-_xlpm.swap
)</f>
        <v>0.96163996961805398</v>
      </c>
      <c r="K191" s="47">
        <f>_xlfn.LET(
_xlpm.rw,ROW(),
_xlpm.dur,AVERAGE($C84:$C191),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_xlpm.yield,AVERAGE($D84:$D191),
_xlpm.yield-_xlpm.swap
)</f>
        <v>1.1075792052469127</v>
      </c>
      <c r="L191" s="47">
        <f>_xlfn.LET(
_xlpm.rw,ROW(),
_xlpm.dur,AVERAGE($C72:$C191),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_xlpm.yield,AVERAGE($D72:$D191),
_xlpm.yield-_xlpm.swap
)</f>
        <v>1.1370109374999997</v>
      </c>
    </row>
    <row r="192" spans="1:12" x14ac:dyDescent="0.2">
      <c r="A192" s="5">
        <v>43069</v>
      </c>
      <c r="B192" s="15">
        <v>0.69</v>
      </c>
      <c r="C192" s="15">
        <v>5.4</v>
      </c>
      <c r="D192" s="15" cm="1">
        <f t="array" ref="D19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_xlpm.monZeileRaw,(YEAR(A192)-YEAR(_xlpm.starts))*12+MONTH(A192)-MONTH(_xlpm.starts),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B192+SUMPRODUCT(_xlpm.deltas*_xlpm.stufen)
)</f>
        <v>0.69</v>
      </c>
      <c r="E192" s="48"/>
      <c r="F192" s="47" cm="1">
        <f t="array" ref="F192">_xlfn.LET(
_xlpm.rw,ROW(),
_xlpm.dur,C192,
_xlpm.n,INT(_xlpm.dur),
_xlpm.x,_xlpm.dur-_xlpm.n,
_xlpm.a,INDEX(Zinsswaps!$B:$AY,_xlpm.rw,_xlpm.n),
_xlpm.b,INDEX(Zinsswaps!$B:$AY,_xlpm.rw,_xlpm.n+1),
_xlpm.swap,_xlpm.a+_xlpm.x*(_xlpm.b-_xlpm.a),
D192-_xlpm.swap
)</f>
        <v>0.41499999999999992</v>
      </c>
      <c r="G192" s="47">
        <f>_xlfn.LET(
_xlpm.rw,ROW(),
_xlpm.dur,AVERAGE($C133:$C192),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_xlpm.yield,AVERAGE($D133:$D192),
_xlpm.yield-_xlpm.swap
)</f>
        <v>0.69680211666666647</v>
      </c>
      <c r="H192" s="47">
        <f>_xlfn.LET(
_xlpm.rw,ROW(),
_xlpm.dur,AVERAGE($C121:$C192),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_xlpm.yield,AVERAGE($D121:$D192),
_xlpm.yield-_xlpm.swap
)</f>
        <v>0.79307160493827089</v>
      </c>
      <c r="I192" s="47">
        <f>_xlfn.LET(
_xlpm.rw,ROW(),
_xlpm.dur,AVERAGE($C109:$C192),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_xlpm.yield,AVERAGE($D109:$D192),
_xlpm.yield-_xlpm.swap
)</f>
        <v>0.90546845238095119</v>
      </c>
      <c r="J192" s="47">
        <f>_xlfn.LET(
_xlpm.rw,ROW(),
_xlpm.dur,AVERAGE($C97:$C192),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_xlpm.yield,AVERAGE($D97:$D192),
_xlpm.yield-_xlpm.swap
)</f>
        <v>0.95370628363715093</v>
      </c>
      <c r="K192" s="47">
        <f>_xlfn.LET(
_xlpm.rw,ROW(),
_xlpm.dur,AVERAGE($C85:$C192),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_xlpm.yield,AVERAGE($D85:$D192),
_xlpm.yield-_xlpm.swap
)</f>
        <v>1.0831737071330578</v>
      </c>
      <c r="L192" s="47">
        <f>_xlfn.LET(
_xlpm.rw,ROW(),
_xlpm.dur,AVERAGE($C73:$C192),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_xlpm.yield,AVERAGE($D73:$D192),
_xlpm.yield-_xlpm.swap
)</f>
        <v>1.1343803749999997</v>
      </c>
    </row>
    <row r="193" spans="1:12" x14ac:dyDescent="0.2">
      <c r="A193" s="5">
        <v>43100</v>
      </c>
      <c r="B193" s="15">
        <v>0.68</v>
      </c>
      <c r="C193" s="15">
        <v>5.21</v>
      </c>
      <c r="D193" s="15" cm="1">
        <f t="array" ref="D19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_xlpm.monZeileRaw,(YEAR(A193)-YEAR(_xlpm.starts))*12+MONTH(A193)-MONTH(_xlpm.starts),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B193+SUMPRODUCT(_xlpm.deltas*_xlpm.stufen)
)</f>
        <v>0.68</v>
      </c>
      <c r="E193" s="48"/>
      <c r="F193" s="47" cm="1">
        <f t="array" ref="F193">_xlfn.LET(
_xlpm.rw,ROW(),
_xlpm.dur,C193,
_xlpm.n,INT(_xlpm.dur),
_xlpm.x,_xlpm.dur-_xlpm.n,
_xlpm.a,INDEX(Zinsswaps!$B:$AY,_xlpm.rw,_xlpm.n),
_xlpm.b,INDEX(Zinsswaps!$B:$AY,_xlpm.rw,_xlpm.n+1),
_xlpm.swap,_xlpm.a+_xlpm.x*(_xlpm.b-_xlpm.a),
D193-_xlpm.swap
)</f>
        <v>0.35291000000000006</v>
      </c>
      <c r="G193" s="47">
        <f>_xlfn.LET(
_xlpm.rw,ROW(),
_xlpm.dur,AVERAGE($C134:$C193),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_xlpm.yield,AVERAGE($D134:$D193),
_xlpm.yield-_xlpm.swap
)</f>
        <v>0.68690124166666644</v>
      </c>
      <c r="H193" s="47">
        <f>_xlfn.LET(
_xlpm.rw,ROW(),
_xlpm.dur,AVERAGE($C122:$C193),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_xlpm.yield,AVERAGE($D122:$D193),
_xlpm.yield-_xlpm.swap
)</f>
        <v>0.76987233024691315</v>
      </c>
      <c r="I193" s="47">
        <f>_xlfn.LET(
_xlpm.rw,ROW(),
_xlpm.dur,AVERAGE($C110:$C193),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_xlpm.yield,AVERAGE($D110:$D193),
_xlpm.yield-_xlpm.swap
)</f>
        <v>0.89272284438775407</v>
      </c>
      <c r="J193" s="47">
        <f>_xlfn.LET(
_xlpm.rw,ROW(),
_xlpm.dur,AVERAGE($C98:$C193),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_xlpm.yield,AVERAGE($D98:$D193),
_xlpm.yield-_xlpm.swap
)</f>
        <v>0.94507140082465135</v>
      </c>
      <c r="K193" s="47">
        <f>_xlfn.LET(
_xlpm.rw,ROW(),
_xlpm.dur,AVERAGE($C86:$C193),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_xlpm.yield,AVERAGE($D86:$D193),
_xlpm.yield-_xlpm.swap
)</f>
        <v>1.0583640072016449</v>
      </c>
      <c r="L193" s="47">
        <f>_xlfn.LET(
_xlpm.rw,ROW(),
_xlpm.dur,AVERAGE($C74:$C193),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_xlpm.yield,AVERAGE($D74:$D193),
_xlpm.yield-_xlpm.swap
)</f>
        <v>1.1309481958333329</v>
      </c>
    </row>
    <row r="194" spans="1:12" x14ac:dyDescent="0.2">
      <c r="A194" s="5">
        <v>43131</v>
      </c>
      <c r="B194" s="15">
        <v>0.76</v>
      </c>
      <c r="C194" s="15">
        <v>5.17</v>
      </c>
      <c r="D194" s="15" cm="1">
        <f t="array" ref="D19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_xlpm.monZeileRaw,(YEAR(A194)-YEAR(_xlpm.starts))*12+MONTH(A194)-MONTH(_xlpm.starts),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B194+SUMPRODUCT(_xlpm.deltas*_xlpm.stufen)
)</f>
        <v>0.76</v>
      </c>
      <c r="E194" s="48"/>
      <c r="F194" s="47" cm="1">
        <f t="array" ref="F194">_xlfn.LET(
_xlpm.rw,ROW(),
_xlpm.dur,C194,
_xlpm.n,INT(_xlpm.dur),
_xlpm.x,_xlpm.dur-_xlpm.n,
_xlpm.a,INDEX(Zinsswaps!$B:$AY,_xlpm.rw,_xlpm.n),
_xlpm.b,INDEX(Zinsswaps!$B:$AY,_xlpm.rw,_xlpm.n+1),
_xlpm.swap,_xlpm.a+_xlpm.x*(_xlpm.b-_xlpm.a),
D194-_xlpm.swap
)</f>
        <v>0.26165000000000005</v>
      </c>
      <c r="G194" s="47">
        <f>_xlfn.LET(
_xlpm.rw,ROW(),
_xlpm.dur,AVERAGE($C135:$C194),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_xlpm.yield,AVERAGE($D135:$D194),
_xlpm.yield-_xlpm.swap
)</f>
        <v>0.67631988333333315</v>
      </c>
      <c r="H194" s="47">
        <f>_xlfn.LET(
_xlpm.rw,ROW(),
_xlpm.dur,AVERAGE($C123:$C194),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_xlpm.yield,AVERAGE($D123:$D194),
_xlpm.yield-_xlpm.swap
)</f>
        <v>0.75028084490740699</v>
      </c>
      <c r="I194" s="47">
        <f>_xlfn.LET(
_xlpm.rw,ROW(),
_xlpm.dur,AVERAGE($C111:$C194),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_xlpm.yield,AVERAGE($D111:$D194),
_xlpm.yield-_xlpm.swap
)</f>
        <v>0.87980823129251595</v>
      </c>
      <c r="J194" s="47">
        <f>_xlfn.LET(
_xlpm.rw,ROW(),
_xlpm.dur,AVERAGE($C99:$C194),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_xlpm.yield,AVERAGE($D99:$D194),
_xlpm.yield-_xlpm.swap
)</f>
        <v>0.93598693467881777</v>
      </c>
      <c r="K194" s="47">
        <f>_xlfn.LET(
_xlpm.rw,ROW(),
_xlpm.dur,AVERAGE($C87:$C194),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_xlpm.yield,AVERAGE($D87:$D194),
_xlpm.yield-_xlpm.swap
)</f>
        <v>1.0339167146776389</v>
      </c>
      <c r="L194" s="47">
        <f>_xlfn.LET(
_xlpm.rw,ROW(),
_xlpm.dur,AVERAGE($C75:$C194),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_xlpm.yield,AVERAGE($D75:$D194),
_xlpm.yield-_xlpm.swap
)</f>
        <v>1.1236706111111103</v>
      </c>
    </row>
    <row r="195" spans="1:12" x14ac:dyDescent="0.2">
      <c r="A195" s="5">
        <v>43159</v>
      </c>
      <c r="B195" s="15">
        <v>0.74</v>
      </c>
      <c r="C195" s="15">
        <v>5.2</v>
      </c>
      <c r="D195" s="15" cm="1">
        <f t="array" ref="D19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_xlpm.monZeileRaw,(YEAR(A195)-YEAR(_xlpm.starts))*12+MONTH(A195)-MONTH(_xlpm.starts),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B195+SUMPRODUCT(_xlpm.deltas*_xlpm.stufen)
)</f>
        <v>0.74</v>
      </c>
      <c r="E195" s="48"/>
      <c r="F195" s="47" cm="1">
        <f t="array" ref="F195">_xlfn.LET(
_xlpm.rw,ROW(),
_xlpm.dur,C195,
_xlpm.n,INT(_xlpm.dur),
_xlpm.x,_xlpm.dur-_xlpm.n,
_xlpm.a,INDEX(Zinsswaps!$B:$AY,_xlpm.rw,_xlpm.n),
_xlpm.b,INDEX(Zinsswaps!$B:$AY,_xlpm.rw,_xlpm.n+1),
_xlpm.swap,_xlpm.a+_xlpm.x*(_xlpm.b-_xlpm.a),
D195-_xlpm.swap
)</f>
        <v>0.26459999999999995</v>
      </c>
      <c r="G195" s="47">
        <f>_xlfn.LET(
_xlpm.rw,ROW(),
_xlpm.dur,AVERAGE($C136:$C195),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_xlpm.yield,AVERAGE($D136:$D195),
_xlpm.yield-_xlpm.swap
)</f>
        <v>0.66522920833333343</v>
      </c>
      <c r="H195" s="47">
        <f>_xlfn.LET(
_xlpm.rw,ROW(),
_xlpm.dur,AVERAGE($C124:$C195),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_xlpm.yield,AVERAGE($D124:$D195),
_xlpm.yield-_xlpm.swap
)</f>
        <v>0.73351282793209827</v>
      </c>
      <c r="I195" s="47">
        <f>_xlfn.LET(
_xlpm.rw,ROW(),
_xlpm.dur,AVERAGE($C112:$C195),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_xlpm.yield,AVERAGE($D112:$D195),
_xlpm.yield-_xlpm.swap
)</f>
        <v>0.8677030952380953</v>
      </c>
      <c r="J195" s="47">
        <f>_xlfn.LET(
_xlpm.rw,ROW(),
_xlpm.dur,AVERAGE($C100:$C195),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_xlpm.yield,AVERAGE($D100:$D195),
_xlpm.yield-_xlpm.swap
)</f>
        <v>0.92622241210937339</v>
      </c>
      <c r="K195" s="47">
        <f>_xlfn.LET(
_xlpm.rw,ROW(),
_xlpm.dur,AVERAGE($C88:$C195),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_xlpm.yield,AVERAGE($D88:$D195),
_xlpm.yield-_xlpm.swap
)</f>
        <v>1.0084000008573373</v>
      </c>
      <c r="L195" s="47">
        <f>_xlfn.LET(
_xlpm.rw,ROW(),
_xlpm.dur,AVERAGE($C76:$C195),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_xlpm.yield,AVERAGE($D76:$D195),
_xlpm.yield-_xlpm.swap
)</f>
        <v>1.1151847340277774</v>
      </c>
    </row>
    <row r="196" spans="1:12" x14ac:dyDescent="0.2">
      <c r="A196" s="5">
        <v>43190</v>
      </c>
      <c r="B196" s="15">
        <v>0.77</v>
      </c>
      <c r="C196" s="15">
        <v>5.08</v>
      </c>
      <c r="D196" s="15" cm="1">
        <f t="array" ref="D19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_xlpm.monZeileRaw,(YEAR(A196)-YEAR(_xlpm.starts))*12+MONTH(A196)-MONTH(_xlpm.starts),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B196+SUMPRODUCT(_xlpm.deltas*_xlpm.stufen)
)</f>
        <v>0.77</v>
      </c>
      <c r="E196" s="48"/>
      <c r="F196" s="47" cm="1">
        <f t="array" ref="F196">_xlfn.LET(
_xlpm.rw,ROW(),
_xlpm.dur,C196,
_xlpm.n,INT(_xlpm.dur),
_xlpm.x,_xlpm.dur-_xlpm.n,
_xlpm.a,INDEX(Zinsswaps!$B:$AY,_xlpm.rw,_xlpm.n),
_xlpm.b,INDEX(Zinsswaps!$B:$AY,_xlpm.rw,_xlpm.n+1),
_xlpm.swap,_xlpm.a+_xlpm.x*(_xlpm.b-_xlpm.a),
D196-_xlpm.swap
)</f>
        <v>0.40604000000000001</v>
      </c>
      <c r="G196" s="47">
        <f>_xlfn.LET(
_xlpm.rw,ROW(),
_xlpm.dur,AVERAGE($C137:$C196),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_xlpm.yield,AVERAGE($D137:$D196),
_xlpm.yield-_xlpm.swap
)</f>
        <v>0.65811569166666672</v>
      </c>
      <c r="H196" s="47">
        <f>_xlfn.LET(
_xlpm.rw,ROW(),
_xlpm.dur,AVERAGE($C125:$C196),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_xlpm.yield,AVERAGE($D125:$D196),
_xlpm.yield-_xlpm.swap
)</f>
        <v>0.72178477044753042</v>
      </c>
      <c r="I196" s="47">
        <f>_xlfn.LET(
_xlpm.rw,ROW(),
_xlpm.dur,AVERAGE($C113:$C196),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_xlpm.yield,AVERAGE($D113:$D196),
_xlpm.yield-_xlpm.swap
)</f>
        <v>0.8579027140022677</v>
      </c>
      <c r="J196" s="47">
        <f>_xlfn.LET(
_xlpm.rw,ROW(),
_xlpm.dur,AVERAGE($C101:$C196),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_xlpm.yield,AVERAGE($D101:$D196),
_xlpm.yield-_xlpm.swap
)</f>
        <v>0.91783721354166525</v>
      </c>
      <c r="K196" s="47">
        <f>_xlfn.LET(
_xlpm.rw,ROW(),
_xlpm.dur,AVERAGE($C89:$C196),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_xlpm.yield,AVERAGE($D89:$D196),
_xlpm.yield-_xlpm.swap
)</f>
        <v>0.98214340192043736</v>
      </c>
      <c r="L196" s="47">
        <f>_xlfn.LET(
_xlpm.rw,ROW(),
_xlpm.dur,AVERAGE($C77:$C196),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_xlpm.yield,AVERAGE($D77:$D196),
_xlpm.yield-_xlpm.swap
)</f>
        <v>1.105340541666666</v>
      </c>
    </row>
    <row r="197" spans="1:12" x14ac:dyDescent="0.2">
      <c r="A197" s="5">
        <v>43220</v>
      </c>
      <c r="B197" s="15">
        <v>0.81</v>
      </c>
      <c r="C197" s="15">
        <v>5.19</v>
      </c>
      <c r="D197" s="15" cm="1">
        <f t="array" ref="D19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_xlpm.monZeileRaw,(YEAR(A197)-YEAR(_xlpm.starts))*12+MONTH(A197)-MONTH(_xlpm.starts),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B197+SUMPRODUCT(_xlpm.deltas*_xlpm.stufen)
)</f>
        <v>0.81</v>
      </c>
      <c r="E197" s="48"/>
      <c r="F197" s="47" cm="1">
        <f t="array" ref="F197">_xlfn.LET(
_xlpm.rw,ROW(),
_xlpm.dur,C197,
_xlpm.n,INT(_xlpm.dur),
_xlpm.x,_xlpm.dur-_xlpm.n,
_xlpm.a,INDEX(Zinsswaps!$B:$AY,_xlpm.rw,_xlpm.n),
_xlpm.b,INDEX(Zinsswaps!$B:$AY,_xlpm.rw,_xlpm.n+1),
_xlpm.swap,_xlpm.a+_xlpm.x*(_xlpm.b-_xlpm.a),
D197-_xlpm.swap
)</f>
        <v>0.40464999999999995</v>
      </c>
      <c r="G197" s="47">
        <f>_xlfn.LET(
_xlpm.rw,ROW(),
_xlpm.dur,AVERAGE($C138:$C197),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_xlpm.yield,AVERAGE($D138:$D197),
_xlpm.yield-_xlpm.swap
)</f>
        <v>0.64973031111111113</v>
      </c>
      <c r="H197" s="47">
        <f>_xlfn.LET(
_xlpm.rw,ROW(),
_xlpm.dur,AVERAGE($C126:$C197),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_xlpm.yield,AVERAGE($D126:$D197),
_xlpm.yield-_xlpm.swap
)</f>
        <v>0.70918895640432056</v>
      </c>
      <c r="I197" s="47">
        <f>_xlfn.LET(
_xlpm.rw,ROW(),
_xlpm.dur,AVERAGE($C114:$C197),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_xlpm.yield,AVERAGE($D114:$D197),
_xlpm.yield-_xlpm.swap
)</f>
        <v>0.84903844104308357</v>
      </c>
      <c r="J197" s="47">
        <f>_xlfn.LET(
_xlpm.rw,ROW(),
_xlpm.dur,AVERAGE($C102:$C197),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_xlpm.yield,AVERAGE($D102:$D197),
_xlpm.yield-_xlpm.swap
)</f>
        <v>0.9096963845486099</v>
      </c>
      <c r="K197" s="47">
        <f>_xlfn.LET(
_xlpm.rw,ROW(),
_xlpm.dur,AVERAGE($C90:$C197),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_xlpm.yield,AVERAGE($D90:$D197),
_xlpm.yield-_xlpm.swap
)</f>
        <v>0.96005092592592489</v>
      </c>
      <c r="L197" s="47">
        <f>_xlfn.LET(
_xlpm.rw,ROW(),
_xlpm.dur,AVERAGE($C78:$C197),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_xlpm.yield,AVERAGE($D78:$D197),
_xlpm.yield-_xlpm.swap
)</f>
        <v>1.0979500416666654</v>
      </c>
    </row>
    <row r="198" spans="1:12" x14ac:dyDescent="0.2">
      <c r="A198" s="5">
        <v>43251</v>
      </c>
      <c r="B198" s="15">
        <v>0.77</v>
      </c>
      <c r="C198" s="15">
        <v>5.16</v>
      </c>
      <c r="D198" s="15" cm="1">
        <f t="array" ref="D19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_xlpm.monZeileRaw,(YEAR(A198)-YEAR(_xlpm.starts))*12+MONTH(A198)-MONTH(_xlpm.starts),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B198+SUMPRODUCT(_xlpm.deltas*_xlpm.stufen)
)</f>
        <v>0.77</v>
      </c>
      <c r="E198" s="48"/>
      <c r="F198" s="47" cm="1">
        <f t="array" ref="F198">_xlfn.LET(
_xlpm.rw,ROW(),
_xlpm.dur,C198,
_xlpm.n,INT(_xlpm.dur),
_xlpm.x,_xlpm.dur-_xlpm.n,
_xlpm.a,INDEX(Zinsswaps!$B:$AY,_xlpm.rw,_xlpm.n),
_xlpm.b,INDEX(Zinsswaps!$B:$AY,_xlpm.rw,_xlpm.n+1),
_xlpm.swap,_xlpm.a+_xlpm.x*(_xlpm.b-_xlpm.a),
D198-_xlpm.swap
)</f>
        <v>0.44296000000000002</v>
      </c>
      <c r="G198" s="47">
        <f>_xlfn.LET(
_xlpm.rw,ROW(),
_xlpm.dur,AVERAGE($C139:$C198),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_xlpm.yield,AVERAGE($D139:$D198),
_xlpm.yield-_xlpm.swap
)</f>
        <v>0.6439562000000002</v>
      </c>
      <c r="H198" s="47">
        <f>_xlfn.LET(
_xlpm.rw,ROW(),
_xlpm.dur,AVERAGE($C127:$C198),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_xlpm.yield,AVERAGE($D127:$D198),
_xlpm.yield-_xlpm.swap
)</f>
        <v>0.69825481481481422</v>
      </c>
      <c r="I198" s="47">
        <f>_xlfn.LET(
_xlpm.rw,ROW(),
_xlpm.dur,AVERAGE($C115:$C198),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_xlpm.yield,AVERAGE($D115:$D198),
_xlpm.yield-_xlpm.swap
)</f>
        <v>0.83913644557823097</v>
      </c>
      <c r="J198" s="47">
        <f>_xlfn.LET(
_xlpm.rw,ROW(),
_xlpm.dur,AVERAGE($C103:$C198),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_xlpm.yield,AVERAGE($D103:$D198),
_xlpm.yield-_xlpm.swap
)</f>
        <v>0.89911754340277639</v>
      </c>
      <c r="K198" s="47">
        <f>_xlfn.LET(
_xlpm.rw,ROW(),
_xlpm.dur,AVERAGE($C91:$C198),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_xlpm.yield,AVERAGE($D91:$D198),
_xlpm.yield-_xlpm.swap
)</f>
        <v>0.94351026063100019</v>
      </c>
      <c r="L198" s="47">
        <f>_xlfn.LET(
_xlpm.rw,ROW(),
_xlpm.dur,AVERAGE($C79:$C198),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_xlpm.yield,AVERAGE($D79:$D198),
_xlpm.yield-_xlpm.swap
)</f>
        <v>1.0919198833333323</v>
      </c>
    </row>
    <row r="199" spans="1:12" x14ac:dyDescent="0.2">
      <c r="A199" s="5">
        <v>43281</v>
      </c>
      <c r="B199" s="15">
        <v>0.77</v>
      </c>
      <c r="C199" s="15">
        <v>5.18</v>
      </c>
      <c r="D199" s="15" cm="1">
        <f t="array" ref="D19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_xlpm.monZeileRaw,(YEAR(A199)-YEAR(_xlpm.starts))*12+MONTH(A199)-MONTH(_xlpm.starts),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B199+SUMPRODUCT(_xlpm.deltas*_xlpm.stufen)
)</f>
        <v>0.77</v>
      </c>
      <c r="E199" s="48"/>
      <c r="F199" s="47" cm="1">
        <f t="array" ref="F199">_xlfn.LET(
_xlpm.rw,ROW(),
_xlpm.dur,C199,
_xlpm.n,INT(_xlpm.dur),
_xlpm.x,_xlpm.dur-_xlpm.n,
_xlpm.a,INDEX(Zinsswaps!$B:$AY,_xlpm.rw,_xlpm.n),
_xlpm.b,INDEX(Zinsswaps!$B:$AY,_xlpm.rw,_xlpm.n+1),
_xlpm.swap,_xlpm.a+_xlpm.x*(_xlpm.b-_xlpm.a),
D199-_xlpm.swap
)</f>
        <v>0.48208000000000006</v>
      </c>
      <c r="G199" s="47">
        <f>_xlfn.LET(
_xlpm.rw,ROW(),
_xlpm.dur,AVERAGE($C140:$C199),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_xlpm.yield,AVERAGE($D140:$D199),
_xlpm.yield-_xlpm.swap
)</f>
        <v>0.63840286666666701</v>
      </c>
      <c r="H199" s="47">
        <f>_xlfn.LET(
_xlpm.rw,ROW(),
_xlpm.dur,AVERAGE($C128:$C199),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_xlpm.yield,AVERAGE($D128:$D199),
_xlpm.yield-_xlpm.swap
)</f>
        <v>0.68725696180555529</v>
      </c>
      <c r="I199" s="47">
        <f>_xlfn.LET(
_xlpm.rw,ROW(),
_xlpm.dur,AVERAGE($C116:$C199),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_xlpm.yield,AVERAGE($D116:$D199),
_xlpm.yield-_xlpm.swap
)</f>
        <v>0.82851730583900185</v>
      </c>
      <c r="J199" s="47">
        <f>_xlfn.LET(
_xlpm.rw,ROW(),
_xlpm.dur,AVERAGE($C104:$C199),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_xlpm.yield,AVERAGE($D104:$D199),
_xlpm.yield-_xlpm.swap
)</f>
        <v>0.88837639973958271</v>
      </c>
      <c r="K199" s="47">
        <f>_xlfn.LET(
_xlpm.rw,ROW(),
_xlpm.dur,AVERAGE($C92:$C199),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_xlpm.yield,AVERAGE($D92:$D199),
_xlpm.yield-_xlpm.swap
)</f>
        <v>0.93083182441700885</v>
      </c>
      <c r="L199" s="47">
        <f>_xlfn.LET(
_xlpm.rw,ROW(),
_xlpm.dur,AVERAGE($C80:$C199),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_xlpm.yield,AVERAGE($D80:$D199),
_xlpm.yield-_xlpm.swap
)</f>
        <v>1.086319794444444</v>
      </c>
    </row>
    <row r="200" spans="1:12" x14ac:dyDescent="0.2">
      <c r="A200" s="5">
        <v>43312</v>
      </c>
      <c r="B200" s="15">
        <v>0.78</v>
      </c>
      <c r="C200" s="15">
        <v>5.0599999999999996</v>
      </c>
      <c r="D200" s="15" cm="1">
        <f t="array" ref="D20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_xlpm.monZeileRaw,(YEAR(A200)-YEAR(_xlpm.starts))*12+MONTH(A200)-MONTH(_xlpm.starts),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B200+SUMPRODUCT(_xlpm.deltas*_xlpm.stufen)
)</f>
        <v>0.78</v>
      </c>
      <c r="E200" s="48"/>
      <c r="F200" s="47" cm="1">
        <f t="array" ref="F200">_xlfn.LET(
_xlpm.rw,ROW(),
_xlpm.dur,C200,
_xlpm.n,INT(_xlpm.dur),
_xlpm.x,_xlpm.dur-_xlpm.n,
_xlpm.a,INDEX(Zinsswaps!$B:$AY,_xlpm.rw,_xlpm.n),
_xlpm.b,INDEX(Zinsswaps!$B:$AY,_xlpm.rw,_xlpm.n+1),
_xlpm.swap,_xlpm.a+_xlpm.x*(_xlpm.b-_xlpm.a),
D200-_xlpm.swap
)</f>
        <v>0.43754000000000004</v>
      </c>
      <c r="G200" s="47">
        <f>_xlfn.LET(
_xlpm.rw,ROW(),
_xlpm.dur,AVERAGE($C141:$C200),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_xlpm.yield,AVERAGE($D141:$D200),
_xlpm.yield-_xlpm.swap
)</f>
        <v>0.63187420000000016</v>
      </c>
      <c r="H200" s="47">
        <f>_xlfn.LET(
_xlpm.rw,ROW(),
_xlpm.dur,AVERAGE($C129:$C200),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_xlpm.yield,AVERAGE($D129:$D200),
_xlpm.yield-_xlpm.swap
)</f>
        <v>0.67863454089506114</v>
      </c>
      <c r="I200" s="47">
        <f>_xlfn.LET(
_xlpm.rw,ROW(),
_xlpm.dur,AVERAGE($C117:$C200),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_xlpm.yield,AVERAGE($D117:$D200),
_xlpm.yield-_xlpm.swap
)</f>
        <v>0.81716442743764128</v>
      </c>
      <c r="J200" s="47">
        <f>_xlfn.LET(
_xlpm.rw,ROW(),
_xlpm.dur,AVERAGE($C105:$C200),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_xlpm.yield,AVERAGE($D105:$D200),
_xlpm.yield-_xlpm.swap
)</f>
        <v>0.87932476236979085</v>
      </c>
      <c r="K200" s="47">
        <f>_xlfn.LET(
_xlpm.rw,ROW(),
_xlpm.dur,AVERAGE($C93:$C200),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_xlpm.yield,AVERAGE($D93:$D200),
_xlpm.yield-_xlpm.swap
)</f>
        <v>0.92165267746913537</v>
      </c>
      <c r="L200" s="47">
        <f>_xlfn.LET(
_xlpm.rw,ROW(),
_xlpm.dur,AVERAGE($C81:$C200),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_xlpm.yield,AVERAGE($D81:$D200),
_xlpm.yield-_xlpm.swap
)</f>
        <v>1.0796860270833324</v>
      </c>
    </row>
    <row r="201" spans="1:12" x14ac:dyDescent="0.2">
      <c r="A201" s="5">
        <v>43343</v>
      </c>
      <c r="B201" s="15">
        <v>0.73</v>
      </c>
      <c r="C201" s="15">
        <v>5.04</v>
      </c>
      <c r="D201" s="15" cm="1">
        <f t="array" ref="D20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_xlpm.monZeileRaw,(YEAR(A201)-YEAR(_xlpm.starts))*12+MONTH(A201)-MONTH(_xlpm.starts),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B201+SUMPRODUCT(_xlpm.deltas*_xlpm.stufen)
)</f>
        <v>0.73</v>
      </c>
      <c r="E201" s="48"/>
      <c r="F201" s="47" cm="1">
        <f t="array" ref="F201">_xlfn.LET(
_xlpm.rw,ROW(),
_xlpm.dur,C201,
_xlpm.n,INT(_xlpm.dur),
_xlpm.x,_xlpm.dur-_xlpm.n,
_xlpm.a,INDEX(Zinsswaps!$B:$AY,_xlpm.rw,_xlpm.n),
_xlpm.b,INDEX(Zinsswaps!$B:$AY,_xlpm.rw,_xlpm.n+1),
_xlpm.swap,_xlpm.a+_xlpm.x*(_xlpm.b-_xlpm.a),
D201-_xlpm.swap
)</f>
        <v>0.45947999999999994</v>
      </c>
      <c r="G201" s="47">
        <f>_xlfn.LET(
_xlpm.rw,ROW(),
_xlpm.dur,AVERAGE($C142:$C201),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_xlpm.yield,AVERAGE($D142:$D201),
_xlpm.yield-_xlpm.swap
)</f>
        <v>0.62735366111111124</v>
      </c>
      <c r="H201" s="47">
        <f>_xlfn.LET(
_xlpm.rw,ROW(),
_xlpm.dur,AVERAGE($C130:$C201),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_xlpm.yield,AVERAGE($D130:$D201),
_xlpm.yield-_xlpm.swap
)</f>
        <v>0.67088240740740723</v>
      </c>
      <c r="I201" s="47">
        <f>_xlfn.LET(
_xlpm.rw,ROW(),
_xlpm.dur,AVERAGE($C118:$C201),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_xlpm.yield,AVERAGE($D118:$D201),
_xlpm.yield-_xlpm.swap
)</f>
        <v>0.79936419359410371</v>
      </c>
      <c r="J201" s="47">
        <f>_xlfn.LET(
_xlpm.rw,ROW(),
_xlpm.dur,AVERAGE($C106:$C201),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_xlpm.yield,AVERAGE($D106:$D201),
_xlpm.yield-_xlpm.swap
)</f>
        <v>0.87038321397569374</v>
      </c>
      <c r="K201" s="47">
        <f>_xlfn.LET(
_xlpm.rw,ROW(),
_xlpm.dur,AVERAGE($C94:$C201),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_xlpm.yield,AVERAGE($D94:$D201),
_xlpm.yield-_xlpm.swap
)</f>
        <v>0.91309944787379882</v>
      </c>
      <c r="L201" s="47">
        <f>_xlfn.LET(
_xlpm.rw,ROW(),
_xlpm.dur,AVERAGE($C82:$C201),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_xlpm.yield,AVERAGE($D82:$D201),
_xlpm.yield-_xlpm.swap
)</f>
        <v>1.0721739777777768</v>
      </c>
    </row>
    <row r="202" spans="1:12" x14ac:dyDescent="0.2">
      <c r="A202" s="5">
        <v>43373</v>
      </c>
      <c r="B202" s="15">
        <v>0.83</v>
      </c>
      <c r="C202" s="15">
        <v>4.95</v>
      </c>
      <c r="D202" s="15" cm="1">
        <f t="array" ref="D20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_xlpm.monZeileRaw,(YEAR(A202)-YEAR(_xlpm.starts))*12+MONTH(A202)-MONTH(_xlpm.starts),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B202+SUMPRODUCT(_xlpm.deltas*_xlpm.stufen)
)</f>
        <v>0.83</v>
      </c>
      <c r="E202" s="48"/>
      <c r="F202" s="47" cm="1">
        <f t="array" ref="F202">_xlfn.LET(
_xlpm.rw,ROW(),
_xlpm.dur,C202,
_xlpm.n,INT(_xlpm.dur),
_xlpm.x,_xlpm.dur-_xlpm.n,
_xlpm.a,INDEX(Zinsswaps!$B:$AY,_xlpm.rw,_xlpm.n),
_xlpm.b,INDEX(Zinsswaps!$B:$AY,_xlpm.rw,_xlpm.n+1),
_xlpm.swap,_xlpm.a+_xlpm.x*(_xlpm.b-_xlpm.a),
D202-_xlpm.swap
)</f>
        <v>0.46574999999999994</v>
      </c>
      <c r="G202" s="47">
        <f>_xlfn.LET(
_xlpm.rw,ROW(),
_xlpm.dur,AVERAGE($C143:$C202),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_xlpm.yield,AVERAGE($D143:$D202),
_xlpm.yield-_xlpm.swap
)</f>
        <v>0.62186087222222231</v>
      </c>
      <c r="H202" s="47">
        <f>_xlfn.LET(
_xlpm.rw,ROW(),
_xlpm.dur,AVERAGE($C131:$C202),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_xlpm.yield,AVERAGE($D131:$D202),
_xlpm.yield-_xlpm.swap
)</f>
        <v>0.66273524305555542</v>
      </c>
      <c r="I202" s="47">
        <f>_xlfn.LET(
_xlpm.rw,ROW(),
_xlpm.dur,AVERAGE($C119:$C202),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_xlpm.yield,AVERAGE($D119:$D202),
_xlpm.yield-_xlpm.swap
)</f>
        <v>0.7770975042517001</v>
      </c>
      <c r="J202" s="47">
        <f>_xlfn.LET(
_xlpm.rw,ROW(),
_xlpm.dur,AVERAGE($C107:$C202),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_xlpm.yield,AVERAGE($D107:$D202),
_xlpm.yield-_xlpm.swap
)</f>
        <v>0.86200055555555488</v>
      </c>
      <c r="K202" s="47">
        <f>_xlfn.LET(
_xlpm.rw,ROW(),
_xlpm.dur,AVERAGE($C95:$C202),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_xlpm.yield,AVERAGE($D95:$D202),
_xlpm.yield-_xlpm.swap
)</f>
        <v>0.90550272290809242</v>
      </c>
      <c r="L202" s="47">
        <f>_xlfn.LET(
_xlpm.rw,ROW(),
_xlpm.dur,AVERAGE($C83:$C202),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_xlpm.yield,AVERAGE($D83:$D202),
_xlpm.yield-_xlpm.swap
)</f>
        <v>1.0563476562499987</v>
      </c>
    </row>
    <row r="203" spans="1:12" x14ac:dyDescent="0.2">
      <c r="A203" s="5">
        <v>43404</v>
      </c>
      <c r="B203" s="15">
        <v>0.82</v>
      </c>
      <c r="C203" s="15">
        <v>4.9800000000000004</v>
      </c>
      <c r="D203" s="15" cm="1">
        <f t="array" ref="D20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_xlpm.monZeileRaw,(YEAR(A203)-YEAR(_xlpm.starts))*12+MONTH(A203)-MONTH(_xlpm.starts),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B203+SUMPRODUCT(_xlpm.deltas*_xlpm.stufen)
)</f>
        <v>0.82</v>
      </c>
      <c r="E203" s="48"/>
      <c r="F203" s="47" cm="1">
        <f t="array" ref="F203">_xlfn.LET(
_xlpm.rw,ROW(),
_xlpm.dur,C203,
_xlpm.n,INT(_xlpm.dur),
_xlpm.x,_xlpm.dur-_xlpm.n,
_xlpm.a,INDEX(Zinsswaps!$B:$AY,_xlpm.rw,_xlpm.n),
_xlpm.b,INDEX(Zinsswaps!$B:$AY,_xlpm.rw,_xlpm.n+1),
_xlpm.swap,_xlpm.a+_xlpm.x*(_xlpm.b-_xlpm.a),
D203-_xlpm.swap
)</f>
        <v>0.48505999999999982</v>
      </c>
      <c r="G203" s="47">
        <f>_xlfn.LET(
_xlpm.rw,ROW(),
_xlpm.dur,AVERAGE($C144:$C203),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_xlpm.yield,AVERAGE($D144:$D203),
_xlpm.yield-_xlpm.swap
)</f>
        <v>0.6164074111111113</v>
      </c>
      <c r="H203" s="47">
        <f>_xlfn.LET(
_xlpm.rw,ROW(),
_xlpm.dur,AVERAGE($C132:$C203),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_xlpm.yield,AVERAGE($D132:$D203),
_xlpm.yield-_xlpm.swap
)</f>
        <v>0.65611458333333317</v>
      </c>
      <c r="I203" s="47">
        <f>_xlfn.LET(
_xlpm.rw,ROW(),
_xlpm.dur,AVERAGE($C120:$C203),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_xlpm.yield,AVERAGE($D120:$D203),
_xlpm.yield-_xlpm.swap
)</f>
        <v>0.75966163548752763</v>
      </c>
      <c r="J203" s="47">
        <f>_xlfn.LET(
_xlpm.rw,ROW(),
_xlpm.dur,AVERAGE($C108:$C203),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_xlpm.yield,AVERAGE($D108:$D203),
_xlpm.yield-_xlpm.swap
)</f>
        <v>0.8541634157986101</v>
      </c>
      <c r="K203" s="47">
        <f>_xlfn.LET(
_xlpm.rw,ROW(),
_xlpm.dur,AVERAGE($C96:$C203),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_xlpm.yield,AVERAGE($D96:$D203),
_xlpm.yield-_xlpm.swap
)</f>
        <v>0.89941745541838025</v>
      </c>
      <c r="L203" s="47">
        <f>_xlfn.LET(
_xlpm.rw,ROW(),
_xlpm.dur,AVERAGE($C84:$C203),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_xlpm.yield,AVERAGE($D84:$D203),
_xlpm.yield-_xlpm.swap
)</f>
        <v>1.0365557770833325</v>
      </c>
    </row>
    <row r="204" spans="1:12" x14ac:dyDescent="0.2">
      <c r="A204" s="5">
        <v>43434</v>
      </c>
      <c r="B204" s="15">
        <v>0.9</v>
      </c>
      <c r="C204" s="15">
        <v>4.93</v>
      </c>
      <c r="D204" s="15" cm="1">
        <f t="array" ref="D20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_xlpm.monZeileRaw,(YEAR(A204)-YEAR(_xlpm.starts))*12+MONTH(A204)-MONTH(_xlpm.starts),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B204+SUMPRODUCT(_xlpm.deltas*_xlpm.stufen)
)</f>
        <v>0.9</v>
      </c>
      <c r="E204" s="48"/>
      <c r="F204" s="47" cm="1">
        <f t="array" ref="F204">_xlfn.LET(
_xlpm.rw,ROW(),
_xlpm.dur,C204,
_xlpm.n,INT(_xlpm.dur),
_xlpm.x,_xlpm.dur-_xlpm.n,
_xlpm.a,INDEX(Zinsswaps!$B:$AY,_xlpm.rw,_xlpm.n),
_xlpm.b,INDEX(Zinsswaps!$B:$AY,_xlpm.rw,_xlpm.n+1),
_xlpm.swap,_xlpm.a+_xlpm.x*(_xlpm.b-_xlpm.a),
D204-_xlpm.swap
)</f>
        <v>0.63927</v>
      </c>
      <c r="G204" s="47">
        <f>_xlfn.LET(
_xlpm.rw,ROW(),
_xlpm.dur,AVERAGE($C145:$C204),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_xlpm.yield,AVERAGE($D145:$D204),
_xlpm.yield-_xlpm.swap
)</f>
        <v>0.61238222777777773</v>
      </c>
      <c r="H204" s="47">
        <f>_xlfn.LET(
_xlpm.rw,ROW(),
_xlpm.dur,AVERAGE($C133:$C204),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_xlpm.yield,AVERAGE($D133:$D204),
_xlpm.yield-_xlpm.swap
)</f>
        <v>0.65175393325617237</v>
      </c>
      <c r="I204" s="47">
        <f>_xlfn.LET(
_xlpm.rw,ROW(),
_xlpm.dur,AVERAGE($C121:$C204),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_xlpm.yield,AVERAGE($D121:$D204),
_xlpm.yield-_xlpm.swap
)</f>
        <v>0.74087465277777709</v>
      </c>
      <c r="J204" s="47">
        <f>_xlfn.LET(
_xlpm.rw,ROW(),
_xlpm.dur,AVERAGE($C109:$C204),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_xlpm.yield,AVERAGE($D109:$D204),
_xlpm.yield-_xlpm.swap
)</f>
        <v>0.8455763758680549</v>
      </c>
      <c r="K204" s="47">
        <f>_xlfn.LET(
_xlpm.rw,ROW(),
_xlpm.dur,AVERAGE($C97:$C204),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_xlpm.yield,AVERAGE($D97:$D204),
_xlpm.yield-_xlpm.swap
)</f>
        <v>0.89468810013717293</v>
      </c>
      <c r="L204" s="47">
        <f>_xlfn.LET(
_xlpm.rw,ROW(),
_xlpm.dur,AVERAGE($C85:$C204),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_xlpm.yield,AVERAGE($D85:$D204),
_xlpm.yield-_xlpm.swap
)</f>
        <v>1.0166802194444435</v>
      </c>
    </row>
    <row r="205" spans="1:12" x14ac:dyDescent="0.2">
      <c r="A205" s="5">
        <v>43465</v>
      </c>
      <c r="B205" s="15">
        <v>0.88</v>
      </c>
      <c r="C205" s="15">
        <v>4.87</v>
      </c>
      <c r="D205" s="15" cm="1">
        <f t="array" ref="D20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_xlpm.monZeileRaw,(YEAR(A205)-YEAR(_xlpm.starts))*12+MONTH(A205)-MONTH(_xlpm.starts),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B205+SUMPRODUCT(_xlpm.deltas*_xlpm.stufen)
)</f>
        <v>0.88</v>
      </c>
      <c r="E205" s="48"/>
      <c r="F205" s="47" cm="1">
        <f t="array" ref="F205">_xlfn.LET(
_xlpm.rw,ROW(),
_xlpm.dur,C205,
_xlpm.n,INT(_xlpm.dur),
_xlpm.x,_xlpm.dur-_xlpm.n,
_xlpm.a,INDEX(Zinsswaps!$B:$AY,_xlpm.rw,_xlpm.n),
_xlpm.b,INDEX(Zinsswaps!$B:$AY,_xlpm.rw,_xlpm.n+1),
_xlpm.swap,_xlpm.a+_xlpm.x*(_xlpm.b-_xlpm.a),
D205-_xlpm.swap
)</f>
        <v>0.71933000000000002</v>
      </c>
      <c r="G205" s="47">
        <f>_xlfn.LET(
_xlpm.rw,ROW(),
_xlpm.dur,AVERAGE($C146:$C205),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_xlpm.yield,AVERAGE($D146:$D205),
_xlpm.yield-_xlpm.swap
)</f>
        <v>0.6098242388888887</v>
      </c>
      <c r="H205" s="47">
        <f>_xlfn.LET(
_xlpm.rw,ROW(),
_xlpm.dur,AVERAGE($C134:$C205),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_xlpm.yield,AVERAGE($D134:$D205),
_xlpm.yield-_xlpm.swap
)</f>
        <v>0.64848402777777747</v>
      </c>
      <c r="I205" s="47">
        <f>_xlfn.LET(
_xlpm.rw,ROW(),
_xlpm.dur,AVERAGE($C122:$C205),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_xlpm.yield,AVERAGE($D122:$D205),
_xlpm.yield-_xlpm.swap
)</f>
        <v>0.72538609410430754</v>
      </c>
      <c r="J205" s="47">
        <f>_xlfn.LET(
_xlpm.rw,ROW(),
_xlpm.dur,AVERAGE($C110:$C205),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_xlpm.yield,AVERAGE($D110:$D205),
_xlpm.yield-_xlpm.swap
)</f>
        <v>0.83842333333333274</v>
      </c>
      <c r="K205" s="47">
        <f>_xlfn.LET(
_xlpm.rw,ROW(),
_xlpm.dur,AVERAGE($C98:$C205),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_xlpm.yield,AVERAGE($D98:$D205),
_xlpm.yield-_xlpm.swap
)</f>
        <v>0.89059053497942275</v>
      </c>
      <c r="L205" s="47">
        <f>_xlfn.LET(
_xlpm.rw,ROW(),
_xlpm.dur,AVERAGE($C86:$C205),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_xlpm.yield,AVERAGE($D86:$D205),
_xlpm.yield-_xlpm.swap
)</f>
        <v>0.99756352916666557</v>
      </c>
    </row>
    <row r="206" spans="1:12" x14ac:dyDescent="0.2">
      <c r="A206" s="5">
        <v>43496</v>
      </c>
      <c r="B206" s="15">
        <v>0.74</v>
      </c>
      <c r="C206" s="15">
        <v>4.83</v>
      </c>
      <c r="D206" s="15" cm="1">
        <f t="array" ref="D20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_xlpm.monZeileRaw,(YEAR(A206)-YEAR(_xlpm.starts))*12+MONTH(A206)-MONTH(_xlpm.starts),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B206+SUMPRODUCT(_xlpm.deltas*_xlpm.stufen)
)</f>
        <v>0.74</v>
      </c>
      <c r="E206" s="48"/>
      <c r="F206" s="47" cm="1">
        <f t="array" ref="F206">_xlfn.LET(
_xlpm.rw,ROW(),
_xlpm.dur,C206,
_xlpm.n,INT(_xlpm.dur),
_xlpm.x,_xlpm.dur-_xlpm.n,
_xlpm.a,INDEX(Zinsswaps!$B:$AY,_xlpm.rw,_xlpm.n),
_xlpm.b,INDEX(Zinsswaps!$B:$AY,_xlpm.rw,_xlpm.n+1),
_xlpm.swap,_xlpm.a+_xlpm.x*(_xlpm.b-_xlpm.a),
D206-_xlpm.swap
)</f>
        <v>0.64158999999999999</v>
      </c>
      <c r="G206" s="47">
        <f>_xlfn.LET(
_xlpm.rw,ROW(),
_xlpm.dur,AVERAGE($C147:$C206),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_xlpm.yield,AVERAGE($D147:$D206),
_xlpm.yield-_xlpm.swap
)</f>
        <v>0.60622424999999991</v>
      </c>
      <c r="H206" s="47">
        <f>_xlfn.LET(
_xlpm.rw,ROW(),
_xlpm.dur,AVERAGE($C135:$C206),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_xlpm.yield,AVERAGE($D135:$D206),
_xlpm.yield-_xlpm.swap
)</f>
        <v>0.64496138888888854</v>
      </c>
      <c r="I206" s="47">
        <f>_xlfn.LET(
_xlpm.rw,ROW(),
_xlpm.dur,AVERAGE($C123:$C206),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_xlpm.yield,AVERAGE($D123:$D206),
_xlpm.yield-_xlpm.swap
)</f>
        <v>0.7130437896825389</v>
      </c>
      <c r="J206" s="47">
        <f>_xlfn.LET(
_xlpm.rw,ROW(),
_xlpm.dur,AVERAGE($C111:$C206),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_xlpm.yield,AVERAGE($D111:$D206),
_xlpm.yield-_xlpm.swap
)</f>
        <v>0.83100714735242998</v>
      </c>
      <c r="K206" s="47">
        <f>_xlfn.LET(
_xlpm.rw,ROW(),
_xlpm.dur,AVERAGE($C99:$C206),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_xlpm.yield,AVERAGE($D99:$D206),
_xlpm.yield-_xlpm.swap
)</f>
        <v>0.88600026748971084</v>
      </c>
      <c r="L206" s="47">
        <f>_xlfn.LET(
_xlpm.rw,ROW(),
_xlpm.dur,AVERAGE($C87:$C206),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_xlpm.yield,AVERAGE($D87:$D206),
_xlpm.yield-_xlpm.swap
)</f>
        <v>0.97867766666666567</v>
      </c>
    </row>
    <row r="207" spans="1:12" x14ac:dyDescent="0.2">
      <c r="A207" s="5">
        <v>43524</v>
      </c>
      <c r="B207" s="15">
        <v>0.68</v>
      </c>
      <c r="C207" s="15">
        <v>4.8899999999999997</v>
      </c>
      <c r="D207" s="15" cm="1">
        <f t="array" ref="D20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_xlpm.monZeileRaw,(YEAR(A207)-YEAR(_xlpm.starts))*12+MONTH(A207)-MONTH(_xlpm.starts),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B207+SUMPRODUCT(_xlpm.deltas*_xlpm.stufen)
)</f>
        <v>0.68</v>
      </c>
      <c r="E207" s="48"/>
      <c r="F207" s="47" cm="1">
        <f t="array" ref="F207">_xlfn.LET(
_xlpm.rw,ROW(),
_xlpm.dur,C207,
_xlpm.n,INT(_xlpm.dur),
_xlpm.x,_xlpm.dur-_xlpm.n,
_xlpm.a,INDEX(Zinsswaps!$B:$AY,_xlpm.rw,_xlpm.n),
_xlpm.b,INDEX(Zinsswaps!$B:$AY,_xlpm.rw,_xlpm.n+1),
_xlpm.swap,_xlpm.a+_xlpm.x*(_xlpm.b-_xlpm.a),
D207-_xlpm.swap
)</f>
        <v>0.52675000000000005</v>
      </c>
      <c r="G207" s="47">
        <f>_xlfn.LET(
_xlpm.rw,ROW(),
_xlpm.dur,AVERAGE($C148:$C207),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_xlpm.yield,AVERAGE($D148:$D207),
_xlpm.yield-_xlpm.swap
)</f>
        <v>0.60158706666666661</v>
      </c>
      <c r="H207" s="47">
        <f>_xlfn.LET(
_xlpm.rw,ROW(),
_xlpm.dur,AVERAGE($C136:$C207),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_xlpm.yield,AVERAGE($D136:$D207),
_xlpm.yield-_xlpm.swap
)</f>
        <v>0.63934892168209867</v>
      </c>
      <c r="I207" s="47">
        <f>_xlfn.LET(
_xlpm.rw,ROW(),
_xlpm.dur,AVERAGE($C124:$C207),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_xlpm.yield,AVERAGE($D124:$D207),
_xlpm.yield-_xlpm.swap
)</f>
        <v>0.70171104166666598</v>
      </c>
      <c r="J207" s="47">
        <f>_xlfn.LET(
_xlpm.rw,ROW(),
_xlpm.dur,AVERAGE($C112:$C207),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_xlpm.yield,AVERAGE($D112:$D207),
_xlpm.yield-_xlpm.swap
)</f>
        <v>0.82308235677083375</v>
      </c>
      <c r="K207" s="47">
        <f>_xlfn.LET(
_xlpm.rw,ROW(),
_xlpm.dur,AVERAGE($C100:$C207),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_xlpm.yield,AVERAGE($D100:$D207),
_xlpm.yield-_xlpm.swap
)</f>
        <v>0.87974612311385336</v>
      </c>
      <c r="L207" s="47">
        <f>_xlfn.LET(
_xlpm.rw,ROW(),
_xlpm.dur,AVERAGE($C88:$C207),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_xlpm.yield,AVERAGE($D88:$D207),
_xlpm.yield-_xlpm.swap
)</f>
        <v>0.95788268749999905</v>
      </c>
    </row>
    <row r="208" spans="1:12" x14ac:dyDescent="0.2">
      <c r="A208" s="5">
        <v>43555</v>
      </c>
      <c r="B208" s="15">
        <v>0.45</v>
      </c>
      <c r="C208" s="15">
        <v>4.8</v>
      </c>
      <c r="D208" s="15" cm="1">
        <f t="array" ref="D20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_xlpm.monZeileRaw,(YEAR(A208)-YEAR(_xlpm.starts))*12+MONTH(A208)-MONTH(_xlpm.starts),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B208+SUMPRODUCT(_xlpm.deltas*_xlpm.stufen)
)</f>
        <v>0.45</v>
      </c>
      <c r="E208" s="48"/>
      <c r="F208" s="47" cm="1">
        <f t="array" ref="F208">_xlfn.LET(
_xlpm.rw,ROW(),
_xlpm.dur,C208,
_xlpm.n,INT(_xlpm.dur),
_xlpm.x,_xlpm.dur-_xlpm.n,
_xlpm.a,INDEX(Zinsswaps!$B:$AY,_xlpm.rw,_xlpm.n),
_xlpm.b,INDEX(Zinsswaps!$B:$AY,_xlpm.rw,_xlpm.n+1),
_xlpm.swap,_xlpm.a+_xlpm.x*(_xlpm.b-_xlpm.a),
D208-_xlpm.swap
)</f>
        <v>0.47400000000000003</v>
      </c>
      <c r="G208" s="47">
        <f>_xlfn.LET(
_xlpm.rw,ROW(),
_xlpm.dur,AVERAGE($C149:$C208),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_xlpm.yield,AVERAGE($D149:$D208),
_xlpm.yield-_xlpm.swap
)</f>
        <v>0.59593645277777774</v>
      </c>
      <c r="H208" s="47">
        <f>_xlfn.LET(
_xlpm.rw,ROW(),
_xlpm.dur,AVERAGE($C137:$C208),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_xlpm.yield,AVERAGE($D137:$D208),
_xlpm.yield-_xlpm.swap
)</f>
        <v>0.63454331597222213</v>
      </c>
      <c r="I208" s="47">
        <f>_xlfn.LET(
_xlpm.rw,ROW(),
_xlpm.dur,AVERAGE($C125:$C208),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_xlpm.yield,AVERAGE($D125:$D208),
_xlpm.yield-_xlpm.swap
)</f>
        <v>0.69251211167800397</v>
      </c>
      <c r="J208" s="47">
        <f>_xlfn.LET(
_xlpm.rw,ROW(),
_xlpm.dur,AVERAGE($C113:$C208),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_xlpm.yield,AVERAGE($D113:$D208),
_xlpm.yield-_xlpm.swap
)</f>
        <v>0.81519621310763912</v>
      </c>
      <c r="K208" s="47">
        <f>_xlfn.LET(
_xlpm.rw,ROW(),
_xlpm.dur,AVERAGE($C101:$C208),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_xlpm.yield,AVERAGE($D101:$D208),
_xlpm.yield-_xlpm.swap
)</f>
        <v>0.87291709619341429</v>
      </c>
      <c r="L208" s="47">
        <f>_xlfn.LET(
_xlpm.rw,ROW(),
_xlpm.dur,AVERAGE($C89:$C208),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_xlpm.yield,AVERAGE($D89:$D208),
_xlpm.yield-_xlpm.swap
)</f>
        <v>0.9347825499999991</v>
      </c>
    </row>
    <row r="209" spans="1:12" x14ac:dyDescent="0.2">
      <c r="A209" s="5">
        <v>43585</v>
      </c>
      <c r="B209" s="15">
        <v>0.44</v>
      </c>
      <c r="C209" s="15">
        <v>4.8099999999999996</v>
      </c>
      <c r="D209" s="15" cm="1">
        <f t="array" ref="D20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_xlpm.monZeileRaw,(YEAR(A209)-YEAR(_xlpm.starts))*12+MONTH(A209)-MONTH(_xlpm.starts),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B209+SUMPRODUCT(_xlpm.deltas*_xlpm.stufen)
)</f>
        <v>0.44</v>
      </c>
      <c r="E209" s="48"/>
      <c r="F209" s="47" cm="1">
        <f t="array" ref="F209">_xlfn.LET(
_xlpm.rw,ROW(),
_xlpm.dur,C209,
_xlpm.n,INT(_xlpm.dur),
_xlpm.x,_xlpm.dur-_xlpm.n,
_xlpm.a,INDEX(Zinsswaps!$B:$AY,_xlpm.rw,_xlpm.n),
_xlpm.b,INDEX(Zinsswaps!$B:$AY,_xlpm.rw,_xlpm.n+1),
_xlpm.swap,_xlpm.a+_xlpm.x*(_xlpm.b-_xlpm.a),
D209-_xlpm.swap
)</f>
        <v>0.43848000000000004</v>
      </c>
      <c r="G209" s="47">
        <f>_xlfn.LET(
_xlpm.rw,ROW(),
_xlpm.dur,AVERAGE($C150:$C209),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_xlpm.yield,AVERAGE($D150:$D209),
_xlpm.yield-_xlpm.swap
)</f>
        <v>0.59055791111111122</v>
      </c>
      <c r="H209" s="47">
        <f>_xlfn.LET(
_xlpm.rw,ROW(),
_xlpm.dur,AVERAGE($C138:$C209),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_xlpm.yield,AVERAGE($D138:$D209),
_xlpm.yield-_xlpm.swap
)</f>
        <v>0.62812767361111077</v>
      </c>
      <c r="I209" s="47">
        <f>_xlfn.LET(
_xlpm.rw,ROW(),
_xlpm.dur,AVERAGE($C126:$C209),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_xlpm.yield,AVERAGE($D126:$D209),
_xlpm.yield-_xlpm.swap
)</f>
        <v>0.68210516723355941</v>
      </c>
      <c r="J209" s="47">
        <f>_xlfn.LET(
_xlpm.rw,ROW(),
_xlpm.dur,AVERAGE($C114:$C209),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_xlpm.yield,AVERAGE($D114:$D209),
_xlpm.yield-_xlpm.swap
)</f>
        <v>0.80774361545138895</v>
      </c>
      <c r="K209" s="47">
        <f>_xlfn.LET(
_xlpm.rw,ROW(),
_xlpm.dur,AVERAGE($C102:$C209),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_xlpm.yield,AVERAGE($D102:$D209),
_xlpm.yield-_xlpm.swap
)</f>
        <v>0.86596807613168592</v>
      </c>
      <c r="L209" s="47">
        <f>_xlfn.LET(
_xlpm.rw,ROW(),
_xlpm.dur,AVERAGE($C90:$C209),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_xlpm.yield,AVERAGE($D90:$D209),
_xlpm.yield-_xlpm.swap
)</f>
        <v>0.91515315416666576</v>
      </c>
    </row>
    <row r="210" spans="1:12" x14ac:dyDescent="0.2">
      <c r="A210" s="5">
        <v>43616</v>
      </c>
      <c r="B210" s="15">
        <v>0.43</v>
      </c>
      <c r="C210" s="15">
        <v>4.76</v>
      </c>
      <c r="D210" s="15" cm="1">
        <f t="array" ref="D21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_xlpm.monZeileRaw,(YEAR(A210)-YEAR(_xlpm.starts))*12+MONTH(A210)-MONTH(_xlpm.starts),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B210+SUMPRODUCT(_xlpm.deltas*_xlpm.stufen)
)</f>
        <v>0.43</v>
      </c>
      <c r="E210" s="48"/>
      <c r="F210" s="47" cm="1">
        <f t="array" ref="F210">_xlfn.LET(
_xlpm.rw,ROW(),
_xlpm.dur,C210,
_xlpm.n,INT(_xlpm.dur),
_xlpm.x,_xlpm.dur-_xlpm.n,
_xlpm.a,INDEX(Zinsswaps!$B:$AY,_xlpm.rw,_xlpm.n),
_xlpm.b,INDEX(Zinsswaps!$B:$AY,_xlpm.rw,_xlpm.n+1),
_xlpm.swap,_xlpm.a+_xlpm.x*(_xlpm.b-_xlpm.a),
D210-_xlpm.swap
)</f>
        <v>0.55208000000000002</v>
      </c>
      <c r="G210" s="47">
        <f>_xlfn.LET(
_xlpm.rw,ROW(),
_xlpm.dur,AVERAGE($C151:$C210),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_xlpm.yield,AVERAGE($D151:$D210),
_xlpm.yield-_xlpm.swap
)</f>
        <v>0.58778111111111109</v>
      </c>
      <c r="H210" s="47">
        <f>_xlfn.LET(
_xlpm.rw,ROW(),
_xlpm.dur,AVERAGE($C139:$C210),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_xlpm.yield,AVERAGE($D139:$D210),
_xlpm.yield-_xlpm.swap
)</f>
        <v>0.62503077546296315</v>
      </c>
      <c r="I210" s="47">
        <f>_xlfn.LET(
_xlpm.rw,ROW(),
_xlpm.dur,AVERAGE($C127:$C210),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_xlpm.yield,AVERAGE($D127:$D210),
_xlpm.yield-_xlpm.swap
)</f>
        <v>0.67411595238095201</v>
      </c>
      <c r="J210" s="47">
        <f>_xlfn.LET(
_xlpm.rw,ROW(),
_xlpm.dur,AVERAGE($C115:$C210),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_xlpm.yield,AVERAGE($D115:$D210),
_xlpm.yield-_xlpm.swap
)</f>
        <v>0.80027982421874955</v>
      </c>
      <c r="K210" s="47">
        <f>_xlfn.LET(
_xlpm.rw,ROW(),
_xlpm.dur,AVERAGE($C103:$C210),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_xlpm.yield,AVERAGE($D103:$D210),
_xlpm.yield-_xlpm.swap
)</f>
        <v>0.85765215020576002</v>
      </c>
      <c r="L210" s="47">
        <f>_xlfn.LET(
_xlpm.rw,ROW(),
_xlpm.dur,AVERAGE($C91:$C210),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_xlpm.yield,AVERAGE($D91:$D210),
_xlpm.yield-_xlpm.swap
)</f>
        <v>0.90128411666666552</v>
      </c>
    </row>
    <row r="211" spans="1:12" x14ac:dyDescent="0.2">
      <c r="A211" s="5">
        <v>43646</v>
      </c>
      <c r="B211" s="15">
        <v>0.26</v>
      </c>
      <c r="C211" s="15">
        <v>4.8099999999999996</v>
      </c>
      <c r="D211" s="15" cm="1">
        <f t="array" ref="D21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_xlpm.monZeileRaw,(YEAR(A211)-YEAR(_xlpm.starts))*12+MONTH(A211)-MONTH(_xlpm.starts),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B211+SUMPRODUCT(_xlpm.deltas*_xlpm.stufen)
)</f>
        <v>0.26</v>
      </c>
      <c r="E211" s="48"/>
      <c r="F211" s="47" cm="1">
        <f t="array" ref="F211">_xlfn.LET(
_xlpm.rw,ROW(),
_xlpm.dur,C211,
_xlpm.n,INT(_xlpm.dur),
_xlpm.x,_xlpm.dur-_xlpm.n,
_xlpm.a,INDEX(Zinsswaps!$B:$AY,_xlpm.rw,_xlpm.n),
_xlpm.b,INDEX(Zinsswaps!$B:$AY,_xlpm.rw,_xlpm.n+1),
_xlpm.swap,_xlpm.a+_xlpm.x*(_xlpm.b-_xlpm.a),
D211-_xlpm.swap
)</f>
        <v>0.51563000000000003</v>
      </c>
      <c r="G211" s="47">
        <f>_xlfn.LET(
_xlpm.rw,ROW(),
_xlpm.dur,AVERAGE($C152:$C211),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_xlpm.yield,AVERAGE($D152:$D211),
_xlpm.yield-_xlpm.swap
)</f>
        <v>0.58404033333333327</v>
      </c>
      <c r="H211" s="47">
        <f>_xlfn.LET(
_xlpm.rw,ROW(),
_xlpm.dur,AVERAGE($C140:$C211),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_xlpm.yield,AVERAGE($D140:$D211),
_xlpm.yield-_xlpm.swap
)</f>
        <v>0.6210642727623461</v>
      </c>
      <c r="I211" s="47">
        <f>_xlfn.LET(
_xlpm.rw,ROW(),
_xlpm.dur,AVERAGE($C128:$C211),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_xlpm.yield,AVERAGE($D128:$D211),
_xlpm.yield-_xlpm.swap
)</f>
        <v>0.66517397959183666</v>
      </c>
      <c r="J211" s="47">
        <f>_xlfn.LET(
_xlpm.rw,ROW(),
_xlpm.dur,AVERAGE($C116:$C211),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_xlpm.yield,AVERAGE($D116:$D211),
_xlpm.yield-_xlpm.swap
)</f>
        <v>0.79139253689236078</v>
      </c>
      <c r="K211" s="47">
        <f>_xlfn.LET(
_xlpm.rw,ROW(),
_xlpm.dur,AVERAGE($C104:$C211),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_xlpm.yield,AVERAGE($D104:$D211),
_xlpm.yield-_xlpm.swap
)</f>
        <v>0.84846236968449862</v>
      </c>
      <c r="L211" s="47">
        <f>_xlfn.LET(
_xlpm.rw,ROW(),
_xlpm.dur,AVERAGE($C92:$C211),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_xlpm.yield,AVERAGE($D92:$D211),
_xlpm.yield-_xlpm.swap
)</f>
        <v>0.89021447777777685</v>
      </c>
    </row>
    <row r="212" spans="1:12" x14ac:dyDescent="0.2">
      <c r="A212" s="5">
        <v>43677</v>
      </c>
      <c r="B212" s="15">
        <v>0.05</v>
      </c>
      <c r="C212" s="15">
        <v>4.76</v>
      </c>
      <c r="D212" s="15" cm="1">
        <f t="array" ref="D21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_xlpm.monZeileRaw,(YEAR(A212)-YEAR(_xlpm.starts))*12+MONTH(A212)-MONTH(_xlpm.starts),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B212+SUMPRODUCT(_xlpm.deltas*_xlpm.stufen)
)</f>
        <v>0.05</v>
      </c>
      <c r="E212" s="48"/>
      <c r="F212" s="47" cm="1">
        <f t="array" ref="F212">_xlfn.LET(
_xlpm.rw,ROW(),
_xlpm.dur,C212,
_xlpm.n,INT(_xlpm.dur),
_xlpm.x,_xlpm.dur-_xlpm.n,
_xlpm.a,INDEX(Zinsswaps!$B:$AY,_xlpm.rw,_xlpm.n),
_xlpm.b,INDEX(Zinsswaps!$B:$AY,_xlpm.rw,_xlpm.n+1),
_xlpm.swap,_xlpm.a+_xlpm.x*(_xlpm.b-_xlpm.a),
D212-_xlpm.swap
)</f>
        <v>0.40948000000000001</v>
      </c>
      <c r="G212" s="47">
        <f>_xlfn.LET(
_xlpm.rw,ROW(),
_xlpm.dur,AVERAGE($C153:$C212),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_xlpm.yield,AVERAGE($D153:$D212),
_xlpm.yield-_xlpm.swap
)</f>
        <v>0.57973960000000024</v>
      </c>
      <c r="H212" s="47">
        <f>_xlfn.LET(
_xlpm.rw,ROW(),
_xlpm.dur,AVERAGE($C141:$C212),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_xlpm.yield,AVERAGE($D141:$D212),
_xlpm.yield-_xlpm.swap
)</f>
        <v>0.61555464120370385</v>
      </c>
      <c r="I212" s="47">
        <f>_xlfn.LET(
_xlpm.rw,ROW(),
_xlpm.dur,AVERAGE($C129:$C212),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_xlpm.yield,AVERAGE($D129:$D212),
_xlpm.yield-_xlpm.swap
)</f>
        <v>0.65763213577097468</v>
      </c>
      <c r="J212" s="47">
        <f>_xlfn.LET(
_xlpm.rw,ROW(),
_xlpm.dur,AVERAGE($C117:$C212),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_xlpm.yield,AVERAGE($D117:$D212),
_xlpm.yield-_xlpm.swap
)</f>
        <v>0.78125550130208299</v>
      </c>
      <c r="K212" s="47">
        <f>_xlfn.LET(
_xlpm.rw,ROW(),
_xlpm.dur,AVERAGE($C105:$C212),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_xlpm.yield,AVERAGE($D105:$D212),
_xlpm.yield-_xlpm.swap
)</f>
        <v>0.84017816358024588</v>
      </c>
      <c r="L212" s="47">
        <f>_xlfn.LET(
_xlpm.rw,ROW(),
_xlpm.dur,AVERAGE($C93:$C212),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_xlpm.yield,AVERAGE($D93:$D212),
_xlpm.yield-_xlpm.swap
)</f>
        <v>0.88171609166666642</v>
      </c>
    </row>
    <row r="213" spans="1:12" x14ac:dyDescent="0.2">
      <c r="A213" s="5">
        <v>43708</v>
      </c>
      <c r="B213" s="15">
        <v>-7.0000000000000007E-2</v>
      </c>
      <c r="C213" s="15">
        <v>4.8499999999999996</v>
      </c>
      <c r="D213" s="15" cm="1">
        <f t="array" ref="D21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_xlpm.monZeileRaw,(YEAR(A213)-YEAR(_xlpm.starts))*12+MONTH(A213)-MONTH(_xlpm.starts),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B213+SUMPRODUCT(_xlpm.deltas*_xlpm.stufen)
)</f>
        <v>-7.0000000000000007E-2</v>
      </c>
      <c r="E213" s="48"/>
      <c r="F213" s="47" cm="1">
        <f t="array" ref="F213">_xlfn.LET(
_xlpm.rw,ROW(),
_xlpm.dur,C213,
_xlpm.n,INT(_xlpm.dur),
_xlpm.x,_xlpm.dur-_xlpm.n,
_xlpm.a,INDEX(Zinsswaps!$B:$AY,_xlpm.rw,_xlpm.n),
_xlpm.b,INDEX(Zinsswaps!$B:$AY,_xlpm.rw,_xlpm.n+1),
_xlpm.swap,_xlpm.a+_xlpm.x*(_xlpm.b-_xlpm.a),
D213-_xlpm.swap
)</f>
        <v>0.46805000000000002</v>
      </c>
      <c r="G213" s="47">
        <f>_xlfn.LET(
_xlpm.rw,ROW(),
_xlpm.dur,AVERAGE($C154:$C213),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_xlpm.yield,AVERAGE($D154:$D213),
_xlpm.yield-_xlpm.swap
)</f>
        <v>0.57749021944444445</v>
      </c>
      <c r="H213" s="47">
        <f>_xlfn.LET(
_xlpm.rw,ROW(),
_xlpm.dur,AVERAGE($C142:$C213),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_xlpm.yield,AVERAGE($D142:$D213),
_xlpm.yield-_xlpm.swap
)</f>
        <v>0.61218845293209911</v>
      </c>
      <c r="I213" s="47">
        <f>_xlfn.LET(
_xlpm.rw,ROW(),
_xlpm.dur,AVERAGE($C130:$C213),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_xlpm.yield,AVERAGE($D130:$D213),
_xlpm.yield-_xlpm.swap
)</f>
        <v>0.65123727891156435</v>
      </c>
      <c r="J213" s="47">
        <f>_xlfn.LET(
_xlpm.rw,ROW(),
_xlpm.dur,AVERAGE($C118:$C213),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_xlpm.yield,AVERAGE($D118:$D213),
_xlpm.yield-_xlpm.swap
)</f>
        <v>0.76583184570312446</v>
      </c>
      <c r="K213" s="47">
        <f>_xlfn.LET(
_xlpm.rw,ROW(),
_xlpm.dur,AVERAGE($C106:$C213),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_xlpm.yield,AVERAGE($D106:$D213),
_xlpm.yield-_xlpm.swap
)</f>
        <v>0.8322849074074069</v>
      </c>
      <c r="L213" s="47">
        <f>_xlfn.LET(
_xlpm.rw,ROW(),
_xlpm.dur,AVERAGE($C94:$C213),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_xlpm.yield,AVERAGE($D94:$D213),
_xlpm.yield-_xlpm.swap
)</f>
        <v>0.87405045833333261</v>
      </c>
    </row>
    <row r="214" spans="1:12" x14ac:dyDescent="0.2">
      <c r="A214" s="5">
        <v>43738</v>
      </c>
      <c r="B214" s="15">
        <v>0.11</v>
      </c>
      <c r="C214" s="15">
        <v>4.75</v>
      </c>
      <c r="D214" s="15" cm="1">
        <f t="array" ref="D21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_xlpm.monZeileRaw,(YEAR(A214)-YEAR(_xlpm.starts))*12+MONTH(A214)-MONTH(_xlpm.starts),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B214+SUMPRODUCT(_xlpm.deltas*_xlpm.stufen)
)</f>
        <v>0.11</v>
      </c>
      <c r="E214" s="48"/>
      <c r="F214" s="47" cm="1">
        <f t="array" ref="F214">_xlfn.LET(
_xlpm.rw,ROW(),
_xlpm.dur,C214,
_xlpm.n,INT(_xlpm.dur),
_xlpm.x,_xlpm.dur-_xlpm.n,
_xlpm.a,INDEX(Zinsswaps!$B:$AY,_xlpm.rw,_xlpm.n),
_xlpm.b,INDEX(Zinsswaps!$B:$AY,_xlpm.rw,_xlpm.n+1),
_xlpm.swap,_xlpm.a+_xlpm.x*(_xlpm.b-_xlpm.a),
D214-_xlpm.swap
)</f>
        <v>0.52674999999999994</v>
      </c>
      <c r="G214" s="47">
        <f>_xlfn.LET(
_xlpm.rw,ROW(),
_xlpm.dur,AVERAGE($C155:$C214),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_xlpm.yield,AVERAGE($D155:$D214),
_xlpm.yield-_xlpm.swap
)</f>
        <v>0.57616506666666678</v>
      </c>
      <c r="H214" s="47">
        <f>_xlfn.LET(
_xlpm.rw,ROW(),
_xlpm.dur,AVERAGE($C143:$C214),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_xlpm.yield,AVERAGE($D143:$D214),
_xlpm.yield-_xlpm.swap
)</f>
        <v>0.60893109375000043</v>
      </c>
      <c r="I214" s="47">
        <f>_xlfn.LET(
_xlpm.rw,ROW(),
_xlpm.dur,AVERAGE($C131:$C214),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_xlpm.yield,AVERAGE($D131:$D214),
_xlpm.yield-_xlpm.swap
)</f>
        <v>0.64526065476190486</v>
      </c>
      <c r="J214" s="47">
        <f>_xlfn.LET(
_xlpm.rw,ROW(),
_xlpm.dur,AVERAGE($C119:$C214),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_xlpm.yield,AVERAGE($D119:$D214),
_xlpm.yield-_xlpm.swap
)</f>
        <v>0.74717179361979114</v>
      </c>
      <c r="K214" s="47">
        <f>_xlfn.LET(
_xlpm.rw,ROW(),
_xlpm.dur,AVERAGE($C107:$C214),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_xlpm.yield,AVERAGE($D107:$D214),
_xlpm.yield-_xlpm.swap
)</f>
        <v>0.82547822359396361</v>
      </c>
      <c r="L214" s="47">
        <f>_xlfn.LET(
_xlpm.rw,ROW(),
_xlpm.dur,AVERAGE($C95:$C214),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_xlpm.yield,AVERAGE($D95:$D214),
_xlpm.yield-_xlpm.swap
)</f>
        <v>0.86777784583333295</v>
      </c>
    </row>
    <row r="215" spans="1:12" x14ac:dyDescent="0.2">
      <c r="A215" s="5">
        <v>43769</v>
      </c>
      <c r="B215" s="15">
        <v>0.16</v>
      </c>
      <c r="C215" s="15">
        <v>4.71</v>
      </c>
      <c r="D215" s="15" cm="1">
        <f t="array" ref="D21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_xlpm.monZeileRaw,(YEAR(A215)-YEAR(_xlpm.starts))*12+MONTH(A215)-MONTH(_xlpm.starts),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B215+SUMPRODUCT(_xlpm.deltas*_xlpm.stufen)
)</f>
        <v>0.16</v>
      </c>
      <c r="E215" s="48"/>
      <c r="F215" s="47" cm="1">
        <f t="array" ref="F215">_xlfn.LET(
_xlpm.rw,ROW(),
_xlpm.dur,C215,
_xlpm.n,INT(_xlpm.dur),
_xlpm.x,_xlpm.dur-_xlpm.n,
_xlpm.a,INDEX(Zinsswaps!$B:$AY,_xlpm.rw,_xlpm.n),
_xlpm.b,INDEX(Zinsswaps!$B:$AY,_xlpm.rw,_xlpm.n+1),
_xlpm.swap,_xlpm.a+_xlpm.x*(_xlpm.b-_xlpm.a),
D215-_xlpm.swap
)</f>
        <v>0.44489000000000001</v>
      </c>
      <c r="G215" s="47">
        <f>_xlfn.LET(
_xlpm.rw,ROW(),
_xlpm.dur,AVERAGE($C156:$C215),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_xlpm.yield,AVERAGE($D156:$D215),
_xlpm.yield-_xlpm.swap
)</f>
        <v>0.57349440000000007</v>
      </c>
      <c r="H215" s="47">
        <f>_xlfn.LET(
_xlpm.rw,ROW(),
_xlpm.dur,AVERAGE($C144:$C215),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_xlpm.yield,AVERAGE($D144:$D215),
_xlpm.yield-_xlpm.swap
)</f>
        <v>0.60427259259259269</v>
      </c>
      <c r="I215" s="47">
        <f>_xlfn.LET(
_xlpm.rw,ROW(),
_xlpm.dur,AVERAGE($C132:$C215),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_xlpm.yield,AVERAGE($D132:$D215),
_xlpm.yield-_xlpm.swap
)</f>
        <v>0.63940519841269849</v>
      </c>
      <c r="J215" s="47">
        <f>_xlfn.LET(
_xlpm.rw,ROW(),
_xlpm.dur,AVERAGE($C120:$C215),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_xlpm.yield,AVERAGE($D120:$D215),
_xlpm.yield-_xlpm.swap
)</f>
        <v>0.73171868055555522</v>
      </c>
      <c r="K215" s="47">
        <f>_xlfn.LET(
_xlpm.rw,ROW(),
_xlpm.dur,AVERAGE($C108:$C215),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_xlpm.yield,AVERAGE($D108:$D215),
_xlpm.yield-_xlpm.swap
)</f>
        <v>0.81826724022633646</v>
      </c>
      <c r="L215" s="47">
        <f>_xlfn.LET(
_xlpm.rw,ROW(),
_xlpm.dur,AVERAGE($C96:$C215),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_xlpm.yield,AVERAGE($D96:$D215),
_xlpm.yield-_xlpm.swap
)</f>
        <v>0.86207234999999927</v>
      </c>
    </row>
    <row r="216" spans="1:12" x14ac:dyDescent="0.2">
      <c r="A216" s="5">
        <v>43799</v>
      </c>
      <c r="B216" s="15">
        <v>0.22</v>
      </c>
      <c r="C216" s="15">
        <v>4.6399999999999997</v>
      </c>
      <c r="D216" s="15" cm="1">
        <f t="array" ref="D21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_xlpm.monZeileRaw,(YEAR(A216)-YEAR(_xlpm.starts))*12+MONTH(A216)-MONTH(_xlpm.starts),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B216+SUMPRODUCT(_xlpm.deltas*_xlpm.stufen)
)</f>
        <v>0.22</v>
      </c>
      <c r="E216" s="48"/>
      <c r="F216" s="47" cm="1">
        <f t="array" ref="F216">_xlfn.LET(
_xlpm.rw,ROW(),
_xlpm.dur,C216,
_xlpm.n,INT(_xlpm.dur),
_xlpm.x,_xlpm.dur-_xlpm.n,
_xlpm.a,INDEX(Zinsswaps!$B:$AY,_xlpm.rw,_xlpm.n),
_xlpm.b,INDEX(Zinsswaps!$B:$AY,_xlpm.rw,_xlpm.n+1),
_xlpm.swap,_xlpm.a+_xlpm.x*(_xlpm.b-_xlpm.a),
D216-_xlpm.swap
)</f>
        <v>0.46856000000000003</v>
      </c>
      <c r="G216" s="47">
        <f>_xlfn.LET(
_xlpm.rw,ROW(),
_xlpm.dur,AVERAGE($C157:$C216),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_xlpm.yield,AVERAGE($D157:$D216),
_xlpm.yield-_xlpm.swap
)</f>
        <v>0.5715784666666669</v>
      </c>
      <c r="H216" s="47">
        <f>_xlfn.LET(
_xlpm.rw,ROW(),
_xlpm.dur,AVERAGE($C145:$C216),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_xlpm.yield,AVERAGE($D145:$D216),
_xlpm.yield-_xlpm.swap
)</f>
        <v>0.59904103587962954</v>
      </c>
      <c r="I216" s="47">
        <f>_xlfn.LET(
_xlpm.rw,ROW(),
_xlpm.dur,AVERAGE($C133:$C216),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_xlpm.yield,AVERAGE($D133:$D216),
_xlpm.yield-_xlpm.swap
)</f>
        <v>0.63405831207482977</v>
      </c>
      <c r="J216" s="47">
        <f>_xlfn.LET(
_xlpm.rw,ROW(),
_xlpm.dur,AVERAGE($C121:$C216),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_xlpm.yield,AVERAGE($D121:$D216),
_xlpm.yield-_xlpm.swap
)</f>
        <v>0.71378345920138853</v>
      </c>
      <c r="K216" s="47">
        <f>_xlfn.LET(
_xlpm.rw,ROW(),
_xlpm.dur,AVERAGE($C109:$C216),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_xlpm.yield,AVERAGE($D109:$D216),
_xlpm.yield-_xlpm.swap
)</f>
        <v>0.80924248285322309</v>
      </c>
      <c r="L216" s="47">
        <f>_xlfn.LET(
_xlpm.rw,ROW(),
_xlpm.dur,AVERAGE($C97:$C216),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_xlpm.yield,AVERAGE($D97:$D216),
_xlpm.yield-_xlpm.swap
)</f>
        <v>0.85655155555555473</v>
      </c>
    </row>
    <row r="217" spans="1:12" x14ac:dyDescent="0.2">
      <c r="A217" s="5">
        <v>43830</v>
      </c>
      <c r="B217" s="15">
        <v>0.3</v>
      </c>
      <c r="C217" s="15">
        <v>4.72</v>
      </c>
      <c r="D217" s="15" cm="1">
        <f t="array" ref="D21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_xlpm.monZeileRaw,(YEAR(A217)-YEAR(_xlpm.starts))*12+MONTH(A217)-MONTH(_xlpm.starts),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B217+SUMPRODUCT(_xlpm.deltas*_xlpm.stufen)
)</f>
        <v>0.3</v>
      </c>
      <c r="E217" s="48"/>
      <c r="F217" s="47" cm="1">
        <f t="array" ref="F217">_xlfn.LET(
_xlpm.rw,ROW(),
_xlpm.dur,C217,
_xlpm.n,INT(_xlpm.dur),
_xlpm.x,_xlpm.dur-_xlpm.n,
_xlpm.a,INDEX(Zinsswaps!$B:$AY,_xlpm.rw,_xlpm.n),
_xlpm.b,INDEX(Zinsswaps!$B:$AY,_xlpm.rw,_xlpm.n+1),
_xlpm.swap,_xlpm.a+_xlpm.x*(_xlpm.b-_xlpm.a),
D217-_xlpm.swap
)</f>
        <v>0.43247999999999998</v>
      </c>
      <c r="G217" s="47">
        <f>_xlfn.LET(
_xlpm.rw,ROW(),
_xlpm.dur,AVERAGE($C158:$C217),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_xlpm.yield,AVERAGE($D158:$D217),
_xlpm.yield-_xlpm.swap
)</f>
        <v>0.56977158888888901</v>
      </c>
      <c r="H217" s="47">
        <f>_xlfn.LET(
_xlpm.rw,ROW(),
_xlpm.dur,AVERAGE($C146:$C217),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_xlpm.yield,AVERAGE($D146:$D217),
_xlpm.yield-_xlpm.swap
)</f>
        <v>0.59324483989197507</v>
      </c>
      <c r="I217" s="47">
        <f>_xlfn.LET(
_xlpm.rw,ROW(),
_xlpm.dur,AVERAGE($C134:$C217),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_xlpm.yield,AVERAGE($D134:$D217),
_xlpm.yield-_xlpm.swap
)</f>
        <v>0.62815461309523801</v>
      </c>
      <c r="J217" s="47">
        <f>_xlfn.LET(
_xlpm.rw,ROW(),
_xlpm.dur,AVERAGE($C122:$C217),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_xlpm.yield,AVERAGE($D122:$D217),
_xlpm.yield-_xlpm.swap
)</f>
        <v>0.69742460937499962</v>
      </c>
      <c r="K217" s="47">
        <f>_xlfn.LET(
_xlpm.rw,ROW(),
_xlpm.dur,AVERAGE($C110:$C217),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_xlpm.yield,AVERAGE($D110:$D217),
_xlpm.yield-_xlpm.swap
)</f>
        <v>0.80034030349794216</v>
      </c>
      <c r="L217" s="47">
        <f>_xlfn.LET(
_xlpm.rw,ROW(),
_xlpm.dur,AVERAGE($C98:$C217),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_xlpm.yield,AVERAGE($D98:$D217),
_xlpm.yield-_xlpm.swap
)</f>
        <v>0.85058460555555504</v>
      </c>
    </row>
    <row r="218" spans="1:12" x14ac:dyDescent="0.2">
      <c r="A218" s="5">
        <v>43861</v>
      </c>
      <c r="B218" s="15">
        <v>0.1</v>
      </c>
      <c r="C218" s="15">
        <v>4.7300000000000004</v>
      </c>
      <c r="D218" s="15" cm="1">
        <f t="array" ref="D21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_xlpm.monZeileRaw,(YEAR(A218)-YEAR(_xlpm.starts))*12+MONTH(A218)-MONTH(_xlpm.starts),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B218+SUMPRODUCT(_xlpm.deltas*_xlpm.stufen)
)</f>
        <v>0.1</v>
      </c>
      <c r="E218" s="48"/>
      <c r="F218" s="47" cm="1">
        <f t="array" ref="F218">_xlfn.LET(
_xlpm.rw,ROW(),
_xlpm.dur,C218,
_xlpm.n,INT(_xlpm.dur),
_xlpm.x,_xlpm.dur-_xlpm.n,
_xlpm.a,INDEX(Zinsswaps!$B:$AY,_xlpm.rw,_xlpm.n),
_xlpm.b,INDEX(Zinsswaps!$B:$AY,_xlpm.rw,_xlpm.n+1),
_xlpm.swap,_xlpm.a+_xlpm.x*(_xlpm.b-_xlpm.a),
D218-_xlpm.swap
)</f>
        <v>0.41037000000000001</v>
      </c>
      <c r="G218" s="47">
        <f>_xlfn.LET(
_xlpm.rw,ROW(),
_xlpm.dur,AVERAGE($C159:$C218),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_xlpm.yield,AVERAGE($D159:$D218),
_xlpm.yield-_xlpm.swap
)</f>
        <v>0.56875981666666653</v>
      </c>
      <c r="H218" s="47">
        <f>_xlfn.LET(
_xlpm.rw,ROW(),
_xlpm.dur,AVERAGE($C147:$C218),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_xlpm.yield,AVERAGE($D147:$D218),
_xlpm.yield-_xlpm.swap
)</f>
        <v>0.58741472800925898</v>
      </c>
      <c r="I218" s="47">
        <f>_xlfn.LET(
_xlpm.rw,ROW(),
_xlpm.dur,AVERAGE($C135:$C218),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_xlpm.yield,AVERAGE($D135:$D218),
_xlpm.yield-_xlpm.swap
)</f>
        <v>0.62276814484126952</v>
      </c>
      <c r="J218" s="47">
        <f>_xlfn.LET(
_xlpm.rw,ROW(),
_xlpm.dur,AVERAGE($C123:$C218),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_xlpm.yield,AVERAGE($D123:$D218),
_xlpm.yield-_xlpm.swap
)</f>
        <v>0.68443166775173558</v>
      </c>
      <c r="K218" s="47">
        <f>_xlfn.LET(
_xlpm.rw,ROW(),
_xlpm.dur,AVERAGE($C111:$C218),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_xlpm.yield,AVERAGE($D111:$D218),
_xlpm.yield-_xlpm.swap
)</f>
        <v>0.79175225823045237</v>
      </c>
      <c r="L218" s="47">
        <f>_xlfn.LET(
_xlpm.rw,ROW(),
_xlpm.dur,AVERAGE($C99:$C218),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_xlpm.yield,AVERAGE($D99:$D218),
_xlpm.yield-_xlpm.swap
)</f>
        <v>0.84463859583333234</v>
      </c>
    </row>
    <row r="219" spans="1:12" x14ac:dyDescent="0.2">
      <c r="A219" s="5">
        <v>43890</v>
      </c>
      <c r="B219" s="15">
        <v>0.12</v>
      </c>
      <c r="C219" s="15">
        <v>4.91</v>
      </c>
      <c r="D219" s="15" cm="1">
        <f t="array" ref="D21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_xlpm.monZeileRaw,(YEAR(A219)-YEAR(_xlpm.starts))*12+MONTH(A219)-MONTH(_xlpm.starts),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B219+SUMPRODUCT(_xlpm.deltas*_xlpm.stufen)
)</f>
        <v>0.12</v>
      </c>
      <c r="E219" s="48"/>
      <c r="F219" s="47" cm="1">
        <f t="array" ref="F219">_xlfn.LET(
_xlpm.rw,ROW(),
_xlpm.dur,C219,
_xlpm.n,INT(_xlpm.dur),
_xlpm.x,_xlpm.dur-_xlpm.n,
_xlpm.a,INDEX(Zinsswaps!$B:$AY,_xlpm.rw,_xlpm.n),
_xlpm.b,INDEX(Zinsswaps!$B:$AY,_xlpm.rw,_xlpm.n+1),
_xlpm.swap,_xlpm.a+_xlpm.x*(_xlpm.b-_xlpm.a),
D219-_xlpm.swap
)</f>
        <v>0.49787999999999999</v>
      </c>
      <c r="G219" s="47">
        <f>_xlfn.LET(
_xlpm.rw,ROW(),
_xlpm.dur,AVERAGE($C160:$C219),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_xlpm.yield,AVERAGE($D160:$D219),
_xlpm.yield-_xlpm.swap
)</f>
        <v>0.56942186666666639</v>
      </c>
      <c r="H219" s="47">
        <f>_xlfn.LET(
_xlpm.rw,ROW(),
_xlpm.dur,AVERAGE($C148:$C219),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_xlpm.yield,AVERAGE($D148:$D219),
_xlpm.yield-_xlpm.swap
)</f>
        <v>0.58334626736111073</v>
      </c>
      <c r="I219" s="47">
        <f>_xlfn.LET(
_xlpm.rw,ROW(),
_xlpm.dur,AVERAGE($C136:$C219),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_xlpm.yield,AVERAGE($D136:$D219),
_xlpm.yield-_xlpm.swap
)</f>
        <v>0.61776544217687079</v>
      </c>
      <c r="J219" s="47">
        <f>_xlfn.LET(
_xlpm.rw,ROW(),
_xlpm.dur,AVERAGE($C124:$C219),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_xlpm.yield,AVERAGE($D124:$D219),
_xlpm.yield-_xlpm.swap
)</f>
        <v>0.67427201388888847</v>
      </c>
      <c r="K219" s="47">
        <f>_xlfn.LET(
_xlpm.rw,ROW(),
_xlpm.dur,AVERAGE($C112:$C219),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_xlpm.yield,AVERAGE($D112:$D219),
_xlpm.yield-_xlpm.swap
)</f>
        <v>0.78442966392318314</v>
      </c>
      <c r="L219" s="47">
        <f>_xlfn.LET(
_xlpm.rw,ROW(),
_xlpm.dur,AVERAGE($C100:$C219),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_xlpm.yield,AVERAGE($D100:$D219),
_xlpm.yield-_xlpm.swap
)</f>
        <v>0.83872911388888793</v>
      </c>
    </row>
    <row r="220" spans="1:12" x14ac:dyDescent="0.2">
      <c r="A220" s="5">
        <v>43921</v>
      </c>
      <c r="B220" s="15">
        <v>1.1299999999999999</v>
      </c>
      <c r="C220" s="15">
        <v>4.72</v>
      </c>
      <c r="D220" s="15" cm="1">
        <f t="array" ref="D22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_xlpm.monZeileRaw,(YEAR(A220)-YEAR(_xlpm.starts))*12+MONTH(A220)-MONTH(_xlpm.starts),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B220+SUMPRODUCT(_xlpm.deltas*_xlpm.stufen)
)</f>
        <v>1.1299999999999999</v>
      </c>
      <c r="E220" s="48"/>
      <c r="F220" s="47" cm="1">
        <f t="array" ref="F220">_xlfn.LET(
_xlpm.rw,ROW(),
_xlpm.dur,C220,
_xlpm.n,INT(_xlpm.dur),
_xlpm.x,_xlpm.dur-_xlpm.n,
_xlpm.a,INDEX(Zinsswaps!$B:$AY,_xlpm.rw,_xlpm.n),
_xlpm.b,INDEX(Zinsswaps!$B:$AY,_xlpm.rw,_xlpm.n+1),
_xlpm.swap,_xlpm.a+_xlpm.x*(_xlpm.b-_xlpm.a),
D220-_xlpm.swap
)</f>
        <v>1.3891999999999998</v>
      </c>
      <c r="G220" s="47">
        <f>_xlfn.LET(
_xlpm.rw,ROW(),
_xlpm.dur,AVERAGE($C161:$C220),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_xlpm.yield,AVERAGE($D161:$D220),
_xlpm.yield-_xlpm.swap
)</f>
        <v>0.5843608888888886</v>
      </c>
      <c r="H220" s="47">
        <f>_xlfn.LET(
_xlpm.rw,ROW(),
_xlpm.dur,AVERAGE($C149:$C220),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_xlpm.yield,AVERAGE($D149:$D220),
_xlpm.yield-_xlpm.swap
)</f>
        <v>0.59155620370370332</v>
      </c>
      <c r="I220" s="47">
        <f>_xlfn.LET(
_xlpm.rw,ROW(),
_xlpm.dur,AVERAGE($C137:$C220),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_xlpm.yield,AVERAGE($D137:$D220),
_xlpm.yield-_xlpm.swap
)</f>
        <v>0.62474925170067996</v>
      </c>
      <c r="J220" s="47">
        <f>_xlfn.LET(
_xlpm.rw,ROW(),
_xlpm.dur,AVERAGE($C125:$C220),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_xlpm.yield,AVERAGE($D125:$D220),
_xlpm.yield-_xlpm.swap
)</f>
        <v>0.67590956163194393</v>
      </c>
      <c r="K220" s="47">
        <f>_xlfn.LET(
_xlpm.rw,ROW(),
_xlpm.dur,AVERAGE($C113:$C220),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_xlpm.yield,AVERAGE($D113:$D220),
_xlpm.yield-_xlpm.swap
)</f>
        <v>0.78603894890260662</v>
      </c>
      <c r="L220" s="47">
        <f>_xlfn.LET(
_xlpm.rw,ROW(),
_xlpm.dur,AVERAGE($C101:$C220),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_xlpm.yield,AVERAGE($D101:$D220),
_xlpm.yield-_xlpm.swap
)</f>
        <v>0.84034082222222151</v>
      </c>
    </row>
    <row r="221" spans="1:12" x14ac:dyDescent="0.2">
      <c r="A221" s="5">
        <v>43951</v>
      </c>
      <c r="B221" s="15">
        <v>0.51</v>
      </c>
      <c r="C221" s="15">
        <v>4.75</v>
      </c>
      <c r="D221" s="15" cm="1">
        <f t="array" ref="D22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_xlpm.monZeileRaw,(YEAR(A221)-YEAR(_xlpm.starts))*12+MONTH(A221)-MONTH(_xlpm.starts),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B221+SUMPRODUCT(_xlpm.deltas*_xlpm.stufen)
)</f>
        <v>0.51</v>
      </c>
      <c r="E221" s="48"/>
      <c r="F221" s="47" cm="1">
        <f t="array" ref="F221">_xlfn.LET(
_xlpm.rw,ROW(),
_xlpm.dur,C221,
_xlpm.n,INT(_xlpm.dur),
_xlpm.x,_xlpm.dur-_xlpm.n,
_xlpm.a,INDEX(Zinsswaps!$B:$AY,_xlpm.rw,_xlpm.n),
_xlpm.b,INDEX(Zinsswaps!$B:$AY,_xlpm.rw,_xlpm.n+1),
_xlpm.swap,_xlpm.a+_xlpm.x*(_xlpm.b-_xlpm.a),
D221-_xlpm.swap
)</f>
        <v>0.85499999999999998</v>
      </c>
      <c r="G221" s="47">
        <f>_xlfn.LET(
_xlpm.rw,ROW(),
_xlpm.dur,AVERAGE($C162:$C221),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_xlpm.yield,AVERAGE($D162:$D221),
_xlpm.yield-_xlpm.swap
)</f>
        <v>0.5889807499999995</v>
      </c>
      <c r="H221" s="47">
        <f>_xlfn.LET(
_xlpm.rw,ROW(),
_xlpm.dur,AVERAGE($C150:$C221),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_xlpm.yield,AVERAGE($D150:$D221),
_xlpm.yield-_xlpm.swap
)</f>
        <v>0.59319552083333327</v>
      </c>
      <c r="I221" s="47">
        <f>_xlfn.LET(
_xlpm.rw,ROW(),
_xlpm.dur,AVERAGE($C138:$C221),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_xlpm.yield,AVERAGE($D138:$D221),
_xlpm.yield-_xlpm.swap
)</f>
        <v>0.62449308390022662</v>
      </c>
      <c r="J221" s="47">
        <f>_xlfn.LET(
_xlpm.rw,ROW(),
_xlpm.dur,AVERAGE($C126:$C221),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_xlpm.yield,AVERAGE($D126:$D221),
_xlpm.yield-_xlpm.swap
)</f>
        <v>0.6713225260416662</v>
      </c>
      <c r="K221" s="47">
        <f>_xlfn.LET(
_xlpm.rw,ROW(),
_xlpm.dur,AVERAGE($C114:$C221),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_xlpm.yield,AVERAGE($D114:$D221),
_xlpm.yield-_xlpm.swap
)</f>
        <v>0.78341605881344323</v>
      </c>
      <c r="L221" s="47">
        <f>_xlfn.LET(
_xlpm.rw,ROW(),
_xlpm.dur,AVERAGE($C102:$C221),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_xlpm.yield,AVERAGE($D102:$D221),
_xlpm.yield-_xlpm.swap
)</f>
        <v>0.83766031666666574</v>
      </c>
    </row>
    <row r="222" spans="1:12" x14ac:dyDescent="0.2">
      <c r="A222" s="5">
        <v>43982</v>
      </c>
      <c r="B222" s="15">
        <v>0.46</v>
      </c>
      <c r="C222" s="15">
        <v>4.9800000000000004</v>
      </c>
      <c r="D222" s="15" cm="1">
        <f t="array" ref="D22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_xlpm.monZeileRaw,(YEAR(A222)-YEAR(_xlpm.starts))*12+MONTH(A222)-MONTH(_xlpm.starts),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B222+SUMPRODUCT(_xlpm.deltas*_xlpm.stufen)
)</f>
        <v>0.46</v>
      </c>
      <c r="E222" s="48"/>
      <c r="F222" s="47" cm="1">
        <f t="array" ref="F222">_xlfn.LET(
_xlpm.rw,ROW(),
_xlpm.dur,C222,
_xlpm.n,INT(_xlpm.dur),
_xlpm.x,_xlpm.dur-_xlpm.n,
_xlpm.a,INDEX(Zinsswaps!$B:$AY,_xlpm.rw,_xlpm.n),
_xlpm.b,INDEX(Zinsswaps!$B:$AY,_xlpm.rw,_xlpm.n+1),
_xlpm.swap,_xlpm.a+_xlpm.x*(_xlpm.b-_xlpm.a),
D222-_xlpm.swap
)</f>
        <v>0.75140000000000007</v>
      </c>
      <c r="G222" s="47">
        <f>_xlfn.LET(
_xlpm.rw,ROW(),
_xlpm.dur,AVERAGE($C163:$C222),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_xlpm.yield,AVERAGE($D163:$D222),
_xlpm.yield-_xlpm.swap
)</f>
        <v>0.59070257499999979</v>
      </c>
      <c r="H222" s="47">
        <f>_xlfn.LET(
_xlpm.rw,ROW(),
_xlpm.dur,AVERAGE($C151:$C222),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_xlpm.yield,AVERAGE($D151:$D222),
_xlpm.yield-_xlpm.swap
)</f>
        <v>0.59363076967592565</v>
      </c>
      <c r="I222" s="47">
        <f>_xlfn.LET(
_xlpm.rw,ROW(),
_xlpm.dur,AVERAGE($C139:$C222),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_xlpm.yield,AVERAGE($D139:$D222),
_xlpm.yield-_xlpm.swap
)</f>
        <v>0.62419255952380959</v>
      </c>
      <c r="J222" s="47">
        <f>_xlfn.LET(
_xlpm.rw,ROW(),
_xlpm.dur,AVERAGE($C127:$C222),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_xlpm.yield,AVERAGE($D127:$D222),
_xlpm.yield-_xlpm.swap
)</f>
        <v>0.66632650065104093</v>
      </c>
      <c r="K222" s="47">
        <f>_xlfn.LET(
_xlpm.rw,ROW(),
_xlpm.dur,AVERAGE($C115:$C222),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_xlpm.yield,AVERAGE($D115:$D222),
_xlpm.yield-_xlpm.swap
)</f>
        <v>0.77851053497942357</v>
      </c>
      <c r="L222" s="47">
        <f>_xlfn.LET(
_xlpm.rw,ROW(),
_xlpm.dur,AVERAGE($C103:$C222),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_xlpm.yield,AVERAGE($D103:$D222),
_xlpm.yield-_xlpm.swap
)</f>
        <v>0.83166418402777698</v>
      </c>
    </row>
    <row r="223" spans="1:12" x14ac:dyDescent="0.2">
      <c r="A223" s="5">
        <v>44012</v>
      </c>
      <c r="B223" s="15">
        <v>0.32</v>
      </c>
      <c r="C223" s="15">
        <v>5.01</v>
      </c>
      <c r="D223" s="15" cm="1">
        <f t="array" ref="D22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_xlpm.monZeileRaw,(YEAR(A223)-YEAR(_xlpm.starts))*12+MONTH(A223)-MONTH(_xlpm.starts),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B223+SUMPRODUCT(_xlpm.deltas*_xlpm.stufen)
)</f>
        <v>0.32</v>
      </c>
      <c r="E223" s="48"/>
      <c r="F223" s="47" cm="1">
        <f t="array" ref="F223">_xlfn.LET(
_xlpm.rw,ROW(),
_xlpm.dur,C223,
_xlpm.n,INT(_xlpm.dur),
_xlpm.x,_xlpm.dur-_xlpm.n,
_xlpm.a,INDEX(Zinsswaps!$B:$AY,_xlpm.rw,_xlpm.n),
_xlpm.b,INDEX(Zinsswaps!$B:$AY,_xlpm.rw,_xlpm.n+1),
_xlpm.swap,_xlpm.a+_xlpm.x*(_xlpm.b-_xlpm.a),
D223-_xlpm.swap
)</f>
        <v>0.67470999999999992</v>
      </c>
      <c r="G223" s="47">
        <f>_xlfn.LET(
_xlpm.rw,ROW(),
_xlpm.dur,AVERAGE($C164:$C223),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_xlpm.yield,AVERAGE($D164:$D223),
_xlpm.yield-_xlpm.swap
)</f>
        <v>0.58804369999999972</v>
      </c>
      <c r="H223" s="47">
        <f>_xlfn.LET(
_xlpm.rw,ROW(),
_xlpm.dur,AVERAGE($C152:$C223),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_xlpm.yield,AVERAGE($D152:$D223),
_xlpm.yield-_xlpm.swap
)</f>
        <v>0.59263274305555536</v>
      </c>
      <c r="I223" s="47">
        <f>_xlfn.LET(
_xlpm.rw,ROW(),
_xlpm.dur,AVERAGE($C140:$C223),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_xlpm.yield,AVERAGE($D140:$D223),
_xlpm.yield-_xlpm.swap
)</f>
        <v>0.62255950113378677</v>
      </c>
      <c r="J223" s="47">
        <f>_xlfn.LET(
_xlpm.rw,ROW(),
_xlpm.dur,AVERAGE($C128:$C223),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_xlpm.yield,AVERAGE($D128:$D223),
_xlpm.yield-_xlpm.swap
)</f>
        <v>0.66005209418402722</v>
      </c>
      <c r="K223" s="47">
        <f>_xlfn.LET(
_xlpm.rw,ROW(),
_xlpm.dur,AVERAGE($C116:$C223),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_xlpm.yield,AVERAGE($D116:$D223),
_xlpm.yield-_xlpm.swap
)</f>
        <v>0.77198243312757175</v>
      </c>
      <c r="L223" s="47">
        <f>_xlfn.LET(
_xlpm.rw,ROW(),
_xlpm.dur,AVERAGE($C104:$C223),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_xlpm.yield,AVERAGE($D104:$D223),
_xlpm.yield-_xlpm.swap
)</f>
        <v>0.8245685909722219</v>
      </c>
    </row>
    <row r="224" spans="1:12" x14ac:dyDescent="0.2">
      <c r="A224" s="5">
        <v>44043</v>
      </c>
      <c r="B224" s="15">
        <v>0.19</v>
      </c>
      <c r="C224" s="15">
        <v>5.24</v>
      </c>
      <c r="D224" s="15" cm="1">
        <f t="array" ref="D22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_xlpm.monZeileRaw,(YEAR(A224)-YEAR(_xlpm.starts))*12+MONTH(A224)-MONTH(_xlpm.starts),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B224+SUMPRODUCT(_xlpm.deltas*_xlpm.stufen)
)</f>
        <v>0.19</v>
      </c>
      <c r="E224" s="48"/>
      <c r="F224" s="47" cm="1">
        <f t="array" ref="F224">_xlfn.LET(
_xlpm.rw,ROW(),
_xlpm.dur,C224,
_xlpm.n,INT(_xlpm.dur),
_xlpm.x,_xlpm.dur-_xlpm.n,
_xlpm.a,INDEX(Zinsswaps!$B:$AY,_xlpm.rw,_xlpm.n),
_xlpm.b,INDEX(Zinsswaps!$B:$AY,_xlpm.rw,_xlpm.n+1),
_xlpm.swap,_xlpm.a+_xlpm.x*(_xlpm.b-_xlpm.a),
D224-_xlpm.swap
)</f>
        <v>0.58576000000000006</v>
      </c>
      <c r="G224" s="47">
        <f>_xlfn.LET(
_xlpm.rw,ROW(),
_xlpm.dur,AVERAGE($C165:$C224),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_xlpm.yield,AVERAGE($D165:$D224),
_xlpm.yield-_xlpm.swap
)</f>
        <v>0.58480829999999961</v>
      </c>
      <c r="H224" s="47">
        <f>_xlfn.LET(
_xlpm.rw,ROW(),
_xlpm.dur,AVERAGE($C153:$C224),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_xlpm.yield,AVERAGE($D153:$D224),
_xlpm.yield-_xlpm.swap
)</f>
        <v>0.59105425925925903</v>
      </c>
      <c r="I224" s="47">
        <f>_xlfn.LET(
_xlpm.rw,ROW(),
_xlpm.dur,AVERAGE($C141:$C224),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_xlpm.yield,AVERAGE($D141:$D224),
_xlpm.yield-_xlpm.swap
)</f>
        <v>0.61945251133786838</v>
      </c>
      <c r="J224" s="47">
        <f>_xlfn.LET(
_xlpm.rw,ROW(),
_xlpm.dur,AVERAGE($C129:$C224),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_xlpm.yield,AVERAGE($D129:$D224),
_xlpm.yield-_xlpm.swap
)</f>
        <v>0.65485854817708278</v>
      </c>
      <c r="K224" s="47">
        <f>_xlfn.LET(
_xlpm.rw,ROW(),
_xlpm.dur,AVERAGE($C117:$C224),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_xlpm.yield,AVERAGE($D117:$D224),
_xlpm.yield-_xlpm.swap
)</f>
        <v>0.7642250994513029</v>
      </c>
      <c r="L224" s="47">
        <f>_xlfn.LET(
_xlpm.rw,ROW(),
_xlpm.dur,AVERAGE($C105:$C224),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_xlpm.yield,AVERAGE($D105:$D224),
_xlpm.yield-_xlpm.swap
)</f>
        <v>0.81817312291666577</v>
      </c>
    </row>
    <row r="225" spans="1:12" x14ac:dyDescent="0.2">
      <c r="A225" s="5">
        <v>44074</v>
      </c>
      <c r="B225" s="15">
        <v>0.23</v>
      </c>
      <c r="C225" s="15">
        <v>5.13</v>
      </c>
      <c r="D225" s="15" cm="1">
        <f t="array" ref="D22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_xlpm.monZeileRaw,(YEAR(A225)-YEAR(_xlpm.starts))*12+MONTH(A225)-MONTH(_xlpm.starts),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B225+SUMPRODUCT(_xlpm.deltas*_xlpm.stufen)
)</f>
        <v>0.23</v>
      </c>
      <c r="E225" s="48"/>
      <c r="F225" s="47" cm="1">
        <f t="array" ref="F225">_xlfn.LET(
_xlpm.rw,ROW(),
_xlpm.dur,C225,
_xlpm.n,INT(_xlpm.dur),
_xlpm.x,_xlpm.dur-_xlpm.n,
_xlpm.a,INDEX(Zinsswaps!$B:$AY,_xlpm.rw,_xlpm.n),
_xlpm.b,INDEX(Zinsswaps!$B:$AY,_xlpm.rw,_xlpm.n+1),
_xlpm.swap,_xlpm.a+_xlpm.x*(_xlpm.b-_xlpm.a),
D225-_xlpm.swap
)</f>
        <v>0.59258</v>
      </c>
      <c r="G225" s="47">
        <f>_xlfn.LET(
_xlpm.rw,ROW(),
_xlpm.dur,AVERAGE($C166:$C225),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_xlpm.yield,AVERAGE($D166:$D225),
_xlpm.yield-_xlpm.swap
)</f>
        <v>0.58007073333333281</v>
      </c>
      <c r="H225" s="47">
        <f>_xlfn.LET(
_xlpm.rw,ROW(),
_xlpm.dur,AVERAGE($C154:$C225),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_xlpm.yield,AVERAGE($D154:$D225),
_xlpm.yield-_xlpm.swap
)</f>
        <v>0.59061963348765401</v>
      </c>
      <c r="I225" s="47">
        <f>_xlfn.LET(
_xlpm.rw,ROW(),
_xlpm.dur,AVERAGE($C142:$C225),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_xlpm.yield,AVERAGE($D142:$D225),
_xlpm.yield-_xlpm.swap
)</f>
        <v>0.61775818452380937</v>
      </c>
      <c r="J225" s="47">
        <f>_xlfn.LET(
_xlpm.rw,ROW(),
_xlpm.dur,AVERAGE($C130:$C225),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_xlpm.yield,AVERAGE($D130:$D225),
_xlpm.yield-_xlpm.swap
)</f>
        <v>0.65032584526909676</v>
      </c>
      <c r="K225" s="47">
        <f>_xlfn.LET(
_xlpm.rw,ROW(),
_xlpm.dur,AVERAGE($C118:$C225),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_xlpm.yield,AVERAGE($D118:$D225),
_xlpm.yield-_xlpm.swap
)</f>
        <v>0.75150306927297583</v>
      </c>
      <c r="L225" s="47">
        <f>_xlfn.LET(
_xlpm.rw,ROW(),
_xlpm.dur,AVERAGE($C106:$C225),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_xlpm.yield,AVERAGE($D106:$D225),
_xlpm.yield-_xlpm.swap
)</f>
        <v>0.81191686111111072</v>
      </c>
    </row>
    <row r="226" spans="1:12" x14ac:dyDescent="0.2">
      <c r="A226" s="5">
        <v>44104</v>
      </c>
      <c r="B226" s="15">
        <v>0.17</v>
      </c>
      <c r="C226" s="15">
        <v>5.09</v>
      </c>
      <c r="D226" s="15" cm="1">
        <f t="array" ref="D22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_xlpm.monZeileRaw,(YEAR(A226)-YEAR(_xlpm.starts))*12+MONTH(A226)-MONTH(_xlpm.starts),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B226+SUMPRODUCT(_xlpm.deltas*_xlpm.stufen)
)</f>
        <v>0.17</v>
      </c>
      <c r="E226" s="48"/>
      <c r="F226" s="47" cm="1">
        <f t="array" ref="F226">_xlfn.LET(
_xlpm.rw,ROW(),
_xlpm.dur,C226,
_xlpm.n,INT(_xlpm.dur),
_xlpm.x,_xlpm.dur-_xlpm.n,
_xlpm.a,INDEX(Zinsswaps!$B:$AY,_xlpm.rw,_xlpm.n),
_xlpm.b,INDEX(Zinsswaps!$B:$AY,_xlpm.rw,_xlpm.n+1),
_xlpm.swap,_xlpm.a+_xlpm.x*(_xlpm.b-_xlpm.a),
D226-_xlpm.swap
)</f>
        <v>0.59748000000000001</v>
      </c>
      <c r="G226" s="47">
        <f>_xlfn.LET(
_xlpm.rw,ROW(),
_xlpm.dur,AVERAGE($C167:$C226),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_xlpm.yield,AVERAGE($D167:$D226),
_xlpm.yield-_xlpm.swap
)</f>
        <v>0.57309899999999947</v>
      </c>
      <c r="H226" s="47">
        <f>_xlfn.LET(
_xlpm.rw,ROW(),
_xlpm.dur,AVERAGE($C155:$C226),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_xlpm.yield,AVERAGE($D155:$D226),
_xlpm.yield-_xlpm.swap
)</f>
        <v>0.59012927276234561</v>
      </c>
      <c r="I226" s="47">
        <f>_xlfn.LET(
_xlpm.rw,ROW(),
_xlpm.dur,AVERAGE($C143:$C226),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_xlpm.yield,AVERAGE($D143:$D226),
_xlpm.yield-_xlpm.swap
)</f>
        <v>0.61545579365079373</v>
      </c>
      <c r="J226" s="47">
        <f>_xlfn.LET(
_xlpm.rw,ROW(),
_xlpm.dur,AVERAGE($C131:$C226),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_xlpm.yield,AVERAGE($D131:$D226),
_xlpm.yield-_xlpm.swap
)</f>
        <v>0.64553556315104144</v>
      </c>
      <c r="K226" s="47">
        <f>_xlfn.LET(
_xlpm.rw,ROW(),
_xlpm.dur,AVERAGE($C119:$C226),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_xlpm.yield,AVERAGE($D119:$D226),
_xlpm.yield-_xlpm.swap
)</f>
        <v>0.73534095679012268</v>
      </c>
      <c r="L226" s="47">
        <f>_xlfn.LET(
_xlpm.rw,ROW(),
_xlpm.dur,AVERAGE($C107:$C226),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_xlpm.yield,AVERAGE($D107:$D226),
_xlpm.yield-_xlpm.swap
)</f>
        <v>0.80612408888888809</v>
      </c>
    </row>
    <row r="227" spans="1:12" x14ac:dyDescent="0.2">
      <c r="A227" s="5">
        <v>44135</v>
      </c>
      <c r="B227" s="15">
        <v>0.06</v>
      </c>
      <c r="C227" s="15">
        <v>5.15</v>
      </c>
      <c r="D227" s="15" cm="1">
        <f t="array" ref="D22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_xlpm.monZeileRaw,(YEAR(A227)-YEAR(_xlpm.starts))*12+MONTH(A227)-MONTH(_xlpm.starts),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B227+SUMPRODUCT(_xlpm.deltas*_xlpm.stufen)
)</f>
        <v>0.06</v>
      </c>
      <c r="E227" s="48"/>
      <c r="F227" s="47" cm="1">
        <f t="array" ref="F227">_xlfn.LET(
_xlpm.rw,ROW(),
_xlpm.dur,C227,
_xlpm.n,INT(_xlpm.dur),
_xlpm.x,_xlpm.dur-_xlpm.n,
_xlpm.a,INDEX(Zinsswaps!$B:$AY,_xlpm.rw,_xlpm.n),
_xlpm.b,INDEX(Zinsswaps!$B:$AY,_xlpm.rw,_xlpm.n+1),
_xlpm.swap,_xlpm.a+_xlpm.x*(_xlpm.b-_xlpm.a),
D227-_xlpm.swap
)</f>
        <v>0.55249999999999999</v>
      </c>
      <c r="G227" s="47">
        <f>_xlfn.LET(
_xlpm.rw,ROW(),
_xlpm.dur,AVERAGE($C168:$C227),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_xlpm.yield,AVERAGE($D168:$D227),
_xlpm.yield-_xlpm.swap
)</f>
        <v>0.56688409999999978</v>
      </c>
      <c r="H227" s="47">
        <f>_xlfn.LET(
_xlpm.rw,ROW(),
_xlpm.dur,AVERAGE($C156:$C227),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_xlpm.yield,AVERAGE($D156:$D227),
_xlpm.yield-_xlpm.swap
)</f>
        <v>0.58898615162037038</v>
      </c>
      <c r="I227" s="47">
        <f>_xlfn.LET(
_xlpm.rw,ROW(),
_xlpm.dur,AVERAGE($C144:$C227),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_xlpm.yield,AVERAGE($D144:$D227),
_xlpm.yield-_xlpm.swap
)</f>
        <v>0.6123499532312926</v>
      </c>
      <c r="J227" s="47">
        <f>_xlfn.LET(
_xlpm.rw,ROW(),
_xlpm.dur,AVERAGE($C132:$C227),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_xlpm.yield,AVERAGE($D132:$D227),
_xlpm.yield-_xlpm.swap
)</f>
        <v>0.64118384982638887</v>
      </c>
      <c r="K227" s="47">
        <f>_xlfn.LET(
_xlpm.rw,ROW(),
_xlpm.dur,AVERAGE($C120:$C227),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_xlpm.yield,AVERAGE($D120:$D227),
_xlpm.yield-_xlpm.swap
)</f>
        <v>0.72229455932784581</v>
      </c>
      <c r="L227" s="47">
        <f>_xlfn.LET(
_xlpm.rw,ROW(),
_xlpm.dur,AVERAGE($C108:$C227),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_xlpm.yield,AVERAGE($D108:$D227),
_xlpm.yield-_xlpm.swap
)</f>
        <v>0.80020331666666555</v>
      </c>
    </row>
    <row r="228" spans="1:12" x14ac:dyDescent="0.2">
      <c r="A228" s="5">
        <v>44165</v>
      </c>
      <c r="B228" s="15">
        <v>0.01</v>
      </c>
      <c r="C228" s="15">
        <v>5.15</v>
      </c>
      <c r="D228" s="15" cm="1">
        <f t="array" ref="D22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_xlpm.monZeileRaw,(YEAR(A228)-YEAR(_xlpm.starts))*12+MONTH(A228)-MONTH(_xlpm.starts),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B228+SUMPRODUCT(_xlpm.deltas*_xlpm.stufen)
)</f>
        <v>0.01</v>
      </c>
      <c r="E228" s="48"/>
      <c r="F228" s="47" cm="1">
        <f t="array" ref="F228">_xlfn.LET(
_xlpm.rw,ROW(),
_xlpm.dur,C228,
_xlpm.n,INT(_xlpm.dur),
_xlpm.x,_xlpm.dur-_xlpm.n,
_xlpm.a,INDEX(Zinsswaps!$B:$AY,_xlpm.rw,_xlpm.n),
_xlpm.b,INDEX(Zinsswaps!$B:$AY,_xlpm.rw,_xlpm.n+1),
_xlpm.swap,_xlpm.a+_xlpm.x*(_xlpm.b-_xlpm.a),
D228-_xlpm.swap
)</f>
        <v>0.46605000000000002</v>
      </c>
      <c r="G228" s="47">
        <f>_xlfn.LET(
_xlpm.rw,ROW(),
_xlpm.dur,AVERAGE($C169:$C228),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_xlpm.yield,AVERAGE($D169:$D228),
_xlpm.yield-_xlpm.swap
)</f>
        <v>0.55925009999999997</v>
      </c>
      <c r="H228" s="47">
        <f>_xlfn.LET(
_xlpm.rw,ROW(),
_xlpm.dur,AVERAGE($C157:$C228),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_xlpm.yield,AVERAGE($D157:$D228),
_xlpm.yield-_xlpm.swap
)</f>
        <v>0.58693214120370385</v>
      </c>
      <c r="I228" s="47">
        <f>_xlfn.LET(
_xlpm.rw,ROW(),
_xlpm.dur,AVERAGE($C145:$C228),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_xlpm.yield,AVERAGE($D145:$D228),
_xlpm.yield-_xlpm.swap
)</f>
        <v>0.60741844246031751</v>
      </c>
      <c r="J228" s="47">
        <f>_xlfn.LET(
_xlpm.rw,ROW(),
_xlpm.dur,AVERAGE($C133:$C228),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_xlpm.yield,AVERAGE($D133:$D228),
_xlpm.yield-_xlpm.swap
)</f>
        <v>0.63610832139756934</v>
      </c>
      <c r="K228" s="47">
        <f>_xlfn.LET(
_xlpm.rw,ROW(),
_xlpm.dur,AVERAGE($C121:$C228),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_xlpm.yield,AVERAGE($D121:$D228),
_xlpm.yield-_xlpm.swap
)</f>
        <v>0.70598965877914877</v>
      </c>
      <c r="L228" s="47">
        <f>_xlfn.LET(
_xlpm.rw,ROW(),
_xlpm.dur,AVERAGE($C109:$C228),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_xlpm.yield,AVERAGE($D109:$D228),
_xlpm.yield-_xlpm.swap
)</f>
        <v>0.79171126388888824</v>
      </c>
    </row>
    <row r="229" spans="1:12" x14ac:dyDescent="0.2">
      <c r="A229" s="5">
        <v>44196</v>
      </c>
      <c r="B229" s="15">
        <v>0.02</v>
      </c>
      <c r="C229" s="15">
        <v>5.21</v>
      </c>
      <c r="D229" s="15" cm="1">
        <f t="array" ref="D22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_xlpm.monZeileRaw,(YEAR(A229)-YEAR(_xlpm.starts))*12+MONTH(A229)-MONTH(_xlpm.starts),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B229+SUMPRODUCT(_xlpm.deltas*_xlpm.stufen)
)</f>
        <v>0.02</v>
      </c>
      <c r="E229" s="48"/>
      <c r="F229" s="47" cm="1">
        <f t="array" ref="F229">_xlfn.LET(
_xlpm.rw,ROW(),
_xlpm.dur,C229,
_xlpm.n,INT(_xlpm.dur),
_xlpm.x,_xlpm.dur-_xlpm.n,
_xlpm.a,INDEX(Zinsswaps!$B:$AY,_xlpm.rw,_xlpm.n),
_xlpm.b,INDEX(Zinsswaps!$B:$AY,_xlpm.rw,_xlpm.n+1),
_xlpm.swap,_xlpm.a+_xlpm.x*(_xlpm.b-_xlpm.a),
D229-_xlpm.swap
)</f>
        <v>0.47828000000000004</v>
      </c>
      <c r="G229" s="47">
        <f>_xlfn.LET(
_xlpm.rw,ROW(),
_xlpm.dur,AVERAGE($C170:$C229),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_xlpm.yield,AVERAGE($D170:$D229),
_xlpm.yield-_xlpm.swap
)</f>
        <v>0.5514883833333335</v>
      </c>
      <c r="H229" s="47">
        <f>_xlfn.LET(
_xlpm.rw,ROW(),
_xlpm.dur,AVERAGE($C158:$C229),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_xlpm.yield,AVERAGE($D158:$D229),
_xlpm.yield-_xlpm.swap
)</f>
        <v>0.58576195216049387</v>
      </c>
      <c r="I229" s="47">
        <f>_xlfn.LET(
_xlpm.rw,ROW(),
_xlpm.dur,AVERAGE($C146:$C229),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_xlpm.yield,AVERAGE($D146:$D229),
_xlpm.yield-_xlpm.swap
)</f>
        <v>0.60269965986394536</v>
      </c>
      <c r="J229" s="47">
        <f>_xlfn.LET(
_xlpm.rw,ROW(),
_xlpm.dur,AVERAGE($C134:$C229),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_xlpm.yield,AVERAGE($D134:$D229),
_xlpm.yield-_xlpm.swap
)</f>
        <v>0.63114014756944425</v>
      </c>
      <c r="K229" s="47">
        <f>_xlfn.LET(
_xlpm.rw,ROW(),
_xlpm.dur,AVERAGE($C122:$C229),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_xlpm.yield,AVERAGE($D122:$D229),
_xlpm.yield-_xlpm.swap
)</f>
        <v>0.69158564043209814</v>
      </c>
      <c r="L229" s="47">
        <f>_xlfn.LET(
_xlpm.rw,ROW(),
_xlpm.dur,AVERAGE($C110:$C229),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_xlpm.yield,AVERAGE($D110:$D229),
_xlpm.yield-_xlpm.swap
)</f>
        <v>0.78379371944444398</v>
      </c>
    </row>
    <row r="230" spans="1:12" x14ac:dyDescent="0.2">
      <c r="A230" s="5">
        <v>44227</v>
      </c>
      <c r="B230" s="15">
        <v>7.0000000000000007E-2</v>
      </c>
      <c r="C230" s="15">
        <v>5.23</v>
      </c>
      <c r="D230" s="15" cm="1">
        <f t="array" ref="D23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_xlpm.monZeileRaw,(YEAR(A230)-YEAR(_xlpm.starts))*12+MONTH(A230)-MONTH(_xlpm.starts),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B230+SUMPRODUCT(_xlpm.deltas*_xlpm.stufen)
)</f>
        <v>7.0000000000000007E-2</v>
      </c>
      <c r="E230" s="48"/>
      <c r="F230" s="47" cm="1">
        <f t="array" ref="F230">_xlfn.LET(
_xlpm.rw,ROW(),
_xlpm.dur,C230,
_xlpm.n,INT(_xlpm.dur),
_xlpm.x,_xlpm.dur-_xlpm.n,
_xlpm.a,INDEX(Zinsswaps!$B:$AY,_xlpm.rw,_xlpm.n),
_xlpm.b,INDEX(Zinsswaps!$B:$AY,_xlpm.rw,_xlpm.n+1),
_xlpm.swap,_xlpm.a+_xlpm.x*(_xlpm.b-_xlpm.a),
D230-_xlpm.swap
)</f>
        <v>0.50825999999999993</v>
      </c>
      <c r="G230" s="47">
        <f>_xlfn.LET(
_xlpm.rw,ROW(),
_xlpm.dur,AVERAGE($C171:$C230),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_xlpm.yield,AVERAGE($D171:$D230),
_xlpm.yield-_xlpm.swap
)</f>
        <v>0.54380997500000017</v>
      </c>
      <c r="H230" s="47">
        <f>_xlfn.LET(
_xlpm.rw,ROW(),
_xlpm.dur,AVERAGE($C159:$C230),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_xlpm.yield,AVERAGE($D159:$D230),
_xlpm.yield-_xlpm.swap
)</f>
        <v>0.58579223958333315</v>
      </c>
      <c r="I230" s="47">
        <f>_xlfn.LET(
_xlpm.rw,ROW(),
_xlpm.dur,AVERAGE($C147:$C230),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_xlpm.yield,AVERAGE($D147:$D230),
_xlpm.yield-_xlpm.swap
)</f>
        <v>0.5984601388888886</v>
      </c>
      <c r="J230" s="47">
        <f>_xlfn.LET(
_xlpm.rw,ROW(),
_xlpm.dur,AVERAGE($C135:$C230),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_xlpm.yield,AVERAGE($D135:$D230),
_xlpm.yield-_xlpm.swap
)</f>
        <v>0.62710393229166628</v>
      </c>
      <c r="K230" s="47">
        <f>_xlfn.LET(
_xlpm.rw,ROW(),
_xlpm.dur,AVERAGE($C123:$C230),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_xlpm.yield,AVERAGE($D123:$D230),
_xlpm.yield-_xlpm.swap
)</f>
        <v>0.68061245884773602</v>
      </c>
      <c r="L230" s="47">
        <f>_xlfn.LET(
_xlpm.rw,ROW(),
_xlpm.dur,AVERAGE($C111:$C230),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_xlpm.yield,AVERAGE($D111:$D230),
_xlpm.yield-_xlpm.swap
)</f>
        <v>0.7765906513888885</v>
      </c>
    </row>
    <row r="231" spans="1:12" x14ac:dyDescent="0.2">
      <c r="A231" s="5">
        <v>44255</v>
      </c>
      <c r="B231" s="15">
        <v>0.25</v>
      </c>
      <c r="C231" s="15">
        <v>5.29</v>
      </c>
      <c r="D231" s="15" cm="1">
        <f t="array" ref="D23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_xlpm.monZeileRaw,(YEAR(A231)-YEAR(_xlpm.starts))*12+MONTH(A231)-MONTH(_xlpm.starts),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B231+SUMPRODUCT(_xlpm.deltas*_xlpm.stufen)
)</f>
        <v>0.25</v>
      </c>
      <c r="E231" s="48"/>
      <c r="F231" s="47" cm="1">
        <f t="array" ref="F231">_xlfn.LET(
_xlpm.rw,ROW(),
_xlpm.dur,C231,
_xlpm.n,INT(_xlpm.dur),
_xlpm.x,_xlpm.dur-_xlpm.n,
_xlpm.a,INDEX(Zinsswaps!$B:$AY,_xlpm.rw,_xlpm.n),
_xlpm.b,INDEX(Zinsswaps!$B:$AY,_xlpm.rw,_xlpm.n+1),
_xlpm.swap,_xlpm.a+_xlpm.x*(_xlpm.b-_xlpm.a),
D231-_xlpm.swap
)</f>
        <v>0.53415000000000001</v>
      </c>
      <c r="G231" s="47">
        <f>_xlfn.LET(
_xlpm.rw,ROW(),
_xlpm.dur,AVERAGE($C172:$C231),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_xlpm.yield,AVERAGE($D172:$D231),
_xlpm.yield-_xlpm.swap
)</f>
        <v>0.53681922222222234</v>
      </c>
      <c r="H231" s="47">
        <f>_xlfn.LET(
_xlpm.rw,ROW(),
_xlpm.dur,AVERAGE($C160:$C231),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_xlpm.yield,AVERAGE($D160:$D231),
_xlpm.yield-_xlpm.swap
)</f>
        <v>0.58654951388888876</v>
      </c>
      <c r="I231" s="47">
        <f>_xlfn.LET(
_xlpm.rw,ROW(),
_xlpm.dur,AVERAGE($C148:$C231),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_xlpm.yield,AVERAGE($D148:$D231),
_xlpm.yield-_xlpm.swap
)</f>
        <v>0.59521752834467101</v>
      </c>
      <c r="J231" s="47">
        <f>_xlfn.LET(
_xlpm.rw,ROW(),
_xlpm.dur,AVERAGE($C136:$C231),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_xlpm.yield,AVERAGE($D136:$D231),
_xlpm.yield-_xlpm.swap
)</f>
        <v>0.62295531358506928</v>
      </c>
      <c r="K231" s="47">
        <f>_xlfn.LET(
_xlpm.rw,ROW(),
_xlpm.dur,AVERAGE($C124:$C231),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_xlpm.yield,AVERAGE($D124:$D231),
_xlpm.yield-_xlpm.swap
)</f>
        <v>0.67181709876543139</v>
      </c>
      <c r="L231" s="47">
        <f>_xlfn.LET(
_xlpm.rw,ROW(),
_xlpm.dur,AVERAGE($C112:$C231),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_xlpm.yield,AVERAGE($D112:$D231),
_xlpm.yield-_xlpm.swap
)</f>
        <v>0.77022811111111134</v>
      </c>
    </row>
    <row r="232" spans="1:12" x14ac:dyDescent="0.2">
      <c r="A232" s="5">
        <v>44286</v>
      </c>
      <c r="B232" s="15">
        <v>0.22</v>
      </c>
      <c r="C232" s="15">
        <v>5.17</v>
      </c>
      <c r="D232" s="15" cm="1">
        <f t="array" ref="D23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_xlpm.monZeileRaw,(YEAR(A232)-YEAR(_xlpm.starts))*12+MONTH(A232)-MONTH(_xlpm.starts),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B232+SUMPRODUCT(_xlpm.deltas*_xlpm.stufen)
)</f>
        <v>0.22</v>
      </c>
      <c r="E232" s="48"/>
      <c r="F232" s="47" cm="1">
        <f t="array" ref="F232">_xlfn.LET(
_xlpm.rw,ROW(),
_xlpm.dur,C232,
_xlpm.n,INT(_xlpm.dur),
_xlpm.x,_xlpm.dur-_xlpm.n,
_xlpm.a,INDEX(Zinsswaps!$B:$AY,_xlpm.rw,_xlpm.n),
_xlpm.b,INDEX(Zinsswaps!$B:$AY,_xlpm.rw,_xlpm.n+1),
_xlpm.swap,_xlpm.a+_xlpm.x*(_xlpm.b-_xlpm.a),
D232-_xlpm.swap
)</f>
        <v>0.52607999999999999</v>
      </c>
      <c r="G232" s="47">
        <f>_xlfn.LET(
_xlpm.rw,ROW(),
_xlpm.dur,AVERAGE($C173:$C232),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_xlpm.yield,AVERAGE($D173:$D232),
_xlpm.yield-_xlpm.swap
)</f>
        <v>0.53305979444444462</v>
      </c>
      <c r="H232" s="47">
        <f>_xlfn.LET(
_xlpm.rw,ROW(),
_xlpm.dur,AVERAGE($C161:$C232),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_xlpm.yield,AVERAGE($D161:$D232),
_xlpm.yield-_xlpm.swap
)</f>
        <v>0.58659267746913557</v>
      </c>
      <c r="I232" s="47">
        <f>_xlfn.LET(
_xlpm.rw,ROW(),
_xlpm.dur,AVERAGE($C149:$C232),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_xlpm.yield,AVERAGE($D149:$D232),
_xlpm.yield-_xlpm.swap
)</f>
        <v>0.59171119897959157</v>
      </c>
      <c r="J232" s="47">
        <f>_xlfn.LET(
_xlpm.rw,ROW(),
_xlpm.dur,AVERAGE($C137:$C232),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_xlpm.yield,AVERAGE($D137:$D232),
_xlpm.yield-_xlpm.swap
)</f>
        <v>0.61979986545138854</v>
      </c>
      <c r="K232" s="47">
        <f>_xlfn.LET(
_xlpm.rw,ROW(),
_xlpm.dur,AVERAGE($C125:$C232),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_xlpm.yield,AVERAGE($D125:$D232),
_xlpm.yield-_xlpm.swap
)</f>
        <v>0.66510193415637797</v>
      </c>
      <c r="L232" s="47">
        <f>_xlfn.LET(
_xlpm.rw,ROW(),
_xlpm.dur,AVERAGE($C113:$C232),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_xlpm.yield,AVERAGE($D113:$D232),
_xlpm.yield-_xlpm.swap
)</f>
        <v>0.76434250000000015</v>
      </c>
    </row>
    <row r="233" spans="1:12" x14ac:dyDescent="0.2">
      <c r="A233" s="5">
        <v>44316</v>
      </c>
      <c r="B233" s="15">
        <v>0.26</v>
      </c>
      <c r="C233" s="15">
        <v>5.2</v>
      </c>
      <c r="D233" s="15" cm="1">
        <f t="array" ref="D23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_xlpm.monZeileRaw,(YEAR(A233)-YEAR(_xlpm.starts))*12+MONTH(A233)-MONTH(_xlpm.starts),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B233+SUMPRODUCT(_xlpm.deltas*_xlpm.stufen)
)</f>
        <v>0.26</v>
      </c>
      <c r="E233" s="48"/>
      <c r="F233" s="47" cm="1">
        <f t="array" ref="F233">_xlfn.LET(
_xlpm.rw,ROW(),
_xlpm.dur,C233,
_xlpm.n,INT(_xlpm.dur),
_xlpm.x,_xlpm.dur-_xlpm.n,
_xlpm.a,INDEX(Zinsswaps!$B:$AY,_xlpm.rw,_xlpm.n),
_xlpm.b,INDEX(Zinsswaps!$B:$AY,_xlpm.rw,_xlpm.n+1),
_xlpm.swap,_xlpm.a+_xlpm.x*(_xlpm.b-_xlpm.a),
D233-_xlpm.swap
)</f>
        <v>0.51039999999999996</v>
      </c>
      <c r="G233" s="47">
        <f>_xlfn.LET(
_xlpm.rw,ROW(),
_xlpm.dur,AVERAGE($C174:$C233),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_xlpm.yield,AVERAGE($D174:$D233),
_xlpm.yield-_xlpm.swap
)</f>
        <v>0.52937234166666691</v>
      </c>
      <c r="H233" s="47">
        <f>_xlfn.LET(
_xlpm.rw,ROW(),
_xlpm.dur,AVERAGE($C162:$C233),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_xlpm.yield,AVERAGE($D162:$D233),
_xlpm.yield-_xlpm.swap
)</f>
        <v>0.58511658950617251</v>
      </c>
      <c r="I233" s="47">
        <f>_xlfn.LET(
_xlpm.rw,ROW(),
_xlpm.dur,AVERAGE($C150:$C233),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_xlpm.yield,AVERAGE($D150:$D233),
_xlpm.yield-_xlpm.swap
)</f>
        <v>0.58868732426303838</v>
      </c>
      <c r="J233" s="47">
        <f>_xlfn.LET(
_xlpm.rw,ROW(),
_xlpm.dur,AVERAGE($C138:$C233),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_xlpm.yield,AVERAGE($D138:$D233),
_xlpm.yield-_xlpm.swap
)</f>
        <v>0.61567880859374979</v>
      </c>
      <c r="K233" s="47">
        <f>_xlfn.LET(
_xlpm.rw,ROW(),
_xlpm.dur,AVERAGE($C126:$C233),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_xlpm.yield,AVERAGE($D126:$D233),
_xlpm.yield-_xlpm.swap
)</f>
        <v>0.65764346707818877</v>
      </c>
      <c r="L233" s="47">
        <f>_xlfn.LET(
_xlpm.rw,ROW(),
_xlpm.dur,AVERAGE($C114:$C233),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_xlpm.yield,AVERAGE($D114:$D233),
_xlpm.yield-_xlpm.swap
)</f>
        <v>0.75897939999999997</v>
      </c>
    </row>
    <row r="234" spans="1:12" x14ac:dyDescent="0.2">
      <c r="A234" s="5">
        <v>44347</v>
      </c>
      <c r="B234" s="15">
        <v>0.3</v>
      </c>
      <c r="C234" s="15">
        <v>5.22</v>
      </c>
      <c r="D234" s="15" cm="1">
        <f t="array" ref="D23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_xlpm.monZeileRaw,(YEAR(A234)-YEAR(_xlpm.starts))*12+MONTH(A234)-MONTH(_xlpm.starts),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B234+SUMPRODUCT(_xlpm.deltas*_xlpm.stufen)
)</f>
        <v>0.3</v>
      </c>
      <c r="E234" s="48"/>
      <c r="F234" s="47" cm="1">
        <f t="array" ref="F234">_xlfn.LET(
_xlpm.rw,ROW(),
_xlpm.dur,C234,
_xlpm.n,INT(_xlpm.dur),
_xlpm.x,_xlpm.dur-_xlpm.n,
_xlpm.a,INDEX(Zinsswaps!$B:$AY,_xlpm.rw,_xlpm.n),
_xlpm.b,INDEX(Zinsswaps!$B:$AY,_xlpm.rw,_xlpm.n+1),
_xlpm.swap,_xlpm.a+_xlpm.x*(_xlpm.b-_xlpm.a),
D234-_xlpm.swap
)</f>
        <v>0.54783999999999999</v>
      </c>
      <c r="G234" s="47">
        <f>_xlfn.LET(
_xlpm.rw,ROW(),
_xlpm.dur,AVERAGE($C175:$C234),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_xlpm.yield,AVERAGE($D175:$D234),
_xlpm.yield-_xlpm.swap
)</f>
        <v>0.52598470833333344</v>
      </c>
      <c r="H234" s="47">
        <f>_xlfn.LET(
_xlpm.rw,ROW(),
_xlpm.dur,AVERAGE($C163:$C234),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_xlpm.yield,AVERAGE($D163:$D234),
_xlpm.yield-_xlpm.swap
)</f>
        <v>0.58348180555555529</v>
      </c>
      <c r="I234" s="47">
        <f>_xlfn.LET(
_xlpm.rw,ROW(),
_xlpm.dur,AVERAGE($C151:$C234),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_xlpm.yield,AVERAGE($D151:$D234),
_xlpm.yield-_xlpm.swap
)</f>
        <v>0.58655994897959152</v>
      </c>
      <c r="J234" s="47">
        <f>_xlfn.LET(
_xlpm.rw,ROW(),
_xlpm.dur,AVERAGE($C139:$C234),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_xlpm.yield,AVERAGE($D139:$D234),
_xlpm.yield-_xlpm.swap
)</f>
        <v>0.61323062499999992</v>
      </c>
      <c r="K234" s="47">
        <f>_xlfn.LET(
_xlpm.rw,ROW(),
_xlpm.dur,AVERAGE($C127:$C234),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_xlpm.yield,AVERAGE($D127:$D234),
_xlpm.yield-_xlpm.swap
)</f>
        <v>0.65132568587105566</v>
      </c>
      <c r="L234" s="47">
        <f>_xlfn.LET(
_xlpm.rw,ROW(),
_xlpm.dur,AVERAGE($C115:$C234),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_xlpm.yield,AVERAGE($D115:$D234),
_xlpm.yield-_xlpm.swap
)</f>
        <v>0.75293289444444389</v>
      </c>
    </row>
    <row r="235" spans="1:12" x14ac:dyDescent="0.2">
      <c r="A235" s="5">
        <v>44377</v>
      </c>
      <c r="B235" s="15">
        <v>0.27</v>
      </c>
      <c r="C235" s="15">
        <v>5.27</v>
      </c>
      <c r="D235" s="15" cm="1">
        <f t="array" ref="D23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_xlpm.monZeileRaw,(YEAR(A235)-YEAR(_xlpm.starts))*12+MONTH(A235)-MONTH(_xlpm.starts),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B235+SUMPRODUCT(_xlpm.deltas*_xlpm.stufen)
)</f>
        <v>0.27</v>
      </c>
      <c r="E235" s="48"/>
      <c r="F235" s="47" cm="1">
        <f t="array" ref="F235">_xlfn.LET(
_xlpm.rw,ROW(),
_xlpm.dur,C235,
_xlpm.n,INT(_xlpm.dur),
_xlpm.x,_xlpm.dur-_xlpm.n,
_xlpm.a,INDEX(Zinsswaps!$B:$AY,_xlpm.rw,_xlpm.n),
_xlpm.b,INDEX(Zinsswaps!$B:$AY,_xlpm.rw,_xlpm.n+1),
_xlpm.swap,_xlpm.a+_xlpm.x*(_xlpm.b-_xlpm.a),
D235-_xlpm.swap
)</f>
        <v>0.51102000000000003</v>
      </c>
      <c r="G235" s="47">
        <f>_xlfn.LET(
_xlpm.rw,ROW(),
_xlpm.dur,AVERAGE($C176:$C235),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_xlpm.yield,AVERAGE($D176:$D235),
_xlpm.yield-_xlpm.swap
)</f>
        <v>0.52446270833333353</v>
      </c>
      <c r="H235" s="47">
        <f>_xlfn.LET(
_xlpm.rw,ROW(),
_xlpm.dur,AVERAGE($C164:$C235),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_xlpm.yield,AVERAGE($D164:$D235),
_xlpm.yield-_xlpm.swap
)</f>
        <v>0.57879164351851831</v>
      </c>
      <c r="I235" s="47">
        <f>_xlfn.LET(
_xlpm.rw,ROW(),
_xlpm.dur,AVERAGE($C152:$C235),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_xlpm.yield,AVERAGE($D152:$D235),
_xlpm.yield-_xlpm.swap
)</f>
        <v>0.58368327380952356</v>
      </c>
      <c r="J235" s="47">
        <f>_xlfn.LET(
_xlpm.rw,ROW(),
_xlpm.dur,AVERAGE($C140:$C235),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_xlpm.yield,AVERAGE($D140:$D235),
_xlpm.yield-_xlpm.swap
)</f>
        <v>0.61006723741319435</v>
      </c>
      <c r="K235" s="47">
        <f>_xlfn.LET(
_xlpm.rw,ROW(),
_xlpm.dur,AVERAGE($C128:$C235),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_xlpm.yield,AVERAGE($D128:$D235),
_xlpm.yield-_xlpm.swap
)</f>
        <v>0.64424336419753037</v>
      </c>
      <c r="L235" s="47">
        <f>_xlfn.LET(
_xlpm.rw,ROW(),
_xlpm.dur,AVERAGE($C116:$C235),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_xlpm.yield,AVERAGE($D116:$D235),
_xlpm.yield-_xlpm.swap
)</f>
        <v>0.7457476597222219</v>
      </c>
    </row>
    <row r="236" spans="1:12" x14ac:dyDescent="0.2">
      <c r="A236" s="5">
        <v>44408</v>
      </c>
      <c r="B236" s="15">
        <v>0.09</v>
      </c>
      <c r="C236" s="15">
        <v>5.41</v>
      </c>
      <c r="D236" s="15" cm="1">
        <f t="array" ref="D23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_xlpm.monZeileRaw,(YEAR(A236)-YEAR(_xlpm.starts))*12+MONTH(A236)-MONTH(_xlpm.starts),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B236+SUMPRODUCT(_xlpm.deltas*_xlpm.stufen)
)</f>
        <v>0.09</v>
      </c>
      <c r="E236" s="48"/>
      <c r="F236" s="47" cm="1">
        <f t="array" ref="F236">_xlfn.LET(
_xlpm.rw,ROW(),
_xlpm.dur,C236,
_xlpm.n,INT(_xlpm.dur),
_xlpm.x,_xlpm.dur-_xlpm.n,
_xlpm.a,INDEX(Zinsswaps!$B:$AY,_xlpm.rw,_xlpm.n),
_xlpm.b,INDEX(Zinsswaps!$B:$AY,_xlpm.rw,_xlpm.n+1),
_xlpm.swap,_xlpm.a+_xlpm.x*(_xlpm.b-_xlpm.a),
D236-_xlpm.swap
)</f>
        <v>0.43626999999999994</v>
      </c>
      <c r="G236" s="47">
        <f>_xlfn.LET(
_xlpm.rw,ROW(),
_xlpm.dur,AVERAGE($C177:$C236),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_xlpm.yield,AVERAGE($D177:$D236),
_xlpm.yield-_xlpm.swap
)</f>
        <v>0.52362344166666674</v>
      </c>
      <c r="H236" s="47">
        <f>_xlfn.LET(
_xlpm.rw,ROW(),
_xlpm.dur,AVERAGE($C165:$C236),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_xlpm.yield,AVERAGE($D165:$D236),
_xlpm.yield-_xlpm.swap
)</f>
        <v>0.57394423611111089</v>
      </c>
      <c r="I236" s="47">
        <f>_xlfn.LET(
_xlpm.rw,ROW(),
_xlpm.dur,AVERAGE($C153:$C236),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_xlpm.yield,AVERAGE($D153:$D236),
_xlpm.yield-_xlpm.swap
)</f>
        <v>0.58058170068027204</v>
      </c>
      <c r="J236" s="47">
        <f>_xlfn.LET(
_xlpm.rw,ROW(),
_xlpm.dur,AVERAGE($C141:$C236),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_xlpm.yield,AVERAGE($D141:$D236),
_xlpm.yield-_xlpm.swap
)</f>
        <v>0.60586283420138887</v>
      </c>
      <c r="K236" s="47">
        <f>_xlfn.LET(
_xlpm.rw,ROW(),
_xlpm.dur,AVERAGE($C129:$C236),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_xlpm.yield,AVERAGE($D129:$D236),
_xlpm.yield-_xlpm.swap
)</f>
        <v>0.63831618827160463</v>
      </c>
      <c r="L236" s="47">
        <f>_xlfn.LET(
_xlpm.rw,ROW(),
_xlpm.dur,AVERAGE($C117:$C236),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_xlpm.yield,AVERAGE($D117:$D236),
_xlpm.yield-_xlpm.swap
)</f>
        <v>0.73763620833333299</v>
      </c>
    </row>
    <row r="237" spans="1:12" x14ac:dyDescent="0.2">
      <c r="A237" s="5">
        <v>44439</v>
      </c>
      <c r="B237" s="15">
        <v>0.18</v>
      </c>
      <c r="C237" s="15">
        <v>5.42</v>
      </c>
      <c r="D237" s="15" cm="1">
        <f t="array" ref="D23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_xlpm.monZeileRaw,(YEAR(A237)-YEAR(_xlpm.starts))*12+MONTH(A237)-MONTH(_xlpm.starts),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B237+SUMPRODUCT(_xlpm.deltas*_xlpm.stufen)
)</f>
        <v>0.18</v>
      </c>
      <c r="E237" s="48"/>
      <c r="F237" s="47" cm="1">
        <f t="array" ref="F237">_xlfn.LET(
_xlpm.rw,ROW(),
_xlpm.dur,C237,
_xlpm.n,INT(_xlpm.dur),
_xlpm.x,_xlpm.dur-_xlpm.n,
_xlpm.a,INDEX(Zinsswaps!$B:$AY,_xlpm.rw,_xlpm.n),
_xlpm.b,INDEX(Zinsswaps!$B:$AY,_xlpm.rw,_xlpm.n+1),
_xlpm.swap,_xlpm.a+_xlpm.x*(_xlpm.b-_xlpm.a),
D237-_xlpm.swap
)</f>
        <v>0.49106</v>
      </c>
      <c r="G237" s="47">
        <f>_xlfn.LET(
_xlpm.rw,ROW(),
_xlpm.dur,AVERAGE($C178:$C237),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_xlpm.yield,AVERAGE($D178:$D237),
_xlpm.yield-_xlpm.swap
)</f>
        <v>0.52388658888888884</v>
      </c>
      <c r="H237" s="47">
        <f>_xlfn.LET(
_xlpm.rw,ROW(),
_xlpm.dur,AVERAGE($C166:$C237),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_xlpm.yield,AVERAGE($D166:$D237),
_xlpm.yield-_xlpm.swap
)</f>
        <v>0.5684229050925923</v>
      </c>
      <c r="I237" s="47">
        <f>_xlfn.LET(
_xlpm.rw,ROW(),
_xlpm.dur,AVERAGE($C154:$C237),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_xlpm.yield,AVERAGE($D154:$D237),
_xlpm.yield-_xlpm.swap
)</f>
        <v>0.57892061507936499</v>
      </c>
      <c r="J237" s="47">
        <f>_xlfn.LET(
_xlpm.rw,ROW(),
_xlpm.dur,AVERAGE($C142:$C237),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_xlpm.yield,AVERAGE($D142:$D237),
_xlpm.yield-_xlpm.swap
)</f>
        <v>0.60329371527777786</v>
      </c>
      <c r="K237" s="47">
        <f>_xlfn.LET(
_xlpm.rw,ROW(),
_xlpm.dur,AVERAGE($C130:$C237),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_xlpm.yield,AVERAGE($D130:$D237),
_xlpm.yield-_xlpm.swap
)</f>
        <v>0.63332192386831254</v>
      </c>
      <c r="L237" s="47">
        <f>_xlfn.LET(
_xlpm.rw,ROW(),
_xlpm.dur,AVERAGE($C118:$C237),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_xlpm.yield,AVERAGE($D118:$D237),
_xlpm.yield-_xlpm.swap
)</f>
        <v>0.72535353819444415</v>
      </c>
    </row>
    <row r="238" spans="1:12" x14ac:dyDescent="0.2">
      <c r="A238" s="5">
        <v>44469</v>
      </c>
      <c r="B238" s="15">
        <v>0.33</v>
      </c>
      <c r="C238" s="15">
        <v>5.35</v>
      </c>
      <c r="D238" s="15" cm="1">
        <f t="array" ref="D23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_xlpm.monZeileRaw,(YEAR(A238)-YEAR(_xlpm.starts))*12+MONTH(A238)-MONTH(_xlpm.starts),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B238+SUMPRODUCT(_xlpm.deltas*_xlpm.stufen)
)</f>
        <v>0.33</v>
      </c>
      <c r="E238" s="48"/>
      <c r="F238" s="47" cm="1">
        <f t="array" ref="F238">_xlfn.LET(
_xlpm.rw,ROW(),
_xlpm.dur,C238,
_xlpm.n,INT(_xlpm.dur),
_xlpm.x,_xlpm.dur-_xlpm.n,
_xlpm.a,INDEX(Zinsswaps!$B:$AY,_xlpm.rw,_xlpm.n),
_xlpm.b,INDEX(Zinsswaps!$B:$AY,_xlpm.rw,_xlpm.n+1),
_xlpm.swap,_xlpm.a+_xlpm.x*(_xlpm.b-_xlpm.a),
D238-_xlpm.swap
)</f>
        <v>0.49875000000000003</v>
      </c>
      <c r="G238" s="47">
        <f>_xlfn.LET(
_xlpm.rw,ROW(),
_xlpm.dur,AVERAGE($C179:$C238),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_xlpm.yield,AVERAGE($D179:$D238),
_xlpm.yield-_xlpm.swap
)</f>
        <v>0.52412644444444423</v>
      </c>
      <c r="H238" s="47">
        <f>_xlfn.LET(
_xlpm.rw,ROW(),
_xlpm.dur,AVERAGE($C167:$C238),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_xlpm.yield,AVERAGE($D167:$D238),
_xlpm.yield-_xlpm.swap
)</f>
        <v>0.56113321759259216</v>
      </c>
      <c r="I238" s="47">
        <f>_xlfn.LET(
_xlpm.rw,ROW(),
_xlpm.dur,AVERAGE($C155:$C238),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_xlpm.yield,AVERAGE($D155:$D238),
_xlpm.yield-_xlpm.swap
)</f>
        <v>0.57729490646258486</v>
      </c>
      <c r="J238" s="47">
        <f>_xlfn.LET(
_xlpm.rw,ROW(),
_xlpm.dur,AVERAGE($C143:$C238),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_xlpm.yield,AVERAGE($D143:$D238),
_xlpm.yield-_xlpm.swap
)</f>
        <v>0.60028652560763907</v>
      </c>
      <c r="K238" s="47">
        <f>_xlfn.LET(
_xlpm.rw,ROW(),
_xlpm.dur,AVERAGE($C131:$C238),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_xlpm.yield,AVERAGE($D131:$D238),
_xlpm.yield-_xlpm.swap
)</f>
        <v>0.62820061728395049</v>
      </c>
      <c r="L238" s="47">
        <f>_xlfn.LET(
_xlpm.rw,ROW(),
_xlpm.dur,AVERAGE($C119:$C238),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_xlpm.yield,AVERAGE($D119:$D238),
_xlpm.yield-_xlpm.swap
)</f>
        <v>0.71007220833333295</v>
      </c>
    </row>
    <row r="239" spans="1:12" x14ac:dyDescent="0.2">
      <c r="A239" s="5">
        <v>44500</v>
      </c>
      <c r="B239" s="15">
        <v>0.44</v>
      </c>
      <c r="C239" s="15">
        <v>5.37</v>
      </c>
      <c r="D239" s="15" cm="1">
        <f t="array" ref="D23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_xlpm.monZeileRaw,(YEAR(A239)-YEAR(_xlpm.starts))*12+MONTH(A239)-MONTH(_xlpm.starts),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B239+SUMPRODUCT(_xlpm.deltas*_xlpm.stufen)
)</f>
        <v>0.44</v>
      </c>
      <c r="E239" s="48"/>
      <c r="F239" s="47" cm="1">
        <f t="array" ref="F239">_xlfn.LET(
_xlpm.rw,ROW(),
_xlpm.dur,C239,
_xlpm.n,INT(_xlpm.dur),
_xlpm.x,_xlpm.dur-_xlpm.n,
_xlpm.a,INDEX(Zinsswaps!$B:$AY,_xlpm.rw,_xlpm.n),
_xlpm.b,INDEX(Zinsswaps!$B:$AY,_xlpm.rw,_xlpm.n+1),
_xlpm.swap,_xlpm.a+_xlpm.x*(_xlpm.b-_xlpm.a),
D239-_xlpm.swap
)</f>
        <v>0.38664999999999999</v>
      </c>
      <c r="G239" s="47">
        <f>_xlfn.LET(
_xlpm.rw,ROW(),
_xlpm.dur,AVERAGE($C180:$C239),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_xlpm.yield,AVERAGE($D180:$D239),
_xlpm.yield-_xlpm.swap
)</f>
        <v>0.52151529166666644</v>
      </c>
      <c r="H239" s="47">
        <f>_xlfn.LET(
_xlpm.rw,ROW(),
_xlpm.dur,AVERAGE($C168:$C239),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_xlpm.yield,AVERAGE($D168:$D239),
_xlpm.yield-_xlpm.swap
)</f>
        <v>0.55354085648148121</v>
      </c>
      <c r="I239" s="47">
        <f>_xlfn.LET(
_xlpm.rw,ROW(),
_xlpm.dur,AVERAGE($C156:$C239),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_xlpm.yield,AVERAGE($D156:$D239),
_xlpm.yield-_xlpm.swap
)</f>
        <v>0.57428934240362794</v>
      </c>
      <c r="J239" s="47">
        <f>_xlfn.LET(
_xlpm.rw,ROW(),
_xlpm.dur,AVERAGE($C144:$C239),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_xlpm.yield,AVERAGE($D144:$D239),
_xlpm.yield-_xlpm.swap
)</f>
        <v>0.59585690104166655</v>
      </c>
      <c r="K239" s="47">
        <f>_xlfn.LET(
_xlpm.rw,ROW(),
_xlpm.dur,AVERAGE($C132:$C239),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_xlpm.yield,AVERAGE($D132:$D239),
_xlpm.yield-_xlpm.swap
)</f>
        <v>0.62281664437585715</v>
      </c>
      <c r="L239" s="47">
        <f>_xlfn.LET(
_xlpm.rw,ROW(),
_xlpm.dur,AVERAGE($C120:$C239),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_xlpm.yield,AVERAGE($D120:$D239),
_xlpm.yield-_xlpm.swap
)</f>
        <v>0.69699004166666623</v>
      </c>
    </row>
    <row r="240" spans="1:12" x14ac:dyDescent="0.2">
      <c r="A240" s="5">
        <v>44530</v>
      </c>
      <c r="B240" s="15">
        <v>0.4</v>
      </c>
      <c r="C240" s="15">
        <v>5.35</v>
      </c>
      <c r="D240" s="15" cm="1">
        <f t="array" ref="D24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_xlpm.monZeileRaw,(YEAR(A240)-YEAR(_xlpm.starts))*12+MONTH(A240)-MONTH(_xlpm.starts),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B240+SUMPRODUCT(_xlpm.deltas*_xlpm.stufen)
)</f>
        <v>0.4</v>
      </c>
      <c r="E240" s="48"/>
      <c r="F240" s="47" cm="1">
        <f t="array" ref="F240">_xlfn.LET(
_xlpm.rw,ROW(),
_xlpm.dur,C240,
_xlpm.n,INT(_xlpm.dur),
_xlpm.x,_xlpm.dur-_xlpm.n,
_xlpm.a,INDEX(Zinsswaps!$B:$AY,_xlpm.rw,_xlpm.n),
_xlpm.b,INDEX(Zinsswaps!$B:$AY,_xlpm.rw,_xlpm.n+1),
_xlpm.swap,_xlpm.a+_xlpm.x*(_xlpm.b-_xlpm.a),
D240-_xlpm.swap
)</f>
        <v>0.50914999999999999</v>
      </c>
      <c r="G240" s="47">
        <f>_xlfn.LET(
_xlpm.rw,ROW(),
_xlpm.dur,AVERAGE($C181:$C240),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_xlpm.yield,AVERAGE($D181:$D240),
_xlpm.yield-_xlpm.swap
)</f>
        <v>0.51955079166666651</v>
      </c>
      <c r="H240" s="47">
        <f>_xlfn.LET(
_xlpm.rw,ROW(),
_xlpm.dur,AVERAGE($C169:$C240),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_xlpm.yield,AVERAGE($D169:$D240),
_xlpm.yield-_xlpm.swap
)</f>
        <v>0.54767930169753054</v>
      </c>
      <c r="I240" s="47">
        <f>_xlfn.LET(
_xlpm.rw,ROW(),
_xlpm.dur,AVERAGE($C157:$C240),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_xlpm.yield,AVERAGE($D157:$D240),
_xlpm.yield-_xlpm.swap
)</f>
        <v>0.57298438775510196</v>
      </c>
      <c r="J240" s="47">
        <f>_xlfn.LET(
_xlpm.rw,ROW(),
_xlpm.dur,AVERAGE($C145:$C240),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_xlpm.yield,AVERAGE($D145:$D240),
_xlpm.yield-_xlpm.swap
)</f>
        <v>0.59200143229166646</v>
      </c>
      <c r="K240" s="47">
        <f>_xlfn.LET(
_xlpm.rw,ROW(),
_xlpm.dur,AVERAGE($C133:$C240),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_xlpm.yield,AVERAGE($D133:$D240),
_xlpm.yield-_xlpm.swap
)</f>
        <v>0.6186484533607679</v>
      </c>
      <c r="L240" s="47">
        <f>_xlfn.LET(
_xlpm.rw,ROW(),
_xlpm.dur,AVERAGE($C121:$C240),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_xlpm.yield,AVERAGE($D121:$D240),
_xlpm.yield-_xlpm.swap
)</f>
        <v>0.68271795833333282</v>
      </c>
    </row>
    <row r="241" spans="1:12" x14ac:dyDescent="0.2">
      <c r="A241" s="5">
        <v>44561</v>
      </c>
      <c r="B241" s="15">
        <v>0.48</v>
      </c>
      <c r="C241" s="15">
        <v>5.41</v>
      </c>
      <c r="D241" s="15" cm="1">
        <f t="array" ref="D24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_xlpm.monZeileRaw,(YEAR(A241)-YEAR(_xlpm.starts))*12+MONTH(A241)-MONTH(_xlpm.starts),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B241+SUMPRODUCT(_xlpm.deltas*_xlpm.stufen)
)</f>
        <v>0.48</v>
      </c>
      <c r="E241" s="48"/>
      <c r="F241" s="47" cm="1">
        <f t="array" ref="F241">_xlfn.LET(
_xlpm.rw,ROW(),
_xlpm.dur,C241,
_xlpm.n,INT(_xlpm.dur),
_xlpm.x,_xlpm.dur-_xlpm.n,
_xlpm.a,INDEX(Zinsswaps!$B:$AY,_xlpm.rw,_xlpm.n),
_xlpm.b,INDEX(Zinsswaps!$B:$AY,_xlpm.rw,_xlpm.n+1),
_xlpm.swap,_xlpm.a+_xlpm.x*(_xlpm.b-_xlpm.a),
D241-_xlpm.swap
)</f>
        <v>0.44621999999999995</v>
      </c>
      <c r="G241" s="47">
        <f>_xlfn.LET(
_xlpm.rw,ROW(),
_xlpm.dur,AVERAGE($C182:$C241),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_xlpm.yield,AVERAGE($D182:$D241),
_xlpm.yield-_xlpm.swap
)</f>
        <v>0.51727909999999988</v>
      </c>
      <c r="H241" s="47">
        <f>_xlfn.LET(
_xlpm.rw,ROW(),
_xlpm.dur,AVERAGE($C170:$C241),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_xlpm.yield,AVERAGE($D170:$D241),
_xlpm.yield-_xlpm.swap
)</f>
        <v>0.54073243055555531</v>
      </c>
      <c r="I241" s="47">
        <f>_xlfn.LET(
_xlpm.rw,ROW(),
_xlpm.dur,AVERAGE($C158:$C241),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_xlpm.yield,AVERAGE($D158:$D241),
_xlpm.yield-_xlpm.swap
)</f>
        <v>0.57156578514739198</v>
      </c>
      <c r="J241" s="47">
        <f>_xlfn.LET(
_xlpm.rw,ROW(),
_xlpm.dur,AVERAGE($C146:$C241),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_xlpm.yield,AVERAGE($D146:$D241),
_xlpm.yield-_xlpm.swap
)</f>
        <v>0.58759397460937479</v>
      </c>
      <c r="K241" s="47">
        <f>_xlfn.LET(
_xlpm.rw,ROW(),
_xlpm.dur,AVERAGE($C134:$C241),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_xlpm.yield,AVERAGE($D134:$D241),
_xlpm.yield-_xlpm.swap
)</f>
        <v>0.61390743141289428</v>
      </c>
      <c r="L241" s="47">
        <f>_xlfn.LET(
_xlpm.rw,ROW(),
_xlpm.dur,AVERAGE($C122:$C241),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_xlpm.yield,AVERAGE($D122:$D241),
_xlpm.yield-_xlpm.swap
)</f>
        <v>0.66955799305555519</v>
      </c>
    </row>
    <row r="242" spans="1:12" x14ac:dyDescent="0.2">
      <c r="A242" s="5">
        <v>44592</v>
      </c>
      <c r="B242" s="15">
        <v>0.66</v>
      </c>
      <c r="C242" s="15">
        <v>5.2</v>
      </c>
      <c r="D242" s="15" cm="1">
        <f t="array" ref="D24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_xlpm.monZeileRaw,(YEAR(A242)-YEAR(_xlpm.starts))*12+MONTH(A242)-MONTH(_xlpm.starts),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B242+SUMPRODUCT(_xlpm.deltas*_xlpm.stufen)
)</f>
        <v>0.66</v>
      </c>
      <c r="E242" s="48"/>
      <c r="F242" s="47" cm="1">
        <f t="array" ref="F242">_xlfn.LET(
_xlpm.rw,ROW(),
_xlpm.dur,C242,
_xlpm.n,INT(_xlpm.dur),
_xlpm.x,_xlpm.dur-_xlpm.n,
_xlpm.a,INDEX(Zinsswaps!$B:$AY,_xlpm.rw,_xlpm.n),
_xlpm.b,INDEX(Zinsswaps!$B:$AY,_xlpm.rw,_xlpm.n+1),
_xlpm.swap,_xlpm.a+_xlpm.x*(_xlpm.b-_xlpm.a),
D242-_xlpm.swap
)</f>
        <v>0.4194</v>
      </c>
      <c r="G242" s="47">
        <f>_xlfn.LET(
_xlpm.rw,ROW(),
_xlpm.dur,AVERAGE($C183:$C242),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_xlpm.yield,AVERAGE($D183:$D242),
_xlpm.yield-_xlpm.swap
)</f>
        <v>0.51399967499999988</v>
      </c>
      <c r="H242" s="47">
        <f>_xlfn.LET(
_xlpm.rw,ROW(),
_xlpm.dur,AVERAGE($C171:$C242),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_xlpm.yield,AVERAGE($D171:$D242),
_xlpm.yield-_xlpm.swap
)</f>
        <v>0.53315545138888876</v>
      </c>
      <c r="I242" s="47">
        <f>_xlfn.LET(
_xlpm.rw,ROW(),
_xlpm.dur,AVERAGE($C159:$C242),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_xlpm.yield,AVERAGE($D159:$D242),
_xlpm.yield-_xlpm.swap
)</f>
        <v>0.57059815476190445</v>
      </c>
      <c r="J242" s="47">
        <f>_xlfn.LET(
_xlpm.rw,ROW(),
_xlpm.dur,AVERAGE($C147:$C242),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_xlpm.yield,AVERAGE($D147:$D242),
_xlpm.yield-_xlpm.swap
)</f>
        <v>0.58309673611111068</v>
      </c>
      <c r="K242" s="47">
        <f>_xlfn.LET(
_xlpm.rw,ROW(),
_xlpm.dur,AVERAGE($C135:$C242),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_xlpm.yield,AVERAGE($D135:$D242),
_xlpm.yield-_xlpm.swap
)</f>
        <v>0.60956472908093251</v>
      </c>
      <c r="L242" s="47">
        <f>_xlfn.LET(
_xlpm.rw,ROW(),
_xlpm.dur,AVERAGE($C123:$C242),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_xlpm.yield,AVERAGE($D123:$D242),
_xlpm.yield-_xlpm.swap
)</f>
        <v>0.65907681666666629</v>
      </c>
    </row>
    <row r="243" spans="1:12" x14ac:dyDescent="0.2">
      <c r="A243" s="5">
        <v>44620</v>
      </c>
      <c r="B243" s="15">
        <v>1.08</v>
      </c>
      <c r="C243" s="15">
        <v>5.0999999999999996</v>
      </c>
      <c r="D243" s="15" cm="1">
        <f t="array" ref="D24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_xlpm.monZeileRaw,(YEAR(A243)-YEAR(_xlpm.starts))*12+MONTH(A243)-MONTH(_xlpm.starts),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B243+SUMPRODUCT(_xlpm.deltas*_xlpm.stufen)
)</f>
        <v>1.08</v>
      </c>
      <c r="E243" s="48"/>
      <c r="F243" s="47" cm="1">
        <f t="array" ref="F243">_xlfn.LET(
_xlpm.rw,ROW(),
_xlpm.dur,C243,
_xlpm.n,INT(_xlpm.dur),
_xlpm.x,_xlpm.dur-_xlpm.n,
_xlpm.a,INDEX(Zinsswaps!$B:$AY,_xlpm.rw,_xlpm.n),
_xlpm.b,INDEX(Zinsswaps!$B:$AY,_xlpm.rw,_xlpm.n+1),
_xlpm.swap,_xlpm.a+_xlpm.x*(_xlpm.b-_xlpm.a),
D243-_xlpm.swap
)</f>
        <v>0.6140000000000001</v>
      </c>
      <c r="G243" s="47">
        <f>_xlfn.LET(
_xlpm.rw,ROW(),
_xlpm.dur,AVERAGE($C184:$C243),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_xlpm.yield,AVERAGE($D184:$D243),
_xlpm.yield-_xlpm.swap
)</f>
        <v>0.51597001111111118</v>
      </c>
      <c r="H243" s="47">
        <f>_xlfn.LET(
_xlpm.rw,ROW(),
_xlpm.dur,AVERAGE($C172:$C243),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_xlpm.yield,AVERAGE($D172:$D243),
_xlpm.yield-_xlpm.swap
)</f>
        <v>0.52847444444444425</v>
      </c>
      <c r="I243" s="47">
        <f>_xlfn.LET(
_xlpm.rw,ROW(),
_xlpm.dur,AVERAGE($C160:$C243),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_xlpm.yield,AVERAGE($D160:$D243),
_xlpm.yield-_xlpm.swap
)</f>
        <v>0.57225639880952339</v>
      </c>
      <c r="J243" s="47">
        <f>_xlfn.LET(
_xlpm.rw,ROW(),
_xlpm.dur,AVERAGE($C148:$C243),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_xlpm.yield,AVERAGE($D148:$D243),
_xlpm.yield-_xlpm.swap
)</f>
        <v>0.58124449869791628</v>
      </c>
      <c r="K243" s="47">
        <f>_xlfn.LET(
_xlpm.rw,ROW(),
_xlpm.dur,AVERAGE($C136:$C243),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_xlpm.yield,AVERAGE($D136:$D243),
_xlpm.yield-_xlpm.swap
)</f>
        <v>0.60676423353909437</v>
      </c>
      <c r="L243" s="47">
        <f>_xlfn.LET(
_xlpm.rw,ROW(),
_xlpm.dur,AVERAGE($C124:$C243),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_xlpm.yield,AVERAGE($D124:$D243),
_xlpm.yield-_xlpm.swap
)</f>
        <v>0.65203273888888846</v>
      </c>
    </row>
    <row r="244" spans="1:12" x14ac:dyDescent="0.2">
      <c r="A244" s="5">
        <v>44651</v>
      </c>
      <c r="B244" s="15">
        <v>1.31</v>
      </c>
      <c r="C244" s="15">
        <v>5.08</v>
      </c>
      <c r="D244" s="15" cm="1">
        <f t="array" ref="D24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_xlpm.monZeileRaw,(YEAR(A244)-YEAR(_xlpm.starts))*12+MONTH(A244)-MONTH(_xlpm.starts),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B244+SUMPRODUCT(_xlpm.deltas*_xlpm.stufen)
)</f>
        <v>1.31</v>
      </c>
      <c r="E244" s="48"/>
      <c r="F244" s="47" cm="1">
        <f t="array" ref="F244">_xlfn.LET(
_xlpm.rw,ROW(),
_xlpm.dur,C244,
_xlpm.n,INT(_xlpm.dur),
_xlpm.x,_xlpm.dur-_xlpm.n,
_xlpm.a,INDEX(Zinsswaps!$B:$AY,_xlpm.rw,_xlpm.n),
_xlpm.b,INDEX(Zinsswaps!$B:$AY,_xlpm.rw,_xlpm.n+1),
_xlpm.swap,_xlpm.a+_xlpm.x*(_xlpm.b-_xlpm.a),
D244-_xlpm.swap
)</f>
        <v>0.32116000000000011</v>
      </c>
      <c r="G244" s="47">
        <f>_xlfn.LET(
_xlpm.rw,ROW(),
_xlpm.dur,AVERAGE($C185:$C244),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_xlpm.yield,AVERAGE($D185:$D244),
_xlpm.yield-_xlpm.swap
)</f>
        <v>0.51252724999999999</v>
      </c>
      <c r="H244" s="47">
        <f>_xlfn.LET(
_xlpm.rw,ROW(),
_xlpm.dur,AVERAGE($C173:$C244),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_xlpm.yield,AVERAGE($D173:$D244),
_xlpm.yield-_xlpm.swap
)</f>
        <v>0.52253381944444444</v>
      </c>
      <c r="I244" s="47">
        <f>_xlfn.LET(
_xlpm.rw,ROW(),
_xlpm.dur,AVERAGE($C161:$C244),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_xlpm.yield,AVERAGE($D161:$D244),
_xlpm.yield-_xlpm.swap
)</f>
        <v>0.56991339285714249</v>
      </c>
      <c r="J244" s="47">
        <f>_xlfn.LET(
_xlpm.rw,ROW(),
_xlpm.dur,AVERAGE($C149:$C244),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_xlpm.yield,AVERAGE($D149:$D244),
_xlpm.yield-_xlpm.swap
)</f>
        <v>0.57614151909722178</v>
      </c>
      <c r="K244" s="47">
        <f>_xlfn.LET(
_xlpm.rw,ROW(),
_xlpm.dur,AVERAGE($C137:$C244),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_xlpm.yield,AVERAGE($D137:$D244),
_xlpm.yield-_xlpm.swap
)</f>
        <v>0.60214572530864174</v>
      </c>
      <c r="L244" s="47">
        <f>_xlfn.LET(
_xlpm.rw,ROW(),
_xlpm.dur,AVERAGE($C125:$C244),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_xlpm.yield,AVERAGE($D125:$D244),
_xlpm.yield-_xlpm.swap
)</f>
        <v>0.64435982499999955</v>
      </c>
    </row>
    <row r="245" spans="1:12" x14ac:dyDescent="0.2">
      <c r="A245" s="5">
        <v>44681</v>
      </c>
      <c r="B245" s="15">
        <v>1.81</v>
      </c>
      <c r="C245" s="15">
        <v>5.0999999999999996</v>
      </c>
      <c r="D245" s="15" cm="1">
        <f t="array" ref="D24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_xlpm.monZeileRaw,(YEAR(A245)-YEAR(_xlpm.starts))*12+MONTH(A245)-MONTH(_xlpm.starts),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B245+SUMPRODUCT(_xlpm.deltas*_xlpm.stufen)
)</f>
        <v>1.81</v>
      </c>
      <c r="E245" s="48"/>
      <c r="F245" s="47" cm="1">
        <f t="array" ref="F245">_xlfn.LET(
_xlpm.rw,ROW(),
_xlpm.dur,C245,
_xlpm.n,INT(_xlpm.dur),
_xlpm.x,_xlpm.dur-_xlpm.n,
_xlpm.a,INDEX(Zinsswaps!$B:$AY,_xlpm.rw,_xlpm.n),
_xlpm.b,INDEX(Zinsswaps!$B:$AY,_xlpm.rw,_xlpm.n+1),
_xlpm.swap,_xlpm.a+_xlpm.x*(_xlpm.b-_xlpm.a),
D245-_xlpm.swap
)</f>
        <v>0.37140000000000017</v>
      </c>
      <c r="G245" s="47">
        <f>_xlfn.LET(
_xlpm.rw,ROW(),
_xlpm.dur,AVERAGE($C186:$C245),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_xlpm.yield,AVERAGE($D186:$D245),
_xlpm.yield-_xlpm.swap
)</f>
        <v>0.51063922222222224</v>
      </c>
      <c r="H245" s="47">
        <f>_xlfn.LET(
_xlpm.rw,ROW(),
_xlpm.dur,AVERAGE($C174:$C245),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_xlpm.yield,AVERAGE($D174:$D245),
_xlpm.yield-_xlpm.swap
)</f>
        <v>0.51754824459876536</v>
      </c>
      <c r="I245" s="47">
        <f>_xlfn.LET(
_xlpm.rw,ROW(),
_xlpm.dur,AVERAGE($C162:$C245),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_xlpm.yield,AVERAGE($D162:$D245),
_xlpm.yield-_xlpm.swap
)</f>
        <v>0.56702351190476141</v>
      </c>
      <c r="J245" s="47">
        <f>_xlfn.LET(
_xlpm.rw,ROW(),
_xlpm.dur,AVERAGE($C150:$C245),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_xlpm.yield,AVERAGE($D150:$D245),
_xlpm.yield-_xlpm.swap
)</f>
        <v>0.57212624999999961</v>
      </c>
      <c r="K245" s="47">
        <f>_xlfn.LET(
_xlpm.rw,ROW(),
_xlpm.dur,AVERAGE($C138:$C245),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_xlpm.yield,AVERAGE($D138:$D245),
_xlpm.yield-_xlpm.swap
)</f>
        <v>0.59727398576817514</v>
      </c>
      <c r="L245" s="47">
        <f>_xlfn.LET(
_xlpm.rw,ROW(),
_xlpm.dur,AVERAGE($C126:$C245),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_xlpm.yield,AVERAGE($D126:$D245),
_xlpm.yield-_xlpm.swap
)</f>
        <v>0.63656646527777716</v>
      </c>
    </row>
    <row r="246" spans="1:12" x14ac:dyDescent="0.2">
      <c r="A246" s="5">
        <v>44712</v>
      </c>
      <c r="B246" s="15">
        <v>2.0699999999999998</v>
      </c>
      <c r="C246" s="15">
        <v>5.0199999999999996</v>
      </c>
      <c r="D246" s="15" cm="1">
        <f t="array" ref="D24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_xlpm.monZeileRaw,(YEAR(A246)-YEAR(_xlpm.starts))*12+MONTH(A246)-MONTH(_xlpm.starts),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B246+SUMPRODUCT(_xlpm.deltas*_xlpm.stufen)
)</f>
        <v>2.0699999999999998</v>
      </c>
      <c r="E246" s="48"/>
      <c r="F246" s="47" cm="1">
        <f t="array" ref="F246">_xlfn.LET(
_xlpm.rw,ROW(),
_xlpm.dur,C246,
_xlpm.n,INT(_xlpm.dur),
_xlpm.x,_xlpm.dur-_xlpm.n,
_xlpm.a,INDEX(Zinsswaps!$B:$AY,_xlpm.rw,_xlpm.n),
_xlpm.b,INDEX(Zinsswaps!$B:$AY,_xlpm.rw,_xlpm.n+1),
_xlpm.swap,_xlpm.a+_xlpm.x*(_xlpm.b-_xlpm.a),
D246-_xlpm.swap
)</f>
        <v>0.56913999999999976</v>
      </c>
      <c r="G246" s="47">
        <f>_xlfn.LET(
_xlpm.rw,ROW(),
_xlpm.dur,AVERAGE($C187:$C246),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_xlpm.yield,AVERAGE($D187:$D246),
_xlpm.yield-_xlpm.swap
)</f>
        <v>0.51177775000000003</v>
      </c>
      <c r="H246" s="47">
        <f>_xlfn.LET(
_xlpm.rw,ROW(),
_xlpm.dur,AVERAGE($C175:$C246),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_xlpm.yield,AVERAGE($D175:$D246),
_xlpm.yield-_xlpm.swap
)</f>
        <v>0.51501513695987644</v>
      </c>
      <c r="I246" s="47">
        <f>_xlfn.LET(
_xlpm.rw,ROW(),
_xlpm.dur,AVERAGE($C163:$C246),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_xlpm.yield,AVERAGE($D163:$D246),
_xlpm.yield-_xlpm.swap
)</f>
        <v>0.5658961848072559</v>
      </c>
      <c r="J246" s="47">
        <f>_xlfn.LET(
_xlpm.rw,ROW(),
_xlpm.dur,AVERAGE($C151:$C246),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_xlpm.yield,AVERAGE($D151:$D246),
_xlpm.yield-_xlpm.swap
)</f>
        <v>0.57056380208333279</v>
      </c>
      <c r="K246" s="47">
        <f>_xlfn.LET(
_xlpm.rw,ROW(),
_xlpm.dur,AVERAGE($C139:$C246),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_xlpm.yield,AVERAGE($D139:$D246),
_xlpm.yield-_xlpm.swap
)</f>
        <v>0.59541390260630989</v>
      </c>
      <c r="L246" s="47">
        <f>_xlfn.LET(
_xlpm.rw,ROW(),
_xlpm.dur,AVERAGE($C127:$C246),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_xlpm.yield,AVERAGE($D127:$D246),
_xlpm.yield-_xlpm.swap
)</f>
        <v>0.63116602222222162</v>
      </c>
    </row>
    <row r="247" spans="1:12" x14ac:dyDescent="0.2">
      <c r="A247" s="5">
        <v>44742</v>
      </c>
      <c r="B247" s="15">
        <v>2.63</v>
      </c>
      <c r="C247" s="15">
        <v>4.91</v>
      </c>
      <c r="D247" s="15" cm="1">
        <f t="array" ref="D24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_xlpm.monZeileRaw,(YEAR(A247)-YEAR(_xlpm.starts))*12+MONTH(A247)-MONTH(_xlpm.starts),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B247+SUMPRODUCT(_xlpm.deltas*_xlpm.stufen)
)</f>
        <v>2.63</v>
      </c>
      <c r="E247" s="48"/>
      <c r="F247" s="47" cm="1">
        <f t="array" ref="F247">_xlfn.LET(
_xlpm.rw,ROW(),
_xlpm.dur,C247,
_xlpm.n,INT(_xlpm.dur),
_xlpm.x,_xlpm.dur-_xlpm.n,
_xlpm.a,INDEX(Zinsswaps!$B:$AY,_xlpm.rw,_xlpm.n),
_xlpm.b,INDEX(Zinsswaps!$B:$AY,_xlpm.rw,_xlpm.n+1),
_xlpm.swap,_xlpm.a+_xlpm.x*(_xlpm.b-_xlpm.a),
D247-_xlpm.swap
)</f>
        <v>0.85725999999999991</v>
      </c>
      <c r="G247" s="47">
        <f>_xlfn.LET(
_xlpm.rw,ROW(),
_xlpm.dur,AVERAGE($C188:$C247),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_xlpm.yield,AVERAGE($D188:$D247),
_xlpm.yield-_xlpm.swap
)</f>
        <v>0.51619418333333333</v>
      </c>
      <c r="H247" s="47">
        <f>_xlfn.LET(
_xlpm.rw,ROW(),
_xlpm.dur,AVERAGE($C176:$C247),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_xlpm.yield,AVERAGE($D176:$D247),
_xlpm.yield-_xlpm.swap
)</f>
        <v>0.51846625385802469</v>
      </c>
      <c r="I247" s="47">
        <f>_xlfn.LET(
_xlpm.rw,ROW(),
_xlpm.dur,AVERAGE($C164:$C247),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_xlpm.yield,AVERAGE($D164:$D247),
_xlpm.yield-_xlpm.swap
)</f>
        <v>0.56595534013605409</v>
      </c>
      <c r="J247" s="47">
        <f>_xlfn.LET(
_xlpm.rw,ROW(),
_xlpm.dur,AVERAGE($C152:$C247),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_xlpm.yield,AVERAGE($D152:$D247),
_xlpm.yield-_xlpm.swap
)</f>
        <v>0.57167916666666618</v>
      </c>
      <c r="K247" s="47">
        <f>_xlfn.LET(
_xlpm.rw,ROW(),
_xlpm.dur,AVERAGE($C140:$C247),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_xlpm.yield,AVERAGE($D140:$D247),
_xlpm.yield-_xlpm.swap
)</f>
        <v>0.59593491683813427</v>
      </c>
      <c r="L247" s="47">
        <f>_xlfn.LET(
_xlpm.rw,ROW(),
_xlpm.dur,AVERAGE($C128:$C247),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_xlpm.yield,AVERAGE($D128:$D247),
_xlpm.yield-_xlpm.swap
)</f>
        <v>0.62782124999999944</v>
      </c>
    </row>
    <row r="248" spans="1:12" x14ac:dyDescent="0.2">
      <c r="A248" s="5">
        <v>44773</v>
      </c>
      <c r="B248" s="15">
        <v>1.82</v>
      </c>
      <c r="C248" s="15">
        <v>5.08</v>
      </c>
      <c r="D248" s="15" cm="1">
        <f t="array" ref="D24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_xlpm.monZeileRaw,(YEAR(A248)-YEAR(_xlpm.starts))*12+MONTH(A248)-MONTH(_xlpm.starts),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B248+SUMPRODUCT(_xlpm.deltas*_xlpm.stufen)
)</f>
        <v>1.82</v>
      </c>
      <c r="E248" s="48"/>
      <c r="F248" s="47" cm="1">
        <f t="array" ref="F248">_xlfn.LET(
_xlpm.rw,ROW(),
_xlpm.dur,C248,
_xlpm.n,INT(_xlpm.dur),
_xlpm.x,_xlpm.dur-_xlpm.n,
_xlpm.a,INDEX(Zinsswaps!$B:$AY,_xlpm.rw,_xlpm.n),
_xlpm.b,INDEX(Zinsswaps!$B:$AY,_xlpm.rw,_xlpm.n+1),
_xlpm.swap,_xlpm.a+_xlpm.x*(_xlpm.b-_xlpm.a),
D248-_xlpm.swap
)</f>
        <v>0.48716000000000004</v>
      </c>
      <c r="G248" s="47">
        <f>_xlfn.LET(
_xlpm.rw,ROW(),
_xlpm.dur,AVERAGE($C189:$C248),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_xlpm.yield,AVERAGE($D189:$D248),
_xlpm.yield-_xlpm.swap
)</f>
        <v>0.51637350000000004</v>
      </c>
      <c r="H248" s="47">
        <f>_xlfn.LET(
_xlpm.rw,ROW(),
_xlpm.dur,AVERAGE($C177:$C248),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_xlpm.yield,AVERAGE($D177:$D248),
_xlpm.yield-_xlpm.swap
)</f>
        <v>0.51862106481481485</v>
      </c>
      <c r="I248" s="47">
        <f>_xlfn.LET(
_xlpm.rw,ROW(),
_xlpm.dur,AVERAGE($C165:$C248),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_xlpm.yield,AVERAGE($D165:$D248),
_xlpm.yield-_xlpm.swap
)</f>
        <v>0.56255460459183637</v>
      </c>
      <c r="J248" s="47">
        <f>_xlfn.LET(
_xlpm.rw,ROW(),
_xlpm.dur,AVERAGE($C153:$C248),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_xlpm.yield,AVERAGE($D153:$D248),
_xlpm.yield-_xlpm.swap
)</f>
        <v>0.56967499999999971</v>
      </c>
      <c r="K248" s="47">
        <f>_xlfn.LET(
_xlpm.rw,ROW(),
_xlpm.dur,AVERAGE($C141:$C248),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_xlpm.yield,AVERAGE($D141:$D248),
_xlpm.yield-_xlpm.swap
)</f>
        <v>0.59291562499999984</v>
      </c>
      <c r="L248" s="47">
        <f>_xlfn.LET(
_xlpm.rw,ROW(),
_xlpm.dur,AVERAGE($C129:$C248),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_xlpm.yield,AVERAGE($D129:$D248),
_xlpm.yield-_xlpm.swap
)</f>
        <v>0.62314285277777737</v>
      </c>
    </row>
    <row r="249" spans="1:12" x14ac:dyDescent="0.2">
      <c r="A249" s="5">
        <v>44804</v>
      </c>
      <c r="B249" s="15">
        <v>2.73</v>
      </c>
      <c r="C249" s="15">
        <v>4.8899999999999997</v>
      </c>
      <c r="D249" s="15" cm="1">
        <f t="array" ref="D24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_xlpm.monZeileRaw,(YEAR(A249)-YEAR(_xlpm.starts))*12+MONTH(A249)-MONTH(_xlpm.starts),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B249+SUMPRODUCT(_xlpm.deltas*_xlpm.stufen)
)</f>
        <v>2.73</v>
      </c>
      <c r="E249" s="48"/>
      <c r="F249" s="47" cm="1">
        <f t="array" ref="F249">_xlfn.LET(
_xlpm.rw,ROW(),
_xlpm.dur,C249,
_xlpm.n,INT(_xlpm.dur),
_xlpm.x,_xlpm.dur-_xlpm.n,
_xlpm.a,INDEX(Zinsswaps!$B:$AY,_xlpm.rw,_xlpm.n),
_xlpm.b,INDEX(Zinsswaps!$B:$AY,_xlpm.rw,_xlpm.n+1),
_xlpm.swap,_xlpm.a+_xlpm.x*(_xlpm.b-_xlpm.a),
D249-_xlpm.swap
)</f>
        <v>0.47664000000000017</v>
      </c>
      <c r="G249" s="47">
        <f>_xlfn.LET(
_xlpm.rw,ROW(),
_xlpm.dur,AVERAGE($C190:$C249),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_xlpm.yield,AVERAGE($D190:$D249),
_xlpm.yield-_xlpm.swap
)</f>
        <v>0.51613795555555575</v>
      </c>
      <c r="H249" s="47">
        <f>_xlfn.LET(
_xlpm.rw,ROW(),
_xlpm.dur,AVERAGE($C178:$C249),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_xlpm.yield,AVERAGE($D178:$D249),
_xlpm.yield-_xlpm.swap
)</f>
        <v>0.51896677854938267</v>
      </c>
      <c r="I249" s="47">
        <f>_xlfn.LET(
_xlpm.rw,ROW(),
_xlpm.dur,AVERAGE($C166:$C249),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_xlpm.yield,AVERAGE($D166:$D249),
_xlpm.yield-_xlpm.swap
)</f>
        <v>0.55797893990929659</v>
      </c>
      <c r="J249" s="47">
        <f>_xlfn.LET(
_xlpm.rw,ROW(),
_xlpm.dur,AVERAGE($C154:$C249),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_xlpm.yield,AVERAGE($D154:$D249),
_xlpm.yield-_xlpm.swap
)</f>
        <v>0.56838820312499971</v>
      </c>
      <c r="K249" s="47">
        <f>_xlfn.LET(
_xlpm.rw,ROW(),
_xlpm.dur,AVERAGE($C142:$C249),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_xlpm.yield,AVERAGE($D142:$D249),
_xlpm.yield-_xlpm.swap
)</f>
        <v>0.59085951303154993</v>
      </c>
      <c r="L249" s="47">
        <f>_xlfn.LET(
_xlpm.rw,ROW(),
_xlpm.dur,AVERAGE($C130:$C249),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_xlpm.yield,AVERAGE($D130:$D249),
_xlpm.yield-_xlpm.swap
)</f>
        <v>0.61884166666666629</v>
      </c>
    </row>
    <row r="250" spans="1:12" x14ac:dyDescent="0.2">
      <c r="A250" s="5">
        <v>44834</v>
      </c>
      <c r="B250" s="15">
        <v>3.45</v>
      </c>
      <c r="C250" s="15">
        <v>4.76</v>
      </c>
      <c r="D250" s="15" cm="1">
        <f t="array" ref="D25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_xlpm.monZeileRaw,(YEAR(A250)-YEAR(_xlpm.starts))*12+MONTH(A250)-MONTH(_xlpm.starts),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B250+SUMPRODUCT(_xlpm.deltas*_xlpm.stufen)
)</f>
        <v>3.45</v>
      </c>
      <c r="E250" s="48"/>
      <c r="F250" s="47" cm="1">
        <f t="array" ref="F250">_xlfn.LET(
_xlpm.rw,ROW(),
_xlpm.dur,C250,
_xlpm.n,INT(_xlpm.dur),
_xlpm.x,_xlpm.dur-_xlpm.n,
_xlpm.a,INDEX(Zinsswaps!$B:$AY,_xlpm.rw,_xlpm.n),
_xlpm.b,INDEX(Zinsswaps!$B:$AY,_xlpm.rw,_xlpm.n+1),
_xlpm.swap,_xlpm.a+_xlpm.x*(_xlpm.b-_xlpm.a),
D250-_xlpm.swap
)</f>
        <v>0.50343999999999989</v>
      </c>
      <c r="G250" s="47">
        <f>_xlfn.LET(
_xlpm.rw,ROW(),
_xlpm.dur,AVERAGE($C191:$C250),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_xlpm.yield,AVERAGE($D191:$D250),
_xlpm.yield-_xlpm.swap
)</f>
        <v>0.51655740277777784</v>
      </c>
      <c r="H250" s="47">
        <f>_xlfn.LET(
_xlpm.rw,ROW(),
_xlpm.dur,AVERAGE($C179:$C250),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_xlpm.yield,AVERAGE($D179:$D250),
_xlpm.yield-_xlpm.swap
)</f>
        <v>0.51955475694444442</v>
      </c>
      <c r="I250" s="47">
        <f>_xlfn.LET(
_xlpm.rw,ROW(),
_xlpm.dur,AVERAGE($C167:$C250),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_xlpm.yield,AVERAGE($D167:$D250),
_xlpm.yield-_xlpm.swap
)</f>
        <v>0.55211454648526015</v>
      </c>
      <c r="J250" s="47">
        <f>_xlfn.LET(
_xlpm.rw,ROW(),
_xlpm.dur,AVERAGE($C155:$C250),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_xlpm.yield,AVERAGE($D155:$D250),
_xlpm.yield-_xlpm.swap
)</f>
        <v>0.56733573242187496</v>
      </c>
      <c r="K250" s="47">
        <f>_xlfn.LET(
_xlpm.rw,ROW(),
_xlpm.dur,AVERAGE($C143:$C250),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_xlpm.yield,AVERAGE($D143:$D250),
_xlpm.yield-_xlpm.swap
)</f>
        <v>0.58857407407407414</v>
      </c>
      <c r="L250" s="47">
        <f>_xlfn.LET(
_xlpm.rw,ROW(),
_xlpm.dur,AVERAGE($C131:$C250),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_xlpm.yield,AVERAGE($D131:$D250),
_xlpm.yield-_xlpm.swap
)</f>
        <v>0.61454781249999968</v>
      </c>
    </row>
    <row r="251" spans="1:12" x14ac:dyDescent="0.2">
      <c r="A251" s="5">
        <v>44865</v>
      </c>
      <c r="B251" s="15">
        <v>3.46</v>
      </c>
      <c r="C251" s="15">
        <v>4.7699999999999996</v>
      </c>
      <c r="D251" s="15" cm="1">
        <f t="array" ref="D25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_xlpm.monZeileRaw,(YEAR(A251)-YEAR(_xlpm.starts))*12+MONTH(A251)-MONTH(_xlpm.starts),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B251+SUMPRODUCT(_xlpm.deltas*_xlpm.stufen)
)</f>
        <v>3.46</v>
      </c>
      <c r="E251" s="48"/>
      <c r="F251" s="47" cm="1">
        <f t="array" ref="F251">_xlfn.LET(
_xlpm.rw,ROW(),
_xlpm.dur,C251,
_xlpm.n,INT(_xlpm.dur),
_xlpm.x,_xlpm.dur-_xlpm.n,
_xlpm.a,INDEX(Zinsswaps!$B:$AY,_xlpm.rw,_xlpm.n),
_xlpm.b,INDEX(Zinsswaps!$B:$AY,_xlpm.rw,_xlpm.n+1),
_xlpm.swap,_xlpm.a+_xlpm.x*(_xlpm.b-_xlpm.a),
D251-_xlpm.swap
)</f>
        <v>0.53837000000000002</v>
      </c>
      <c r="G251" s="47">
        <f>_xlfn.LET(
_xlpm.rw,ROW(),
_xlpm.dur,AVERAGE($C192:$C251),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_xlpm.yield,AVERAGE($D192:$D251),
_xlpm.yield-_xlpm.swap
)</f>
        <v>0.51890506666666669</v>
      </c>
      <c r="H251" s="47">
        <f>_xlfn.LET(
_xlpm.rw,ROW(),
_xlpm.dur,AVERAGE($C180:$C251),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_xlpm.yield,AVERAGE($D180:$D251),
_xlpm.yield-_xlpm.swap
)</f>
        <v>0.51990002314814809</v>
      </c>
      <c r="I251" s="47">
        <f>_xlfn.LET(
_xlpm.rw,ROW(),
_xlpm.dur,AVERAGE($C168:$C251),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_xlpm.yield,AVERAGE($D168:$D251),
_xlpm.yield-_xlpm.swap
)</f>
        <v>0.54779240362811765</v>
      </c>
      <c r="J251" s="47">
        <f>_xlfn.LET(
_xlpm.rw,ROW(),
_xlpm.dur,AVERAGE($C156:$C251),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_xlpm.yield,AVERAGE($D156:$D251),
_xlpm.yield-_xlpm.swap
)</f>
        <v>0.56666051432291642</v>
      </c>
      <c r="K251" s="47">
        <f>_xlfn.LET(
_xlpm.rw,ROW(),
_xlpm.dur,AVERAGE($C144:$C251),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_xlpm.yield,AVERAGE($D144:$D251),
_xlpm.yield-_xlpm.swap
)</f>
        <v>0.58644712962962942</v>
      </c>
      <c r="L251" s="47">
        <f>_xlfn.LET(
_xlpm.rw,ROW(),
_xlpm.dur,AVERAGE($C132:$C251),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_xlpm.yield,AVERAGE($D132:$D251),
_xlpm.yield-_xlpm.swap
)</f>
        <v>0.61131675347222203</v>
      </c>
    </row>
    <row r="252" spans="1:12" x14ac:dyDescent="0.2">
      <c r="A252" s="5">
        <v>44895</v>
      </c>
      <c r="B252" s="15">
        <v>3.09</v>
      </c>
      <c r="C252" s="15">
        <v>4.82</v>
      </c>
      <c r="D252" s="15" cm="1">
        <f t="array" ref="D25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_xlpm.monZeileRaw,(YEAR(A252)-YEAR(_xlpm.starts))*12+MONTH(A252)-MONTH(_xlpm.starts),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B252+SUMPRODUCT(_xlpm.deltas*_xlpm.stufen)
)</f>
        <v>3.09</v>
      </c>
      <c r="E252" s="48"/>
      <c r="F252" s="47" cm="1">
        <f t="array" ref="F252">_xlfn.LET(
_xlpm.rw,ROW(),
_xlpm.dur,C252,
_xlpm.n,INT(_xlpm.dur),
_xlpm.x,_xlpm.dur-_xlpm.n,
_xlpm.a,INDEX(Zinsswaps!$B:$AY,_xlpm.rw,_xlpm.n),
_xlpm.b,INDEX(Zinsswaps!$B:$AY,_xlpm.rw,_xlpm.n+1),
_xlpm.swap,_xlpm.a+_xlpm.x*(_xlpm.b-_xlpm.a),
D252-_xlpm.swap
)</f>
        <v>0.4429599999999998</v>
      </c>
      <c r="G252" s="47">
        <f>_xlfn.LET(
_xlpm.rw,ROW(),
_xlpm.dur,AVERAGE($C193:$C252),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_xlpm.yield,AVERAGE($D193:$D252),
_xlpm.yield-_xlpm.swap
)</f>
        <v>0.51927515555555581</v>
      </c>
      <c r="H252" s="47">
        <f>_xlfn.LET(
_xlpm.rw,ROW(),
_xlpm.dur,AVERAGE($C181:$C252),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_xlpm.yield,AVERAGE($D181:$D252),
_xlpm.yield-_xlpm.swap
)</f>
        <v>0.51782902199074077</v>
      </c>
      <c r="I252" s="47">
        <f>_xlfn.LET(
_xlpm.rw,ROW(),
_xlpm.dur,AVERAGE($C169:$C252),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_xlpm.yield,AVERAGE($D169:$D252),
_xlpm.yield-_xlpm.swap
)</f>
        <v>0.54247896258503392</v>
      </c>
      <c r="J252" s="47">
        <f>_xlfn.LET(
_xlpm.rw,ROW(),
_xlpm.dur,AVERAGE($C157:$C252),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_xlpm.yield,AVERAGE($D157:$D252),
_xlpm.yield-_xlpm.swap
)</f>
        <v>0.56531754557291669</v>
      </c>
      <c r="K252" s="47">
        <f>_xlfn.LET(
_xlpm.rw,ROW(),
_xlpm.dur,AVERAGE($C145:$C252),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_xlpm.yield,AVERAGE($D145:$D252),
_xlpm.yield-_xlpm.swap
)</f>
        <v>0.58282554183813429</v>
      </c>
      <c r="L252" s="47">
        <f>_xlfn.LET(
_xlpm.rw,ROW(),
_xlpm.dur,AVERAGE($C133:$C252),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_xlpm.yield,AVERAGE($D133:$D252),
_xlpm.yield-_xlpm.swap
)</f>
        <v>0.60737899583333299</v>
      </c>
    </row>
    <row r="253" spans="1:12" x14ac:dyDescent="0.2">
      <c r="A253" s="5">
        <v>44926</v>
      </c>
      <c r="B253" s="15">
        <v>3.6</v>
      </c>
      <c r="C253" s="15">
        <v>4.7699999999999996</v>
      </c>
      <c r="D253" s="15" cm="1">
        <f t="array" ref="D25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_xlpm.monZeileRaw,(YEAR(A253)-YEAR(_xlpm.starts))*12+MONTH(A253)-MONTH(_xlpm.starts),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B253+SUMPRODUCT(_xlpm.deltas*_xlpm.stufen)
)</f>
        <v>3.6</v>
      </c>
      <c r="E253" s="48"/>
      <c r="F253" s="47" cm="1">
        <f t="array" ref="F253">_xlfn.LET(
_xlpm.rw,ROW(),
_xlpm.dur,C253,
_xlpm.n,INT(_xlpm.dur),
_xlpm.x,_xlpm.dur-_xlpm.n,
_xlpm.a,INDEX(Zinsswaps!$B:$AY,_xlpm.rw,_xlpm.n),
_xlpm.b,INDEX(Zinsswaps!$B:$AY,_xlpm.rw,_xlpm.n+1),
_xlpm.swap,_xlpm.a+_xlpm.x*(_xlpm.b-_xlpm.a),
D253-_xlpm.swap
)</f>
        <v>0.36917</v>
      </c>
      <c r="G253" s="47">
        <f>_xlfn.LET(
_xlpm.rw,ROW(),
_xlpm.dur,AVERAGE($C194:$C253),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_xlpm.yield,AVERAGE($D194:$D253),
_xlpm.yield-_xlpm.swap
)</f>
        <v>0.51978544444444463</v>
      </c>
      <c r="H253" s="47">
        <f>_xlfn.LET(
_xlpm.rw,ROW(),
_xlpm.dur,AVERAGE($C182:$C253),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_xlpm.yield,AVERAGE($D182:$D253),
_xlpm.yield-_xlpm.swap
)</f>
        <v>0.51542969907407399</v>
      </c>
      <c r="I253" s="47">
        <f>_xlfn.LET(
_xlpm.rw,ROW(),
_xlpm.dur,AVERAGE($C170:$C253),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_xlpm.yield,AVERAGE($D170:$D253),
_xlpm.yield-_xlpm.swap
)</f>
        <v>0.53613882086167786</v>
      </c>
      <c r="J253" s="47">
        <f>_xlfn.LET(
_xlpm.rw,ROW(),
_xlpm.dur,AVERAGE($C158:$C253),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_xlpm.yield,AVERAGE($D158:$D253),
_xlpm.yield-_xlpm.swap
)</f>
        <v>0.56382067382812473</v>
      </c>
      <c r="K253" s="47">
        <f>_xlfn.LET(
_xlpm.rw,ROW(),
_xlpm.dur,AVERAGE($C146:$C253),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_xlpm.yield,AVERAGE($D146:$D253),
_xlpm.yield-_xlpm.swap
)</f>
        <v>0.57869513203017786</v>
      </c>
      <c r="L253" s="47">
        <f>_xlfn.LET(
_xlpm.rw,ROW(),
_xlpm.dur,AVERAGE($C134:$C253),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_xlpm.yield,AVERAGE($D134:$D253),
_xlpm.yield-_xlpm.swap
)</f>
        <v>0.60295662013888851</v>
      </c>
    </row>
    <row r="254" spans="1:12" x14ac:dyDescent="0.2">
      <c r="A254" s="5">
        <v>44957</v>
      </c>
      <c r="B254" s="15">
        <v>3.35</v>
      </c>
      <c r="C254" s="15">
        <v>4.8</v>
      </c>
      <c r="D254" s="15" cm="1">
        <f t="array" ref="D25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_xlpm.monZeileRaw,(YEAR(A254)-YEAR(_xlpm.starts))*12+MONTH(A254)-MONTH(_xlpm.starts),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B254+SUMPRODUCT(_xlpm.deltas*_xlpm.stufen)
)</f>
        <v>3.35</v>
      </c>
      <c r="E254" s="48"/>
      <c r="F254" s="47" cm="1">
        <f t="array" ref="F254">_xlfn.LET(
_xlpm.rw,ROW(),
_xlpm.dur,C254,
_xlpm.n,INT(_xlpm.dur),
_xlpm.x,_xlpm.dur-_xlpm.n,
_xlpm.a,INDEX(Zinsswaps!$B:$AY,_xlpm.rw,_xlpm.n),
_xlpm.b,INDEX(Zinsswaps!$B:$AY,_xlpm.rw,_xlpm.n+1),
_xlpm.swap,_xlpm.a+_xlpm.x*(_xlpm.b-_xlpm.a),
D254-_xlpm.swap
)</f>
        <v>0.41300000000000026</v>
      </c>
      <c r="G254" s="47">
        <f>_xlfn.LET(
_xlpm.rw,ROW(),
_xlpm.dur,AVERAGE($C195:$C254),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_xlpm.yield,AVERAGE($D195:$D254),
_xlpm.yield-_xlpm.swap
)</f>
        <v>0.52258967777777809</v>
      </c>
      <c r="H254" s="47">
        <f>_xlfn.LET(
_xlpm.rw,ROW(),
_xlpm.dur,AVERAGE($C183:$C254),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_xlpm.yield,AVERAGE($D183:$D254),
_xlpm.yield-_xlpm.swap
)</f>
        <v>0.51316008680555569</v>
      </c>
      <c r="I254" s="47">
        <f>_xlfn.LET(
_xlpm.rw,ROW(),
_xlpm.dur,AVERAGE($C171:$C254),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_xlpm.yield,AVERAGE($D171:$D254),
_xlpm.yield-_xlpm.swap
)</f>
        <v>0.53010781462585033</v>
      </c>
      <c r="J254" s="47">
        <f>_xlfn.LET(
_xlpm.rw,ROW(),
_xlpm.dur,AVERAGE($C159:$C254),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_xlpm.yield,AVERAGE($D159:$D254),
_xlpm.yield-_xlpm.swap
)</f>
        <v>0.56345421223958292</v>
      </c>
      <c r="K254" s="47">
        <f>_xlfn.LET(
_xlpm.rw,ROW(),
_xlpm.dur,AVERAGE($C147:$C254),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_xlpm.yield,AVERAGE($D147:$D254),
_xlpm.yield-_xlpm.swap
)</f>
        <v>0.57510604252400499</v>
      </c>
      <c r="L254" s="47">
        <f>_xlfn.LET(
_xlpm.rw,ROW(),
_xlpm.dur,AVERAGE($C135:$C254),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_xlpm.yield,AVERAGE($D135:$D254),
_xlpm.yield-_xlpm.swap
)</f>
        <v>0.59943638888888851</v>
      </c>
    </row>
    <row r="255" spans="1:12" x14ac:dyDescent="0.2">
      <c r="A255" s="5">
        <v>44985</v>
      </c>
      <c r="B255" s="15">
        <v>3.78</v>
      </c>
      <c r="C255" s="15">
        <v>4.7300000000000004</v>
      </c>
      <c r="D255" s="15" cm="1">
        <f t="array" ref="D25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_xlpm.monZeileRaw,(YEAR(A255)-YEAR(_xlpm.starts))*12+MONTH(A255)-MONTH(_xlpm.starts),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B255+SUMPRODUCT(_xlpm.deltas*_xlpm.stufen)
)</f>
        <v>3.78</v>
      </c>
      <c r="E255" s="48"/>
      <c r="F255" s="47" cm="1">
        <f t="array" ref="F255">_xlfn.LET(
_xlpm.rw,ROW(),
_xlpm.dur,C255,
_xlpm.n,INT(_xlpm.dur),
_xlpm.x,_xlpm.dur-_xlpm.n,
_xlpm.a,INDEX(Zinsswaps!$B:$AY,_xlpm.rw,_xlpm.n),
_xlpm.b,INDEX(Zinsswaps!$B:$AY,_xlpm.rw,_xlpm.n+1),
_xlpm.swap,_xlpm.a+_xlpm.x*(_xlpm.b-_xlpm.a),
D255-_xlpm.swap
)</f>
        <v>0.38507999999999987</v>
      </c>
      <c r="G255" s="47">
        <f>_xlfn.LET(
_xlpm.rw,ROW(),
_xlpm.dur,AVERAGE($C196:$C255),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_xlpm.yield,AVERAGE($D196:$D255),
_xlpm.yield-_xlpm.swap
)</f>
        <v>0.52506966666666688</v>
      </c>
      <c r="H255" s="47">
        <f>_xlfn.LET(
_xlpm.rw,ROW(),
_xlpm.dur,AVERAGE($C184:$C255),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_xlpm.yield,AVERAGE($D184:$D255),
_xlpm.yield-_xlpm.swap
)</f>
        <v>0.51237151041666684</v>
      </c>
      <c r="I255" s="47">
        <f>_xlfn.LET(
_xlpm.rw,ROW(),
_xlpm.dur,AVERAGE($C172:$C255),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_xlpm.yield,AVERAGE($D172:$D255),
_xlpm.yield-_xlpm.swap
)</f>
        <v>0.5241460104875284</v>
      </c>
      <c r="J255" s="47">
        <f>_xlfn.LET(
_xlpm.rw,ROW(),
_xlpm.dur,AVERAGE($C160:$C255),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_xlpm.yield,AVERAGE($D160:$D255),
_xlpm.yield-_xlpm.swap
)</f>
        <v>0.56329777777777745</v>
      </c>
      <c r="K255" s="47">
        <f>_xlfn.LET(
_xlpm.rw,ROW(),
_xlpm.dur,AVERAGE($C148:$C255),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_xlpm.yield,AVERAGE($D148:$D255),
_xlpm.yield-_xlpm.swap
)</f>
        <v>0.57196040809327786</v>
      </c>
      <c r="L255" s="47">
        <f>_xlfn.LET(
_xlpm.rw,ROW(),
_xlpm.dur,AVERAGE($C136:$C255),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_xlpm.yield,AVERAGE($D136:$D255),
_xlpm.yield-_xlpm.swap
)</f>
        <v>0.59551599999999949</v>
      </c>
    </row>
    <row r="256" spans="1:12" x14ac:dyDescent="0.2">
      <c r="A256" s="5">
        <v>45016</v>
      </c>
      <c r="B256" s="15">
        <v>3.54</v>
      </c>
      <c r="C256" s="15">
        <v>4.75</v>
      </c>
      <c r="D256" s="15" cm="1">
        <f t="array" ref="D25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_xlpm.monZeileRaw,(YEAR(A256)-YEAR(_xlpm.starts))*12+MONTH(A256)-MONTH(_xlpm.starts),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B256+SUMPRODUCT(_xlpm.deltas*_xlpm.stufen)
)</f>
        <v>3.54</v>
      </c>
      <c r="E256" s="48"/>
      <c r="F256" s="47" cm="1">
        <f t="array" ref="F256">_xlfn.LET(
_xlpm.rw,ROW(),
_xlpm.dur,C256,
_xlpm.n,INT(_xlpm.dur),
_xlpm.x,_xlpm.dur-_xlpm.n,
_xlpm.a,INDEX(Zinsswaps!$B:$AY,_xlpm.rw,_xlpm.n),
_xlpm.b,INDEX(Zinsswaps!$B:$AY,_xlpm.rw,_xlpm.n+1),
_xlpm.swap,_xlpm.a+_xlpm.x*(_xlpm.b-_xlpm.a),
D256-_xlpm.swap
)</f>
        <v>0.496</v>
      </c>
      <c r="G256" s="47">
        <f>_xlfn.LET(
_xlpm.rw,ROW(),
_xlpm.dur,AVERAGE($C197:$C256),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_xlpm.yield,AVERAGE($D197:$D256),
_xlpm.yield-_xlpm.swap
)</f>
        <v>0.52706105555555571</v>
      </c>
      <c r="H256" s="47">
        <f>_xlfn.LET(
_xlpm.rw,ROW(),
_xlpm.dur,AVERAGE($C185:$C256),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_xlpm.yield,AVERAGE($D185:$D256),
_xlpm.yield-_xlpm.swap
)</f>
        <v>0.51251294367283973</v>
      </c>
      <c r="I256" s="47">
        <f>_xlfn.LET(
_xlpm.rw,ROW(),
_xlpm.dur,AVERAGE($C173:$C256),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_xlpm.yield,AVERAGE($D173:$D256),
_xlpm.yield-_xlpm.swap
)</f>
        <v>0.52170252267573713</v>
      </c>
      <c r="J256" s="47">
        <f>_xlfn.LET(
_xlpm.rw,ROW(),
_xlpm.dur,AVERAGE($C161:$C256),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_xlpm.yield,AVERAGE($D161:$D256),
_xlpm.yield-_xlpm.swap
)</f>
        <v>0.56366097005208293</v>
      </c>
      <c r="K256" s="47">
        <f>_xlfn.LET(
_xlpm.rw,ROW(),
_xlpm.dur,AVERAGE($C149:$C256),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_xlpm.yield,AVERAGE($D149:$D256),
_xlpm.yield-_xlpm.swap
)</f>
        <v>0.56955376543209824</v>
      </c>
      <c r="L256" s="47">
        <f>_xlfn.LET(
_xlpm.rw,ROW(),
_xlpm.dur,AVERAGE($C137:$C256),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_xlpm.yield,AVERAGE($D137:$D256),
_xlpm.yield-_xlpm.swap
)</f>
        <v>0.59327896249999945</v>
      </c>
    </row>
    <row r="257" spans="1:12" x14ac:dyDescent="0.2">
      <c r="A257" s="5">
        <v>45046</v>
      </c>
      <c r="B257" s="15">
        <v>3.49</v>
      </c>
      <c r="C257" s="15">
        <v>4.78</v>
      </c>
      <c r="D257" s="15" cm="1">
        <f t="array" ref="D25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_xlpm.monZeileRaw,(YEAR(A257)-YEAR(_xlpm.starts))*12+MONTH(A257)-MONTH(_xlpm.starts),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B257+SUMPRODUCT(_xlpm.deltas*_xlpm.stufen)
)</f>
        <v>3.49</v>
      </c>
      <c r="E257" s="48"/>
      <c r="F257" s="47" cm="1">
        <f t="array" ref="F257">_xlfn.LET(
_xlpm.rw,ROW(),
_xlpm.dur,C257,
_xlpm.n,INT(_xlpm.dur),
_xlpm.x,_xlpm.dur-_xlpm.n,
_xlpm.a,INDEX(Zinsswaps!$B:$AY,_xlpm.rw,_xlpm.n),
_xlpm.b,INDEX(Zinsswaps!$B:$AY,_xlpm.rw,_xlpm.n+1),
_xlpm.swap,_xlpm.a+_xlpm.x*(_xlpm.b-_xlpm.a),
D257-_xlpm.swap
)</f>
        <v>0.44948000000000032</v>
      </c>
      <c r="G257" s="47">
        <f>_xlfn.LET(
_xlpm.rw,ROW(),
_xlpm.dur,AVERAGE($C198:$C257),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_xlpm.yield,AVERAGE($D198:$D257),
_xlpm.yield-_xlpm.swap
)</f>
        <v>0.5279438166666669</v>
      </c>
      <c r="H257" s="47">
        <f>_xlfn.LET(
_xlpm.rw,ROW(),
_xlpm.dur,AVERAGE($C186:$C257),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_xlpm.yield,AVERAGE($D186:$D257),
_xlpm.yield-_xlpm.swap
)</f>
        <v>0.51246996141975321</v>
      </c>
      <c r="I257" s="47">
        <f>_xlfn.LET(
_xlpm.rw,ROW(),
_xlpm.dur,AVERAGE($C174:$C257),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_xlpm.yield,AVERAGE($D174:$D257),
_xlpm.yield-_xlpm.swap
)</f>
        <v>0.51882100907029494</v>
      </c>
      <c r="J257" s="47">
        <f>_xlfn.LET(
_xlpm.rw,ROW(),
_xlpm.dur,AVERAGE($C162:$C257),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_xlpm.yield,AVERAGE($D162:$D257),
_xlpm.yield-_xlpm.swap
)</f>
        <v>0.56243051432291624</v>
      </c>
      <c r="K257" s="47">
        <f>_xlfn.LET(
_xlpm.rw,ROW(),
_xlpm.dur,AVERAGE($C150:$C257),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_xlpm.yield,AVERAGE($D150:$D257),
_xlpm.yield-_xlpm.swap
)</f>
        <v>0.5671413580246909</v>
      </c>
      <c r="L257" s="47">
        <f>_xlfn.LET(
_xlpm.rw,ROW(),
_xlpm.dur,AVERAGE($C138:$C257),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_xlpm.yield,AVERAGE($D138:$D257),
_xlpm.yield-_xlpm.swap
)</f>
        <v>0.58993210486111081</v>
      </c>
    </row>
    <row r="258" spans="1:12" x14ac:dyDescent="0.2">
      <c r="A258" s="5">
        <v>45077</v>
      </c>
      <c r="B258" s="15">
        <v>3.54</v>
      </c>
      <c r="C258" s="15">
        <v>4.7699999999999996</v>
      </c>
      <c r="D258" s="15" cm="1">
        <f t="array" ref="D25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_xlpm.monZeileRaw,(YEAR(A258)-YEAR(_xlpm.starts))*12+MONTH(A258)-MONTH(_xlpm.starts),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B258+SUMPRODUCT(_xlpm.deltas*_xlpm.stufen)
)</f>
        <v>3.54</v>
      </c>
      <c r="E258" s="48"/>
      <c r="F258" s="47" cm="1">
        <f t="array" ref="F258">_xlfn.LET(
_xlpm.rw,ROW(),
_xlpm.dur,C258,
_xlpm.n,INT(_xlpm.dur),
_xlpm.x,_xlpm.dur-_xlpm.n,
_xlpm.a,INDEX(Zinsswaps!$B:$AY,_xlpm.rw,_xlpm.n),
_xlpm.b,INDEX(Zinsswaps!$B:$AY,_xlpm.rw,_xlpm.n+1),
_xlpm.swap,_xlpm.a+_xlpm.x*(_xlpm.b-_xlpm.a),
D258-_xlpm.swap
)</f>
        <v>0.51522000000000023</v>
      </c>
      <c r="G258" s="47">
        <f>_xlfn.LET(
_xlpm.rw,ROW(),
_xlpm.dur,AVERAGE($C199:$C258),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_xlpm.yield,AVERAGE($D199:$D258),
_xlpm.yield-_xlpm.swap
)</f>
        <v>0.5294401166666669</v>
      </c>
      <c r="H258" s="47">
        <f>_xlfn.LET(
_xlpm.rw,ROW(),
_xlpm.dur,AVERAGE($C187:$C258),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_xlpm.yield,AVERAGE($D187:$D258),
_xlpm.yield-_xlpm.swap
)</f>
        <v>0.51318675925925961</v>
      </c>
      <c r="I258" s="47">
        <f>_xlfn.LET(
_xlpm.rw,ROW(),
_xlpm.dur,AVERAGE($C175:$C258),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_xlpm.yield,AVERAGE($D175:$D258),
_xlpm.yield-_xlpm.swap
)</f>
        <v>0.51655416666666687</v>
      </c>
      <c r="J258" s="47">
        <f>_xlfn.LET(
_xlpm.rw,ROW(),
_xlpm.dur,AVERAGE($C163:$C258),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_xlpm.yield,AVERAGE($D163:$D258),
_xlpm.yield-_xlpm.swap
)</f>
        <v>0.56142897786458312</v>
      </c>
      <c r="K258" s="47">
        <f>_xlfn.LET(
_xlpm.rw,ROW(),
_xlpm.dur,AVERAGE($C151:$C258),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_xlpm.yield,AVERAGE($D151:$D258),
_xlpm.yield-_xlpm.swap
)</f>
        <v>0.56575580761316835</v>
      </c>
      <c r="L258" s="47">
        <f>_xlfn.LET(
_xlpm.rw,ROW(),
_xlpm.dur,AVERAGE($C139:$C258),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_xlpm.yield,AVERAGE($D139:$D258),
_xlpm.yield-_xlpm.swap
)</f>
        <v>0.58823478124999984</v>
      </c>
    </row>
    <row r="259" spans="1:12" x14ac:dyDescent="0.2">
      <c r="A259" s="5">
        <v>45107</v>
      </c>
      <c r="B259" s="15">
        <v>3.72</v>
      </c>
      <c r="C259" s="15">
        <v>4.78</v>
      </c>
      <c r="D259" s="15" cm="1">
        <f t="array" ref="D25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_xlpm.monZeileRaw,(YEAR(A259)-YEAR(_xlpm.starts))*12+MONTH(A259)-MONTH(_xlpm.starts),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B259+SUMPRODUCT(_xlpm.deltas*_xlpm.stufen)
)</f>
        <v>3.72</v>
      </c>
      <c r="E259" s="48"/>
      <c r="F259" s="47" cm="1">
        <f t="array" ref="F259">_xlfn.LET(
_xlpm.rw,ROW(),
_xlpm.dur,C259,
_xlpm.n,INT(_xlpm.dur),
_xlpm.x,_xlpm.dur-_xlpm.n,
_xlpm.a,INDEX(Zinsswaps!$B:$AY,_xlpm.rw,_xlpm.n),
_xlpm.b,INDEX(Zinsswaps!$B:$AY,_xlpm.rw,_xlpm.n+1),
_xlpm.swap,_xlpm.a+_xlpm.x*(_xlpm.b-_xlpm.a),
D259-_xlpm.swap
)</f>
        <v>0.46000000000000041</v>
      </c>
      <c r="G259" s="47">
        <f>_xlfn.LET(
_xlpm.rw,ROW(),
_xlpm.dur,AVERAGE($C200:$C259),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_xlpm.yield,AVERAGE($D200:$D259),
_xlpm.yield-_xlpm.swap
)</f>
        <v>0.52947688611111154</v>
      </c>
      <c r="H259" s="47">
        <f>_xlfn.LET(
_xlpm.rw,ROW(),
_xlpm.dur,AVERAGE($C188:$C259),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_xlpm.yield,AVERAGE($D188:$D259),
_xlpm.yield-_xlpm.swap
)</f>
        <v>0.51204065586419789</v>
      </c>
      <c r="I259" s="47">
        <f>_xlfn.LET(
_xlpm.rw,ROW(),
_xlpm.dur,AVERAGE($C176:$C259),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_xlpm.yield,AVERAGE($D176:$D259),
_xlpm.yield-_xlpm.swap
)</f>
        <v>0.51557169217687115</v>
      </c>
      <c r="J259" s="47">
        <f>_xlfn.LET(
_xlpm.rw,ROW(),
_xlpm.dur,AVERAGE($C164:$C259),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_xlpm.yield,AVERAGE($D164:$D259),
_xlpm.yield-_xlpm.swap
)</f>
        <v>0.558128980034722</v>
      </c>
      <c r="K259" s="47">
        <f>_xlfn.LET(
_xlpm.rw,ROW(),
_xlpm.dur,AVERAGE($C152:$C259),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_xlpm.yield,AVERAGE($D152:$D259),
_xlpm.yield-_xlpm.swap
)</f>
        <v>0.56377537722908055</v>
      </c>
      <c r="L259" s="47">
        <f>_xlfn.LET(
_xlpm.rw,ROW(),
_xlpm.dur,AVERAGE($C140:$C259),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_xlpm.yield,AVERAGE($D140:$D259),
_xlpm.yield-_xlpm.swap
)</f>
        <v>0.58593322013888871</v>
      </c>
    </row>
    <row r="260" spans="1:12" x14ac:dyDescent="0.2">
      <c r="A260" s="5">
        <v>45138</v>
      </c>
      <c r="B260" s="15">
        <v>3.64</v>
      </c>
      <c r="C260" s="15">
        <v>4.74</v>
      </c>
      <c r="D260" s="15" cm="1">
        <f t="array" ref="D26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_xlpm.monZeileRaw,(YEAR(A260)-YEAR(_xlpm.starts))*12+MONTH(A260)-MONTH(_xlpm.starts),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B260+SUMPRODUCT(_xlpm.deltas*_xlpm.stufen)
)</f>
        <v>3.64</v>
      </c>
      <c r="E260" s="48"/>
      <c r="F260" s="47" cm="1">
        <f t="array" ref="F260">_xlfn.LET(
_xlpm.rw,ROW(),
_xlpm.dur,C260,
_xlpm.n,INT(_xlpm.dur),
_xlpm.x,_xlpm.dur-_xlpm.n,
_xlpm.a,INDEX(Zinsswaps!$B:$AY,_xlpm.rw,_xlpm.n),
_xlpm.b,INDEX(Zinsswaps!$B:$AY,_xlpm.rw,_xlpm.n+1),
_xlpm.swap,_xlpm.a+_xlpm.x*(_xlpm.b-_xlpm.a),
D260-_xlpm.swap
)</f>
        <v>0.43347999999999987</v>
      </c>
      <c r="G260" s="47">
        <f>_xlfn.LET(
_xlpm.rw,ROW(),
_xlpm.dur,AVERAGE($C201:$C260),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_xlpm.yield,AVERAGE($D201:$D260),
_xlpm.yield-_xlpm.swap
)</f>
        <v>0.52987789166666699</v>
      </c>
      <c r="H260" s="47">
        <f>_xlfn.LET(
_xlpm.rw,ROW(),
_xlpm.dur,AVERAGE($C189:$C260),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_xlpm.yield,AVERAGE($D189:$D260),
_xlpm.yield-_xlpm.swap
)</f>
        <v>0.51192760030864226</v>
      </c>
      <c r="I260" s="47">
        <f>_xlfn.LET(
_xlpm.rw,ROW(),
_xlpm.dur,AVERAGE($C177:$C260),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_xlpm.yield,AVERAGE($D177:$D260),
_xlpm.yield-_xlpm.swap
)</f>
        <v>0.51564799319727928</v>
      </c>
      <c r="J260" s="47">
        <f>_xlfn.LET(
_xlpm.rw,ROW(),
_xlpm.dur,AVERAGE($C165:$C260),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_xlpm.yield,AVERAGE($D165:$D260),
_xlpm.yield-_xlpm.swap
)</f>
        <v>0.55518196289062471</v>
      </c>
      <c r="K260" s="47">
        <f>_xlfn.LET(
_xlpm.rw,ROW(),
_xlpm.dur,AVERAGE($C153:$C260),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_xlpm.yield,AVERAGE($D153:$D260),
_xlpm.yield-_xlpm.swap
)</f>
        <v>0.56209328532235925</v>
      </c>
      <c r="L260" s="47">
        <f>_xlfn.LET(
_xlpm.rw,ROW(),
_xlpm.dur,AVERAGE($C141:$C260),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_xlpm.yield,AVERAGE($D141:$D260),
_xlpm.yield-_xlpm.swap
)</f>
        <v>0.58328052291666643</v>
      </c>
    </row>
    <row r="261" spans="1:12" x14ac:dyDescent="0.2">
      <c r="A261" s="5">
        <v>45169</v>
      </c>
      <c r="B261" s="15">
        <v>3.67</v>
      </c>
      <c r="C261" s="15">
        <v>4.7</v>
      </c>
      <c r="D261" s="15" cm="1">
        <f t="array" ref="D26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_xlpm.monZeileRaw,(YEAR(A261)-YEAR(_xlpm.starts))*12+MONTH(A261)-MONTH(_xlpm.starts),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B261+SUMPRODUCT(_xlpm.deltas*_xlpm.stufen)
)</f>
        <v>3.67</v>
      </c>
      <c r="E261" s="48"/>
      <c r="F261" s="47" cm="1">
        <f t="array" ref="F261">_xlfn.LET(
_xlpm.rw,ROW(),
_xlpm.dur,C261,
_xlpm.n,INT(_xlpm.dur),
_xlpm.x,_xlpm.dur-_xlpm.n,
_xlpm.a,INDEX(Zinsswaps!$B:$AY,_xlpm.rw,_xlpm.n),
_xlpm.b,INDEX(Zinsswaps!$B:$AY,_xlpm.rw,_xlpm.n+1),
_xlpm.swap,_xlpm.a+_xlpm.x*(_xlpm.b-_xlpm.a),
D261-_xlpm.swap
)</f>
        <v>0.53539999999999965</v>
      </c>
      <c r="G261" s="47">
        <f>_xlfn.LET(
_xlpm.rw,ROW(),
_xlpm.dur,AVERAGE($C202:$C261),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_xlpm.yield,AVERAGE($D202:$D261),
_xlpm.yield-_xlpm.swap
)</f>
        <v>0.5316598444444447</v>
      </c>
      <c r="H261" s="47">
        <f>_xlfn.LET(
_xlpm.rw,ROW(),
_xlpm.dur,AVERAGE($C190:$C261),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_xlpm.yield,AVERAGE($D190:$D261),
_xlpm.yield-_xlpm.swap
)</f>
        <v>0.51291870177469179</v>
      </c>
      <c r="I261" s="47">
        <f>_xlfn.LET(
_xlpm.rw,ROW(),
_xlpm.dur,AVERAGE($C178:$C261),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_xlpm.yield,AVERAGE($D178:$D261),
_xlpm.yield-_xlpm.swap
)</f>
        <v>0.51707508503401389</v>
      </c>
      <c r="J261" s="47">
        <f>_xlfn.LET(
_xlpm.rw,ROW(),
_xlpm.dur,AVERAGE($C166:$C261),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_xlpm.yield,AVERAGE($D166:$D261),
_xlpm.yield-_xlpm.swap
)</f>
        <v>0.55223444227430551</v>
      </c>
      <c r="K261" s="47">
        <f>_xlfn.LET(
_xlpm.rw,ROW(),
_xlpm.dur,AVERAGE($C154:$C261),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_xlpm.yield,AVERAGE($D154:$D261),
_xlpm.yield-_xlpm.swap
)</f>
        <v>0.56199597222222208</v>
      </c>
      <c r="L261" s="47">
        <f>_xlfn.LET(
_xlpm.rw,ROW(),
_xlpm.dur,AVERAGE($C142:$C261),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_xlpm.yield,AVERAGE($D142:$D261),
_xlpm.yield-_xlpm.swap
)</f>
        <v>0.58235012291666677</v>
      </c>
    </row>
    <row r="262" spans="1:12" x14ac:dyDescent="0.2">
      <c r="A262" s="5">
        <v>45199</v>
      </c>
      <c r="B262" s="15">
        <v>3.96</v>
      </c>
      <c r="C262" s="15">
        <v>4.5599999999999996</v>
      </c>
      <c r="D262" s="15" cm="1">
        <f t="array" ref="D26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_xlpm.monZeileRaw,(YEAR(A262)-YEAR(_xlpm.starts))*12+MONTH(A262)-MONTH(_xlpm.starts),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B262+SUMPRODUCT(_xlpm.deltas*_xlpm.stufen)
)</f>
        <v>3.96</v>
      </c>
      <c r="E262" s="48"/>
      <c r="F262" s="47" cm="1">
        <f t="array" ref="F262">_xlfn.LET(
_xlpm.rw,ROW(),
_xlpm.dur,C262,
_xlpm.n,INT(_xlpm.dur),
_xlpm.x,_xlpm.dur-_xlpm.n,
_xlpm.a,INDEX(Zinsswaps!$B:$AY,_xlpm.rw,_xlpm.n),
_xlpm.b,INDEX(Zinsswaps!$B:$AY,_xlpm.rw,_xlpm.n+1),
_xlpm.swap,_xlpm.a+_xlpm.x*(_xlpm.b-_xlpm.a),
D262-_xlpm.swap
)</f>
        <v>0.54759999999999964</v>
      </c>
      <c r="G262" s="47">
        <f>_xlfn.LET(
_xlpm.rw,ROW(),
_xlpm.dur,AVERAGE($C203:$C262),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_xlpm.yield,AVERAGE($D203:$D262),
_xlpm.yield-_xlpm.swap
)</f>
        <v>0.53374207222222214</v>
      </c>
      <c r="H262" s="47">
        <f>_xlfn.LET(
_xlpm.rw,ROW(),
_xlpm.dur,AVERAGE($C191:$C262),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_xlpm.yield,AVERAGE($D191:$D262),
_xlpm.yield-_xlpm.swap
)</f>
        <v>0.51425210648148156</v>
      </c>
      <c r="I262" s="47">
        <f>_xlfn.LET(
_xlpm.rw,ROW(),
_xlpm.dur,AVERAGE($C179:$C262),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_xlpm.yield,AVERAGE($D179:$D262),
_xlpm.yield-_xlpm.swap
)</f>
        <v>0.51853297052154224</v>
      </c>
      <c r="J262" s="47">
        <f>_xlfn.LET(
_xlpm.rw,ROW(),
_xlpm.dur,AVERAGE($C167:$C262),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_xlpm.yield,AVERAGE($D167:$D262),
_xlpm.yield-_xlpm.swap
)</f>
        <v>0.54799961805555519</v>
      </c>
      <c r="K262" s="47">
        <f>_xlfn.LET(
_xlpm.rw,ROW(),
_xlpm.dur,AVERAGE($C155:$C262),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_xlpm.yield,AVERAGE($D155:$D262),
_xlpm.yield-_xlpm.swap
)</f>
        <v>0.56196430555555554</v>
      </c>
      <c r="L262" s="47">
        <f>_xlfn.LET(
_xlpm.rw,ROW(),
_xlpm.dur,AVERAGE($C143:$C262),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_xlpm.yield,AVERAGE($D143:$D262),
_xlpm.yield-_xlpm.swap
)</f>
        <v>0.58110457916666658</v>
      </c>
    </row>
    <row r="263" spans="1:12" x14ac:dyDescent="0.2">
      <c r="A263" s="5">
        <v>45230</v>
      </c>
      <c r="B263" s="15">
        <v>3.94</v>
      </c>
      <c r="C263" s="15">
        <v>4.5</v>
      </c>
      <c r="D263" s="15" cm="1">
        <f t="array" ref="D26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_xlpm.monZeileRaw,(YEAR(A263)-YEAR(_xlpm.starts))*12+MONTH(A263)-MONTH(_xlpm.starts),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B263+SUMPRODUCT(_xlpm.deltas*_xlpm.stufen)
)</f>
        <v>3.94</v>
      </c>
      <c r="E263" s="48"/>
      <c r="F263" s="47" cm="1">
        <f t="array" ref="F263">_xlfn.LET(
_xlpm.rw,ROW(),
_xlpm.dur,C263,
_xlpm.n,INT(_xlpm.dur),
_xlpm.x,_xlpm.dur-_xlpm.n,
_xlpm.a,INDEX(Zinsswaps!$B:$AY,_xlpm.rw,_xlpm.n),
_xlpm.b,INDEX(Zinsswaps!$B:$AY,_xlpm.rw,_xlpm.n+1),
_xlpm.swap,_xlpm.a+_xlpm.x*(_xlpm.b-_xlpm.a),
D263-_xlpm.swap
)</f>
        <v>0.68299999999999983</v>
      </c>
      <c r="G263" s="47">
        <f>_xlfn.LET(
_xlpm.rw,ROW(),
_xlpm.dur,AVERAGE($C204:$C263),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_xlpm.yield,AVERAGE($D204:$D263),
_xlpm.yield-_xlpm.swap
)</f>
        <v>0.53748749999999978</v>
      </c>
      <c r="H263" s="47">
        <f>_xlfn.LET(
_xlpm.rw,ROW(),
_xlpm.dur,AVERAGE($C192:$C263),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_xlpm.yield,AVERAGE($D192:$D263),
_xlpm.yield-_xlpm.swap
)</f>
        <v>0.51839750000000018</v>
      </c>
      <c r="I263" s="47">
        <f>_xlfn.LET(
_xlpm.rw,ROW(),
_xlpm.dur,AVERAGE($C180:$C263),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_xlpm.yield,AVERAGE($D180:$D263),
_xlpm.yield-_xlpm.swap
)</f>
        <v>0.52081009637188214</v>
      </c>
      <c r="J263" s="47">
        <f>_xlfn.LET(
_xlpm.rw,ROW(),
_xlpm.dur,AVERAGE($C168:$C263),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_xlpm.yield,AVERAGE($D168:$D263),
_xlpm.yield-_xlpm.swap
)</f>
        <v>0.54599208984374969</v>
      </c>
      <c r="K263" s="47">
        <f>_xlfn.LET(
_xlpm.rw,ROW(),
_xlpm.dur,AVERAGE($C156:$C263),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_xlpm.yield,AVERAGE($D156:$D263),
_xlpm.yield-_xlpm.swap
)</f>
        <v>0.56305178755144014</v>
      </c>
      <c r="L263" s="47">
        <f>_xlfn.LET(
_xlpm.rw,ROW(),
_xlpm.dur,AVERAGE($C144:$C263),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_xlpm.yield,AVERAGE($D144:$D263),
_xlpm.yield-_xlpm.swap
)</f>
        <v>0.58074181874999975</v>
      </c>
    </row>
    <row r="264" spans="1:12" x14ac:dyDescent="0.2">
      <c r="A264" s="5">
        <v>45260</v>
      </c>
      <c r="B264" s="15">
        <v>3.56</v>
      </c>
      <c r="C264" s="15">
        <v>4.53</v>
      </c>
      <c r="D264" s="15" cm="1">
        <f t="array" ref="D26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_xlpm.monZeileRaw,(YEAR(A264)-YEAR(_xlpm.starts))*12+MONTH(A264)-MONTH(_xlpm.starts),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B264+SUMPRODUCT(_xlpm.deltas*_xlpm.stufen)
)</f>
        <v>3.56</v>
      </c>
      <c r="E264" s="48"/>
      <c r="F264" s="47" cm="1">
        <f t="array" ref="F264">_xlfn.LET(
_xlpm.rw,ROW(),
_xlpm.dur,C264,
_xlpm.n,INT(_xlpm.dur),
_xlpm.x,_xlpm.dur-_xlpm.n,
_xlpm.a,INDEX(Zinsswaps!$B:$AY,_xlpm.rw,_xlpm.n),
_xlpm.b,INDEX(Zinsswaps!$B:$AY,_xlpm.rw,_xlpm.n+1),
_xlpm.swap,_xlpm.a+_xlpm.x*(_xlpm.b-_xlpm.a),
D264-_xlpm.swap
)</f>
        <v>0.64437999999999995</v>
      </c>
      <c r="G264" s="47">
        <f>_xlfn.LET(
_xlpm.rw,ROW(),
_xlpm.dur,AVERAGE($C205:$C264),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_xlpm.yield,AVERAGE($D205:$D264),
_xlpm.yield-_xlpm.swap
)</f>
        <v>0.53818674999999994</v>
      </c>
      <c r="H264" s="47">
        <f>_xlfn.LET(
_xlpm.rw,ROW(),
_xlpm.dur,AVERAGE($C193:$C264),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_xlpm.yield,AVERAGE($D193:$D264),
_xlpm.yield-_xlpm.swap
)</f>
        <v>0.52174112654321014</v>
      </c>
      <c r="I264" s="47">
        <f>_xlfn.LET(
_xlpm.rw,ROW(),
_xlpm.dur,AVERAGE($C181:$C264),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_xlpm.yield,AVERAGE($D181:$D264),
_xlpm.yield-_xlpm.swap
)</f>
        <v>0.52167857142857166</v>
      </c>
      <c r="J264" s="47">
        <f>_xlfn.LET(
_xlpm.rw,ROW(),
_xlpm.dur,AVERAGE($C169:$C264),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_xlpm.yield,AVERAGE($D169:$D264),
_xlpm.yield-_xlpm.swap
)</f>
        <v>0.54365590277777764</v>
      </c>
      <c r="K264" s="47">
        <f>_xlfn.LET(
_xlpm.rw,ROW(),
_xlpm.dur,AVERAGE($C157:$C264),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_xlpm.yield,AVERAGE($D157:$D264),
_xlpm.yield-_xlpm.swap
)</f>
        <v>0.56405272119341565</v>
      </c>
      <c r="L264" s="47">
        <f>_xlfn.LET(
_xlpm.rw,ROW(),
_xlpm.dur,AVERAGE($C145:$C264),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_xlpm.yield,AVERAGE($D145:$D264),
_xlpm.yield-_xlpm.swap
)</f>
        <v>0.57952323958333318</v>
      </c>
    </row>
    <row r="265" spans="1:12" x14ac:dyDescent="0.2">
      <c r="A265" s="5">
        <v>45291</v>
      </c>
      <c r="B265" s="15">
        <v>3.07</v>
      </c>
      <c r="C265" s="15">
        <v>4.58</v>
      </c>
      <c r="D265" s="15" cm="1">
        <f t="array" ref="D26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_xlpm.monZeileRaw,(YEAR(A265)-YEAR(_xlpm.starts))*12+MONTH(A265)-MONTH(_xlpm.starts),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B265+SUMPRODUCT(_xlpm.deltas*_xlpm.stufen)
)</f>
        <v>3.07</v>
      </c>
      <c r="E265" s="48"/>
      <c r="F265" s="47" cm="1">
        <f t="array" ref="F265">_xlfn.LET(
_xlpm.rw,ROW(),
_xlpm.dur,C265,
_xlpm.n,INT(_xlpm.dur),
_xlpm.x,_xlpm.dur-_xlpm.n,
_xlpm.a,INDEX(Zinsswaps!$B:$AY,_xlpm.rw,_xlpm.n),
_xlpm.b,INDEX(Zinsswaps!$B:$AY,_xlpm.rw,_xlpm.n+1),
_xlpm.swap,_xlpm.a+_xlpm.x*(_xlpm.b-_xlpm.a),
D265-_xlpm.swap
)</f>
        <v>0.6416599999999999</v>
      </c>
      <c r="G265" s="47">
        <f>_xlfn.LET(
_xlpm.rw,ROW(),
_xlpm.dur,AVERAGE($C206:$C265),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_xlpm.yield,AVERAGE($D206:$D265),
_xlpm.yield-_xlpm.swap
)</f>
        <v>0.5373898916666664</v>
      </c>
      <c r="H265" s="47">
        <f>_xlfn.LET(
_xlpm.rw,ROW(),
_xlpm.dur,AVERAGE($C194:$C265),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_xlpm.yield,AVERAGE($D194:$D265),
_xlpm.yield-_xlpm.swap
)</f>
        <v>0.52592389660493843</v>
      </c>
      <c r="I265" s="47">
        <f>_xlfn.LET(
_xlpm.rw,ROW(),
_xlpm.dur,AVERAGE($C182:$C265),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_xlpm.yield,AVERAGE($D182:$D265),
_xlpm.yield-_xlpm.swap
)</f>
        <v>0.5228631916099773</v>
      </c>
      <c r="J265" s="47">
        <f>_xlfn.LET(
_xlpm.rw,ROW(),
_xlpm.dur,AVERAGE($C170:$C265),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_xlpm.yield,AVERAGE($D170:$D265),
_xlpm.yield-_xlpm.swap
)</f>
        <v>0.5409391059027775</v>
      </c>
      <c r="K265" s="47">
        <f>_xlfn.LET(
_xlpm.rw,ROW(),
_xlpm.dur,AVERAGE($C158:$C265),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_xlpm.yield,AVERAGE($D158:$D265),
_xlpm.yield-_xlpm.swap
)</f>
        <v>0.56536912037037002</v>
      </c>
      <c r="L265" s="47">
        <f>_xlfn.LET(
_xlpm.rw,ROW(),
_xlpm.dur,AVERAGE($C146:$C265),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_xlpm.yield,AVERAGE($D146:$D265),
_xlpm.yield-_xlpm.swap
)</f>
        <v>0.5782183770833329</v>
      </c>
    </row>
    <row r="266" spans="1:12" x14ac:dyDescent="0.2">
      <c r="A266" s="5">
        <v>45322</v>
      </c>
      <c r="B266" s="15">
        <v>3.15</v>
      </c>
      <c r="C266" s="15">
        <v>4.5199999999999996</v>
      </c>
      <c r="D266" s="15" cm="1">
        <f t="array" ref="D26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_xlpm.monZeileRaw,(YEAR(A266)-YEAR(_xlpm.starts))*12+MONTH(A266)-MONTH(_xlpm.starts),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B266+SUMPRODUCT(_xlpm.deltas*_xlpm.stufen)
)</f>
        <v>3.15</v>
      </c>
      <c r="E266" s="48"/>
      <c r="F266" s="47" cm="1">
        <f t="array" ref="F266">_xlfn.LET(
_xlpm.rw,ROW(),
_xlpm.dur,C266,
_xlpm.n,INT(_xlpm.dur),
_xlpm.x,_xlpm.dur-_xlpm.n,
_xlpm.a,INDEX(Zinsswaps!$B:$AY,_xlpm.rw,_xlpm.n),
_xlpm.b,INDEX(Zinsswaps!$B:$AY,_xlpm.rw,_xlpm.n+1),
_xlpm.swap,_xlpm.a+_xlpm.x*(_xlpm.b-_xlpm.a),
D266-_xlpm.swap
)</f>
        <v>0.63172000000000006</v>
      </c>
      <c r="G266" s="47">
        <f>_xlfn.LET(
_xlpm.rw,ROW(),
_xlpm.dur,AVERAGE($C207:$C266),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_xlpm.yield,AVERAGE($D207:$D266),
_xlpm.yield-_xlpm.swap
)</f>
        <v>0.53786277777777769</v>
      </c>
      <c r="H266" s="47">
        <f>_xlfn.LET(
_xlpm.rw,ROW(),
_xlpm.dur,AVERAGE($C195:$C266),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_xlpm.yield,AVERAGE($D195:$D266),
_xlpm.yield-_xlpm.swap
)</f>
        <v>0.5312657696759262</v>
      </c>
      <c r="I266" s="47">
        <f>_xlfn.LET(
_xlpm.rw,ROW(),
_xlpm.dur,AVERAGE($C183:$C266),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_xlpm.yield,AVERAGE($D183:$D266),
_xlpm.yield-_xlpm.swap
)</f>
        <v>0.52355375000000026</v>
      </c>
      <c r="J266" s="47">
        <f>_xlfn.LET(
_xlpm.rw,ROW(),
_xlpm.dur,AVERAGE($C171:$C266),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_xlpm.yield,AVERAGE($D171:$D266),
_xlpm.yield-_xlpm.swap
)</f>
        <v>0.53798265299479175</v>
      </c>
      <c r="K266" s="47">
        <f>_xlfn.LET(
_xlpm.rw,ROW(),
_xlpm.dur,AVERAGE($C159:$C266),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_xlpm.yield,AVERAGE($D159:$D266),
_xlpm.yield-_xlpm.swap
)</f>
        <v>0.56721223508230434</v>
      </c>
      <c r="L266" s="47">
        <f>_xlfn.LET(
_xlpm.rw,ROW(),
_xlpm.dur,AVERAGE($C147:$C266),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_xlpm.yield,AVERAGE($D147:$D266),
_xlpm.yield-_xlpm.swap
)</f>
        <v>0.57697621666666621</v>
      </c>
    </row>
    <row r="267" spans="1:12" x14ac:dyDescent="0.2">
      <c r="A267" s="5">
        <v>45351</v>
      </c>
      <c r="B267" s="15">
        <v>3.44</v>
      </c>
      <c r="C267" s="15">
        <v>4.49</v>
      </c>
      <c r="D267" s="15" cm="1">
        <f t="array" ref="D26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_xlpm.monZeileRaw,(YEAR(A267)-YEAR(_xlpm.starts))*12+MONTH(A267)-MONTH(_xlpm.starts),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B267+SUMPRODUCT(_xlpm.deltas*_xlpm.stufen)
)</f>
        <v>3.44</v>
      </c>
      <c r="E267" s="48"/>
      <c r="F267" s="47" cm="1">
        <f t="array" ref="F267">_xlfn.LET(
_xlpm.rw,ROW(),
_xlpm.dur,C267,
_xlpm.n,INT(_xlpm.dur),
_xlpm.x,_xlpm.dur-_xlpm.n,
_xlpm.a,INDEX(Zinsswaps!$B:$AY,_xlpm.rw,_xlpm.n),
_xlpm.b,INDEX(Zinsswaps!$B:$AY,_xlpm.rw,_xlpm.n+1),
_xlpm.swap,_xlpm.a+_xlpm.x*(_xlpm.b-_xlpm.a),
D267-_xlpm.swap
)</f>
        <v>0.62073</v>
      </c>
      <c r="G267" s="47">
        <f>_xlfn.LET(
_xlpm.rw,ROW(),
_xlpm.dur,AVERAGE($C208:$C267),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_xlpm.yield,AVERAGE($D208:$D267),
_xlpm.yield-_xlpm.swap
)</f>
        <v>0.54026683333333325</v>
      </c>
      <c r="H267" s="47">
        <f>_xlfn.LET(
_xlpm.rw,ROW(),
_xlpm.dur,AVERAGE($C196:$C267),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_xlpm.yield,AVERAGE($D196:$D267),
_xlpm.yield-_xlpm.swap
)</f>
        <v>0.53660337577160511</v>
      </c>
      <c r="I267" s="47">
        <f>_xlfn.LET(
_xlpm.rw,ROW(),
_xlpm.dur,AVERAGE($C184:$C267),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_xlpm.yield,AVERAGE($D184:$D267),
_xlpm.yield-_xlpm.swap
)</f>
        <v>0.52575963435374162</v>
      </c>
      <c r="J267" s="47">
        <f>_xlfn.LET(
_xlpm.rw,ROW(),
_xlpm.dur,AVERAGE($C172:$C267),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_xlpm.yield,AVERAGE($D172:$D267),
_xlpm.yield-_xlpm.swap
)</f>
        <v>0.53530916883680546</v>
      </c>
      <c r="K267" s="47">
        <f>_xlfn.LET(
_xlpm.rw,ROW(),
_xlpm.dur,AVERAGE($C160:$C267),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_xlpm.yield,AVERAGE($D160:$D267),
_xlpm.yield-_xlpm.swap
)</f>
        <v>0.56943561213991734</v>
      </c>
      <c r="L267" s="47">
        <f>_xlfn.LET(
_xlpm.rw,ROW(),
_xlpm.dur,AVERAGE($C148:$C267),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_xlpm.yield,AVERAGE($D148:$D267),
_xlpm.yield-_xlpm.swap
)</f>
        <v>0.57630854722222169</v>
      </c>
    </row>
    <row r="268" spans="1:12" x14ac:dyDescent="0.2">
      <c r="A268" s="5">
        <v>45382</v>
      </c>
      <c r="B268" s="15">
        <v>3.26</v>
      </c>
      <c r="C268" s="15">
        <v>4.7</v>
      </c>
      <c r="D268" s="15" cm="1">
        <f t="array" ref="D26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_xlpm.monZeileRaw,(YEAR(A268)-YEAR(_xlpm.starts))*12+MONTH(A268)-MONTH(_xlpm.starts),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B268+SUMPRODUCT(_xlpm.deltas*_xlpm.stufen)
)</f>
        <v>3.26</v>
      </c>
      <c r="E268" s="48"/>
      <c r="F268" s="47" cm="1">
        <f t="array" ref="F268">_xlfn.LET(
_xlpm.rw,ROW(),
_xlpm.dur,C268,
_xlpm.n,INT(_xlpm.dur),
_xlpm.x,_xlpm.dur-_xlpm.n,
_xlpm.a,INDEX(Zinsswaps!$B:$AY,_xlpm.rw,_xlpm.n),
_xlpm.b,INDEX(Zinsswaps!$B:$AY,_xlpm.rw,_xlpm.n+1),
_xlpm.swap,_xlpm.a+_xlpm.x*(_xlpm.b-_xlpm.a),
D268-_xlpm.swap
)</f>
        <v>0.58029999999999982</v>
      </c>
      <c r="G268" s="47">
        <f>_xlfn.LET(
_xlpm.rw,ROW(),
_xlpm.dur,AVERAGE($C209:$C268),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_xlpm.yield,AVERAGE($D209:$D268),
_xlpm.yield-_xlpm.swap
)</f>
        <v>0.54259999999999997</v>
      </c>
      <c r="H268" s="47">
        <f>_xlfn.LET(
_xlpm.rw,ROW(),
_xlpm.dur,AVERAGE($C197:$C268),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_xlpm.yield,AVERAGE($D197:$D268),
_xlpm.yield-_xlpm.swap
)</f>
        <v>0.53924211419753132</v>
      </c>
      <c r="I268" s="47">
        <f>_xlfn.LET(
_xlpm.rw,ROW(),
_xlpm.dur,AVERAGE($C185:$C268),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_xlpm.yield,AVERAGE($D185:$D268),
_xlpm.yield-_xlpm.swap
)</f>
        <v>0.52677065617913876</v>
      </c>
      <c r="J268" s="47">
        <f>_xlfn.LET(
_xlpm.rw,ROW(),
_xlpm.dur,AVERAGE($C173:$C268),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_xlpm.yield,AVERAGE($D173:$D268),
_xlpm.yield-_xlpm.swap
)</f>
        <v>0.53396432400173621</v>
      </c>
      <c r="K268" s="47">
        <f>_xlfn.LET(
_xlpm.rw,ROW(),
_xlpm.dur,AVERAGE($C161:$C268),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_xlpm.yield,AVERAGE($D161:$D268),
_xlpm.yield-_xlpm.swap
)</f>
        <v>0.57054803240740659</v>
      </c>
      <c r="L268" s="47">
        <f>_xlfn.LET(
_xlpm.rw,ROW(),
_xlpm.dur,AVERAGE($C149:$C268),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_xlpm.yield,AVERAGE($D149:$D268),
_xlpm.yield-_xlpm.swap
)</f>
        <v>0.57487100208333275</v>
      </c>
    </row>
    <row r="269" spans="1:12" x14ac:dyDescent="0.2">
      <c r="A269" s="5">
        <v>45412</v>
      </c>
      <c r="B269" s="15">
        <v>3.51</v>
      </c>
      <c r="C269" s="15">
        <v>4.6399999999999997</v>
      </c>
      <c r="D269" s="15" cm="1">
        <f t="array" ref="D26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_xlpm.monZeileRaw,(YEAR(A269)-YEAR(_xlpm.starts))*12+MONTH(A269)-MONTH(_xlpm.starts),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B269+SUMPRODUCT(_xlpm.deltas*_xlpm.stufen)
)</f>
        <v>3.51</v>
      </c>
      <c r="E269" s="48"/>
      <c r="F269" s="47" cm="1">
        <f t="array" ref="F269">_xlfn.LET(
_xlpm.rw,ROW(),
_xlpm.dur,C269,
_xlpm.n,INT(_xlpm.dur),
_xlpm.x,_xlpm.dur-_xlpm.n,
_xlpm.a,INDEX(Zinsswaps!$B:$AY,_xlpm.rw,_xlpm.n),
_xlpm.b,INDEX(Zinsswaps!$B:$AY,_xlpm.rw,_xlpm.n+1),
_xlpm.swap,_xlpm.a+_xlpm.x*(_xlpm.b-_xlpm.a),
D269-_xlpm.swap
)</f>
        <v>0.53331999999999979</v>
      </c>
      <c r="G269" s="47">
        <f>_xlfn.LET(
_xlpm.rw,ROW(),
_xlpm.dur,AVERAGE($C210:$C269),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_xlpm.yield,AVERAGE($D210:$D269),
_xlpm.yield-_xlpm.swap
)</f>
        <v>0.54484745833333348</v>
      </c>
      <c r="H269" s="47">
        <f>_xlfn.LET(
_xlpm.rw,ROW(),
_xlpm.dur,AVERAGE($C198:$C269),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_xlpm.yield,AVERAGE($D198:$D269),
_xlpm.yield-_xlpm.swap
)</f>
        <v>0.54110819444444469</v>
      </c>
      <c r="I269" s="47">
        <f>_xlfn.LET(
_xlpm.rw,ROW(),
_xlpm.dur,AVERAGE($C186:$C269),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_xlpm.yield,AVERAGE($D186:$D269),
_xlpm.yield-_xlpm.swap
)</f>
        <v>0.52776509353741519</v>
      </c>
      <c r="J269" s="47">
        <f>_xlfn.LET(
_xlpm.rw,ROW(),
_xlpm.dur,AVERAGE($C174:$C269),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_xlpm.yield,AVERAGE($D174:$D269),
_xlpm.yield-_xlpm.swap
)</f>
        <v>0.53240597656250033</v>
      </c>
      <c r="K269" s="47">
        <f>_xlfn.LET(
_xlpm.rw,ROW(),
_xlpm.dur,AVERAGE($C162:$C269),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_xlpm.yield,AVERAGE($D162:$D269),
_xlpm.yield-_xlpm.swap
)</f>
        <v>0.57036825445816164</v>
      </c>
      <c r="L269" s="47">
        <f>_xlfn.LET(
_xlpm.rw,ROW(),
_xlpm.dur,AVERAGE($C150:$C269),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_xlpm.yield,AVERAGE($D150:$D269),
_xlpm.yield-_xlpm.swap
)</f>
        <v>0.57357007777777713</v>
      </c>
    </row>
    <row r="270" spans="1:12" x14ac:dyDescent="0.2">
      <c r="A270" s="5">
        <v>45443</v>
      </c>
      <c r="B270" s="15">
        <v>3.56</v>
      </c>
      <c r="C270" s="15">
        <v>4.63</v>
      </c>
      <c r="D270" s="15" cm="1">
        <f t="array" ref="D27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_xlpm.monZeileRaw,(YEAR(A270)-YEAR(_xlpm.starts))*12+MONTH(A270)-MONTH(_xlpm.starts),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B270+SUMPRODUCT(_xlpm.deltas*_xlpm.stufen)
)</f>
        <v>3.56</v>
      </c>
      <c r="E270" s="48"/>
      <c r="F270" s="47" cm="1">
        <f t="array" ref="F270">_xlfn.LET(
_xlpm.rw,ROW(),
_xlpm.dur,C270,
_xlpm.n,INT(_xlpm.dur),
_xlpm.x,_xlpm.dur-_xlpm.n,
_xlpm.a,INDEX(Zinsswaps!$B:$AY,_xlpm.rw,_xlpm.n),
_xlpm.b,INDEX(Zinsswaps!$B:$AY,_xlpm.rw,_xlpm.n+1),
_xlpm.swap,_xlpm.a+_xlpm.x*(_xlpm.b-_xlpm.a),
D270-_xlpm.swap
)</f>
        <v>0.5338099999999999</v>
      </c>
      <c r="G270" s="47">
        <f>_xlfn.LET(
_xlpm.rw,ROW(),
_xlpm.dur,AVERAGE($C211:$C270),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_xlpm.yield,AVERAGE($D211:$D270),
_xlpm.yield-_xlpm.swap
)</f>
        <v>0.54526994444444465</v>
      </c>
      <c r="H270" s="47">
        <f>_xlfn.LET(
_xlpm.rw,ROW(),
_xlpm.dur,AVERAGE($C199:$C270),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_xlpm.yield,AVERAGE($D199:$D270),
_xlpm.yield-_xlpm.swap
)</f>
        <v>0.5425307098765435</v>
      </c>
      <c r="I270" s="47">
        <f>_xlfn.LET(
_xlpm.rw,ROW(),
_xlpm.dur,AVERAGE($C187:$C270),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_xlpm.yield,AVERAGE($D187:$D270),
_xlpm.yield-_xlpm.swap
)</f>
        <v>0.52857162981859451</v>
      </c>
      <c r="J270" s="47">
        <f>_xlfn.LET(
_xlpm.rw,ROW(),
_xlpm.dur,AVERAGE($C175:$C270),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_xlpm.yield,AVERAGE($D175:$D270),
_xlpm.yield-_xlpm.swap
)</f>
        <v>0.5306511588541668</v>
      </c>
      <c r="K270" s="47">
        <f>_xlfn.LET(
_xlpm.rw,ROW(),
_xlpm.dur,AVERAGE($C163:$C270),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_xlpm.yield,AVERAGE($D163:$D270),
_xlpm.yield-_xlpm.swap
)</f>
        <v>0.56970925925925919</v>
      </c>
      <c r="L270" s="47">
        <f>_xlfn.LET(
_xlpm.rw,ROW(),
_xlpm.dur,AVERAGE($C151:$C270),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_xlpm.yield,AVERAGE($D151:$D270),
_xlpm.yield-_xlpm.swap
)</f>
        <v>0.57260588888888841</v>
      </c>
    </row>
    <row r="271" spans="1:12" x14ac:dyDescent="0.2">
      <c r="A271" s="5">
        <v>45473</v>
      </c>
      <c r="B271" s="15">
        <v>3.47</v>
      </c>
      <c r="C271" s="15">
        <v>4.6900000000000004</v>
      </c>
      <c r="D271" s="15" cm="1">
        <f t="array" ref="D27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_xlpm.monZeileRaw,(YEAR(A271)-YEAR(_xlpm.starts))*12+MONTH(A271)-MONTH(_xlpm.starts),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B271+SUMPRODUCT(_xlpm.deltas*_xlpm.stufen)
)</f>
        <v>3.47</v>
      </c>
      <c r="E271" s="48"/>
      <c r="F271" s="47" cm="1">
        <f t="array" ref="F271">_xlfn.LET(
_xlpm.rw,ROW(),
_xlpm.dur,C271,
_xlpm.n,INT(_xlpm.dur),
_xlpm.x,_xlpm.dur-_xlpm.n,
_xlpm.a,INDEX(Zinsswaps!$B:$AY,_xlpm.rw,_xlpm.n),
_xlpm.b,INDEX(Zinsswaps!$B:$AY,_xlpm.rw,_xlpm.n+1),
_xlpm.swap,_xlpm.a+_xlpm.x*(_xlpm.b-_xlpm.a),
D271-_xlpm.swap
)</f>
        <v>0.58939999999999992</v>
      </c>
      <c r="G271" s="47">
        <f>_xlfn.LET(
_xlpm.rw,ROW(),
_xlpm.dur,AVERAGE($C212:$C271),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_xlpm.yield,AVERAGE($D212:$D271),
_xlpm.yield-_xlpm.swap
)</f>
        <v>0.54691260555555576</v>
      </c>
      <c r="H271" s="47">
        <f>_xlfn.LET(
_xlpm.rw,ROW(),
_xlpm.dur,AVERAGE($C200:$C271),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_xlpm.yield,AVERAGE($D200:$D271),
_xlpm.yield-_xlpm.swap
)</f>
        <v>0.54391950810185219</v>
      </c>
      <c r="I271" s="47">
        <f>_xlfn.LET(
_xlpm.rw,ROW(),
_xlpm.dur,AVERAGE($C188:$C271),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_xlpm.yield,AVERAGE($D188:$D271),
_xlpm.yield-_xlpm.swap
)</f>
        <v>0.52866382653061272</v>
      </c>
      <c r="J271" s="47">
        <f>_xlfn.LET(
_xlpm.rw,ROW(),
_xlpm.dur,AVERAGE($C176:$C271),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_xlpm.yield,AVERAGE($D176:$D271),
_xlpm.yield-_xlpm.swap
)</f>
        <v>0.53080623372395863</v>
      </c>
      <c r="K271" s="47">
        <f>_xlfn.LET(
_xlpm.rw,ROW(),
_xlpm.dur,AVERAGE($C164:$C271),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_xlpm.yield,AVERAGE($D164:$D271),
_xlpm.yield-_xlpm.swap
)</f>
        <v>0.56767217592592567</v>
      </c>
      <c r="L271" s="47">
        <f>_xlfn.LET(
_xlpm.rw,ROW(),
_xlpm.dur,AVERAGE($C152:$C271),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_xlpm.yield,AVERAGE($D152:$D271),
_xlpm.yield-_xlpm.swap
)</f>
        <v>0.57172249999999958</v>
      </c>
    </row>
    <row r="272" spans="1:12" x14ac:dyDescent="0.2">
      <c r="A272" s="5">
        <v>45504</v>
      </c>
      <c r="B272" s="15">
        <v>3.18</v>
      </c>
      <c r="C272" s="15">
        <v>4.67</v>
      </c>
      <c r="D272" s="15" cm="1">
        <f t="array" ref="D27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_xlpm.monZeileRaw,(YEAR(A272)-YEAR(_xlpm.starts))*12+MONTH(A272)-MONTH(_xlpm.starts),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B272+SUMPRODUCT(_xlpm.deltas*_xlpm.stufen)
)</f>
        <v>3.18</v>
      </c>
      <c r="E272" s="48"/>
      <c r="F272" s="47" cm="1">
        <f t="array" ref="F272">_xlfn.LET(
_xlpm.rw,ROW(),
_xlpm.dur,C272,
_xlpm.n,INT(_xlpm.dur),
_xlpm.x,_xlpm.dur-_xlpm.n,
_xlpm.a,INDEX(Zinsswaps!$B:$AY,_xlpm.rw,_xlpm.n),
_xlpm.b,INDEX(Zinsswaps!$B:$AY,_xlpm.rw,_xlpm.n+1),
_xlpm.swap,_xlpm.a+_xlpm.x*(_xlpm.b-_xlpm.a),
D272-_xlpm.swap
)</f>
        <v>0.60613000000000028</v>
      </c>
      <c r="G272" s="47">
        <f>_xlfn.LET(
_xlpm.rw,ROW(),
_xlpm.dur,AVERAGE($C213:$C272),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_xlpm.yield,AVERAGE($D213:$D272),
_xlpm.yield-_xlpm.swap
)</f>
        <v>0.55051582777777841</v>
      </c>
      <c r="H272" s="47">
        <f>_xlfn.LET(
_xlpm.rw,ROW(),
_xlpm.dur,AVERAGE($C201:$C272),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_xlpm.yield,AVERAGE($D201:$D272),
_xlpm.yield-_xlpm.swap
)</f>
        <v>0.54623691358024729</v>
      </c>
      <c r="I272" s="47">
        <f>_xlfn.LET(
_xlpm.rw,ROW(),
_xlpm.dur,AVERAGE($C189:$C272),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_xlpm.yield,AVERAGE($D189:$D272),
_xlpm.yield-_xlpm.swap
)</f>
        <v>0.53017008928571507</v>
      </c>
      <c r="J272" s="47">
        <f>_xlfn.LET(
_xlpm.rw,ROW(),
_xlpm.dur,AVERAGE($C177:$C272),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_xlpm.yield,AVERAGE($D177:$D272),
_xlpm.yield-_xlpm.swap
)</f>
        <v>0.53237508029513902</v>
      </c>
      <c r="K272" s="47">
        <f>_xlfn.LET(
_xlpm.rw,ROW(),
_xlpm.dur,AVERAGE($C165:$C272),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_xlpm.yield,AVERAGE($D165:$D272),
_xlpm.yield-_xlpm.swap
)</f>
        <v>0.56637606138545959</v>
      </c>
      <c r="L272" s="47">
        <f>_xlfn.LET(
_xlpm.rw,ROW(),
_xlpm.dur,AVERAGE($C153:$C272),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_xlpm.yield,AVERAGE($D153:$D272),
_xlpm.yield-_xlpm.swap
)</f>
        <v>0.57148453958333312</v>
      </c>
    </row>
    <row r="273" spans="1:14" x14ac:dyDescent="0.2">
      <c r="A273" s="5">
        <v>45535</v>
      </c>
      <c r="B273" s="15">
        <v>3.18</v>
      </c>
      <c r="C273" s="15">
        <v>4.66</v>
      </c>
      <c r="D273" s="15" cm="1">
        <f t="array" ref="D27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_xlpm.monZeileRaw,(YEAR(A273)-YEAR(_xlpm.starts))*12+MONTH(A273)-MONTH(_xlpm.starts),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B273+SUMPRODUCT(_xlpm.deltas*_xlpm.stufen)
)</f>
        <v>3.18</v>
      </c>
      <c r="E273" s="48"/>
      <c r="F273" s="47" cm="1">
        <f t="array" ref="F273">_xlfn.LET(
_xlpm.rw,ROW(),
_xlpm.dur,C273,
_xlpm.n,INT(_xlpm.dur),
_xlpm.x,_xlpm.dur-_xlpm.n,
_xlpm.a,INDEX(Zinsswaps!$B:$AY,_xlpm.rw,_xlpm.n),
_xlpm.b,INDEX(Zinsswaps!$B:$AY,_xlpm.rw,_xlpm.n+1),
_xlpm.swap,_xlpm.a+_xlpm.x*(_xlpm.b-_xlpm.a),
D273-_xlpm.swap
)</f>
        <v>0.69189999999999996</v>
      </c>
      <c r="G273" s="47">
        <f>_xlfn.LET(
_xlpm.rw,ROW(),
_xlpm.dur,AVERAGE($C214:$C273),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_xlpm.yield,AVERAGE($D214:$D273),
_xlpm.yield-_xlpm.swap
)</f>
        <v>0.55437588888888878</v>
      </c>
      <c r="H273" s="47">
        <f>_xlfn.LET(
_xlpm.rw,ROW(),
_xlpm.dur,AVERAGE($C202:$C273),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_xlpm.yield,AVERAGE($D202:$D273),
_xlpm.yield-_xlpm.swap
)</f>
        <v>0.54940152006172849</v>
      </c>
      <c r="I273" s="47">
        <f>_xlfn.LET(
_xlpm.rw,ROW(),
_xlpm.dur,AVERAGE($C190:$C273),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_xlpm.yield,AVERAGE($D190:$D273),
_xlpm.yield-_xlpm.swap
)</f>
        <v>0.53235687925170116</v>
      </c>
      <c r="J273" s="47">
        <f>_xlfn.LET(
_xlpm.rw,ROW(),
_xlpm.dur,AVERAGE($C178:$C273),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_xlpm.yield,AVERAGE($D178:$D273),
_xlpm.yield-_xlpm.swap
)</f>
        <v>0.53485503363715325</v>
      </c>
      <c r="K273" s="47">
        <f>_xlfn.LET(
_xlpm.rw,ROW(),
_xlpm.dur,AVERAGE($C166:$C273),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_xlpm.yield,AVERAGE($D166:$D273),
_xlpm.yield-_xlpm.swap
)</f>
        <v>0.56483080246913553</v>
      </c>
      <c r="L273" s="47">
        <f>_xlfn.LET(
_xlpm.rw,ROW(),
_xlpm.dur,AVERAGE($C154:$C273),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_xlpm.yield,AVERAGE($D154:$D273),
_xlpm.yield-_xlpm.swap
)</f>
        <v>0.57245844374999988</v>
      </c>
    </row>
    <row r="274" spans="1:14" x14ac:dyDescent="0.2">
      <c r="A274" s="5">
        <v>45565</v>
      </c>
      <c r="B274" s="15">
        <v>2.96</v>
      </c>
      <c r="C274" s="15">
        <v>4.63</v>
      </c>
      <c r="D274" s="15" cm="1">
        <f t="array" ref="D27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_xlpm.monZeileRaw,(YEAR(A274)-YEAR(_xlpm.starts))*12+MONTH(A274)-MONTH(_xlpm.starts),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B274+SUMPRODUCT(_xlpm.deltas*_xlpm.stufen)
)</f>
        <v>2.96</v>
      </c>
      <c r="E274" s="48"/>
      <c r="F274" s="47" cm="1">
        <f t="array" ref="F274">_xlfn.LET(
_xlpm.rw,ROW(),
_xlpm.dur,C274,
_xlpm.n,INT(_xlpm.dur),
_xlpm.x,_xlpm.dur-_xlpm.n,
_xlpm.a,INDEX(Zinsswaps!$B:$AY,_xlpm.rw,_xlpm.n),
_xlpm.b,INDEX(Zinsswaps!$B:$AY,_xlpm.rw,_xlpm.n+1),
_xlpm.swap,_xlpm.a+_xlpm.x*(_xlpm.b-_xlpm.a),
D274-_xlpm.swap
)</f>
        <v>0.76033000000000017</v>
      </c>
      <c r="G274" s="47">
        <f>_xlfn.LET(
_xlpm.rw,ROW(),
_xlpm.dur,AVERAGE($C215:$C274),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_xlpm.yield,AVERAGE($D215:$D274),
_xlpm.yield-_xlpm.swap
)</f>
        <v>0.55833163333333347</v>
      </c>
      <c r="H274" s="47">
        <f>_xlfn.LET(
_xlpm.rw,ROW(),
_xlpm.dur,AVERAGE($C203:$C274),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_xlpm.yield,AVERAGE($D203:$D274),
_xlpm.yield-_xlpm.swap
)</f>
        <v>0.55347680555555567</v>
      </c>
      <c r="I274" s="47">
        <f>_xlfn.LET(
_xlpm.rw,ROW(),
_xlpm.dur,AVERAGE($C191:$C274),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_xlpm.yield,AVERAGE($D191:$D274),
_xlpm.yield-_xlpm.swap
)</f>
        <v>0.5353674461451251</v>
      </c>
      <c r="J274" s="47">
        <f>_xlfn.LET(
_xlpm.rw,ROW(),
_xlpm.dur,AVERAGE($C179:$C274),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_xlpm.yield,AVERAGE($D179:$D274),
_xlpm.yield-_xlpm.swap
)</f>
        <v>0.53782305989583401</v>
      </c>
      <c r="K274" s="47">
        <f>_xlfn.LET(
_xlpm.rw,ROW(),
_xlpm.dur,AVERAGE($C167:$C274),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_xlpm.yield,AVERAGE($D167:$D274),
_xlpm.yield-_xlpm.swap
)</f>
        <v>0.56254519461591235</v>
      </c>
      <c r="L274" s="47">
        <f>_xlfn.LET(
_xlpm.rw,ROW(),
_xlpm.dur,AVERAGE($C155:$C274),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_xlpm.yield,AVERAGE($D155:$D274),
_xlpm.yield-_xlpm.swap
)</f>
        <v>0.57382722222222238</v>
      </c>
    </row>
    <row r="275" spans="1:14" x14ac:dyDescent="0.2">
      <c r="A275" s="5">
        <v>45596</v>
      </c>
      <c r="B275" s="15">
        <v>3.13</v>
      </c>
      <c r="C275" s="15">
        <v>4.59</v>
      </c>
      <c r="D275" s="15" cm="1">
        <f t="array" ref="D27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_xlpm.monZeileRaw,(YEAR(A275)-YEAR(_xlpm.starts))*12+MONTH(A275)-MONTH(_xlpm.starts),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B275+SUMPRODUCT(_xlpm.deltas*_xlpm.stufen)
)</f>
        <v>3.13</v>
      </c>
      <c r="E275" s="48"/>
      <c r="F275" s="47" cm="1">
        <f t="array" ref="F275">_xlfn.LET(
_xlpm.rw,ROW(),
_xlpm.dur,C275,
_xlpm.n,INT(_xlpm.dur),
_xlpm.x,_xlpm.dur-_xlpm.n,
_xlpm.a,INDEX(Zinsswaps!$B:$AY,_xlpm.rw,_xlpm.n),
_xlpm.b,INDEX(Zinsswaps!$B:$AY,_xlpm.rw,_xlpm.n+1),
_xlpm.swap,_xlpm.a+_xlpm.x*(_xlpm.b-_xlpm.a),
D275-_xlpm.swap
)</f>
        <v>0.77763999999999989</v>
      </c>
      <c r="G275" s="47">
        <f>_xlfn.LET(
_xlpm.rw,ROW(),
_xlpm.dur,AVERAGE($C216:$C275),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_xlpm.yield,AVERAGE($D216:$D275),
_xlpm.yield-_xlpm.swap
)</f>
        <v>0.56401532777777796</v>
      </c>
      <c r="H275" s="47">
        <f>_xlfn.LET(
_xlpm.rw,ROW(),
_xlpm.dur,AVERAGE($C204:$C275),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_xlpm.yield,AVERAGE($D204:$D275),
_xlpm.yield-_xlpm.swap
)</f>
        <v>0.5574813483796297</v>
      </c>
      <c r="I275" s="47">
        <f>_xlfn.LET(
_xlpm.rw,ROW(),
_xlpm.dur,AVERAGE($C192:$C275),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_xlpm.yield,AVERAGE($D192:$D275),
_xlpm.yield-_xlpm.swap
)</f>
        <v>0.53958841411564651</v>
      </c>
      <c r="J275" s="47">
        <f>_xlfn.LET(
_xlpm.rw,ROW(),
_xlpm.dur,AVERAGE($C180:$C275),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_xlpm.yield,AVERAGE($D180:$D275),
_xlpm.yield-_xlpm.swap
)</f>
        <v>0.54038004991319455</v>
      </c>
      <c r="K275" s="47">
        <f>_xlfn.LET(
_xlpm.rw,ROW(),
_xlpm.dur,AVERAGE($C168:$C275),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_xlpm.yield,AVERAGE($D168:$D275),
_xlpm.yield-_xlpm.swap
)</f>
        <v>0.56130224708504806</v>
      </c>
      <c r="L275" s="47">
        <f>_xlfn.LET(
_xlpm.rw,ROW(),
_xlpm.dur,AVERAGE($C156:$C275),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_xlpm.yield,AVERAGE($D156:$D275),
_xlpm.yield-_xlpm.swap
)</f>
        <v>0.57534964305555558</v>
      </c>
    </row>
    <row r="276" spans="1:14" x14ac:dyDescent="0.2">
      <c r="A276" s="5">
        <v>45626</v>
      </c>
      <c r="B276" s="15">
        <v>2.86</v>
      </c>
      <c r="C276" s="15">
        <v>4.62</v>
      </c>
      <c r="D276" s="15" cm="1">
        <f t="array" ref="D27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_xlpm.monZeileRaw,(YEAR(A276)-YEAR(_xlpm.starts))*12+MONTH(A276)-MONTH(_xlpm.starts),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B276+SUMPRODUCT(_xlpm.deltas*_xlpm.stufen)
)</f>
        <v>2.86</v>
      </c>
      <c r="E276" s="48"/>
      <c r="F276" s="47" cm="1">
        <f t="array" ref="F276">_xlfn.LET(
_xlpm.rw,ROW(),
_xlpm.dur,C276,
_xlpm.n,INT(_xlpm.dur),
_xlpm.x,_xlpm.dur-_xlpm.n,
_xlpm.a,INDEX(Zinsswaps!$B:$AY,_xlpm.rw,_xlpm.n),
_xlpm.b,INDEX(Zinsswaps!$B:$AY,_xlpm.rw,_xlpm.n+1),
_xlpm.swap,_xlpm.a+_xlpm.x*(_xlpm.b-_xlpm.a),
D276-_xlpm.swap
)</f>
        <v>0.80127999999999977</v>
      </c>
      <c r="G276" s="47">
        <f>_xlfn.LET(
_xlpm.rw,ROW(),
_xlpm.dur,AVERAGE($C217:$C276),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_xlpm.yield,AVERAGE($D217:$D276),
_xlpm.yield-_xlpm.swap
)</f>
        <v>0.5697463111111114</v>
      </c>
      <c r="H276" s="47">
        <f>_xlfn.LET(
_xlpm.rw,ROW(),
_xlpm.dur,AVERAGE($C205:$C276),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_xlpm.yield,AVERAGE($D205:$D276),
_xlpm.yield-_xlpm.swap
)</f>
        <v>0.55972496913580261</v>
      </c>
      <c r="I276" s="47">
        <f>_xlfn.LET(
_xlpm.rw,ROW(),
_xlpm.dur,AVERAGE($C193:$C276),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_xlpm.yield,AVERAGE($D193:$D276),
_xlpm.yield-_xlpm.swap
)</f>
        <v>0.54378278486394604</v>
      </c>
      <c r="J276" s="47">
        <f>_xlfn.LET(
_xlpm.rw,ROW(),
_xlpm.dur,AVERAGE($C181:$C276),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_xlpm.yield,AVERAGE($D181:$D276),
_xlpm.yield-_xlpm.swap
)</f>
        <v>0.54224540798611165</v>
      </c>
      <c r="K276" s="47">
        <f>_xlfn.LET(
_xlpm.rw,ROW(),
_xlpm.dur,AVERAGE($C169:$C276),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_xlpm.yield,AVERAGE($D169:$D276),
_xlpm.yield-_xlpm.swap
)</f>
        <v>0.56024934499314172</v>
      </c>
      <c r="L276" s="47">
        <f>_xlfn.LET(
_xlpm.rw,ROW(),
_xlpm.dur,AVERAGE($C157:$C276),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_xlpm.yield,AVERAGE($D157:$D276),
_xlpm.yield-_xlpm.swap
)</f>
        <v>0.57724277013888892</v>
      </c>
    </row>
    <row r="277" spans="1:14" x14ac:dyDescent="0.2">
      <c r="A277" s="5">
        <v>45657</v>
      </c>
      <c r="B277" s="15">
        <v>3.04</v>
      </c>
      <c r="C277" s="15">
        <v>4.5599999999999996</v>
      </c>
      <c r="D277" s="15" cm="1">
        <f t="array" ref="D27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_xlpm.monZeileRaw,(YEAR(A277)-YEAR(_xlpm.starts))*12+MONTH(A277)-MONTH(_xlpm.starts),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B277+SUMPRODUCT(_xlpm.deltas*_xlpm.stufen)
)</f>
        <v>3.04</v>
      </c>
      <c r="E277" s="48"/>
      <c r="F277" s="47" cm="1">
        <f t="array" ref="F277">_xlfn.LET(
_xlpm.rw,ROW(),
_xlpm.dur,C277,
_xlpm.n,INT(_xlpm.dur),
_xlpm.x,_xlpm.dur-_xlpm.n,
_xlpm.a,INDEX(Zinsswaps!$B:$AY,_xlpm.rw,_xlpm.n),
_xlpm.b,INDEX(Zinsswaps!$B:$AY,_xlpm.rw,_xlpm.n+1),
_xlpm.swap,_xlpm.a+_xlpm.x*(_xlpm.b-_xlpm.a),
D277-_xlpm.swap
)</f>
        <v>0.80812000000000017</v>
      </c>
      <c r="G277" s="47">
        <f>_xlfn.LET(
_xlpm.rw,ROW(),
_xlpm.dur,AVERAGE($C218:$C277),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_xlpm.yield,AVERAGE($D218:$D277),
_xlpm.yield-_xlpm.swap
)</f>
        <v>0.57610546666666695</v>
      </c>
      <c r="H277" s="47">
        <f>_xlfn.LET(
_xlpm.rw,ROW(),
_xlpm.dur,AVERAGE($C206:$C277),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_xlpm.yield,AVERAGE($D206:$D277),
_xlpm.yield-_xlpm.swap
)</f>
        <v>0.56097787422839507</v>
      </c>
      <c r="I277" s="47">
        <f>_xlfn.LET(
_xlpm.rw,ROW(),
_xlpm.dur,AVERAGE($C194:$C277),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_xlpm.yield,AVERAGE($D194:$D277),
_xlpm.yield-_xlpm.swap
)</f>
        <v>0.54896018424036319</v>
      </c>
      <c r="J277" s="47">
        <f>_xlfn.LET(
_xlpm.rw,ROW(),
_xlpm.dur,AVERAGE($C182:$C277),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_xlpm.yield,AVERAGE($D182:$D277),
_xlpm.yield-_xlpm.swap
)</f>
        <v>0.54460698567708365</v>
      </c>
      <c r="K277" s="47">
        <f>_xlfn.LET(
_xlpm.rw,ROW(),
_xlpm.dur,AVERAGE($C170:$C277),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_xlpm.yield,AVERAGE($D170:$D277),
_xlpm.yield-_xlpm.swap
)</f>
        <v>0.55903677983539135</v>
      </c>
      <c r="L277" s="47">
        <f>_xlfn.LET(
_xlpm.rw,ROW(),
_xlpm.dur,AVERAGE($C158:$C277),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_xlpm.yield,AVERAGE($D158:$D277),
_xlpm.yield-_xlpm.swap
)</f>
        <v>0.57958736805555544</v>
      </c>
    </row>
    <row r="278" spans="1:14" x14ac:dyDescent="0.2">
      <c r="A278" s="5">
        <v>45688</v>
      </c>
      <c r="B278" s="15">
        <v>2.99</v>
      </c>
      <c r="C278" s="15">
        <v>4.5999999999999996</v>
      </c>
      <c r="D278" s="15" cm="1">
        <f t="array" ref="D27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_xlpm.monZeileRaw,(YEAR(A278)-YEAR(_xlpm.starts))*12+MONTH(A278)-MONTH(_xlpm.starts),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B278+SUMPRODUCT(_xlpm.deltas*_xlpm.stufen)
)</f>
        <v>2.99</v>
      </c>
      <c r="E278" s="48"/>
      <c r="F278" s="47" cm="1">
        <f t="array" ref="F278">_xlfn.LET(
_xlpm.rw,ROW(),
_xlpm.dur,C278,
_xlpm.n,INT(_xlpm.dur),
_xlpm.x,_xlpm.dur-_xlpm.n,
_xlpm.a,INDEX(Zinsswaps!$B:$AY,_xlpm.rw,_xlpm.n),
_xlpm.b,INDEX(Zinsswaps!$B:$AY,_xlpm.rw,_xlpm.n+1),
_xlpm.swap,_xlpm.a+_xlpm.x*(_xlpm.b-_xlpm.a),
D278-_xlpm.swap
)</f>
        <v>0.69940000000000024</v>
      </c>
      <c r="G278" s="47">
        <f>_xlfn.LET(
_xlpm.rw,ROW(),
_xlpm.dur,AVERAGE($C219:$C278),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_xlpm.yield,AVERAGE($D219:$D278),
_xlpm.yield-_xlpm.swap
)</f>
        <v>0.58094854166666687</v>
      </c>
      <c r="H278" s="47">
        <f>_xlfn.LET(
_xlpm.rw,ROW(),
_xlpm.dur,AVERAGE($C207:$C278),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_xlpm.yield,AVERAGE($D207:$D278),
_xlpm.yield-_xlpm.swap
)</f>
        <v>0.56187638503086434</v>
      </c>
      <c r="I278" s="47">
        <f>_xlfn.LET(
_xlpm.rw,ROW(),
_xlpm.dur,AVERAGE($C195:$C278),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_xlpm.yield,AVERAGE($D195:$D278),
_xlpm.yield-_xlpm.swap
)</f>
        <v>0.55385904195011393</v>
      </c>
      <c r="J278" s="47">
        <f>_xlfn.LET(
_xlpm.rw,ROW(),
_xlpm.dur,AVERAGE($C183:$C278),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_xlpm.yield,AVERAGE($D183:$D278),
_xlpm.yield-_xlpm.swap
)</f>
        <v>0.54543222656250057</v>
      </c>
      <c r="K278" s="47">
        <f>_xlfn.LET(
_xlpm.rw,ROW(),
_xlpm.dur,AVERAGE($C171:$C278),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_xlpm.yield,AVERAGE($D171:$D278),
_xlpm.yield-_xlpm.swap
)</f>
        <v>0.55664095679012415</v>
      </c>
      <c r="L278" s="47">
        <f>_xlfn.LET(
_xlpm.rw,ROW(),
_xlpm.dur,AVERAGE($C159:$C278),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_xlpm.yield,AVERAGE($D159:$D278),
_xlpm.yield-_xlpm.swap
)</f>
        <v>0.58150161666666667</v>
      </c>
    </row>
    <row r="279" spans="1:14" x14ac:dyDescent="0.2">
      <c r="A279" s="5">
        <v>45716</v>
      </c>
      <c r="B279" s="15">
        <v>2.93</v>
      </c>
      <c r="C279" s="15">
        <v>4.63</v>
      </c>
      <c r="D279" s="15" cm="1">
        <f t="array" ref="D27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_xlpm.monZeileRaw,(YEAR(A279)-YEAR(_xlpm.starts))*12+MONTH(A279)-MONTH(_xlpm.starts),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B279+SUMPRODUCT(_xlpm.deltas*_xlpm.stufen)
)</f>
        <v>2.93</v>
      </c>
      <c r="E279" s="48"/>
      <c r="F279" s="47" cm="1">
        <f t="array" ref="F279">_xlfn.LET(
_xlpm.rw,ROW(),
_xlpm.dur,C279,
_xlpm.n,INT(_xlpm.dur),
_xlpm.x,_xlpm.dur-_xlpm.n,
_xlpm.a,INDEX(Zinsswaps!$B:$AY,_xlpm.rw,_xlpm.n),
_xlpm.b,INDEX(Zinsswaps!$B:$AY,_xlpm.rw,_xlpm.n+1),
_xlpm.swap,_xlpm.a+_xlpm.x*(_xlpm.b-_xlpm.a),
D279-_xlpm.swap
)</f>
        <v>0.76955000000000018</v>
      </c>
      <c r="G279" s="47">
        <f>_xlfn.LET(
_xlpm.rw,ROW(),
_xlpm.dur,AVERAGE($C220:$C279),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_xlpm.yield,AVERAGE($D220:$D279),
_xlpm.yield-_xlpm.swap
)</f>
        <v>0.58543679444444496</v>
      </c>
      <c r="H279" s="47">
        <f>_xlfn.LET(
_xlpm.rw,ROW(),
_xlpm.dur,AVERAGE($C208:$C279),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_xlpm.yield,AVERAGE($D208:$D279),
_xlpm.yield-_xlpm.swap
)</f>
        <v>0.5652449305555558</v>
      </c>
      <c r="I279" s="47">
        <f>_xlfn.LET(
_xlpm.rw,ROW(),
_xlpm.dur,AVERAGE($C196:$C279),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_xlpm.yield,AVERAGE($D196:$D279),
_xlpm.yield-_xlpm.swap
)</f>
        <v>0.55949285714285768</v>
      </c>
      <c r="J279" s="47">
        <f>_xlfn.LET(
_xlpm.rw,ROW(),
_xlpm.dur,AVERAGE($C184:$C279),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_xlpm.yield,AVERAGE($D184:$D279),
_xlpm.yield-_xlpm.swap
)</f>
        <v>0.54818376302083383</v>
      </c>
      <c r="K279" s="47">
        <f>_xlfn.LET(
_xlpm.rw,ROW(),
_xlpm.dur,AVERAGE($C172:$C279),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_xlpm.yield,AVERAGE($D172:$D279),
_xlpm.yield-_xlpm.swap
)</f>
        <v>0.55500681927297735</v>
      </c>
      <c r="L279" s="47">
        <f>_xlfn.LET(
_xlpm.rw,ROW(),
_xlpm.dur,AVERAGE($C160:$C279),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_xlpm.yield,AVERAGE($D160:$D279),
_xlpm.yield-_xlpm.swap
)</f>
        <v>0.58419865833333329</v>
      </c>
    </row>
    <row r="280" spans="1:14" x14ac:dyDescent="0.2">
      <c r="A280" s="5">
        <v>45747</v>
      </c>
      <c r="B280" s="15">
        <v>3.18</v>
      </c>
      <c r="C280" s="15">
        <v>4.5599999999999996</v>
      </c>
      <c r="D280" s="15" cm="1">
        <f t="array" ref="D28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_xlpm.monZeileRaw,(YEAR(A280)-YEAR(_xlpm.starts))*12+MONTH(A280)-MONTH(_xlpm.starts),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B280+SUMPRODUCT(_xlpm.deltas*_xlpm.stufen)
)</f>
        <v>3.18</v>
      </c>
      <c r="E280" s="48"/>
      <c r="F280" s="47" cm="1">
        <f t="array" ref="F280">_xlfn.LET(
_xlpm.rw,ROW(),
_xlpm.dur,C280,
_xlpm.n,INT(_xlpm.dur),
_xlpm.x,_xlpm.dur-_xlpm.n,
_xlpm.a,INDEX(Zinsswaps!$B:$AY,_xlpm.rw,_xlpm.n),
_xlpm.b,INDEX(Zinsswaps!$B:$AY,_xlpm.rw,_xlpm.n+1),
_xlpm.swap,_xlpm.a+_xlpm.x*(_xlpm.b-_xlpm.a),
D280-_xlpm.swap
)</f>
        <v>0.79944000000000015</v>
      </c>
      <c r="G280" s="47">
        <f>_xlfn.LET(
_xlpm.rw,ROW(),
_xlpm.dur,AVERAGE($C221:$C280),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_xlpm.yield,AVERAGE($D221:$D280),
_xlpm.yield-_xlpm.swap
)</f>
        <v>0.57531067222222276</v>
      </c>
      <c r="H280" s="47">
        <f>_xlfn.LET(
_xlpm.rw,ROW(),
_xlpm.dur,AVERAGE($C209:$C280),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_xlpm.yield,AVERAGE($D209:$D280),
_xlpm.yield-_xlpm.swap
)</f>
        <v>0.56956469907407437</v>
      </c>
      <c r="I280" s="47">
        <f>_xlfn.LET(
_xlpm.rw,ROW(),
_xlpm.dur,AVERAGE($C197:$C280),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_xlpm.yield,AVERAGE($D197:$D280),
_xlpm.yield-_xlpm.swap
)</f>
        <v>0.56372095238095321</v>
      </c>
      <c r="J280" s="47">
        <f>_xlfn.LET(
_xlpm.rw,ROW(),
_xlpm.dur,AVERAGE($C185:$C280),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_xlpm.yield,AVERAGE($D185:$D280),
_xlpm.yield-_xlpm.swap
)</f>
        <v>0.55068829752604265</v>
      </c>
      <c r="K280" s="47">
        <f>_xlfn.LET(
_xlpm.rw,ROW(),
_xlpm.dur,AVERAGE($C173:$C280),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_xlpm.yield,AVERAGE($D173:$D280),
_xlpm.yield-_xlpm.swap
)</f>
        <v>0.55523253858024746</v>
      </c>
      <c r="L280" s="47">
        <f>_xlfn.LET(
_xlpm.rw,ROW(),
_xlpm.dur,AVERAGE($C161:$C280),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_xlpm.yield,AVERAGE($D161:$D280),
_xlpm.yield-_xlpm.swap
)</f>
        <v>0.58650247291666668</v>
      </c>
    </row>
    <row r="281" spans="1:14" x14ac:dyDescent="0.2">
      <c r="A281" s="5">
        <v>45777</v>
      </c>
      <c r="B281" s="15">
        <v>3</v>
      </c>
      <c r="C281" s="15">
        <v>4.63</v>
      </c>
      <c r="D281" s="15" cm="1">
        <f t="array" ref="D28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_xlpm.monZeileRaw,(YEAR(A281)-YEAR(_xlpm.starts))*12+MONTH(A281)-MONTH(_xlpm.starts),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B281+SUMPRODUCT(_xlpm.deltas*_xlpm.stufen)
)</f>
        <v>3</v>
      </c>
      <c r="E281" s="48"/>
      <c r="F281" s="47" cm="1">
        <f t="array" ref="F281">_xlfn.LET(
_xlpm.rw,ROW(),
_xlpm.dur,C281,
_xlpm.n,INT(_xlpm.dur),
_xlpm.x,_xlpm.dur-_xlpm.n,
_xlpm.a,INDEX(Zinsswaps!$B:$AY,_xlpm.rw,_xlpm.n),
_xlpm.b,INDEX(Zinsswaps!$B:$AY,_xlpm.rw,_xlpm.n+1),
_xlpm.swap,_xlpm.a+_xlpm.x*(_xlpm.b-_xlpm.a),
D281-_xlpm.swap
)</f>
        <v>0.91511999999999993</v>
      </c>
      <c r="G281" s="47">
        <f>_xlfn.LET(
_xlpm.rw,ROW(),
_xlpm.dur,AVERAGE($C222:$C281),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_xlpm.yield,AVERAGE($D222:$D281),
_xlpm.yield-_xlpm.swap
)</f>
        <v>0.57602143888888957</v>
      </c>
      <c r="H281" s="47">
        <f>_xlfn.LET(
_xlpm.rw,ROW(),
_xlpm.dur,AVERAGE($C210:$C281),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_xlpm.yield,AVERAGE($D210:$D281),
_xlpm.yield-_xlpm.swap
)</f>
        <v>0.57604635416666716</v>
      </c>
      <c r="I281" s="47">
        <f>_xlfn.LET(
_xlpm.rw,ROW(),
_xlpm.dur,AVERAGE($C198:$C281),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_xlpm.yield,AVERAGE($D198:$D281),
_xlpm.yield-_xlpm.swap
)</f>
        <v>0.56918333333333382</v>
      </c>
      <c r="J281" s="47">
        <f>_xlfn.LET(
_xlpm.rw,ROW(),
_xlpm.dur,AVERAGE($C186:$C281),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_xlpm.yield,AVERAGE($D186:$D281),
_xlpm.yield-_xlpm.swap
)</f>
        <v>0.55485635416666723</v>
      </c>
      <c r="K281" s="47">
        <f>_xlfn.LET(
_xlpm.rw,ROW(),
_xlpm.dur,AVERAGE($C174:$C281),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_xlpm.yield,AVERAGE($D174:$D281),
_xlpm.yield-_xlpm.swap
)</f>
        <v>0.55670797839506236</v>
      </c>
      <c r="L281" s="47">
        <f>_xlfn.LET(
_xlpm.rw,ROW(),
_xlpm.dur,AVERAGE($C162:$C281),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_xlpm.yield,AVERAGE($D162:$D281),
_xlpm.yield-_xlpm.swap
)</f>
        <v>0.58890914722222254</v>
      </c>
    </row>
    <row r="282" spans="1:14" x14ac:dyDescent="0.2">
      <c r="A282" s="5">
        <v>45808</v>
      </c>
      <c r="B282" s="15">
        <v>3.01</v>
      </c>
      <c r="C282" s="15">
        <v>4.68</v>
      </c>
      <c r="D282" s="15" cm="1">
        <f t="array" ref="D28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_xlpm.monZeileRaw,(YEAR(A282)-YEAR(_xlpm.starts))*12+MONTH(A282)-MONTH(_xlpm.starts),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B282+SUMPRODUCT(_xlpm.deltas*_xlpm.stufen)
)</f>
        <v>3.01</v>
      </c>
      <c r="E282" s="48"/>
      <c r="F282" s="47" cm="1">
        <f t="array" ref="F282">_xlfn.LET(
_xlpm.rw,ROW(),
_xlpm.dur,C282,
_xlpm.n,INT(_xlpm.dur),
_xlpm.x,_xlpm.dur-_xlpm.n,
_xlpm.a,INDEX(Zinsswaps!$B:$AY,_xlpm.rw,_xlpm.n),
_xlpm.b,INDEX(Zinsswaps!$B:$AY,_xlpm.rw,_xlpm.n+1),
_xlpm.swap,_xlpm.a+_xlpm.x*(_xlpm.b-_xlpm.a),
D282-_xlpm.swap
)</f>
        <v>0.85159999999999947</v>
      </c>
      <c r="G282" s="47">
        <f>_xlfn.LET(
_xlpm.rw,ROW(),
_xlpm.dur,AVERAGE($C223:$C282),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_xlpm.yield,AVERAGE($D223:$D282),
_xlpm.yield-_xlpm.swap
)</f>
        <v>0.57741310555555625</v>
      </c>
      <c r="H282" s="47">
        <f>_xlfn.LET(
_xlpm.rw,ROW(),
_xlpm.dur,AVERAGE($C211:$C282),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_xlpm.yield,AVERAGE($D211:$D282),
_xlpm.yield-_xlpm.swap
)</f>
        <v>0.58015302083333364</v>
      </c>
      <c r="I282" s="47">
        <f>_xlfn.LET(
_xlpm.rw,ROW(),
_xlpm.dur,AVERAGE($C199:$C282),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_xlpm.yield,AVERAGE($D199:$D282),
_xlpm.yield-_xlpm.swap
)</f>
        <v>0.57355450113378725</v>
      </c>
      <c r="J282" s="47">
        <f>_xlfn.LET(
_xlpm.rw,ROW(),
_xlpm.dur,AVERAGE($C187:$C282),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_xlpm.yield,AVERAGE($D187:$D282),
_xlpm.yield-_xlpm.swap
)</f>
        <v>0.55821796875000085</v>
      </c>
      <c r="K282" s="47">
        <f>_xlfn.LET(
_xlpm.rw,ROW(),
_xlpm.dur,AVERAGE($C175:$C282),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_xlpm.yield,AVERAGE($D175:$D282),
_xlpm.yield-_xlpm.swap
)</f>
        <v>0.55738221879286776</v>
      </c>
      <c r="L282" s="47">
        <f>_xlfn.LET(
_xlpm.rw,ROW(),
_xlpm.dur,AVERAGE($C163:$C282),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_xlpm.yield,AVERAGE($D163:$D282),
_xlpm.yield-_xlpm.swap
)</f>
        <v>0.59033104166666706</v>
      </c>
      <c r="N282" s="8"/>
    </row>
    <row r="283" spans="1:14" x14ac:dyDescent="0.2">
      <c r="A283" s="5">
        <v>45838</v>
      </c>
      <c r="B283" s="15">
        <v>3.1</v>
      </c>
      <c r="C283" s="15">
        <v>4.8899999999999997</v>
      </c>
      <c r="D283" s="15" cm="1">
        <f t="array" ref="D28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_xlpm.monZeileRaw,(YEAR(A283)-YEAR(_xlpm.starts))*12+MONTH(A283)-MONTH(_xlpm.starts),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B283+SUMPRODUCT(_xlpm.deltas*_xlpm.stufen)
)</f>
        <v>3.1</v>
      </c>
      <c r="E283" s="48"/>
      <c r="F283" s="47" cm="1">
        <f t="array" ref="F283">_xlfn.LET(
_xlpm.rw,ROW(),
_xlpm.dur,C283,
_xlpm.n,INT(_xlpm.dur),
_xlpm.x,_xlpm.dur-_xlpm.n,
_xlpm.a,INDEX(Zinsswaps!$B:$AY,_xlpm.rw,_xlpm.n),
_xlpm.b,INDEX(Zinsswaps!$B:$AY,_xlpm.rw,_xlpm.n+1),
_xlpm.swap,_xlpm.a+_xlpm.x*(_xlpm.b-_xlpm.a),
D283-_xlpm.swap
)</f>
        <v>0.84001999999999999</v>
      </c>
      <c r="G283" s="47">
        <f>_xlfn.LET(
_xlpm.rw,ROW(),
_xlpm.dur,AVERAGE($C224:$C283),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_xlpm.yield,AVERAGE($D224:$D283),
_xlpm.yield-_xlpm.swap
)</f>
        <v>0.58012621944444454</v>
      </c>
      <c r="H283" s="47">
        <f>_xlfn.LET(
_xlpm.rw,ROW(),
_xlpm.dur,AVERAGE($C212:$C283),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_xlpm.yield,AVERAGE($D212:$D283),
_xlpm.yield-_xlpm.swap
)</f>
        <v>0.58472905092592597</v>
      </c>
      <c r="I283" s="47">
        <f>_xlfn.LET(
_xlpm.rw,ROW(),
_xlpm.dur,AVERAGE($C200:$C283),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_xlpm.yield,AVERAGE($D200:$D283),
_xlpm.yield-_xlpm.swap
)</f>
        <v>0.57741262755102118</v>
      </c>
      <c r="J283" s="47">
        <f>_xlfn.LET(
_xlpm.rw,ROW(),
_xlpm.dur,AVERAGE($C188:$C283),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_xlpm.yield,AVERAGE($D188:$D283),
_xlpm.yield-_xlpm.swap
)</f>
        <v>0.56050590277777856</v>
      </c>
      <c r="K283" s="47">
        <f>_xlfn.LET(
_xlpm.rw,ROW(),
_xlpm.dur,AVERAGE($C176:$C283),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_xlpm.yield,AVERAGE($D176:$D283),
_xlpm.yield-_xlpm.swap
)</f>
        <v>0.55937106481481547</v>
      </c>
      <c r="L283" s="47">
        <f>_xlfn.LET(
_xlpm.rw,ROW(),
_xlpm.dur,AVERAGE($C164:$C283),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_xlpm.yield,AVERAGE($D164:$D283),
_xlpm.yield-_xlpm.swap
)</f>
        <v>0.59014342361111105</v>
      </c>
      <c r="N283" s="8"/>
    </row>
    <row r="284" spans="1:14" x14ac:dyDescent="0.2">
      <c r="A284" s="5">
        <v>45869</v>
      </c>
      <c r="B284" s="15">
        <v>3.09</v>
      </c>
      <c r="C284" s="15">
        <v>4.93</v>
      </c>
      <c r="D284" s="15" cm="1">
        <f t="array" ref="D28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_xlpm.monZeileRaw,(YEAR(A284)-YEAR(_xlpm.starts))*12+MONTH(A284)-MONTH(_xlpm.starts),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B284+SUMPRODUCT(_xlpm.deltas*_xlpm.stufen)
)</f>
        <v>3.09</v>
      </c>
      <c r="E284" s="48"/>
      <c r="F284" s="47" cm="1">
        <f t="array" ref="F284">_xlfn.LET(
_xlpm.rw,ROW(),
_xlpm.dur,C284,
_xlpm.n,INT(_xlpm.dur),
_xlpm.x,_xlpm.dur-_xlpm.n,
_xlpm.a,INDEX(Zinsswaps!$B:$AY,_xlpm.rw,_xlpm.n),
_xlpm.b,INDEX(Zinsswaps!$B:$AY,_xlpm.rw,_xlpm.n+1),
_xlpm.swap,_xlpm.a+_xlpm.x*(_xlpm.b-_xlpm.a),
D284-_xlpm.swap
)</f>
        <v>0.72801999999999989</v>
      </c>
      <c r="G284" s="47">
        <f>_xlfn.LET(
_xlpm.rw,ROW(),
_xlpm.dur,AVERAGE($C225:$C284),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_xlpm.yield,AVERAGE($D225:$D284),
_xlpm.yield-_xlpm.swap
)</f>
        <v>0.58246566666666699</v>
      </c>
      <c r="H284" s="47">
        <f>_xlfn.LET(
_xlpm.rw,ROW(),
_xlpm.dur,AVERAGE($C213:$C284),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_xlpm.yield,AVERAGE($D213:$D284),
_xlpm.yield-_xlpm.swap
)</f>
        <v>0.58926537037037097</v>
      </c>
      <c r="I284" s="47">
        <f>_xlfn.LET(
_xlpm.rw,ROW(),
_xlpm.dur,AVERAGE($C201:$C284),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_xlpm.yield,AVERAGE($D201:$D284),
_xlpm.yield-_xlpm.swap
)</f>
        <v>0.58061649659863979</v>
      </c>
      <c r="J284" s="47">
        <f>_xlfn.LET(
_xlpm.rw,ROW(),
_xlpm.dur,AVERAGE($C189:$C284),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_xlpm.yield,AVERAGE($D189:$D284),
_xlpm.yield-_xlpm.swap
)</f>
        <v>0.56277695638020875</v>
      </c>
      <c r="K284" s="47">
        <f>_xlfn.LET(
_xlpm.rw,ROW(),
_xlpm.dur,AVERAGE($C177:$C284),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_xlpm.yield,AVERAGE($D177:$D284),
_xlpm.yield-_xlpm.swap
)</f>
        <v>0.56150628858024743</v>
      </c>
      <c r="L284" s="47">
        <f>_xlfn.LET(
_xlpm.rw,ROW(),
_xlpm.dur,AVERAGE($C165:$C284),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_xlpm.yield,AVERAGE($D165:$D284),
_xlpm.yield-_xlpm.swap
)</f>
        <v>0.58961673888888932</v>
      </c>
      <c r="N284" s="8"/>
    </row>
    <row r="285" spans="1:14" x14ac:dyDescent="0.2">
      <c r="A285" s="5">
        <v>45900</v>
      </c>
      <c r="B285" s="15">
        <v>3.13</v>
      </c>
      <c r="C285" s="15">
        <v>4.83</v>
      </c>
      <c r="D285" s="15" cm="1">
        <f t="array" ref="D28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_xlpm.monZeileRaw,(YEAR(A285)-YEAR(_xlpm.starts))*12+MONTH(A285)-MONTH(_xlpm.starts),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B285+SUMPRODUCT(_xlpm.deltas*_xlpm.stufen)
)</f>
        <v>3.13</v>
      </c>
      <c r="E285" s="48"/>
      <c r="F285" s="47" cm="1">
        <f t="array" ref="F285">_xlfn.LET(
_xlpm.rw,ROW(),
_xlpm.dur,C285,
_xlpm.n,INT(_xlpm.dur),
_xlpm.x,_xlpm.dur-_xlpm.n,
_xlpm.a,INDEX(Zinsswaps!$B:$AY,_xlpm.rw,_xlpm.n),
_xlpm.b,INDEX(Zinsswaps!$B:$AY,_xlpm.rw,_xlpm.n+1),
_xlpm.swap,_xlpm.a+_xlpm.x*(_xlpm.b-_xlpm.a),
D285-_xlpm.swap
)</f>
        <v>0.83093999999999957</v>
      </c>
      <c r="G285" s="47">
        <f>_xlfn.LET(
_xlpm.rw,ROW(),
_xlpm.dur,AVERAGE($C226:$C285),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_xlpm.yield,AVERAGE($D226:$D285),
_xlpm.yield-_xlpm.swap
)</f>
        <v>0.58627853333333424</v>
      </c>
      <c r="H285" s="47">
        <f>_xlfn.LET(
_xlpm.rw,ROW(),
_xlpm.dur,AVERAGE($C214:$C285),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_xlpm.yield,AVERAGE($D214:$D285),
_xlpm.yield-_xlpm.swap
)</f>
        <v>0.59426293402777808</v>
      </c>
      <c r="I285" s="47">
        <f>_xlfn.LET(
_xlpm.rw,ROW(),
_xlpm.dur,AVERAGE($C202:$C285),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_xlpm.yield,AVERAGE($D202:$D285),
_xlpm.yield-_xlpm.swap
)</f>
        <v>0.58478228883219963</v>
      </c>
      <c r="J285" s="47">
        <f>_xlfn.LET(
_xlpm.rw,ROW(),
_xlpm.dur,AVERAGE($C190:$C285),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_xlpm.yield,AVERAGE($D190:$D285),
_xlpm.yield-_xlpm.swap
)</f>
        <v>0.56589039062500035</v>
      </c>
      <c r="K285" s="47">
        <f>_xlfn.LET(
_xlpm.rw,ROW(),
_xlpm.dur,AVERAGE($C178:$C285),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_xlpm.yield,AVERAGE($D178:$D285),
_xlpm.yield-_xlpm.swap
)</f>
        <v>0.56466950617284017</v>
      </c>
      <c r="L285" s="47">
        <f>_xlfn.LET(
_xlpm.rw,ROW(),
_xlpm.dur,AVERAGE($C166:$C285),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_xlpm.yield,AVERAGE($D166:$D285),
_xlpm.yield-_xlpm.swap
)</f>
        <v>0.58906870833333347</v>
      </c>
      <c r="N285" s="8"/>
    </row>
    <row r="286" spans="1:14" x14ac:dyDescent="0.2">
      <c r="A286" s="5">
        <v>45930</v>
      </c>
      <c r="B286" s="15">
        <v>3.12</v>
      </c>
      <c r="C286" s="15">
        <v>4.8099999999999996</v>
      </c>
      <c r="D286" s="15" cm="1">
        <f t="array" ref="D28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_xlpm.monZeileRaw,(YEAR(A286)-YEAR(_xlpm.starts))*12+MONTH(A286)-MONTH(_xlpm.starts),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B286+SUMPRODUCT(_xlpm.deltas*_xlpm.stufen)
)</f>
        <v>3.12</v>
      </c>
      <c r="E286" s="48"/>
      <c r="F286" s="47" cm="1">
        <f t="array" ref="F286">_xlfn.LET(
_xlpm.rw,ROW(),
_xlpm.dur,C286,
_xlpm.n,INT(_xlpm.dur),
_xlpm.x,_xlpm.dur-_xlpm.n,
_xlpm.a,INDEX(Zinsswaps!$B:$AY,_xlpm.rw,_xlpm.n),
_xlpm.b,INDEX(Zinsswaps!$B:$AY,_xlpm.rw,_xlpm.n+1),
_xlpm.swap,_xlpm.a+_xlpm.x*(_xlpm.b-_xlpm.a),
D286-_xlpm.swap
)</f>
        <v>0.75368000000000013</v>
      </c>
      <c r="G286" s="47">
        <f>_xlfn.LET(
_xlpm.rw,ROW(),
_xlpm.dur,AVERAGE($C227:$C286),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_xlpm.yield,AVERAGE($D227:$D286),
_xlpm.yield-_xlpm.swap
)</f>
        <v>0.58875000000000099</v>
      </c>
      <c r="H286" s="47">
        <f>_xlfn.LET(
_xlpm.rw,ROW(),
_xlpm.dur,AVERAGE($C215:$C286),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_xlpm.yield,AVERAGE($D215:$D286),
_xlpm.yield-_xlpm.swap
)</f>
        <v>0.59738666666666695</v>
      </c>
      <c r="I286" s="47">
        <f>_xlfn.LET(
_xlpm.rw,ROW(),
_xlpm.dur,AVERAGE($C203:$C286),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_xlpm.yield,AVERAGE($D203:$D286),
_xlpm.yield-_xlpm.swap
)</f>
        <v>0.58806398809523852</v>
      </c>
      <c r="J286" s="47">
        <f>_xlfn.LET(
_xlpm.rw,ROW(),
_xlpm.dur,AVERAGE($C191:$C286),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_xlpm.yield,AVERAGE($D191:$D286),
_xlpm.yield-_xlpm.swap
)</f>
        <v>0.568283241102431</v>
      </c>
      <c r="K286" s="47">
        <f>_xlfn.LET(
_xlpm.rw,ROW(),
_xlpm.dur,AVERAGE($C179:$C286),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_xlpm.yield,AVERAGE($D179:$D286),
_xlpm.yield-_xlpm.swap
)</f>
        <v>0.56700772033607771</v>
      </c>
      <c r="L286" s="47">
        <f>_xlfn.LET(
_xlpm.rw,ROW(),
_xlpm.dur,AVERAGE($C167:$C286),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_xlpm.yield,AVERAGE($D167:$D286),
_xlpm.yield-_xlpm.swap
)</f>
        <v>0.58673173611111151</v>
      </c>
      <c r="N286" s="8"/>
    </row>
    <row r="287" spans="1:14" x14ac:dyDescent="0.2">
      <c r="A287" s="5">
        <v>45961</v>
      </c>
      <c r="B287" s="15">
        <v>3.04</v>
      </c>
      <c r="C287" s="15">
        <v>4.8499999999999996</v>
      </c>
      <c r="D287" s="15" cm="1">
        <f t="array" ref="D28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_xlpm.monZeileRaw,(YEAR(A287)-YEAR(_xlpm.starts))*12+MONTH(A287)-MONTH(_xlpm.starts),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B287+SUMPRODUCT(_xlpm.deltas*_xlpm.stufen)
)</f>
        <v>3.04</v>
      </c>
      <c r="E287" s="48"/>
      <c r="F287" s="47" cm="1">
        <f t="array" ref="F287">_xlfn.LET(
_xlpm.rw,ROW(),
_xlpm.dur,C287,
_xlpm.n,INT(_xlpm.dur),
_xlpm.x,_xlpm.dur-_xlpm.n,
_xlpm.a,INDEX(Zinsswaps!$B:$AY,_xlpm.rw,_xlpm.n),
_xlpm.b,INDEX(Zinsswaps!$B:$AY,_xlpm.rw,_xlpm.n+1),
_xlpm.swap,_xlpm.a+_xlpm.x*(_xlpm.b-_xlpm.a),
D287-_xlpm.swap
)</f>
        <v>0.71890000000000009</v>
      </c>
      <c r="G287" s="47">
        <f>_xlfn.LET(
_xlpm.rw,ROW(),
_xlpm.dur,AVERAGE($C228:$C287),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_xlpm.yield,AVERAGE($D228:$D287),
_xlpm.yield-_xlpm.swap
)</f>
        <v>0.59142209444444549</v>
      </c>
      <c r="H287" s="47">
        <f>_xlfn.LET(
_xlpm.rw,ROW(),
_xlpm.dur,AVERAGE($C216:$C287),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_xlpm.yield,AVERAGE($D216:$D287),
_xlpm.yield-_xlpm.swap
)</f>
        <v>0.60122915702160484</v>
      </c>
      <c r="I287" s="47">
        <f>_xlfn.LET(
_xlpm.rw,ROW(),
_xlpm.dur,AVERAGE($C204:$C287),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_xlpm.yield,AVERAGE($D204:$D287),
_xlpm.yield-_xlpm.swap
)</f>
        <v>0.59067847789115646</v>
      </c>
      <c r="J287" s="47">
        <f>_xlfn.LET(
_xlpm.rw,ROW(),
_xlpm.dur,AVERAGE($C192:$C287),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_xlpm.yield,AVERAGE($D192:$D287),
_xlpm.yield-_xlpm.swap
)</f>
        <v>0.57119083333333376</v>
      </c>
      <c r="K287" s="47">
        <f>_xlfn.LET(
_xlpm.rw,ROW(),
_xlpm.dur,AVERAGE($C180:$C287),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_xlpm.yield,AVERAGE($D180:$D287),
_xlpm.yield-_xlpm.swap
)</f>
        <v>0.5685369444444448</v>
      </c>
      <c r="L287" s="47">
        <f>_xlfn.LET(
_xlpm.rw,ROW(),
_xlpm.dur,AVERAGE($C168:$C287),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_xlpm.yield,AVERAGE($D168:$D287),
_xlpm.yield-_xlpm.swap
)</f>
        <v>0.58487505416666696</v>
      </c>
      <c r="N287" s="8"/>
    </row>
    <row r="288" spans="1:14" x14ac:dyDescent="0.2">
      <c r="A288" s="5">
        <v>45991</v>
      </c>
      <c r="B288" s="15">
        <v>3.17</v>
      </c>
      <c r="C288" s="15">
        <v>4.78</v>
      </c>
      <c r="D288" s="15" cm="1">
        <f t="array" ref="D28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_xlpm.monZeileRaw,(YEAR(A288)-YEAR(_xlpm.starts))*12+MONTH(A288)-MONTH(_xlpm.starts),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B288+SUMPRODUCT(_xlpm.deltas*_xlpm.stufen)
)</f>
        <v>3.17</v>
      </c>
      <c r="E288" s="48"/>
      <c r="F288" s="47" cm="1">
        <f t="array" ref="F288">_xlfn.LET(
_xlpm.rw,ROW(),
_xlpm.dur,C288,
_xlpm.n,INT(_xlpm.dur),
_xlpm.x,_xlpm.dur-_xlpm.n,
_xlpm.a,INDEX(Zinsswaps!$B:$AY,_xlpm.rw,_xlpm.n),
_xlpm.b,INDEX(Zinsswaps!$B:$AY,_xlpm.rw,_xlpm.n+1),
_xlpm.swap,_xlpm.a+_xlpm.x*(_xlpm.b-_xlpm.a),
D288-_xlpm.swap
)</f>
        <v>0.76926000000000005</v>
      </c>
      <c r="G288" s="47">
        <f>_xlfn.LET(
_xlpm.rw,ROW(),
_xlpm.dur,AVERAGE($C229:$C288),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_xlpm.yield,AVERAGE($D229:$D288),
_xlpm.yield-_xlpm.swap
)</f>
        <v>0.59628433333333386</v>
      </c>
      <c r="H288" s="47">
        <f>_xlfn.LET(
_xlpm.rw,ROW(),
_xlpm.dur,AVERAGE($C217:$C288),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_xlpm.yield,AVERAGE($D217:$D288),
_xlpm.yield-_xlpm.swap
)</f>
        <v>0.60540874614197548</v>
      </c>
      <c r="I288" s="47">
        <f>_xlfn.LET(
_xlpm.rw,ROW(),
_xlpm.dur,AVERAGE($C205:$C288),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_xlpm.yield,AVERAGE($D205:$D288),
_xlpm.yield-_xlpm.swap
)</f>
        <v>0.5920714073129254</v>
      </c>
      <c r="J288" s="47">
        <f>_xlfn.LET(
_xlpm.rw,ROW(),
_xlpm.dur,AVERAGE($C193:$C288),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_xlpm.yield,AVERAGE($D193:$D288),
_xlpm.yield-_xlpm.swap
)</f>
        <v>0.5743536935763891</v>
      </c>
      <c r="K288" s="47">
        <f>_xlfn.LET(
_xlpm.rw,ROW(),
_xlpm.dur,AVERAGE($C181:$C288),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_xlpm.yield,AVERAGE($D181:$D288),
_xlpm.yield-_xlpm.swap
)</f>
        <v>0.56968902777777819</v>
      </c>
      <c r="L288" s="47">
        <f>_xlfn.LET(
_xlpm.rw,ROW(),
_xlpm.dur,AVERAGE($C169:$C288),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_xlpm.yield,AVERAGE($D169:$D288),
_xlpm.yield-_xlpm.swap
)</f>
        <v>0.58340816111111149</v>
      </c>
      <c r="N288" s="8"/>
    </row>
    <row r="289" spans="1:17" x14ac:dyDescent="0.2">
      <c r="A289" s="5">
        <v>46022</v>
      </c>
      <c r="B289" s="15">
        <v>3.33</v>
      </c>
      <c r="C289" s="15">
        <v>4.9800000000000004</v>
      </c>
      <c r="D289" s="15" cm="1">
        <f t="array" ref="D28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_xlpm.monZeileRaw,(YEAR(A289)-YEAR(_xlpm.starts))*12+MONTH(A289)-MONTH(_xlpm.starts),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B289+SUMPRODUCT(_xlpm.deltas*_xlpm.stufen)
)</f>
        <v>3.33</v>
      </c>
      <c r="E289" s="48"/>
      <c r="F289" s="47" cm="1">
        <f t="array" ref="F289">_xlfn.LET(
_xlpm.rw,ROW(),
_xlpm.dur,C289,
_xlpm.n,INT(_xlpm.dur),
_xlpm.x,_xlpm.dur-_xlpm.n,
_xlpm.a,INDEX(Zinsswaps!$B:$AY,_xlpm.rw,_xlpm.n),
_xlpm.b,INDEX(Zinsswaps!$B:$AY,_xlpm.rw,_xlpm.n+1),
_xlpm.swap,_xlpm.a+_xlpm.x*(_xlpm.b-_xlpm.a),
D289-_xlpm.swap
)</f>
        <v>0.75579999999999981</v>
      </c>
      <c r="G289" s="47">
        <f>_xlfn.LET(
_xlpm.rw,ROW(),
_xlpm.dur,AVERAGE($C230:$C289),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_xlpm.yield,AVERAGE($D230:$D289),
_xlpm.yield-_xlpm.swap
)</f>
        <v>0.60096613888888983</v>
      </c>
      <c r="H289" s="47">
        <f>_xlfn.LET(
_xlpm.rw,ROW(),
_xlpm.dur,AVERAGE($C218:$C289),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_xlpm.yield,AVERAGE($D218:$D289),
_xlpm.yield-_xlpm.swap
)</f>
        <v>0.61010688657407419</v>
      </c>
      <c r="I289" s="47">
        <f>_xlfn.LET(
_xlpm.rw,ROW(),
_xlpm.dur,AVERAGE($C206:$C289),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_xlpm.yield,AVERAGE($D206:$D289),
_xlpm.yield-_xlpm.swap
)</f>
        <v>0.59259215986394542</v>
      </c>
      <c r="J289" s="47">
        <f>_xlfn.LET(
_xlpm.rw,ROW(),
_xlpm.dur,AVERAGE($C194:$C289),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_xlpm.yield,AVERAGE($D194:$D289),
_xlpm.yield-_xlpm.swap
)</f>
        <v>0.57831141601562552</v>
      </c>
      <c r="K289" s="47">
        <f>_xlfn.LET(
_xlpm.rw,ROW(),
_xlpm.dur,AVERAGE($C182:$C289),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_xlpm.yield,AVERAGE($D182:$D289),
_xlpm.yield-_xlpm.swap
)</f>
        <v>0.57121202589163267</v>
      </c>
      <c r="L289" s="47">
        <f>_xlfn.LET(
_xlpm.rw,ROW(),
_xlpm.dur,AVERAGE($C170:$C289),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_xlpm.yield,AVERAGE($D170:$D289),
_xlpm.yield-_xlpm.swap
)</f>
        <v>0.58170579305555614</v>
      </c>
      <c r="N289" s="8"/>
    </row>
    <row r="290" spans="1:17" x14ac:dyDescent="0.2">
      <c r="A290" s="5">
        <v>46053</v>
      </c>
      <c r="B290" s="15">
        <v>3.26</v>
      </c>
      <c r="C290" s="15">
        <v>4.96</v>
      </c>
      <c r="D290" s="15" cm="1">
        <f t="array" ref="D29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_xlpm.monZeileRaw,(YEAR(A290)-YEAR(_xlpm.starts))*12+MONTH(A290)-MONTH(_xlpm.starts),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B290+SUMPRODUCT(_xlpm.deltas*_xlpm.stufen)
)</f>
        <v>3.26</v>
      </c>
      <c r="E290" s="48"/>
      <c r="F290" s="47" cm="1">
        <f t="array" ref="F290">_xlfn.LET(
_xlpm.rw,ROW(),
_xlpm.dur,C290,
_xlpm.n,INT(_xlpm.dur),
_xlpm.x,_xlpm.dur-_xlpm.n,
_xlpm.a,INDEX(Zinsswaps!$B:$AY,_xlpm.rw,_xlpm.n),
_xlpm.b,INDEX(Zinsswaps!$B:$AY,_xlpm.rw,_xlpm.n+1),
_xlpm.swap,_xlpm.a+_xlpm.x*(_xlpm.b-_xlpm.a),
D290-_xlpm.swap
)</f>
        <v>0.75056000000000012</v>
      </c>
      <c r="G290" s="47">
        <f>_xlfn.LET(
_xlpm.rw,ROW(),
_xlpm.dur,AVERAGE($C231:$C290),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_xlpm.yield,AVERAGE($D231:$D290),
_xlpm.yield-_xlpm.swap
)</f>
        <v>0.6049778805555559</v>
      </c>
      <c r="H290" s="47">
        <f>_xlfn.LET(
_xlpm.rw,ROW(),
_xlpm.dur,AVERAGE($C219:$C290),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_xlpm.yield,AVERAGE($D219:$D290),
_xlpm.yield-_xlpm.swap
)</f>
        <v>0.61492999999999998</v>
      </c>
      <c r="I290" s="47">
        <f>_xlfn.LET(
_xlpm.rw,ROW(),
_xlpm.dur,AVERAGE($C207:$C290),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_xlpm.yield,AVERAGE($D207:$D290),
_xlpm.yield-_xlpm.swap
)</f>
        <v>0.59400899092970527</v>
      </c>
      <c r="J290" s="47">
        <f>_xlfn.LET(
_xlpm.rw,ROW(),
_xlpm.dur,AVERAGE($C195:$C290),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_xlpm.yield,AVERAGE($D195:$D290),
_xlpm.yield-_xlpm.swap
)</f>
        <v>0.58307991536458359</v>
      </c>
      <c r="K290" s="47">
        <f>_xlfn.LET(
_xlpm.rw,ROW(),
_xlpm.dur,AVERAGE($C183:$C290),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_xlpm.yield,AVERAGE($D183:$D290),
_xlpm.yield-_xlpm.swap
)</f>
        <v>0.57230833333333386</v>
      </c>
      <c r="L290" s="47">
        <f>_xlfn.LET(
_xlpm.rw,ROW(),
_xlpm.dur,AVERAGE($C171:$C290),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_xlpm.yield,AVERAGE($D171:$D290),
_xlpm.yield-_xlpm.swap
)</f>
        <v>0.57979521111111165</v>
      </c>
      <c r="N290" s="8"/>
    </row>
    <row r="291" spans="1:17" x14ac:dyDescent="0.2">
      <c r="A291" s="5">
        <v>46081</v>
      </c>
      <c r="B291" s="19">
        <v>3.19</v>
      </c>
      <c r="C291" s="19">
        <v>5.01</v>
      </c>
      <c r="D291" s="15" cm="1">
        <f t="array" ref="D29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_xlpm.monZeileRaw,(YEAR(A291)-YEAR(_xlpm.starts))*12+MONTH(A291)-MONTH(_xlpm.starts),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B291+SUMPRODUCT(_xlpm.deltas*_xlpm.stufen)
)</f>
        <v>3.19</v>
      </c>
      <c r="E291" s="48"/>
      <c r="F291" s="47" cm="1">
        <f t="array" ref="F291">_xlfn.LET(
_xlpm.rw,ROW(),
_xlpm.dur,C291,
_xlpm.n,INT(_xlpm.dur),
_xlpm.x,_xlpm.dur-_xlpm.n,
_xlpm.a,INDEX(Zinsswaps!$B:$AY,_xlpm.rw,_xlpm.n),
_xlpm.b,INDEX(Zinsswaps!$B:$AY,_xlpm.rw,_xlpm.n+1),
_xlpm.swap,_xlpm.a+_xlpm.x*(_xlpm.b-_xlpm.a),
D291-_xlpm.swap
)</f>
        <v>0.85324</v>
      </c>
      <c r="G291" s="47">
        <f>_xlfn.LET(
_xlpm.rw,ROW(),
_xlpm.dur,AVERAGE($C232:$C291),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_xlpm.yield,AVERAGE($D232:$D291),
_xlpm.yield-_xlpm.swap
)</f>
        <v>0.61008057222222289</v>
      </c>
      <c r="H291" s="47">
        <f>_xlfn.LET(
_xlpm.rw,ROW(),
_xlpm.dur,AVERAGE($C220:$C291),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_xlpm.yield,AVERAGE($D220:$D291),
_xlpm.yield-_xlpm.swap
)</f>
        <v>0.61994696759259305</v>
      </c>
      <c r="I291" s="47">
        <f>_xlfn.LET(
_xlpm.rw,ROW(),
_xlpm.dur,AVERAGE($C208:$C291),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_xlpm.yield,AVERAGE($D208:$D291),
_xlpm.yield-_xlpm.swap
)</f>
        <v>0.59795271683673512</v>
      </c>
      <c r="J291" s="47">
        <f>_xlfn.LET(
_xlpm.rw,ROW(),
_xlpm.dur,AVERAGE($C196:$C291),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_xlpm.yield,AVERAGE($D196:$D291),
_xlpm.yield-_xlpm.swap
)</f>
        <v>0.58885988715277793</v>
      </c>
      <c r="K291" s="47">
        <f>_xlfn.LET(
_xlpm.rw,ROW(),
_xlpm.dur,AVERAGE($C184:$C291),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_xlpm.yield,AVERAGE($D184:$D291),
_xlpm.yield-_xlpm.swap
)</f>
        <v>0.57544934842249673</v>
      </c>
      <c r="L291" s="47">
        <f>_xlfn.LET(
_xlpm.rw,ROW(),
_xlpm.dur,AVERAGE($C172:$C291),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_xlpm.yield,AVERAGE($D172:$D291),
_xlpm.yield-_xlpm.swap
)</f>
        <v>0.57886105000000043</v>
      </c>
      <c r="N291" s="8"/>
      <c r="O291" s="42"/>
      <c r="Q291" s="42"/>
    </row>
    <row r="292" spans="1:17" x14ac:dyDescent="0.2">
      <c r="A292" s="12">
        <v>46112</v>
      </c>
      <c r="B292" s="14">
        <v>3.19</v>
      </c>
      <c r="C292" s="14">
        <v>5.01</v>
      </c>
      <c r="D292" s="14" cm="1">
        <f t="array" ref="D29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_xlpm.monZeileRaw,(YEAR(A292)-YEAR(_xlpm.starts))*12+MONTH(A292)-MONTH(_xlpm.starts),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B292+SUMPRODUCT(_xlpm.deltas*_xlpm.stufen)
)</f>
        <v>3.19</v>
      </c>
      <c r="E292" s="48"/>
      <c r="F292" s="47" cm="1">
        <f t="array" ref="F292">_xlfn.LET(
_xlpm.rw,ROW(),
_xlpm.dur,C292,
_xlpm.n,INT(_xlpm.dur),
_xlpm.x,_xlpm.dur-_xlpm.n,
_xlpm.a,INDEX(Zinsswaps!$B:$AY,_xlpm.rw,_xlpm.n),
_xlpm.b,INDEX(Zinsswaps!$B:$AY,_xlpm.rw,_xlpm.n+1),
_xlpm.swap,_xlpm.a+_xlpm.x*(_xlpm.b-_xlpm.a),
D292-_xlpm.swap
)</f>
        <v>0.85324</v>
      </c>
      <c r="G292" s="47">
        <f>_xlfn.LET(
_xlpm.rw,ROW(),
_xlpm.dur,AVERAGE($C233:$C292),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_xlpm.yield,AVERAGE($D233:$D292),
_xlpm.yield-_xlpm.swap
)</f>
        <v>0.61536102500000078</v>
      </c>
      <c r="H292" s="47">
        <f>_xlfn.LET(
_xlpm.rw,ROW(),
_xlpm.dur,AVERAGE($C221:$C292),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_xlpm.yield,AVERAGE($D221:$D292),
_xlpm.yield-_xlpm.swap
)</f>
        <v>0.61263698302469161</v>
      </c>
      <c r="I292" s="47">
        <f>_xlfn.LET(
_xlpm.rw,ROW(),
_xlpm.dur,AVERAGE($C209:$C292),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_xlpm.yield,AVERAGE($D209:$D292),
_xlpm.yield-_xlpm.swap
)</f>
        <v>0.60259304988662121</v>
      </c>
      <c r="J292" s="47">
        <f>_xlfn.LET(
_xlpm.rw,ROW(),
_xlpm.dur,AVERAGE($C197:$C292),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_xlpm.yield,AVERAGE($D197:$D292),
_xlpm.yield-_xlpm.swap
)</f>
        <v>0.59330869791666707</v>
      </c>
      <c r="K292" s="47">
        <f>_xlfn.LET(
_xlpm.rw,ROW(),
_xlpm.dur,AVERAGE($C185:$C292),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_xlpm.yield,AVERAGE($D185:$D292),
_xlpm.yield-_xlpm.swap
)</f>
        <v>0.57830145833333391</v>
      </c>
      <c r="L292" s="47">
        <f>_xlfn.LET(
_xlpm.rw,ROW(),
_xlpm.dur,AVERAGE($C173:$C292),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_xlpm.yield,AVERAGE($D173:$D292),
_xlpm.yield-_xlpm.swap
)</f>
        <v>0.5795568958333337</v>
      </c>
      <c r="N292" s="8"/>
      <c r="O292" s="42"/>
      <c r="Q292" s="42"/>
    </row>
    <row r="293" spans="1:17" x14ac:dyDescent="0.2">
      <c r="A293" s="12">
        <v>46142</v>
      </c>
      <c r="B293" s="14">
        <v>3.19</v>
      </c>
      <c r="C293" s="14">
        <v>5.01</v>
      </c>
      <c r="D293" s="14" cm="1">
        <f t="array" ref="D29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_xlpm.monZeileRaw,(YEAR(A293)-YEAR(_xlpm.starts))*12+MONTH(A293)-MONTH(_xlpm.starts),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B293+SUMPRODUCT(_xlpm.deltas*_xlpm.stufen)
)</f>
        <v>3.19</v>
      </c>
      <c r="E293" s="48"/>
      <c r="F293" s="47" cm="1">
        <f t="array" ref="F293">_xlfn.LET(
_xlpm.rw,ROW(),
_xlpm.dur,C293,
_xlpm.n,INT(_xlpm.dur),
_xlpm.x,_xlpm.dur-_xlpm.n,
_xlpm.a,INDEX(Zinsswaps!$B:$AY,_xlpm.rw,_xlpm.n),
_xlpm.b,INDEX(Zinsswaps!$B:$AY,_xlpm.rw,_xlpm.n+1),
_xlpm.swap,_xlpm.a+_xlpm.x*(_xlpm.b-_xlpm.a),
D293-_xlpm.swap
)</f>
        <v>0.85324</v>
      </c>
      <c r="G293" s="47">
        <f>_xlfn.LET(
_xlpm.rw,ROW(),
_xlpm.dur,AVERAGE($C234:$C293),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_xlpm.yield,AVERAGE($D234:$D293),
_xlpm.yield-_xlpm.swap
)</f>
        <v>0.6208365444444448</v>
      </c>
      <c r="H293" s="47">
        <f>_xlfn.LET(
_xlpm.rw,ROW(),
_xlpm.dur,AVERAGE($C222:$C293),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_xlpm.yield,AVERAGE($D222:$D293),
_xlpm.yield-_xlpm.swap
)</f>
        <v>0.61268388503086424</v>
      </c>
      <c r="I293" s="47">
        <f>_xlfn.LET(
_xlpm.rw,ROW(),
_xlpm.dur,AVERAGE($C210:$C293),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_xlpm.yield,AVERAGE($D210:$D293),
_xlpm.yield-_xlpm.swap
)</f>
        <v>0.60766032312925167</v>
      </c>
      <c r="J293" s="47">
        <f>_xlfn.LET(
_xlpm.rw,ROW(),
_xlpm.dur,AVERAGE($C198:$C293),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_xlpm.yield,AVERAGE($D198:$D293),
_xlpm.yield-_xlpm.swap
)</f>
        <v>0.59761771701388922</v>
      </c>
      <c r="K293" s="47">
        <f>_xlfn.LET(
_xlpm.rw,ROW(),
_xlpm.dur,AVERAGE($C186:$C293),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_xlpm.yield,AVERAGE($D186:$D293),
_xlpm.yield-_xlpm.swap
)</f>
        <v>0.58154350823045298</v>
      </c>
      <c r="L293" s="47">
        <f>_xlfn.LET(
_xlpm.rw,ROW(),
_xlpm.dur,AVERAGE($C174:$C293),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_xlpm.yield,AVERAGE($D174:$D293),
_xlpm.yield-_xlpm.swap
)</f>
        <v>0.58041506250000063</v>
      </c>
      <c r="N293" s="8"/>
      <c r="O293" s="42"/>
      <c r="Q293" s="42"/>
    </row>
    <row r="294" spans="1:17" x14ac:dyDescent="0.2">
      <c r="A294" s="12">
        <v>46173</v>
      </c>
      <c r="B294" s="14">
        <v>3.19</v>
      </c>
      <c r="C294" s="14">
        <v>5.01</v>
      </c>
      <c r="D294" s="14" cm="1">
        <f t="array" ref="D29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_xlpm.monZeileRaw,(YEAR(A294)-YEAR(_xlpm.starts))*12+MONTH(A294)-MONTH(_xlpm.starts),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B294+SUMPRODUCT(_xlpm.deltas*_xlpm.stufen)
)</f>
        <v>3.19</v>
      </c>
      <c r="E294" s="48"/>
      <c r="F294" s="47" cm="1">
        <f t="array" ref="F294">_xlfn.LET(
_xlpm.rw,ROW(),
_xlpm.dur,C294,
_xlpm.n,INT(_xlpm.dur),
_xlpm.x,_xlpm.dur-_xlpm.n,
_xlpm.a,INDEX(Zinsswaps!$B:$AY,_xlpm.rw,_xlpm.n),
_xlpm.b,INDEX(Zinsswaps!$B:$AY,_xlpm.rw,_xlpm.n+1),
_xlpm.swap,_xlpm.a+_xlpm.x*(_xlpm.b-_xlpm.a),
D294-_xlpm.swap
)</f>
        <v>0.85324</v>
      </c>
      <c r="G294" s="47">
        <f>_xlfn.LET(
_xlpm.rw,ROW(),
_xlpm.dur,AVERAGE($C235:$C294),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_xlpm.yield,AVERAGE($D235:$D294),
_xlpm.yield-_xlpm.swap
)</f>
        <v>0.62569300277777806</v>
      </c>
      <c r="H294" s="47">
        <f>_xlfn.LET(
_xlpm.rw,ROW(),
_xlpm.dur,AVERAGE($C223:$C294),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_xlpm.yield,AVERAGE($D223:$D294),
_xlpm.yield-_xlpm.swap
)</f>
        <v>0.61417413580246949</v>
      </c>
      <c r="I294" s="47">
        <f>_xlfn.LET(
_xlpm.rw,ROW(),
_xlpm.dur,AVERAGE($C211:$C294),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_xlpm.yield,AVERAGE($D211:$D294),
_xlpm.yield-_xlpm.swap
)</f>
        <v>0.61141742772108842</v>
      </c>
      <c r="J294" s="47">
        <f>_xlfn.LET(
_xlpm.rw,ROW(),
_xlpm.dur,AVERAGE($C199:$C294),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_xlpm.yield,AVERAGE($D199:$D294),
_xlpm.yield-_xlpm.swap
)</f>
        <v>0.60162518120659736</v>
      </c>
      <c r="K294" s="47">
        <f>_xlfn.LET(
_xlpm.rw,ROW(),
_xlpm.dur,AVERAGE($C187:$C294),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_xlpm.yield,AVERAGE($D187:$D294),
_xlpm.yield-_xlpm.swap
)</f>
        <v>0.58465340020576195</v>
      </c>
      <c r="L294" s="47">
        <f>_xlfn.LET(
_xlpm.rw,ROW(),
_xlpm.dur,AVERAGE($C175:$C294),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_xlpm.yield,AVERAGE($D175:$D294),
_xlpm.yield-_xlpm.swap
)</f>
        <v>0.58112899722222267</v>
      </c>
      <c r="N294" s="8"/>
      <c r="O294" s="42"/>
      <c r="Q294" s="42"/>
    </row>
    <row r="295" spans="1:17" x14ac:dyDescent="0.2">
      <c r="A295" s="12">
        <v>46203</v>
      </c>
      <c r="B295" s="14">
        <v>3.19</v>
      </c>
      <c r="C295" s="14">
        <v>5.01</v>
      </c>
      <c r="D295" s="14" cm="1">
        <f t="array" ref="D29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_xlpm.monZeileRaw,(YEAR(A295)-YEAR(_xlpm.starts))*12+MONTH(A295)-MONTH(_xlpm.starts),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B295+SUMPRODUCT(_xlpm.deltas*_xlpm.stufen)
)</f>
        <v>3.19</v>
      </c>
      <c r="E295" s="48"/>
      <c r="F295" s="47" cm="1">
        <f t="array" ref="F295">_xlfn.LET(
_xlpm.rw,ROW(),
_xlpm.dur,C295,
_xlpm.n,INT(_xlpm.dur),
_xlpm.x,_xlpm.dur-_xlpm.n,
_xlpm.a,INDEX(Zinsswaps!$B:$AY,_xlpm.rw,_xlpm.n),
_xlpm.b,INDEX(Zinsswaps!$B:$AY,_xlpm.rw,_xlpm.n+1),
_xlpm.swap,_xlpm.a+_xlpm.x*(_xlpm.b-_xlpm.a),
D295-_xlpm.swap
)</f>
        <v>0.85324</v>
      </c>
      <c r="G295" s="47">
        <f>_xlfn.LET(
_xlpm.rw,ROW(),
_xlpm.dur,AVERAGE($C236:$C295),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_xlpm.yield,AVERAGE($D236:$D295),
_xlpm.yield-_xlpm.swap
)</f>
        <v>0.63114140000000063</v>
      </c>
      <c r="H295" s="47">
        <f>_xlfn.LET(
_xlpm.rw,ROW(),
_xlpm.dur,AVERAGE($C224:$C295),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_xlpm.yield,AVERAGE($D224:$D295),
_xlpm.yield-_xlpm.swap
)</f>
        <v>0.61671864197530879</v>
      </c>
      <c r="I295" s="47">
        <f>_xlfn.LET(
_xlpm.rw,ROW(),
_xlpm.dur,AVERAGE($C212:$C295),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_xlpm.yield,AVERAGE($D212:$D295),
_xlpm.yield-_xlpm.swap
)</f>
        <v>0.61555518707482992</v>
      </c>
      <c r="J295" s="47">
        <f>_xlfn.LET(
_xlpm.rw,ROW(),
_xlpm.dur,AVERAGE($C200:$C295),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_xlpm.yield,AVERAGE($D200:$D295),
_xlpm.yield-_xlpm.swap
)</f>
        <v>0.60520236979166708</v>
      </c>
      <c r="K295" s="47">
        <f>_xlfn.LET(
_xlpm.rw,ROW(),
_xlpm.dur,AVERAGE($C188:$C295),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_xlpm.yield,AVERAGE($D188:$D295),
_xlpm.yield-_xlpm.swap
)</f>
        <v>0.58685935013717483</v>
      </c>
      <c r="L295" s="47">
        <f>_xlfn.LET(
_xlpm.rw,ROW(),
_xlpm.dur,AVERAGE($C176:$C295),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_xlpm.yield,AVERAGE($D176:$D295),
_xlpm.yield-_xlpm.swap
)</f>
        <v>0.58307180000000081</v>
      </c>
      <c r="N295" s="8"/>
      <c r="O295" s="42"/>
      <c r="Q295" s="42"/>
    </row>
    <row r="296" spans="1:17" x14ac:dyDescent="0.2">
      <c r="A296" s="12">
        <v>46234</v>
      </c>
      <c r="B296" s="14">
        <v>3.19</v>
      </c>
      <c r="C296" s="14">
        <v>5.01</v>
      </c>
      <c r="D296" s="14" cm="1">
        <f t="array" ref="D29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_xlpm.monZeileRaw,(YEAR(A296)-YEAR(_xlpm.starts))*12+MONTH(A296)-MONTH(_xlpm.starts),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B296+SUMPRODUCT(_xlpm.deltas*_xlpm.stufen)
)</f>
        <v>3.19</v>
      </c>
      <c r="E296" s="48"/>
      <c r="F296" s="47" cm="1">
        <f t="array" ref="F296">_xlfn.LET(
_xlpm.rw,ROW(),
_xlpm.dur,C296,
_xlpm.n,INT(_xlpm.dur),
_xlpm.x,_xlpm.dur-_xlpm.n,
_xlpm.a,INDEX(Zinsswaps!$B:$AY,_xlpm.rw,_xlpm.n),
_xlpm.b,INDEX(Zinsswaps!$B:$AY,_xlpm.rw,_xlpm.n+1),
_xlpm.swap,_xlpm.a+_xlpm.x*(_xlpm.b-_xlpm.a),
D296-_xlpm.swap
)</f>
        <v>0.85324</v>
      </c>
      <c r="G296" s="47">
        <f>_xlfn.LET(
_xlpm.rw,ROW(),
_xlpm.dur,AVERAGE($C237:$C296),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_xlpm.yield,AVERAGE($D237:$D296),
_xlpm.yield-_xlpm.swap
)</f>
        <v>0.63790522777777747</v>
      </c>
      <c r="H296" s="47">
        <f>_xlfn.LET(
_xlpm.rw,ROW(),
_xlpm.dur,AVERAGE($C225:$C296),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_xlpm.yield,AVERAGE($D225:$D296),
_xlpm.yield-_xlpm.swap
)</f>
        <v>0.62049609182098764</v>
      </c>
      <c r="I296" s="47">
        <f>_xlfn.LET(
_xlpm.rw,ROW(),
_xlpm.dur,AVERAGE($C213:$C296),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_xlpm.yield,AVERAGE($D213:$D296),
_xlpm.yield-_xlpm.swap
)</f>
        <v>0.62095054988662168</v>
      </c>
      <c r="J296" s="47">
        <f>_xlfn.LET(
_xlpm.rw,ROW(),
_xlpm.dur,AVERAGE($C201:$C296),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_xlpm.yield,AVERAGE($D201:$D296),
_xlpm.yield-_xlpm.swap
)</f>
        <v>0.60934662109375015</v>
      </c>
      <c r="K296" s="47">
        <f>_xlfn.LET(
_xlpm.rw,ROW(),
_xlpm.dur,AVERAGE($C189:$C296),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_xlpm.yield,AVERAGE($D189:$D296),
_xlpm.yield-_xlpm.swap
)</f>
        <v>0.59007389403292199</v>
      </c>
      <c r="L296" s="47">
        <f>_xlfn.LET(
_xlpm.rw,ROW(),
_xlpm.dur,AVERAGE($C177:$C296),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_xlpm.yield,AVERAGE($D177:$D296),
_xlpm.yield-_xlpm.swap
)</f>
        <v>0.58607053333333337</v>
      </c>
      <c r="N296" s="8"/>
      <c r="O296" s="42"/>
      <c r="Q296" s="42"/>
    </row>
    <row r="297" spans="1:17" x14ac:dyDescent="0.2">
      <c r="A297" s="12">
        <v>46265</v>
      </c>
      <c r="B297" s="14">
        <v>3.19</v>
      </c>
      <c r="C297" s="14">
        <v>5.01</v>
      </c>
      <c r="D297" s="14" cm="1">
        <f t="array" ref="D29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_xlpm.monZeileRaw,(YEAR(A297)-YEAR(_xlpm.starts))*12+MONTH(A297)-MONTH(_xlpm.starts),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B297+SUMPRODUCT(_xlpm.deltas*_xlpm.stufen)
)</f>
        <v>3.19</v>
      </c>
      <c r="E297" s="48"/>
      <c r="F297" s="47" cm="1">
        <f t="array" ref="F297">_xlfn.LET(
_xlpm.rw,ROW(),
_xlpm.dur,C297,
_xlpm.n,INT(_xlpm.dur),
_xlpm.x,_xlpm.dur-_xlpm.n,
_xlpm.a,INDEX(Zinsswaps!$B:$AY,_xlpm.rw,_xlpm.n),
_xlpm.b,INDEX(Zinsswaps!$B:$AY,_xlpm.rw,_xlpm.n+1),
_xlpm.swap,_xlpm.a+_xlpm.x*(_xlpm.b-_xlpm.a),
D297-_xlpm.swap
)</f>
        <v>0.85324</v>
      </c>
      <c r="G297" s="47">
        <f>_xlfn.LET(
_xlpm.rw,ROW(),
_xlpm.dur,AVERAGE($C238:$C297),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_xlpm.yield,AVERAGE($D238:$D297),
_xlpm.yield-_xlpm.swap
)</f>
        <v>0.64370683333333334</v>
      </c>
      <c r="H297" s="47">
        <f>_xlfn.LET(
_xlpm.rw,ROW(),
_xlpm.dur,AVERAGE($C226:$C297),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_xlpm.yield,AVERAGE($D226:$D297),
_xlpm.yield-_xlpm.swap
)</f>
        <v>0.62415301311728411</v>
      </c>
      <c r="I297" s="47">
        <f>_xlfn.LET(
_xlpm.rw,ROW(),
_xlpm.dur,AVERAGE($C214:$C297),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_xlpm.yield,AVERAGE($D214:$D297),
_xlpm.yield-_xlpm.swap
)</f>
        <v>0.62560446428571437</v>
      </c>
      <c r="J297" s="47">
        <f>_xlfn.LET(
_xlpm.rw,ROW(),
_xlpm.dur,AVERAGE($C202:$C297),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_xlpm.yield,AVERAGE($D202:$D297),
_xlpm.yield-_xlpm.swap
)</f>
        <v>0.61331655598958323</v>
      </c>
      <c r="K297" s="47">
        <f>_xlfn.LET(
_xlpm.rw,ROW(),
_xlpm.dur,AVERAGE($C190:$C297),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_xlpm.yield,AVERAGE($D190:$D297),
_xlpm.yield-_xlpm.swap
)</f>
        <v>0.59311732167352527</v>
      </c>
      <c r="L297" s="47">
        <f>_xlfn.LET(
_xlpm.rw,ROW(),
_xlpm.dur,AVERAGE($C178:$C297),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_xlpm.yield,AVERAGE($D178:$D297),
_xlpm.yield-_xlpm.swap
)</f>
        <v>0.58915991458333394</v>
      </c>
      <c r="N297" s="8"/>
      <c r="O297" s="42"/>
      <c r="Q297" s="42"/>
    </row>
    <row r="298" spans="1:17" x14ac:dyDescent="0.2">
      <c r="A298" s="12">
        <v>46295</v>
      </c>
      <c r="B298" s="14">
        <v>3.19</v>
      </c>
      <c r="C298" s="14">
        <v>5.01</v>
      </c>
      <c r="D298" s="14" cm="1">
        <f t="array" ref="D29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_xlpm.monZeileRaw,(YEAR(A298)-YEAR(_xlpm.starts))*12+MONTH(A298)-MONTH(_xlpm.starts),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B298+SUMPRODUCT(_xlpm.deltas*_xlpm.stufen)
)</f>
        <v>3.19</v>
      </c>
      <c r="E298" s="48"/>
      <c r="F298" s="47" cm="1">
        <f t="array" ref="F298">_xlfn.LET(
_xlpm.rw,ROW(),
_xlpm.dur,C298,
_xlpm.n,INT(_xlpm.dur),
_xlpm.x,_xlpm.dur-_xlpm.n,
_xlpm.a,INDEX(Zinsswaps!$B:$AY,_xlpm.rw,_xlpm.n),
_xlpm.b,INDEX(Zinsswaps!$B:$AY,_xlpm.rw,_xlpm.n+1),
_xlpm.swap,_xlpm.a+_xlpm.x*(_xlpm.b-_xlpm.a),
D298-_xlpm.swap
)</f>
        <v>0.85324</v>
      </c>
      <c r="G298" s="47">
        <f>_xlfn.LET(
_xlpm.rw,ROW(),
_xlpm.dur,AVERAGE($C239:$C298),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_xlpm.yield,AVERAGE($D239:$D298),
_xlpm.yield-_xlpm.swap
)</f>
        <v>0.64925278333333258</v>
      </c>
      <c r="H298" s="47">
        <f>_xlfn.LET(
_xlpm.rw,ROW(),
_xlpm.dur,AVERAGE($C227:$C298),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_xlpm.yield,AVERAGE($D227:$D298),
_xlpm.yield-_xlpm.swap
)</f>
        <v>0.62776309027777755</v>
      </c>
      <c r="I298" s="47">
        <f>_xlfn.LET(
_xlpm.rw,ROW(),
_xlpm.dur,AVERAGE($C215:$C298),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_xlpm.yield,AVERAGE($D215:$D298),
_xlpm.yield-_xlpm.swap
)</f>
        <v>0.62956768707482946</v>
      </c>
      <c r="J298" s="47">
        <f>_xlfn.LET(
_xlpm.rw,ROW(),
_xlpm.dur,AVERAGE($C203:$C298),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_xlpm.yield,AVERAGE($D203:$D298),
_xlpm.yield-_xlpm.swap
)</f>
        <v>0.61732057291666664</v>
      </c>
      <c r="K298" s="47">
        <f>_xlfn.LET(
_xlpm.rw,ROW(),
_xlpm.dur,AVERAGE($C191:$C298),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_xlpm.yield,AVERAGE($D191:$D298),
_xlpm.yield-_xlpm.swap
)</f>
        <v>0.5962332647462274</v>
      </c>
      <c r="L298" s="47">
        <f>_xlfn.LET(
_xlpm.rw,ROW(),
_xlpm.dur,AVERAGE($C179:$C298),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_xlpm.yield,AVERAGE($D179:$D298),
_xlpm.yield-_xlpm.swap
)</f>
        <v>0.59213889583333357</v>
      </c>
      <c r="N298" s="8"/>
      <c r="O298" s="42"/>
      <c r="Q298" s="42"/>
    </row>
    <row r="299" spans="1:17" x14ac:dyDescent="0.2">
      <c r="A299" s="12">
        <v>46326</v>
      </c>
      <c r="B299" s="14">
        <v>3.19</v>
      </c>
      <c r="C299" s="14">
        <v>5.01</v>
      </c>
      <c r="D299" s="14" cm="1">
        <f t="array" ref="D29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_xlpm.monZeileRaw,(YEAR(A299)-YEAR(_xlpm.starts))*12+MONTH(A299)-MONTH(_xlpm.starts),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B299+SUMPRODUCT(_xlpm.deltas*_xlpm.stufen)
)</f>
        <v>3.19</v>
      </c>
      <c r="E299" s="48"/>
      <c r="F299" s="47" cm="1">
        <f t="array" ref="F299">_xlfn.LET(
_xlpm.rw,ROW(),
_xlpm.dur,C299,
_xlpm.n,INT(_xlpm.dur),
_xlpm.x,_xlpm.dur-_xlpm.n,
_xlpm.a,INDEX(Zinsswaps!$B:$AY,_xlpm.rw,_xlpm.n),
_xlpm.b,INDEX(Zinsswaps!$B:$AY,_xlpm.rw,_xlpm.n+1),
_xlpm.swap,_xlpm.a+_xlpm.x*(_xlpm.b-_xlpm.a),
D299-_xlpm.swap
)</f>
        <v>0.85324</v>
      </c>
      <c r="G299" s="47">
        <f>_xlfn.LET(
_xlpm.rw,ROW(),
_xlpm.dur,AVERAGE($C240:$C299),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_xlpm.yield,AVERAGE($D240:$D299),
_xlpm.yield-_xlpm.swap
)</f>
        <v>0.65681422222222174</v>
      </c>
      <c r="H299" s="47">
        <f>_xlfn.LET(
_xlpm.rw,ROW(),
_xlpm.dur,AVERAGE($C228:$C299),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_xlpm.yield,AVERAGE($D228:$D299),
_xlpm.yield-_xlpm.swap
)</f>
        <v>0.63199251350308638</v>
      </c>
      <c r="I299" s="47">
        <f>_xlfn.LET(
_xlpm.rw,ROW(),
_xlpm.dur,AVERAGE($C216:$C299),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_xlpm.yield,AVERAGE($D216:$D299),
_xlpm.yield-_xlpm.swap
)</f>
        <v>0.63452795634920589</v>
      </c>
      <c r="J299" s="47">
        <f>_xlfn.LET(
_xlpm.rw,ROW(),
_xlpm.dur,AVERAGE($C204:$C299),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_xlpm.yield,AVERAGE($D204:$D299),
_xlpm.yield-_xlpm.swap
)</f>
        <v>0.621088167317708</v>
      </c>
      <c r="K299" s="47">
        <f>_xlfn.LET(
_xlpm.rw,ROW(),
_xlpm.dur,AVERAGE($C192:$C299),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_xlpm.yield,AVERAGE($D192:$D299),
_xlpm.yield-_xlpm.swap
)</f>
        <v>0.6001159850823039</v>
      </c>
      <c r="L299" s="47">
        <f>_xlfn.LET(
_xlpm.rw,ROW(),
_xlpm.dur,AVERAGE($C180:$C299),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_xlpm.yield,AVERAGE($D180:$D299),
_xlpm.yield-_xlpm.swap
)</f>
        <v>0.59466542361111108</v>
      </c>
      <c r="N299" s="8"/>
      <c r="O299" s="42"/>
      <c r="Q299" s="42"/>
    </row>
    <row r="300" spans="1:17" x14ac:dyDescent="0.2">
      <c r="A300" s="12">
        <v>46356</v>
      </c>
      <c r="B300" s="14">
        <v>3.19</v>
      </c>
      <c r="C300" s="14">
        <v>5.01</v>
      </c>
      <c r="D300" s="14" cm="1">
        <f t="array" ref="D30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_xlpm.monZeileRaw,(YEAR(A300)-YEAR(_xlpm.starts))*12+MONTH(A300)-MONTH(_xlpm.starts),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B300+SUMPRODUCT(_xlpm.deltas*_xlpm.stufen)
)</f>
        <v>3.19</v>
      </c>
      <c r="E300" s="48"/>
      <c r="F300" s="47" cm="1">
        <f t="array" ref="F300">_xlfn.LET(
_xlpm.rw,ROW(),
_xlpm.dur,C300,
_xlpm.n,INT(_xlpm.dur),
_xlpm.x,_xlpm.dur-_xlpm.n,
_xlpm.a,INDEX(Zinsswaps!$B:$AY,_xlpm.rw,_xlpm.n),
_xlpm.b,INDEX(Zinsswaps!$B:$AY,_xlpm.rw,_xlpm.n+1),
_xlpm.swap,_xlpm.a+_xlpm.x*(_xlpm.b-_xlpm.a),
D300-_xlpm.swap
)</f>
        <v>0.85324</v>
      </c>
      <c r="G300" s="47">
        <f>_xlfn.LET(
_xlpm.rw,ROW(),
_xlpm.dur,AVERAGE($C241:$C300),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_xlpm.yield,AVERAGE($D241:$D300),
_xlpm.yield-_xlpm.swap
)</f>
        <v>0.66239311111110988</v>
      </c>
      <c r="H300" s="47">
        <f>_xlfn.LET(
_xlpm.rw,ROW(),
_xlpm.dur,AVERAGE($C229:$C300),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_xlpm.yield,AVERAGE($D229:$D300),
_xlpm.yield-_xlpm.swap
)</f>
        <v>0.63741710069444402</v>
      </c>
      <c r="I300" s="47">
        <f>_xlfn.LET(
_xlpm.rw,ROW(),
_xlpm.dur,AVERAGE($C217:$C300),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_xlpm.yield,AVERAGE($D217:$D300),
_xlpm.yield-_xlpm.swap
)</f>
        <v>0.63923296626984083</v>
      </c>
      <c r="J300" s="47">
        <f>_xlfn.LET(
_xlpm.rw,ROW(),
_xlpm.dur,AVERAGE($C205:$C300),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_xlpm.yield,AVERAGE($D205:$D300),
_xlpm.yield-_xlpm.swap
)</f>
        <v>0.62330973958333269</v>
      </c>
      <c r="K300" s="47">
        <f>_xlfn.LET(
_xlpm.rw,ROW(),
_xlpm.dur,AVERAGE($C193:$C300),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_xlpm.yield,AVERAGE($D193:$D300),
_xlpm.yield-_xlpm.swap
)</f>
        <v>0.60379723765432058</v>
      </c>
      <c r="L300" s="47">
        <f>_xlfn.LET(
_xlpm.rw,ROW(),
_xlpm.dur,AVERAGE($C181:$C300),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_xlpm.yield,AVERAGE($D181:$D300),
_xlpm.yield-_xlpm.swap
)</f>
        <v>0.59646748958333307</v>
      </c>
      <c r="N300" s="8"/>
      <c r="O300" s="42"/>
      <c r="Q300" s="42"/>
    </row>
    <row r="301" spans="1:17" x14ac:dyDescent="0.2">
      <c r="A301" s="12">
        <v>46387</v>
      </c>
      <c r="B301" s="14">
        <v>3.19</v>
      </c>
      <c r="C301" s="14">
        <v>5.01</v>
      </c>
      <c r="D301" s="14" cm="1">
        <f t="array" ref="D30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_xlpm.monZeileRaw,(YEAR(A301)-YEAR(_xlpm.starts))*12+MONTH(A301)-MONTH(_xlpm.starts),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B301+SUMPRODUCT(_xlpm.deltas*_xlpm.stufen)
)</f>
        <v>3.19</v>
      </c>
      <c r="E301" s="48"/>
      <c r="F301" s="47" cm="1">
        <f t="array" ref="F301">_xlfn.LET(
_xlpm.rw,ROW(),
_xlpm.dur,C301,
_xlpm.n,INT(_xlpm.dur),
_xlpm.x,_xlpm.dur-_xlpm.n,
_xlpm.a,INDEX(Zinsswaps!$B:$AY,_xlpm.rw,_xlpm.n),
_xlpm.b,INDEX(Zinsswaps!$B:$AY,_xlpm.rw,_xlpm.n+1),
_xlpm.swap,_xlpm.a+_xlpm.x*(_xlpm.b-_xlpm.a),
D301-_xlpm.swap
)</f>
        <v>0.85324</v>
      </c>
      <c r="G301" s="47">
        <f>_xlfn.LET(
_xlpm.rw,ROW(),
_xlpm.dur,AVERAGE($C242:$C301),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_xlpm.yield,AVERAGE($D242:$D301),
_xlpm.yield-_xlpm.swap
)</f>
        <v>0.66890846666666581</v>
      </c>
      <c r="H301" s="47">
        <f>_xlfn.LET(
_xlpm.rw,ROW(),
_xlpm.dur,AVERAGE($C230:$C301),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_xlpm.yield,AVERAGE($D230:$D301),
_xlpm.yield-_xlpm.swap
)</f>
        <v>0.64267743055555515</v>
      </c>
      <c r="I301" s="47">
        <f>_xlfn.LET(
_xlpm.rw,ROW(),
_xlpm.dur,AVERAGE($C218:$C301),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_xlpm.yield,AVERAGE($D218:$D301),
_xlpm.yield-_xlpm.swap
)</f>
        <v>0.64438950680272034</v>
      </c>
      <c r="J301" s="47">
        <f>_xlfn.LET(
_xlpm.rw,ROW(),
_xlpm.dur,AVERAGE($C206:$C301),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_xlpm.yield,AVERAGE($D206:$D301),
_xlpm.yield-_xlpm.swap
)</f>
        <v>0.62477627495659638</v>
      </c>
      <c r="K301" s="47">
        <f>_xlfn.LET(
_xlpm.rw,ROW(),
_xlpm.dur,AVERAGE($C194:$C301),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_xlpm.yield,AVERAGE($D194:$D301),
_xlpm.yield-_xlpm.swap
)</f>
        <v>0.60822318244170037</v>
      </c>
      <c r="L301" s="47">
        <f>_xlfn.LET(
_xlpm.rw,ROW(),
_xlpm.dur,AVERAGE($C182:$C301),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_xlpm.yield,AVERAGE($D182:$D301),
_xlpm.yield-_xlpm.swap
)</f>
        <v>0.59865854166666632</v>
      </c>
      <c r="N301" s="8"/>
      <c r="O301" s="42"/>
      <c r="Q301" s="42"/>
    </row>
    <row r="302" spans="1:17" x14ac:dyDescent="0.2">
      <c r="A302" s="12">
        <v>46418</v>
      </c>
      <c r="B302" s="14">
        <v>3.19</v>
      </c>
      <c r="C302" s="14">
        <v>5.01</v>
      </c>
      <c r="D302" s="14" cm="1">
        <f t="array" ref="D30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_xlpm.monZeileRaw,(YEAR(A302)-YEAR(_xlpm.starts))*12+MONTH(A302)-MONTH(_xlpm.starts),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B302+SUMPRODUCT(_xlpm.deltas*_xlpm.stufen)
)</f>
        <v>3.19</v>
      </c>
      <c r="E302" s="48"/>
      <c r="F302" s="47" cm="1">
        <f t="array" ref="F302">_xlfn.LET(
_xlpm.rw,ROW(),
_xlpm.dur,C302,
_xlpm.n,INT(_xlpm.dur),
_xlpm.x,_xlpm.dur-_xlpm.n,
_xlpm.a,INDEX(Zinsswaps!$B:$AY,_xlpm.rw,_xlpm.n),
_xlpm.b,INDEX(Zinsswaps!$B:$AY,_xlpm.rw,_xlpm.n+1),
_xlpm.swap,_xlpm.a+_xlpm.x*(_xlpm.b-_xlpm.a),
D302-_xlpm.swap
)</f>
        <v>0.85324</v>
      </c>
      <c r="G302" s="47">
        <f>_xlfn.LET(
_xlpm.rw,ROW(),
_xlpm.dur,AVERAGE($C243:$C302),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_xlpm.yield,AVERAGE($D243:$D302),
_xlpm.yield-_xlpm.swap
)</f>
        <v>0.67606663055555405</v>
      </c>
      <c r="H302" s="47">
        <f>_xlfn.LET(
_xlpm.rw,ROW(),
_xlpm.dur,AVERAGE($C231:$C302),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_xlpm.yield,AVERAGE($D231:$D302),
_xlpm.yield-_xlpm.swap
)</f>
        <v>0.64747855131172738</v>
      </c>
      <c r="I302" s="47">
        <f>_xlfn.LET(
_xlpm.rw,ROW(),
_xlpm.dur,AVERAGE($C219:$C302),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_xlpm.yield,AVERAGE($D219:$D302),
_xlpm.yield-_xlpm.swap
)</f>
        <v>0.64972925170067941</v>
      </c>
      <c r="J302" s="47">
        <f>_xlfn.LET(
_xlpm.rw,ROW(),
_xlpm.dur,AVERAGE($C207:$C302),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_xlpm.yield,AVERAGE($D207:$D302),
_xlpm.yield-_xlpm.swap
)</f>
        <v>0.62709196180555482</v>
      </c>
      <c r="K302" s="47">
        <f>_xlfn.LET(
_xlpm.rw,ROW(),
_xlpm.dur,AVERAGE($C195:$C302),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_xlpm.yield,AVERAGE($D195:$D302),
_xlpm.yield-_xlpm.swap
)</f>
        <v>0.61343325617283906</v>
      </c>
      <c r="L302" s="47">
        <f>_xlfn.LET(
_xlpm.rw,ROW(),
_xlpm.dur,AVERAGE($C183:$C302),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_xlpm.yield,AVERAGE($D183:$D302),
_xlpm.yield-_xlpm.swap
)</f>
        <v>0.60051520833333272</v>
      </c>
      <c r="N302" s="8"/>
      <c r="O302" s="42"/>
    </row>
    <row r="303" spans="1:17" x14ac:dyDescent="0.2">
      <c r="A303" s="12">
        <v>46446</v>
      </c>
      <c r="B303" s="14">
        <v>3.19</v>
      </c>
      <c r="C303" s="14">
        <v>5.01</v>
      </c>
      <c r="D303" s="14" cm="1">
        <f t="array" ref="D30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_xlpm.monZeileRaw,(YEAR(A303)-YEAR(_xlpm.starts))*12+MONTH(A303)-MONTH(_xlpm.starts),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B303+SUMPRODUCT(_xlpm.deltas*_xlpm.stufen)
)</f>
        <v>3.19</v>
      </c>
      <c r="E303" s="48"/>
      <c r="F303" s="47" cm="1">
        <f t="array" ref="F303">_xlfn.LET(
_xlpm.rw,ROW(),
_xlpm.dur,C303,
_xlpm.n,INT(_xlpm.dur),
_xlpm.x,_xlpm.dur-_xlpm.n,
_xlpm.a,INDEX(Zinsswaps!$B:$AY,_xlpm.rw,_xlpm.n),
_xlpm.b,INDEX(Zinsswaps!$B:$AY,_xlpm.rw,_xlpm.n+1),
_xlpm.swap,_xlpm.a+_xlpm.x*(_xlpm.b-_xlpm.a),
D303-_xlpm.swap
)</f>
        <v>0.85324</v>
      </c>
      <c r="G303" s="47">
        <f>_xlfn.LET(
_xlpm.rw,ROW(),
_xlpm.dur,AVERAGE($C244:$C303),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_xlpm.yield,AVERAGE($D244:$D303),
_xlpm.yield-_xlpm.swap
)</f>
        <v>0.67986497777777588</v>
      </c>
      <c r="H303" s="47">
        <f>_xlfn.LET(
_xlpm.rw,ROW(),
_xlpm.dur,AVERAGE($C232:$C303),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_xlpm.yield,AVERAGE($D232:$D303),
_xlpm.yield-_xlpm.swap
)</f>
        <v>0.65176410108024596</v>
      </c>
      <c r="I303" s="47">
        <f>_xlfn.LET(
_xlpm.rw,ROW(),
_xlpm.dur,AVERAGE($C220:$C303),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_xlpm.yield,AVERAGE($D220:$D303),
_xlpm.yield-_xlpm.swap
)</f>
        <v>0.65401318027210831</v>
      </c>
      <c r="J303" s="47">
        <f>_xlfn.LET(
_xlpm.rw,ROW(),
_xlpm.dur,AVERAGE($C208:$C303),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_xlpm.yield,AVERAGE($D208:$D303),
_xlpm.yield-_xlpm.swap
)</f>
        <v>0.63054516601562449</v>
      </c>
      <c r="K303" s="47">
        <f>_xlfn.LET(
_xlpm.rw,ROW(),
_xlpm.dur,AVERAGE($C196:$C303),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_xlpm.yield,AVERAGE($D196:$D303),
_xlpm.yield-_xlpm.swap
)</f>
        <v>0.61858783264746164</v>
      </c>
      <c r="L303" s="47">
        <f>_xlfn.LET(
_xlpm.rw,ROW(),
_xlpm.dur,AVERAGE($C184:$C303),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_xlpm.yield,AVERAGE($D184:$D303),
_xlpm.yield-_xlpm.swap
)</f>
        <v>0.60334923888888836</v>
      </c>
      <c r="N303" s="8"/>
      <c r="O303" s="42"/>
    </row>
    <row r="304" spans="1:17" x14ac:dyDescent="0.2">
      <c r="A304" s="12">
        <v>46477</v>
      </c>
      <c r="B304" s="14">
        <v>3.19</v>
      </c>
      <c r="C304" s="14">
        <v>5.01</v>
      </c>
      <c r="D304" s="14" cm="1">
        <f t="array" ref="D30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_xlpm.monZeileRaw,(YEAR(A304)-YEAR(_xlpm.starts))*12+MONTH(A304)-MONTH(_xlpm.starts),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B304+SUMPRODUCT(_xlpm.deltas*_xlpm.stufen)
)</f>
        <v>3.19</v>
      </c>
      <c r="E304" s="48"/>
      <c r="F304" s="47" cm="1">
        <f t="array" ref="F304">_xlfn.LET(
_xlpm.rw,ROW(),
_xlpm.dur,C304,
_xlpm.n,INT(_xlpm.dur),
_xlpm.x,_xlpm.dur-_xlpm.n,
_xlpm.a,INDEX(Zinsswaps!$B:$AY,_xlpm.rw,_xlpm.n),
_xlpm.b,INDEX(Zinsswaps!$B:$AY,_xlpm.rw,_xlpm.n+1),
_xlpm.swap,_xlpm.a+_xlpm.x*(_xlpm.b-_xlpm.a),
D304-_xlpm.swap
)</f>
        <v>0.85324</v>
      </c>
      <c r="G304" s="47">
        <f>_xlfn.LET(
_xlpm.rw,ROW(),
_xlpm.dur,AVERAGE($C245:$C304),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_xlpm.yield,AVERAGE($D245:$D304),
_xlpm.yield-_xlpm.swap
)</f>
        <v>0.68871061388888766</v>
      </c>
      <c r="H304" s="47">
        <f>_xlfn.LET(
_xlpm.rw,ROW(),
_xlpm.dur,AVERAGE($C233:$C304),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_xlpm.yield,AVERAGE($D233:$D304),
_xlpm.yield-_xlpm.swap
)</f>
        <v>0.65618629050925836</v>
      </c>
      <c r="I304" s="47">
        <f>_xlfn.LET(
_xlpm.rw,ROW(),
_xlpm.dur,AVERAGE($C221:$C304),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_xlpm.yield,AVERAGE($D221:$D304),
_xlpm.yield-_xlpm.swap
)</f>
        <v>0.64771638888888816</v>
      </c>
      <c r="J304" s="47">
        <f>_xlfn.LET(
_xlpm.rw,ROW(),
_xlpm.dur,AVERAGE($C209:$C304),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_xlpm.yield,AVERAGE($D209:$D304),
_xlpm.yield-_xlpm.swap
)</f>
        <v>0.6345945355902769</v>
      </c>
      <c r="K304" s="47">
        <f>_xlfn.LET(
_xlpm.rw,ROW(),
_xlpm.dur,AVERAGE($C197:$C304),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_xlpm.yield,AVERAGE($D197:$D304),
_xlpm.yield-_xlpm.swap
)</f>
        <v>0.62255654320987608</v>
      </c>
      <c r="L304" s="47">
        <f>_xlfn.LET(
_xlpm.rw,ROW(),
_xlpm.dur,AVERAGE($C185:$C304),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_xlpm.yield,AVERAGE($D185:$D304),
_xlpm.yield-_xlpm.swap
)</f>
        <v>0.60592275624999958</v>
      </c>
      <c r="N304" s="8"/>
      <c r="O304" s="42"/>
    </row>
    <row r="305" spans="1:18" x14ac:dyDescent="0.2">
      <c r="A305" s="12">
        <v>46507</v>
      </c>
      <c r="B305" s="14">
        <v>3.19</v>
      </c>
      <c r="C305" s="14">
        <v>5.01</v>
      </c>
      <c r="D305" s="14" cm="1">
        <f t="array" ref="D30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_xlpm.monZeileRaw,(YEAR(A305)-YEAR(_xlpm.starts))*12+MONTH(A305)-MONTH(_xlpm.starts),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B305+SUMPRODUCT(_xlpm.deltas*_xlpm.stufen)
)</f>
        <v>3.19</v>
      </c>
      <c r="E305" s="48"/>
      <c r="F305" s="47" cm="1">
        <f t="array" ref="F305">_xlfn.LET(
_xlpm.rw,ROW(),
_xlpm.dur,C305,
_xlpm.n,INT(_xlpm.dur),
_xlpm.x,_xlpm.dur-_xlpm.n,
_xlpm.a,INDEX(Zinsswaps!$B:$AY,_xlpm.rw,_xlpm.n),
_xlpm.b,INDEX(Zinsswaps!$B:$AY,_xlpm.rw,_xlpm.n+1),
_xlpm.swap,_xlpm.a+_xlpm.x*(_xlpm.b-_xlpm.a),
D305-_xlpm.swap
)</f>
        <v>0.85324</v>
      </c>
      <c r="G305" s="47">
        <f>_xlfn.LET(
_xlpm.rw,ROW(),
_xlpm.dur,AVERAGE($C246:$C305),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_xlpm.yield,AVERAGE($D246:$D305),
_xlpm.yield-_xlpm.swap
)</f>
        <v>0.69663486666666552</v>
      </c>
      <c r="H305" s="47">
        <f>_xlfn.LET(
_xlpm.rw,ROW(),
_xlpm.dur,AVERAGE($C234:$C305),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_xlpm.yield,AVERAGE($D234:$D305),
_xlpm.yield-_xlpm.swap
)</f>
        <v>0.66077669753086266</v>
      </c>
      <c r="I305" s="47">
        <f>_xlfn.LET(
_xlpm.rw,ROW(),
_xlpm.dur,AVERAGE($C222:$C305),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_xlpm.yield,AVERAGE($D222:$D305),
_xlpm.yield-_xlpm.swap
)</f>
        <v>0.64772407879818483</v>
      </c>
      <c r="J305" s="47">
        <f>_xlfn.LET(
_xlpm.rw,ROW(),
_xlpm.dur,AVERAGE($C210:$C305),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_xlpm.yield,AVERAGE($D210:$D305),
_xlpm.yield-_xlpm.swap
)</f>
        <v>0.63902002604166541</v>
      </c>
      <c r="K305" s="47">
        <f>_xlfn.LET(
_xlpm.rw,ROW(),
_xlpm.dur,AVERAGE($C198:$C305),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_xlpm.yield,AVERAGE($D198:$D305),
_xlpm.yield-_xlpm.swap
)</f>
        <v>0.62640527434842164</v>
      </c>
      <c r="L305" s="47">
        <f>_xlfn.LET(
_xlpm.rw,ROW(),
_xlpm.dur,AVERAGE($C186:$C305),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_xlpm.yield,AVERAGE($D186:$D305),
_xlpm.yield-_xlpm.swap
)</f>
        <v>0.6088483916666656</v>
      </c>
      <c r="N305" s="8"/>
      <c r="O305" s="42"/>
    </row>
    <row r="306" spans="1:18" x14ac:dyDescent="0.2">
      <c r="A306" s="12">
        <v>46538</v>
      </c>
      <c r="B306" s="14">
        <v>3.19</v>
      </c>
      <c r="C306" s="14">
        <v>5.01</v>
      </c>
      <c r="D306" s="14" cm="1">
        <f t="array" ref="D30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_xlpm.monZeileRaw,(YEAR(A306)-YEAR(_xlpm.starts))*12+MONTH(A306)-MONTH(_xlpm.starts),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B306+SUMPRODUCT(_xlpm.deltas*_xlpm.stufen)
)</f>
        <v>3.19</v>
      </c>
      <c r="E306" s="48"/>
      <c r="F306" s="47" cm="1">
        <f t="array" ref="F306">_xlfn.LET(
_xlpm.rw,ROW(),
_xlpm.dur,C306,
_xlpm.n,INT(_xlpm.dur),
_xlpm.x,_xlpm.dur-_xlpm.n,
_xlpm.a,INDEX(Zinsswaps!$B:$AY,_xlpm.rw,_xlpm.n),
_xlpm.b,INDEX(Zinsswaps!$B:$AY,_xlpm.rw,_xlpm.n+1),
_xlpm.swap,_xlpm.a+_xlpm.x*(_xlpm.b-_xlpm.a),
D306-_xlpm.swap
)</f>
        <v>0.85324</v>
      </c>
      <c r="G306" s="47">
        <f>_xlfn.LET(
_xlpm.rw,ROW(),
_xlpm.dur,AVERAGE($C247:$C306),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_xlpm.yield,AVERAGE($D247:$D306),
_xlpm.yield-_xlpm.swap
)</f>
        <v>0.70132064166666552</v>
      </c>
      <c r="H306" s="47">
        <f>_xlfn.LET(
_xlpm.rw,ROW(),
_xlpm.dur,AVERAGE($C235:$C306),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_xlpm.yield,AVERAGE($D235:$D306),
_xlpm.yield-_xlpm.swap
)</f>
        <v>0.66485238618827003</v>
      </c>
      <c r="I306" s="47">
        <f>_xlfn.LET(
_xlpm.rw,ROW(),
_xlpm.dur,AVERAGE($C223:$C306),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_xlpm.yield,AVERAGE($D223:$D306),
_xlpm.yield-_xlpm.swap
)</f>
        <v>0.64898970521541788</v>
      </c>
      <c r="J306" s="47">
        <f>_xlfn.LET(
_xlpm.rw,ROW(),
_xlpm.dur,AVERAGE($C211:$C306),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_xlpm.yield,AVERAGE($D211:$D306),
_xlpm.yield-_xlpm.swap
)</f>
        <v>0.64229593424479048</v>
      </c>
      <c r="K306" s="47">
        <f>_xlfn.LET(
_xlpm.rw,ROW(),
_xlpm.dur,AVERAGE($C199:$C306),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_xlpm.yield,AVERAGE($D199:$D306),
_xlpm.yield-_xlpm.swap
)</f>
        <v>0.62998247856652867</v>
      </c>
      <c r="L306" s="47">
        <f>_xlfn.LET(
_xlpm.rw,ROW(),
_xlpm.dur,AVERAGE($C187:$C306),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_xlpm.yield,AVERAGE($D187:$D306),
_xlpm.yield-_xlpm.swap
)</f>
        <v>0.61165465416666587</v>
      </c>
      <c r="N306" s="8"/>
      <c r="O306" s="42"/>
    </row>
    <row r="307" spans="1:18" x14ac:dyDescent="0.2">
      <c r="A307" s="12">
        <v>46568</v>
      </c>
      <c r="B307" s="14">
        <v>3.19</v>
      </c>
      <c r="C307" s="14">
        <v>5.01</v>
      </c>
      <c r="D307" s="14" cm="1">
        <f t="array" ref="D30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_xlpm.monZeileRaw,(YEAR(A307)-YEAR(_xlpm.starts))*12+MONTH(A307)-MONTH(_xlpm.starts),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B307+SUMPRODUCT(_xlpm.deltas*_xlpm.stufen)
)</f>
        <v>3.19</v>
      </c>
      <c r="E307" s="48"/>
      <c r="F307" s="47" cm="1">
        <f t="array" ref="F307">_xlfn.LET(
_xlpm.rw,ROW(),
_xlpm.dur,C307,
_xlpm.n,INT(_xlpm.dur),
_xlpm.x,_xlpm.dur-_xlpm.n,
_xlpm.a,INDEX(Zinsswaps!$B:$AY,_xlpm.rw,_xlpm.n),
_xlpm.b,INDEX(Zinsswaps!$B:$AY,_xlpm.rw,_xlpm.n+1),
_xlpm.swap,_xlpm.a+_xlpm.x*(_xlpm.b-_xlpm.a),
D307-_xlpm.swap
)</f>
        <v>0.85324</v>
      </c>
      <c r="G307" s="47">
        <f>_xlfn.LET(
_xlpm.rw,ROW(),
_xlpm.dur,AVERAGE($C248:$C307),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_xlpm.yield,AVERAGE($D248:$D307),
_xlpm.yield-_xlpm.swap
)</f>
        <v>0.70126412499999891</v>
      </c>
      <c r="H307" s="47">
        <f>_xlfn.LET(
_xlpm.rw,ROW(),
_xlpm.dur,AVERAGE($C236:$C307),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_xlpm.yield,AVERAGE($D236:$D307),
_xlpm.yield-_xlpm.swap
)</f>
        <v>0.66942583333333161</v>
      </c>
      <c r="I307" s="47">
        <f>_xlfn.LET(
_xlpm.rw,ROW(),
_xlpm.dur,AVERAGE($C224:$C307),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_xlpm.yield,AVERAGE($D224:$D307),
_xlpm.yield-_xlpm.swap
)</f>
        <v>0.65116282879818388</v>
      </c>
      <c r="J307" s="47">
        <f>_xlfn.LET(
_xlpm.rw,ROW(),
_xlpm.dur,AVERAGE($C212:$C307),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_xlpm.yield,AVERAGE($D212:$D307),
_xlpm.yield-_xlpm.swap
)</f>
        <v>0.64590540364583204</v>
      </c>
      <c r="K307" s="47">
        <f>_xlfn.LET(
_xlpm.rw,ROW(),
_xlpm.dur,AVERAGE($C200:$C307),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_xlpm.yield,AVERAGE($D200:$D307),
_xlpm.yield-_xlpm.swap
)</f>
        <v>0.63317792181069898</v>
      </c>
      <c r="L307" s="47">
        <f>_xlfn.LET(
_xlpm.rw,ROW(),
_xlpm.dur,AVERAGE($C188:$C307),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_xlpm.yield,AVERAGE($D188:$D307),
_xlpm.yield-_xlpm.swap
)</f>
        <v>0.61365350694444354</v>
      </c>
      <c r="N307" s="8"/>
      <c r="O307" s="42"/>
    </row>
    <row r="308" spans="1:18" x14ac:dyDescent="0.2">
      <c r="A308" s="12">
        <v>46599</v>
      </c>
      <c r="B308" s="14">
        <v>3.19</v>
      </c>
      <c r="C308" s="14">
        <v>5.01</v>
      </c>
      <c r="D308" s="14" cm="1">
        <f t="array" ref="D30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_xlpm.monZeileRaw,(YEAR(A308)-YEAR(_xlpm.starts))*12+MONTH(A308)-MONTH(_xlpm.starts),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B308+SUMPRODUCT(_xlpm.deltas*_xlpm.stufen)
)</f>
        <v>3.19</v>
      </c>
      <c r="E308" s="48"/>
      <c r="F308" s="47" cm="1">
        <f t="array" ref="F308">_xlfn.LET(
_xlpm.rw,ROW(),
_xlpm.dur,C308,
_xlpm.n,INT(_xlpm.dur),
_xlpm.x,_xlpm.dur-_xlpm.n,
_xlpm.a,INDEX(Zinsswaps!$B:$AY,_xlpm.rw,_xlpm.n),
_xlpm.b,INDEX(Zinsswaps!$B:$AY,_xlpm.rw,_xlpm.n+1),
_xlpm.swap,_xlpm.a+_xlpm.x*(_xlpm.b-_xlpm.a),
D308-_xlpm.swap
)</f>
        <v>0.85324</v>
      </c>
      <c r="G308" s="47">
        <f>_xlfn.LET(
_xlpm.rw,ROW(),
_xlpm.dur,AVERAGE($C249:$C308),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_xlpm.yield,AVERAGE($D249:$D308),
_xlpm.yield-_xlpm.swap
)</f>
        <v>0.70725838333333169</v>
      </c>
      <c r="H308" s="47">
        <f>_xlfn.LET(
_xlpm.rw,ROW(),
_xlpm.dur,AVERAGE($C237:$C308),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_xlpm.yield,AVERAGE($D237:$D308),
_xlpm.yield-_xlpm.swap
)</f>
        <v>0.67510390817901023</v>
      </c>
      <c r="I308" s="47">
        <f>_xlfn.LET(
_xlpm.rw,ROW(),
_xlpm.dur,AVERAGE($C225:$C308),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_xlpm.yield,AVERAGE($D225:$D308),
_xlpm.yield-_xlpm.swap
)</f>
        <v>0.65441018990929534</v>
      </c>
      <c r="J308" s="47">
        <f>_xlfn.LET(
_xlpm.rw,ROW(),
_xlpm.dur,AVERAGE($C213:$C308),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_xlpm.yield,AVERAGE($D213:$D308),
_xlpm.yield-_xlpm.swap
)</f>
        <v>0.65060825954861001</v>
      </c>
      <c r="K308" s="47">
        <f>_xlfn.LET(
_xlpm.rw,ROW(),
_xlpm.dur,AVERAGE($C201:$C308),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_xlpm.yield,AVERAGE($D201:$D308),
_xlpm.yield-_xlpm.swap
)</f>
        <v>0.6368768364197519</v>
      </c>
      <c r="L308" s="47">
        <f>_xlfn.LET(
_xlpm.rw,ROW(),
_xlpm.dur,AVERAGE($C189:$C308),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_xlpm.yield,AVERAGE($D189:$D308),
_xlpm.yield-_xlpm.swap
)</f>
        <v>0.61656134583333233</v>
      </c>
      <c r="N308" s="8"/>
      <c r="O308" s="42"/>
      <c r="Q308" s="42"/>
    </row>
    <row r="309" spans="1:18" x14ac:dyDescent="0.2">
      <c r="A309" s="12">
        <v>46630</v>
      </c>
      <c r="B309" s="14">
        <v>3.19</v>
      </c>
      <c r="C309" s="14">
        <v>5.01</v>
      </c>
      <c r="D309" s="14" cm="1">
        <f t="array" ref="D30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_xlpm.monZeileRaw,(YEAR(A309)-YEAR(_xlpm.starts))*12+MONTH(A309)-MONTH(_xlpm.starts),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B309+SUMPRODUCT(_xlpm.deltas*_xlpm.stufen)
)</f>
        <v>3.19</v>
      </c>
      <c r="E309" s="48"/>
      <c r="F309" s="47" cm="1">
        <f t="array" ref="F309">_xlfn.LET(
_xlpm.rw,ROW(),
_xlpm.dur,C309,
_xlpm.n,INT(_xlpm.dur),
_xlpm.x,_xlpm.dur-_xlpm.n,
_xlpm.a,INDEX(Zinsswaps!$B:$AY,_xlpm.rw,_xlpm.n),
_xlpm.b,INDEX(Zinsswaps!$B:$AY,_xlpm.rw,_xlpm.n+1),
_xlpm.swap,_xlpm.a+_xlpm.x*(_xlpm.b-_xlpm.a),
D309-_xlpm.swap
)</f>
        <v>0.85324</v>
      </c>
      <c r="G309" s="47">
        <f>_xlfn.LET(
_xlpm.rw,ROW(),
_xlpm.dur,AVERAGE($C250:$C309),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_xlpm.yield,AVERAGE($D250:$D309),
_xlpm.yield-_xlpm.swap
)</f>
        <v>0.71371418333333114</v>
      </c>
      <c r="H309" s="47">
        <f>_xlfn.LET(
_xlpm.rw,ROW(),
_xlpm.dur,AVERAGE($C238:$C309),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_xlpm.yield,AVERAGE($D238:$D309),
_xlpm.yield-_xlpm.swap
)</f>
        <v>0.67998361111110928</v>
      </c>
      <c r="I309" s="47">
        <f>_xlfn.LET(
_xlpm.rw,ROW(),
_xlpm.dur,AVERAGE($C226:$C309),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_xlpm.yield,AVERAGE($D226:$D309),
_xlpm.yield-_xlpm.swap
)</f>
        <v>0.65754765589569009</v>
      </c>
      <c r="J309" s="47">
        <f>_xlfn.LET(
_xlpm.rw,ROW(),
_xlpm.dur,AVERAGE($C214:$C309),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_xlpm.yield,AVERAGE($D214:$D309),
_xlpm.yield-_xlpm.swap
)</f>
        <v>0.65466408203124815</v>
      </c>
      <c r="K309" s="47">
        <f>_xlfn.LET(
_xlpm.rw,ROW(),
_xlpm.dur,AVERAGE($C202:$C309),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_xlpm.yield,AVERAGE($D202:$D309),
_xlpm.yield-_xlpm.swap
)</f>
        <v>0.64041675411522458</v>
      </c>
      <c r="L309" s="47">
        <f>_xlfn.LET(
_xlpm.rw,ROW(),
_xlpm.dur,AVERAGE($C190:$C309),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_xlpm.yield,AVERAGE($D190:$D309),
_xlpm.yield-_xlpm.swap
)</f>
        <v>0.61931238055555404</v>
      </c>
      <c r="N309" s="8"/>
      <c r="O309" s="42"/>
      <c r="Q309" s="42"/>
    </row>
    <row r="310" spans="1:18" x14ac:dyDescent="0.2">
      <c r="A310" s="12">
        <v>46660</v>
      </c>
      <c r="B310" s="14">
        <v>3.19</v>
      </c>
      <c r="C310" s="14">
        <v>5.01</v>
      </c>
      <c r="D310" s="14" cm="1">
        <f t="array" ref="D31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_xlpm.monZeileRaw,(YEAR(A310)-YEAR(_xlpm.starts))*12+MONTH(A310)-MONTH(_xlpm.starts),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B310+SUMPRODUCT(_xlpm.deltas*_xlpm.stufen)
)</f>
        <v>3.19</v>
      </c>
      <c r="E310" s="48"/>
      <c r="F310" s="47" cm="1">
        <f t="array" ref="F310">_xlfn.LET(
_xlpm.rw,ROW(),
_xlpm.dur,C310,
_xlpm.n,INT(_xlpm.dur),
_xlpm.x,_xlpm.dur-_xlpm.n,
_xlpm.a,INDEX(Zinsswaps!$B:$AY,_xlpm.rw,_xlpm.n),
_xlpm.b,INDEX(Zinsswaps!$B:$AY,_xlpm.rw,_xlpm.n+1),
_xlpm.swap,_xlpm.a+_xlpm.x*(_xlpm.b-_xlpm.a),
D310-_xlpm.swap
)</f>
        <v>0.85324</v>
      </c>
      <c r="G310" s="47">
        <f>_xlfn.LET(
_xlpm.rw,ROW(),
_xlpm.dur,AVERAGE($C251:$C310),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_xlpm.yield,AVERAGE($D251:$D310),
_xlpm.yield-_xlpm.swap
)</f>
        <v>0.71974158888888695</v>
      </c>
      <c r="H310" s="47">
        <f>_xlfn.LET(
_xlpm.rw,ROW(),
_xlpm.dur,AVERAGE($C239:$C310),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_xlpm.yield,AVERAGE($D239:$D310),
_xlpm.yield-_xlpm.swap
)</f>
        <v>0.68465186342592377</v>
      </c>
      <c r="I310" s="47">
        <f>_xlfn.LET(
_xlpm.rw,ROW(),
_xlpm.dur,AVERAGE($C227:$C310),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_xlpm.yield,AVERAGE($D227:$D310),
_xlpm.yield-_xlpm.swap
)</f>
        <v>0.66064077380952213</v>
      </c>
      <c r="J310" s="47">
        <f>_xlfn.LET(
_xlpm.rw,ROW(),
_xlpm.dur,AVERAGE($C215:$C310),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_xlpm.yield,AVERAGE($D215:$D310),
_xlpm.yield-_xlpm.swap
)</f>
        <v>0.65811041666666514</v>
      </c>
      <c r="K310" s="47">
        <f>_xlfn.LET(
_xlpm.rw,ROW(),
_xlpm.dur,AVERAGE($C203:$C310),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_xlpm.yield,AVERAGE($D203:$D310),
_xlpm.yield-_xlpm.swap
)</f>
        <v>0.64398438271604785</v>
      </c>
      <c r="L310" s="47">
        <f>_xlfn.LET(
_xlpm.rw,ROW(),
_xlpm.dur,AVERAGE($C191:$C310),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_xlpm.yield,AVERAGE($D191:$D310),
_xlpm.yield-_xlpm.swap
)</f>
        <v>0.62212968611110964</v>
      </c>
      <c r="N310" s="8"/>
      <c r="O310" s="42"/>
      <c r="Q310" s="42"/>
    </row>
    <row r="311" spans="1:18" x14ac:dyDescent="0.2">
      <c r="A311" s="12">
        <v>46691</v>
      </c>
      <c r="B311" s="14">
        <v>3.19</v>
      </c>
      <c r="C311" s="14">
        <v>5.01</v>
      </c>
      <c r="D311" s="14" cm="1">
        <f t="array" ref="D31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_xlpm.monZeileRaw,(YEAR(A311)-YEAR(_xlpm.starts))*12+MONTH(A311)-MONTH(_xlpm.starts),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B311+SUMPRODUCT(_xlpm.deltas*_xlpm.stufen)
)</f>
        <v>3.19</v>
      </c>
      <c r="E311" s="48"/>
      <c r="F311" s="47" cm="1">
        <f t="array" ref="F311">_xlfn.LET(
_xlpm.rw,ROW(),
_xlpm.dur,C311,
_xlpm.n,INT(_xlpm.dur),
_xlpm.x,_xlpm.dur-_xlpm.n,
_xlpm.a,INDEX(Zinsswaps!$B:$AY,_xlpm.rw,_xlpm.n),
_xlpm.b,INDEX(Zinsswaps!$B:$AY,_xlpm.rw,_xlpm.n+1),
_xlpm.swap,_xlpm.a+_xlpm.x*(_xlpm.b-_xlpm.a),
D311-_xlpm.swap
)</f>
        <v>0.85324</v>
      </c>
      <c r="G311" s="47">
        <f>_xlfn.LET(
_xlpm.rw,ROW(),
_xlpm.dur,AVERAGE($C252:$C311),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_xlpm.yield,AVERAGE($D252:$D311),
_xlpm.yield-_xlpm.swap
)</f>
        <v>0.7251712638888872</v>
      </c>
      <c r="H311" s="47">
        <f>_xlfn.LET(
_xlpm.rw,ROW(),
_xlpm.dur,AVERAGE($C240:$C311),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_xlpm.yield,AVERAGE($D240:$D311),
_xlpm.yield-_xlpm.swap
)</f>
        <v>0.69099580246913339</v>
      </c>
      <c r="I311" s="47">
        <f>_xlfn.LET(
_xlpm.rw,ROW(),
_xlpm.dur,AVERAGE($C228:$C311),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_xlpm.yield,AVERAGE($D228:$D311),
_xlpm.yield-_xlpm.swap
)</f>
        <v>0.66426917658729967</v>
      </c>
      <c r="J311" s="47">
        <f>_xlfn.LET(
_xlpm.rw,ROW(),
_xlpm.dur,AVERAGE($C216:$C311),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_xlpm.yield,AVERAGE($D216:$D311),
_xlpm.yield-_xlpm.swap
)</f>
        <v>0.66242857855902582</v>
      </c>
      <c r="K311" s="47">
        <f>_xlfn.LET(
_xlpm.rw,ROW(),
_xlpm.dur,AVERAGE($C204:$C311),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_xlpm.yield,AVERAGE($D204:$D311),
_xlpm.yield-_xlpm.swap
)</f>
        <v>0.6473426568930023</v>
      </c>
      <c r="L311" s="47">
        <f>_xlfn.LET(
_xlpm.rw,ROW(),
_xlpm.dur,AVERAGE($C192:$C311),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_xlpm.yield,AVERAGE($D192:$D311),
_xlpm.yield-_xlpm.swap
)</f>
        <v>0.62563653958333187</v>
      </c>
      <c r="N311" s="8"/>
      <c r="O311" s="42"/>
      <c r="Q311" s="42"/>
    </row>
    <row r="312" spans="1:18" x14ac:dyDescent="0.2">
      <c r="A312" s="12">
        <v>46721</v>
      </c>
      <c r="B312" s="14">
        <v>3.19</v>
      </c>
      <c r="C312" s="14">
        <v>5.01</v>
      </c>
      <c r="D312" s="14" cm="1">
        <f t="array" ref="D31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_xlpm.monZeileRaw,(YEAR(A312)-YEAR(_xlpm.starts))*12+MONTH(A312)-MONTH(_xlpm.starts),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B312+SUMPRODUCT(_xlpm.deltas*_xlpm.stufen)
)</f>
        <v>3.19</v>
      </c>
      <c r="E312" s="48"/>
      <c r="F312" s="47" cm="1">
        <f t="array" ref="F312">_xlfn.LET(
_xlpm.rw,ROW(),
_xlpm.dur,C312,
_xlpm.n,INT(_xlpm.dur),
_xlpm.x,_xlpm.dur-_xlpm.n,
_xlpm.a,INDEX(Zinsswaps!$B:$AY,_xlpm.rw,_xlpm.n),
_xlpm.b,INDEX(Zinsswaps!$B:$AY,_xlpm.rw,_xlpm.n+1),
_xlpm.swap,_xlpm.a+_xlpm.x*(_xlpm.b-_xlpm.a),
D312-_xlpm.swap
)</f>
        <v>0.85324</v>
      </c>
      <c r="G312" s="47">
        <f>_xlfn.LET(
_xlpm.rw,ROW(),
_xlpm.dur,AVERAGE($C253:$C312),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_xlpm.yield,AVERAGE($D253:$D312),
_xlpm.yield-_xlpm.swap
)</f>
        <v>0.73218322777777667</v>
      </c>
      <c r="H312" s="47">
        <f>_xlfn.LET(
_xlpm.rw,ROW(),
_xlpm.dur,AVERAGE($C241:$C312),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_xlpm.yield,AVERAGE($D241:$D312),
_xlpm.yield-_xlpm.swap
)</f>
        <v>0.69568179012345421</v>
      </c>
      <c r="I312" s="47">
        <f>_xlfn.LET(
_xlpm.rw,ROW(),
_xlpm.dur,AVERAGE($C229:$C312),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_xlpm.yield,AVERAGE($D229:$D312),
_xlpm.yield-_xlpm.swap
)</f>
        <v>0.66892193452380755</v>
      </c>
      <c r="J312" s="47">
        <f>_xlfn.LET(
_xlpm.rw,ROW(),
_xlpm.dur,AVERAGE($C217:$C312),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_xlpm.yield,AVERAGE($D217:$D312),
_xlpm.yield-_xlpm.swap
)</f>
        <v>0.66652025282117866</v>
      </c>
      <c r="K312" s="47">
        <f>_xlfn.LET(
_xlpm.rw,ROW(),
_xlpm.dur,AVERAGE($C205:$C312),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_xlpm.yield,AVERAGE($D205:$D312),
_xlpm.yield-_xlpm.swap
)</f>
        <v>0.64932565843621237</v>
      </c>
      <c r="L312" s="47">
        <f>_xlfn.LET(
_xlpm.rw,ROW(),
_xlpm.dur,AVERAGE($C193:$C312),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_xlpm.yield,AVERAGE($D193:$D312),
_xlpm.yield-_xlpm.swap
)</f>
        <v>0.62896245416666496</v>
      </c>
      <c r="N312" s="8"/>
      <c r="O312" s="42"/>
      <c r="Q312" s="42"/>
    </row>
    <row r="313" spans="1:18" x14ac:dyDescent="0.2">
      <c r="A313" s="12">
        <v>46752</v>
      </c>
      <c r="B313" s="14">
        <v>3.19</v>
      </c>
      <c r="C313" s="14">
        <v>5.01</v>
      </c>
      <c r="D313" s="14" cm="1">
        <f t="array" ref="D31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_xlpm.monZeileRaw,(YEAR(A313)-YEAR(_xlpm.starts))*12+MONTH(A313)-MONTH(_xlpm.starts),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B313+SUMPRODUCT(_xlpm.deltas*_xlpm.stufen)
)</f>
        <v>3.19</v>
      </c>
      <c r="E313" s="48"/>
      <c r="F313" s="47" cm="1">
        <f t="array" ref="F313">_xlfn.LET(
_xlpm.rw,ROW(),
_xlpm.dur,C313,
_xlpm.n,INT(_xlpm.dur),
_xlpm.x,_xlpm.dur-_xlpm.n,
_xlpm.a,INDEX(Zinsswaps!$B:$AY,_xlpm.rw,_xlpm.n),
_xlpm.b,INDEX(Zinsswaps!$B:$AY,_xlpm.rw,_xlpm.n+1),
_xlpm.swap,_xlpm.a+_xlpm.x*(_xlpm.b-_xlpm.a),
D313-_xlpm.swap
)</f>
        <v>0.85324</v>
      </c>
      <c r="G313" s="47">
        <f>_xlfn.LET(
_xlpm.rw,ROW(),
_xlpm.dur,AVERAGE($C254:$C313),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_xlpm.yield,AVERAGE($D254:$D313),
_xlpm.yield-_xlpm.swap
)</f>
        <v>0.74038932222222087</v>
      </c>
      <c r="H313" s="47">
        <f>_xlfn.LET(
_xlpm.rw,ROW(),
_xlpm.dur,AVERAGE($C242:$C313),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_xlpm.yield,AVERAGE($D242:$D313),
_xlpm.yield-_xlpm.swap
)</f>
        <v>0.70115999999999667</v>
      </c>
      <c r="I313" s="47">
        <f>_xlfn.LET(
_xlpm.rw,ROW(),
_xlpm.dur,AVERAGE($C230:$C313),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_xlpm.yield,AVERAGE($D230:$D313),
_xlpm.yield-_xlpm.swap
)</f>
        <v>0.6734372619047595</v>
      </c>
      <c r="J313" s="47">
        <f>_xlfn.LET(
_xlpm.rw,ROW(),
_xlpm.dur,AVERAGE($C218:$C313),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_xlpm.yield,AVERAGE($D218:$D313),
_xlpm.yield-_xlpm.swap
)</f>
        <v>0.67101466145833122</v>
      </c>
      <c r="K313" s="47">
        <f>_xlfn.LET(
_xlpm.rw,ROW(),
_xlpm.dur,AVERAGE($C206:$C313),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_xlpm.yield,AVERAGE($D206:$D313),
_xlpm.yield-_xlpm.swap
)</f>
        <v>0.65063245799039571</v>
      </c>
      <c r="L313" s="47">
        <f>_xlfn.LET(
_xlpm.rw,ROW(),
_xlpm.dur,AVERAGE($C194:$C313),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_xlpm.yield,AVERAGE($D194:$D313),
_xlpm.yield-_xlpm.swap
)</f>
        <v>0.63295461111110951</v>
      </c>
      <c r="N313" s="8"/>
      <c r="O313" s="42"/>
      <c r="Q313" s="42"/>
    </row>
    <row r="314" spans="1:18" x14ac:dyDescent="0.2">
      <c r="A314" s="12">
        <v>46783</v>
      </c>
      <c r="B314" s="14">
        <v>3.19</v>
      </c>
      <c r="C314" s="14">
        <v>5.01</v>
      </c>
      <c r="D314" s="14" cm="1">
        <f t="array" ref="D31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_xlpm.monZeileRaw,(YEAR(A314)-YEAR(_xlpm.starts))*12+MONTH(A314)-MONTH(_xlpm.starts),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B314+SUMPRODUCT(_xlpm.deltas*_xlpm.stufen)
)</f>
        <v>3.19</v>
      </c>
      <c r="E314" s="48"/>
      <c r="F314" s="47" cm="1">
        <f t="array" ref="F314">_xlfn.LET(
_xlpm.rw,ROW(),
_xlpm.dur,C314,
_xlpm.n,INT(_xlpm.dur),
_xlpm.x,_xlpm.dur-_xlpm.n,
_xlpm.a,INDEX(Zinsswaps!$B:$AY,_xlpm.rw,_xlpm.n),
_xlpm.b,INDEX(Zinsswaps!$B:$AY,_xlpm.rw,_xlpm.n+1),
_xlpm.swap,_xlpm.a+_xlpm.x*(_xlpm.b-_xlpm.a),
D314-_xlpm.swap
)</f>
        <v>0.85324</v>
      </c>
      <c r="G314" s="47">
        <f>_xlfn.LET(
_xlpm.rw,ROW(),
_xlpm.dur,AVERAGE($C255:$C314),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_xlpm.yield,AVERAGE($D255:$D314),
_xlpm.yield-_xlpm.swap
)</f>
        <v>0.74785931388888738</v>
      </c>
      <c r="H314" s="47">
        <f>_xlfn.LET(
_xlpm.rw,ROW(),
_xlpm.dur,AVERAGE($C243:$C314),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_xlpm.yield,AVERAGE($D243:$D314),
_xlpm.yield-_xlpm.swap
)</f>
        <v>0.70714536844135534</v>
      </c>
      <c r="I314" s="47">
        <f>_xlfn.LET(
_xlpm.rw,ROW(),
_xlpm.dur,AVERAGE($C231:$C314),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_xlpm.yield,AVERAGE($D231:$D314),
_xlpm.yield-_xlpm.swap
)</f>
        <v>0.67756344246031475</v>
      </c>
      <c r="J314" s="47">
        <f>_xlfn.LET(
_xlpm.rw,ROW(),
_xlpm.dur,AVERAGE($C219:$C314),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_xlpm.yield,AVERAGE($D219:$D314),
_xlpm.yield-_xlpm.swap
)</f>
        <v>0.67566541666666446</v>
      </c>
      <c r="K314" s="47">
        <f>_xlfn.LET(
_xlpm.rw,ROW(),
_xlpm.dur,AVERAGE($C207:$C314),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_xlpm.yield,AVERAGE($D207:$D314),
_xlpm.yield-_xlpm.swap
)</f>
        <v>0.65269050068586898</v>
      </c>
      <c r="L314" s="47">
        <f>_xlfn.LET(
_xlpm.rw,ROW(),
_xlpm.dur,AVERAGE($C195:$C314),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_xlpm.yield,AVERAGE($D195:$D314),
_xlpm.yield-_xlpm.swap
)</f>
        <v>0.63765672916666483</v>
      </c>
      <c r="N314" s="8"/>
      <c r="O314" s="42"/>
      <c r="Q314" s="42"/>
    </row>
    <row r="315" spans="1:18" x14ac:dyDescent="0.2">
      <c r="A315" s="12">
        <v>46812</v>
      </c>
      <c r="B315" s="14">
        <v>3.19</v>
      </c>
      <c r="C315" s="14">
        <v>5.01</v>
      </c>
      <c r="D315" s="14" cm="1">
        <f t="array" ref="D31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_xlpm.monZeileRaw,(YEAR(A315)-YEAR(_xlpm.starts))*12+MONTH(A315)-MONTH(_xlpm.starts),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B315+SUMPRODUCT(_xlpm.deltas*_xlpm.stufen)
)</f>
        <v>3.19</v>
      </c>
      <c r="E315" s="48"/>
      <c r="F315" s="47" cm="1">
        <f t="array" ref="F315">_xlfn.LET(
_xlpm.rw,ROW(),
_xlpm.dur,C315,
_xlpm.n,INT(_xlpm.dur),
_xlpm.x,_xlpm.dur-_xlpm.n,
_xlpm.a,INDEX(Zinsswaps!$B:$AY,_xlpm.rw,_xlpm.n),
_xlpm.b,INDEX(Zinsswaps!$B:$AY,_xlpm.rw,_xlpm.n+1),
_xlpm.swap,_xlpm.a+_xlpm.x*(_xlpm.b-_xlpm.a),
D315-_xlpm.swap
)</f>
        <v>0.85324</v>
      </c>
      <c r="G315" s="47">
        <f>_xlfn.LET(
_xlpm.rw,ROW(),
_xlpm.dur,AVERAGE($C256:$C315),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_xlpm.yield,AVERAGE($D256:$D315),
_xlpm.yield-_xlpm.swap
)</f>
        <v>0.75562607499999812</v>
      </c>
      <c r="H315" s="47">
        <f>_xlfn.LET(
_xlpm.rw,ROW(),
_xlpm.dur,AVERAGE($C244:$C315),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_xlpm.yield,AVERAGE($D244:$D315),
_xlpm.yield-_xlpm.swap
)</f>
        <v>0.71032808641974965</v>
      </c>
      <c r="I315" s="47">
        <f>_xlfn.LET(
_xlpm.rw,ROW(),
_xlpm.dur,AVERAGE($C232:$C315),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_xlpm.yield,AVERAGE($D232:$D315),
_xlpm.yield-_xlpm.swap
)</f>
        <v>0.68125716269840986</v>
      </c>
      <c r="J315" s="47">
        <f>_xlfn.LET(
_xlpm.rw,ROW(),
_xlpm.dur,AVERAGE($C220:$C315),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_xlpm.yield,AVERAGE($D220:$D315),
_xlpm.yield-_xlpm.swap
)</f>
        <v>0.67940313802083119</v>
      </c>
      <c r="K315" s="47">
        <f>_xlfn.LET(
_xlpm.rw,ROW(),
_xlpm.dur,AVERAGE($C208:$C315),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_xlpm.yield,AVERAGE($D208:$D315),
_xlpm.yield-_xlpm.swap
)</f>
        <v>0.6557617052469118</v>
      </c>
      <c r="L315" s="47">
        <f>_xlfn.LET(
_xlpm.rw,ROW(),
_xlpm.dur,AVERAGE($C196:$C315),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_xlpm.yield,AVERAGE($D196:$D315),
_xlpm.yield-_xlpm.swap
)</f>
        <v>0.64230796111110955</v>
      </c>
      <c r="N315" s="8"/>
      <c r="O315" s="42"/>
      <c r="Q315" s="42"/>
    </row>
    <row r="316" spans="1:18" x14ac:dyDescent="0.2">
      <c r="A316" s="12">
        <v>46843</v>
      </c>
      <c r="B316" s="14">
        <v>3.19</v>
      </c>
      <c r="C316" s="14">
        <v>5.01</v>
      </c>
      <c r="D316" s="14" cm="1">
        <f t="array" ref="D31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_xlpm.monZeileRaw,(YEAR(A316)-YEAR(_xlpm.starts))*12+MONTH(A316)-MONTH(_xlpm.starts),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B316+SUMPRODUCT(_xlpm.deltas*_xlpm.stufen)
)</f>
        <v>3.19</v>
      </c>
      <c r="E316" s="48"/>
      <c r="F316" s="47" cm="1">
        <f t="array" ref="F316">_xlfn.LET(
_xlpm.rw,ROW(),
_xlpm.dur,C316,
_xlpm.n,INT(_xlpm.dur),
_xlpm.x,_xlpm.dur-_xlpm.n,
_xlpm.a,INDEX(Zinsswaps!$B:$AY,_xlpm.rw,_xlpm.n),
_xlpm.b,INDEX(Zinsswaps!$B:$AY,_xlpm.rw,_xlpm.n+1),
_xlpm.swap,_xlpm.a+_xlpm.x*(_xlpm.b-_xlpm.a),
D316-_xlpm.swap
)</f>
        <v>0.85324</v>
      </c>
      <c r="G316" s="47">
        <f>_xlfn.LET(
_xlpm.rw,ROW(),
_xlpm.dur,AVERAGE($C257:$C316),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_xlpm.yield,AVERAGE($D257:$D316),
_xlpm.yield-_xlpm.swap
)</f>
        <v>0.76158050833333224</v>
      </c>
      <c r="H316" s="47">
        <f>_xlfn.LET(
_xlpm.rw,ROW(),
_xlpm.dur,AVERAGE($C245:$C316),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_xlpm.yield,AVERAGE($D245:$D316),
_xlpm.yield-_xlpm.swap
)</f>
        <v>0.71770669945987375</v>
      </c>
      <c r="I316" s="47">
        <f>_xlfn.LET(
_xlpm.rw,ROW(),
_xlpm.dur,AVERAGE($C233:$C316),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_xlpm.yield,AVERAGE($D233:$D316),
_xlpm.yield-_xlpm.swap
)</f>
        <v>0.68506096513605197</v>
      </c>
      <c r="J316" s="47">
        <f>_xlfn.LET(
_xlpm.rw,ROW(),
_xlpm.dur,AVERAGE($C221:$C316),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_xlpm.yield,AVERAGE($D221:$D316),
_xlpm.yield-_xlpm.swap
)</f>
        <v>0.67387304253471991</v>
      </c>
      <c r="K316" s="47">
        <f>_xlfn.LET(
_xlpm.rw,ROW(),
_xlpm.dur,AVERAGE($C209:$C316),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_xlpm.yield,AVERAGE($D209:$D316),
_xlpm.yield-_xlpm.swap
)</f>
        <v>0.65935359396433224</v>
      </c>
      <c r="L316" s="47">
        <f>_xlfn.LET(
_xlpm.rw,ROW(),
_xlpm.dur,AVERAGE($C197:$C316),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_xlpm.yield,AVERAGE($D197:$D316),
_xlpm.yield-_xlpm.swap
)</f>
        <v>0.64589003333333173</v>
      </c>
      <c r="O316" s="42"/>
      <c r="Q316" s="42"/>
    </row>
    <row r="317" spans="1:18" x14ac:dyDescent="0.2">
      <c r="A317" s="12">
        <v>46873</v>
      </c>
      <c r="B317" s="14">
        <v>3.19</v>
      </c>
      <c r="C317" s="14">
        <v>5.01</v>
      </c>
      <c r="D317" s="14" cm="1">
        <f t="array" ref="D31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_xlpm.monZeileRaw,(YEAR(A317)-YEAR(_xlpm.starts))*12+MONTH(A317)-MONTH(_xlpm.starts),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B317+SUMPRODUCT(_xlpm.deltas*_xlpm.stufen)
)</f>
        <v>3.19</v>
      </c>
      <c r="E317" s="48"/>
      <c r="F317" s="47" cm="1">
        <f t="array" ref="F317">_xlfn.LET(
_xlpm.rw,ROW(),
_xlpm.dur,C317,
_xlpm.n,INT(_xlpm.dur),
_xlpm.x,_xlpm.dur-_xlpm.n,
_xlpm.a,INDEX(Zinsswaps!$B:$AY,_xlpm.rw,_xlpm.n),
_xlpm.b,INDEX(Zinsswaps!$B:$AY,_xlpm.rw,_xlpm.n+1),
_xlpm.swap,_xlpm.a+_xlpm.x*(_xlpm.b-_xlpm.a),
D317-_xlpm.swap
)</f>
        <v>0.85324</v>
      </c>
      <c r="G317" s="47">
        <f>_xlfn.LET(
_xlpm.rw,ROW(),
_xlpm.dur,AVERAGE($C258:$C317),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_xlpm.yield,AVERAGE($D258:$D317),
_xlpm.yield-_xlpm.swap
)</f>
        <v>0.76835572222222082</v>
      </c>
      <c r="H317" s="47">
        <f>_xlfn.LET(
_xlpm.rw,ROW(),
_xlpm.dur,AVERAGE($C246:$C317),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_xlpm.yield,AVERAGE($D246:$D317),
_xlpm.yield-_xlpm.swap
)</f>
        <v>0.72432631944444159</v>
      </c>
      <c r="I317" s="47">
        <f>_xlfn.LET(
_xlpm.rw,ROW(),
_xlpm.dur,AVERAGE($C234:$C317),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_xlpm.yield,AVERAGE($D234:$D317),
_xlpm.yield-_xlpm.swap
)</f>
        <v>0.68901242063491752</v>
      </c>
      <c r="J317" s="47">
        <f>_xlfn.LET(
_xlpm.rw,ROW(),
_xlpm.dur,AVERAGE($C222:$C317),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_xlpm.yield,AVERAGE($D222:$D317),
_xlpm.yield-_xlpm.swap
)</f>
        <v>0.67385843532985867</v>
      </c>
      <c r="K317" s="47">
        <f>_xlfn.LET(
_xlpm.rw,ROW(),
_xlpm.dur,AVERAGE($C210:$C317),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_xlpm.yield,AVERAGE($D210:$D317),
_xlpm.yield-_xlpm.swap
)</f>
        <v>0.66328157407407184</v>
      </c>
      <c r="L317" s="47">
        <f>_xlfn.LET(
_xlpm.rw,ROW(),
_xlpm.dur,AVERAGE($C198:$C317),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_xlpm.yield,AVERAGE($D198:$D317),
_xlpm.yield-_xlpm.swap
)</f>
        <v>0.64936720555555372</v>
      </c>
      <c r="Q317" s="42"/>
    </row>
    <row r="318" spans="1:18" x14ac:dyDescent="0.2">
      <c r="A318" s="12">
        <v>46904</v>
      </c>
      <c r="B318" s="14">
        <v>3.19</v>
      </c>
      <c r="C318" s="14">
        <v>5.01</v>
      </c>
      <c r="D318" s="14" cm="1">
        <f t="array" ref="D31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_xlpm.monZeileRaw,(YEAR(A318)-YEAR(_xlpm.starts))*12+MONTH(A318)-MONTH(_xlpm.starts),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B318+SUMPRODUCT(_xlpm.deltas*_xlpm.stufen)
)</f>
        <v>3.19</v>
      </c>
      <c r="E318" s="48"/>
      <c r="F318" s="47" cm="1">
        <f t="array" ref="F318">_xlfn.LET(
_xlpm.rw,ROW(),
_xlpm.dur,C318,
_xlpm.n,INT(_xlpm.dur),
_xlpm.x,_xlpm.dur-_xlpm.n,
_xlpm.a,INDEX(Zinsswaps!$B:$AY,_xlpm.rw,_xlpm.n),
_xlpm.b,INDEX(Zinsswaps!$B:$AY,_xlpm.rw,_xlpm.n+1),
_xlpm.swap,_xlpm.a+_xlpm.x*(_xlpm.b-_xlpm.a),
D318-_xlpm.swap
)</f>
        <v>0.85324</v>
      </c>
      <c r="G318" s="47">
        <f>_xlfn.LET(
_xlpm.rw,ROW(),
_xlpm.dur,AVERAGE($C259:$C318),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_xlpm.yield,AVERAGE($D259:$D318),
_xlpm.yield-_xlpm.swap
)</f>
        <v>0.77397938888888751</v>
      </c>
      <c r="H318" s="47">
        <f>_xlfn.LET(
_xlpm.rw,ROW(),
_xlpm.dur,AVERAGE($C247:$C318),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_xlpm.yield,AVERAGE($D247:$D318),
_xlpm.yield-_xlpm.swap
)</f>
        <v>0.72823727430555252</v>
      </c>
      <c r="I318" s="47">
        <f>_xlfn.LET(
_xlpm.rw,ROW(),
_xlpm.dur,AVERAGE($C235:$C318),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_xlpm.yield,AVERAGE($D235:$D318),
_xlpm.yield-_xlpm.swap
)</f>
        <v>0.69252340277777469</v>
      </c>
      <c r="J318" s="47">
        <f>_xlfn.LET(
_xlpm.rw,ROW(),
_xlpm.dur,AVERAGE($C223:$C318),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_xlpm.yield,AVERAGE($D223:$D318),
_xlpm.yield-_xlpm.swap
)</f>
        <v>0.67495815972221962</v>
      </c>
      <c r="K318" s="47">
        <f>_xlfn.LET(
_xlpm.rw,ROW(),
_xlpm.dur,AVERAGE($C211:$C318),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_xlpm.yield,AVERAGE($D211:$D318),
_xlpm.yield-_xlpm.swap
)</f>
        <v>0.66618550154320721</v>
      </c>
      <c r="L318" s="47">
        <f>_xlfn.LET(
_xlpm.rw,ROW(),
_xlpm.dur,AVERAGE($C199:$C318),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_xlpm.yield,AVERAGE($D199:$D318),
_xlpm.yield-_xlpm.swap
)</f>
        <v>0.65259749930555344</v>
      </c>
      <c r="Q318" s="42"/>
    </row>
    <row r="319" spans="1:18" x14ac:dyDescent="0.2">
      <c r="A319" s="12">
        <v>46934</v>
      </c>
      <c r="B319" s="14">
        <v>3.19</v>
      </c>
      <c r="C319" s="14">
        <v>5.01</v>
      </c>
      <c r="D319" s="14" cm="1">
        <f t="array" ref="D31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_xlpm.monZeileRaw,(YEAR(A319)-YEAR(_xlpm.starts))*12+MONTH(A319)-MONTH(_xlpm.starts),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B319+SUMPRODUCT(_xlpm.deltas*_xlpm.stufen)
)</f>
        <v>3.19</v>
      </c>
      <c r="E319" s="48"/>
      <c r="F319" s="47" cm="1">
        <f t="array" ref="F319">_xlfn.LET(
_xlpm.rw,ROW(),
_xlpm.dur,C319,
_xlpm.n,INT(_xlpm.dur),
_xlpm.x,_xlpm.dur-_xlpm.n,
_xlpm.a,INDEX(Zinsswaps!$B:$AY,_xlpm.rw,_xlpm.n),
_xlpm.b,INDEX(Zinsswaps!$B:$AY,_xlpm.rw,_xlpm.n+1),
_xlpm.swap,_xlpm.a+_xlpm.x*(_xlpm.b-_xlpm.a),
D319-_xlpm.swap
)</f>
        <v>0.85324</v>
      </c>
      <c r="G319" s="47">
        <f>_xlfn.LET(
_xlpm.rw,ROW(),
_xlpm.dur,AVERAGE($C260:$C319),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_xlpm.yield,AVERAGE($D260:$D319),
_xlpm.yield-_xlpm.swap
)</f>
        <v>0.7804581583333321</v>
      </c>
      <c r="H319" s="47">
        <f>_xlfn.LET(
_xlpm.rw,ROW(),
_xlpm.dur,AVERAGE($C248:$C319),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_xlpm.yield,AVERAGE($D248:$D319),
_xlpm.yield-_xlpm.swap
)</f>
        <v>0.728199045138886</v>
      </c>
      <c r="I319" s="47">
        <f>_xlfn.LET(
_xlpm.rw,ROW(),
_xlpm.dur,AVERAGE($C236:$C319),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_xlpm.yield,AVERAGE($D236:$D319),
_xlpm.yield-_xlpm.swap
)</f>
        <v>0.696463775510201</v>
      </c>
      <c r="J319" s="47">
        <f>_xlfn.LET(
_xlpm.rw,ROW(),
_xlpm.dur,AVERAGE($C224:$C319),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_xlpm.yield,AVERAGE($D224:$D319),
_xlpm.yield-_xlpm.swap
)</f>
        <v>0.67685447048610792</v>
      </c>
      <c r="K319" s="47">
        <f>_xlfn.LET(
_xlpm.rw,ROW(),
_xlpm.dur,AVERAGE($C212:$C319),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_xlpm.yield,AVERAGE($D212:$D319),
_xlpm.yield-_xlpm.swap
)</f>
        <v>0.66938626543209589</v>
      </c>
      <c r="L319" s="47">
        <f>_xlfn.LET(
_xlpm.rw,ROW(),
_xlpm.dur,AVERAGE($C200:$C319),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_xlpm.yield,AVERAGE($D200:$D319),
_xlpm.yield-_xlpm.swap
)</f>
        <v>0.65548471666666464</v>
      </c>
      <c r="Q319" s="42"/>
      <c r="R319" s="8"/>
    </row>
    <row r="320" spans="1:18" x14ac:dyDescent="0.2">
      <c r="A320" s="12">
        <v>46965</v>
      </c>
      <c r="B320" s="14">
        <v>3.19</v>
      </c>
      <c r="C320" s="14">
        <v>5.01</v>
      </c>
      <c r="D320" s="14" cm="1">
        <f t="array" ref="D32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_xlpm.monZeileRaw,(YEAR(A320)-YEAR(_xlpm.starts))*12+MONTH(A320)-MONTH(_xlpm.starts),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B320+SUMPRODUCT(_xlpm.deltas*_xlpm.stufen)
)</f>
        <v>3.19</v>
      </c>
      <c r="E320" s="48"/>
      <c r="F320" s="47" cm="1">
        <f t="array" ref="F320">_xlfn.LET(
_xlpm.rw,ROW(),
_xlpm.dur,C320,
_xlpm.n,INT(_xlpm.dur),
_xlpm.x,_xlpm.dur-_xlpm.n,
_xlpm.a,INDEX(Zinsswaps!$B:$AY,_xlpm.rw,_xlpm.n),
_xlpm.b,INDEX(Zinsswaps!$B:$AY,_xlpm.rw,_xlpm.n+1),
_xlpm.swap,_xlpm.a+_xlpm.x*(_xlpm.b-_xlpm.a),
D320-_xlpm.swap
)</f>
        <v>0.85324</v>
      </c>
      <c r="G320" s="47">
        <f>_xlfn.LET(
_xlpm.rw,ROW(),
_xlpm.dur,AVERAGE($C261:$C320),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_xlpm.yield,AVERAGE($D261:$D320),
_xlpm.yield-_xlpm.swap
)</f>
        <v>0.78730858333333176</v>
      </c>
      <c r="H320" s="47">
        <f>_xlfn.LET(
_xlpm.rw,ROW(),
_xlpm.dur,AVERAGE($C249:$C320),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_xlpm.yield,AVERAGE($D249:$D320),
_xlpm.yield-_xlpm.swap
)</f>
        <v>0.73320899305555232</v>
      </c>
      <c r="I320" s="47">
        <f>_xlfn.LET(
_xlpm.rw,ROW(),
_xlpm.dur,AVERAGE($C237:$C320),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_xlpm.yield,AVERAGE($D237:$D320),
_xlpm.yield-_xlpm.swap
)</f>
        <v>0.70135613662131169</v>
      </c>
      <c r="J320" s="47">
        <f>_xlfn.LET(
_xlpm.rw,ROW(),
_xlpm.dur,AVERAGE($C225:$C320),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_xlpm.yield,AVERAGE($D225:$D320),
_xlpm.yield-_xlpm.swap
)</f>
        <v>0.67970217664930233</v>
      </c>
      <c r="K320" s="47">
        <f>_xlfn.LET(
_xlpm.rw,ROW(),
_xlpm.dur,AVERAGE($C213:$C320),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_xlpm.yield,AVERAGE($D213:$D320),
_xlpm.yield-_xlpm.swap
)</f>
        <v>0.673554077503427</v>
      </c>
      <c r="L320" s="47">
        <f>_xlfn.LET(
_xlpm.rw,ROW(),
_xlpm.dur,AVERAGE($C201:$C320),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_xlpm.yield,AVERAGE($D201:$D320),
_xlpm.yield-_xlpm.swap
)</f>
        <v>0.6588246374999982</v>
      </c>
      <c r="Q320" s="42"/>
      <c r="R320" s="8"/>
    </row>
    <row r="321" spans="1:24" x14ac:dyDescent="0.2">
      <c r="A321" s="12">
        <v>46996</v>
      </c>
      <c r="B321" s="14">
        <v>3.19</v>
      </c>
      <c r="C321" s="14">
        <v>5.01</v>
      </c>
      <c r="D321" s="14" cm="1">
        <f t="array" ref="D32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_xlpm.monZeileRaw,(YEAR(A321)-YEAR(_xlpm.starts))*12+MONTH(A321)-MONTH(_xlpm.starts),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B321+SUMPRODUCT(_xlpm.deltas*_xlpm.stufen)
)</f>
        <v>3.19</v>
      </c>
      <c r="E321" s="48"/>
      <c r="F321" s="47" cm="1">
        <f t="array" ref="F321">_xlfn.LET(
_xlpm.rw,ROW(),
_xlpm.dur,C321,
_xlpm.n,INT(_xlpm.dur),
_xlpm.x,_xlpm.dur-_xlpm.n,
_xlpm.a,INDEX(Zinsswaps!$B:$AY,_xlpm.rw,_xlpm.n),
_xlpm.b,INDEX(Zinsswaps!$B:$AY,_xlpm.rw,_xlpm.n+1),
_xlpm.swap,_xlpm.a+_xlpm.x*(_xlpm.b-_xlpm.a),
D321-_xlpm.swap
)</f>
        <v>0.85324</v>
      </c>
      <c r="G321" s="47">
        <f>_xlfn.LET(
_xlpm.rw,ROW(),
_xlpm.dur,AVERAGE($C262:$C321),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_xlpm.yield,AVERAGE($D262:$D321),
_xlpm.yield-_xlpm.swap
)</f>
        <v>0.79236395833333217</v>
      </c>
      <c r="H321" s="47">
        <f>_xlfn.LET(
_xlpm.rw,ROW(),
_xlpm.dur,AVERAGE($C250:$C321),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_xlpm.yield,AVERAGE($D250:$D321),
_xlpm.yield-_xlpm.swap
)</f>
        <v>0.73855130787036671</v>
      </c>
      <c r="I321" s="47">
        <f>_xlfn.LET(
_xlpm.rw,ROW(),
_xlpm.dur,AVERAGE($C238:$C321),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_xlpm.yield,AVERAGE($D238:$D321),
_xlpm.yield-_xlpm.swap
)</f>
        <v>0.70556630952380628</v>
      </c>
      <c r="J321" s="47">
        <f>_xlfn.LET(
_xlpm.rw,ROW(),
_xlpm.dur,AVERAGE($C226:$C321),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_xlpm.yield,AVERAGE($D226:$D321),
_xlpm.yield-_xlpm.swap
)</f>
        <v>0.68244940321180225</v>
      </c>
      <c r="K321" s="47">
        <f>_xlfn.LET(
_xlpm.rw,ROW(),
_xlpm.dur,AVERAGE($C214:$C321),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_xlpm.yield,AVERAGE($D214:$D321),
_xlpm.yield-_xlpm.swap
)</f>
        <v>0.67714794753086172</v>
      </c>
      <c r="L321" s="47">
        <f>_xlfn.LET(
_xlpm.rw,ROW(),
_xlpm.dur,AVERAGE($C202:$C321),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_xlpm.yield,AVERAGE($D202:$D321),
_xlpm.yield-_xlpm.swap
)</f>
        <v>0.66201854583333097</v>
      </c>
      <c r="Q321" s="42"/>
      <c r="R321" s="8"/>
    </row>
    <row r="322" spans="1:24" x14ac:dyDescent="0.2">
      <c r="A322" s="12">
        <v>47026</v>
      </c>
      <c r="B322" s="14">
        <v>3.19</v>
      </c>
      <c r="C322" s="14">
        <v>5.01</v>
      </c>
      <c r="D322" s="14" cm="1">
        <f t="array" ref="D32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_xlpm.monZeileRaw,(YEAR(A322)-YEAR(_xlpm.starts))*12+MONTH(A322)-MONTH(_xlpm.starts),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B322+SUMPRODUCT(_xlpm.deltas*_xlpm.stufen)
)</f>
        <v>3.19</v>
      </c>
      <c r="E322" s="48"/>
      <c r="F322" s="47" cm="1">
        <f t="array" ref="F322">_xlfn.LET(
_xlpm.rw,ROW(),
_xlpm.dur,C322,
_xlpm.n,INT(_xlpm.dur),
_xlpm.x,_xlpm.dur-_xlpm.n,
_xlpm.a,INDEX(Zinsswaps!$B:$AY,_xlpm.rw,_xlpm.n),
_xlpm.b,INDEX(Zinsswaps!$B:$AY,_xlpm.rw,_xlpm.n+1),
_xlpm.swap,_xlpm.a+_xlpm.x*(_xlpm.b-_xlpm.a),
D322-_xlpm.swap
)</f>
        <v>0.85324</v>
      </c>
      <c r="G322" s="47">
        <f>_xlfn.LET(
_xlpm.rw,ROW(),
_xlpm.dur,AVERAGE($C263:$C322),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_xlpm.yield,AVERAGE($D263:$D322),
_xlpm.yield-_xlpm.swap
)</f>
        <v>0.79702963888888734</v>
      </c>
      <c r="H322" s="47">
        <f>_xlfn.LET(
_xlpm.rw,ROW(),
_xlpm.dur,AVERAGE($C251:$C322),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_xlpm.yield,AVERAGE($D251:$D322),
_xlpm.yield-_xlpm.swap
)</f>
        <v>0.74352429783950313</v>
      </c>
      <c r="I322" s="47">
        <f>_xlfn.LET(
_xlpm.rw,ROW(),
_xlpm.dur,AVERAGE($C239:$C322),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_xlpm.yield,AVERAGE($D239:$D322),
_xlpm.yield-_xlpm.swap
)</f>
        <v>0.70959621598639089</v>
      </c>
      <c r="J322" s="47">
        <f>_xlfn.LET(
_xlpm.rw,ROW(),
_xlpm.dur,AVERAGE($C227:$C322),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_xlpm.yield,AVERAGE($D227:$D322),
_xlpm.yield-_xlpm.swap
)</f>
        <v>0.68515507161458022</v>
      </c>
      <c r="K322" s="47">
        <f>_xlfn.LET(
_xlpm.rw,ROW(),
_xlpm.dur,AVERAGE($C215:$C322),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_xlpm.yield,AVERAGE($D215:$D322),
_xlpm.yield-_xlpm.swap
)</f>
        <v>0.6801965020576104</v>
      </c>
      <c r="L322" s="47">
        <f>_xlfn.LET(
_xlpm.rw,ROW(),
_xlpm.dur,AVERAGE($C203:$C322),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_xlpm.yield,AVERAGE($D203:$D322),
_xlpm.yield-_xlpm.swap
)</f>
        <v>0.66523553333333107</v>
      </c>
      <c r="Q322" s="42"/>
      <c r="R322" s="8"/>
    </row>
    <row r="323" spans="1:24" x14ac:dyDescent="0.2">
      <c r="A323" s="12">
        <v>47057</v>
      </c>
      <c r="B323" s="14">
        <v>3.19</v>
      </c>
      <c r="C323" s="14">
        <v>5.01</v>
      </c>
      <c r="D323" s="14" cm="1">
        <f t="array" ref="D32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_xlpm.monZeileRaw,(YEAR(A323)-YEAR(_xlpm.starts))*12+MONTH(A323)-MONTH(_xlpm.starts),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B323+SUMPRODUCT(_xlpm.deltas*_xlpm.stufen)
)</f>
        <v>3.19</v>
      </c>
      <c r="E323" s="48"/>
      <c r="F323" s="47" cm="1">
        <f t="array" ref="F323">_xlfn.LET(
_xlpm.rw,ROW(),
_xlpm.dur,C323,
_xlpm.n,INT(_xlpm.dur),
_xlpm.x,_xlpm.dur-_xlpm.n,
_xlpm.a,INDEX(Zinsswaps!$B:$AY,_xlpm.rw,_xlpm.n),
_xlpm.b,INDEX(Zinsswaps!$B:$AY,_xlpm.rw,_xlpm.n+1),
_xlpm.swap,_xlpm.a+_xlpm.x*(_xlpm.b-_xlpm.a),
D323-_xlpm.swap
)</f>
        <v>0.85324</v>
      </c>
      <c r="G323" s="47">
        <f>_xlfn.LET(
_xlpm.rw,ROW(),
_xlpm.dur,AVERAGE($C264:$C323),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_xlpm.yield,AVERAGE($D264:$D323),
_xlpm.yield-_xlpm.swap
)</f>
        <v>0.79950806388888784</v>
      </c>
      <c r="H323" s="47">
        <f>_xlfn.LET(
_xlpm.rw,ROW(),
_xlpm.dur,AVERAGE($C252:$C323),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_xlpm.yield,AVERAGE($D252:$D323),
_xlpm.yield-_xlpm.swap
)</f>
        <v>0.74799557677468798</v>
      </c>
      <c r="I323" s="47">
        <f>_xlfn.LET(
_xlpm.rw,ROW(),
_xlpm.dur,AVERAGE($C240:$C323),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_xlpm.yield,AVERAGE($D240:$D323),
_xlpm.yield-_xlpm.swap
)</f>
        <v>0.71506004535147039</v>
      </c>
      <c r="J323" s="47">
        <f>_xlfn.LET(
_xlpm.rw,ROW(),
_xlpm.dur,AVERAGE($C228:$C323),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_xlpm.yield,AVERAGE($D228:$D323),
_xlpm.yield-_xlpm.swap
)</f>
        <v>0.68833201280381617</v>
      </c>
      <c r="K323" s="47">
        <f>_xlfn.LET(
_xlpm.rw,ROW(),
_xlpm.dur,AVERAGE($C216:$C323),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_xlpm.yield,AVERAGE($D216:$D323),
_xlpm.yield-_xlpm.swap
)</f>
        <v>0.68401960733881717</v>
      </c>
      <c r="L323" s="47">
        <f>_xlfn.LET(
_xlpm.rw,ROW(),
_xlpm.dur,AVERAGE($C204:$C323),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_xlpm.yield,AVERAGE($D204:$D323),
_xlpm.yield-_xlpm.swap
)</f>
        <v>0.66826467708333048</v>
      </c>
      <c r="Q323" s="42"/>
      <c r="R323" s="8"/>
    </row>
    <row r="324" spans="1:24" x14ac:dyDescent="0.2">
      <c r="A324" s="12">
        <v>47087</v>
      </c>
      <c r="B324" s="14">
        <v>3.19</v>
      </c>
      <c r="C324" s="14">
        <v>5.01</v>
      </c>
      <c r="D324" s="14" cm="1">
        <f t="array" ref="D32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_xlpm.monZeileRaw,(YEAR(A324)-YEAR(_xlpm.starts))*12+MONTH(A324)-MONTH(_xlpm.starts),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B324+SUMPRODUCT(_xlpm.deltas*_xlpm.stufen)
)</f>
        <v>3.19</v>
      </c>
      <c r="E324" s="48"/>
      <c r="F324" s="47" cm="1">
        <f t="array" ref="F324">_xlfn.LET(
_xlpm.rw,ROW(),
_xlpm.dur,C324,
_xlpm.n,INT(_xlpm.dur),
_xlpm.x,_xlpm.dur-_xlpm.n,
_xlpm.a,INDEX(Zinsswaps!$B:$AY,_xlpm.rw,_xlpm.n),
_xlpm.b,INDEX(Zinsswaps!$B:$AY,_xlpm.rw,_xlpm.n+1),
_xlpm.swap,_xlpm.a+_xlpm.x*(_xlpm.b-_xlpm.a),
D324-_xlpm.swap
)</f>
        <v>0.85324</v>
      </c>
      <c r="G324" s="47">
        <f>_xlfn.LET(
_xlpm.rw,ROW(),
_xlpm.dur,AVERAGE($C265:$C324),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_xlpm.yield,AVERAGE($D265:$D324),
_xlpm.yield-_xlpm.swap
)</f>
        <v>0.80252454166666531</v>
      </c>
      <c r="H324" s="47">
        <f>_xlfn.LET(
_xlpm.rw,ROW(),
_xlpm.dur,AVERAGE($C253:$C324),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_xlpm.yield,AVERAGE($D253:$D324),
_xlpm.yield-_xlpm.swap
)</f>
        <v>0.75379374614197259</v>
      </c>
      <c r="I324" s="47">
        <f>_xlfn.LET(
_xlpm.rw,ROW(),
_xlpm.dur,AVERAGE($C241:$C324),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_xlpm.yield,AVERAGE($D241:$D324),
_xlpm.yield-_xlpm.swap
)</f>
        <v>0.7190992063492021</v>
      </c>
      <c r="J324" s="47">
        <f>_xlfn.LET(
_xlpm.rw,ROW(),
_xlpm.dur,AVERAGE($C229:$C324),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_xlpm.yield,AVERAGE($D229:$D324),
_xlpm.yield-_xlpm.swap
)</f>
        <v>0.69240521809895483</v>
      </c>
      <c r="K324" s="47">
        <f>_xlfn.LET(
_xlpm.rw,ROW(),
_xlpm.dur,AVERAGE($C217:$C324),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_xlpm.yield,AVERAGE($D217:$D324),
_xlpm.yield-_xlpm.swap
)</f>
        <v>0.68763922239368691</v>
      </c>
      <c r="L324" s="47">
        <f>_xlfn.LET(
_xlpm.rw,ROW(),
_xlpm.dur,AVERAGE($C205:$C324),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_xlpm.yield,AVERAGE($D205:$D324),
_xlpm.yield-_xlpm.swap
)</f>
        <v>0.67005533333333012</v>
      </c>
      <c r="Q324" s="42"/>
      <c r="R324" s="8"/>
    </row>
    <row r="325" spans="1:24" x14ac:dyDescent="0.2">
      <c r="A325" s="12">
        <v>47118</v>
      </c>
      <c r="B325" s="14">
        <v>3.19</v>
      </c>
      <c r="C325" s="14">
        <v>5.01</v>
      </c>
      <c r="D325" s="14" cm="1">
        <f t="array" ref="D32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_xlpm.monZeileRaw,(YEAR(A325)-YEAR(_xlpm.starts))*12+MONTH(A325)-MONTH(_xlpm.starts),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B325+SUMPRODUCT(_xlpm.deltas*_xlpm.stufen)
)</f>
        <v>3.19</v>
      </c>
      <c r="E325" s="48"/>
      <c r="F325" s="47" cm="1">
        <f t="array" ref="F325">_xlfn.LET(
_xlpm.rw,ROW(),
_xlpm.dur,C325,
_xlpm.n,INT(_xlpm.dur),
_xlpm.x,_xlpm.dur-_xlpm.n,
_xlpm.a,INDEX(Zinsswaps!$B:$AY,_xlpm.rw,_xlpm.n),
_xlpm.b,INDEX(Zinsswaps!$B:$AY,_xlpm.rw,_xlpm.n+1),
_xlpm.swap,_xlpm.a+_xlpm.x*(_xlpm.b-_xlpm.a),
D325-_xlpm.swap
)</f>
        <v>0.85324</v>
      </c>
      <c r="G325" s="47">
        <f>_xlfn.LET(
_xlpm.rw,ROW(),
_xlpm.dur,AVERAGE($C266:$C325),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_xlpm.yield,AVERAGE($D266:$D325),
_xlpm.yield-_xlpm.swap
)</f>
        <v>0.80572991111110959</v>
      </c>
      <c r="H325" s="47">
        <f>_xlfn.LET(
_xlpm.rw,ROW(),
_xlpm.dur,AVERAGE($C254:$C325),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_xlpm.yield,AVERAGE($D254:$D325),
_xlpm.yield-_xlpm.swap
)</f>
        <v>0.7605625385802437</v>
      </c>
      <c r="I325" s="47">
        <f>_xlfn.LET(
_xlpm.rw,ROW(),
_xlpm.dur,AVERAGE($C242:$C325),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_xlpm.yield,AVERAGE($D242:$D325),
_xlpm.yield-_xlpm.swap
)</f>
        <v>0.72382465986394129</v>
      </c>
      <c r="J325" s="47">
        <f>_xlfn.LET(
_xlpm.rw,ROW(),
_xlpm.dur,AVERAGE($C230:$C325),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_xlpm.yield,AVERAGE($D230:$D325),
_xlpm.yield-_xlpm.swap
)</f>
        <v>0.69636037760416292</v>
      </c>
      <c r="K325" s="47">
        <f>_xlfn.LET(
_xlpm.rw,ROW(),
_xlpm.dur,AVERAGE($C218:$C325),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_xlpm.yield,AVERAGE($D218:$D325),
_xlpm.yield-_xlpm.swap
)</f>
        <v>0.69162210905349442</v>
      </c>
      <c r="L325" s="47">
        <f>_xlfn.LET(
_xlpm.rw,ROW(),
_xlpm.dur,AVERAGE($C206:$C325),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_xlpm.yield,AVERAGE($D206:$D325),
_xlpm.yield-_xlpm.swap
)</f>
        <v>0.6712337659722194</v>
      </c>
      <c r="Q325" s="42"/>
      <c r="R325" s="8"/>
    </row>
    <row r="326" spans="1:24" x14ac:dyDescent="0.2">
      <c r="A326" s="12">
        <v>47149</v>
      </c>
      <c r="B326" s="14">
        <v>3.19</v>
      </c>
      <c r="C326" s="14">
        <v>5.01</v>
      </c>
      <c r="D326" s="14" cm="1">
        <f t="array" ref="D32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_xlpm.monZeileRaw,(YEAR(A326)-YEAR(_xlpm.starts))*12+MONTH(A326)-MONTH(_xlpm.starts),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B326+SUMPRODUCT(_xlpm.deltas*_xlpm.stufen)
)</f>
        <v>3.19</v>
      </c>
      <c r="E326" s="48"/>
      <c r="F326" s="47" cm="1">
        <f t="array" ref="F326">_xlfn.LET(
_xlpm.rw,ROW(),
_xlpm.dur,C326,
_xlpm.n,INT(_xlpm.dur),
_xlpm.x,_xlpm.dur-_xlpm.n,
_xlpm.a,INDEX(Zinsswaps!$B:$AY,_xlpm.rw,_xlpm.n),
_xlpm.b,INDEX(Zinsswaps!$B:$AY,_xlpm.rw,_xlpm.n+1),
_xlpm.swap,_xlpm.a+_xlpm.x*(_xlpm.b-_xlpm.a),
D326-_xlpm.swap
)</f>
        <v>0.85324</v>
      </c>
      <c r="G326" s="47">
        <f>_xlfn.LET(
_xlpm.rw,ROW(),
_xlpm.dur,AVERAGE($C267:$C326),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_xlpm.yield,AVERAGE($D267:$D326),
_xlpm.yield-_xlpm.swap
)</f>
        <v>0.80894516666666494</v>
      </c>
      <c r="H326" s="47">
        <f>_xlfn.LET(
_xlpm.rw,ROW(),
_xlpm.dur,AVERAGE($C255:$C326),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_xlpm.yield,AVERAGE($D255:$D326),
_xlpm.yield-_xlpm.swap
)</f>
        <v>0.76670362075616971</v>
      </c>
      <c r="I326" s="47">
        <f>_xlfn.LET(
_xlpm.rw,ROW(),
_xlpm.dur,AVERAGE($C243:$C326),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_xlpm.yield,AVERAGE($D243:$D326),
_xlpm.yield-_xlpm.swap
)</f>
        <v>0.7289673625283406</v>
      </c>
      <c r="J326" s="47">
        <f>_xlfn.LET(
_xlpm.rw,ROW(),
_xlpm.dur,AVERAGE($C231:$C326),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_xlpm.yield,AVERAGE($D231:$D326),
_xlpm.yield-_xlpm.swap
)</f>
        <v>0.69997796115451028</v>
      </c>
      <c r="K326" s="47">
        <f>_xlfn.LET(
_xlpm.rw,ROW(),
_xlpm.dur,AVERAGE($C219:$C326),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_xlpm.yield,AVERAGE($D219:$D326),
_xlpm.yield-_xlpm.swap
)</f>
        <v>0.69574123456789794</v>
      </c>
      <c r="L326" s="47">
        <f>_xlfn.LET(
_xlpm.rw,ROW(),
_xlpm.dur,AVERAGE($C207:$C326),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_xlpm.yield,AVERAGE($D207:$D326),
_xlpm.yield-_xlpm.swap
)</f>
        <v>0.67308575555555228</v>
      </c>
      <c r="Q326" s="42"/>
      <c r="R326" s="8"/>
    </row>
    <row r="327" spans="1:24" x14ac:dyDescent="0.2">
      <c r="A327" s="12">
        <v>47177</v>
      </c>
      <c r="B327" s="14">
        <v>3.19</v>
      </c>
      <c r="C327" s="14">
        <v>5.01</v>
      </c>
      <c r="D327" s="14" cm="1">
        <f t="array" ref="D32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_xlpm.monZeileRaw,(YEAR(A327)-YEAR(_xlpm.starts))*12+MONTH(A327)-MONTH(_xlpm.starts),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B327+SUMPRODUCT(_xlpm.deltas*_xlpm.stufen)
)</f>
        <v>3.19</v>
      </c>
      <c r="E327" s="48"/>
      <c r="F327" s="47" cm="1">
        <f t="array" ref="F327">_xlfn.LET(
_xlpm.rw,ROW(),
_xlpm.dur,C327,
_xlpm.n,INT(_xlpm.dur),
_xlpm.x,_xlpm.dur-_xlpm.n,
_xlpm.a,INDEX(Zinsswaps!$B:$AY,_xlpm.rw,_xlpm.n),
_xlpm.b,INDEX(Zinsswaps!$B:$AY,_xlpm.rw,_xlpm.n+1),
_xlpm.swap,_xlpm.a+_xlpm.x*(_xlpm.b-_xlpm.a),
D327-_xlpm.swap
)</f>
        <v>0.85324</v>
      </c>
      <c r="G327" s="47">
        <f>_xlfn.LET(
_xlpm.rw,ROW(),
_xlpm.dur,AVERAGE($C268:$C327),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_xlpm.yield,AVERAGE($D268:$D327),
_xlpm.yield-_xlpm.swap
)</f>
        <v>0.81199176944444229</v>
      </c>
      <c r="H327" s="47">
        <f>_xlfn.LET(
_xlpm.rw,ROW(),
_xlpm.dur,AVERAGE($C256:$C327),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_xlpm.yield,AVERAGE($D256:$D327),
_xlpm.yield-_xlpm.swap
)</f>
        <v>0.77307345486110801</v>
      </c>
      <c r="I327" s="47">
        <f>_xlfn.LET(
_xlpm.rw,ROW(),
_xlpm.dur,AVERAGE($C244:$C327),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_xlpm.yield,AVERAGE($D244:$D327),
_xlpm.yield-_xlpm.swap
)</f>
        <v>0.7317060770975008</v>
      </c>
      <c r="J327" s="47">
        <f>_xlfn.LET(
_xlpm.rw,ROW(),
_xlpm.dur,AVERAGE($C232:$C327),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_xlpm.yield,AVERAGE($D232:$D327),
_xlpm.yield-_xlpm.swap
)</f>
        <v>0.70322334852430179</v>
      </c>
      <c r="K327" s="47">
        <f>_xlfn.LET(
_xlpm.rw,ROW(),
_xlpm.dur,AVERAGE($C220:$C327),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_xlpm.yield,AVERAGE($D220:$D327),
_xlpm.yield-_xlpm.swap
)</f>
        <v>0.69905624485596385</v>
      </c>
      <c r="L327" s="47">
        <f>_xlfn.LET(
_xlpm.rw,ROW(),
_xlpm.dur,AVERAGE($C208:$C327),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_xlpm.yield,AVERAGE($D208:$D327),
_xlpm.yield-_xlpm.swap
)</f>
        <v>0.67585105624999686</v>
      </c>
      <c r="Q327" s="42"/>
      <c r="R327" s="8"/>
      <c r="T327" s="42"/>
      <c r="U327" s="8"/>
      <c r="W327" s="42"/>
      <c r="X327" s="8"/>
    </row>
    <row r="328" spans="1:24" x14ac:dyDescent="0.2">
      <c r="A328" s="12">
        <v>47208</v>
      </c>
      <c r="B328" s="14">
        <v>3.19</v>
      </c>
      <c r="C328" s="14">
        <v>5.01</v>
      </c>
      <c r="D328" s="14" cm="1">
        <f t="array" ref="D32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_xlpm.monZeileRaw,(YEAR(A328)-YEAR(_xlpm.starts))*12+MONTH(A328)-MONTH(_xlpm.starts),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B328+SUMPRODUCT(_xlpm.deltas*_xlpm.stufen)
)</f>
        <v>3.19</v>
      </c>
      <c r="E328" s="48"/>
      <c r="F328" s="47" cm="1">
        <f t="array" ref="F328">_xlfn.LET(
_xlpm.rw,ROW(),
_xlpm.dur,C328,
_xlpm.n,INT(_xlpm.dur),
_xlpm.x,_xlpm.dur-_xlpm.n,
_xlpm.a,INDEX(Zinsswaps!$B:$AY,_xlpm.rw,_xlpm.n),
_xlpm.b,INDEX(Zinsswaps!$B:$AY,_xlpm.rw,_xlpm.n+1),
_xlpm.swap,_xlpm.a+_xlpm.x*(_xlpm.b-_xlpm.a),
D328-_xlpm.swap
)</f>
        <v>0.85324</v>
      </c>
      <c r="G328" s="47">
        <f>_xlfn.LET(
_xlpm.rw,ROW(),
_xlpm.dur,AVERAGE($C269:$C328),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_xlpm.yield,AVERAGE($D269:$D328),
_xlpm.yield-_xlpm.swap
)</f>
        <v>0.81609188888888706</v>
      </c>
      <c r="H328" s="47">
        <f>_xlfn.LET(
_xlpm.rw,ROW(),
_xlpm.dur,AVERAGE($C257:$C328),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_xlpm.yield,AVERAGE($D257:$D328),
_xlpm.yield-_xlpm.swap
)</f>
        <v>0.77794528356481196</v>
      </c>
      <c r="I328" s="47">
        <f>_xlfn.LET(
_xlpm.rw,ROW(),
_xlpm.dur,AVERAGE($C245:$C328),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_xlpm.yield,AVERAGE($D245:$D328),
_xlpm.yield-_xlpm.swap
)</f>
        <v>0.73803504109976936</v>
      </c>
      <c r="J328" s="47">
        <f>_xlfn.LET(
_xlpm.rw,ROW(),
_xlpm.dur,AVERAGE($C233:$C328),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_xlpm.yield,AVERAGE($D233:$D328),
_xlpm.yield-_xlpm.swap
)</f>
        <v>0.70656043945312152</v>
      </c>
      <c r="K328" s="47">
        <f>_xlfn.LET(
_xlpm.rw,ROW(),
_xlpm.dur,AVERAGE($C221:$C328),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_xlpm.yield,AVERAGE($D221:$D328),
_xlpm.yield-_xlpm.swap
)</f>
        <v>0.69412649862825448</v>
      </c>
      <c r="L328" s="47">
        <f>_xlfn.LET(
_xlpm.rw,ROW(),
_xlpm.dur,AVERAGE($C209:$C328),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_xlpm.yield,AVERAGE($D209:$D328),
_xlpm.yield-_xlpm.swap
)</f>
        <v>0.67907831944444119</v>
      </c>
      <c r="Q328" s="42"/>
      <c r="R328" s="8"/>
      <c r="T328" s="42"/>
      <c r="U328" s="8"/>
      <c r="W328" s="42"/>
      <c r="X328" s="8"/>
    </row>
    <row r="329" spans="1:24" x14ac:dyDescent="0.2">
      <c r="A329" s="12">
        <v>47238</v>
      </c>
      <c r="B329" s="14">
        <v>3.19</v>
      </c>
      <c r="C329" s="14">
        <v>5.01</v>
      </c>
      <c r="D329" s="14" cm="1">
        <f t="array" ref="D32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_xlpm.monZeileRaw,(YEAR(A329)-YEAR(_xlpm.starts))*12+MONTH(A329)-MONTH(_xlpm.starts),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B329+SUMPRODUCT(_xlpm.deltas*_xlpm.stufen)
)</f>
        <v>3.19</v>
      </c>
      <c r="E329" s="48"/>
      <c r="F329" s="47" cm="1">
        <f t="array" ref="F329">_xlfn.LET(
_xlpm.rw,ROW(),
_xlpm.dur,C329,
_xlpm.n,INT(_xlpm.dur),
_xlpm.x,_xlpm.dur-_xlpm.n,
_xlpm.a,INDEX(Zinsswaps!$B:$AY,_xlpm.rw,_xlpm.n),
_xlpm.b,INDEX(Zinsswaps!$B:$AY,_xlpm.rw,_xlpm.n+1),
_xlpm.swap,_xlpm.a+_xlpm.x*(_xlpm.b-_xlpm.a),
D329-_xlpm.swap
)</f>
        <v>0.85324</v>
      </c>
      <c r="G329" s="47">
        <f>_xlfn.LET(
_xlpm.rw,ROW(),
_xlpm.dur,AVERAGE($C270:$C329),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_xlpm.yield,AVERAGE($D270:$D329),
_xlpm.yield-_xlpm.swap
)</f>
        <v>0.82080503333333121</v>
      </c>
      <c r="H329" s="47">
        <f>_xlfn.LET(
_xlpm.rw,ROW(),
_xlpm.dur,AVERAGE($C258:$C329),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_xlpm.yield,AVERAGE($D258:$D329),
_xlpm.yield-_xlpm.swap
)</f>
        <v>0.78351265432098449</v>
      </c>
      <c r="I329" s="47">
        <f>_xlfn.LET(
_xlpm.rw,ROW(),
_xlpm.dur,AVERAGE($C246:$C329),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_xlpm.yield,AVERAGE($D246:$D329),
_xlpm.yield-_xlpm.swap
)</f>
        <v>0.74371884353741091</v>
      </c>
      <c r="J329" s="47">
        <f>_xlfn.LET(
_xlpm.rw,ROW(),
_xlpm.dur,AVERAGE($C234:$C329),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_xlpm.yield,AVERAGE($D234:$D329),
_xlpm.yield-_xlpm.swap
)</f>
        <v>0.71002900173610728</v>
      </c>
      <c r="K329" s="47">
        <f>_xlfn.LET(
_xlpm.rw,ROW(),
_xlpm.dur,AVERAGE($C222:$C329),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_xlpm.yield,AVERAGE($D222:$D329),
_xlpm.yield-_xlpm.swap
)</f>
        <v>0.69409876371741741</v>
      </c>
      <c r="L329" s="47">
        <f>_xlfn.LET(
_xlpm.rw,ROW(),
_xlpm.dur,AVERAGE($C210:$C329),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_xlpm.yield,AVERAGE($D210:$D329),
_xlpm.yield-_xlpm.swap
)</f>
        <v>0.68260933333332985</v>
      </c>
      <c r="Q329" s="42"/>
      <c r="R329" s="8"/>
      <c r="T329" s="42"/>
      <c r="U329" s="8"/>
      <c r="W329" s="42"/>
      <c r="X329" s="8"/>
    </row>
    <row r="330" spans="1:24" x14ac:dyDescent="0.2">
      <c r="A330" s="12">
        <v>47269</v>
      </c>
      <c r="B330" s="14">
        <v>3.19</v>
      </c>
      <c r="C330" s="14">
        <v>5.01</v>
      </c>
      <c r="D330" s="14" cm="1">
        <f t="array" ref="D33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_xlpm.monZeileRaw,(YEAR(A330)-YEAR(_xlpm.starts))*12+MONTH(A330)-MONTH(_xlpm.starts),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B330+SUMPRODUCT(_xlpm.deltas*_xlpm.stufen)
)</f>
        <v>3.19</v>
      </c>
      <c r="E330" s="48"/>
      <c r="F330" s="47" cm="1">
        <f t="array" ref="F330">_xlfn.LET(
_xlpm.rw,ROW(),
_xlpm.dur,C330,
_xlpm.n,INT(_xlpm.dur),
_xlpm.x,_xlpm.dur-_xlpm.n,
_xlpm.a,INDEX(Zinsswaps!$B:$AY,_xlpm.rw,_xlpm.n),
_xlpm.b,INDEX(Zinsswaps!$B:$AY,_xlpm.rw,_xlpm.n+1),
_xlpm.swap,_xlpm.a+_xlpm.x*(_xlpm.b-_xlpm.a),
D330-_xlpm.swap
)</f>
        <v>0.85324</v>
      </c>
      <c r="G330" s="47">
        <f>_xlfn.LET(
_xlpm.rw,ROW(),
_xlpm.dur,AVERAGE($C271:$C330),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_xlpm.yield,AVERAGE($D271:$D330),
_xlpm.yield-_xlpm.swap
)</f>
        <v>0.82545751388888666</v>
      </c>
      <c r="H330" s="47">
        <f>_xlfn.LET(
_xlpm.rw,ROW(),
_xlpm.dur,AVERAGE($C259:$C330),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_xlpm.yield,AVERAGE($D259:$D330),
_xlpm.yield-_xlpm.swap
)</f>
        <v>0.78811390432098483</v>
      </c>
      <c r="I330" s="47">
        <f>_xlfn.LET(
_xlpm.rw,ROW(),
_xlpm.dur,AVERAGE($C247:$C330),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_xlpm.yield,AVERAGE($D247:$D330),
_xlpm.yield-_xlpm.swap
)</f>
        <v>0.74707485119047234</v>
      </c>
      <c r="J330" s="47">
        <f>_xlfn.LET(
_xlpm.rw,ROW(),
_xlpm.dur,AVERAGE($C235:$C330),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_xlpm.yield,AVERAGE($D235:$D330),
_xlpm.yield-_xlpm.swap
)</f>
        <v>0.71311261827256534</v>
      </c>
      <c r="K330" s="47">
        <f>_xlfn.LET(
_xlpm.rw,ROW(),
_xlpm.dur,AVERAGE($C223:$C330),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_xlpm.yield,AVERAGE($D223:$D330),
_xlpm.yield-_xlpm.swap
)</f>
        <v>0.69507097393689588</v>
      </c>
      <c r="L330" s="47">
        <f>_xlfn.LET(
_xlpm.rw,ROW(),
_xlpm.dur,AVERAGE($C211:$C330),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_xlpm.yield,AVERAGE($D211:$D330),
_xlpm.yield-_xlpm.swap
)</f>
        <v>0.68521711458332968</v>
      </c>
      <c r="Q330" s="42"/>
      <c r="R330" s="8"/>
      <c r="T330" s="42"/>
      <c r="U330" s="8"/>
      <c r="W330" s="42"/>
      <c r="X330" s="8"/>
    </row>
    <row r="331" spans="1:24" x14ac:dyDescent="0.2">
      <c r="A331" s="12">
        <v>47299</v>
      </c>
      <c r="B331" s="14">
        <v>3.19</v>
      </c>
      <c r="C331" s="14">
        <v>5.01</v>
      </c>
      <c r="D331" s="14" cm="1">
        <f t="array" ref="D33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_xlpm.monZeileRaw,(YEAR(A331)-YEAR(_xlpm.starts))*12+MONTH(A331)-MONTH(_xlpm.starts),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B331+SUMPRODUCT(_xlpm.deltas*_xlpm.stufen)
)</f>
        <v>3.19</v>
      </c>
      <c r="E331" s="48"/>
      <c r="F331" s="47" cm="1">
        <f t="array" ref="F331">_xlfn.LET(
_xlpm.rw,ROW(),
_xlpm.dur,C331,
_xlpm.n,INT(_xlpm.dur),
_xlpm.x,_xlpm.dur-_xlpm.n,
_xlpm.a,INDEX(Zinsswaps!$B:$AY,_xlpm.rw,_xlpm.n),
_xlpm.b,INDEX(Zinsswaps!$B:$AY,_xlpm.rw,_xlpm.n+1),
_xlpm.swap,_xlpm.a+_xlpm.x*(_xlpm.b-_xlpm.a),
D331-_xlpm.swap
)</f>
        <v>0.85324</v>
      </c>
      <c r="G331" s="47">
        <f>_xlfn.LET(
_xlpm.rw,ROW(),
_xlpm.dur,AVERAGE($C272:$C331),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_xlpm.yield,AVERAGE($D272:$D331),
_xlpm.yield-_xlpm.swap
)</f>
        <v>0.82940467499999793</v>
      </c>
      <c r="H331" s="47">
        <f>_xlfn.LET(
_xlpm.rw,ROW(),
_xlpm.dur,AVERAGE($C260:$C331),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_xlpm.yield,AVERAGE($D260:$D331),
_xlpm.yield-_xlpm.swap
)</f>
        <v>0.79340633680555239</v>
      </c>
      <c r="I331" s="47">
        <f>_xlfn.LET(
_xlpm.rw,ROW(),
_xlpm.dur,AVERAGE($C248:$C331),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_xlpm.yield,AVERAGE($D248:$D331),
_xlpm.yield-_xlpm.swap
)</f>
        <v>0.74704751275509818</v>
      </c>
      <c r="J331" s="47">
        <f>_xlfn.LET(
_xlpm.rw,ROW(),
_xlpm.dur,AVERAGE($C236:$C331),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_xlpm.yield,AVERAGE($D236:$D331),
_xlpm.yield-_xlpm.swap
)</f>
        <v>0.71657374999999579</v>
      </c>
      <c r="K331" s="47">
        <f>_xlfn.LET(
_xlpm.rw,ROW(),
_xlpm.dur,AVERAGE($C224:$C331),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_xlpm.yield,AVERAGE($D224:$D331),
_xlpm.yield-_xlpm.swap
)</f>
        <v>0.69675300754457736</v>
      </c>
      <c r="L331" s="47">
        <f>_xlfn.LET(
_xlpm.rw,ROW(),
_xlpm.dur,AVERAGE($C212:$C331),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_xlpm.yield,AVERAGE($D212:$D331),
_xlpm.yield-_xlpm.swap
)</f>
        <v>0.68809229166666275</v>
      </c>
      <c r="Q331" s="42"/>
      <c r="R331" s="8"/>
      <c r="T331" s="42"/>
      <c r="U331" s="8"/>
      <c r="W331" s="42"/>
      <c r="X331" s="8"/>
    </row>
    <row r="332" spans="1:24" x14ac:dyDescent="0.2">
      <c r="A332" s="12">
        <v>47330</v>
      </c>
      <c r="B332" s="14">
        <v>3.19</v>
      </c>
      <c r="C332" s="14">
        <v>5.01</v>
      </c>
      <c r="D332" s="14" cm="1">
        <f t="array" ref="D33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_xlpm.monZeileRaw,(YEAR(A332)-YEAR(_xlpm.starts))*12+MONTH(A332)-MONTH(_xlpm.starts),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B332+SUMPRODUCT(_xlpm.deltas*_xlpm.stufen)
)</f>
        <v>3.19</v>
      </c>
      <c r="E332" s="48"/>
      <c r="F332" s="47" cm="1">
        <f t="array" ref="F332">_xlfn.LET(
_xlpm.rw,ROW(),
_xlpm.dur,C332,
_xlpm.n,INT(_xlpm.dur),
_xlpm.x,_xlpm.dur-_xlpm.n,
_xlpm.a,INDEX(Zinsswaps!$B:$AY,_xlpm.rw,_xlpm.n),
_xlpm.b,INDEX(Zinsswaps!$B:$AY,_xlpm.rw,_xlpm.n+1),
_xlpm.swap,_xlpm.a+_xlpm.x*(_xlpm.b-_xlpm.a),
D332-_xlpm.swap
)</f>
        <v>0.85324</v>
      </c>
      <c r="G332" s="47">
        <f>_xlfn.LET(
_xlpm.rw,ROW(),
_xlpm.dur,AVERAGE($C273:$C332),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_xlpm.yield,AVERAGE($D273:$D332),
_xlpm.yield-_xlpm.swap
)</f>
        <v>0.83309811111110976</v>
      </c>
      <c r="H332" s="47">
        <f>_xlfn.LET(
_xlpm.rw,ROW(),
_xlpm.dur,AVERAGE($C261:$C332),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_xlpm.yield,AVERAGE($D261:$D332),
_xlpm.yield-_xlpm.swap
)</f>
        <v>0.79902788194444163</v>
      </c>
      <c r="I332" s="47">
        <f>_xlfn.LET(
_xlpm.rw,ROW(),
_xlpm.dur,AVERAGE($C249:$C332),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_xlpm.yield,AVERAGE($D249:$D332),
_xlpm.yield-_xlpm.swap
)</f>
        <v>0.75135077380951998</v>
      </c>
      <c r="J332" s="47">
        <f>_xlfn.LET(
_xlpm.rw,ROW(),
_xlpm.dur,AVERAGE($C237:$C332),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_xlpm.yield,AVERAGE($D237:$D332),
_xlpm.yield-_xlpm.swap
)</f>
        <v>0.72087126085068975</v>
      </c>
      <c r="K332" s="47">
        <f>_xlfn.LET(
_xlpm.rw,ROW(),
_xlpm.dur,AVERAGE($C225:$C332),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_xlpm.yield,AVERAGE($D225:$D332),
_xlpm.yield-_xlpm.swap
)</f>
        <v>0.69928863340191638</v>
      </c>
      <c r="L332" s="47">
        <f>_xlfn.LET(
_xlpm.rw,ROW(),
_xlpm.dur,AVERAGE($C213:$C332),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_xlpm.yield,AVERAGE($D213:$D332),
_xlpm.yield-_xlpm.swap
)</f>
        <v>0.69183431944444096</v>
      </c>
      <c r="Q332" s="42"/>
      <c r="R332" s="8"/>
      <c r="T332" s="42"/>
      <c r="U332" s="8"/>
      <c r="W332" s="42"/>
      <c r="X332" s="8"/>
    </row>
    <row r="333" spans="1:24" x14ac:dyDescent="0.2">
      <c r="A333" s="12">
        <v>47361</v>
      </c>
      <c r="B333" s="14">
        <v>3.19</v>
      </c>
      <c r="C333" s="14">
        <v>5.01</v>
      </c>
      <c r="D333" s="14" cm="1">
        <f t="array" ref="D33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_xlpm.monZeileRaw,(YEAR(A333)-YEAR(_xlpm.starts))*12+MONTH(A333)-MONTH(_xlpm.starts),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B333+SUMPRODUCT(_xlpm.deltas*_xlpm.stufen)
)</f>
        <v>3.19</v>
      </c>
      <c r="E333" s="48"/>
      <c r="F333" s="47" cm="1">
        <f t="array" ref="F333">_xlfn.LET(
_xlpm.rw,ROW(),
_xlpm.dur,C333,
_xlpm.n,INT(_xlpm.dur),
_xlpm.x,_xlpm.dur-_xlpm.n,
_xlpm.a,INDEX(Zinsswaps!$B:$AY,_xlpm.rw,_xlpm.n),
_xlpm.b,INDEX(Zinsswaps!$B:$AY,_xlpm.rw,_xlpm.n+1),
_xlpm.swap,_xlpm.a+_xlpm.x*(_xlpm.b-_xlpm.a),
D333-_xlpm.swap
)</f>
        <v>0.85324</v>
      </c>
      <c r="G333" s="47">
        <f>_xlfn.LET(
_xlpm.rw,ROW(),
_xlpm.dur,AVERAGE($C274:$C333),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_xlpm.yield,AVERAGE($D274:$D333),
_xlpm.yield-_xlpm.swap
)</f>
        <v>0.8354329444444426</v>
      </c>
      <c r="H333" s="47">
        <f>_xlfn.LET(
_xlpm.rw,ROW(),
_xlpm.dur,AVERAGE($C262:$C333),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_xlpm.yield,AVERAGE($D262:$D333),
_xlpm.yield-_xlpm.swap
)</f>
        <v>0.80315818865740463</v>
      </c>
      <c r="I333" s="47">
        <f>_xlfn.LET(
_xlpm.rw,ROW(),
_xlpm.dur,AVERAGE($C250:$C333),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_xlpm.yield,AVERAGE($D250:$D333),
_xlpm.yield-_xlpm.swap
)</f>
        <v>0.7559069302721042</v>
      </c>
      <c r="J333" s="47">
        <f>_xlfn.LET(
_xlpm.rw,ROW(),
_xlpm.dur,AVERAGE($C238:$C333),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_xlpm.yield,AVERAGE($D238:$D333),
_xlpm.yield-_xlpm.swap
)</f>
        <v>0.72457325520832816</v>
      </c>
      <c r="K333" s="47">
        <f>_xlfn.LET(
_xlpm.rw,ROW(),
_xlpm.dur,AVERAGE($C226:$C333),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_xlpm.yield,AVERAGE($D226:$D333),
_xlpm.yield-_xlpm.swap
)</f>
        <v>0.70173195644718356</v>
      </c>
      <c r="L333" s="47">
        <f>_xlfn.LET(
_xlpm.rw,ROW(),
_xlpm.dur,AVERAGE($C214:$C333),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_xlpm.yield,AVERAGE($D214:$D333),
_xlpm.yield-_xlpm.swap
)</f>
        <v>0.69506066249999643</v>
      </c>
      <c r="Q333" s="42"/>
      <c r="R333" s="8"/>
      <c r="T333" s="42"/>
      <c r="U333" s="8"/>
      <c r="W333" s="42"/>
      <c r="X333" s="8"/>
    </row>
    <row r="334" spans="1:24" x14ac:dyDescent="0.2">
      <c r="A334" s="12">
        <v>47391</v>
      </c>
      <c r="B334" s="14">
        <v>3.19</v>
      </c>
      <c r="C334" s="14">
        <v>5.01</v>
      </c>
      <c r="D334" s="14" cm="1">
        <f t="array" ref="D33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_xlpm.monZeileRaw,(YEAR(A334)-YEAR(_xlpm.starts))*12+MONTH(A334)-MONTH(_xlpm.starts),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B334+SUMPRODUCT(_xlpm.deltas*_xlpm.stufen)
)</f>
        <v>3.19</v>
      </c>
      <c r="E334" s="48"/>
      <c r="F334" s="47" cm="1">
        <f t="array" ref="F334">_xlfn.LET(
_xlpm.rw,ROW(),
_xlpm.dur,C334,
_xlpm.n,INT(_xlpm.dur),
_xlpm.x,_xlpm.dur-_xlpm.n,
_xlpm.a,INDEX(Zinsswaps!$B:$AY,_xlpm.rw,_xlpm.n),
_xlpm.b,INDEX(Zinsswaps!$B:$AY,_xlpm.rw,_xlpm.n+1),
_xlpm.swap,_xlpm.a+_xlpm.x*(_xlpm.b-_xlpm.a),
D334-_xlpm.swap
)</f>
        <v>0.85324</v>
      </c>
      <c r="G334" s="47">
        <f>_xlfn.LET(
_xlpm.rw,ROW(),
_xlpm.dur,AVERAGE($C275:$C334),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_xlpm.yield,AVERAGE($D275:$D334),
_xlpm.yield-_xlpm.swap
)</f>
        <v>0.83669309999999797</v>
      </c>
      <c r="H334" s="47">
        <f>_xlfn.LET(
_xlpm.rw,ROW(),
_xlpm.dur,AVERAGE($C263:$C334),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_xlpm.yield,AVERAGE($D263:$D334),
_xlpm.yield-_xlpm.swap
)</f>
        <v>0.80697046682098428</v>
      </c>
      <c r="I334" s="47">
        <f>_xlfn.LET(
_xlpm.rw,ROW(),
_xlpm.dur,AVERAGE($C251:$C334),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_xlpm.yield,AVERAGE($D251:$D334),
_xlpm.yield-_xlpm.swap
)</f>
        <v>0.76013897392289786</v>
      </c>
      <c r="J334" s="47">
        <f>_xlfn.LET(
_xlpm.rw,ROW(),
_xlpm.dur,AVERAGE($C239:$C334),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_xlpm.yield,AVERAGE($D239:$D334),
_xlpm.yield-_xlpm.swap
)</f>
        <v>0.72811815755207876</v>
      </c>
      <c r="K334" s="47">
        <f>_xlfn.LET(
_xlpm.rw,ROW(),
_xlpm.dur,AVERAGE($C227:$C334),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_xlpm.yield,AVERAGE($D227:$D334),
_xlpm.yield-_xlpm.swap
)</f>
        <v>0.70413643518518088</v>
      </c>
      <c r="L334" s="47">
        <f>_xlfn.LET(
_xlpm.rw,ROW(),
_xlpm.dur,AVERAGE($C215:$C334),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_xlpm.yield,AVERAGE($D215:$D334),
_xlpm.yield-_xlpm.swap
)</f>
        <v>0.69779366666666287</v>
      </c>
      <c r="Q334" s="42"/>
      <c r="R334" s="8"/>
      <c r="T334" s="42"/>
      <c r="U334" s="8"/>
      <c r="W334" s="42"/>
      <c r="X334" s="8"/>
    </row>
    <row r="335" spans="1:24" x14ac:dyDescent="0.2">
      <c r="A335" s="12">
        <v>47422</v>
      </c>
      <c r="B335" s="14">
        <v>3.19</v>
      </c>
      <c r="C335" s="14">
        <v>5.01</v>
      </c>
      <c r="D335" s="14" cm="1">
        <f t="array" ref="D33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_xlpm.monZeileRaw,(YEAR(A335)-YEAR(_xlpm.starts))*12+MONTH(A335)-MONTH(_xlpm.starts),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B335+SUMPRODUCT(_xlpm.deltas*_xlpm.stufen)
)</f>
        <v>3.19</v>
      </c>
      <c r="E335" s="48"/>
      <c r="F335" s="47" cm="1">
        <f t="array" ref="F335">_xlfn.LET(
_xlpm.rw,ROW(),
_xlpm.dur,C335,
_xlpm.n,INT(_xlpm.dur),
_xlpm.x,_xlpm.dur-_xlpm.n,
_xlpm.a,INDEX(Zinsswaps!$B:$AY,_xlpm.rw,_xlpm.n),
_xlpm.b,INDEX(Zinsswaps!$B:$AY,_xlpm.rw,_xlpm.n+1),
_xlpm.swap,_xlpm.a+_xlpm.x*(_xlpm.b-_xlpm.a),
D335-_xlpm.swap
)</f>
        <v>0.85324</v>
      </c>
      <c r="G335" s="47">
        <f>_xlfn.LET(
_xlpm.rw,ROW(),
_xlpm.dur,AVERAGE($C276:$C335),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_xlpm.yield,AVERAGE($D276:$D335),
_xlpm.yield-_xlpm.swap
)</f>
        <v>0.83758279999999807</v>
      </c>
      <c r="H335" s="47">
        <f>_xlfn.LET(
_xlpm.rw,ROW(),
_xlpm.dur,AVERAGE($C264:$C335),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_xlpm.yield,AVERAGE($D264:$D335),
_xlpm.yield-_xlpm.swap
)</f>
        <v>0.80897247492283642</v>
      </c>
      <c r="I335" s="47">
        <f>_xlfn.LET(
_xlpm.rw,ROW(),
_xlpm.dur,AVERAGE($C252:$C335),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_xlpm.yield,AVERAGE($D252:$D335),
_xlpm.yield-_xlpm.swap
)</f>
        <v>0.76393877409296573</v>
      </c>
      <c r="J335" s="47">
        <f>_xlfn.LET(
_xlpm.rw,ROW(),
_xlpm.dur,AVERAGE($C240:$C335),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_xlpm.yield,AVERAGE($D240:$D335),
_xlpm.yield-_xlpm.swap
)</f>
        <v>0.73291618055555086</v>
      </c>
      <c r="K335" s="47">
        <f>_xlfn.LET(
_xlpm.rw,ROW(),
_xlpm.dur,AVERAGE($C228:$C335),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_xlpm.yield,AVERAGE($D228:$D335),
_xlpm.yield-_xlpm.swap
)</f>
        <v>0.70696182698902232</v>
      </c>
      <c r="L335" s="47">
        <f>_xlfn.LET(
_xlpm.rw,ROW(),
_xlpm.dur,AVERAGE($C216:$C335),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_xlpm.yield,AVERAGE($D216:$D335),
_xlpm.yield-_xlpm.swap
)</f>
        <v>0.70122347361110693</v>
      </c>
      <c r="Q335" s="42"/>
      <c r="R335" s="8"/>
      <c r="T335" s="42"/>
      <c r="U335" s="8"/>
      <c r="W335" s="42"/>
      <c r="X335" s="8"/>
    </row>
    <row r="336" spans="1:24" x14ac:dyDescent="0.2">
      <c r="A336" s="12">
        <v>47452</v>
      </c>
      <c r="B336" s="14">
        <v>3.19</v>
      </c>
      <c r="C336" s="14">
        <v>5.01</v>
      </c>
      <c r="D336" s="14" cm="1">
        <f t="array" ref="D33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_xlpm.monZeileRaw,(YEAR(A336)-YEAR(_xlpm.starts))*12+MONTH(A336)-MONTH(_xlpm.starts),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B336+SUMPRODUCT(_xlpm.deltas*_xlpm.stufen)
)</f>
        <v>3.19</v>
      </c>
      <c r="E336" s="48"/>
      <c r="F336" s="47" cm="1">
        <f t="array" ref="F336">_xlfn.LET(
_xlpm.rw,ROW(),
_xlpm.dur,C336,
_xlpm.n,INT(_xlpm.dur),
_xlpm.x,_xlpm.dur-_xlpm.n,
_xlpm.a,INDEX(Zinsswaps!$B:$AY,_xlpm.rw,_xlpm.n),
_xlpm.b,INDEX(Zinsswaps!$B:$AY,_xlpm.rw,_xlpm.n+1),
_xlpm.swap,_xlpm.a+_xlpm.x*(_xlpm.b-_xlpm.a),
D336-_xlpm.swap
)</f>
        <v>0.85324</v>
      </c>
      <c r="G336" s="47">
        <f>_xlfn.LET(
_xlpm.rw,ROW(),
_xlpm.dur,AVERAGE($C277:$C336),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_xlpm.yield,AVERAGE($D277:$D336),
_xlpm.yield-_xlpm.swap
)</f>
        <v>0.83810683333333147</v>
      </c>
      <c r="H336" s="47">
        <f>_xlfn.LET(
_xlpm.rw,ROW(),
_xlpm.dur,AVERAGE($C265:$C336),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_xlpm.yield,AVERAGE($D265:$D336),
_xlpm.yield-_xlpm.swap
)</f>
        <v>0.8114219733796264</v>
      </c>
      <c r="I336" s="47">
        <f>_xlfn.LET(
_xlpm.rw,ROW(),
_xlpm.dur,AVERAGE($C253:$C336),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_xlpm.yield,AVERAGE($D253:$D336),
_xlpm.yield-_xlpm.swap
)</f>
        <v>0.76888100056688913</v>
      </c>
      <c r="J336" s="47">
        <f>_xlfn.LET(
_xlpm.rw,ROW(),
_xlpm.dur,AVERAGE($C241:$C336),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_xlpm.yield,AVERAGE($D241:$D336),
_xlpm.yield-_xlpm.swap
)</f>
        <v>0.73646527777777271</v>
      </c>
      <c r="K336" s="47">
        <f>_xlfn.LET(
_xlpm.rw,ROW(),
_xlpm.dur,AVERAGE($C229:$C336),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_xlpm.yield,AVERAGE($D229:$D336),
_xlpm.yield-_xlpm.swap
)</f>
        <v>0.71058386574073618</v>
      </c>
      <c r="L336" s="47">
        <f>_xlfn.LET(
_xlpm.rw,ROW(),
_xlpm.dur,AVERAGE($C217:$C336),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_xlpm.yield,AVERAGE($D217:$D336),
_xlpm.yield-_xlpm.swap
)</f>
        <v>0.704468578472218</v>
      </c>
      <c r="Q336" s="42"/>
      <c r="R336" s="8"/>
      <c r="T336" s="42"/>
      <c r="U336" s="8"/>
      <c r="W336" s="42"/>
      <c r="X336" s="8"/>
    </row>
    <row r="337" spans="1:24" x14ac:dyDescent="0.2">
      <c r="A337" s="12">
        <v>47483</v>
      </c>
      <c r="B337" s="14">
        <v>3.19</v>
      </c>
      <c r="C337" s="14">
        <v>5.01</v>
      </c>
      <c r="D337" s="14" cm="1">
        <f t="array" ref="D33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_xlpm.monZeileRaw,(YEAR(A337)-YEAR(_xlpm.starts))*12+MONTH(A337)-MONTH(_xlpm.starts),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B337+SUMPRODUCT(_xlpm.deltas*_xlpm.stufen)
)</f>
        <v>3.19</v>
      </c>
      <c r="E337" s="48"/>
      <c r="F337" s="47" cm="1">
        <f t="array" ref="F337">_xlfn.LET(
_xlpm.rw,ROW(),
_xlpm.dur,C337,
_xlpm.n,INT(_xlpm.dur),
_xlpm.x,_xlpm.dur-_xlpm.n,
_xlpm.a,INDEX(Zinsswaps!$B:$AY,_xlpm.rw,_xlpm.n),
_xlpm.b,INDEX(Zinsswaps!$B:$AY,_xlpm.rw,_xlpm.n+1),
_xlpm.swap,_xlpm.a+_xlpm.x*(_xlpm.b-_xlpm.a),
D337-_xlpm.swap
)</f>
        <v>0.85324</v>
      </c>
      <c r="G337" s="47">
        <f>_xlfn.LET(
_xlpm.rw,ROW(),
_xlpm.dur,AVERAGE($C278:$C337),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_xlpm.yield,AVERAGE($D278:$D337),
_xlpm.yield-_xlpm.swap
)</f>
        <v>0.83855199999999819</v>
      </c>
      <c r="H337" s="47">
        <f>_xlfn.LET(
_xlpm.rw,ROW(),
_xlpm.dur,AVERAGE($C266:$C337),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_xlpm.yield,AVERAGE($D266:$D337),
_xlpm.yield-_xlpm.swap
)</f>
        <v>0.81404128086419369</v>
      </c>
      <c r="I337" s="47">
        <f>_xlfn.LET(
_xlpm.rw,ROW(),
_xlpm.dur,AVERAGE($C254:$C337),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_xlpm.yield,AVERAGE($D254:$D337),
_xlpm.yield-_xlpm.swap
)</f>
        <v>0.7746401984126936</v>
      </c>
      <c r="J337" s="47">
        <f>_xlfn.LET(
_xlpm.rw,ROW(),
_xlpm.dur,AVERAGE($C242:$C337),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_xlpm.yield,AVERAGE($D242:$D337),
_xlpm.yield-_xlpm.swap
)</f>
        <v>0.7406196354166612</v>
      </c>
      <c r="K337" s="47">
        <f>_xlfn.LET(
_xlpm.rw,ROW(),
_xlpm.dur,AVERAGE($C230:$C337),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_xlpm.yield,AVERAGE($D230:$D337),
_xlpm.yield-_xlpm.swap
)</f>
        <v>0.7141024999999952</v>
      </c>
      <c r="L337" s="47">
        <f>_xlfn.LET(
_xlpm.rw,ROW(),
_xlpm.dur,AVERAGE($C218:$C337),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_xlpm.yield,AVERAGE($D218:$D337),
_xlpm.yield-_xlpm.swap
)</f>
        <v>0.70804443333332889</v>
      </c>
      <c r="Q337" s="42"/>
      <c r="R337" s="8"/>
      <c r="T337" s="42"/>
      <c r="U337" s="8"/>
      <c r="W337" s="42"/>
      <c r="X337" s="8"/>
    </row>
    <row r="338" spans="1:24" x14ac:dyDescent="0.2">
      <c r="A338" s="12">
        <v>47514</v>
      </c>
      <c r="B338" s="14">
        <v>3.19</v>
      </c>
      <c r="C338" s="14">
        <v>5.01</v>
      </c>
      <c r="D338" s="14" cm="1">
        <f t="array" ref="D33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_xlpm.monZeileRaw,(YEAR(A338)-YEAR(_xlpm.starts))*12+MONTH(A338)-MONTH(_xlpm.starts),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B338+SUMPRODUCT(_xlpm.deltas*_xlpm.stufen)
)</f>
        <v>3.19</v>
      </c>
      <c r="E338" s="48"/>
      <c r="F338" s="47" cm="1">
        <f t="array" ref="F338">_xlfn.LET(
_xlpm.rw,ROW(),
_xlpm.dur,C338,
_xlpm.n,INT(_xlpm.dur),
_xlpm.x,_xlpm.dur-_xlpm.n,
_xlpm.a,INDEX(Zinsswaps!$B:$AY,_xlpm.rw,_xlpm.n),
_xlpm.b,INDEX(Zinsswaps!$B:$AY,_xlpm.rw,_xlpm.n+1),
_xlpm.swap,_xlpm.a+_xlpm.x*(_xlpm.b-_xlpm.a),
D338-_xlpm.swap
)</f>
        <v>0.85324</v>
      </c>
      <c r="G338" s="47">
        <f>_xlfn.LET(
_xlpm.rw,ROW(),
_xlpm.dur,AVERAGE($C279:$C338),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_xlpm.yield,AVERAGE($D279:$D338),
_xlpm.yield-_xlpm.swap
)</f>
        <v>0.84078650833333191</v>
      </c>
      <c r="H338" s="47">
        <f>_xlfn.LET(
_xlpm.rw,ROW(),
_xlpm.dur,AVERAGE($C267:$C338),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_xlpm.yield,AVERAGE($D267:$D338),
_xlpm.yield-_xlpm.swap
)</f>
        <v>0.81666678240740431</v>
      </c>
      <c r="I338" s="47">
        <f>_xlfn.LET(
_xlpm.rw,ROW(),
_xlpm.dur,AVERAGE($C255:$C338),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_xlpm.yield,AVERAGE($D255:$D338),
_xlpm.yield-_xlpm.swap
)</f>
        <v>0.77985260912697996</v>
      </c>
      <c r="J338" s="47">
        <f>_xlfn.LET(
_xlpm.rw,ROW(),
_xlpm.dur,AVERAGE($C243:$C338),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_xlpm.yield,AVERAGE($D243:$D338),
_xlpm.yield-_xlpm.swap
)</f>
        <v>0.74512762912325847</v>
      </c>
      <c r="K338" s="47">
        <f>_xlfn.LET(
_xlpm.rw,ROW(),
_xlpm.dur,AVERAGE($C231:$C338),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_xlpm.yield,AVERAGE($D231:$D338),
_xlpm.yield-_xlpm.swap
)</f>
        <v>0.71732309070644229</v>
      </c>
      <c r="L338" s="47">
        <f>_xlfn.LET(
_xlpm.rw,ROW(),
_xlpm.dur,AVERAGE($C219:$C338),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_xlpm.yield,AVERAGE($D219:$D338),
_xlpm.yield-_xlpm.swap
)</f>
        <v>0.71174093333332911</v>
      </c>
      <c r="Q338" s="42"/>
      <c r="R338" s="8"/>
      <c r="T338" s="42"/>
      <c r="U338" s="8"/>
      <c r="W338" s="42"/>
      <c r="X338" s="8"/>
    </row>
    <row r="339" spans="1:24" x14ac:dyDescent="0.2">
      <c r="A339" s="12">
        <v>47542</v>
      </c>
      <c r="B339" s="14">
        <v>3.19</v>
      </c>
      <c r="C339" s="14">
        <v>5.01</v>
      </c>
      <c r="D339" s="14" cm="1">
        <f t="array" ref="D33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_xlpm.monZeileRaw,(YEAR(A339)-YEAR(_xlpm.starts))*12+MONTH(A339)-MONTH(_xlpm.starts),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B339+SUMPRODUCT(_xlpm.deltas*_xlpm.stufen)
)</f>
        <v>3.19</v>
      </c>
      <c r="E339" s="48"/>
      <c r="F339" s="47" cm="1">
        <f t="array" ref="F339">_xlfn.LET(
_xlpm.rw,ROW(),
_xlpm.dur,C339,
_xlpm.n,INT(_xlpm.dur),
_xlpm.x,_xlpm.dur-_xlpm.n,
_xlpm.a,INDEX(Zinsswaps!$B:$AY,_xlpm.rw,_xlpm.n),
_xlpm.b,INDEX(Zinsswaps!$B:$AY,_xlpm.rw,_xlpm.n+1),
_xlpm.swap,_xlpm.a+_xlpm.x*(_xlpm.b-_xlpm.a),
D339-_xlpm.swap
)</f>
        <v>0.85324</v>
      </c>
      <c r="G339" s="47">
        <f>_xlfn.LET(
_xlpm.rw,ROW(),
_xlpm.dur,AVERAGE($C280:$C339),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_xlpm.yield,AVERAGE($D280:$D339),
_xlpm.yield-_xlpm.swap
)</f>
        <v>0.84186175555555343</v>
      </c>
      <c r="H339" s="47">
        <f>_xlfn.LET(
_xlpm.rw,ROW(),
_xlpm.dur,AVERAGE($C268:$C339),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_xlpm.yield,AVERAGE($D268:$D339),
_xlpm.yield-_xlpm.swap
)</f>
        <v>0.81914389081789762</v>
      </c>
      <c r="I339" s="47">
        <f>_xlfn.LET(
_xlpm.rw,ROW(),
_xlpm.dur,AVERAGE($C256:$C339),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_xlpm.yield,AVERAGE($D256:$D339),
_xlpm.yield-_xlpm.swap
)</f>
        <v>0.78524973214285287</v>
      </c>
      <c r="J339" s="47">
        <f>_xlfn.LET(
_xlpm.rw,ROW(),
_xlpm.dur,AVERAGE($C244:$C339),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_xlpm.yield,AVERAGE($D244:$D339),
_xlpm.yield-_xlpm.swap
)</f>
        <v>0.74753100694443875</v>
      </c>
      <c r="K339" s="47">
        <f>_xlfn.LET(
_xlpm.rw,ROW(),
_xlpm.dur,AVERAGE($C232:$C339),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_xlpm.yield,AVERAGE($D232:$D339),
_xlpm.yield-_xlpm.swap
)</f>
        <v>0.72021713134430243</v>
      </c>
      <c r="L339" s="47">
        <f>_xlfn.LET(
_xlpm.rw,ROW(),
_xlpm.dur,AVERAGE($C220:$C339),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_xlpm.yield,AVERAGE($D220:$D339),
_xlpm.yield-_xlpm.swap
)</f>
        <v>0.71471910833332908</v>
      </c>
      <c r="Q339" s="42"/>
      <c r="R339" s="8"/>
      <c r="T339" s="42"/>
      <c r="U339" s="8"/>
      <c r="W339" s="42"/>
      <c r="X339" s="8"/>
    </row>
    <row r="340" spans="1:24" x14ac:dyDescent="0.2">
      <c r="A340" s="12">
        <v>47573</v>
      </c>
      <c r="B340" s="14">
        <v>3.19</v>
      </c>
      <c r="C340" s="14">
        <v>5.01</v>
      </c>
      <c r="D340" s="14" cm="1">
        <f t="array" ref="D34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_xlpm.monZeileRaw,(YEAR(A340)-YEAR(_xlpm.starts))*12+MONTH(A340)-MONTH(_xlpm.starts),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B340+SUMPRODUCT(_xlpm.deltas*_xlpm.stufen)
)</f>
        <v>3.19</v>
      </c>
      <c r="E340" s="48"/>
      <c r="F340" s="47" cm="1">
        <f t="array" ref="F340">_xlfn.LET(
_xlpm.rw,ROW(),
_xlpm.dur,C340,
_xlpm.n,INT(_xlpm.dur),
_xlpm.x,_xlpm.dur-_xlpm.n,
_xlpm.a,INDEX(Zinsswaps!$B:$AY,_xlpm.rw,_xlpm.n),
_xlpm.b,INDEX(Zinsswaps!$B:$AY,_xlpm.rw,_xlpm.n+1),
_xlpm.swap,_xlpm.a+_xlpm.x*(_xlpm.b-_xlpm.a),
D340-_xlpm.swap
)</f>
        <v>0.85324</v>
      </c>
      <c r="G340" s="47">
        <f>_xlfn.LET(
_xlpm.rw,ROW(),
_xlpm.dur,AVERAGE($C281:$C340),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_xlpm.yield,AVERAGE($D281:$D340),
_xlpm.yield-_xlpm.swap
)</f>
        <v>0.8427874888888871</v>
      </c>
      <c r="H340" s="47">
        <f>_xlfn.LET(
_xlpm.rw,ROW(),
_xlpm.dur,AVERAGE($C269:$C340),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_xlpm.yield,AVERAGE($D269:$D340),
_xlpm.yield-_xlpm.swap
)</f>
        <v>0.82250904320987273</v>
      </c>
      <c r="I340" s="47">
        <f>_xlfn.LET(
_xlpm.rw,ROW(),
_xlpm.dur,AVERAGE($C257:$C340),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_xlpm.yield,AVERAGE($D257:$D340),
_xlpm.yield-_xlpm.swap
)</f>
        <v>0.78937036139455374</v>
      </c>
      <c r="J340" s="47">
        <f>_xlfn.LET(
_xlpm.rw,ROW(),
_xlpm.dur,AVERAGE($C245:$C340),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_xlpm.yield,AVERAGE($D245:$D340),
_xlpm.yield-_xlpm.swap
)</f>
        <v>0.75307176323784208</v>
      </c>
      <c r="K340" s="47">
        <f>_xlfn.LET(
_xlpm.rw,ROW(),
_xlpm.dur,AVERAGE($C233:$C340),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_xlpm.yield,AVERAGE($D233:$D340),
_xlpm.yield-_xlpm.swap
)</f>
        <v>0.72318949331275295</v>
      </c>
      <c r="L340" s="47">
        <f>_xlfn.LET(
_xlpm.rw,ROW(),
_xlpm.dur,AVERAGE($C221:$C340),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_xlpm.yield,AVERAGE($D221:$D340),
_xlpm.yield-_xlpm.swap
)</f>
        <v>0.71027218055555119</v>
      </c>
      <c r="Q340" s="42"/>
      <c r="R340" s="8"/>
      <c r="T340" s="42"/>
      <c r="U340" s="8"/>
      <c r="W340" s="42"/>
      <c r="X340" s="8"/>
    </row>
    <row r="341" spans="1:24" x14ac:dyDescent="0.2">
      <c r="A341" s="12">
        <v>47603</v>
      </c>
      <c r="B341" s="14">
        <v>3.19</v>
      </c>
      <c r="C341" s="14">
        <v>5.01</v>
      </c>
      <c r="D341" s="14" cm="1">
        <f t="array" ref="D34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_xlpm.monZeileRaw,(YEAR(A341)-YEAR(_xlpm.starts))*12+MONTH(A341)-MONTH(_xlpm.starts),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B341+SUMPRODUCT(_xlpm.deltas*_xlpm.stufen)
)</f>
        <v>3.19</v>
      </c>
      <c r="E341" s="48"/>
      <c r="F341" s="47" cm="1">
        <f t="array" ref="F341">_xlfn.LET(
_xlpm.rw,ROW(),
_xlpm.dur,C341,
_xlpm.n,INT(_xlpm.dur),
_xlpm.x,_xlpm.dur-_xlpm.n,
_xlpm.a,INDEX(Zinsswaps!$B:$AY,_xlpm.rw,_xlpm.n),
_xlpm.b,INDEX(Zinsswaps!$B:$AY,_xlpm.rw,_xlpm.n+1),
_xlpm.swap,_xlpm.a+_xlpm.x*(_xlpm.b-_xlpm.a),
D341-_xlpm.swap
)</f>
        <v>0.85324</v>
      </c>
      <c r="G341" s="47">
        <f>_xlfn.LET(
_xlpm.rw,ROW(),
_xlpm.dur,AVERAGE($C282:$C341),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_xlpm.yield,AVERAGE($D282:$D341),
_xlpm.yield-_xlpm.swap
)</f>
        <v>0.84178166666666465</v>
      </c>
      <c r="H341" s="47">
        <f>_xlfn.LET(
_xlpm.rw,ROW(),
_xlpm.dur,AVERAGE($C270:$C341),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_xlpm.yield,AVERAGE($D270:$D341),
_xlpm.yield-_xlpm.swap
)</f>
        <v>0.82638743055555164</v>
      </c>
      <c r="I341" s="47">
        <f>_xlfn.LET(
_xlpm.rw,ROW(),
_xlpm.dur,AVERAGE($C258:$C341),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_xlpm.yield,AVERAGE($D258:$D341),
_xlpm.yield-_xlpm.swap
)</f>
        <v>0.79409424603174195</v>
      </c>
      <c r="J341" s="47">
        <f>_xlfn.LET(
_xlpm.rw,ROW(),
_xlpm.dur,AVERAGE($C246:$C341),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_xlpm.yield,AVERAGE($D246:$D341),
_xlpm.yield-_xlpm.swap
)</f>
        <v>0.75805154947916176</v>
      </c>
      <c r="K341" s="47">
        <f>_xlfn.LET(
_xlpm.rw,ROW(),
_xlpm.dur,AVERAGE($C234:$C341),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_xlpm.yield,AVERAGE($D234:$D341),
_xlpm.yield-_xlpm.swap
)</f>
        <v>0.72628029149519424</v>
      </c>
      <c r="L341" s="47">
        <f>_xlfn.LET(
_xlpm.rw,ROW(),
_xlpm.dur,AVERAGE($C222:$C341),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_xlpm.yield,AVERAGE($D222:$D341),
_xlpm.yield-_xlpm.swap
)</f>
        <v>0.71023659861110633</v>
      </c>
      <c r="Q341" s="42"/>
      <c r="R341" s="8"/>
      <c r="T341" s="42"/>
      <c r="U341" s="8"/>
      <c r="W341" s="42"/>
      <c r="X341" s="8"/>
    </row>
    <row r="342" spans="1:24" x14ac:dyDescent="0.2">
      <c r="A342" s="12">
        <v>47634</v>
      </c>
      <c r="B342" s="14">
        <v>3.19</v>
      </c>
      <c r="C342" s="14">
        <v>5.01</v>
      </c>
      <c r="D342" s="14" cm="1">
        <f t="array" ref="D34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_xlpm.monZeileRaw,(YEAR(A342)-YEAR(_xlpm.starts))*12+MONTH(A342)-MONTH(_xlpm.starts),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B342+SUMPRODUCT(_xlpm.deltas*_xlpm.stufen)
)</f>
        <v>3.19</v>
      </c>
      <c r="E342" s="48"/>
      <c r="F342" s="47" cm="1">
        <f t="array" ref="F342">_xlfn.LET(
_xlpm.rw,ROW(),
_xlpm.dur,C342,
_xlpm.n,INT(_xlpm.dur),
_xlpm.x,_xlpm.dur-_xlpm.n,
_xlpm.a,INDEX(Zinsswaps!$B:$AY,_xlpm.rw,_xlpm.n),
_xlpm.b,INDEX(Zinsswaps!$B:$AY,_xlpm.rw,_xlpm.n+1),
_xlpm.swap,_xlpm.a+_xlpm.x*(_xlpm.b-_xlpm.a),
D342-_xlpm.swap
)</f>
        <v>0.85324</v>
      </c>
      <c r="G342" s="47">
        <f>_xlfn.LET(
_xlpm.rw,ROW(),
_xlpm.dur,AVERAGE($C283:$C342),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_xlpm.yield,AVERAGE($D283:$D342),
_xlpm.yield-_xlpm.swap
)</f>
        <v>0.84185291666666462</v>
      </c>
      <c r="H342" s="47">
        <f>_xlfn.LET(
_xlpm.rw,ROW(),
_xlpm.dur,AVERAGE($C271:$C342),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_xlpm.yield,AVERAGE($D271:$D342),
_xlpm.yield-_xlpm.swap
)</f>
        <v>0.83021977816357628</v>
      </c>
      <c r="I342" s="47">
        <f>_xlfn.LET(
_xlpm.rw,ROW(),
_xlpm.dur,AVERAGE($C259:$C342),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_xlpm.yield,AVERAGE($D259:$D342),
_xlpm.yield-_xlpm.swap
)</f>
        <v>0.79798604875283008</v>
      </c>
      <c r="J342" s="47">
        <f>_xlfn.LET(
_xlpm.rw,ROW(),
_xlpm.dur,AVERAGE($C247:$C342),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_xlpm.yield,AVERAGE($D247:$D342),
_xlpm.yield-_xlpm.swap
)</f>
        <v>0.76099052408853662</v>
      </c>
      <c r="K342" s="47">
        <f>_xlfn.LET(
_xlpm.rw,ROW(),
_xlpm.dur,AVERAGE($C235:$C342),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_xlpm.yield,AVERAGE($D235:$D342),
_xlpm.yield-_xlpm.swap
)</f>
        <v>0.72902923954046184</v>
      </c>
      <c r="L342" s="47">
        <f>_xlfn.LET(
_xlpm.rw,ROW(),
_xlpm.dur,AVERAGE($C223:$C342),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_xlpm.yield,AVERAGE($D223:$D342),
_xlpm.yield-_xlpm.swap
)</f>
        <v>0.71110775555555072</v>
      </c>
      <c r="Q342" s="42"/>
      <c r="R342" s="8"/>
      <c r="T342" s="42"/>
      <c r="U342" s="8"/>
      <c r="W342" s="42"/>
      <c r="X342" s="8"/>
    </row>
    <row r="343" spans="1:24" x14ac:dyDescent="0.2">
      <c r="A343" s="12">
        <v>47664</v>
      </c>
      <c r="B343" s="14">
        <v>3.19</v>
      </c>
      <c r="C343" s="14">
        <v>5.01</v>
      </c>
      <c r="D343" s="14" cm="1">
        <f t="array" ref="D34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_xlpm.monZeileRaw,(YEAR(A343)-YEAR(_xlpm.starts))*12+MONTH(A343)-MONTH(_xlpm.starts),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B343+SUMPRODUCT(_xlpm.deltas*_xlpm.stufen)
)</f>
        <v>3.19</v>
      </c>
      <c r="E343" s="48"/>
      <c r="F343" s="47" cm="1">
        <f t="array" ref="F343">_xlfn.LET(
_xlpm.rw,ROW(),
_xlpm.dur,C343,
_xlpm.n,INT(_xlpm.dur),
_xlpm.x,_xlpm.dur-_xlpm.n,
_xlpm.a,INDEX(Zinsswaps!$B:$AY,_xlpm.rw,_xlpm.n),
_xlpm.b,INDEX(Zinsswaps!$B:$AY,_xlpm.rw,_xlpm.n+1),
_xlpm.swap,_xlpm.a+_xlpm.x*(_xlpm.b-_xlpm.a),
D343-_xlpm.swap
)</f>
        <v>0.85324</v>
      </c>
      <c r="G343" s="47">
        <f>_xlfn.LET(
_xlpm.rw,ROW(),
_xlpm.dur,AVERAGE($C284:$C343),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_xlpm.yield,AVERAGE($D284:$D343),
_xlpm.yield-_xlpm.swap
)</f>
        <v>0.84209214999999826</v>
      </c>
      <c r="H343" s="47">
        <f>_xlfn.LET(
_xlpm.rw,ROW(),
_xlpm.dur,AVERAGE($C272:$C343),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_xlpm.yield,AVERAGE($D272:$D343),
_xlpm.yield-_xlpm.swap
)</f>
        <v>0.83347544560184827</v>
      </c>
      <c r="I343" s="47">
        <f>_xlfn.LET(
_xlpm.rw,ROW(),
_xlpm.dur,AVERAGE($C260:$C343),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_xlpm.yield,AVERAGE($D260:$D343),
_xlpm.yield-_xlpm.swap
)</f>
        <v>0.80245718962584611</v>
      </c>
      <c r="J343" s="47">
        <f>_xlfn.LET(
_xlpm.rw,ROW(),
_xlpm.dur,AVERAGE($C248:$C343),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_xlpm.yield,AVERAGE($D248:$D343),
_xlpm.yield-_xlpm.swap
)</f>
        <v>0.76097016601562029</v>
      </c>
      <c r="K343" s="47">
        <f>_xlfn.LET(
_xlpm.rw,ROW(),
_xlpm.dur,AVERAGE($C236:$C343),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_xlpm.yield,AVERAGE($D236:$D343),
_xlpm.yield-_xlpm.swap
)</f>
        <v>0.73211499999999452</v>
      </c>
      <c r="L343" s="47">
        <f>_xlfn.LET(
_xlpm.rw,ROW(),
_xlpm.dur,AVERAGE($C224:$C343),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_xlpm.yield,AVERAGE($D224:$D343),
_xlpm.yield-_xlpm.swap
)</f>
        <v>0.71261901111110615</v>
      </c>
      <c r="Q343" s="42"/>
      <c r="R343" s="8"/>
      <c r="T343" s="42"/>
      <c r="U343" s="8"/>
      <c r="W343" s="42"/>
      <c r="X343" s="8"/>
    </row>
    <row r="344" spans="1:24" x14ac:dyDescent="0.2">
      <c r="A344" s="12">
        <v>47695</v>
      </c>
      <c r="B344" s="14">
        <v>3.19</v>
      </c>
      <c r="C344" s="14">
        <v>5.01</v>
      </c>
      <c r="D344" s="14" cm="1">
        <f t="array" ref="D34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_xlpm.monZeileRaw,(YEAR(A344)-YEAR(_xlpm.starts))*12+MONTH(A344)-MONTH(_xlpm.starts),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B344+SUMPRODUCT(_xlpm.deltas*_xlpm.stufen)
)</f>
        <v>3.19</v>
      </c>
      <c r="E344" s="48"/>
      <c r="F344" s="47" cm="1">
        <f t="array" ref="F344">_xlfn.LET(
_xlpm.rw,ROW(),
_xlpm.dur,C344,
_xlpm.n,INT(_xlpm.dur),
_xlpm.x,_xlpm.dur-_xlpm.n,
_xlpm.a,INDEX(Zinsswaps!$B:$AY,_xlpm.rw,_xlpm.n),
_xlpm.b,INDEX(Zinsswaps!$B:$AY,_xlpm.rw,_xlpm.n+1),
_xlpm.swap,_xlpm.a+_xlpm.x*(_xlpm.b-_xlpm.a),
D344-_xlpm.swap
)</f>
        <v>0.85324</v>
      </c>
      <c r="G344" s="47">
        <f>_xlfn.LET(
_xlpm.rw,ROW(),
_xlpm.dur,AVERAGE($C285:$C344),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_xlpm.yield,AVERAGE($D285:$D344),
_xlpm.yield-_xlpm.swap
)</f>
        <v>0.84419597222222054</v>
      </c>
      <c r="H344" s="47">
        <f>_xlfn.LET(
_xlpm.rw,ROW(),
_xlpm.dur,AVERAGE($C273:$C344),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_xlpm.yield,AVERAGE($D273:$D344),
_xlpm.yield-_xlpm.swap
)</f>
        <v>0.83652669753086117</v>
      </c>
      <c r="I344" s="47">
        <f>_xlfn.LET(
_xlpm.rw,ROW(),
_xlpm.dur,AVERAGE($C261:$C344),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_xlpm.yield,AVERAGE($D261:$D344),
_xlpm.yield-_xlpm.swap
)</f>
        <v>0.80722230442176413</v>
      </c>
      <c r="J344" s="47">
        <f>_xlfn.LET(
_xlpm.rw,ROW(),
_xlpm.dur,AVERAGE($C249:$C344),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_xlpm.yield,AVERAGE($D249:$D344),
_xlpm.yield-_xlpm.swap
)</f>
        <v>0.76474143880207812</v>
      </c>
      <c r="K344" s="47">
        <f>_xlfn.LET(
_xlpm.rw,ROW(),
_xlpm.dur,AVERAGE($C237:$C344),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_xlpm.yield,AVERAGE($D237:$D344),
_xlpm.yield-_xlpm.swap
)</f>
        <v>0.7359465517832593</v>
      </c>
      <c r="L344" s="47">
        <f>_xlfn.LET(
_xlpm.rw,ROW(),
_xlpm.dur,AVERAGE($C225:$C344),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_xlpm.yield,AVERAGE($D225:$D344),
_xlpm.yield-_xlpm.swap
)</f>
        <v>0.71490419305555042</v>
      </c>
      <c r="Q344" s="42"/>
      <c r="R344" s="8"/>
      <c r="T344" s="42"/>
      <c r="U344" s="8"/>
      <c r="W344" s="42"/>
      <c r="X344" s="8"/>
    </row>
    <row r="345" spans="1:24" x14ac:dyDescent="0.2">
      <c r="A345" s="12">
        <v>47726</v>
      </c>
      <c r="B345" s="14">
        <v>3.19</v>
      </c>
      <c r="C345" s="14">
        <v>5.01</v>
      </c>
      <c r="D345" s="14" cm="1">
        <f t="array" ref="D34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_xlpm.monZeileRaw,(YEAR(A345)-YEAR(_xlpm.starts))*12+MONTH(A345)-MONTH(_xlpm.starts),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B345+SUMPRODUCT(_xlpm.deltas*_xlpm.stufen)
)</f>
        <v>3.19</v>
      </c>
      <c r="E345" s="48"/>
      <c r="F345" s="47" cm="1">
        <f t="array" ref="F345">_xlfn.LET(
_xlpm.rw,ROW(),
_xlpm.dur,C345,
_xlpm.n,INT(_xlpm.dur),
_xlpm.x,_xlpm.dur-_xlpm.n,
_xlpm.a,INDEX(Zinsswaps!$B:$AY,_xlpm.rw,_xlpm.n),
_xlpm.b,INDEX(Zinsswaps!$B:$AY,_xlpm.rw,_xlpm.n+1),
_xlpm.swap,_xlpm.a+_xlpm.x*(_xlpm.b-_xlpm.a),
D345-_xlpm.swap
)</f>
        <v>0.85324</v>
      </c>
      <c r="G345" s="47">
        <f>_xlfn.LET(
_xlpm.rw,ROW(),
_xlpm.dur,AVERAGE($C286:$C345),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_xlpm.yield,AVERAGE($D286:$D345),
_xlpm.yield-_xlpm.swap
)</f>
        <v>0.84459930555555385</v>
      </c>
      <c r="H345" s="47">
        <f>_xlfn.LET(
_xlpm.rw,ROW(),
_xlpm.dur,AVERAGE($C274:$C345),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_xlpm.yield,AVERAGE($D274:$D345),
_xlpm.yield-_xlpm.swap
)</f>
        <v>0.83845285493826838</v>
      </c>
      <c r="I345" s="47">
        <f>_xlfn.LET(
_xlpm.rw,ROW(),
_xlpm.dur,AVERAGE($C262:$C345),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_xlpm.yield,AVERAGE($D262:$D345),
_xlpm.yield-_xlpm.swap
)</f>
        <v>0.81071205357142473</v>
      </c>
      <c r="J345" s="47">
        <f>_xlfn.LET(
_xlpm.rw,ROW(),
_xlpm.dur,AVERAGE($C250:$C345),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_xlpm.yield,AVERAGE($D250:$D345),
_xlpm.yield-_xlpm.swap
)</f>
        <v>0.76871300130207754</v>
      </c>
      <c r="K345" s="47">
        <f>_xlfn.LET(
_xlpm.rw,ROW(),
_xlpm.dur,AVERAGE($C238:$C345),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_xlpm.yield,AVERAGE($D238:$D345),
_xlpm.yield-_xlpm.swap
)</f>
        <v>0.73924972222221674</v>
      </c>
      <c r="L345" s="47">
        <f>_xlfn.LET(
_xlpm.rw,ROW(),
_xlpm.dur,AVERAGE($C226:$C345),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_xlpm.yield,AVERAGE($D226:$D345),
_xlpm.yield-_xlpm.swap
)</f>
        <v>0.71710415138888317</v>
      </c>
      <c r="Q345" s="42"/>
      <c r="R345" s="8"/>
      <c r="T345" s="42"/>
      <c r="U345" s="8"/>
      <c r="W345" s="42"/>
      <c r="X345" s="8"/>
    </row>
    <row r="346" spans="1:24" x14ac:dyDescent="0.2">
      <c r="A346" s="12">
        <v>47756</v>
      </c>
      <c r="B346" s="14">
        <v>3.19</v>
      </c>
      <c r="C346" s="14">
        <v>5.01</v>
      </c>
      <c r="D346" s="14" cm="1">
        <f t="array" ref="D34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_xlpm.monZeileRaw,(YEAR(A346)-YEAR(_xlpm.starts))*12+MONTH(A346)-MONTH(_xlpm.starts),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B346+SUMPRODUCT(_xlpm.deltas*_xlpm.stufen)
)</f>
        <v>3.19</v>
      </c>
      <c r="E346" s="48"/>
      <c r="F346" s="47" cm="1">
        <f t="array" ref="F346">_xlfn.LET(
_xlpm.rw,ROW(),
_xlpm.dur,C346,
_xlpm.n,INT(_xlpm.dur),
_xlpm.x,_xlpm.dur-_xlpm.n,
_xlpm.a,INDEX(Zinsswaps!$B:$AY,_xlpm.rw,_xlpm.n),
_xlpm.b,INDEX(Zinsswaps!$B:$AY,_xlpm.rw,_xlpm.n+1),
_xlpm.swap,_xlpm.a+_xlpm.x*(_xlpm.b-_xlpm.a),
D346-_xlpm.swap
)</f>
        <v>0.85324</v>
      </c>
      <c r="G346" s="47">
        <f>_xlfn.LET(
_xlpm.rw,ROW(),
_xlpm.dur,AVERAGE($C287:$C346),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_xlpm.yield,AVERAGE($D287:$D346),
_xlpm.yield-_xlpm.swap
)</f>
        <v>0.84625116944444301</v>
      </c>
      <c r="H346" s="47">
        <f>_xlfn.LET(
_xlpm.rw,ROW(),
_xlpm.dur,AVERAGE($C275:$C346),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_xlpm.yield,AVERAGE($D275:$D346),
_xlpm.yield-_xlpm.swap
)</f>
        <v>0.83948951388888515</v>
      </c>
      <c r="I346" s="47">
        <f>_xlfn.LET(
_xlpm.rw,ROW(),
_xlpm.dur,AVERAGE($C263:$C346),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_xlpm.yield,AVERAGE($D263:$D346),
_xlpm.yield-_xlpm.swap
)</f>
        <v>0.81393331916099321</v>
      </c>
      <c r="J346" s="47">
        <f>_xlfn.LET(
_xlpm.rw,ROW(),
_xlpm.dur,AVERAGE($C251:$C346),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_xlpm.yield,AVERAGE($D251:$D346),
_xlpm.yield-_xlpm.swap
)</f>
        <v>0.7723960112847168</v>
      </c>
      <c r="K346" s="47">
        <f>_xlfn.LET(
_xlpm.rw,ROW(),
_xlpm.dur,AVERAGE($C239:$C346),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_xlpm.yield,AVERAGE($D239:$D346),
_xlpm.yield-_xlpm.swap
)</f>
        <v>0.74241369855966521</v>
      </c>
      <c r="L346" s="47">
        <f>_xlfn.LET(
_xlpm.rw,ROW(),
_xlpm.dur,AVERAGE($C227:$C346),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_xlpm.yield,AVERAGE($D227:$D346),
_xlpm.yield-_xlpm.swap
)</f>
        <v>0.71926777916666174</v>
      </c>
      <c r="Q346" s="42"/>
      <c r="R346" s="8"/>
      <c r="T346" s="42"/>
      <c r="U346" s="8"/>
      <c r="W346" s="42"/>
      <c r="X346" s="8"/>
    </row>
    <row r="347" spans="1:24" x14ac:dyDescent="0.2">
      <c r="A347" s="12">
        <v>47787</v>
      </c>
      <c r="B347" s="14">
        <v>3.19</v>
      </c>
      <c r="C347" s="14">
        <v>5.01</v>
      </c>
      <c r="D347" s="14" cm="1">
        <f t="array" ref="D34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_xlpm.monZeileRaw,(YEAR(A347)-YEAR(_xlpm.starts))*12+MONTH(A347)-MONTH(_xlpm.starts),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B347+SUMPRODUCT(_xlpm.deltas*_xlpm.stufen)
)</f>
        <v>3.19</v>
      </c>
      <c r="E347" s="48"/>
      <c r="F347" s="47" cm="1">
        <f t="array" ref="F347">_xlfn.LET(
_xlpm.rw,ROW(),
_xlpm.dur,C347,
_xlpm.n,INT(_xlpm.dur),
_xlpm.x,_xlpm.dur-_xlpm.n,
_xlpm.a,INDEX(Zinsswaps!$B:$AY,_xlpm.rw,_xlpm.n),
_xlpm.b,INDEX(Zinsswaps!$B:$AY,_xlpm.rw,_xlpm.n+1),
_xlpm.swap,_xlpm.a+_xlpm.x*(_xlpm.b-_xlpm.a),
D347-_xlpm.swap
)</f>
        <v>0.85324</v>
      </c>
      <c r="G347" s="47">
        <f>_xlfn.LET(
_xlpm.rw,ROW(),
_xlpm.dur,AVERAGE($C288:$C347),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_xlpm.yield,AVERAGE($D288:$D347),
_xlpm.yield-_xlpm.swap
)</f>
        <v>0.84846374444444317</v>
      </c>
      <c r="H347" s="47">
        <f>_xlfn.LET(
_xlpm.rw,ROW(),
_xlpm.dur,AVERAGE($C276:$C347),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_xlpm.yield,AVERAGE($D276:$D347),
_xlpm.yield-_xlpm.swap
)</f>
        <v>0.84021833333332996</v>
      </c>
      <c r="I347" s="47">
        <f>_xlfn.LET(
_xlpm.rw,ROW(),
_xlpm.dur,AVERAGE($C264:$C347),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_xlpm.yield,AVERAGE($D264:$D347),
_xlpm.yield-_xlpm.swap
)</f>
        <v>0.81561054280044898</v>
      </c>
      <c r="J347" s="47">
        <f>_xlfn.LET(
_xlpm.rw,ROW(),
_xlpm.dur,AVERAGE($C252:$C347),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_xlpm.yield,AVERAGE($D252:$D347),
_xlpm.yield-_xlpm.swap
)</f>
        <v>0.77569936089409142</v>
      </c>
      <c r="K347" s="47">
        <f>_xlfn.LET(
_xlpm.rw,ROW(),
_xlpm.dur,AVERAGE($C240:$C347),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_xlpm.yield,AVERAGE($D240:$D347),
_xlpm.yield-_xlpm.swap
)</f>
        <v>0.74669048010973382</v>
      </c>
      <c r="L347" s="47">
        <f>_xlfn.LET(
_xlpm.rw,ROW(),
_xlpm.dur,AVERAGE($C228:$C347),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_xlpm.yield,AVERAGE($D228:$D347),
_xlpm.yield-_xlpm.swap
)</f>
        <v>0.7218116715277727</v>
      </c>
      <c r="Q347" s="42"/>
      <c r="R347" s="8"/>
      <c r="T347" s="42"/>
      <c r="U347" s="8"/>
      <c r="W347" s="42"/>
      <c r="X347" s="8"/>
    </row>
    <row r="348" spans="1:24" x14ac:dyDescent="0.2">
      <c r="A348" s="12">
        <v>47817</v>
      </c>
      <c r="B348" s="14">
        <v>3.19</v>
      </c>
      <c r="C348" s="14">
        <v>5.01</v>
      </c>
      <c r="D348" s="14" cm="1">
        <f t="array" ref="D34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_xlpm.monZeileRaw,(YEAR(A348)-YEAR(_xlpm.starts))*12+MONTH(A348)-MONTH(_xlpm.starts),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B348+SUMPRODUCT(_xlpm.deltas*_xlpm.stufen)
)</f>
        <v>3.19</v>
      </c>
      <c r="E348" s="48"/>
      <c r="F348" s="47" cm="1">
        <f t="array" ref="F348">_xlfn.LET(
_xlpm.rw,ROW(),
_xlpm.dur,C348,
_xlpm.n,INT(_xlpm.dur),
_xlpm.x,_xlpm.dur-_xlpm.n,
_xlpm.a,INDEX(Zinsswaps!$B:$AY,_xlpm.rw,_xlpm.n),
_xlpm.b,INDEX(Zinsswaps!$B:$AY,_xlpm.rw,_xlpm.n+1),
_xlpm.swap,_xlpm.a+_xlpm.x*(_xlpm.b-_xlpm.a),
D348-_xlpm.swap
)</f>
        <v>0.85324</v>
      </c>
      <c r="G348" s="47">
        <f>_xlfn.LET(
_xlpm.rw,ROW(),
_xlpm.dur,AVERAGE($C289:$C348),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_xlpm.yield,AVERAGE($D289:$D348),
_xlpm.yield-_xlpm.swap
)</f>
        <v>0.84988815555555419</v>
      </c>
      <c r="H348" s="47">
        <f>_xlfn.LET(
_xlpm.rw,ROW(),
_xlpm.dur,AVERAGE($C277:$C348),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_xlpm.yield,AVERAGE($D277:$D348),
_xlpm.yield-_xlpm.swap
)</f>
        <v>0.84064488425925576</v>
      </c>
      <c r="I348" s="47">
        <f>_xlfn.LET(
_xlpm.rw,ROW(),
_xlpm.dur,AVERAGE($C265:$C348),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_xlpm.yield,AVERAGE($D265:$D348),
_xlpm.yield-_xlpm.swap
)</f>
        <v>0.81767078656462111</v>
      </c>
      <c r="J348" s="47">
        <f>_xlfn.LET(
_xlpm.rw,ROW(),
_xlpm.dur,AVERAGE($C253:$C348),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_xlpm.yield,AVERAGE($D253:$D348),
_xlpm.yield-_xlpm.swap
)</f>
        <v>0.78000567491318895</v>
      </c>
      <c r="K348" s="47">
        <f>_xlfn.LET(
_xlpm.rw,ROW(),
_xlpm.dur,AVERAGE($C241:$C348),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_xlpm.yield,AVERAGE($D241:$D348),
_xlpm.yield-_xlpm.swap
)</f>
        <v>0.74985548696844395</v>
      </c>
      <c r="L348" s="47">
        <f>_xlfn.LET(
_xlpm.rw,ROW(),
_xlpm.dur,AVERAGE($C229:$C348),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_xlpm.yield,AVERAGE($D229:$D348),
_xlpm.yield-_xlpm.swap
)</f>
        <v>0.72507252291666058</v>
      </c>
      <c r="Q348" s="42"/>
      <c r="R348" s="8"/>
      <c r="T348" s="42"/>
      <c r="U348" s="8"/>
      <c r="W348" s="42"/>
      <c r="X348" s="8"/>
    </row>
    <row r="349" spans="1:24" x14ac:dyDescent="0.2">
      <c r="A349" s="12">
        <v>47848</v>
      </c>
      <c r="B349" s="14">
        <v>3.19</v>
      </c>
      <c r="C349" s="14">
        <v>5.01</v>
      </c>
      <c r="D349" s="14" cm="1">
        <f t="array" ref="D34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_xlpm.monZeileRaw,(YEAR(A349)-YEAR(_xlpm.starts))*12+MONTH(A349)-MONTH(_xlpm.starts),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B349+SUMPRODUCT(_xlpm.deltas*_xlpm.stufen)
)</f>
        <v>3.19</v>
      </c>
      <c r="E349" s="48"/>
      <c r="F349" s="47" cm="1">
        <f t="array" ref="F349">_xlfn.LET(
_xlpm.rw,ROW(),
_xlpm.dur,C349,
_xlpm.n,INT(_xlpm.dur),
_xlpm.x,_xlpm.dur-_xlpm.n,
_xlpm.a,INDEX(Zinsswaps!$B:$AY,_xlpm.rw,_xlpm.n),
_xlpm.b,INDEX(Zinsswaps!$B:$AY,_xlpm.rw,_xlpm.n+1),
_xlpm.swap,_xlpm.a+_xlpm.x*(_xlpm.b-_xlpm.a),
D349-_xlpm.swap
)</f>
        <v>0.85324</v>
      </c>
      <c r="G349" s="47">
        <f>_xlfn.LET(
_xlpm.rw,ROW(),
_xlpm.dur,AVERAGE($C290:$C349),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_xlpm.yield,AVERAGE($D290:$D349),
_xlpm.yield-_xlpm.swap
)</f>
        <v>0.85151862499999886</v>
      </c>
      <c r="H349" s="47">
        <f>_xlfn.LET(
_xlpm.rw,ROW(),
_xlpm.dur,AVERAGE($C278:$C349),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_xlpm.yield,AVERAGE($D278:$D349),
_xlpm.yield-_xlpm.swap
)</f>
        <v>0.84100965277777373</v>
      </c>
      <c r="I349" s="47">
        <f>_xlfn.LET(
_xlpm.rw,ROW(),
_xlpm.dur,AVERAGE($C266:$C349),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_xlpm.yield,AVERAGE($D266:$D349),
_xlpm.yield-_xlpm.swap
)</f>
        <v>0.81988417233559652</v>
      </c>
      <c r="J349" s="47">
        <f>_xlfn.LET(
_xlpm.rw,ROW(),
_xlpm.dur,AVERAGE($C254:$C349),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_xlpm.yield,AVERAGE($D254:$D349),
_xlpm.yield-_xlpm.swap
)</f>
        <v>0.78501700086804993</v>
      </c>
      <c r="K349" s="47">
        <f>_xlfn.LET(
_xlpm.rw,ROW(),
_xlpm.dur,AVERAGE($C242:$C349),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_xlpm.yield,AVERAGE($D242:$D349),
_xlpm.yield-_xlpm.swap
)</f>
        <v>0.75356179012345059</v>
      </c>
      <c r="L349" s="47">
        <f>_xlfn.LET(
_xlpm.rw,ROW(),
_xlpm.dur,AVERAGE($C230:$C349),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_xlpm.yield,AVERAGE($D230:$D349),
_xlpm.yield-_xlpm.swap
)</f>
        <v>0.72824140833332773</v>
      </c>
      <c r="Q349" s="42"/>
      <c r="R349" s="8"/>
      <c r="T349" s="42"/>
      <c r="U349" s="8"/>
      <c r="W349" s="42"/>
      <c r="X349" s="8"/>
    </row>
    <row r="350" spans="1:24" x14ac:dyDescent="0.2">
      <c r="A350" s="12">
        <v>47879</v>
      </c>
      <c r="B350" s="14">
        <v>3.19</v>
      </c>
      <c r="C350" s="14">
        <v>5.01</v>
      </c>
      <c r="D350" s="14" cm="1">
        <f t="array" ref="D35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_xlpm.monZeileRaw,(YEAR(A350)-YEAR(_xlpm.starts))*12+MONTH(A350)-MONTH(_xlpm.starts),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B350+SUMPRODUCT(_xlpm.deltas*_xlpm.stufen)
)</f>
        <v>3.19</v>
      </c>
      <c r="E350" s="48"/>
      <c r="F350" s="47" cm="1">
        <f t="array" ref="F350">_xlfn.LET(
_xlpm.rw,ROW(),
_xlpm.dur,C350,
_xlpm.n,INT(_xlpm.dur),
_xlpm.x,_xlpm.dur-_xlpm.n,
_xlpm.a,INDEX(Zinsswaps!$B:$AY,_xlpm.rw,_xlpm.n),
_xlpm.b,INDEX(Zinsswaps!$B:$AY,_xlpm.rw,_xlpm.n+1),
_xlpm.swap,_xlpm.a+_xlpm.x*(_xlpm.b-_xlpm.a),
D350-_xlpm.swap
)</f>
        <v>0.85324</v>
      </c>
      <c r="G350" s="47">
        <f>_xlfn.LET(
_xlpm.rw,ROW(),
_xlpm.dur,AVERAGE($C291:$C350),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_xlpm.yield,AVERAGE($D291:$D350),
_xlpm.yield-_xlpm.swap
)</f>
        <v>0.85323999999999867</v>
      </c>
      <c r="H350" s="47">
        <f>_xlfn.LET(
_xlpm.rw,ROW(),
_xlpm.dur,AVERAGE($C279:$C350),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_xlpm.yield,AVERAGE($D279:$D350),
_xlpm.yield-_xlpm.swap
)</f>
        <v>0.8428663946759225</v>
      </c>
      <c r="I350" s="47">
        <f>_xlfn.LET(
_xlpm.rw,ROW(),
_xlpm.dur,AVERAGE($C267:$C350),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_xlpm.yield,AVERAGE($D267:$D350),
_xlpm.yield-_xlpm.swap
)</f>
        <v>0.82210161564625395</v>
      </c>
      <c r="J350" s="47">
        <f>_xlfn.LET(
_xlpm.rw,ROW(),
_xlpm.dur,AVERAGE($C255:$C350),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_xlpm.yield,AVERAGE($D255:$D350),
_xlpm.yield-_xlpm.swap
)</f>
        <v>0.78954414605034184</v>
      </c>
      <c r="K350" s="47">
        <f>_xlfn.LET(
_xlpm.rw,ROW(),
_xlpm.dur,AVERAGE($C243:$C350),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_xlpm.yield,AVERAGE($D243:$D350),
_xlpm.yield-_xlpm.swap
)</f>
        <v>0.75757451560356026</v>
      </c>
      <c r="L350" s="47">
        <f>_xlfn.LET(
_xlpm.rw,ROW(),
_xlpm.dur,AVERAGE($C231:$C350),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_xlpm.yield,AVERAGE($D231:$D350),
_xlpm.yield-_xlpm.swap
)</f>
        <v>0.73114351180555026</v>
      </c>
      <c r="Q350" s="42"/>
      <c r="R350" s="8"/>
      <c r="T350" s="42"/>
      <c r="U350" s="8"/>
      <c r="W350" s="42"/>
      <c r="X350" s="8"/>
    </row>
    <row r="351" spans="1:24" x14ac:dyDescent="0.2">
      <c r="A351" s="12">
        <v>47907</v>
      </c>
      <c r="B351" s="14">
        <v>3.19</v>
      </c>
      <c r="C351" s="14">
        <v>5.01</v>
      </c>
      <c r="D351" s="14" cm="1">
        <f t="array" ref="D35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_xlpm.monZeileRaw,(YEAR(A351)-YEAR(_xlpm.starts))*12+MONTH(A351)-MONTH(_xlpm.starts),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B351+SUMPRODUCT(_xlpm.deltas*_xlpm.stufen)
)</f>
        <v>3.19</v>
      </c>
      <c r="E351" s="48"/>
      <c r="F351" s="47" cm="1">
        <f t="array" ref="F351">_xlfn.LET(
_xlpm.rw,ROW(),
_xlpm.dur,C351,
_xlpm.n,INT(_xlpm.dur),
_xlpm.x,_xlpm.dur-_xlpm.n,
_xlpm.a,INDEX(Zinsswaps!$B:$AY,_xlpm.rw,_xlpm.n),
_xlpm.b,INDEX(Zinsswaps!$B:$AY,_xlpm.rw,_xlpm.n+1),
_xlpm.swap,_xlpm.a+_xlpm.x*(_xlpm.b-_xlpm.a),
D351-_xlpm.swap
)</f>
        <v>0.85324</v>
      </c>
      <c r="G351" s="47">
        <f>_xlfn.LET(
_xlpm.rw,ROW(),
_xlpm.dur,AVERAGE($C292:$C351),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_xlpm.yield,AVERAGE($D292:$D351),
_xlpm.yield-_xlpm.swap
)</f>
        <v>0.85323999999999867</v>
      </c>
      <c r="H351" s="47">
        <f>_xlfn.LET(
_xlpm.rw,ROW(),
_xlpm.dur,AVERAGE($C280:$C351),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_xlpm.yield,AVERAGE($D280:$D351),
_xlpm.yield-_xlpm.swap
)</f>
        <v>0.84375858024690942</v>
      </c>
      <c r="I351" s="47">
        <f>_xlfn.LET(
_xlpm.rw,ROW(),
_xlpm.dur,AVERAGE($C268:$C351),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_xlpm.yield,AVERAGE($D268:$D351),
_xlpm.yield-_xlpm.swap
)</f>
        <v>0.82418705924035773</v>
      </c>
      <c r="J351" s="47">
        <f>_xlfn.LET(
_xlpm.rw,ROW(),
_xlpm.dur,AVERAGE($C256:$C351),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_xlpm.yield,AVERAGE($D256:$D351),
_xlpm.yield-_xlpm.swap
)</f>
        <v>0.79422545898436958</v>
      </c>
      <c r="K351" s="47">
        <f>_xlfn.LET(
_xlpm.rw,ROW(),
_xlpm.dur,AVERAGE($C244:$C351),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_xlpm.yield,AVERAGE($D244:$D351),
_xlpm.yield-_xlpm.swap
)</f>
        <v>0.75971569272976014</v>
      </c>
      <c r="L351" s="47">
        <f>_xlfn.LET(
_xlpm.rw,ROW(),
_xlpm.dur,AVERAGE($C232:$C351),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_xlpm.yield,AVERAGE($D232:$D351),
_xlpm.yield-_xlpm.swap
)</f>
        <v>0.73375480972221663</v>
      </c>
      <c r="Q351" s="42"/>
      <c r="R351" s="8"/>
      <c r="T351" s="42"/>
      <c r="U351" s="8"/>
      <c r="W351" s="42"/>
      <c r="X351" s="8"/>
    </row>
    <row r="352" spans="1:24" x14ac:dyDescent="0.2">
      <c r="A352" s="12">
        <v>47938</v>
      </c>
      <c r="B352" s="14">
        <v>3.19</v>
      </c>
      <c r="C352" s="14">
        <v>5.01</v>
      </c>
      <c r="D352" s="14" cm="1">
        <f t="array" ref="D35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_xlpm.monZeileRaw,(YEAR(A352)-YEAR(_xlpm.starts))*12+MONTH(A352)-MONTH(_xlpm.starts),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B352+SUMPRODUCT(_xlpm.deltas*_xlpm.stufen)
)</f>
        <v>3.19</v>
      </c>
      <c r="E352" s="48"/>
      <c r="F352" s="47" cm="1">
        <f t="array" ref="F352">_xlfn.LET(
_xlpm.rw,ROW(),
_xlpm.dur,C352,
_xlpm.n,INT(_xlpm.dur),
_xlpm.x,_xlpm.dur-_xlpm.n,
_xlpm.a,INDEX(Zinsswaps!$B:$AY,_xlpm.rw,_xlpm.n),
_xlpm.b,INDEX(Zinsswaps!$B:$AY,_xlpm.rw,_xlpm.n+1),
_xlpm.swap,_xlpm.a+_xlpm.x*(_xlpm.b-_xlpm.a),
D352-_xlpm.swap
)</f>
        <v>0.85324</v>
      </c>
      <c r="G352" s="47">
        <f>_xlfn.LET(
_xlpm.rw,ROW(),
_xlpm.dur,AVERAGE($C293:$C352),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_xlpm.yield,AVERAGE($D293:$D352),
_xlpm.yield-_xlpm.swap
)</f>
        <v>0.85323999999999867</v>
      </c>
      <c r="H352" s="47">
        <f>_xlfn.LET(
_xlpm.rw,ROW(),
_xlpm.dur,AVERAGE($C281:$C352),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_xlpm.yield,AVERAGE($D281:$D352),
_xlpm.yield-_xlpm.swap
)</f>
        <v>0.84453237654320601</v>
      </c>
      <c r="I352" s="47">
        <f>_xlfn.LET(
_xlpm.rw,ROW(),
_xlpm.dur,AVERAGE($C269:$C352),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_xlpm.yield,AVERAGE($D269:$D352),
_xlpm.yield-_xlpm.swap
)</f>
        <v>0.82703987528344181</v>
      </c>
      <c r="J352" s="47">
        <f>_xlfn.LET(
_xlpm.rw,ROW(),
_xlpm.dur,AVERAGE($C257:$C352),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_xlpm.yield,AVERAGE($D257:$D352),
_xlpm.yield-_xlpm.swap
)</f>
        <v>0.79779476888020318</v>
      </c>
      <c r="K352" s="47">
        <f>_xlfn.LET(
_xlpm.rw,ROW(),
_xlpm.dur,AVERAGE($C245:$C352),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_xlpm.yield,AVERAGE($D245:$D352),
_xlpm.yield-_xlpm.swap
)</f>
        <v>0.76464282321672927</v>
      </c>
      <c r="L352" s="47">
        <f>_xlfn.LET(
_xlpm.rw,ROW(),
_xlpm.dur,AVERAGE($C233:$C352),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_xlpm.yield,AVERAGE($D233:$D352),
_xlpm.yield-_xlpm.swap
)</f>
        <v>0.73643429791666115</v>
      </c>
      <c r="Q352" s="42"/>
      <c r="R352" s="8"/>
      <c r="T352" s="42"/>
      <c r="U352" s="8"/>
      <c r="W352" s="42"/>
      <c r="X352" s="8"/>
    </row>
    <row r="353" spans="1:24" x14ac:dyDescent="0.2">
      <c r="A353" s="12">
        <v>47968</v>
      </c>
      <c r="B353" s="14">
        <v>3.19</v>
      </c>
      <c r="C353" s="14">
        <v>5.01</v>
      </c>
      <c r="D353" s="14" cm="1">
        <f t="array" ref="D35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_xlpm.monZeileRaw,(YEAR(A353)-YEAR(_xlpm.starts))*12+MONTH(A353)-MONTH(_xlpm.starts),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B353+SUMPRODUCT(_xlpm.deltas*_xlpm.stufen)
)</f>
        <v>3.19</v>
      </c>
      <c r="E353" s="48"/>
      <c r="F353" s="47" cm="1">
        <f t="array" ref="F353">_xlfn.LET(
_xlpm.rw,ROW(),
_xlpm.dur,C353,
_xlpm.n,INT(_xlpm.dur),
_xlpm.x,_xlpm.dur-_xlpm.n,
_xlpm.a,INDEX(Zinsswaps!$B:$AY,_xlpm.rw,_xlpm.n),
_xlpm.b,INDEX(Zinsswaps!$B:$AY,_xlpm.rw,_xlpm.n+1),
_xlpm.swap,_xlpm.a+_xlpm.x*(_xlpm.b-_xlpm.a),
D353-_xlpm.swap
)</f>
        <v>0.85324</v>
      </c>
      <c r="G353" s="47">
        <f>_xlfn.LET(
_xlpm.rw,ROW(),
_xlpm.dur,AVERAGE($C294:$C353),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_xlpm.yield,AVERAGE($D294:$D353),
_xlpm.yield-_xlpm.swap
)</f>
        <v>0.85323999999999867</v>
      </c>
      <c r="H353" s="47">
        <f>_xlfn.LET(
_xlpm.rw,ROW(),
_xlpm.dur,AVERAGE($C282:$C353),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_xlpm.yield,AVERAGE($D282:$D353),
_xlpm.yield-_xlpm.swap
)</f>
        <v>0.8436960648148113</v>
      </c>
      <c r="I353" s="47">
        <f>_xlfn.LET(
_xlpm.rw,ROW(),
_xlpm.dur,AVERAGE($C270:$C353),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_xlpm.yield,AVERAGE($D270:$D353),
_xlpm.yield-_xlpm.swap
)</f>
        <v>0.83033406462584569</v>
      </c>
      <c r="J353" s="47">
        <f>_xlfn.LET(
_xlpm.rw,ROW(),
_xlpm.dur,AVERAGE($C258:$C353),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_xlpm.yield,AVERAGE($D258:$D353),
_xlpm.yield-_xlpm.swap
)</f>
        <v>0.80189657118055013</v>
      </c>
      <c r="K353" s="47">
        <f>_xlfn.LET(
_xlpm.rw,ROW(),
_xlpm.dur,AVERAGE($C246:$C353),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_xlpm.yield,AVERAGE($D246:$D353),
_xlpm.yield-_xlpm.swap
)</f>
        <v>0.76907376543209294</v>
      </c>
      <c r="L353" s="47">
        <f>_xlfn.LET(
_xlpm.rw,ROW(),
_xlpm.dur,AVERAGE($C234:$C353),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_xlpm.yield,AVERAGE($D234:$D353),
_xlpm.yield-_xlpm.swap
)</f>
        <v>0.73922151111110557</v>
      </c>
      <c r="Q353" s="42"/>
      <c r="R353" s="8"/>
      <c r="T353" s="42"/>
      <c r="U353" s="8"/>
      <c r="W353" s="42"/>
      <c r="X353" s="8"/>
    </row>
    <row r="354" spans="1:24" x14ac:dyDescent="0.2">
      <c r="A354" s="12">
        <v>47999</v>
      </c>
      <c r="B354" s="14">
        <v>3.19</v>
      </c>
      <c r="C354" s="14">
        <v>5.01</v>
      </c>
      <c r="D354" s="14" cm="1">
        <f t="array" ref="D35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_xlpm.monZeileRaw,(YEAR(A354)-YEAR(_xlpm.starts))*12+MONTH(A354)-MONTH(_xlpm.starts),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B354+SUMPRODUCT(_xlpm.deltas*_xlpm.stufen)
)</f>
        <v>3.19</v>
      </c>
      <c r="E354" s="48"/>
      <c r="F354" s="47" cm="1">
        <f t="array" ref="F354">_xlfn.LET(
_xlpm.rw,ROW(),
_xlpm.dur,C354,
_xlpm.n,INT(_xlpm.dur),
_xlpm.x,_xlpm.dur-_xlpm.n,
_xlpm.a,INDEX(Zinsswaps!$B:$AY,_xlpm.rw,_xlpm.n),
_xlpm.b,INDEX(Zinsswaps!$B:$AY,_xlpm.rw,_xlpm.n+1),
_xlpm.swap,_xlpm.a+_xlpm.x*(_xlpm.b-_xlpm.a),
D354-_xlpm.swap
)</f>
        <v>0.85324</v>
      </c>
      <c r="G354" s="47">
        <f>_xlfn.LET(
_xlpm.rw,ROW(),
_xlpm.dur,AVERAGE($C295:$C354),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_xlpm.yield,AVERAGE($D295:$D354),
_xlpm.yield-_xlpm.swap
)</f>
        <v>0.85323999999999867</v>
      </c>
      <c r="H354" s="47">
        <f>_xlfn.LET(
_xlpm.rw,ROW(),
_xlpm.dur,AVERAGE($C283:$C354),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_xlpm.yield,AVERAGE($D283:$D354),
_xlpm.yield-_xlpm.swap
)</f>
        <v>0.8437571180555512</v>
      </c>
      <c r="I354" s="47">
        <f>_xlfn.LET(
_xlpm.rw,ROW(),
_xlpm.dur,AVERAGE($C271:$C354),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_xlpm.yield,AVERAGE($D271:$D354),
_xlpm.yield-_xlpm.swap
)</f>
        <v>0.8335915547052104</v>
      </c>
      <c r="J354" s="47">
        <f>_xlfn.LET(
_xlpm.rw,ROW(),
_xlpm.dur,AVERAGE($C259:$C354),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_xlpm.yield,AVERAGE($D259:$D354),
_xlpm.yield-_xlpm.swap
)</f>
        <v>0.80526769097221695</v>
      </c>
      <c r="K354" s="47">
        <f>_xlfn.LET(
_xlpm.rw,ROW(),
_xlpm.dur,AVERAGE($C247:$C354),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_xlpm.yield,AVERAGE($D247:$D354),
_xlpm.yield-_xlpm.swap
)</f>
        <v>0.77168789351851252</v>
      </c>
      <c r="L354" s="47">
        <f>_xlfn.LET(
_xlpm.rw,ROW(),
_xlpm.dur,AVERAGE($C235:$C354),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_xlpm.yield,AVERAGE($D235:$D354),
_xlpm.yield-_xlpm.swap
)</f>
        <v>0.74170129236110549</v>
      </c>
      <c r="Q354" s="42"/>
      <c r="R354" s="8"/>
      <c r="T354" s="42"/>
      <c r="U354" s="8"/>
      <c r="W354" s="42"/>
      <c r="X354" s="8"/>
    </row>
    <row r="355" spans="1:24" x14ac:dyDescent="0.2">
      <c r="A355" s="12">
        <v>48029</v>
      </c>
      <c r="B355" s="14">
        <v>3.19</v>
      </c>
      <c r="C355" s="14">
        <v>5.01</v>
      </c>
      <c r="D355" s="14" cm="1">
        <f t="array" ref="D35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_xlpm.monZeileRaw,(YEAR(A355)-YEAR(_xlpm.starts))*12+MONTH(A355)-MONTH(_xlpm.starts),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B355+SUMPRODUCT(_xlpm.deltas*_xlpm.stufen)
)</f>
        <v>3.19</v>
      </c>
      <c r="E355" s="48"/>
      <c r="F355" s="47" cm="1">
        <f t="array" ref="F355">_xlfn.LET(
_xlpm.rw,ROW(),
_xlpm.dur,C355,
_xlpm.n,INT(_xlpm.dur),
_xlpm.x,_xlpm.dur-_xlpm.n,
_xlpm.a,INDEX(Zinsswaps!$B:$AY,_xlpm.rw,_xlpm.n),
_xlpm.b,INDEX(Zinsswaps!$B:$AY,_xlpm.rw,_xlpm.n+1),
_xlpm.swap,_xlpm.a+_xlpm.x*(_xlpm.b-_xlpm.a),
D355-_xlpm.swap
)</f>
        <v>0.85324</v>
      </c>
      <c r="G355" s="47">
        <f>_xlfn.LET(
_xlpm.rw,ROW(),
_xlpm.dur,AVERAGE($C296:$C355),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_xlpm.yield,AVERAGE($D296:$D355),
_xlpm.yield-_xlpm.swap
)</f>
        <v>0.85323999999999867</v>
      </c>
      <c r="H355" s="47">
        <f>_xlfn.LET(
_xlpm.rw,ROW(),
_xlpm.dur,AVERAGE($C284:$C355),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_xlpm.yield,AVERAGE($D284:$D355),
_xlpm.yield-_xlpm.swap
)</f>
        <v>0.84395732638888532</v>
      </c>
      <c r="I355" s="47">
        <f>_xlfn.LET(
_xlpm.rw,ROW(),
_xlpm.dur,AVERAGE($C272:$C355),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_xlpm.yield,AVERAGE($D272:$D355),
_xlpm.yield-_xlpm.swap
)</f>
        <v>0.83636153486394038</v>
      </c>
      <c r="J355" s="47">
        <f>_xlfn.LET(
_xlpm.rw,ROW(),
_xlpm.dur,AVERAGE($C260:$C355),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_xlpm.yield,AVERAGE($D260:$D355),
_xlpm.yield-_xlpm.swap
)</f>
        <v>0.80913713216145355</v>
      </c>
      <c r="K355" s="47">
        <f>_xlfn.LET(
_xlpm.rw,ROW(),
_xlpm.dur,AVERAGE($C248:$C355),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_xlpm.yield,AVERAGE($D248:$D355),
_xlpm.yield-_xlpm.swap
)</f>
        <v>0.77167226080246287</v>
      </c>
      <c r="L355" s="47">
        <f>_xlfn.LET(
_xlpm.rw,ROW(),
_xlpm.dur,AVERAGE($C236:$C355),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_xlpm.yield,AVERAGE($D236:$D355),
_xlpm.yield-_xlpm.swap
)</f>
        <v>0.74448509999999368</v>
      </c>
      <c r="Q355" s="42"/>
      <c r="R355" s="8"/>
      <c r="T355" s="42"/>
      <c r="U355" s="8"/>
      <c r="W355" s="42"/>
      <c r="X355" s="8"/>
    </row>
    <row r="356" spans="1:24" x14ac:dyDescent="0.2">
      <c r="A356" s="12">
        <v>48060</v>
      </c>
      <c r="B356" s="14">
        <v>3.19</v>
      </c>
      <c r="C356" s="14">
        <v>5.01</v>
      </c>
      <c r="D356" s="14" cm="1">
        <f t="array" ref="D35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_xlpm.monZeileRaw,(YEAR(A356)-YEAR(_xlpm.starts))*12+MONTH(A356)-MONTH(_xlpm.starts),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B356+SUMPRODUCT(_xlpm.deltas*_xlpm.stufen)
)</f>
        <v>3.19</v>
      </c>
      <c r="E356" s="48"/>
      <c r="F356" s="47" cm="1">
        <f t="array" ref="F356">_xlfn.LET(
_xlpm.rw,ROW(),
_xlpm.dur,C356,
_xlpm.n,INT(_xlpm.dur),
_xlpm.x,_xlpm.dur-_xlpm.n,
_xlpm.a,INDEX(Zinsswaps!$B:$AY,_xlpm.rw,_xlpm.n),
_xlpm.b,INDEX(Zinsswaps!$B:$AY,_xlpm.rw,_xlpm.n+1),
_xlpm.swap,_xlpm.a+_xlpm.x*(_xlpm.b-_xlpm.a),
D356-_xlpm.swap
)</f>
        <v>0.85324</v>
      </c>
      <c r="G356" s="47">
        <f>_xlfn.LET(
_xlpm.rw,ROW(),
_xlpm.dur,AVERAGE($C297:$C356),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_xlpm.yield,AVERAGE($D297:$D356),
_xlpm.yield-_xlpm.swap
)</f>
        <v>0.85323999999999867</v>
      </c>
      <c r="H356" s="47">
        <f>_xlfn.LET(
_xlpm.rw,ROW(),
_xlpm.dur,AVERAGE($C285:$C356),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_xlpm.yield,AVERAGE($D285:$D356),
_xlpm.yield-_xlpm.swap
)</f>
        <v>0.84571127700616877</v>
      </c>
      <c r="I356" s="47">
        <f>_xlfn.LET(
_xlpm.rw,ROW(),
_xlpm.dur,AVERAGE($C273:$C356),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_xlpm.yield,AVERAGE($D273:$D356),
_xlpm.yield-_xlpm.swap
)</f>
        <v>0.83896060090702518</v>
      </c>
      <c r="J356" s="47">
        <f>_xlfn.LET(
_xlpm.rw,ROW(),
_xlpm.dur,AVERAGE($C261:$C356),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_xlpm.yield,AVERAGE($D261:$D356),
_xlpm.yield-_xlpm.swap
)</f>
        <v>0.81327159505207769</v>
      </c>
      <c r="K356" s="47">
        <f>_xlfn.LET(
_xlpm.rw,ROW(),
_xlpm.dur,AVERAGE($C249:$C356),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_xlpm.yield,AVERAGE($D249:$D356),
_xlpm.yield-_xlpm.swap
)</f>
        <v>0.77502859567900595</v>
      </c>
      <c r="L356" s="47">
        <f>_xlfn.LET(
_xlpm.rw,ROW(),
_xlpm.dur,AVERAGE($C237:$C356),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_xlpm.yield,AVERAGE($D237:$D356),
_xlpm.yield-_xlpm.swap
)</f>
        <v>0.74794180694443835</v>
      </c>
      <c r="Q356" s="42"/>
      <c r="R356" s="8"/>
      <c r="T356" s="42"/>
      <c r="U356" s="8"/>
      <c r="W356" s="42"/>
      <c r="X356" s="8"/>
    </row>
    <row r="357" spans="1:24" x14ac:dyDescent="0.2">
      <c r="A357" s="12">
        <v>48091</v>
      </c>
      <c r="B357" s="14">
        <v>3.19</v>
      </c>
      <c r="C357" s="14">
        <v>5.01</v>
      </c>
      <c r="D357" s="14" cm="1">
        <f t="array" ref="D35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_xlpm.monZeileRaw,(YEAR(A357)-YEAR(_xlpm.starts))*12+MONTH(A357)-MONTH(_xlpm.starts),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B357+SUMPRODUCT(_xlpm.deltas*_xlpm.stufen)
)</f>
        <v>3.19</v>
      </c>
      <c r="E357" s="48"/>
      <c r="F357" s="47" cm="1">
        <f t="array" ref="F357">_xlfn.LET(
_xlpm.rw,ROW(),
_xlpm.dur,C357,
_xlpm.n,INT(_xlpm.dur),
_xlpm.x,_xlpm.dur-_xlpm.n,
_xlpm.a,INDEX(Zinsswaps!$B:$AY,_xlpm.rw,_xlpm.n),
_xlpm.b,INDEX(Zinsswaps!$B:$AY,_xlpm.rw,_xlpm.n+1),
_xlpm.swap,_xlpm.a+_xlpm.x*(_xlpm.b-_xlpm.a),
D357-_xlpm.swap
)</f>
        <v>0.85324</v>
      </c>
      <c r="G357" s="47">
        <f>_xlfn.LET(
_xlpm.rw,ROW(),
_xlpm.dur,AVERAGE($C298:$C357),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_xlpm.yield,AVERAGE($D298:$D357),
_xlpm.yield-_xlpm.swap
)</f>
        <v>0.85323999999999867</v>
      </c>
      <c r="H357" s="47">
        <f>_xlfn.LET(
_xlpm.rw,ROW(),
_xlpm.dur,AVERAGE($C286:$C357),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_xlpm.yield,AVERAGE($D286:$D357),
_xlpm.yield-_xlpm.swap
)</f>
        <v>0.84604429012345284</v>
      </c>
      <c r="I357" s="47">
        <f>_xlfn.LET(
_xlpm.rw,ROW(),
_xlpm.dur,AVERAGE($C274:$C357),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_xlpm.yield,AVERAGE($D274:$D357),
_xlpm.yield-_xlpm.swap
)</f>
        <v>0.84059963151926986</v>
      </c>
      <c r="J357" s="47">
        <f>_xlfn.LET(
_xlpm.rw,ROW(),
_xlpm.dur,AVERAGE($C262:$C357),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_xlpm.yield,AVERAGE($D262:$D357),
_xlpm.yield-_xlpm.swap
)</f>
        <v>0.81629197591145308</v>
      </c>
      <c r="K357" s="47">
        <f>_xlfn.LET(
_xlpm.rw,ROW(),
_xlpm.dur,AVERAGE($C250:$C357),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_xlpm.yield,AVERAGE($D250:$D357),
_xlpm.yield-_xlpm.swap
)</f>
        <v>0.77854845164608433</v>
      </c>
      <c r="L357" s="47">
        <f>_xlfn.LET(
_xlpm.rw,ROW(),
_xlpm.dur,AVERAGE($C238:$C357),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_xlpm.yield,AVERAGE($D238:$D357),
_xlpm.yield-_xlpm.swap
)</f>
        <v>0.75092366666666033</v>
      </c>
      <c r="Q357" s="42"/>
      <c r="R357" s="8"/>
      <c r="T357" s="42"/>
      <c r="U357" s="8"/>
      <c r="W357" s="42"/>
      <c r="X357" s="8"/>
    </row>
    <row r="358" spans="1:24" x14ac:dyDescent="0.2">
      <c r="A358" s="12">
        <v>48121</v>
      </c>
      <c r="B358" s="14">
        <v>3.19</v>
      </c>
      <c r="C358" s="14">
        <v>5.01</v>
      </c>
      <c r="D358" s="14" cm="1">
        <f t="array" ref="D35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_xlpm.monZeileRaw,(YEAR(A358)-YEAR(_xlpm.starts))*12+MONTH(A358)-MONTH(_xlpm.starts),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B358+SUMPRODUCT(_xlpm.deltas*_xlpm.stufen)
)</f>
        <v>3.19</v>
      </c>
      <c r="E358" s="48"/>
      <c r="F358" s="47" cm="1">
        <f t="array" ref="F358">_xlfn.LET(
_xlpm.rw,ROW(),
_xlpm.dur,C358,
_xlpm.n,INT(_xlpm.dur),
_xlpm.x,_xlpm.dur-_xlpm.n,
_xlpm.a,INDEX(Zinsswaps!$B:$AY,_xlpm.rw,_xlpm.n),
_xlpm.b,INDEX(Zinsswaps!$B:$AY,_xlpm.rw,_xlpm.n+1),
_xlpm.swap,_xlpm.a+_xlpm.x*(_xlpm.b-_xlpm.a),
D358-_xlpm.swap
)</f>
        <v>0.85324</v>
      </c>
      <c r="G358" s="47">
        <f>_xlfn.LET(
_xlpm.rw,ROW(),
_xlpm.dur,AVERAGE($C299:$C358),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_xlpm.yield,AVERAGE($D299:$D358),
_xlpm.yield-_xlpm.swap
)</f>
        <v>0.85323999999999867</v>
      </c>
      <c r="H358" s="47">
        <f>_xlfn.LET(
_xlpm.rw,ROW(),
_xlpm.dur,AVERAGE($C287:$C358),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_xlpm.yield,AVERAGE($D287:$D358),
_xlpm.yield-_xlpm.swap
)</f>
        <v>0.84741555748456454</v>
      </c>
      <c r="I358" s="47">
        <f>_xlfn.LET(
_xlpm.rw,ROW(),
_xlpm.dur,AVERAGE($C275:$C358),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_xlpm.yield,AVERAGE($D275:$D358),
_xlpm.yield-_xlpm.swap
)</f>
        <v>0.84147994897958656</v>
      </c>
      <c r="J358" s="47">
        <f>_xlfn.LET(
_xlpm.rw,ROW(),
_xlpm.dur,AVERAGE($C263:$C358),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_xlpm.yield,AVERAGE($D263:$D358),
_xlpm.yield-_xlpm.swap
)</f>
        <v>0.81908013237846644</v>
      </c>
      <c r="K358" s="47">
        <f>_xlfn.LET(
_xlpm.rw,ROW(),
_xlpm.dur,AVERAGE($C251:$C358),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_xlpm.yield,AVERAGE($D251:$D358),
_xlpm.yield-_xlpm.swap
)</f>
        <v>0.78180839163236726</v>
      </c>
      <c r="L358" s="47">
        <f>_xlfn.LET(
_xlpm.rw,ROW(),
_xlpm.dur,AVERAGE($C239:$C358),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_xlpm.yield,AVERAGE($D239:$D358),
_xlpm.yield-_xlpm.swap
)</f>
        <v>0.75378057083332672</v>
      </c>
      <c r="Q358" s="42"/>
      <c r="R358" s="8"/>
      <c r="T358" s="42"/>
      <c r="U358" s="8"/>
      <c r="W358" s="42"/>
      <c r="X358" s="8"/>
    </row>
    <row r="359" spans="1:24" x14ac:dyDescent="0.2">
      <c r="A359" s="12">
        <v>48152</v>
      </c>
      <c r="B359" s="14">
        <v>3.19</v>
      </c>
      <c r="C359" s="14">
        <v>5.01</v>
      </c>
      <c r="D359" s="14" cm="1">
        <f t="array" ref="D35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_xlpm.monZeileRaw,(YEAR(A359)-YEAR(_xlpm.starts))*12+MONTH(A359)-MONTH(_xlpm.starts),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B359+SUMPRODUCT(_xlpm.deltas*_xlpm.stufen)
)</f>
        <v>3.19</v>
      </c>
      <c r="E359" s="48"/>
      <c r="F359" s="47" cm="1">
        <f t="array" ref="F359">_xlfn.LET(
_xlpm.rw,ROW(),
_xlpm.dur,C359,
_xlpm.n,INT(_xlpm.dur),
_xlpm.x,_xlpm.dur-_xlpm.n,
_xlpm.a,INDEX(Zinsswaps!$B:$AY,_xlpm.rw,_xlpm.n),
_xlpm.b,INDEX(Zinsswaps!$B:$AY,_xlpm.rw,_xlpm.n+1),
_xlpm.swap,_xlpm.a+_xlpm.x*(_xlpm.b-_xlpm.a),
D359-_xlpm.swap
)</f>
        <v>0.85324</v>
      </c>
      <c r="G359" s="47">
        <f>_xlfn.LET(
_xlpm.rw,ROW(),
_xlpm.dur,AVERAGE($C300:$C359),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_xlpm.yield,AVERAGE($D300:$D359),
_xlpm.yield-_xlpm.swap
)</f>
        <v>0.85323999999999867</v>
      </c>
      <c r="H359" s="47">
        <f>_xlfn.LET(
_xlpm.rw,ROW(),
_xlpm.dur,AVERAGE($C288:$C359),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_xlpm.yield,AVERAGE($D288:$D359),
_xlpm.yield-_xlpm.swap
)</f>
        <v>0.84925945216048992</v>
      </c>
      <c r="I359" s="47">
        <f>_xlfn.LET(
_xlpm.rw,ROW(),
_xlpm.dur,AVERAGE($C276:$C359),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_xlpm.yield,AVERAGE($D276:$D359),
_xlpm.yield-_xlpm.swap
)</f>
        <v>0.84209693877550507</v>
      </c>
      <c r="J359" s="47">
        <f>_xlfn.LET(
_xlpm.rw,ROW(),
_xlpm.dur,AVERAGE($C264:$C359),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_xlpm.yield,AVERAGE($D264:$D359),
_xlpm.yield-_xlpm.swap
)</f>
        <v>0.82052225151909131</v>
      </c>
      <c r="K359" s="47">
        <f>_xlfn.LET(
_xlpm.rw,ROW(),
_xlpm.dur,AVERAGE($C252:$C359),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_xlpm.yield,AVERAGE($D252:$D359),
_xlpm.yield-_xlpm.swap
)</f>
        <v>0.78472985510973325</v>
      </c>
      <c r="L359" s="47">
        <f>_xlfn.LET(
_xlpm.rw,ROW(),
_xlpm.dur,AVERAGE($C240:$C359),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_xlpm.yield,AVERAGE($D240:$D359),
_xlpm.yield-_xlpm.swap
)</f>
        <v>0.75763822222221622</v>
      </c>
      <c r="Q359" s="42"/>
      <c r="R359" s="8"/>
      <c r="T359" s="42"/>
      <c r="U359" s="8"/>
      <c r="W359" s="42"/>
      <c r="X359" s="8"/>
    </row>
    <row r="360" spans="1:24" x14ac:dyDescent="0.2">
      <c r="A360" s="12">
        <v>48182</v>
      </c>
      <c r="B360" s="14">
        <v>3.19</v>
      </c>
      <c r="C360" s="14">
        <v>5.01</v>
      </c>
      <c r="D360" s="14" cm="1">
        <f t="array" ref="D36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_xlpm.monZeileRaw,(YEAR(A360)-YEAR(_xlpm.starts))*12+MONTH(A360)-MONTH(_xlpm.starts),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B360+SUMPRODUCT(_xlpm.deltas*_xlpm.stufen)
)</f>
        <v>3.19</v>
      </c>
      <c r="E360" s="48"/>
      <c r="F360" s="47" cm="1">
        <f t="array" ref="F360">_xlfn.LET(
_xlpm.rw,ROW(),
_xlpm.dur,C360,
_xlpm.n,INT(_xlpm.dur),
_xlpm.x,_xlpm.dur-_xlpm.n,
_xlpm.a,INDEX(Zinsswaps!$B:$AY,_xlpm.rw,_xlpm.n),
_xlpm.b,INDEX(Zinsswaps!$B:$AY,_xlpm.rw,_xlpm.n+1),
_xlpm.swap,_xlpm.a+_xlpm.x*(_xlpm.b-_xlpm.a),
D360-_xlpm.swap
)</f>
        <v>0.85324</v>
      </c>
      <c r="G360" s="47">
        <f>_xlfn.LET(
_xlpm.rw,ROW(),
_xlpm.dur,AVERAGE($C301:$C360),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_xlpm.yield,AVERAGE($D301:$D360),
_xlpm.yield-_xlpm.swap
)</f>
        <v>0.85323999999999867</v>
      </c>
      <c r="H360" s="47">
        <f>_xlfn.LET(
_xlpm.rw,ROW(),
_xlpm.dur,AVERAGE($C289:$C360),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_xlpm.yield,AVERAGE($D289:$D360),
_xlpm.yield-_xlpm.swap
)</f>
        <v>0.8504467283950583</v>
      </c>
      <c r="I360" s="47">
        <f>_xlfn.LET(
_xlpm.rw,ROW(),
_xlpm.dur,AVERAGE($C277:$C360),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_xlpm.yield,AVERAGE($D277:$D360),
_xlpm.yield-_xlpm.swap
)</f>
        <v>0.84245634353740995</v>
      </c>
      <c r="J360" s="47">
        <f>_xlfn.LET(
_xlpm.rw,ROW(),
_xlpm.dur,AVERAGE($C265:$C360),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_xlpm.yield,AVERAGE($D265:$D360),
_xlpm.yield-_xlpm.swap
)</f>
        <v>0.82229915690103583</v>
      </c>
      <c r="K360" s="47">
        <f>_xlfn.LET(
_xlpm.rw,ROW(),
_xlpm.dur,AVERAGE($C253:$C360),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_xlpm.yield,AVERAGE($D253:$D360),
_xlpm.yield-_xlpm.swap
)</f>
        <v>0.78854515260630409</v>
      </c>
      <c r="L360" s="47">
        <f>_xlfn.LET(
_xlpm.rw,ROW(),
_xlpm.dur,AVERAGE($C241:$C360),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_xlpm.yield,AVERAGE($D241:$D360),
_xlpm.yield-_xlpm.swap
)</f>
        <v>0.76049411111110432</v>
      </c>
      <c r="Q360" s="42"/>
      <c r="R360" s="8"/>
      <c r="T360" s="42"/>
      <c r="U360" s="8"/>
      <c r="W360" s="42"/>
      <c r="X360" s="8"/>
    </row>
    <row r="361" spans="1:24" x14ac:dyDescent="0.2">
      <c r="A361" s="12">
        <v>48213</v>
      </c>
      <c r="B361" s="14">
        <v>3.19</v>
      </c>
      <c r="C361" s="14">
        <v>5.01</v>
      </c>
      <c r="D361" s="14" cm="1">
        <f t="array" ref="D36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_xlpm.monZeileRaw,(YEAR(A361)-YEAR(_xlpm.starts))*12+MONTH(A361)-MONTH(_xlpm.starts),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B361+SUMPRODUCT(_xlpm.deltas*_xlpm.stufen)
)</f>
        <v>3.19</v>
      </c>
      <c r="E361" s="48"/>
      <c r="F361" s="47" cm="1">
        <f t="array" ref="F361">_xlfn.LET(
_xlpm.rw,ROW(),
_xlpm.dur,C361,
_xlpm.n,INT(_xlpm.dur),
_xlpm.x,_xlpm.dur-_xlpm.n,
_xlpm.a,INDEX(Zinsswaps!$B:$AY,_xlpm.rw,_xlpm.n),
_xlpm.b,INDEX(Zinsswaps!$B:$AY,_xlpm.rw,_xlpm.n+1),
_xlpm.swap,_xlpm.a+_xlpm.x*(_xlpm.b-_xlpm.a),
D361-_xlpm.swap
)</f>
        <v>0.85324</v>
      </c>
      <c r="G361" s="47">
        <f>_xlfn.LET(
_xlpm.rw,ROW(),
_xlpm.dur,AVERAGE($C302:$C361),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_xlpm.yield,AVERAGE($D302:$D361),
_xlpm.yield-_xlpm.swap
)</f>
        <v>0.85323999999999867</v>
      </c>
      <c r="H361" s="47">
        <f>_xlfn.LET(
_xlpm.rw,ROW(),
_xlpm.dur,AVERAGE($C290:$C361),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_xlpm.yield,AVERAGE($D290:$D361),
_xlpm.yield-_xlpm.swap
)</f>
        <v>0.85180550347221873</v>
      </c>
      <c r="I361" s="47">
        <f>_xlfn.LET(
_xlpm.rw,ROW(),
_xlpm.dur,AVERAGE($C278:$C361),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_xlpm.yield,AVERAGE($D278:$D361),
_xlpm.yield-_xlpm.swap
)</f>
        <v>0.84276520408162758</v>
      </c>
      <c r="J361" s="47">
        <f>_xlfn.LET(
_xlpm.rw,ROW(),
_xlpm.dur,AVERAGE($C266:$C361),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_xlpm.yield,AVERAGE($D266:$D361),
_xlpm.yield-_xlpm.swap
)</f>
        <v>0.82421504340277174</v>
      </c>
      <c r="K361" s="47">
        <f>_xlfn.LET(
_xlpm.rw,ROW(),
_xlpm.dur,AVERAGE($C254:$C361),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_xlpm.yield,AVERAGE($D254:$D361),
_xlpm.yield-_xlpm.swap
)</f>
        <v>0.79298032578874533</v>
      </c>
      <c r="L361" s="47">
        <f>_xlfn.LET(
_xlpm.rw,ROW(),
_xlpm.dur,AVERAGE($C242:$C361),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_xlpm.yield,AVERAGE($D242:$D361),
_xlpm.yield-_xlpm.swap
)</f>
        <v>0.76383953333332588</v>
      </c>
      <c r="Q361" s="42"/>
      <c r="R361" s="8"/>
      <c r="T361" s="42"/>
      <c r="U361" s="8"/>
      <c r="W361" s="42"/>
      <c r="X361" s="8"/>
    </row>
    <row r="362" spans="1:24" x14ac:dyDescent="0.2">
      <c r="A362" s="12">
        <v>48244</v>
      </c>
      <c r="B362" s="14">
        <v>3.19</v>
      </c>
      <c r="C362" s="14">
        <v>5.01</v>
      </c>
      <c r="D362" s="14" cm="1">
        <f t="array" ref="D36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_xlpm.monZeileRaw,(YEAR(A362)-YEAR(_xlpm.starts))*12+MONTH(A362)-MONTH(_xlpm.starts),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B362+SUMPRODUCT(_xlpm.deltas*_xlpm.stufen)
)</f>
        <v>3.19</v>
      </c>
      <c r="E362" s="48"/>
      <c r="F362" s="47" cm="1">
        <f t="array" ref="F362">_xlfn.LET(
_xlpm.rw,ROW(),
_xlpm.dur,C362,
_xlpm.n,INT(_xlpm.dur),
_xlpm.x,_xlpm.dur-_xlpm.n,
_xlpm.a,INDEX(Zinsswaps!$B:$AY,_xlpm.rw,_xlpm.n),
_xlpm.b,INDEX(Zinsswaps!$B:$AY,_xlpm.rw,_xlpm.n+1),
_xlpm.swap,_xlpm.a+_xlpm.x*(_xlpm.b-_xlpm.a),
D362-_xlpm.swap
)</f>
        <v>0.85324</v>
      </c>
      <c r="G362" s="47">
        <f>_xlfn.LET(
_xlpm.rw,ROW(),
_xlpm.dur,AVERAGE($C303:$C362),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_xlpm.yield,AVERAGE($D303:$D362),
_xlpm.yield-_xlpm.swap
)</f>
        <v>0.85323999999999867</v>
      </c>
      <c r="H362" s="47">
        <f>_xlfn.LET(
_xlpm.rw,ROW(),
_xlpm.dur,AVERAGE($C291:$C362),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_xlpm.yield,AVERAGE($D291:$D362),
_xlpm.yield-_xlpm.swap
)</f>
        <v>0.85323999999999645</v>
      </c>
      <c r="I362" s="47">
        <f>_xlfn.LET(
_xlpm.rw,ROW(),
_xlpm.dur,AVERAGE($C279:$C362),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_xlpm.yield,AVERAGE($D279:$D362),
_xlpm.yield-_xlpm.swap
)</f>
        <v>0.84435342261904278</v>
      </c>
      <c r="J362" s="47">
        <f>_xlfn.LET(
_xlpm.rw,ROW(),
_xlpm.dur,AVERAGE($C267:$C362),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_xlpm.yield,AVERAGE($D267:$D362),
_xlpm.yield-_xlpm.swap
)</f>
        <v>0.82613365885416101</v>
      </c>
      <c r="K362" s="47">
        <f>_xlfn.LET(
_xlpm.rw,ROW(),
_xlpm.dur,AVERAGE($C255:$C362),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_xlpm.yield,AVERAGE($D255:$D362),
_xlpm.yield-_xlpm.swap
)</f>
        <v>0.7969811462619969</v>
      </c>
      <c r="L362" s="47">
        <f>_xlfn.LET(
_xlpm.rw,ROW(),
_xlpm.dur,AVERAGE($C243:$C362),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_xlpm.yield,AVERAGE($D243:$D362),
_xlpm.yield-_xlpm.swap
)</f>
        <v>0.76745503263888182</v>
      </c>
      <c r="T362" s="42"/>
      <c r="U362" s="8"/>
      <c r="W362" s="42"/>
      <c r="X362" s="8"/>
    </row>
    <row r="363" spans="1:24" x14ac:dyDescent="0.2">
      <c r="A363" s="12">
        <v>48273</v>
      </c>
      <c r="B363" s="14">
        <v>3.19</v>
      </c>
      <c r="C363" s="14">
        <v>5.01</v>
      </c>
      <c r="D363" s="14" cm="1">
        <f t="array" ref="D36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_xlpm.monZeileRaw,(YEAR(A363)-YEAR(_xlpm.starts))*12+MONTH(A363)-MONTH(_xlpm.starts),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B363+SUMPRODUCT(_xlpm.deltas*_xlpm.stufen)
)</f>
        <v>3.19</v>
      </c>
      <c r="E363" s="48"/>
      <c r="F363" s="47" cm="1">
        <f t="array" ref="F363">_xlfn.LET(
_xlpm.rw,ROW(),
_xlpm.dur,C363,
_xlpm.n,INT(_xlpm.dur),
_xlpm.x,_xlpm.dur-_xlpm.n,
_xlpm.a,INDEX(Zinsswaps!$B:$AY,_xlpm.rw,_xlpm.n),
_xlpm.b,INDEX(Zinsswaps!$B:$AY,_xlpm.rw,_xlpm.n+1),
_xlpm.swap,_xlpm.a+_xlpm.x*(_xlpm.b-_xlpm.a),
D363-_xlpm.swap
)</f>
        <v>0.85324</v>
      </c>
      <c r="G363" s="47">
        <f>_xlfn.LET(
_xlpm.rw,ROW(),
_xlpm.dur,AVERAGE($C304:$C363),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_xlpm.yield,AVERAGE($D304:$D363),
_xlpm.yield-_xlpm.swap
)</f>
        <v>0.85323999999999867</v>
      </c>
      <c r="H363" s="47">
        <f>_xlfn.LET(
_xlpm.rw,ROW(),
_xlpm.dur,AVERAGE($C292:$C363),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_xlpm.yield,AVERAGE($D292:$D363),
_xlpm.yield-_xlpm.swap
)</f>
        <v>0.85323999999999645</v>
      </c>
      <c r="I363" s="47">
        <f>_xlfn.LET(
_xlpm.rw,ROW(),
_xlpm.dur,AVERAGE($C280:$C363),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_xlpm.yield,AVERAGE($D280:$D363),
_xlpm.yield-_xlpm.swap
)</f>
        <v>0.84511579365078848</v>
      </c>
      <c r="J363" s="47">
        <f>_xlfn.LET(
_xlpm.rw,ROW(),
_xlpm.dur,AVERAGE($C268:$C363),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_xlpm.yield,AVERAGE($D268:$D363),
_xlpm.yield-_xlpm.swap
)</f>
        <v>0.82793362087673028</v>
      </c>
      <c r="K363" s="47">
        <f>_xlfn.LET(
_xlpm.rw,ROW(),
_xlpm.dur,AVERAGE($C256:$C363),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_xlpm.yield,AVERAGE($D256:$D363),
_xlpm.yield-_xlpm.swap
)</f>
        <v>0.80111385030863591</v>
      </c>
      <c r="L363" s="47">
        <f>_xlfn.LET(
_xlpm.rw,ROW(),
_xlpm.dur,AVERAGE($C244:$C363),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_xlpm.yield,AVERAGE($D244:$D363),
_xlpm.yield-_xlpm.swap
)</f>
        <v>0.76938557777776984</v>
      </c>
      <c r="T363" s="42"/>
      <c r="U363" s="8"/>
      <c r="W363" s="42"/>
      <c r="X363" s="8"/>
    </row>
    <row r="364" spans="1:24" x14ac:dyDescent="0.2">
      <c r="A364" s="12">
        <v>48304</v>
      </c>
      <c r="B364" s="14">
        <v>3.19</v>
      </c>
      <c r="C364" s="14">
        <v>5.01</v>
      </c>
      <c r="D364" s="14" cm="1">
        <f t="array" ref="D36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_xlpm.monZeileRaw,(YEAR(A364)-YEAR(_xlpm.starts))*12+MONTH(A364)-MONTH(_xlpm.starts),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B364+SUMPRODUCT(_xlpm.deltas*_xlpm.stufen)
)</f>
        <v>3.19</v>
      </c>
      <c r="E364" s="48"/>
      <c r="F364" s="47" cm="1">
        <f t="array" ref="F364">_xlfn.LET(
_xlpm.rw,ROW(),
_xlpm.dur,C364,
_xlpm.n,INT(_xlpm.dur),
_xlpm.x,_xlpm.dur-_xlpm.n,
_xlpm.a,INDEX(Zinsswaps!$B:$AY,_xlpm.rw,_xlpm.n),
_xlpm.b,INDEX(Zinsswaps!$B:$AY,_xlpm.rw,_xlpm.n+1),
_xlpm.swap,_xlpm.a+_xlpm.x*(_xlpm.b-_xlpm.a),
D364-_xlpm.swap
)</f>
        <v>0.85324</v>
      </c>
      <c r="G364" s="47">
        <f>_xlfn.LET(
_xlpm.rw,ROW(),
_xlpm.dur,AVERAGE($C305:$C364),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_xlpm.yield,AVERAGE($D305:$D364),
_xlpm.yield-_xlpm.swap
)</f>
        <v>0.85323999999999867</v>
      </c>
      <c r="H364" s="47">
        <f>_xlfn.LET(
_xlpm.rw,ROW(),
_xlpm.dur,AVERAGE($C293:$C364),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_xlpm.yield,AVERAGE($D293:$D364),
_xlpm.yield-_xlpm.swap
)</f>
        <v>0.85323999999999645</v>
      </c>
      <c r="I364" s="47">
        <f>_xlfn.LET(
_xlpm.rw,ROW(),
_xlpm.dur,AVERAGE($C281:$C364),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_xlpm.yield,AVERAGE($D281:$D364),
_xlpm.yield-_xlpm.swap
)</f>
        <v>0.84578048752833901</v>
      </c>
      <c r="J364" s="47">
        <f>_xlfn.LET(
_xlpm.rw,ROW(),
_xlpm.dur,AVERAGE($C269:$C364),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_xlpm.yield,AVERAGE($D269:$D364),
_xlpm.yield-_xlpm.swap
)</f>
        <v>0.83040909722221645</v>
      </c>
      <c r="K364" s="47">
        <f>_xlfn.LET(
_xlpm.rw,ROW(),
_xlpm.dur,AVERAGE($C257:$C364),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_xlpm.yield,AVERAGE($D257:$D364),
_xlpm.yield-_xlpm.swap
)</f>
        <v>0.80426151491768927</v>
      </c>
      <c r="L364" s="47">
        <f>_xlfn.LET(
_xlpm.rw,ROW(),
_xlpm.dur,AVERAGE($C245:$C364),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_xlpm.yield,AVERAGE($D245:$D364),
_xlpm.yield-_xlpm.swap
)</f>
        <v>0.77382144513888207</v>
      </c>
      <c r="T364" s="42"/>
      <c r="U364" s="8"/>
      <c r="W364" s="42"/>
      <c r="X364" s="8"/>
    </row>
    <row r="365" spans="1:24" x14ac:dyDescent="0.2">
      <c r="A365" s="12">
        <v>48334</v>
      </c>
      <c r="B365" s="14">
        <v>3.19</v>
      </c>
      <c r="C365" s="14">
        <v>5.01</v>
      </c>
      <c r="D365" s="14" cm="1">
        <f t="array" ref="D36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_xlpm.monZeileRaw,(YEAR(A365)-YEAR(_xlpm.starts))*12+MONTH(A365)-MONTH(_xlpm.starts),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B365+SUMPRODUCT(_xlpm.deltas*_xlpm.stufen)
)</f>
        <v>3.19</v>
      </c>
      <c r="E365" s="48"/>
      <c r="F365" s="47" cm="1">
        <f t="array" ref="F365">_xlfn.LET(
_xlpm.rw,ROW(),
_xlpm.dur,C365,
_xlpm.n,INT(_xlpm.dur),
_xlpm.x,_xlpm.dur-_xlpm.n,
_xlpm.a,INDEX(Zinsswaps!$B:$AY,_xlpm.rw,_xlpm.n),
_xlpm.b,INDEX(Zinsswaps!$B:$AY,_xlpm.rw,_xlpm.n+1),
_xlpm.swap,_xlpm.a+_xlpm.x*(_xlpm.b-_xlpm.a),
D365-_xlpm.swap
)</f>
        <v>0.85324</v>
      </c>
      <c r="G365" s="47">
        <f>_xlfn.LET(
_xlpm.rw,ROW(),
_xlpm.dur,AVERAGE($C306:$C365),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_xlpm.yield,AVERAGE($D306:$D365),
_xlpm.yield-_xlpm.swap
)</f>
        <v>0.85323999999999867</v>
      </c>
      <c r="H365" s="47">
        <f>_xlfn.LET(
_xlpm.rw,ROW(),
_xlpm.dur,AVERAGE($C294:$C365),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_xlpm.yield,AVERAGE($D294:$D365),
_xlpm.yield-_xlpm.swap
)</f>
        <v>0.85323999999999645</v>
      </c>
      <c r="I365" s="47">
        <f>_xlfn.LET(
_xlpm.rw,ROW(),
_xlpm.dur,AVERAGE($C282:$C365),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_xlpm.yield,AVERAGE($D282:$D365),
_xlpm.yield-_xlpm.swap
)</f>
        <v>0.84506479591836214</v>
      </c>
      <c r="J365" s="47">
        <f>_xlfn.LET(
_xlpm.rw,ROW(),
_xlpm.dur,AVERAGE($C270:$C365),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_xlpm.yield,AVERAGE($D270:$D365),
_xlpm.yield-_xlpm.swap
)</f>
        <v>0.83327173177082781</v>
      </c>
      <c r="K365" s="47">
        <f>_xlfn.LET(
_xlpm.rw,ROW(),
_xlpm.dur,AVERAGE($C258:$C365),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_xlpm.yield,AVERAGE($D258:$D365),
_xlpm.yield-_xlpm.swap
)</f>
        <v>0.80788571673524778</v>
      </c>
      <c r="L365" s="47">
        <f>_xlfn.LET(
_xlpm.rw,ROW(),
_xlpm.dur,AVERAGE($C246:$C365),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_xlpm.yield,AVERAGE($D246:$D365),
_xlpm.yield-_xlpm.swap
)</f>
        <v>0.77781250833332649</v>
      </c>
      <c r="T365" s="42"/>
      <c r="U365" s="8"/>
      <c r="W365" s="42"/>
      <c r="X365" s="8"/>
    </row>
    <row r="366" spans="1:24" x14ac:dyDescent="0.2">
      <c r="A366" s="12">
        <v>48365</v>
      </c>
      <c r="B366" s="14">
        <v>3.19</v>
      </c>
      <c r="C366" s="14">
        <v>5.01</v>
      </c>
      <c r="D366" s="14" cm="1">
        <f t="array" ref="D36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_xlpm.monZeileRaw,(YEAR(A366)-YEAR(_xlpm.starts))*12+MONTH(A366)-MONTH(_xlpm.starts),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B366+SUMPRODUCT(_xlpm.deltas*_xlpm.stufen)
)</f>
        <v>3.19</v>
      </c>
      <c r="E366" s="48"/>
      <c r="F366" s="47" cm="1">
        <f t="array" ref="F366">_xlfn.LET(
_xlpm.rw,ROW(),
_xlpm.dur,C366,
_xlpm.n,INT(_xlpm.dur),
_xlpm.x,_xlpm.dur-_xlpm.n,
_xlpm.a,INDEX(Zinsswaps!$B:$AY,_xlpm.rw,_xlpm.n),
_xlpm.b,INDEX(Zinsswaps!$B:$AY,_xlpm.rw,_xlpm.n+1),
_xlpm.swap,_xlpm.a+_xlpm.x*(_xlpm.b-_xlpm.a),
D366-_xlpm.swap
)</f>
        <v>0.85324</v>
      </c>
      <c r="G366" s="47">
        <f>_xlfn.LET(
_xlpm.rw,ROW(),
_xlpm.dur,AVERAGE($C307:$C366),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_xlpm.yield,AVERAGE($D307:$D366),
_xlpm.yield-_xlpm.swap
)</f>
        <v>0.85323999999999867</v>
      </c>
      <c r="H366" s="47">
        <f>_xlfn.LET(
_xlpm.rw,ROW(),
_xlpm.dur,AVERAGE($C295:$C366),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_xlpm.yield,AVERAGE($D295:$D366),
_xlpm.yield-_xlpm.swap
)</f>
        <v>0.85323999999999645</v>
      </c>
      <c r="I366" s="47">
        <f>_xlfn.LET(
_xlpm.rw,ROW(),
_xlpm.dur,AVERAGE($C283:$C366),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_xlpm.yield,AVERAGE($D283:$D366),
_xlpm.yield-_xlpm.swap
)</f>
        <v>0.84511815476189955</v>
      </c>
      <c r="J366" s="47">
        <f>_xlfn.LET(
_xlpm.rw,ROW(),
_xlpm.dur,AVERAGE($C271:$C366),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_xlpm.yield,AVERAGE($D271:$D366),
_xlpm.yield-_xlpm.swap
)</f>
        <v>0.83610406792534153</v>
      </c>
      <c r="K366" s="47">
        <f>_xlfn.LET(
_xlpm.rw,ROW(),
_xlpm.dur,AVERAGE($C259:$C366),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_xlpm.yield,AVERAGE($D259:$D366),
_xlpm.yield-_xlpm.swap
)</f>
        <v>0.8108586179698154</v>
      </c>
      <c r="L366" s="47">
        <f>_xlfn.LET(
_xlpm.rw,ROW(),
_xlpm.dur,AVERAGE($C247:$C366),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_xlpm.yield,AVERAGE($D247:$D366),
_xlpm.yield-_xlpm.swap
)</f>
        <v>0.78016645208332625</v>
      </c>
      <c r="T366" s="42"/>
      <c r="U366" s="8"/>
      <c r="W366" s="42"/>
      <c r="X366" s="8"/>
    </row>
    <row r="367" spans="1:24" x14ac:dyDescent="0.2">
      <c r="A367" s="12">
        <v>48395</v>
      </c>
      <c r="B367" s="14">
        <v>3.19</v>
      </c>
      <c r="C367" s="14">
        <v>5.01</v>
      </c>
      <c r="D367" s="14" cm="1">
        <f t="array" ref="D36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_xlpm.monZeileRaw,(YEAR(A367)-YEAR(_xlpm.starts))*12+MONTH(A367)-MONTH(_xlpm.starts),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B367+SUMPRODUCT(_xlpm.deltas*_xlpm.stufen)
)</f>
        <v>3.19</v>
      </c>
      <c r="E367" s="48"/>
      <c r="F367" s="47" cm="1">
        <f t="array" ref="F367">_xlfn.LET(
_xlpm.rw,ROW(),
_xlpm.dur,C367,
_xlpm.n,INT(_xlpm.dur),
_xlpm.x,_xlpm.dur-_xlpm.n,
_xlpm.a,INDEX(Zinsswaps!$B:$AY,_xlpm.rw,_xlpm.n),
_xlpm.b,INDEX(Zinsswaps!$B:$AY,_xlpm.rw,_xlpm.n+1),
_xlpm.swap,_xlpm.a+_xlpm.x*(_xlpm.b-_xlpm.a),
D367-_xlpm.swap
)</f>
        <v>0.85324</v>
      </c>
      <c r="G367" s="47">
        <f>_xlfn.LET(
_xlpm.rw,ROW(),
_xlpm.dur,AVERAGE($C308:$C367),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_xlpm.yield,AVERAGE($D308:$D367),
_xlpm.yield-_xlpm.swap
)</f>
        <v>0.85323999999999867</v>
      </c>
      <c r="H367" s="47">
        <f>_xlfn.LET(
_xlpm.rw,ROW(),
_xlpm.dur,AVERAGE($C296:$C367),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_xlpm.yield,AVERAGE($D296:$D367),
_xlpm.yield-_xlpm.swap
)</f>
        <v>0.85323999999999645</v>
      </c>
      <c r="I367" s="47">
        <f>_xlfn.LET(
_xlpm.rw,ROW(),
_xlpm.dur,AVERAGE($C284:$C367),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_xlpm.yield,AVERAGE($D284:$D367),
_xlpm.yield-_xlpm.swap
)</f>
        <v>0.84529028061223999</v>
      </c>
      <c r="J367" s="47">
        <f>_xlfn.LET(
_xlpm.rw,ROW(),
_xlpm.dur,AVERAGE($C272:$C367),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_xlpm.yield,AVERAGE($D272:$D367),
_xlpm.yield-_xlpm.swap
)</f>
        <v>0.83851428710936871</v>
      </c>
      <c r="K367" s="47">
        <f>_xlfn.LET(
_xlpm.rw,ROW(),
_xlpm.dur,AVERAGE($C260:$C367),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_xlpm.yield,AVERAGE($D260:$D367),
_xlpm.yield-_xlpm.swap
)</f>
        <v>0.81426852623456192</v>
      </c>
      <c r="L367" s="47">
        <f>_xlfn.LET(
_xlpm.rw,ROW(),
_xlpm.dur,AVERAGE($C248:$C367),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_xlpm.yield,AVERAGE($D248:$D367),
_xlpm.yield-_xlpm.swap
)</f>
        <v>0.78015415624999296</v>
      </c>
      <c r="T367" s="42"/>
      <c r="U367" s="8"/>
      <c r="W367" s="42"/>
      <c r="X367" s="8"/>
    </row>
    <row r="368" spans="1:24" x14ac:dyDescent="0.2">
      <c r="A368" s="12">
        <v>48426</v>
      </c>
      <c r="B368" s="14">
        <v>3.19</v>
      </c>
      <c r="C368" s="14">
        <v>5.01</v>
      </c>
      <c r="D368" s="14" cm="1">
        <f t="array" ref="D36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_xlpm.monZeileRaw,(YEAR(A368)-YEAR(_xlpm.starts))*12+MONTH(A368)-MONTH(_xlpm.starts),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B368+SUMPRODUCT(_xlpm.deltas*_xlpm.stufen)
)</f>
        <v>3.19</v>
      </c>
      <c r="E368" s="48"/>
      <c r="F368" s="47" cm="1">
        <f t="array" ref="F368">_xlfn.LET(
_xlpm.rw,ROW(),
_xlpm.dur,C368,
_xlpm.n,INT(_xlpm.dur),
_xlpm.x,_xlpm.dur-_xlpm.n,
_xlpm.a,INDEX(Zinsswaps!$B:$AY,_xlpm.rw,_xlpm.n),
_xlpm.b,INDEX(Zinsswaps!$B:$AY,_xlpm.rw,_xlpm.n+1),
_xlpm.swap,_xlpm.a+_xlpm.x*(_xlpm.b-_xlpm.a),
D368-_xlpm.swap
)</f>
        <v>0.85324</v>
      </c>
      <c r="G368" s="47">
        <f>_xlfn.LET(
_xlpm.rw,ROW(),
_xlpm.dur,AVERAGE($C309:$C368),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_xlpm.yield,AVERAGE($D309:$D368),
_xlpm.yield-_xlpm.swap
)</f>
        <v>0.85323999999999867</v>
      </c>
      <c r="H368" s="47">
        <f>_xlfn.LET(
_xlpm.rw,ROW(),
_xlpm.dur,AVERAGE($C297:$C368),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_xlpm.yield,AVERAGE($D297:$D368),
_xlpm.yield-_xlpm.swap
)</f>
        <v>0.85323999999999645</v>
      </c>
      <c r="I368" s="47">
        <f>_xlfn.LET(
_xlpm.rw,ROW(),
_xlpm.dur,AVERAGE($C285:$C368),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_xlpm.yield,AVERAGE($D285:$D368),
_xlpm.yield-_xlpm.swap
)</f>
        <v>0.84679413548752303</v>
      </c>
      <c r="J368" s="47">
        <f>_xlfn.LET(
_xlpm.rw,ROW(),
_xlpm.dur,AVERAGE($C273:$C368),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_xlpm.yield,AVERAGE($D273:$D368),
_xlpm.yield-_xlpm.swap
)</f>
        <v>0.84077777777777207</v>
      </c>
      <c r="K368" s="47">
        <f>_xlfn.LET(
_xlpm.rw,ROW(),
_xlpm.dur,AVERAGE($C261:$C368),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_xlpm.yield,AVERAGE($D261:$D368),
_xlpm.yield-_xlpm.swap
)</f>
        <v>0.81791939814814185</v>
      </c>
      <c r="L368" s="47">
        <f>_xlfn.LET(
_xlpm.rw,ROW(),
_xlpm.dur,AVERAGE($C249:$C368),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_xlpm.yield,AVERAGE($D249:$D368),
_xlpm.yield-_xlpm.swap
)</f>
        <v>0.78317780416665972</v>
      </c>
      <c r="T368" s="42"/>
      <c r="U368" s="8"/>
      <c r="W368" s="42"/>
      <c r="X368" s="8"/>
    </row>
    <row r="369" spans="1:24" x14ac:dyDescent="0.2">
      <c r="A369" s="12">
        <v>48457</v>
      </c>
      <c r="B369" s="14">
        <v>3.19</v>
      </c>
      <c r="C369" s="14">
        <v>5.01</v>
      </c>
      <c r="D369" s="14" cm="1">
        <f t="array" ref="D36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_xlpm.monZeileRaw,(YEAR(A369)-YEAR(_xlpm.starts))*12+MONTH(A369)-MONTH(_xlpm.starts),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B369+SUMPRODUCT(_xlpm.deltas*_xlpm.stufen)
)</f>
        <v>3.19</v>
      </c>
      <c r="E369" s="48"/>
      <c r="F369" s="47" cm="1">
        <f t="array" ref="F369">_xlfn.LET(
_xlpm.rw,ROW(),
_xlpm.dur,C369,
_xlpm.n,INT(_xlpm.dur),
_xlpm.x,_xlpm.dur-_xlpm.n,
_xlpm.a,INDEX(Zinsswaps!$B:$AY,_xlpm.rw,_xlpm.n),
_xlpm.b,INDEX(Zinsswaps!$B:$AY,_xlpm.rw,_xlpm.n+1),
_xlpm.swap,_xlpm.a+_xlpm.x*(_xlpm.b-_xlpm.a),
D369-_xlpm.swap
)</f>
        <v>0.85324</v>
      </c>
      <c r="G369" s="47">
        <f>_xlfn.LET(
_xlpm.rw,ROW(),
_xlpm.dur,AVERAGE($C310:$C369),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_xlpm.yield,AVERAGE($D310:$D369),
_xlpm.yield-_xlpm.swap
)</f>
        <v>0.85323999999999867</v>
      </c>
      <c r="H369" s="47">
        <f>_xlfn.LET(
_xlpm.rw,ROW(),
_xlpm.dur,AVERAGE($C298:$C369),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_xlpm.yield,AVERAGE($D298:$D369),
_xlpm.yield-_xlpm.swap
)</f>
        <v>0.85323999999999645</v>
      </c>
      <c r="I369" s="47">
        <f>_xlfn.LET(
_xlpm.rw,ROW(),
_xlpm.dur,AVERAGE($C286:$C369),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_xlpm.yield,AVERAGE($D286:$D369),
_xlpm.yield-_xlpm.swap
)</f>
        <v>0.84707199546484713</v>
      </c>
      <c r="J369" s="47">
        <f>_xlfn.LET(
_xlpm.rw,ROW(),
_xlpm.dur,AVERAGE($C274:$C369),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_xlpm.yield,AVERAGE($D274:$D369),
_xlpm.yield-_xlpm.swap
)</f>
        <v>0.84220407986110501</v>
      </c>
      <c r="K369" s="47">
        <f>_xlfn.LET(
_xlpm.rw,ROW(),
_xlpm.dur,AVERAGE($C262:$C369),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_xlpm.yield,AVERAGE($D262:$D369),
_xlpm.yield-_xlpm.swap
)</f>
        <v>0.82058126286007615</v>
      </c>
      <c r="L369" s="47">
        <f>_xlfn.LET(
_xlpm.rw,ROW(),
_xlpm.dur,AVERAGE($C250:$C369),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_xlpm.yield,AVERAGE($D250:$D369),
_xlpm.yield-_xlpm.swap
)</f>
        <v>0.78633817083332591</v>
      </c>
      <c r="T369" s="42"/>
      <c r="U369" s="8"/>
      <c r="W369" s="42"/>
      <c r="X369" s="8"/>
    </row>
    <row r="370" spans="1:24" x14ac:dyDescent="0.2">
      <c r="A370" s="12">
        <v>48487</v>
      </c>
      <c r="B370" s="14">
        <v>3.19</v>
      </c>
      <c r="C370" s="14">
        <v>5.01</v>
      </c>
      <c r="D370" s="14" cm="1">
        <f t="array" ref="D37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_xlpm.monZeileRaw,(YEAR(A370)-YEAR(_xlpm.starts))*12+MONTH(A370)-MONTH(_xlpm.starts),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B370+SUMPRODUCT(_xlpm.deltas*_xlpm.stufen)
)</f>
        <v>3.19</v>
      </c>
      <c r="E370" s="48"/>
      <c r="F370" s="47" cm="1">
        <f t="array" ref="F370">_xlfn.LET(
_xlpm.rw,ROW(),
_xlpm.dur,C370,
_xlpm.n,INT(_xlpm.dur),
_xlpm.x,_xlpm.dur-_xlpm.n,
_xlpm.a,INDEX(Zinsswaps!$B:$AY,_xlpm.rw,_xlpm.n),
_xlpm.b,INDEX(Zinsswaps!$B:$AY,_xlpm.rw,_xlpm.n+1),
_xlpm.swap,_xlpm.a+_xlpm.x*(_xlpm.b-_xlpm.a),
D370-_xlpm.swap
)</f>
        <v>0.85324</v>
      </c>
      <c r="G370" s="47">
        <f>_xlfn.LET(
_xlpm.rw,ROW(),
_xlpm.dur,AVERAGE($C311:$C370),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_xlpm.yield,AVERAGE($D311:$D370),
_xlpm.yield-_xlpm.swap
)</f>
        <v>0.85323999999999867</v>
      </c>
      <c r="H370" s="47">
        <f>_xlfn.LET(
_xlpm.rw,ROW(),
_xlpm.dur,AVERAGE($C299:$C370),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_xlpm.yield,AVERAGE($D299:$D370),
_xlpm.yield-_xlpm.swap
)</f>
        <v>0.85323999999999645</v>
      </c>
      <c r="I370" s="47">
        <f>_xlfn.LET(
_xlpm.rw,ROW(),
_xlpm.dur,AVERAGE($C287:$C370),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_xlpm.yield,AVERAGE($D287:$D370),
_xlpm.yield-_xlpm.swap
)</f>
        <v>0.84824736536280687</v>
      </c>
      <c r="J370" s="47">
        <f>_xlfn.LET(
_xlpm.rw,ROW(),
_xlpm.dur,AVERAGE($C275:$C370),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_xlpm.yield,AVERAGE($D275:$D370),
_xlpm.yield-_xlpm.swap
)</f>
        <v>0.84296894531249356</v>
      </c>
      <c r="K370" s="47">
        <f>_xlfn.LET(
_xlpm.rw,ROW(),
_xlpm.dur,AVERAGE($C263:$C370),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_xlpm.yield,AVERAGE($D263:$D370),
_xlpm.yield-_xlpm.swap
)</f>
        <v>0.82303857167351868</v>
      </c>
      <c r="L370" s="47">
        <f>_xlfn.LET(
_xlpm.rw,ROW(),
_xlpm.dur,AVERAGE($C251:$C370),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_xlpm.yield,AVERAGE($D251:$D370),
_xlpm.yield-_xlpm.swap
)</f>
        <v>0.78926214722221477</v>
      </c>
      <c r="T370" s="42"/>
      <c r="U370" s="8"/>
      <c r="W370" s="42"/>
      <c r="X370" s="8"/>
    </row>
    <row r="371" spans="1:24" x14ac:dyDescent="0.2">
      <c r="A371" s="12">
        <v>48518</v>
      </c>
      <c r="B371" s="14">
        <v>3.19</v>
      </c>
      <c r="C371" s="14">
        <v>5.01</v>
      </c>
      <c r="D371" s="14" cm="1">
        <f t="array" ref="D37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_xlpm.monZeileRaw,(YEAR(A371)-YEAR(_xlpm.starts))*12+MONTH(A371)-MONTH(_xlpm.starts),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B371+SUMPRODUCT(_xlpm.deltas*_xlpm.stufen)
)</f>
        <v>3.19</v>
      </c>
      <c r="E371" s="48"/>
      <c r="F371" s="47" cm="1">
        <f t="array" ref="F371">_xlfn.LET(
_xlpm.rw,ROW(),
_xlpm.dur,C371,
_xlpm.n,INT(_xlpm.dur),
_xlpm.x,_xlpm.dur-_xlpm.n,
_xlpm.a,INDEX(Zinsswaps!$B:$AY,_xlpm.rw,_xlpm.n),
_xlpm.b,INDEX(Zinsswaps!$B:$AY,_xlpm.rw,_xlpm.n+1),
_xlpm.swap,_xlpm.a+_xlpm.x*(_xlpm.b-_xlpm.a),
D371-_xlpm.swap
)</f>
        <v>0.85324</v>
      </c>
      <c r="G371" s="47">
        <f>_xlfn.LET(
_xlpm.rw,ROW(),
_xlpm.dur,AVERAGE($C312:$C371),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_xlpm.yield,AVERAGE($D312:$D371),
_xlpm.yield-_xlpm.swap
)</f>
        <v>0.85323999999999867</v>
      </c>
      <c r="H371" s="47">
        <f>_xlfn.LET(
_xlpm.rw,ROW(),
_xlpm.dur,AVERAGE($C300:$C371),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_xlpm.yield,AVERAGE($D300:$D371),
_xlpm.yield-_xlpm.swap
)</f>
        <v>0.85323999999999645</v>
      </c>
      <c r="I371" s="47">
        <f>_xlfn.LET(
_xlpm.rw,ROW(),
_xlpm.dur,AVERAGE($C288:$C371),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_xlpm.yield,AVERAGE($D288:$D371),
_xlpm.yield-_xlpm.swap
)</f>
        <v>0.84982789682539206</v>
      </c>
      <c r="J371" s="47">
        <f>_xlfn.LET(
_xlpm.rw,ROW(),
_xlpm.dur,AVERAGE($C276:$C371),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_xlpm.yield,AVERAGE($D276:$D371),
_xlpm.yield-_xlpm.swap
)</f>
        <v>0.84350374999999422</v>
      </c>
      <c r="K371" s="47">
        <f>_xlfn.LET(
_xlpm.rw,ROW(),
_xlpm.dur,AVERAGE($C264:$C371),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_xlpm.yield,AVERAGE($D264:$D371),
_xlpm.yield-_xlpm.swap
)</f>
        <v>0.82430285922495949</v>
      </c>
      <c r="L371" s="47">
        <f>_xlfn.LET(
_xlpm.rw,ROW(),
_xlpm.dur,AVERAGE($C252:$C371),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_xlpm.yield,AVERAGE($D252:$D371),
_xlpm.yield-_xlpm.swap
)</f>
        <v>0.79188077430554848</v>
      </c>
    </row>
    <row r="372" spans="1:24" x14ac:dyDescent="0.2">
      <c r="A372" s="12">
        <v>48548</v>
      </c>
      <c r="B372" s="14">
        <v>3.19</v>
      </c>
      <c r="C372" s="14">
        <v>5.01</v>
      </c>
      <c r="D372" s="14" cm="1">
        <f t="array" ref="D37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_xlpm.monZeileRaw,(YEAR(A372)-YEAR(_xlpm.starts))*12+MONTH(A372)-MONTH(_xlpm.starts),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B372+SUMPRODUCT(_xlpm.deltas*_xlpm.stufen)
)</f>
        <v>3.19</v>
      </c>
      <c r="E372" s="48"/>
      <c r="F372" s="47" cm="1">
        <f t="array" ref="F372">_xlfn.LET(
_xlpm.rw,ROW(),
_xlpm.dur,C372,
_xlpm.n,INT(_xlpm.dur),
_xlpm.x,_xlpm.dur-_xlpm.n,
_xlpm.a,INDEX(Zinsswaps!$B:$AY,_xlpm.rw,_xlpm.n),
_xlpm.b,INDEX(Zinsswaps!$B:$AY,_xlpm.rw,_xlpm.n+1),
_xlpm.swap,_xlpm.a+_xlpm.x*(_xlpm.b-_xlpm.a),
D372-_xlpm.swap
)</f>
        <v>0.85324</v>
      </c>
      <c r="G372" s="47">
        <f>_xlfn.LET(
_xlpm.rw,ROW(),
_xlpm.dur,AVERAGE($C313:$C372),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_xlpm.yield,AVERAGE($D313:$D372),
_xlpm.yield-_xlpm.swap
)</f>
        <v>0.85323999999999867</v>
      </c>
      <c r="H372" s="47">
        <f>_xlfn.LET(
_xlpm.rw,ROW(),
_xlpm.dur,AVERAGE($C301:$C372),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_xlpm.yield,AVERAGE($D301:$D372),
_xlpm.yield-_xlpm.swap
)</f>
        <v>0.85323999999999645</v>
      </c>
      <c r="I372" s="47">
        <f>_xlfn.LET(
_xlpm.rw,ROW(),
_xlpm.dur,AVERAGE($C289:$C372),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_xlpm.yield,AVERAGE($D289:$D372),
_xlpm.yield-_xlpm.swap
)</f>
        <v>0.85084572562357774</v>
      </c>
      <c r="J372" s="47">
        <f>_xlfn.LET(
_xlpm.rw,ROW(),
_xlpm.dur,AVERAGE($C277:$C372),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_xlpm.yield,AVERAGE($D277:$D372),
_xlpm.yield-_xlpm.swap
)</f>
        <v>0.84381415364582768</v>
      </c>
      <c r="K372" s="47">
        <f>_xlfn.LET(
_xlpm.rw,ROW(),
_xlpm.dur,AVERAGE($C265:$C372),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_xlpm.yield,AVERAGE($D265:$D372),
_xlpm.yield-_xlpm.swap
)</f>
        <v>0.8258644881687176</v>
      </c>
      <c r="L372" s="47">
        <f>_xlfn.LET(
_xlpm.rw,ROW(),
_xlpm.dur,AVERAGE($C253:$C372),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_xlpm.yield,AVERAGE($D253:$D372),
_xlpm.yield-_xlpm.swap
)</f>
        <v>0.7953055152777706</v>
      </c>
    </row>
    <row r="373" spans="1:24" x14ac:dyDescent="0.2">
      <c r="A373" s="12">
        <v>48579</v>
      </c>
      <c r="B373" s="14">
        <v>3.19</v>
      </c>
      <c r="C373" s="14">
        <v>5.01</v>
      </c>
      <c r="D373" s="14" cm="1">
        <f t="array" ref="D37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_xlpm.monZeileRaw,(YEAR(A373)-YEAR(_xlpm.starts))*12+MONTH(A373)-MONTH(_xlpm.starts),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B373+SUMPRODUCT(_xlpm.deltas*_xlpm.stufen)
)</f>
        <v>3.19</v>
      </c>
      <c r="E373" s="48"/>
      <c r="F373" s="47" cm="1">
        <f t="array" ref="F373">_xlfn.LET(
_xlpm.rw,ROW(),
_xlpm.dur,C373,
_xlpm.n,INT(_xlpm.dur),
_xlpm.x,_xlpm.dur-_xlpm.n,
_xlpm.a,INDEX(Zinsswaps!$B:$AY,_xlpm.rw,_xlpm.n),
_xlpm.b,INDEX(Zinsswaps!$B:$AY,_xlpm.rw,_xlpm.n+1),
_xlpm.swap,_xlpm.a+_xlpm.x*(_xlpm.b-_xlpm.a),
D373-_xlpm.swap
)</f>
        <v>0.85324</v>
      </c>
      <c r="G373" s="47">
        <f>_xlfn.LET(
_xlpm.rw,ROW(),
_xlpm.dur,AVERAGE($C314:$C373),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_xlpm.yield,AVERAGE($D314:$D373),
_xlpm.yield-_xlpm.swap
)</f>
        <v>0.85323999999999867</v>
      </c>
      <c r="H373" s="47">
        <f>_xlfn.LET(
_xlpm.rw,ROW(),
_xlpm.dur,AVERAGE($C302:$C373),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_xlpm.yield,AVERAGE($D302:$D373),
_xlpm.yield-_xlpm.swap
)</f>
        <v>0.85323999999999645</v>
      </c>
      <c r="I373" s="47">
        <f>_xlfn.LET(
_xlpm.rw,ROW(),
_xlpm.dur,AVERAGE($C290:$C373),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_xlpm.yield,AVERAGE($D290:$D373),
_xlpm.yield-_xlpm.swap
)</f>
        <v>0.85201042091836232</v>
      </c>
      <c r="J373" s="47">
        <f>_xlfn.LET(
_xlpm.rw,ROW(),
_xlpm.dur,AVERAGE($C278:$C373),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_xlpm.yield,AVERAGE($D278:$D373),
_xlpm.yield-_xlpm.swap
)</f>
        <v>0.84408191406249378</v>
      </c>
      <c r="K373" s="47">
        <f>_xlfn.LET(
_xlpm.rw,ROW(),
_xlpm.dur,AVERAGE($C266:$C373),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_xlpm.yield,AVERAGE($D266:$D373),
_xlpm.yield-_xlpm.swap
)</f>
        <v>0.82755310013716787</v>
      </c>
      <c r="L373" s="47">
        <f>_xlfn.LET(
_xlpm.rw,ROW(),
_xlpm.dur,AVERAGE($C254:$C373),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_xlpm.yield,AVERAGE($D254:$D373),
_xlpm.yield-_xlpm.swap
)</f>
        <v>0.79928324722221467</v>
      </c>
    </row>
    <row r="374" spans="1:24" x14ac:dyDescent="0.2">
      <c r="A374" s="12">
        <v>48610</v>
      </c>
      <c r="B374" s="14">
        <v>3.19</v>
      </c>
      <c r="C374" s="14">
        <v>5.01</v>
      </c>
      <c r="D374" s="14" cm="1">
        <f t="array" ref="D37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_xlpm.monZeileRaw,(YEAR(A374)-YEAR(_xlpm.starts))*12+MONTH(A374)-MONTH(_xlpm.starts),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B374+SUMPRODUCT(_xlpm.deltas*_xlpm.stufen)
)</f>
        <v>3.19</v>
      </c>
      <c r="E374" s="48"/>
      <c r="F374" s="47" cm="1">
        <f t="array" ref="F374">_xlfn.LET(
_xlpm.rw,ROW(),
_xlpm.dur,C374,
_xlpm.n,INT(_xlpm.dur),
_xlpm.x,_xlpm.dur-_xlpm.n,
_xlpm.a,INDEX(Zinsswaps!$B:$AY,_xlpm.rw,_xlpm.n),
_xlpm.b,INDEX(Zinsswaps!$B:$AY,_xlpm.rw,_xlpm.n+1),
_xlpm.swap,_xlpm.a+_xlpm.x*(_xlpm.b-_xlpm.a),
D374-_xlpm.swap
)</f>
        <v>0.85324</v>
      </c>
      <c r="G374" s="47">
        <f>_xlfn.LET(
_xlpm.rw,ROW(),
_xlpm.dur,AVERAGE($C315:$C374),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_xlpm.yield,AVERAGE($D315:$D374),
_xlpm.yield-_xlpm.swap
)</f>
        <v>0.85323999999999867</v>
      </c>
      <c r="H374" s="47">
        <f>_xlfn.LET(
_xlpm.rw,ROW(),
_xlpm.dur,AVERAGE($C303:$C374),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_xlpm.yield,AVERAGE($D303:$D374),
_xlpm.yield-_xlpm.swap
)</f>
        <v>0.85323999999999645</v>
      </c>
      <c r="I374" s="47">
        <f>_xlfn.LET(
_xlpm.rw,ROW(),
_xlpm.dur,AVERAGE($C291:$C374),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_xlpm.yield,AVERAGE($D291:$D374),
_xlpm.yield-_xlpm.swap
)</f>
        <v>0.85323999999999556</v>
      </c>
      <c r="J374" s="47">
        <f>_xlfn.LET(
_xlpm.rw,ROW(),
_xlpm.dur,AVERAGE($C279:$C374),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_xlpm.yield,AVERAGE($D279:$D374),
_xlpm.yield-_xlpm.swap
)</f>
        <v>0.8454694563802021</v>
      </c>
      <c r="K374" s="47">
        <f>_xlfn.LET(
_xlpm.rw,ROW(),
_xlpm.dur,AVERAGE($C267:$C374),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_xlpm.yield,AVERAGE($D267:$D374),
_xlpm.yield-_xlpm.swap
)</f>
        <v>0.82924356995884141</v>
      </c>
      <c r="L374" s="47">
        <f>_xlfn.LET(
_xlpm.rw,ROW(),
_xlpm.dur,AVERAGE($C255:$C374),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_xlpm.yield,AVERAGE($D255:$D374),
_xlpm.yield-_xlpm.swap
)</f>
        <v>0.80286720347221507</v>
      </c>
    </row>
    <row r="375" spans="1:24" x14ac:dyDescent="0.2">
      <c r="A375" s="12">
        <v>48638</v>
      </c>
      <c r="B375" s="14">
        <v>3.19</v>
      </c>
      <c r="C375" s="14">
        <v>5.01</v>
      </c>
      <c r="D375" s="14" cm="1">
        <f t="array" ref="D37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_xlpm.monZeileRaw,(YEAR(A375)-YEAR(_xlpm.starts))*12+MONTH(A375)-MONTH(_xlpm.starts),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B375+SUMPRODUCT(_xlpm.deltas*_xlpm.stufen)
)</f>
        <v>3.19</v>
      </c>
      <c r="E375" s="48"/>
      <c r="F375" s="47" cm="1">
        <f t="array" ref="F375">_xlfn.LET(
_xlpm.rw,ROW(),
_xlpm.dur,C375,
_xlpm.n,INT(_xlpm.dur),
_xlpm.x,_xlpm.dur-_xlpm.n,
_xlpm.a,INDEX(Zinsswaps!$B:$AY,_xlpm.rw,_xlpm.n),
_xlpm.b,INDEX(Zinsswaps!$B:$AY,_xlpm.rw,_xlpm.n+1),
_xlpm.swap,_xlpm.a+_xlpm.x*(_xlpm.b-_xlpm.a),
D375-_xlpm.swap
)</f>
        <v>0.85324</v>
      </c>
      <c r="G375" s="47">
        <f>_xlfn.LET(
_xlpm.rw,ROW(),
_xlpm.dur,AVERAGE($C316:$C375),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_xlpm.yield,AVERAGE($D316:$D375),
_xlpm.yield-_xlpm.swap
)</f>
        <v>0.85323999999999867</v>
      </c>
      <c r="H375" s="47">
        <f>_xlfn.LET(
_xlpm.rw,ROW(),
_xlpm.dur,AVERAGE($C304:$C375),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_xlpm.yield,AVERAGE($D304:$D375),
_xlpm.yield-_xlpm.swap
)</f>
        <v>0.85323999999999645</v>
      </c>
      <c r="I375" s="47">
        <f>_xlfn.LET(
_xlpm.rw,ROW(),
_xlpm.dur,AVERAGE($C292:$C375),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_xlpm.yield,AVERAGE($D292:$D375),
_xlpm.yield-_xlpm.swap
)</f>
        <v>0.85323999999999556</v>
      </c>
      <c r="J375" s="47">
        <f>_xlfn.LET(
_xlpm.rw,ROW(),
_xlpm.dur,AVERAGE($C280:$C375),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_xlpm.yield,AVERAGE($D280:$D375),
_xlpm.yield-_xlpm.swap
)</f>
        <v>0.84613498263888287</v>
      </c>
      <c r="K375" s="47">
        <f>_xlfn.LET(
_xlpm.rw,ROW(),
_xlpm.dur,AVERAGE($C268:$C375),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_xlpm.yield,AVERAGE($D268:$D375),
_xlpm.yield-_xlpm.swap
)</f>
        <v>0.83082638974622114</v>
      </c>
      <c r="L375" s="47">
        <f>_xlfn.LET(
_xlpm.rw,ROW(),
_xlpm.dur,AVERAGE($C256:$C375),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_xlpm.yield,AVERAGE($D256:$D375),
_xlpm.yield-_xlpm.swap
)</f>
        <v>0.80656614374999291</v>
      </c>
    </row>
    <row r="376" spans="1:24" x14ac:dyDescent="0.2">
      <c r="A376" s="12">
        <v>48669</v>
      </c>
      <c r="B376" s="14">
        <v>3.19</v>
      </c>
      <c r="C376" s="14">
        <v>5.01</v>
      </c>
      <c r="D376" s="14" cm="1">
        <f t="array" ref="D37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_xlpm.monZeileRaw,(YEAR(A376)-YEAR(_xlpm.starts))*12+MONTH(A376)-MONTH(_xlpm.starts),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B376+SUMPRODUCT(_xlpm.deltas*_xlpm.stufen)
)</f>
        <v>3.19</v>
      </c>
      <c r="E376" s="48"/>
      <c r="F376" s="47" cm="1">
        <f t="array" ref="F376">_xlfn.LET(
_xlpm.rw,ROW(),
_xlpm.dur,C376,
_xlpm.n,INT(_xlpm.dur),
_xlpm.x,_xlpm.dur-_xlpm.n,
_xlpm.a,INDEX(Zinsswaps!$B:$AY,_xlpm.rw,_xlpm.n),
_xlpm.b,INDEX(Zinsswaps!$B:$AY,_xlpm.rw,_xlpm.n+1),
_xlpm.swap,_xlpm.a+_xlpm.x*(_xlpm.b-_xlpm.a),
D376-_xlpm.swap
)</f>
        <v>0.85324</v>
      </c>
      <c r="G376" s="47">
        <f>_xlfn.LET(
_xlpm.rw,ROW(),
_xlpm.dur,AVERAGE($C317:$C376),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_xlpm.yield,AVERAGE($D317:$D376),
_xlpm.yield-_xlpm.swap
)</f>
        <v>0.85323999999999867</v>
      </c>
      <c r="H376" s="47">
        <f>_xlfn.LET(
_xlpm.rw,ROW(),
_xlpm.dur,AVERAGE($C305:$C376),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_xlpm.yield,AVERAGE($D305:$D376),
_xlpm.yield-_xlpm.swap
)</f>
        <v>0.85323999999999645</v>
      </c>
      <c r="I376" s="47">
        <f>_xlfn.LET(
_xlpm.rw,ROW(),
_xlpm.dur,AVERAGE($C293:$C376),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_xlpm.yield,AVERAGE($D293:$D376),
_xlpm.yield-_xlpm.swap
)</f>
        <v>0.85323999999999556</v>
      </c>
      <c r="J376" s="47">
        <f>_xlfn.LET(
_xlpm.rw,ROW(),
_xlpm.dur,AVERAGE($C281:$C376),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_xlpm.yield,AVERAGE($D281:$D376),
_xlpm.yield-_xlpm.swap
)</f>
        <v>0.84671753472221578</v>
      </c>
      <c r="K376" s="47">
        <f>_xlfn.LET(
_xlpm.rw,ROW(),
_xlpm.dur,AVERAGE($C269:$C376),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_xlpm.yield,AVERAGE($D269:$D376),
_xlpm.yield-_xlpm.swap
)</f>
        <v>0.83301247599450612</v>
      </c>
      <c r="L376" s="47">
        <f>_xlfn.LET(
_xlpm.rw,ROW(),
_xlpm.dur,AVERAGE($C257:$C376),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_xlpm.yield,AVERAGE($D257:$D376),
_xlpm.yield-_xlpm.swap
)</f>
        <v>0.80938100208332653</v>
      </c>
    </row>
    <row r="377" spans="1:24" x14ac:dyDescent="0.2">
      <c r="A377" s="12">
        <v>48699</v>
      </c>
      <c r="B377" s="14">
        <v>3.19</v>
      </c>
      <c r="C377" s="14">
        <v>5.01</v>
      </c>
      <c r="D377" s="14" cm="1">
        <f t="array" ref="D37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_xlpm.monZeileRaw,(YEAR(A377)-YEAR(_xlpm.starts))*12+MONTH(A377)-MONTH(_xlpm.starts),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B377+SUMPRODUCT(_xlpm.deltas*_xlpm.stufen)
)</f>
        <v>3.19</v>
      </c>
      <c r="E377" s="48"/>
      <c r="F377" s="47" cm="1">
        <f t="array" ref="F377">_xlfn.LET(
_xlpm.rw,ROW(),
_xlpm.dur,C377,
_xlpm.n,INT(_xlpm.dur),
_xlpm.x,_xlpm.dur-_xlpm.n,
_xlpm.a,INDEX(Zinsswaps!$B:$AY,_xlpm.rw,_xlpm.n),
_xlpm.b,INDEX(Zinsswaps!$B:$AY,_xlpm.rw,_xlpm.n+1),
_xlpm.swap,_xlpm.a+_xlpm.x*(_xlpm.b-_xlpm.a),
D377-_xlpm.swap
)</f>
        <v>0.85324</v>
      </c>
      <c r="G377" s="47">
        <f>_xlfn.LET(
_xlpm.rw,ROW(),
_xlpm.dur,AVERAGE($C318:$C377),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_xlpm.yield,AVERAGE($D318:$D377),
_xlpm.yield-_xlpm.swap
)</f>
        <v>0.85323999999999867</v>
      </c>
      <c r="H377" s="47">
        <f>_xlfn.LET(
_xlpm.rw,ROW(),
_xlpm.dur,AVERAGE($C306:$C377),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_xlpm.yield,AVERAGE($D306:$D377),
_xlpm.yield-_xlpm.swap
)</f>
        <v>0.85323999999999645</v>
      </c>
      <c r="I377" s="47">
        <f>_xlfn.LET(
_xlpm.rw,ROW(),
_xlpm.dur,AVERAGE($C294:$C377),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_xlpm.yield,AVERAGE($D294:$D377),
_xlpm.yield-_xlpm.swap
)</f>
        <v>0.85323999999999556</v>
      </c>
      <c r="J377" s="47">
        <f>_xlfn.LET(
_xlpm.rw,ROW(),
_xlpm.dur,AVERAGE($C282:$C377),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_xlpm.yield,AVERAGE($D282:$D377),
_xlpm.yield-_xlpm.swap
)</f>
        <v>0.84609205729166037</v>
      </c>
      <c r="K377" s="47">
        <f>_xlfn.LET(
_xlpm.rw,ROW(),
_xlpm.dur,AVERAGE($C270:$C377),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_xlpm.yield,AVERAGE($D270:$D377),
_xlpm.yield-_xlpm.swap
)</f>
        <v>0.83554336419752362</v>
      </c>
      <c r="L377" s="47">
        <f>_xlfn.LET(
_xlpm.rw,ROW(),
_xlpm.dur,AVERAGE($C258:$C377),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_xlpm.yield,AVERAGE($D258:$D377),
_xlpm.yield-_xlpm.swap
)</f>
        <v>0.81262705555554815</v>
      </c>
    </row>
    <row r="378" spans="1:24" x14ac:dyDescent="0.2">
      <c r="A378" s="12">
        <v>48730</v>
      </c>
      <c r="B378" s="14">
        <v>3.19</v>
      </c>
      <c r="C378" s="14">
        <v>5.01</v>
      </c>
      <c r="D378" s="14" cm="1">
        <f t="array" ref="D37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_xlpm.monZeileRaw,(YEAR(A378)-YEAR(_xlpm.starts))*12+MONTH(A378)-MONTH(_xlpm.starts),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B378+SUMPRODUCT(_xlpm.deltas*_xlpm.stufen)
)</f>
        <v>3.19</v>
      </c>
      <c r="E378" s="48"/>
      <c r="F378" s="47" cm="1">
        <f t="array" ref="F378">_xlfn.LET(
_xlpm.rw,ROW(),
_xlpm.dur,C378,
_xlpm.n,INT(_xlpm.dur),
_xlpm.x,_xlpm.dur-_xlpm.n,
_xlpm.a,INDEX(Zinsswaps!$B:$AY,_xlpm.rw,_xlpm.n),
_xlpm.b,INDEX(Zinsswaps!$B:$AY,_xlpm.rw,_xlpm.n+1),
_xlpm.swap,_xlpm.a+_xlpm.x*(_xlpm.b-_xlpm.a),
D378-_xlpm.swap
)</f>
        <v>0.85324</v>
      </c>
      <c r="G378" s="47">
        <f>_xlfn.LET(
_xlpm.rw,ROW(),
_xlpm.dur,AVERAGE($C319:$C378),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_xlpm.yield,AVERAGE($D319:$D378),
_xlpm.yield-_xlpm.swap
)</f>
        <v>0.85323999999999867</v>
      </c>
      <c r="H378" s="47">
        <f>_xlfn.LET(
_xlpm.rw,ROW(),
_xlpm.dur,AVERAGE($C307:$C378),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_xlpm.yield,AVERAGE($D307:$D378),
_xlpm.yield-_xlpm.swap
)</f>
        <v>0.85323999999999645</v>
      </c>
      <c r="I378" s="47">
        <f>_xlfn.LET(
_xlpm.rw,ROW(),
_xlpm.dur,AVERAGE($C295:$C378),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_xlpm.yield,AVERAGE($D295:$D378),
_xlpm.yield-_xlpm.swap
)</f>
        <v>0.85323999999999556</v>
      </c>
      <c r="J378" s="47">
        <f>_xlfn.LET(
_xlpm.rw,ROW(),
_xlpm.dur,AVERAGE($C283:$C378),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_xlpm.yield,AVERAGE($D283:$D378),
_xlpm.yield-_xlpm.swap
)</f>
        <v>0.84613942057291025</v>
      </c>
      <c r="K378" s="47">
        <f>_xlfn.LET(
_xlpm.rw,ROW(),
_xlpm.dur,AVERAGE($C271:$C378),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_xlpm.yield,AVERAGE($D271:$D378),
_xlpm.yield-_xlpm.swap
)</f>
        <v>0.83804857424553481</v>
      </c>
      <c r="L378" s="47">
        <f>_xlfn.LET(
_xlpm.rw,ROW(),
_xlpm.dur,AVERAGE($C259:$C378),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_xlpm.yield,AVERAGE($D259:$D378),
_xlpm.yield-_xlpm.swap
)</f>
        <v>0.81528563888888161</v>
      </c>
    </row>
    <row r="379" spans="1:24" x14ac:dyDescent="0.2">
      <c r="A379" s="12">
        <v>48760</v>
      </c>
      <c r="B379" s="14">
        <v>3.19</v>
      </c>
      <c r="C379" s="14">
        <v>5.01</v>
      </c>
      <c r="D379" s="14" cm="1">
        <f t="array" ref="D37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_xlpm.monZeileRaw,(YEAR(A379)-YEAR(_xlpm.starts))*12+MONTH(A379)-MONTH(_xlpm.starts),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B379+SUMPRODUCT(_xlpm.deltas*_xlpm.stufen)
)</f>
        <v>3.19</v>
      </c>
      <c r="E379" s="48"/>
      <c r="F379" s="47" cm="1">
        <f t="array" ref="F379">_xlfn.LET(
_xlpm.rw,ROW(),
_xlpm.dur,C379,
_xlpm.n,INT(_xlpm.dur),
_xlpm.x,_xlpm.dur-_xlpm.n,
_xlpm.a,INDEX(Zinsswaps!$B:$AY,_xlpm.rw,_xlpm.n),
_xlpm.b,INDEX(Zinsswaps!$B:$AY,_xlpm.rw,_xlpm.n+1),
_xlpm.swap,_xlpm.a+_xlpm.x*(_xlpm.b-_xlpm.a),
D379-_xlpm.swap
)</f>
        <v>0.85324</v>
      </c>
      <c r="G379" s="47">
        <f>_xlfn.LET(
_xlpm.rw,ROW(),
_xlpm.dur,AVERAGE($C320:$C379),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_xlpm.yield,AVERAGE($D320:$D379),
_xlpm.yield-_xlpm.swap
)</f>
        <v>0.85323999999999867</v>
      </c>
      <c r="H379" s="47">
        <f>_xlfn.LET(
_xlpm.rw,ROW(),
_xlpm.dur,AVERAGE($C308:$C379),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_xlpm.yield,AVERAGE($D308:$D379),
_xlpm.yield-_xlpm.swap
)</f>
        <v>0.85323999999999645</v>
      </c>
      <c r="I379" s="47">
        <f>_xlfn.LET(
_xlpm.rw,ROW(),
_xlpm.dur,AVERAGE($C296:$C379),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_xlpm.yield,AVERAGE($D296:$D379),
_xlpm.yield-_xlpm.swap
)</f>
        <v>0.85323999999999556</v>
      </c>
      <c r="J379" s="47">
        <f>_xlfn.LET(
_xlpm.rw,ROW(),
_xlpm.dur,AVERAGE($C284:$C379),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_xlpm.yield,AVERAGE($D284:$D379),
_xlpm.yield-_xlpm.swap
)</f>
        <v>0.84628868164061899</v>
      </c>
      <c r="K379" s="47">
        <f>_xlfn.LET(
_xlpm.rw,ROW(),
_xlpm.dur,AVERAGE($C272:$C379),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_xlpm.yield,AVERAGE($D272:$D379),
_xlpm.yield-_xlpm.swap
)</f>
        <v>0.84018164866254486</v>
      </c>
      <c r="L379" s="47">
        <f>_xlfn.LET(
_xlpm.rw,ROW(),
_xlpm.dur,AVERAGE($C260:$C379),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_xlpm.yield,AVERAGE($D260:$D379),
_xlpm.yield-_xlpm.swap
)</f>
        <v>0.81833324791665962</v>
      </c>
    </row>
    <row r="380" spans="1:24" x14ac:dyDescent="0.2">
      <c r="A380" s="12">
        <v>48791</v>
      </c>
      <c r="B380" s="14">
        <v>3.19</v>
      </c>
      <c r="C380" s="14">
        <v>5.01</v>
      </c>
      <c r="D380" s="14" cm="1">
        <f t="array" ref="D38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_xlpm.monZeileRaw,(YEAR(A380)-YEAR(_xlpm.starts))*12+MONTH(A380)-MONTH(_xlpm.starts),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B380+SUMPRODUCT(_xlpm.deltas*_xlpm.stufen)
)</f>
        <v>3.19</v>
      </c>
      <c r="E380" s="48"/>
      <c r="F380" s="47" cm="1">
        <f t="array" ref="F380">_xlfn.LET(
_xlpm.rw,ROW(),
_xlpm.dur,C380,
_xlpm.n,INT(_xlpm.dur),
_xlpm.x,_xlpm.dur-_xlpm.n,
_xlpm.a,INDEX(Zinsswaps!$B:$AY,_xlpm.rw,_xlpm.n),
_xlpm.b,INDEX(Zinsswaps!$B:$AY,_xlpm.rw,_xlpm.n+1),
_xlpm.swap,_xlpm.a+_xlpm.x*(_xlpm.b-_xlpm.a),
D380-_xlpm.swap
)</f>
        <v>0.85324</v>
      </c>
      <c r="G380" s="47">
        <f>_xlfn.LET(
_xlpm.rw,ROW(),
_xlpm.dur,AVERAGE($C321:$C380),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_xlpm.yield,AVERAGE($D321:$D380),
_xlpm.yield-_xlpm.swap
)</f>
        <v>0.85323999999999867</v>
      </c>
      <c r="H380" s="47">
        <f>_xlfn.LET(
_xlpm.rw,ROW(),
_xlpm.dur,AVERAGE($C309:$C380),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_xlpm.yield,AVERAGE($D309:$D380),
_xlpm.yield-_xlpm.swap
)</f>
        <v>0.85323999999999645</v>
      </c>
      <c r="I380" s="47">
        <f>_xlfn.LET(
_xlpm.rw,ROW(),
_xlpm.dur,AVERAGE($C297:$C380),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_xlpm.yield,AVERAGE($D297:$D380),
_xlpm.yield-_xlpm.swap
)</f>
        <v>0.85323999999999556</v>
      </c>
      <c r="J380" s="47">
        <f>_xlfn.LET(
_xlpm.rw,ROW(),
_xlpm.dur,AVERAGE($C285:$C380),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_xlpm.yield,AVERAGE($D285:$D380),
_xlpm.yield-_xlpm.swap
)</f>
        <v>0.84760016601561849</v>
      </c>
      <c r="K380" s="47">
        <f>_xlfn.LET(
_xlpm.rw,ROW(),
_xlpm.dur,AVERAGE($C273:$C380),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_xlpm.yield,AVERAGE($D273:$D380),
_xlpm.yield-_xlpm.swap
)</f>
        <v>0.84218624828531574</v>
      </c>
      <c r="L380" s="47">
        <f>_xlfn.LET(
_xlpm.rw,ROW(),
_xlpm.dur,AVERAGE($C261:$C380),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_xlpm.yield,AVERAGE($D261:$D380),
_xlpm.yield-_xlpm.swap
)</f>
        <v>0.82160160416665962</v>
      </c>
    </row>
    <row r="381" spans="1:24" x14ac:dyDescent="0.2">
      <c r="A381" s="12">
        <v>48822</v>
      </c>
      <c r="B381" s="14">
        <v>3.19</v>
      </c>
      <c r="C381" s="14">
        <v>5.01</v>
      </c>
      <c r="D381" s="14" cm="1">
        <f t="array" ref="D38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_xlpm.monZeileRaw,(YEAR(A381)-YEAR(_xlpm.starts))*12+MONTH(A381)-MONTH(_xlpm.starts),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B381+SUMPRODUCT(_xlpm.deltas*_xlpm.stufen)
)</f>
        <v>3.19</v>
      </c>
      <c r="E381" s="48"/>
      <c r="F381" s="47" cm="1">
        <f t="array" ref="F381">_xlfn.LET(
_xlpm.rw,ROW(),
_xlpm.dur,C381,
_xlpm.n,INT(_xlpm.dur),
_xlpm.x,_xlpm.dur-_xlpm.n,
_xlpm.a,INDEX(Zinsswaps!$B:$AY,_xlpm.rw,_xlpm.n),
_xlpm.b,INDEX(Zinsswaps!$B:$AY,_xlpm.rw,_xlpm.n+1),
_xlpm.swap,_xlpm.a+_xlpm.x*(_xlpm.b-_xlpm.a),
D381-_xlpm.swap
)</f>
        <v>0.85324</v>
      </c>
      <c r="G381" s="47">
        <f>_xlfn.LET(
_xlpm.rw,ROW(),
_xlpm.dur,AVERAGE($C322:$C381),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_xlpm.yield,AVERAGE($D322:$D381),
_xlpm.yield-_xlpm.swap
)</f>
        <v>0.85323999999999867</v>
      </c>
      <c r="H381" s="47">
        <f>_xlfn.LET(
_xlpm.rw,ROW(),
_xlpm.dur,AVERAGE($C310:$C381),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_xlpm.yield,AVERAGE($D310:$D381),
_xlpm.yield-_xlpm.swap
)</f>
        <v>0.85323999999999645</v>
      </c>
      <c r="I381" s="47">
        <f>_xlfn.LET(
_xlpm.rw,ROW(),
_xlpm.dur,AVERAGE($C298:$C381),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_xlpm.yield,AVERAGE($D298:$D381),
_xlpm.yield-_xlpm.swap
)</f>
        <v>0.85323999999999556</v>
      </c>
      <c r="J381" s="47">
        <f>_xlfn.LET(
_xlpm.rw,ROW(),
_xlpm.dur,AVERAGE($C286:$C381),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_xlpm.yield,AVERAGE($D286:$D381),
_xlpm.yield-_xlpm.swap
)</f>
        <v>0.84784282986110471</v>
      </c>
      <c r="K381" s="47">
        <f>_xlfn.LET(
_xlpm.rw,ROW(),
_xlpm.dur,AVERAGE($C274:$C381),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_xlpm.yield,AVERAGE($D274:$D381),
_xlpm.yield-_xlpm.swap
)</f>
        <v>0.84344864540465725</v>
      </c>
      <c r="L381" s="47">
        <f>_xlfn.LET(
_xlpm.rw,ROW(),
_xlpm.dur,AVERAGE($C262:$C381),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_xlpm.yield,AVERAGE($D262:$D381),
_xlpm.yield-_xlpm.swap
)</f>
        <v>0.82398078124999286</v>
      </c>
    </row>
    <row r="382" spans="1:24" x14ac:dyDescent="0.2">
      <c r="A382" s="12">
        <v>48852</v>
      </c>
      <c r="B382" s="14">
        <v>3.19</v>
      </c>
      <c r="C382" s="14">
        <v>5.01</v>
      </c>
      <c r="D382" s="14" cm="1">
        <f t="array" ref="D38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_xlpm.monZeileRaw,(YEAR(A382)-YEAR(_xlpm.starts))*12+MONTH(A382)-MONTH(_xlpm.starts),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B382+SUMPRODUCT(_xlpm.deltas*_xlpm.stufen)
)</f>
        <v>3.19</v>
      </c>
      <c r="E382" s="48"/>
      <c r="F382" s="47" cm="1">
        <f t="array" ref="F382">_xlfn.LET(
_xlpm.rw,ROW(),
_xlpm.dur,C382,
_xlpm.n,INT(_xlpm.dur),
_xlpm.x,_xlpm.dur-_xlpm.n,
_xlpm.a,INDEX(Zinsswaps!$B:$AY,_xlpm.rw,_xlpm.n),
_xlpm.b,INDEX(Zinsswaps!$B:$AY,_xlpm.rw,_xlpm.n+1),
_xlpm.swap,_xlpm.a+_xlpm.x*(_xlpm.b-_xlpm.a),
D382-_xlpm.swap
)</f>
        <v>0.85324</v>
      </c>
      <c r="G382" s="47">
        <f>_xlfn.LET(
_xlpm.rw,ROW(),
_xlpm.dur,AVERAGE($C323:$C382),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_xlpm.yield,AVERAGE($D323:$D382),
_xlpm.yield-_xlpm.swap
)</f>
        <v>0.85323999999999867</v>
      </c>
      <c r="H382" s="47">
        <f>_xlfn.LET(
_xlpm.rw,ROW(),
_xlpm.dur,AVERAGE($C311:$C382),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_xlpm.yield,AVERAGE($D311:$D382),
_xlpm.yield-_xlpm.swap
)</f>
        <v>0.85323999999999645</v>
      </c>
      <c r="I382" s="47">
        <f>_xlfn.LET(
_xlpm.rw,ROW(),
_xlpm.dur,AVERAGE($C299:$C382),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_xlpm.yield,AVERAGE($D299:$D382),
_xlpm.yield-_xlpm.swap
)</f>
        <v>0.85323999999999556</v>
      </c>
      <c r="J382" s="47">
        <f>_xlfn.LET(
_xlpm.rw,ROW(),
_xlpm.dur,AVERAGE($C287:$C382),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_xlpm.yield,AVERAGE($D287:$D382),
_xlpm.yield-_xlpm.swap
)</f>
        <v>0.84887127712673038</v>
      </c>
      <c r="K382" s="47">
        <f>_xlfn.LET(
_xlpm.rw,ROW(),
_xlpm.dur,AVERAGE($C275:$C382),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_xlpm.yield,AVERAGE($D275:$D382),
_xlpm.yield-_xlpm.swap
)</f>
        <v>0.84412478395060964</v>
      </c>
      <c r="L382" s="47">
        <f>_xlfn.LET(
_xlpm.rw,ROW(),
_xlpm.dur,AVERAGE($C263:$C382),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_xlpm.yield,AVERAGE($D263:$D382),
_xlpm.yield-_xlpm.swap
)</f>
        <v>0.82617720138888195</v>
      </c>
    </row>
    <row r="383" spans="1:24" x14ac:dyDescent="0.2">
      <c r="A383" s="12">
        <v>48883</v>
      </c>
      <c r="B383" s="14">
        <v>3.19</v>
      </c>
      <c r="C383" s="14">
        <v>5.01</v>
      </c>
      <c r="D383" s="14" cm="1">
        <f t="array" ref="D38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_xlpm.monZeileRaw,(YEAR(A383)-YEAR(_xlpm.starts))*12+MONTH(A383)-MONTH(_xlpm.starts),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B383+SUMPRODUCT(_xlpm.deltas*_xlpm.stufen)
)</f>
        <v>3.19</v>
      </c>
      <c r="E383" s="48"/>
      <c r="F383" s="47" cm="1">
        <f t="array" ref="F383">_xlfn.LET(
_xlpm.rw,ROW(),
_xlpm.dur,C383,
_xlpm.n,INT(_xlpm.dur),
_xlpm.x,_xlpm.dur-_xlpm.n,
_xlpm.a,INDEX(Zinsswaps!$B:$AY,_xlpm.rw,_xlpm.n),
_xlpm.b,INDEX(Zinsswaps!$B:$AY,_xlpm.rw,_xlpm.n+1),
_xlpm.swap,_xlpm.a+_xlpm.x*(_xlpm.b-_xlpm.a),
D383-_xlpm.swap
)</f>
        <v>0.85324</v>
      </c>
      <c r="G383" s="47">
        <f>_xlfn.LET(
_xlpm.rw,ROW(),
_xlpm.dur,AVERAGE($C324:$C383),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_xlpm.yield,AVERAGE($D324:$D383),
_xlpm.yield-_xlpm.swap
)</f>
        <v>0.85323999999999867</v>
      </c>
      <c r="H383" s="47">
        <f>_xlfn.LET(
_xlpm.rw,ROW(),
_xlpm.dur,AVERAGE($C312:$C383),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_xlpm.yield,AVERAGE($D312:$D383),
_xlpm.yield-_xlpm.swap
)</f>
        <v>0.85323999999999645</v>
      </c>
      <c r="I383" s="47">
        <f>_xlfn.LET(
_xlpm.rw,ROW(),
_xlpm.dur,AVERAGE($C300:$C383),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_xlpm.yield,AVERAGE($D300:$D383),
_xlpm.yield-_xlpm.swap
)</f>
        <v>0.85323999999999556</v>
      </c>
      <c r="J383" s="47">
        <f>_xlfn.LET(
_xlpm.rw,ROW(),
_xlpm.dur,AVERAGE($C288:$C383),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_xlpm.yield,AVERAGE($D288:$D383),
_xlpm.yield-_xlpm.swap
)</f>
        <v>0.85025427517360486</v>
      </c>
      <c r="K383" s="47">
        <f>_xlfn.LET(
_xlpm.rw,ROW(),
_xlpm.dur,AVERAGE($C276:$C383),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_xlpm.yield,AVERAGE($D276:$D383),
_xlpm.yield-_xlpm.swap
)</f>
        <v>0.84459666666665978</v>
      </c>
      <c r="L383" s="47">
        <f>_xlfn.LET(
_xlpm.rw,ROW(),
_xlpm.dur,AVERAGE($C264:$C383),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_xlpm.yield,AVERAGE($D264:$D383),
_xlpm.yield-_xlpm.swap
)</f>
        <v>0.82730239097221503</v>
      </c>
    </row>
    <row r="384" spans="1:24" x14ac:dyDescent="0.2">
      <c r="A384" s="12">
        <v>48913</v>
      </c>
      <c r="B384" s="14">
        <v>3.19</v>
      </c>
      <c r="C384" s="14">
        <v>5.01</v>
      </c>
      <c r="D384" s="14" cm="1">
        <f t="array" ref="D38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_xlpm.monZeileRaw,(YEAR(A384)-YEAR(_xlpm.starts))*12+MONTH(A384)-MONTH(_xlpm.starts),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B384+SUMPRODUCT(_xlpm.deltas*_xlpm.stufen)
)</f>
        <v>3.19</v>
      </c>
      <c r="E384" s="48"/>
      <c r="F384" s="47" cm="1">
        <f t="array" ref="F384">_xlfn.LET(
_xlpm.rw,ROW(),
_xlpm.dur,C384,
_xlpm.n,INT(_xlpm.dur),
_xlpm.x,_xlpm.dur-_xlpm.n,
_xlpm.a,INDEX(Zinsswaps!$B:$AY,_xlpm.rw,_xlpm.n),
_xlpm.b,INDEX(Zinsswaps!$B:$AY,_xlpm.rw,_xlpm.n+1),
_xlpm.swap,_xlpm.a+_xlpm.x*(_xlpm.b-_xlpm.a),
D384-_xlpm.swap
)</f>
        <v>0.85324</v>
      </c>
      <c r="G384" s="47">
        <f>_xlfn.LET(
_xlpm.rw,ROW(),
_xlpm.dur,AVERAGE($C325:$C384),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_xlpm.yield,AVERAGE($D325:$D384),
_xlpm.yield-_xlpm.swap
)</f>
        <v>0.85323999999999867</v>
      </c>
      <c r="H384" s="47">
        <f>_xlfn.LET(
_xlpm.rw,ROW(),
_xlpm.dur,AVERAGE($C313:$C384),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_xlpm.yield,AVERAGE($D313:$D384),
_xlpm.yield-_xlpm.swap
)</f>
        <v>0.85323999999999645</v>
      </c>
      <c r="I384" s="47">
        <f>_xlfn.LET(
_xlpm.rw,ROW(),
_xlpm.dur,AVERAGE($C301:$C384),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_xlpm.yield,AVERAGE($D301:$D384),
_xlpm.yield-_xlpm.swap
)</f>
        <v>0.85323999999999556</v>
      </c>
      <c r="J384" s="47">
        <f>_xlfn.LET(
_xlpm.rw,ROW(),
_xlpm.dur,AVERAGE($C289:$C384),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_xlpm.yield,AVERAGE($D289:$D384),
_xlpm.yield-_xlpm.swap
)</f>
        <v>0.85114498263888283</v>
      </c>
      <c r="K384" s="47">
        <f>_xlfn.LET(
_xlpm.rw,ROW(),
_xlpm.dur,AVERAGE($C277:$C384),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_xlpm.yield,AVERAGE($D277:$D384),
_xlpm.yield-_xlpm.swap
)</f>
        <v>0.84486976337447883</v>
      </c>
      <c r="L384" s="47">
        <f>_xlfn.LET(
_xlpm.rw,ROW(),
_xlpm.dur,AVERAGE($C265:$C384),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_xlpm.yield,AVERAGE($D265:$D384),
_xlpm.yield-_xlpm.swap
)</f>
        <v>0.82869501041665927</v>
      </c>
    </row>
    <row r="385" spans="1:12" x14ac:dyDescent="0.2">
      <c r="A385" s="12">
        <v>48944</v>
      </c>
      <c r="B385" s="14">
        <v>3.19</v>
      </c>
      <c r="C385" s="14">
        <v>5.01</v>
      </c>
      <c r="D385" s="14" cm="1">
        <f t="array" ref="D38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_xlpm.monZeileRaw,(YEAR(A385)-YEAR(_xlpm.starts))*12+MONTH(A385)-MONTH(_xlpm.starts),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B385+SUMPRODUCT(_xlpm.deltas*_xlpm.stufen)
)</f>
        <v>3.19</v>
      </c>
      <c r="E385" s="48"/>
      <c r="F385" s="47" cm="1">
        <f t="array" ref="F385">_xlfn.LET(
_xlpm.rw,ROW(),
_xlpm.dur,C385,
_xlpm.n,INT(_xlpm.dur),
_xlpm.x,_xlpm.dur-_xlpm.n,
_xlpm.a,INDEX(Zinsswaps!$B:$AY,_xlpm.rw,_xlpm.n),
_xlpm.b,INDEX(Zinsswaps!$B:$AY,_xlpm.rw,_xlpm.n+1),
_xlpm.swap,_xlpm.a+_xlpm.x*(_xlpm.b-_xlpm.a),
D385-_xlpm.swap
)</f>
        <v>0.85324</v>
      </c>
      <c r="G385" s="47">
        <f>_xlfn.LET(
_xlpm.rw,ROW(),
_xlpm.dur,AVERAGE($C326:$C385),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_xlpm.yield,AVERAGE($D326:$D385),
_xlpm.yield-_xlpm.swap
)</f>
        <v>0.85323999999999867</v>
      </c>
      <c r="H385" s="47">
        <f>_xlfn.LET(
_xlpm.rw,ROW(),
_xlpm.dur,AVERAGE($C314:$C385),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_xlpm.yield,AVERAGE($D314:$D385),
_xlpm.yield-_xlpm.swap
)</f>
        <v>0.85323999999999645</v>
      </c>
      <c r="I385" s="47">
        <f>_xlfn.LET(
_xlpm.rw,ROW(),
_xlpm.dur,AVERAGE($C302:$C385),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_xlpm.yield,AVERAGE($D302:$D385),
_xlpm.yield-_xlpm.swap
)</f>
        <v>0.85323999999999556</v>
      </c>
      <c r="J385" s="47">
        <f>_xlfn.LET(
_xlpm.rw,ROW(),
_xlpm.dur,AVERAGE($C290:$C385),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_xlpm.yield,AVERAGE($D290:$D385),
_xlpm.yield-_xlpm.swap
)</f>
        <v>0.85216411132811887</v>
      </c>
      <c r="K385" s="47">
        <f>_xlfn.LET(
_xlpm.rw,ROW(),
_xlpm.dur,AVERAGE($C278:$C385),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_xlpm.yield,AVERAGE($D278:$D385),
_xlpm.yield-_xlpm.swap
)</f>
        <v>0.84510604938270895</v>
      </c>
      <c r="L385" s="47">
        <f>_xlfn.LET(
_xlpm.rw,ROW(),
_xlpm.dur,AVERAGE($C266:$C385),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_xlpm.yield,AVERAGE($D266:$D385),
_xlpm.yield-_xlpm.swap
)</f>
        <v>0.83020439444443728</v>
      </c>
    </row>
    <row r="386" spans="1:12" x14ac:dyDescent="0.2">
      <c r="A386" s="12">
        <v>48975</v>
      </c>
      <c r="B386" s="14">
        <v>3.19</v>
      </c>
      <c r="C386" s="14">
        <v>5.01</v>
      </c>
      <c r="D386" s="14" cm="1">
        <f t="array" ref="D38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_xlpm.monZeileRaw,(YEAR(A386)-YEAR(_xlpm.starts))*12+MONTH(A386)-MONTH(_xlpm.starts),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B386+SUMPRODUCT(_xlpm.deltas*_xlpm.stufen)
)</f>
        <v>3.19</v>
      </c>
      <c r="E386" s="48"/>
      <c r="F386" s="47" cm="1">
        <f t="array" ref="F386">_xlfn.LET(
_xlpm.rw,ROW(),
_xlpm.dur,C386,
_xlpm.n,INT(_xlpm.dur),
_xlpm.x,_xlpm.dur-_xlpm.n,
_xlpm.a,INDEX(Zinsswaps!$B:$AY,_xlpm.rw,_xlpm.n),
_xlpm.b,INDEX(Zinsswaps!$B:$AY,_xlpm.rw,_xlpm.n+1),
_xlpm.swap,_xlpm.a+_xlpm.x*(_xlpm.b-_xlpm.a),
D386-_xlpm.swap
)</f>
        <v>0.85324</v>
      </c>
      <c r="G386" s="47">
        <f>_xlfn.LET(
_xlpm.rw,ROW(),
_xlpm.dur,AVERAGE($C327:$C386),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_xlpm.yield,AVERAGE($D327:$D386),
_xlpm.yield-_xlpm.swap
)</f>
        <v>0.85323999999999867</v>
      </c>
      <c r="H386" s="47">
        <f>_xlfn.LET(
_xlpm.rw,ROW(),
_xlpm.dur,AVERAGE($C315:$C386),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_xlpm.yield,AVERAGE($D315:$D386),
_xlpm.yield-_xlpm.swap
)</f>
        <v>0.85323999999999645</v>
      </c>
      <c r="I386" s="47">
        <f>_xlfn.LET(
_xlpm.rw,ROW(),
_xlpm.dur,AVERAGE($C303:$C386),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_xlpm.yield,AVERAGE($D303:$D386),
_xlpm.yield-_xlpm.swap
)</f>
        <v>0.85323999999999556</v>
      </c>
      <c r="J386" s="47">
        <f>_xlfn.LET(
_xlpm.rw,ROW(),
_xlpm.dur,AVERAGE($C291:$C386),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_xlpm.yield,AVERAGE($D291:$D386),
_xlpm.yield-_xlpm.swap
)</f>
        <v>0.85323999999999378</v>
      </c>
      <c r="K386" s="47">
        <f>_xlfn.LET(
_xlpm.rw,ROW(),
_xlpm.dur,AVERAGE($C279:$C386),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_xlpm.yield,AVERAGE($D279:$D386),
_xlpm.yield-_xlpm.swap
)</f>
        <v>0.84633793467077512</v>
      </c>
      <c r="L386" s="47">
        <f>_xlfn.LET(
_xlpm.rw,ROW(),
_xlpm.dur,AVERAGE($C267:$C386),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_xlpm.yield,AVERAGE($D267:$D386),
_xlpm.yield-_xlpm.swap
)</f>
        <v>0.83171504166665899</v>
      </c>
    </row>
    <row r="387" spans="1:12" x14ac:dyDescent="0.2">
      <c r="A387" s="12">
        <v>49003</v>
      </c>
      <c r="B387" s="14">
        <v>3.19</v>
      </c>
      <c r="C387" s="14">
        <v>5.01</v>
      </c>
      <c r="D387" s="14" cm="1">
        <f t="array" ref="D38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_xlpm.monZeileRaw,(YEAR(A387)-YEAR(_xlpm.starts))*12+MONTH(A387)-MONTH(_xlpm.starts),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B387+SUMPRODUCT(_xlpm.deltas*_xlpm.stufen)
)</f>
        <v>3.19</v>
      </c>
      <c r="E387" s="48"/>
      <c r="F387" s="47" cm="1">
        <f t="array" ref="F387">_xlfn.LET(
_xlpm.rw,ROW(),
_xlpm.dur,C387,
_xlpm.n,INT(_xlpm.dur),
_xlpm.x,_xlpm.dur-_xlpm.n,
_xlpm.a,INDEX(Zinsswaps!$B:$AY,_xlpm.rw,_xlpm.n),
_xlpm.b,INDEX(Zinsswaps!$B:$AY,_xlpm.rw,_xlpm.n+1),
_xlpm.swap,_xlpm.a+_xlpm.x*(_xlpm.b-_xlpm.a),
D387-_xlpm.swap
)</f>
        <v>0.85324</v>
      </c>
      <c r="G387" s="47">
        <f>_xlfn.LET(
_xlpm.rw,ROW(),
_xlpm.dur,AVERAGE($C328:$C387),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_xlpm.yield,AVERAGE($D328:$D387),
_xlpm.yield-_xlpm.swap
)</f>
        <v>0.85323999999999867</v>
      </c>
      <c r="H387" s="47">
        <f>_xlfn.LET(
_xlpm.rw,ROW(),
_xlpm.dur,AVERAGE($C316:$C387),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_xlpm.yield,AVERAGE($D316:$D387),
_xlpm.yield-_xlpm.swap
)</f>
        <v>0.85323999999999645</v>
      </c>
      <c r="I387" s="47">
        <f>_xlfn.LET(
_xlpm.rw,ROW(),
_xlpm.dur,AVERAGE($C304:$C387),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_xlpm.yield,AVERAGE($D304:$D387),
_xlpm.yield-_xlpm.swap
)</f>
        <v>0.85323999999999556</v>
      </c>
      <c r="J387" s="47">
        <f>_xlfn.LET(
_xlpm.rw,ROW(),
_xlpm.dur,AVERAGE($C292:$C387),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_xlpm.yield,AVERAGE($D292:$D387),
_xlpm.yield-_xlpm.swap
)</f>
        <v>0.85323999999999378</v>
      </c>
      <c r="K387" s="47">
        <f>_xlfn.LET(
_xlpm.rw,ROW(),
_xlpm.dur,AVERAGE($C280:$C387),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_xlpm.yield,AVERAGE($D280:$D387),
_xlpm.yield-_xlpm.swap
)</f>
        <v>0.8469284430726951</v>
      </c>
      <c r="L387" s="47">
        <f>_xlfn.LET(
_xlpm.rw,ROW(),
_xlpm.dur,AVERAGE($C268:$C387),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_xlpm.yield,AVERAGE($D268:$D387),
_xlpm.yield-_xlpm.swap
)</f>
        <v>0.83312723402777022</v>
      </c>
    </row>
    <row r="388" spans="1:12" x14ac:dyDescent="0.2">
      <c r="A388" s="12">
        <v>49034</v>
      </c>
      <c r="B388" s="14">
        <v>3.19</v>
      </c>
      <c r="C388" s="14">
        <v>5.01</v>
      </c>
      <c r="D388" s="14" cm="1">
        <f t="array" ref="D38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_xlpm.monZeileRaw,(YEAR(A388)-YEAR(_xlpm.starts))*12+MONTH(A388)-MONTH(_xlpm.starts),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B388+SUMPRODUCT(_xlpm.deltas*_xlpm.stufen)
)</f>
        <v>3.19</v>
      </c>
      <c r="E388" s="48"/>
      <c r="F388" s="47" cm="1">
        <f t="array" ref="F388">_xlfn.LET(
_xlpm.rw,ROW(),
_xlpm.dur,C388,
_xlpm.n,INT(_xlpm.dur),
_xlpm.x,_xlpm.dur-_xlpm.n,
_xlpm.a,INDEX(Zinsswaps!$B:$AY,_xlpm.rw,_xlpm.n),
_xlpm.b,INDEX(Zinsswaps!$B:$AY,_xlpm.rw,_xlpm.n+1),
_xlpm.swap,_xlpm.a+_xlpm.x*(_xlpm.b-_xlpm.a),
D388-_xlpm.swap
)</f>
        <v>0.85324</v>
      </c>
      <c r="G388" s="47">
        <f>_xlfn.LET(
_xlpm.rw,ROW(),
_xlpm.dur,AVERAGE($C329:$C388),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_xlpm.yield,AVERAGE($D329:$D388),
_xlpm.yield-_xlpm.swap
)</f>
        <v>0.85323999999999867</v>
      </c>
      <c r="H388" s="47">
        <f>_xlfn.LET(
_xlpm.rw,ROW(),
_xlpm.dur,AVERAGE($C317:$C388),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_xlpm.yield,AVERAGE($D317:$D388),
_xlpm.yield-_xlpm.swap
)</f>
        <v>0.85323999999999645</v>
      </c>
      <c r="I388" s="47">
        <f>_xlfn.LET(
_xlpm.rw,ROW(),
_xlpm.dur,AVERAGE($C305:$C388),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_xlpm.yield,AVERAGE($D305:$D388),
_xlpm.yield-_xlpm.swap
)</f>
        <v>0.85323999999999556</v>
      </c>
      <c r="J388" s="47">
        <f>_xlfn.LET(
_xlpm.rw,ROW(),
_xlpm.dur,AVERAGE($C293:$C388),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_xlpm.yield,AVERAGE($D293:$D388),
_xlpm.yield-_xlpm.swap
)</f>
        <v>0.85323999999999378</v>
      </c>
      <c r="K388" s="47">
        <f>_xlfn.LET(
_xlpm.rw,ROW(),
_xlpm.dur,AVERAGE($C281:$C388),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_xlpm.yield,AVERAGE($D281:$D388),
_xlpm.yield-_xlpm.swap
)</f>
        <v>0.84744692043895009</v>
      </c>
      <c r="L388" s="47">
        <f>_xlfn.LET(
_xlpm.rw,ROW(),
_xlpm.dur,AVERAGE($C269:$C388),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_xlpm.yield,AVERAGE($D269:$D388),
_xlpm.yield-_xlpm.swap
)</f>
        <v>0.83508438888888126</v>
      </c>
    </row>
    <row r="389" spans="1:12" x14ac:dyDescent="0.2">
      <c r="A389" s="12">
        <v>49064</v>
      </c>
      <c r="B389" s="14">
        <v>3.19</v>
      </c>
      <c r="C389" s="14">
        <v>5.01</v>
      </c>
      <c r="D389" s="14" cm="1">
        <f t="array" ref="D38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_xlpm.monZeileRaw,(YEAR(A389)-YEAR(_xlpm.starts))*12+MONTH(A389)-MONTH(_xlpm.starts),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B389+SUMPRODUCT(_xlpm.deltas*_xlpm.stufen)
)</f>
        <v>3.19</v>
      </c>
      <c r="E389" s="48"/>
      <c r="F389" s="47" cm="1">
        <f t="array" ref="F389">_xlfn.LET(
_xlpm.rw,ROW(),
_xlpm.dur,C389,
_xlpm.n,INT(_xlpm.dur),
_xlpm.x,_xlpm.dur-_xlpm.n,
_xlpm.a,INDEX(Zinsswaps!$B:$AY,_xlpm.rw,_xlpm.n),
_xlpm.b,INDEX(Zinsswaps!$B:$AY,_xlpm.rw,_xlpm.n+1),
_xlpm.swap,_xlpm.a+_xlpm.x*(_xlpm.b-_xlpm.a),
D389-_xlpm.swap
)</f>
        <v>0.85324</v>
      </c>
      <c r="G389" s="47">
        <f>_xlfn.LET(
_xlpm.rw,ROW(),
_xlpm.dur,AVERAGE($C330:$C389),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_xlpm.yield,AVERAGE($D330:$D389),
_xlpm.yield-_xlpm.swap
)</f>
        <v>0.85323999999999867</v>
      </c>
      <c r="H389" s="47">
        <f>_xlfn.LET(
_xlpm.rw,ROW(),
_xlpm.dur,AVERAGE($C318:$C389),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_xlpm.yield,AVERAGE($D318:$D389),
_xlpm.yield-_xlpm.swap
)</f>
        <v>0.85323999999999645</v>
      </c>
      <c r="I389" s="47">
        <f>_xlfn.LET(
_xlpm.rw,ROW(),
_xlpm.dur,AVERAGE($C306:$C389),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_xlpm.yield,AVERAGE($D306:$D389),
_xlpm.yield-_xlpm.swap
)</f>
        <v>0.85323999999999556</v>
      </c>
      <c r="J389" s="47">
        <f>_xlfn.LET(
_xlpm.rw,ROW(),
_xlpm.dur,AVERAGE($C294:$C389),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_xlpm.yield,AVERAGE($D294:$D389),
_xlpm.yield-_xlpm.swap
)</f>
        <v>0.85323999999999378</v>
      </c>
      <c r="K389" s="47">
        <f>_xlfn.LET(
_xlpm.rw,ROW(),
_xlpm.dur,AVERAGE($C282:$C389),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_xlpm.yield,AVERAGE($D282:$D389),
_xlpm.yield-_xlpm.swap
)</f>
        <v>0.84689146090534262</v>
      </c>
      <c r="L389" s="47">
        <f>_xlfn.LET(
_xlpm.rw,ROW(),
_xlpm.dur,AVERAGE($C270:$C389),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_xlpm.yield,AVERAGE($D270:$D389),
_xlpm.yield-_xlpm.swap
)</f>
        <v>0.83735234166665951</v>
      </c>
    </row>
    <row r="390" spans="1:12" x14ac:dyDescent="0.2">
      <c r="A390" s="12">
        <v>49095</v>
      </c>
      <c r="B390" s="14">
        <v>3.19</v>
      </c>
      <c r="C390" s="14">
        <v>5.01</v>
      </c>
      <c r="D390" s="14" cm="1">
        <f t="array" ref="D39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_xlpm.monZeileRaw,(YEAR(A390)-YEAR(_xlpm.starts))*12+MONTH(A390)-MONTH(_xlpm.starts),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B390+SUMPRODUCT(_xlpm.deltas*_xlpm.stufen)
)</f>
        <v>3.19</v>
      </c>
      <c r="E390" s="48"/>
      <c r="F390" s="47" cm="1">
        <f t="array" ref="F390">_xlfn.LET(
_xlpm.rw,ROW(),
_xlpm.dur,C390,
_xlpm.n,INT(_xlpm.dur),
_xlpm.x,_xlpm.dur-_xlpm.n,
_xlpm.a,INDEX(Zinsswaps!$B:$AY,_xlpm.rw,_xlpm.n),
_xlpm.b,INDEX(Zinsswaps!$B:$AY,_xlpm.rw,_xlpm.n+1),
_xlpm.swap,_xlpm.a+_xlpm.x*(_xlpm.b-_xlpm.a),
D390-_xlpm.swap
)</f>
        <v>0.85324</v>
      </c>
      <c r="G390" s="47">
        <f>_xlfn.LET(
_xlpm.rw,ROW(),
_xlpm.dur,AVERAGE($C331:$C390),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_xlpm.yield,AVERAGE($D331:$D390),
_xlpm.yield-_xlpm.swap
)</f>
        <v>0.85323999999999867</v>
      </c>
      <c r="H390" s="47">
        <f>_xlfn.LET(
_xlpm.rw,ROW(),
_xlpm.dur,AVERAGE($C319:$C390),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_xlpm.yield,AVERAGE($D319:$D390),
_xlpm.yield-_xlpm.swap
)</f>
        <v>0.85323999999999645</v>
      </c>
      <c r="I390" s="47">
        <f>_xlfn.LET(
_xlpm.rw,ROW(),
_xlpm.dur,AVERAGE($C307:$C390),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_xlpm.yield,AVERAGE($D307:$D390),
_xlpm.yield-_xlpm.swap
)</f>
        <v>0.85323999999999556</v>
      </c>
      <c r="J390" s="47">
        <f>_xlfn.LET(
_xlpm.rw,ROW(),
_xlpm.dur,AVERAGE($C295:$C390),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_xlpm.yield,AVERAGE($D295:$D390),
_xlpm.yield-_xlpm.swap
)</f>
        <v>0.85323999999999378</v>
      </c>
      <c r="K390" s="47">
        <f>_xlfn.LET(
_xlpm.rw,ROW(),
_xlpm.dur,AVERAGE($C283:$C390),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_xlpm.yield,AVERAGE($D283:$D390),
_xlpm.yield-_xlpm.swap
)</f>
        <v>0.8469325231481406</v>
      </c>
      <c r="L390" s="47">
        <f>_xlfn.LET(
_xlpm.rw,ROW(),
_xlpm.dur,AVERAGE($C271:$C390),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_xlpm.yield,AVERAGE($D271:$D390),
_xlpm.yield-_xlpm.swap
)</f>
        <v>0.83959808680554815</v>
      </c>
    </row>
    <row r="391" spans="1:12" x14ac:dyDescent="0.2">
      <c r="A391" s="12">
        <v>49125</v>
      </c>
      <c r="B391" s="14">
        <v>3.19</v>
      </c>
      <c r="C391" s="14">
        <v>5.01</v>
      </c>
      <c r="D391" s="14" cm="1">
        <f t="array" ref="D39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_xlpm.monZeileRaw,(YEAR(A391)-YEAR(_xlpm.starts))*12+MONTH(A391)-MONTH(_xlpm.starts),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B391+SUMPRODUCT(_xlpm.deltas*_xlpm.stufen)
)</f>
        <v>3.19</v>
      </c>
      <c r="E391" s="48"/>
      <c r="F391" s="47" cm="1">
        <f t="array" ref="F391">_xlfn.LET(
_xlpm.rw,ROW(),
_xlpm.dur,C391,
_xlpm.n,INT(_xlpm.dur),
_xlpm.x,_xlpm.dur-_xlpm.n,
_xlpm.a,INDEX(Zinsswaps!$B:$AY,_xlpm.rw,_xlpm.n),
_xlpm.b,INDEX(Zinsswaps!$B:$AY,_xlpm.rw,_xlpm.n+1),
_xlpm.swap,_xlpm.a+_xlpm.x*(_xlpm.b-_xlpm.a),
D391-_xlpm.swap
)</f>
        <v>0.85324</v>
      </c>
      <c r="G391" s="47">
        <f>_xlfn.LET(
_xlpm.rw,ROW(),
_xlpm.dur,AVERAGE($C332:$C391),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_xlpm.yield,AVERAGE($D332:$D391),
_xlpm.yield-_xlpm.swap
)</f>
        <v>0.85323999999999867</v>
      </c>
      <c r="H391" s="47">
        <f>_xlfn.LET(
_xlpm.rw,ROW(),
_xlpm.dur,AVERAGE($C320:$C391),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_xlpm.yield,AVERAGE($D320:$D391),
_xlpm.yield-_xlpm.swap
)</f>
        <v>0.85323999999999645</v>
      </c>
      <c r="I391" s="47">
        <f>_xlfn.LET(
_xlpm.rw,ROW(),
_xlpm.dur,AVERAGE($C308:$C391),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_xlpm.yield,AVERAGE($D308:$D391),
_xlpm.yield-_xlpm.swap
)</f>
        <v>0.85323999999999556</v>
      </c>
      <c r="J391" s="47">
        <f>_xlfn.LET(
_xlpm.rw,ROW(),
_xlpm.dur,AVERAGE($C296:$C391),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_xlpm.yield,AVERAGE($D296:$D391),
_xlpm.yield-_xlpm.swap
)</f>
        <v>0.85323999999999378</v>
      </c>
      <c r="K391" s="47">
        <f>_xlfn.LET(
_xlpm.rw,ROW(),
_xlpm.dur,AVERAGE($C284:$C391),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_xlpm.yield,AVERAGE($D284:$D391),
_xlpm.yield-_xlpm.swap
)</f>
        <v>0.84706084104937585</v>
      </c>
      <c r="L391" s="47">
        <f>_xlfn.LET(
_xlpm.rw,ROW(),
_xlpm.dur,AVERAGE($C272:$C391),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_xlpm.yield,AVERAGE($D272:$D391),
_xlpm.yield-_xlpm.swap
)</f>
        <v>0.84151112708332532</v>
      </c>
    </row>
    <row r="392" spans="1:12" x14ac:dyDescent="0.2">
      <c r="A392" s="12">
        <v>49156</v>
      </c>
      <c r="B392" s="14">
        <v>3.19</v>
      </c>
      <c r="C392" s="14">
        <v>5.01</v>
      </c>
      <c r="D392" s="14" cm="1">
        <f t="array" ref="D39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_xlpm.monZeileRaw,(YEAR(A392)-YEAR(_xlpm.starts))*12+MONTH(A392)-MONTH(_xlpm.starts),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B392+SUMPRODUCT(_xlpm.deltas*_xlpm.stufen)
)</f>
        <v>3.19</v>
      </c>
      <c r="E392" s="48"/>
      <c r="F392" s="47" cm="1">
        <f t="array" ref="F392">_xlfn.LET(
_xlpm.rw,ROW(),
_xlpm.dur,C392,
_xlpm.n,INT(_xlpm.dur),
_xlpm.x,_xlpm.dur-_xlpm.n,
_xlpm.a,INDEX(Zinsswaps!$B:$AY,_xlpm.rw,_xlpm.n),
_xlpm.b,INDEX(Zinsswaps!$B:$AY,_xlpm.rw,_xlpm.n+1),
_xlpm.swap,_xlpm.a+_xlpm.x*(_xlpm.b-_xlpm.a),
D392-_xlpm.swap
)</f>
        <v>0.85324</v>
      </c>
      <c r="G392" s="47">
        <f>_xlfn.LET(
_xlpm.rw,ROW(),
_xlpm.dur,AVERAGE($C333:$C392),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_xlpm.yield,AVERAGE($D333:$D392),
_xlpm.yield-_xlpm.swap
)</f>
        <v>0.85323999999999867</v>
      </c>
      <c r="H392" s="47">
        <f>_xlfn.LET(
_xlpm.rw,ROW(),
_xlpm.dur,AVERAGE($C321:$C392),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_xlpm.yield,AVERAGE($D321:$D392),
_xlpm.yield-_xlpm.swap
)</f>
        <v>0.85323999999999645</v>
      </c>
      <c r="I392" s="47">
        <f>_xlfn.LET(
_xlpm.rw,ROW(),
_xlpm.dur,AVERAGE($C309:$C392),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_xlpm.yield,AVERAGE($D309:$D392),
_xlpm.yield-_xlpm.swap
)</f>
        <v>0.85323999999999556</v>
      </c>
      <c r="J392" s="47">
        <f>_xlfn.LET(
_xlpm.rw,ROW(),
_xlpm.dur,AVERAGE($C297:$C392),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_xlpm.yield,AVERAGE($D297:$D392),
_xlpm.yield-_xlpm.swap
)</f>
        <v>0.85323999999999378</v>
      </c>
      <c r="K392" s="47">
        <f>_xlfn.LET(
_xlpm.rw,ROW(),
_xlpm.dur,AVERAGE($C285:$C392),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_xlpm.yield,AVERAGE($D285:$D392),
_xlpm.yield-_xlpm.swap
)</f>
        <v>0.84822662294237938</v>
      </c>
      <c r="L392" s="47">
        <f>_xlfn.LET(
_xlpm.rw,ROW(),
_xlpm.dur,AVERAGE($C273:$C392),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_xlpm.yield,AVERAGE($D273:$D392),
_xlpm.yield-_xlpm.swap
)</f>
        <v>0.84330994444443741</v>
      </c>
    </row>
    <row r="393" spans="1:12" x14ac:dyDescent="0.2">
      <c r="A393" s="12">
        <v>49187</v>
      </c>
      <c r="B393" s="14">
        <v>3.19</v>
      </c>
      <c r="C393" s="14">
        <v>5.01</v>
      </c>
      <c r="D393" s="14" cm="1">
        <f t="array" ref="D39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_xlpm.monZeileRaw,(YEAR(A393)-YEAR(_xlpm.starts))*12+MONTH(A393)-MONTH(_xlpm.starts),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B393+SUMPRODUCT(_xlpm.deltas*_xlpm.stufen)
)</f>
        <v>3.19</v>
      </c>
      <c r="E393" s="48"/>
      <c r="F393" s="47" cm="1">
        <f t="array" ref="F393">_xlfn.LET(
_xlpm.rw,ROW(),
_xlpm.dur,C393,
_xlpm.n,INT(_xlpm.dur),
_xlpm.x,_xlpm.dur-_xlpm.n,
_xlpm.a,INDEX(Zinsswaps!$B:$AY,_xlpm.rw,_xlpm.n),
_xlpm.b,INDEX(Zinsswaps!$B:$AY,_xlpm.rw,_xlpm.n+1),
_xlpm.swap,_xlpm.a+_xlpm.x*(_xlpm.b-_xlpm.a),
D393-_xlpm.swap
)</f>
        <v>0.85324</v>
      </c>
      <c r="G393" s="47">
        <f>_xlfn.LET(
_xlpm.rw,ROW(),
_xlpm.dur,AVERAGE($C334:$C393),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_xlpm.yield,AVERAGE($D334:$D393),
_xlpm.yield-_xlpm.swap
)</f>
        <v>0.85323999999999867</v>
      </c>
      <c r="H393" s="47">
        <f>_xlfn.LET(
_xlpm.rw,ROW(),
_xlpm.dur,AVERAGE($C322:$C393),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_xlpm.yield,AVERAGE($D322:$D393),
_xlpm.yield-_xlpm.swap
)</f>
        <v>0.85323999999999645</v>
      </c>
      <c r="I393" s="47">
        <f>_xlfn.LET(
_xlpm.rw,ROW(),
_xlpm.dur,AVERAGE($C310:$C393),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_xlpm.yield,AVERAGE($D310:$D393),
_xlpm.yield-_xlpm.swap
)</f>
        <v>0.85323999999999556</v>
      </c>
      <c r="J393" s="47">
        <f>_xlfn.LET(
_xlpm.rw,ROW(),
_xlpm.dur,AVERAGE($C298:$C393),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_xlpm.yield,AVERAGE($D298:$D393),
_xlpm.yield-_xlpm.swap
)</f>
        <v>0.85323999999999378</v>
      </c>
      <c r="K393" s="47">
        <f>_xlfn.LET(
_xlpm.rw,ROW(),
_xlpm.dur,AVERAGE($C286:$C393),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_xlpm.yield,AVERAGE($D286:$D393),
_xlpm.yield-_xlpm.swap
)</f>
        <v>0.84844240054868969</v>
      </c>
      <c r="L393" s="47">
        <f>_xlfn.LET(
_xlpm.rw,ROW(),
_xlpm.dur,AVERAGE($C274:$C393),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_xlpm.yield,AVERAGE($D274:$D393),
_xlpm.yield-_xlpm.swap
)</f>
        <v>0.84444219444443691</v>
      </c>
    </row>
    <row r="394" spans="1:12" x14ac:dyDescent="0.2">
      <c r="A394" s="12">
        <v>49217</v>
      </c>
      <c r="B394" s="14">
        <v>3.19</v>
      </c>
      <c r="C394" s="14">
        <v>5.01</v>
      </c>
      <c r="D394" s="14" cm="1">
        <f t="array" ref="D39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_xlpm.monZeileRaw,(YEAR(A394)-YEAR(_xlpm.starts))*12+MONTH(A394)-MONTH(_xlpm.starts),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B394+SUMPRODUCT(_xlpm.deltas*_xlpm.stufen)
)</f>
        <v>3.19</v>
      </c>
      <c r="E394" s="48"/>
      <c r="F394" s="47" cm="1">
        <f t="array" ref="F394">_xlfn.LET(
_xlpm.rw,ROW(),
_xlpm.dur,C394,
_xlpm.n,INT(_xlpm.dur),
_xlpm.x,_xlpm.dur-_xlpm.n,
_xlpm.a,INDEX(Zinsswaps!$B:$AY,_xlpm.rw,_xlpm.n),
_xlpm.b,INDEX(Zinsswaps!$B:$AY,_xlpm.rw,_xlpm.n+1),
_xlpm.swap,_xlpm.a+_xlpm.x*(_xlpm.b-_xlpm.a),
D394-_xlpm.swap
)</f>
        <v>0.85324</v>
      </c>
      <c r="G394" s="47">
        <f>_xlfn.LET(
_xlpm.rw,ROW(),
_xlpm.dur,AVERAGE($C335:$C394),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_xlpm.yield,AVERAGE($D335:$D394),
_xlpm.yield-_xlpm.swap
)</f>
        <v>0.85323999999999867</v>
      </c>
      <c r="H394" s="47">
        <f>_xlfn.LET(
_xlpm.rw,ROW(),
_xlpm.dur,AVERAGE($C323:$C394),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_xlpm.yield,AVERAGE($D323:$D394),
_xlpm.yield-_xlpm.swap
)</f>
        <v>0.85323999999999645</v>
      </c>
      <c r="I394" s="47">
        <f>_xlfn.LET(
_xlpm.rw,ROW(),
_xlpm.dur,AVERAGE($C311:$C394),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_xlpm.yield,AVERAGE($D311:$D394),
_xlpm.yield-_xlpm.swap
)</f>
        <v>0.85323999999999556</v>
      </c>
      <c r="J394" s="47">
        <f>_xlfn.LET(
_xlpm.rw,ROW(),
_xlpm.dur,AVERAGE($C299:$C394),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_xlpm.yield,AVERAGE($D299:$D394),
_xlpm.yield-_xlpm.swap
)</f>
        <v>0.85323999999999378</v>
      </c>
      <c r="K394" s="47">
        <f>_xlfn.LET(
_xlpm.rw,ROW(),
_xlpm.dur,AVERAGE($C287:$C394),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_xlpm.yield,AVERAGE($D287:$D394),
_xlpm.yield-_xlpm.swap
)</f>
        <v>0.84935657493140626</v>
      </c>
      <c r="L394" s="47">
        <f>_xlfn.LET(
_xlpm.rw,ROW(),
_xlpm.dur,AVERAGE($C275:$C394),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_xlpm.yield,AVERAGE($D275:$D394),
_xlpm.yield-_xlpm.swap
)</f>
        <v>0.84504802499999254</v>
      </c>
    </row>
    <row r="395" spans="1:12" x14ac:dyDescent="0.2">
      <c r="A395" s="12">
        <v>49248</v>
      </c>
      <c r="B395" s="14">
        <v>3.19</v>
      </c>
      <c r="C395" s="14">
        <v>5.01</v>
      </c>
      <c r="D395" s="14" cm="1">
        <f t="array" ref="D39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_xlpm.monZeileRaw,(YEAR(A395)-YEAR(_xlpm.starts))*12+MONTH(A395)-MONTH(_xlpm.starts),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B395+SUMPRODUCT(_xlpm.deltas*_xlpm.stufen)
)</f>
        <v>3.19</v>
      </c>
      <c r="E395" s="48"/>
      <c r="F395" s="47" cm="1">
        <f t="array" ref="F395">_xlfn.LET(
_xlpm.rw,ROW(),
_xlpm.dur,C395,
_xlpm.n,INT(_xlpm.dur),
_xlpm.x,_xlpm.dur-_xlpm.n,
_xlpm.a,INDEX(Zinsswaps!$B:$AY,_xlpm.rw,_xlpm.n),
_xlpm.b,INDEX(Zinsswaps!$B:$AY,_xlpm.rw,_xlpm.n+1),
_xlpm.swap,_xlpm.a+_xlpm.x*(_xlpm.b-_xlpm.a),
D395-_xlpm.swap
)</f>
        <v>0.85324</v>
      </c>
      <c r="G395" s="47">
        <f>_xlfn.LET(
_xlpm.rw,ROW(),
_xlpm.dur,AVERAGE($C336:$C395),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_xlpm.yield,AVERAGE($D336:$D395),
_xlpm.yield-_xlpm.swap
)</f>
        <v>0.85323999999999867</v>
      </c>
      <c r="H395" s="47">
        <f>_xlfn.LET(
_xlpm.rw,ROW(),
_xlpm.dur,AVERAGE($C324:$C395),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_xlpm.yield,AVERAGE($D324:$D395),
_xlpm.yield-_xlpm.swap
)</f>
        <v>0.85323999999999645</v>
      </c>
      <c r="I395" s="47">
        <f>_xlfn.LET(
_xlpm.rw,ROW(),
_xlpm.dur,AVERAGE($C312:$C395),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_xlpm.yield,AVERAGE($D312:$D395),
_xlpm.yield-_xlpm.swap
)</f>
        <v>0.85323999999999556</v>
      </c>
      <c r="J395" s="47">
        <f>_xlfn.LET(
_xlpm.rw,ROW(),
_xlpm.dur,AVERAGE($C300:$C395),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_xlpm.yield,AVERAGE($D300:$D395),
_xlpm.yield-_xlpm.swap
)</f>
        <v>0.85323999999999378</v>
      </c>
      <c r="K395" s="47">
        <f>_xlfn.LET(
_xlpm.rw,ROW(),
_xlpm.dur,AVERAGE($C288:$C395),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_xlpm.yield,AVERAGE($D288:$D395),
_xlpm.yield-_xlpm.swap
)</f>
        <v>0.85058592935527422</v>
      </c>
      <c r="L395" s="47">
        <f>_xlfn.LET(
_xlpm.rw,ROW(),
_xlpm.dur,AVERAGE($C276:$C395),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_xlpm.yield,AVERAGE($D276:$D395),
_xlpm.yield-_xlpm.swap
)</f>
        <v>0.84547019999999229</v>
      </c>
    </row>
    <row r="396" spans="1:12" x14ac:dyDescent="0.2">
      <c r="A396" s="12">
        <v>49278</v>
      </c>
      <c r="B396" s="14">
        <v>3.19</v>
      </c>
      <c r="C396" s="14">
        <v>5.01</v>
      </c>
      <c r="D396" s="14" cm="1">
        <f t="array" ref="D39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_xlpm.monZeileRaw,(YEAR(A396)-YEAR(_xlpm.starts))*12+MONTH(A396)-MONTH(_xlpm.starts),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B396+SUMPRODUCT(_xlpm.deltas*_xlpm.stufen)
)</f>
        <v>3.19</v>
      </c>
      <c r="E396" s="48"/>
      <c r="F396" s="47" cm="1">
        <f t="array" ref="F396">_xlfn.LET(
_xlpm.rw,ROW(),
_xlpm.dur,C396,
_xlpm.n,INT(_xlpm.dur),
_xlpm.x,_xlpm.dur-_xlpm.n,
_xlpm.a,INDEX(Zinsswaps!$B:$AY,_xlpm.rw,_xlpm.n),
_xlpm.b,INDEX(Zinsswaps!$B:$AY,_xlpm.rw,_xlpm.n+1),
_xlpm.swap,_xlpm.a+_xlpm.x*(_xlpm.b-_xlpm.a),
D396-_xlpm.swap
)</f>
        <v>0.85324</v>
      </c>
      <c r="G396" s="47">
        <f>_xlfn.LET(
_xlpm.rw,ROW(),
_xlpm.dur,AVERAGE($C337:$C396),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_xlpm.yield,AVERAGE($D337:$D396),
_xlpm.yield-_xlpm.swap
)</f>
        <v>0.85323999999999867</v>
      </c>
      <c r="H396" s="47">
        <f>_xlfn.LET(
_xlpm.rw,ROW(),
_xlpm.dur,AVERAGE($C325:$C396),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_xlpm.yield,AVERAGE($D325:$D396),
_xlpm.yield-_xlpm.swap
)</f>
        <v>0.85323999999999645</v>
      </c>
      <c r="I396" s="47">
        <f>_xlfn.LET(
_xlpm.rw,ROW(),
_xlpm.dur,AVERAGE($C313:$C396),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_xlpm.yield,AVERAGE($D313:$D396),
_xlpm.yield-_xlpm.swap
)</f>
        <v>0.85323999999999556</v>
      </c>
      <c r="J396" s="47">
        <f>_xlfn.LET(
_xlpm.rw,ROW(),
_xlpm.dur,AVERAGE($C301:$C396),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_xlpm.yield,AVERAGE($D301:$D396),
_xlpm.yield-_xlpm.swap
)</f>
        <v>0.85323999999999378</v>
      </c>
      <c r="K396" s="47">
        <f>_xlfn.LET(
_xlpm.rw,ROW(),
_xlpm.dur,AVERAGE($C289:$C396),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_xlpm.yield,AVERAGE($D289:$D396),
_xlpm.yield-_xlpm.swap
)</f>
        <v>0.85137774348421802</v>
      </c>
      <c r="L396" s="47">
        <f>_xlfn.LET(
_xlpm.rw,ROW(),
_xlpm.dur,AVERAGE($C277:$C396),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_xlpm.yield,AVERAGE($D277:$D396),
_xlpm.yield-_xlpm.swap
)</f>
        <v>0.84571395833332597</v>
      </c>
    </row>
    <row r="397" spans="1:12" x14ac:dyDescent="0.2">
      <c r="A397" s="12">
        <v>49309</v>
      </c>
      <c r="B397" s="14">
        <v>3.19</v>
      </c>
      <c r="C397" s="14">
        <v>5.01</v>
      </c>
      <c r="D397" s="14" cm="1">
        <f t="array" ref="D39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_xlpm.monZeileRaw,(YEAR(A397)-YEAR(_xlpm.starts))*12+MONTH(A397)-MONTH(_xlpm.starts),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B397+SUMPRODUCT(_xlpm.deltas*_xlpm.stufen)
)</f>
        <v>3.19</v>
      </c>
      <c r="E397" s="48"/>
      <c r="F397" s="47" cm="1">
        <f t="array" ref="F397">_xlfn.LET(
_xlpm.rw,ROW(),
_xlpm.dur,C397,
_xlpm.n,INT(_xlpm.dur),
_xlpm.x,_xlpm.dur-_xlpm.n,
_xlpm.a,INDEX(Zinsswaps!$B:$AY,_xlpm.rw,_xlpm.n),
_xlpm.b,INDEX(Zinsswaps!$B:$AY,_xlpm.rw,_xlpm.n+1),
_xlpm.swap,_xlpm.a+_xlpm.x*(_xlpm.b-_xlpm.a),
D397-_xlpm.swap
)</f>
        <v>0.85324</v>
      </c>
      <c r="G397" s="47">
        <f>_xlfn.LET(
_xlpm.rw,ROW(),
_xlpm.dur,AVERAGE($C338:$C397),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_xlpm.yield,AVERAGE($D338:$D397),
_xlpm.yield-_xlpm.swap
)</f>
        <v>0.85323999999999867</v>
      </c>
      <c r="H397" s="47">
        <f>_xlfn.LET(
_xlpm.rw,ROW(),
_xlpm.dur,AVERAGE($C326:$C397),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_xlpm.yield,AVERAGE($D326:$D397),
_xlpm.yield-_xlpm.swap
)</f>
        <v>0.85323999999999645</v>
      </c>
      <c r="I397" s="47">
        <f>_xlfn.LET(
_xlpm.rw,ROW(),
_xlpm.dur,AVERAGE($C314:$C397),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_xlpm.yield,AVERAGE($D314:$D397),
_xlpm.yield-_xlpm.swap
)</f>
        <v>0.85323999999999556</v>
      </c>
      <c r="J397" s="47">
        <f>_xlfn.LET(
_xlpm.rw,ROW(),
_xlpm.dur,AVERAGE($C302:$C397),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_xlpm.yield,AVERAGE($D302:$D397),
_xlpm.yield-_xlpm.swap
)</f>
        <v>0.85323999999999378</v>
      </c>
      <c r="K397" s="47">
        <f>_xlfn.LET(
_xlpm.rw,ROW(),
_xlpm.dur,AVERAGE($C290:$C397),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_xlpm.yield,AVERAGE($D290:$D397),
_xlpm.yield-_xlpm.swap
)</f>
        <v>0.85228364969135084</v>
      </c>
      <c r="L397" s="47">
        <f>_xlfn.LET(
_xlpm.rw,ROW(),
_xlpm.dur,AVERAGE($C278:$C397),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_xlpm.yield,AVERAGE($D278:$D397),
_xlpm.yield-_xlpm.swap
)</f>
        <v>0.84592537499999265</v>
      </c>
    </row>
    <row r="398" spans="1:12" x14ac:dyDescent="0.2">
      <c r="A398" s="12">
        <v>49340</v>
      </c>
      <c r="B398" s="14">
        <v>3.19</v>
      </c>
      <c r="C398" s="14">
        <v>5.01</v>
      </c>
      <c r="D398" s="14" cm="1">
        <f t="array" ref="D39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_xlpm.monZeileRaw,(YEAR(A398)-YEAR(_xlpm.starts))*12+MONTH(A398)-MONTH(_xlpm.starts),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B398+SUMPRODUCT(_xlpm.deltas*_xlpm.stufen)
)</f>
        <v>3.19</v>
      </c>
      <c r="E398" s="48"/>
      <c r="F398" s="47" cm="1">
        <f t="array" ref="F398">_xlfn.LET(
_xlpm.rw,ROW(),
_xlpm.dur,C398,
_xlpm.n,INT(_xlpm.dur),
_xlpm.x,_xlpm.dur-_xlpm.n,
_xlpm.a,INDEX(Zinsswaps!$B:$AY,_xlpm.rw,_xlpm.n),
_xlpm.b,INDEX(Zinsswaps!$B:$AY,_xlpm.rw,_xlpm.n+1),
_xlpm.swap,_xlpm.a+_xlpm.x*(_xlpm.b-_xlpm.a),
D398-_xlpm.swap
)</f>
        <v>0.85324</v>
      </c>
      <c r="G398" s="47">
        <f>_xlfn.LET(
_xlpm.rw,ROW(),
_xlpm.dur,AVERAGE($C339:$C398),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_xlpm.yield,AVERAGE($D339:$D398),
_xlpm.yield-_xlpm.swap
)</f>
        <v>0.85323999999999867</v>
      </c>
      <c r="H398" s="47">
        <f>_xlfn.LET(
_xlpm.rw,ROW(),
_xlpm.dur,AVERAGE($C327:$C398),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_xlpm.yield,AVERAGE($D327:$D398),
_xlpm.yield-_xlpm.swap
)</f>
        <v>0.85323999999999645</v>
      </c>
      <c r="I398" s="47">
        <f>_xlfn.LET(
_xlpm.rw,ROW(),
_xlpm.dur,AVERAGE($C315:$C398),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_xlpm.yield,AVERAGE($D315:$D398),
_xlpm.yield-_xlpm.swap
)</f>
        <v>0.85323999999999556</v>
      </c>
      <c r="J398" s="47">
        <f>_xlfn.LET(
_xlpm.rw,ROW(),
_xlpm.dur,AVERAGE($C303:$C398),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_xlpm.yield,AVERAGE($D303:$D398),
_xlpm.yield-_xlpm.swap
)</f>
        <v>0.85323999999999378</v>
      </c>
      <c r="K398" s="47">
        <f>_xlfn.LET(
_xlpm.rw,ROW(),
_xlpm.dur,AVERAGE($C291:$C398),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_xlpm.yield,AVERAGE($D291:$D398),
_xlpm.yield-_xlpm.swap
)</f>
        <v>0.85323999999999289</v>
      </c>
      <c r="L398" s="47">
        <f>_xlfn.LET(
_xlpm.rw,ROW(),
_xlpm.dur,AVERAGE($C279:$C398),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_xlpm.yield,AVERAGE($D279:$D398),
_xlpm.yield-_xlpm.swap
)</f>
        <v>0.84703300208332566</v>
      </c>
    </row>
    <row r="399" spans="1:12" x14ac:dyDescent="0.2">
      <c r="A399" s="12">
        <v>49368</v>
      </c>
      <c r="B399" s="14">
        <v>3.19</v>
      </c>
      <c r="C399" s="14">
        <v>5.01</v>
      </c>
      <c r="D399" s="14" cm="1">
        <f t="array" ref="D39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_xlpm.monZeileRaw,(YEAR(A399)-YEAR(_xlpm.starts))*12+MONTH(A399)-MONTH(_xlpm.starts),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B399+SUMPRODUCT(_xlpm.deltas*_xlpm.stufen)
)</f>
        <v>3.19</v>
      </c>
      <c r="E399" s="48"/>
      <c r="F399" s="47" cm="1">
        <f t="array" ref="F399">_xlfn.LET(
_xlpm.rw,ROW(),
_xlpm.dur,C399,
_xlpm.n,INT(_xlpm.dur),
_xlpm.x,_xlpm.dur-_xlpm.n,
_xlpm.a,INDEX(Zinsswaps!$B:$AY,_xlpm.rw,_xlpm.n),
_xlpm.b,INDEX(Zinsswaps!$B:$AY,_xlpm.rw,_xlpm.n+1),
_xlpm.swap,_xlpm.a+_xlpm.x*(_xlpm.b-_xlpm.a),
D399-_xlpm.swap
)</f>
        <v>0.85324</v>
      </c>
      <c r="G399" s="47">
        <f>_xlfn.LET(
_xlpm.rw,ROW(),
_xlpm.dur,AVERAGE($C340:$C399),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_xlpm.yield,AVERAGE($D340:$D399),
_xlpm.yield-_xlpm.swap
)</f>
        <v>0.85323999999999867</v>
      </c>
      <c r="H399" s="47">
        <f>_xlfn.LET(
_xlpm.rw,ROW(),
_xlpm.dur,AVERAGE($C328:$C399),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_xlpm.yield,AVERAGE($D328:$D399),
_xlpm.yield-_xlpm.swap
)</f>
        <v>0.85323999999999645</v>
      </c>
      <c r="I399" s="47">
        <f>_xlfn.LET(
_xlpm.rw,ROW(),
_xlpm.dur,AVERAGE($C316:$C399),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_xlpm.yield,AVERAGE($D316:$D399),
_xlpm.yield-_xlpm.swap
)</f>
        <v>0.85323999999999556</v>
      </c>
      <c r="J399" s="47">
        <f>_xlfn.LET(
_xlpm.rw,ROW(),
_xlpm.dur,AVERAGE($C304:$C399),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_xlpm.yield,AVERAGE($D304:$D399),
_xlpm.yield-_xlpm.swap
)</f>
        <v>0.85323999999999378</v>
      </c>
      <c r="K399" s="47">
        <f>_xlfn.LET(
_xlpm.rw,ROW(),
_xlpm.dur,AVERAGE($C292:$C399),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_xlpm.yield,AVERAGE($D292:$D399),
_xlpm.yield-_xlpm.swap
)</f>
        <v>0.85323999999999289</v>
      </c>
      <c r="L399" s="47">
        <f>_xlfn.LET(
_xlpm.rw,ROW(),
_xlpm.dur,AVERAGE($C280:$C399),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_xlpm.yield,AVERAGE($D280:$D399),
_xlpm.yield-_xlpm.swap
)</f>
        <v>0.84756368888888112</v>
      </c>
    </row>
    <row r="400" spans="1:12" x14ac:dyDescent="0.2">
      <c r="A400" s="12">
        <v>49399</v>
      </c>
      <c r="B400" s="14">
        <v>3.19</v>
      </c>
      <c r="C400" s="14">
        <v>5.01</v>
      </c>
      <c r="D400" s="14" cm="1">
        <f t="array" ref="D40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_xlpm.monZeileRaw,(YEAR(A400)-YEAR(_xlpm.starts))*12+MONTH(A400)-MONTH(_xlpm.starts),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B400+SUMPRODUCT(_xlpm.deltas*_xlpm.stufen)
)</f>
        <v>3.19</v>
      </c>
      <c r="E400" s="48"/>
      <c r="F400" s="47" cm="1">
        <f t="array" ref="F400">_xlfn.LET(
_xlpm.rw,ROW(),
_xlpm.dur,C400,
_xlpm.n,INT(_xlpm.dur),
_xlpm.x,_xlpm.dur-_xlpm.n,
_xlpm.a,INDEX(Zinsswaps!$B:$AY,_xlpm.rw,_xlpm.n),
_xlpm.b,INDEX(Zinsswaps!$B:$AY,_xlpm.rw,_xlpm.n+1),
_xlpm.swap,_xlpm.a+_xlpm.x*(_xlpm.b-_xlpm.a),
D400-_xlpm.swap
)</f>
        <v>0.85324</v>
      </c>
      <c r="G400" s="47">
        <f>_xlfn.LET(
_xlpm.rw,ROW(),
_xlpm.dur,AVERAGE($C341:$C400),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_xlpm.yield,AVERAGE($D341:$D400),
_xlpm.yield-_xlpm.swap
)</f>
        <v>0.85323999999999867</v>
      </c>
      <c r="H400" s="47">
        <f>_xlfn.LET(
_xlpm.rw,ROW(),
_xlpm.dur,AVERAGE($C329:$C400),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_xlpm.yield,AVERAGE($D329:$D400),
_xlpm.yield-_xlpm.swap
)</f>
        <v>0.85323999999999645</v>
      </c>
      <c r="I400" s="47">
        <f>_xlfn.LET(
_xlpm.rw,ROW(),
_xlpm.dur,AVERAGE($C317:$C400),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_xlpm.yield,AVERAGE($D317:$D400),
_xlpm.yield-_xlpm.swap
)</f>
        <v>0.85323999999999556</v>
      </c>
      <c r="J400" s="47">
        <f>_xlfn.LET(
_xlpm.rw,ROW(),
_xlpm.dur,AVERAGE($C305:$C400),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_xlpm.yield,AVERAGE($D305:$D400),
_xlpm.yield-_xlpm.swap
)</f>
        <v>0.85323999999999378</v>
      </c>
      <c r="K400" s="47">
        <f>_xlfn.LET(
_xlpm.rw,ROW(),
_xlpm.dur,AVERAGE($C293:$C400),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_xlpm.yield,AVERAGE($D293:$D400),
_xlpm.yield-_xlpm.swap
)</f>
        <v>0.85323999999999289</v>
      </c>
      <c r="L400" s="47">
        <f>_xlfn.LET(
_xlpm.rw,ROW(),
_xlpm.dur,AVERAGE($C281:$C400),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_xlpm.yield,AVERAGE($D281:$D400),
_xlpm.yield-_xlpm.swap
)</f>
        <v>0.8480307888888805</v>
      </c>
    </row>
    <row r="401" spans="1:12" x14ac:dyDescent="0.2">
      <c r="A401" s="12">
        <v>49429</v>
      </c>
      <c r="B401" s="14">
        <v>3.19</v>
      </c>
      <c r="C401" s="14">
        <v>5.01</v>
      </c>
      <c r="D401" s="14" cm="1">
        <f t="array" ref="D40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_xlpm.monZeileRaw,(YEAR(A401)-YEAR(_xlpm.starts))*12+MONTH(A401)-MONTH(_xlpm.starts),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B401+SUMPRODUCT(_xlpm.deltas*_xlpm.stufen)
)</f>
        <v>3.19</v>
      </c>
      <c r="E401" s="48"/>
      <c r="F401" s="47" cm="1">
        <f t="array" ref="F401">_xlfn.LET(
_xlpm.rw,ROW(),
_xlpm.dur,C401,
_xlpm.n,INT(_xlpm.dur),
_xlpm.x,_xlpm.dur-_xlpm.n,
_xlpm.a,INDEX(Zinsswaps!$B:$AY,_xlpm.rw,_xlpm.n),
_xlpm.b,INDEX(Zinsswaps!$B:$AY,_xlpm.rw,_xlpm.n+1),
_xlpm.swap,_xlpm.a+_xlpm.x*(_xlpm.b-_xlpm.a),
D401-_xlpm.swap
)</f>
        <v>0.85324</v>
      </c>
      <c r="G401" s="47">
        <f>_xlfn.LET(
_xlpm.rw,ROW(),
_xlpm.dur,AVERAGE($C342:$C401),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_xlpm.yield,AVERAGE($D342:$D401),
_xlpm.yield-_xlpm.swap
)</f>
        <v>0.85323999999999867</v>
      </c>
      <c r="H401" s="47">
        <f>_xlfn.LET(
_xlpm.rw,ROW(),
_xlpm.dur,AVERAGE($C330:$C401),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_xlpm.yield,AVERAGE($D330:$D401),
_xlpm.yield-_xlpm.swap
)</f>
        <v>0.85323999999999645</v>
      </c>
      <c r="I401" s="47">
        <f>_xlfn.LET(
_xlpm.rw,ROW(),
_xlpm.dur,AVERAGE($C318:$C401),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_xlpm.yield,AVERAGE($D318:$D401),
_xlpm.yield-_xlpm.swap
)</f>
        <v>0.85323999999999556</v>
      </c>
      <c r="J401" s="47">
        <f>_xlfn.LET(
_xlpm.rw,ROW(),
_xlpm.dur,AVERAGE($C306:$C401),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_xlpm.yield,AVERAGE($D306:$D401),
_xlpm.yield-_xlpm.swap
)</f>
        <v>0.85323999999999378</v>
      </c>
      <c r="K401" s="47">
        <f>_xlfn.LET(
_xlpm.rw,ROW(),
_xlpm.dur,AVERAGE($C294:$C401),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_xlpm.yield,AVERAGE($D294:$D401),
_xlpm.yield-_xlpm.swap
)</f>
        <v>0.85323999999999289</v>
      </c>
      <c r="L401" s="47">
        <f>_xlfn.LET(
_xlpm.rw,ROW(),
_xlpm.dur,AVERAGE($C282:$C401),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_xlpm.yield,AVERAGE($D282:$D401),
_xlpm.yield-_xlpm.swap
)</f>
        <v>0.8475312499999923</v>
      </c>
    </row>
    <row r="402" spans="1:12" x14ac:dyDescent="0.2">
      <c r="A402" s="12">
        <v>49460</v>
      </c>
      <c r="B402" s="14">
        <v>3.19</v>
      </c>
      <c r="C402" s="14">
        <v>5.01</v>
      </c>
      <c r="D402" s="14" cm="1">
        <f t="array" ref="D40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_xlpm.monZeileRaw,(YEAR(A402)-YEAR(_xlpm.starts))*12+MONTH(A402)-MONTH(_xlpm.starts),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B402+SUMPRODUCT(_xlpm.deltas*_xlpm.stufen)
)</f>
        <v>3.19</v>
      </c>
      <c r="E402" s="48"/>
      <c r="F402" s="47" cm="1">
        <f t="array" ref="F402">_xlfn.LET(
_xlpm.rw,ROW(),
_xlpm.dur,C402,
_xlpm.n,INT(_xlpm.dur),
_xlpm.x,_xlpm.dur-_xlpm.n,
_xlpm.a,INDEX(Zinsswaps!$B:$AY,_xlpm.rw,_xlpm.n),
_xlpm.b,INDEX(Zinsswaps!$B:$AY,_xlpm.rw,_xlpm.n+1),
_xlpm.swap,_xlpm.a+_xlpm.x*(_xlpm.b-_xlpm.a),
D402-_xlpm.swap
)</f>
        <v>0.85324</v>
      </c>
      <c r="G402" s="47">
        <f>_xlfn.LET(
_xlpm.rw,ROW(),
_xlpm.dur,AVERAGE($C343:$C402),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_xlpm.yield,AVERAGE($D343:$D402),
_xlpm.yield-_xlpm.swap
)</f>
        <v>0.85323999999999867</v>
      </c>
      <c r="H402" s="47">
        <f>_xlfn.LET(
_xlpm.rw,ROW(),
_xlpm.dur,AVERAGE($C331:$C402),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_xlpm.yield,AVERAGE($D331:$D402),
_xlpm.yield-_xlpm.swap
)</f>
        <v>0.85323999999999645</v>
      </c>
      <c r="I402" s="47">
        <f>_xlfn.LET(
_xlpm.rw,ROW(),
_xlpm.dur,AVERAGE($C319:$C402),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_xlpm.yield,AVERAGE($D319:$D402),
_xlpm.yield-_xlpm.swap
)</f>
        <v>0.85323999999999556</v>
      </c>
      <c r="J402" s="47">
        <f>_xlfn.LET(
_xlpm.rw,ROW(),
_xlpm.dur,AVERAGE($C307:$C402),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_xlpm.yield,AVERAGE($D307:$D402),
_xlpm.yield-_xlpm.swap
)</f>
        <v>0.85323999999999378</v>
      </c>
      <c r="K402" s="47">
        <f>_xlfn.LET(
_xlpm.rw,ROW(),
_xlpm.dur,AVERAGE($C295:$C402),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_xlpm.yield,AVERAGE($D295:$D402),
_xlpm.yield-_xlpm.swap
)</f>
        <v>0.85323999999999289</v>
      </c>
      <c r="L402" s="47">
        <f>_xlfn.LET(
_xlpm.rw,ROW(),
_xlpm.dur,AVERAGE($C283:$C402),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_xlpm.yield,AVERAGE($D283:$D402),
_xlpm.yield-_xlpm.swap
)</f>
        <v>0.84756305208332527</v>
      </c>
    </row>
    <row r="403" spans="1:12" x14ac:dyDescent="0.2">
      <c r="A403" s="12">
        <v>49490</v>
      </c>
      <c r="B403" s="14">
        <v>3.19</v>
      </c>
      <c r="C403" s="14">
        <v>5.01</v>
      </c>
      <c r="D403" s="14" cm="1">
        <f t="array" ref="D40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_xlpm.monZeileRaw,(YEAR(A403)-YEAR(_xlpm.starts))*12+MONTH(A403)-MONTH(_xlpm.starts),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B403+SUMPRODUCT(_xlpm.deltas*_xlpm.stufen)
)</f>
        <v>3.19</v>
      </c>
      <c r="E403" s="48"/>
      <c r="F403" s="47" cm="1">
        <f t="array" ref="F403">_xlfn.LET(
_xlpm.rw,ROW(),
_xlpm.dur,C403,
_xlpm.n,INT(_xlpm.dur),
_xlpm.x,_xlpm.dur-_xlpm.n,
_xlpm.a,INDEX(Zinsswaps!$B:$AY,_xlpm.rw,_xlpm.n),
_xlpm.b,INDEX(Zinsswaps!$B:$AY,_xlpm.rw,_xlpm.n+1),
_xlpm.swap,_xlpm.a+_xlpm.x*(_xlpm.b-_xlpm.a),
D403-_xlpm.swap
)</f>
        <v>0.85324</v>
      </c>
      <c r="G403" s="47">
        <f>_xlfn.LET(
_xlpm.rw,ROW(),
_xlpm.dur,AVERAGE($C344:$C403),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_xlpm.yield,AVERAGE($D344:$D403),
_xlpm.yield-_xlpm.swap
)</f>
        <v>0.85323999999999867</v>
      </c>
      <c r="H403" s="47">
        <f>_xlfn.LET(
_xlpm.rw,ROW(),
_xlpm.dur,AVERAGE($C332:$C403),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_xlpm.yield,AVERAGE($D332:$D403),
_xlpm.yield-_xlpm.swap
)</f>
        <v>0.85323999999999645</v>
      </c>
      <c r="I403" s="47">
        <f>_xlfn.LET(
_xlpm.rw,ROW(),
_xlpm.dur,AVERAGE($C320:$C403),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_xlpm.yield,AVERAGE($D320:$D403),
_xlpm.yield-_xlpm.swap
)</f>
        <v>0.85323999999999556</v>
      </c>
      <c r="J403" s="47">
        <f>_xlfn.LET(
_xlpm.rw,ROW(),
_xlpm.dur,AVERAGE($C308:$C403),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_xlpm.yield,AVERAGE($D308:$D403),
_xlpm.yield-_xlpm.swap
)</f>
        <v>0.85323999999999378</v>
      </c>
      <c r="K403" s="47">
        <f>_xlfn.LET(
_xlpm.rw,ROW(),
_xlpm.dur,AVERAGE($C296:$C403),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_xlpm.yield,AVERAGE($D296:$D403),
_xlpm.yield-_xlpm.swap
)</f>
        <v>0.85323999999999289</v>
      </c>
      <c r="L403" s="47">
        <f>_xlfn.LET(
_xlpm.rw,ROW(),
_xlpm.dur,AVERAGE($C284:$C403),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_xlpm.yield,AVERAGE($D284:$D403),
_xlpm.yield-_xlpm.swap
)</f>
        <v>0.84767860624999214</v>
      </c>
    </row>
    <row r="404" spans="1:12" x14ac:dyDescent="0.2">
      <c r="A404" s="12">
        <v>49521</v>
      </c>
      <c r="B404" s="14">
        <v>3.19</v>
      </c>
      <c r="C404" s="14">
        <v>5.01</v>
      </c>
      <c r="D404" s="14" cm="1">
        <f t="array" ref="D40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_xlpm.monZeileRaw,(YEAR(A404)-YEAR(_xlpm.starts))*12+MONTH(A404)-MONTH(_xlpm.starts),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B404+SUMPRODUCT(_xlpm.deltas*_xlpm.stufen)
)</f>
        <v>3.19</v>
      </c>
      <c r="E404" s="48"/>
      <c r="F404" s="47" cm="1">
        <f t="array" ref="F404">_xlfn.LET(
_xlpm.rw,ROW(),
_xlpm.dur,C404,
_xlpm.n,INT(_xlpm.dur),
_xlpm.x,_xlpm.dur-_xlpm.n,
_xlpm.a,INDEX(Zinsswaps!$B:$AY,_xlpm.rw,_xlpm.n),
_xlpm.b,INDEX(Zinsswaps!$B:$AY,_xlpm.rw,_xlpm.n+1),
_xlpm.swap,_xlpm.a+_xlpm.x*(_xlpm.b-_xlpm.a),
D404-_xlpm.swap
)</f>
        <v>0.85324</v>
      </c>
      <c r="G404" s="47">
        <f>_xlfn.LET(
_xlpm.rw,ROW(),
_xlpm.dur,AVERAGE($C345:$C404),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_xlpm.yield,AVERAGE($D345:$D404),
_xlpm.yield-_xlpm.swap
)</f>
        <v>0.85323999999999867</v>
      </c>
      <c r="H404" s="47">
        <f>_xlfn.LET(
_xlpm.rw,ROW(),
_xlpm.dur,AVERAGE($C333:$C404),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_xlpm.yield,AVERAGE($D333:$D404),
_xlpm.yield-_xlpm.swap
)</f>
        <v>0.85323999999999645</v>
      </c>
      <c r="I404" s="47">
        <f>_xlfn.LET(
_xlpm.rw,ROW(),
_xlpm.dur,AVERAGE($C321:$C404),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_xlpm.yield,AVERAGE($D321:$D404),
_xlpm.yield-_xlpm.swap
)</f>
        <v>0.85323999999999556</v>
      </c>
      <c r="J404" s="47">
        <f>_xlfn.LET(
_xlpm.rw,ROW(),
_xlpm.dur,AVERAGE($C309:$C404),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_xlpm.yield,AVERAGE($D309:$D404),
_xlpm.yield-_xlpm.swap
)</f>
        <v>0.85323999999999378</v>
      </c>
      <c r="K404" s="47">
        <f>_xlfn.LET(
_xlpm.rw,ROW(),
_xlpm.dur,AVERAGE($C297:$C404),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_xlpm.yield,AVERAGE($D297:$D404),
_xlpm.yield-_xlpm.swap
)</f>
        <v>0.85323999999999289</v>
      </c>
      <c r="L404" s="47">
        <f>_xlfn.LET(
_xlpm.rw,ROW(),
_xlpm.dur,AVERAGE($C285:$C404),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_xlpm.yield,AVERAGE($D285:$D404),
_xlpm.yield-_xlpm.swap
)</f>
        <v>0.84872782291665905</v>
      </c>
    </row>
    <row r="405" spans="1:12" x14ac:dyDescent="0.2">
      <c r="A405" s="12">
        <v>49552</v>
      </c>
      <c r="B405" s="14">
        <v>3.19</v>
      </c>
      <c r="C405" s="14">
        <v>5.01</v>
      </c>
      <c r="D405" s="14" cm="1">
        <f t="array" ref="D40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_xlpm.monZeileRaw,(YEAR(A405)-YEAR(_xlpm.starts))*12+MONTH(A405)-MONTH(_xlpm.starts),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B405+SUMPRODUCT(_xlpm.deltas*_xlpm.stufen)
)</f>
        <v>3.19</v>
      </c>
      <c r="E405" s="48"/>
      <c r="F405" s="47" cm="1">
        <f t="array" ref="F405">_xlfn.LET(
_xlpm.rw,ROW(),
_xlpm.dur,C405,
_xlpm.n,INT(_xlpm.dur),
_xlpm.x,_xlpm.dur-_xlpm.n,
_xlpm.a,INDEX(Zinsswaps!$B:$AY,_xlpm.rw,_xlpm.n),
_xlpm.b,INDEX(Zinsswaps!$B:$AY,_xlpm.rw,_xlpm.n+1),
_xlpm.swap,_xlpm.a+_xlpm.x*(_xlpm.b-_xlpm.a),
D405-_xlpm.swap
)</f>
        <v>0.85324</v>
      </c>
      <c r="G405" s="47">
        <f>_xlfn.LET(
_xlpm.rw,ROW(),
_xlpm.dur,AVERAGE($C346:$C405),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_xlpm.yield,AVERAGE($D346:$D405),
_xlpm.yield-_xlpm.swap
)</f>
        <v>0.85323999999999867</v>
      </c>
      <c r="H405" s="47">
        <f>_xlfn.LET(
_xlpm.rw,ROW(),
_xlpm.dur,AVERAGE($C334:$C405),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_xlpm.yield,AVERAGE($D334:$D405),
_xlpm.yield-_xlpm.swap
)</f>
        <v>0.85323999999999645</v>
      </c>
      <c r="I405" s="47">
        <f>_xlfn.LET(
_xlpm.rw,ROW(),
_xlpm.dur,AVERAGE($C322:$C405),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_xlpm.yield,AVERAGE($D322:$D405),
_xlpm.yield-_xlpm.swap
)</f>
        <v>0.85323999999999556</v>
      </c>
      <c r="J405" s="47">
        <f>_xlfn.LET(
_xlpm.rw,ROW(),
_xlpm.dur,AVERAGE($C310:$C405),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_xlpm.yield,AVERAGE($D310:$D405),
_xlpm.yield-_xlpm.swap
)</f>
        <v>0.85323999999999378</v>
      </c>
      <c r="K405" s="47">
        <f>_xlfn.LET(
_xlpm.rw,ROW(),
_xlpm.dur,AVERAGE($C298:$C405),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_xlpm.yield,AVERAGE($D298:$D405),
_xlpm.yield-_xlpm.swap
)</f>
        <v>0.85323999999999289</v>
      </c>
      <c r="L405" s="47">
        <f>_xlfn.LET(
_xlpm.rw,ROW(),
_xlpm.dur,AVERAGE($C286:$C405),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_xlpm.yield,AVERAGE($D286:$D405),
_xlpm.yield-_xlpm.swap
)</f>
        <v>0.84892207777776951</v>
      </c>
    </row>
    <row r="406" spans="1:12" x14ac:dyDescent="0.2">
      <c r="A406" s="12">
        <v>49582</v>
      </c>
      <c r="B406" s="14">
        <v>3.19</v>
      </c>
      <c r="C406" s="14">
        <v>5.01</v>
      </c>
      <c r="D406" s="14" cm="1">
        <f t="array" ref="D40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_xlpm.monZeileRaw,(YEAR(A406)-YEAR(_xlpm.starts))*12+MONTH(A406)-MONTH(_xlpm.starts),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B406+SUMPRODUCT(_xlpm.deltas*_xlpm.stufen)
)</f>
        <v>3.19</v>
      </c>
      <c r="E406" s="48"/>
      <c r="F406" s="47" cm="1">
        <f t="array" ref="F406">_xlfn.LET(
_xlpm.rw,ROW(),
_xlpm.dur,C406,
_xlpm.n,INT(_xlpm.dur),
_xlpm.x,_xlpm.dur-_xlpm.n,
_xlpm.a,INDEX(Zinsswaps!$B:$AY,_xlpm.rw,_xlpm.n),
_xlpm.b,INDEX(Zinsswaps!$B:$AY,_xlpm.rw,_xlpm.n+1),
_xlpm.swap,_xlpm.a+_xlpm.x*(_xlpm.b-_xlpm.a),
D406-_xlpm.swap
)</f>
        <v>0.85324</v>
      </c>
      <c r="G406" s="47">
        <f>_xlfn.LET(
_xlpm.rw,ROW(),
_xlpm.dur,AVERAGE($C347:$C406),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_xlpm.yield,AVERAGE($D347:$D406),
_xlpm.yield-_xlpm.swap
)</f>
        <v>0.85323999999999867</v>
      </c>
      <c r="H406" s="47">
        <f>_xlfn.LET(
_xlpm.rw,ROW(),
_xlpm.dur,AVERAGE($C335:$C406),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_xlpm.yield,AVERAGE($D335:$D406),
_xlpm.yield-_xlpm.swap
)</f>
        <v>0.85323999999999645</v>
      </c>
      <c r="I406" s="47">
        <f>_xlfn.LET(
_xlpm.rw,ROW(),
_xlpm.dur,AVERAGE($C323:$C406),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_xlpm.yield,AVERAGE($D323:$D406),
_xlpm.yield-_xlpm.swap
)</f>
        <v>0.85323999999999556</v>
      </c>
      <c r="J406" s="47">
        <f>_xlfn.LET(
_xlpm.rw,ROW(),
_xlpm.dur,AVERAGE($C311:$C406),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_xlpm.yield,AVERAGE($D311:$D406),
_xlpm.yield-_xlpm.swap
)</f>
        <v>0.85323999999999378</v>
      </c>
      <c r="K406" s="47">
        <f>_xlfn.LET(
_xlpm.rw,ROW(),
_xlpm.dur,AVERAGE($C299:$C406),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_xlpm.yield,AVERAGE($D299:$D406),
_xlpm.yield-_xlpm.swap
)</f>
        <v>0.85323999999999289</v>
      </c>
      <c r="L406" s="47">
        <f>_xlfn.LET(
_xlpm.rw,ROW(),
_xlpm.dur,AVERAGE($C287:$C406),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_xlpm.yield,AVERAGE($D287:$D406),
_xlpm.yield-_xlpm.swap
)</f>
        <v>0.84974483402777068</v>
      </c>
    </row>
    <row r="407" spans="1:12" x14ac:dyDescent="0.2">
      <c r="A407" s="12">
        <v>49613</v>
      </c>
      <c r="B407" s="14">
        <v>3.19</v>
      </c>
      <c r="C407" s="14">
        <v>5.01</v>
      </c>
      <c r="D407" s="14" cm="1">
        <f t="array" ref="D40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_xlpm.monZeileRaw,(YEAR(A407)-YEAR(_xlpm.starts))*12+MONTH(A407)-MONTH(_xlpm.starts),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B407+SUMPRODUCT(_xlpm.deltas*_xlpm.stufen)
)</f>
        <v>3.19</v>
      </c>
      <c r="E407" s="48"/>
      <c r="F407" s="47" cm="1">
        <f t="array" ref="F407">_xlfn.LET(
_xlpm.rw,ROW(),
_xlpm.dur,C407,
_xlpm.n,INT(_xlpm.dur),
_xlpm.x,_xlpm.dur-_xlpm.n,
_xlpm.a,INDEX(Zinsswaps!$B:$AY,_xlpm.rw,_xlpm.n),
_xlpm.b,INDEX(Zinsswaps!$B:$AY,_xlpm.rw,_xlpm.n+1),
_xlpm.swap,_xlpm.a+_xlpm.x*(_xlpm.b-_xlpm.a),
D407-_xlpm.swap
)</f>
        <v>0.85324</v>
      </c>
      <c r="G407" s="47">
        <f>_xlfn.LET(
_xlpm.rw,ROW(),
_xlpm.dur,AVERAGE($C348:$C407),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_xlpm.yield,AVERAGE($D348:$D407),
_xlpm.yield-_xlpm.swap
)</f>
        <v>0.85323999999999867</v>
      </c>
      <c r="H407" s="47">
        <f>_xlfn.LET(
_xlpm.rw,ROW(),
_xlpm.dur,AVERAGE($C336:$C407),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_xlpm.yield,AVERAGE($D336:$D407),
_xlpm.yield-_xlpm.swap
)</f>
        <v>0.85323999999999645</v>
      </c>
      <c r="I407" s="47">
        <f>_xlfn.LET(
_xlpm.rw,ROW(),
_xlpm.dur,AVERAGE($C324:$C407),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_xlpm.yield,AVERAGE($D324:$D407),
_xlpm.yield-_xlpm.swap
)</f>
        <v>0.85323999999999556</v>
      </c>
      <c r="J407" s="47">
        <f>_xlfn.LET(
_xlpm.rw,ROW(),
_xlpm.dur,AVERAGE($C312:$C407),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_xlpm.yield,AVERAGE($D312:$D407),
_xlpm.yield-_xlpm.swap
)</f>
        <v>0.85323999999999378</v>
      </c>
      <c r="K407" s="47">
        <f>_xlfn.LET(
_xlpm.rw,ROW(),
_xlpm.dur,AVERAGE($C300:$C407),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_xlpm.yield,AVERAGE($D300:$D407),
_xlpm.yield-_xlpm.swap
)</f>
        <v>0.85323999999999289</v>
      </c>
      <c r="L407" s="47">
        <f>_xlfn.LET(
_xlpm.rw,ROW(),
_xlpm.dur,AVERAGE($C288:$C407),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_xlpm.yield,AVERAGE($D288:$D407),
_xlpm.yield-_xlpm.swap
)</f>
        <v>0.85085126944443701</v>
      </c>
    </row>
    <row r="408" spans="1:12" x14ac:dyDescent="0.2">
      <c r="A408" s="12">
        <v>49643</v>
      </c>
      <c r="B408" s="14">
        <v>3.19</v>
      </c>
      <c r="C408" s="14">
        <v>5.01</v>
      </c>
      <c r="D408" s="14" cm="1">
        <f t="array" ref="D40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_xlpm.monZeileRaw,(YEAR(A408)-YEAR(_xlpm.starts))*12+MONTH(A408)-MONTH(_xlpm.starts),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B408+SUMPRODUCT(_xlpm.deltas*_xlpm.stufen)
)</f>
        <v>3.19</v>
      </c>
      <c r="E408" s="48"/>
      <c r="F408" s="47" cm="1">
        <f t="array" ref="F408">_xlfn.LET(
_xlpm.rw,ROW(),
_xlpm.dur,C408,
_xlpm.n,INT(_xlpm.dur),
_xlpm.x,_xlpm.dur-_xlpm.n,
_xlpm.a,INDEX(Zinsswaps!$B:$AY,_xlpm.rw,_xlpm.n),
_xlpm.b,INDEX(Zinsswaps!$B:$AY,_xlpm.rw,_xlpm.n+1),
_xlpm.swap,_xlpm.a+_xlpm.x*(_xlpm.b-_xlpm.a),
D408-_xlpm.swap
)</f>
        <v>0.85324</v>
      </c>
      <c r="G408" s="47">
        <f>_xlfn.LET(
_xlpm.rw,ROW(),
_xlpm.dur,AVERAGE($C349:$C408),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_xlpm.yield,AVERAGE($D349:$D408),
_xlpm.yield-_xlpm.swap
)</f>
        <v>0.85323999999999867</v>
      </c>
      <c r="H408" s="47">
        <f>_xlfn.LET(
_xlpm.rw,ROW(),
_xlpm.dur,AVERAGE($C337:$C408),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_xlpm.yield,AVERAGE($D337:$D408),
_xlpm.yield-_xlpm.swap
)</f>
        <v>0.85323999999999645</v>
      </c>
      <c r="I408" s="47">
        <f>_xlfn.LET(
_xlpm.rw,ROW(),
_xlpm.dur,AVERAGE($C325:$C408),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_xlpm.yield,AVERAGE($D325:$D408),
_xlpm.yield-_xlpm.swap
)</f>
        <v>0.85323999999999556</v>
      </c>
      <c r="J408" s="47">
        <f>_xlfn.LET(
_xlpm.rw,ROW(),
_xlpm.dur,AVERAGE($C313:$C408),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_xlpm.yield,AVERAGE($D313:$D408),
_xlpm.yield-_xlpm.swap
)</f>
        <v>0.85323999999999378</v>
      </c>
      <c r="K408" s="47">
        <f>_xlfn.LET(
_xlpm.rw,ROW(),
_xlpm.dur,AVERAGE($C301:$C408),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_xlpm.yield,AVERAGE($D301:$D408),
_xlpm.yield-_xlpm.swap
)</f>
        <v>0.85323999999999289</v>
      </c>
      <c r="L408" s="47">
        <f>_xlfn.LET(
_xlpm.rw,ROW(),
_xlpm.dur,AVERAGE($C289:$C408),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_xlpm.yield,AVERAGE($D289:$D408),
_xlpm.yield-_xlpm.swap
)</f>
        <v>0.85156395555554765</v>
      </c>
    </row>
    <row r="409" spans="1:12" x14ac:dyDescent="0.2">
      <c r="A409" s="12">
        <v>49674</v>
      </c>
      <c r="B409" s="14">
        <v>3.19</v>
      </c>
      <c r="C409" s="14">
        <v>5.01</v>
      </c>
      <c r="D409" s="14" cm="1">
        <f t="array" ref="D40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_xlpm.monZeileRaw,(YEAR(A409)-YEAR(_xlpm.starts))*12+MONTH(A409)-MONTH(_xlpm.starts),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B409+SUMPRODUCT(_xlpm.deltas*_xlpm.stufen)
)</f>
        <v>3.19</v>
      </c>
      <c r="E409" s="48"/>
      <c r="F409" s="47" cm="1">
        <f t="array" ref="F409">_xlfn.LET(
_xlpm.rw,ROW(),
_xlpm.dur,C409,
_xlpm.n,INT(_xlpm.dur),
_xlpm.x,_xlpm.dur-_xlpm.n,
_xlpm.a,INDEX(Zinsswaps!$B:$AY,_xlpm.rw,_xlpm.n),
_xlpm.b,INDEX(Zinsswaps!$B:$AY,_xlpm.rw,_xlpm.n+1),
_xlpm.swap,_xlpm.a+_xlpm.x*(_xlpm.b-_xlpm.a),
D409-_xlpm.swap
)</f>
        <v>0.85324</v>
      </c>
      <c r="G409" s="47">
        <f>_xlfn.LET(
_xlpm.rw,ROW(),
_xlpm.dur,AVERAGE($C350:$C409),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_xlpm.yield,AVERAGE($D350:$D409),
_xlpm.yield-_xlpm.swap
)</f>
        <v>0.85323999999999867</v>
      </c>
      <c r="H409" s="47">
        <f>_xlfn.LET(
_xlpm.rw,ROW(),
_xlpm.dur,AVERAGE($C338:$C409),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_xlpm.yield,AVERAGE($D338:$D409),
_xlpm.yield-_xlpm.swap
)</f>
        <v>0.85323999999999645</v>
      </c>
      <c r="I409" s="47">
        <f>_xlfn.LET(
_xlpm.rw,ROW(),
_xlpm.dur,AVERAGE($C326:$C409),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_xlpm.yield,AVERAGE($D326:$D409),
_xlpm.yield-_xlpm.swap
)</f>
        <v>0.85323999999999556</v>
      </c>
      <c r="J409" s="47">
        <f>_xlfn.LET(
_xlpm.rw,ROW(),
_xlpm.dur,AVERAGE($C314:$C409),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_xlpm.yield,AVERAGE($D314:$D409),
_xlpm.yield-_xlpm.swap
)</f>
        <v>0.85323999999999378</v>
      </c>
      <c r="K409" s="47">
        <f>_xlfn.LET(
_xlpm.rw,ROW(),
_xlpm.dur,AVERAGE($C302:$C409),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_xlpm.yield,AVERAGE($D302:$D409),
_xlpm.yield-_xlpm.swap
)</f>
        <v>0.85323999999999289</v>
      </c>
      <c r="L409" s="47">
        <f>_xlfn.LET(
_xlpm.rw,ROW(),
_xlpm.dur,AVERAGE($C290:$C409),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_xlpm.yield,AVERAGE($D290:$D409),
_xlpm.yield-_xlpm.swap
)</f>
        <v>0.85237928124999218</v>
      </c>
    </row>
    <row r="410" spans="1:12" x14ac:dyDescent="0.2">
      <c r="A410" s="12">
        <v>49705</v>
      </c>
      <c r="B410" s="14">
        <v>3.19</v>
      </c>
      <c r="C410" s="14">
        <v>5.01</v>
      </c>
      <c r="D410" s="14" cm="1">
        <f t="array" ref="D41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_xlpm.monZeileRaw,(YEAR(A410)-YEAR(_xlpm.starts))*12+MONTH(A410)-MONTH(_xlpm.starts),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B410+SUMPRODUCT(_xlpm.deltas*_xlpm.stufen)
)</f>
        <v>3.19</v>
      </c>
      <c r="E410" s="48"/>
      <c r="F410" s="47" cm="1">
        <f t="array" ref="F410">_xlfn.LET(
_xlpm.rw,ROW(),
_xlpm.dur,C410,
_xlpm.n,INT(_xlpm.dur),
_xlpm.x,_xlpm.dur-_xlpm.n,
_xlpm.a,INDEX(Zinsswaps!$B:$AY,_xlpm.rw,_xlpm.n),
_xlpm.b,INDEX(Zinsswaps!$B:$AY,_xlpm.rw,_xlpm.n+1),
_xlpm.swap,_xlpm.a+_xlpm.x*(_xlpm.b-_xlpm.a),
D410-_xlpm.swap
)</f>
        <v>0.85324</v>
      </c>
      <c r="G410" s="47">
        <f>_xlfn.LET(
_xlpm.rw,ROW(),
_xlpm.dur,AVERAGE($C351:$C410),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_xlpm.yield,AVERAGE($D351:$D410),
_xlpm.yield-_xlpm.swap
)</f>
        <v>0.85323999999999867</v>
      </c>
      <c r="H410" s="47">
        <f>_xlfn.LET(
_xlpm.rw,ROW(),
_xlpm.dur,AVERAGE($C339:$C410),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_xlpm.yield,AVERAGE($D339:$D410),
_xlpm.yield-_xlpm.swap
)</f>
        <v>0.85323999999999645</v>
      </c>
      <c r="I410" s="47">
        <f>_xlfn.LET(
_xlpm.rw,ROW(),
_xlpm.dur,AVERAGE($C327:$C410),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_xlpm.yield,AVERAGE($D327:$D410),
_xlpm.yield-_xlpm.swap
)</f>
        <v>0.85323999999999556</v>
      </c>
      <c r="J410" s="47">
        <f>_xlfn.LET(
_xlpm.rw,ROW(),
_xlpm.dur,AVERAGE($C315:$C410),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_xlpm.yield,AVERAGE($D315:$D410),
_xlpm.yield-_xlpm.swap
)</f>
        <v>0.85323999999999378</v>
      </c>
      <c r="K410" s="47">
        <f>_xlfn.LET(
_xlpm.rw,ROW(),
_xlpm.dur,AVERAGE($C303:$C410),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_xlpm.yield,AVERAGE($D303:$D410),
_xlpm.yield-_xlpm.swap
)</f>
        <v>0.85323999999999289</v>
      </c>
      <c r="L410" s="47">
        <f>_xlfn.LET(
_xlpm.rw,ROW(),
_xlpm.dur,AVERAGE($C291:$C410),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_xlpm.yield,AVERAGE($D291:$D410),
_xlpm.yield-_xlpm.swap
)</f>
        <v>0.85323999999999245</v>
      </c>
    </row>
    <row r="411" spans="1:12" x14ac:dyDescent="0.2">
      <c r="A411" s="12">
        <v>49734</v>
      </c>
      <c r="B411" s="14">
        <v>3.19</v>
      </c>
      <c r="C411" s="14">
        <v>5.01</v>
      </c>
      <c r="D411" s="14" cm="1">
        <f t="array" ref="D41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_xlpm.monZeileRaw,(YEAR(A411)-YEAR(_xlpm.starts))*12+MONTH(A411)-MONTH(_xlpm.starts),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B411+SUMPRODUCT(_xlpm.deltas*_xlpm.stufen)
)</f>
        <v>3.19</v>
      </c>
      <c r="E411" s="48"/>
      <c r="F411" s="47" cm="1">
        <f t="array" ref="F411">_xlfn.LET(
_xlpm.rw,ROW(),
_xlpm.dur,C411,
_xlpm.n,INT(_xlpm.dur),
_xlpm.x,_xlpm.dur-_xlpm.n,
_xlpm.a,INDEX(Zinsswaps!$B:$AY,_xlpm.rw,_xlpm.n),
_xlpm.b,INDEX(Zinsswaps!$B:$AY,_xlpm.rw,_xlpm.n+1),
_xlpm.swap,_xlpm.a+_xlpm.x*(_xlpm.b-_xlpm.a),
D411-_xlpm.swap
)</f>
        <v>0.85324</v>
      </c>
      <c r="G411" s="47">
        <f>_xlfn.LET(
_xlpm.rw,ROW(),
_xlpm.dur,AVERAGE($C352:$C411),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_xlpm.yield,AVERAGE($D352:$D411),
_xlpm.yield-_xlpm.swap
)</f>
        <v>0.85323999999999867</v>
      </c>
      <c r="H411" s="47">
        <f>_xlfn.LET(
_xlpm.rw,ROW(),
_xlpm.dur,AVERAGE($C340:$C411),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_xlpm.yield,AVERAGE($D340:$D411),
_xlpm.yield-_xlpm.swap
)</f>
        <v>0.85323999999999645</v>
      </c>
      <c r="I411" s="47">
        <f>_xlfn.LET(
_xlpm.rw,ROW(),
_xlpm.dur,AVERAGE($C328:$C411),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_xlpm.yield,AVERAGE($D328:$D411),
_xlpm.yield-_xlpm.swap
)</f>
        <v>0.85323999999999556</v>
      </c>
      <c r="J411" s="47">
        <f>_xlfn.LET(
_xlpm.rw,ROW(),
_xlpm.dur,AVERAGE($C316:$C411),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_xlpm.yield,AVERAGE($D316:$D411),
_xlpm.yield-_xlpm.swap
)</f>
        <v>0.85323999999999378</v>
      </c>
      <c r="K411" s="47">
        <f>_xlfn.LET(
_xlpm.rw,ROW(),
_xlpm.dur,AVERAGE($C304:$C411),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_xlpm.yield,AVERAGE($D304:$D411),
_xlpm.yield-_xlpm.swap
)</f>
        <v>0.85323999999999289</v>
      </c>
      <c r="L411" s="47">
        <f>_xlfn.LET(
_xlpm.rw,ROW(),
_xlpm.dur,AVERAGE($C292:$C411),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_xlpm.yield,AVERAGE($D292:$D411),
_xlpm.yield-_xlpm.swap
)</f>
        <v>0.85323999999999245</v>
      </c>
    </row>
    <row r="412" spans="1:12" x14ac:dyDescent="0.2">
      <c r="A412" s="12">
        <v>49765</v>
      </c>
      <c r="B412" s="14">
        <v>3.19</v>
      </c>
      <c r="C412" s="14">
        <v>5.01</v>
      </c>
      <c r="D412" s="14" cm="1">
        <f t="array" ref="D41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_xlpm.monZeileRaw,(YEAR(A412)-YEAR(_xlpm.starts))*12+MONTH(A412)-MONTH(_xlpm.starts),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B412+SUMPRODUCT(_xlpm.deltas*_xlpm.stufen)
)</f>
        <v>3.19</v>
      </c>
      <c r="E412" s="48"/>
      <c r="F412" s="47" cm="1">
        <f t="array" ref="F412">_xlfn.LET(
_xlpm.rw,ROW(),
_xlpm.dur,C412,
_xlpm.n,INT(_xlpm.dur),
_xlpm.x,_xlpm.dur-_xlpm.n,
_xlpm.a,INDEX(Zinsswaps!$B:$AY,_xlpm.rw,_xlpm.n),
_xlpm.b,INDEX(Zinsswaps!$B:$AY,_xlpm.rw,_xlpm.n+1),
_xlpm.swap,_xlpm.a+_xlpm.x*(_xlpm.b-_xlpm.a),
D412-_xlpm.swap
)</f>
        <v>0.85324</v>
      </c>
      <c r="G412" s="47">
        <f>_xlfn.LET(
_xlpm.rw,ROW(),
_xlpm.dur,AVERAGE($C353:$C412),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_xlpm.yield,AVERAGE($D353:$D412),
_xlpm.yield-_xlpm.swap
)</f>
        <v>0.85323999999999867</v>
      </c>
      <c r="H412" s="47">
        <f>_xlfn.LET(
_xlpm.rw,ROW(),
_xlpm.dur,AVERAGE($C341:$C412),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_xlpm.yield,AVERAGE($D341:$D412),
_xlpm.yield-_xlpm.swap
)</f>
        <v>0.85323999999999645</v>
      </c>
      <c r="I412" s="47">
        <f>_xlfn.LET(
_xlpm.rw,ROW(),
_xlpm.dur,AVERAGE($C329:$C412),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_xlpm.yield,AVERAGE($D329:$D412),
_xlpm.yield-_xlpm.swap
)</f>
        <v>0.85323999999999556</v>
      </c>
      <c r="J412" s="47">
        <f>_xlfn.LET(
_xlpm.rw,ROW(),
_xlpm.dur,AVERAGE($C317:$C412),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_xlpm.yield,AVERAGE($D317:$D412),
_xlpm.yield-_xlpm.swap
)</f>
        <v>0.85323999999999378</v>
      </c>
      <c r="K412" s="47">
        <f>_xlfn.LET(
_xlpm.rw,ROW(),
_xlpm.dur,AVERAGE($C305:$C412),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_xlpm.yield,AVERAGE($D305:$D412),
_xlpm.yield-_xlpm.swap
)</f>
        <v>0.85323999999999289</v>
      </c>
      <c r="L412" s="47">
        <f>_xlfn.LET(
_xlpm.rw,ROW(),
_xlpm.dur,AVERAGE($C293:$C412),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_xlpm.yield,AVERAGE($D293:$D412),
_xlpm.yield-_xlpm.swap
)</f>
        <v>0.85323999999999245</v>
      </c>
    </row>
    <row r="413" spans="1:12" x14ac:dyDescent="0.2">
      <c r="A413" s="12">
        <v>49795</v>
      </c>
      <c r="B413" s="14">
        <v>3.19</v>
      </c>
      <c r="C413" s="14">
        <v>5.01</v>
      </c>
      <c r="D413" s="14" cm="1">
        <f t="array" ref="D41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_xlpm.monZeileRaw,(YEAR(A413)-YEAR(_xlpm.starts))*12+MONTH(A413)-MONTH(_xlpm.starts),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B413+SUMPRODUCT(_xlpm.deltas*_xlpm.stufen)
)</f>
        <v>3.19</v>
      </c>
      <c r="E413" s="48"/>
      <c r="F413" s="47" cm="1">
        <f t="array" ref="F413">_xlfn.LET(
_xlpm.rw,ROW(),
_xlpm.dur,C413,
_xlpm.n,INT(_xlpm.dur),
_xlpm.x,_xlpm.dur-_xlpm.n,
_xlpm.a,INDEX(Zinsswaps!$B:$AY,_xlpm.rw,_xlpm.n),
_xlpm.b,INDEX(Zinsswaps!$B:$AY,_xlpm.rw,_xlpm.n+1),
_xlpm.swap,_xlpm.a+_xlpm.x*(_xlpm.b-_xlpm.a),
D413-_xlpm.swap
)</f>
        <v>0.85324</v>
      </c>
      <c r="G413" s="47">
        <f>_xlfn.LET(
_xlpm.rw,ROW(),
_xlpm.dur,AVERAGE($C354:$C413),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_xlpm.yield,AVERAGE($D354:$D413),
_xlpm.yield-_xlpm.swap
)</f>
        <v>0.85323999999999867</v>
      </c>
      <c r="H413" s="47">
        <f>_xlfn.LET(
_xlpm.rw,ROW(),
_xlpm.dur,AVERAGE($C342:$C413),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_xlpm.yield,AVERAGE($D342:$D413),
_xlpm.yield-_xlpm.swap
)</f>
        <v>0.85323999999999645</v>
      </c>
      <c r="I413" s="47">
        <f>_xlfn.LET(
_xlpm.rw,ROW(),
_xlpm.dur,AVERAGE($C330:$C413),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_xlpm.yield,AVERAGE($D330:$D413),
_xlpm.yield-_xlpm.swap
)</f>
        <v>0.85323999999999556</v>
      </c>
      <c r="J413" s="47">
        <f>_xlfn.LET(
_xlpm.rw,ROW(),
_xlpm.dur,AVERAGE($C318:$C413),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_xlpm.yield,AVERAGE($D318:$D413),
_xlpm.yield-_xlpm.swap
)</f>
        <v>0.85323999999999378</v>
      </c>
      <c r="K413" s="47">
        <f>_xlfn.LET(
_xlpm.rw,ROW(),
_xlpm.dur,AVERAGE($C306:$C413),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_xlpm.yield,AVERAGE($D306:$D413),
_xlpm.yield-_xlpm.swap
)</f>
        <v>0.85323999999999289</v>
      </c>
      <c r="L413" s="47">
        <f>_xlfn.LET(
_xlpm.rw,ROW(),
_xlpm.dur,AVERAGE($C294:$C413),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_xlpm.yield,AVERAGE($D294:$D413),
_xlpm.yield-_xlpm.swap
)</f>
        <v>0.85323999999999245</v>
      </c>
    </row>
    <row r="414" spans="1:12" x14ac:dyDescent="0.2">
      <c r="A414" s="12">
        <v>49826</v>
      </c>
      <c r="B414" s="14">
        <v>3.19</v>
      </c>
      <c r="C414" s="14">
        <v>5.01</v>
      </c>
      <c r="D414" s="14" cm="1">
        <f t="array" ref="D41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_xlpm.monZeileRaw,(YEAR(A414)-YEAR(_xlpm.starts))*12+MONTH(A414)-MONTH(_xlpm.starts),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B414+SUMPRODUCT(_xlpm.deltas*_xlpm.stufen)
)</f>
        <v>3.19</v>
      </c>
      <c r="E414" s="48"/>
      <c r="F414" s="47" cm="1">
        <f t="array" ref="F414">_xlfn.LET(
_xlpm.rw,ROW(),
_xlpm.dur,C414,
_xlpm.n,INT(_xlpm.dur),
_xlpm.x,_xlpm.dur-_xlpm.n,
_xlpm.a,INDEX(Zinsswaps!$B:$AY,_xlpm.rw,_xlpm.n),
_xlpm.b,INDEX(Zinsswaps!$B:$AY,_xlpm.rw,_xlpm.n+1),
_xlpm.swap,_xlpm.a+_xlpm.x*(_xlpm.b-_xlpm.a),
D414-_xlpm.swap
)</f>
        <v>0.85324</v>
      </c>
      <c r="G414" s="47">
        <f>_xlfn.LET(
_xlpm.rw,ROW(),
_xlpm.dur,AVERAGE($C355:$C414),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_xlpm.yield,AVERAGE($D355:$D414),
_xlpm.yield-_xlpm.swap
)</f>
        <v>0.85323999999999867</v>
      </c>
      <c r="H414" s="47">
        <f>_xlfn.LET(
_xlpm.rw,ROW(),
_xlpm.dur,AVERAGE($C343:$C414),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_xlpm.yield,AVERAGE($D343:$D414),
_xlpm.yield-_xlpm.swap
)</f>
        <v>0.85323999999999645</v>
      </c>
      <c r="I414" s="47">
        <f>_xlfn.LET(
_xlpm.rw,ROW(),
_xlpm.dur,AVERAGE($C331:$C414),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_xlpm.yield,AVERAGE($D331:$D414),
_xlpm.yield-_xlpm.swap
)</f>
        <v>0.85323999999999556</v>
      </c>
      <c r="J414" s="47">
        <f>_xlfn.LET(
_xlpm.rw,ROW(),
_xlpm.dur,AVERAGE($C319:$C414),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_xlpm.yield,AVERAGE($D319:$D414),
_xlpm.yield-_xlpm.swap
)</f>
        <v>0.85323999999999378</v>
      </c>
      <c r="K414" s="47">
        <f>_xlfn.LET(
_xlpm.rw,ROW(),
_xlpm.dur,AVERAGE($C307:$C414),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_xlpm.yield,AVERAGE($D307:$D414),
_xlpm.yield-_xlpm.swap
)</f>
        <v>0.85323999999999289</v>
      </c>
      <c r="L414" s="47">
        <f>_xlfn.LET(
_xlpm.rw,ROW(),
_xlpm.dur,AVERAGE($C295:$C414),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_xlpm.yield,AVERAGE($D295:$D414),
_xlpm.yield-_xlpm.swap
)</f>
        <v>0.85323999999999245</v>
      </c>
    </row>
    <row r="415" spans="1:12" x14ac:dyDescent="0.2">
      <c r="A415" s="12">
        <v>49856</v>
      </c>
      <c r="B415" s="14">
        <v>3.19</v>
      </c>
      <c r="C415" s="14">
        <v>5.01</v>
      </c>
      <c r="D415" s="14" cm="1">
        <f t="array" ref="D41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_xlpm.monZeileRaw,(YEAR(A415)-YEAR(_xlpm.starts))*12+MONTH(A415)-MONTH(_xlpm.starts),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B415+SUMPRODUCT(_xlpm.deltas*_xlpm.stufen)
)</f>
        <v>3.19</v>
      </c>
      <c r="E415" s="48"/>
      <c r="F415" s="47" cm="1">
        <f t="array" ref="F415">_xlfn.LET(
_xlpm.rw,ROW(),
_xlpm.dur,C415,
_xlpm.n,INT(_xlpm.dur),
_xlpm.x,_xlpm.dur-_xlpm.n,
_xlpm.a,INDEX(Zinsswaps!$B:$AY,_xlpm.rw,_xlpm.n),
_xlpm.b,INDEX(Zinsswaps!$B:$AY,_xlpm.rw,_xlpm.n+1),
_xlpm.swap,_xlpm.a+_xlpm.x*(_xlpm.b-_xlpm.a),
D415-_xlpm.swap
)</f>
        <v>0.85324</v>
      </c>
      <c r="G415" s="47">
        <f>_xlfn.LET(
_xlpm.rw,ROW(),
_xlpm.dur,AVERAGE($C356:$C415),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_xlpm.yield,AVERAGE($D356:$D415),
_xlpm.yield-_xlpm.swap
)</f>
        <v>0.85323999999999867</v>
      </c>
      <c r="H415" s="47">
        <f>_xlfn.LET(
_xlpm.rw,ROW(),
_xlpm.dur,AVERAGE($C344:$C415),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_xlpm.yield,AVERAGE($D344:$D415),
_xlpm.yield-_xlpm.swap
)</f>
        <v>0.85323999999999645</v>
      </c>
      <c r="I415" s="47">
        <f>_xlfn.LET(
_xlpm.rw,ROW(),
_xlpm.dur,AVERAGE($C332:$C415),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_xlpm.yield,AVERAGE($D332:$D415),
_xlpm.yield-_xlpm.swap
)</f>
        <v>0.85323999999999556</v>
      </c>
      <c r="J415" s="47">
        <f>_xlfn.LET(
_xlpm.rw,ROW(),
_xlpm.dur,AVERAGE($C320:$C415),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_xlpm.yield,AVERAGE($D320:$D415),
_xlpm.yield-_xlpm.swap
)</f>
        <v>0.85323999999999378</v>
      </c>
      <c r="K415" s="47">
        <f>_xlfn.LET(
_xlpm.rw,ROW(),
_xlpm.dur,AVERAGE($C308:$C415),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_xlpm.yield,AVERAGE($D308:$D415),
_xlpm.yield-_xlpm.swap
)</f>
        <v>0.85323999999999289</v>
      </c>
      <c r="L415" s="47">
        <f>_xlfn.LET(
_xlpm.rw,ROW(),
_xlpm.dur,AVERAGE($C296:$C415),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_xlpm.yield,AVERAGE($D296:$D415),
_xlpm.yield-_xlpm.swap
)</f>
        <v>0.85323999999999245</v>
      </c>
    </row>
    <row r="416" spans="1:12" x14ac:dyDescent="0.2">
      <c r="A416" s="12">
        <v>49887</v>
      </c>
      <c r="B416" s="14">
        <v>3.19</v>
      </c>
      <c r="C416" s="14">
        <v>5.01</v>
      </c>
      <c r="D416" s="14" cm="1">
        <f t="array" ref="D41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_xlpm.monZeileRaw,(YEAR(A416)-YEAR(_xlpm.starts))*12+MONTH(A416)-MONTH(_xlpm.starts),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B416+SUMPRODUCT(_xlpm.deltas*_xlpm.stufen)
)</f>
        <v>3.19</v>
      </c>
      <c r="E416" s="48"/>
      <c r="F416" s="47" cm="1">
        <f t="array" ref="F416">_xlfn.LET(
_xlpm.rw,ROW(),
_xlpm.dur,C416,
_xlpm.n,INT(_xlpm.dur),
_xlpm.x,_xlpm.dur-_xlpm.n,
_xlpm.a,INDEX(Zinsswaps!$B:$AY,_xlpm.rw,_xlpm.n),
_xlpm.b,INDEX(Zinsswaps!$B:$AY,_xlpm.rw,_xlpm.n+1),
_xlpm.swap,_xlpm.a+_xlpm.x*(_xlpm.b-_xlpm.a),
D416-_xlpm.swap
)</f>
        <v>0.85324</v>
      </c>
      <c r="G416" s="47">
        <f>_xlfn.LET(
_xlpm.rw,ROW(),
_xlpm.dur,AVERAGE($C357:$C416),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_xlpm.yield,AVERAGE($D357:$D416),
_xlpm.yield-_xlpm.swap
)</f>
        <v>0.85323999999999867</v>
      </c>
      <c r="H416" s="47">
        <f>_xlfn.LET(
_xlpm.rw,ROW(),
_xlpm.dur,AVERAGE($C345:$C416),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_xlpm.yield,AVERAGE($D345:$D416),
_xlpm.yield-_xlpm.swap
)</f>
        <v>0.85323999999999645</v>
      </c>
      <c r="I416" s="47">
        <f>_xlfn.LET(
_xlpm.rw,ROW(),
_xlpm.dur,AVERAGE($C333:$C416),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_xlpm.yield,AVERAGE($D333:$D416),
_xlpm.yield-_xlpm.swap
)</f>
        <v>0.85323999999999556</v>
      </c>
      <c r="J416" s="47">
        <f>_xlfn.LET(
_xlpm.rw,ROW(),
_xlpm.dur,AVERAGE($C321:$C416),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_xlpm.yield,AVERAGE($D321:$D416),
_xlpm.yield-_xlpm.swap
)</f>
        <v>0.85323999999999378</v>
      </c>
      <c r="K416" s="47">
        <f>_xlfn.LET(
_xlpm.rw,ROW(),
_xlpm.dur,AVERAGE($C309:$C416),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_xlpm.yield,AVERAGE($D309:$D416),
_xlpm.yield-_xlpm.swap
)</f>
        <v>0.85323999999999289</v>
      </c>
      <c r="L416" s="47">
        <f>_xlfn.LET(
_xlpm.rw,ROW(),
_xlpm.dur,AVERAGE($C297:$C416),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_xlpm.yield,AVERAGE($D297:$D416),
_xlpm.yield-_xlpm.swap
)</f>
        <v>0.85323999999999245</v>
      </c>
    </row>
    <row r="417" spans="1:12" x14ac:dyDescent="0.2">
      <c r="A417" s="12">
        <v>49918</v>
      </c>
      <c r="B417" s="14">
        <v>3.19</v>
      </c>
      <c r="C417" s="14">
        <v>5.01</v>
      </c>
      <c r="D417" s="14" cm="1">
        <f t="array" ref="D41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_xlpm.monZeileRaw,(YEAR(A417)-YEAR(_xlpm.starts))*12+MONTH(A417)-MONTH(_xlpm.starts),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B417+SUMPRODUCT(_xlpm.deltas*_xlpm.stufen)
)</f>
        <v>3.19</v>
      </c>
      <c r="E417" s="48"/>
      <c r="F417" s="47" cm="1">
        <f t="array" ref="F417">_xlfn.LET(
_xlpm.rw,ROW(),
_xlpm.dur,C417,
_xlpm.n,INT(_xlpm.dur),
_xlpm.x,_xlpm.dur-_xlpm.n,
_xlpm.a,INDEX(Zinsswaps!$B:$AY,_xlpm.rw,_xlpm.n),
_xlpm.b,INDEX(Zinsswaps!$B:$AY,_xlpm.rw,_xlpm.n+1),
_xlpm.swap,_xlpm.a+_xlpm.x*(_xlpm.b-_xlpm.a),
D417-_xlpm.swap
)</f>
        <v>0.85324</v>
      </c>
      <c r="G417" s="47">
        <f>_xlfn.LET(
_xlpm.rw,ROW(),
_xlpm.dur,AVERAGE($C358:$C417),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_xlpm.yield,AVERAGE($D358:$D417),
_xlpm.yield-_xlpm.swap
)</f>
        <v>0.85323999999999867</v>
      </c>
      <c r="H417" s="47">
        <f>_xlfn.LET(
_xlpm.rw,ROW(),
_xlpm.dur,AVERAGE($C346:$C417),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_xlpm.yield,AVERAGE($D346:$D417),
_xlpm.yield-_xlpm.swap
)</f>
        <v>0.85323999999999645</v>
      </c>
      <c r="I417" s="47">
        <f>_xlfn.LET(
_xlpm.rw,ROW(),
_xlpm.dur,AVERAGE($C334:$C417),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_xlpm.yield,AVERAGE($D334:$D417),
_xlpm.yield-_xlpm.swap
)</f>
        <v>0.85323999999999556</v>
      </c>
      <c r="J417" s="47">
        <f>_xlfn.LET(
_xlpm.rw,ROW(),
_xlpm.dur,AVERAGE($C322:$C417),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_xlpm.yield,AVERAGE($D322:$D417),
_xlpm.yield-_xlpm.swap
)</f>
        <v>0.85323999999999378</v>
      </c>
      <c r="K417" s="47">
        <f>_xlfn.LET(
_xlpm.rw,ROW(),
_xlpm.dur,AVERAGE($C310:$C417),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_xlpm.yield,AVERAGE($D310:$D417),
_xlpm.yield-_xlpm.swap
)</f>
        <v>0.85323999999999289</v>
      </c>
      <c r="L417" s="47">
        <f>_xlfn.LET(
_xlpm.rw,ROW(),
_xlpm.dur,AVERAGE($C298:$C417),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_xlpm.yield,AVERAGE($D298:$D417),
_xlpm.yield-_xlpm.swap
)</f>
        <v>0.85323999999999245</v>
      </c>
    </row>
    <row r="418" spans="1:12" x14ac:dyDescent="0.2">
      <c r="A418" s="12">
        <v>49948</v>
      </c>
      <c r="B418" s="14">
        <v>3.19</v>
      </c>
      <c r="C418" s="14">
        <v>5.01</v>
      </c>
      <c r="D418" s="14" cm="1">
        <f t="array" ref="D41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_xlpm.monZeileRaw,(YEAR(A418)-YEAR(_xlpm.starts))*12+MONTH(A418)-MONTH(_xlpm.starts),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B418+SUMPRODUCT(_xlpm.deltas*_xlpm.stufen)
)</f>
        <v>3.19</v>
      </c>
      <c r="E418" s="48"/>
      <c r="F418" s="47" cm="1">
        <f t="array" ref="F418">_xlfn.LET(
_xlpm.rw,ROW(),
_xlpm.dur,C418,
_xlpm.n,INT(_xlpm.dur),
_xlpm.x,_xlpm.dur-_xlpm.n,
_xlpm.a,INDEX(Zinsswaps!$B:$AY,_xlpm.rw,_xlpm.n),
_xlpm.b,INDEX(Zinsswaps!$B:$AY,_xlpm.rw,_xlpm.n+1),
_xlpm.swap,_xlpm.a+_xlpm.x*(_xlpm.b-_xlpm.a),
D418-_xlpm.swap
)</f>
        <v>0.85324</v>
      </c>
      <c r="G418" s="47">
        <f>_xlfn.LET(
_xlpm.rw,ROW(),
_xlpm.dur,AVERAGE($C359:$C418),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_xlpm.yield,AVERAGE($D359:$D418),
_xlpm.yield-_xlpm.swap
)</f>
        <v>0.85323999999999867</v>
      </c>
      <c r="H418" s="47">
        <f>_xlfn.LET(
_xlpm.rw,ROW(),
_xlpm.dur,AVERAGE($C347:$C418),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_xlpm.yield,AVERAGE($D347:$D418),
_xlpm.yield-_xlpm.swap
)</f>
        <v>0.85323999999999645</v>
      </c>
      <c r="I418" s="47">
        <f>_xlfn.LET(
_xlpm.rw,ROW(),
_xlpm.dur,AVERAGE($C335:$C418),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_xlpm.yield,AVERAGE($D335:$D418),
_xlpm.yield-_xlpm.swap
)</f>
        <v>0.85323999999999556</v>
      </c>
      <c r="J418" s="47">
        <f>_xlfn.LET(
_xlpm.rw,ROW(),
_xlpm.dur,AVERAGE($C323:$C418),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_xlpm.yield,AVERAGE($D323:$D418),
_xlpm.yield-_xlpm.swap
)</f>
        <v>0.85323999999999378</v>
      </c>
      <c r="K418" s="47">
        <f>_xlfn.LET(
_xlpm.rw,ROW(),
_xlpm.dur,AVERAGE($C311:$C418),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_xlpm.yield,AVERAGE($D311:$D418),
_xlpm.yield-_xlpm.swap
)</f>
        <v>0.85323999999999289</v>
      </c>
      <c r="L418" s="47">
        <f>_xlfn.LET(
_xlpm.rw,ROW(),
_xlpm.dur,AVERAGE($C299:$C418),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_xlpm.yield,AVERAGE($D299:$D418),
_xlpm.yield-_xlpm.swap
)</f>
        <v>0.85323999999999245</v>
      </c>
    </row>
    <row r="419" spans="1:12" x14ac:dyDescent="0.2">
      <c r="A419" s="12">
        <v>49979</v>
      </c>
      <c r="B419" s="14">
        <v>3.19</v>
      </c>
      <c r="C419" s="14">
        <v>5.01</v>
      </c>
      <c r="D419" s="14" cm="1">
        <f t="array" ref="D41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_xlpm.monZeileRaw,(YEAR(A419)-YEAR(_xlpm.starts))*12+MONTH(A419)-MONTH(_xlpm.starts),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B419+SUMPRODUCT(_xlpm.deltas*_xlpm.stufen)
)</f>
        <v>3.19</v>
      </c>
      <c r="E419" s="48"/>
      <c r="F419" s="47" cm="1">
        <f t="array" ref="F419">_xlfn.LET(
_xlpm.rw,ROW(),
_xlpm.dur,C419,
_xlpm.n,INT(_xlpm.dur),
_xlpm.x,_xlpm.dur-_xlpm.n,
_xlpm.a,INDEX(Zinsswaps!$B:$AY,_xlpm.rw,_xlpm.n),
_xlpm.b,INDEX(Zinsswaps!$B:$AY,_xlpm.rw,_xlpm.n+1),
_xlpm.swap,_xlpm.a+_xlpm.x*(_xlpm.b-_xlpm.a),
D419-_xlpm.swap
)</f>
        <v>0.85324</v>
      </c>
      <c r="G419" s="47">
        <f>_xlfn.LET(
_xlpm.rw,ROW(),
_xlpm.dur,AVERAGE($C360:$C419),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_xlpm.yield,AVERAGE($D360:$D419),
_xlpm.yield-_xlpm.swap
)</f>
        <v>0.85323999999999867</v>
      </c>
      <c r="H419" s="47">
        <f>_xlfn.LET(
_xlpm.rw,ROW(),
_xlpm.dur,AVERAGE($C348:$C419),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_xlpm.yield,AVERAGE($D348:$D419),
_xlpm.yield-_xlpm.swap
)</f>
        <v>0.85323999999999645</v>
      </c>
      <c r="I419" s="47">
        <f>_xlfn.LET(
_xlpm.rw,ROW(),
_xlpm.dur,AVERAGE($C336:$C419),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_xlpm.yield,AVERAGE($D336:$D419),
_xlpm.yield-_xlpm.swap
)</f>
        <v>0.85323999999999556</v>
      </c>
      <c r="J419" s="47">
        <f>_xlfn.LET(
_xlpm.rw,ROW(),
_xlpm.dur,AVERAGE($C324:$C419),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_xlpm.yield,AVERAGE($D324:$D419),
_xlpm.yield-_xlpm.swap
)</f>
        <v>0.85323999999999378</v>
      </c>
      <c r="K419" s="47">
        <f>_xlfn.LET(
_xlpm.rw,ROW(),
_xlpm.dur,AVERAGE($C312:$C419),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_xlpm.yield,AVERAGE($D312:$D419),
_xlpm.yield-_xlpm.swap
)</f>
        <v>0.85323999999999289</v>
      </c>
      <c r="L419" s="47">
        <f>_xlfn.LET(
_xlpm.rw,ROW(),
_xlpm.dur,AVERAGE($C300:$C419),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_xlpm.yield,AVERAGE($D300:$D419),
_xlpm.yield-_xlpm.swap
)</f>
        <v>0.85323999999999245</v>
      </c>
    </row>
    <row r="420" spans="1:12" x14ac:dyDescent="0.2">
      <c r="A420" s="12">
        <v>50009</v>
      </c>
      <c r="B420" s="14">
        <v>3.19</v>
      </c>
      <c r="C420" s="14">
        <v>5.01</v>
      </c>
      <c r="D420" s="14" cm="1">
        <f t="array" ref="D42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_xlpm.monZeileRaw,(YEAR(A420)-YEAR(_xlpm.starts))*12+MONTH(A420)-MONTH(_xlpm.starts),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B420+SUMPRODUCT(_xlpm.deltas*_xlpm.stufen)
)</f>
        <v>3.19</v>
      </c>
      <c r="E420" s="48"/>
      <c r="F420" s="47" cm="1">
        <f t="array" ref="F420">_xlfn.LET(
_xlpm.rw,ROW(),
_xlpm.dur,C420,
_xlpm.n,INT(_xlpm.dur),
_xlpm.x,_xlpm.dur-_xlpm.n,
_xlpm.a,INDEX(Zinsswaps!$B:$AY,_xlpm.rw,_xlpm.n),
_xlpm.b,INDEX(Zinsswaps!$B:$AY,_xlpm.rw,_xlpm.n+1),
_xlpm.swap,_xlpm.a+_xlpm.x*(_xlpm.b-_xlpm.a),
D420-_xlpm.swap
)</f>
        <v>0.85324</v>
      </c>
      <c r="G420" s="47">
        <f>_xlfn.LET(
_xlpm.rw,ROW(),
_xlpm.dur,AVERAGE($C361:$C420),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_xlpm.yield,AVERAGE($D361:$D420),
_xlpm.yield-_xlpm.swap
)</f>
        <v>0.85323999999999867</v>
      </c>
      <c r="H420" s="47">
        <f>_xlfn.LET(
_xlpm.rw,ROW(),
_xlpm.dur,AVERAGE($C349:$C420),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_xlpm.yield,AVERAGE($D349:$D420),
_xlpm.yield-_xlpm.swap
)</f>
        <v>0.85323999999999645</v>
      </c>
      <c r="I420" s="47">
        <f>_xlfn.LET(
_xlpm.rw,ROW(),
_xlpm.dur,AVERAGE($C337:$C420),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_xlpm.yield,AVERAGE($D337:$D420),
_xlpm.yield-_xlpm.swap
)</f>
        <v>0.85323999999999556</v>
      </c>
      <c r="J420" s="47">
        <f>_xlfn.LET(
_xlpm.rw,ROW(),
_xlpm.dur,AVERAGE($C325:$C420),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_xlpm.yield,AVERAGE($D325:$D420),
_xlpm.yield-_xlpm.swap
)</f>
        <v>0.85323999999999378</v>
      </c>
      <c r="K420" s="47">
        <f>_xlfn.LET(
_xlpm.rw,ROW(),
_xlpm.dur,AVERAGE($C313:$C420),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_xlpm.yield,AVERAGE($D313:$D420),
_xlpm.yield-_xlpm.swap
)</f>
        <v>0.85323999999999289</v>
      </c>
      <c r="L420" s="47">
        <f>_xlfn.LET(
_xlpm.rw,ROW(),
_xlpm.dur,AVERAGE($C301:$C420),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_xlpm.yield,AVERAGE($D301:$D420),
_xlpm.yield-_xlpm.swap
)</f>
        <v>0.85323999999999245</v>
      </c>
    </row>
    <row r="421" spans="1:12" x14ac:dyDescent="0.2">
      <c r="A421" s="12">
        <v>50040</v>
      </c>
      <c r="B421" s="14">
        <v>3.19</v>
      </c>
      <c r="C421" s="14">
        <v>5.01</v>
      </c>
      <c r="D421" s="14" cm="1">
        <f t="array" ref="D42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_xlpm.monZeileRaw,(YEAR(A421)-YEAR(_xlpm.starts))*12+MONTH(A421)-MONTH(_xlpm.starts),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B421+SUMPRODUCT(_xlpm.deltas*_xlpm.stufen)
)</f>
        <v>3.19</v>
      </c>
      <c r="E421" s="48"/>
      <c r="F421" s="47" cm="1">
        <f t="array" ref="F421">_xlfn.LET(
_xlpm.rw,ROW(),
_xlpm.dur,C421,
_xlpm.n,INT(_xlpm.dur),
_xlpm.x,_xlpm.dur-_xlpm.n,
_xlpm.a,INDEX(Zinsswaps!$B:$AY,_xlpm.rw,_xlpm.n),
_xlpm.b,INDEX(Zinsswaps!$B:$AY,_xlpm.rw,_xlpm.n+1),
_xlpm.swap,_xlpm.a+_xlpm.x*(_xlpm.b-_xlpm.a),
D421-_xlpm.swap
)</f>
        <v>0.85324</v>
      </c>
      <c r="G421" s="47">
        <f>_xlfn.LET(
_xlpm.rw,ROW(),
_xlpm.dur,AVERAGE($C362:$C421),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_xlpm.yield,AVERAGE($D362:$D421),
_xlpm.yield-_xlpm.swap
)</f>
        <v>0.85323999999999867</v>
      </c>
      <c r="H421" s="47">
        <f>_xlfn.LET(
_xlpm.rw,ROW(),
_xlpm.dur,AVERAGE($C350:$C421),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_xlpm.yield,AVERAGE($D350:$D421),
_xlpm.yield-_xlpm.swap
)</f>
        <v>0.85323999999999645</v>
      </c>
      <c r="I421" s="47">
        <f>_xlfn.LET(
_xlpm.rw,ROW(),
_xlpm.dur,AVERAGE($C338:$C421),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_xlpm.yield,AVERAGE($D338:$D421),
_xlpm.yield-_xlpm.swap
)</f>
        <v>0.85323999999999556</v>
      </c>
      <c r="J421" s="47">
        <f>_xlfn.LET(
_xlpm.rw,ROW(),
_xlpm.dur,AVERAGE($C326:$C421),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_xlpm.yield,AVERAGE($D326:$D421),
_xlpm.yield-_xlpm.swap
)</f>
        <v>0.85323999999999378</v>
      </c>
      <c r="K421" s="47">
        <f>_xlfn.LET(
_xlpm.rw,ROW(),
_xlpm.dur,AVERAGE($C314:$C421),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_xlpm.yield,AVERAGE($D314:$D421),
_xlpm.yield-_xlpm.swap
)</f>
        <v>0.85323999999999289</v>
      </c>
      <c r="L421" s="47">
        <f>_xlfn.LET(
_xlpm.rw,ROW(),
_xlpm.dur,AVERAGE($C302:$C421),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_xlpm.yield,AVERAGE($D302:$D421),
_xlpm.yield-_xlpm.swap
)</f>
        <v>0.85323999999999245</v>
      </c>
    </row>
    <row r="422" spans="1:12" x14ac:dyDescent="0.2">
      <c r="A422" s="12">
        <v>50071</v>
      </c>
      <c r="B422" s="14">
        <v>3.19</v>
      </c>
      <c r="C422" s="14">
        <v>5.01</v>
      </c>
      <c r="D422" s="14" cm="1">
        <f t="array" ref="D42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_xlpm.monZeileRaw,(YEAR(A422)-YEAR(_xlpm.starts))*12+MONTH(A422)-MONTH(_xlpm.starts),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B422+SUMPRODUCT(_xlpm.deltas*_xlpm.stufen)
)</f>
        <v>3.19</v>
      </c>
      <c r="E422" s="48"/>
      <c r="F422" s="47" cm="1">
        <f t="array" ref="F422">_xlfn.LET(
_xlpm.rw,ROW(),
_xlpm.dur,C422,
_xlpm.n,INT(_xlpm.dur),
_xlpm.x,_xlpm.dur-_xlpm.n,
_xlpm.a,INDEX(Zinsswaps!$B:$AY,_xlpm.rw,_xlpm.n),
_xlpm.b,INDEX(Zinsswaps!$B:$AY,_xlpm.rw,_xlpm.n+1),
_xlpm.swap,_xlpm.a+_xlpm.x*(_xlpm.b-_xlpm.a),
D422-_xlpm.swap
)</f>
        <v>0.85324</v>
      </c>
      <c r="G422" s="47">
        <f>_xlfn.LET(
_xlpm.rw,ROW(),
_xlpm.dur,AVERAGE($C363:$C422),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_xlpm.yield,AVERAGE($D363:$D422),
_xlpm.yield-_xlpm.swap
)</f>
        <v>0.85323999999999867</v>
      </c>
      <c r="H422" s="47">
        <f>_xlfn.LET(
_xlpm.rw,ROW(),
_xlpm.dur,AVERAGE($C351:$C422),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_xlpm.yield,AVERAGE($D351:$D422),
_xlpm.yield-_xlpm.swap
)</f>
        <v>0.85323999999999645</v>
      </c>
      <c r="I422" s="47">
        <f>_xlfn.LET(
_xlpm.rw,ROW(),
_xlpm.dur,AVERAGE($C339:$C422),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_xlpm.yield,AVERAGE($D339:$D422),
_xlpm.yield-_xlpm.swap
)</f>
        <v>0.85323999999999556</v>
      </c>
      <c r="J422" s="47">
        <f>_xlfn.LET(
_xlpm.rw,ROW(),
_xlpm.dur,AVERAGE($C327:$C422),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_xlpm.yield,AVERAGE($D327:$D422),
_xlpm.yield-_xlpm.swap
)</f>
        <v>0.85323999999999378</v>
      </c>
      <c r="K422" s="47">
        <f>_xlfn.LET(
_xlpm.rw,ROW(),
_xlpm.dur,AVERAGE($C315:$C422),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_xlpm.yield,AVERAGE($D315:$D422),
_xlpm.yield-_xlpm.swap
)</f>
        <v>0.85323999999999289</v>
      </c>
      <c r="L422" s="47">
        <f>_xlfn.LET(
_xlpm.rw,ROW(),
_xlpm.dur,AVERAGE($C303:$C422),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_xlpm.yield,AVERAGE($D303:$D422),
_xlpm.yield-_xlpm.swap
)</f>
        <v>0.85323999999999245</v>
      </c>
    </row>
    <row r="423" spans="1:12" x14ac:dyDescent="0.2">
      <c r="A423" s="12">
        <v>50099</v>
      </c>
      <c r="B423" s="14">
        <v>3.19</v>
      </c>
      <c r="C423" s="14">
        <v>5.01</v>
      </c>
      <c r="D423" s="14" cm="1">
        <f t="array" ref="D42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_xlpm.monZeileRaw,(YEAR(A423)-YEAR(_xlpm.starts))*12+MONTH(A423)-MONTH(_xlpm.starts),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B423+SUMPRODUCT(_xlpm.deltas*_xlpm.stufen)
)</f>
        <v>3.19</v>
      </c>
      <c r="E423" s="48"/>
      <c r="F423" s="47" cm="1">
        <f t="array" ref="F423">_xlfn.LET(
_xlpm.rw,ROW(),
_xlpm.dur,C423,
_xlpm.n,INT(_xlpm.dur),
_xlpm.x,_xlpm.dur-_xlpm.n,
_xlpm.a,INDEX(Zinsswaps!$B:$AY,_xlpm.rw,_xlpm.n),
_xlpm.b,INDEX(Zinsswaps!$B:$AY,_xlpm.rw,_xlpm.n+1),
_xlpm.swap,_xlpm.a+_xlpm.x*(_xlpm.b-_xlpm.a),
D423-_xlpm.swap
)</f>
        <v>0.85324</v>
      </c>
      <c r="G423" s="47">
        <f>_xlfn.LET(
_xlpm.rw,ROW(),
_xlpm.dur,AVERAGE($C364:$C423),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_xlpm.yield,AVERAGE($D364:$D423),
_xlpm.yield-_xlpm.swap
)</f>
        <v>0.85323999999999867</v>
      </c>
      <c r="H423" s="47">
        <f>_xlfn.LET(
_xlpm.rw,ROW(),
_xlpm.dur,AVERAGE($C352:$C423),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_xlpm.yield,AVERAGE($D352:$D423),
_xlpm.yield-_xlpm.swap
)</f>
        <v>0.85323999999999645</v>
      </c>
      <c r="I423" s="47">
        <f>_xlfn.LET(
_xlpm.rw,ROW(),
_xlpm.dur,AVERAGE($C340:$C423),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_xlpm.yield,AVERAGE($D340:$D423),
_xlpm.yield-_xlpm.swap
)</f>
        <v>0.85323999999999556</v>
      </c>
      <c r="J423" s="47">
        <f>_xlfn.LET(
_xlpm.rw,ROW(),
_xlpm.dur,AVERAGE($C328:$C423),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_xlpm.yield,AVERAGE($D328:$D423),
_xlpm.yield-_xlpm.swap
)</f>
        <v>0.85323999999999378</v>
      </c>
      <c r="K423" s="47">
        <f>_xlfn.LET(
_xlpm.rw,ROW(),
_xlpm.dur,AVERAGE($C316:$C423),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_xlpm.yield,AVERAGE($D316:$D423),
_xlpm.yield-_xlpm.swap
)</f>
        <v>0.85323999999999289</v>
      </c>
      <c r="L423" s="47">
        <f>_xlfn.LET(
_xlpm.rw,ROW(),
_xlpm.dur,AVERAGE($C304:$C423),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_xlpm.yield,AVERAGE($D304:$D423),
_xlpm.yield-_xlpm.swap
)</f>
        <v>0.85323999999999245</v>
      </c>
    </row>
    <row r="424" spans="1:12" x14ac:dyDescent="0.2">
      <c r="A424" s="12">
        <v>50130</v>
      </c>
      <c r="B424" s="14">
        <v>3.19</v>
      </c>
      <c r="C424" s="14">
        <v>5.01</v>
      </c>
      <c r="D424" s="14" cm="1">
        <f t="array" ref="D42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_xlpm.monZeileRaw,(YEAR(A424)-YEAR(_xlpm.starts))*12+MONTH(A424)-MONTH(_xlpm.starts),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B424+SUMPRODUCT(_xlpm.deltas*_xlpm.stufen)
)</f>
        <v>3.19</v>
      </c>
      <c r="E424" s="48"/>
      <c r="F424" s="47" cm="1">
        <f t="array" ref="F424">_xlfn.LET(
_xlpm.rw,ROW(),
_xlpm.dur,C424,
_xlpm.n,INT(_xlpm.dur),
_xlpm.x,_xlpm.dur-_xlpm.n,
_xlpm.a,INDEX(Zinsswaps!$B:$AY,_xlpm.rw,_xlpm.n),
_xlpm.b,INDEX(Zinsswaps!$B:$AY,_xlpm.rw,_xlpm.n+1),
_xlpm.swap,_xlpm.a+_xlpm.x*(_xlpm.b-_xlpm.a),
D424-_xlpm.swap
)</f>
        <v>0.85324</v>
      </c>
      <c r="G424" s="47">
        <f>_xlfn.LET(
_xlpm.rw,ROW(),
_xlpm.dur,AVERAGE($C365:$C424),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_xlpm.yield,AVERAGE($D365:$D424),
_xlpm.yield-_xlpm.swap
)</f>
        <v>0.85323999999999867</v>
      </c>
      <c r="H424" s="47">
        <f>_xlfn.LET(
_xlpm.rw,ROW(),
_xlpm.dur,AVERAGE($C353:$C424),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_xlpm.yield,AVERAGE($D353:$D424),
_xlpm.yield-_xlpm.swap
)</f>
        <v>0.85323999999999645</v>
      </c>
      <c r="I424" s="47">
        <f>_xlfn.LET(
_xlpm.rw,ROW(),
_xlpm.dur,AVERAGE($C341:$C424),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_xlpm.yield,AVERAGE($D341:$D424),
_xlpm.yield-_xlpm.swap
)</f>
        <v>0.85323999999999556</v>
      </c>
      <c r="J424" s="47">
        <f>_xlfn.LET(
_xlpm.rw,ROW(),
_xlpm.dur,AVERAGE($C329:$C424),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_xlpm.yield,AVERAGE($D329:$D424),
_xlpm.yield-_xlpm.swap
)</f>
        <v>0.85323999999999378</v>
      </c>
      <c r="K424" s="47">
        <f>_xlfn.LET(
_xlpm.rw,ROW(),
_xlpm.dur,AVERAGE($C317:$C424),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_xlpm.yield,AVERAGE($D317:$D424),
_xlpm.yield-_xlpm.swap
)</f>
        <v>0.85323999999999289</v>
      </c>
      <c r="L424" s="47">
        <f>_xlfn.LET(
_xlpm.rw,ROW(),
_xlpm.dur,AVERAGE($C305:$C424),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_xlpm.yield,AVERAGE($D305:$D424),
_xlpm.yield-_xlpm.swap
)</f>
        <v>0.85323999999999245</v>
      </c>
    </row>
    <row r="425" spans="1:12" x14ac:dyDescent="0.2">
      <c r="A425" s="12">
        <v>50160</v>
      </c>
      <c r="B425" s="14">
        <v>3.19</v>
      </c>
      <c r="C425" s="14">
        <v>5.01</v>
      </c>
      <c r="D425" s="14" cm="1">
        <f t="array" ref="D42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_xlpm.monZeileRaw,(YEAR(A425)-YEAR(_xlpm.starts))*12+MONTH(A425)-MONTH(_xlpm.starts),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B425+SUMPRODUCT(_xlpm.deltas*_xlpm.stufen)
)</f>
        <v>3.19</v>
      </c>
      <c r="E425" s="48"/>
      <c r="F425" s="47" cm="1">
        <f t="array" ref="F425">_xlfn.LET(
_xlpm.rw,ROW(),
_xlpm.dur,C425,
_xlpm.n,INT(_xlpm.dur),
_xlpm.x,_xlpm.dur-_xlpm.n,
_xlpm.a,INDEX(Zinsswaps!$B:$AY,_xlpm.rw,_xlpm.n),
_xlpm.b,INDEX(Zinsswaps!$B:$AY,_xlpm.rw,_xlpm.n+1),
_xlpm.swap,_xlpm.a+_xlpm.x*(_xlpm.b-_xlpm.a),
D425-_xlpm.swap
)</f>
        <v>0.85324</v>
      </c>
      <c r="G425" s="47">
        <f>_xlfn.LET(
_xlpm.rw,ROW(),
_xlpm.dur,AVERAGE($C366:$C425),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_xlpm.yield,AVERAGE($D366:$D425),
_xlpm.yield-_xlpm.swap
)</f>
        <v>0.85323999999999867</v>
      </c>
      <c r="H425" s="47">
        <f>_xlfn.LET(
_xlpm.rw,ROW(),
_xlpm.dur,AVERAGE($C354:$C425),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_xlpm.yield,AVERAGE($D354:$D425),
_xlpm.yield-_xlpm.swap
)</f>
        <v>0.85323999999999645</v>
      </c>
      <c r="I425" s="47">
        <f>_xlfn.LET(
_xlpm.rw,ROW(),
_xlpm.dur,AVERAGE($C342:$C425),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_xlpm.yield,AVERAGE($D342:$D425),
_xlpm.yield-_xlpm.swap
)</f>
        <v>0.85323999999999556</v>
      </c>
      <c r="J425" s="47">
        <f>_xlfn.LET(
_xlpm.rw,ROW(),
_xlpm.dur,AVERAGE($C330:$C425),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_xlpm.yield,AVERAGE($D330:$D425),
_xlpm.yield-_xlpm.swap
)</f>
        <v>0.85323999999999378</v>
      </c>
      <c r="K425" s="47">
        <f>_xlfn.LET(
_xlpm.rw,ROW(),
_xlpm.dur,AVERAGE($C318:$C425),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_xlpm.yield,AVERAGE($D318:$D425),
_xlpm.yield-_xlpm.swap
)</f>
        <v>0.85323999999999289</v>
      </c>
      <c r="L425" s="47">
        <f>_xlfn.LET(
_xlpm.rw,ROW(),
_xlpm.dur,AVERAGE($C306:$C425),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_xlpm.yield,AVERAGE($D306:$D425),
_xlpm.yield-_xlpm.swap
)</f>
        <v>0.85323999999999245</v>
      </c>
    </row>
    <row r="426" spans="1:12" x14ac:dyDescent="0.2">
      <c r="A426" s="12">
        <v>50191</v>
      </c>
      <c r="B426" s="14">
        <v>3.19</v>
      </c>
      <c r="C426" s="14">
        <v>5.01</v>
      </c>
      <c r="D426" s="14" cm="1">
        <f t="array" ref="D42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_xlpm.monZeileRaw,(YEAR(A426)-YEAR(_xlpm.starts))*12+MONTH(A426)-MONTH(_xlpm.starts),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B426+SUMPRODUCT(_xlpm.deltas*_xlpm.stufen)
)</f>
        <v>3.19</v>
      </c>
      <c r="E426" s="48"/>
      <c r="F426" s="47" cm="1">
        <f t="array" ref="F426">_xlfn.LET(
_xlpm.rw,ROW(),
_xlpm.dur,C426,
_xlpm.n,INT(_xlpm.dur),
_xlpm.x,_xlpm.dur-_xlpm.n,
_xlpm.a,INDEX(Zinsswaps!$B:$AY,_xlpm.rw,_xlpm.n),
_xlpm.b,INDEX(Zinsswaps!$B:$AY,_xlpm.rw,_xlpm.n+1),
_xlpm.swap,_xlpm.a+_xlpm.x*(_xlpm.b-_xlpm.a),
D426-_xlpm.swap
)</f>
        <v>0.85324</v>
      </c>
      <c r="G426" s="47">
        <f>_xlfn.LET(
_xlpm.rw,ROW(),
_xlpm.dur,AVERAGE($C367:$C426),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_xlpm.yield,AVERAGE($D367:$D426),
_xlpm.yield-_xlpm.swap
)</f>
        <v>0.85323999999999867</v>
      </c>
      <c r="H426" s="47">
        <f>_xlfn.LET(
_xlpm.rw,ROW(),
_xlpm.dur,AVERAGE($C355:$C426),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_xlpm.yield,AVERAGE($D355:$D426),
_xlpm.yield-_xlpm.swap
)</f>
        <v>0.85323999999999645</v>
      </c>
      <c r="I426" s="47">
        <f>_xlfn.LET(
_xlpm.rw,ROW(),
_xlpm.dur,AVERAGE($C343:$C426),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_xlpm.yield,AVERAGE($D343:$D426),
_xlpm.yield-_xlpm.swap
)</f>
        <v>0.85323999999999556</v>
      </c>
      <c r="J426" s="47">
        <f>_xlfn.LET(
_xlpm.rw,ROW(),
_xlpm.dur,AVERAGE($C331:$C426),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_xlpm.yield,AVERAGE($D331:$D426),
_xlpm.yield-_xlpm.swap
)</f>
        <v>0.85323999999999378</v>
      </c>
      <c r="K426" s="47">
        <f>_xlfn.LET(
_xlpm.rw,ROW(),
_xlpm.dur,AVERAGE($C319:$C426),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_xlpm.yield,AVERAGE($D319:$D426),
_xlpm.yield-_xlpm.swap
)</f>
        <v>0.85323999999999289</v>
      </c>
      <c r="L426" s="47">
        <f>_xlfn.LET(
_xlpm.rw,ROW(),
_xlpm.dur,AVERAGE($C307:$C426),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_xlpm.yield,AVERAGE($D307:$D426),
_xlpm.yield-_xlpm.swap
)</f>
        <v>0.85323999999999245</v>
      </c>
    </row>
    <row r="427" spans="1:12" x14ac:dyDescent="0.2">
      <c r="A427" s="12">
        <v>50221</v>
      </c>
      <c r="B427" s="14">
        <v>3.19</v>
      </c>
      <c r="C427" s="14">
        <v>5.01</v>
      </c>
      <c r="D427" s="14" cm="1">
        <f t="array" ref="D42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_xlpm.monZeileRaw,(YEAR(A427)-YEAR(_xlpm.starts))*12+MONTH(A427)-MONTH(_xlpm.starts),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B427+SUMPRODUCT(_xlpm.deltas*_xlpm.stufen)
)</f>
        <v>3.19</v>
      </c>
      <c r="E427" s="48"/>
      <c r="F427" s="47" cm="1">
        <f t="array" ref="F427">_xlfn.LET(
_xlpm.rw,ROW(),
_xlpm.dur,C427,
_xlpm.n,INT(_xlpm.dur),
_xlpm.x,_xlpm.dur-_xlpm.n,
_xlpm.a,INDEX(Zinsswaps!$B:$AY,_xlpm.rw,_xlpm.n),
_xlpm.b,INDEX(Zinsswaps!$B:$AY,_xlpm.rw,_xlpm.n+1),
_xlpm.swap,_xlpm.a+_xlpm.x*(_xlpm.b-_xlpm.a),
D427-_xlpm.swap
)</f>
        <v>0.85324</v>
      </c>
      <c r="G427" s="47">
        <f>_xlfn.LET(
_xlpm.rw,ROW(),
_xlpm.dur,AVERAGE($C368:$C427),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_xlpm.yield,AVERAGE($D368:$D427),
_xlpm.yield-_xlpm.swap
)</f>
        <v>0.85323999999999867</v>
      </c>
      <c r="H427" s="47">
        <f>_xlfn.LET(
_xlpm.rw,ROW(),
_xlpm.dur,AVERAGE($C356:$C427),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_xlpm.yield,AVERAGE($D356:$D427),
_xlpm.yield-_xlpm.swap
)</f>
        <v>0.85323999999999645</v>
      </c>
      <c r="I427" s="47">
        <f>_xlfn.LET(
_xlpm.rw,ROW(),
_xlpm.dur,AVERAGE($C344:$C427),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_xlpm.yield,AVERAGE($D344:$D427),
_xlpm.yield-_xlpm.swap
)</f>
        <v>0.85323999999999556</v>
      </c>
      <c r="J427" s="47">
        <f>_xlfn.LET(
_xlpm.rw,ROW(),
_xlpm.dur,AVERAGE($C332:$C427),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_xlpm.yield,AVERAGE($D332:$D427),
_xlpm.yield-_xlpm.swap
)</f>
        <v>0.85323999999999378</v>
      </c>
      <c r="K427" s="47">
        <f>_xlfn.LET(
_xlpm.rw,ROW(),
_xlpm.dur,AVERAGE($C320:$C427),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_xlpm.yield,AVERAGE($D320:$D427),
_xlpm.yield-_xlpm.swap
)</f>
        <v>0.85323999999999289</v>
      </c>
      <c r="L427" s="47">
        <f>_xlfn.LET(
_xlpm.rw,ROW(),
_xlpm.dur,AVERAGE($C308:$C427),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_xlpm.yield,AVERAGE($D308:$D427),
_xlpm.yield-_xlpm.swap
)</f>
        <v>0.85323999999999245</v>
      </c>
    </row>
    <row r="428" spans="1:12" x14ac:dyDescent="0.2">
      <c r="A428" s="12">
        <v>50252</v>
      </c>
      <c r="B428" s="14">
        <v>3.19</v>
      </c>
      <c r="C428" s="14">
        <v>5.01</v>
      </c>
      <c r="D428" s="14" cm="1">
        <f t="array" ref="D42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_xlpm.monZeileRaw,(YEAR(A428)-YEAR(_xlpm.starts))*12+MONTH(A428)-MONTH(_xlpm.starts),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B428+SUMPRODUCT(_xlpm.deltas*_xlpm.stufen)
)</f>
        <v>3.19</v>
      </c>
      <c r="E428" s="48"/>
      <c r="F428" s="47" cm="1">
        <f t="array" ref="F428">_xlfn.LET(
_xlpm.rw,ROW(),
_xlpm.dur,C428,
_xlpm.n,INT(_xlpm.dur),
_xlpm.x,_xlpm.dur-_xlpm.n,
_xlpm.a,INDEX(Zinsswaps!$B:$AY,_xlpm.rw,_xlpm.n),
_xlpm.b,INDEX(Zinsswaps!$B:$AY,_xlpm.rw,_xlpm.n+1),
_xlpm.swap,_xlpm.a+_xlpm.x*(_xlpm.b-_xlpm.a),
D428-_xlpm.swap
)</f>
        <v>0.85324</v>
      </c>
      <c r="G428" s="47">
        <f>_xlfn.LET(
_xlpm.rw,ROW(),
_xlpm.dur,AVERAGE($C369:$C428),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_xlpm.yield,AVERAGE($D369:$D428),
_xlpm.yield-_xlpm.swap
)</f>
        <v>0.85323999999999867</v>
      </c>
      <c r="H428" s="47">
        <f>_xlfn.LET(
_xlpm.rw,ROW(),
_xlpm.dur,AVERAGE($C357:$C428),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_xlpm.yield,AVERAGE($D357:$D428),
_xlpm.yield-_xlpm.swap
)</f>
        <v>0.85323999999999645</v>
      </c>
      <c r="I428" s="47">
        <f>_xlfn.LET(
_xlpm.rw,ROW(),
_xlpm.dur,AVERAGE($C345:$C428),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_xlpm.yield,AVERAGE($D345:$D428),
_xlpm.yield-_xlpm.swap
)</f>
        <v>0.85323999999999556</v>
      </c>
      <c r="J428" s="47">
        <f>_xlfn.LET(
_xlpm.rw,ROW(),
_xlpm.dur,AVERAGE($C333:$C428),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_xlpm.yield,AVERAGE($D333:$D428),
_xlpm.yield-_xlpm.swap
)</f>
        <v>0.85323999999999378</v>
      </c>
      <c r="K428" s="47">
        <f>_xlfn.LET(
_xlpm.rw,ROW(),
_xlpm.dur,AVERAGE($C321:$C428),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_xlpm.yield,AVERAGE($D321:$D428),
_xlpm.yield-_xlpm.swap
)</f>
        <v>0.85323999999999289</v>
      </c>
      <c r="L428" s="47">
        <f>_xlfn.LET(
_xlpm.rw,ROW(),
_xlpm.dur,AVERAGE($C309:$C428),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_xlpm.yield,AVERAGE($D309:$D428),
_xlpm.yield-_xlpm.swap
)</f>
        <v>0.85323999999999245</v>
      </c>
    </row>
    <row r="429" spans="1:12" x14ac:dyDescent="0.2">
      <c r="A429" s="12">
        <v>50283</v>
      </c>
      <c r="B429" s="14">
        <v>3.19</v>
      </c>
      <c r="C429" s="14">
        <v>5.01</v>
      </c>
      <c r="D429" s="14" cm="1">
        <f t="array" ref="D42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_xlpm.monZeileRaw,(YEAR(A429)-YEAR(_xlpm.starts))*12+MONTH(A429)-MONTH(_xlpm.starts),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B429+SUMPRODUCT(_xlpm.deltas*_xlpm.stufen)
)</f>
        <v>3.19</v>
      </c>
      <c r="E429" s="48"/>
      <c r="F429" s="47" cm="1">
        <f t="array" ref="F429">_xlfn.LET(
_xlpm.rw,ROW(),
_xlpm.dur,C429,
_xlpm.n,INT(_xlpm.dur),
_xlpm.x,_xlpm.dur-_xlpm.n,
_xlpm.a,INDEX(Zinsswaps!$B:$AY,_xlpm.rw,_xlpm.n),
_xlpm.b,INDEX(Zinsswaps!$B:$AY,_xlpm.rw,_xlpm.n+1),
_xlpm.swap,_xlpm.a+_xlpm.x*(_xlpm.b-_xlpm.a),
D429-_xlpm.swap
)</f>
        <v>0.85324</v>
      </c>
      <c r="G429" s="47">
        <f>_xlfn.LET(
_xlpm.rw,ROW(),
_xlpm.dur,AVERAGE($C370:$C429),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_xlpm.yield,AVERAGE($D370:$D429),
_xlpm.yield-_xlpm.swap
)</f>
        <v>0.85323999999999867</v>
      </c>
      <c r="H429" s="47">
        <f>_xlfn.LET(
_xlpm.rw,ROW(),
_xlpm.dur,AVERAGE($C358:$C429),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_xlpm.yield,AVERAGE($D358:$D429),
_xlpm.yield-_xlpm.swap
)</f>
        <v>0.85323999999999645</v>
      </c>
      <c r="I429" s="47">
        <f>_xlfn.LET(
_xlpm.rw,ROW(),
_xlpm.dur,AVERAGE($C346:$C429),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_xlpm.yield,AVERAGE($D346:$D429),
_xlpm.yield-_xlpm.swap
)</f>
        <v>0.85323999999999556</v>
      </c>
      <c r="J429" s="47">
        <f>_xlfn.LET(
_xlpm.rw,ROW(),
_xlpm.dur,AVERAGE($C334:$C429),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_xlpm.yield,AVERAGE($D334:$D429),
_xlpm.yield-_xlpm.swap
)</f>
        <v>0.85323999999999378</v>
      </c>
      <c r="K429" s="47">
        <f>_xlfn.LET(
_xlpm.rw,ROW(),
_xlpm.dur,AVERAGE($C322:$C429),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_xlpm.yield,AVERAGE($D322:$D429),
_xlpm.yield-_xlpm.swap
)</f>
        <v>0.85323999999999289</v>
      </c>
      <c r="L429" s="47">
        <f>_xlfn.LET(
_xlpm.rw,ROW(),
_xlpm.dur,AVERAGE($C310:$C429),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_xlpm.yield,AVERAGE($D310:$D429),
_xlpm.yield-_xlpm.swap
)</f>
        <v>0.85323999999999245</v>
      </c>
    </row>
    <row r="430" spans="1:12" x14ac:dyDescent="0.2">
      <c r="A430" s="12">
        <v>50313</v>
      </c>
      <c r="B430" s="14">
        <v>3.19</v>
      </c>
      <c r="C430" s="14">
        <v>5.01</v>
      </c>
      <c r="D430" s="14" cm="1">
        <f t="array" ref="D43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_xlpm.monZeileRaw,(YEAR(A430)-YEAR(_xlpm.starts))*12+MONTH(A430)-MONTH(_xlpm.starts),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B430+SUMPRODUCT(_xlpm.deltas*_xlpm.stufen)
)</f>
        <v>3.19</v>
      </c>
      <c r="E430" s="48"/>
      <c r="F430" s="47" cm="1">
        <f t="array" ref="F430">_xlfn.LET(
_xlpm.rw,ROW(),
_xlpm.dur,C430,
_xlpm.n,INT(_xlpm.dur),
_xlpm.x,_xlpm.dur-_xlpm.n,
_xlpm.a,INDEX(Zinsswaps!$B:$AY,_xlpm.rw,_xlpm.n),
_xlpm.b,INDEX(Zinsswaps!$B:$AY,_xlpm.rw,_xlpm.n+1),
_xlpm.swap,_xlpm.a+_xlpm.x*(_xlpm.b-_xlpm.a),
D430-_xlpm.swap
)</f>
        <v>0.85324</v>
      </c>
      <c r="G430" s="47">
        <f>_xlfn.LET(
_xlpm.rw,ROW(),
_xlpm.dur,AVERAGE($C371:$C430),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_xlpm.yield,AVERAGE($D371:$D430),
_xlpm.yield-_xlpm.swap
)</f>
        <v>0.85323999999999867</v>
      </c>
      <c r="H430" s="47">
        <f>_xlfn.LET(
_xlpm.rw,ROW(),
_xlpm.dur,AVERAGE($C359:$C430),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_xlpm.yield,AVERAGE($D359:$D430),
_xlpm.yield-_xlpm.swap
)</f>
        <v>0.85323999999999645</v>
      </c>
      <c r="I430" s="47">
        <f>_xlfn.LET(
_xlpm.rw,ROW(),
_xlpm.dur,AVERAGE($C347:$C430),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_xlpm.yield,AVERAGE($D347:$D430),
_xlpm.yield-_xlpm.swap
)</f>
        <v>0.85323999999999556</v>
      </c>
      <c r="J430" s="47">
        <f>_xlfn.LET(
_xlpm.rw,ROW(),
_xlpm.dur,AVERAGE($C335:$C430),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_xlpm.yield,AVERAGE($D335:$D430),
_xlpm.yield-_xlpm.swap
)</f>
        <v>0.85323999999999378</v>
      </c>
      <c r="K430" s="47">
        <f>_xlfn.LET(
_xlpm.rw,ROW(),
_xlpm.dur,AVERAGE($C323:$C430),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_xlpm.yield,AVERAGE($D323:$D430),
_xlpm.yield-_xlpm.swap
)</f>
        <v>0.85323999999999289</v>
      </c>
      <c r="L430" s="47">
        <f>_xlfn.LET(
_xlpm.rw,ROW(),
_xlpm.dur,AVERAGE($C311:$C430),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_xlpm.yield,AVERAGE($D311:$D430),
_xlpm.yield-_xlpm.swap
)</f>
        <v>0.85323999999999245</v>
      </c>
    </row>
    <row r="431" spans="1:12" x14ac:dyDescent="0.2">
      <c r="A431" s="12">
        <v>50344</v>
      </c>
      <c r="B431" s="14">
        <v>3.19</v>
      </c>
      <c r="C431" s="14">
        <v>5.01</v>
      </c>
      <c r="D431" s="14" cm="1">
        <f t="array" ref="D43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_xlpm.monZeileRaw,(YEAR(A431)-YEAR(_xlpm.starts))*12+MONTH(A431)-MONTH(_xlpm.starts),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B431+SUMPRODUCT(_xlpm.deltas*_xlpm.stufen)
)</f>
        <v>3.19</v>
      </c>
      <c r="E431" s="48"/>
      <c r="F431" s="47" cm="1">
        <f t="array" ref="F431">_xlfn.LET(
_xlpm.rw,ROW(),
_xlpm.dur,C431,
_xlpm.n,INT(_xlpm.dur),
_xlpm.x,_xlpm.dur-_xlpm.n,
_xlpm.a,INDEX(Zinsswaps!$B:$AY,_xlpm.rw,_xlpm.n),
_xlpm.b,INDEX(Zinsswaps!$B:$AY,_xlpm.rw,_xlpm.n+1),
_xlpm.swap,_xlpm.a+_xlpm.x*(_xlpm.b-_xlpm.a),
D431-_xlpm.swap
)</f>
        <v>0.85324</v>
      </c>
      <c r="G431" s="47">
        <f>_xlfn.LET(
_xlpm.rw,ROW(),
_xlpm.dur,AVERAGE($C372:$C431),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_xlpm.yield,AVERAGE($D372:$D431),
_xlpm.yield-_xlpm.swap
)</f>
        <v>0.85323999999999867</v>
      </c>
      <c r="H431" s="47">
        <f>_xlfn.LET(
_xlpm.rw,ROW(),
_xlpm.dur,AVERAGE($C360:$C431),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_xlpm.yield,AVERAGE($D360:$D431),
_xlpm.yield-_xlpm.swap
)</f>
        <v>0.85323999999999645</v>
      </c>
      <c r="I431" s="47">
        <f>_xlfn.LET(
_xlpm.rw,ROW(),
_xlpm.dur,AVERAGE($C348:$C431),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_xlpm.yield,AVERAGE($D348:$D431),
_xlpm.yield-_xlpm.swap
)</f>
        <v>0.85323999999999556</v>
      </c>
      <c r="J431" s="47">
        <f>_xlfn.LET(
_xlpm.rw,ROW(),
_xlpm.dur,AVERAGE($C336:$C431),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_xlpm.yield,AVERAGE($D336:$D431),
_xlpm.yield-_xlpm.swap
)</f>
        <v>0.85323999999999378</v>
      </c>
      <c r="K431" s="47">
        <f>_xlfn.LET(
_xlpm.rw,ROW(),
_xlpm.dur,AVERAGE($C324:$C431),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_xlpm.yield,AVERAGE($D324:$D431),
_xlpm.yield-_xlpm.swap
)</f>
        <v>0.85323999999999289</v>
      </c>
      <c r="L431" s="47">
        <f>_xlfn.LET(
_xlpm.rw,ROW(),
_xlpm.dur,AVERAGE($C312:$C431),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_xlpm.yield,AVERAGE($D312:$D431),
_xlpm.yield-_xlpm.swap
)</f>
        <v>0.85323999999999245</v>
      </c>
    </row>
    <row r="432" spans="1:12" x14ac:dyDescent="0.2">
      <c r="A432" s="12">
        <v>50374</v>
      </c>
      <c r="B432" s="14">
        <v>3.19</v>
      </c>
      <c r="C432" s="14">
        <v>5.01</v>
      </c>
      <c r="D432" s="14" cm="1">
        <f t="array" ref="D43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_xlpm.monZeileRaw,(YEAR(A432)-YEAR(_xlpm.starts))*12+MONTH(A432)-MONTH(_xlpm.starts),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B432+SUMPRODUCT(_xlpm.deltas*_xlpm.stufen)
)</f>
        <v>3.19</v>
      </c>
      <c r="E432" s="48"/>
      <c r="F432" s="47" cm="1">
        <f t="array" ref="F432">_xlfn.LET(
_xlpm.rw,ROW(),
_xlpm.dur,C432,
_xlpm.n,INT(_xlpm.dur),
_xlpm.x,_xlpm.dur-_xlpm.n,
_xlpm.a,INDEX(Zinsswaps!$B:$AY,_xlpm.rw,_xlpm.n),
_xlpm.b,INDEX(Zinsswaps!$B:$AY,_xlpm.rw,_xlpm.n+1),
_xlpm.swap,_xlpm.a+_xlpm.x*(_xlpm.b-_xlpm.a),
D432-_xlpm.swap
)</f>
        <v>0.85324</v>
      </c>
      <c r="G432" s="47">
        <f>_xlfn.LET(
_xlpm.rw,ROW(),
_xlpm.dur,AVERAGE($C373:$C432),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_xlpm.yield,AVERAGE($D373:$D432),
_xlpm.yield-_xlpm.swap
)</f>
        <v>0.85323999999999867</v>
      </c>
      <c r="H432" s="47">
        <f>_xlfn.LET(
_xlpm.rw,ROW(),
_xlpm.dur,AVERAGE($C361:$C432),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_xlpm.yield,AVERAGE($D361:$D432),
_xlpm.yield-_xlpm.swap
)</f>
        <v>0.85323999999999645</v>
      </c>
      <c r="I432" s="47">
        <f>_xlfn.LET(
_xlpm.rw,ROW(),
_xlpm.dur,AVERAGE($C349:$C432),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_xlpm.yield,AVERAGE($D349:$D432),
_xlpm.yield-_xlpm.swap
)</f>
        <v>0.85323999999999556</v>
      </c>
      <c r="J432" s="47">
        <f>_xlfn.LET(
_xlpm.rw,ROW(),
_xlpm.dur,AVERAGE($C337:$C432),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_xlpm.yield,AVERAGE($D337:$D432),
_xlpm.yield-_xlpm.swap
)</f>
        <v>0.85323999999999378</v>
      </c>
      <c r="K432" s="47">
        <f>_xlfn.LET(
_xlpm.rw,ROW(),
_xlpm.dur,AVERAGE($C325:$C432),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_xlpm.yield,AVERAGE($D325:$D432),
_xlpm.yield-_xlpm.swap
)</f>
        <v>0.85323999999999289</v>
      </c>
      <c r="L432" s="47">
        <f>_xlfn.LET(
_xlpm.rw,ROW(),
_xlpm.dur,AVERAGE($C313:$C432),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_xlpm.yield,AVERAGE($D313:$D432),
_xlpm.yield-_xlpm.swap
)</f>
        <v>0.85323999999999245</v>
      </c>
    </row>
    <row r="433" spans="1:12" x14ac:dyDescent="0.2">
      <c r="A433" s="12">
        <v>50405</v>
      </c>
      <c r="B433" s="14">
        <v>3.19</v>
      </c>
      <c r="C433" s="14">
        <v>5.01</v>
      </c>
      <c r="D433" s="14" cm="1">
        <f t="array" ref="D43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_xlpm.monZeileRaw,(YEAR(A433)-YEAR(_xlpm.starts))*12+MONTH(A433)-MONTH(_xlpm.starts),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B433+SUMPRODUCT(_xlpm.deltas*_xlpm.stufen)
)</f>
        <v>3.19</v>
      </c>
      <c r="E433" s="48"/>
      <c r="F433" s="47" cm="1">
        <f t="array" ref="F433">_xlfn.LET(
_xlpm.rw,ROW(),
_xlpm.dur,C433,
_xlpm.n,INT(_xlpm.dur),
_xlpm.x,_xlpm.dur-_xlpm.n,
_xlpm.a,INDEX(Zinsswaps!$B:$AY,_xlpm.rw,_xlpm.n),
_xlpm.b,INDEX(Zinsswaps!$B:$AY,_xlpm.rw,_xlpm.n+1),
_xlpm.swap,_xlpm.a+_xlpm.x*(_xlpm.b-_xlpm.a),
D433-_xlpm.swap
)</f>
        <v>0.85324</v>
      </c>
      <c r="G433" s="47">
        <f>_xlfn.LET(
_xlpm.rw,ROW(),
_xlpm.dur,AVERAGE($C374:$C433),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_xlpm.yield,AVERAGE($D374:$D433),
_xlpm.yield-_xlpm.swap
)</f>
        <v>0.85323999999999867</v>
      </c>
      <c r="H433" s="47">
        <f>_xlfn.LET(
_xlpm.rw,ROW(),
_xlpm.dur,AVERAGE($C362:$C433),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_xlpm.yield,AVERAGE($D362:$D433),
_xlpm.yield-_xlpm.swap
)</f>
        <v>0.85323999999999645</v>
      </c>
      <c r="I433" s="47">
        <f>_xlfn.LET(
_xlpm.rw,ROW(),
_xlpm.dur,AVERAGE($C350:$C433),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_xlpm.yield,AVERAGE($D350:$D433),
_xlpm.yield-_xlpm.swap
)</f>
        <v>0.85323999999999556</v>
      </c>
      <c r="J433" s="47">
        <f>_xlfn.LET(
_xlpm.rw,ROW(),
_xlpm.dur,AVERAGE($C338:$C433),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_xlpm.yield,AVERAGE($D338:$D433),
_xlpm.yield-_xlpm.swap
)</f>
        <v>0.85323999999999378</v>
      </c>
      <c r="K433" s="47">
        <f>_xlfn.LET(
_xlpm.rw,ROW(),
_xlpm.dur,AVERAGE($C326:$C433),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_xlpm.yield,AVERAGE($D326:$D433),
_xlpm.yield-_xlpm.swap
)</f>
        <v>0.85323999999999289</v>
      </c>
      <c r="L433" s="47">
        <f>_xlfn.LET(
_xlpm.rw,ROW(),
_xlpm.dur,AVERAGE($C314:$C433),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_xlpm.yield,AVERAGE($D314:$D433),
_xlpm.yield-_xlpm.swap
)</f>
        <v>0.85323999999999245</v>
      </c>
    </row>
    <row r="434" spans="1:12" x14ac:dyDescent="0.2">
      <c r="A434" s="12">
        <v>50436</v>
      </c>
      <c r="B434" s="14">
        <v>3.19</v>
      </c>
      <c r="C434" s="14">
        <v>5.01</v>
      </c>
      <c r="D434" s="14" cm="1">
        <f t="array" ref="D43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_xlpm.monZeileRaw,(YEAR(A434)-YEAR(_xlpm.starts))*12+MONTH(A434)-MONTH(_xlpm.starts),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B434+SUMPRODUCT(_xlpm.deltas*_xlpm.stufen)
)</f>
        <v>3.19</v>
      </c>
      <c r="E434" s="48"/>
      <c r="F434" s="47" cm="1">
        <f t="array" ref="F434">_xlfn.LET(
_xlpm.rw,ROW(),
_xlpm.dur,C434,
_xlpm.n,INT(_xlpm.dur),
_xlpm.x,_xlpm.dur-_xlpm.n,
_xlpm.a,INDEX(Zinsswaps!$B:$AY,_xlpm.rw,_xlpm.n),
_xlpm.b,INDEX(Zinsswaps!$B:$AY,_xlpm.rw,_xlpm.n+1),
_xlpm.swap,_xlpm.a+_xlpm.x*(_xlpm.b-_xlpm.a),
D434-_xlpm.swap
)</f>
        <v>0.85324</v>
      </c>
      <c r="G434" s="47">
        <f>_xlfn.LET(
_xlpm.rw,ROW(),
_xlpm.dur,AVERAGE($C375:$C434),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_xlpm.yield,AVERAGE($D375:$D434),
_xlpm.yield-_xlpm.swap
)</f>
        <v>0.85323999999999867</v>
      </c>
      <c r="H434" s="47">
        <f>_xlfn.LET(
_xlpm.rw,ROW(),
_xlpm.dur,AVERAGE($C363:$C434),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_xlpm.yield,AVERAGE($D363:$D434),
_xlpm.yield-_xlpm.swap
)</f>
        <v>0.85323999999999645</v>
      </c>
      <c r="I434" s="47">
        <f>_xlfn.LET(
_xlpm.rw,ROW(),
_xlpm.dur,AVERAGE($C351:$C434),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_xlpm.yield,AVERAGE($D351:$D434),
_xlpm.yield-_xlpm.swap
)</f>
        <v>0.85323999999999556</v>
      </c>
      <c r="J434" s="47">
        <f>_xlfn.LET(
_xlpm.rw,ROW(),
_xlpm.dur,AVERAGE($C339:$C434),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_xlpm.yield,AVERAGE($D339:$D434),
_xlpm.yield-_xlpm.swap
)</f>
        <v>0.85323999999999378</v>
      </c>
      <c r="K434" s="47">
        <f>_xlfn.LET(
_xlpm.rw,ROW(),
_xlpm.dur,AVERAGE($C327:$C434),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_xlpm.yield,AVERAGE($D327:$D434),
_xlpm.yield-_xlpm.swap
)</f>
        <v>0.85323999999999289</v>
      </c>
      <c r="L434" s="47">
        <f>_xlfn.LET(
_xlpm.rw,ROW(),
_xlpm.dur,AVERAGE($C315:$C434),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_xlpm.yield,AVERAGE($D315:$D434),
_xlpm.yield-_xlpm.swap
)</f>
        <v>0.85323999999999245</v>
      </c>
    </row>
    <row r="435" spans="1:12" x14ac:dyDescent="0.2">
      <c r="A435" s="12">
        <v>50464</v>
      </c>
      <c r="B435" s="14">
        <v>3.19</v>
      </c>
      <c r="C435" s="14">
        <v>5.01</v>
      </c>
      <c r="D435" s="14" cm="1">
        <f t="array" ref="D43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_xlpm.monZeileRaw,(YEAR(A435)-YEAR(_xlpm.starts))*12+MONTH(A435)-MONTH(_xlpm.starts),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B435+SUMPRODUCT(_xlpm.deltas*_xlpm.stufen)
)</f>
        <v>3.19</v>
      </c>
      <c r="E435" s="48"/>
      <c r="F435" s="47" cm="1">
        <f t="array" ref="F435">_xlfn.LET(
_xlpm.rw,ROW(),
_xlpm.dur,C435,
_xlpm.n,INT(_xlpm.dur),
_xlpm.x,_xlpm.dur-_xlpm.n,
_xlpm.a,INDEX(Zinsswaps!$B:$AY,_xlpm.rw,_xlpm.n),
_xlpm.b,INDEX(Zinsswaps!$B:$AY,_xlpm.rw,_xlpm.n+1),
_xlpm.swap,_xlpm.a+_xlpm.x*(_xlpm.b-_xlpm.a),
D435-_xlpm.swap
)</f>
        <v>0.85324</v>
      </c>
      <c r="G435" s="47">
        <f>_xlfn.LET(
_xlpm.rw,ROW(),
_xlpm.dur,AVERAGE($C376:$C435),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_xlpm.yield,AVERAGE($D376:$D435),
_xlpm.yield-_xlpm.swap
)</f>
        <v>0.85323999999999867</v>
      </c>
      <c r="H435" s="47">
        <f>_xlfn.LET(
_xlpm.rw,ROW(),
_xlpm.dur,AVERAGE($C364:$C435),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_xlpm.yield,AVERAGE($D364:$D435),
_xlpm.yield-_xlpm.swap
)</f>
        <v>0.85323999999999645</v>
      </c>
      <c r="I435" s="47">
        <f>_xlfn.LET(
_xlpm.rw,ROW(),
_xlpm.dur,AVERAGE($C352:$C435),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_xlpm.yield,AVERAGE($D352:$D435),
_xlpm.yield-_xlpm.swap
)</f>
        <v>0.85323999999999556</v>
      </c>
      <c r="J435" s="47">
        <f>_xlfn.LET(
_xlpm.rw,ROW(),
_xlpm.dur,AVERAGE($C340:$C435),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_xlpm.yield,AVERAGE($D340:$D435),
_xlpm.yield-_xlpm.swap
)</f>
        <v>0.85323999999999378</v>
      </c>
      <c r="K435" s="47">
        <f>_xlfn.LET(
_xlpm.rw,ROW(),
_xlpm.dur,AVERAGE($C328:$C435),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_xlpm.yield,AVERAGE($D328:$D435),
_xlpm.yield-_xlpm.swap
)</f>
        <v>0.85323999999999289</v>
      </c>
      <c r="L435" s="47">
        <f>_xlfn.LET(
_xlpm.rw,ROW(),
_xlpm.dur,AVERAGE($C316:$C435),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_xlpm.yield,AVERAGE($D316:$D435),
_xlpm.yield-_xlpm.swap
)</f>
        <v>0.85323999999999245</v>
      </c>
    </row>
    <row r="436" spans="1:12" x14ac:dyDescent="0.2">
      <c r="A436" s="12">
        <v>50495</v>
      </c>
      <c r="B436" s="14">
        <v>3.19</v>
      </c>
      <c r="C436" s="14">
        <v>5.01</v>
      </c>
      <c r="D436" s="14" cm="1">
        <f t="array" ref="D43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_xlpm.monZeileRaw,(YEAR(A436)-YEAR(_xlpm.starts))*12+MONTH(A436)-MONTH(_xlpm.starts),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B436+SUMPRODUCT(_xlpm.deltas*_xlpm.stufen)
)</f>
        <v>3.19</v>
      </c>
      <c r="E436" s="48"/>
      <c r="F436" s="47" cm="1">
        <f t="array" ref="F436">_xlfn.LET(
_xlpm.rw,ROW(),
_xlpm.dur,C436,
_xlpm.n,INT(_xlpm.dur),
_xlpm.x,_xlpm.dur-_xlpm.n,
_xlpm.a,INDEX(Zinsswaps!$B:$AY,_xlpm.rw,_xlpm.n),
_xlpm.b,INDEX(Zinsswaps!$B:$AY,_xlpm.rw,_xlpm.n+1),
_xlpm.swap,_xlpm.a+_xlpm.x*(_xlpm.b-_xlpm.a),
D436-_xlpm.swap
)</f>
        <v>0.85324</v>
      </c>
      <c r="G436" s="47">
        <f>_xlfn.LET(
_xlpm.rw,ROW(),
_xlpm.dur,AVERAGE($C377:$C436),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_xlpm.yield,AVERAGE($D377:$D436),
_xlpm.yield-_xlpm.swap
)</f>
        <v>0.85323999999999867</v>
      </c>
      <c r="H436" s="47">
        <f>_xlfn.LET(
_xlpm.rw,ROW(),
_xlpm.dur,AVERAGE($C365:$C436),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_xlpm.yield,AVERAGE($D365:$D436),
_xlpm.yield-_xlpm.swap
)</f>
        <v>0.85323999999999645</v>
      </c>
      <c r="I436" s="47">
        <f>_xlfn.LET(
_xlpm.rw,ROW(),
_xlpm.dur,AVERAGE($C353:$C436),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_xlpm.yield,AVERAGE($D353:$D436),
_xlpm.yield-_xlpm.swap
)</f>
        <v>0.85323999999999556</v>
      </c>
      <c r="J436" s="47">
        <f>_xlfn.LET(
_xlpm.rw,ROW(),
_xlpm.dur,AVERAGE($C341:$C436),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_xlpm.yield,AVERAGE($D341:$D436),
_xlpm.yield-_xlpm.swap
)</f>
        <v>0.85323999999999378</v>
      </c>
      <c r="K436" s="47">
        <f>_xlfn.LET(
_xlpm.rw,ROW(),
_xlpm.dur,AVERAGE($C329:$C436),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_xlpm.yield,AVERAGE($D329:$D436),
_xlpm.yield-_xlpm.swap
)</f>
        <v>0.85323999999999289</v>
      </c>
      <c r="L436" s="47">
        <f>_xlfn.LET(
_xlpm.rw,ROW(),
_xlpm.dur,AVERAGE($C317:$C436),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_xlpm.yield,AVERAGE($D317:$D436),
_xlpm.yield-_xlpm.swap
)</f>
        <v>0.85323999999999245</v>
      </c>
    </row>
    <row r="437" spans="1:12" x14ac:dyDescent="0.2">
      <c r="A437" s="12">
        <v>50525</v>
      </c>
      <c r="B437" s="14">
        <v>3.19</v>
      </c>
      <c r="C437" s="14">
        <v>5.01</v>
      </c>
      <c r="D437" s="14" cm="1">
        <f t="array" ref="D43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_xlpm.monZeileRaw,(YEAR(A437)-YEAR(_xlpm.starts))*12+MONTH(A437)-MONTH(_xlpm.starts),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B437+SUMPRODUCT(_xlpm.deltas*_xlpm.stufen)
)</f>
        <v>3.19</v>
      </c>
      <c r="E437" s="48"/>
      <c r="F437" s="47" cm="1">
        <f t="array" ref="F437">_xlfn.LET(
_xlpm.rw,ROW(),
_xlpm.dur,C437,
_xlpm.n,INT(_xlpm.dur),
_xlpm.x,_xlpm.dur-_xlpm.n,
_xlpm.a,INDEX(Zinsswaps!$B:$AY,_xlpm.rw,_xlpm.n),
_xlpm.b,INDEX(Zinsswaps!$B:$AY,_xlpm.rw,_xlpm.n+1),
_xlpm.swap,_xlpm.a+_xlpm.x*(_xlpm.b-_xlpm.a),
D437-_xlpm.swap
)</f>
        <v>0.85324</v>
      </c>
      <c r="G437" s="47">
        <f>_xlfn.LET(
_xlpm.rw,ROW(),
_xlpm.dur,AVERAGE($C378:$C437),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_xlpm.yield,AVERAGE($D378:$D437),
_xlpm.yield-_xlpm.swap
)</f>
        <v>0.85323999999999867</v>
      </c>
      <c r="H437" s="47">
        <f>_xlfn.LET(
_xlpm.rw,ROW(),
_xlpm.dur,AVERAGE($C366:$C437),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_xlpm.yield,AVERAGE($D366:$D437),
_xlpm.yield-_xlpm.swap
)</f>
        <v>0.85323999999999645</v>
      </c>
      <c r="I437" s="47">
        <f>_xlfn.LET(
_xlpm.rw,ROW(),
_xlpm.dur,AVERAGE($C354:$C437),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_xlpm.yield,AVERAGE($D354:$D437),
_xlpm.yield-_xlpm.swap
)</f>
        <v>0.85323999999999556</v>
      </c>
      <c r="J437" s="47">
        <f>_xlfn.LET(
_xlpm.rw,ROW(),
_xlpm.dur,AVERAGE($C342:$C437),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_xlpm.yield,AVERAGE($D342:$D437),
_xlpm.yield-_xlpm.swap
)</f>
        <v>0.85323999999999378</v>
      </c>
      <c r="K437" s="47">
        <f>_xlfn.LET(
_xlpm.rw,ROW(),
_xlpm.dur,AVERAGE($C330:$C437),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_xlpm.yield,AVERAGE($D330:$D437),
_xlpm.yield-_xlpm.swap
)</f>
        <v>0.85323999999999289</v>
      </c>
      <c r="L437" s="47">
        <f>_xlfn.LET(
_xlpm.rw,ROW(),
_xlpm.dur,AVERAGE($C318:$C437),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_xlpm.yield,AVERAGE($D318:$D437),
_xlpm.yield-_xlpm.swap
)</f>
        <v>0.85323999999999245</v>
      </c>
    </row>
    <row r="438" spans="1:12" x14ac:dyDescent="0.2">
      <c r="A438" s="12">
        <v>50556</v>
      </c>
      <c r="B438" s="14">
        <v>3.19</v>
      </c>
      <c r="C438" s="14">
        <v>5.01</v>
      </c>
      <c r="D438" s="14" cm="1">
        <f t="array" ref="D43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_xlpm.monZeileRaw,(YEAR(A438)-YEAR(_xlpm.starts))*12+MONTH(A438)-MONTH(_xlpm.starts),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B438+SUMPRODUCT(_xlpm.deltas*_xlpm.stufen)
)</f>
        <v>3.19</v>
      </c>
      <c r="E438" s="48"/>
      <c r="F438" s="47" cm="1">
        <f t="array" ref="F438">_xlfn.LET(
_xlpm.rw,ROW(),
_xlpm.dur,C438,
_xlpm.n,INT(_xlpm.dur),
_xlpm.x,_xlpm.dur-_xlpm.n,
_xlpm.a,INDEX(Zinsswaps!$B:$AY,_xlpm.rw,_xlpm.n),
_xlpm.b,INDEX(Zinsswaps!$B:$AY,_xlpm.rw,_xlpm.n+1),
_xlpm.swap,_xlpm.a+_xlpm.x*(_xlpm.b-_xlpm.a),
D438-_xlpm.swap
)</f>
        <v>0.85324</v>
      </c>
      <c r="G438" s="47">
        <f>_xlfn.LET(
_xlpm.rw,ROW(),
_xlpm.dur,AVERAGE($C379:$C438),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_xlpm.yield,AVERAGE($D379:$D438),
_xlpm.yield-_xlpm.swap
)</f>
        <v>0.85323999999999867</v>
      </c>
      <c r="H438" s="47">
        <f>_xlfn.LET(
_xlpm.rw,ROW(),
_xlpm.dur,AVERAGE($C367:$C438),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_xlpm.yield,AVERAGE($D367:$D438),
_xlpm.yield-_xlpm.swap
)</f>
        <v>0.85323999999999645</v>
      </c>
      <c r="I438" s="47">
        <f>_xlfn.LET(
_xlpm.rw,ROW(),
_xlpm.dur,AVERAGE($C355:$C438),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_xlpm.yield,AVERAGE($D355:$D438),
_xlpm.yield-_xlpm.swap
)</f>
        <v>0.85323999999999556</v>
      </c>
      <c r="J438" s="47">
        <f>_xlfn.LET(
_xlpm.rw,ROW(),
_xlpm.dur,AVERAGE($C343:$C438),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_xlpm.yield,AVERAGE($D343:$D438),
_xlpm.yield-_xlpm.swap
)</f>
        <v>0.85323999999999378</v>
      </c>
      <c r="K438" s="47">
        <f>_xlfn.LET(
_xlpm.rw,ROW(),
_xlpm.dur,AVERAGE($C331:$C438),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_xlpm.yield,AVERAGE($D331:$D438),
_xlpm.yield-_xlpm.swap
)</f>
        <v>0.85323999999999289</v>
      </c>
      <c r="L438" s="47">
        <f>_xlfn.LET(
_xlpm.rw,ROW(),
_xlpm.dur,AVERAGE($C319:$C438),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_xlpm.yield,AVERAGE($D319:$D438),
_xlpm.yield-_xlpm.swap
)</f>
        <v>0.85323999999999245</v>
      </c>
    </row>
    <row r="439" spans="1:12" x14ac:dyDescent="0.2">
      <c r="A439" s="12">
        <v>50586</v>
      </c>
      <c r="B439" s="14">
        <v>3.19</v>
      </c>
      <c r="C439" s="14">
        <v>5.01</v>
      </c>
      <c r="D439" s="14" cm="1">
        <f t="array" ref="D43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_xlpm.monZeileRaw,(YEAR(A439)-YEAR(_xlpm.starts))*12+MONTH(A439)-MONTH(_xlpm.starts),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B439+SUMPRODUCT(_xlpm.deltas*_xlpm.stufen)
)</f>
        <v>3.19</v>
      </c>
      <c r="E439" s="48"/>
      <c r="F439" s="47" cm="1">
        <f t="array" ref="F439">_xlfn.LET(
_xlpm.rw,ROW(),
_xlpm.dur,C439,
_xlpm.n,INT(_xlpm.dur),
_xlpm.x,_xlpm.dur-_xlpm.n,
_xlpm.a,INDEX(Zinsswaps!$B:$AY,_xlpm.rw,_xlpm.n),
_xlpm.b,INDEX(Zinsswaps!$B:$AY,_xlpm.rw,_xlpm.n+1),
_xlpm.swap,_xlpm.a+_xlpm.x*(_xlpm.b-_xlpm.a),
D439-_xlpm.swap
)</f>
        <v>0.85324</v>
      </c>
      <c r="G439" s="47">
        <f>_xlfn.LET(
_xlpm.rw,ROW(),
_xlpm.dur,AVERAGE($C380:$C439),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_xlpm.yield,AVERAGE($D380:$D439),
_xlpm.yield-_xlpm.swap
)</f>
        <v>0.85323999999999867</v>
      </c>
      <c r="H439" s="47">
        <f>_xlfn.LET(
_xlpm.rw,ROW(),
_xlpm.dur,AVERAGE($C368:$C439),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_xlpm.yield,AVERAGE($D368:$D439),
_xlpm.yield-_xlpm.swap
)</f>
        <v>0.85323999999999645</v>
      </c>
      <c r="I439" s="47">
        <f>_xlfn.LET(
_xlpm.rw,ROW(),
_xlpm.dur,AVERAGE($C356:$C439),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_xlpm.yield,AVERAGE($D356:$D439),
_xlpm.yield-_xlpm.swap
)</f>
        <v>0.85323999999999556</v>
      </c>
      <c r="J439" s="47">
        <f>_xlfn.LET(
_xlpm.rw,ROW(),
_xlpm.dur,AVERAGE($C344:$C439),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_xlpm.yield,AVERAGE($D344:$D439),
_xlpm.yield-_xlpm.swap
)</f>
        <v>0.85323999999999378</v>
      </c>
      <c r="K439" s="47">
        <f>_xlfn.LET(
_xlpm.rw,ROW(),
_xlpm.dur,AVERAGE($C332:$C439),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_xlpm.yield,AVERAGE($D332:$D439),
_xlpm.yield-_xlpm.swap
)</f>
        <v>0.85323999999999289</v>
      </c>
      <c r="L439" s="47">
        <f>_xlfn.LET(
_xlpm.rw,ROW(),
_xlpm.dur,AVERAGE($C320:$C439),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_xlpm.yield,AVERAGE($D320:$D439),
_xlpm.yield-_xlpm.swap
)</f>
        <v>0.85323999999999245</v>
      </c>
    </row>
    <row r="440" spans="1:12" x14ac:dyDescent="0.2">
      <c r="A440" s="12">
        <v>50617</v>
      </c>
      <c r="B440" s="14">
        <v>3.19</v>
      </c>
      <c r="C440" s="14">
        <v>5.01</v>
      </c>
      <c r="D440" s="14" cm="1">
        <f t="array" ref="D44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_xlpm.monZeileRaw,(YEAR(A440)-YEAR(_xlpm.starts))*12+MONTH(A440)-MONTH(_xlpm.starts),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B440+SUMPRODUCT(_xlpm.deltas*_xlpm.stufen)
)</f>
        <v>3.19</v>
      </c>
      <c r="E440" s="48"/>
      <c r="F440" s="47" cm="1">
        <f t="array" ref="F440">_xlfn.LET(
_xlpm.rw,ROW(),
_xlpm.dur,C440,
_xlpm.n,INT(_xlpm.dur),
_xlpm.x,_xlpm.dur-_xlpm.n,
_xlpm.a,INDEX(Zinsswaps!$B:$AY,_xlpm.rw,_xlpm.n),
_xlpm.b,INDEX(Zinsswaps!$B:$AY,_xlpm.rw,_xlpm.n+1),
_xlpm.swap,_xlpm.a+_xlpm.x*(_xlpm.b-_xlpm.a),
D440-_xlpm.swap
)</f>
        <v>0.85324</v>
      </c>
      <c r="G440" s="47">
        <f>_xlfn.LET(
_xlpm.rw,ROW(),
_xlpm.dur,AVERAGE($C381:$C440),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_xlpm.yield,AVERAGE($D381:$D440),
_xlpm.yield-_xlpm.swap
)</f>
        <v>0.85323999999999867</v>
      </c>
      <c r="H440" s="47">
        <f>_xlfn.LET(
_xlpm.rw,ROW(),
_xlpm.dur,AVERAGE($C369:$C440),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_xlpm.yield,AVERAGE($D369:$D440),
_xlpm.yield-_xlpm.swap
)</f>
        <v>0.85323999999999645</v>
      </c>
      <c r="I440" s="47">
        <f>_xlfn.LET(
_xlpm.rw,ROW(),
_xlpm.dur,AVERAGE($C357:$C440),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_xlpm.yield,AVERAGE($D357:$D440),
_xlpm.yield-_xlpm.swap
)</f>
        <v>0.85323999999999556</v>
      </c>
      <c r="J440" s="47">
        <f>_xlfn.LET(
_xlpm.rw,ROW(),
_xlpm.dur,AVERAGE($C345:$C440),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_xlpm.yield,AVERAGE($D345:$D440),
_xlpm.yield-_xlpm.swap
)</f>
        <v>0.85323999999999378</v>
      </c>
      <c r="K440" s="47">
        <f>_xlfn.LET(
_xlpm.rw,ROW(),
_xlpm.dur,AVERAGE($C333:$C440),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_xlpm.yield,AVERAGE($D333:$D440),
_xlpm.yield-_xlpm.swap
)</f>
        <v>0.85323999999999289</v>
      </c>
      <c r="L440" s="47">
        <f>_xlfn.LET(
_xlpm.rw,ROW(),
_xlpm.dur,AVERAGE($C321:$C440),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_xlpm.yield,AVERAGE($D321:$D440),
_xlpm.yield-_xlpm.swap
)</f>
        <v>0.85323999999999245</v>
      </c>
    </row>
    <row r="441" spans="1:12" x14ac:dyDescent="0.2">
      <c r="A441" s="12">
        <v>50648</v>
      </c>
      <c r="B441" s="14">
        <v>3.19</v>
      </c>
      <c r="C441" s="14">
        <v>5.01</v>
      </c>
      <c r="D441" s="14" cm="1">
        <f t="array" ref="D44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_xlpm.monZeileRaw,(YEAR(A441)-YEAR(_xlpm.starts))*12+MONTH(A441)-MONTH(_xlpm.starts),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B441+SUMPRODUCT(_xlpm.deltas*_xlpm.stufen)
)</f>
        <v>3.19</v>
      </c>
      <c r="E441" s="48"/>
      <c r="F441" s="47" cm="1">
        <f t="array" ref="F441">_xlfn.LET(
_xlpm.rw,ROW(),
_xlpm.dur,C441,
_xlpm.n,INT(_xlpm.dur),
_xlpm.x,_xlpm.dur-_xlpm.n,
_xlpm.a,INDEX(Zinsswaps!$B:$AY,_xlpm.rw,_xlpm.n),
_xlpm.b,INDEX(Zinsswaps!$B:$AY,_xlpm.rw,_xlpm.n+1),
_xlpm.swap,_xlpm.a+_xlpm.x*(_xlpm.b-_xlpm.a),
D441-_xlpm.swap
)</f>
        <v>0.85324</v>
      </c>
      <c r="G441" s="47">
        <f>_xlfn.LET(
_xlpm.rw,ROW(),
_xlpm.dur,AVERAGE($C382:$C441),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_xlpm.yield,AVERAGE($D382:$D441),
_xlpm.yield-_xlpm.swap
)</f>
        <v>0.85323999999999867</v>
      </c>
      <c r="H441" s="47">
        <f>_xlfn.LET(
_xlpm.rw,ROW(),
_xlpm.dur,AVERAGE($C370:$C441),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_xlpm.yield,AVERAGE($D370:$D441),
_xlpm.yield-_xlpm.swap
)</f>
        <v>0.85323999999999645</v>
      </c>
      <c r="I441" s="47">
        <f>_xlfn.LET(
_xlpm.rw,ROW(),
_xlpm.dur,AVERAGE($C358:$C441),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_xlpm.yield,AVERAGE($D358:$D441),
_xlpm.yield-_xlpm.swap
)</f>
        <v>0.85323999999999556</v>
      </c>
      <c r="J441" s="47">
        <f>_xlfn.LET(
_xlpm.rw,ROW(),
_xlpm.dur,AVERAGE($C346:$C441),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_xlpm.yield,AVERAGE($D346:$D441),
_xlpm.yield-_xlpm.swap
)</f>
        <v>0.85323999999999378</v>
      </c>
      <c r="K441" s="47">
        <f>_xlfn.LET(
_xlpm.rw,ROW(),
_xlpm.dur,AVERAGE($C334:$C441),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_xlpm.yield,AVERAGE($D334:$D441),
_xlpm.yield-_xlpm.swap
)</f>
        <v>0.85323999999999289</v>
      </c>
      <c r="L441" s="47">
        <f>_xlfn.LET(
_xlpm.rw,ROW(),
_xlpm.dur,AVERAGE($C322:$C441),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_xlpm.yield,AVERAGE($D322:$D441),
_xlpm.yield-_xlpm.swap
)</f>
        <v>0.85323999999999245</v>
      </c>
    </row>
    <row r="442" spans="1:12" x14ac:dyDescent="0.2">
      <c r="A442" s="12">
        <v>50678</v>
      </c>
      <c r="B442" s="14">
        <v>3.19</v>
      </c>
      <c r="C442" s="14">
        <v>5.01</v>
      </c>
      <c r="D442" s="14" cm="1">
        <f t="array" ref="D44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_xlpm.monZeileRaw,(YEAR(A442)-YEAR(_xlpm.starts))*12+MONTH(A442)-MONTH(_xlpm.starts),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B442+SUMPRODUCT(_xlpm.deltas*_xlpm.stufen)
)</f>
        <v>3.19</v>
      </c>
      <c r="E442" s="48"/>
      <c r="F442" s="47" cm="1">
        <f t="array" ref="F442">_xlfn.LET(
_xlpm.rw,ROW(),
_xlpm.dur,C442,
_xlpm.n,INT(_xlpm.dur),
_xlpm.x,_xlpm.dur-_xlpm.n,
_xlpm.a,INDEX(Zinsswaps!$B:$AY,_xlpm.rw,_xlpm.n),
_xlpm.b,INDEX(Zinsswaps!$B:$AY,_xlpm.rw,_xlpm.n+1),
_xlpm.swap,_xlpm.a+_xlpm.x*(_xlpm.b-_xlpm.a),
D442-_xlpm.swap
)</f>
        <v>0.85324</v>
      </c>
      <c r="G442" s="47">
        <f>_xlfn.LET(
_xlpm.rw,ROW(),
_xlpm.dur,AVERAGE($C383:$C442),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_xlpm.yield,AVERAGE($D383:$D442),
_xlpm.yield-_xlpm.swap
)</f>
        <v>0.85323999999999867</v>
      </c>
      <c r="H442" s="47">
        <f>_xlfn.LET(
_xlpm.rw,ROW(),
_xlpm.dur,AVERAGE($C371:$C442),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_xlpm.yield,AVERAGE($D371:$D442),
_xlpm.yield-_xlpm.swap
)</f>
        <v>0.85323999999999645</v>
      </c>
      <c r="I442" s="47">
        <f>_xlfn.LET(
_xlpm.rw,ROW(),
_xlpm.dur,AVERAGE($C359:$C442),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_xlpm.yield,AVERAGE($D359:$D442),
_xlpm.yield-_xlpm.swap
)</f>
        <v>0.85323999999999556</v>
      </c>
      <c r="J442" s="47">
        <f>_xlfn.LET(
_xlpm.rw,ROW(),
_xlpm.dur,AVERAGE($C347:$C442),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_xlpm.yield,AVERAGE($D347:$D442),
_xlpm.yield-_xlpm.swap
)</f>
        <v>0.85323999999999378</v>
      </c>
      <c r="K442" s="47">
        <f>_xlfn.LET(
_xlpm.rw,ROW(),
_xlpm.dur,AVERAGE($C335:$C442),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_xlpm.yield,AVERAGE($D335:$D442),
_xlpm.yield-_xlpm.swap
)</f>
        <v>0.85323999999999289</v>
      </c>
      <c r="L442" s="47">
        <f>_xlfn.LET(
_xlpm.rw,ROW(),
_xlpm.dur,AVERAGE($C323:$C442),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_xlpm.yield,AVERAGE($D323:$D442),
_xlpm.yield-_xlpm.swap
)</f>
        <v>0.85323999999999245</v>
      </c>
    </row>
    <row r="443" spans="1:12" x14ac:dyDescent="0.2">
      <c r="A443" s="12">
        <v>50709</v>
      </c>
      <c r="B443" s="14">
        <v>3.19</v>
      </c>
      <c r="C443" s="14">
        <v>5.01</v>
      </c>
      <c r="D443" s="14" cm="1">
        <f t="array" ref="D44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_xlpm.monZeileRaw,(YEAR(A443)-YEAR(_xlpm.starts))*12+MONTH(A443)-MONTH(_xlpm.starts),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B443+SUMPRODUCT(_xlpm.deltas*_xlpm.stufen)
)</f>
        <v>3.19</v>
      </c>
      <c r="E443" s="48"/>
      <c r="F443" s="47" cm="1">
        <f t="array" ref="F443">_xlfn.LET(
_xlpm.rw,ROW(),
_xlpm.dur,C443,
_xlpm.n,INT(_xlpm.dur),
_xlpm.x,_xlpm.dur-_xlpm.n,
_xlpm.a,INDEX(Zinsswaps!$B:$AY,_xlpm.rw,_xlpm.n),
_xlpm.b,INDEX(Zinsswaps!$B:$AY,_xlpm.rw,_xlpm.n+1),
_xlpm.swap,_xlpm.a+_xlpm.x*(_xlpm.b-_xlpm.a),
D443-_xlpm.swap
)</f>
        <v>0.85324</v>
      </c>
      <c r="G443" s="47">
        <f>_xlfn.LET(
_xlpm.rw,ROW(),
_xlpm.dur,AVERAGE($C384:$C443),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_xlpm.yield,AVERAGE($D384:$D443),
_xlpm.yield-_xlpm.swap
)</f>
        <v>0.85323999999999867</v>
      </c>
      <c r="H443" s="47">
        <f>_xlfn.LET(
_xlpm.rw,ROW(),
_xlpm.dur,AVERAGE($C372:$C443),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_xlpm.yield,AVERAGE($D372:$D443),
_xlpm.yield-_xlpm.swap
)</f>
        <v>0.85323999999999645</v>
      </c>
      <c r="I443" s="47">
        <f>_xlfn.LET(
_xlpm.rw,ROW(),
_xlpm.dur,AVERAGE($C360:$C443),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_xlpm.yield,AVERAGE($D360:$D443),
_xlpm.yield-_xlpm.swap
)</f>
        <v>0.85323999999999556</v>
      </c>
      <c r="J443" s="47">
        <f>_xlfn.LET(
_xlpm.rw,ROW(),
_xlpm.dur,AVERAGE($C348:$C443),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_xlpm.yield,AVERAGE($D348:$D443),
_xlpm.yield-_xlpm.swap
)</f>
        <v>0.85323999999999378</v>
      </c>
      <c r="K443" s="47">
        <f>_xlfn.LET(
_xlpm.rw,ROW(),
_xlpm.dur,AVERAGE($C336:$C443),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_xlpm.yield,AVERAGE($D336:$D443),
_xlpm.yield-_xlpm.swap
)</f>
        <v>0.85323999999999289</v>
      </c>
      <c r="L443" s="47">
        <f>_xlfn.LET(
_xlpm.rw,ROW(),
_xlpm.dur,AVERAGE($C324:$C443),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_xlpm.yield,AVERAGE($D324:$D443),
_xlpm.yield-_xlpm.swap
)</f>
        <v>0.85323999999999245</v>
      </c>
    </row>
    <row r="444" spans="1:12" x14ac:dyDescent="0.2">
      <c r="A444" s="12">
        <v>50739</v>
      </c>
      <c r="B444" s="14">
        <v>3.19</v>
      </c>
      <c r="C444" s="14">
        <v>5.01</v>
      </c>
      <c r="D444" s="14" cm="1">
        <f t="array" ref="D44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_xlpm.monZeileRaw,(YEAR(A444)-YEAR(_xlpm.starts))*12+MONTH(A444)-MONTH(_xlpm.starts),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B444+SUMPRODUCT(_xlpm.deltas*_xlpm.stufen)
)</f>
        <v>3.19</v>
      </c>
      <c r="E444" s="48"/>
      <c r="F444" s="47" cm="1">
        <f t="array" ref="F444">_xlfn.LET(
_xlpm.rw,ROW(),
_xlpm.dur,C444,
_xlpm.n,INT(_xlpm.dur),
_xlpm.x,_xlpm.dur-_xlpm.n,
_xlpm.a,INDEX(Zinsswaps!$B:$AY,_xlpm.rw,_xlpm.n),
_xlpm.b,INDEX(Zinsswaps!$B:$AY,_xlpm.rw,_xlpm.n+1),
_xlpm.swap,_xlpm.a+_xlpm.x*(_xlpm.b-_xlpm.a),
D444-_xlpm.swap
)</f>
        <v>0.85324</v>
      </c>
      <c r="G444" s="47">
        <f>_xlfn.LET(
_xlpm.rw,ROW(),
_xlpm.dur,AVERAGE($C385:$C444),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_xlpm.yield,AVERAGE($D385:$D444),
_xlpm.yield-_xlpm.swap
)</f>
        <v>0.85323999999999867</v>
      </c>
      <c r="H444" s="47">
        <f>_xlfn.LET(
_xlpm.rw,ROW(),
_xlpm.dur,AVERAGE($C373:$C444),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_xlpm.yield,AVERAGE($D373:$D444),
_xlpm.yield-_xlpm.swap
)</f>
        <v>0.85323999999999645</v>
      </c>
      <c r="I444" s="47">
        <f>_xlfn.LET(
_xlpm.rw,ROW(),
_xlpm.dur,AVERAGE($C361:$C444),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_xlpm.yield,AVERAGE($D361:$D444),
_xlpm.yield-_xlpm.swap
)</f>
        <v>0.85323999999999556</v>
      </c>
      <c r="J444" s="47">
        <f>_xlfn.LET(
_xlpm.rw,ROW(),
_xlpm.dur,AVERAGE($C349:$C444),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_xlpm.yield,AVERAGE($D349:$D444),
_xlpm.yield-_xlpm.swap
)</f>
        <v>0.85323999999999378</v>
      </c>
      <c r="K444" s="47">
        <f>_xlfn.LET(
_xlpm.rw,ROW(),
_xlpm.dur,AVERAGE($C337:$C444),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_xlpm.yield,AVERAGE($D337:$D444),
_xlpm.yield-_xlpm.swap
)</f>
        <v>0.85323999999999289</v>
      </c>
      <c r="L444" s="47">
        <f>_xlfn.LET(
_xlpm.rw,ROW(),
_xlpm.dur,AVERAGE($C325:$C444),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_xlpm.yield,AVERAGE($D325:$D444),
_xlpm.yield-_xlpm.swap
)</f>
        <v>0.85323999999999245</v>
      </c>
    </row>
    <row r="445" spans="1:12" x14ac:dyDescent="0.2">
      <c r="A445" s="12">
        <v>50770</v>
      </c>
      <c r="B445" s="14">
        <v>3.19</v>
      </c>
      <c r="C445" s="14">
        <v>5.01</v>
      </c>
      <c r="D445" s="14" cm="1">
        <f t="array" ref="D44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_xlpm.monZeileRaw,(YEAR(A445)-YEAR(_xlpm.starts))*12+MONTH(A445)-MONTH(_xlpm.starts),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B445+SUMPRODUCT(_xlpm.deltas*_xlpm.stufen)
)</f>
        <v>3.19</v>
      </c>
      <c r="E445" s="48"/>
      <c r="F445" s="47" cm="1">
        <f t="array" ref="F445">_xlfn.LET(
_xlpm.rw,ROW(),
_xlpm.dur,C445,
_xlpm.n,INT(_xlpm.dur),
_xlpm.x,_xlpm.dur-_xlpm.n,
_xlpm.a,INDEX(Zinsswaps!$B:$AY,_xlpm.rw,_xlpm.n),
_xlpm.b,INDEX(Zinsswaps!$B:$AY,_xlpm.rw,_xlpm.n+1),
_xlpm.swap,_xlpm.a+_xlpm.x*(_xlpm.b-_xlpm.a),
D445-_xlpm.swap
)</f>
        <v>0.85324</v>
      </c>
      <c r="G445" s="47">
        <f>_xlfn.LET(
_xlpm.rw,ROW(),
_xlpm.dur,AVERAGE($C386:$C445),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_xlpm.yield,AVERAGE($D386:$D445),
_xlpm.yield-_xlpm.swap
)</f>
        <v>0.85323999999999867</v>
      </c>
      <c r="H445" s="47">
        <f>_xlfn.LET(
_xlpm.rw,ROW(),
_xlpm.dur,AVERAGE($C374:$C445),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_xlpm.yield,AVERAGE($D374:$D445),
_xlpm.yield-_xlpm.swap
)</f>
        <v>0.85323999999999645</v>
      </c>
      <c r="I445" s="47">
        <f>_xlfn.LET(
_xlpm.rw,ROW(),
_xlpm.dur,AVERAGE($C362:$C445),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_xlpm.yield,AVERAGE($D362:$D445),
_xlpm.yield-_xlpm.swap
)</f>
        <v>0.85323999999999556</v>
      </c>
      <c r="J445" s="47">
        <f>_xlfn.LET(
_xlpm.rw,ROW(),
_xlpm.dur,AVERAGE($C350:$C445),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_xlpm.yield,AVERAGE($D350:$D445),
_xlpm.yield-_xlpm.swap
)</f>
        <v>0.85323999999999378</v>
      </c>
      <c r="K445" s="47">
        <f>_xlfn.LET(
_xlpm.rw,ROW(),
_xlpm.dur,AVERAGE($C338:$C445),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_xlpm.yield,AVERAGE($D338:$D445),
_xlpm.yield-_xlpm.swap
)</f>
        <v>0.85323999999999289</v>
      </c>
      <c r="L445" s="47">
        <f>_xlfn.LET(
_xlpm.rw,ROW(),
_xlpm.dur,AVERAGE($C326:$C445),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_xlpm.yield,AVERAGE($D326:$D445),
_xlpm.yield-_xlpm.swap
)</f>
        <v>0.85323999999999245</v>
      </c>
    </row>
    <row r="446" spans="1:12" x14ac:dyDescent="0.2">
      <c r="A446" s="12">
        <v>50801</v>
      </c>
      <c r="B446" s="14">
        <v>3.19</v>
      </c>
      <c r="C446" s="14">
        <v>5.01</v>
      </c>
      <c r="D446" s="14" cm="1">
        <f t="array" ref="D44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_xlpm.monZeileRaw,(YEAR(A446)-YEAR(_xlpm.starts))*12+MONTH(A446)-MONTH(_xlpm.starts),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B446+SUMPRODUCT(_xlpm.deltas*_xlpm.stufen)
)</f>
        <v>3.19</v>
      </c>
      <c r="E446" s="48"/>
      <c r="F446" s="47" cm="1">
        <f t="array" ref="F446">_xlfn.LET(
_xlpm.rw,ROW(),
_xlpm.dur,C446,
_xlpm.n,INT(_xlpm.dur),
_xlpm.x,_xlpm.dur-_xlpm.n,
_xlpm.a,INDEX(Zinsswaps!$B:$AY,_xlpm.rw,_xlpm.n),
_xlpm.b,INDEX(Zinsswaps!$B:$AY,_xlpm.rw,_xlpm.n+1),
_xlpm.swap,_xlpm.a+_xlpm.x*(_xlpm.b-_xlpm.a),
D446-_xlpm.swap
)</f>
        <v>0.85324</v>
      </c>
      <c r="G446" s="47">
        <f>_xlfn.LET(
_xlpm.rw,ROW(),
_xlpm.dur,AVERAGE($C387:$C446),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_xlpm.yield,AVERAGE($D387:$D446),
_xlpm.yield-_xlpm.swap
)</f>
        <v>0.85323999999999867</v>
      </c>
      <c r="H446" s="47">
        <f>_xlfn.LET(
_xlpm.rw,ROW(),
_xlpm.dur,AVERAGE($C375:$C446),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_xlpm.yield,AVERAGE($D375:$D446),
_xlpm.yield-_xlpm.swap
)</f>
        <v>0.85323999999999645</v>
      </c>
      <c r="I446" s="47">
        <f>_xlfn.LET(
_xlpm.rw,ROW(),
_xlpm.dur,AVERAGE($C363:$C446),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_xlpm.yield,AVERAGE($D363:$D446),
_xlpm.yield-_xlpm.swap
)</f>
        <v>0.85323999999999556</v>
      </c>
      <c r="J446" s="47">
        <f>_xlfn.LET(
_xlpm.rw,ROW(),
_xlpm.dur,AVERAGE($C351:$C446),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_xlpm.yield,AVERAGE($D351:$D446),
_xlpm.yield-_xlpm.swap
)</f>
        <v>0.85323999999999378</v>
      </c>
      <c r="K446" s="47">
        <f>_xlfn.LET(
_xlpm.rw,ROW(),
_xlpm.dur,AVERAGE($C339:$C446),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_xlpm.yield,AVERAGE($D339:$D446),
_xlpm.yield-_xlpm.swap
)</f>
        <v>0.85323999999999289</v>
      </c>
      <c r="L446" s="47">
        <f>_xlfn.LET(
_xlpm.rw,ROW(),
_xlpm.dur,AVERAGE($C327:$C446),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_xlpm.yield,AVERAGE($D327:$D446),
_xlpm.yield-_xlpm.swap
)</f>
        <v>0.85323999999999245</v>
      </c>
    </row>
    <row r="447" spans="1:12" x14ac:dyDescent="0.2">
      <c r="A447" s="12">
        <v>50829</v>
      </c>
      <c r="B447" s="14">
        <v>3.19</v>
      </c>
      <c r="C447" s="14">
        <v>5.01</v>
      </c>
      <c r="D447" s="14" cm="1">
        <f t="array" ref="D44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_xlpm.monZeileRaw,(YEAR(A447)-YEAR(_xlpm.starts))*12+MONTH(A447)-MONTH(_xlpm.starts),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B447+SUMPRODUCT(_xlpm.deltas*_xlpm.stufen)
)</f>
        <v>3.19</v>
      </c>
      <c r="E447" s="48"/>
      <c r="F447" s="47" cm="1">
        <f t="array" ref="F447">_xlfn.LET(
_xlpm.rw,ROW(),
_xlpm.dur,C447,
_xlpm.n,INT(_xlpm.dur),
_xlpm.x,_xlpm.dur-_xlpm.n,
_xlpm.a,INDEX(Zinsswaps!$B:$AY,_xlpm.rw,_xlpm.n),
_xlpm.b,INDEX(Zinsswaps!$B:$AY,_xlpm.rw,_xlpm.n+1),
_xlpm.swap,_xlpm.a+_xlpm.x*(_xlpm.b-_xlpm.a),
D447-_xlpm.swap
)</f>
        <v>0.85324</v>
      </c>
      <c r="G447" s="47">
        <f>_xlfn.LET(
_xlpm.rw,ROW(),
_xlpm.dur,AVERAGE($C388:$C447),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_xlpm.yield,AVERAGE($D388:$D447),
_xlpm.yield-_xlpm.swap
)</f>
        <v>0.85323999999999867</v>
      </c>
      <c r="H447" s="47">
        <f>_xlfn.LET(
_xlpm.rw,ROW(),
_xlpm.dur,AVERAGE($C376:$C447),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_xlpm.yield,AVERAGE($D376:$D447),
_xlpm.yield-_xlpm.swap
)</f>
        <v>0.85323999999999645</v>
      </c>
      <c r="I447" s="47">
        <f>_xlfn.LET(
_xlpm.rw,ROW(),
_xlpm.dur,AVERAGE($C364:$C447),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_xlpm.yield,AVERAGE($D364:$D447),
_xlpm.yield-_xlpm.swap
)</f>
        <v>0.85323999999999556</v>
      </c>
      <c r="J447" s="47">
        <f>_xlfn.LET(
_xlpm.rw,ROW(),
_xlpm.dur,AVERAGE($C352:$C447),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_xlpm.yield,AVERAGE($D352:$D447),
_xlpm.yield-_xlpm.swap
)</f>
        <v>0.85323999999999378</v>
      </c>
      <c r="K447" s="47">
        <f>_xlfn.LET(
_xlpm.rw,ROW(),
_xlpm.dur,AVERAGE($C340:$C447),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_xlpm.yield,AVERAGE($D340:$D447),
_xlpm.yield-_xlpm.swap
)</f>
        <v>0.85323999999999289</v>
      </c>
      <c r="L447" s="47">
        <f>_xlfn.LET(
_xlpm.rw,ROW(),
_xlpm.dur,AVERAGE($C328:$C447),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_xlpm.yield,AVERAGE($D328:$D447),
_xlpm.yield-_xlpm.swap
)</f>
        <v>0.85323999999999245</v>
      </c>
    </row>
    <row r="448" spans="1:12" x14ac:dyDescent="0.2">
      <c r="A448" s="12">
        <v>50860</v>
      </c>
      <c r="B448" s="14">
        <v>3.19</v>
      </c>
      <c r="C448" s="14">
        <v>5.01</v>
      </c>
      <c r="D448" s="14" cm="1">
        <f t="array" ref="D448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_xlpm.monZeileRaw,(YEAR(A448)-YEAR(_xlpm.starts))*12+MONTH(A448)-MONTH(_xlpm.starts),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B448+SUMPRODUCT(_xlpm.deltas*_xlpm.stufen)
)</f>
        <v>3.19</v>
      </c>
      <c r="E448" s="48"/>
      <c r="F448" s="47" cm="1">
        <f t="array" ref="F448">_xlfn.LET(
_xlpm.rw,ROW(),
_xlpm.dur,C448,
_xlpm.n,INT(_xlpm.dur),
_xlpm.x,_xlpm.dur-_xlpm.n,
_xlpm.a,INDEX(Zinsswaps!$B:$AY,_xlpm.rw,_xlpm.n),
_xlpm.b,INDEX(Zinsswaps!$B:$AY,_xlpm.rw,_xlpm.n+1),
_xlpm.swap,_xlpm.a+_xlpm.x*(_xlpm.b-_xlpm.a),
D448-_xlpm.swap
)</f>
        <v>0.85324</v>
      </c>
      <c r="G448" s="47">
        <f>_xlfn.LET(
_xlpm.rw,ROW(),
_xlpm.dur,AVERAGE($C389:$C448),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_xlpm.yield,AVERAGE($D389:$D448),
_xlpm.yield-_xlpm.swap
)</f>
        <v>0.85323999999999867</v>
      </c>
      <c r="H448" s="47">
        <f>_xlfn.LET(
_xlpm.rw,ROW(),
_xlpm.dur,AVERAGE($C377:$C448),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_xlpm.yield,AVERAGE($D377:$D448),
_xlpm.yield-_xlpm.swap
)</f>
        <v>0.85323999999999645</v>
      </c>
      <c r="I448" s="47">
        <f>_xlfn.LET(
_xlpm.rw,ROW(),
_xlpm.dur,AVERAGE($C365:$C448),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_xlpm.yield,AVERAGE($D365:$D448),
_xlpm.yield-_xlpm.swap
)</f>
        <v>0.85323999999999556</v>
      </c>
      <c r="J448" s="47">
        <f>_xlfn.LET(
_xlpm.rw,ROW(),
_xlpm.dur,AVERAGE($C353:$C448),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_xlpm.yield,AVERAGE($D353:$D448),
_xlpm.yield-_xlpm.swap
)</f>
        <v>0.85323999999999378</v>
      </c>
      <c r="K448" s="47">
        <f>_xlfn.LET(
_xlpm.rw,ROW(),
_xlpm.dur,AVERAGE($C341:$C448),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_xlpm.yield,AVERAGE($D341:$D448),
_xlpm.yield-_xlpm.swap
)</f>
        <v>0.85323999999999289</v>
      </c>
      <c r="L448" s="47">
        <f>_xlfn.LET(
_xlpm.rw,ROW(),
_xlpm.dur,AVERAGE($C329:$C448),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_xlpm.yield,AVERAGE($D329:$D448),
_xlpm.yield-_xlpm.swap
)</f>
        <v>0.85323999999999245</v>
      </c>
    </row>
    <row r="449" spans="1:12" x14ac:dyDescent="0.2">
      <c r="A449" s="12">
        <v>50890</v>
      </c>
      <c r="B449" s="14">
        <v>3.19</v>
      </c>
      <c r="C449" s="14">
        <v>5.01</v>
      </c>
      <c r="D449" s="14" cm="1">
        <f t="array" ref="D449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_xlpm.monZeileRaw,(YEAR(A449)-YEAR(_xlpm.starts))*12+MONTH(A449)-MONTH(_xlpm.starts),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B449+SUMPRODUCT(_xlpm.deltas*_xlpm.stufen)
)</f>
        <v>3.19</v>
      </c>
      <c r="E449" s="48"/>
      <c r="F449" s="47" cm="1">
        <f t="array" ref="F449">_xlfn.LET(
_xlpm.rw,ROW(),
_xlpm.dur,C449,
_xlpm.n,INT(_xlpm.dur),
_xlpm.x,_xlpm.dur-_xlpm.n,
_xlpm.a,INDEX(Zinsswaps!$B:$AY,_xlpm.rw,_xlpm.n),
_xlpm.b,INDEX(Zinsswaps!$B:$AY,_xlpm.rw,_xlpm.n+1),
_xlpm.swap,_xlpm.a+_xlpm.x*(_xlpm.b-_xlpm.a),
D449-_xlpm.swap
)</f>
        <v>0.85324</v>
      </c>
      <c r="G449" s="47">
        <f>_xlfn.LET(
_xlpm.rw,ROW(),
_xlpm.dur,AVERAGE($C390:$C449),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_xlpm.yield,AVERAGE($D390:$D449),
_xlpm.yield-_xlpm.swap
)</f>
        <v>0.85323999999999867</v>
      </c>
      <c r="H449" s="47">
        <f>_xlfn.LET(
_xlpm.rw,ROW(),
_xlpm.dur,AVERAGE($C378:$C449),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_xlpm.yield,AVERAGE($D378:$D449),
_xlpm.yield-_xlpm.swap
)</f>
        <v>0.85323999999999645</v>
      </c>
      <c r="I449" s="47">
        <f>_xlfn.LET(
_xlpm.rw,ROW(),
_xlpm.dur,AVERAGE($C366:$C449),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_xlpm.yield,AVERAGE($D366:$D449),
_xlpm.yield-_xlpm.swap
)</f>
        <v>0.85323999999999556</v>
      </c>
      <c r="J449" s="47">
        <f>_xlfn.LET(
_xlpm.rw,ROW(),
_xlpm.dur,AVERAGE($C354:$C449),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_xlpm.yield,AVERAGE($D354:$D449),
_xlpm.yield-_xlpm.swap
)</f>
        <v>0.85323999999999378</v>
      </c>
      <c r="K449" s="47">
        <f>_xlfn.LET(
_xlpm.rw,ROW(),
_xlpm.dur,AVERAGE($C342:$C449),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_xlpm.yield,AVERAGE($D342:$D449),
_xlpm.yield-_xlpm.swap
)</f>
        <v>0.85323999999999289</v>
      </c>
      <c r="L449" s="47">
        <f>_xlfn.LET(
_xlpm.rw,ROW(),
_xlpm.dur,AVERAGE($C330:$C449),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_xlpm.yield,AVERAGE($D330:$D449),
_xlpm.yield-_xlpm.swap
)</f>
        <v>0.85323999999999245</v>
      </c>
    </row>
    <row r="450" spans="1:12" x14ac:dyDescent="0.2">
      <c r="A450" s="12">
        <v>50921</v>
      </c>
      <c r="B450" s="14">
        <v>3.19</v>
      </c>
      <c r="C450" s="14">
        <v>5.01</v>
      </c>
      <c r="D450" s="14" cm="1">
        <f t="array" ref="D450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_xlpm.monZeileRaw,(YEAR(A450)-YEAR(_xlpm.starts))*12+MONTH(A450)-MONTH(_xlpm.starts),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B450+SUMPRODUCT(_xlpm.deltas*_xlpm.stufen)
)</f>
        <v>3.19</v>
      </c>
      <c r="E450" s="48"/>
      <c r="F450" s="47" cm="1">
        <f t="array" ref="F450">_xlfn.LET(
_xlpm.rw,ROW(),
_xlpm.dur,C450,
_xlpm.n,INT(_xlpm.dur),
_xlpm.x,_xlpm.dur-_xlpm.n,
_xlpm.a,INDEX(Zinsswaps!$B:$AY,_xlpm.rw,_xlpm.n),
_xlpm.b,INDEX(Zinsswaps!$B:$AY,_xlpm.rw,_xlpm.n+1),
_xlpm.swap,_xlpm.a+_xlpm.x*(_xlpm.b-_xlpm.a),
D450-_xlpm.swap
)</f>
        <v>0.85324</v>
      </c>
      <c r="G450" s="47">
        <f>_xlfn.LET(
_xlpm.rw,ROW(),
_xlpm.dur,AVERAGE($C391:$C450),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_xlpm.yield,AVERAGE($D391:$D450),
_xlpm.yield-_xlpm.swap
)</f>
        <v>0.85323999999999867</v>
      </c>
      <c r="H450" s="47">
        <f>_xlfn.LET(
_xlpm.rw,ROW(),
_xlpm.dur,AVERAGE($C379:$C450),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_xlpm.yield,AVERAGE($D379:$D450),
_xlpm.yield-_xlpm.swap
)</f>
        <v>0.85323999999999645</v>
      </c>
      <c r="I450" s="47">
        <f>_xlfn.LET(
_xlpm.rw,ROW(),
_xlpm.dur,AVERAGE($C367:$C450),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_xlpm.yield,AVERAGE($D367:$D450),
_xlpm.yield-_xlpm.swap
)</f>
        <v>0.85323999999999556</v>
      </c>
      <c r="J450" s="47">
        <f>_xlfn.LET(
_xlpm.rw,ROW(),
_xlpm.dur,AVERAGE($C355:$C450),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_xlpm.yield,AVERAGE($D355:$D450),
_xlpm.yield-_xlpm.swap
)</f>
        <v>0.85323999999999378</v>
      </c>
      <c r="K450" s="47">
        <f>_xlfn.LET(
_xlpm.rw,ROW(),
_xlpm.dur,AVERAGE($C343:$C450),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_xlpm.yield,AVERAGE($D343:$D450),
_xlpm.yield-_xlpm.swap
)</f>
        <v>0.85323999999999289</v>
      </c>
      <c r="L450" s="47">
        <f>_xlfn.LET(
_xlpm.rw,ROW(),
_xlpm.dur,AVERAGE($C331:$C450),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_xlpm.yield,AVERAGE($D331:$D450),
_xlpm.yield-_xlpm.swap
)</f>
        <v>0.85323999999999245</v>
      </c>
    </row>
    <row r="451" spans="1:12" x14ac:dyDescent="0.2">
      <c r="A451" s="12">
        <v>50951</v>
      </c>
      <c r="B451" s="14">
        <v>3.19</v>
      </c>
      <c r="C451" s="14">
        <v>5.01</v>
      </c>
      <c r="D451" s="14" cm="1">
        <f t="array" ref="D451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_xlpm.monZeileRaw,(YEAR(A451)-YEAR(_xlpm.starts))*12+MONTH(A451)-MONTH(_xlpm.starts),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B451+SUMPRODUCT(_xlpm.deltas*_xlpm.stufen)
)</f>
        <v>3.19</v>
      </c>
      <c r="E451" s="48"/>
      <c r="F451" s="47" cm="1">
        <f t="array" ref="F451">_xlfn.LET(
_xlpm.rw,ROW(),
_xlpm.dur,C451,
_xlpm.n,INT(_xlpm.dur),
_xlpm.x,_xlpm.dur-_xlpm.n,
_xlpm.a,INDEX(Zinsswaps!$B:$AY,_xlpm.rw,_xlpm.n),
_xlpm.b,INDEX(Zinsswaps!$B:$AY,_xlpm.rw,_xlpm.n+1),
_xlpm.swap,_xlpm.a+_xlpm.x*(_xlpm.b-_xlpm.a),
D451-_xlpm.swap
)</f>
        <v>0.85324</v>
      </c>
      <c r="G451" s="47">
        <f>_xlfn.LET(
_xlpm.rw,ROW(),
_xlpm.dur,AVERAGE($C392:$C451),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_xlpm.yield,AVERAGE($D392:$D451),
_xlpm.yield-_xlpm.swap
)</f>
        <v>0.85323999999999867</v>
      </c>
      <c r="H451" s="47">
        <f>_xlfn.LET(
_xlpm.rw,ROW(),
_xlpm.dur,AVERAGE($C380:$C451),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_xlpm.yield,AVERAGE($D380:$D451),
_xlpm.yield-_xlpm.swap
)</f>
        <v>0.85323999999999645</v>
      </c>
      <c r="I451" s="47">
        <f>_xlfn.LET(
_xlpm.rw,ROW(),
_xlpm.dur,AVERAGE($C368:$C451),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_xlpm.yield,AVERAGE($D368:$D451),
_xlpm.yield-_xlpm.swap
)</f>
        <v>0.85323999999999556</v>
      </c>
      <c r="J451" s="47">
        <f>_xlfn.LET(
_xlpm.rw,ROW(),
_xlpm.dur,AVERAGE($C356:$C451),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_xlpm.yield,AVERAGE($D356:$D451),
_xlpm.yield-_xlpm.swap
)</f>
        <v>0.85323999999999378</v>
      </c>
      <c r="K451" s="47">
        <f>_xlfn.LET(
_xlpm.rw,ROW(),
_xlpm.dur,AVERAGE($C344:$C451),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_xlpm.yield,AVERAGE($D344:$D451),
_xlpm.yield-_xlpm.swap
)</f>
        <v>0.85323999999999289</v>
      </c>
      <c r="L451" s="47">
        <f>_xlfn.LET(
_xlpm.rw,ROW(),
_xlpm.dur,AVERAGE($C332:$C451),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_xlpm.yield,AVERAGE($D332:$D451),
_xlpm.yield-_xlpm.swap
)</f>
        <v>0.85323999999999245</v>
      </c>
    </row>
    <row r="452" spans="1:12" x14ac:dyDescent="0.2">
      <c r="A452" s="12">
        <v>50982</v>
      </c>
      <c r="B452" s="14">
        <v>3.19</v>
      </c>
      <c r="C452" s="14">
        <v>5.01</v>
      </c>
      <c r="D452" s="14" cm="1">
        <f t="array" ref="D452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_xlpm.monZeileRaw,(YEAR(A452)-YEAR(_xlpm.starts))*12+MONTH(A452)-MONTH(_xlpm.starts),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B452+SUMPRODUCT(_xlpm.deltas*_xlpm.stufen)
)</f>
        <v>3.19</v>
      </c>
      <c r="E452" s="48"/>
      <c r="F452" s="47" cm="1">
        <f t="array" ref="F452">_xlfn.LET(
_xlpm.rw,ROW(),
_xlpm.dur,C452,
_xlpm.n,INT(_xlpm.dur),
_xlpm.x,_xlpm.dur-_xlpm.n,
_xlpm.a,INDEX(Zinsswaps!$B:$AY,_xlpm.rw,_xlpm.n),
_xlpm.b,INDEX(Zinsswaps!$B:$AY,_xlpm.rw,_xlpm.n+1),
_xlpm.swap,_xlpm.a+_xlpm.x*(_xlpm.b-_xlpm.a),
D452-_xlpm.swap
)</f>
        <v>0.85324</v>
      </c>
      <c r="G452" s="47">
        <f>_xlfn.LET(
_xlpm.rw,ROW(),
_xlpm.dur,AVERAGE($C393:$C452),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_xlpm.yield,AVERAGE($D393:$D452),
_xlpm.yield-_xlpm.swap
)</f>
        <v>0.85323999999999867</v>
      </c>
      <c r="H452" s="47">
        <f>_xlfn.LET(
_xlpm.rw,ROW(),
_xlpm.dur,AVERAGE($C381:$C452),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_xlpm.yield,AVERAGE($D381:$D452),
_xlpm.yield-_xlpm.swap
)</f>
        <v>0.85323999999999645</v>
      </c>
      <c r="I452" s="47">
        <f>_xlfn.LET(
_xlpm.rw,ROW(),
_xlpm.dur,AVERAGE($C369:$C452),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_xlpm.yield,AVERAGE($D369:$D452),
_xlpm.yield-_xlpm.swap
)</f>
        <v>0.85323999999999556</v>
      </c>
      <c r="J452" s="47">
        <f>_xlfn.LET(
_xlpm.rw,ROW(),
_xlpm.dur,AVERAGE($C357:$C452),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_xlpm.yield,AVERAGE($D357:$D452),
_xlpm.yield-_xlpm.swap
)</f>
        <v>0.85323999999999378</v>
      </c>
      <c r="K452" s="47">
        <f>_xlfn.LET(
_xlpm.rw,ROW(),
_xlpm.dur,AVERAGE($C345:$C452),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_xlpm.yield,AVERAGE($D345:$D452),
_xlpm.yield-_xlpm.swap
)</f>
        <v>0.85323999999999289</v>
      </c>
      <c r="L452" s="47">
        <f>_xlfn.LET(
_xlpm.rw,ROW(),
_xlpm.dur,AVERAGE($C333:$C452),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_xlpm.yield,AVERAGE($D333:$D452),
_xlpm.yield-_xlpm.swap
)</f>
        <v>0.85323999999999245</v>
      </c>
    </row>
    <row r="453" spans="1:12" x14ac:dyDescent="0.2">
      <c r="A453" s="12">
        <v>51013</v>
      </c>
      <c r="B453" s="14">
        <v>3.19</v>
      </c>
      <c r="C453" s="14">
        <v>5.01</v>
      </c>
      <c r="D453" s="14" cm="1">
        <f t="array" ref="D453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_xlpm.monZeileRaw,(YEAR(A453)-YEAR(_xlpm.starts))*12+MONTH(A453)-MONTH(_xlpm.starts),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B453+SUMPRODUCT(_xlpm.deltas*_xlpm.stufen)
)</f>
        <v>3.19</v>
      </c>
      <c r="E453" s="48"/>
      <c r="F453" s="47" cm="1">
        <f t="array" ref="F453">_xlfn.LET(
_xlpm.rw,ROW(),
_xlpm.dur,C453,
_xlpm.n,INT(_xlpm.dur),
_xlpm.x,_xlpm.dur-_xlpm.n,
_xlpm.a,INDEX(Zinsswaps!$B:$AY,_xlpm.rw,_xlpm.n),
_xlpm.b,INDEX(Zinsswaps!$B:$AY,_xlpm.rw,_xlpm.n+1),
_xlpm.swap,_xlpm.a+_xlpm.x*(_xlpm.b-_xlpm.a),
D453-_xlpm.swap
)</f>
        <v>0.85324</v>
      </c>
      <c r="G453" s="47">
        <f>_xlfn.LET(
_xlpm.rw,ROW(),
_xlpm.dur,AVERAGE($C394:$C453),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_xlpm.yield,AVERAGE($D394:$D453),
_xlpm.yield-_xlpm.swap
)</f>
        <v>0.85323999999999867</v>
      </c>
      <c r="H453" s="47">
        <f>_xlfn.LET(
_xlpm.rw,ROW(),
_xlpm.dur,AVERAGE($C382:$C453),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_xlpm.yield,AVERAGE($D382:$D453),
_xlpm.yield-_xlpm.swap
)</f>
        <v>0.85323999999999645</v>
      </c>
      <c r="I453" s="47">
        <f>_xlfn.LET(
_xlpm.rw,ROW(),
_xlpm.dur,AVERAGE($C370:$C453),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_xlpm.yield,AVERAGE($D370:$D453),
_xlpm.yield-_xlpm.swap
)</f>
        <v>0.85323999999999556</v>
      </c>
      <c r="J453" s="47">
        <f>_xlfn.LET(
_xlpm.rw,ROW(),
_xlpm.dur,AVERAGE($C358:$C453),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_xlpm.yield,AVERAGE($D358:$D453),
_xlpm.yield-_xlpm.swap
)</f>
        <v>0.85323999999999378</v>
      </c>
      <c r="K453" s="47">
        <f>_xlfn.LET(
_xlpm.rw,ROW(),
_xlpm.dur,AVERAGE($C346:$C453),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_xlpm.yield,AVERAGE($D346:$D453),
_xlpm.yield-_xlpm.swap
)</f>
        <v>0.85323999999999289</v>
      </c>
      <c r="L453" s="47">
        <f>_xlfn.LET(
_xlpm.rw,ROW(),
_xlpm.dur,AVERAGE($C334:$C453),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_xlpm.yield,AVERAGE($D334:$D453),
_xlpm.yield-_xlpm.swap
)</f>
        <v>0.85323999999999245</v>
      </c>
    </row>
    <row r="454" spans="1:12" x14ac:dyDescent="0.2">
      <c r="A454" s="12">
        <v>51043</v>
      </c>
      <c r="B454" s="14">
        <v>3.19</v>
      </c>
      <c r="C454" s="14">
        <v>5.01</v>
      </c>
      <c r="D454" s="14" cm="1">
        <f t="array" ref="D454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_xlpm.monZeileRaw,(YEAR(A454)-YEAR(_xlpm.starts))*12+MONTH(A454)-MONTH(_xlpm.starts),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B454+SUMPRODUCT(_xlpm.deltas*_xlpm.stufen)
)</f>
        <v>3.19</v>
      </c>
      <c r="E454" s="48"/>
      <c r="F454" s="47" cm="1">
        <f t="array" ref="F454">_xlfn.LET(
_xlpm.rw,ROW(),
_xlpm.dur,C454,
_xlpm.n,INT(_xlpm.dur),
_xlpm.x,_xlpm.dur-_xlpm.n,
_xlpm.a,INDEX(Zinsswaps!$B:$AY,_xlpm.rw,_xlpm.n),
_xlpm.b,INDEX(Zinsswaps!$B:$AY,_xlpm.rw,_xlpm.n+1),
_xlpm.swap,_xlpm.a+_xlpm.x*(_xlpm.b-_xlpm.a),
D454-_xlpm.swap
)</f>
        <v>0.85324</v>
      </c>
      <c r="G454" s="47">
        <f>_xlfn.LET(
_xlpm.rw,ROW(),
_xlpm.dur,AVERAGE($C395:$C454),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_xlpm.yield,AVERAGE($D395:$D454),
_xlpm.yield-_xlpm.swap
)</f>
        <v>0.85323999999999867</v>
      </c>
      <c r="H454" s="47">
        <f>_xlfn.LET(
_xlpm.rw,ROW(),
_xlpm.dur,AVERAGE($C383:$C454),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_xlpm.yield,AVERAGE($D383:$D454),
_xlpm.yield-_xlpm.swap
)</f>
        <v>0.85323999999999645</v>
      </c>
      <c r="I454" s="47">
        <f>_xlfn.LET(
_xlpm.rw,ROW(),
_xlpm.dur,AVERAGE($C371:$C454),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_xlpm.yield,AVERAGE($D371:$D454),
_xlpm.yield-_xlpm.swap
)</f>
        <v>0.85323999999999556</v>
      </c>
      <c r="J454" s="47">
        <f>_xlfn.LET(
_xlpm.rw,ROW(),
_xlpm.dur,AVERAGE($C359:$C454),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_xlpm.yield,AVERAGE($D359:$D454),
_xlpm.yield-_xlpm.swap
)</f>
        <v>0.85323999999999378</v>
      </c>
      <c r="K454" s="47">
        <f>_xlfn.LET(
_xlpm.rw,ROW(),
_xlpm.dur,AVERAGE($C347:$C454),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_xlpm.yield,AVERAGE($D347:$D454),
_xlpm.yield-_xlpm.swap
)</f>
        <v>0.85323999999999289</v>
      </c>
      <c r="L454" s="47">
        <f>_xlfn.LET(
_xlpm.rw,ROW(),
_xlpm.dur,AVERAGE($C335:$C454),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_xlpm.yield,AVERAGE($D335:$D454),
_xlpm.yield-_xlpm.swap
)</f>
        <v>0.85323999999999245</v>
      </c>
    </row>
    <row r="455" spans="1:12" x14ac:dyDescent="0.2">
      <c r="A455" s="12">
        <v>51074</v>
      </c>
      <c r="B455" s="14">
        <v>3.19</v>
      </c>
      <c r="C455" s="14">
        <v>5.01</v>
      </c>
      <c r="D455" s="14" cm="1">
        <f t="array" ref="D455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_xlpm.monZeileRaw,(YEAR(A455)-YEAR(_xlpm.starts))*12+MONTH(A455)-MONTH(_xlpm.starts),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B455+SUMPRODUCT(_xlpm.deltas*_xlpm.stufen)
)</f>
        <v>3.19</v>
      </c>
      <c r="E455" s="48"/>
      <c r="F455" s="47" cm="1">
        <f t="array" ref="F455">_xlfn.LET(
_xlpm.rw,ROW(),
_xlpm.dur,C455,
_xlpm.n,INT(_xlpm.dur),
_xlpm.x,_xlpm.dur-_xlpm.n,
_xlpm.a,INDEX(Zinsswaps!$B:$AY,_xlpm.rw,_xlpm.n),
_xlpm.b,INDEX(Zinsswaps!$B:$AY,_xlpm.rw,_xlpm.n+1),
_xlpm.swap,_xlpm.a+_xlpm.x*(_xlpm.b-_xlpm.a),
D455-_xlpm.swap
)</f>
        <v>0.85324</v>
      </c>
      <c r="G455" s="47">
        <f>_xlfn.LET(
_xlpm.rw,ROW(),
_xlpm.dur,AVERAGE($C396:$C455),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_xlpm.yield,AVERAGE($D396:$D455),
_xlpm.yield-_xlpm.swap
)</f>
        <v>0.85323999999999867</v>
      </c>
      <c r="H455" s="47">
        <f>_xlfn.LET(
_xlpm.rw,ROW(),
_xlpm.dur,AVERAGE($C384:$C455),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_xlpm.yield,AVERAGE($D384:$D455),
_xlpm.yield-_xlpm.swap
)</f>
        <v>0.85323999999999645</v>
      </c>
      <c r="I455" s="47">
        <f>_xlfn.LET(
_xlpm.rw,ROW(),
_xlpm.dur,AVERAGE($C372:$C455),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_xlpm.yield,AVERAGE($D372:$D455),
_xlpm.yield-_xlpm.swap
)</f>
        <v>0.85323999999999556</v>
      </c>
      <c r="J455" s="47">
        <f>_xlfn.LET(
_xlpm.rw,ROW(),
_xlpm.dur,AVERAGE($C360:$C455),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_xlpm.yield,AVERAGE($D360:$D455),
_xlpm.yield-_xlpm.swap
)</f>
        <v>0.85323999999999378</v>
      </c>
      <c r="K455" s="47">
        <f>_xlfn.LET(
_xlpm.rw,ROW(),
_xlpm.dur,AVERAGE($C348:$C455),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_xlpm.yield,AVERAGE($D348:$D455),
_xlpm.yield-_xlpm.swap
)</f>
        <v>0.85323999999999289</v>
      </c>
      <c r="L455" s="47">
        <f>_xlfn.LET(
_xlpm.rw,ROW(),
_xlpm.dur,AVERAGE($C336:$C455),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_xlpm.yield,AVERAGE($D336:$D455),
_xlpm.yield-_xlpm.swap
)</f>
        <v>0.85323999999999245</v>
      </c>
    </row>
    <row r="456" spans="1:12" x14ac:dyDescent="0.2">
      <c r="A456" s="12">
        <v>51104</v>
      </c>
      <c r="B456" s="14">
        <v>3.19</v>
      </c>
      <c r="C456" s="14">
        <v>5.01</v>
      </c>
      <c r="D456" s="14" cm="1">
        <f t="array" ref="D456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_xlpm.monZeileRaw,(YEAR(A456)-YEAR(_xlpm.starts))*12+MONTH(A456)-MONTH(_xlpm.starts),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B456+SUMPRODUCT(_xlpm.deltas*_xlpm.stufen)
)</f>
        <v>3.19</v>
      </c>
      <c r="E456" s="48"/>
      <c r="F456" s="47" cm="1">
        <f t="array" ref="F456">_xlfn.LET(
_xlpm.rw,ROW(),
_xlpm.dur,C456,
_xlpm.n,INT(_xlpm.dur),
_xlpm.x,_xlpm.dur-_xlpm.n,
_xlpm.a,INDEX(Zinsswaps!$B:$AY,_xlpm.rw,_xlpm.n),
_xlpm.b,INDEX(Zinsswaps!$B:$AY,_xlpm.rw,_xlpm.n+1),
_xlpm.swap,_xlpm.a+_xlpm.x*(_xlpm.b-_xlpm.a),
D456-_xlpm.swap
)</f>
        <v>0.85324</v>
      </c>
      <c r="G456" s="47">
        <f>_xlfn.LET(
_xlpm.rw,ROW(),
_xlpm.dur,AVERAGE($C397:$C456),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_xlpm.yield,AVERAGE($D397:$D456),
_xlpm.yield-_xlpm.swap
)</f>
        <v>0.85323999999999867</v>
      </c>
      <c r="H456" s="47">
        <f>_xlfn.LET(
_xlpm.rw,ROW(),
_xlpm.dur,AVERAGE($C385:$C456),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_xlpm.yield,AVERAGE($D385:$D456),
_xlpm.yield-_xlpm.swap
)</f>
        <v>0.85323999999999645</v>
      </c>
      <c r="I456" s="47">
        <f>_xlfn.LET(
_xlpm.rw,ROW(),
_xlpm.dur,AVERAGE($C373:$C456),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_xlpm.yield,AVERAGE($D373:$D456),
_xlpm.yield-_xlpm.swap
)</f>
        <v>0.85323999999999556</v>
      </c>
      <c r="J456" s="47">
        <f>_xlfn.LET(
_xlpm.rw,ROW(),
_xlpm.dur,AVERAGE($C361:$C456),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_xlpm.yield,AVERAGE($D361:$D456),
_xlpm.yield-_xlpm.swap
)</f>
        <v>0.85323999999999378</v>
      </c>
      <c r="K456" s="47">
        <f>_xlfn.LET(
_xlpm.rw,ROW(),
_xlpm.dur,AVERAGE($C349:$C456),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_xlpm.yield,AVERAGE($D349:$D456),
_xlpm.yield-_xlpm.swap
)</f>
        <v>0.85323999999999289</v>
      </c>
      <c r="L456" s="47">
        <f>_xlfn.LET(
_xlpm.rw,ROW(),
_xlpm.dur,AVERAGE($C337:$C456),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_xlpm.yield,AVERAGE($D337:$D456),
_xlpm.yield-_xlpm.swap
)</f>
        <v>0.85323999999999245</v>
      </c>
    </row>
    <row r="457" spans="1:12" x14ac:dyDescent="0.2">
      <c r="A457" s="12">
        <v>51135</v>
      </c>
      <c r="B457" s="14">
        <v>3.19</v>
      </c>
      <c r="C457" s="14">
        <v>5.01</v>
      </c>
      <c r="D457" s="14" cm="1">
        <f t="array" ref="D457">_xlfn.LET(
_xlpm.stichtag,DATEVALUE(RIGHT(Zinsbandbreite!$D$1,10)),
_xlpm.starts,Zinsbandbreite!$A$3:$A$13,
_xlpm.deltas,Zinsbandbreite!$C$3:$C$13/12*100,
_xlpm.monStichtagRaw,(YEAR(_xlpm.stichtag)-YEAR(_xlpm.starts))*12+MONTH(_xlpm.stichtag)-MONTH(_xlpm.starts),
_xlpm.monZeileRaw,(YEAR(A457)-YEAR(_xlpm.starts))*12+MONTH(A457)-MONTH(_xlpm.starts),
_xlpm.monStichtag,IF(_xlpm.monStichtagRaw&lt;0,0,IF(_xlpm.monStichtagRaw&gt;12,12,_xlpm.monStichtagRaw)),
_xlpm.monZeile,IF(_xlpm.monZeileRaw&lt;0,0,IF(_xlpm.monZeileRaw&gt;12,12,_xlpm.monZeileRaw)),
_xlpm.stufenRaw,_xlpm.monZeile-_xlpm.monStichtag,
_xlpm.stufen,IF(_xlpm.stufenRaw&lt;0,0,_xlpm.stufenRaw),
B457+SUMPRODUCT(_xlpm.deltas*_xlpm.stufen)
)</f>
        <v>3.19</v>
      </c>
      <c r="E457" s="48"/>
      <c r="F457" s="47" cm="1">
        <f t="array" ref="F457">_xlfn.LET(
_xlpm.rw,ROW(),
_xlpm.dur,C457,
_xlpm.n,INT(_xlpm.dur),
_xlpm.x,_xlpm.dur-_xlpm.n,
_xlpm.a,INDEX(Zinsswaps!$B:$AY,_xlpm.rw,_xlpm.n),
_xlpm.b,INDEX(Zinsswaps!$B:$AY,_xlpm.rw,_xlpm.n+1),
_xlpm.swap,_xlpm.a+_xlpm.x*(_xlpm.b-_xlpm.a),
D457-_xlpm.swap
)</f>
        <v>0.85324</v>
      </c>
      <c r="G457" s="47">
        <f>_xlfn.LET(
_xlpm.rw,ROW(),
_xlpm.dur,AVERAGE($C398:$C457),
_xlpm.n,INT(_xlpm.dur),
_xlpm.x,_xlpm.dur-_xlpm.n,
_xlpm.a,AVERAGE(INDEX(Zinsswaps!$B:$AY,_xlpm.rw-59,_xlpm.n):INDEX(Zinsswaps!$B:$AY,_xlpm.rw,_xlpm.n)),
_xlpm.b,AVERAGE(INDEX(Zinsswaps!$B:$AY,_xlpm.rw-59,_xlpm.n+1):INDEX(Zinsswaps!$B:$AY,_xlpm.rw,_xlpm.n+1)),
_xlpm.swap,_xlpm.a+_xlpm.x*(_xlpm.b-_xlpm.a),
_xlpm.yield,AVERAGE($D398:$D457),
_xlpm.yield-_xlpm.swap
)</f>
        <v>0.85323999999999867</v>
      </c>
      <c r="H457" s="47">
        <f>_xlfn.LET(
_xlpm.rw,ROW(),
_xlpm.dur,AVERAGE($C386:$C457),
_xlpm.n,INT(_xlpm.dur),
_xlpm.x,_xlpm.dur-_xlpm.n,
_xlpm.a,AVERAGE(INDEX(Zinsswaps!$B:$AY,_xlpm.rw-71,_xlpm.n):INDEX(Zinsswaps!$B:$AY,_xlpm.rw,_xlpm.n)),
_xlpm.b,AVERAGE(INDEX(Zinsswaps!$B:$AY,_xlpm.rw-71,_xlpm.n+1):INDEX(Zinsswaps!$B:$AY,_xlpm.rw,_xlpm.n+1)),
_xlpm.swap,_xlpm.a+_xlpm.x*(_xlpm.b-_xlpm.a),
_xlpm.yield,AVERAGE($D386:$D457),
_xlpm.yield-_xlpm.swap
)</f>
        <v>0.85323999999999645</v>
      </c>
      <c r="I457" s="47">
        <f>_xlfn.LET(
_xlpm.rw,ROW(),
_xlpm.dur,AVERAGE($C374:$C457),
_xlpm.n,INT(_xlpm.dur),
_xlpm.x,_xlpm.dur-_xlpm.n,
_xlpm.a,AVERAGE(INDEX(Zinsswaps!$B:$AY,_xlpm.rw-83,_xlpm.n):INDEX(Zinsswaps!$B:$AY,_xlpm.rw,_xlpm.n)),
_xlpm.b,AVERAGE(INDEX(Zinsswaps!$B:$AY,_xlpm.rw-83,_xlpm.n+1):INDEX(Zinsswaps!$B:$AY,_xlpm.rw,_xlpm.n+1)),
_xlpm.swap,_xlpm.a+_xlpm.x*(_xlpm.b-_xlpm.a),
_xlpm.yield,AVERAGE($D374:$D457),
_xlpm.yield-_xlpm.swap
)</f>
        <v>0.85323999999999556</v>
      </c>
      <c r="J457" s="47">
        <f>_xlfn.LET(
_xlpm.rw,ROW(),
_xlpm.dur,AVERAGE($C362:$C457),
_xlpm.n,INT(_xlpm.dur),
_xlpm.x,_xlpm.dur-_xlpm.n,
_xlpm.a,AVERAGE(INDEX(Zinsswaps!$B:$AY,_xlpm.rw-95,_xlpm.n):INDEX(Zinsswaps!$B:$AY,_xlpm.rw,_xlpm.n)),
_xlpm.b,AVERAGE(INDEX(Zinsswaps!$B:$AY,_xlpm.rw-95,_xlpm.n+1):INDEX(Zinsswaps!$B:$AY,_xlpm.rw,_xlpm.n+1)),
_xlpm.swap,_xlpm.a+_xlpm.x*(_xlpm.b-_xlpm.a),
_xlpm.yield,AVERAGE($D362:$D457),
_xlpm.yield-_xlpm.swap
)</f>
        <v>0.85323999999999378</v>
      </c>
      <c r="K457" s="47">
        <f>_xlfn.LET(
_xlpm.rw,ROW(),
_xlpm.dur,AVERAGE($C350:$C457),
_xlpm.n,INT(_xlpm.dur),
_xlpm.x,_xlpm.dur-_xlpm.n,
_xlpm.a,AVERAGE(INDEX(Zinsswaps!$B:$AY,_xlpm.rw-107,_xlpm.n):INDEX(Zinsswaps!$B:$AY,_xlpm.rw,_xlpm.n)),
_xlpm.b,AVERAGE(INDEX(Zinsswaps!$B:$AY,_xlpm.rw-107,_xlpm.n+1):INDEX(Zinsswaps!$B:$AY,_xlpm.rw,_xlpm.n+1)),
_xlpm.swap,_xlpm.a+_xlpm.x*(_xlpm.b-_xlpm.a),
_xlpm.yield,AVERAGE($D350:$D457),
_xlpm.yield-_xlpm.swap
)</f>
        <v>0.85323999999999289</v>
      </c>
      <c r="L457" s="47">
        <f>_xlfn.LET(
_xlpm.rw,ROW(),
_xlpm.dur,AVERAGE($C338:$C457),
_xlpm.n,INT(_xlpm.dur),
_xlpm.x,_xlpm.dur-_xlpm.n,
_xlpm.a,AVERAGE(INDEX(Zinsswaps!$B:$AY,_xlpm.rw-119,_xlpm.n):INDEX(Zinsswaps!$B:$AY,_xlpm.rw,_xlpm.n)),
_xlpm.b,AVERAGE(INDEX(Zinsswaps!$B:$AY,_xlpm.rw-119,_xlpm.n+1):INDEX(Zinsswaps!$B:$AY,_xlpm.rw,_xlpm.n+1)),
_xlpm.swap,_xlpm.a+_xlpm.x*(_xlpm.b-_xlpm.a),
_xlpm.yield,AVERAGE($D338:$D457),
_xlpm.yield-_xlpm.swap
)</f>
        <v>0.85323999999999245</v>
      </c>
    </row>
  </sheetData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BB2A-73C2-45CE-BC25-7EDFBB5627FA}">
  <dimension ref="A1:AY457"/>
  <sheetViews>
    <sheetView workbookViewId="0">
      <pane xSplit="1" ySplit="1" topLeftCell="B265" activePane="bottomRight" state="frozen"/>
      <selection pane="topRight" activeCell="B1" sqref="B1"/>
      <selection pane="bottomLeft" activeCell="A2" sqref="A2"/>
      <selection pane="bottomRight" activeCell="B291" sqref="B291"/>
    </sheetView>
  </sheetViews>
  <sheetFormatPr baseColWidth="10" defaultColWidth="9.140625" defaultRowHeight="12" x14ac:dyDescent="0.2"/>
  <cols>
    <col min="1" max="1" width="8.7109375" style="7" bestFit="1" customWidth="1"/>
    <col min="2" max="10" width="6.140625" style="7" bestFit="1" customWidth="1"/>
    <col min="11" max="51" width="7" style="7" bestFit="1" customWidth="1"/>
    <col min="52" max="16384" width="9.140625" style="7"/>
  </cols>
  <sheetData>
    <row r="1" spans="1:51" x14ac:dyDescent="0.2">
      <c r="A1" s="4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">
      <c r="A2" s="5">
        <v>37287</v>
      </c>
      <c r="B2" s="15">
        <v>3.6619999999999999</v>
      </c>
      <c r="C2" s="15">
        <v>4.1230000000000002</v>
      </c>
      <c r="D2" s="15">
        <v>4.415</v>
      </c>
      <c r="E2" s="15">
        <v>4.6130000000000004</v>
      </c>
      <c r="F2" s="15">
        <v>4.7770000000000001</v>
      </c>
      <c r="G2" s="15">
        <v>4.91</v>
      </c>
      <c r="H2" s="15">
        <v>5.0250000000000004</v>
      </c>
      <c r="I2" s="15">
        <v>5.1230000000000002</v>
      </c>
      <c r="J2" s="15">
        <v>5.1870000000000003</v>
      </c>
      <c r="K2" s="15">
        <v>5.2389999999999999</v>
      </c>
      <c r="L2" s="15">
        <v>5.2880000000000003</v>
      </c>
      <c r="M2" s="15">
        <v>5.33</v>
      </c>
      <c r="N2" s="15">
        <v>5.3680000000000003</v>
      </c>
      <c r="O2" s="15">
        <v>5.4</v>
      </c>
      <c r="P2" s="15">
        <v>5.4290000000000003</v>
      </c>
      <c r="Q2" s="15">
        <v>5.4450000000000003</v>
      </c>
      <c r="R2" s="15">
        <v>5.46</v>
      </c>
      <c r="S2" s="15">
        <v>5.4729999999999999</v>
      </c>
      <c r="T2" s="15">
        <v>5.4850000000000003</v>
      </c>
      <c r="U2" s="15">
        <v>5.5</v>
      </c>
      <c r="V2" s="15">
        <v>5.4909999999999997</v>
      </c>
      <c r="W2" s="15">
        <v>5.4859999999999998</v>
      </c>
      <c r="X2" s="15">
        <v>5.4820000000000002</v>
      </c>
      <c r="Y2" s="15">
        <v>5.4779999999999998</v>
      </c>
      <c r="Z2" s="15">
        <v>5.4740000000000002</v>
      </c>
      <c r="AA2" s="15">
        <v>5.4610000000000003</v>
      </c>
      <c r="AB2" s="15">
        <v>5.4489999999999998</v>
      </c>
      <c r="AC2" s="15">
        <v>5.4379999999999997</v>
      </c>
      <c r="AD2" s="15">
        <v>5.4269999999999996</v>
      </c>
      <c r="AE2" s="15">
        <v>5.4169999999999998</v>
      </c>
      <c r="AF2" s="15">
        <v>5.3979999999999997</v>
      </c>
      <c r="AG2" s="15">
        <v>5.38</v>
      </c>
      <c r="AH2" s="15">
        <v>5.3630000000000004</v>
      </c>
      <c r="AI2" s="15">
        <v>5.3470000000000004</v>
      </c>
      <c r="AJ2" s="15">
        <v>5.3319999999999999</v>
      </c>
      <c r="AK2" s="15">
        <v>5.3179999999999996</v>
      </c>
      <c r="AL2" s="15">
        <v>5.3040000000000003</v>
      </c>
      <c r="AM2" s="15">
        <v>5.2910000000000004</v>
      </c>
      <c r="AN2" s="15">
        <v>5.2789999999999999</v>
      </c>
      <c r="AO2" s="15">
        <v>5.2679999999999998</v>
      </c>
      <c r="AP2" s="15">
        <v>5.2560000000000002</v>
      </c>
      <c r="AQ2" s="15">
        <v>5.2450000000000001</v>
      </c>
      <c r="AR2" s="15">
        <v>5.234</v>
      </c>
      <c r="AS2" s="15">
        <v>5.2240000000000002</v>
      </c>
      <c r="AT2" s="15">
        <v>5.2140000000000004</v>
      </c>
      <c r="AU2" s="15">
        <v>5.2039999999999997</v>
      </c>
      <c r="AV2" s="15">
        <v>5.1950000000000003</v>
      </c>
      <c r="AW2" s="15">
        <v>5.1870000000000003</v>
      </c>
      <c r="AX2" s="15">
        <v>5.1779999999999999</v>
      </c>
      <c r="AY2" s="15">
        <v>5.1710000000000003</v>
      </c>
    </row>
    <row r="3" spans="1:51" x14ac:dyDescent="0.2">
      <c r="A3" s="5">
        <v>37315</v>
      </c>
      <c r="B3" s="15">
        <v>3.66</v>
      </c>
      <c r="C3" s="15">
        <v>4.0999999999999996</v>
      </c>
      <c r="D3" s="15">
        <v>4.3520000000000003</v>
      </c>
      <c r="E3" s="15">
        <v>4.6020000000000003</v>
      </c>
      <c r="F3" s="15">
        <v>4.7750000000000004</v>
      </c>
      <c r="G3" s="15">
        <v>4.9219999999999997</v>
      </c>
      <c r="H3" s="15">
        <v>5.0469999999999997</v>
      </c>
      <c r="I3" s="15">
        <v>5.1459999999999999</v>
      </c>
      <c r="J3" s="15">
        <v>5.2249999999999996</v>
      </c>
      <c r="K3" s="15">
        <v>5.2910000000000004</v>
      </c>
      <c r="L3" s="15">
        <v>5.3339999999999996</v>
      </c>
      <c r="M3" s="15">
        <v>5.37</v>
      </c>
      <c r="N3" s="15">
        <v>5.4160000000000004</v>
      </c>
      <c r="O3" s="15">
        <v>5.4550000000000001</v>
      </c>
      <c r="P3" s="15">
        <v>5.49</v>
      </c>
      <c r="Q3" s="15">
        <v>5.5209999999999999</v>
      </c>
      <c r="R3" s="15">
        <v>5.5490000000000004</v>
      </c>
      <c r="S3" s="15">
        <v>5.5730000000000004</v>
      </c>
      <c r="T3" s="15">
        <v>5.5949999999999998</v>
      </c>
      <c r="U3" s="15">
        <v>5.62</v>
      </c>
      <c r="V3" s="15">
        <v>5.6159999999999997</v>
      </c>
      <c r="W3" s="15">
        <v>5.6159999999999997</v>
      </c>
      <c r="X3" s="15">
        <v>5.617</v>
      </c>
      <c r="Y3" s="15">
        <v>5.617</v>
      </c>
      <c r="Z3" s="15">
        <v>5.6180000000000003</v>
      </c>
      <c r="AA3" s="15">
        <v>5.6020000000000003</v>
      </c>
      <c r="AB3" s="15">
        <v>5.5880000000000001</v>
      </c>
      <c r="AC3" s="15">
        <v>5.5739999999999998</v>
      </c>
      <c r="AD3" s="15">
        <v>5.5620000000000003</v>
      </c>
      <c r="AE3" s="15">
        <v>5.55</v>
      </c>
      <c r="AF3" s="15">
        <v>5.5309999999999997</v>
      </c>
      <c r="AG3" s="15">
        <v>5.5129999999999999</v>
      </c>
      <c r="AH3" s="15">
        <v>5.4960000000000004</v>
      </c>
      <c r="AI3" s="15">
        <v>5.48</v>
      </c>
      <c r="AJ3" s="15">
        <v>5.4649999999999999</v>
      </c>
      <c r="AK3" s="15">
        <v>5.4509999999999996</v>
      </c>
      <c r="AL3" s="15">
        <v>5.4379999999999997</v>
      </c>
      <c r="AM3" s="15">
        <v>5.4249999999999998</v>
      </c>
      <c r="AN3" s="15">
        <v>5.4130000000000003</v>
      </c>
      <c r="AO3" s="15">
        <v>5.4009999999999998</v>
      </c>
      <c r="AP3" s="15">
        <v>5.3869999999999996</v>
      </c>
      <c r="AQ3" s="15">
        <v>5.3739999999999997</v>
      </c>
      <c r="AR3" s="15">
        <v>5.3609999999999998</v>
      </c>
      <c r="AS3" s="15">
        <v>5.3490000000000002</v>
      </c>
      <c r="AT3" s="15">
        <v>5.3369999999999997</v>
      </c>
      <c r="AU3" s="15">
        <v>5.3259999999999996</v>
      </c>
      <c r="AV3" s="15">
        <v>5.3150000000000004</v>
      </c>
      <c r="AW3" s="15">
        <v>5.3049999999999997</v>
      </c>
      <c r="AX3" s="15">
        <v>5.2949999999999999</v>
      </c>
      <c r="AY3" s="15">
        <v>5.2859999999999996</v>
      </c>
    </row>
    <row r="4" spans="1:51" x14ac:dyDescent="0.2">
      <c r="A4" s="5">
        <v>37346</v>
      </c>
      <c r="B4" s="15">
        <v>4.0270000000000001</v>
      </c>
      <c r="C4" s="15">
        <v>4.524</v>
      </c>
      <c r="D4" s="15">
        <v>4.8109999999999999</v>
      </c>
      <c r="E4" s="15">
        <v>5.0019999999999998</v>
      </c>
      <c r="F4" s="15">
        <v>5.1459999999999999</v>
      </c>
      <c r="G4" s="15">
        <v>5.2629999999999999</v>
      </c>
      <c r="H4" s="15">
        <v>5.3630000000000004</v>
      </c>
      <c r="I4" s="15">
        <v>5.4470000000000001</v>
      </c>
      <c r="J4" s="15">
        <v>5.516</v>
      </c>
      <c r="K4" s="15">
        <v>5.57</v>
      </c>
      <c r="L4" s="15">
        <v>5.6219999999999999</v>
      </c>
      <c r="M4" s="15">
        <v>5.665</v>
      </c>
      <c r="N4" s="15">
        <v>5.7009999999999996</v>
      </c>
      <c r="O4" s="15">
        <v>5.7320000000000002</v>
      </c>
      <c r="P4" s="15">
        <v>5.758</v>
      </c>
      <c r="Q4" s="15">
        <v>5.7809999999999997</v>
      </c>
      <c r="R4" s="15">
        <v>5.8010000000000002</v>
      </c>
      <c r="S4" s="15">
        <v>5.8179999999999996</v>
      </c>
      <c r="T4" s="15">
        <v>5.8339999999999996</v>
      </c>
      <c r="U4" s="15">
        <v>5.85</v>
      </c>
      <c r="V4" s="15">
        <v>5.85</v>
      </c>
      <c r="W4" s="15">
        <v>5.8520000000000003</v>
      </c>
      <c r="X4" s="15">
        <v>5.8529999999999998</v>
      </c>
      <c r="Y4" s="15">
        <v>5.8550000000000004</v>
      </c>
      <c r="Z4" s="15">
        <v>5.8559999999999999</v>
      </c>
      <c r="AA4" s="15">
        <v>5.84</v>
      </c>
      <c r="AB4" s="15">
        <v>5.8239999999999998</v>
      </c>
      <c r="AC4" s="15">
        <v>5.81</v>
      </c>
      <c r="AD4" s="15">
        <v>5.7960000000000003</v>
      </c>
      <c r="AE4" s="15">
        <v>5.7839999999999998</v>
      </c>
      <c r="AF4" s="15">
        <v>5.7640000000000002</v>
      </c>
      <c r="AG4" s="15">
        <v>5.7450000000000001</v>
      </c>
      <c r="AH4" s="15">
        <v>5.7270000000000003</v>
      </c>
      <c r="AI4" s="15">
        <v>5.71</v>
      </c>
      <c r="AJ4" s="15">
        <v>5.694</v>
      </c>
      <c r="AK4" s="15">
        <v>5.6790000000000003</v>
      </c>
      <c r="AL4" s="15">
        <v>5.665</v>
      </c>
      <c r="AM4" s="15">
        <v>5.6520000000000001</v>
      </c>
      <c r="AN4" s="15">
        <v>5.6390000000000002</v>
      </c>
      <c r="AO4" s="15">
        <v>5.6269999999999998</v>
      </c>
      <c r="AP4" s="15">
        <v>5.6079999999999997</v>
      </c>
      <c r="AQ4" s="15">
        <v>5.5890000000000004</v>
      </c>
      <c r="AR4" s="15">
        <v>5.5709999999999997</v>
      </c>
      <c r="AS4" s="15">
        <v>5.5540000000000003</v>
      </c>
      <c r="AT4" s="15">
        <v>5.5380000000000003</v>
      </c>
      <c r="AU4" s="15">
        <v>5.5229999999999997</v>
      </c>
      <c r="AV4" s="15">
        <v>5.508</v>
      </c>
      <c r="AW4" s="15">
        <v>5.4939999999999998</v>
      </c>
      <c r="AX4" s="15">
        <v>5.48</v>
      </c>
      <c r="AY4" s="15">
        <v>5.4669999999999996</v>
      </c>
    </row>
    <row r="5" spans="1:51" x14ac:dyDescent="0.2">
      <c r="A5" s="5">
        <v>37376</v>
      </c>
      <c r="B5" s="15">
        <v>3.831</v>
      </c>
      <c r="C5" s="15">
        <v>4.2919999999999998</v>
      </c>
      <c r="D5" s="15">
        <v>4.5830000000000002</v>
      </c>
      <c r="E5" s="15">
        <v>4.798</v>
      </c>
      <c r="F5" s="15">
        <v>4.9690000000000003</v>
      </c>
      <c r="G5" s="15">
        <v>5.1139999999999999</v>
      </c>
      <c r="H5" s="15">
        <v>5.2249999999999996</v>
      </c>
      <c r="I5" s="15">
        <v>5.319</v>
      </c>
      <c r="J5" s="15">
        <v>5.3959999999999999</v>
      </c>
      <c r="K5" s="15">
        <v>5.4489999999999998</v>
      </c>
      <c r="L5" s="15">
        <v>5.508</v>
      </c>
      <c r="M5" s="15">
        <v>5.5570000000000004</v>
      </c>
      <c r="N5" s="15">
        <v>5.6050000000000004</v>
      </c>
      <c r="O5" s="15">
        <v>5.6459999999999999</v>
      </c>
      <c r="P5" s="15">
        <v>5.6820000000000004</v>
      </c>
      <c r="Q5" s="15">
        <v>5.7069999999999999</v>
      </c>
      <c r="R5" s="15">
        <v>5.73</v>
      </c>
      <c r="S5" s="15">
        <v>5.75</v>
      </c>
      <c r="T5" s="15">
        <v>5.7679999999999998</v>
      </c>
      <c r="U5" s="15">
        <v>5.78</v>
      </c>
      <c r="V5" s="15">
        <v>5.7830000000000004</v>
      </c>
      <c r="W5" s="15">
        <v>5.782</v>
      </c>
      <c r="X5" s="15">
        <v>5.7809999999999997</v>
      </c>
      <c r="Y5" s="15">
        <v>5.7809999999999997</v>
      </c>
      <c r="Z5" s="15">
        <v>5.78</v>
      </c>
      <c r="AA5" s="15">
        <v>5.7610000000000001</v>
      </c>
      <c r="AB5" s="15">
        <v>5.7430000000000003</v>
      </c>
      <c r="AC5" s="15">
        <v>5.7270000000000003</v>
      </c>
      <c r="AD5" s="15">
        <v>5.7119999999999997</v>
      </c>
      <c r="AE5" s="15">
        <v>5.6980000000000004</v>
      </c>
      <c r="AF5" s="15">
        <v>5.68</v>
      </c>
      <c r="AG5" s="15">
        <v>5.6630000000000003</v>
      </c>
      <c r="AH5" s="15">
        <v>5.6470000000000002</v>
      </c>
      <c r="AI5" s="15">
        <v>5.6319999999999997</v>
      </c>
      <c r="AJ5" s="15">
        <v>5.6180000000000003</v>
      </c>
      <c r="AK5" s="15">
        <v>5.6050000000000004</v>
      </c>
      <c r="AL5" s="15">
        <v>5.593</v>
      </c>
      <c r="AM5" s="15">
        <v>5.5810000000000004</v>
      </c>
      <c r="AN5" s="15">
        <v>5.57</v>
      </c>
      <c r="AO5" s="15">
        <v>5.5590000000000002</v>
      </c>
      <c r="AP5" s="15">
        <v>5.5410000000000004</v>
      </c>
      <c r="AQ5" s="15">
        <v>5.524</v>
      </c>
      <c r="AR5" s="15">
        <v>5.508</v>
      </c>
      <c r="AS5" s="15">
        <v>5.492</v>
      </c>
      <c r="AT5" s="15">
        <v>5.4770000000000003</v>
      </c>
      <c r="AU5" s="15">
        <v>5.4630000000000001</v>
      </c>
      <c r="AV5" s="15">
        <v>5.4489999999999998</v>
      </c>
      <c r="AW5" s="15">
        <v>5.4359999999999999</v>
      </c>
      <c r="AX5" s="15">
        <v>5.4240000000000004</v>
      </c>
      <c r="AY5" s="15">
        <v>5.4119999999999999</v>
      </c>
    </row>
    <row r="6" spans="1:51" x14ac:dyDescent="0.2">
      <c r="A6" s="5">
        <v>37407</v>
      </c>
      <c r="B6" s="15">
        <v>4.0410000000000004</v>
      </c>
      <c r="C6" s="15">
        <v>4.4560000000000004</v>
      </c>
      <c r="D6" s="15">
        <v>4.6970000000000001</v>
      </c>
      <c r="E6" s="15">
        <v>4.8929999999999998</v>
      </c>
      <c r="F6" s="15">
        <v>5.0460000000000003</v>
      </c>
      <c r="G6" s="15">
        <v>5.1710000000000003</v>
      </c>
      <c r="H6" s="15">
        <v>5.274</v>
      </c>
      <c r="I6" s="15">
        <v>5.3579999999999997</v>
      </c>
      <c r="J6" s="15">
        <v>5.4260000000000002</v>
      </c>
      <c r="K6" s="15">
        <v>5.484</v>
      </c>
      <c r="L6" s="15">
        <v>5.5350000000000001</v>
      </c>
      <c r="M6" s="15">
        <v>5.5780000000000003</v>
      </c>
      <c r="N6" s="15">
        <v>5.6189999999999998</v>
      </c>
      <c r="O6" s="15">
        <v>5.6550000000000002</v>
      </c>
      <c r="P6" s="15">
        <v>5.6849999999999996</v>
      </c>
      <c r="Q6" s="15">
        <v>5.7119999999999997</v>
      </c>
      <c r="R6" s="15">
        <v>5.7350000000000003</v>
      </c>
      <c r="S6" s="15">
        <v>5.7549999999999999</v>
      </c>
      <c r="T6" s="15">
        <v>5.774</v>
      </c>
      <c r="U6" s="15">
        <v>5.79</v>
      </c>
      <c r="V6" s="15">
        <v>5.7910000000000004</v>
      </c>
      <c r="W6" s="15">
        <v>5.7919999999999998</v>
      </c>
      <c r="X6" s="15">
        <v>5.7930000000000001</v>
      </c>
      <c r="Y6" s="15">
        <v>5.7930000000000001</v>
      </c>
      <c r="Z6" s="15">
        <v>5.7939999999999996</v>
      </c>
      <c r="AA6" s="15">
        <v>5.78</v>
      </c>
      <c r="AB6" s="15">
        <v>5.7679999999999998</v>
      </c>
      <c r="AC6" s="15">
        <v>5.7560000000000002</v>
      </c>
      <c r="AD6" s="15">
        <v>5.7450000000000001</v>
      </c>
      <c r="AE6" s="15">
        <v>5.7350000000000003</v>
      </c>
      <c r="AF6" s="15">
        <v>5.7130000000000001</v>
      </c>
      <c r="AG6" s="15">
        <v>5.6929999999999996</v>
      </c>
      <c r="AH6" s="15">
        <v>5.6740000000000004</v>
      </c>
      <c r="AI6" s="15">
        <v>5.6559999999999997</v>
      </c>
      <c r="AJ6" s="15">
        <v>5.6390000000000002</v>
      </c>
      <c r="AK6" s="15">
        <v>5.6230000000000002</v>
      </c>
      <c r="AL6" s="15">
        <v>5.6079999999999997</v>
      </c>
      <c r="AM6" s="15">
        <v>5.593</v>
      </c>
      <c r="AN6" s="15">
        <v>5.58</v>
      </c>
      <c r="AO6" s="15">
        <v>5.5670000000000002</v>
      </c>
      <c r="AP6" s="15">
        <v>5.5490000000000004</v>
      </c>
      <c r="AQ6" s="15">
        <v>5.532</v>
      </c>
      <c r="AR6" s="15">
        <v>5.516</v>
      </c>
      <c r="AS6" s="15">
        <v>5.5010000000000003</v>
      </c>
      <c r="AT6" s="15">
        <v>5.4859999999999998</v>
      </c>
      <c r="AU6" s="15">
        <v>5.4720000000000004</v>
      </c>
      <c r="AV6" s="15">
        <v>5.4589999999999996</v>
      </c>
      <c r="AW6" s="15">
        <v>5.4459999999999997</v>
      </c>
      <c r="AX6" s="15">
        <v>5.4340000000000002</v>
      </c>
      <c r="AY6" s="15">
        <v>5.4219999999999997</v>
      </c>
    </row>
    <row r="7" spans="1:51" x14ac:dyDescent="0.2">
      <c r="A7" s="5">
        <v>37437</v>
      </c>
      <c r="B7" s="15">
        <v>3.7919999999999998</v>
      </c>
      <c r="C7" s="15">
        <v>4.1520000000000001</v>
      </c>
      <c r="D7" s="15">
        <v>4.4139999999999997</v>
      </c>
      <c r="E7" s="15">
        <v>4.6189999999999998</v>
      </c>
      <c r="F7" s="15">
        <v>4.774</v>
      </c>
      <c r="G7" s="15">
        <v>4.9160000000000004</v>
      </c>
      <c r="H7" s="15">
        <v>5.0359999999999996</v>
      </c>
      <c r="I7" s="15">
        <v>5.1369999999999996</v>
      </c>
      <c r="J7" s="15">
        <v>5.22</v>
      </c>
      <c r="K7" s="15">
        <v>5.2859999999999996</v>
      </c>
      <c r="L7" s="15">
        <v>5.34</v>
      </c>
      <c r="M7" s="15">
        <v>5.3849999999999998</v>
      </c>
      <c r="N7" s="15">
        <v>5.4219999999999997</v>
      </c>
      <c r="O7" s="15">
        <v>5.4550000000000001</v>
      </c>
      <c r="P7" s="15">
        <v>5.4820000000000002</v>
      </c>
      <c r="Q7" s="15">
        <v>5.4950000000000001</v>
      </c>
      <c r="R7" s="15">
        <v>5.5060000000000002</v>
      </c>
      <c r="S7" s="15">
        <v>5.516</v>
      </c>
      <c r="T7" s="15">
        <v>5.524</v>
      </c>
      <c r="U7" s="15">
        <v>5.53</v>
      </c>
      <c r="V7" s="15">
        <v>5.5250000000000004</v>
      </c>
      <c r="W7" s="15">
        <v>5.5179999999999998</v>
      </c>
      <c r="X7" s="15">
        <v>5.5119999999999996</v>
      </c>
      <c r="Y7" s="15">
        <v>5.5069999999999997</v>
      </c>
      <c r="Z7" s="15">
        <v>5.5010000000000003</v>
      </c>
      <c r="AA7" s="15">
        <v>5.4829999999999997</v>
      </c>
      <c r="AB7" s="15">
        <v>5.4669999999999996</v>
      </c>
      <c r="AC7" s="15">
        <v>5.4509999999999996</v>
      </c>
      <c r="AD7" s="15">
        <v>5.4370000000000003</v>
      </c>
      <c r="AE7" s="15">
        <v>5.423</v>
      </c>
      <c r="AF7" s="15">
        <v>5.4009999999999998</v>
      </c>
      <c r="AG7" s="15">
        <v>5.38</v>
      </c>
      <c r="AH7" s="15">
        <v>5.36</v>
      </c>
      <c r="AI7" s="15">
        <v>5.3410000000000002</v>
      </c>
      <c r="AJ7" s="15">
        <v>5.3239999999999998</v>
      </c>
      <c r="AK7" s="15">
        <v>5.3070000000000004</v>
      </c>
      <c r="AL7" s="15">
        <v>5.2919999999999998</v>
      </c>
      <c r="AM7" s="15">
        <v>5.2770000000000001</v>
      </c>
      <c r="AN7" s="15">
        <v>5.2629999999999999</v>
      </c>
      <c r="AO7" s="15">
        <v>5.2489999999999997</v>
      </c>
      <c r="AP7" s="15">
        <v>5.2320000000000002</v>
      </c>
      <c r="AQ7" s="15">
        <v>5.2160000000000002</v>
      </c>
      <c r="AR7" s="15">
        <v>5.2</v>
      </c>
      <c r="AS7" s="15">
        <v>5.1849999999999996</v>
      </c>
      <c r="AT7" s="15">
        <v>5.1710000000000003</v>
      </c>
      <c r="AU7" s="15">
        <v>5.1580000000000004</v>
      </c>
      <c r="AV7" s="15">
        <v>5.1449999999999996</v>
      </c>
      <c r="AW7" s="15">
        <v>5.1319999999999997</v>
      </c>
      <c r="AX7" s="15">
        <v>5.12</v>
      </c>
      <c r="AY7" s="15">
        <v>5.109</v>
      </c>
    </row>
    <row r="8" spans="1:51" x14ac:dyDescent="0.2">
      <c r="A8" s="5">
        <v>37468</v>
      </c>
      <c r="B8" s="15">
        <v>3.5179999999999998</v>
      </c>
      <c r="C8" s="15">
        <v>3.8130000000000002</v>
      </c>
      <c r="D8" s="15">
        <v>4.1070000000000002</v>
      </c>
      <c r="E8" s="15">
        <v>4.3460000000000001</v>
      </c>
      <c r="F8" s="15">
        <v>4.5350000000000001</v>
      </c>
      <c r="G8" s="15">
        <v>4.6980000000000004</v>
      </c>
      <c r="H8" s="15">
        <v>4.8310000000000004</v>
      </c>
      <c r="I8" s="15">
        <v>4.9400000000000004</v>
      </c>
      <c r="J8" s="15">
        <v>5.024</v>
      </c>
      <c r="K8" s="15">
        <v>5.1029999999999998</v>
      </c>
      <c r="L8" s="15">
        <v>5.165</v>
      </c>
      <c r="M8" s="15">
        <v>5.2169999999999996</v>
      </c>
      <c r="N8" s="15">
        <v>5.2610000000000001</v>
      </c>
      <c r="O8" s="15">
        <v>5.3</v>
      </c>
      <c r="P8" s="15">
        <v>5.3330000000000002</v>
      </c>
      <c r="Q8" s="15">
        <v>5.3559999999999999</v>
      </c>
      <c r="R8" s="15">
        <v>5.3769999999999998</v>
      </c>
      <c r="S8" s="15">
        <v>5.3949999999999996</v>
      </c>
      <c r="T8" s="15">
        <v>5.4119999999999999</v>
      </c>
      <c r="U8" s="15">
        <v>5.43</v>
      </c>
      <c r="V8" s="15">
        <v>5.4189999999999996</v>
      </c>
      <c r="W8" s="15">
        <v>5.4119999999999999</v>
      </c>
      <c r="X8" s="15">
        <v>5.4059999999999997</v>
      </c>
      <c r="Y8" s="15">
        <v>5.4</v>
      </c>
      <c r="Z8" s="15">
        <v>5.3949999999999996</v>
      </c>
      <c r="AA8" s="15">
        <v>5.3760000000000003</v>
      </c>
      <c r="AB8" s="15">
        <v>5.359</v>
      </c>
      <c r="AC8" s="15">
        <v>5.343</v>
      </c>
      <c r="AD8" s="15">
        <v>5.3280000000000003</v>
      </c>
      <c r="AE8" s="15">
        <v>5.3140000000000001</v>
      </c>
      <c r="AF8" s="15">
        <v>5.29</v>
      </c>
      <c r="AG8" s="15">
        <v>5.2679999999999998</v>
      </c>
      <c r="AH8" s="15">
        <v>5.2469999999999999</v>
      </c>
      <c r="AI8" s="15">
        <v>5.2279999999999998</v>
      </c>
      <c r="AJ8" s="15">
        <v>5.21</v>
      </c>
      <c r="AK8" s="15">
        <v>5.1920000000000002</v>
      </c>
      <c r="AL8" s="15">
        <v>5.1760000000000002</v>
      </c>
      <c r="AM8" s="15">
        <v>5.16</v>
      </c>
      <c r="AN8" s="15">
        <v>5.1459999999999999</v>
      </c>
      <c r="AO8" s="15">
        <v>5.1319999999999997</v>
      </c>
      <c r="AP8" s="15">
        <v>5.117</v>
      </c>
      <c r="AQ8" s="15">
        <v>5.1020000000000003</v>
      </c>
      <c r="AR8" s="15">
        <v>5.0890000000000004</v>
      </c>
      <c r="AS8" s="15">
        <v>5.0759999999999996</v>
      </c>
      <c r="AT8" s="15">
        <v>5.0629999999999997</v>
      </c>
      <c r="AU8" s="15">
        <v>5.0510000000000002</v>
      </c>
      <c r="AV8" s="15">
        <v>5.04</v>
      </c>
      <c r="AW8" s="15">
        <v>5.0289999999999999</v>
      </c>
      <c r="AX8" s="15">
        <v>5.0190000000000001</v>
      </c>
      <c r="AY8" s="15">
        <v>5.0090000000000003</v>
      </c>
    </row>
    <row r="9" spans="1:51" x14ac:dyDescent="0.2">
      <c r="A9" s="5">
        <v>37499</v>
      </c>
      <c r="B9" s="15">
        <v>3.427</v>
      </c>
      <c r="C9" s="15">
        <v>3.6440000000000001</v>
      </c>
      <c r="D9" s="15">
        <v>3.89</v>
      </c>
      <c r="E9" s="15">
        <v>4.1120000000000001</v>
      </c>
      <c r="F9" s="15">
        <v>4.2910000000000004</v>
      </c>
      <c r="G9" s="15">
        <v>4.468</v>
      </c>
      <c r="H9" s="15">
        <v>4.6059999999999999</v>
      </c>
      <c r="I9" s="15">
        <v>4.7249999999999996</v>
      </c>
      <c r="J9" s="15">
        <v>4.8220000000000001</v>
      </c>
      <c r="K9" s="15">
        <v>4.9000000000000004</v>
      </c>
      <c r="L9" s="15">
        <v>4.9640000000000004</v>
      </c>
      <c r="M9" s="15">
        <v>5.0179999999999998</v>
      </c>
      <c r="N9" s="15">
        <v>5.0640000000000001</v>
      </c>
      <c r="O9" s="15">
        <v>5.1040000000000001</v>
      </c>
      <c r="P9" s="15">
        <v>5.1379999999999999</v>
      </c>
      <c r="Q9" s="15">
        <v>5.1669999999999998</v>
      </c>
      <c r="R9" s="15">
        <v>5.1929999999999996</v>
      </c>
      <c r="S9" s="15">
        <v>5.2160000000000002</v>
      </c>
      <c r="T9" s="15">
        <v>5.2370000000000001</v>
      </c>
      <c r="U9" s="15">
        <v>5.26</v>
      </c>
      <c r="V9" s="15">
        <v>5.2560000000000002</v>
      </c>
      <c r="W9" s="15">
        <v>5.2560000000000002</v>
      </c>
      <c r="X9" s="15">
        <v>5.2560000000000002</v>
      </c>
      <c r="Y9" s="15">
        <v>5.2569999999999997</v>
      </c>
      <c r="Z9" s="15">
        <v>5.2569999999999997</v>
      </c>
      <c r="AA9" s="15">
        <v>5.2359999999999998</v>
      </c>
      <c r="AB9" s="15">
        <v>5.2169999999999996</v>
      </c>
      <c r="AC9" s="15">
        <v>5.2</v>
      </c>
      <c r="AD9" s="15">
        <v>5.1829999999999998</v>
      </c>
      <c r="AE9" s="15">
        <v>5.1680000000000001</v>
      </c>
      <c r="AF9" s="15">
        <v>5.1479999999999997</v>
      </c>
      <c r="AG9" s="15">
        <v>5.13</v>
      </c>
      <c r="AH9" s="15">
        <v>5.1130000000000004</v>
      </c>
      <c r="AI9" s="15">
        <v>5.0960000000000001</v>
      </c>
      <c r="AJ9" s="15">
        <v>5.0810000000000004</v>
      </c>
      <c r="AK9" s="15">
        <v>5.0670000000000002</v>
      </c>
      <c r="AL9" s="15">
        <v>5.0529999999999999</v>
      </c>
      <c r="AM9" s="15">
        <v>5.04</v>
      </c>
      <c r="AN9" s="15">
        <v>5.0279999999999996</v>
      </c>
      <c r="AO9" s="15">
        <v>5.016</v>
      </c>
      <c r="AP9" s="15">
        <v>5.0010000000000003</v>
      </c>
      <c r="AQ9" s="15">
        <v>4.9859999999999998</v>
      </c>
      <c r="AR9" s="15">
        <v>4.9720000000000004</v>
      </c>
      <c r="AS9" s="15">
        <v>4.9589999999999996</v>
      </c>
      <c r="AT9" s="15">
        <v>4.9459999999999997</v>
      </c>
      <c r="AU9" s="15">
        <v>4.9340000000000002</v>
      </c>
      <c r="AV9" s="15">
        <v>4.9219999999999997</v>
      </c>
      <c r="AW9" s="15">
        <v>4.9109999999999996</v>
      </c>
      <c r="AX9" s="15">
        <v>4.9000000000000004</v>
      </c>
      <c r="AY9" s="15">
        <v>4.8899999999999997</v>
      </c>
    </row>
    <row r="10" spans="1:51" x14ac:dyDescent="0.2">
      <c r="A10" s="5">
        <v>37529</v>
      </c>
      <c r="B10" s="15">
        <v>3.06</v>
      </c>
      <c r="C10" s="15">
        <v>3.2349999999999999</v>
      </c>
      <c r="D10" s="15">
        <v>3.492</v>
      </c>
      <c r="E10" s="15">
        <v>3.7189999999999999</v>
      </c>
      <c r="F10" s="15">
        <v>3.919</v>
      </c>
      <c r="G10" s="15">
        <v>4.1070000000000002</v>
      </c>
      <c r="H10" s="15">
        <v>4.2869999999999999</v>
      </c>
      <c r="I10" s="15">
        <v>4.4279999999999999</v>
      </c>
      <c r="J10" s="15">
        <v>4.548</v>
      </c>
      <c r="K10" s="15">
        <v>4.6440000000000001</v>
      </c>
      <c r="L10" s="15">
        <v>4.7290000000000001</v>
      </c>
      <c r="M10" s="15">
        <v>4.7990000000000004</v>
      </c>
      <c r="N10" s="15">
        <v>4.867</v>
      </c>
      <c r="O10" s="15">
        <v>4.9260000000000002</v>
      </c>
      <c r="P10" s="15">
        <v>4.9770000000000003</v>
      </c>
      <c r="Q10" s="15">
        <v>5.0170000000000003</v>
      </c>
      <c r="R10" s="15">
        <v>5.0519999999999996</v>
      </c>
      <c r="S10" s="15">
        <v>5.0830000000000002</v>
      </c>
      <c r="T10" s="15">
        <v>5.1109999999999998</v>
      </c>
      <c r="U10" s="15">
        <v>5.14</v>
      </c>
      <c r="V10" s="15">
        <v>5.1420000000000003</v>
      </c>
      <c r="W10" s="15">
        <v>5.1479999999999997</v>
      </c>
      <c r="X10" s="15">
        <v>5.1529999999999996</v>
      </c>
      <c r="Y10" s="15">
        <v>5.1580000000000004</v>
      </c>
      <c r="Z10" s="15">
        <v>5.1630000000000003</v>
      </c>
      <c r="AA10" s="15">
        <v>5.1470000000000002</v>
      </c>
      <c r="AB10" s="15">
        <v>5.133</v>
      </c>
      <c r="AC10" s="15">
        <v>5.1189999999999998</v>
      </c>
      <c r="AD10" s="15">
        <v>5.1070000000000002</v>
      </c>
      <c r="AE10" s="15">
        <v>5.0949999999999998</v>
      </c>
      <c r="AF10" s="15">
        <v>5.0730000000000004</v>
      </c>
      <c r="AG10" s="15">
        <v>5.0519999999999996</v>
      </c>
      <c r="AH10" s="15">
        <v>5.032</v>
      </c>
      <c r="AI10" s="15">
        <v>5.0129999999999999</v>
      </c>
      <c r="AJ10" s="15">
        <v>4.9960000000000004</v>
      </c>
      <c r="AK10" s="15">
        <v>4.9790000000000001</v>
      </c>
      <c r="AL10" s="15">
        <v>4.9630000000000001</v>
      </c>
      <c r="AM10" s="15">
        <v>4.9489999999999998</v>
      </c>
      <c r="AN10" s="15">
        <v>4.9340000000000002</v>
      </c>
      <c r="AO10" s="15">
        <v>4.9210000000000003</v>
      </c>
      <c r="AP10" s="15">
        <v>4.9050000000000002</v>
      </c>
      <c r="AQ10" s="15">
        <v>4.8899999999999997</v>
      </c>
      <c r="AR10" s="15">
        <v>4.875</v>
      </c>
      <c r="AS10" s="15">
        <v>4.8620000000000001</v>
      </c>
      <c r="AT10" s="15">
        <v>4.8479999999999999</v>
      </c>
      <c r="AU10" s="15">
        <v>4.8360000000000003</v>
      </c>
      <c r="AV10" s="15">
        <v>4.8239999999999998</v>
      </c>
      <c r="AW10" s="15">
        <v>4.8120000000000003</v>
      </c>
      <c r="AX10" s="15">
        <v>4.8010000000000002</v>
      </c>
      <c r="AY10" s="15">
        <v>4.79</v>
      </c>
    </row>
    <row r="11" spans="1:51" x14ac:dyDescent="0.2">
      <c r="A11" s="5">
        <v>37560</v>
      </c>
      <c r="B11" s="15">
        <v>3.085</v>
      </c>
      <c r="C11" s="15">
        <v>3.2730000000000001</v>
      </c>
      <c r="D11" s="15">
        <v>3.56</v>
      </c>
      <c r="E11" s="15">
        <v>3.8260000000000001</v>
      </c>
      <c r="F11" s="15">
        <v>4.0490000000000004</v>
      </c>
      <c r="G11" s="15">
        <v>4.2610000000000001</v>
      </c>
      <c r="H11" s="15">
        <v>4.4530000000000003</v>
      </c>
      <c r="I11" s="15">
        <v>4.6020000000000003</v>
      </c>
      <c r="J11" s="15">
        <v>4.7270000000000003</v>
      </c>
      <c r="K11" s="15">
        <v>4.8289999999999997</v>
      </c>
      <c r="L11" s="15">
        <v>4.9089999999999998</v>
      </c>
      <c r="M11" s="15">
        <v>4.976</v>
      </c>
      <c r="N11" s="15">
        <v>5.0469999999999997</v>
      </c>
      <c r="O11" s="15">
        <v>5.1079999999999997</v>
      </c>
      <c r="P11" s="15">
        <v>5.1609999999999996</v>
      </c>
      <c r="Q11" s="15">
        <v>5.2009999999999996</v>
      </c>
      <c r="R11" s="15">
        <v>5.2370000000000001</v>
      </c>
      <c r="S11" s="15">
        <v>5.2690000000000001</v>
      </c>
      <c r="T11" s="15">
        <v>5.2969999999999997</v>
      </c>
      <c r="U11" s="15">
        <v>5.32</v>
      </c>
      <c r="V11" s="15">
        <v>5.33</v>
      </c>
      <c r="W11" s="15">
        <v>5.3360000000000003</v>
      </c>
      <c r="X11" s="15">
        <v>5.3419999999999996</v>
      </c>
      <c r="Y11" s="15">
        <v>5.3479999999999999</v>
      </c>
      <c r="Z11" s="15">
        <v>5.3529999999999998</v>
      </c>
      <c r="AA11" s="15">
        <v>5.335</v>
      </c>
      <c r="AB11" s="15">
        <v>5.3179999999999996</v>
      </c>
      <c r="AC11" s="15">
        <v>5.3019999999999996</v>
      </c>
      <c r="AD11" s="15">
        <v>5.2880000000000003</v>
      </c>
      <c r="AE11" s="15">
        <v>5.274</v>
      </c>
      <c r="AF11" s="15">
        <v>5.2519999999999998</v>
      </c>
      <c r="AG11" s="15">
        <v>5.2309999999999999</v>
      </c>
      <c r="AH11" s="15">
        <v>5.2119999999999997</v>
      </c>
      <c r="AI11" s="15">
        <v>5.1929999999999996</v>
      </c>
      <c r="AJ11" s="15">
        <v>5.1760000000000002</v>
      </c>
      <c r="AK11" s="15">
        <v>5.16</v>
      </c>
      <c r="AL11" s="15">
        <v>5.1440000000000001</v>
      </c>
      <c r="AM11" s="15">
        <v>5.13</v>
      </c>
      <c r="AN11" s="15">
        <v>5.1159999999999997</v>
      </c>
      <c r="AO11" s="15">
        <v>5.1020000000000003</v>
      </c>
      <c r="AP11" s="15">
        <v>5.0839999999999996</v>
      </c>
      <c r="AQ11" s="15">
        <v>5.0659999999999998</v>
      </c>
      <c r="AR11" s="15">
        <v>5.0490000000000004</v>
      </c>
      <c r="AS11" s="15">
        <v>5.032</v>
      </c>
      <c r="AT11" s="15">
        <v>5.0170000000000003</v>
      </c>
      <c r="AU11" s="15">
        <v>5.0019999999999998</v>
      </c>
      <c r="AV11" s="15">
        <v>4.9880000000000004</v>
      </c>
      <c r="AW11" s="15">
        <v>4.9740000000000002</v>
      </c>
      <c r="AX11" s="15">
        <v>4.9610000000000003</v>
      </c>
      <c r="AY11" s="15">
        <v>4.9480000000000004</v>
      </c>
    </row>
    <row r="12" spans="1:51" x14ac:dyDescent="0.2">
      <c r="A12" s="5">
        <v>37590</v>
      </c>
      <c r="B12" s="15">
        <v>3.0049999999999999</v>
      </c>
      <c r="C12" s="15">
        <v>3.282</v>
      </c>
      <c r="D12" s="15">
        <v>3.569</v>
      </c>
      <c r="E12" s="15">
        <v>3.8370000000000002</v>
      </c>
      <c r="F12" s="15">
        <v>4.056</v>
      </c>
      <c r="G12" s="15">
        <v>4.2539999999999996</v>
      </c>
      <c r="H12" s="15">
        <v>4.423</v>
      </c>
      <c r="I12" s="15">
        <v>4.5679999999999996</v>
      </c>
      <c r="J12" s="15">
        <v>4.6909999999999998</v>
      </c>
      <c r="K12" s="15">
        <v>4.7960000000000003</v>
      </c>
      <c r="L12" s="15">
        <v>4.8869999999999996</v>
      </c>
      <c r="M12" s="15">
        <v>4.9640000000000004</v>
      </c>
      <c r="N12" s="15">
        <v>5.0279999999999996</v>
      </c>
      <c r="O12" s="15">
        <v>5.0839999999999996</v>
      </c>
      <c r="P12" s="15">
        <v>5.1310000000000002</v>
      </c>
      <c r="Q12" s="15">
        <v>5.1689999999999996</v>
      </c>
      <c r="R12" s="15">
        <v>5.202</v>
      </c>
      <c r="S12" s="15">
        <v>5.2320000000000002</v>
      </c>
      <c r="T12" s="15">
        <v>5.258</v>
      </c>
      <c r="U12" s="15">
        <v>5.28</v>
      </c>
      <c r="V12" s="15">
        <v>5.29</v>
      </c>
      <c r="W12" s="15">
        <v>5.2969999999999997</v>
      </c>
      <c r="X12" s="15">
        <v>5.3040000000000003</v>
      </c>
      <c r="Y12" s="15">
        <v>5.31</v>
      </c>
      <c r="Z12" s="15">
        <v>5.3159999999999998</v>
      </c>
      <c r="AA12" s="15">
        <v>5.3010000000000002</v>
      </c>
      <c r="AB12" s="15">
        <v>5.2880000000000003</v>
      </c>
      <c r="AC12" s="15">
        <v>5.2750000000000004</v>
      </c>
      <c r="AD12" s="15">
        <v>5.2640000000000002</v>
      </c>
      <c r="AE12" s="15">
        <v>5.2530000000000001</v>
      </c>
      <c r="AF12" s="15">
        <v>5.23</v>
      </c>
      <c r="AG12" s="15">
        <v>5.2089999999999996</v>
      </c>
      <c r="AH12" s="15">
        <v>5.1890000000000001</v>
      </c>
      <c r="AI12" s="15">
        <v>5.17</v>
      </c>
      <c r="AJ12" s="15">
        <v>5.1520000000000001</v>
      </c>
      <c r="AK12" s="15">
        <v>5.1349999999999998</v>
      </c>
      <c r="AL12" s="15">
        <v>5.1189999999999998</v>
      </c>
      <c r="AM12" s="15">
        <v>5.1040000000000001</v>
      </c>
      <c r="AN12" s="15">
        <v>5.09</v>
      </c>
      <c r="AO12" s="15">
        <v>5.077</v>
      </c>
      <c r="AP12" s="15">
        <v>5.0590000000000002</v>
      </c>
      <c r="AQ12" s="15">
        <v>5.0419999999999998</v>
      </c>
      <c r="AR12" s="15">
        <v>5.0259999999999998</v>
      </c>
      <c r="AS12" s="15">
        <v>5.01</v>
      </c>
      <c r="AT12" s="15">
        <v>4.9960000000000004</v>
      </c>
      <c r="AU12" s="15">
        <v>4.9820000000000002</v>
      </c>
      <c r="AV12" s="15">
        <v>4.968</v>
      </c>
      <c r="AW12" s="15">
        <v>4.9550000000000001</v>
      </c>
      <c r="AX12" s="15">
        <v>4.9429999999999996</v>
      </c>
      <c r="AY12" s="15">
        <v>4.931</v>
      </c>
    </row>
    <row r="13" spans="1:51" x14ac:dyDescent="0.2">
      <c r="A13" s="5">
        <v>37621</v>
      </c>
      <c r="B13" s="15">
        <v>2.722</v>
      </c>
      <c r="C13" s="15">
        <v>2.8919999999999999</v>
      </c>
      <c r="D13" s="15">
        <v>3.1669999999999998</v>
      </c>
      <c r="E13" s="15">
        <v>3.4409999999999998</v>
      </c>
      <c r="F13" s="15">
        <v>3.6890000000000001</v>
      </c>
      <c r="G13" s="15">
        <v>3.9049999999999998</v>
      </c>
      <c r="H13" s="15">
        <v>4.0839999999999996</v>
      </c>
      <c r="I13" s="15">
        <v>4.2590000000000003</v>
      </c>
      <c r="J13" s="15">
        <v>4.3769999999999998</v>
      </c>
      <c r="K13" s="15">
        <v>4.524</v>
      </c>
      <c r="L13" s="15">
        <v>4.6109999999999998</v>
      </c>
      <c r="M13" s="15">
        <v>4.6840000000000002</v>
      </c>
      <c r="N13" s="15">
        <v>4.7549999999999999</v>
      </c>
      <c r="O13" s="15">
        <v>4.8159999999999998</v>
      </c>
      <c r="P13" s="15">
        <v>4.8689999999999998</v>
      </c>
      <c r="Q13" s="15">
        <v>4.923</v>
      </c>
      <c r="R13" s="15">
        <v>4.9710000000000001</v>
      </c>
      <c r="S13" s="15">
        <v>5.0129999999999999</v>
      </c>
      <c r="T13" s="15">
        <v>5.0510000000000002</v>
      </c>
      <c r="U13" s="15">
        <v>5.09</v>
      </c>
      <c r="V13" s="15">
        <v>5.093</v>
      </c>
      <c r="W13" s="15">
        <v>5.0999999999999996</v>
      </c>
      <c r="X13" s="15">
        <v>5.1059999999999999</v>
      </c>
      <c r="Y13" s="15">
        <v>5.1120000000000001</v>
      </c>
      <c r="Z13" s="15">
        <v>5.1180000000000003</v>
      </c>
      <c r="AA13" s="15">
        <v>5.1040000000000001</v>
      </c>
      <c r="AB13" s="15">
        <v>5.0919999999999996</v>
      </c>
      <c r="AC13" s="15">
        <v>5.0810000000000004</v>
      </c>
      <c r="AD13" s="15">
        <v>5.07</v>
      </c>
      <c r="AE13" s="15">
        <v>5.0609999999999999</v>
      </c>
      <c r="AF13" s="15">
        <v>5.0389999999999997</v>
      </c>
      <c r="AG13" s="15">
        <v>5.0179999999999998</v>
      </c>
      <c r="AH13" s="15">
        <v>4.9989999999999997</v>
      </c>
      <c r="AI13" s="15">
        <v>4.9809999999999999</v>
      </c>
      <c r="AJ13" s="15">
        <v>4.9630000000000001</v>
      </c>
      <c r="AK13" s="15">
        <v>4.9470000000000001</v>
      </c>
      <c r="AL13" s="15">
        <v>4.9320000000000004</v>
      </c>
      <c r="AM13" s="15">
        <v>4.9169999999999998</v>
      </c>
      <c r="AN13" s="15">
        <v>4.9039999999999999</v>
      </c>
      <c r="AO13" s="15">
        <v>4.8899999999999997</v>
      </c>
      <c r="AP13" s="15">
        <v>4.8730000000000002</v>
      </c>
      <c r="AQ13" s="15">
        <v>4.8559999999999999</v>
      </c>
      <c r="AR13" s="15">
        <v>4.84</v>
      </c>
      <c r="AS13" s="15">
        <v>4.8250000000000002</v>
      </c>
      <c r="AT13" s="15">
        <v>4.8099999999999996</v>
      </c>
      <c r="AU13" s="15">
        <v>4.7960000000000003</v>
      </c>
      <c r="AV13" s="15">
        <v>4.7830000000000004</v>
      </c>
      <c r="AW13" s="15">
        <v>4.7699999999999996</v>
      </c>
      <c r="AX13" s="15">
        <v>4.758</v>
      </c>
      <c r="AY13" s="15">
        <v>4.7460000000000004</v>
      </c>
    </row>
    <row r="14" spans="1:51" x14ac:dyDescent="0.2">
      <c r="A14" s="5">
        <v>37652</v>
      </c>
      <c r="B14" s="15">
        <v>2.6429999999999998</v>
      </c>
      <c r="C14" s="15">
        <v>2.7850000000000001</v>
      </c>
      <c r="D14" s="15">
        <v>3.04</v>
      </c>
      <c r="E14" s="15">
        <v>3.2959999999999998</v>
      </c>
      <c r="F14" s="15">
        <v>3.544</v>
      </c>
      <c r="G14" s="15">
        <v>3.7610000000000001</v>
      </c>
      <c r="H14" s="15">
        <v>3.9580000000000002</v>
      </c>
      <c r="I14" s="15">
        <v>4.1239999999999997</v>
      </c>
      <c r="J14" s="15">
        <v>4.2670000000000003</v>
      </c>
      <c r="K14" s="15">
        <v>4.3789999999999996</v>
      </c>
      <c r="L14" s="15">
        <v>4.4800000000000004</v>
      </c>
      <c r="M14" s="15">
        <v>4.5640000000000001</v>
      </c>
      <c r="N14" s="15">
        <v>4.6349999999999998</v>
      </c>
      <c r="O14" s="15">
        <v>4.6970000000000001</v>
      </c>
      <c r="P14" s="15">
        <v>4.75</v>
      </c>
      <c r="Q14" s="15">
        <v>4.79</v>
      </c>
      <c r="R14" s="15">
        <v>4.8259999999999996</v>
      </c>
      <c r="S14" s="15">
        <v>4.8570000000000002</v>
      </c>
      <c r="T14" s="15">
        <v>4.8860000000000001</v>
      </c>
      <c r="U14" s="15">
        <v>4.91</v>
      </c>
      <c r="V14" s="15">
        <v>4.923</v>
      </c>
      <c r="W14" s="15">
        <v>4.9329999999999998</v>
      </c>
      <c r="X14" s="15">
        <v>4.9429999999999996</v>
      </c>
      <c r="Y14" s="15">
        <v>4.9509999999999996</v>
      </c>
      <c r="Z14" s="15">
        <v>4.9589999999999996</v>
      </c>
      <c r="AA14" s="15">
        <v>4.9470000000000001</v>
      </c>
      <c r="AB14" s="15">
        <v>4.9359999999999999</v>
      </c>
      <c r="AC14" s="15">
        <v>4.9249999999999998</v>
      </c>
      <c r="AD14" s="15">
        <v>4.915</v>
      </c>
      <c r="AE14" s="15">
        <v>4.9059999999999997</v>
      </c>
      <c r="AF14" s="15">
        <v>4.8849999999999998</v>
      </c>
      <c r="AG14" s="15">
        <v>4.8650000000000002</v>
      </c>
      <c r="AH14" s="15">
        <v>4.8460000000000001</v>
      </c>
      <c r="AI14" s="15">
        <v>4.8289999999999997</v>
      </c>
      <c r="AJ14" s="15">
        <v>4.8120000000000003</v>
      </c>
      <c r="AK14" s="15">
        <v>4.7969999999999997</v>
      </c>
      <c r="AL14" s="15">
        <v>4.782</v>
      </c>
      <c r="AM14" s="15">
        <v>4.7679999999999998</v>
      </c>
      <c r="AN14" s="15">
        <v>4.7539999999999996</v>
      </c>
      <c r="AO14" s="15">
        <v>4.742</v>
      </c>
      <c r="AP14" s="15">
        <v>4.7249999999999996</v>
      </c>
      <c r="AQ14" s="15">
        <v>4.7089999999999996</v>
      </c>
      <c r="AR14" s="15">
        <v>4.694</v>
      </c>
      <c r="AS14" s="15">
        <v>4.6790000000000003</v>
      </c>
      <c r="AT14" s="15">
        <v>4.665</v>
      </c>
      <c r="AU14" s="15">
        <v>4.6520000000000001</v>
      </c>
      <c r="AV14" s="15">
        <v>4.6390000000000002</v>
      </c>
      <c r="AW14" s="15">
        <v>4.6269999999999998</v>
      </c>
      <c r="AX14" s="15">
        <v>4.6150000000000002</v>
      </c>
      <c r="AY14" s="15">
        <v>4.6029999999999998</v>
      </c>
    </row>
    <row r="15" spans="1:51" x14ac:dyDescent="0.2">
      <c r="A15" s="5">
        <v>37680</v>
      </c>
      <c r="B15" s="15">
        <v>2.3639999999999999</v>
      </c>
      <c r="C15" s="15">
        <v>2.4849999999999999</v>
      </c>
      <c r="D15" s="15">
        <v>2.7290000000000001</v>
      </c>
      <c r="E15" s="15">
        <v>3.0019999999999998</v>
      </c>
      <c r="F15" s="15">
        <v>3.2440000000000002</v>
      </c>
      <c r="G15" s="15">
        <v>3.4860000000000002</v>
      </c>
      <c r="H15" s="15">
        <v>3.71</v>
      </c>
      <c r="I15" s="15">
        <v>3.9079999999999999</v>
      </c>
      <c r="J15" s="15">
        <v>4.0750000000000002</v>
      </c>
      <c r="K15" s="15">
        <v>4.2160000000000002</v>
      </c>
      <c r="L15" s="15">
        <v>4.3390000000000004</v>
      </c>
      <c r="M15" s="15">
        <v>4.4420000000000002</v>
      </c>
      <c r="N15" s="15">
        <v>4.5380000000000003</v>
      </c>
      <c r="O15" s="15">
        <v>4.62</v>
      </c>
      <c r="P15" s="15">
        <v>4.6920000000000002</v>
      </c>
      <c r="Q15" s="15">
        <v>4.7469999999999999</v>
      </c>
      <c r="R15" s="15">
        <v>4.7949999999999999</v>
      </c>
      <c r="S15" s="15">
        <v>4.8380000000000001</v>
      </c>
      <c r="T15" s="15">
        <v>4.8769999999999998</v>
      </c>
      <c r="U15" s="15">
        <v>4.91</v>
      </c>
      <c r="V15" s="15">
        <v>4.9349999999999996</v>
      </c>
      <c r="W15" s="15">
        <v>4.9560000000000004</v>
      </c>
      <c r="X15" s="15">
        <v>4.9749999999999996</v>
      </c>
      <c r="Y15" s="15">
        <v>4.9930000000000003</v>
      </c>
      <c r="Z15" s="15">
        <v>5.0090000000000003</v>
      </c>
      <c r="AA15" s="15">
        <v>4.9969999999999999</v>
      </c>
      <c r="AB15" s="15">
        <v>4.9850000000000003</v>
      </c>
      <c r="AC15" s="15">
        <v>4.9740000000000002</v>
      </c>
      <c r="AD15" s="15">
        <v>4.9640000000000004</v>
      </c>
      <c r="AE15" s="15">
        <v>4.9550000000000001</v>
      </c>
      <c r="AF15" s="15">
        <v>4.9390000000000001</v>
      </c>
      <c r="AG15" s="15">
        <v>4.9240000000000004</v>
      </c>
      <c r="AH15" s="15">
        <v>4.91</v>
      </c>
      <c r="AI15" s="15">
        <v>4.8970000000000002</v>
      </c>
      <c r="AJ15" s="15">
        <v>4.8849999999999998</v>
      </c>
      <c r="AK15" s="15">
        <v>4.8730000000000002</v>
      </c>
      <c r="AL15" s="15">
        <v>4.8620000000000001</v>
      </c>
      <c r="AM15" s="15">
        <v>4.8520000000000003</v>
      </c>
      <c r="AN15" s="15">
        <v>4.8419999999999996</v>
      </c>
      <c r="AO15" s="15">
        <v>4.8319999999999999</v>
      </c>
      <c r="AP15" s="15">
        <v>4.8140000000000001</v>
      </c>
      <c r="AQ15" s="15">
        <v>4.7960000000000003</v>
      </c>
      <c r="AR15" s="15">
        <v>4.7789999999999999</v>
      </c>
      <c r="AS15" s="15">
        <v>4.7640000000000002</v>
      </c>
      <c r="AT15" s="15">
        <v>4.7480000000000002</v>
      </c>
      <c r="AU15" s="15">
        <v>4.734</v>
      </c>
      <c r="AV15" s="15">
        <v>4.72</v>
      </c>
      <c r="AW15" s="15">
        <v>4.7060000000000004</v>
      </c>
      <c r="AX15" s="15">
        <v>4.694</v>
      </c>
      <c r="AY15" s="15">
        <v>4.681</v>
      </c>
    </row>
    <row r="16" spans="1:51" x14ac:dyDescent="0.2">
      <c r="A16" s="5">
        <v>37711</v>
      </c>
      <c r="B16" s="15">
        <v>2.4089999999999998</v>
      </c>
      <c r="C16" s="15">
        <v>2.601</v>
      </c>
      <c r="D16" s="15">
        <v>2.9180000000000001</v>
      </c>
      <c r="E16" s="15">
        <v>3.1970000000000001</v>
      </c>
      <c r="F16" s="15">
        <v>3.4420000000000002</v>
      </c>
      <c r="G16" s="15">
        <v>3.6789999999999998</v>
      </c>
      <c r="H16" s="15">
        <v>3.88</v>
      </c>
      <c r="I16" s="15">
        <v>4.0590000000000002</v>
      </c>
      <c r="J16" s="15">
        <v>4.2119999999999997</v>
      </c>
      <c r="K16" s="15">
        <v>4.335</v>
      </c>
      <c r="L16" s="15">
        <v>4.4580000000000002</v>
      </c>
      <c r="M16" s="15">
        <v>4.5590000000000002</v>
      </c>
      <c r="N16" s="15">
        <v>4.6509999999999998</v>
      </c>
      <c r="O16" s="15">
        <v>4.7290000000000001</v>
      </c>
      <c r="P16" s="15">
        <v>4.7969999999999997</v>
      </c>
      <c r="Q16" s="15">
        <v>4.859</v>
      </c>
      <c r="R16" s="15">
        <v>4.9139999999999997</v>
      </c>
      <c r="S16" s="15">
        <v>4.9630000000000001</v>
      </c>
      <c r="T16" s="15">
        <v>5.0069999999999997</v>
      </c>
      <c r="U16" s="15">
        <v>5.05</v>
      </c>
      <c r="V16" s="15">
        <v>5.0650000000000004</v>
      </c>
      <c r="W16" s="15">
        <v>5.0830000000000002</v>
      </c>
      <c r="X16" s="15">
        <v>5.0990000000000002</v>
      </c>
      <c r="Y16" s="15">
        <v>5.1139999999999999</v>
      </c>
      <c r="Z16" s="15">
        <v>5.1269999999999998</v>
      </c>
      <c r="AA16" s="15">
        <v>5.1230000000000002</v>
      </c>
      <c r="AB16" s="15">
        <v>5.1189999999999998</v>
      </c>
      <c r="AC16" s="15">
        <v>5.1159999999999997</v>
      </c>
      <c r="AD16" s="15">
        <v>5.1120000000000001</v>
      </c>
      <c r="AE16" s="15">
        <v>5.109</v>
      </c>
      <c r="AF16" s="15">
        <v>5.0960000000000001</v>
      </c>
      <c r="AG16" s="15">
        <v>5.0830000000000002</v>
      </c>
      <c r="AH16" s="15">
        <v>5.0709999999999997</v>
      </c>
      <c r="AI16" s="15">
        <v>5.0599999999999996</v>
      </c>
      <c r="AJ16" s="15">
        <v>5.05</v>
      </c>
      <c r="AK16" s="15">
        <v>5.04</v>
      </c>
      <c r="AL16" s="15">
        <v>5.0309999999999997</v>
      </c>
      <c r="AM16" s="15">
        <v>5.0220000000000002</v>
      </c>
      <c r="AN16" s="15">
        <v>5.0129999999999999</v>
      </c>
      <c r="AO16" s="15">
        <v>5.0060000000000002</v>
      </c>
      <c r="AP16" s="15">
        <v>4.9829999999999997</v>
      </c>
      <c r="AQ16" s="15">
        <v>4.9610000000000003</v>
      </c>
      <c r="AR16" s="15">
        <v>4.9400000000000004</v>
      </c>
      <c r="AS16" s="15">
        <v>4.9210000000000003</v>
      </c>
      <c r="AT16" s="15">
        <v>4.9020000000000001</v>
      </c>
      <c r="AU16" s="15">
        <v>4.8840000000000003</v>
      </c>
      <c r="AV16" s="15">
        <v>4.867</v>
      </c>
      <c r="AW16" s="15">
        <v>4.8499999999999996</v>
      </c>
      <c r="AX16" s="15">
        <v>4.8339999999999996</v>
      </c>
      <c r="AY16" s="15">
        <v>4.819</v>
      </c>
    </row>
    <row r="17" spans="1:51" x14ac:dyDescent="0.2">
      <c r="A17" s="5">
        <v>37741</v>
      </c>
      <c r="B17" s="15">
        <v>2.39</v>
      </c>
      <c r="C17" s="15">
        <v>2.5790000000000002</v>
      </c>
      <c r="D17" s="15">
        <v>2.8929999999999998</v>
      </c>
      <c r="E17" s="15">
        <v>3.202</v>
      </c>
      <c r="F17" s="15">
        <v>3.448</v>
      </c>
      <c r="G17" s="15">
        <v>3.6749999999999998</v>
      </c>
      <c r="H17" s="15">
        <v>3.8820000000000001</v>
      </c>
      <c r="I17" s="15">
        <v>4.0650000000000004</v>
      </c>
      <c r="J17" s="15">
        <v>4.2220000000000004</v>
      </c>
      <c r="K17" s="15">
        <v>4.3529999999999998</v>
      </c>
      <c r="L17" s="15">
        <v>4.4690000000000003</v>
      </c>
      <c r="M17" s="15">
        <v>4.5659999999999998</v>
      </c>
      <c r="N17" s="15">
        <v>4.6630000000000003</v>
      </c>
      <c r="O17" s="15">
        <v>4.7450000000000001</v>
      </c>
      <c r="P17" s="15">
        <v>4.8170000000000002</v>
      </c>
      <c r="Q17" s="15">
        <v>4.88</v>
      </c>
      <c r="R17" s="15">
        <v>4.9359999999999999</v>
      </c>
      <c r="S17" s="15">
        <v>4.9859999999999998</v>
      </c>
      <c r="T17" s="15">
        <v>5.03</v>
      </c>
      <c r="U17" s="15">
        <v>5.07</v>
      </c>
      <c r="V17" s="15">
        <v>5.0979999999999999</v>
      </c>
      <c r="W17" s="15">
        <v>5.1230000000000002</v>
      </c>
      <c r="X17" s="15">
        <v>5.1459999999999999</v>
      </c>
      <c r="Y17" s="15">
        <v>5.1669999999999998</v>
      </c>
      <c r="Z17" s="15">
        <v>5.1870000000000003</v>
      </c>
      <c r="AA17" s="15">
        <v>5.181</v>
      </c>
      <c r="AB17" s="15">
        <v>5.1749999999999998</v>
      </c>
      <c r="AC17" s="15">
        <v>5.17</v>
      </c>
      <c r="AD17" s="15">
        <v>5.165</v>
      </c>
      <c r="AE17" s="15">
        <v>5.16</v>
      </c>
      <c r="AF17" s="15">
        <v>5.1479999999999997</v>
      </c>
      <c r="AG17" s="15">
        <v>5.1360000000000001</v>
      </c>
      <c r="AH17" s="15">
        <v>5.1260000000000003</v>
      </c>
      <c r="AI17" s="15">
        <v>5.1150000000000002</v>
      </c>
      <c r="AJ17" s="15">
        <v>5.1059999999999999</v>
      </c>
      <c r="AK17" s="15">
        <v>5.0960000000000001</v>
      </c>
      <c r="AL17" s="15">
        <v>5.0880000000000001</v>
      </c>
      <c r="AM17" s="15">
        <v>5.08</v>
      </c>
      <c r="AN17" s="15">
        <v>5.0720000000000001</v>
      </c>
      <c r="AO17" s="15">
        <v>5.0640000000000001</v>
      </c>
      <c r="AP17" s="15">
        <v>5.0419999999999998</v>
      </c>
      <c r="AQ17" s="15">
        <v>5.0199999999999996</v>
      </c>
      <c r="AR17" s="15">
        <v>5</v>
      </c>
      <c r="AS17" s="15">
        <v>4.9800000000000004</v>
      </c>
      <c r="AT17" s="15">
        <v>4.9610000000000003</v>
      </c>
      <c r="AU17" s="15">
        <v>4.9429999999999996</v>
      </c>
      <c r="AV17" s="15">
        <v>4.9260000000000002</v>
      </c>
      <c r="AW17" s="15">
        <v>4.91</v>
      </c>
      <c r="AX17" s="15">
        <v>4.8940000000000001</v>
      </c>
      <c r="AY17" s="15">
        <v>4.8789999999999996</v>
      </c>
    </row>
    <row r="18" spans="1:51" x14ac:dyDescent="0.2">
      <c r="A18" s="5">
        <v>37772</v>
      </c>
      <c r="B18" s="15">
        <v>2.1429999999999998</v>
      </c>
      <c r="C18" s="15">
        <v>2.2690000000000001</v>
      </c>
      <c r="D18" s="15">
        <v>2.508</v>
      </c>
      <c r="E18" s="15">
        <v>2.7919999999999998</v>
      </c>
      <c r="F18" s="15">
        <v>3.044</v>
      </c>
      <c r="G18" s="15">
        <v>3.27</v>
      </c>
      <c r="H18" s="15">
        <v>3.4830000000000001</v>
      </c>
      <c r="I18" s="15">
        <v>3.67</v>
      </c>
      <c r="J18" s="15">
        <v>3.8319999999999999</v>
      </c>
      <c r="K18" s="15">
        <v>3.97</v>
      </c>
      <c r="L18" s="15">
        <v>4.0919999999999996</v>
      </c>
      <c r="M18" s="15">
        <v>4.194</v>
      </c>
      <c r="N18" s="15">
        <v>4.2990000000000004</v>
      </c>
      <c r="O18" s="15">
        <v>4.3890000000000002</v>
      </c>
      <c r="P18" s="15">
        <v>4.468</v>
      </c>
      <c r="Q18" s="15">
        <v>4.5389999999999997</v>
      </c>
      <c r="R18" s="15">
        <v>4.6020000000000003</v>
      </c>
      <c r="S18" s="15">
        <v>4.6580000000000004</v>
      </c>
      <c r="T18" s="15">
        <v>4.7080000000000002</v>
      </c>
      <c r="U18" s="15">
        <v>4.75</v>
      </c>
      <c r="V18" s="15">
        <v>4.7859999999999996</v>
      </c>
      <c r="W18" s="15">
        <v>4.8150000000000004</v>
      </c>
      <c r="X18" s="15">
        <v>4.8419999999999996</v>
      </c>
      <c r="Y18" s="15">
        <v>4.867</v>
      </c>
      <c r="Z18" s="15">
        <v>4.8890000000000002</v>
      </c>
      <c r="AA18" s="15">
        <v>4.8959999999999999</v>
      </c>
      <c r="AB18" s="15">
        <v>4.9020000000000001</v>
      </c>
      <c r="AC18" s="15">
        <v>4.9080000000000004</v>
      </c>
      <c r="AD18" s="15">
        <v>4.9130000000000003</v>
      </c>
      <c r="AE18" s="15">
        <v>4.9180000000000001</v>
      </c>
      <c r="AF18" s="15">
        <v>4.92</v>
      </c>
      <c r="AG18" s="15">
        <v>4.9210000000000003</v>
      </c>
      <c r="AH18" s="15">
        <v>4.9219999999999997</v>
      </c>
      <c r="AI18" s="15">
        <v>4.9240000000000004</v>
      </c>
      <c r="AJ18" s="15">
        <v>4.9249999999999998</v>
      </c>
      <c r="AK18" s="15">
        <v>4.9260000000000002</v>
      </c>
      <c r="AL18" s="15">
        <v>4.9269999999999996</v>
      </c>
      <c r="AM18" s="15">
        <v>4.9279999999999999</v>
      </c>
      <c r="AN18" s="15">
        <v>4.9290000000000003</v>
      </c>
      <c r="AO18" s="15">
        <v>4.93</v>
      </c>
      <c r="AP18" s="15">
        <v>4.9210000000000003</v>
      </c>
      <c r="AQ18" s="15">
        <v>4.9130000000000003</v>
      </c>
      <c r="AR18" s="15">
        <v>4.9050000000000002</v>
      </c>
      <c r="AS18" s="15">
        <v>4.8979999999999997</v>
      </c>
      <c r="AT18" s="15">
        <v>4.891</v>
      </c>
      <c r="AU18" s="15">
        <v>4.8840000000000003</v>
      </c>
      <c r="AV18" s="15">
        <v>4.8769999999999998</v>
      </c>
      <c r="AW18" s="15">
        <v>4.8710000000000004</v>
      </c>
      <c r="AX18" s="15">
        <v>4.8650000000000002</v>
      </c>
      <c r="AY18" s="15">
        <v>4.859</v>
      </c>
    </row>
    <row r="19" spans="1:51" x14ac:dyDescent="0.2">
      <c r="A19" s="5">
        <v>37802</v>
      </c>
      <c r="B19" s="15">
        <v>2.0449999999999999</v>
      </c>
      <c r="C19" s="15">
        <v>2.2669999999999999</v>
      </c>
      <c r="D19" s="15">
        <v>2.5609999999999999</v>
      </c>
      <c r="E19" s="15">
        <v>2.8450000000000002</v>
      </c>
      <c r="F19" s="15">
        <v>3.1150000000000002</v>
      </c>
      <c r="G19" s="15">
        <v>3.355</v>
      </c>
      <c r="H19" s="15">
        <v>3.5619999999999998</v>
      </c>
      <c r="I19" s="15">
        <v>3.7559999999999998</v>
      </c>
      <c r="J19" s="15">
        <v>3.9169999999999998</v>
      </c>
      <c r="K19" s="15">
        <v>4.0529999999999999</v>
      </c>
      <c r="L19" s="15">
        <v>4.18</v>
      </c>
      <c r="M19" s="15">
        <v>4.2859999999999996</v>
      </c>
      <c r="N19" s="15">
        <v>4.3979999999999997</v>
      </c>
      <c r="O19" s="15">
        <v>4.4950000000000001</v>
      </c>
      <c r="P19" s="15">
        <v>4.5780000000000003</v>
      </c>
      <c r="Q19" s="15">
        <v>4.6580000000000004</v>
      </c>
      <c r="R19" s="15">
        <v>4.7279999999999998</v>
      </c>
      <c r="S19" s="15">
        <v>4.7910000000000004</v>
      </c>
      <c r="T19" s="15">
        <v>4.8470000000000004</v>
      </c>
      <c r="U19" s="15">
        <v>4.9000000000000004</v>
      </c>
      <c r="V19" s="15">
        <v>4.9320000000000004</v>
      </c>
      <c r="W19" s="15">
        <v>4.9640000000000004</v>
      </c>
      <c r="X19" s="15">
        <v>4.9930000000000003</v>
      </c>
      <c r="Y19" s="15">
        <v>5.0190000000000001</v>
      </c>
      <c r="Z19" s="15">
        <v>5.0430000000000001</v>
      </c>
      <c r="AA19" s="15">
        <v>5.0549999999999997</v>
      </c>
      <c r="AB19" s="15">
        <v>5.0659999999999998</v>
      </c>
      <c r="AC19" s="15">
        <v>5.0759999999999996</v>
      </c>
      <c r="AD19" s="15">
        <v>5.085</v>
      </c>
      <c r="AE19" s="15">
        <v>5.0940000000000003</v>
      </c>
      <c r="AF19" s="15">
        <v>5.0960000000000001</v>
      </c>
      <c r="AG19" s="15">
        <v>5.0979999999999999</v>
      </c>
      <c r="AH19" s="15">
        <v>5.0999999999999996</v>
      </c>
      <c r="AI19" s="15">
        <v>5.1020000000000003</v>
      </c>
      <c r="AJ19" s="15">
        <v>5.1029999999999998</v>
      </c>
      <c r="AK19" s="15">
        <v>5.1050000000000004</v>
      </c>
      <c r="AL19" s="15">
        <v>5.1059999999999999</v>
      </c>
      <c r="AM19" s="15">
        <v>5.1079999999999997</v>
      </c>
      <c r="AN19" s="15">
        <v>5.109</v>
      </c>
      <c r="AO19" s="15">
        <v>5.1100000000000003</v>
      </c>
      <c r="AP19" s="15">
        <v>5.1040000000000001</v>
      </c>
      <c r="AQ19" s="15">
        <v>5.0979999999999999</v>
      </c>
      <c r="AR19" s="15">
        <v>5.0919999999999996</v>
      </c>
      <c r="AS19" s="15">
        <v>5.0869999999999997</v>
      </c>
      <c r="AT19" s="15">
        <v>5.0810000000000004</v>
      </c>
      <c r="AU19" s="15">
        <v>5.0759999999999996</v>
      </c>
      <c r="AV19" s="15">
        <v>5.0709999999999997</v>
      </c>
      <c r="AW19" s="15">
        <v>5.0670000000000002</v>
      </c>
      <c r="AX19" s="15">
        <v>5.0620000000000003</v>
      </c>
      <c r="AY19" s="15">
        <v>5.0579999999999998</v>
      </c>
    </row>
    <row r="20" spans="1:51" x14ac:dyDescent="0.2">
      <c r="A20" s="5">
        <v>37833</v>
      </c>
      <c r="B20" s="15">
        <v>2.2250000000000001</v>
      </c>
      <c r="C20" s="15">
        <v>2.6629999999999998</v>
      </c>
      <c r="D20" s="15">
        <v>2.883</v>
      </c>
      <c r="E20" s="15">
        <v>3.3570000000000002</v>
      </c>
      <c r="F20" s="15">
        <v>3.6160000000000001</v>
      </c>
      <c r="G20" s="15">
        <v>3.8460000000000001</v>
      </c>
      <c r="H20" s="15">
        <v>4.0199999999999996</v>
      </c>
      <c r="I20" s="15">
        <v>4.1779999999999999</v>
      </c>
      <c r="J20" s="15">
        <v>4.3220000000000001</v>
      </c>
      <c r="K20" s="15">
        <v>4.4400000000000004</v>
      </c>
      <c r="L20" s="15">
        <v>4.5540000000000003</v>
      </c>
      <c r="M20" s="15">
        <v>4.649</v>
      </c>
      <c r="N20" s="15">
        <v>4.7439999999999998</v>
      </c>
      <c r="O20" s="15">
        <v>4.8259999999999996</v>
      </c>
      <c r="P20" s="15">
        <v>4.8970000000000002</v>
      </c>
      <c r="Q20" s="15">
        <v>4.9690000000000003</v>
      </c>
      <c r="R20" s="15">
        <v>5.0330000000000004</v>
      </c>
      <c r="S20" s="15">
        <v>5.09</v>
      </c>
      <c r="T20" s="15">
        <v>5.141</v>
      </c>
      <c r="U20" s="15">
        <v>5.19</v>
      </c>
      <c r="V20" s="15">
        <v>5.2190000000000003</v>
      </c>
      <c r="W20" s="15">
        <v>5.2480000000000002</v>
      </c>
      <c r="X20" s="15">
        <v>5.2750000000000004</v>
      </c>
      <c r="Y20" s="15">
        <v>5.3</v>
      </c>
      <c r="Z20" s="15">
        <v>5.3230000000000004</v>
      </c>
      <c r="AA20" s="15">
        <v>5.3339999999999996</v>
      </c>
      <c r="AB20" s="15">
        <v>5.3440000000000003</v>
      </c>
      <c r="AC20" s="15">
        <v>5.3540000000000001</v>
      </c>
      <c r="AD20" s="15">
        <v>5.3630000000000004</v>
      </c>
      <c r="AE20" s="15">
        <v>5.3710000000000004</v>
      </c>
      <c r="AF20" s="15">
        <v>5.3730000000000002</v>
      </c>
      <c r="AG20" s="15">
        <v>5.375</v>
      </c>
      <c r="AH20" s="15">
        <v>5.3760000000000003</v>
      </c>
      <c r="AI20" s="15">
        <v>5.3780000000000001</v>
      </c>
      <c r="AJ20" s="15">
        <v>5.3789999999999996</v>
      </c>
      <c r="AK20" s="15">
        <v>5.3810000000000002</v>
      </c>
      <c r="AL20" s="15">
        <v>5.3819999999999997</v>
      </c>
      <c r="AM20" s="15">
        <v>5.383</v>
      </c>
      <c r="AN20" s="15">
        <v>5.3849999999999998</v>
      </c>
      <c r="AO20" s="15">
        <v>5.3860000000000001</v>
      </c>
      <c r="AP20" s="15">
        <v>5.38</v>
      </c>
      <c r="AQ20" s="15">
        <v>5.3739999999999997</v>
      </c>
      <c r="AR20" s="15">
        <v>5.3680000000000003</v>
      </c>
      <c r="AS20" s="15">
        <v>5.3630000000000004</v>
      </c>
      <c r="AT20" s="15">
        <v>5.3579999999999997</v>
      </c>
      <c r="AU20" s="15">
        <v>5.3529999999999998</v>
      </c>
      <c r="AV20" s="15">
        <v>5.3490000000000002</v>
      </c>
      <c r="AW20" s="15">
        <v>5.3440000000000003</v>
      </c>
      <c r="AX20" s="15">
        <v>5.34</v>
      </c>
      <c r="AY20" s="15">
        <v>5.3360000000000003</v>
      </c>
    </row>
    <row r="21" spans="1:51" x14ac:dyDescent="0.2">
      <c r="A21" s="5">
        <v>37864</v>
      </c>
      <c r="B21" s="15">
        <v>2.3450000000000002</v>
      </c>
      <c r="C21" s="15">
        <v>2.778</v>
      </c>
      <c r="D21" s="15">
        <v>3.1379999999999999</v>
      </c>
      <c r="E21" s="15">
        <v>3.4409999999999998</v>
      </c>
      <c r="F21" s="15">
        <v>3.669</v>
      </c>
      <c r="G21" s="15">
        <v>3.863</v>
      </c>
      <c r="H21" s="15">
        <v>4.0309999999999997</v>
      </c>
      <c r="I21" s="15">
        <v>4.1820000000000004</v>
      </c>
      <c r="J21" s="15">
        <v>4.306</v>
      </c>
      <c r="K21" s="15">
        <v>4.4059999999999997</v>
      </c>
      <c r="L21" s="15">
        <v>4.5010000000000003</v>
      </c>
      <c r="M21" s="15">
        <v>4.5810000000000004</v>
      </c>
      <c r="N21" s="15">
        <v>4.6669999999999998</v>
      </c>
      <c r="O21" s="15">
        <v>4.742</v>
      </c>
      <c r="P21" s="15">
        <v>4.806</v>
      </c>
      <c r="Q21" s="15">
        <v>4.8659999999999997</v>
      </c>
      <c r="R21" s="15">
        <v>4.9189999999999996</v>
      </c>
      <c r="S21" s="15">
        <v>4.9660000000000002</v>
      </c>
      <c r="T21" s="15">
        <v>5.008</v>
      </c>
      <c r="U21" s="15">
        <v>5.05</v>
      </c>
      <c r="V21" s="15">
        <v>5.0730000000000004</v>
      </c>
      <c r="W21" s="15">
        <v>5.0979999999999999</v>
      </c>
      <c r="X21" s="15">
        <v>5.1210000000000004</v>
      </c>
      <c r="Y21" s="15">
        <v>5.1420000000000003</v>
      </c>
      <c r="Z21" s="15">
        <v>5.1619999999999999</v>
      </c>
      <c r="AA21" s="15">
        <v>5.1689999999999996</v>
      </c>
      <c r="AB21" s="15">
        <v>5.1749999999999998</v>
      </c>
      <c r="AC21" s="15">
        <v>5.181</v>
      </c>
      <c r="AD21" s="15">
        <v>5.1870000000000003</v>
      </c>
      <c r="AE21" s="15">
        <v>5.1920000000000002</v>
      </c>
      <c r="AF21" s="15">
        <v>5.1920000000000002</v>
      </c>
      <c r="AG21" s="15">
        <v>5.1920000000000002</v>
      </c>
      <c r="AH21" s="15">
        <v>5.1920000000000002</v>
      </c>
      <c r="AI21" s="15">
        <v>5.1920000000000002</v>
      </c>
      <c r="AJ21" s="15">
        <v>5.1920000000000002</v>
      </c>
      <c r="AK21" s="15">
        <v>5.1920000000000002</v>
      </c>
      <c r="AL21" s="15">
        <v>5.1920000000000002</v>
      </c>
      <c r="AM21" s="15">
        <v>5.1920000000000002</v>
      </c>
      <c r="AN21" s="15">
        <v>5.1920000000000002</v>
      </c>
      <c r="AO21" s="15">
        <v>5.1920000000000002</v>
      </c>
      <c r="AP21" s="15">
        <v>5.1879999999999997</v>
      </c>
      <c r="AQ21" s="15">
        <v>5.1829999999999998</v>
      </c>
      <c r="AR21" s="15">
        <v>5.1790000000000003</v>
      </c>
      <c r="AS21" s="15">
        <v>5.1749999999999998</v>
      </c>
      <c r="AT21" s="15">
        <v>5.1710000000000003</v>
      </c>
      <c r="AU21" s="15">
        <v>5.1680000000000001</v>
      </c>
      <c r="AV21" s="15">
        <v>5.1639999999999997</v>
      </c>
      <c r="AW21" s="15">
        <v>5.1609999999999996</v>
      </c>
      <c r="AX21" s="15">
        <v>5.1580000000000004</v>
      </c>
      <c r="AY21" s="15">
        <v>5.1550000000000002</v>
      </c>
    </row>
    <row r="22" spans="1:51" x14ac:dyDescent="0.2">
      <c r="A22" s="5">
        <v>37894</v>
      </c>
      <c r="B22" s="15">
        <v>2.1309999999999998</v>
      </c>
      <c r="C22" s="15">
        <v>2.4510000000000001</v>
      </c>
      <c r="D22" s="15">
        <v>2.8029999999999999</v>
      </c>
      <c r="E22" s="15">
        <v>3.1160000000000001</v>
      </c>
      <c r="F22" s="15">
        <v>3.3730000000000002</v>
      </c>
      <c r="G22" s="15">
        <v>3.6019999999999999</v>
      </c>
      <c r="H22" s="15">
        <v>3.8090000000000002</v>
      </c>
      <c r="I22" s="15">
        <v>3.976</v>
      </c>
      <c r="J22" s="15">
        <v>4.1310000000000002</v>
      </c>
      <c r="K22" s="15">
        <v>4.258</v>
      </c>
      <c r="L22" s="15">
        <v>4.3730000000000002</v>
      </c>
      <c r="M22" s="15">
        <v>4.468</v>
      </c>
      <c r="N22" s="15">
        <v>4.5730000000000004</v>
      </c>
      <c r="O22" s="15">
        <v>4.6639999999999997</v>
      </c>
      <c r="P22" s="15">
        <v>4.742</v>
      </c>
      <c r="Q22" s="15">
        <v>4.8109999999999999</v>
      </c>
      <c r="R22" s="15">
        <v>4.8730000000000002</v>
      </c>
      <c r="S22" s="15">
        <v>4.9269999999999996</v>
      </c>
      <c r="T22" s="15">
        <v>4.976</v>
      </c>
      <c r="U22" s="15">
        <v>5.0199999999999996</v>
      </c>
      <c r="V22" s="15">
        <v>5.0549999999999997</v>
      </c>
      <c r="W22" s="15">
        <v>5.0869999999999997</v>
      </c>
      <c r="X22" s="15">
        <v>5.117</v>
      </c>
      <c r="Y22" s="15">
        <v>5.1429999999999998</v>
      </c>
      <c r="Z22" s="15">
        <v>5.1680000000000001</v>
      </c>
      <c r="AA22" s="15">
        <v>5.1760000000000002</v>
      </c>
      <c r="AB22" s="15">
        <v>5.1840000000000002</v>
      </c>
      <c r="AC22" s="15">
        <v>5.1909999999999998</v>
      </c>
      <c r="AD22" s="15">
        <v>5.1970000000000001</v>
      </c>
      <c r="AE22" s="15">
        <v>5.2039999999999997</v>
      </c>
      <c r="AF22" s="15">
        <v>5.2069999999999999</v>
      </c>
      <c r="AG22" s="15">
        <v>5.21</v>
      </c>
      <c r="AH22" s="15">
        <v>5.2130000000000001</v>
      </c>
      <c r="AI22" s="15">
        <v>5.2160000000000002</v>
      </c>
      <c r="AJ22" s="15">
        <v>5.218</v>
      </c>
      <c r="AK22" s="15">
        <v>5.2210000000000001</v>
      </c>
      <c r="AL22" s="15">
        <v>5.2229999999999999</v>
      </c>
      <c r="AM22" s="15">
        <v>5.2249999999999996</v>
      </c>
      <c r="AN22" s="15">
        <v>5.2270000000000003</v>
      </c>
      <c r="AO22" s="15">
        <v>5.2290000000000001</v>
      </c>
      <c r="AP22" s="15">
        <v>5.2240000000000002</v>
      </c>
      <c r="AQ22" s="15">
        <v>5.22</v>
      </c>
      <c r="AR22" s="15">
        <v>5.2149999999999999</v>
      </c>
      <c r="AS22" s="15">
        <v>5.2110000000000003</v>
      </c>
      <c r="AT22" s="15">
        <v>5.2069999999999999</v>
      </c>
      <c r="AU22" s="15">
        <v>5.2030000000000003</v>
      </c>
      <c r="AV22" s="15">
        <v>5.1989999999999998</v>
      </c>
      <c r="AW22" s="15">
        <v>5.1959999999999997</v>
      </c>
      <c r="AX22" s="15">
        <v>5.1920000000000002</v>
      </c>
      <c r="AY22" s="15">
        <v>5.1890000000000001</v>
      </c>
    </row>
    <row r="23" spans="1:51" x14ac:dyDescent="0.2">
      <c r="A23" s="5">
        <v>37925</v>
      </c>
      <c r="B23" s="15">
        <v>2.4129999999999998</v>
      </c>
      <c r="C23" s="15">
        <v>2.8639999999999999</v>
      </c>
      <c r="D23" s="15">
        <v>3.242</v>
      </c>
      <c r="E23" s="15">
        <v>3.5419999999999998</v>
      </c>
      <c r="F23" s="15">
        <v>3.7850000000000001</v>
      </c>
      <c r="G23" s="15">
        <v>3.9849999999999999</v>
      </c>
      <c r="H23" s="15">
        <v>4.1609999999999996</v>
      </c>
      <c r="I23" s="15">
        <v>4.3079999999999998</v>
      </c>
      <c r="J23" s="15">
        <v>4.4320000000000004</v>
      </c>
      <c r="K23" s="15">
        <v>4.53</v>
      </c>
      <c r="L23" s="15">
        <v>4.6269999999999998</v>
      </c>
      <c r="M23" s="15">
        <v>4.7080000000000002</v>
      </c>
      <c r="N23" s="15">
        <v>4.7889999999999997</v>
      </c>
      <c r="O23" s="15">
        <v>4.8579999999999997</v>
      </c>
      <c r="P23" s="15">
        <v>4.9180000000000001</v>
      </c>
      <c r="Q23" s="15">
        <v>4.9809999999999999</v>
      </c>
      <c r="R23" s="15">
        <v>5.0369999999999999</v>
      </c>
      <c r="S23" s="15">
        <v>5.0860000000000003</v>
      </c>
      <c r="T23" s="15">
        <v>5.13</v>
      </c>
      <c r="U23" s="15">
        <v>5.17</v>
      </c>
      <c r="V23" s="15">
        <v>5.1989999999999998</v>
      </c>
      <c r="W23" s="15">
        <v>5.2240000000000002</v>
      </c>
      <c r="X23" s="15">
        <v>5.2480000000000002</v>
      </c>
      <c r="Y23" s="15">
        <v>5.27</v>
      </c>
      <c r="Z23" s="15">
        <v>5.2889999999999997</v>
      </c>
      <c r="AA23" s="15">
        <v>5.2869999999999999</v>
      </c>
      <c r="AB23" s="15">
        <v>5.2850000000000001</v>
      </c>
      <c r="AC23" s="15">
        <v>5.2830000000000004</v>
      </c>
      <c r="AD23" s="15">
        <v>5.282</v>
      </c>
      <c r="AE23" s="15">
        <v>5.28</v>
      </c>
      <c r="AF23" s="15">
        <v>5.2789999999999999</v>
      </c>
      <c r="AG23" s="15">
        <v>5.2779999999999996</v>
      </c>
      <c r="AH23" s="15">
        <v>5.2770000000000001</v>
      </c>
      <c r="AI23" s="15">
        <v>5.2759999999999998</v>
      </c>
      <c r="AJ23" s="15">
        <v>5.2750000000000004</v>
      </c>
      <c r="AK23" s="15">
        <v>5.274</v>
      </c>
      <c r="AL23" s="15">
        <v>5.2729999999999997</v>
      </c>
      <c r="AM23" s="15">
        <v>5.2729999999999997</v>
      </c>
      <c r="AN23" s="15">
        <v>5.2720000000000002</v>
      </c>
      <c r="AO23" s="15">
        <v>5.2709999999999999</v>
      </c>
      <c r="AP23" s="15">
        <v>5.2670000000000003</v>
      </c>
      <c r="AQ23" s="15">
        <v>5.2629999999999999</v>
      </c>
      <c r="AR23" s="15">
        <v>5.2590000000000003</v>
      </c>
      <c r="AS23" s="15">
        <v>5.2560000000000002</v>
      </c>
      <c r="AT23" s="15">
        <v>5.2519999999999998</v>
      </c>
      <c r="AU23" s="15">
        <v>5.2489999999999997</v>
      </c>
      <c r="AV23" s="15">
        <v>5.2460000000000004</v>
      </c>
      <c r="AW23" s="15">
        <v>5.2430000000000003</v>
      </c>
      <c r="AX23" s="15">
        <v>5.24</v>
      </c>
      <c r="AY23" s="15">
        <v>5.2370000000000001</v>
      </c>
    </row>
    <row r="24" spans="1:51" x14ac:dyDescent="0.2">
      <c r="A24" s="5">
        <v>37955</v>
      </c>
      <c r="B24" s="15">
        <v>2.52</v>
      </c>
      <c r="C24" s="15">
        <v>3.0259999999999998</v>
      </c>
      <c r="D24" s="15">
        <v>3.4140000000000001</v>
      </c>
      <c r="E24" s="15">
        <v>3.7130000000000001</v>
      </c>
      <c r="F24" s="15">
        <v>3.9510000000000001</v>
      </c>
      <c r="G24" s="15">
        <v>4.1440000000000001</v>
      </c>
      <c r="H24" s="15">
        <v>4.3090000000000002</v>
      </c>
      <c r="I24" s="15">
        <v>4.45</v>
      </c>
      <c r="J24" s="15">
        <v>4.5640000000000001</v>
      </c>
      <c r="K24" s="15">
        <v>4.6669999999999998</v>
      </c>
      <c r="L24" s="15">
        <v>4.758</v>
      </c>
      <c r="M24" s="15">
        <v>4.8339999999999996</v>
      </c>
      <c r="N24" s="15">
        <v>4.9089999999999998</v>
      </c>
      <c r="O24" s="15">
        <v>4.9740000000000002</v>
      </c>
      <c r="P24" s="15">
        <v>5.0309999999999997</v>
      </c>
      <c r="Q24" s="15">
        <v>5.085</v>
      </c>
      <c r="R24" s="15">
        <v>5.133</v>
      </c>
      <c r="S24" s="15">
        <v>5.1760000000000002</v>
      </c>
      <c r="T24" s="15">
        <v>5.2140000000000004</v>
      </c>
      <c r="U24" s="15">
        <v>5.25</v>
      </c>
      <c r="V24" s="15">
        <v>5.27</v>
      </c>
      <c r="W24" s="15">
        <v>5.2910000000000004</v>
      </c>
      <c r="X24" s="15">
        <v>5.3090000000000002</v>
      </c>
      <c r="Y24" s="15">
        <v>5.3259999999999996</v>
      </c>
      <c r="Z24" s="15">
        <v>5.3419999999999996</v>
      </c>
      <c r="AA24" s="15">
        <v>5.3470000000000004</v>
      </c>
      <c r="AB24" s="15">
        <v>5.3520000000000003</v>
      </c>
      <c r="AC24" s="15">
        <v>5.3570000000000002</v>
      </c>
      <c r="AD24" s="15">
        <v>5.3609999999999998</v>
      </c>
      <c r="AE24" s="15">
        <v>5.3650000000000002</v>
      </c>
      <c r="AF24" s="15">
        <v>5.3650000000000002</v>
      </c>
      <c r="AG24" s="15">
        <v>5.3650000000000002</v>
      </c>
      <c r="AH24" s="15">
        <v>5.3650000000000002</v>
      </c>
      <c r="AI24" s="15">
        <v>5.3650000000000002</v>
      </c>
      <c r="AJ24" s="15">
        <v>5.3650000000000002</v>
      </c>
      <c r="AK24" s="15">
        <v>5.3650000000000002</v>
      </c>
      <c r="AL24" s="15">
        <v>5.3650000000000002</v>
      </c>
      <c r="AM24" s="15">
        <v>5.3650000000000002</v>
      </c>
      <c r="AN24" s="15">
        <v>5.3659999999999997</v>
      </c>
      <c r="AO24" s="15">
        <v>5.3659999999999997</v>
      </c>
      <c r="AP24" s="15">
        <v>5.3609999999999998</v>
      </c>
      <c r="AQ24" s="15">
        <v>5.3570000000000002</v>
      </c>
      <c r="AR24" s="15">
        <v>5.3540000000000001</v>
      </c>
      <c r="AS24" s="15">
        <v>5.35</v>
      </c>
      <c r="AT24" s="15">
        <v>5.3470000000000004</v>
      </c>
      <c r="AU24" s="15">
        <v>5.343</v>
      </c>
      <c r="AV24" s="15">
        <v>5.34</v>
      </c>
      <c r="AW24" s="15">
        <v>5.3369999999999997</v>
      </c>
      <c r="AX24" s="15">
        <v>5.3339999999999996</v>
      </c>
      <c r="AY24" s="15">
        <v>5.3319999999999999</v>
      </c>
    </row>
    <row r="25" spans="1:51" x14ac:dyDescent="0.2">
      <c r="A25" s="5">
        <v>37986</v>
      </c>
      <c r="B25" s="15">
        <v>2.3250000000000002</v>
      </c>
      <c r="C25" s="15">
        <v>2.746</v>
      </c>
      <c r="D25" s="15">
        <v>3.153</v>
      </c>
      <c r="E25" s="15">
        <v>3.476</v>
      </c>
      <c r="F25" s="15">
        <v>3.7269999999999999</v>
      </c>
      <c r="G25" s="15">
        <v>3.9409999999999998</v>
      </c>
      <c r="H25" s="15">
        <v>4.1239999999999997</v>
      </c>
      <c r="I25" s="15">
        <v>4.282</v>
      </c>
      <c r="J25" s="15">
        <v>4.4089999999999998</v>
      </c>
      <c r="K25" s="15">
        <v>4.5190000000000001</v>
      </c>
      <c r="L25" s="15">
        <v>4.6159999999999997</v>
      </c>
      <c r="M25" s="15">
        <v>4.6959999999999997</v>
      </c>
      <c r="N25" s="15">
        <v>4.7779999999999996</v>
      </c>
      <c r="O25" s="15">
        <v>4.8490000000000002</v>
      </c>
      <c r="P25" s="15">
        <v>4.91</v>
      </c>
      <c r="Q25" s="15">
        <v>4.9660000000000002</v>
      </c>
      <c r="R25" s="15">
        <v>5.016</v>
      </c>
      <c r="S25" s="15">
        <v>5.0609999999999999</v>
      </c>
      <c r="T25" s="15">
        <v>5.101</v>
      </c>
      <c r="U25" s="15">
        <v>5.14</v>
      </c>
      <c r="V25" s="15">
        <v>5.1619999999999999</v>
      </c>
      <c r="W25" s="15">
        <v>5.1849999999999996</v>
      </c>
      <c r="X25" s="15">
        <v>5.2069999999999999</v>
      </c>
      <c r="Y25" s="15">
        <v>5.226</v>
      </c>
      <c r="Z25" s="15">
        <v>5.2439999999999998</v>
      </c>
      <c r="AA25" s="15">
        <v>5.25</v>
      </c>
      <c r="AB25" s="15">
        <v>5.2560000000000002</v>
      </c>
      <c r="AC25" s="15">
        <v>5.2610000000000001</v>
      </c>
      <c r="AD25" s="15">
        <v>5.266</v>
      </c>
      <c r="AE25" s="15">
        <v>5.2709999999999999</v>
      </c>
      <c r="AF25" s="15">
        <v>5.2709999999999999</v>
      </c>
      <c r="AG25" s="15">
        <v>5.2709999999999999</v>
      </c>
      <c r="AH25" s="15">
        <v>5.2709999999999999</v>
      </c>
      <c r="AI25" s="15">
        <v>5.2720000000000002</v>
      </c>
      <c r="AJ25" s="15">
        <v>5.2720000000000002</v>
      </c>
      <c r="AK25" s="15">
        <v>5.2720000000000002</v>
      </c>
      <c r="AL25" s="15">
        <v>5.2720000000000002</v>
      </c>
      <c r="AM25" s="15">
        <v>5.2720000000000002</v>
      </c>
      <c r="AN25" s="15">
        <v>5.2729999999999997</v>
      </c>
      <c r="AO25" s="15">
        <v>5.2729999999999997</v>
      </c>
      <c r="AP25" s="15">
        <v>5.2690000000000001</v>
      </c>
      <c r="AQ25" s="15">
        <v>5.266</v>
      </c>
      <c r="AR25" s="15">
        <v>5.2629999999999999</v>
      </c>
      <c r="AS25" s="15">
        <v>5.26</v>
      </c>
      <c r="AT25" s="15">
        <v>5.2569999999999997</v>
      </c>
      <c r="AU25" s="15">
        <v>5.2539999999999996</v>
      </c>
      <c r="AV25" s="15">
        <v>5.2519999999999998</v>
      </c>
      <c r="AW25" s="15">
        <v>5.2489999999999997</v>
      </c>
      <c r="AX25" s="15">
        <v>5.2469999999999999</v>
      </c>
      <c r="AY25" s="15">
        <v>5.2450000000000001</v>
      </c>
    </row>
    <row r="26" spans="1:51" x14ac:dyDescent="0.2">
      <c r="A26" s="5">
        <v>38017</v>
      </c>
      <c r="B26" s="15">
        <v>2.2959999999999998</v>
      </c>
      <c r="C26" s="15">
        <v>2.7160000000000002</v>
      </c>
      <c r="D26" s="15">
        <v>3.081</v>
      </c>
      <c r="E26" s="15">
        <v>3.4</v>
      </c>
      <c r="F26" s="15">
        <v>3.6589999999999998</v>
      </c>
      <c r="G26" s="15">
        <v>3.8820000000000001</v>
      </c>
      <c r="H26" s="15">
        <v>4.077</v>
      </c>
      <c r="I26" s="15">
        <v>4.2409999999999997</v>
      </c>
      <c r="J26" s="15">
        <v>4.3810000000000002</v>
      </c>
      <c r="K26" s="15">
        <v>4.4969999999999999</v>
      </c>
      <c r="L26" s="15">
        <v>4.6020000000000003</v>
      </c>
      <c r="M26" s="15">
        <v>4.6900000000000004</v>
      </c>
      <c r="N26" s="15">
        <v>4.7850000000000001</v>
      </c>
      <c r="O26" s="15">
        <v>4.8659999999999997</v>
      </c>
      <c r="P26" s="15">
        <v>4.9370000000000003</v>
      </c>
      <c r="Q26" s="15">
        <v>4.9969999999999999</v>
      </c>
      <c r="R26" s="15">
        <v>5.0510000000000002</v>
      </c>
      <c r="S26" s="15">
        <v>5.0979999999999999</v>
      </c>
      <c r="T26" s="15">
        <v>5.141</v>
      </c>
      <c r="U26" s="15">
        <v>5.18</v>
      </c>
      <c r="V26" s="15">
        <v>5.2060000000000004</v>
      </c>
      <c r="W26" s="15">
        <v>5.2309999999999999</v>
      </c>
      <c r="X26" s="15">
        <v>5.2530000000000001</v>
      </c>
      <c r="Y26" s="15">
        <v>5.2729999999999997</v>
      </c>
      <c r="Z26" s="15">
        <v>5.2919999999999998</v>
      </c>
      <c r="AA26" s="15">
        <v>5.2910000000000004</v>
      </c>
      <c r="AB26" s="15">
        <v>5.29</v>
      </c>
      <c r="AC26" s="15">
        <v>5.2889999999999997</v>
      </c>
      <c r="AD26" s="15">
        <v>5.2880000000000003</v>
      </c>
      <c r="AE26" s="15">
        <v>5.2880000000000003</v>
      </c>
      <c r="AF26" s="15">
        <v>5.2850000000000001</v>
      </c>
      <c r="AG26" s="15">
        <v>5.2830000000000004</v>
      </c>
      <c r="AH26" s="15">
        <v>5.2809999999999997</v>
      </c>
      <c r="AI26" s="15">
        <v>5.2789999999999999</v>
      </c>
      <c r="AJ26" s="15">
        <v>5.2770000000000001</v>
      </c>
      <c r="AK26" s="15">
        <v>5.2750000000000004</v>
      </c>
      <c r="AL26" s="15">
        <v>5.274</v>
      </c>
      <c r="AM26" s="15">
        <v>5.2720000000000002</v>
      </c>
      <c r="AN26" s="15">
        <v>5.2709999999999999</v>
      </c>
      <c r="AO26" s="15">
        <v>5.2690000000000001</v>
      </c>
      <c r="AP26" s="15">
        <v>5.2649999999999997</v>
      </c>
      <c r="AQ26" s="15">
        <v>5.2610000000000001</v>
      </c>
      <c r="AR26" s="15">
        <v>5.2569999999999997</v>
      </c>
      <c r="AS26" s="15">
        <v>5.2530000000000001</v>
      </c>
      <c r="AT26" s="15">
        <v>5.2489999999999997</v>
      </c>
      <c r="AU26" s="15">
        <v>5.2460000000000004</v>
      </c>
      <c r="AV26" s="15">
        <v>5.2430000000000003</v>
      </c>
      <c r="AW26" s="15">
        <v>5.2389999999999999</v>
      </c>
      <c r="AX26" s="15">
        <v>5.2359999999999998</v>
      </c>
      <c r="AY26" s="15">
        <v>5.2329999999999997</v>
      </c>
    </row>
    <row r="27" spans="1:51" x14ac:dyDescent="0.2">
      <c r="A27" s="5">
        <v>38046</v>
      </c>
      <c r="B27" s="15">
        <v>2.0950000000000002</v>
      </c>
      <c r="C27" s="15">
        <v>2.419</v>
      </c>
      <c r="D27" s="15">
        <v>2.7759999999999998</v>
      </c>
      <c r="E27" s="15">
        <v>3.1040000000000001</v>
      </c>
      <c r="F27" s="15">
        <v>3.3820000000000001</v>
      </c>
      <c r="G27" s="15">
        <v>3.621</v>
      </c>
      <c r="H27" s="15">
        <v>3.8370000000000002</v>
      </c>
      <c r="I27" s="15">
        <v>4.0209999999999999</v>
      </c>
      <c r="J27" s="15">
        <v>4.1760000000000002</v>
      </c>
      <c r="K27" s="15">
        <v>4.3070000000000004</v>
      </c>
      <c r="L27" s="15">
        <v>4.4240000000000004</v>
      </c>
      <c r="M27" s="15">
        <v>4.5209999999999999</v>
      </c>
      <c r="N27" s="15">
        <v>4.6180000000000003</v>
      </c>
      <c r="O27" s="15">
        <v>4.7009999999999996</v>
      </c>
      <c r="P27" s="15">
        <v>4.7729999999999997</v>
      </c>
      <c r="Q27" s="15">
        <v>4.8419999999999996</v>
      </c>
      <c r="R27" s="15">
        <v>4.9039999999999999</v>
      </c>
      <c r="S27" s="15">
        <v>4.9580000000000002</v>
      </c>
      <c r="T27" s="15">
        <v>5.0069999999999997</v>
      </c>
      <c r="U27" s="15">
        <v>5.05</v>
      </c>
      <c r="V27" s="15">
        <v>5.0810000000000004</v>
      </c>
      <c r="W27" s="15">
        <v>5.109</v>
      </c>
      <c r="X27" s="15">
        <v>5.1340000000000003</v>
      </c>
      <c r="Y27" s="15">
        <v>5.157</v>
      </c>
      <c r="Z27" s="15">
        <v>5.1779999999999999</v>
      </c>
      <c r="AA27" s="15">
        <v>5.1859999999999999</v>
      </c>
      <c r="AB27" s="15">
        <v>5.194</v>
      </c>
      <c r="AC27" s="15">
        <v>5.2009999999999996</v>
      </c>
      <c r="AD27" s="15">
        <v>5.2069999999999999</v>
      </c>
      <c r="AE27" s="15">
        <v>5.2140000000000004</v>
      </c>
      <c r="AF27" s="15">
        <v>5.2140000000000004</v>
      </c>
      <c r="AG27" s="15">
        <v>5.2149999999999999</v>
      </c>
      <c r="AH27" s="15">
        <v>5.2149999999999999</v>
      </c>
      <c r="AI27" s="15">
        <v>5.2149999999999999</v>
      </c>
      <c r="AJ27" s="15">
        <v>5.2160000000000002</v>
      </c>
      <c r="AK27" s="15">
        <v>5.2160000000000002</v>
      </c>
      <c r="AL27" s="15">
        <v>5.2169999999999996</v>
      </c>
      <c r="AM27" s="15">
        <v>5.2169999999999996</v>
      </c>
      <c r="AN27" s="15">
        <v>5.2169999999999996</v>
      </c>
      <c r="AO27" s="15">
        <v>5.218</v>
      </c>
      <c r="AP27" s="15">
        <v>5.2119999999999997</v>
      </c>
      <c r="AQ27" s="15">
        <v>5.2069999999999999</v>
      </c>
      <c r="AR27" s="15">
        <v>5.202</v>
      </c>
      <c r="AS27" s="15">
        <v>5.1970000000000001</v>
      </c>
      <c r="AT27" s="15">
        <v>5.1920000000000002</v>
      </c>
      <c r="AU27" s="15">
        <v>5.1879999999999997</v>
      </c>
      <c r="AV27" s="15">
        <v>5.1829999999999998</v>
      </c>
      <c r="AW27" s="15">
        <v>5.1790000000000003</v>
      </c>
      <c r="AX27" s="15">
        <v>5.1760000000000002</v>
      </c>
      <c r="AY27" s="15">
        <v>5.1719999999999997</v>
      </c>
    </row>
    <row r="28" spans="1:51" x14ac:dyDescent="0.2">
      <c r="A28" s="5">
        <v>38077</v>
      </c>
      <c r="B28" s="15">
        <v>1.9870000000000001</v>
      </c>
      <c r="C28" s="15">
        <v>2.2930000000000001</v>
      </c>
      <c r="D28" s="15">
        <v>2.6379999999999999</v>
      </c>
      <c r="E28" s="15">
        <v>2.9590000000000001</v>
      </c>
      <c r="F28" s="15">
        <v>3.2349999999999999</v>
      </c>
      <c r="G28" s="15">
        <v>3.4820000000000002</v>
      </c>
      <c r="H28" s="15">
        <v>3.6960000000000002</v>
      </c>
      <c r="I28" s="15">
        <v>3.8929999999999998</v>
      </c>
      <c r="J28" s="15">
        <v>4.0519999999999996</v>
      </c>
      <c r="K28" s="15">
        <v>4.1909999999999998</v>
      </c>
      <c r="L28" s="15">
        <v>4.3150000000000004</v>
      </c>
      <c r="M28" s="15">
        <v>4.4189999999999996</v>
      </c>
      <c r="N28" s="15">
        <v>4.5199999999999996</v>
      </c>
      <c r="O28" s="15">
        <v>4.6070000000000002</v>
      </c>
      <c r="P28" s="15">
        <v>4.6829999999999998</v>
      </c>
      <c r="Q28" s="15">
        <v>4.7560000000000002</v>
      </c>
      <c r="R28" s="15">
        <v>4.8209999999999997</v>
      </c>
      <c r="S28" s="15">
        <v>4.8789999999999996</v>
      </c>
      <c r="T28" s="15">
        <v>4.931</v>
      </c>
      <c r="U28" s="15">
        <v>4.9800000000000004</v>
      </c>
      <c r="V28" s="15">
        <v>5.0069999999999997</v>
      </c>
      <c r="W28" s="15">
        <v>5.0330000000000004</v>
      </c>
      <c r="X28" s="15">
        <v>5.0579999999999998</v>
      </c>
      <c r="Y28" s="15">
        <v>5.08</v>
      </c>
      <c r="Z28" s="15">
        <v>5.0999999999999996</v>
      </c>
      <c r="AA28" s="15">
        <v>5.1079999999999997</v>
      </c>
      <c r="AB28" s="15">
        <v>5.1150000000000002</v>
      </c>
      <c r="AC28" s="15">
        <v>5.1210000000000004</v>
      </c>
      <c r="AD28" s="15">
        <v>5.1269999999999998</v>
      </c>
      <c r="AE28" s="15">
        <v>5.133</v>
      </c>
      <c r="AF28" s="15">
        <v>5.133</v>
      </c>
      <c r="AG28" s="15">
        <v>5.133</v>
      </c>
      <c r="AH28" s="15">
        <v>5.133</v>
      </c>
      <c r="AI28" s="15">
        <v>5.133</v>
      </c>
      <c r="AJ28" s="15">
        <v>5.1340000000000003</v>
      </c>
      <c r="AK28" s="15">
        <v>5.1340000000000003</v>
      </c>
      <c r="AL28" s="15">
        <v>5.1340000000000003</v>
      </c>
      <c r="AM28" s="15">
        <v>5.1340000000000003</v>
      </c>
      <c r="AN28" s="15">
        <v>5.1340000000000003</v>
      </c>
      <c r="AO28" s="15">
        <v>5.1340000000000003</v>
      </c>
      <c r="AP28" s="15">
        <v>5.1289999999999996</v>
      </c>
      <c r="AQ28" s="15">
        <v>5.1239999999999997</v>
      </c>
      <c r="AR28" s="15">
        <v>5.12</v>
      </c>
      <c r="AS28" s="15">
        <v>5.1159999999999997</v>
      </c>
      <c r="AT28" s="15">
        <v>5.1109999999999998</v>
      </c>
      <c r="AU28" s="15">
        <v>5.1070000000000002</v>
      </c>
      <c r="AV28" s="15">
        <v>5.1040000000000001</v>
      </c>
      <c r="AW28" s="15">
        <v>5.0999999999999996</v>
      </c>
      <c r="AX28" s="15">
        <v>5.0970000000000004</v>
      </c>
      <c r="AY28" s="15">
        <v>5.093</v>
      </c>
    </row>
    <row r="29" spans="1:51" x14ac:dyDescent="0.2">
      <c r="A29" s="5">
        <v>38107</v>
      </c>
      <c r="B29" s="15">
        <v>2.246</v>
      </c>
      <c r="C29" s="15">
        <v>2.64</v>
      </c>
      <c r="D29" s="15">
        <v>2.99</v>
      </c>
      <c r="E29" s="15">
        <v>3.3069999999999999</v>
      </c>
      <c r="F29" s="15">
        <v>3.5710000000000002</v>
      </c>
      <c r="G29" s="15">
        <v>3.7989999999999999</v>
      </c>
      <c r="H29" s="15">
        <v>3.9950000000000001</v>
      </c>
      <c r="I29" s="15">
        <v>4.1680000000000001</v>
      </c>
      <c r="J29" s="15">
        <v>4.3140000000000001</v>
      </c>
      <c r="K29" s="15">
        <v>4.4359999999999999</v>
      </c>
      <c r="L29" s="15">
        <v>4.54</v>
      </c>
      <c r="M29" s="15">
        <v>4.6269999999999998</v>
      </c>
      <c r="N29" s="15">
        <v>4.7149999999999999</v>
      </c>
      <c r="O29" s="15">
        <v>4.7910000000000004</v>
      </c>
      <c r="P29" s="15">
        <v>4.8559999999999999</v>
      </c>
      <c r="Q29" s="15">
        <v>4.9180000000000001</v>
      </c>
      <c r="R29" s="15">
        <v>4.9720000000000004</v>
      </c>
      <c r="S29" s="15">
        <v>5.0199999999999996</v>
      </c>
      <c r="T29" s="15">
        <v>5.0629999999999997</v>
      </c>
      <c r="U29" s="15">
        <v>5.0999999999999996</v>
      </c>
      <c r="V29" s="15">
        <v>5.1289999999999996</v>
      </c>
      <c r="W29" s="15">
        <v>5.1529999999999996</v>
      </c>
      <c r="X29" s="15">
        <v>5.1760000000000002</v>
      </c>
      <c r="Y29" s="15">
        <v>5.1970000000000001</v>
      </c>
      <c r="Z29" s="15">
        <v>5.2160000000000002</v>
      </c>
      <c r="AA29" s="15">
        <v>5.22</v>
      </c>
      <c r="AB29" s="15">
        <v>5.2240000000000002</v>
      </c>
      <c r="AC29" s="15">
        <v>5.2279999999999998</v>
      </c>
      <c r="AD29" s="15">
        <v>5.2309999999999999</v>
      </c>
      <c r="AE29" s="15">
        <v>5.234</v>
      </c>
      <c r="AF29" s="15">
        <v>5.2350000000000003</v>
      </c>
      <c r="AG29" s="15">
        <v>5.2359999999999998</v>
      </c>
      <c r="AH29" s="15">
        <v>5.2359999999999998</v>
      </c>
      <c r="AI29" s="15">
        <v>5.2370000000000001</v>
      </c>
      <c r="AJ29" s="15">
        <v>5.2370000000000001</v>
      </c>
      <c r="AK29" s="15">
        <v>5.2380000000000004</v>
      </c>
      <c r="AL29" s="15">
        <v>5.2380000000000004</v>
      </c>
      <c r="AM29" s="15">
        <v>5.2389999999999999</v>
      </c>
      <c r="AN29" s="15">
        <v>5.2389999999999999</v>
      </c>
      <c r="AO29" s="15">
        <v>5.24</v>
      </c>
      <c r="AP29" s="15">
        <v>5.2350000000000003</v>
      </c>
      <c r="AQ29" s="15">
        <v>5.23</v>
      </c>
      <c r="AR29" s="15">
        <v>5.226</v>
      </c>
      <c r="AS29" s="15">
        <v>5.2220000000000004</v>
      </c>
      <c r="AT29" s="15">
        <v>5.2169999999999996</v>
      </c>
      <c r="AU29" s="15">
        <v>5.2140000000000004</v>
      </c>
      <c r="AV29" s="15">
        <v>5.21</v>
      </c>
      <c r="AW29" s="15">
        <v>5.2060000000000004</v>
      </c>
      <c r="AX29" s="15">
        <v>5.2030000000000003</v>
      </c>
      <c r="AY29" s="15">
        <v>5.2</v>
      </c>
    </row>
    <row r="30" spans="1:51" x14ac:dyDescent="0.2">
      <c r="A30" s="5">
        <v>38138</v>
      </c>
      <c r="B30" s="15">
        <v>2.3809999999999998</v>
      </c>
      <c r="C30" s="15">
        <v>2.835</v>
      </c>
      <c r="D30" s="15">
        <v>3.2120000000000002</v>
      </c>
      <c r="E30" s="15">
        <v>3.5379999999999998</v>
      </c>
      <c r="F30" s="15">
        <v>3.7949999999999999</v>
      </c>
      <c r="G30" s="15">
        <v>4.0129999999999999</v>
      </c>
      <c r="H30" s="15">
        <v>4.1989999999999998</v>
      </c>
      <c r="I30" s="15">
        <v>4.3600000000000003</v>
      </c>
      <c r="J30" s="15">
        <v>4.4950000000000001</v>
      </c>
      <c r="K30" s="15">
        <v>4.6130000000000004</v>
      </c>
      <c r="L30" s="15">
        <v>4.7140000000000004</v>
      </c>
      <c r="M30" s="15">
        <v>4.798</v>
      </c>
      <c r="N30" s="15">
        <v>4.8819999999999997</v>
      </c>
      <c r="O30" s="15">
        <v>4.9539999999999997</v>
      </c>
      <c r="P30" s="15">
        <v>5.016</v>
      </c>
      <c r="Q30" s="15">
        <v>5.0739999999999998</v>
      </c>
      <c r="R30" s="15">
        <v>5.1260000000000003</v>
      </c>
      <c r="S30" s="15">
        <v>5.1719999999999997</v>
      </c>
      <c r="T30" s="15">
        <v>5.2130000000000001</v>
      </c>
      <c r="U30" s="15">
        <v>5.25</v>
      </c>
      <c r="V30" s="15">
        <v>5.2759999999999998</v>
      </c>
      <c r="W30" s="15">
        <v>5.2990000000000004</v>
      </c>
      <c r="X30" s="15">
        <v>5.3209999999999997</v>
      </c>
      <c r="Y30" s="15">
        <v>5.3410000000000002</v>
      </c>
      <c r="Z30" s="15">
        <v>5.359</v>
      </c>
      <c r="AA30" s="15">
        <v>5.3659999999999997</v>
      </c>
      <c r="AB30" s="15">
        <v>5.3719999999999999</v>
      </c>
      <c r="AC30" s="15">
        <v>5.3780000000000001</v>
      </c>
      <c r="AD30" s="15">
        <v>5.383</v>
      </c>
      <c r="AE30" s="15">
        <v>5.3879999999999999</v>
      </c>
      <c r="AF30" s="15">
        <v>5.3849999999999998</v>
      </c>
      <c r="AG30" s="15">
        <v>5.383</v>
      </c>
      <c r="AH30" s="15">
        <v>5.3810000000000002</v>
      </c>
      <c r="AI30" s="15">
        <v>5.3789999999999996</v>
      </c>
      <c r="AJ30" s="15">
        <v>5.3769999999999998</v>
      </c>
      <c r="AK30" s="15">
        <v>5.375</v>
      </c>
      <c r="AL30" s="15">
        <v>5.3739999999999997</v>
      </c>
      <c r="AM30" s="15">
        <v>5.3719999999999999</v>
      </c>
      <c r="AN30" s="15">
        <v>5.37</v>
      </c>
      <c r="AO30" s="15">
        <v>5.3689999999999998</v>
      </c>
      <c r="AP30" s="15">
        <v>5.3630000000000004</v>
      </c>
      <c r="AQ30" s="15">
        <v>5.3579999999999997</v>
      </c>
      <c r="AR30" s="15">
        <v>5.3529999999999998</v>
      </c>
      <c r="AS30" s="15">
        <v>5.3479999999999999</v>
      </c>
      <c r="AT30" s="15">
        <v>5.343</v>
      </c>
      <c r="AU30" s="15">
        <v>5.3380000000000001</v>
      </c>
      <c r="AV30" s="15">
        <v>5.3339999999999996</v>
      </c>
      <c r="AW30" s="15">
        <v>5.33</v>
      </c>
      <c r="AX30" s="15">
        <v>5.3259999999999996</v>
      </c>
      <c r="AY30" s="15">
        <v>5.3220000000000001</v>
      </c>
    </row>
    <row r="31" spans="1:51" x14ac:dyDescent="0.2">
      <c r="A31" s="5">
        <v>38168</v>
      </c>
      <c r="B31" s="15">
        <v>2.4239999999999999</v>
      </c>
      <c r="C31" s="15">
        <v>2.879</v>
      </c>
      <c r="D31" s="15">
        <v>3.2509999999999999</v>
      </c>
      <c r="E31" s="15">
        <v>3.544</v>
      </c>
      <c r="F31" s="15">
        <v>3.78</v>
      </c>
      <c r="G31" s="15">
        <v>3.9820000000000002</v>
      </c>
      <c r="H31" s="15">
        <v>4.1580000000000004</v>
      </c>
      <c r="I31" s="15">
        <v>4.3070000000000004</v>
      </c>
      <c r="J31" s="15">
        <v>4.4329999999999998</v>
      </c>
      <c r="K31" s="15">
        <v>4.5389999999999997</v>
      </c>
      <c r="L31" s="15">
        <v>4.633</v>
      </c>
      <c r="M31" s="15">
        <v>4.7119999999999997</v>
      </c>
      <c r="N31" s="15">
        <v>4.7859999999999996</v>
      </c>
      <c r="O31" s="15">
        <v>4.8499999999999996</v>
      </c>
      <c r="P31" s="15">
        <v>4.9050000000000002</v>
      </c>
      <c r="Q31" s="15">
        <v>4.9569999999999999</v>
      </c>
      <c r="R31" s="15">
        <v>5.0030000000000001</v>
      </c>
      <c r="S31" s="15">
        <v>5.0439999999999996</v>
      </c>
      <c r="T31" s="15">
        <v>5.0810000000000004</v>
      </c>
      <c r="U31" s="15">
        <v>5.1100000000000003</v>
      </c>
      <c r="V31" s="15">
        <v>5.1360000000000001</v>
      </c>
      <c r="W31" s="15">
        <v>5.1550000000000002</v>
      </c>
      <c r="X31" s="15">
        <v>5.173</v>
      </c>
      <c r="Y31" s="15">
        <v>5.19</v>
      </c>
      <c r="Z31" s="15">
        <v>5.2050000000000001</v>
      </c>
      <c r="AA31" s="15">
        <v>5.2080000000000002</v>
      </c>
      <c r="AB31" s="15">
        <v>5.2110000000000003</v>
      </c>
      <c r="AC31" s="15">
        <v>5.2130000000000001</v>
      </c>
      <c r="AD31" s="15">
        <v>5.2160000000000002</v>
      </c>
      <c r="AE31" s="15">
        <v>5.218</v>
      </c>
      <c r="AF31" s="15">
        <v>5.2160000000000002</v>
      </c>
      <c r="AG31" s="15">
        <v>5.2149999999999999</v>
      </c>
      <c r="AH31" s="15">
        <v>5.2140000000000004</v>
      </c>
      <c r="AI31" s="15">
        <v>5.2119999999999997</v>
      </c>
      <c r="AJ31" s="15">
        <v>5.2110000000000003</v>
      </c>
      <c r="AK31" s="15">
        <v>5.21</v>
      </c>
      <c r="AL31" s="15">
        <v>5.2089999999999996</v>
      </c>
      <c r="AM31" s="15">
        <v>5.2080000000000002</v>
      </c>
      <c r="AN31" s="15">
        <v>5.2069999999999999</v>
      </c>
      <c r="AO31" s="15">
        <v>5.2060000000000004</v>
      </c>
      <c r="AP31" s="15">
        <v>5.2030000000000003</v>
      </c>
      <c r="AQ31" s="15">
        <v>5.2009999999999996</v>
      </c>
      <c r="AR31" s="15">
        <v>5.1980000000000004</v>
      </c>
      <c r="AS31" s="15">
        <v>5.1959999999999997</v>
      </c>
      <c r="AT31" s="15">
        <v>5.1929999999999996</v>
      </c>
      <c r="AU31" s="15">
        <v>5.1909999999999998</v>
      </c>
      <c r="AV31" s="15">
        <v>5.1890000000000001</v>
      </c>
      <c r="AW31" s="15">
        <v>5.1870000000000003</v>
      </c>
      <c r="AX31" s="15">
        <v>5.1849999999999996</v>
      </c>
      <c r="AY31" s="15">
        <v>5.1829999999999998</v>
      </c>
    </row>
    <row r="32" spans="1:51" x14ac:dyDescent="0.2">
      <c r="A32" s="5">
        <v>38199</v>
      </c>
      <c r="B32" s="15">
        <v>2.3919999999999999</v>
      </c>
      <c r="C32" s="15">
        <v>2.81</v>
      </c>
      <c r="D32" s="15">
        <v>3.16</v>
      </c>
      <c r="E32" s="15">
        <v>3.4460000000000002</v>
      </c>
      <c r="F32" s="15">
        <v>3.6789999999999998</v>
      </c>
      <c r="G32" s="15">
        <v>3.8780000000000001</v>
      </c>
      <c r="H32" s="15">
        <v>4.0570000000000004</v>
      </c>
      <c r="I32" s="15">
        <v>4.2009999999999996</v>
      </c>
      <c r="J32" s="15">
        <v>4.335</v>
      </c>
      <c r="K32" s="15">
        <v>4.4390000000000001</v>
      </c>
      <c r="L32" s="15">
        <v>4.53</v>
      </c>
      <c r="M32" s="15">
        <v>4.6059999999999999</v>
      </c>
      <c r="N32" s="15">
        <v>4.6829999999999998</v>
      </c>
      <c r="O32" s="15">
        <v>4.7489999999999997</v>
      </c>
      <c r="P32" s="15">
        <v>4.806</v>
      </c>
      <c r="Q32" s="15">
        <v>4.859</v>
      </c>
      <c r="R32" s="15">
        <v>4.9059999999999997</v>
      </c>
      <c r="S32" s="15">
        <v>4.9470000000000001</v>
      </c>
      <c r="T32" s="15">
        <v>4.984</v>
      </c>
      <c r="U32" s="15">
        <v>5.0199999999999996</v>
      </c>
      <c r="V32" s="15">
        <v>5.0410000000000004</v>
      </c>
      <c r="W32" s="15">
        <v>5.0609999999999999</v>
      </c>
      <c r="X32" s="15">
        <v>5.08</v>
      </c>
      <c r="Y32" s="15">
        <v>5.0970000000000004</v>
      </c>
      <c r="Z32" s="15">
        <v>5.1130000000000004</v>
      </c>
      <c r="AA32" s="15">
        <v>5.1180000000000003</v>
      </c>
      <c r="AB32" s="15">
        <v>5.1219999999999999</v>
      </c>
      <c r="AC32" s="15">
        <v>5.1260000000000003</v>
      </c>
      <c r="AD32" s="15">
        <v>5.13</v>
      </c>
      <c r="AE32" s="15">
        <v>5.133</v>
      </c>
      <c r="AF32" s="15">
        <v>5.1310000000000002</v>
      </c>
      <c r="AG32" s="15">
        <v>5.13</v>
      </c>
      <c r="AH32" s="15">
        <v>5.1280000000000001</v>
      </c>
      <c r="AI32" s="15">
        <v>5.1269999999999998</v>
      </c>
      <c r="AJ32" s="15">
        <v>5.125</v>
      </c>
      <c r="AK32" s="15">
        <v>5.1239999999999997</v>
      </c>
      <c r="AL32" s="15">
        <v>5.1230000000000002</v>
      </c>
      <c r="AM32" s="15">
        <v>5.1219999999999999</v>
      </c>
      <c r="AN32" s="15">
        <v>5.12</v>
      </c>
      <c r="AO32" s="15">
        <v>5.1189999999999998</v>
      </c>
      <c r="AP32" s="15">
        <v>5.1150000000000002</v>
      </c>
      <c r="AQ32" s="15">
        <v>5.1109999999999998</v>
      </c>
      <c r="AR32" s="15">
        <v>5.1079999999999997</v>
      </c>
      <c r="AS32" s="15">
        <v>5.1040000000000001</v>
      </c>
      <c r="AT32" s="15">
        <v>5.101</v>
      </c>
      <c r="AU32" s="15">
        <v>5.0979999999999999</v>
      </c>
      <c r="AV32" s="15">
        <v>5.0949999999999998</v>
      </c>
      <c r="AW32" s="15">
        <v>5.0919999999999996</v>
      </c>
      <c r="AX32" s="15">
        <v>5.0890000000000004</v>
      </c>
      <c r="AY32" s="15">
        <v>5.0869999999999997</v>
      </c>
    </row>
    <row r="33" spans="1:51" x14ac:dyDescent="0.2">
      <c r="A33" s="5">
        <v>38230</v>
      </c>
      <c r="B33" s="15">
        <v>2.2949999999999999</v>
      </c>
      <c r="C33" s="15">
        <v>2.62</v>
      </c>
      <c r="D33" s="15">
        <v>2.9489999999999998</v>
      </c>
      <c r="E33" s="15">
        <v>3.2090000000000001</v>
      </c>
      <c r="F33" s="15">
        <v>3.44</v>
      </c>
      <c r="G33" s="15">
        <v>3.649</v>
      </c>
      <c r="H33" s="15">
        <v>3.8340000000000001</v>
      </c>
      <c r="I33" s="15">
        <v>3.988</v>
      </c>
      <c r="J33" s="15">
        <v>4.1219999999999999</v>
      </c>
      <c r="K33" s="15">
        <v>4.2359999999999998</v>
      </c>
      <c r="L33" s="15">
        <v>4.335</v>
      </c>
      <c r="M33" s="15">
        <v>4.4189999999999996</v>
      </c>
      <c r="N33" s="15">
        <v>4.5</v>
      </c>
      <c r="O33" s="15">
        <v>4.5709999999999997</v>
      </c>
      <c r="P33" s="15">
        <v>4.6310000000000002</v>
      </c>
      <c r="Q33" s="15">
        <v>4.6890000000000001</v>
      </c>
      <c r="R33" s="15">
        <v>4.74</v>
      </c>
      <c r="S33" s="15">
        <v>4.7850000000000001</v>
      </c>
      <c r="T33" s="15">
        <v>4.8259999999999996</v>
      </c>
      <c r="U33" s="15">
        <v>4.8600000000000003</v>
      </c>
      <c r="V33" s="15">
        <v>4.8869999999999996</v>
      </c>
      <c r="W33" s="15">
        <v>4.9089999999999998</v>
      </c>
      <c r="X33" s="15">
        <v>4.9290000000000003</v>
      </c>
      <c r="Y33" s="15">
        <v>4.9470000000000001</v>
      </c>
      <c r="Z33" s="15">
        <v>4.9640000000000004</v>
      </c>
      <c r="AA33" s="15">
        <v>4.97</v>
      </c>
      <c r="AB33" s="15">
        <v>4.9749999999999996</v>
      </c>
      <c r="AC33" s="15">
        <v>4.9800000000000004</v>
      </c>
      <c r="AD33" s="15">
        <v>4.984</v>
      </c>
      <c r="AE33" s="15">
        <v>4.9880000000000004</v>
      </c>
      <c r="AF33" s="15">
        <v>4.9889999999999999</v>
      </c>
      <c r="AG33" s="15">
        <v>4.9889999999999999</v>
      </c>
      <c r="AH33" s="15">
        <v>4.9889999999999999</v>
      </c>
      <c r="AI33" s="15">
        <v>4.99</v>
      </c>
      <c r="AJ33" s="15">
        <v>4.99</v>
      </c>
      <c r="AK33" s="15">
        <v>4.99</v>
      </c>
      <c r="AL33" s="15">
        <v>4.9909999999999997</v>
      </c>
      <c r="AM33" s="15">
        <v>4.9909999999999997</v>
      </c>
      <c r="AN33" s="15">
        <v>4.9909999999999997</v>
      </c>
      <c r="AO33" s="15">
        <v>4.9909999999999997</v>
      </c>
      <c r="AP33" s="15">
        <v>4.9870000000000001</v>
      </c>
      <c r="AQ33" s="15">
        <v>4.9829999999999997</v>
      </c>
      <c r="AR33" s="15">
        <v>4.9790000000000001</v>
      </c>
      <c r="AS33" s="15">
        <v>4.9749999999999996</v>
      </c>
      <c r="AT33" s="15">
        <v>4.9710000000000001</v>
      </c>
      <c r="AU33" s="15">
        <v>4.968</v>
      </c>
      <c r="AV33" s="15">
        <v>4.9640000000000004</v>
      </c>
      <c r="AW33" s="15">
        <v>4.9610000000000003</v>
      </c>
      <c r="AX33" s="15">
        <v>4.9580000000000002</v>
      </c>
      <c r="AY33" s="15">
        <v>4.9550000000000001</v>
      </c>
    </row>
    <row r="34" spans="1:51" x14ac:dyDescent="0.2">
      <c r="A34" s="5">
        <v>38260</v>
      </c>
      <c r="B34" s="15">
        <v>2.3959999999999999</v>
      </c>
      <c r="C34" s="15">
        <v>2.7069999999999999</v>
      </c>
      <c r="D34" s="15">
        <v>2.9860000000000002</v>
      </c>
      <c r="E34" s="15">
        <v>3.2240000000000002</v>
      </c>
      <c r="F34" s="15">
        <v>3.44</v>
      </c>
      <c r="G34" s="15">
        <v>3.633</v>
      </c>
      <c r="H34" s="15">
        <v>3.806</v>
      </c>
      <c r="I34" s="15">
        <v>3.9620000000000002</v>
      </c>
      <c r="J34" s="15">
        <v>4.0890000000000004</v>
      </c>
      <c r="K34" s="15">
        <v>4.1970000000000001</v>
      </c>
      <c r="L34" s="15">
        <v>4.2919999999999998</v>
      </c>
      <c r="M34" s="15">
        <v>4.3710000000000004</v>
      </c>
      <c r="N34" s="15">
        <v>4.45</v>
      </c>
      <c r="O34" s="15">
        <v>4.5179999999999998</v>
      </c>
      <c r="P34" s="15">
        <v>4.5759999999999996</v>
      </c>
      <c r="Q34" s="15">
        <v>4.633</v>
      </c>
      <c r="R34" s="15">
        <v>4.6840000000000002</v>
      </c>
      <c r="S34" s="15">
        <v>4.7290000000000001</v>
      </c>
      <c r="T34" s="15">
        <v>4.7690000000000001</v>
      </c>
      <c r="U34" s="15">
        <v>4.8099999999999996</v>
      </c>
      <c r="V34" s="15">
        <v>4.8289999999999997</v>
      </c>
      <c r="W34" s="15">
        <v>4.8520000000000003</v>
      </c>
      <c r="X34" s="15">
        <v>4.8719999999999999</v>
      </c>
      <c r="Y34" s="15">
        <v>4.891</v>
      </c>
      <c r="Z34" s="15">
        <v>4.9080000000000004</v>
      </c>
      <c r="AA34" s="15">
        <v>4.9139999999999997</v>
      </c>
      <c r="AB34" s="15">
        <v>4.92</v>
      </c>
      <c r="AC34" s="15">
        <v>4.9249999999999998</v>
      </c>
      <c r="AD34" s="15">
        <v>4.93</v>
      </c>
      <c r="AE34" s="15">
        <v>4.9349999999999996</v>
      </c>
      <c r="AF34" s="15">
        <v>4.9359999999999999</v>
      </c>
      <c r="AG34" s="15">
        <v>4.9370000000000003</v>
      </c>
      <c r="AH34" s="15">
        <v>4.9379999999999997</v>
      </c>
      <c r="AI34" s="15">
        <v>4.9390000000000001</v>
      </c>
      <c r="AJ34" s="15">
        <v>4.9400000000000004</v>
      </c>
      <c r="AK34" s="15">
        <v>4.9409999999999998</v>
      </c>
      <c r="AL34" s="15">
        <v>4.9420000000000002</v>
      </c>
      <c r="AM34" s="15">
        <v>4.9429999999999996</v>
      </c>
      <c r="AN34" s="15">
        <v>4.9429999999999996</v>
      </c>
      <c r="AO34" s="15">
        <v>4.944</v>
      </c>
      <c r="AP34" s="15">
        <v>4.9400000000000004</v>
      </c>
      <c r="AQ34" s="15">
        <v>4.9349999999999996</v>
      </c>
      <c r="AR34" s="15">
        <v>4.9320000000000004</v>
      </c>
      <c r="AS34" s="15">
        <v>4.9279999999999999</v>
      </c>
      <c r="AT34" s="15">
        <v>4.9240000000000004</v>
      </c>
      <c r="AU34" s="15">
        <v>4.9210000000000003</v>
      </c>
      <c r="AV34" s="15">
        <v>4.9169999999999998</v>
      </c>
      <c r="AW34" s="15">
        <v>4.9139999999999997</v>
      </c>
      <c r="AX34" s="15">
        <v>4.9109999999999996</v>
      </c>
      <c r="AY34" s="15">
        <v>4.9080000000000004</v>
      </c>
    </row>
    <row r="35" spans="1:51" x14ac:dyDescent="0.2">
      <c r="A35" s="5">
        <v>38291</v>
      </c>
      <c r="B35" s="15">
        <v>2.3260000000000001</v>
      </c>
      <c r="C35" s="15">
        <v>2.5750000000000002</v>
      </c>
      <c r="D35" s="15">
        <v>2.8730000000000002</v>
      </c>
      <c r="E35" s="15">
        <v>3.0750000000000002</v>
      </c>
      <c r="F35" s="15">
        <v>3.2949999999999999</v>
      </c>
      <c r="G35" s="15">
        <v>3.4940000000000002</v>
      </c>
      <c r="H35" s="15">
        <v>3.673</v>
      </c>
      <c r="I35" s="15">
        <v>3.8290000000000002</v>
      </c>
      <c r="J35" s="15">
        <v>3.9609999999999999</v>
      </c>
      <c r="K35" s="15">
        <v>4.0730000000000004</v>
      </c>
      <c r="L35" s="15">
        <v>4.173</v>
      </c>
      <c r="M35" s="15">
        <v>4.2560000000000002</v>
      </c>
      <c r="N35" s="15">
        <v>4.34</v>
      </c>
      <c r="O35" s="15">
        <v>4.4119999999999999</v>
      </c>
      <c r="P35" s="15">
        <v>4.4749999999999996</v>
      </c>
      <c r="Q35" s="15">
        <v>4.5350000000000001</v>
      </c>
      <c r="R35" s="15">
        <v>4.5880000000000001</v>
      </c>
      <c r="S35" s="15">
        <v>4.6349999999999998</v>
      </c>
      <c r="T35" s="15">
        <v>4.6779999999999999</v>
      </c>
      <c r="U35" s="15">
        <v>4.72</v>
      </c>
      <c r="V35" s="15">
        <v>4.742</v>
      </c>
      <c r="W35" s="15">
        <v>4.766</v>
      </c>
      <c r="X35" s="15">
        <v>4.7880000000000003</v>
      </c>
      <c r="Y35" s="15">
        <v>4.8090000000000002</v>
      </c>
      <c r="Z35" s="15">
        <v>4.827</v>
      </c>
      <c r="AA35" s="15">
        <v>4.835</v>
      </c>
      <c r="AB35" s="15">
        <v>4.843</v>
      </c>
      <c r="AC35" s="15">
        <v>4.8499999999999996</v>
      </c>
      <c r="AD35" s="15">
        <v>4.8570000000000002</v>
      </c>
      <c r="AE35" s="15">
        <v>4.8630000000000004</v>
      </c>
      <c r="AF35" s="15">
        <v>4.867</v>
      </c>
      <c r="AG35" s="15">
        <v>4.8710000000000004</v>
      </c>
      <c r="AH35" s="15">
        <v>4.875</v>
      </c>
      <c r="AI35" s="15">
        <v>4.8780000000000001</v>
      </c>
      <c r="AJ35" s="15">
        <v>4.8819999999999997</v>
      </c>
      <c r="AK35" s="15">
        <v>4.8849999999999998</v>
      </c>
      <c r="AL35" s="15">
        <v>4.8879999999999999</v>
      </c>
      <c r="AM35" s="15">
        <v>4.891</v>
      </c>
      <c r="AN35" s="15">
        <v>4.8929999999999998</v>
      </c>
      <c r="AO35" s="15">
        <v>4.8959999999999999</v>
      </c>
      <c r="AP35" s="15">
        <v>4.8920000000000003</v>
      </c>
      <c r="AQ35" s="15">
        <v>4.8879999999999999</v>
      </c>
      <c r="AR35" s="15">
        <v>4.8849999999999998</v>
      </c>
      <c r="AS35" s="15">
        <v>4.8819999999999997</v>
      </c>
      <c r="AT35" s="15">
        <v>4.8789999999999996</v>
      </c>
      <c r="AU35" s="15">
        <v>4.8760000000000003</v>
      </c>
      <c r="AV35" s="15">
        <v>4.8730000000000002</v>
      </c>
      <c r="AW35" s="15">
        <v>4.87</v>
      </c>
      <c r="AX35" s="15">
        <v>4.8680000000000003</v>
      </c>
      <c r="AY35" s="15">
        <v>4.8650000000000002</v>
      </c>
    </row>
    <row r="36" spans="1:51" x14ac:dyDescent="0.2">
      <c r="A36" s="5">
        <v>38321</v>
      </c>
      <c r="B36" s="15">
        <v>2.3079999999999998</v>
      </c>
      <c r="C36" s="15">
        <v>2.516</v>
      </c>
      <c r="D36" s="15">
        <v>2.754</v>
      </c>
      <c r="E36" s="15">
        <v>2.9740000000000002</v>
      </c>
      <c r="F36" s="15">
        <v>3.1789999999999998</v>
      </c>
      <c r="G36" s="15">
        <v>3.3660000000000001</v>
      </c>
      <c r="H36" s="15">
        <v>3.536</v>
      </c>
      <c r="I36" s="15">
        <v>3.6869999999999998</v>
      </c>
      <c r="J36" s="15">
        <v>3.8180000000000001</v>
      </c>
      <c r="K36" s="15">
        <v>3.9289999999999998</v>
      </c>
      <c r="L36" s="15">
        <v>4.0250000000000004</v>
      </c>
      <c r="M36" s="15">
        <v>4.1050000000000004</v>
      </c>
      <c r="N36" s="15">
        <v>4.1849999999999996</v>
      </c>
      <c r="O36" s="15">
        <v>4.2539999999999996</v>
      </c>
      <c r="P36" s="15">
        <v>4.3129999999999997</v>
      </c>
      <c r="Q36" s="15">
        <v>4.3730000000000002</v>
      </c>
      <c r="R36" s="15">
        <v>4.4260000000000002</v>
      </c>
      <c r="S36" s="15">
        <v>4.4729999999999999</v>
      </c>
      <c r="T36" s="15">
        <v>4.5149999999999997</v>
      </c>
      <c r="U36" s="15">
        <v>4.55</v>
      </c>
      <c r="V36" s="15">
        <v>4.5789999999999997</v>
      </c>
      <c r="W36" s="15">
        <v>4.6020000000000003</v>
      </c>
      <c r="X36" s="15">
        <v>4.6230000000000002</v>
      </c>
      <c r="Y36" s="15">
        <v>4.6429999999999998</v>
      </c>
      <c r="Z36" s="15">
        <v>4.6609999999999996</v>
      </c>
      <c r="AA36" s="15">
        <v>4.6689999999999996</v>
      </c>
      <c r="AB36" s="15">
        <v>4.6760000000000002</v>
      </c>
      <c r="AC36" s="15">
        <v>4.6829999999999998</v>
      </c>
      <c r="AD36" s="15">
        <v>4.6890000000000001</v>
      </c>
      <c r="AE36" s="15">
        <v>4.6950000000000003</v>
      </c>
      <c r="AF36" s="15">
        <v>4.6989999999999998</v>
      </c>
      <c r="AG36" s="15">
        <v>4.702</v>
      </c>
      <c r="AH36" s="15">
        <v>4.7050000000000001</v>
      </c>
      <c r="AI36" s="15">
        <v>4.7089999999999996</v>
      </c>
      <c r="AJ36" s="15">
        <v>4.7110000000000003</v>
      </c>
      <c r="AK36" s="15">
        <v>4.7140000000000004</v>
      </c>
      <c r="AL36" s="15">
        <v>4.7169999999999996</v>
      </c>
      <c r="AM36" s="15">
        <v>4.7190000000000003</v>
      </c>
      <c r="AN36" s="15">
        <v>4.7220000000000004</v>
      </c>
      <c r="AO36" s="15">
        <v>4.7240000000000002</v>
      </c>
      <c r="AP36" s="15">
        <v>4.7210000000000001</v>
      </c>
      <c r="AQ36" s="15">
        <v>4.7169999999999996</v>
      </c>
      <c r="AR36" s="15">
        <v>4.7140000000000004</v>
      </c>
      <c r="AS36" s="15">
        <v>4.7110000000000003</v>
      </c>
      <c r="AT36" s="15">
        <v>4.7080000000000002</v>
      </c>
      <c r="AU36" s="15">
        <v>4.7060000000000004</v>
      </c>
      <c r="AV36" s="15">
        <v>4.7030000000000003</v>
      </c>
      <c r="AW36" s="15">
        <v>4.7009999999999996</v>
      </c>
      <c r="AX36" s="15">
        <v>4.6980000000000004</v>
      </c>
      <c r="AY36" s="15">
        <v>4.6959999999999997</v>
      </c>
    </row>
    <row r="37" spans="1:51" x14ac:dyDescent="0.2">
      <c r="A37" s="5">
        <v>38352</v>
      </c>
      <c r="B37" s="15">
        <v>2.371</v>
      </c>
      <c r="C37" s="15">
        <v>2.6150000000000002</v>
      </c>
      <c r="D37" s="15">
        <v>2.83</v>
      </c>
      <c r="E37" s="15">
        <v>3.0059999999999998</v>
      </c>
      <c r="F37" s="15">
        <v>3.169</v>
      </c>
      <c r="G37" s="15">
        <v>3.3260000000000001</v>
      </c>
      <c r="H37" s="15">
        <v>3.476</v>
      </c>
      <c r="I37" s="15">
        <v>3.6080000000000001</v>
      </c>
      <c r="J37" s="15">
        <v>3.72</v>
      </c>
      <c r="K37" s="15">
        <v>3.8180000000000001</v>
      </c>
      <c r="L37" s="15">
        <v>3.9039999999999999</v>
      </c>
      <c r="M37" s="15">
        <v>3.9750000000000001</v>
      </c>
      <c r="N37" s="15">
        <v>4.0519999999999996</v>
      </c>
      <c r="O37" s="15">
        <v>4.117</v>
      </c>
      <c r="P37" s="15">
        <v>4.1740000000000004</v>
      </c>
      <c r="Q37" s="15">
        <v>4.2329999999999997</v>
      </c>
      <c r="R37" s="15">
        <v>4.2850000000000001</v>
      </c>
      <c r="S37" s="15">
        <v>4.3310000000000004</v>
      </c>
      <c r="T37" s="15">
        <v>4.3719999999999999</v>
      </c>
      <c r="U37" s="15">
        <v>4.41</v>
      </c>
      <c r="V37" s="15">
        <v>4.4340000000000002</v>
      </c>
      <c r="W37" s="15">
        <v>4.4560000000000004</v>
      </c>
      <c r="X37" s="15">
        <v>4.4770000000000003</v>
      </c>
      <c r="Y37" s="15">
        <v>4.4950000000000001</v>
      </c>
      <c r="Z37" s="15">
        <v>4.5129999999999999</v>
      </c>
      <c r="AA37" s="15">
        <v>4.5209999999999999</v>
      </c>
      <c r="AB37" s="15">
        <v>4.5289999999999999</v>
      </c>
      <c r="AC37" s="15">
        <v>4.5359999999999996</v>
      </c>
      <c r="AD37" s="15">
        <v>4.5419999999999998</v>
      </c>
      <c r="AE37" s="15">
        <v>4.5490000000000004</v>
      </c>
      <c r="AF37" s="15">
        <v>4.5519999999999996</v>
      </c>
      <c r="AG37" s="15">
        <v>4.5549999999999997</v>
      </c>
      <c r="AH37" s="15">
        <v>4.5579999999999998</v>
      </c>
      <c r="AI37" s="15">
        <v>4.5609999999999999</v>
      </c>
      <c r="AJ37" s="15">
        <v>4.5640000000000001</v>
      </c>
      <c r="AK37" s="15">
        <v>4.5670000000000002</v>
      </c>
      <c r="AL37" s="15">
        <v>4.569</v>
      </c>
      <c r="AM37" s="15">
        <v>4.5709999999999997</v>
      </c>
      <c r="AN37" s="15">
        <v>4.5730000000000004</v>
      </c>
      <c r="AO37" s="15">
        <v>4.5750000000000002</v>
      </c>
      <c r="AP37" s="15">
        <v>4.5720000000000001</v>
      </c>
      <c r="AQ37" s="15">
        <v>4.569</v>
      </c>
      <c r="AR37" s="15">
        <v>4.5659999999999998</v>
      </c>
      <c r="AS37" s="15">
        <v>4.5629999999999997</v>
      </c>
      <c r="AT37" s="15">
        <v>4.5599999999999996</v>
      </c>
      <c r="AU37" s="15">
        <v>4.5579999999999998</v>
      </c>
      <c r="AV37" s="15">
        <v>4.5549999999999997</v>
      </c>
      <c r="AW37" s="15">
        <v>4.5529999999999999</v>
      </c>
      <c r="AX37" s="15">
        <v>4.55</v>
      </c>
      <c r="AY37" s="15">
        <v>4.548</v>
      </c>
    </row>
    <row r="38" spans="1:51" x14ac:dyDescent="0.2">
      <c r="A38" s="5">
        <v>38383</v>
      </c>
      <c r="B38" s="15">
        <v>2.3149999999999999</v>
      </c>
      <c r="C38" s="15">
        <v>2.5470000000000002</v>
      </c>
      <c r="D38" s="15">
        <v>2.7519999999999998</v>
      </c>
      <c r="E38" s="15">
        <v>2.9119999999999999</v>
      </c>
      <c r="F38" s="15">
        <v>3.0670000000000002</v>
      </c>
      <c r="G38" s="15">
        <v>3.2109999999999999</v>
      </c>
      <c r="H38" s="15">
        <v>3.347</v>
      </c>
      <c r="I38" s="15">
        <v>3.472</v>
      </c>
      <c r="J38" s="15">
        <v>3.58</v>
      </c>
      <c r="K38" s="15">
        <v>3.6720000000000002</v>
      </c>
      <c r="L38" s="15">
        <v>3.7519999999999998</v>
      </c>
      <c r="M38" s="15">
        <v>3.82</v>
      </c>
      <c r="N38" s="15">
        <v>3.8839999999999999</v>
      </c>
      <c r="O38" s="15">
        <v>3.94</v>
      </c>
      <c r="P38" s="15">
        <v>3.988</v>
      </c>
      <c r="Q38" s="15">
        <v>4.0350000000000001</v>
      </c>
      <c r="R38" s="15">
        <v>4.0759999999999996</v>
      </c>
      <c r="S38" s="15">
        <v>4.1130000000000004</v>
      </c>
      <c r="T38" s="15">
        <v>4.1459999999999999</v>
      </c>
      <c r="U38" s="15">
        <v>4.18</v>
      </c>
      <c r="V38" s="15">
        <v>4.1950000000000003</v>
      </c>
      <c r="W38" s="15">
        <v>4.2130000000000001</v>
      </c>
      <c r="X38" s="15">
        <v>4.2300000000000004</v>
      </c>
      <c r="Y38" s="15">
        <v>4.2450000000000001</v>
      </c>
      <c r="Z38" s="15">
        <v>4.2590000000000003</v>
      </c>
      <c r="AA38" s="15">
        <v>4.2640000000000002</v>
      </c>
      <c r="AB38" s="15">
        <v>4.2679999999999998</v>
      </c>
      <c r="AC38" s="15">
        <v>4.2720000000000002</v>
      </c>
      <c r="AD38" s="15">
        <v>4.2759999999999998</v>
      </c>
      <c r="AE38" s="15">
        <v>4.28</v>
      </c>
      <c r="AF38" s="15">
        <v>4.282</v>
      </c>
      <c r="AG38" s="15">
        <v>4.2830000000000004</v>
      </c>
      <c r="AH38" s="15">
        <v>4.2850000000000001</v>
      </c>
      <c r="AI38" s="15">
        <v>4.2859999999999996</v>
      </c>
      <c r="AJ38" s="15">
        <v>4.2880000000000003</v>
      </c>
      <c r="AK38" s="15">
        <v>4.2889999999999997</v>
      </c>
      <c r="AL38" s="15">
        <v>4.29</v>
      </c>
      <c r="AM38" s="15">
        <v>4.2919999999999998</v>
      </c>
      <c r="AN38" s="15">
        <v>4.2930000000000001</v>
      </c>
      <c r="AO38" s="15">
        <v>4.2939999999999996</v>
      </c>
      <c r="AP38" s="15">
        <v>4.2930000000000001</v>
      </c>
      <c r="AQ38" s="15">
        <v>4.2910000000000004</v>
      </c>
      <c r="AR38" s="15">
        <v>4.29</v>
      </c>
      <c r="AS38" s="15">
        <v>4.2889999999999997</v>
      </c>
      <c r="AT38" s="15">
        <v>4.2880000000000003</v>
      </c>
      <c r="AU38" s="15">
        <v>4.2869999999999999</v>
      </c>
      <c r="AV38" s="15">
        <v>4.2859999999999996</v>
      </c>
      <c r="AW38" s="15">
        <v>4.2850000000000001</v>
      </c>
      <c r="AX38" s="15">
        <v>4.2839999999999998</v>
      </c>
      <c r="AY38" s="15">
        <v>4.2839999999999998</v>
      </c>
    </row>
    <row r="39" spans="1:51" x14ac:dyDescent="0.2">
      <c r="A39" s="5">
        <v>38411</v>
      </c>
      <c r="B39" s="15">
        <v>2.3660000000000001</v>
      </c>
      <c r="C39" s="15">
        <v>2.6579999999999999</v>
      </c>
      <c r="D39" s="15">
        <v>2.8969999999999998</v>
      </c>
      <c r="E39" s="15">
        <v>3.0830000000000002</v>
      </c>
      <c r="F39" s="15">
        <v>3.2530000000000001</v>
      </c>
      <c r="G39" s="15">
        <v>3.403</v>
      </c>
      <c r="H39" s="15">
        <v>3.5430000000000001</v>
      </c>
      <c r="I39" s="15">
        <v>3.669</v>
      </c>
      <c r="J39" s="15">
        <v>3.778</v>
      </c>
      <c r="K39" s="15">
        <v>3.871</v>
      </c>
      <c r="L39" s="15">
        <v>3.95</v>
      </c>
      <c r="M39" s="15">
        <v>4.0170000000000003</v>
      </c>
      <c r="N39" s="15">
        <v>4.0759999999999996</v>
      </c>
      <c r="O39" s="15">
        <v>4.1269999999999998</v>
      </c>
      <c r="P39" s="15">
        <v>4.1719999999999997</v>
      </c>
      <c r="Q39" s="15">
        <v>4.2130000000000001</v>
      </c>
      <c r="R39" s="15">
        <v>4.2489999999999997</v>
      </c>
      <c r="S39" s="15">
        <v>4.2809999999999997</v>
      </c>
      <c r="T39" s="15">
        <v>4.3099999999999996</v>
      </c>
      <c r="U39" s="15">
        <v>4.34</v>
      </c>
      <c r="V39" s="15">
        <v>4.3529999999999998</v>
      </c>
      <c r="W39" s="15">
        <v>4.3689999999999998</v>
      </c>
      <c r="X39" s="15">
        <v>4.3840000000000003</v>
      </c>
      <c r="Y39" s="15">
        <v>4.3979999999999997</v>
      </c>
      <c r="Z39" s="15">
        <v>4.41</v>
      </c>
      <c r="AA39" s="15">
        <v>4.415</v>
      </c>
      <c r="AB39" s="15">
        <v>4.42</v>
      </c>
      <c r="AC39" s="15">
        <v>4.4249999999999998</v>
      </c>
      <c r="AD39" s="15">
        <v>4.4290000000000003</v>
      </c>
      <c r="AE39" s="15">
        <v>4.4329999999999998</v>
      </c>
      <c r="AF39" s="15">
        <v>4.4349999999999996</v>
      </c>
      <c r="AG39" s="15">
        <v>4.4379999999999997</v>
      </c>
      <c r="AH39" s="15">
        <v>4.4400000000000004</v>
      </c>
      <c r="AI39" s="15">
        <v>4.4420000000000002</v>
      </c>
      <c r="AJ39" s="15">
        <v>4.444</v>
      </c>
      <c r="AK39" s="15">
        <v>4.4459999999999997</v>
      </c>
      <c r="AL39" s="15">
        <v>4.4480000000000004</v>
      </c>
      <c r="AM39" s="15">
        <v>4.45</v>
      </c>
      <c r="AN39" s="15">
        <v>4.452</v>
      </c>
      <c r="AO39" s="15">
        <v>4.4530000000000003</v>
      </c>
      <c r="AP39" s="15">
        <v>4.4530000000000003</v>
      </c>
      <c r="AQ39" s="15">
        <v>4.4530000000000003</v>
      </c>
      <c r="AR39" s="15">
        <v>4.4530000000000003</v>
      </c>
      <c r="AS39" s="15">
        <v>4.4530000000000003</v>
      </c>
      <c r="AT39" s="15">
        <v>4.4530000000000003</v>
      </c>
      <c r="AU39" s="15">
        <v>4.4530000000000003</v>
      </c>
      <c r="AV39" s="15">
        <v>4.4530000000000003</v>
      </c>
      <c r="AW39" s="15">
        <v>4.452</v>
      </c>
      <c r="AX39" s="15">
        <v>4.452</v>
      </c>
      <c r="AY39" s="15">
        <v>4.452</v>
      </c>
    </row>
    <row r="40" spans="1:51" x14ac:dyDescent="0.2">
      <c r="A40" s="5">
        <v>38442</v>
      </c>
      <c r="B40" s="15">
        <v>2.3660000000000001</v>
      </c>
      <c r="C40" s="15">
        <v>2.6309999999999998</v>
      </c>
      <c r="D40" s="15">
        <v>2.84</v>
      </c>
      <c r="E40" s="15">
        <v>3.0019999999999998</v>
      </c>
      <c r="F40" s="15">
        <v>3.157</v>
      </c>
      <c r="G40" s="15">
        <v>3.3029999999999999</v>
      </c>
      <c r="H40" s="15">
        <v>3.4420000000000002</v>
      </c>
      <c r="I40" s="15">
        <v>3.5680000000000001</v>
      </c>
      <c r="J40" s="15">
        <v>3.677</v>
      </c>
      <c r="K40" s="15">
        <v>3.7719999999999998</v>
      </c>
      <c r="L40" s="15">
        <v>3.8559999999999999</v>
      </c>
      <c r="M40" s="15">
        <v>3.9249999999999998</v>
      </c>
      <c r="N40" s="15">
        <v>3.99</v>
      </c>
      <c r="O40" s="15">
        <v>4.0460000000000003</v>
      </c>
      <c r="P40" s="15">
        <v>4.0949999999999998</v>
      </c>
      <c r="Q40" s="15">
        <v>4.1369999999999996</v>
      </c>
      <c r="R40" s="15">
        <v>4.1740000000000004</v>
      </c>
      <c r="S40" s="15">
        <v>4.2080000000000002</v>
      </c>
      <c r="T40" s="15">
        <v>4.2370000000000001</v>
      </c>
      <c r="U40" s="15">
        <v>4.26</v>
      </c>
      <c r="V40" s="15">
        <v>4.2830000000000004</v>
      </c>
      <c r="W40" s="15">
        <v>4.2990000000000004</v>
      </c>
      <c r="X40" s="15">
        <v>4.3140000000000001</v>
      </c>
      <c r="Y40" s="15">
        <v>4.3280000000000003</v>
      </c>
      <c r="Z40" s="15">
        <v>4.3410000000000002</v>
      </c>
      <c r="AA40" s="15">
        <v>4.3470000000000004</v>
      </c>
      <c r="AB40" s="15">
        <v>4.3520000000000003</v>
      </c>
      <c r="AC40" s="15">
        <v>4.3559999999999999</v>
      </c>
      <c r="AD40" s="15">
        <v>4.3609999999999998</v>
      </c>
      <c r="AE40" s="15">
        <v>4.3650000000000002</v>
      </c>
      <c r="AF40" s="15">
        <v>4.3650000000000002</v>
      </c>
      <c r="AG40" s="15">
        <v>4.3659999999999997</v>
      </c>
      <c r="AH40" s="15">
        <v>4.367</v>
      </c>
      <c r="AI40" s="15">
        <v>4.367</v>
      </c>
      <c r="AJ40" s="15">
        <v>4.3680000000000003</v>
      </c>
      <c r="AK40" s="15">
        <v>4.3689999999999998</v>
      </c>
      <c r="AL40" s="15">
        <v>4.3689999999999998</v>
      </c>
      <c r="AM40" s="15">
        <v>4.37</v>
      </c>
      <c r="AN40" s="15">
        <v>4.37</v>
      </c>
      <c r="AO40" s="15">
        <v>4.3710000000000004</v>
      </c>
      <c r="AP40" s="15">
        <v>4.3689999999999998</v>
      </c>
      <c r="AQ40" s="15">
        <v>4.367</v>
      </c>
      <c r="AR40" s="15">
        <v>4.3650000000000002</v>
      </c>
      <c r="AS40" s="15">
        <v>4.3639999999999999</v>
      </c>
      <c r="AT40" s="15">
        <v>4.3620000000000001</v>
      </c>
      <c r="AU40" s="15">
        <v>4.3609999999999998</v>
      </c>
      <c r="AV40" s="15">
        <v>4.3600000000000003</v>
      </c>
      <c r="AW40" s="15">
        <v>4.3579999999999997</v>
      </c>
      <c r="AX40" s="15">
        <v>4.3570000000000002</v>
      </c>
      <c r="AY40" s="15">
        <v>4.3559999999999999</v>
      </c>
    </row>
    <row r="41" spans="1:51" x14ac:dyDescent="0.2">
      <c r="A41" s="5">
        <v>38472</v>
      </c>
      <c r="B41" s="15">
        <v>2.2149999999999999</v>
      </c>
      <c r="C41" s="15">
        <v>2.3959999999999999</v>
      </c>
      <c r="D41" s="15">
        <v>2.593</v>
      </c>
      <c r="E41" s="15">
        <v>2.77</v>
      </c>
      <c r="F41" s="15">
        <v>2.9319999999999999</v>
      </c>
      <c r="G41" s="15">
        <v>3.09</v>
      </c>
      <c r="H41" s="15">
        <v>3.24</v>
      </c>
      <c r="I41" s="15">
        <v>3.375</v>
      </c>
      <c r="J41" s="15">
        <v>3.496</v>
      </c>
      <c r="K41" s="15">
        <v>3.5990000000000002</v>
      </c>
      <c r="L41" s="15">
        <v>3.6890000000000001</v>
      </c>
      <c r="M41" s="15">
        <v>3.7639999999999998</v>
      </c>
      <c r="N41" s="15">
        <v>3.835</v>
      </c>
      <c r="O41" s="15">
        <v>3.8969999999999998</v>
      </c>
      <c r="P41" s="15">
        <v>3.95</v>
      </c>
      <c r="Q41" s="15">
        <v>3.9980000000000002</v>
      </c>
      <c r="R41" s="15">
        <v>4.04</v>
      </c>
      <c r="S41" s="15">
        <v>4.0780000000000003</v>
      </c>
      <c r="T41" s="15">
        <v>4.1120000000000001</v>
      </c>
      <c r="U41" s="15">
        <v>4.1399999999999997</v>
      </c>
      <c r="V41" s="15">
        <v>4.165</v>
      </c>
      <c r="W41" s="15">
        <v>4.1849999999999996</v>
      </c>
      <c r="X41" s="15">
        <v>4.2039999999999997</v>
      </c>
      <c r="Y41" s="15">
        <v>4.2210000000000001</v>
      </c>
      <c r="Z41" s="15">
        <v>4.2370000000000001</v>
      </c>
      <c r="AA41" s="15">
        <v>4.2439999999999998</v>
      </c>
      <c r="AB41" s="15">
        <v>4.2510000000000003</v>
      </c>
      <c r="AC41" s="15">
        <v>4.2560000000000002</v>
      </c>
      <c r="AD41" s="15">
        <v>4.2619999999999996</v>
      </c>
      <c r="AE41" s="15">
        <v>4.2670000000000003</v>
      </c>
      <c r="AF41" s="15">
        <v>4.2709999999999999</v>
      </c>
      <c r="AG41" s="15">
        <v>4.2750000000000004</v>
      </c>
      <c r="AH41" s="15">
        <v>4.2789999999999999</v>
      </c>
      <c r="AI41" s="15">
        <v>4.282</v>
      </c>
      <c r="AJ41" s="15">
        <v>4.2850000000000001</v>
      </c>
      <c r="AK41" s="15">
        <v>4.2880000000000003</v>
      </c>
      <c r="AL41" s="15">
        <v>4.2910000000000004</v>
      </c>
      <c r="AM41" s="15">
        <v>4.2939999999999996</v>
      </c>
      <c r="AN41" s="15">
        <v>4.2960000000000003</v>
      </c>
      <c r="AO41" s="15">
        <v>4.2990000000000004</v>
      </c>
      <c r="AP41" s="15">
        <v>4.2969999999999997</v>
      </c>
      <c r="AQ41" s="15">
        <v>4.2949999999999999</v>
      </c>
      <c r="AR41" s="15">
        <v>4.2939999999999996</v>
      </c>
      <c r="AS41" s="15">
        <v>4.2919999999999998</v>
      </c>
      <c r="AT41" s="15">
        <v>4.2910000000000004</v>
      </c>
      <c r="AU41" s="15">
        <v>4.2889999999999997</v>
      </c>
      <c r="AV41" s="15">
        <v>4.2880000000000003</v>
      </c>
      <c r="AW41" s="15">
        <v>4.2869999999999999</v>
      </c>
      <c r="AX41" s="15">
        <v>4.2850000000000001</v>
      </c>
      <c r="AY41" s="15">
        <v>4.2839999999999998</v>
      </c>
    </row>
    <row r="42" spans="1:51" x14ac:dyDescent="0.2">
      <c r="A42" s="5">
        <v>38503</v>
      </c>
      <c r="B42" s="15">
        <v>2.161</v>
      </c>
      <c r="C42" s="15">
        <v>2.286</v>
      </c>
      <c r="D42" s="15">
        <v>2.4620000000000002</v>
      </c>
      <c r="E42" s="15">
        <v>2.629</v>
      </c>
      <c r="F42" s="15">
        <v>2.7909999999999999</v>
      </c>
      <c r="G42" s="15">
        <v>2.9430000000000001</v>
      </c>
      <c r="H42" s="15">
        <v>3.0859999999999999</v>
      </c>
      <c r="I42" s="15">
        <v>3.2189999999999999</v>
      </c>
      <c r="J42" s="15">
        <v>3.3340000000000001</v>
      </c>
      <c r="K42" s="15">
        <v>3.4359999999999999</v>
      </c>
      <c r="L42" s="15">
        <v>3.5259999999999998</v>
      </c>
      <c r="M42" s="15">
        <v>3.6019999999999999</v>
      </c>
      <c r="N42" s="15">
        <v>3.6739999999999999</v>
      </c>
      <c r="O42" s="15">
        <v>3.7349999999999999</v>
      </c>
      <c r="P42" s="15">
        <v>3.7890000000000001</v>
      </c>
      <c r="Q42" s="15">
        <v>3.8380000000000001</v>
      </c>
      <c r="R42" s="15">
        <v>3.8809999999999998</v>
      </c>
      <c r="S42" s="15">
        <v>3.919</v>
      </c>
      <c r="T42" s="15">
        <v>3.9529999999999998</v>
      </c>
      <c r="U42" s="15">
        <v>3.98</v>
      </c>
      <c r="V42" s="15">
        <v>4.0049999999999999</v>
      </c>
      <c r="W42" s="15">
        <v>4.024</v>
      </c>
      <c r="X42" s="15">
        <v>4.0410000000000004</v>
      </c>
      <c r="Y42" s="15">
        <v>4.0570000000000004</v>
      </c>
      <c r="Z42" s="15">
        <v>4.0720000000000001</v>
      </c>
      <c r="AA42" s="15">
        <v>4.0780000000000003</v>
      </c>
      <c r="AB42" s="15">
        <v>4.0830000000000002</v>
      </c>
      <c r="AC42" s="15">
        <v>4.0880000000000001</v>
      </c>
      <c r="AD42" s="15">
        <v>4.0919999999999996</v>
      </c>
      <c r="AE42" s="15">
        <v>4.0970000000000004</v>
      </c>
      <c r="AF42" s="15">
        <v>4.0990000000000002</v>
      </c>
      <c r="AG42" s="15">
        <v>4.1020000000000003</v>
      </c>
      <c r="AH42" s="15">
        <v>4.1040000000000001</v>
      </c>
      <c r="AI42" s="15">
        <v>4.1070000000000002</v>
      </c>
      <c r="AJ42" s="15">
        <v>4.109</v>
      </c>
      <c r="AK42" s="15">
        <v>4.1109999999999998</v>
      </c>
      <c r="AL42" s="15">
        <v>4.1130000000000004</v>
      </c>
      <c r="AM42" s="15">
        <v>4.1150000000000002</v>
      </c>
      <c r="AN42" s="15">
        <v>4.117</v>
      </c>
      <c r="AO42" s="15">
        <v>4.1180000000000003</v>
      </c>
      <c r="AP42" s="15">
        <v>4.1150000000000002</v>
      </c>
      <c r="AQ42" s="15">
        <v>4.1130000000000004</v>
      </c>
      <c r="AR42" s="15">
        <v>4.1100000000000003</v>
      </c>
      <c r="AS42" s="15">
        <v>4.1079999999999997</v>
      </c>
      <c r="AT42" s="15">
        <v>4.1050000000000004</v>
      </c>
      <c r="AU42" s="15">
        <v>4.1029999999999998</v>
      </c>
      <c r="AV42" s="15">
        <v>4.101</v>
      </c>
      <c r="AW42" s="15">
        <v>4.0990000000000002</v>
      </c>
      <c r="AX42" s="15">
        <v>4.0970000000000004</v>
      </c>
      <c r="AY42" s="15">
        <v>4.0949999999999998</v>
      </c>
    </row>
    <row r="43" spans="1:51" x14ac:dyDescent="0.2">
      <c r="A43" s="5">
        <v>38533</v>
      </c>
      <c r="B43" s="15">
        <v>2.081</v>
      </c>
      <c r="C43" s="15">
        <v>2.1579999999999999</v>
      </c>
      <c r="D43" s="15">
        <v>2.3210000000000002</v>
      </c>
      <c r="E43" s="15">
        <v>2.4510000000000001</v>
      </c>
      <c r="F43" s="15">
        <v>2.6019999999999999</v>
      </c>
      <c r="G43" s="15">
        <v>2.7549999999999999</v>
      </c>
      <c r="H43" s="15">
        <v>2.899</v>
      </c>
      <c r="I43" s="15">
        <v>3.0310000000000001</v>
      </c>
      <c r="J43" s="15">
        <v>3.149</v>
      </c>
      <c r="K43" s="15">
        <v>3.2519999999999998</v>
      </c>
      <c r="L43" s="15">
        <v>3.3450000000000002</v>
      </c>
      <c r="M43" s="15">
        <v>3.423</v>
      </c>
      <c r="N43" s="15">
        <v>3.4969999999999999</v>
      </c>
      <c r="O43" s="15">
        <v>3.56</v>
      </c>
      <c r="P43" s="15">
        <v>3.6150000000000002</v>
      </c>
      <c r="Q43" s="15">
        <v>3.6640000000000001</v>
      </c>
      <c r="R43" s="15">
        <v>3.7069999999999999</v>
      </c>
      <c r="S43" s="15">
        <v>3.746</v>
      </c>
      <c r="T43" s="15">
        <v>3.7810000000000001</v>
      </c>
      <c r="U43" s="15">
        <v>3.81</v>
      </c>
      <c r="V43" s="15">
        <v>3.8319999999999999</v>
      </c>
      <c r="W43" s="15">
        <v>3.85</v>
      </c>
      <c r="X43" s="15">
        <v>3.867</v>
      </c>
      <c r="Y43" s="15">
        <v>3.8820000000000001</v>
      </c>
      <c r="Z43" s="15">
        <v>3.8959999999999999</v>
      </c>
      <c r="AA43" s="15">
        <v>3.9020000000000001</v>
      </c>
      <c r="AB43" s="15">
        <v>3.9079999999999999</v>
      </c>
      <c r="AC43" s="15">
        <v>3.9129999999999998</v>
      </c>
      <c r="AD43" s="15">
        <v>3.9180000000000001</v>
      </c>
      <c r="AE43" s="15">
        <v>3.923</v>
      </c>
      <c r="AF43" s="15">
        <v>3.9260000000000002</v>
      </c>
      <c r="AG43" s="15">
        <v>3.9279999999999999</v>
      </c>
      <c r="AH43" s="15">
        <v>3.931</v>
      </c>
      <c r="AI43" s="15">
        <v>3.9329999999999998</v>
      </c>
      <c r="AJ43" s="15">
        <v>3.9359999999999999</v>
      </c>
      <c r="AK43" s="15">
        <v>3.9380000000000002</v>
      </c>
      <c r="AL43" s="15">
        <v>3.94</v>
      </c>
      <c r="AM43" s="15">
        <v>3.9420000000000002</v>
      </c>
      <c r="AN43" s="15">
        <v>3.944</v>
      </c>
      <c r="AO43" s="15">
        <v>3.9449999999999998</v>
      </c>
      <c r="AP43" s="15">
        <v>3.9430000000000001</v>
      </c>
      <c r="AQ43" s="15">
        <v>3.94</v>
      </c>
      <c r="AR43" s="15">
        <v>3.9369999999999998</v>
      </c>
      <c r="AS43" s="15">
        <v>3.9350000000000001</v>
      </c>
      <c r="AT43" s="15">
        <v>3.9329999999999998</v>
      </c>
      <c r="AU43" s="15">
        <v>3.931</v>
      </c>
      <c r="AV43" s="15">
        <v>3.9289999999999998</v>
      </c>
      <c r="AW43" s="15">
        <v>3.927</v>
      </c>
      <c r="AX43" s="15">
        <v>3.9249999999999998</v>
      </c>
      <c r="AY43" s="15">
        <v>3.923</v>
      </c>
    </row>
    <row r="44" spans="1:51" x14ac:dyDescent="0.2">
      <c r="A44" s="5">
        <v>38564</v>
      </c>
      <c r="B44" s="15">
        <v>2.238</v>
      </c>
      <c r="C44" s="15">
        <v>2.4</v>
      </c>
      <c r="D44" s="15">
        <v>2.556</v>
      </c>
      <c r="E44" s="15">
        <v>2.6619999999999999</v>
      </c>
      <c r="F44" s="15">
        <v>2.802</v>
      </c>
      <c r="G44" s="15">
        <v>2.9350000000000001</v>
      </c>
      <c r="H44" s="15">
        <v>3.0649999999999999</v>
      </c>
      <c r="I44" s="15">
        <v>3.1869999999999998</v>
      </c>
      <c r="J44" s="15">
        <v>3.298</v>
      </c>
      <c r="K44" s="15">
        <v>3.3940000000000001</v>
      </c>
      <c r="L44" s="15">
        <v>3.4820000000000002</v>
      </c>
      <c r="M44" s="15">
        <v>3.5550000000000002</v>
      </c>
      <c r="N44" s="15">
        <v>3.6230000000000002</v>
      </c>
      <c r="O44" s="15">
        <v>3.681</v>
      </c>
      <c r="P44" s="15">
        <v>3.7309999999999999</v>
      </c>
      <c r="Q44" s="15">
        <v>3.778</v>
      </c>
      <c r="R44" s="15">
        <v>3.819</v>
      </c>
      <c r="S44" s="15">
        <v>3.855</v>
      </c>
      <c r="T44" s="15">
        <v>3.8879999999999999</v>
      </c>
      <c r="U44" s="15">
        <v>3.92</v>
      </c>
      <c r="V44" s="15">
        <v>3.9369999999999998</v>
      </c>
      <c r="W44" s="15">
        <v>3.9540000000000002</v>
      </c>
      <c r="X44" s="15">
        <v>3.97</v>
      </c>
      <c r="Y44" s="15">
        <v>3.9849999999999999</v>
      </c>
      <c r="Z44" s="15">
        <v>3.9980000000000002</v>
      </c>
      <c r="AA44" s="15">
        <v>4.0030000000000001</v>
      </c>
      <c r="AB44" s="15">
        <v>4.008</v>
      </c>
      <c r="AC44" s="15">
        <v>4.0129999999999999</v>
      </c>
      <c r="AD44" s="15">
        <v>4.0170000000000003</v>
      </c>
      <c r="AE44" s="15">
        <v>4.0209999999999999</v>
      </c>
      <c r="AF44" s="15">
        <v>4.024</v>
      </c>
      <c r="AG44" s="15">
        <v>4.0270000000000001</v>
      </c>
      <c r="AH44" s="15">
        <v>4.03</v>
      </c>
      <c r="AI44" s="15">
        <v>4.032</v>
      </c>
      <c r="AJ44" s="15">
        <v>4.0350000000000001</v>
      </c>
      <c r="AK44" s="15">
        <v>4.0369999999999999</v>
      </c>
      <c r="AL44" s="15">
        <v>4.0389999999999997</v>
      </c>
      <c r="AM44" s="15">
        <v>4.0410000000000004</v>
      </c>
      <c r="AN44" s="15">
        <v>4.0430000000000001</v>
      </c>
      <c r="AO44" s="15">
        <v>4.0449999999999999</v>
      </c>
      <c r="AP44" s="15">
        <v>4.0439999999999996</v>
      </c>
      <c r="AQ44" s="15">
        <v>4.0430000000000001</v>
      </c>
      <c r="AR44" s="15">
        <v>4.0419999999999998</v>
      </c>
      <c r="AS44" s="15">
        <v>4.0410000000000004</v>
      </c>
      <c r="AT44" s="15">
        <v>4.0410000000000004</v>
      </c>
      <c r="AU44" s="15">
        <v>4.04</v>
      </c>
      <c r="AV44" s="15">
        <v>4.0389999999999997</v>
      </c>
      <c r="AW44" s="15">
        <v>4.0389999999999997</v>
      </c>
      <c r="AX44" s="15">
        <v>4.0380000000000003</v>
      </c>
      <c r="AY44" s="15">
        <v>4.0369999999999999</v>
      </c>
    </row>
    <row r="45" spans="1:51" x14ac:dyDescent="0.2">
      <c r="A45" s="5">
        <v>38595</v>
      </c>
      <c r="B45" s="15">
        <v>2.2160000000000002</v>
      </c>
      <c r="C45" s="15">
        <v>2.3380000000000001</v>
      </c>
      <c r="D45" s="15">
        <v>2.4700000000000002</v>
      </c>
      <c r="E45" s="15">
        <v>2.57</v>
      </c>
      <c r="F45" s="15">
        <v>2.69</v>
      </c>
      <c r="G45" s="15">
        <v>2.81</v>
      </c>
      <c r="H45" s="15">
        <v>2.93</v>
      </c>
      <c r="I45" s="15">
        <v>3.044</v>
      </c>
      <c r="J45" s="15">
        <v>3.1480000000000001</v>
      </c>
      <c r="K45" s="15">
        <v>3.2389999999999999</v>
      </c>
      <c r="L45" s="15">
        <v>3.3239999999999998</v>
      </c>
      <c r="M45" s="15">
        <v>3.3940000000000001</v>
      </c>
      <c r="N45" s="15">
        <v>3.46</v>
      </c>
      <c r="O45" s="15">
        <v>3.5169999999999999</v>
      </c>
      <c r="P45" s="15">
        <v>3.5659999999999998</v>
      </c>
      <c r="Q45" s="15">
        <v>3.609</v>
      </c>
      <c r="R45" s="15">
        <v>3.6469999999999998</v>
      </c>
      <c r="S45" s="15">
        <v>3.681</v>
      </c>
      <c r="T45" s="15">
        <v>3.7120000000000002</v>
      </c>
      <c r="U45" s="15">
        <v>3.74</v>
      </c>
      <c r="V45" s="15">
        <v>3.758</v>
      </c>
      <c r="W45" s="15">
        <v>3.774</v>
      </c>
      <c r="X45" s="15">
        <v>3.79</v>
      </c>
      <c r="Y45" s="15">
        <v>3.8039999999999998</v>
      </c>
      <c r="Z45" s="15">
        <v>3.8170000000000002</v>
      </c>
      <c r="AA45" s="15">
        <v>3.8220000000000001</v>
      </c>
      <c r="AB45" s="15">
        <v>3.8260000000000001</v>
      </c>
      <c r="AC45" s="15">
        <v>3.83</v>
      </c>
      <c r="AD45" s="15">
        <v>3.8340000000000001</v>
      </c>
      <c r="AE45" s="15">
        <v>3.8370000000000002</v>
      </c>
      <c r="AF45" s="15">
        <v>3.839</v>
      </c>
      <c r="AG45" s="15">
        <v>3.8410000000000002</v>
      </c>
      <c r="AH45" s="15">
        <v>3.8420000000000001</v>
      </c>
      <c r="AI45" s="15">
        <v>3.8439999999999999</v>
      </c>
      <c r="AJ45" s="15">
        <v>3.8450000000000002</v>
      </c>
      <c r="AK45" s="15">
        <v>3.847</v>
      </c>
      <c r="AL45" s="15">
        <v>3.8479999999999999</v>
      </c>
      <c r="AM45" s="15">
        <v>3.8490000000000002</v>
      </c>
      <c r="AN45" s="15">
        <v>3.85</v>
      </c>
      <c r="AO45" s="15">
        <v>3.851</v>
      </c>
      <c r="AP45" s="15">
        <v>3.85</v>
      </c>
      <c r="AQ45" s="15">
        <v>3.8479999999999999</v>
      </c>
      <c r="AR45" s="15">
        <v>3.847</v>
      </c>
      <c r="AS45" s="15">
        <v>3.8450000000000002</v>
      </c>
      <c r="AT45" s="15">
        <v>3.8439999999999999</v>
      </c>
      <c r="AU45" s="15">
        <v>3.843</v>
      </c>
      <c r="AV45" s="15">
        <v>3.8420000000000001</v>
      </c>
      <c r="AW45" s="15">
        <v>3.8410000000000002</v>
      </c>
      <c r="AX45" s="15">
        <v>3.84</v>
      </c>
      <c r="AY45" s="15">
        <v>3.839</v>
      </c>
    </row>
    <row r="46" spans="1:51" x14ac:dyDescent="0.2">
      <c r="A46" s="5">
        <v>38625</v>
      </c>
      <c r="B46" s="15">
        <v>2.351</v>
      </c>
      <c r="C46" s="15">
        <v>2.5249999999999999</v>
      </c>
      <c r="D46" s="15">
        <v>2.6459999999999999</v>
      </c>
      <c r="E46" s="15">
        <v>2.74</v>
      </c>
      <c r="F46" s="15">
        <v>2.839</v>
      </c>
      <c r="G46" s="15">
        <v>2.9350000000000001</v>
      </c>
      <c r="H46" s="15">
        <v>3.03</v>
      </c>
      <c r="I46" s="15">
        <v>3.1240000000000001</v>
      </c>
      <c r="J46" s="15">
        <v>3.2130000000000001</v>
      </c>
      <c r="K46" s="15">
        <v>3.2949999999999999</v>
      </c>
      <c r="L46" s="15">
        <v>3.3719999999999999</v>
      </c>
      <c r="M46" s="15">
        <v>3.4359999999999999</v>
      </c>
      <c r="N46" s="15">
        <v>3.4980000000000002</v>
      </c>
      <c r="O46" s="15">
        <v>3.55</v>
      </c>
      <c r="P46" s="15">
        <v>3.5960000000000001</v>
      </c>
      <c r="Q46" s="15">
        <v>3.637</v>
      </c>
      <c r="R46" s="15">
        <v>3.6739999999999999</v>
      </c>
      <c r="S46" s="15">
        <v>3.706</v>
      </c>
      <c r="T46" s="15">
        <v>3.7349999999999999</v>
      </c>
      <c r="U46" s="15">
        <v>3.76</v>
      </c>
      <c r="V46" s="15">
        <v>3.78</v>
      </c>
      <c r="W46" s="15">
        <v>3.7970000000000002</v>
      </c>
      <c r="X46" s="15">
        <v>3.8119999999999998</v>
      </c>
      <c r="Y46" s="15">
        <v>3.8260000000000001</v>
      </c>
      <c r="Z46" s="15">
        <v>3.839</v>
      </c>
      <c r="AA46" s="15">
        <v>3.843</v>
      </c>
      <c r="AB46" s="15">
        <v>3.8479999999999999</v>
      </c>
      <c r="AC46" s="15">
        <v>3.8519999999999999</v>
      </c>
      <c r="AD46" s="15">
        <v>3.855</v>
      </c>
      <c r="AE46" s="15">
        <v>3.859</v>
      </c>
      <c r="AF46" s="15">
        <v>3.8610000000000002</v>
      </c>
      <c r="AG46" s="15">
        <v>3.8620000000000001</v>
      </c>
      <c r="AH46" s="15">
        <v>3.8639999999999999</v>
      </c>
      <c r="AI46" s="15">
        <v>3.8650000000000002</v>
      </c>
      <c r="AJ46" s="15">
        <v>3.867</v>
      </c>
      <c r="AK46" s="15">
        <v>3.8679999999999999</v>
      </c>
      <c r="AL46" s="15">
        <v>3.8690000000000002</v>
      </c>
      <c r="AM46" s="15">
        <v>3.871</v>
      </c>
      <c r="AN46" s="15">
        <v>3.8719999999999999</v>
      </c>
      <c r="AO46" s="15">
        <v>3.8730000000000002</v>
      </c>
      <c r="AP46" s="15">
        <v>3.871</v>
      </c>
      <c r="AQ46" s="15">
        <v>3.87</v>
      </c>
      <c r="AR46" s="15">
        <v>3.8679999999999999</v>
      </c>
      <c r="AS46" s="15">
        <v>3.867</v>
      </c>
      <c r="AT46" s="15">
        <v>3.8650000000000002</v>
      </c>
      <c r="AU46" s="15">
        <v>3.8639999999999999</v>
      </c>
      <c r="AV46" s="15">
        <v>3.863</v>
      </c>
      <c r="AW46" s="15">
        <v>3.8620000000000001</v>
      </c>
      <c r="AX46" s="15">
        <v>3.86</v>
      </c>
      <c r="AY46" s="15">
        <v>3.859</v>
      </c>
    </row>
    <row r="47" spans="1:51" x14ac:dyDescent="0.2">
      <c r="A47" s="5">
        <v>38656</v>
      </c>
      <c r="B47" s="15">
        <v>2.5870000000000002</v>
      </c>
      <c r="C47" s="15">
        <v>2.7949999999999999</v>
      </c>
      <c r="D47" s="15">
        <v>2.9180000000000001</v>
      </c>
      <c r="E47" s="15">
        <v>3.024</v>
      </c>
      <c r="F47" s="15">
        <v>3.1259999999999999</v>
      </c>
      <c r="G47" s="15">
        <v>3.2160000000000002</v>
      </c>
      <c r="H47" s="15">
        <v>3.3029999999999999</v>
      </c>
      <c r="I47" s="15">
        <v>3.3889999999999998</v>
      </c>
      <c r="J47" s="15">
        <v>3.47</v>
      </c>
      <c r="K47" s="15">
        <v>3.5419999999999998</v>
      </c>
      <c r="L47" s="15">
        <v>3.609</v>
      </c>
      <c r="M47" s="15">
        <v>3.665</v>
      </c>
      <c r="N47" s="15">
        <v>3.7189999999999999</v>
      </c>
      <c r="O47" s="15">
        <v>3.7650000000000001</v>
      </c>
      <c r="P47" s="15">
        <v>3.806</v>
      </c>
      <c r="Q47" s="15">
        <v>3.8410000000000002</v>
      </c>
      <c r="R47" s="15">
        <v>3.8719999999999999</v>
      </c>
      <c r="S47" s="15">
        <v>3.9</v>
      </c>
      <c r="T47" s="15">
        <v>3.9249999999999998</v>
      </c>
      <c r="U47" s="15">
        <v>3.95</v>
      </c>
      <c r="V47" s="15">
        <v>3.9630000000000001</v>
      </c>
      <c r="W47" s="15">
        <v>3.9780000000000002</v>
      </c>
      <c r="X47" s="15">
        <v>3.9910000000000001</v>
      </c>
      <c r="Y47" s="15">
        <v>4.0039999999999996</v>
      </c>
      <c r="Z47" s="15">
        <v>4.0149999999999997</v>
      </c>
      <c r="AA47" s="15">
        <v>4.0179999999999998</v>
      </c>
      <c r="AB47" s="15">
        <v>4.0209999999999999</v>
      </c>
      <c r="AC47" s="15">
        <v>4.024</v>
      </c>
      <c r="AD47" s="15">
        <v>4.0259999999999998</v>
      </c>
      <c r="AE47" s="15">
        <v>4.0289999999999999</v>
      </c>
      <c r="AF47" s="15">
        <v>4.03</v>
      </c>
      <c r="AG47" s="15">
        <v>4.0309999999999997</v>
      </c>
      <c r="AH47" s="15">
        <v>4.032</v>
      </c>
      <c r="AI47" s="15">
        <v>4.032</v>
      </c>
      <c r="AJ47" s="15">
        <v>4.0330000000000004</v>
      </c>
      <c r="AK47" s="15">
        <v>4.0339999999999998</v>
      </c>
      <c r="AL47" s="15">
        <v>4.0350000000000001</v>
      </c>
      <c r="AM47" s="15">
        <v>4.0350000000000001</v>
      </c>
      <c r="AN47" s="15">
        <v>4.0359999999999996</v>
      </c>
      <c r="AO47" s="15">
        <v>4.0369999999999999</v>
      </c>
      <c r="AP47" s="15">
        <v>4.0350000000000001</v>
      </c>
      <c r="AQ47" s="15">
        <v>4.0330000000000004</v>
      </c>
      <c r="AR47" s="15">
        <v>4.032</v>
      </c>
      <c r="AS47" s="15">
        <v>4.0309999999999997</v>
      </c>
      <c r="AT47" s="15">
        <v>4.0289999999999999</v>
      </c>
      <c r="AU47" s="15">
        <v>4.0279999999999996</v>
      </c>
      <c r="AV47" s="15">
        <v>4.0270000000000001</v>
      </c>
      <c r="AW47" s="15">
        <v>4.0259999999999998</v>
      </c>
      <c r="AX47" s="15">
        <v>4.024</v>
      </c>
      <c r="AY47" s="15">
        <v>4.0229999999999997</v>
      </c>
    </row>
    <row r="48" spans="1:51" x14ac:dyDescent="0.2">
      <c r="A48" s="5">
        <v>38686</v>
      </c>
      <c r="B48" s="15">
        <v>2.8</v>
      </c>
      <c r="C48" s="15">
        <v>2.948</v>
      </c>
      <c r="D48" s="15">
        <v>3.0470000000000002</v>
      </c>
      <c r="E48" s="15">
        <v>3.1309999999999998</v>
      </c>
      <c r="F48" s="15">
        <v>3.2149999999999999</v>
      </c>
      <c r="G48" s="15">
        <v>3.2930000000000001</v>
      </c>
      <c r="H48" s="15">
        <v>3.3690000000000002</v>
      </c>
      <c r="I48" s="15">
        <v>3.444</v>
      </c>
      <c r="J48" s="15">
        <v>3.5150000000000001</v>
      </c>
      <c r="K48" s="15">
        <v>3.581</v>
      </c>
      <c r="L48" s="15">
        <v>3.645</v>
      </c>
      <c r="M48" s="15">
        <v>3.6989999999999998</v>
      </c>
      <c r="N48" s="15">
        <v>3.7519999999999998</v>
      </c>
      <c r="O48" s="15">
        <v>3.798</v>
      </c>
      <c r="P48" s="15">
        <v>3.8370000000000002</v>
      </c>
      <c r="Q48" s="15">
        <v>3.871</v>
      </c>
      <c r="R48" s="15">
        <v>3.9009999999999998</v>
      </c>
      <c r="S48" s="15">
        <v>3.9279999999999999</v>
      </c>
      <c r="T48" s="15">
        <v>3.952</v>
      </c>
      <c r="U48" s="15">
        <v>3.97</v>
      </c>
      <c r="V48" s="15">
        <v>3.9870000000000001</v>
      </c>
      <c r="W48" s="15">
        <v>4</v>
      </c>
      <c r="X48" s="15">
        <v>4.0119999999999996</v>
      </c>
      <c r="Y48" s="15">
        <v>4.0229999999999997</v>
      </c>
      <c r="Z48" s="15">
        <v>4.0330000000000004</v>
      </c>
      <c r="AA48" s="15">
        <v>4.0350000000000001</v>
      </c>
      <c r="AB48" s="15">
        <v>4.0359999999999996</v>
      </c>
      <c r="AC48" s="15">
        <v>4.0380000000000003</v>
      </c>
      <c r="AD48" s="15">
        <v>4.0389999999999997</v>
      </c>
      <c r="AE48" s="15">
        <v>4.0410000000000004</v>
      </c>
      <c r="AF48" s="15">
        <v>4.0380000000000003</v>
      </c>
      <c r="AG48" s="15">
        <v>4.0359999999999996</v>
      </c>
      <c r="AH48" s="15">
        <v>4.0339999999999998</v>
      </c>
      <c r="AI48" s="15">
        <v>4.032</v>
      </c>
      <c r="AJ48" s="15">
        <v>4.03</v>
      </c>
      <c r="AK48" s="15">
        <v>4.0289999999999999</v>
      </c>
      <c r="AL48" s="15">
        <v>4.0270000000000001</v>
      </c>
      <c r="AM48" s="15">
        <v>4.0250000000000004</v>
      </c>
      <c r="AN48" s="15">
        <v>4.024</v>
      </c>
      <c r="AO48" s="15">
        <v>4.0220000000000002</v>
      </c>
      <c r="AP48" s="15">
        <v>4.0199999999999996</v>
      </c>
      <c r="AQ48" s="15">
        <v>4.0179999999999998</v>
      </c>
      <c r="AR48" s="15">
        <v>4.016</v>
      </c>
      <c r="AS48" s="15">
        <v>4.0140000000000002</v>
      </c>
      <c r="AT48" s="15">
        <v>4.0119999999999996</v>
      </c>
      <c r="AU48" s="15">
        <v>4.01</v>
      </c>
      <c r="AV48" s="15">
        <v>4.008</v>
      </c>
      <c r="AW48" s="15">
        <v>4.0060000000000002</v>
      </c>
      <c r="AX48" s="15">
        <v>4.0049999999999999</v>
      </c>
      <c r="AY48" s="15">
        <v>4.0030000000000001</v>
      </c>
    </row>
    <row r="49" spans="1:51" x14ac:dyDescent="0.2">
      <c r="A49" s="5">
        <v>38717</v>
      </c>
      <c r="B49" s="15">
        <v>2.867</v>
      </c>
      <c r="C49" s="15">
        <v>3.0249999999999999</v>
      </c>
      <c r="D49" s="15">
        <v>3.1059999999999999</v>
      </c>
      <c r="E49" s="15">
        <v>3.149</v>
      </c>
      <c r="F49" s="15">
        <v>3.1970000000000001</v>
      </c>
      <c r="G49" s="15">
        <v>3.2480000000000002</v>
      </c>
      <c r="H49" s="15">
        <v>3.3010000000000002</v>
      </c>
      <c r="I49" s="15">
        <v>3.3519999999999999</v>
      </c>
      <c r="J49" s="15">
        <v>3.4049999999999998</v>
      </c>
      <c r="K49" s="15">
        <v>3.4540000000000002</v>
      </c>
      <c r="L49" s="15">
        <v>3.5070000000000001</v>
      </c>
      <c r="M49" s="15">
        <v>3.552</v>
      </c>
      <c r="N49" s="15">
        <v>3.597</v>
      </c>
      <c r="O49" s="15">
        <v>3.6360000000000001</v>
      </c>
      <c r="P49" s="15">
        <v>3.67</v>
      </c>
      <c r="Q49" s="15">
        <v>3.6989999999999998</v>
      </c>
      <c r="R49" s="15">
        <v>3.7240000000000002</v>
      </c>
      <c r="S49" s="15">
        <v>3.7469999999999999</v>
      </c>
      <c r="T49" s="15">
        <v>3.7669999999999999</v>
      </c>
      <c r="U49" s="15">
        <v>3.79</v>
      </c>
      <c r="V49" s="15">
        <v>3.7949999999999999</v>
      </c>
      <c r="W49" s="15">
        <v>3.8039999999999998</v>
      </c>
      <c r="X49" s="15">
        <v>3.8130000000000002</v>
      </c>
      <c r="Y49" s="15">
        <v>3.82</v>
      </c>
      <c r="Z49" s="15">
        <v>3.827</v>
      </c>
      <c r="AA49" s="15">
        <v>3.827</v>
      </c>
      <c r="AB49" s="15">
        <v>3.827</v>
      </c>
      <c r="AC49" s="15">
        <v>3.827</v>
      </c>
      <c r="AD49" s="15">
        <v>3.827</v>
      </c>
      <c r="AE49" s="15">
        <v>3.827</v>
      </c>
      <c r="AF49" s="15">
        <v>3.8239999999999998</v>
      </c>
      <c r="AG49" s="15">
        <v>3.8210000000000002</v>
      </c>
      <c r="AH49" s="15">
        <v>3.8180000000000001</v>
      </c>
      <c r="AI49" s="15">
        <v>3.8149999999999999</v>
      </c>
      <c r="AJ49" s="15">
        <v>3.8130000000000002</v>
      </c>
      <c r="AK49" s="15">
        <v>3.8109999999999999</v>
      </c>
      <c r="AL49" s="15">
        <v>3.8079999999999998</v>
      </c>
      <c r="AM49" s="15">
        <v>3.806</v>
      </c>
      <c r="AN49" s="15">
        <v>3.8039999999999998</v>
      </c>
      <c r="AO49" s="15">
        <v>3.802</v>
      </c>
      <c r="AP49" s="15">
        <v>3.798</v>
      </c>
      <c r="AQ49" s="15">
        <v>3.794</v>
      </c>
      <c r="AR49" s="15">
        <v>3.7909999999999999</v>
      </c>
      <c r="AS49" s="15">
        <v>3.7869999999999999</v>
      </c>
      <c r="AT49" s="15">
        <v>3.7839999999999998</v>
      </c>
      <c r="AU49" s="15">
        <v>3.7810000000000001</v>
      </c>
      <c r="AV49" s="15">
        <v>3.778</v>
      </c>
      <c r="AW49" s="15">
        <v>3.7749999999999999</v>
      </c>
      <c r="AX49" s="15">
        <v>3.7719999999999998</v>
      </c>
      <c r="AY49" s="15">
        <v>3.77</v>
      </c>
    </row>
    <row r="50" spans="1:51" x14ac:dyDescent="0.2">
      <c r="A50" s="5">
        <v>38748</v>
      </c>
      <c r="B50" s="15">
        <v>2.9359999999999999</v>
      </c>
      <c r="C50" s="15">
        <v>3.1429999999999998</v>
      </c>
      <c r="D50" s="15">
        <v>3.2469999999999999</v>
      </c>
      <c r="E50" s="15">
        <v>3.3210000000000002</v>
      </c>
      <c r="F50" s="15">
        <v>3.387</v>
      </c>
      <c r="G50" s="15">
        <v>3.4449999999999998</v>
      </c>
      <c r="H50" s="15">
        <v>3.5009999999999999</v>
      </c>
      <c r="I50" s="15">
        <v>3.5569999999999999</v>
      </c>
      <c r="J50" s="15">
        <v>3.613</v>
      </c>
      <c r="K50" s="15">
        <v>3.665</v>
      </c>
      <c r="L50" s="15">
        <v>3.7170000000000001</v>
      </c>
      <c r="M50" s="15">
        <v>3.76</v>
      </c>
      <c r="N50" s="15">
        <v>3.8039999999999998</v>
      </c>
      <c r="O50" s="15">
        <v>3.8410000000000002</v>
      </c>
      <c r="P50" s="15">
        <v>3.8730000000000002</v>
      </c>
      <c r="Q50" s="15">
        <v>3.9</v>
      </c>
      <c r="R50" s="15">
        <v>3.9239999999999999</v>
      </c>
      <c r="S50" s="15">
        <v>3.9460000000000002</v>
      </c>
      <c r="T50" s="15">
        <v>3.9649999999999999</v>
      </c>
      <c r="U50" s="15">
        <v>3.98</v>
      </c>
      <c r="V50" s="15">
        <v>3.992</v>
      </c>
      <c r="W50" s="15">
        <v>4.0010000000000003</v>
      </c>
      <c r="X50" s="15">
        <v>4.01</v>
      </c>
      <c r="Y50" s="15">
        <v>4.0179999999999998</v>
      </c>
      <c r="Z50" s="15">
        <v>4.0250000000000004</v>
      </c>
      <c r="AA50" s="15">
        <v>4.024</v>
      </c>
      <c r="AB50" s="15">
        <v>4.024</v>
      </c>
      <c r="AC50" s="15">
        <v>4.0229999999999997</v>
      </c>
      <c r="AD50" s="15">
        <v>4.0229999999999997</v>
      </c>
      <c r="AE50" s="15">
        <v>4.0220000000000002</v>
      </c>
      <c r="AF50" s="15">
        <v>4.0179999999999998</v>
      </c>
      <c r="AG50" s="15">
        <v>4.0140000000000002</v>
      </c>
      <c r="AH50" s="15">
        <v>4.0110000000000001</v>
      </c>
      <c r="AI50" s="15">
        <v>4.0069999999999997</v>
      </c>
      <c r="AJ50" s="15">
        <v>4.0039999999999996</v>
      </c>
      <c r="AK50" s="15">
        <v>4.0010000000000003</v>
      </c>
      <c r="AL50" s="15">
        <v>3.9980000000000002</v>
      </c>
      <c r="AM50" s="15">
        <v>3.9950000000000001</v>
      </c>
      <c r="AN50" s="15">
        <v>3.9929999999999999</v>
      </c>
      <c r="AO50" s="15">
        <v>3.99</v>
      </c>
      <c r="AP50" s="15">
        <v>3.9830000000000001</v>
      </c>
      <c r="AQ50" s="15">
        <v>3.976</v>
      </c>
      <c r="AR50" s="15">
        <v>3.97</v>
      </c>
      <c r="AS50" s="15">
        <v>3.964</v>
      </c>
      <c r="AT50" s="15">
        <v>3.9580000000000002</v>
      </c>
      <c r="AU50" s="15">
        <v>3.952</v>
      </c>
      <c r="AV50" s="15">
        <v>3.9470000000000001</v>
      </c>
      <c r="AW50" s="15">
        <v>3.9409999999999998</v>
      </c>
      <c r="AX50" s="15">
        <v>3.9359999999999999</v>
      </c>
      <c r="AY50" s="15">
        <v>3.9319999999999999</v>
      </c>
    </row>
    <row r="51" spans="1:51" x14ac:dyDescent="0.2">
      <c r="A51" s="5">
        <v>38776</v>
      </c>
      <c r="B51" s="15">
        <v>3.02</v>
      </c>
      <c r="C51" s="15">
        <v>3.206</v>
      </c>
      <c r="D51" s="15">
        <v>3.3069999999999999</v>
      </c>
      <c r="E51" s="15">
        <v>3.3769999999999998</v>
      </c>
      <c r="F51" s="15">
        <v>3.4319999999999999</v>
      </c>
      <c r="G51" s="15">
        <v>3.4860000000000002</v>
      </c>
      <c r="H51" s="15">
        <v>3.5369999999999999</v>
      </c>
      <c r="I51" s="15">
        <v>3.5859999999999999</v>
      </c>
      <c r="J51" s="15">
        <v>3.6339999999999999</v>
      </c>
      <c r="K51" s="15">
        <v>3.681</v>
      </c>
      <c r="L51" s="15">
        <v>3.7269999999999999</v>
      </c>
      <c r="M51" s="15">
        <v>3.7650000000000001</v>
      </c>
      <c r="N51" s="15">
        <v>3.8050000000000002</v>
      </c>
      <c r="O51" s="15">
        <v>3.84</v>
      </c>
      <c r="P51" s="15">
        <v>3.87</v>
      </c>
      <c r="Q51" s="15">
        <v>3.895</v>
      </c>
      <c r="R51" s="15">
        <v>3.9180000000000001</v>
      </c>
      <c r="S51" s="15">
        <v>3.9390000000000001</v>
      </c>
      <c r="T51" s="15">
        <v>3.9569999999999999</v>
      </c>
      <c r="U51" s="15">
        <v>3.97</v>
      </c>
      <c r="V51" s="15">
        <v>3.9830000000000001</v>
      </c>
      <c r="W51" s="15">
        <v>3.992</v>
      </c>
      <c r="X51" s="15">
        <v>4.0010000000000003</v>
      </c>
      <c r="Y51" s="15">
        <v>4.008</v>
      </c>
      <c r="Z51" s="15">
        <v>4.016</v>
      </c>
      <c r="AA51" s="15">
        <v>4.0149999999999997</v>
      </c>
      <c r="AB51" s="15">
        <v>4.0149999999999997</v>
      </c>
      <c r="AC51" s="15">
        <v>4.0149999999999997</v>
      </c>
      <c r="AD51" s="15">
        <v>4.0140000000000002</v>
      </c>
      <c r="AE51" s="15">
        <v>4.0140000000000002</v>
      </c>
      <c r="AF51" s="15">
        <v>4.01</v>
      </c>
      <c r="AG51" s="15">
        <v>4.0060000000000002</v>
      </c>
      <c r="AH51" s="15">
        <v>4.0019999999999998</v>
      </c>
      <c r="AI51" s="15">
        <v>3.9990000000000001</v>
      </c>
      <c r="AJ51" s="15">
        <v>3.9950000000000001</v>
      </c>
      <c r="AK51" s="15">
        <v>3.992</v>
      </c>
      <c r="AL51" s="15">
        <v>3.9889999999999999</v>
      </c>
      <c r="AM51" s="15">
        <v>3.9870000000000001</v>
      </c>
      <c r="AN51" s="15">
        <v>3.984</v>
      </c>
      <c r="AO51" s="15">
        <v>3.9820000000000002</v>
      </c>
      <c r="AP51" s="15">
        <v>3.9740000000000002</v>
      </c>
      <c r="AQ51" s="15">
        <v>3.9670000000000001</v>
      </c>
      <c r="AR51" s="15">
        <v>3.9609999999999999</v>
      </c>
      <c r="AS51" s="15">
        <v>3.9540000000000002</v>
      </c>
      <c r="AT51" s="15">
        <v>3.948</v>
      </c>
      <c r="AU51" s="15">
        <v>3.9420000000000002</v>
      </c>
      <c r="AV51" s="15">
        <v>3.9369999999999998</v>
      </c>
      <c r="AW51" s="15">
        <v>3.931</v>
      </c>
      <c r="AX51" s="15">
        <v>3.9260000000000002</v>
      </c>
      <c r="AY51" s="15">
        <v>3.9209999999999998</v>
      </c>
    </row>
    <row r="52" spans="1:51" x14ac:dyDescent="0.2">
      <c r="A52" s="5">
        <v>38807</v>
      </c>
      <c r="B52" s="15">
        <v>3.282</v>
      </c>
      <c r="C52" s="15">
        <v>3.524</v>
      </c>
      <c r="D52" s="15">
        <v>3.601</v>
      </c>
      <c r="E52" s="15">
        <v>3.71</v>
      </c>
      <c r="F52" s="15">
        <v>3.77</v>
      </c>
      <c r="G52" s="15">
        <v>3.8220000000000001</v>
      </c>
      <c r="H52" s="15">
        <v>3.871</v>
      </c>
      <c r="I52" s="15">
        <v>3.919</v>
      </c>
      <c r="J52" s="15">
        <v>3.9660000000000002</v>
      </c>
      <c r="K52" s="15">
        <v>4.0090000000000003</v>
      </c>
      <c r="L52" s="15">
        <v>4.0510000000000002</v>
      </c>
      <c r="M52" s="15">
        <v>4.0860000000000003</v>
      </c>
      <c r="N52" s="15">
        <v>4.1219999999999999</v>
      </c>
      <c r="O52" s="15">
        <v>4.1529999999999996</v>
      </c>
      <c r="P52" s="15">
        <v>4.18</v>
      </c>
      <c r="Q52" s="15">
        <v>4.2030000000000003</v>
      </c>
      <c r="R52" s="15">
        <v>4.2229999999999999</v>
      </c>
      <c r="S52" s="15">
        <v>4.242</v>
      </c>
      <c r="T52" s="15">
        <v>4.258</v>
      </c>
      <c r="U52" s="15">
        <v>4.2699999999999996</v>
      </c>
      <c r="V52" s="15">
        <v>4.2809999999999997</v>
      </c>
      <c r="W52" s="15">
        <v>4.2889999999999997</v>
      </c>
      <c r="X52" s="15">
        <v>4.2969999999999997</v>
      </c>
      <c r="Y52" s="15">
        <v>4.3029999999999999</v>
      </c>
      <c r="Z52" s="15">
        <v>4.3090000000000002</v>
      </c>
      <c r="AA52" s="15">
        <v>4.3079999999999998</v>
      </c>
      <c r="AB52" s="15">
        <v>4.3070000000000004</v>
      </c>
      <c r="AC52" s="15">
        <v>4.306</v>
      </c>
      <c r="AD52" s="15">
        <v>4.306</v>
      </c>
      <c r="AE52" s="15">
        <v>4.3049999999999997</v>
      </c>
      <c r="AF52" s="15">
        <v>4.3</v>
      </c>
      <c r="AG52" s="15">
        <v>4.2949999999999999</v>
      </c>
      <c r="AH52" s="15">
        <v>4.2910000000000004</v>
      </c>
      <c r="AI52" s="15">
        <v>4.2859999999999996</v>
      </c>
      <c r="AJ52" s="15">
        <v>4.2830000000000004</v>
      </c>
      <c r="AK52" s="15">
        <v>4.2789999999999999</v>
      </c>
      <c r="AL52" s="15">
        <v>4.2750000000000004</v>
      </c>
      <c r="AM52" s="15">
        <v>4.2720000000000002</v>
      </c>
      <c r="AN52" s="15">
        <v>4.2690000000000001</v>
      </c>
      <c r="AO52" s="15">
        <v>4.266</v>
      </c>
      <c r="AP52" s="15">
        <v>4.2560000000000002</v>
      </c>
      <c r="AQ52" s="15">
        <v>4.2480000000000002</v>
      </c>
      <c r="AR52" s="15">
        <v>4.2389999999999999</v>
      </c>
      <c r="AS52" s="15">
        <v>4.2309999999999999</v>
      </c>
      <c r="AT52" s="15">
        <v>4.2229999999999999</v>
      </c>
      <c r="AU52" s="15">
        <v>4.2160000000000002</v>
      </c>
      <c r="AV52" s="15">
        <v>4.2089999999999996</v>
      </c>
      <c r="AW52" s="15">
        <v>4.202</v>
      </c>
      <c r="AX52" s="15">
        <v>4.1959999999999997</v>
      </c>
      <c r="AY52" s="15">
        <v>4.1890000000000001</v>
      </c>
    </row>
    <row r="53" spans="1:51" x14ac:dyDescent="0.2">
      <c r="A53" s="5">
        <v>38837</v>
      </c>
      <c r="B53" s="15">
        <v>3.331</v>
      </c>
      <c r="C53" s="15">
        <v>3.597</v>
      </c>
      <c r="D53" s="15">
        <v>3.7330000000000001</v>
      </c>
      <c r="E53" s="15">
        <v>3.8220000000000001</v>
      </c>
      <c r="F53" s="15">
        <v>3.9</v>
      </c>
      <c r="G53" s="15">
        <v>3.9689999999999999</v>
      </c>
      <c r="H53" s="15">
        <v>4.0309999999999997</v>
      </c>
      <c r="I53" s="15">
        <v>4.0880000000000001</v>
      </c>
      <c r="J53" s="15">
        <v>4.141</v>
      </c>
      <c r="K53" s="15">
        <v>4.1890000000000001</v>
      </c>
      <c r="L53" s="15">
        <v>4.234</v>
      </c>
      <c r="M53" s="15">
        <v>4.2720000000000002</v>
      </c>
      <c r="N53" s="15">
        <v>4.3090000000000002</v>
      </c>
      <c r="O53" s="15">
        <v>4.34</v>
      </c>
      <c r="P53" s="15">
        <v>4.367</v>
      </c>
      <c r="Q53" s="15">
        <v>4.3920000000000003</v>
      </c>
      <c r="R53" s="15">
        <v>4.4139999999999997</v>
      </c>
      <c r="S53" s="15">
        <v>4.4329999999999998</v>
      </c>
      <c r="T53" s="15">
        <v>4.4509999999999996</v>
      </c>
      <c r="U53" s="15">
        <v>4.47</v>
      </c>
      <c r="V53" s="15">
        <v>4.4740000000000002</v>
      </c>
      <c r="W53" s="15">
        <v>4.4809999999999999</v>
      </c>
      <c r="X53" s="15">
        <v>4.4870000000000001</v>
      </c>
      <c r="Y53" s="15">
        <v>4.4930000000000003</v>
      </c>
      <c r="Z53" s="15">
        <v>4.4980000000000002</v>
      </c>
      <c r="AA53" s="15">
        <v>4.4969999999999999</v>
      </c>
      <c r="AB53" s="15">
        <v>4.4950000000000001</v>
      </c>
      <c r="AC53" s="15">
        <v>4.4939999999999998</v>
      </c>
      <c r="AD53" s="15">
        <v>4.492</v>
      </c>
      <c r="AE53" s="15">
        <v>4.4909999999999997</v>
      </c>
      <c r="AF53" s="15">
        <v>4.4859999999999998</v>
      </c>
      <c r="AG53" s="15">
        <v>4.4809999999999999</v>
      </c>
      <c r="AH53" s="15">
        <v>4.476</v>
      </c>
      <c r="AI53" s="15">
        <v>4.4720000000000004</v>
      </c>
      <c r="AJ53" s="15">
        <v>4.4669999999999996</v>
      </c>
      <c r="AK53" s="15">
        <v>4.4630000000000001</v>
      </c>
      <c r="AL53" s="15">
        <v>4.46</v>
      </c>
      <c r="AM53" s="15">
        <v>4.4560000000000004</v>
      </c>
      <c r="AN53" s="15">
        <v>4.4530000000000003</v>
      </c>
      <c r="AO53" s="15">
        <v>4.45</v>
      </c>
      <c r="AP53" s="15">
        <v>4.4409999999999998</v>
      </c>
      <c r="AQ53" s="15">
        <v>4.4340000000000002</v>
      </c>
      <c r="AR53" s="15">
        <v>4.4260000000000002</v>
      </c>
      <c r="AS53" s="15">
        <v>4.4189999999999996</v>
      </c>
      <c r="AT53" s="15">
        <v>4.4130000000000003</v>
      </c>
      <c r="AU53" s="15">
        <v>4.4059999999999997</v>
      </c>
      <c r="AV53" s="15">
        <v>4.4000000000000004</v>
      </c>
      <c r="AW53" s="15">
        <v>4.3940000000000001</v>
      </c>
      <c r="AX53" s="15">
        <v>4.3890000000000002</v>
      </c>
      <c r="AY53" s="15">
        <v>4.383</v>
      </c>
    </row>
    <row r="54" spans="1:51" x14ac:dyDescent="0.2">
      <c r="A54" s="5">
        <v>38868</v>
      </c>
      <c r="B54" s="15">
        <v>3.383</v>
      </c>
      <c r="C54" s="15">
        <v>3.601</v>
      </c>
      <c r="D54" s="15">
        <v>3.7290000000000001</v>
      </c>
      <c r="E54" s="15">
        <v>3.8210000000000002</v>
      </c>
      <c r="F54" s="15">
        <v>3.899</v>
      </c>
      <c r="G54" s="15">
        <v>3.97</v>
      </c>
      <c r="H54" s="15">
        <v>4.0369999999999999</v>
      </c>
      <c r="I54" s="15">
        <v>4.101</v>
      </c>
      <c r="J54" s="15">
        <v>4.1619999999999999</v>
      </c>
      <c r="K54" s="15">
        <v>4.22</v>
      </c>
      <c r="L54" s="15">
        <v>4.2750000000000004</v>
      </c>
      <c r="M54" s="15">
        <v>4.3220000000000001</v>
      </c>
      <c r="N54" s="15">
        <v>4.3680000000000003</v>
      </c>
      <c r="O54" s="15">
        <v>4.407</v>
      </c>
      <c r="P54" s="15">
        <v>4.4420000000000002</v>
      </c>
      <c r="Q54" s="15">
        <v>4.4729999999999999</v>
      </c>
      <c r="R54" s="15">
        <v>4.5</v>
      </c>
      <c r="S54" s="15">
        <v>4.5250000000000004</v>
      </c>
      <c r="T54" s="15">
        <v>4.5469999999999997</v>
      </c>
      <c r="U54" s="15">
        <v>4.57</v>
      </c>
      <c r="V54" s="15">
        <v>4.577</v>
      </c>
      <c r="W54" s="15">
        <v>4.5869999999999997</v>
      </c>
      <c r="X54" s="15">
        <v>4.5960000000000001</v>
      </c>
      <c r="Y54" s="15">
        <v>4.6040000000000001</v>
      </c>
      <c r="Z54" s="15">
        <v>4.6120000000000001</v>
      </c>
      <c r="AA54" s="15">
        <v>4.6120000000000001</v>
      </c>
      <c r="AB54" s="15">
        <v>4.6120000000000001</v>
      </c>
      <c r="AC54" s="15">
        <v>4.6120000000000001</v>
      </c>
      <c r="AD54" s="15">
        <v>4.6130000000000004</v>
      </c>
      <c r="AE54" s="15">
        <v>4.6130000000000004</v>
      </c>
      <c r="AF54" s="15">
        <v>4.609</v>
      </c>
      <c r="AG54" s="15">
        <v>4.6059999999999999</v>
      </c>
      <c r="AH54" s="15">
        <v>4.6029999999999998</v>
      </c>
      <c r="AI54" s="15">
        <v>4.5999999999999996</v>
      </c>
      <c r="AJ54" s="15">
        <v>4.5979999999999999</v>
      </c>
      <c r="AK54" s="15">
        <v>4.5949999999999998</v>
      </c>
      <c r="AL54" s="15">
        <v>4.593</v>
      </c>
      <c r="AM54" s="15">
        <v>4.5910000000000002</v>
      </c>
      <c r="AN54" s="15">
        <v>4.5890000000000004</v>
      </c>
      <c r="AO54" s="15">
        <v>4.5869999999999997</v>
      </c>
      <c r="AP54" s="15">
        <v>4.5810000000000004</v>
      </c>
      <c r="AQ54" s="15">
        <v>4.5759999999999996</v>
      </c>
      <c r="AR54" s="15">
        <v>4.5709999999999997</v>
      </c>
      <c r="AS54" s="15">
        <v>4.5659999999999998</v>
      </c>
      <c r="AT54" s="15">
        <v>4.5609999999999999</v>
      </c>
      <c r="AU54" s="15">
        <v>4.5570000000000004</v>
      </c>
      <c r="AV54" s="15">
        <v>4.5529999999999999</v>
      </c>
      <c r="AW54" s="15">
        <v>4.5490000000000004</v>
      </c>
      <c r="AX54" s="15">
        <v>4.5449999999999999</v>
      </c>
      <c r="AY54" s="15">
        <v>4.5410000000000004</v>
      </c>
    </row>
    <row r="55" spans="1:51" x14ac:dyDescent="0.2">
      <c r="A55" s="5">
        <v>38898</v>
      </c>
      <c r="B55" s="15">
        <v>3.5550000000000002</v>
      </c>
      <c r="C55" s="15">
        <v>3.7850000000000001</v>
      </c>
      <c r="D55" s="15">
        <v>3.9169999999999998</v>
      </c>
      <c r="E55" s="15">
        <v>3.976</v>
      </c>
      <c r="F55" s="15">
        <v>4.0439999999999996</v>
      </c>
      <c r="G55" s="15">
        <v>4.1050000000000004</v>
      </c>
      <c r="H55" s="15">
        <v>4.16</v>
      </c>
      <c r="I55" s="15">
        <v>4.2130000000000001</v>
      </c>
      <c r="J55" s="15">
        <v>4.2640000000000002</v>
      </c>
      <c r="K55" s="15">
        <v>4.3120000000000003</v>
      </c>
      <c r="L55" s="15">
        <v>4.3579999999999997</v>
      </c>
      <c r="M55" s="15">
        <v>4.3970000000000002</v>
      </c>
      <c r="N55" s="15">
        <v>4.4359999999999999</v>
      </c>
      <c r="O55" s="15">
        <v>4.4690000000000003</v>
      </c>
      <c r="P55" s="15">
        <v>4.4989999999999997</v>
      </c>
      <c r="Q55" s="15">
        <v>4.524</v>
      </c>
      <c r="R55" s="15">
        <v>4.5469999999999997</v>
      </c>
      <c r="S55" s="15">
        <v>4.5670000000000002</v>
      </c>
      <c r="T55" s="15">
        <v>4.585</v>
      </c>
      <c r="U55" s="15">
        <v>4.5999999999999996</v>
      </c>
      <c r="V55" s="15">
        <v>4.609</v>
      </c>
      <c r="W55" s="15">
        <v>4.617</v>
      </c>
      <c r="X55" s="15">
        <v>4.6239999999999997</v>
      </c>
      <c r="Y55" s="15">
        <v>4.63</v>
      </c>
      <c r="Z55" s="15">
        <v>4.6349999999999998</v>
      </c>
      <c r="AA55" s="15">
        <v>4.633</v>
      </c>
      <c r="AB55" s="15">
        <v>4.6310000000000002</v>
      </c>
      <c r="AC55" s="15">
        <v>4.6289999999999996</v>
      </c>
      <c r="AD55" s="15">
        <v>4.6269999999999998</v>
      </c>
      <c r="AE55" s="15">
        <v>4.6260000000000003</v>
      </c>
      <c r="AF55" s="15">
        <v>4.62</v>
      </c>
      <c r="AG55" s="15">
        <v>4.6159999999999997</v>
      </c>
      <c r="AH55" s="15">
        <v>4.6109999999999998</v>
      </c>
      <c r="AI55" s="15">
        <v>4.6070000000000002</v>
      </c>
      <c r="AJ55" s="15">
        <v>4.6029999999999998</v>
      </c>
      <c r="AK55" s="15">
        <v>4.5990000000000002</v>
      </c>
      <c r="AL55" s="15">
        <v>4.5949999999999998</v>
      </c>
      <c r="AM55" s="15">
        <v>4.5919999999999996</v>
      </c>
      <c r="AN55" s="15">
        <v>4.5880000000000001</v>
      </c>
      <c r="AO55" s="15">
        <v>4.585</v>
      </c>
      <c r="AP55" s="15">
        <v>4.5789999999999997</v>
      </c>
      <c r="AQ55" s="15">
        <v>4.5730000000000004</v>
      </c>
      <c r="AR55" s="15">
        <v>4.5670000000000002</v>
      </c>
      <c r="AS55" s="15">
        <v>4.5620000000000003</v>
      </c>
      <c r="AT55" s="15">
        <v>4.5570000000000004</v>
      </c>
      <c r="AU55" s="15">
        <v>4.5519999999999996</v>
      </c>
      <c r="AV55" s="15">
        <v>4.5469999999999997</v>
      </c>
      <c r="AW55" s="15">
        <v>4.5419999999999998</v>
      </c>
      <c r="AX55" s="15">
        <v>4.5380000000000003</v>
      </c>
      <c r="AY55" s="15">
        <v>4.5339999999999998</v>
      </c>
    </row>
    <row r="56" spans="1:51" x14ac:dyDescent="0.2">
      <c r="A56" s="5">
        <v>38929</v>
      </c>
      <c r="B56" s="15">
        <v>3.5720000000000001</v>
      </c>
      <c r="C56" s="15">
        <v>3.7109999999999999</v>
      </c>
      <c r="D56" s="15">
        <v>3.794</v>
      </c>
      <c r="E56" s="15">
        <v>3.859</v>
      </c>
      <c r="F56" s="15">
        <v>3.919</v>
      </c>
      <c r="G56" s="15">
        <v>3.9769999999999999</v>
      </c>
      <c r="H56" s="15">
        <v>4.0330000000000004</v>
      </c>
      <c r="I56" s="15">
        <v>4.0880000000000001</v>
      </c>
      <c r="J56" s="15">
        <v>4.1399999999999997</v>
      </c>
      <c r="K56" s="15">
        <v>4.1879999999999997</v>
      </c>
      <c r="L56" s="15">
        <v>4.2350000000000003</v>
      </c>
      <c r="M56" s="15">
        <v>4.2750000000000004</v>
      </c>
      <c r="N56" s="15">
        <v>4.3159999999999998</v>
      </c>
      <c r="O56" s="15">
        <v>4.3520000000000003</v>
      </c>
      <c r="P56" s="15">
        <v>4.383</v>
      </c>
      <c r="Q56" s="15">
        <v>4.41</v>
      </c>
      <c r="R56" s="15">
        <v>4.4340000000000002</v>
      </c>
      <c r="S56" s="15">
        <v>4.4560000000000004</v>
      </c>
      <c r="T56" s="15">
        <v>4.4749999999999996</v>
      </c>
      <c r="U56" s="15">
        <v>4.49</v>
      </c>
      <c r="V56" s="15">
        <v>4.5010000000000003</v>
      </c>
      <c r="W56" s="15">
        <v>4.5090000000000003</v>
      </c>
      <c r="X56" s="15">
        <v>4.5170000000000003</v>
      </c>
      <c r="Y56" s="15">
        <v>4.524</v>
      </c>
      <c r="Z56" s="15">
        <v>4.53</v>
      </c>
      <c r="AA56" s="15">
        <v>4.5289999999999999</v>
      </c>
      <c r="AB56" s="15">
        <v>4.5279999999999996</v>
      </c>
      <c r="AC56" s="15">
        <v>4.5270000000000001</v>
      </c>
      <c r="AD56" s="15">
        <v>4.5270000000000001</v>
      </c>
      <c r="AE56" s="15">
        <v>4.5259999999999998</v>
      </c>
      <c r="AF56" s="15">
        <v>4.5209999999999999</v>
      </c>
      <c r="AG56" s="15">
        <v>4.516</v>
      </c>
      <c r="AH56" s="15">
        <v>4.5110000000000001</v>
      </c>
      <c r="AI56" s="15">
        <v>4.5060000000000002</v>
      </c>
      <c r="AJ56" s="15">
        <v>4.5019999999999998</v>
      </c>
      <c r="AK56" s="15">
        <v>4.4980000000000002</v>
      </c>
      <c r="AL56" s="15">
        <v>4.4950000000000001</v>
      </c>
      <c r="AM56" s="15">
        <v>4.4909999999999997</v>
      </c>
      <c r="AN56" s="15">
        <v>4.4880000000000004</v>
      </c>
      <c r="AO56" s="15">
        <v>4.4850000000000003</v>
      </c>
      <c r="AP56" s="15">
        <v>4.4779999999999998</v>
      </c>
      <c r="AQ56" s="15">
        <v>4.4729999999999999</v>
      </c>
      <c r="AR56" s="15">
        <v>4.4669999999999996</v>
      </c>
      <c r="AS56" s="15">
        <v>4.4610000000000003</v>
      </c>
      <c r="AT56" s="15">
        <v>4.4560000000000004</v>
      </c>
      <c r="AU56" s="15">
        <v>4.4509999999999996</v>
      </c>
      <c r="AV56" s="15">
        <v>4.4470000000000001</v>
      </c>
      <c r="AW56" s="15">
        <v>4.4420000000000002</v>
      </c>
      <c r="AX56" s="15">
        <v>4.4379999999999997</v>
      </c>
      <c r="AY56" s="15">
        <v>4.4340000000000002</v>
      </c>
    </row>
    <row r="57" spans="1:51" x14ac:dyDescent="0.2">
      <c r="A57" s="5">
        <v>38960</v>
      </c>
      <c r="B57" s="15">
        <v>3.665</v>
      </c>
      <c r="C57" s="15">
        <v>3.714</v>
      </c>
      <c r="D57" s="15">
        <v>3.734</v>
      </c>
      <c r="E57" s="15">
        <v>3.7589999999999999</v>
      </c>
      <c r="F57" s="15">
        <v>3.7909999999999999</v>
      </c>
      <c r="G57" s="15">
        <v>3.8340000000000001</v>
      </c>
      <c r="H57" s="15">
        <v>3.8780000000000001</v>
      </c>
      <c r="I57" s="15">
        <v>3.9220000000000002</v>
      </c>
      <c r="J57" s="15">
        <v>3.9689999999999999</v>
      </c>
      <c r="K57" s="15">
        <v>4.0140000000000002</v>
      </c>
      <c r="L57" s="15">
        <v>4.0570000000000004</v>
      </c>
      <c r="M57" s="15">
        <v>4.093</v>
      </c>
      <c r="N57" s="15">
        <v>4.1310000000000002</v>
      </c>
      <c r="O57" s="15">
        <v>4.1630000000000003</v>
      </c>
      <c r="P57" s="15">
        <v>4.1900000000000004</v>
      </c>
      <c r="Q57" s="15">
        <v>4.2149999999999999</v>
      </c>
      <c r="R57" s="15">
        <v>4.2370000000000001</v>
      </c>
      <c r="S57" s="15">
        <v>4.2560000000000002</v>
      </c>
      <c r="T57" s="15">
        <v>4.2729999999999997</v>
      </c>
      <c r="U57" s="15">
        <v>4.29</v>
      </c>
      <c r="V57" s="15">
        <v>4.2969999999999997</v>
      </c>
      <c r="W57" s="15">
        <v>4.3040000000000003</v>
      </c>
      <c r="X57" s="15">
        <v>4.3099999999999996</v>
      </c>
      <c r="Y57" s="15">
        <v>4.3170000000000002</v>
      </c>
      <c r="Z57" s="15">
        <v>4.3220000000000001</v>
      </c>
      <c r="AA57" s="15">
        <v>4.3209999999999997</v>
      </c>
      <c r="AB57" s="15">
        <v>4.32</v>
      </c>
      <c r="AC57" s="15">
        <v>4.3179999999999996</v>
      </c>
      <c r="AD57" s="15">
        <v>4.3170000000000002</v>
      </c>
      <c r="AE57" s="15">
        <v>4.3159999999999998</v>
      </c>
      <c r="AF57" s="15">
        <v>4.3099999999999996</v>
      </c>
      <c r="AG57" s="15">
        <v>4.3049999999999997</v>
      </c>
      <c r="AH57" s="15">
        <v>4.2990000000000004</v>
      </c>
      <c r="AI57" s="15">
        <v>4.2939999999999996</v>
      </c>
      <c r="AJ57" s="15">
        <v>4.2889999999999997</v>
      </c>
      <c r="AK57" s="15">
        <v>4.2850000000000001</v>
      </c>
      <c r="AL57" s="15">
        <v>4.2809999999999997</v>
      </c>
      <c r="AM57" s="15">
        <v>4.2770000000000001</v>
      </c>
      <c r="AN57" s="15">
        <v>4.2729999999999997</v>
      </c>
      <c r="AO57" s="15">
        <v>4.2690000000000001</v>
      </c>
      <c r="AP57" s="15">
        <v>4.2629999999999999</v>
      </c>
      <c r="AQ57" s="15">
        <v>4.258</v>
      </c>
      <c r="AR57" s="15">
        <v>4.2530000000000001</v>
      </c>
      <c r="AS57" s="15">
        <v>4.2469999999999999</v>
      </c>
      <c r="AT57" s="15">
        <v>4.2430000000000003</v>
      </c>
      <c r="AU57" s="15">
        <v>4.2380000000000004</v>
      </c>
      <c r="AV57" s="15">
        <v>4.2329999999999997</v>
      </c>
      <c r="AW57" s="15">
        <v>4.2290000000000001</v>
      </c>
      <c r="AX57" s="15">
        <v>4.2249999999999996</v>
      </c>
      <c r="AY57" s="15">
        <v>4.2210000000000001</v>
      </c>
    </row>
    <row r="58" spans="1:51" x14ac:dyDescent="0.2">
      <c r="A58" s="5">
        <v>38990</v>
      </c>
      <c r="B58" s="15">
        <v>3.7690000000000001</v>
      </c>
      <c r="C58" s="15">
        <v>3.7930000000000001</v>
      </c>
      <c r="D58" s="15">
        <v>3.7949999999999999</v>
      </c>
      <c r="E58" s="15">
        <v>3.802</v>
      </c>
      <c r="F58" s="15">
        <v>3.8180000000000001</v>
      </c>
      <c r="G58" s="15">
        <v>3.8420000000000001</v>
      </c>
      <c r="H58" s="15">
        <v>3.8690000000000002</v>
      </c>
      <c r="I58" s="15">
        <v>3.9009999999999998</v>
      </c>
      <c r="J58" s="15">
        <v>3.9319999999999999</v>
      </c>
      <c r="K58" s="15">
        <v>3.9660000000000002</v>
      </c>
      <c r="L58" s="15">
        <v>4.0010000000000003</v>
      </c>
      <c r="M58" s="15">
        <v>4.03</v>
      </c>
      <c r="N58" s="15">
        <v>4.0579999999999998</v>
      </c>
      <c r="O58" s="15">
        <v>4.0819999999999999</v>
      </c>
      <c r="P58" s="15">
        <v>4.1029999999999998</v>
      </c>
      <c r="Q58" s="15">
        <v>4.1210000000000004</v>
      </c>
      <c r="R58" s="15">
        <v>4.1360000000000001</v>
      </c>
      <c r="S58" s="15">
        <v>4.149</v>
      </c>
      <c r="T58" s="15">
        <v>4.1609999999999996</v>
      </c>
      <c r="U58" s="15">
        <v>4.17</v>
      </c>
      <c r="V58" s="15">
        <v>4.1749999999999998</v>
      </c>
      <c r="W58" s="15">
        <v>4.1769999999999996</v>
      </c>
      <c r="X58" s="15">
        <v>4.18</v>
      </c>
      <c r="Y58" s="15">
        <v>4.1820000000000004</v>
      </c>
      <c r="Z58" s="15">
        <v>4.1840000000000002</v>
      </c>
      <c r="AA58" s="15">
        <v>4.1790000000000003</v>
      </c>
      <c r="AB58" s="15">
        <v>4.1749999999999998</v>
      </c>
      <c r="AC58" s="15">
        <v>4.1710000000000003</v>
      </c>
      <c r="AD58" s="15">
        <v>4.1680000000000001</v>
      </c>
      <c r="AE58" s="15">
        <v>4.1639999999999997</v>
      </c>
      <c r="AF58" s="15">
        <v>4.1580000000000004</v>
      </c>
      <c r="AG58" s="15">
        <v>4.1509999999999998</v>
      </c>
      <c r="AH58" s="15">
        <v>4.1449999999999996</v>
      </c>
      <c r="AI58" s="15">
        <v>4.1399999999999997</v>
      </c>
      <c r="AJ58" s="15">
        <v>4.1349999999999998</v>
      </c>
      <c r="AK58" s="15">
        <v>4.13</v>
      </c>
      <c r="AL58" s="15">
        <v>4.125</v>
      </c>
      <c r="AM58" s="15">
        <v>4.12</v>
      </c>
      <c r="AN58" s="15">
        <v>4.1159999999999997</v>
      </c>
      <c r="AO58" s="15">
        <v>4.1120000000000001</v>
      </c>
      <c r="AP58" s="15">
        <v>4.1040000000000001</v>
      </c>
      <c r="AQ58" s="15">
        <v>4.0970000000000004</v>
      </c>
      <c r="AR58" s="15">
        <v>4.0890000000000004</v>
      </c>
      <c r="AS58" s="15">
        <v>4.0819999999999999</v>
      </c>
      <c r="AT58" s="15">
        <v>4.0759999999999996</v>
      </c>
      <c r="AU58" s="15">
        <v>4.069</v>
      </c>
      <c r="AV58" s="15">
        <v>4.0629999999999997</v>
      </c>
      <c r="AW58" s="15">
        <v>4.0570000000000004</v>
      </c>
      <c r="AX58" s="15">
        <v>4.0519999999999996</v>
      </c>
      <c r="AY58" s="15">
        <v>4.0460000000000003</v>
      </c>
    </row>
    <row r="59" spans="1:51" x14ac:dyDescent="0.2">
      <c r="A59" s="5">
        <v>39021</v>
      </c>
      <c r="B59" s="15">
        <v>3.879</v>
      </c>
      <c r="C59" s="15">
        <v>3.879</v>
      </c>
      <c r="D59" s="15">
        <v>3.8610000000000002</v>
      </c>
      <c r="E59" s="15">
        <v>3.851</v>
      </c>
      <c r="F59" s="15">
        <v>3.8540000000000001</v>
      </c>
      <c r="G59" s="15">
        <v>3.8679999999999999</v>
      </c>
      <c r="H59" s="15">
        <v>3.8839999999999999</v>
      </c>
      <c r="I59" s="15">
        <v>3.9079999999999999</v>
      </c>
      <c r="J59" s="15">
        <v>3.9319999999999999</v>
      </c>
      <c r="K59" s="15">
        <v>3.9569999999999999</v>
      </c>
      <c r="L59" s="15">
        <v>3.98</v>
      </c>
      <c r="M59" s="15">
        <v>4</v>
      </c>
      <c r="N59" s="15">
        <v>4.0190000000000001</v>
      </c>
      <c r="O59" s="15">
        <v>4.0359999999999996</v>
      </c>
      <c r="P59" s="15">
        <v>4.05</v>
      </c>
      <c r="Q59" s="15">
        <v>4.0599999999999996</v>
      </c>
      <c r="R59" s="15">
        <v>4.07</v>
      </c>
      <c r="S59" s="15">
        <v>4.0789999999999997</v>
      </c>
      <c r="T59" s="15">
        <v>4.0860000000000003</v>
      </c>
      <c r="U59" s="15">
        <v>4.09</v>
      </c>
      <c r="V59" s="15">
        <v>4.093</v>
      </c>
      <c r="W59" s="15">
        <v>4.093</v>
      </c>
      <c r="X59" s="15">
        <v>4.093</v>
      </c>
      <c r="Y59" s="15">
        <v>4.093</v>
      </c>
      <c r="Z59" s="15">
        <v>4.093</v>
      </c>
      <c r="AA59" s="15">
        <v>4.0860000000000003</v>
      </c>
      <c r="AB59" s="15">
        <v>4.08</v>
      </c>
      <c r="AC59" s="15">
        <v>4.0750000000000002</v>
      </c>
      <c r="AD59" s="15">
        <v>4.07</v>
      </c>
      <c r="AE59" s="15">
        <v>4.0650000000000004</v>
      </c>
      <c r="AF59" s="15">
        <v>4.0549999999999997</v>
      </c>
      <c r="AG59" s="15">
        <v>4.0460000000000003</v>
      </c>
      <c r="AH59" s="15">
        <v>4.0380000000000003</v>
      </c>
      <c r="AI59" s="15">
        <v>4.03</v>
      </c>
      <c r="AJ59" s="15">
        <v>4.0229999999999997</v>
      </c>
      <c r="AK59" s="15">
        <v>4.016</v>
      </c>
      <c r="AL59" s="15">
        <v>4.0090000000000003</v>
      </c>
      <c r="AM59" s="15">
        <v>4.0030000000000001</v>
      </c>
      <c r="AN59" s="15">
        <v>3.9969999999999999</v>
      </c>
      <c r="AO59" s="15">
        <v>3.992</v>
      </c>
      <c r="AP59" s="15">
        <v>3.9809999999999999</v>
      </c>
      <c r="AQ59" s="15">
        <v>3.9710000000000001</v>
      </c>
      <c r="AR59" s="15">
        <v>3.9609999999999999</v>
      </c>
      <c r="AS59" s="15">
        <v>3.952</v>
      </c>
      <c r="AT59" s="15">
        <v>3.9430000000000001</v>
      </c>
      <c r="AU59" s="15">
        <v>3.9350000000000001</v>
      </c>
      <c r="AV59" s="15">
        <v>3.927</v>
      </c>
      <c r="AW59" s="15">
        <v>3.919</v>
      </c>
      <c r="AX59" s="15">
        <v>3.9119999999999999</v>
      </c>
      <c r="AY59" s="15">
        <v>3.9049999999999998</v>
      </c>
    </row>
    <row r="60" spans="1:51" x14ac:dyDescent="0.2">
      <c r="A60" s="5">
        <v>39051</v>
      </c>
      <c r="B60" s="15">
        <v>3.8879999999999999</v>
      </c>
      <c r="C60" s="15">
        <v>3.859</v>
      </c>
      <c r="D60" s="15">
        <v>3.8359999999999999</v>
      </c>
      <c r="E60" s="15">
        <v>3.827</v>
      </c>
      <c r="F60" s="15">
        <v>3.827</v>
      </c>
      <c r="G60" s="15">
        <v>3.8359999999999999</v>
      </c>
      <c r="H60" s="15">
        <v>3.8490000000000002</v>
      </c>
      <c r="I60" s="15">
        <v>3.8650000000000002</v>
      </c>
      <c r="J60" s="15">
        <v>3.8860000000000001</v>
      </c>
      <c r="K60" s="15">
        <v>3.9089999999999998</v>
      </c>
      <c r="L60" s="15">
        <v>3.9350000000000001</v>
      </c>
      <c r="M60" s="15">
        <v>3.9569999999999999</v>
      </c>
      <c r="N60" s="15">
        <v>3.98</v>
      </c>
      <c r="O60" s="15">
        <v>4</v>
      </c>
      <c r="P60" s="15">
        <v>4.0170000000000003</v>
      </c>
      <c r="Q60" s="15">
        <v>4.03</v>
      </c>
      <c r="R60" s="15">
        <v>4.0419999999999998</v>
      </c>
      <c r="S60" s="15">
        <v>4.0529999999999999</v>
      </c>
      <c r="T60" s="15">
        <v>4.0620000000000003</v>
      </c>
      <c r="U60" s="15">
        <v>4.07</v>
      </c>
      <c r="V60" s="15">
        <v>4.0709999999999997</v>
      </c>
      <c r="W60" s="15">
        <v>4.0709999999999997</v>
      </c>
      <c r="X60" s="15">
        <v>4.0709999999999997</v>
      </c>
      <c r="Y60" s="15">
        <v>4.0709999999999997</v>
      </c>
      <c r="Z60" s="15">
        <v>4.0709999999999997</v>
      </c>
      <c r="AA60" s="15">
        <v>4.0640000000000001</v>
      </c>
      <c r="AB60" s="15">
        <v>4.0570000000000004</v>
      </c>
      <c r="AC60" s="15">
        <v>4.0510000000000002</v>
      </c>
      <c r="AD60" s="15">
        <v>4.0449999999999999</v>
      </c>
      <c r="AE60" s="15">
        <v>4.0389999999999997</v>
      </c>
      <c r="AF60" s="15">
        <v>4.03</v>
      </c>
      <c r="AG60" s="15">
        <v>4.0209999999999999</v>
      </c>
      <c r="AH60" s="15">
        <v>4.0119999999999996</v>
      </c>
      <c r="AI60" s="15">
        <v>4.0039999999999996</v>
      </c>
      <c r="AJ60" s="15">
        <v>3.996</v>
      </c>
      <c r="AK60" s="15">
        <v>3.9889999999999999</v>
      </c>
      <c r="AL60" s="15">
        <v>3.9820000000000002</v>
      </c>
      <c r="AM60" s="15">
        <v>3.976</v>
      </c>
      <c r="AN60" s="15">
        <v>3.97</v>
      </c>
      <c r="AO60" s="15">
        <v>3.964</v>
      </c>
      <c r="AP60" s="15">
        <v>3.9540000000000002</v>
      </c>
      <c r="AQ60" s="15">
        <v>3.944</v>
      </c>
      <c r="AR60" s="15">
        <v>3.9350000000000001</v>
      </c>
      <c r="AS60" s="15">
        <v>3.9260000000000002</v>
      </c>
      <c r="AT60" s="15">
        <v>3.9169999999999998</v>
      </c>
      <c r="AU60" s="15">
        <v>3.9089999999999998</v>
      </c>
      <c r="AV60" s="15">
        <v>3.9020000000000001</v>
      </c>
      <c r="AW60" s="15">
        <v>3.8940000000000001</v>
      </c>
      <c r="AX60" s="15">
        <v>3.887</v>
      </c>
      <c r="AY60" s="15">
        <v>3.88</v>
      </c>
    </row>
    <row r="61" spans="1:51" x14ac:dyDescent="0.2">
      <c r="A61" s="5">
        <v>39082</v>
      </c>
      <c r="B61" s="15">
        <v>4.0730000000000004</v>
      </c>
      <c r="C61" s="15">
        <v>4.1280000000000001</v>
      </c>
      <c r="D61" s="15">
        <v>4.1230000000000002</v>
      </c>
      <c r="E61" s="15">
        <v>4.1150000000000002</v>
      </c>
      <c r="F61" s="15">
        <v>4.1130000000000004</v>
      </c>
      <c r="G61" s="15">
        <v>4.1189999999999998</v>
      </c>
      <c r="H61" s="15">
        <v>4.1319999999999997</v>
      </c>
      <c r="I61" s="15">
        <v>4.1470000000000002</v>
      </c>
      <c r="J61" s="15">
        <v>4.1660000000000004</v>
      </c>
      <c r="K61" s="15">
        <v>4.1879999999999997</v>
      </c>
      <c r="L61" s="15">
        <v>4.21</v>
      </c>
      <c r="M61" s="15">
        <v>4.2279999999999998</v>
      </c>
      <c r="N61" s="15">
        <v>4.2480000000000002</v>
      </c>
      <c r="O61" s="15">
        <v>4.2649999999999997</v>
      </c>
      <c r="P61" s="15">
        <v>4.28</v>
      </c>
      <c r="Q61" s="15">
        <v>4.2919999999999998</v>
      </c>
      <c r="R61" s="15">
        <v>4.3019999999999996</v>
      </c>
      <c r="S61" s="15">
        <v>4.3109999999999999</v>
      </c>
      <c r="T61" s="15">
        <v>4.319</v>
      </c>
      <c r="U61" s="15">
        <v>4.33</v>
      </c>
      <c r="V61" s="15">
        <v>4.3230000000000004</v>
      </c>
      <c r="W61" s="15">
        <v>4.3209999999999997</v>
      </c>
      <c r="X61" s="15">
        <v>4.3179999999999996</v>
      </c>
      <c r="Y61" s="15">
        <v>4.3159999999999998</v>
      </c>
      <c r="Z61" s="15">
        <v>4.3140000000000001</v>
      </c>
      <c r="AA61" s="15">
        <v>4.3049999999999997</v>
      </c>
      <c r="AB61" s="15">
        <v>4.2960000000000003</v>
      </c>
      <c r="AC61" s="15">
        <v>4.2880000000000003</v>
      </c>
      <c r="AD61" s="15">
        <v>4.2809999999999997</v>
      </c>
      <c r="AE61" s="15">
        <v>4.274</v>
      </c>
      <c r="AF61" s="15">
        <v>4.2619999999999996</v>
      </c>
      <c r="AG61" s="15">
        <v>4.2510000000000003</v>
      </c>
      <c r="AH61" s="15">
        <v>4.24</v>
      </c>
      <c r="AI61" s="15">
        <v>4.2300000000000004</v>
      </c>
      <c r="AJ61" s="15">
        <v>4.2210000000000001</v>
      </c>
      <c r="AK61" s="15">
        <v>4.2119999999999997</v>
      </c>
      <c r="AL61" s="15">
        <v>4.2039999999999997</v>
      </c>
      <c r="AM61" s="15">
        <v>4.1959999999999997</v>
      </c>
      <c r="AN61" s="15">
        <v>4.1890000000000001</v>
      </c>
      <c r="AO61" s="15">
        <v>4.1820000000000004</v>
      </c>
      <c r="AP61" s="15">
        <v>4.17</v>
      </c>
      <c r="AQ61" s="15">
        <v>4.1589999999999998</v>
      </c>
      <c r="AR61" s="15">
        <v>4.1479999999999997</v>
      </c>
      <c r="AS61" s="15">
        <v>4.1369999999999996</v>
      </c>
      <c r="AT61" s="15">
        <v>4.1269999999999998</v>
      </c>
      <c r="AU61" s="15">
        <v>4.1180000000000003</v>
      </c>
      <c r="AV61" s="15">
        <v>4.109</v>
      </c>
      <c r="AW61" s="15">
        <v>4.0999999999999996</v>
      </c>
      <c r="AX61" s="15">
        <v>4.0919999999999996</v>
      </c>
      <c r="AY61" s="15">
        <v>4.0839999999999996</v>
      </c>
    </row>
    <row r="62" spans="1:51" x14ac:dyDescent="0.2">
      <c r="A62" s="5">
        <v>39113</v>
      </c>
      <c r="B62" s="15">
        <v>4.1310000000000002</v>
      </c>
      <c r="C62" s="15">
        <v>4.1870000000000003</v>
      </c>
      <c r="D62" s="15">
        <v>4.1980000000000004</v>
      </c>
      <c r="E62" s="15">
        <v>4.2080000000000002</v>
      </c>
      <c r="F62" s="15">
        <v>4.218</v>
      </c>
      <c r="G62" s="15">
        <v>4.2359999999999998</v>
      </c>
      <c r="H62" s="15">
        <v>4.2569999999999997</v>
      </c>
      <c r="I62" s="15">
        <v>4.28</v>
      </c>
      <c r="J62" s="15">
        <v>4.3049999999999997</v>
      </c>
      <c r="K62" s="15">
        <v>4.33</v>
      </c>
      <c r="L62" s="15">
        <v>4.3559999999999999</v>
      </c>
      <c r="M62" s="15">
        <v>4.3780000000000001</v>
      </c>
      <c r="N62" s="15">
        <v>4.4000000000000004</v>
      </c>
      <c r="O62" s="15">
        <v>4.4189999999999996</v>
      </c>
      <c r="P62" s="15">
        <v>4.4359999999999999</v>
      </c>
      <c r="Q62" s="15">
        <v>4.4480000000000004</v>
      </c>
      <c r="R62" s="15">
        <v>4.4589999999999996</v>
      </c>
      <c r="S62" s="15">
        <v>4.468</v>
      </c>
      <c r="T62" s="15">
        <v>4.4770000000000003</v>
      </c>
      <c r="U62" s="15">
        <v>4.49</v>
      </c>
      <c r="V62" s="15">
        <v>4.4829999999999997</v>
      </c>
      <c r="W62" s="15">
        <v>4.4820000000000002</v>
      </c>
      <c r="X62" s="15">
        <v>4.4800000000000004</v>
      </c>
      <c r="Y62" s="15">
        <v>4.4790000000000001</v>
      </c>
      <c r="Z62" s="15">
        <v>4.4779999999999998</v>
      </c>
      <c r="AA62" s="15">
        <v>4.4690000000000003</v>
      </c>
      <c r="AB62" s="15">
        <v>4.4610000000000003</v>
      </c>
      <c r="AC62" s="15">
        <v>4.4539999999999997</v>
      </c>
      <c r="AD62" s="15">
        <v>4.4470000000000001</v>
      </c>
      <c r="AE62" s="15">
        <v>4.4409999999999998</v>
      </c>
      <c r="AF62" s="15">
        <v>4.4290000000000003</v>
      </c>
      <c r="AG62" s="15">
        <v>4.4169999999999998</v>
      </c>
      <c r="AH62" s="15">
        <v>4.407</v>
      </c>
      <c r="AI62" s="15">
        <v>4.3970000000000002</v>
      </c>
      <c r="AJ62" s="15">
        <v>4.3869999999999996</v>
      </c>
      <c r="AK62" s="15">
        <v>4.3789999999999996</v>
      </c>
      <c r="AL62" s="15">
        <v>4.37</v>
      </c>
      <c r="AM62" s="15">
        <v>4.3620000000000001</v>
      </c>
      <c r="AN62" s="15">
        <v>4.3550000000000004</v>
      </c>
      <c r="AO62" s="15">
        <v>4.3479999999999999</v>
      </c>
      <c r="AP62" s="15">
        <v>4.335</v>
      </c>
      <c r="AQ62" s="15">
        <v>4.3230000000000004</v>
      </c>
      <c r="AR62" s="15">
        <v>4.3109999999999999</v>
      </c>
      <c r="AS62" s="15">
        <v>4.3</v>
      </c>
      <c r="AT62" s="15">
        <v>4.29</v>
      </c>
      <c r="AU62" s="15">
        <v>4.28</v>
      </c>
      <c r="AV62" s="15">
        <v>4.2699999999999996</v>
      </c>
      <c r="AW62" s="15">
        <v>4.2610000000000001</v>
      </c>
      <c r="AX62" s="15">
        <v>4.2519999999999998</v>
      </c>
      <c r="AY62" s="15">
        <v>4.2439999999999998</v>
      </c>
    </row>
    <row r="63" spans="1:51" x14ac:dyDescent="0.2">
      <c r="A63" s="5">
        <v>39141</v>
      </c>
      <c r="B63" s="15">
        <v>4.1130000000000004</v>
      </c>
      <c r="C63" s="15">
        <v>4.0890000000000004</v>
      </c>
      <c r="D63" s="15">
        <v>4.077</v>
      </c>
      <c r="E63" s="15">
        <v>4.0739999999999998</v>
      </c>
      <c r="F63" s="15">
        <v>4.0819999999999999</v>
      </c>
      <c r="G63" s="15">
        <v>4.0940000000000003</v>
      </c>
      <c r="H63" s="15">
        <v>4.1120000000000001</v>
      </c>
      <c r="I63" s="15">
        <v>4.1360000000000001</v>
      </c>
      <c r="J63" s="15">
        <v>4.1609999999999996</v>
      </c>
      <c r="K63" s="15">
        <v>4.1859999999999999</v>
      </c>
      <c r="L63" s="15">
        <v>4.2130000000000001</v>
      </c>
      <c r="M63" s="15">
        <v>4.2350000000000003</v>
      </c>
      <c r="N63" s="15">
        <v>4.2569999999999997</v>
      </c>
      <c r="O63" s="15">
        <v>4.2759999999999998</v>
      </c>
      <c r="P63" s="15">
        <v>4.2919999999999998</v>
      </c>
      <c r="Q63" s="15">
        <v>4.3049999999999997</v>
      </c>
      <c r="R63" s="15">
        <v>4.3170000000000002</v>
      </c>
      <c r="S63" s="15">
        <v>4.327</v>
      </c>
      <c r="T63" s="15">
        <v>4.3360000000000003</v>
      </c>
      <c r="U63" s="15">
        <v>4.34</v>
      </c>
      <c r="V63" s="15">
        <v>4.3440000000000003</v>
      </c>
      <c r="W63" s="15">
        <v>4.343</v>
      </c>
      <c r="X63" s="15">
        <v>4.3419999999999996</v>
      </c>
      <c r="Y63" s="15">
        <v>4.3410000000000002</v>
      </c>
      <c r="Z63" s="15">
        <v>4.3410000000000002</v>
      </c>
      <c r="AA63" s="15">
        <v>4.3330000000000002</v>
      </c>
      <c r="AB63" s="15">
        <v>4.3259999999999996</v>
      </c>
      <c r="AC63" s="15">
        <v>4.32</v>
      </c>
      <c r="AD63" s="15">
        <v>4.3129999999999997</v>
      </c>
      <c r="AE63" s="15">
        <v>4.3079999999999998</v>
      </c>
      <c r="AF63" s="15">
        <v>4.2969999999999997</v>
      </c>
      <c r="AG63" s="15">
        <v>4.2869999999999999</v>
      </c>
      <c r="AH63" s="15">
        <v>4.2779999999999996</v>
      </c>
      <c r="AI63" s="15">
        <v>4.2690000000000001</v>
      </c>
      <c r="AJ63" s="15">
        <v>4.26</v>
      </c>
      <c r="AK63" s="15">
        <v>4.2519999999999998</v>
      </c>
      <c r="AL63" s="15">
        <v>4.2450000000000001</v>
      </c>
      <c r="AM63" s="15">
        <v>4.2380000000000004</v>
      </c>
      <c r="AN63" s="15">
        <v>4.2309999999999999</v>
      </c>
      <c r="AO63" s="15">
        <v>4.2249999999999996</v>
      </c>
      <c r="AP63" s="15">
        <v>4.2140000000000004</v>
      </c>
      <c r="AQ63" s="15">
        <v>4.2030000000000003</v>
      </c>
      <c r="AR63" s="15">
        <v>4.194</v>
      </c>
      <c r="AS63" s="15">
        <v>4.1840000000000002</v>
      </c>
      <c r="AT63" s="15">
        <v>4.1749999999999998</v>
      </c>
      <c r="AU63" s="15">
        <v>4.1669999999999998</v>
      </c>
      <c r="AV63" s="15">
        <v>4.1580000000000004</v>
      </c>
      <c r="AW63" s="15">
        <v>4.1500000000000004</v>
      </c>
      <c r="AX63" s="15">
        <v>4.1429999999999998</v>
      </c>
      <c r="AY63" s="15">
        <v>4.1360000000000001</v>
      </c>
    </row>
    <row r="64" spans="1:51" x14ac:dyDescent="0.2">
      <c r="A64" s="5">
        <v>39172</v>
      </c>
      <c r="B64" s="15">
        <v>4.2320000000000002</v>
      </c>
      <c r="C64" s="15">
        <v>4.22</v>
      </c>
      <c r="D64" s="15">
        <v>4.2080000000000002</v>
      </c>
      <c r="E64" s="15">
        <v>4.2030000000000003</v>
      </c>
      <c r="F64" s="15">
        <v>4.2060000000000004</v>
      </c>
      <c r="G64" s="15">
        <v>4.2149999999999999</v>
      </c>
      <c r="H64" s="15">
        <v>4.2279999999999998</v>
      </c>
      <c r="I64" s="15">
        <v>4.2489999999999997</v>
      </c>
      <c r="J64" s="15">
        <v>4.274</v>
      </c>
      <c r="K64" s="15">
        <v>4.3029999999999999</v>
      </c>
      <c r="L64" s="15">
        <v>4.3330000000000002</v>
      </c>
      <c r="M64" s="15">
        <v>4.3579999999999997</v>
      </c>
      <c r="N64" s="15">
        <v>4.3860000000000001</v>
      </c>
      <c r="O64" s="15">
        <v>4.4089999999999998</v>
      </c>
      <c r="P64" s="15">
        <v>4.4290000000000003</v>
      </c>
      <c r="Q64" s="15">
        <v>4.4450000000000003</v>
      </c>
      <c r="R64" s="15">
        <v>4.4589999999999996</v>
      </c>
      <c r="S64" s="15">
        <v>4.4710000000000001</v>
      </c>
      <c r="T64" s="15">
        <v>4.4820000000000002</v>
      </c>
      <c r="U64" s="15">
        <v>4.49</v>
      </c>
      <c r="V64" s="15">
        <v>4.4930000000000003</v>
      </c>
      <c r="W64" s="15">
        <v>4.4939999999999998</v>
      </c>
      <c r="X64" s="15">
        <v>4.4950000000000001</v>
      </c>
      <c r="Y64" s="15">
        <v>4.4950000000000001</v>
      </c>
      <c r="Z64" s="15">
        <v>4.4960000000000004</v>
      </c>
      <c r="AA64" s="15">
        <v>4.4889999999999999</v>
      </c>
      <c r="AB64" s="15">
        <v>4.4820000000000002</v>
      </c>
      <c r="AC64" s="15">
        <v>4.476</v>
      </c>
      <c r="AD64" s="15">
        <v>4.4710000000000001</v>
      </c>
      <c r="AE64" s="15">
        <v>4.4660000000000002</v>
      </c>
      <c r="AF64" s="15">
        <v>4.4560000000000004</v>
      </c>
      <c r="AG64" s="15">
        <v>4.4459999999999997</v>
      </c>
      <c r="AH64" s="15">
        <v>4.4370000000000003</v>
      </c>
      <c r="AI64" s="15">
        <v>4.4279999999999999</v>
      </c>
      <c r="AJ64" s="15">
        <v>4.42</v>
      </c>
      <c r="AK64" s="15">
        <v>4.4130000000000003</v>
      </c>
      <c r="AL64" s="15">
        <v>4.4050000000000002</v>
      </c>
      <c r="AM64" s="15">
        <v>4.399</v>
      </c>
      <c r="AN64" s="15">
        <v>4.3920000000000003</v>
      </c>
      <c r="AO64" s="15">
        <v>4.3860000000000001</v>
      </c>
      <c r="AP64" s="15">
        <v>4.375</v>
      </c>
      <c r="AQ64" s="15">
        <v>4.3650000000000002</v>
      </c>
      <c r="AR64" s="15">
        <v>4.3559999999999999</v>
      </c>
      <c r="AS64" s="15">
        <v>4.3460000000000001</v>
      </c>
      <c r="AT64" s="15">
        <v>4.3380000000000001</v>
      </c>
      <c r="AU64" s="15">
        <v>4.3289999999999997</v>
      </c>
      <c r="AV64" s="15">
        <v>4.3209999999999997</v>
      </c>
      <c r="AW64" s="15">
        <v>4.3129999999999997</v>
      </c>
      <c r="AX64" s="15">
        <v>4.306</v>
      </c>
      <c r="AY64" s="15">
        <v>4.2990000000000004</v>
      </c>
    </row>
    <row r="65" spans="1:51" x14ac:dyDescent="0.2">
      <c r="A65" s="5">
        <v>39202</v>
      </c>
      <c r="B65" s="15">
        <v>4.3319999999999999</v>
      </c>
      <c r="C65" s="15">
        <v>4.3220000000000001</v>
      </c>
      <c r="D65" s="15">
        <v>4.3090000000000002</v>
      </c>
      <c r="E65" s="15">
        <v>4.3049999999999997</v>
      </c>
      <c r="F65" s="15">
        <v>4.3099999999999996</v>
      </c>
      <c r="G65" s="15">
        <v>4.3159999999999998</v>
      </c>
      <c r="H65" s="15">
        <v>4.33</v>
      </c>
      <c r="I65" s="15">
        <v>4.3470000000000004</v>
      </c>
      <c r="J65" s="15">
        <v>4.3710000000000004</v>
      </c>
      <c r="K65" s="15">
        <v>4.3940000000000001</v>
      </c>
      <c r="L65" s="15">
        <v>4.4219999999999997</v>
      </c>
      <c r="M65" s="15">
        <v>4.444</v>
      </c>
      <c r="N65" s="15">
        <v>4.468</v>
      </c>
      <c r="O65" s="15">
        <v>4.4889999999999999</v>
      </c>
      <c r="P65" s="15">
        <v>4.5069999999999997</v>
      </c>
      <c r="Q65" s="15">
        <v>4.5190000000000001</v>
      </c>
      <c r="R65" s="15">
        <v>4.5309999999999997</v>
      </c>
      <c r="S65" s="15">
        <v>4.5410000000000004</v>
      </c>
      <c r="T65" s="15">
        <v>4.55</v>
      </c>
      <c r="U65" s="15">
        <v>4.5599999999999996</v>
      </c>
      <c r="V65" s="15">
        <v>4.5570000000000004</v>
      </c>
      <c r="W65" s="15">
        <v>4.556</v>
      </c>
      <c r="X65" s="15">
        <v>4.556</v>
      </c>
      <c r="Y65" s="15">
        <v>4.5549999999999997</v>
      </c>
      <c r="Z65" s="15">
        <v>4.5540000000000003</v>
      </c>
      <c r="AA65" s="15">
        <v>4.5460000000000003</v>
      </c>
      <c r="AB65" s="15">
        <v>4.5389999999999997</v>
      </c>
      <c r="AC65" s="15">
        <v>4.532</v>
      </c>
      <c r="AD65" s="15">
        <v>4.5259999999999998</v>
      </c>
      <c r="AE65" s="15">
        <v>4.5199999999999996</v>
      </c>
      <c r="AF65" s="15">
        <v>4.5090000000000003</v>
      </c>
      <c r="AG65" s="15">
        <v>4.4989999999999997</v>
      </c>
      <c r="AH65" s="15">
        <v>4.49</v>
      </c>
      <c r="AI65" s="15">
        <v>4.4809999999999999</v>
      </c>
      <c r="AJ65" s="15">
        <v>4.4729999999999999</v>
      </c>
      <c r="AK65" s="15">
        <v>4.4649999999999999</v>
      </c>
      <c r="AL65" s="15">
        <v>4.4580000000000002</v>
      </c>
      <c r="AM65" s="15">
        <v>4.4509999999999996</v>
      </c>
      <c r="AN65" s="15">
        <v>4.444</v>
      </c>
      <c r="AO65" s="15">
        <v>4.4379999999999997</v>
      </c>
      <c r="AP65" s="15">
        <v>4.4269999999999996</v>
      </c>
      <c r="AQ65" s="15">
        <v>4.4169999999999998</v>
      </c>
      <c r="AR65" s="15">
        <v>4.4080000000000004</v>
      </c>
      <c r="AS65" s="15">
        <v>4.399</v>
      </c>
      <c r="AT65" s="15">
        <v>4.3899999999999997</v>
      </c>
      <c r="AU65" s="15">
        <v>4.3819999999999997</v>
      </c>
      <c r="AV65" s="15">
        <v>4.3739999999999997</v>
      </c>
      <c r="AW65" s="15">
        <v>4.3659999999999997</v>
      </c>
      <c r="AX65" s="15">
        <v>4.359</v>
      </c>
      <c r="AY65" s="15">
        <v>4.3520000000000003</v>
      </c>
    </row>
    <row r="66" spans="1:51" x14ac:dyDescent="0.2">
      <c r="A66" s="5">
        <v>39233</v>
      </c>
      <c r="B66" s="15">
        <v>4.5279999999999996</v>
      </c>
      <c r="C66" s="15">
        <v>4.6130000000000004</v>
      </c>
      <c r="D66" s="15">
        <v>4.62</v>
      </c>
      <c r="E66" s="15">
        <v>4.6150000000000002</v>
      </c>
      <c r="F66" s="15">
        <v>4.6159999999999997</v>
      </c>
      <c r="G66" s="15">
        <v>4.6180000000000003</v>
      </c>
      <c r="H66" s="15">
        <v>4.6239999999999997</v>
      </c>
      <c r="I66" s="15">
        <v>4.6340000000000003</v>
      </c>
      <c r="J66" s="15">
        <v>4.6509999999999998</v>
      </c>
      <c r="K66" s="15">
        <v>4.6710000000000003</v>
      </c>
      <c r="L66" s="15">
        <v>4.6929999999999996</v>
      </c>
      <c r="M66" s="15">
        <v>4.71</v>
      </c>
      <c r="N66" s="15">
        <v>4.7300000000000004</v>
      </c>
      <c r="O66" s="15">
        <v>4.7480000000000002</v>
      </c>
      <c r="P66" s="15">
        <v>4.7629999999999999</v>
      </c>
      <c r="Q66" s="15">
        <v>4.7709999999999999</v>
      </c>
      <c r="R66" s="15">
        <v>4.7789999999999999</v>
      </c>
      <c r="S66" s="15">
        <v>4.7859999999999996</v>
      </c>
      <c r="T66" s="15">
        <v>4.7919999999999998</v>
      </c>
      <c r="U66" s="15">
        <v>4.8</v>
      </c>
      <c r="V66" s="15">
        <v>4.7939999999999996</v>
      </c>
      <c r="W66" s="15">
        <v>4.7910000000000004</v>
      </c>
      <c r="X66" s="15">
        <v>4.7880000000000003</v>
      </c>
      <c r="Y66" s="15">
        <v>4.7859999999999996</v>
      </c>
      <c r="Z66" s="15">
        <v>4.7830000000000004</v>
      </c>
      <c r="AA66" s="15">
        <v>4.774</v>
      </c>
      <c r="AB66" s="15">
        <v>4.7640000000000002</v>
      </c>
      <c r="AC66" s="15">
        <v>4.7560000000000002</v>
      </c>
      <c r="AD66" s="15">
        <v>4.7480000000000002</v>
      </c>
      <c r="AE66" s="15">
        <v>4.7409999999999997</v>
      </c>
      <c r="AF66" s="15">
        <v>4.7290000000000001</v>
      </c>
      <c r="AG66" s="15">
        <v>4.7169999999999996</v>
      </c>
      <c r="AH66" s="15">
        <v>4.7069999999999999</v>
      </c>
      <c r="AI66" s="15">
        <v>4.6970000000000001</v>
      </c>
      <c r="AJ66" s="15">
        <v>4.6879999999999997</v>
      </c>
      <c r="AK66" s="15">
        <v>4.6790000000000003</v>
      </c>
      <c r="AL66" s="15">
        <v>4.6710000000000003</v>
      </c>
      <c r="AM66" s="15">
        <v>4.6630000000000003</v>
      </c>
      <c r="AN66" s="15">
        <v>4.6550000000000002</v>
      </c>
      <c r="AO66" s="15">
        <v>4.6479999999999997</v>
      </c>
      <c r="AP66" s="15">
        <v>4.6349999999999998</v>
      </c>
      <c r="AQ66" s="15">
        <v>4.6219999999999999</v>
      </c>
      <c r="AR66" s="15">
        <v>4.6109999999999998</v>
      </c>
      <c r="AS66" s="15">
        <v>4.5990000000000002</v>
      </c>
      <c r="AT66" s="15">
        <v>4.5890000000000004</v>
      </c>
      <c r="AU66" s="15">
        <v>4.5780000000000003</v>
      </c>
      <c r="AV66" s="15">
        <v>4.5679999999999996</v>
      </c>
      <c r="AW66" s="15">
        <v>4.5590000000000002</v>
      </c>
      <c r="AX66" s="15">
        <v>4.55</v>
      </c>
      <c r="AY66" s="15">
        <v>4.5410000000000004</v>
      </c>
    </row>
    <row r="67" spans="1:51" x14ac:dyDescent="0.2">
      <c r="A67" s="5">
        <v>39263</v>
      </c>
      <c r="B67" s="15">
        <v>4.5880000000000001</v>
      </c>
      <c r="C67" s="15">
        <v>4.7</v>
      </c>
      <c r="D67" s="15">
        <v>4.7350000000000003</v>
      </c>
      <c r="E67" s="15">
        <v>4.7560000000000002</v>
      </c>
      <c r="F67" s="15">
        <v>4.774</v>
      </c>
      <c r="G67" s="15">
        <v>4.7880000000000003</v>
      </c>
      <c r="H67" s="15">
        <v>4.8029999999999999</v>
      </c>
      <c r="I67" s="15">
        <v>4.8209999999999997</v>
      </c>
      <c r="J67" s="15">
        <v>4.843</v>
      </c>
      <c r="K67" s="15">
        <v>4.8659999999999997</v>
      </c>
      <c r="L67" s="15">
        <v>4.8920000000000003</v>
      </c>
      <c r="M67" s="15">
        <v>4.9139999999999997</v>
      </c>
      <c r="N67" s="15">
        <v>4.9370000000000003</v>
      </c>
      <c r="O67" s="15">
        <v>4.9560000000000004</v>
      </c>
      <c r="P67" s="15">
        <v>4.9729999999999999</v>
      </c>
      <c r="Q67" s="15">
        <v>4.9820000000000002</v>
      </c>
      <c r="R67" s="15">
        <v>4.9889999999999999</v>
      </c>
      <c r="S67" s="15">
        <v>4.9960000000000004</v>
      </c>
      <c r="T67" s="15">
        <v>5.0019999999999998</v>
      </c>
      <c r="U67" s="15">
        <v>5.01</v>
      </c>
      <c r="V67" s="15">
        <v>5.0039999999999996</v>
      </c>
      <c r="W67" s="15">
        <v>5.0010000000000003</v>
      </c>
      <c r="X67" s="15">
        <v>4.9989999999999997</v>
      </c>
      <c r="Y67" s="15">
        <v>4.9960000000000004</v>
      </c>
      <c r="Z67" s="15">
        <v>4.9939999999999998</v>
      </c>
      <c r="AA67" s="15">
        <v>4.9850000000000003</v>
      </c>
      <c r="AB67" s="15">
        <v>4.976</v>
      </c>
      <c r="AC67" s="15">
        <v>4.9690000000000003</v>
      </c>
      <c r="AD67" s="15">
        <v>4.9610000000000003</v>
      </c>
      <c r="AE67" s="15">
        <v>4.9539999999999997</v>
      </c>
      <c r="AF67" s="15">
        <v>4.9409999999999998</v>
      </c>
      <c r="AG67" s="15">
        <v>4.9290000000000003</v>
      </c>
      <c r="AH67" s="15">
        <v>4.9180000000000001</v>
      </c>
      <c r="AI67" s="15">
        <v>4.907</v>
      </c>
      <c r="AJ67" s="15">
        <v>4.8970000000000002</v>
      </c>
      <c r="AK67" s="15">
        <v>4.8869999999999996</v>
      </c>
      <c r="AL67" s="15">
        <v>4.8780000000000001</v>
      </c>
      <c r="AM67" s="15">
        <v>4.87</v>
      </c>
      <c r="AN67" s="15">
        <v>4.8609999999999998</v>
      </c>
      <c r="AO67" s="15">
        <v>4.8540000000000001</v>
      </c>
      <c r="AP67" s="15">
        <v>4.8390000000000004</v>
      </c>
      <c r="AQ67" s="15">
        <v>4.8259999999999996</v>
      </c>
      <c r="AR67" s="15">
        <v>4.8129999999999997</v>
      </c>
      <c r="AS67" s="15">
        <v>4.8</v>
      </c>
      <c r="AT67" s="15">
        <v>4.7889999999999997</v>
      </c>
      <c r="AU67" s="15">
        <v>4.7770000000000001</v>
      </c>
      <c r="AV67" s="15">
        <v>4.7670000000000003</v>
      </c>
      <c r="AW67" s="15">
        <v>4.7560000000000002</v>
      </c>
      <c r="AX67" s="15">
        <v>4.7460000000000004</v>
      </c>
      <c r="AY67" s="15">
        <v>4.7370000000000001</v>
      </c>
    </row>
    <row r="68" spans="1:51" x14ac:dyDescent="0.2">
      <c r="A68" s="5">
        <v>39294</v>
      </c>
      <c r="B68" s="15">
        <v>4.5670000000000002</v>
      </c>
      <c r="C68" s="15">
        <v>4.5999999999999996</v>
      </c>
      <c r="D68" s="15">
        <v>4.617</v>
      </c>
      <c r="E68" s="15">
        <v>4.6239999999999997</v>
      </c>
      <c r="F68" s="15">
        <v>4.6340000000000003</v>
      </c>
      <c r="G68" s="15">
        <v>4.6449999999999996</v>
      </c>
      <c r="H68" s="15">
        <v>4.66</v>
      </c>
      <c r="I68" s="15">
        <v>4.6769999999999996</v>
      </c>
      <c r="J68" s="15">
        <v>4.6989999999999998</v>
      </c>
      <c r="K68" s="15">
        <v>4.72</v>
      </c>
      <c r="L68" s="15">
        <v>4.7450000000000001</v>
      </c>
      <c r="M68" s="15">
        <v>4.766</v>
      </c>
      <c r="N68" s="15">
        <v>4.7850000000000001</v>
      </c>
      <c r="O68" s="15">
        <v>4.8019999999999996</v>
      </c>
      <c r="P68" s="15">
        <v>4.8170000000000002</v>
      </c>
      <c r="Q68" s="15">
        <v>4.8239999999999998</v>
      </c>
      <c r="R68" s="15">
        <v>4.83</v>
      </c>
      <c r="S68" s="15">
        <v>4.835</v>
      </c>
      <c r="T68" s="15">
        <v>4.84</v>
      </c>
      <c r="U68" s="15">
        <v>4.8499999999999996</v>
      </c>
      <c r="V68" s="15">
        <v>4.8390000000000004</v>
      </c>
      <c r="W68" s="15">
        <v>4.8339999999999996</v>
      </c>
      <c r="X68" s="15">
        <v>4.8289999999999997</v>
      </c>
      <c r="Y68" s="15">
        <v>4.8239999999999998</v>
      </c>
      <c r="Z68" s="15">
        <v>4.82</v>
      </c>
      <c r="AA68" s="15">
        <v>4.8099999999999996</v>
      </c>
      <c r="AB68" s="15">
        <v>4.8010000000000002</v>
      </c>
      <c r="AC68" s="15">
        <v>4.7919999999999998</v>
      </c>
      <c r="AD68" s="15">
        <v>4.7839999999999998</v>
      </c>
      <c r="AE68" s="15">
        <v>4.7759999999999998</v>
      </c>
      <c r="AF68" s="15">
        <v>4.7619999999999996</v>
      </c>
      <c r="AG68" s="15">
        <v>4.75</v>
      </c>
      <c r="AH68" s="15">
        <v>4.7380000000000004</v>
      </c>
      <c r="AI68" s="15">
        <v>4.726</v>
      </c>
      <c r="AJ68" s="15">
        <v>4.7160000000000002</v>
      </c>
      <c r="AK68" s="15">
        <v>4.7060000000000004</v>
      </c>
      <c r="AL68" s="15">
        <v>4.6959999999999997</v>
      </c>
      <c r="AM68" s="15">
        <v>4.6870000000000003</v>
      </c>
      <c r="AN68" s="15">
        <v>4.6779999999999999</v>
      </c>
      <c r="AO68" s="15">
        <v>4.67</v>
      </c>
      <c r="AP68" s="15">
        <v>4.6550000000000002</v>
      </c>
      <c r="AQ68" s="15">
        <v>4.641</v>
      </c>
      <c r="AR68" s="15">
        <v>4.6280000000000001</v>
      </c>
      <c r="AS68" s="15">
        <v>4.6150000000000002</v>
      </c>
      <c r="AT68" s="15">
        <v>4.6020000000000003</v>
      </c>
      <c r="AU68" s="15">
        <v>4.59</v>
      </c>
      <c r="AV68" s="15">
        <v>4.5789999999999997</v>
      </c>
      <c r="AW68" s="15">
        <v>4.5679999999999996</v>
      </c>
      <c r="AX68" s="15">
        <v>4.5579999999999998</v>
      </c>
      <c r="AY68" s="15">
        <v>4.548</v>
      </c>
    </row>
    <row r="69" spans="1:51" x14ac:dyDescent="0.2">
      <c r="A69" s="5">
        <v>39325</v>
      </c>
      <c r="B69" s="15">
        <v>4.6970000000000001</v>
      </c>
      <c r="C69" s="15">
        <v>4.5430000000000001</v>
      </c>
      <c r="D69" s="15">
        <v>4.5199999999999996</v>
      </c>
      <c r="E69" s="15">
        <v>4.5179999999999998</v>
      </c>
      <c r="F69" s="15">
        <v>4.524</v>
      </c>
      <c r="G69" s="15">
        <v>4.5369999999999999</v>
      </c>
      <c r="H69" s="15">
        <v>4.556</v>
      </c>
      <c r="I69" s="15">
        <v>4.5819999999999999</v>
      </c>
      <c r="J69" s="15">
        <v>4.6139999999999999</v>
      </c>
      <c r="K69" s="15">
        <v>4.6479999999999997</v>
      </c>
      <c r="L69" s="15">
        <v>4.6840000000000002</v>
      </c>
      <c r="M69" s="15">
        <v>4.7149999999999999</v>
      </c>
      <c r="N69" s="15">
        <v>4.7460000000000004</v>
      </c>
      <c r="O69" s="15">
        <v>4.7729999999999997</v>
      </c>
      <c r="P69" s="15">
        <v>4.7960000000000003</v>
      </c>
      <c r="Q69" s="15">
        <v>4.8109999999999999</v>
      </c>
      <c r="R69" s="15">
        <v>4.8239999999999998</v>
      </c>
      <c r="S69" s="15">
        <v>4.8360000000000003</v>
      </c>
      <c r="T69" s="15">
        <v>4.8470000000000004</v>
      </c>
      <c r="U69" s="15">
        <v>4.8600000000000003</v>
      </c>
      <c r="V69" s="15">
        <v>4.8540000000000001</v>
      </c>
      <c r="W69" s="15">
        <v>4.8520000000000003</v>
      </c>
      <c r="X69" s="15">
        <v>4.8499999999999996</v>
      </c>
      <c r="Y69" s="15">
        <v>4.8479999999999999</v>
      </c>
      <c r="Z69" s="15">
        <v>4.8460000000000001</v>
      </c>
      <c r="AA69" s="15">
        <v>4.8380000000000001</v>
      </c>
      <c r="AB69" s="15">
        <v>4.83</v>
      </c>
      <c r="AC69" s="15">
        <v>4.8230000000000004</v>
      </c>
      <c r="AD69" s="15">
        <v>4.8170000000000002</v>
      </c>
      <c r="AE69" s="15">
        <v>4.8109999999999999</v>
      </c>
      <c r="AF69" s="15">
        <v>4.798</v>
      </c>
      <c r="AG69" s="15">
        <v>4.7869999999999999</v>
      </c>
      <c r="AH69" s="15">
        <v>4.7759999999999998</v>
      </c>
      <c r="AI69" s="15">
        <v>4.766</v>
      </c>
      <c r="AJ69" s="15">
        <v>4.7560000000000002</v>
      </c>
      <c r="AK69" s="15">
        <v>4.7469999999999999</v>
      </c>
      <c r="AL69" s="15">
        <v>4.7380000000000004</v>
      </c>
      <c r="AM69" s="15">
        <v>4.7300000000000004</v>
      </c>
      <c r="AN69" s="15">
        <v>4.7220000000000004</v>
      </c>
      <c r="AO69" s="15">
        <v>4.7149999999999999</v>
      </c>
      <c r="AP69" s="15">
        <v>4.702</v>
      </c>
      <c r="AQ69" s="15">
        <v>4.6890000000000001</v>
      </c>
      <c r="AR69" s="15">
        <v>4.6779999999999999</v>
      </c>
      <c r="AS69" s="15">
        <v>4.6660000000000004</v>
      </c>
      <c r="AT69" s="15">
        <v>4.6550000000000002</v>
      </c>
      <c r="AU69" s="15">
        <v>4.6449999999999996</v>
      </c>
      <c r="AV69" s="15">
        <v>4.6349999999999998</v>
      </c>
      <c r="AW69" s="15">
        <v>4.625</v>
      </c>
      <c r="AX69" s="15">
        <v>4.6159999999999997</v>
      </c>
      <c r="AY69" s="15">
        <v>4.6079999999999997</v>
      </c>
    </row>
    <row r="70" spans="1:51" x14ac:dyDescent="0.2">
      <c r="A70" s="5">
        <v>39355</v>
      </c>
      <c r="B70" s="15">
        <v>4.6769999999999996</v>
      </c>
      <c r="C70" s="15">
        <v>4.5279999999999996</v>
      </c>
      <c r="D70" s="15">
        <v>4.51</v>
      </c>
      <c r="E70" s="15">
        <v>4.516</v>
      </c>
      <c r="F70" s="15">
        <v>4.5350000000000001</v>
      </c>
      <c r="G70" s="15">
        <v>4.5640000000000001</v>
      </c>
      <c r="H70" s="15">
        <v>4.601</v>
      </c>
      <c r="I70" s="15">
        <v>4.6369999999999996</v>
      </c>
      <c r="J70" s="15">
        <v>4.6769999999999996</v>
      </c>
      <c r="K70" s="15">
        <v>4.7160000000000002</v>
      </c>
      <c r="L70" s="15">
        <v>4.7569999999999997</v>
      </c>
      <c r="M70" s="15">
        <v>4.7910000000000004</v>
      </c>
      <c r="N70" s="15">
        <v>4.8230000000000004</v>
      </c>
      <c r="O70" s="15">
        <v>4.851</v>
      </c>
      <c r="P70" s="15">
        <v>4.875</v>
      </c>
      <c r="Q70" s="15">
        <v>4.8899999999999997</v>
      </c>
      <c r="R70" s="15">
        <v>4.9039999999999999</v>
      </c>
      <c r="S70" s="15">
        <v>4.9160000000000004</v>
      </c>
      <c r="T70" s="15">
        <v>4.9269999999999996</v>
      </c>
      <c r="U70" s="15">
        <v>4.9400000000000004</v>
      </c>
      <c r="V70" s="15">
        <v>4.9349999999999996</v>
      </c>
      <c r="W70" s="15">
        <v>4.9329999999999998</v>
      </c>
      <c r="X70" s="15">
        <v>4.9320000000000004</v>
      </c>
      <c r="Y70" s="15">
        <v>4.931</v>
      </c>
      <c r="Z70" s="15">
        <v>4.93</v>
      </c>
      <c r="AA70" s="15">
        <v>4.9219999999999997</v>
      </c>
      <c r="AB70" s="15">
        <v>4.9139999999999997</v>
      </c>
      <c r="AC70" s="15">
        <v>4.907</v>
      </c>
      <c r="AD70" s="15">
        <v>4.9009999999999998</v>
      </c>
      <c r="AE70" s="15">
        <v>4.8949999999999996</v>
      </c>
      <c r="AF70" s="15">
        <v>4.8819999999999997</v>
      </c>
      <c r="AG70" s="15">
        <v>4.8710000000000004</v>
      </c>
      <c r="AH70" s="15">
        <v>4.8600000000000003</v>
      </c>
      <c r="AI70" s="15">
        <v>4.8499999999999996</v>
      </c>
      <c r="AJ70" s="15">
        <v>4.8410000000000002</v>
      </c>
      <c r="AK70" s="15">
        <v>4.8319999999999999</v>
      </c>
      <c r="AL70" s="15">
        <v>4.8230000000000004</v>
      </c>
      <c r="AM70" s="15">
        <v>4.8150000000000004</v>
      </c>
      <c r="AN70" s="15">
        <v>4.8070000000000004</v>
      </c>
      <c r="AO70" s="15">
        <v>4.8</v>
      </c>
      <c r="AP70" s="15">
        <v>4.7869999999999999</v>
      </c>
      <c r="AQ70" s="15">
        <v>4.7759999999999998</v>
      </c>
      <c r="AR70" s="15">
        <v>4.7640000000000002</v>
      </c>
      <c r="AS70" s="15">
        <v>4.7530000000000001</v>
      </c>
      <c r="AT70" s="15">
        <v>4.7430000000000003</v>
      </c>
      <c r="AU70" s="15">
        <v>4.7329999999999997</v>
      </c>
      <c r="AV70" s="15">
        <v>4.7240000000000002</v>
      </c>
      <c r="AW70" s="15">
        <v>4.7140000000000004</v>
      </c>
      <c r="AX70" s="15">
        <v>4.7060000000000004</v>
      </c>
      <c r="AY70" s="15">
        <v>4.6970000000000001</v>
      </c>
    </row>
    <row r="71" spans="1:51" x14ac:dyDescent="0.2">
      <c r="A71" s="5">
        <v>39386</v>
      </c>
      <c r="B71" s="15">
        <v>4.6459999999999999</v>
      </c>
      <c r="C71" s="15">
        <v>4.5629999999999997</v>
      </c>
      <c r="D71" s="15">
        <v>4.5359999999999996</v>
      </c>
      <c r="E71" s="15">
        <v>4.5289999999999999</v>
      </c>
      <c r="F71" s="15">
        <v>4.5339999999999998</v>
      </c>
      <c r="G71" s="15">
        <v>4.548</v>
      </c>
      <c r="H71" s="15">
        <v>4.569</v>
      </c>
      <c r="I71" s="15">
        <v>4.5960000000000001</v>
      </c>
      <c r="J71" s="15">
        <v>4.6289999999999996</v>
      </c>
      <c r="K71" s="15">
        <v>4.6639999999999997</v>
      </c>
      <c r="L71" s="15">
        <v>4.7</v>
      </c>
      <c r="M71" s="15">
        <v>4.7309999999999999</v>
      </c>
      <c r="N71" s="15">
        <v>4.7619999999999996</v>
      </c>
      <c r="O71" s="15">
        <v>4.7889999999999997</v>
      </c>
      <c r="P71" s="15">
        <v>4.8120000000000003</v>
      </c>
      <c r="Q71" s="15">
        <v>4.8250000000000002</v>
      </c>
      <c r="R71" s="15">
        <v>4.8369999999999997</v>
      </c>
      <c r="S71" s="15">
        <v>4.8479999999999999</v>
      </c>
      <c r="T71" s="15">
        <v>4.8570000000000002</v>
      </c>
      <c r="U71" s="15">
        <v>4.87</v>
      </c>
      <c r="V71" s="15">
        <v>4.8639999999999999</v>
      </c>
      <c r="W71" s="15">
        <v>4.8620000000000001</v>
      </c>
      <c r="X71" s="15">
        <v>4.8609999999999998</v>
      </c>
      <c r="Y71" s="15">
        <v>4.859</v>
      </c>
      <c r="Z71" s="15">
        <v>4.8579999999999997</v>
      </c>
      <c r="AA71" s="15">
        <v>4.8479999999999999</v>
      </c>
      <c r="AB71" s="15">
        <v>4.84</v>
      </c>
      <c r="AC71" s="15">
        <v>4.8310000000000004</v>
      </c>
      <c r="AD71" s="15">
        <v>4.8239999999999998</v>
      </c>
      <c r="AE71" s="15">
        <v>4.8170000000000002</v>
      </c>
      <c r="AF71" s="15">
        <v>4.8029999999999999</v>
      </c>
      <c r="AG71" s="15">
        <v>4.7910000000000004</v>
      </c>
      <c r="AH71" s="15">
        <v>4.78</v>
      </c>
      <c r="AI71" s="15">
        <v>4.7690000000000001</v>
      </c>
      <c r="AJ71" s="15">
        <v>4.758</v>
      </c>
      <c r="AK71" s="15">
        <v>4.7489999999999997</v>
      </c>
      <c r="AL71" s="15">
        <v>4.74</v>
      </c>
      <c r="AM71" s="15">
        <v>4.7309999999999999</v>
      </c>
      <c r="AN71" s="15">
        <v>4.7229999999999999</v>
      </c>
      <c r="AO71" s="15">
        <v>4.7149999999999999</v>
      </c>
      <c r="AP71" s="15">
        <v>4.7</v>
      </c>
      <c r="AQ71" s="15">
        <v>4.6870000000000003</v>
      </c>
      <c r="AR71" s="15">
        <v>4.6740000000000004</v>
      </c>
      <c r="AS71" s="15">
        <v>4.6609999999999996</v>
      </c>
      <c r="AT71" s="15">
        <v>4.649</v>
      </c>
      <c r="AU71" s="15">
        <v>4.6379999999999999</v>
      </c>
      <c r="AV71" s="15">
        <v>4.6269999999999998</v>
      </c>
      <c r="AW71" s="15">
        <v>4.617</v>
      </c>
      <c r="AX71" s="15">
        <v>4.6070000000000002</v>
      </c>
      <c r="AY71" s="15">
        <v>4.5970000000000004</v>
      </c>
    </row>
    <row r="72" spans="1:51" x14ac:dyDescent="0.2">
      <c r="A72" s="5">
        <v>39416</v>
      </c>
      <c r="B72" s="15">
        <v>4.6360000000000001</v>
      </c>
      <c r="C72" s="15">
        <v>4.4180000000000001</v>
      </c>
      <c r="D72" s="15">
        <v>4.383</v>
      </c>
      <c r="E72" s="15">
        <v>4.3890000000000002</v>
      </c>
      <c r="F72" s="15">
        <v>4.4109999999999996</v>
      </c>
      <c r="G72" s="15">
        <v>4.4450000000000003</v>
      </c>
      <c r="H72" s="15">
        <v>4.4859999999999998</v>
      </c>
      <c r="I72" s="15">
        <v>4.5289999999999999</v>
      </c>
      <c r="J72" s="15">
        <v>4.5789999999999997</v>
      </c>
      <c r="K72" s="15">
        <v>4.6289999999999996</v>
      </c>
      <c r="L72" s="15">
        <v>4.6790000000000003</v>
      </c>
      <c r="M72" s="15">
        <v>4.72</v>
      </c>
      <c r="N72" s="15">
        <v>4.7640000000000002</v>
      </c>
      <c r="O72" s="15">
        <v>4.8010000000000002</v>
      </c>
      <c r="P72" s="15">
        <v>4.8339999999999996</v>
      </c>
      <c r="Q72" s="15">
        <v>4.859</v>
      </c>
      <c r="R72" s="15">
        <v>4.88</v>
      </c>
      <c r="S72" s="15">
        <v>4.9000000000000004</v>
      </c>
      <c r="T72" s="15">
        <v>4.9169999999999998</v>
      </c>
      <c r="U72" s="15">
        <v>4.93</v>
      </c>
      <c r="V72" s="15">
        <v>4.9340000000000002</v>
      </c>
      <c r="W72" s="15">
        <v>4.9359999999999999</v>
      </c>
      <c r="X72" s="15">
        <v>4.9379999999999997</v>
      </c>
      <c r="Y72" s="15">
        <v>4.9390000000000001</v>
      </c>
      <c r="Z72" s="15">
        <v>4.9409999999999998</v>
      </c>
      <c r="AA72" s="15">
        <v>4.9329999999999998</v>
      </c>
      <c r="AB72" s="15">
        <v>4.9260000000000002</v>
      </c>
      <c r="AC72" s="15">
        <v>4.92</v>
      </c>
      <c r="AD72" s="15">
        <v>4.9139999999999997</v>
      </c>
      <c r="AE72" s="15">
        <v>4.9089999999999998</v>
      </c>
      <c r="AF72" s="15">
        <v>4.8949999999999996</v>
      </c>
      <c r="AG72" s="15">
        <v>4.8819999999999997</v>
      </c>
      <c r="AH72" s="15">
        <v>4.8710000000000004</v>
      </c>
      <c r="AI72" s="15">
        <v>4.859</v>
      </c>
      <c r="AJ72" s="15">
        <v>4.8490000000000002</v>
      </c>
      <c r="AK72" s="15">
        <v>4.8390000000000004</v>
      </c>
      <c r="AL72" s="15">
        <v>4.83</v>
      </c>
      <c r="AM72" s="15">
        <v>4.8209999999999997</v>
      </c>
      <c r="AN72" s="15">
        <v>4.8120000000000003</v>
      </c>
      <c r="AO72" s="15">
        <v>4.8040000000000003</v>
      </c>
      <c r="AP72" s="15">
        <v>4.7910000000000004</v>
      </c>
      <c r="AQ72" s="15">
        <v>4.7779999999999996</v>
      </c>
      <c r="AR72" s="15">
        <v>4.766</v>
      </c>
      <c r="AS72" s="15">
        <v>4.7539999999999996</v>
      </c>
      <c r="AT72" s="15">
        <v>4.7430000000000003</v>
      </c>
      <c r="AU72" s="15">
        <v>4.7329999999999997</v>
      </c>
      <c r="AV72" s="15">
        <v>4.7229999999999999</v>
      </c>
      <c r="AW72" s="15">
        <v>4.7130000000000001</v>
      </c>
      <c r="AX72" s="15">
        <v>4.7039999999999997</v>
      </c>
      <c r="AY72" s="15">
        <v>4.6950000000000003</v>
      </c>
    </row>
    <row r="73" spans="1:51" x14ac:dyDescent="0.2">
      <c r="A73" s="5">
        <v>39447</v>
      </c>
      <c r="B73" s="15">
        <v>4.7069999999999999</v>
      </c>
      <c r="C73" s="15">
        <v>4.5369999999999999</v>
      </c>
      <c r="D73" s="15">
        <v>4.51</v>
      </c>
      <c r="E73" s="15">
        <v>4.5199999999999996</v>
      </c>
      <c r="F73" s="15">
        <v>4.5410000000000004</v>
      </c>
      <c r="G73" s="15">
        <v>4.5679999999999996</v>
      </c>
      <c r="H73" s="15">
        <v>4.601</v>
      </c>
      <c r="I73" s="15">
        <v>4.641</v>
      </c>
      <c r="J73" s="15">
        <v>4.6859999999999999</v>
      </c>
      <c r="K73" s="15">
        <v>4.7309999999999999</v>
      </c>
      <c r="L73" s="15">
        <v>4.7750000000000004</v>
      </c>
      <c r="M73" s="15">
        <v>4.8109999999999999</v>
      </c>
      <c r="N73" s="15">
        <v>4.8460000000000001</v>
      </c>
      <c r="O73" s="15">
        <v>4.875</v>
      </c>
      <c r="P73" s="15">
        <v>4.9009999999999998</v>
      </c>
      <c r="Q73" s="15">
        <v>4.9169999999999998</v>
      </c>
      <c r="R73" s="15">
        <v>4.93</v>
      </c>
      <c r="S73" s="15">
        <v>4.9429999999999996</v>
      </c>
      <c r="T73" s="15">
        <v>4.9530000000000003</v>
      </c>
      <c r="U73" s="15">
        <v>4.96</v>
      </c>
      <c r="V73" s="15">
        <v>4.96</v>
      </c>
      <c r="W73" s="15">
        <v>4.9580000000000002</v>
      </c>
      <c r="X73" s="15">
        <v>4.9550000000000001</v>
      </c>
      <c r="Y73" s="15">
        <v>4.9530000000000003</v>
      </c>
      <c r="Z73" s="15">
        <v>4.9509999999999996</v>
      </c>
      <c r="AA73" s="15">
        <v>4.9390000000000001</v>
      </c>
      <c r="AB73" s="15">
        <v>4.9269999999999996</v>
      </c>
      <c r="AC73" s="15">
        <v>4.9169999999999998</v>
      </c>
      <c r="AD73" s="15">
        <v>4.907</v>
      </c>
      <c r="AE73" s="15">
        <v>4.8970000000000002</v>
      </c>
      <c r="AF73" s="15">
        <v>4.88</v>
      </c>
      <c r="AG73" s="15">
        <v>4.8630000000000004</v>
      </c>
      <c r="AH73" s="15">
        <v>4.8479999999999999</v>
      </c>
      <c r="AI73" s="15">
        <v>4.8339999999999996</v>
      </c>
      <c r="AJ73" s="15">
        <v>4.82</v>
      </c>
      <c r="AK73" s="15">
        <v>4.8070000000000004</v>
      </c>
      <c r="AL73" s="15">
        <v>4.7949999999999999</v>
      </c>
      <c r="AM73" s="15">
        <v>4.7830000000000004</v>
      </c>
      <c r="AN73" s="15">
        <v>4.7720000000000002</v>
      </c>
      <c r="AO73" s="15">
        <v>4.7619999999999996</v>
      </c>
      <c r="AP73" s="15">
        <v>4.7460000000000004</v>
      </c>
      <c r="AQ73" s="15">
        <v>4.7309999999999999</v>
      </c>
      <c r="AR73" s="15">
        <v>4.7160000000000002</v>
      </c>
      <c r="AS73" s="15">
        <v>4.702</v>
      </c>
      <c r="AT73" s="15">
        <v>4.6890000000000001</v>
      </c>
      <c r="AU73" s="15">
        <v>4.6769999999999996</v>
      </c>
      <c r="AV73" s="15">
        <v>4.665</v>
      </c>
      <c r="AW73" s="15">
        <v>4.6529999999999996</v>
      </c>
      <c r="AX73" s="15">
        <v>4.6420000000000003</v>
      </c>
      <c r="AY73" s="15">
        <v>4.6310000000000002</v>
      </c>
    </row>
    <row r="74" spans="1:51" x14ac:dyDescent="0.2">
      <c r="A74" s="5">
        <v>39478</v>
      </c>
      <c r="B74" s="15">
        <v>4.1760000000000002</v>
      </c>
      <c r="C74" s="15">
        <v>3.9420000000000002</v>
      </c>
      <c r="D74" s="15">
        <v>3.9409999999999998</v>
      </c>
      <c r="E74" s="15">
        <v>3.9830000000000001</v>
      </c>
      <c r="F74" s="15">
        <v>4.0460000000000003</v>
      </c>
      <c r="G74" s="15">
        <v>4.117</v>
      </c>
      <c r="H74" s="15">
        <v>4.1900000000000004</v>
      </c>
      <c r="I74" s="15">
        <v>4.2640000000000002</v>
      </c>
      <c r="J74" s="15">
        <v>4.3380000000000001</v>
      </c>
      <c r="K74" s="15">
        <v>4.4059999999999997</v>
      </c>
      <c r="L74" s="15">
        <v>4.47</v>
      </c>
      <c r="M74" s="15">
        <v>4.524</v>
      </c>
      <c r="N74" s="15">
        <v>4.577</v>
      </c>
      <c r="O74" s="15">
        <v>4.6219999999999999</v>
      </c>
      <c r="P74" s="15">
        <v>4.6609999999999996</v>
      </c>
      <c r="Q74" s="15">
        <v>4.6900000000000004</v>
      </c>
      <c r="R74" s="15">
        <v>4.7149999999999999</v>
      </c>
      <c r="S74" s="15">
        <v>4.7370000000000001</v>
      </c>
      <c r="T74" s="15">
        <v>4.7569999999999997</v>
      </c>
      <c r="U74" s="15">
        <v>4.78</v>
      </c>
      <c r="V74" s="15">
        <v>4.7809999999999997</v>
      </c>
      <c r="W74" s="15">
        <v>4.7859999999999996</v>
      </c>
      <c r="X74" s="15">
        <v>4.7910000000000004</v>
      </c>
      <c r="Y74" s="15">
        <v>4.7949999999999999</v>
      </c>
      <c r="Z74" s="15">
        <v>4.7990000000000004</v>
      </c>
      <c r="AA74" s="15">
        <v>4.7919999999999998</v>
      </c>
      <c r="AB74" s="15">
        <v>4.7850000000000001</v>
      </c>
      <c r="AC74" s="15">
        <v>4.7779999999999996</v>
      </c>
      <c r="AD74" s="15">
        <v>4.7720000000000002</v>
      </c>
      <c r="AE74" s="15">
        <v>4.7670000000000003</v>
      </c>
      <c r="AF74" s="15">
        <v>4.7510000000000003</v>
      </c>
      <c r="AG74" s="15">
        <v>4.7359999999999998</v>
      </c>
      <c r="AH74" s="15">
        <v>4.7220000000000004</v>
      </c>
      <c r="AI74" s="15">
        <v>4.7080000000000002</v>
      </c>
      <c r="AJ74" s="15">
        <v>4.6959999999999997</v>
      </c>
      <c r="AK74" s="15">
        <v>4.6840000000000002</v>
      </c>
      <c r="AL74" s="15">
        <v>4.673</v>
      </c>
      <c r="AM74" s="15">
        <v>4.6619999999999999</v>
      </c>
      <c r="AN74" s="15">
        <v>4.6520000000000001</v>
      </c>
      <c r="AO74" s="15">
        <v>4.6420000000000003</v>
      </c>
      <c r="AP74" s="15">
        <v>4.6269999999999998</v>
      </c>
      <c r="AQ74" s="15">
        <v>4.6130000000000004</v>
      </c>
      <c r="AR74" s="15">
        <v>4.5990000000000002</v>
      </c>
      <c r="AS74" s="15">
        <v>4.5860000000000003</v>
      </c>
      <c r="AT74" s="15">
        <v>4.5730000000000004</v>
      </c>
      <c r="AU74" s="15">
        <v>4.5609999999999999</v>
      </c>
      <c r="AV74" s="15">
        <v>4.5490000000000004</v>
      </c>
      <c r="AW74" s="15">
        <v>4.5380000000000003</v>
      </c>
      <c r="AX74" s="15">
        <v>4.5279999999999996</v>
      </c>
      <c r="AY74" s="15">
        <v>4.5170000000000003</v>
      </c>
    </row>
    <row r="75" spans="1:51" x14ac:dyDescent="0.2">
      <c r="A75" s="5">
        <v>39507</v>
      </c>
      <c r="B75" s="15">
        <v>4.125</v>
      </c>
      <c r="C75" s="15">
        <v>3.7789999999999999</v>
      </c>
      <c r="D75" s="15">
        <v>3.7930000000000001</v>
      </c>
      <c r="E75" s="15">
        <v>3.8460000000000001</v>
      </c>
      <c r="F75" s="15">
        <v>3.92</v>
      </c>
      <c r="G75" s="15">
        <v>4.0069999999999997</v>
      </c>
      <c r="H75" s="15">
        <v>4.1020000000000003</v>
      </c>
      <c r="I75" s="15">
        <v>4.1920000000000002</v>
      </c>
      <c r="J75" s="15">
        <v>4.2779999999999996</v>
      </c>
      <c r="K75" s="15">
        <v>4.3559999999999999</v>
      </c>
      <c r="L75" s="15">
        <v>4.4260000000000002</v>
      </c>
      <c r="M75" s="15">
        <v>4.4850000000000003</v>
      </c>
      <c r="N75" s="15">
        <v>4.5380000000000003</v>
      </c>
      <c r="O75" s="15">
        <v>4.5830000000000002</v>
      </c>
      <c r="P75" s="15">
        <v>4.6230000000000002</v>
      </c>
      <c r="Q75" s="15">
        <v>4.6509999999999998</v>
      </c>
      <c r="R75" s="15">
        <v>4.6760000000000002</v>
      </c>
      <c r="S75" s="15">
        <v>4.6980000000000004</v>
      </c>
      <c r="T75" s="15">
        <v>4.718</v>
      </c>
      <c r="U75" s="15">
        <v>4.74</v>
      </c>
      <c r="V75" s="15">
        <v>4.7380000000000004</v>
      </c>
      <c r="W75" s="15">
        <v>4.7409999999999997</v>
      </c>
      <c r="X75" s="15">
        <v>4.7430000000000003</v>
      </c>
      <c r="Y75" s="15">
        <v>4.7439999999999998</v>
      </c>
      <c r="Z75" s="15">
        <v>4.7460000000000004</v>
      </c>
      <c r="AA75" s="15">
        <v>4.7350000000000003</v>
      </c>
      <c r="AB75" s="15">
        <v>4.7240000000000002</v>
      </c>
      <c r="AC75" s="15">
        <v>4.7140000000000004</v>
      </c>
      <c r="AD75" s="15">
        <v>4.7050000000000001</v>
      </c>
      <c r="AE75" s="15">
        <v>4.6959999999999997</v>
      </c>
      <c r="AF75" s="15">
        <v>4.6779999999999999</v>
      </c>
      <c r="AG75" s="15">
        <v>4.6619999999999999</v>
      </c>
      <c r="AH75" s="15">
        <v>4.6459999999999999</v>
      </c>
      <c r="AI75" s="15">
        <v>4.6310000000000002</v>
      </c>
      <c r="AJ75" s="15">
        <v>4.617</v>
      </c>
      <c r="AK75" s="15">
        <v>4.6040000000000001</v>
      </c>
      <c r="AL75" s="15">
        <v>4.5919999999999996</v>
      </c>
      <c r="AM75" s="15">
        <v>4.58</v>
      </c>
      <c r="AN75" s="15">
        <v>4.569</v>
      </c>
      <c r="AO75" s="15">
        <v>4.5579999999999998</v>
      </c>
      <c r="AP75" s="15">
        <v>4.5410000000000004</v>
      </c>
      <c r="AQ75" s="15">
        <v>4.5250000000000004</v>
      </c>
      <c r="AR75" s="15">
        <v>4.51</v>
      </c>
      <c r="AS75" s="15">
        <v>4.4950000000000001</v>
      </c>
      <c r="AT75" s="15">
        <v>4.4809999999999999</v>
      </c>
      <c r="AU75" s="15">
        <v>4.4669999999999996</v>
      </c>
      <c r="AV75" s="15">
        <v>4.4550000000000001</v>
      </c>
      <c r="AW75" s="15">
        <v>4.4420000000000002</v>
      </c>
      <c r="AX75" s="15">
        <v>4.431</v>
      </c>
      <c r="AY75" s="15">
        <v>4.4189999999999996</v>
      </c>
    </row>
    <row r="76" spans="1:51" x14ac:dyDescent="0.2">
      <c r="A76" s="5">
        <v>39538</v>
      </c>
      <c r="B76" s="15">
        <v>4.5369999999999999</v>
      </c>
      <c r="C76" s="15">
        <v>4.2210000000000001</v>
      </c>
      <c r="D76" s="15">
        <v>4.149</v>
      </c>
      <c r="E76" s="15">
        <v>4.13</v>
      </c>
      <c r="F76" s="15">
        <v>4.1440000000000001</v>
      </c>
      <c r="G76" s="15">
        <v>4.18</v>
      </c>
      <c r="H76" s="15">
        <v>4.2309999999999999</v>
      </c>
      <c r="I76" s="15">
        <v>4.2889999999999997</v>
      </c>
      <c r="J76" s="15">
        <v>4.3559999999999999</v>
      </c>
      <c r="K76" s="15">
        <v>4.4249999999999998</v>
      </c>
      <c r="L76" s="15">
        <v>4.4939999999999998</v>
      </c>
      <c r="M76" s="15">
        <v>4.5519999999999996</v>
      </c>
      <c r="N76" s="15">
        <v>4.6029999999999998</v>
      </c>
      <c r="O76" s="15">
        <v>4.6459999999999999</v>
      </c>
      <c r="P76" s="15">
        <v>4.6840000000000002</v>
      </c>
      <c r="Q76" s="15">
        <v>4.7060000000000004</v>
      </c>
      <c r="R76" s="15">
        <v>4.726</v>
      </c>
      <c r="S76" s="15">
        <v>4.7430000000000003</v>
      </c>
      <c r="T76" s="15">
        <v>4.758</v>
      </c>
      <c r="U76" s="15">
        <v>4.7699999999999996</v>
      </c>
      <c r="V76" s="15">
        <v>4.7679999999999998</v>
      </c>
      <c r="W76" s="15">
        <v>4.7640000000000002</v>
      </c>
      <c r="X76" s="15">
        <v>4.76</v>
      </c>
      <c r="Y76" s="15">
        <v>4.7569999999999997</v>
      </c>
      <c r="Z76" s="15">
        <v>4.7539999999999996</v>
      </c>
      <c r="AA76" s="15">
        <v>4.7389999999999999</v>
      </c>
      <c r="AB76" s="15">
        <v>4.726</v>
      </c>
      <c r="AC76" s="15">
        <v>4.7130000000000001</v>
      </c>
      <c r="AD76" s="15">
        <v>4.7009999999999996</v>
      </c>
      <c r="AE76" s="15">
        <v>4.6900000000000004</v>
      </c>
      <c r="AF76" s="15">
        <v>4.6719999999999997</v>
      </c>
      <c r="AG76" s="15">
        <v>4.6539999999999999</v>
      </c>
      <c r="AH76" s="15">
        <v>4.6379999999999999</v>
      </c>
      <c r="AI76" s="15">
        <v>4.6230000000000002</v>
      </c>
      <c r="AJ76" s="15">
        <v>4.6079999999999997</v>
      </c>
      <c r="AK76" s="15">
        <v>4.5940000000000003</v>
      </c>
      <c r="AL76" s="15">
        <v>4.5810000000000004</v>
      </c>
      <c r="AM76" s="15">
        <v>4.569</v>
      </c>
      <c r="AN76" s="15">
        <v>4.5579999999999998</v>
      </c>
      <c r="AO76" s="15">
        <v>4.5469999999999997</v>
      </c>
      <c r="AP76" s="15">
        <v>4.532</v>
      </c>
      <c r="AQ76" s="15">
        <v>4.5170000000000003</v>
      </c>
      <c r="AR76" s="15">
        <v>4.5039999999999996</v>
      </c>
      <c r="AS76" s="15">
        <v>4.4909999999999997</v>
      </c>
      <c r="AT76" s="15">
        <v>4.4790000000000001</v>
      </c>
      <c r="AU76" s="15">
        <v>4.4669999999999996</v>
      </c>
      <c r="AV76" s="15">
        <v>4.4550000000000001</v>
      </c>
      <c r="AW76" s="15">
        <v>4.4450000000000003</v>
      </c>
      <c r="AX76" s="15">
        <v>4.4340000000000002</v>
      </c>
      <c r="AY76" s="15">
        <v>4.4240000000000004</v>
      </c>
    </row>
    <row r="77" spans="1:51" x14ac:dyDescent="0.2">
      <c r="A77" s="5">
        <v>39568</v>
      </c>
      <c r="B77" s="15">
        <v>4.8230000000000004</v>
      </c>
      <c r="C77" s="15">
        <v>4.5270000000000001</v>
      </c>
      <c r="D77" s="15">
        <v>4.4180000000000001</v>
      </c>
      <c r="E77" s="15">
        <v>4.3739999999999997</v>
      </c>
      <c r="F77" s="15">
        <v>4.3650000000000002</v>
      </c>
      <c r="G77" s="15">
        <v>4.3849999999999998</v>
      </c>
      <c r="H77" s="15">
        <v>4.4279999999999999</v>
      </c>
      <c r="I77" s="15">
        <v>4.4800000000000004</v>
      </c>
      <c r="J77" s="15">
        <v>4.5410000000000004</v>
      </c>
      <c r="K77" s="15">
        <v>4.6029999999999998</v>
      </c>
      <c r="L77" s="15">
        <v>4.6669999999999998</v>
      </c>
      <c r="M77" s="15">
        <v>4.72</v>
      </c>
      <c r="N77" s="15">
        <v>4.7690000000000001</v>
      </c>
      <c r="O77" s="15">
        <v>4.8109999999999999</v>
      </c>
      <c r="P77" s="15">
        <v>4.8470000000000004</v>
      </c>
      <c r="Q77" s="15">
        <v>4.8680000000000003</v>
      </c>
      <c r="R77" s="15">
        <v>4.8860000000000001</v>
      </c>
      <c r="S77" s="15">
        <v>4.9020000000000001</v>
      </c>
      <c r="T77" s="15">
        <v>4.9160000000000004</v>
      </c>
      <c r="U77" s="15">
        <v>4.93</v>
      </c>
      <c r="V77" s="15">
        <v>4.9219999999999997</v>
      </c>
      <c r="W77" s="15">
        <v>4.915</v>
      </c>
      <c r="X77" s="15">
        <v>4.9089999999999998</v>
      </c>
      <c r="Y77" s="15">
        <v>4.9029999999999996</v>
      </c>
      <c r="Z77" s="15">
        <v>4.8979999999999997</v>
      </c>
      <c r="AA77" s="15">
        <v>4.8819999999999997</v>
      </c>
      <c r="AB77" s="15">
        <v>4.867</v>
      </c>
      <c r="AC77" s="15">
        <v>4.8529999999999998</v>
      </c>
      <c r="AD77" s="15">
        <v>4.84</v>
      </c>
      <c r="AE77" s="15">
        <v>4.827</v>
      </c>
      <c r="AF77" s="15">
        <v>4.8109999999999999</v>
      </c>
      <c r="AG77" s="15">
        <v>4.7949999999999999</v>
      </c>
      <c r="AH77" s="15">
        <v>4.7809999999999997</v>
      </c>
      <c r="AI77" s="15">
        <v>4.7670000000000003</v>
      </c>
      <c r="AJ77" s="15">
        <v>4.7539999999999996</v>
      </c>
      <c r="AK77" s="15">
        <v>4.742</v>
      </c>
      <c r="AL77" s="15">
        <v>4.7309999999999999</v>
      </c>
      <c r="AM77" s="15">
        <v>4.72</v>
      </c>
      <c r="AN77" s="15">
        <v>4.7089999999999996</v>
      </c>
      <c r="AO77" s="15">
        <v>4.6989999999999998</v>
      </c>
      <c r="AP77" s="15">
        <v>4.6849999999999996</v>
      </c>
      <c r="AQ77" s="15">
        <v>4.6719999999999997</v>
      </c>
      <c r="AR77" s="15">
        <v>4.6589999999999998</v>
      </c>
      <c r="AS77" s="15">
        <v>4.6470000000000002</v>
      </c>
      <c r="AT77" s="15">
        <v>4.6360000000000001</v>
      </c>
      <c r="AU77" s="15">
        <v>4.6239999999999997</v>
      </c>
      <c r="AV77" s="15">
        <v>4.6139999999999999</v>
      </c>
      <c r="AW77" s="15">
        <v>4.6040000000000001</v>
      </c>
      <c r="AX77" s="15">
        <v>4.5940000000000003</v>
      </c>
      <c r="AY77" s="15">
        <v>4.5839999999999996</v>
      </c>
    </row>
    <row r="78" spans="1:51" x14ac:dyDescent="0.2">
      <c r="A78" s="5">
        <v>39599</v>
      </c>
      <c r="B78" s="15">
        <v>5.1050000000000004</v>
      </c>
      <c r="C78" s="15">
        <v>4.9790000000000001</v>
      </c>
      <c r="D78" s="15">
        <v>4.8570000000000002</v>
      </c>
      <c r="E78" s="15">
        <v>4.766</v>
      </c>
      <c r="F78" s="15">
        <v>4.7169999999999996</v>
      </c>
      <c r="G78" s="15">
        <v>4.7030000000000003</v>
      </c>
      <c r="H78" s="15">
        <v>4.7149999999999999</v>
      </c>
      <c r="I78" s="15">
        <v>4.7480000000000002</v>
      </c>
      <c r="J78" s="15">
        <v>4.7869999999999999</v>
      </c>
      <c r="K78" s="15">
        <v>4.8319999999999999</v>
      </c>
      <c r="L78" s="15">
        <v>4.8810000000000002</v>
      </c>
      <c r="M78" s="15">
        <v>4.9210000000000003</v>
      </c>
      <c r="N78" s="15">
        <v>4.9589999999999996</v>
      </c>
      <c r="O78" s="15">
        <v>4.9909999999999997</v>
      </c>
      <c r="P78" s="15">
        <v>5.0190000000000001</v>
      </c>
      <c r="Q78" s="15">
        <v>5.0339999999999998</v>
      </c>
      <c r="R78" s="15">
        <v>5.0469999999999997</v>
      </c>
      <c r="S78" s="15">
        <v>5.0579999999999998</v>
      </c>
      <c r="T78" s="15">
        <v>5.069</v>
      </c>
      <c r="U78" s="15">
        <v>5.08</v>
      </c>
      <c r="V78" s="15">
        <v>5.07</v>
      </c>
      <c r="W78" s="15">
        <v>5.0629999999999997</v>
      </c>
      <c r="X78" s="15">
        <v>5.056</v>
      </c>
      <c r="Y78" s="15">
        <v>5.05</v>
      </c>
      <c r="Z78" s="15">
        <v>5.0439999999999996</v>
      </c>
      <c r="AA78" s="15">
        <v>5.0289999999999999</v>
      </c>
      <c r="AB78" s="15">
        <v>5.0140000000000002</v>
      </c>
      <c r="AC78" s="15">
        <v>5.0010000000000003</v>
      </c>
      <c r="AD78" s="15">
        <v>4.9889999999999999</v>
      </c>
      <c r="AE78" s="15">
        <v>4.9770000000000003</v>
      </c>
      <c r="AF78" s="15">
        <v>4.9589999999999996</v>
      </c>
      <c r="AG78" s="15">
        <v>4.9420000000000002</v>
      </c>
      <c r="AH78" s="15">
        <v>4.9260000000000002</v>
      </c>
      <c r="AI78" s="15">
        <v>4.9109999999999996</v>
      </c>
      <c r="AJ78" s="15">
        <v>4.8970000000000002</v>
      </c>
      <c r="AK78" s="15">
        <v>4.8840000000000003</v>
      </c>
      <c r="AL78" s="15">
        <v>4.8710000000000004</v>
      </c>
      <c r="AM78" s="15">
        <v>4.8600000000000003</v>
      </c>
      <c r="AN78" s="15">
        <v>4.8479999999999999</v>
      </c>
      <c r="AO78" s="15">
        <v>4.8380000000000001</v>
      </c>
      <c r="AP78" s="15">
        <v>4.8239999999999998</v>
      </c>
      <c r="AQ78" s="15">
        <v>4.8120000000000003</v>
      </c>
      <c r="AR78" s="15">
        <v>4.8</v>
      </c>
      <c r="AS78" s="15">
        <v>4.7889999999999997</v>
      </c>
      <c r="AT78" s="15">
        <v>4.7779999999999996</v>
      </c>
      <c r="AU78" s="15">
        <v>4.7670000000000003</v>
      </c>
      <c r="AV78" s="15">
        <v>4.7569999999999997</v>
      </c>
      <c r="AW78" s="15">
        <v>4.7480000000000002</v>
      </c>
      <c r="AX78" s="15">
        <v>4.7389999999999999</v>
      </c>
      <c r="AY78" s="15">
        <v>4.7300000000000004</v>
      </c>
    </row>
    <row r="79" spans="1:51" x14ac:dyDescent="0.2">
      <c r="A79" s="5">
        <v>39629</v>
      </c>
      <c r="B79" s="15">
        <v>5.3559999999999999</v>
      </c>
      <c r="C79" s="15">
        <v>5.3460000000000001</v>
      </c>
      <c r="D79" s="15">
        <v>5.274</v>
      </c>
      <c r="E79" s="15">
        <v>5.1879999999999997</v>
      </c>
      <c r="F79" s="15">
        <v>5.1109999999999998</v>
      </c>
      <c r="G79" s="15">
        <v>5.056</v>
      </c>
      <c r="H79" s="15">
        <v>5.024</v>
      </c>
      <c r="I79" s="15">
        <v>5.01</v>
      </c>
      <c r="J79" s="15">
        <v>5.01</v>
      </c>
      <c r="K79" s="15">
        <v>5.0229999999999997</v>
      </c>
      <c r="L79" s="15">
        <v>5.0430000000000001</v>
      </c>
      <c r="M79" s="15">
        <v>5.0590000000000002</v>
      </c>
      <c r="N79" s="15">
        <v>5.0720000000000001</v>
      </c>
      <c r="O79" s="15">
        <v>5.0830000000000002</v>
      </c>
      <c r="P79" s="15">
        <v>5.093</v>
      </c>
      <c r="Q79" s="15">
        <v>5.0860000000000003</v>
      </c>
      <c r="R79" s="15">
        <v>5.08</v>
      </c>
      <c r="S79" s="15">
        <v>5.0750000000000002</v>
      </c>
      <c r="T79" s="15">
        <v>5.07</v>
      </c>
      <c r="U79" s="15">
        <v>5.07</v>
      </c>
      <c r="V79" s="15">
        <v>5.0430000000000001</v>
      </c>
      <c r="W79" s="15">
        <v>5.0209999999999999</v>
      </c>
      <c r="X79" s="15">
        <v>5.0019999999999998</v>
      </c>
      <c r="Y79" s="15">
        <v>4.984</v>
      </c>
      <c r="Z79" s="15">
        <v>4.9669999999999996</v>
      </c>
      <c r="AA79" s="15">
        <v>4.9420000000000002</v>
      </c>
      <c r="AB79" s="15">
        <v>4.9189999999999996</v>
      </c>
      <c r="AC79" s="15">
        <v>4.8970000000000002</v>
      </c>
      <c r="AD79" s="15">
        <v>4.8769999999999998</v>
      </c>
      <c r="AE79" s="15">
        <v>4.8579999999999997</v>
      </c>
      <c r="AF79" s="15">
        <v>4.8339999999999996</v>
      </c>
      <c r="AG79" s="15">
        <v>4.8120000000000003</v>
      </c>
      <c r="AH79" s="15">
        <v>4.7910000000000004</v>
      </c>
      <c r="AI79" s="15">
        <v>4.7720000000000002</v>
      </c>
      <c r="AJ79" s="15">
        <v>4.7530000000000001</v>
      </c>
      <c r="AK79" s="15">
        <v>4.7359999999999998</v>
      </c>
      <c r="AL79" s="15">
        <v>4.7190000000000003</v>
      </c>
      <c r="AM79" s="15">
        <v>4.7030000000000003</v>
      </c>
      <c r="AN79" s="15">
        <v>4.6890000000000001</v>
      </c>
      <c r="AO79" s="15">
        <v>4.6749999999999998</v>
      </c>
      <c r="AP79" s="15">
        <v>4.6550000000000002</v>
      </c>
      <c r="AQ79" s="15">
        <v>4.6369999999999996</v>
      </c>
      <c r="AR79" s="15">
        <v>4.62</v>
      </c>
      <c r="AS79" s="15">
        <v>4.6040000000000001</v>
      </c>
      <c r="AT79" s="15">
        <v>4.5880000000000001</v>
      </c>
      <c r="AU79" s="15">
        <v>4.5730000000000004</v>
      </c>
      <c r="AV79" s="15">
        <v>4.5579999999999998</v>
      </c>
      <c r="AW79" s="15">
        <v>4.5439999999999996</v>
      </c>
      <c r="AX79" s="15">
        <v>4.5309999999999997</v>
      </c>
      <c r="AY79" s="15">
        <v>4.5179999999999998</v>
      </c>
    </row>
    <row r="80" spans="1:51" x14ac:dyDescent="0.2">
      <c r="A80" s="5">
        <v>39660</v>
      </c>
      <c r="B80" s="15">
        <v>5.1559999999999997</v>
      </c>
      <c r="C80" s="15">
        <v>4.9569999999999999</v>
      </c>
      <c r="D80" s="15">
        <v>4.8949999999999996</v>
      </c>
      <c r="E80" s="15">
        <v>4.8600000000000003</v>
      </c>
      <c r="F80" s="15">
        <v>4.827</v>
      </c>
      <c r="G80" s="15">
        <v>4.806</v>
      </c>
      <c r="H80" s="15">
        <v>4.7949999999999999</v>
      </c>
      <c r="I80" s="15">
        <v>4.8</v>
      </c>
      <c r="J80" s="15">
        <v>4.8120000000000003</v>
      </c>
      <c r="K80" s="15">
        <v>4.8330000000000002</v>
      </c>
      <c r="L80" s="15">
        <v>4.8600000000000003</v>
      </c>
      <c r="M80" s="15">
        <v>4.8819999999999997</v>
      </c>
      <c r="N80" s="15">
        <v>4.9009999999999998</v>
      </c>
      <c r="O80" s="15">
        <v>4.9180000000000001</v>
      </c>
      <c r="P80" s="15">
        <v>4.9320000000000004</v>
      </c>
      <c r="Q80" s="15">
        <v>4.9279999999999999</v>
      </c>
      <c r="R80" s="15">
        <v>4.9249999999999998</v>
      </c>
      <c r="S80" s="15">
        <v>4.9210000000000003</v>
      </c>
      <c r="T80" s="15">
        <v>4.9189999999999996</v>
      </c>
      <c r="U80" s="15">
        <v>4.92</v>
      </c>
      <c r="V80" s="15">
        <v>4.8940000000000001</v>
      </c>
      <c r="W80" s="15">
        <v>4.8739999999999997</v>
      </c>
      <c r="X80" s="15">
        <v>4.8559999999999999</v>
      </c>
      <c r="Y80" s="15">
        <v>4.8390000000000004</v>
      </c>
      <c r="Z80" s="15">
        <v>4.8230000000000004</v>
      </c>
      <c r="AA80" s="15">
        <v>4.8010000000000002</v>
      </c>
      <c r="AB80" s="15">
        <v>4.7789999999999999</v>
      </c>
      <c r="AC80" s="15">
        <v>4.76</v>
      </c>
      <c r="AD80" s="15">
        <v>4.7409999999999997</v>
      </c>
      <c r="AE80" s="15">
        <v>4.7240000000000002</v>
      </c>
      <c r="AF80" s="15">
        <v>4.6989999999999998</v>
      </c>
      <c r="AG80" s="15">
        <v>4.6760000000000002</v>
      </c>
      <c r="AH80" s="15">
        <v>4.6529999999999996</v>
      </c>
      <c r="AI80" s="15">
        <v>4.6319999999999997</v>
      </c>
      <c r="AJ80" s="15">
        <v>4.6130000000000004</v>
      </c>
      <c r="AK80" s="15">
        <v>4.5940000000000003</v>
      </c>
      <c r="AL80" s="15">
        <v>4.577</v>
      </c>
      <c r="AM80" s="15">
        <v>4.5599999999999996</v>
      </c>
      <c r="AN80" s="15">
        <v>4.5439999999999996</v>
      </c>
      <c r="AO80" s="15">
        <v>4.5289999999999999</v>
      </c>
      <c r="AP80" s="15">
        <v>4.5069999999999997</v>
      </c>
      <c r="AQ80" s="15">
        <v>4.4870000000000001</v>
      </c>
      <c r="AR80" s="15">
        <v>4.4669999999999996</v>
      </c>
      <c r="AS80" s="15">
        <v>4.4480000000000004</v>
      </c>
      <c r="AT80" s="15">
        <v>4.43</v>
      </c>
      <c r="AU80" s="15">
        <v>4.4130000000000003</v>
      </c>
      <c r="AV80" s="15">
        <v>4.3959999999999999</v>
      </c>
      <c r="AW80" s="15">
        <v>4.38</v>
      </c>
      <c r="AX80" s="15">
        <v>4.3650000000000002</v>
      </c>
      <c r="AY80" s="15">
        <v>4.3499999999999996</v>
      </c>
    </row>
    <row r="81" spans="1:51" x14ac:dyDescent="0.2">
      <c r="A81" s="5">
        <v>39691</v>
      </c>
      <c r="B81" s="15">
        <v>5.0990000000000002</v>
      </c>
      <c r="C81" s="15">
        <v>4.8410000000000002</v>
      </c>
      <c r="D81" s="15">
        <v>4.7370000000000001</v>
      </c>
      <c r="E81" s="15">
        <v>4.6870000000000003</v>
      </c>
      <c r="F81" s="15">
        <v>4.6509999999999998</v>
      </c>
      <c r="G81" s="15">
        <v>4.6280000000000001</v>
      </c>
      <c r="H81" s="15">
        <v>4.6159999999999997</v>
      </c>
      <c r="I81" s="15">
        <v>4.617</v>
      </c>
      <c r="J81" s="15">
        <v>4.6319999999999997</v>
      </c>
      <c r="K81" s="15">
        <v>4.6550000000000002</v>
      </c>
      <c r="L81" s="15">
        <v>4.6820000000000004</v>
      </c>
      <c r="M81" s="15">
        <v>4.7050000000000001</v>
      </c>
      <c r="N81" s="15">
        <v>4.726</v>
      </c>
      <c r="O81" s="15">
        <v>4.7450000000000001</v>
      </c>
      <c r="P81" s="15">
        <v>4.7610000000000001</v>
      </c>
      <c r="Q81" s="15">
        <v>4.76</v>
      </c>
      <c r="R81" s="15">
        <v>4.7590000000000003</v>
      </c>
      <c r="S81" s="15">
        <v>4.758</v>
      </c>
      <c r="T81" s="15">
        <v>4.758</v>
      </c>
      <c r="U81" s="15">
        <v>4.76</v>
      </c>
      <c r="V81" s="15">
        <v>4.7389999999999999</v>
      </c>
      <c r="W81" s="15">
        <v>4.7229999999999999</v>
      </c>
      <c r="X81" s="15">
        <v>4.7080000000000002</v>
      </c>
      <c r="Y81" s="15">
        <v>4.694</v>
      </c>
      <c r="Z81" s="15">
        <v>4.6820000000000004</v>
      </c>
      <c r="AA81" s="15">
        <v>4.6619999999999999</v>
      </c>
      <c r="AB81" s="15">
        <v>4.6440000000000001</v>
      </c>
      <c r="AC81" s="15">
        <v>4.6260000000000003</v>
      </c>
      <c r="AD81" s="15">
        <v>4.6109999999999998</v>
      </c>
      <c r="AE81" s="15">
        <v>4.5960000000000001</v>
      </c>
      <c r="AF81" s="15">
        <v>4.5750000000000002</v>
      </c>
      <c r="AG81" s="15">
        <v>4.556</v>
      </c>
      <c r="AH81" s="15">
        <v>4.5380000000000003</v>
      </c>
      <c r="AI81" s="15">
        <v>4.5220000000000002</v>
      </c>
      <c r="AJ81" s="15">
        <v>4.5060000000000002</v>
      </c>
      <c r="AK81" s="15">
        <v>4.4909999999999997</v>
      </c>
      <c r="AL81" s="15">
        <v>4.476</v>
      </c>
      <c r="AM81" s="15">
        <v>4.4630000000000001</v>
      </c>
      <c r="AN81" s="15">
        <v>4.45</v>
      </c>
      <c r="AO81" s="15">
        <v>4.4379999999999997</v>
      </c>
      <c r="AP81" s="15">
        <v>4.4189999999999996</v>
      </c>
      <c r="AQ81" s="15">
        <v>4.4009999999999998</v>
      </c>
      <c r="AR81" s="15">
        <v>4.3840000000000003</v>
      </c>
      <c r="AS81" s="15">
        <v>4.3680000000000003</v>
      </c>
      <c r="AT81" s="15">
        <v>4.3529999999999998</v>
      </c>
      <c r="AU81" s="15">
        <v>4.3380000000000001</v>
      </c>
      <c r="AV81" s="15">
        <v>4.3230000000000004</v>
      </c>
      <c r="AW81" s="15">
        <v>4.3099999999999996</v>
      </c>
      <c r="AX81" s="15">
        <v>4.2969999999999997</v>
      </c>
      <c r="AY81" s="15">
        <v>4.2839999999999998</v>
      </c>
    </row>
    <row r="82" spans="1:51" x14ac:dyDescent="0.2">
      <c r="A82" s="5">
        <v>39721</v>
      </c>
      <c r="B82" s="15">
        <v>4.9729999999999999</v>
      </c>
      <c r="C82" s="15">
        <v>4.6189999999999998</v>
      </c>
      <c r="D82" s="15">
        <v>4.6079999999999997</v>
      </c>
      <c r="E82" s="15">
        <v>4.6340000000000003</v>
      </c>
      <c r="F82" s="15">
        <v>4.6500000000000004</v>
      </c>
      <c r="G82" s="15">
        <v>4.6509999999999998</v>
      </c>
      <c r="H82" s="15">
        <v>4.6509999999999998</v>
      </c>
      <c r="I82" s="15">
        <v>4.6479999999999997</v>
      </c>
      <c r="J82" s="15">
        <v>4.6539999999999999</v>
      </c>
      <c r="K82" s="15">
        <v>4.6689999999999996</v>
      </c>
      <c r="L82" s="15">
        <v>4.6909999999999998</v>
      </c>
      <c r="M82" s="15">
        <v>4.7089999999999996</v>
      </c>
      <c r="N82" s="15">
        <v>4.72</v>
      </c>
      <c r="O82" s="15">
        <v>4.7300000000000004</v>
      </c>
      <c r="P82" s="15">
        <v>4.7380000000000004</v>
      </c>
      <c r="Q82" s="15">
        <v>4.72</v>
      </c>
      <c r="R82" s="15">
        <v>4.7039999999999997</v>
      </c>
      <c r="S82" s="15">
        <v>4.6900000000000004</v>
      </c>
      <c r="T82" s="15">
        <v>4.6779999999999999</v>
      </c>
      <c r="U82" s="15">
        <v>4.67</v>
      </c>
      <c r="V82" s="15">
        <v>4.6349999999999998</v>
      </c>
      <c r="W82" s="15">
        <v>4.6059999999999999</v>
      </c>
      <c r="X82" s="15">
        <v>4.5789999999999997</v>
      </c>
      <c r="Y82" s="15">
        <v>4.5549999999999997</v>
      </c>
      <c r="Z82" s="15">
        <v>4.5330000000000004</v>
      </c>
      <c r="AA82" s="15">
        <v>4.5049999999999999</v>
      </c>
      <c r="AB82" s="15">
        <v>4.4800000000000004</v>
      </c>
      <c r="AC82" s="15">
        <v>4.4560000000000004</v>
      </c>
      <c r="AD82" s="15">
        <v>4.4340000000000002</v>
      </c>
      <c r="AE82" s="15">
        <v>4.4130000000000003</v>
      </c>
      <c r="AF82" s="15">
        <v>4.3920000000000003</v>
      </c>
      <c r="AG82" s="15">
        <v>4.3730000000000002</v>
      </c>
      <c r="AH82" s="15">
        <v>4.3540000000000001</v>
      </c>
      <c r="AI82" s="15">
        <v>4.3369999999999997</v>
      </c>
      <c r="AJ82" s="15">
        <v>4.32</v>
      </c>
      <c r="AK82" s="15">
        <v>4.3049999999999997</v>
      </c>
      <c r="AL82" s="15">
        <v>4.29</v>
      </c>
      <c r="AM82" s="15">
        <v>4.2759999999999998</v>
      </c>
      <c r="AN82" s="15">
        <v>4.2629999999999999</v>
      </c>
      <c r="AO82" s="15">
        <v>4.25</v>
      </c>
      <c r="AP82" s="15">
        <v>4.2300000000000004</v>
      </c>
      <c r="AQ82" s="15">
        <v>4.21</v>
      </c>
      <c r="AR82" s="15">
        <v>4.1909999999999998</v>
      </c>
      <c r="AS82" s="15">
        <v>4.1740000000000004</v>
      </c>
      <c r="AT82" s="15">
        <v>4.157</v>
      </c>
      <c r="AU82" s="15">
        <v>4.1399999999999997</v>
      </c>
      <c r="AV82" s="15">
        <v>4.125</v>
      </c>
      <c r="AW82" s="15">
        <v>4.1100000000000003</v>
      </c>
      <c r="AX82" s="15">
        <v>4.0949999999999998</v>
      </c>
      <c r="AY82" s="15">
        <v>4.0819999999999999</v>
      </c>
    </row>
    <row r="83" spans="1:51" x14ac:dyDescent="0.2">
      <c r="A83" s="5">
        <v>39752</v>
      </c>
      <c r="B83" s="15">
        <v>4.0119999999999996</v>
      </c>
      <c r="C83" s="15">
        <v>3.6989999999999998</v>
      </c>
      <c r="D83" s="15">
        <v>3.8130000000000002</v>
      </c>
      <c r="E83" s="15">
        <v>3.9350000000000001</v>
      </c>
      <c r="F83" s="15">
        <v>4.04</v>
      </c>
      <c r="G83" s="15">
        <v>4.1500000000000004</v>
      </c>
      <c r="H83" s="15">
        <v>4.26</v>
      </c>
      <c r="I83" s="15">
        <v>4.3639999999999999</v>
      </c>
      <c r="J83" s="15">
        <v>4.4580000000000002</v>
      </c>
      <c r="K83" s="15">
        <v>4.5430000000000001</v>
      </c>
      <c r="L83" s="15">
        <v>4.6059999999999999</v>
      </c>
      <c r="M83" s="15">
        <v>4.6580000000000004</v>
      </c>
      <c r="N83" s="15">
        <v>4.6790000000000003</v>
      </c>
      <c r="O83" s="15">
        <v>4.6970000000000001</v>
      </c>
      <c r="P83" s="15">
        <v>4.7130000000000001</v>
      </c>
      <c r="Q83" s="15">
        <v>4.6779999999999999</v>
      </c>
      <c r="R83" s="15">
        <v>4.6470000000000002</v>
      </c>
      <c r="S83" s="15">
        <v>4.62</v>
      </c>
      <c r="T83" s="15">
        <v>4.5949999999999998</v>
      </c>
      <c r="U83" s="15">
        <v>4.57</v>
      </c>
      <c r="V83" s="15">
        <v>4.5140000000000002</v>
      </c>
      <c r="W83" s="15">
        <v>4.46</v>
      </c>
      <c r="X83" s="15">
        <v>4.4109999999999996</v>
      </c>
      <c r="Y83" s="15">
        <v>4.3659999999999997</v>
      </c>
      <c r="Z83" s="15">
        <v>4.3239999999999998</v>
      </c>
      <c r="AA83" s="15">
        <v>4.2809999999999997</v>
      </c>
      <c r="AB83" s="15">
        <v>4.24</v>
      </c>
      <c r="AC83" s="15">
        <v>4.2030000000000003</v>
      </c>
      <c r="AD83" s="15">
        <v>4.1680000000000001</v>
      </c>
      <c r="AE83" s="15">
        <v>4.1349999999999998</v>
      </c>
      <c r="AF83" s="15">
        <v>4.1070000000000002</v>
      </c>
      <c r="AG83" s="15">
        <v>4.0810000000000004</v>
      </c>
      <c r="AH83" s="15">
        <v>4.056</v>
      </c>
      <c r="AI83" s="15">
        <v>4.0330000000000004</v>
      </c>
      <c r="AJ83" s="15">
        <v>4.0110000000000001</v>
      </c>
      <c r="AK83" s="15">
        <v>3.99</v>
      </c>
      <c r="AL83" s="15">
        <v>3.9710000000000001</v>
      </c>
      <c r="AM83" s="15">
        <v>3.952</v>
      </c>
      <c r="AN83" s="15">
        <v>3.9350000000000001</v>
      </c>
      <c r="AO83" s="15">
        <v>3.9180000000000001</v>
      </c>
      <c r="AP83" s="15">
        <v>3.9089999999999998</v>
      </c>
      <c r="AQ83" s="15">
        <v>3.9</v>
      </c>
      <c r="AR83" s="15">
        <v>3.8919999999999999</v>
      </c>
      <c r="AS83" s="15">
        <v>3.8839999999999999</v>
      </c>
      <c r="AT83" s="15">
        <v>3.8759999999999999</v>
      </c>
      <c r="AU83" s="15">
        <v>3.8690000000000002</v>
      </c>
      <c r="AV83" s="15">
        <v>3.8620000000000001</v>
      </c>
      <c r="AW83" s="15">
        <v>3.855</v>
      </c>
      <c r="AX83" s="15">
        <v>3.8490000000000002</v>
      </c>
      <c r="AY83" s="15">
        <v>3.8420000000000001</v>
      </c>
    </row>
    <row r="84" spans="1:51" x14ac:dyDescent="0.2">
      <c r="A84" s="5">
        <v>39782</v>
      </c>
      <c r="B84" s="15">
        <v>3.2890000000000001</v>
      </c>
      <c r="C84" s="15">
        <v>3.1349999999999998</v>
      </c>
      <c r="D84" s="15">
        <v>3.238</v>
      </c>
      <c r="E84" s="15">
        <v>3.359</v>
      </c>
      <c r="F84" s="15">
        <v>3.4710000000000001</v>
      </c>
      <c r="G84" s="15">
        <v>3.589</v>
      </c>
      <c r="H84" s="15">
        <v>3.7010000000000001</v>
      </c>
      <c r="I84" s="15">
        <v>3.8050000000000002</v>
      </c>
      <c r="J84" s="15">
        <v>3.907</v>
      </c>
      <c r="K84" s="15">
        <v>4.0019999999999998</v>
      </c>
      <c r="L84" s="15">
        <v>4.077</v>
      </c>
      <c r="M84" s="15">
        <v>4.1390000000000002</v>
      </c>
      <c r="N84" s="15">
        <v>4.1680000000000001</v>
      </c>
      <c r="O84" s="15">
        <v>4.1929999999999996</v>
      </c>
      <c r="P84" s="15">
        <v>4.2149999999999999</v>
      </c>
      <c r="Q84" s="15">
        <v>4.1740000000000004</v>
      </c>
      <c r="R84" s="15">
        <v>4.1369999999999996</v>
      </c>
      <c r="S84" s="15">
        <v>4.1050000000000004</v>
      </c>
      <c r="T84" s="15">
        <v>4.0759999999999996</v>
      </c>
      <c r="U84" s="15">
        <v>4.05</v>
      </c>
      <c r="V84" s="15">
        <v>3.9670000000000001</v>
      </c>
      <c r="W84" s="15">
        <v>3.8919999999999999</v>
      </c>
      <c r="X84" s="15">
        <v>3.823</v>
      </c>
      <c r="Y84" s="15">
        <v>3.76</v>
      </c>
      <c r="Z84" s="15">
        <v>3.702</v>
      </c>
      <c r="AA84" s="15">
        <v>3.6419999999999999</v>
      </c>
      <c r="AB84" s="15">
        <v>3.5859999999999999</v>
      </c>
      <c r="AC84" s="15">
        <v>3.5350000000000001</v>
      </c>
      <c r="AD84" s="15">
        <v>3.4860000000000002</v>
      </c>
      <c r="AE84" s="15">
        <v>3.4409999999999998</v>
      </c>
      <c r="AF84" s="15">
        <v>3.399</v>
      </c>
      <c r="AG84" s="15">
        <v>3.3580000000000001</v>
      </c>
      <c r="AH84" s="15">
        <v>3.3210000000000002</v>
      </c>
      <c r="AI84" s="15">
        <v>3.2850000000000001</v>
      </c>
      <c r="AJ84" s="15">
        <v>3.2519999999999998</v>
      </c>
      <c r="AK84" s="15">
        <v>3.22</v>
      </c>
      <c r="AL84" s="15">
        <v>3.19</v>
      </c>
      <c r="AM84" s="15">
        <v>3.1619999999999999</v>
      </c>
      <c r="AN84" s="15">
        <v>3.1349999999999998</v>
      </c>
      <c r="AO84" s="15">
        <v>3.11</v>
      </c>
      <c r="AP84" s="15">
        <v>3.0910000000000002</v>
      </c>
      <c r="AQ84" s="15">
        <v>3.073</v>
      </c>
      <c r="AR84" s="15">
        <v>3.056</v>
      </c>
      <c r="AS84" s="15">
        <v>3.04</v>
      </c>
      <c r="AT84" s="15">
        <v>3.0249999999999999</v>
      </c>
      <c r="AU84" s="15">
        <v>3.01</v>
      </c>
      <c r="AV84" s="15">
        <v>2.996</v>
      </c>
      <c r="AW84" s="15">
        <v>2.9820000000000002</v>
      </c>
      <c r="AX84" s="15">
        <v>2.9689999999999999</v>
      </c>
      <c r="AY84" s="15">
        <v>2.9569999999999999</v>
      </c>
    </row>
    <row r="85" spans="1:51" x14ac:dyDescent="0.2">
      <c r="A85" s="5">
        <v>39813</v>
      </c>
      <c r="B85" s="15">
        <v>2.6589999999999998</v>
      </c>
      <c r="C85" s="15">
        <v>2.7309999999999999</v>
      </c>
      <c r="D85" s="15">
        <v>2.9449999999999998</v>
      </c>
      <c r="E85" s="15">
        <v>3.11</v>
      </c>
      <c r="F85" s="15">
        <v>3.2290000000000001</v>
      </c>
      <c r="G85" s="15">
        <v>3.3559999999999999</v>
      </c>
      <c r="H85" s="15">
        <v>3.4729999999999999</v>
      </c>
      <c r="I85" s="15">
        <v>3.5870000000000002</v>
      </c>
      <c r="J85" s="15">
        <v>3.6880000000000002</v>
      </c>
      <c r="K85" s="15">
        <v>3.7770000000000001</v>
      </c>
      <c r="L85" s="15">
        <v>3.843</v>
      </c>
      <c r="M85" s="15">
        <v>3.8969999999999998</v>
      </c>
      <c r="N85" s="15">
        <v>3.92</v>
      </c>
      <c r="O85" s="15">
        <v>3.9390000000000001</v>
      </c>
      <c r="P85" s="15">
        <v>3.9550000000000001</v>
      </c>
      <c r="Q85" s="15">
        <v>3.9359999999999999</v>
      </c>
      <c r="R85" s="15">
        <v>3.9180000000000001</v>
      </c>
      <c r="S85" s="15">
        <v>3.903</v>
      </c>
      <c r="T85" s="15">
        <v>3.8889999999999998</v>
      </c>
      <c r="U85" s="15">
        <v>3.88</v>
      </c>
      <c r="V85" s="15">
        <v>3.81</v>
      </c>
      <c r="W85" s="15">
        <v>3.7490000000000001</v>
      </c>
      <c r="X85" s="15">
        <v>3.6930000000000001</v>
      </c>
      <c r="Y85" s="15">
        <v>3.6419999999999999</v>
      </c>
      <c r="Z85" s="15">
        <v>3.5950000000000002</v>
      </c>
      <c r="AA85" s="15">
        <v>3.5489999999999999</v>
      </c>
      <c r="AB85" s="15">
        <v>3.5070000000000001</v>
      </c>
      <c r="AC85" s="15">
        <v>3.4670000000000001</v>
      </c>
      <c r="AD85" s="15">
        <v>3.43</v>
      </c>
      <c r="AE85" s="15">
        <v>3.3959999999999999</v>
      </c>
      <c r="AF85" s="15">
        <v>3.3540000000000001</v>
      </c>
      <c r="AG85" s="15">
        <v>3.3140000000000001</v>
      </c>
      <c r="AH85" s="15">
        <v>3.2770000000000001</v>
      </c>
      <c r="AI85" s="15">
        <v>3.2429999999999999</v>
      </c>
      <c r="AJ85" s="15">
        <v>3.21</v>
      </c>
      <c r="AK85" s="15">
        <v>3.1789999999999998</v>
      </c>
      <c r="AL85" s="15">
        <v>3.15</v>
      </c>
      <c r="AM85" s="15">
        <v>3.1219999999999999</v>
      </c>
      <c r="AN85" s="15">
        <v>3.0960000000000001</v>
      </c>
      <c r="AO85" s="15">
        <v>3.0710000000000002</v>
      </c>
      <c r="AP85" s="15">
        <v>3.0539999999999998</v>
      </c>
      <c r="AQ85" s="15">
        <v>3.0379999999999998</v>
      </c>
      <c r="AR85" s="15">
        <v>3.0230000000000001</v>
      </c>
      <c r="AS85" s="15">
        <v>3.0089999999999999</v>
      </c>
      <c r="AT85" s="15">
        <v>2.9950000000000001</v>
      </c>
      <c r="AU85" s="15">
        <v>2.9820000000000002</v>
      </c>
      <c r="AV85" s="15">
        <v>2.97</v>
      </c>
      <c r="AW85" s="15">
        <v>2.9580000000000002</v>
      </c>
      <c r="AX85" s="15">
        <v>2.9460000000000002</v>
      </c>
      <c r="AY85" s="15">
        <v>2.9350000000000001</v>
      </c>
    </row>
    <row r="86" spans="1:51" x14ac:dyDescent="0.2">
      <c r="A86" s="5">
        <v>39844</v>
      </c>
      <c r="B86" s="15">
        <v>2.069</v>
      </c>
      <c r="C86" s="15">
        <v>2.2400000000000002</v>
      </c>
      <c r="D86" s="15">
        <v>2.5430000000000001</v>
      </c>
      <c r="E86" s="15">
        <v>2.8069999999999999</v>
      </c>
      <c r="F86" s="15">
        <v>3.016</v>
      </c>
      <c r="G86" s="15">
        <v>3.2160000000000002</v>
      </c>
      <c r="H86" s="15">
        <v>3.3919999999999999</v>
      </c>
      <c r="I86" s="15">
        <v>3.5430000000000001</v>
      </c>
      <c r="J86" s="15">
        <v>3.68</v>
      </c>
      <c r="K86" s="15">
        <v>3.8039999999999998</v>
      </c>
      <c r="L86" s="15">
        <v>3.9049999999999998</v>
      </c>
      <c r="M86" s="15">
        <v>3.9889999999999999</v>
      </c>
      <c r="N86" s="15">
        <v>4.0419999999999998</v>
      </c>
      <c r="O86" s="15">
        <v>4.0880000000000001</v>
      </c>
      <c r="P86" s="15">
        <v>4.1269999999999998</v>
      </c>
      <c r="Q86" s="15">
        <v>4.1139999999999999</v>
      </c>
      <c r="R86" s="15">
        <v>4.1020000000000003</v>
      </c>
      <c r="S86" s="15">
        <v>4.0919999999999996</v>
      </c>
      <c r="T86" s="15">
        <v>4.0830000000000002</v>
      </c>
      <c r="U86" s="15">
        <v>4.07</v>
      </c>
      <c r="V86" s="15">
        <v>4.01</v>
      </c>
      <c r="W86" s="15">
        <v>3.952</v>
      </c>
      <c r="X86" s="15">
        <v>3.899</v>
      </c>
      <c r="Y86" s="15">
        <v>3.851</v>
      </c>
      <c r="Z86" s="15">
        <v>3.806</v>
      </c>
      <c r="AA86" s="15">
        <v>3.754</v>
      </c>
      <c r="AB86" s="15">
        <v>3.7050000000000001</v>
      </c>
      <c r="AC86" s="15">
        <v>3.66</v>
      </c>
      <c r="AD86" s="15">
        <v>3.6179999999999999</v>
      </c>
      <c r="AE86" s="15">
        <v>3.5790000000000002</v>
      </c>
      <c r="AF86" s="15">
        <v>3.5329999999999999</v>
      </c>
      <c r="AG86" s="15">
        <v>3.4910000000000001</v>
      </c>
      <c r="AH86" s="15">
        <v>3.4510000000000001</v>
      </c>
      <c r="AI86" s="15">
        <v>3.4140000000000001</v>
      </c>
      <c r="AJ86" s="15">
        <v>3.379</v>
      </c>
      <c r="AK86" s="15">
        <v>3.3450000000000002</v>
      </c>
      <c r="AL86" s="15">
        <v>3.3140000000000001</v>
      </c>
      <c r="AM86" s="15">
        <v>3.2839999999999998</v>
      </c>
      <c r="AN86" s="15">
        <v>3.2559999999999998</v>
      </c>
      <c r="AO86" s="15">
        <v>3.2290000000000001</v>
      </c>
      <c r="AP86" s="15">
        <v>3.2080000000000002</v>
      </c>
      <c r="AQ86" s="15">
        <v>3.1880000000000002</v>
      </c>
      <c r="AR86" s="15">
        <v>3.169</v>
      </c>
      <c r="AS86" s="15">
        <v>3.1509999999999998</v>
      </c>
      <c r="AT86" s="15">
        <v>3.1339999999999999</v>
      </c>
      <c r="AU86" s="15">
        <v>3.1179999999999999</v>
      </c>
      <c r="AV86" s="15">
        <v>3.1019999999999999</v>
      </c>
      <c r="AW86" s="15">
        <v>3.0870000000000002</v>
      </c>
      <c r="AX86" s="15">
        <v>3.0720000000000001</v>
      </c>
      <c r="AY86" s="15">
        <v>3.0579999999999998</v>
      </c>
    </row>
    <row r="87" spans="1:51" x14ac:dyDescent="0.2">
      <c r="A87" s="5">
        <v>39872</v>
      </c>
      <c r="B87" s="15">
        <v>1.875</v>
      </c>
      <c r="C87" s="15">
        <v>2.0529999999999999</v>
      </c>
      <c r="D87" s="15">
        <v>2.3639999999999999</v>
      </c>
      <c r="E87" s="15">
        <v>2.6070000000000002</v>
      </c>
      <c r="F87" s="15">
        <v>2.802</v>
      </c>
      <c r="G87" s="15">
        <v>2.9809999999999999</v>
      </c>
      <c r="H87" s="15">
        <v>3.1419999999999999</v>
      </c>
      <c r="I87" s="15">
        <v>3.2789999999999999</v>
      </c>
      <c r="J87" s="15">
        <v>3.407</v>
      </c>
      <c r="K87" s="15">
        <v>3.5270000000000001</v>
      </c>
      <c r="L87" s="15">
        <v>3.6360000000000001</v>
      </c>
      <c r="M87" s="15">
        <v>3.7269999999999999</v>
      </c>
      <c r="N87" s="15">
        <v>3.806</v>
      </c>
      <c r="O87" s="15">
        <v>3.8730000000000002</v>
      </c>
      <c r="P87" s="15">
        <v>3.9319999999999999</v>
      </c>
      <c r="Q87" s="15">
        <v>3.94</v>
      </c>
      <c r="R87" s="15">
        <v>3.9470000000000001</v>
      </c>
      <c r="S87" s="15">
        <v>3.9540000000000002</v>
      </c>
      <c r="T87" s="15">
        <v>3.9590000000000001</v>
      </c>
      <c r="U87" s="15">
        <v>3.96</v>
      </c>
      <c r="V87" s="15">
        <v>3.891</v>
      </c>
      <c r="W87" s="15">
        <v>3.8250000000000002</v>
      </c>
      <c r="X87" s="15">
        <v>3.7639999999999998</v>
      </c>
      <c r="Y87" s="15">
        <v>3.7090000000000001</v>
      </c>
      <c r="Z87" s="15">
        <v>3.6579999999999999</v>
      </c>
      <c r="AA87" s="15">
        <v>3.593</v>
      </c>
      <c r="AB87" s="15">
        <v>3.5329999999999999</v>
      </c>
      <c r="AC87" s="15">
        <v>3.4780000000000002</v>
      </c>
      <c r="AD87" s="15">
        <v>3.4260000000000002</v>
      </c>
      <c r="AE87" s="15">
        <v>3.3780000000000001</v>
      </c>
      <c r="AF87" s="15">
        <v>3.3250000000000002</v>
      </c>
      <c r="AG87" s="15">
        <v>3.2759999999999998</v>
      </c>
      <c r="AH87" s="15">
        <v>3.2290000000000001</v>
      </c>
      <c r="AI87" s="15">
        <v>3.1859999999999999</v>
      </c>
      <c r="AJ87" s="15">
        <v>3.145</v>
      </c>
      <c r="AK87" s="15">
        <v>3.1059999999999999</v>
      </c>
      <c r="AL87" s="15">
        <v>3.069</v>
      </c>
      <c r="AM87" s="15">
        <v>3.0339999999999998</v>
      </c>
      <c r="AN87" s="15">
        <v>3.0009999999999999</v>
      </c>
      <c r="AO87" s="15">
        <v>2.97</v>
      </c>
      <c r="AP87" s="15">
        <v>2.9460000000000002</v>
      </c>
      <c r="AQ87" s="15">
        <v>2.9239999999999999</v>
      </c>
      <c r="AR87" s="15">
        <v>2.903</v>
      </c>
      <c r="AS87" s="15">
        <v>2.8820000000000001</v>
      </c>
      <c r="AT87" s="15">
        <v>2.863</v>
      </c>
      <c r="AU87" s="15">
        <v>2.8439999999999999</v>
      </c>
      <c r="AV87" s="15">
        <v>2.827</v>
      </c>
      <c r="AW87" s="15">
        <v>2.81</v>
      </c>
      <c r="AX87" s="15">
        <v>2.7930000000000001</v>
      </c>
      <c r="AY87" s="15">
        <v>2.778</v>
      </c>
    </row>
    <row r="88" spans="1:51" x14ac:dyDescent="0.2">
      <c r="A88" s="5">
        <v>39903</v>
      </c>
      <c r="B88" s="15">
        <v>1.599</v>
      </c>
      <c r="C88" s="15">
        <v>1.784</v>
      </c>
      <c r="D88" s="15">
        <v>2.1240000000000001</v>
      </c>
      <c r="E88" s="15">
        <v>2.4350000000000001</v>
      </c>
      <c r="F88" s="15">
        <v>2.68</v>
      </c>
      <c r="G88" s="15">
        <v>2.8769999999999998</v>
      </c>
      <c r="H88" s="15">
        <v>3.0529999999999999</v>
      </c>
      <c r="I88" s="15">
        <v>3.218</v>
      </c>
      <c r="J88" s="15">
        <v>3.3260000000000001</v>
      </c>
      <c r="K88" s="15">
        <v>3.4420000000000002</v>
      </c>
      <c r="L88" s="15">
        <v>3.5590000000000002</v>
      </c>
      <c r="M88" s="15">
        <v>3.6560000000000001</v>
      </c>
      <c r="N88" s="15">
        <v>3.7570000000000001</v>
      </c>
      <c r="O88" s="15">
        <v>3.8439999999999999</v>
      </c>
      <c r="P88" s="15">
        <v>3.919</v>
      </c>
      <c r="Q88" s="15">
        <v>3.94</v>
      </c>
      <c r="R88" s="15">
        <v>3.9569999999999999</v>
      </c>
      <c r="S88" s="15">
        <v>3.9729999999999999</v>
      </c>
      <c r="T88" s="15">
        <v>3.9870000000000001</v>
      </c>
      <c r="U88" s="15">
        <v>4</v>
      </c>
      <c r="V88" s="15">
        <v>3.9569999999999999</v>
      </c>
      <c r="W88" s="15">
        <v>3.9180000000000001</v>
      </c>
      <c r="X88" s="15">
        <v>3.883</v>
      </c>
      <c r="Y88" s="15">
        <v>3.85</v>
      </c>
      <c r="Z88" s="15">
        <v>3.82</v>
      </c>
      <c r="AA88" s="15">
        <v>3.7730000000000001</v>
      </c>
      <c r="AB88" s="15">
        <v>3.7290000000000001</v>
      </c>
      <c r="AC88" s="15">
        <v>3.6880000000000002</v>
      </c>
      <c r="AD88" s="15">
        <v>3.65</v>
      </c>
      <c r="AE88" s="15">
        <v>3.6150000000000002</v>
      </c>
      <c r="AF88" s="15">
        <v>3.58</v>
      </c>
      <c r="AG88" s="15">
        <v>3.548</v>
      </c>
      <c r="AH88" s="15">
        <v>3.5179999999999998</v>
      </c>
      <c r="AI88" s="15">
        <v>3.4889999999999999</v>
      </c>
      <c r="AJ88" s="15">
        <v>3.4630000000000001</v>
      </c>
      <c r="AK88" s="15">
        <v>3.4369999999999998</v>
      </c>
      <c r="AL88" s="15">
        <v>3.4129999999999998</v>
      </c>
      <c r="AM88" s="15">
        <v>3.391</v>
      </c>
      <c r="AN88" s="15">
        <v>3.3690000000000002</v>
      </c>
      <c r="AO88" s="15">
        <v>3.3490000000000002</v>
      </c>
      <c r="AP88" s="15">
        <v>3.3370000000000002</v>
      </c>
      <c r="AQ88" s="15">
        <v>3.3250000000000002</v>
      </c>
      <c r="AR88" s="15">
        <v>3.3140000000000001</v>
      </c>
      <c r="AS88" s="15">
        <v>3.3039999999999998</v>
      </c>
      <c r="AT88" s="15">
        <v>3.294</v>
      </c>
      <c r="AU88" s="15">
        <v>3.2850000000000001</v>
      </c>
      <c r="AV88" s="15">
        <v>3.2759999999999998</v>
      </c>
      <c r="AW88" s="15">
        <v>3.2669999999999999</v>
      </c>
      <c r="AX88" s="15">
        <v>3.258</v>
      </c>
      <c r="AY88" s="15">
        <v>3.25</v>
      </c>
    </row>
    <row r="89" spans="1:51" x14ac:dyDescent="0.2">
      <c r="A89" s="5">
        <v>39933</v>
      </c>
      <c r="B89" s="15">
        <v>1.5589999999999999</v>
      </c>
      <c r="C89" s="15">
        <v>1.782</v>
      </c>
      <c r="D89" s="15">
        <v>2.1389999999999998</v>
      </c>
      <c r="E89" s="15">
        <v>2.4500000000000002</v>
      </c>
      <c r="F89" s="15">
        <v>2.71</v>
      </c>
      <c r="G89" s="15">
        <v>2.9319999999999999</v>
      </c>
      <c r="H89" s="15">
        <v>3.1150000000000002</v>
      </c>
      <c r="I89" s="15">
        <v>3.2669999999999999</v>
      </c>
      <c r="J89" s="15">
        <v>3.395</v>
      </c>
      <c r="K89" s="15">
        <v>3.508</v>
      </c>
      <c r="L89" s="15">
        <v>3.6110000000000002</v>
      </c>
      <c r="M89" s="15">
        <v>3.6970000000000001</v>
      </c>
      <c r="N89" s="15">
        <v>3.7770000000000001</v>
      </c>
      <c r="O89" s="15">
        <v>3.8460000000000001</v>
      </c>
      <c r="P89" s="15">
        <v>3.9049999999999998</v>
      </c>
      <c r="Q89" s="15">
        <v>3.9319999999999999</v>
      </c>
      <c r="R89" s="15">
        <v>3.9550000000000001</v>
      </c>
      <c r="S89" s="15">
        <v>3.976</v>
      </c>
      <c r="T89" s="15">
        <v>3.9950000000000001</v>
      </c>
      <c r="U89" s="15">
        <v>4.01</v>
      </c>
      <c r="V89" s="15">
        <v>3.9820000000000002</v>
      </c>
      <c r="W89" s="15">
        <v>3.956</v>
      </c>
      <c r="X89" s="15">
        <v>3.931</v>
      </c>
      <c r="Y89" s="15">
        <v>3.9089999999999998</v>
      </c>
      <c r="Z89" s="15">
        <v>3.8879999999999999</v>
      </c>
      <c r="AA89" s="15">
        <v>3.8540000000000001</v>
      </c>
      <c r="AB89" s="15">
        <v>3.8220000000000001</v>
      </c>
      <c r="AC89" s="15">
        <v>3.7919999999999998</v>
      </c>
      <c r="AD89" s="15">
        <v>3.7650000000000001</v>
      </c>
      <c r="AE89" s="15">
        <v>3.7389999999999999</v>
      </c>
      <c r="AF89" s="15">
        <v>3.6989999999999998</v>
      </c>
      <c r="AG89" s="15">
        <v>3.661</v>
      </c>
      <c r="AH89" s="15">
        <v>3.6259999999999999</v>
      </c>
      <c r="AI89" s="15">
        <v>3.593</v>
      </c>
      <c r="AJ89" s="15">
        <v>3.5609999999999999</v>
      </c>
      <c r="AK89" s="15">
        <v>3.532</v>
      </c>
      <c r="AL89" s="15">
        <v>3.504</v>
      </c>
      <c r="AM89" s="15">
        <v>3.4769999999999999</v>
      </c>
      <c r="AN89" s="15">
        <v>3.452</v>
      </c>
      <c r="AO89" s="15">
        <v>3.4279999999999999</v>
      </c>
      <c r="AP89" s="15">
        <v>3.411</v>
      </c>
      <c r="AQ89" s="15">
        <v>3.3940000000000001</v>
      </c>
      <c r="AR89" s="15">
        <v>3.3780000000000001</v>
      </c>
      <c r="AS89" s="15">
        <v>3.363</v>
      </c>
      <c r="AT89" s="15">
        <v>3.3490000000000002</v>
      </c>
      <c r="AU89" s="15">
        <v>3.335</v>
      </c>
      <c r="AV89" s="15">
        <v>3.3220000000000001</v>
      </c>
      <c r="AW89" s="15">
        <v>3.3090000000000002</v>
      </c>
      <c r="AX89" s="15">
        <v>3.2970000000000002</v>
      </c>
      <c r="AY89" s="15">
        <v>3.286</v>
      </c>
    </row>
    <row r="90" spans="1:51" x14ac:dyDescent="0.2">
      <c r="A90" s="5">
        <v>39964</v>
      </c>
      <c r="B90" s="15">
        <v>1.419</v>
      </c>
      <c r="C90" s="15">
        <v>1.7030000000000001</v>
      </c>
      <c r="D90" s="15">
        <v>2.1469999999999998</v>
      </c>
      <c r="E90" s="15">
        <v>2.5459999999999998</v>
      </c>
      <c r="F90" s="15">
        <v>2.863</v>
      </c>
      <c r="G90" s="15">
        <v>3.1339999999999999</v>
      </c>
      <c r="H90" s="15">
        <v>3.3439999999999999</v>
      </c>
      <c r="I90" s="15">
        <v>3.5339999999999998</v>
      </c>
      <c r="J90" s="15">
        <v>3.6720000000000002</v>
      </c>
      <c r="K90" s="15">
        <v>3.8090000000000002</v>
      </c>
      <c r="L90" s="15">
        <v>3.9119999999999999</v>
      </c>
      <c r="M90" s="15">
        <v>3.9980000000000002</v>
      </c>
      <c r="N90" s="15">
        <v>4.0810000000000004</v>
      </c>
      <c r="O90" s="15">
        <v>4.1520000000000001</v>
      </c>
      <c r="P90" s="15">
        <v>4.2140000000000004</v>
      </c>
      <c r="Q90" s="15">
        <v>4.2359999999999998</v>
      </c>
      <c r="R90" s="15">
        <v>4.2549999999999999</v>
      </c>
      <c r="S90" s="15">
        <v>4.2729999999999997</v>
      </c>
      <c r="T90" s="15">
        <v>4.2880000000000003</v>
      </c>
      <c r="U90" s="15">
        <v>4.3</v>
      </c>
      <c r="V90" s="15">
        <v>4.2690000000000001</v>
      </c>
      <c r="W90" s="15">
        <v>4.2380000000000004</v>
      </c>
      <c r="X90" s="15">
        <v>4.21</v>
      </c>
      <c r="Y90" s="15">
        <v>4.1849999999999996</v>
      </c>
      <c r="Z90" s="15">
        <v>4.1609999999999996</v>
      </c>
      <c r="AA90" s="15">
        <v>4.1210000000000004</v>
      </c>
      <c r="AB90" s="15">
        <v>4.0839999999999996</v>
      </c>
      <c r="AC90" s="15">
        <v>4.05</v>
      </c>
      <c r="AD90" s="15">
        <v>4.0170000000000003</v>
      </c>
      <c r="AE90" s="15">
        <v>3.9870000000000001</v>
      </c>
      <c r="AF90" s="15">
        <v>3.9430000000000001</v>
      </c>
      <c r="AG90" s="15">
        <v>3.9009999999999998</v>
      </c>
      <c r="AH90" s="15">
        <v>3.8620000000000001</v>
      </c>
      <c r="AI90" s="15">
        <v>3.8250000000000002</v>
      </c>
      <c r="AJ90" s="15">
        <v>3.79</v>
      </c>
      <c r="AK90" s="15">
        <v>3.758</v>
      </c>
      <c r="AL90" s="15">
        <v>3.7269999999999999</v>
      </c>
      <c r="AM90" s="15">
        <v>3.6970000000000001</v>
      </c>
      <c r="AN90" s="15">
        <v>3.669</v>
      </c>
      <c r="AO90" s="15">
        <v>3.6429999999999998</v>
      </c>
      <c r="AP90" s="15">
        <v>3.621</v>
      </c>
      <c r="AQ90" s="15">
        <v>3.601</v>
      </c>
      <c r="AR90" s="15">
        <v>3.581</v>
      </c>
      <c r="AS90" s="15">
        <v>3.5619999999999998</v>
      </c>
      <c r="AT90" s="15">
        <v>3.5449999999999999</v>
      </c>
      <c r="AU90" s="15">
        <v>3.5270000000000001</v>
      </c>
      <c r="AV90" s="15">
        <v>3.5110000000000001</v>
      </c>
      <c r="AW90" s="15">
        <v>3.4950000000000001</v>
      </c>
      <c r="AX90" s="15">
        <v>3.48</v>
      </c>
      <c r="AY90" s="15">
        <v>3.4660000000000002</v>
      </c>
    </row>
    <row r="91" spans="1:51" x14ac:dyDescent="0.2">
      <c r="A91" s="5">
        <v>39994</v>
      </c>
      <c r="B91" s="15">
        <v>1.3560000000000001</v>
      </c>
      <c r="C91" s="15">
        <v>1.786</v>
      </c>
      <c r="D91" s="15">
        <v>2.2469999999999999</v>
      </c>
      <c r="E91" s="15">
        <v>2.6030000000000002</v>
      </c>
      <c r="F91" s="15">
        <v>2.8759999999999999</v>
      </c>
      <c r="G91" s="15">
        <v>3.1070000000000002</v>
      </c>
      <c r="H91" s="15">
        <v>3.2970000000000002</v>
      </c>
      <c r="I91" s="15">
        <v>3.448</v>
      </c>
      <c r="J91" s="15">
        <v>3.5790000000000002</v>
      </c>
      <c r="K91" s="15">
        <v>3.6960000000000002</v>
      </c>
      <c r="L91" s="15">
        <v>3.8109999999999999</v>
      </c>
      <c r="M91" s="15">
        <v>3.9079999999999999</v>
      </c>
      <c r="N91" s="15">
        <v>3.9969999999999999</v>
      </c>
      <c r="O91" s="15">
        <v>4.0730000000000004</v>
      </c>
      <c r="P91" s="15">
        <v>4.1399999999999997</v>
      </c>
      <c r="Q91" s="15">
        <v>4.1790000000000003</v>
      </c>
      <c r="R91" s="15">
        <v>4.2140000000000004</v>
      </c>
      <c r="S91" s="15">
        <v>4.2450000000000001</v>
      </c>
      <c r="T91" s="15">
        <v>4.2729999999999997</v>
      </c>
      <c r="U91" s="15">
        <v>4.3</v>
      </c>
      <c r="V91" s="15">
        <v>4.2770000000000001</v>
      </c>
      <c r="W91" s="15">
        <v>4.258</v>
      </c>
      <c r="X91" s="15">
        <v>4.2409999999999997</v>
      </c>
      <c r="Y91" s="15">
        <v>4.2249999999999996</v>
      </c>
      <c r="Z91" s="15">
        <v>4.2110000000000003</v>
      </c>
      <c r="AA91" s="15">
        <v>4.18</v>
      </c>
      <c r="AB91" s="15">
        <v>4.1509999999999998</v>
      </c>
      <c r="AC91" s="15">
        <v>4.125</v>
      </c>
      <c r="AD91" s="15">
        <v>4.0999999999999996</v>
      </c>
      <c r="AE91" s="15">
        <v>4.077</v>
      </c>
      <c r="AF91" s="15">
        <v>4.0389999999999997</v>
      </c>
      <c r="AG91" s="15">
        <v>4.0030000000000001</v>
      </c>
      <c r="AH91" s="15">
        <v>3.97</v>
      </c>
      <c r="AI91" s="15">
        <v>3.9390000000000001</v>
      </c>
      <c r="AJ91" s="15">
        <v>3.9089999999999998</v>
      </c>
      <c r="AK91" s="15">
        <v>3.8809999999999998</v>
      </c>
      <c r="AL91" s="15">
        <v>3.855</v>
      </c>
      <c r="AM91" s="15">
        <v>3.83</v>
      </c>
      <c r="AN91" s="15">
        <v>3.806</v>
      </c>
      <c r="AO91" s="15">
        <v>3.7839999999999998</v>
      </c>
      <c r="AP91" s="15">
        <v>3.7639999999999998</v>
      </c>
      <c r="AQ91" s="15">
        <v>3.746</v>
      </c>
      <c r="AR91" s="15">
        <v>3.7290000000000001</v>
      </c>
      <c r="AS91" s="15">
        <v>3.7120000000000002</v>
      </c>
      <c r="AT91" s="15">
        <v>3.6960000000000002</v>
      </c>
      <c r="AU91" s="15">
        <v>3.681</v>
      </c>
      <c r="AV91" s="15">
        <v>3.6659999999999999</v>
      </c>
      <c r="AW91" s="15">
        <v>3.6520000000000001</v>
      </c>
      <c r="AX91" s="15">
        <v>3.6389999999999998</v>
      </c>
      <c r="AY91" s="15">
        <v>3.6259999999999999</v>
      </c>
    </row>
    <row r="92" spans="1:51" x14ac:dyDescent="0.2">
      <c r="A92" s="5">
        <v>40025</v>
      </c>
      <c r="B92" s="15">
        <v>1.1890000000000001</v>
      </c>
      <c r="C92" s="15">
        <v>1.7010000000000001</v>
      </c>
      <c r="D92" s="15">
        <v>2.1760000000000002</v>
      </c>
      <c r="E92" s="15">
        <v>2.5209999999999999</v>
      </c>
      <c r="F92" s="15">
        <v>2.7879999999999998</v>
      </c>
      <c r="G92" s="15">
        <v>3.0129999999999999</v>
      </c>
      <c r="H92" s="15">
        <v>3.1989999999999998</v>
      </c>
      <c r="I92" s="15">
        <v>3.3530000000000002</v>
      </c>
      <c r="J92" s="15">
        <v>3.4820000000000002</v>
      </c>
      <c r="K92" s="15">
        <v>3.597</v>
      </c>
      <c r="L92" s="15">
        <v>3.7170000000000001</v>
      </c>
      <c r="M92" s="15">
        <v>3.8170000000000002</v>
      </c>
      <c r="N92" s="15">
        <v>3.915</v>
      </c>
      <c r="O92" s="15">
        <v>3.9990000000000001</v>
      </c>
      <c r="P92" s="15">
        <v>4.0709999999999997</v>
      </c>
      <c r="Q92" s="15">
        <v>4.1079999999999997</v>
      </c>
      <c r="R92" s="15">
        <v>4.1399999999999997</v>
      </c>
      <c r="S92" s="15">
        <v>4.1689999999999996</v>
      </c>
      <c r="T92" s="15">
        <v>4.194</v>
      </c>
      <c r="U92" s="15">
        <v>4.22</v>
      </c>
      <c r="V92" s="15">
        <v>4.1970000000000001</v>
      </c>
      <c r="W92" s="15">
        <v>4.1779999999999999</v>
      </c>
      <c r="X92" s="15">
        <v>4.1609999999999996</v>
      </c>
      <c r="Y92" s="15">
        <v>4.1459999999999999</v>
      </c>
      <c r="Z92" s="15">
        <v>4.1310000000000002</v>
      </c>
      <c r="AA92" s="15">
        <v>4.101</v>
      </c>
      <c r="AB92" s="15">
        <v>4.0730000000000004</v>
      </c>
      <c r="AC92" s="15">
        <v>4.0469999999999997</v>
      </c>
      <c r="AD92" s="15">
        <v>4.0229999999999997</v>
      </c>
      <c r="AE92" s="15">
        <v>4.0010000000000003</v>
      </c>
      <c r="AF92" s="15">
        <v>3.9540000000000002</v>
      </c>
      <c r="AG92" s="15">
        <v>3.911</v>
      </c>
      <c r="AH92" s="15">
        <v>3.871</v>
      </c>
      <c r="AI92" s="15">
        <v>3.8330000000000002</v>
      </c>
      <c r="AJ92" s="15">
        <v>3.7970000000000002</v>
      </c>
      <c r="AK92" s="15">
        <v>3.7629999999999999</v>
      </c>
      <c r="AL92" s="15">
        <v>3.7309999999999999</v>
      </c>
      <c r="AM92" s="15">
        <v>3.7</v>
      </c>
      <c r="AN92" s="15">
        <v>3.6709999999999998</v>
      </c>
      <c r="AO92" s="15">
        <v>3.6440000000000001</v>
      </c>
      <c r="AP92" s="15">
        <v>3.6230000000000002</v>
      </c>
      <c r="AQ92" s="15">
        <v>3.6030000000000002</v>
      </c>
      <c r="AR92" s="15">
        <v>3.5840000000000001</v>
      </c>
      <c r="AS92" s="15">
        <v>3.5649999999999999</v>
      </c>
      <c r="AT92" s="15">
        <v>3.548</v>
      </c>
      <c r="AU92" s="15">
        <v>3.5310000000000001</v>
      </c>
      <c r="AV92" s="15">
        <v>3.5150000000000001</v>
      </c>
      <c r="AW92" s="15">
        <v>3.5</v>
      </c>
      <c r="AX92" s="15">
        <v>3.4849999999999999</v>
      </c>
      <c r="AY92" s="15">
        <v>3.4710000000000001</v>
      </c>
    </row>
    <row r="93" spans="1:51" x14ac:dyDescent="0.2">
      <c r="A93" s="5">
        <v>40056</v>
      </c>
      <c r="B93" s="15">
        <v>1.2030000000000001</v>
      </c>
      <c r="C93" s="15">
        <v>1.736</v>
      </c>
      <c r="D93" s="15">
        <v>2.181</v>
      </c>
      <c r="E93" s="15">
        <v>2.5089999999999999</v>
      </c>
      <c r="F93" s="15">
        <v>2.7639999999999998</v>
      </c>
      <c r="G93" s="15">
        <v>2.9750000000000001</v>
      </c>
      <c r="H93" s="15">
        <v>3.15</v>
      </c>
      <c r="I93" s="15">
        <v>3.2909999999999999</v>
      </c>
      <c r="J93" s="15">
        <v>3.4119999999999999</v>
      </c>
      <c r="K93" s="15">
        <v>3.5230000000000001</v>
      </c>
      <c r="L93" s="15">
        <v>3.633</v>
      </c>
      <c r="M93" s="15">
        <v>3.7240000000000002</v>
      </c>
      <c r="N93" s="15">
        <v>3.8130000000000002</v>
      </c>
      <c r="O93" s="15">
        <v>3.89</v>
      </c>
      <c r="P93" s="15">
        <v>3.9569999999999999</v>
      </c>
      <c r="Q93" s="15">
        <v>3.9940000000000002</v>
      </c>
      <c r="R93" s="15">
        <v>4.0279999999999996</v>
      </c>
      <c r="S93" s="15">
        <v>4.0570000000000004</v>
      </c>
      <c r="T93" s="15">
        <v>4.0839999999999996</v>
      </c>
      <c r="U93" s="15">
        <v>4.1100000000000003</v>
      </c>
      <c r="V93" s="15">
        <v>4.0910000000000002</v>
      </c>
      <c r="W93" s="15">
        <v>4.0750000000000002</v>
      </c>
      <c r="X93" s="15">
        <v>4.0609999999999999</v>
      </c>
      <c r="Y93" s="15">
        <v>4.048</v>
      </c>
      <c r="Z93" s="15">
        <v>4.0359999999999996</v>
      </c>
      <c r="AA93" s="15">
        <v>4.008</v>
      </c>
      <c r="AB93" s="15">
        <v>3.9820000000000002</v>
      </c>
      <c r="AC93" s="15">
        <v>3.9580000000000002</v>
      </c>
      <c r="AD93" s="15">
        <v>3.9359999999999999</v>
      </c>
      <c r="AE93" s="15">
        <v>3.915</v>
      </c>
      <c r="AF93" s="15">
        <v>3.8740000000000001</v>
      </c>
      <c r="AG93" s="15">
        <v>3.8370000000000002</v>
      </c>
      <c r="AH93" s="15">
        <v>3.8010000000000002</v>
      </c>
      <c r="AI93" s="15">
        <v>3.7679999999999998</v>
      </c>
      <c r="AJ93" s="15">
        <v>3.7360000000000002</v>
      </c>
      <c r="AK93" s="15">
        <v>3.7069999999999999</v>
      </c>
      <c r="AL93" s="15">
        <v>3.6779999999999999</v>
      </c>
      <c r="AM93" s="15">
        <v>3.6520000000000001</v>
      </c>
      <c r="AN93" s="15">
        <v>3.6269999999999998</v>
      </c>
      <c r="AO93" s="15">
        <v>3.6030000000000002</v>
      </c>
      <c r="AP93" s="15">
        <v>3.5880000000000001</v>
      </c>
      <c r="AQ93" s="15">
        <v>3.5739999999999998</v>
      </c>
      <c r="AR93" s="15">
        <v>3.5609999999999999</v>
      </c>
      <c r="AS93" s="15">
        <v>3.548</v>
      </c>
      <c r="AT93" s="15">
        <v>3.536</v>
      </c>
      <c r="AU93" s="15">
        <v>3.5249999999999999</v>
      </c>
      <c r="AV93" s="15">
        <v>3.5139999999999998</v>
      </c>
      <c r="AW93" s="15">
        <v>3.5030000000000001</v>
      </c>
      <c r="AX93" s="15">
        <v>3.4929999999999999</v>
      </c>
      <c r="AY93" s="15">
        <v>3.4830000000000001</v>
      </c>
    </row>
    <row r="94" spans="1:51" x14ac:dyDescent="0.2">
      <c r="A94" s="5">
        <v>40086</v>
      </c>
      <c r="B94" s="15">
        <v>1.169</v>
      </c>
      <c r="C94" s="15">
        <v>1.6830000000000001</v>
      </c>
      <c r="D94" s="15">
        <v>2.1160000000000001</v>
      </c>
      <c r="E94" s="15">
        <v>2.448</v>
      </c>
      <c r="F94" s="15">
        <v>2.718</v>
      </c>
      <c r="G94" s="15">
        <v>2.9430000000000001</v>
      </c>
      <c r="H94" s="15">
        <v>3.1349999999999998</v>
      </c>
      <c r="I94" s="15">
        <v>3.29</v>
      </c>
      <c r="J94" s="15">
        <v>3.4220000000000002</v>
      </c>
      <c r="K94" s="15">
        <v>3.536</v>
      </c>
      <c r="L94" s="15">
        <v>3.6509999999999998</v>
      </c>
      <c r="M94" s="15">
        <v>3.7480000000000002</v>
      </c>
      <c r="N94" s="15">
        <v>3.8380000000000001</v>
      </c>
      <c r="O94" s="15">
        <v>3.9159999999999999</v>
      </c>
      <c r="P94" s="15">
        <v>3.9830000000000001</v>
      </c>
      <c r="Q94" s="15">
        <v>4.0279999999999996</v>
      </c>
      <c r="R94" s="15">
        <v>4.0670000000000002</v>
      </c>
      <c r="S94" s="15">
        <v>4.101</v>
      </c>
      <c r="T94" s="15">
        <v>4.1319999999999997</v>
      </c>
      <c r="U94" s="15">
        <v>4.16</v>
      </c>
      <c r="V94" s="15">
        <v>4.1500000000000004</v>
      </c>
      <c r="W94" s="15">
        <v>4.141</v>
      </c>
      <c r="X94" s="15">
        <v>4.133</v>
      </c>
      <c r="Y94" s="15">
        <v>4.1260000000000003</v>
      </c>
      <c r="Z94" s="15">
        <v>4.1189999999999998</v>
      </c>
      <c r="AA94" s="15">
        <v>4.09</v>
      </c>
      <c r="AB94" s="15">
        <v>4.0640000000000001</v>
      </c>
      <c r="AC94" s="15">
        <v>4.0389999999999997</v>
      </c>
      <c r="AD94" s="15">
        <v>4.016</v>
      </c>
      <c r="AE94" s="15">
        <v>3.9950000000000001</v>
      </c>
      <c r="AF94" s="15">
        <v>3.96</v>
      </c>
      <c r="AG94" s="15">
        <v>3.9279999999999999</v>
      </c>
      <c r="AH94" s="15">
        <v>3.8969999999999998</v>
      </c>
      <c r="AI94" s="15">
        <v>3.8679999999999999</v>
      </c>
      <c r="AJ94" s="15">
        <v>3.8410000000000002</v>
      </c>
      <c r="AK94" s="15">
        <v>3.8159999999999998</v>
      </c>
      <c r="AL94" s="15">
        <v>3.7909999999999999</v>
      </c>
      <c r="AM94" s="15">
        <v>3.7679999999999998</v>
      </c>
      <c r="AN94" s="15">
        <v>3.7469999999999999</v>
      </c>
      <c r="AO94" s="15">
        <v>3.726</v>
      </c>
      <c r="AP94" s="15">
        <v>3.714</v>
      </c>
      <c r="AQ94" s="15">
        <v>3.7029999999999998</v>
      </c>
      <c r="AR94" s="15">
        <v>3.6920000000000002</v>
      </c>
      <c r="AS94" s="15">
        <v>3.6819999999999999</v>
      </c>
      <c r="AT94" s="15">
        <v>3.673</v>
      </c>
      <c r="AU94" s="15">
        <v>3.6629999999999998</v>
      </c>
      <c r="AV94" s="15">
        <v>3.6539999999999999</v>
      </c>
      <c r="AW94" s="15">
        <v>3.6459999999999999</v>
      </c>
      <c r="AX94" s="15">
        <v>3.6379999999999999</v>
      </c>
      <c r="AY94" s="15">
        <v>3.63</v>
      </c>
    </row>
    <row r="95" spans="1:51" x14ac:dyDescent="0.2">
      <c r="A95" s="5">
        <v>40117</v>
      </c>
      <c r="B95" s="15">
        <v>1.2350000000000001</v>
      </c>
      <c r="C95" s="15">
        <v>1.766</v>
      </c>
      <c r="D95" s="15">
        <v>2.2000000000000002</v>
      </c>
      <c r="E95" s="15">
        <v>2.536</v>
      </c>
      <c r="F95" s="15">
        <v>2.7850000000000001</v>
      </c>
      <c r="G95" s="15">
        <v>3.0059999999999998</v>
      </c>
      <c r="H95" s="15">
        <v>3.1850000000000001</v>
      </c>
      <c r="I95" s="15">
        <v>3.3319999999999999</v>
      </c>
      <c r="J95" s="15">
        <v>3.4660000000000002</v>
      </c>
      <c r="K95" s="15">
        <v>3.581</v>
      </c>
      <c r="L95" s="15">
        <v>3.6880000000000002</v>
      </c>
      <c r="M95" s="15">
        <v>3.7770000000000001</v>
      </c>
      <c r="N95" s="15">
        <v>3.8660000000000001</v>
      </c>
      <c r="O95" s="15">
        <v>3.9430000000000001</v>
      </c>
      <c r="P95" s="15">
        <v>4.01</v>
      </c>
      <c r="Q95" s="15">
        <v>4.05</v>
      </c>
      <c r="R95" s="15">
        <v>4.0860000000000003</v>
      </c>
      <c r="S95" s="15">
        <v>4.1180000000000003</v>
      </c>
      <c r="T95" s="15">
        <v>4.1470000000000002</v>
      </c>
      <c r="U95" s="15">
        <v>4.17</v>
      </c>
      <c r="V95" s="15">
        <v>4.1559999999999997</v>
      </c>
      <c r="W95" s="15">
        <v>4.1399999999999997</v>
      </c>
      <c r="X95" s="15">
        <v>4.1260000000000003</v>
      </c>
      <c r="Y95" s="15">
        <v>4.1130000000000004</v>
      </c>
      <c r="Z95" s="15">
        <v>4.101</v>
      </c>
      <c r="AA95" s="15">
        <v>4.0709999999999997</v>
      </c>
      <c r="AB95" s="15">
        <v>4.0430000000000001</v>
      </c>
      <c r="AC95" s="15">
        <v>4.0179999999999998</v>
      </c>
      <c r="AD95" s="15">
        <v>3.9940000000000002</v>
      </c>
      <c r="AE95" s="15">
        <v>3.972</v>
      </c>
      <c r="AF95" s="15">
        <v>3.9340000000000002</v>
      </c>
      <c r="AG95" s="15">
        <v>3.899</v>
      </c>
      <c r="AH95" s="15">
        <v>3.8660000000000001</v>
      </c>
      <c r="AI95" s="15">
        <v>3.8340000000000001</v>
      </c>
      <c r="AJ95" s="15">
        <v>3.8050000000000002</v>
      </c>
      <c r="AK95" s="15">
        <v>3.7770000000000001</v>
      </c>
      <c r="AL95" s="15">
        <v>3.7509999999999999</v>
      </c>
      <c r="AM95" s="15">
        <v>3.726</v>
      </c>
      <c r="AN95" s="15">
        <v>3.702</v>
      </c>
      <c r="AO95" s="15">
        <v>3.68</v>
      </c>
      <c r="AP95" s="15">
        <v>3.669</v>
      </c>
      <c r="AQ95" s="15">
        <v>3.66</v>
      </c>
      <c r="AR95" s="15">
        <v>3.65</v>
      </c>
      <c r="AS95" s="15">
        <v>3.641</v>
      </c>
      <c r="AT95" s="15">
        <v>3.633</v>
      </c>
      <c r="AU95" s="15">
        <v>3.6240000000000001</v>
      </c>
      <c r="AV95" s="15">
        <v>3.617</v>
      </c>
      <c r="AW95" s="15">
        <v>3.609</v>
      </c>
      <c r="AX95" s="15">
        <v>3.6019999999999999</v>
      </c>
      <c r="AY95" s="15">
        <v>3.5950000000000002</v>
      </c>
    </row>
    <row r="96" spans="1:51" x14ac:dyDescent="0.2">
      <c r="A96" s="5">
        <v>40147</v>
      </c>
      <c r="B96" s="15">
        <v>1.2509999999999999</v>
      </c>
      <c r="C96" s="15">
        <v>1.726</v>
      </c>
      <c r="D96" s="15">
        <v>2.1320000000000001</v>
      </c>
      <c r="E96" s="15">
        <v>2.4340000000000002</v>
      </c>
      <c r="F96" s="15">
        <v>2.6970000000000001</v>
      </c>
      <c r="G96" s="15">
        <v>2.9209999999999998</v>
      </c>
      <c r="H96" s="15">
        <v>3.1139999999999999</v>
      </c>
      <c r="I96" s="15">
        <v>3.2690000000000001</v>
      </c>
      <c r="J96" s="15">
        <v>3.403</v>
      </c>
      <c r="K96" s="15">
        <v>3.5209999999999999</v>
      </c>
      <c r="L96" s="15">
        <v>3.6309999999999998</v>
      </c>
      <c r="M96" s="15">
        <v>3.7240000000000002</v>
      </c>
      <c r="N96" s="15">
        <v>3.8180000000000001</v>
      </c>
      <c r="O96" s="15">
        <v>3.899</v>
      </c>
      <c r="P96" s="15">
        <v>3.9689999999999999</v>
      </c>
      <c r="Q96" s="15">
        <v>3.9980000000000002</v>
      </c>
      <c r="R96" s="15">
        <v>4.024</v>
      </c>
      <c r="S96" s="15">
        <v>4.0469999999999997</v>
      </c>
      <c r="T96" s="15">
        <v>4.0670000000000002</v>
      </c>
      <c r="U96" s="15">
        <v>4.09</v>
      </c>
      <c r="V96" s="15">
        <v>4.0609999999999999</v>
      </c>
      <c r="W96" s="15">
        <v>4.0380000000000003</v>
      </c>
      <c r="X96" s="15">
        <v>4.0179999999999998</v>
      </c>
      <c r="Y96" s="15">
        <v>3.9990000000000001</v>
      </c>
      <c r="Z96" s="15">
        <v>3.9809999999999999</v>
      </c>
      <c r="AA96" s="15">
        <v>3.9449999999999998</v>
      </c>
      <c r="AB96" s="15">
        <v>3.9119999999999999</v>
      </c>
      <c r="AC96" s="15">
        <v>3.88</v>
      </c>
      <c r="AD96" s="15">
        <v>3.851</v>
      </c>
      <c r="AE96" s="15">
        <v>3.8239999999999998</v>
      </c>
      <c r="AF96" s="15">
        <v>3.79</v>
      </c>
      <c r="AG96" s="15">
        <v>3.758</v>
      </c>
      <c r="AH96" s="15">
        <v>3.7280000000000002</v>
      </c>
      <c r="AI96" s="15">
        <v>3.7</v>
      </c>
      <c r="AJ96" s="15">
        <v>3.673</v>
      </c>
      <c r="AK96" s="15">
        <v>3.6469999999999998</v>
      </c>
      <c r="AL96" s="15">
        <v>3.6240000000000001</v>
      </c>
      <c r="AM96" s="15">
        <v>3.601</v>
      </c>
      <c r="AN96" s="15">
        <v>3.58</v>
      </c>
      <c r="AO96" s="15">
        <v>3.5590000000000002</v>
      </c>
      <c r="AP96" s="15">
        <v>3.5409999999999999</v>
      </c>
      <c r="AQ96" s="15">
        <v>3.5230000000000001</v>
      </c>
      <c r="AR96" s="15">
        <v>3.5059999999999998</v>
      </c>
      <c r="AS96" s="15">
        <v>3.4910000000000001</v>
      </c>
      <c r="AT96" s="15">
        <v>3.4750000000000001</v>
      </c>
      <c r="AU96" s="15">
        <v>3.4609999999999999</v>
      </c>
      <c r="AV96" s="15">
        <v>3.4470000000000001</v>
      </c>
      <c r="AW96" s="15">
        <v>3.4329999999999998</v>
      </c>
      <c r="AX96" s="15">
        <v>3.4209999999999998</v>
      </c>
      <c r="AY96" s="15">
        <v>3.4079999999999999</v>
      </c>
    </row>
    <row r="97" spans="1:51" x14ac:dyDescent="0.2">
      <c r="A97" s="5">
        <v>40178</v>
      </c>
      <c r="B97" s="15">
        <v>1.3029999999999999</v>
      </c>
      <c r="C97" s="15">
        <v>1.891</v>
      </c>
      <c r="D97" s="15">
        <v>2.2400000000000002</v>
      </c>
      <c r="E97" s="15">
        <v>2.5579999999999998</v>
      </c>
      <c r="F97" s="15">
        <v>2.8290000000000002</v>
      </c>
      <c r="G97" s="15">
        <v>3.06</v>
      </c>
      <c r="H97" s="15">
        <v>3.26</v>
      </c>
      <c r="I97" s="15">
        <v>3.4359999999999999</v>
      </c>
      <c r="J97" s="15">
        <v>3.5630000000000002</v>
      </c>
      <c r="K97" s="15">
        <v>3.68</v>
      </c>
      <c r="L97" s="15">
        <v>3.8</v>
      </c>
      <c r="M97" s="15">
        <v>3.9009999999999998</v>
      </c>
      <c r="N97" s="15">
        <v>3.984</v>
      </c>
      <c r="O97" s="15">
        <v>4.0549999999999997</v>
      </c>
      <c r="P97" s="15">
        <v>4.117</v>
      </c>
      <c r="Q97" s="15">
        <v>4.1420000000000003</v>
      </c>
      <c r="R97" s="15">
        <v>4.1639999999999997</v>
      </c>
      <c r="S97" s="15">
        <v>4.1840000000000002</v>
      </c>
      <c r="T97" s="15">
        <v>4.202</v>
      </c>
      <c r="U97" s="15">
        <v>4.22</v>
      </c>
      <c r="V97" s="15">
        <v>4.194</v>
      </c>
      <c r="W97" s="15">
        <v>4.173</v>
      </c>
      <c r="X97" s="15">
        <v>4.1529999999999996</v>
      </c>
      <c r="Y97" s="15">
        <v>4.1349999999999998</v>
      </c>
      <c r="Z97" s="15">
        <v>4.1189999999999998</v>
      </c>
      <c r="AA97" s="15">
        <v>4.0830000000000002</v>
      </c>
      <c r="AB97" s="15">
        <v>4.0490000000000004</v>
      </c>
      <c r="AC97" s="15">
        <v>4.0179999999999998</v>
      </c>
      <c r="AD97" s="15">
        <v>3.9889999999999999</v>
      </c>
      <c r="AE97" s="15">
        <v>3.9620000000000002</v>
      </c>
      <c r="AF97" s="15">
        <v>3.9249999999999998</v>
      </c>
      <c r="AG97" s="15">
        <v>3.89</v>
      </c>
      <c r="AH97" s="15">
        <v>3.8580000000000001</v>
      </c>
      <c r="AI97" s="15">
        <v>3.827</v>
      </c>
      <c r="AJ97" s="15">
        <v>3.798</v>
      </c>
      <c r="AK97" s="15">
        <v>3.77</v>
      </c>
      <c r="AL97" s="15">
        <v>3.7440000000000002</v>
      </c>
      <c r="AM97" s="15">
        <v>3.72</v>
      </c>
      <c r="AN97" s="15">
        <v>3.6970000000000001</v>
      </c>
      <c r="AO97" s="15">
        <v>3.6739999999999999</v>
      </c>
      <c r="AP97" s="15">
        <v>3.661</v>
      </c>
      <c r="AQ97" s="15">
        <v>3.6480000000000001</v>
      </c>
      <c r="AR97" s="15">
        <v>3.6360000000000001</v>
      </c>
      <c r="AS97" s="15">
        <v>3.6240000000000001</v>
      </c>
      <c r="AT97" s="15">
        <v>3.613</v>
      </c>
      <c r="AU97" s="15">
        <v>3.6030000000000002</v>
      </c>
      <c r="AV97" s="15">
        <v>3.593</v>
      </c>
      <c r="AW97" s="15">
        <v>3.5830000000000002</v>
      </c>
      <c r="AX97" s="15">
        <v>3.5739999999999998</v>
      </c>
      <c r="AY97" s="15">
        <v>3.5649999999999999</v>
      </c>
    </row>
    <row r="98" spans="1:51" x14ac:dyDescent="0.2">
      <c r="A98" s="5">
        <v>40209</v>
      </c>
      <c r="B98" s="15">
        <v>1.1819999999999999</v>
      </c>
      <c r="C98" s="15">
        <v>1.6379999999999999</v>
      </c>
      <c r="D98" s="15">
        <v>2.0259999999999998</v>
      </c>
      <c r="E98" s="15">
        <v>2.339</v>
      </c>
      <c r="F98" s="15">
        <v>2.6080000000000001</v>
      </c>
      <c r="G98" s="15">
        <v>2.8460000000000001</v>
      </c>
      <c r="H98" s="15">
        <v>3.0539999999999998</v>
      </c>
      <c r="I98" s="15">
        <v>3.226</v>
      </c>
      <c r="J98" s="15">
        <v>3.37</v>
      </c>
      <c r="K98" s="15">
        <v>3.4969999999999999</v>
      </c>
      <c r="L98" s="15">
        <v>3.6120000000000001</v>
      </c>
      <c r="M98" s="15">
        <v>3.7069999999999999</v>
      </c>
      <c r="N98" s="15">
        <v>3.7879999999999998</v>
      </c>
      <c r="O98" s="15">
        <v>3.8570000000000002</v>
      </c>
      <c r="P98" s="15">
        <v>3.9159999999999999</v>
      </c>
      <c r="Q98" s="15">
        <v>3.952</v>
      </c>
      <c r="R98" s="15">
        <v>3.9830000000000001</v>
      </c>
      <c r="S98" s="15">
        <v>4.0110000000000001</v>
      </c>
      <c r="T98" s="15">
        <v>4.0350000000000001</v>
      </c>
      <c r="U98" s="15">
        <v>4.0599999999999996</v>
      </c>
      <c r="V98" s="15">
        <v>4.0430000000000001</v>
      </c>
      <c r="W98" s="15">
        <v>4.0289999999999999</v>
      </c>
      <c r="X98" s="15">
        <v>4.016</v>
      </c>
      <c r="Y98" s="15">
        <v>4.0049999999999999</v>
      </c>
      <c r="Z98" s="15">
        <v>3.9940000000000002</v>
      </c>
      <c r="AA98" s="15">
        <v>3.9630000000000001</v>
      </c>
      <c r="AB98" s="15">
        <v>3.9340000000000002</v>
      </c>
      <c r="AC98" s="15">
        <v>3.907</v>
      </c>
      <c r="AD98" s="15">
        <v>3.8820000000000001</v>
      </c>
      <c r="AE98" s="15">
        <v>3.859</v>
      </c>
      <c r="AF98" s="15">
        <v>3.8239999999999998</v>
      </c>
      <c r="AG98" s="15">
        <v>3.7919999999999998</v>
      </c>
      <c r="AH98" s="15">
        <v>3.762</v>
      </c>
      <c r="AI98" s="15">
        <v>3.7330000000000001</v>
      </c>
      <c r="AJ98" s="15">
        <v>3.706</v>
      </c>
      <c r="AK98" s="15">
        <v>3.681</v>
      </c>
      <c r="AL98" s="15">
        <v>3.657</v>
      </c>
      <c r="AM98" s="15">
        <v>3.6339999999999999</v>
      </c>
      <c r="AN98" s="15">
        <v>3.6120000000000001</v>
      </c>
      <c r="AO98" s="15">
        <v>3.5920000000000001</v>
      </c>
      <c r="AP98" s="15">
        <v>3.5779999999999998</v>
      </c>
      <c r="AQ98" s="15">
        <v>3.5649999999999999</v>
      </c>
      <c r="AR98" s="15">
        <v>3.5529999999999999</v>
      </c>
      <c r="AS98" s="15">
        <v>3.5409999999999999</v>
      </c>
      <c r="AT98" s="15">
        <v>3.53</v>
      </c>
      <c r="AU98" s="15">
        <v>3.52</v>
      </c>
      <c r="AV98" s="15">
        <v>3.5089999999999999</v>
      </c>
      <c r="AW98" s="15">
        <v>3.5</v>
      </c>
      <c r="AX98" s="15">
        <v>3.49</v>
      </c>
      <c r="AY98" s="15">
        <v>3.4809999999999999</v>
      </c>
    </row>
    <row r="99" spans="1:51" x14ac:dyDescent="0.2">
      <c r="A99" s="5">
        <v>40237</v>
      </c>
      <c r="B99" s="15">
        <v>1.08</v>
      </c>
      <c r="C99" s="15">
        <v>1.4359999999999999</v>
      </c>
      <c r="D99" s="15">
        <v>1.8089999999999999</v>
      </c>
      <c r="E99" s="15">
        <v>2.161</v>
      </c>
      <c r="F99" s="15">
        <v>2.4580000000000002</v>
      </c>
      <c r="G99" s="15">
        <v>2.72</v>
      </c>
      <c r="H99" s="15">
        <v>2.944</v>
      </c>
      <c r="I99" s="15">
        <v>3.133</v>
      </c>
      <c r="J99" s="15">
        <v>3.28</v>
      </c>
      <c r="K99" s="15">
        <v>3.4169999999999998</v>
      </c>
      <c r="L99" s="15">
        <v>3.5390000000000001</v>
      </c>
      <c r="M99" s="15">
        <v>3.6419999999999999</v>
      </c>
      <c r="N99" s="15">
        <v>3.7320000000000002</v>
      </c>
      <c r="O99" s="15">
        <v>3.81</v>
      </c>
      <c r="P99" s="15">
        <v>3.8769999999999998</v>
      </c>
      <c r="Q99" s="15">
        <v>3.9</v>
      </c>
      <c r="R99" s="15">
        <v>3.92</v>
      </c>
      <c r="S99" s="15">
        <v>3.9380000000000002</v>
      </c>
      <c r="T99" s="15">
        <v>3.9540000000000002</v>
      </c>
      <c r="U99" s="15">
        <v>3.97</v>
      </c>
      <c r="V99" s="15">
        <v>3.9510000000000001</v>
      </c>
      <c r="W99" s="15">
        <v>3.9350000000000001</v>
      </c>
      <c r="X99" s="15">
        <v>3.9209999999999998</v>
      </c>
      <c r="Y99" s="15">
        <v>3.9079999999999999</v>
      </c>
      <c r="Z99" s="15">
        <v>3.8959999999999999</v>
      </c>
      <c r="AA99" s="15">
        <v>3.8559999999999999</v>
      </c>
      <c r="AB99" s="15">
        <v>3.8180000000000001</v>
      </c>
      <c r="AC99" s="15">
        <v>3.7829999999999999</v>
      </c>
      <c r="AD99" s="15">
        <v>3.7509999999999999</v>
      </c>
      <c r="AE99" s="15">
        <v>3.72</v>
      </c>
      <c r="AF99" s="15">
        <v>3.69</v>
      </c>
      <c r="AG99" s="15">
        <v>3.661</v>
      </c>
      <c r="AH99" s="15">
        <v>3.6349999999999998</v>
      </c>
      <c r="AI99" s="15">
        <v>3.61</v>
      </c>
      <c r="AJ99" s="15">
        <v>3.5859999999999999</v>
      </c>
      <c r="AK99" s="15">
        <v>3.5630000000000002</v>
      </c>
      <c r="AL99" s="15">
        <v>3.5419999999999998</v>
      </c>
      <c r="AM99" s="15">
        <v>3.5219999999999998</v>
      </c>
      <c r="AN99" s="15">
        <v>3.5030000000000001</v>
      </c>
      <c r="AO99" s="15">
        <v>3.4849999999999999</v>
      </c>
      <c r="AP99" s="15">
        <v>3.4689999999999999</v>
      </c>
      <c r="AQ99" s="15">
        <v>3.4529999999999998</v>
      </c>
      <c r="AR99" s="15">
        <v>3.4380000000000002</v>
      </c>
      <c r="AS99" s="15">
        <v>3.423</v>
      </c>
      <c r="AT99" s="15">
        <v>3.41</v>
      </c>
      <c r="AU99" s="15">
        <v>3.3969999999999998</v>
      </c>
      <c r="AV99" s="15">
        <v>3.3839999999999999</v>
      </c>
      <c r="AW99" s="15">
        <v>3.3719999999999999</v>
      </c>
      <c r="AX99" s="15">
        <v>3.3610000000000002</v>
      </c>
      <c r="AY99" s="15">
        <v>3.35</v>
      </c>
    </row>
    <row r="100" spans="1:51" x14ac:dyDescent="0.2">
      <c r="A100" s="5">
        <v>40268</v>
      </c>
      <c r="B100" s="15">
        <v>1.071</v>
      </c>
      <c r="C100" s="15">
        <v>1.431</v>
      </c>
      <c r="D100" s="15">
        <v>1.772</v>
      </c>
      <c r="E100" s="15">
        <v>2.12</v>
      </c>
      <c r="F100" s="15">
        <v>2.4089999999999998</v>
      </c>
      <c r="G100" s="15">
        <v>2.6640000000000001</v>
      </c>
      <c r="H100" s="15">
        <v>2.89</v>
      </c>
      <c r="I100" s="15">
        <v>3.077</v>
      </c>
      <c r="J100" s="15">
        <v>3.2360000000000002</v>
      </c>
      <c r="K100" s="15">
        <v>3.3730000000000002</v>
      </c>
      <c r="L100" s="15">
        <v>3.4950000000000001</v>
      </c>
      <c r="M100" s="15">
        <v>3.597</v>
      </c>
      <c r="N100" s="15">
        <v>3.6859999999999999</v>
      </c>
      <c r="O100" s="15">
        <v>3.762</v>
      </c>
      <c r="P100" s="15">
        <v>3.8279999999999998</v>
      </c>
      <c r="Q100" s="15">
        <v>3.8610000000000002</v>
      </c>
      <c r="R100" s="15">
        <v>3.89</v>
      </c>
      <c r="S100" s="15">
        <v>3.915</v>
      </c>
      <c r="T100" s="15">
        <v>3.9380000000000002</v>
      </c>
      <c r="U100" s="15">
        <v>3.96</v>
      </c>
      <c r="V100" s="15">
        <v>3.9369999999999998</v>
      </c>
      <c r="W100" s="15">
        <v>3.9169999999999998</v>
      </c>
      <c r="X100" s="15">
        <v>3.899</v>
      </c>
      <c r="Y100" s="15">
        <v>3.8820000000000001</v>
      </c>
      <c r="Z100" s="15">
        <v>3.867</v>
      </c>
      <c r="AA100" s="15">
        <v>3.8359999999999999</v>
      </c>
      <c r="AB100" s="15">
        <v>3.8079999999999998</v>
      </c>
      <c r="AC100" s="15">
        <v>3.782</v>
      </c>
      <c r="AD100" s="15">
        <v>3.7570000000000001</v>
      </c>
      <c r="AE100" s="15">
        <v>3.734</v>
      </c>
      <c r="AF100" s="15">
        <v>3.7010000000000001</v>
      </c>
      <c r="AG100" s="15">
        <v>3.67</v>
      </c>
      <c r="AH100" s="15">
        <v>3.64</v>
      </c>
      <c r="AI100" s="15">
        <v>3.613</v>
      </c>
      <c r="AJ100" s="15">
        <v>3.5870000000000002</v>
      </c>
      <c r="AK100" s="15">
        <v>3.5619999999999998</v>
      </c>
      <c r="AL100" s="15">
        <v>3.5390000000000001</v>
      </c>
      <c r="AM100" s="15">
        <v>3.5169999999999999</v>
      </c>
      <c r="AN100" s="15">
        <v>3.496</v>
      </c>
      <c r="AO100" s="15">
        <v>3.476</v>
      </c>
      <c r="AP100" s="15">
        <v>3.464</v>
      </c>
      <c r="AQ100" s="15">
        <v>3.452</v>
      </c>
      <c r="AR100" s="15">
        <v>3.44</v>
      </c>
      <c r="AS100" s="15">
        <v>3.4289999999999998</v>
      </c>
      <c r="AT100" s="15">
        <v>3.419</v>
      </c>
      <c r="AU100" s="15">
        <v>3.4089999999999998</v>
      </c>
      <c r="AV100" s="15">
        <v>3.399</v>
      </c>
      <c r="AW100" s="15">
        <v>3.39</v>
      </c>
      <c r="AX100" s="15">
        <v>3.3809999999999998</v>
      </c>
      <c r="AY100" s="15">
        <v>3.3730000000000002</v>
      </c>
    </row>
    <row r="101" spans="1:51" x14ac:dyDescent="0.2">
      <c r="A101" s="5">
        <v>40298</v>
      </c>
      <c r="B101" s="15">
        <v>1.1100000000000001</v>
      </c>
      <c r="C101" s="15">
        <v>1.399</v>
      </c>
      <c r="D101" s="15">
        <v>1.72</v>
      </c>
      <c r="E101" s="15">
        <v>2.0419999999999998</v>
      </c>
      <c r="F101" s="15">
        <v>2.33</v>
      </c>
      <c r="G101" s="15">
        <v>2.5819999999999999</v>
      </c>
      <c r="H101" s="15">
        <v>2.7949999999999999</v>
      </c>
      <c r="I101" s="15">
        <v>2.9609999999999999</v>
      </c>
      <c r="J101" s="15">
        <v>3.1309999999999998</v>
      </c>
      <c r="K101" s="15">
        <v>3.2650000000000001</v>
      </c>
      <c r="L101" s="15">
        <v>3.3839999999999999</v>
      </c>
      <c r="M101" s="15">
        <v>3.4830000000000001</v>
      </c>
      <c r="N101" s="15">
        <v>3.5670000000000002</v>
      </c>
      <c r="O101" s="15">
        <v>3.6389999999999998</v>
      </c>
      <c r="P101" s="15">
        <v>3.702</v>
      </c>
      <c r="Q101" s="15">
        <v>3.726</v>
      </c>
      <c r="R101" s="15">
        <v>3.7469999999999999</v>
      </c>
      <c r="S101" s="15">
        <v>3.766</v>
      </c>
      <c r="T101" s="15">
        <v>3.7829999999999999</v>
      </c>
      <c r="U101" s="15">
        <v>3.8</v>
      </c>
      <c r="V101" s="15">
        <v>3.7789999999999999</v>
      </c>
      <c r="W101" s="15">
        <v>3.762</v>
      </c>
      <c r="X101" s="15">
        <v>3.746</v>
      </c>
      <c r="Y101" s="15">
        <v>3.7320000000000002</v>
      </c>
      <c r="Z101" s="15">
        <v>3.7189999999999999</v>
      </c>
      <c r="AA101" s="15">
        <v>3.681</v>
      </c>
      <c r="AB101" s="15">
        <v>3.6459999999999999</v>
      </c>
      <c r="AC101" s="15">
        <v>3.6139999999999999</v>
      </c>
      <c r="AD101" s="15">
        <v>3.5840000000000001</v>
      </c>
      <c r="AE101" s="15">
        <v>3.556</v>
      </c>
      <c r="AF101" s="15">
        <v>3.524</v>
      </c>
      <c r="AG101" s="15">
        <v>3.4950000000000001</v>
      </c>
      <c r="AH101" s="15">
        <v>3.4670000000000001</v>
      </c>
      <c r="AI101" s="15">
        <v>3.4409999999999998</v>
      </c>
      <c r="AJ101" s="15">
        <v>3.4169999999999998</v>
      </c>
      <c r="AK101" s="15">
        <v>3.3940000000000001</v>
      </c>
      <c r="AL101" s="15">
        <v>3.3719999999999999</v>
      </c>
      <c r="AM101" s="15">
        <v>3.351</v>
      </c>
      <c r="AN101" s="15">
        <v>3.331</v>
      </c>
      <c r="AO101" s="15">
        <v>3.3130000000000002</v>
      </c>
      <c r="AP101" s="15">
        <v>3.3</v>
      </c>
      <c r="AQ101" s="15">
        <v>3.2879999999999998</v>
      </c>
      <c r="AR101" s="15">
        <v>3.2770000000000001</v>
      </c>
      <c r="AS101" s="15">
        <v>3.266</v>
      </c>
      <c r="AT101" s="15">
        <v>3.2559999999999998</v>
      </c>
      <c r="AU101" s="15">
        <v>3.246</v>
      </c>
      <c r="AV101" s="15">
        <v>3.2360000000000002</v>
      </c>
      <c r="AW101" s="15">
        <v>3.2269999999999999</v>
      </c>
      <c r="AX101" s="15">
        <v>3.218</v>
      </c>
      <c r="AY101" s="15">
        <v>3.21</v>
      </c>
    </row>
    <row r="102" spans="1:51" x14ac:dyDescent="0.2">
      <c r="A102" s="5">
        <v>40329</v>
      </c>
      <c r="B102" s="15">
        <v>1.1020000000000001</v>
      </c>
      <c r="C102" s="15">
        <v>1.3180000000000001</v>
      </c>
      <c r="D102" s="15">
        <v>1.597</v>
      </c>
      <c r="E102" s="15">
        <v>1.8640000000000001</v>
      </c>
      <c r="F102" s="15">
        <v>2.1309999999999998</v>
      </c>
      <c r="G102" s="15">
        <v>2.3690000000000002</v>
      </c>
      <c r="H102" s="15">
        <v>2.5680000000000001</v>
      </c>
      <c r="I102" s="15">
        <v>2.7370000000000001</v>
      </c>
      <c r="J102" s="15">
        <v>2.8820000000000001</v>
      </c>
      <c r="K102" s="15">
        <v>3.0059999999999998</v>
      </c>
      <c r="L102" s="15">
        <v>3.12</v>
      </c>
      <c r="M102" s="15">
        <v>3.2149999999999999</v>
      </c>
      <c r="N102" s="15">
        <v>3.2909999999999999</v>
      </c>
      <c r="O102" s="15">
        <v>3.3559999999999999</v>
      </c>
      <c r="P102" s="15">
        <v>3.4119999999999999</v>
      </c>
      <c r="Q102" s="15">
        <v>3.4260000000000002</v>
      </c>
      <c r="R102" s="15">
        <v>3.4390000000000001</v>
      </c>
      <c r="S102" s="15">
        <v>3.45</v>
      </c>
      <c r="T102" s="15">
        <v>3.4609999999999999</v>
      </c>
      <c r="U102" s="15">
        <v>3.47</v>
      </c>
      <c r="V102" s="15">
        <v>3.444</v>
      </c>
      <c r="W102" s="15">
        <v>3.42</v>
      </c>
      <c r="X102" s="15">
        <v>3.3980000000000001</v>
      </c>
      <c r="Y102" s="15">
        <v>3.379</v>
      </c>
      <c r="Z102" s="15">
        <v>3.36</v>
      </c>
      <c r="AA102" s="15">
        <v>3.319</v>
      </c>
      <c r="AB102" s="15">
        <v>3.2810000000000001</v>
      </c>
      <c r="AC102" s="15">
        <v>3.246</v>
      </c>
      <c r="AD102" s="15">
        <v>3.2130000000000001</v>
      </c>
      <c r="AE102" s="15">
        <v>3.1819999999999999</v>
      </c>
      <c r="AF102" s="15">
        <v>3.1549999999999998</v>
      </c>
      <c r="AG102" s="15">
        <v>3.129</v>
      </c>
      <c r="AH102" s="15">
        <v>3.1040000000000001</v>
      </c>
      <c r="AI102" s="15">
        <v>3.0819999999999999</v>
      </c>
      <c r="AJ102" s="15">
        <v>3.06</v>
      </c>
      <c r="AK102" s="15">
        <v>3.04</v>
      </c>
      <c r="AL102" s="15">
        <v>3.02</v>
      </c>
      <c r="AM102" s="15">
        <v>3.0019999999999998</v>
      </c>
      <c r="AN102" s="15">
        <v>2.9849999999999999</v>
      </c>
      <c r="AO102" s="15">
        <v>2.9689999999999999</v>
      </c>
      <c r="AP102" s="15">
        <v>2.96</v>
      </c>
      <c r="AQ102" s="15">
        <v>2.952</v>
      </c>
      <c r="AR102" s="15">
        <v>2.944</v>
      </c>
      <c r="AS102" s="15">
        <v>2.9369999999999998</v>
      </c>
      <c r="AT102" s="15">
        <v>2.93</v>
      </c>
      <c r="AU102" s="15">
        <v>2.923</v>
      </c>
      <c r="AV102" s="15">
        <v>2.9169999999999998</v>
      </c>
      <c r="AW102" s="15">
        <v>2.911</v>
      </c>
      <c r="AX102" s="15">
        <v>2.9049999999999998</v>
      </c>
      <c r="AY102" s="15">
        <v>2.899</v>
      </c>
    </row>
    <row r="103" spans="1:51" x14ac:dyDescent="0.2">
      <c r="A103" s="5">
        <v>40359</v>
      </c>
      <c r="B103" s="15">
        <v>1.1599999999999999</v>
      </c>
      <c r="C103" s="15">
        <v>1.3560000000000001</v>
      </c>
      <c r="D103" s="15">
        <v>1.5820000000000001</v>
      </c>
      <c r="E103" s="15">
        <v>1.831</v>
      </c>
      <c r="F103" s="15">
        <v>2.0960000000000001</v>
      </c>
      <c r="G103" s="15">
        <v>2.3340000000000001</v>
      </c>
      <c r="H103" s="15">
        <v>2.5379999999999998</v>
      </c>
      <c r="I103" s="15">
        <v>2.702</v>
      </c>
      <c r="J103" s="15">
        <v>2.8530000000000002</v>
      </c>
      <c r="K103" s="15">
        <v>2.9790000000000001</v>
      </c>
      <c r="L103" s="15">
        <v>3.077</v>
      </c>
      <c r="M103" s="15">
        <v>3.1589999999999998</v>
      </c>
      <c r="N103" s="15">
        <v>3.2509999999999999</v>
      </c>
      <c r="O103" s="15">
        <v>3.3290000000000002</v>
      </c>
      <c r="P103" s="15">
        <v>3.3969999999999998</v>
      </c>
      <c r="Q103" s="15">
        <v>3.4220000000000002</v>
      </c>
      <c r="R103" s="15">
        <v>3.4430000000000001</v>
      </c>
      <c r="S103" s="15">
        <v>3.4630000000000001</v>
      </c>
      <c r="T103" s="15">
        <v>3.48</v>
      </c>
      <c r="U103" s="15">
        <v>3.5</v>
      </c>
      <c r="V103" s="15">
        <v>3.4729999999999999</v>
      </c>
      <c r="W103" s="15">
        <v>3.4529999999999998</v>
      </c>
      <c r="X103" s="15">
        <v>3.4340000000000002</v>
      </c>
      <c r="Y103" s="15">
        <v>3.4169999999999998</v>
      </c>
      <c r="Z103" s="15">
        <v>3.4009999999999998</v>
      </c>
      <c r="AA103" s="15">
        <v>3.3639999999999999</v>
      </c>
      <c r="AB103" s="15">
        <v>3.33</v>
      </c>
      <c r="AC103" s="15">
        <v>3.298</v>
      </c>
      <c r="AD103" s="15">
        <v>3.2690000000000001</v>
      </c>
      <c r="AE103" s="15">
        <v>3.2410000000000001</v>
      </c>
      <c r="AF103" s="15">
        <v>3.2130000000000001</v>
      </c>
      <c r="AG103" s="15">
        <v>3.1859999999999999</v>
      </c>
      <c r="AH103" s="15">
        <v>3.1619999999999999</v>
      </c>
      <c r="AI103" s="15">
        <v>3.1379999999999999</v>
      </c>
      <c r="AJ103" s="15">
        <v>3.1160000000000001</v>
      </c>
      <c r="AK103" s="15">
        <v>3.0950000000000002</v>
      </c>
      <c r="AL103" s="15">
        <v>3.0760000000000001</v>
      </c>
      <c r="AM103" s="15">
        <v>3.0569999999999999</v>
      </c>
      <c r="AN103" s="15">
        <v>3.0390000000000001</v>
      </c>
      <c r="AO103" s="15">
        <v>3.0230000000000001</v>
      </c>
      <c r="AP103" s="15">
        <v>3.0139999999999998</v>
      </c>
      <c r="AQ103" s="15">
        <v>3.0049999999999999</v>
      </c>
      <c r="AR103" s="15">
        <v>2.9969999999999999</v>
      </c>
      <c r="AS103" s="15">
        <v>2.99</v>
      </c>
      <c r="AT103" s="15">
        <v>2.9830000000000001</v>
      </c>
      <c r="AU103" s="15">
        <v>2.976</v>
      </c>
      <c r="AV103" s="15">
        <v>2.9689999999999999</v>
      </c>
      <c r="AW103" s="15">
        <v>2.9630000000000001</v>
      </c>
      <c r="AX103" s="15">
        <v>2.9569999999999999</v>
      </c>
      <c r="AY103" s="15">
        <v>2.9510000000000001</v>
      </c>
    </row>
    <row r="104" spans="1:51" x14ac:dyDescent="0.2">
      <c r="A104" s="5">
        <v>40390</v>
      </c>
      <c r="B104" s="15">
        <v>1.194</v>
      </c>
      <c r="C104" s="15">
        <v>1.409</v>
      </c>
      <c r="D104" s="15">
        <v>1.637</v>
      </c>
      <c r="E104" s="15">
        <v>1.9059999999999999</v>
      </c>
      <c r="F104" s="15">
        <v>2.1509999999999998</v>
      </c>
      <c r="G104" s="15">
        <v>2.3780000000000001</v>
      </c>
      <c r="H104" s="15">
        <v>2.5670000000000002</v>
      </c>
      <c r="I104" s="15">
        <v>2.7370000000000001</v>
      </c>
      <c r="J104" s="15">
        <v>2.8929999999999998</v>
      </c>
      <c r="K104" s="15">
        <v>3.0209999999999999</v>
      </c>
      <c r="L104" s="15">
        <v>3.1419999999999999</v>
      </c>
      <c r="M104" s="15">
        <v>3.242</v>
      </c>
      <c r="N104" s="15">
        <v>3.323</v>
      </c>
      <c r="O104" s="15">
        <v>3.391</v>
      </c>
      <c r="P104" s="15">
        <v>3.4510000000000001</v>
      </c>
      <c r="Q104" s="15">
        <v>3.488</v>
      </c>
      <c r="R104" s="15">
        <v>3.52</v>
      </c>
      <c r="S104" s="15">
        <v>3.5489999999999999</v>
      </c>
      <c r="T104" s="15">
        <v>3.5739999999999998</v>
      </c>
      <c r="U104" s="15">
        <v>3.6</v>
      </c>
      <c r="V104" s="15">
        <v>3.58</v>
      </c>
      <c r="W104" s="15">
        <v>3.5640000000000001</v>
      </c>
      <c r="X104" s="15">
        <v>3.5489999999999999</v>
      </c>
      <c r="Y104" s="15">
        <v>3.5350000000000001</v>
      </c>
      <c r="Z104" s="15">
        <v>3.5230000000000001</v>
      </c>
      <c r="AA104" s="15">
        <v>3.49</v>
      </c>
      <c r="AB104" s="15">
        <v>3.46</v>
      </c>
      <c r="AC104" s="15">
        <v>3.4319999999999999</v>
      </c>
      <c r="AD104" s="15">
        <v>3.4060000000000001</v>
      </c>
      <c r="AE104" s="15">
        <v>3.3809999999999998</v>
      </c>
      <c r="AF104" s="15">
        <v>3.3540000000000001</v>
      </c>
      <c r="AG104" s="15">
        <v>3.3279999999999998</v>
      </c>
      <c r="AH104" s="15">
        <v>3.3039999999999998</v>
      </c>
      <c r="AI104" s="15">
        <v>3.2810000000000001</v>
      </c>
      <c r="AJ104" s="15">
        <v>3.26</v>
      </c>
      <c r="AK104" s="15">
        <v>3.24</v>
      </c>
      <c r="AL104" s="15">
        <v>3.2210000000000001</v>
      </c>
      <c r="AM104" s="15">
        <v>3.2029999999999998</v>
      </c>
      <c r="AN104" s="15">
        <v>3.1859999999999999</v>
      </c>
      <c r="AO104" s="15">
        <v>3.169</v>
      </c>
      <c r="AP104" s="15">
        <v>3.1640000000000001</v>
      </c>
      <c r="AQ104" s="15">
        <v>3.1579999999999999</v>
      </c>
      <c r="AR104" s="15">
        <v>3.153</v>
      </c>
      <c r="AS104" s="15">
        <v>3.149</v>
      </c>
      <c r="AT104" s="15">
        <v>3.1440000000000001</v>
      </c>
      <c r="AU104" s="15">
        <v>3.14</v>
      </c>
      <c r="AV104" s="15">
        <v>3.1349999999999998</v>
      </c>
      <c r="AW104" s="15">
        <v>3.1309999999999998</v>
      </c>
      <c r="AX104" s="15">
        <v>3.1269999999999998</v>
      </c>
      <c r="AY104" s="15">
        <v>3.1240000000000001</v>
      </c>
    </row>
    <row r="105" spans="1:51" x14ac:dyDescent="0.2">
      <c r="A105" s="5">
        <v>40421</v>
      </c>
      <c r="B105" s="15">
        <v>1.129</v>
      </c>
      <c r="C105" s="15">
        <v>1.218</v>
      </c>
      <c r="D105" s="15">
        <v>1.359</v>
      </c>
      <c r="E105" s="15">
        <v>1.532</v>
      </c>
      <c r="F105" s="15">
        <v>1.712</v>
      </c>
      <c r="G105" s="15">
        <v>1.88</v>
      </c>
      <c r="H105" s="15">
        <v>2.028</v>
      </c>
      <c r="I105" s="15">
        <v>2.1560000000000001</v>
      </c>
      <c r="J105" s="15">
        <v>2.2679999999999998</v>
      </c>
      <c r="K105" s="15">
        <v>2.367</v>
      </c>
      <c r="L105" s="15">
        <v>2.4500000000000002</v>
      </c>
      <c r="M105" s="15">
        <v>2.5179999999999998</v>
      </c>
      <c r="N105" s="15">
        <v>2.5750000000000002</v>
      </c>
      <c r="O105" s="15">
        <v>2.6240000000000001</v>
      </c>
      <c r="P105" s="15">
        <v>2.6659999999999999</v>
      </c>
      <c r="Q105" s="15">
        <v>2.6890000000000001</v>
      </c>
      <c r="R105" s="15">
        <v>2.7090000000000001</v>
      </c>
      <c r="S105" s="15">
        <v>2.7269999999999999</v>
      </c>
      <c r="T105" s="15">
        <v>2.7440000000000002</v>
      </c>
      <c r="U105" s="15">
        <v>2.76</v>
      </c>
      <c r="V105" s="15">
        <v>2.7440000000000002</v>
      </c>
      <c r="W105" s="15">
        <v>2.7309999999999999</v>
      </c>
      <c r="X105" s="15">
        <v>2.7189999999999999</v>
      </c>
      <c r="Y105" s="15">
        <v>2.7090000000000001</v>
      </c>
      <c r="Z105" s="15">
        <v>2.6989999999999998</v>
      </c>
      <c r="AA105" s="15">
        <v>2.665</v>
      </c>
      <c r="AB105" s="15">
        <v>2.6349999999999998</v>
      </c>
      <c r="AC105" s="15">
        <v>2.6059999999999999</v>
      </c>
      <c r="AD105" s="15">
        <v>2.5790000000000002</v>
      </c>
      <c r="AE105" s="15">
        <v>2.5550000000000002</v>
      </c>
      <c r="AF105" s="15">
        <v>2.5299999999999998</v>
      </c>
      <c r="AG105" s="15">
        <v>2.5059999999999998</v>
      </c>
      <c r="AH105" s="15">
        <v>2.484</v>
      </c>
      <c r="AI105" s="15">
        <v>2.464</v>
      </c>
      <c r="AJ105" s="15">
        <v>2.444</v>
      </c>
      <c r="AK105" s="15">
        <v>2.4260000000000002</v>
      </c>
      <c r="AL105" s="15">
        <v>2.4079999999999999</v>
      </c>
      <c r="AM105" s="15">
        <v>2.3919999999999999</v>
      </c>
      <c r="AN105" s="15">
        <v>2.3759999999999999</v>
      </c>
      <c r="AO105" s="15">
        <v>2.3610000000000002</v>
      </c>
      <c r="AP105" s="15">
        <v>2.3559999999999999</v>
      </c>
      <c r="AQ105" s="15">
        <v>2.351</v>
      </c>
      <c r="AR105" s="15">
        <v>2.3460000000000001</v>
      </c>
      <c r="AS105" s="15">
        <v>2.3420000000000001</v>
      </c>
      <c r="AT105" s="15">
        <v>2.3380000000000001</v>
      </c>
      <c r="AU105" s="15">
        <v>2.3340000000000001</v>
      </c>
      <c r="AV105" s="15">
        <v>2.33</v>
      </c>
      <c r="AW105" s="15">
        <v>2.3260000000000001</v>
      </c>
      <c r="AX105" s="15">
        <v>2.3220000000000001</v>
      </c>
      <c r="AY105" s="15">
        <v>2.319</v>
      </c>
    </row>
    <row r="106" spans="1:51" x14ac:dyDescent="0.2">
      <c r="A106" s="5">
        <v>40451</v>
      </c>
      <c r="B106" s="15">
        <v>1.2669999999999999</v>
      </c>
      <c r="C106" s="15">
        <v>1.474</v>
      </c>
      <c r="D106" s="15">
        <v>1.635</v>
      </c>
      <c r="E106" s="15">
        <v>1.792</v>
      </c>
      <c r="F106" s="15">
        <v>1.9650000000000001</v>
      </c>
      <c r="G106" s="15">
        <v>2.137</v>
      </c>
      <c r="H106" s="15">
        <v>2.2839999999999998</v>
      </c>
      <c r="I106" s="15">
        <v>2.411</v>
      </c>
      <c r="J106" s="15">
        <v>2.5209999999999999</v>
      </c>
      <c r="K106" s="15">
        <v>2.62</v>
      </c>
      <c r="L106" s="15">
        <v>2.7090000000000001</v>
      </c>
      <c r="M106" s="15">
        <v>2.7829999999999999</v>
      </c>
      <c r="N106" s="15">
        <v>2.851</v>
      </c>
      <c r="O106" s="15">
        <v>2.9079999999999999</v>
      </c>
      <c r="P106" s="15">
        <v>2.9580000000000002</v>
      </c>
      <c r="Q106" s="15">
        <v>2.9809999999999999</v>
      </c>
      <c r="R106" s="15">
        <v>3.0009999999999999</v>
      </c>
      <c r="S106" s="15">
        <v>3.0179999999999998</v>
      </c>
      <c r="T106" s="15">
        <v>3.0339999999999998</v>
      </c>
      <c r="U106" s="15">
        <v>3.05</v>
      </c>
      <c r="V106" s="15">
        <v>3.0350000000000001</v>
      </c>
      <c r="W106" s="15">
        <v>3.0219999999999998</v>
      </c>
      <c r="X106" s="15">
        <v>3.0110000000000001</v>
      </c>
      <c r="Y106" s="15">
        <v>3</v>
      </c>
      <c r="Z106" s="15">
        <v>2.9910000000000001</v>
      </c>
      <c r="AA106" s="15">
        <v>2.9489999999999998</v>
      </c>
      <c r="AB106" s="15">
        <v>2.91</v>
      </c>
      <c r="AC106" s="15">
        <v>2.8740000000000001</v>
      </c>
      <c r="AD106" s="15">
        <v>2.84</v>
      </c>
      <c r="AE106" s="15">
        <v>2.8090000000000002</v>
      </c>
      <c r="AF106" s="15">
        <v>2.7839999999999998</v>
      </c>
      <c r="AG106" s="15">
        <v>2.76</v>
      </c>
      <c r="AH106" s="15">
        <v>2.7370000000000001</v>
      </c>
      <c r="AI106" s="15">
        <v>2.7160000000000002</v>
      </c>
      <c r="AJ106" s="15">
        <v>2.6970000000000001</v>
      </c>
      <c r="AK106" s="15">
        <v>2.6779999999999999</v>
      </c>
      <c r="AL106" s="15">
        <v>2.66</v>
      </c>
      <c r="AM106" s="15">
        <v>2.6429999999999998</v>
      </c>
      <c r="AN106" s="15">
        <v>2.6280000000000001</v>
      </c>
      <c r="AO106" s="15">
        <v>2.6120000000000001</v>
      </c>
      <c r="AP106" s="15">
        <v>2.6070000000000002</v>
      </c>
      <c r="AQ106" s="15">
        <v>2.6019999999999999</v>
      </c>
      <c r="AR106" s="15">
        <v>2.597</v>
      </c>
      <c r="AS106" s="15">
        <v>2.5920000000000001</v>
      </c>
      <c r="AT106" s="15">
        <v>2.5880000000000001</v>
      </c>
      <c r="AU106" s="15">
        <v>2.5830000000000002</v>
      </c>
      <c r="AV106" s="15">
        <v>2.5790000000000002</v>
      </c>
      <c r="AW106" s="15">
        <v>2.5750000000000002</v>
      </c>
      <c r="AX106" s="15">
        <v>2.5710000000000002</v>
      </c>
      <c r="AY106" s="15">
        <v>2.5680000000000001</v>
      </c>
    </row>
    <row r="107" spans="1:51" x14ac:dyDescent="0.2">
      <c r="A107" s="5">
        <v>40482</v>
      </c>
      <c r="B107" s="15">
        <v>1.3939999999999999</v>
      </c>
      <c r="C107" s="15">
        <v>1.5880000000000001</v>
      </c>
      <c r="D107" s="15">
        <v>1.764</v>
      </c>
      <c r="E107" s="15">
        <v>1.976</v>
      </c>
      <c r="F107" s="15">
        <v>2.1680000000000001</v>
      </c>
      <c r="G107" s="15">
        <v>2.327</v>
      </c>
      <c r="H107" s="15">
        <v>2.4820000000000002</v>
      </c>
      <c r="I107" s="15">
        <v>2.6339999999999999</v>
      </c>
      <c r="J107" s="15">
        <v>2.7490000000000001</v>
      </c>
      <c r="K107" s="15">
        <v>2.85</v>
      </c>
      <c r="L107" s="15">
        <v>2.9449999999999998</v>
      </c>
      <c r="M107" s="15">
        <v>3.0249999999999999</v>
      </c>
      <c r="N107" s="15">
        <v>3.0880000000000001</v>
      </c>
      <c r="O107" s="15">
        <v>3.1419999999999999</v>
      </c>
      <c r="P107" s="15">
        <v>3.19</v>
      </c>
      <c r="Q107" s="15">
        <v>3.2</v>
      </c>
      <c r="R107" s="15">
        <v>3.2090000000000001</v>
      </c>
      <c r="S107" s="15">
        <v>3.218</v>
      </c>
      <c r="T107" s="15">
        <v>3.2250000000000001</v>
      </c>
      <c r="U107" s="15">
        <v>3.23</v>
      </c>
      <c r="V107" s="15">
        <v>3.2029999999999998</v>
      </c>
      <c r="W107" s="15">
        <v>3.177</v>
      </c>
      <c r="X107" s="15">
        <v>3.153</v>
      </c>
      <c r="Y107" s="15">
        <v>3.1320000000000001</v>
      </c>
      <c r="Z107" s="15">
        <v>3.1120000000000001</v>
      </c>
      <c r="AA107" s="15">
        <v>3.0680000000000001</v>
      </c>
      <c r="AB107" s="15">
        <v>3.0270000000000001</v>
      </c>
      <c r="AC107" s="15">
        <v>2.9889999999999999</v>
      </c>
      <c r="AD107" s="15">
        <v>2.9540000000000002</v>
      </c>
      <c r="AE107" s="15">
        <v>2.9220000000000002</v>
      </c>
      <c r="AF107" s="15">
        <v>2.89</v>
      </c>
      <c r="AG107" s="15">
        <v>2.8610000000000002</v>
      </c>
      <c r="AH107" s="15">
        <v>2.8340000000000001</v>
      </c>
      <c r="AI107" s="15">
        <v>2.8079999999999998</v>
      </c>
      <c r="AJ107" s="15">
        <v>2.7839999999999998</v>
      </c>
      <c r="AK107" s="15">
        <v>2.7610000000000001</v>
      </c>
      <c r="AL107" s="15">
        <v>2.74</v>
      </c>
      <c r="AM107" s="15">
        <v>2.7189999999999999</v>
      </c>
      <c r="AN107" s="15">
        <v>2.7</v>
      </c>
      <c r="AO107" s="15">
        <v>2.681</v>
      </c>
      <c r="AP107" s="15">
        <v>2.6709999999999998</v>
      </c>
      <c r="AQ107" s="15">
        <v>2.6619999999999999</v>
      </c>
      <c r="AR107" s="15">
        <v>2.653</v>
      </c>
      <c r="AS107" s="15">
        <v>2.645</v>
      </c>
      <c r="AT107" s="15">
        <v>2.6360000000000001</v>
      </c>
      <c r="AU107" s="15">
        <v>2.629</v>
      </c>
      <c r="AV107" s="15">
        <v>2.621</v>
      </c>
      <c r="AW107" s="15">
        <v>2.6139999999999999</v>
      </c>
      <c r="AX107" s="15">
        <v>2.6070000000000002</v>
      </c>
      <c r="AY107" s="15">
        <v>2.601</v>
      </c>
    </row>
    <row r="108" spans="1:51" x14ac:dyDescent="0.2">
      <c r="A108" s="5">
        <v>40512</v>
      </c>
      <c r="B108" s="15">
        <v>1.3540000000000001</v>
      </c>
      <c r="C108" s="15">
        <v>1.54</v>
      </c>
      <c r="D108" s="15">
        <v>1.774</v>
      </c>
      <c r="E108" s="15">
        <v>2.0459999999999998</v>
      </c>
      <c r="F108" s="15">
        <v>2.3069999999999999</v>
      </c>
      <c r="G108" s="15">
        <v>2.5299999999999998</v>
      </c>
      <c r="H108" s="15">
        <v>2.718</v>
      </c>
      <c r="I108" s="15">
        <v>2.8759999999999999</v>
      </c>
      <c r="J108" s="15">
        <v>3.008</v>
      </c>
      <c r="K108" s="15">
        <v>3.1230000000000002</v>
      </c>
      <c r="L108" s="15">
        <v>3.2250000000000001</v>
      </c>
      <c r="M108" s="15">
        <v>3.3109999999999999</v>
      </c>
      <c r="N108" s="15">
        <v>3.3839999999999999</v>
      </c>
      <c r="O108" s="15">
        <v>3.4470000000000001</v>
      </c>
      <c r="P108" s="15">
        <v>3.5019999999999998</v>
      </c>
      <c r="Q108" s="15">
        <v>3.508</v>
      </c>
      <c r="R108" s="15">
        <v>3.5129999999999999</v>
      </c>
      <c r="S108" s="15">
        <v>3.5169999999999999</v>
      </c>
      <c r="T108" s="15">
        <v>3.5209999999999999</v>
      </c>
      <c r="U108" s="15">
        <v>3.52</v>
      </c>
      <c r="V108" s="15">
        <v>3.4849999999999999</v>
      </c>
      <c r="W108" s="15">
        <v>3.4489999999999998</v>
      </c>
      <c r="X108" s="15">
        <v>3.4159999999999999</v>
      </c>
      <c r="Y108" s="15">
        <v>3.3860000000000001</v>
      </c>
      <c r="Z108" s="15">
        <v>3.359</v>
      </c>
      <c r="AA108" s="15">
        <v>3.3050000000000002</v>
      </c>
      <c r="AB108" s="15">
        <v>3.2559999999999998</v>
      </c>
      <c r="AC108" s="15">
        <v>3.21</v>
      </c>
      <c r="AD108" s="15">
        <v>3.1669999999999998</v>
      </c>
      <c r="AE108" s="15">
        <v>3.1280000000000001</v>
      </c>
      <c r="AF108" s="15">
        <v>3.0939999999999999</v>
      </c>
      <c r="AG108" s="15">
        <v>3.0619999999999998</v>
      </c>
      <c r="AH108" s="15">
        <v>3.032</v>
      </c>
      <c r="AI108" s="15">
        <v>3.004</v>
      </c>
      <c r="AJ108" s="15">
        <v>2.9780000000000002</v>
      </c>
      <c r="AK108" s="15">
        <v>2.9529999999999998</v>
      </c>
      <c r="AL108" s="15">
        <v>2.93</v>
      </c>
      <c r="AM108" s="15">
        <v>2.907</v>
      </c>
      <c r="AN108" s="15">
        <v>2.8860000000000001</v>
      </c>
      <c r="AO108" s="15">
        <v>2.8660000000000001</v>
      </c>
      <c r="AP108" s="15">
        <v>2.8570000000000002</v>
      </c>
      <c r="AQ108" s="15">
        <v>2.8479999999999999</v>
      </c>
      <c r="AR108" s="15">
        <v>2.84</v>
      </c>
      <c r="AS108" s="15">
        <v>2.8319999999999999</v>
      </c>
      <c r="AT108" s="15">
        <v>2.8239999999999998</v>
      </c>
      <c r="AU108" s="15">
        <v>2.8170000000000002</v>
      </c>
      <c r="AV108" s="15">
        <v>2.81</v>
      </c>
      <c r="AW108" s="15">
        <v>2.8029999999999999</v>
      </c>
      <c r="AX108" s="15">
        <v>2.7970000000000002</v>
      </c>
      <c r="AY108" s="15">
        <v>2.7909999999999999</v>
      </c>
    </row>
    <row r="109" spans="1:51" x14ac:dyDescent="0.2">
      <c r="A109" s="5">
        <v>40543</v>
      </c>
      <c r="B109" s="15">
        <v>1.296</v>
      </c>
      <c r="C109" s="15">
        <v>1.524</v>
      </c>
      <c r="D109" s="15">
        <v>1.8640000000000001</v>
      </c>
      <c r="E109" s="15">
        <v>2.1859999999999999</v>
      </c>
      <c r="F109" s="15">
        <v>2.5819999999999999</v>
      </c>
      <c r="G109" s="15">
        <v>2.71</v>
      </c>
      <c r="H109" s="15">
        <v>2.9910000000000001</v>
      </c>
      <c r="I109" s="15">
        <v>3.1619999999999999</v>
      </c>
      <c r="J109" s="15">
        <v>3.3029999999999999</v>
      </c>
      <c r="K109" s="15">
        <v>3.427</v>
      </c>
      <c r="L109" s="15">
        <v>3.5110000000000001</v>
      </c>
      <c r="M109" s="15">
        <v>3.581</v>
      </c>
      <c r="N109" s="15">
        <v>3.653</v>
      </c>
      <c r="O109" s="15">
        <v>3.7149999999999999</v>
      </c>
      <c r="P109" s="15">
        <v>3.7679999999999998</v>
      </c>
      <c r="Q109" s="15">
        <v>3.78</v>
      </c>
      <c r="R109" s="15">
        <v>3.79</v>
      </c>
      <c r="S109" s="15">
        <v>3.7989999999999999</v>
      </c>
      <c r="T109" s="15">
        <v>3.8079999999999998</v>
      </c>
      <c r="U109" s="15">
        <v>3.82</v>
      </c>
      <c r="V109" s="15">
        <v>3.7789999999999999</v>
      </c>
      <c r="W109" s="15">
        <v>3.746</v>
      </c>
      <c r="X109" s="15">
        <v>3.7160000000000002</v>
      </c>
      <c r="Y109" s="15">
        <v>3.6890000000000001</v>
      </c>
      <c r="Z109" s="15">
        <v>3.6629999999999998</v>
      </c>
      <c r="AA109" s="15">
        <v>3.6160000000000001</v>
      </c>
      <c r="AB109" s="15">
        <v>3.5720000000000001</v>
      </c>
      <c r="AC109" s="15">
        <v>3.5310000000000001</v>
      </c>
      <c r="AD109" s="15">
        <v>3.4940000000000002</v>
      </c>
      <c r="AE109" s="15">
        <v>3.4580000000000002</v>
      </c>
      <c r="AF109" s="15">
        <v>3.4249999999999998</v>
      </c>
      <c r="AG109" s="15">
        <v>3.3940000000000001</v>
      </c>
      <c r="AH109" s="15">
        <v>3.3650000000000002</v>
      </c>
      <c r="AI109" s="15">
        <v>3.3380000000000001</v>
      </c>
      <c r="AJ109" s="15">
        <v>3.3119999999999998</v>
      </c>
      <c r="AK109" s="15">
        <v>3.2879999999999998</v>
      </c>
      <c r="AL109" s="15">
        <v>3.2650000000000001</v>
      </c>
      <c r="AM109" s="15">
        <v>3.2429999999999999</v>
      </c>
      <c r="AN109" s="15">
        <v>3.2229999999999999</v>
      </c>
      <c r="AO109" s="15">
        <v>3.2029999999999998</v>
      </c>
      <c r="AP109" s="15">
        <v>3.1970000000000001</v>
      </c>
      <c r="AQ109" s="15">
        <v>3.1909999999999998</v>
      </c>
      <c r="AR109" s="15">
        <v>3.1859999999999999</v>
      </c>
      <c r="AS109" s="15">
        <v>3.18</v>
      </c>
      <c r="AT109" s="15">
        <v>3.1749999999999998</v>
      </c>
      <c r="AU109" s="15">
        <v>3.17</v>
      </c>
      <c r="AV109" s="15">
        <v>3.1659999999999999</v>
      </c>
      <c r="AW109" s="15">
        <v>3.161</v>
      </c>
      <c r="AX109" s="15">
        <v>3.157</v>
      </c>
      <c r="AY109" s="15">
        <v>3.153</v>
      </c>
    </row>
    <row r="110" spans="1:51" x14ac:dyDescent="0.2">
      <c r="A110" s="5">
        <v>40574</v>
      </c>
      <c r="B110" s="15">
        <v>1.5549999999999999</v>
      </c>
      <c r="C110" s="15">
        <v>2.0009999999999999</v>
      </c>
      <c r="D110" s="15">
        <v>2.3519999999999999</v>
      </c>
      <c r="E110" s="15">
        <v>2.629</v>
      </c>
      <c r="F110" s="15">
        <v>2.863</v>
      </c>
      <c r="G110" s="15">
        <v>3.05</v>
      </c>
      <c r="H110" s="15">
        <v>3.2010000000000001</v>
      </c>
      <c r="I110" s="15">
        <v>3.327</v>
      </c>
      <c r="J110" s="15">
        <v>3.4350000000000001</v>
      </c>
      <c r="K110" s="15">
        <v>3.52</v>
      </c>
      <c r="L110" s="15">
        <v>3.617</v>
      </c>
      <c r="M110" s="15">
        <v>3.6989999999999998</v>
      </c>
      <c r="N110" s="15">
        <v>3.7730000000000001</v>
      </c>
      <c r="O110" s="15">
        <v>3.8370000000000002</v>
      </c>
      <c r="P110" s="15">
        <v>3.8919999999999999</v>
      </c>
      <c r="Q110" s="15">
        <v>3.9039999999999999</v>
      </c>
      <c r="R110" s="15">
        <v>3.915</v>
      </c>
      <c r="S110" s="15">
        <v>3.9249999999999998</v>
      </c>
      <c r="T110" s="15">
        <v>3.9340000000000002</v>
      </c>
      <c r="U110" s="15">
        <v>3.94</v>
      </c>
      <c r="V110" s="15">
        <v>3.919</v>
      </c>
      <c r="W110" s="15">
        <v>3.8980000000000001</v>
      </c>
      <c r="X110" s="15">
        <v>3.8780000000000001</v>
      </c>
      <c r="Y110" s="15">
        <v>3.8610000000000002</v>
      </c>
      <c r="Z110" s="15">
        <v>3.8439999999999999</v>
      </c>
      <c r="AA110" s="15">
        <v>3.7970000000000002</v>
      </c>
      <c r="AB110" s="15">
        <v>3.7530000000000001</v>
      </c>
      <c r="AC110" s="15">
        <v>3.7120000000000002</v>
      </c>
      <c r="AD110" s="15">
        <v>3.6739999999999999</v>
      </c>
      <c r="AE110" s="15">
        <v>3.6379999999999999</v>
      </c>
      <c r="AF110" s="15">
        <v>3.609</v>
      </c>
      <c r="AG110" s="15">
        <v>3.5819999999999999</v>
      </c>
      <c r="AH110" s="15">
        <v>3.556</v>
      </c>
      <c r="AI110" s="15">
        <v>3.532</v>
      </c>
      <c r="AJ110" s="15">
        <v>3.5089999999999999</v>
      </c>
      <c r="AK110" s="15">
        <v>3.4870000000000001</v>
      </c>
      <c r="AL110" s="15">
        <v>3.4670000000000001</v>
      </c>
      <c r="AM110" s="15">
        <v>3.448</v>
      </c>
      <c r="AN110" s="15">
        <v>3.4289999999999998</v>
      </c>
      <c r="AO110" s="15">
        <v>3.4119999999999999</v>
      </c>
      <c r="AP110" s="15">
        <v>3.399</v>
      </c>
      <c r="AQ110" s="15">
        <v>3.3860000000000001</v>
      </c>
      <c r="AR110" s="15">
        <v>3.3740000000000001</v>
      </c>
      <c r="AS110" s="15">
        <v>3.363</v>
      </c>
      <c r="AT110" s="15">
        <v>3.3519999999999999</v>
      </c>
      <c r="AU110" s="15">
        <v>3.3420000000000001</v>
      </c>
      <c r="AV110" s="15">
        <v>3.3319999999999999</v>
      </c>
      <c r="AW110" s="15">
        <v>3.3220000000000001</v>
      </c>
      <c r="AX110" s="15">
        <v>3.3130000000000002</v>
      </c>
      <c r="AY110" s="15">
        <v>3.3039999999999998</v>
      </c>
    </row>
    <row r="111" spans="1:51" x14ac:dyDescent="0.2">
      <c r="A111" s="5">
        <v>40602</v>
      </c>
      <c r="B111" s="15">
        <v>1.657</v>
      </c>
      <c r="C111" s="15">
        <v>2.0699999999999998</v>
      </c>
      <c r="D111" s="15">
        <v>2.3690000000000002</v>
      </c>
      <c r="E111" s="15">
        <v>2.6339999999999999</v>
      </c>
      <c r="F111" s="15">
        <v>2.8450000000000002</v>
      </c>
      <c r="G111" s="15">
        <v>3.0219999999999998</v>
      </c>
      <c r="H111" s="15">
        <v>3.17</v>
      </c>
      <c r="I111" s="15">
        <v>3.294</v>
      </c>
      <c r="J111" s="15">
        <v>3.3980000000000001</v>
      </c>
      <c r="K111" s="15">
        <v>3.4940000000000002</v>
      </c>
      <c r="L111" s="15">
        <v>3.5910000000000002</v>
      </c>
      <c r="M111" s="15">
        <v>3.6709999999999998</v>
      </c>
      <c r="N111" s="15">
        <v>3.7370000000000001</v>
      </c>
      <c r="O111" s="15">
        <v>3.794</v>
      </c>
      <c r="P111" s="15">
        <v>3.843</v>
      </c>
      <c r="Q111" s="15">
        <v>3.8620000000000001</v>
      </c>
      <c r="R111" s="15">
        <v>3.879</v>
      </c>
      <c r="S111" s="15">
        <v>3.8940000000000001</v>
      </c>
      <c r="T111" s="15">
        <v>3.907</v>
      </c>
      <c r="U111" s="15">
        <v>3.92</v>
      </c>
      <c r="V111" s="15">
        <v>3.8940000000000001</v>
      </c>
      <c r="W111" s="15">
        <v>3.871</v>
      </c>
      <c r="X111" s="15">
        <v>3.85</v>
      </c>
      <c r="Y111" s="15">
        <v>3.831</v>
      </c>
      <c r="Z111" s="15">
        <v>3.8130000000000002</v>
      </c>
      <c r="AA111" s="15">
        <v>3.7719999999999998</v>
      </c>
      <c r="AB111" s="15">
        <v>3.734</v>
      </c>
      <c r="AC111" s="15">
        <v>3.6989999999999998</v>
      </c>
      <c r="AD111" s="15">
        <v>3.6659999999999999</v>
      </c>
      <c r="AE111" s="15">
        <v>3.6349999999999998</v>
      </c>
      <c r="AF111" s="15">
        <v>3.601</v>
      </c>
      <c r="AG111" s="15">
        <v>3.57</v>
      </c>
      <c r="AH111" s="15">
        <v>3.5409999999999999</v>
      </c>
      <c r="AI111" s="15">
        <v>3.5129999999999999</v>
      </c>
      <c r="AJ111" s="15">
        <v>3.4870000000000001</v>
      </c>
      <c r="AK111" s="15">
        <v>3.4630000000000001</v>
      </c>
      <c r="AL111" s="15">
        <v>3.4390000000000001</v>
      </c>
      <c r="AM111" s="15">
        <v>3.4169999999999998</v>
      </c>
      <c r="AN111" s="15">
        <v>3.3969999999999998</v>
      </c>
      <c r="AO111" s="15">
        <v>3.3769999999999998</v>
      </c>
      <c r="AP111" s="15">
        <v>3.3650000000000002</v>
      </c>
      <c r="AQ111" s="15">
        <v>3.3540000000000001</v>
      </c>
      <c r="AR111" s="15">
        <v>3.343</v>
      </c>
      <c r="AS111" s="15">
        <v>3.3319999999999999</v>
      </c>
      <c r="AT111" s="15">
        <v>3.323</v>
      </c>
      <c r="AU111" s="15">
        <v>3.3130000000000002</v>
      </c>
      <c r="AV111" s="15">
        <v>3.3039999999999998</v>
      </c>
      <c r="AW111" s="15">
        <v>3.2959999999999998</v>
      </c>
      <c r="AX111" s="15">
        <v>3.2869999999999999</v>
      </c>
      <c r="AY111" s="15">
        <v>3.2789999999999999</v>
      </c>
    </row>
    <row r="112" spans="1:51" x14ac:dyDescent="0.2">
      <c r="A112" s="5">
        <v>40633</v>
      </c>
      <c r="B112" s="15">
        <v>1.87</v>
      </c>
      <c r="C112" s="15">
        <v>2.3370000000000002</v>
      </c>
      <c r="D112" s="15">
        <v>2.6739999999999999</v>
      </c>
      <c r="E112" s="15">
        <v>2.9159999999999999</v>
      </c>
      <c r="F112" s="15">
        <v>3.1110000000000002</v>
      </c>
      <c r="G112" s="15">
        <v>3.2709999999999999</v>
      </c>
      <c r="H112" s="15">
        <v>3.4049999999999998</v>
      </c>
      <c r="I112" s="15">
        <v>3.5169999999999999</v>
      </c>
      <c r="J112" s="15">
        <v>3.6160000000000001</v>
      </c>
      <c r="K112" s="15">
        <v>3.706</v>
      </c>
      <c r="L112" s="15">
        <v>3.7970000000000002</v>
      </c>
      <c r="M112" s="15">
        <v>3.8730000000000002</v>
      </c>
      <c r="N112" s="15">
        <v>3.9380000000000002</v>
      </c>
      <c r="O112" s="15">
        <v>3.9940000000000002</v>
      </c>
      <c r="P112" s="15">
        <v>4.0419999999999998</v>
      </c>
      <c r="Q112" s="15">
        <v>4.0659999999999998</v>
      </c>
      <c r="R112" s="15">
        <v>4.0880000000000001</v>
      </c>
      <c r="S112" s="15">
        <v>4.1059999999999999</v>
      </c>
      <c r="T112" s="15">
        <v>4.1230000000000002</v>
      </c>
      <c r="U112" s="15">
        <v>4.1399999999999997</v>
      </c>
      <c r="V112" s="15">
        <v>4.1130000000000004</v>
      </c>
      <c r="W112" s="15">
        <v>4.0910000000000002</v>
      </c>
      <c r="X112" s="15">
        <v>4.07</v>
      </c>
      <c r="Y112" s="15">
        <v>4.0510000000000002</v>
      </c>
      <c r="Z112" s="15">
        <v>4.0339999999999998</v>
      </c>
      <c r="AA112" s="15">
        <v>3.9929999999999999</v>
      </c>
      <c r="AB112" s="15">
        <v>3.9540000000000002</v>
      </c>
      <c r="AC112" s="15">
        <v>3.9180000000000001</v>
      </c>
      <c r="AD112" s="15">
        <v>3.8849999999999998</v>
      </c>
      <c r="AE112" s="15">
        <v>3.8540000000000001</v>
      </c>
      <c r="AF112" s="15">
        <v>3.8220000000000001</v>
      </c>
      <c r="AG112" s="15">
        <v>3.7909999999999999</v>
      </c>
      <c r="AH112" s="15">
        <v>3.7629999999999999</v>
      </c>
      <c r="AI112" s="15">
        <v>3.7360000000000002</v>
      </c>
      <c r="AJ112" s="15">
        <v>3.71</v>
      </c>
      <c r="AK112" s="15">
        <v>3.6869999999999998</v>
      </c>
      <c r="AL112" s="15">
        <v>3.6640000000000001</v>
      </c>
      <c r="AM112" s="15">
        <v>3.6429999999999998</v>
      </c>
      <c r="AN112" s="15">
        <v>3.6219999999999999</v>
      </c>
      <c r="AO112" s="15">
        <v>3.6030000000000002</v>
      </c>
      <c r="AP112" s="15">
        <v>3.5910000000000002</v>
      </c>
      <c r="AQ112" s="15">
        <v>3.5790000000000002</v>
      </c>
      <c r="AR112" s="15">
        <v>3.5680000000000001</v>
      </c>
      <c r="AS112" s="15">
        <v>3.5569999999999999</v>
      </c>
      <c r="AT112" s="15">
        <v>3.5470000000000002</v>
      </c>
      <c r="AU112" s="15">
        <v>3.5379999999999998</v>
      </c>
      <c r="AV112" s="15">
        <v>3.528</v>
      </c>
      <c r="AW112" s="15">
        <v>3.52</v>
      </c>
      <c r="AX112" s="15">
        <v>3.5110000000000001</v>
      </c>
      <c r="AY112" s="15">
        <v>3.5030000000000001</v>
      </c>
    </row>
    <row r="113" spans="1:51" x14ac:dyDescent="0.2">
      <c r="A113" s="5">
        <v>40663</v>
      </c>
      <c r="B113" s="15">
        <v>1.95</v>
      </c>
      <c r="C113" s="15">
        <v>2.3199999999999998</v>
      </c>
      <c r="D113" s="15">
        <v>2.6349999999999998</v>
      </c>
      <c r="E113" s="15">
        <v>2.851</v>
      </c>
      <c r="F113" s="15">
        <v>3.0510000000000002</v>
      </c>
      <c r="G113" s="15">
        <v>3.1909999999999998</v>
      </c>
      <c r="H113" s="15">
        <v>3.319</v>
      </c>
      <c r="I113" s="15">
        <v>3.415</v>
      </c>
      <c r="J113" s="15">
        <v>3.5089999999999999</v>
      </c>
      <c r="K113" s="15">
        <v>3.5950000000000002</v>
      </c>
      <c r="L113" s="15">
        <v>3.6909999999999998</v>
      </c>
      <c r="M113" s="15">
        <v>3.7719999999999998</v>
      </c>
      <c r="N113" s="15">
        <v>3.8420000000000001</v>
      </c>
      <c r="O113" s="15">
        <v>3.9020000000000001</v>
      </c>
      <c r="P113" s="15">
        <v>3.9540000000000002</v>
      </c>
      <c r="Q113" s="15">
        <v>3.9750000000000001</v>
      </c>
      <c r="R113" s="15">
        <v>3.9929999999999999</v>
      </c>
      <c r="S113" s="15">
        <v>4.0090000000000003</v>
      </c>
      <c r="T113" s="15">
        <v>4.0229999999999997</v>
      </c>
      <c r="U113" s="15">
        <v>4.04</v>
      </c>
      <c r="V113" s="15">
        <v>4.01</v>
      </c>
      <c r="W113" s="15">
        <v>3.9860000000000002</v>
      </c>
      <c r="X113" s="15">
        <v>3.964</v>
      </c>
      <c r="Y113" s="15">
        <v>3.944</v>
      </c>
      <c r="Z113" s="15">
        <v>3.9249999999999998</v>
      </c>
      <c r="AA113" s="15">
        <v>3.89</v>
      </c>
      <c r="AB113" s="15">
        <v>3.8580000000000001</v>
      </c>
      <c r="AC113" s="15">
        <v>3.8290000000000002</v>
      </c>
      <c r="AD113" s="15">
        <v>3.8010000000000002</v>
      </c>
      <c r="AE113" s="15">
        <v>3.7749999999999999</v>
      </c>
      <c r="AF113" s="15">
        <v>3.746</v>
      </c>
      <c r="AG113" s="15">
        <v>3.7189999999999999</v>
      </c>
      <c r="AH113" s="15">
        <v>3.6930000000000001</v>
      </c>
      <c r="AI113" s="15">
        <v>3.669</v>
      </c>
      <c r="AJ113" s="15">
        <v>3.6459999999999999</v>
      </c>
      <c r="AK113" s="15">
        <v>3.6240000000000001</v>
      </c>
      <c r="AL113" s="15">
        <v>3.6040000000000001</v>
      </c>
      <c r="AM113" s="15">
        <v>3.585</v>
      </c>
      <c r="AN113" s="15">
        <v>3.5670000000000002</v>
      </c>
      <c r="AO113" s="15">
        <v>3.5489999999999999</v>
      </c>
      <c r="AP113" s="15">
        <v>3.5369999999999999</v>
      </c>
      <c r="AQ113" s="15">
        <v>3.5249999999999999</v>
      </c>
      <c r="AR113" s="15">
        <v>3.5139999999999998</v>
      </c>
      <c r="AS113" s="15">
        <v>3.5030000000000001</v>
      </c>
      <c r="AT113" s="15">
        <v>3.4929999999999999</v>
      </c>
      <c r="AU113" s="15">
        <v>3.4830000000000001</v>
      </c>
      <c r="AV113" s="15">
        <v>3.4740000000000002</v>
      </c>
      <c r="AW113" s="15">
        <v>3.4649999999999999</v>
      </c>
      <c r="AX113" s="15">
        <v>3.456</v>
      </c>
      <c r="AY113" s="15">
        <v>3.448</v>
      </c>
    </row>
    <row r="114" spans="1:51" x14ac:dyDescent="0.2">
      <c r="A114" s="5">
        <v>40694</v>
      </c>
      <c r="B114" s="15">
        <v>1.901</v>
      </c>
      <c r="C114" s="15">
        <v>2.1360000000000001</v>
      </c>
      <c r="D114" s="15">
        <v>2.3730000000000002</v>
      </c>
      <c r="E114" s="15">
        <v>2.5950000000000002</v>
      </c>
      <c r="F114" s="15">
        <v>2.78</v>
      </c>
      <c r="G114" s="15">
        <v>2.9590000000000001</v>
      </c>
      <c r="H114" s="15">
        <v>3.0840000000000001</v>
      </c>
      <c r="I114" s="15">
        <v>3.222</v>
      </c>
      <c r="J114" s="15">
        <v>3.3109999999999999</v>
      </c>
      <c r="K114" s="15">
        <v>3.41</v>
      </c>
      <c r="L114" s="15">
        <v>3.5150000000000001</v>
      </c>
      <c r="M114" s="15">
        <v>3.6040000000000001</v>
      </c>
      <c r="N114" s="15">
        <v>3.6709999999999998</v>
      </c>
      <c r="O114" s="15">
        <v>3.7280000000000002</v>
      </c>
      <c r="P114" s="15">
        <v>3.778</v>
      </c>
      <c r="Q114" s="15">
        <v>3.8050000000000002</v>
      </c>
      <c r="R114" s="15">
        <v>3.8290000000000002</v>
      </c>
      <c r="S114" s="15">
        <v>3.85</v>
      </c>
      <c r="T114" s="15">
        <v>3.8690000000000002</v>
      </c>
      <c r="U114" s="15">
        <v>3.89</v>
      </c>
      <c r="V114" s="15">
        <v>3.863</v>
      </c>
      <c r="W114" s="15">
        <v>3.8420000000000001</v>
      </c>
      <c r="X114" s="15">
        <v>3.823</v>
      </c>
      <c r="Y114" s="15">
        <v>3.8050000000000002</v>
      </c>
      <c r="Z114" s="15">
        <v>3.7890000000000001</v>
      </c>
      <c r="AA114" s="15">
        <v>3.7530000000000001</v>
      </c>
      <c r="AB114" s="15">
        <v>3.72</v>
      </c>
      <c r="AC114" s="15">
        <v>3.6890000000000001</v>
      </c>
      <c r="AD114" s="15">
        <v>3.661</v>
      </c>
      <c r="AE114" s="15">
        <v>3.6339999999999999</v>
      </c>
      <c r="AF114" s="15">
        <v>3.6080000000000001</v>
      </c>
      <c r="AG114" s="15">
        <v>3.5830000000000002</v>
      </c>
      <c r="AH114" s="15">
        <v>3.5609999999999999</v>
      </c>
      <c r="AI114" s="15">
        <v>3.5390000000000001</v>
      </c>
      <c r="AJ114" s="15">
        <v>3.5190000000000001</v>
      </c>
      <c r="AK114" s="15">
        <v>3.5</v>
      </c>
      <c r="AL114" s="15">
        <v>3.4809999999999999</v>
      </c>
      <c r="AM114" s="15">
        <v>3.464</v>
      </c>
      <c r="AN114" s="15">
        <v>3.448</v>
      </c>
      <c r="AO114" s="15">
        <v>3.4329999999999998</v>
      </c>
      <c r="AP114" s="15">
        <v>3.4220000000000002</v>
      </c>
      <c r="AQ114" s="15">
        <v>3.411</v>
      </c>
      <c r="AR114" s="15">
        <v>3.4020000000000001</v>
      </c>
      <c r="AS114" s="15">
        <v>3.3919999999999999</v>
      </c>
      <c r="AT114" s="15">
        <v>3.383</v>
      </c>
      <c r="AU114" s="15">
        <v>3.3740000000000001</v>
      </c>
      <c r="AV114" s="15">
        <v>3.3660000000000001</v>
      </c>
      <c r="AW114" s="15">
        <v>3.3580000000000001</v>
      </c>
      <c r="AX114" s="15">
        <v>3.351</v>
      </c>
      <c r="AY114" s="15">
        <v>3.343</v>
      </c>
    </row>
    <row r="115" spans="1:51" x14ac:dyDescent="0.2">
      <c r="A115" s="5">
        <v>40724</v>
      </c>
      <c r="B115" s="15">
        <v>1.958</v>
      </c>
      <c r="C115" s="15">
        <v>2.173</v>
      </c>
      <c r="D115" s="15">
        <v>2.3929999999999998</v>
      </c>
      <c r="E115" s="15">
        <v>2.625</v>
      </c>
      <c r="F115" s="15">
        <v>2.8220000000000001</v>
      </c>
      <c r="G115" s="15">
        <v>3.0070000000000001</v>
      </c>
      <c r="H115" s="15">
        <v>3.149</v>
      </c>
      <c r="I115" s="15">
        <v>3.2749999999999999</v>
      </c>
      <c r="J115" s="15">
        <v>3.3860000000000001</v>
      </c>
      <c r="K115" s="15">
        <v>3.4889999999999999</v>
      </c>
      <c r="L115" s="15">
        <v>3.5939999999999999</v>
      </c>
      <c r="M115" s="15">
        <v>3.6819999999999999</v>
      </c>
      <c r="N115" s="15">
        <v>3.7650000000000001</v>
      </c>
      <c r="O115" s="15">
        <v>3.835</v>
      </c>
      <c r="P115" s="15">
        <v>3.8969999999999998</v>
      </c>
      <c r="Q115" s="15">
        <v>3.9279999999999999</v>
      </c>
      <c r="R115" s="15">
        <v>3.956</v>
      </c>
      <c r="S115" s="15">
        <v>3.98</v>
      </c>
      <c r="T115" s="15">
        <v>4.0019999999999998</v>
      </c>
      <c r="U115" s="15">
        <v>4.0199999999999996</v>
      </c>
      <c r="V115" s="15">
        <v>4.0110000000000001</v>
      </c>
      <c r="W115" s="15">
        <v>4.0010000000000003</v>
      </c>
      <c r="X115" s="15">
        <v>3.992</v>
      </c>
      <c r="Y115" s="15">
        <v>3.984</v>
      </c>
      <c r="Z115" s="15">
        <v>3.976</v>
      </c>
      <c r="AA115" s="15">
        <v>3.9580000000000002</v>
      </c>
      <c r="AB115" s="15">
        <v>3.9409999999999998</v>
      </c>
      <c r="AC115" s="15">
        <v>3.9249999999999998</v>
      </c>
      <c r="AD115" s="15">
        <v>3.91</v>
      </c>
      <c r="AE115" s="15">
        <v>3.8959999999999999</v>
      </c>
      <c r="AF115" s="15">
        <v>3.883</v>
      </c>
      <c r="AG115" s="15">
        <v>3.871</v>
      </c>
      <c r="AH115" s="15">
        <v>3.86</v>
      </c>
      <c r="AI115" s="15">
        <v>3.85</v>
      </c>
      <c r="AJ115" s="15">
        <v>3.84</v>
      </c>
      <c r="AK115" s="15">
        <v>3.83</v>
      </c>
      <c r="AL115" s="15">
        <v>3.8210000000000002</v>
      </c>
      <c r="AM115" s="15">
        <v>3.8130000000000002</v>
      </c>
      <c r="AN115" s="15">
        <v>3.8050000000000002</v>
      </c>
      <c r="AO115" s="15">
        <v>3.7970000000000002</v>
      </c>
      <c r="AP115" s="15">
        <v>3.7959999999999998</v>
      </c>
      <c r="AQ115" s="15">
        <v>3.794</v>
      </c>
      <c r="AR115" s="15">
        <v>3.7930000000000001</v>
      </c>
      <c r="AS115" s="15">
        <v>3.7909999999999999</v>
      </c>
      <c r="AT115" s="15">
        <v>3.79</v>
      </c>
      <c r="AU115" s="15">
        <v>3.7890000000000001</v>
      </c>
      <c r="AV115" s="15">
        <v>3.7879999999999998</v>
      </c>
      <c r="AW115" s="15">
        <v>3.786</v>
      </c>
      <c r="AX115" s="15">
        <v>3.7850000000000001</v>
      </c>
      <c r="AY115" s="15">
        <v>3.7839999999999998</v>
      </c>
    </row>
    <row r="116" spans="1:51" x14ac:dyDescent="0.2">
      <c r="A116" s="5">
        <v>40755</v>
      </c>
      <c r="B116" s="15">
        <v>1.849</v>
      </c>
      <c r="C116" s="15">
        <v>1.9039999999999999</v>
      </c>
      <c r="D116" s="15">
        <v>2.048</v>
      </c>
      <c r="E116" s="15">
        <v>2.2810000000000001</v>
      </c>
      <c r="F116" s="15">
        <v>2.492</v>
      </c>
      <c r="G116" s="15">
        <v>2.6840000000000002</v>
      </c>
      <c r="H116" s="15">
        <v>2.85</v>
      </c>
      <c r="I116" s="15">
        <v>2.9870000000000001</v>
      </c>
      <c r="J116" s="15">
        <v>3.1070000000000002</v>
      </c>
      <c r="K116" s="15">
        <v>3.2149999999999999</v>
      </c>
      <c r="L116" s="15">
        <v>3.32</v>
      </c>
      <c r="M116" s="15">
        <v>3.407</v>
      </c>
      <c r="N116" s="15">
        <v>3.484</v>
      </c>
      <c r="O116" s="15">
        <v>3.5510000000000002</v>
      </c>
      <c r="P116" s="15">
        <v>3.609</v>
      </c>
      <c r="Q116" s="15">
        <v>3.6230000000000002</v>
      </c>
      <c r="R116" s="15">
        <v>3.6360000000000001</v>
      </c>
      <c r="S116" s="15">
        <v>3.6469999999999998</v>
      </c>
      <c r="T116" s="15">
        <v>3.6579999999999999</v>
      </c>
      <c r="U116" s="15">
        <v>3.67</v>
      </c>
      <c r="V116" s="15">
        <v>3.64</v>
      </c>
      <c r="W116" s="15">
        <v>3.6160000000000001</v>
      </c>
      <c r="X116" s="15">
        <v>3.5939999999999999</v>
      </c>
      <c r="Y116" s="15">
        <v>3.5739999999999998</v>
      </c>
      <c r="Z116" s="15">
        <v>3.5550000000000002</v>
      </c>
      <c r="AA116" s="15">
        <v>3.5289999999999999</v>
      </c>
      <c r="AB116" s="15">
        <v>3.504</v>
      </c>
      <c r="AC116" s="15">
        <v>3.4820000000000002</v>
      </c>
      <c r="AD116" s="15">
        <v>3.46</v>
      </c>
      <c r="AE116" s="15">
        <v>3.4409999999999998</v>
      </c>
      <c r="AF116" s="15">
        <v>3.43</v>
      </c>
      <c r="AG116" s="15">
        <v>3.4209999999999998</v>
      </c>
      <c r="AH116" s="15">
        <v>3.411</v>
      </c>
      <c r="AI116" s="15">
        <v>3.403</v>
      </c>
      <c r="AJ116" s="15">
        <v>3.395</v>
      </c>
      <c r="AK116" s="15">
        <v>3.387</v>
      </c>
      <c r="AL116" s="15">
        <v>3.38</v>
      </c>
      <c r="AM116" s="15">
        <v>3.3730000000000002</v>
      </c>
      <c r="AN116" s="15">
        <v>3.367</v>
      </c>
      <c r="AO116" s="15">
        <v>3.3610000000000002</v>
      </c>
      <c r="AP116" s="15">
        <v>3.3639999999999999</v>
      </c>
      <c r="AQ116" s="15">
        <v>3.3679999999999999</v>
      </c>
      <c r="AR116" s="15">
        <v>3.371</v>
      </c>
      <c r="AS116" s="15">
        <v>3.3740000000000001</v>
      </c>
      <c r="AT116" s="15">
        <v>3.3769999999999998</v>
      </c>
      <c r="AU116" s="15">
        <v>3.38</v>
      </c>
      <c r="AV116" s="15">
        <v>3.383</v>
      </c>
      <c r="AW116" s="15">
        <v>3.3860000000000001</v>
      </c>
      <c r="AX116" s="15">
        <v>3.3879999999999999</v>
      </c>
      <c r="AY116" s="15">
        <v>3.391</v>
      </c>
    </row>
    <row r="117" spans="1:51" x14ac:dyDescent="0.2">
      <c r="A117" s="5">
        <v>40786</v>
      </c>
      <c r="B117" s="15">
        <v>1.617</v>
      </c>
      <c r="C117" s="15">
        <v>1.5720000000000001</v>
      </c>
      <c r="D117" s="15">
        <v>1.7370000000000001</v>
      </c>
      <c r="E117" s="15">
        <v>1.9630000000000001</v>
      </c>
      <c r="F117" s="15">
        <v>2.1930000000000001</v>
      </c>
      <c r="G117" s="15">
        <v>2.3969999999999998</v>
      </c>
      <c r="H117" s="15">
        <v>2.5649999999999999</v>
      </c>
      <c r="I117" s="15">
        <v>2.7029999999999998</v>
      </c>
      <c r="J117" s="15">
        <v>2.8220000000000001</v>
      </c>
      <c r="K117" s="15">
        <v>2.931</v>
      </c>
      <c r="L117" s="15">
        <v>3.04</v>
      </c>
      <c r="M117" s="15">
        <v>3.1320000000000001</v>
      </c>
      <c r="N117" s="15">
        <v>3.214</v>
      </c>
      <c r="O117" s="15">
        <v>3.2839999999999998</v>
      </c>
      <c r="P117" s="15">
        <v>3.3450000000000002</v>
      </c>
      <c r="Q117" s="15">
        <v>3.3639999999999999</v>
      </c>
      <c r="R117" s="15">
        <v>3.38</v>
      </c>
      <c r="S117" s="15">
        <v>3.3940000000000001</v>
      </c>
      <c r="T117" s="15">
        <v>3.407</v>
      </c>
      <c r="U117" s="15">
        <v>3.42</v>
      </c>
      <c r="V117" s="15">
        <v>3.3940000000000001</v>
      </c>
      <c r="W117" s="15">
        <v>3.3730000000000002</v>
      </c>
      <c r="X117" s="15">
        <v>3.3530000000000002</v>
      </c>
      <c r="Y117" s="15">
        <v>3.335</v>
      </c>
      <c r="Z117" s="15">
        <v>3.3180000000000001</v>
      </c>
      <c r="AA117" s="15">
        <v>3.2930000000000001</v>
      </c>
      <c r="AB117" s="15">
        <v>3.2690000000000001</v>
      </c>
      <c r="AC117" s="15">
        <v>3.2469999999999999</v>
      </c>
      <c r="AD117" s="15">
        <v>3.2269999999999999</v>
      </c>
      <c r="AE117" s="15">
        <v>3.2069999999999999</v>
      </c>
      <c r="AF117" s="15">
        <v>3.2</v>
      </c>
      <c r="AG117" s="15">
        <v>3.1930000000000001</v>
      </c>
      <c r="AH117" s="15">
        <v>3.1869999999999998</v>
      </c>
      <c r="AI117" s="15">
        <v>3.181</v>
      </c>
      <c r="AJ117" s="15">
        <v>3.1749999999999998</v>
      </c>
      <c r="AK117" s="15">
        <v>3.17</v>
      </c>
      <c r="AL117" s="15">
        <v>3.165</v>
      </c>
      <c r="AM117" s="15">
        <v>3.16</v>
      </c>
      <c r="AN117" s="15">
        <v>3.1549999999999998</v>
      </c>
      <c r="AO117" s="15">
        <v>3.1509999999999998</v>
      </c>
      <c r="AP117" s="15">
        <v>3.1560000000000001</v>
      </c>
      <c r="AQ117" s="15">
        <v>3.161</v>
      </c>
      <c r="AR117" s="15">
        <v>3.1659999999999999</v>
      </c>
      <c r="AS117" s="15">
        <v>3.17</v>
      </c>
      <c r="AT117" s="15">
        <v>3.1749999999999998</v>
      </c>
      <c r="AU117" s="15">
        <v>3.1789999999999998</v>
      </c>
      <c r="AV117" s="15">
        <v>3.1829999999999998</v>
      </c>
      <c r="AW117" s="15">
        <v>3.1869999999999998</v>
      </c>
      <c r="AX117" s="15">
        <v>3.19</v>
      </c>
      <c r="AY117" s="15">
        <v>3.194</v>
      </c>
    </row>
    <row r="118" spans="1:51" x14ac:dyDescent="0.2">
      <c r="A118" s="5">
        <v>40816</v>
      </c>
      <c r="B118" s="15">
        <v>1.5840000000000001</v>
      </c>
      <c r="C118" s="15">
        <v>1.4870000000000001</v>
      </c>
      <c r="D118" s="15">
        <v>1.5649999999999999</v>
      </c>
      <c r="E118" s="15">
        <v>1.76</v>
      </c>
      <c r="F118" s="15">
        <v>1.9590000000000001</v>
      </c>
      <c r="G118" s="15">
        <v>2.1379999999999999</v>
      </c>
      <c r="H118" s="15">
        <v>2.2749999999999999</v>
      </c>
      <c r="I118" s="15">
        <v>2.3879999999999999</v>
      </c>
      <c r="J118" s="15">
        <v>2.488</v>
      </c>
      <c r="K118" s="15">
        <v>2.5670000000000002</v>
      </c>
      <c r="L118" s="15">
        <v>2.6520000000000001</v>
      </c>
      <c r="M118" s="15">
        <v>2.7229999999999999</v>
      </c>
      <c r="N118" s="15">
        <v>2.78</v>
      </c>
      <c r="O118" s="15">
        <v>2.8290000000000002</v>
      </c>
      <c r="P118" s="15">
        <v>2.871</v>
      </c>
      <c r="Q118" s="15">
        <v>2.8769999999999998</v>
      </c>
      <c r="R118" s="15">
        <v>2.8820000000000001</v>
      </c>
      <c r="S118" s="15">
        <v>2.8860000000000001</v>
      </c>
      <c r="T118" s="15">
        <v>2.89</v>
      </c>
      <c r="U118" s="15">
        <v>2.89</v>
      </c>
      <c r="V118" s="15">
        <v>2.8719999999999999</v>
      </c>
      <c r="W118" s="15">
        <v>2.8519999999999999</v>
      </c>
      <c r="X118" s="15">
        <v>2.8340000000000001</v>
      </c>
      <c r="Y118" s="15">
        <v>2.8170000000000002</v>
      </c>
      <c r="Z118" s="15">
        <v>2.802</v>
      </c>
      <c r="AA118" s="15">
        <v>2.7810000000000001</v>
      </c>
      <c r="AB118" s="15">
        <v>2.762</v>
      </c>
      <c r="AC118" s="15">
        <v>2.7440000000000002</v>
      </c>
      <c r="AD118" s="15">
        <v>2.7269999999999999</v>
      </c>
      <c r="AE118" s="15">
        <v>2.7109999999999999</v>
      </c>
      <c r="AF118" s="15">
        <v>2.7069999999999999</v>
      </c>
      <c r="AG118" s="15">
        <v>2.7029999999999998</v>
      </c>
      <c r="AH118" s="15">
        <v>2.6989999999999998</v>
      </c>
      <c r="AI118" s="15">
        <v>2.6949999999999998</v>
      </c>
      <c r="AJ118" s="15">
        <v>2.6909999999999998</v>
      </c>
      <c r="AK118" s="15">
        <v>2.6880000000000002</v>
      </c>
      <c r="AL118" s="15">
        <v>2.6850000000000001</v>
      </c>
      <c r="AM118" s="15">
        <v>2.6819999999999999</v>
      </c>
      <c r="AN118" s="15">
        <v>2.6789999999999998</v>
      </c>
      <c r="AO118" s="15">
        <v>2.677</v>
      </c>
      <c r="AP118" s="15">
        <v>2.681</v>
      </c>
      <c r="AQ118" s="15">
        <v>2.6859999999999999</v>
      </c>
      <c r="AR118" s="15">
        <v>2.6909999999999998</v>
      </c>
      <c r="AS118" s="15">
        <v>2.6949999999999998</v>
      </c>
      <c r="AT118" s="15">
        <v>2.6989999999999998</v>
      </c>
      <c r="AU118" s="15">
        <v>2.7029999999999998</v>
      </c>
      <c r="AV118" s="15">
        <v>2.7069999999999999</v>
      </c>
      <c r="AW118" s="15">
        <v>2.71</v>
      </c>
      <c r="AX118" s="15">
        <v>2.714</v>
      </c>
      <c r="AY118" s="15">
        <v>2.7170000000000001</v>
      </c>
    </row>
    <row r="119" spans="1:51" x14ac:dyDescent="0.2">
      <c r="A119" s="5">
        <v>40847</v>
      </c>
      <c r="B119" s="15">
        <v>1.607</v>
      </c>
      <c r="C119" s="15">
        <v>1.5169999999999999</v>
      </c>
      <c r="D119" s="15">
        <v>1.603</v>
      </c>
      <c r="E119" s="15">
        <v>1.796</v>
      </c>
      <c r="F119" s="15">
        <v>1.98</v>
      </c>
      <c r="G119" s="15">
        <v>2.165</v>
      </c>
      <c r="H119" s="15">
        <v>2.3119999999999998</v>
      </c>
      <c r="I119" s="15">
        <v>2.4300000000000002</v>
      </c>
      <c r="J119" s="15">
        <v>2.5310000000000001</v>
      </c>
      <c r="K119" s="15">
        <v>2.6190000000000002</v>
      </c>
      <c r="L119" s="15">
        <v>2.7120000000000002</v>
      </c>
      <c r="M119" s="15">
        <v>2.79</v>
      </c>
      <c r="N119" s="15">
        <v>2.8570000000000002</v>
      </c>
      <c r="O119" s="15">
        <v>2.9140000000000001</v>
      </c>
      <c r="P119" s="15">
        <v>2.964</v>
      </c>
      <c r="Q119" s="15">
        <v>2.9710000000000001</v>
      </c>
      <c r="R119" s="15">
        <v>2.9769999999999999</v>
      </c>
      <c r="S119" s="15">
        <v>2.9820000000000002</v>
      </c>
      <c r="T119" s="15">
        <v>2.9870000000000001</v>
      </c>
      <c r="U119" s="15">
        <v>2.99</v>
      </c>
      <c r="V119" s="15">
        <v>2.9740000000000002</v>
      </c>
      <c r="W119" s="15">
        <v>2.9580000000000002</v>
      </c>
      <c r="X119" s="15">
        <v>2.9430000000000001</v>
      </c>
      <c r="Y119" s="15">
        <v>2.93</v>
      </c>
      <c r="Z119" s="15">
        <v>2.9169999999999998</v>
      </c>
      <c r="AA119" s="15">
        <v>2.8959999999999999</v>
      </c>
      <c r="AB119" s="15">
        <v>2.8759999999999999</v>
      </c>
      <c r="AC119" s="15">
        <v>2.8580000000000001</v>
      </c>
      <c r="AD119" s="15">
        <v>2.8410000000000002</v>
      </c>
      <c r="AE119" s="15">
        <v>2.8250000000000002</v>
      </c>
      <c r="AF119" s="15">
        <v>2.8220000000000001</v>
      </c>
      <c r="AG119" s="15">
        <v>2.819</v>
      </c>
      <c r="AH119" s="15">
        <v>2.8159999999999998</v>
      </c>
      <c r="AI119" s="15">
        <v>2.8130000000000002</v>
      </c>
      <c r="AJ119" s="15">
        <v>2.81</v>
      </c>
      <c r="AK119" s="15">
        <v>2.8079999999999998</v>
      </c>
      <c r="AL119" s="15">
        <v>2.8050000000000002</v>
      </c>
      <c r="AM119" s="15">
        <v>2.8029999999999999</v>
      </c>
      <c r="AN119" s="15">
        <v>2.8010000000000002</v>
      </c>
      <c r="AO119" s="15">
        <v>2.7989999999999999</v>
      </c>
      <c r="AP119" s="15">
        <v>2.7989999999999999</v>
      </c>
      <c r="AQ119" s="15">
        <v>2.7989999999999999</v>
      </c>
      <c r="AR119" s="15">
        <v>2.7989999999999999</v>
      </c>
      <c r="AS119" s="15">
        <v>2.8</v>
      </c>
      <c r="AT119" s="15">
        <v>2.8</v>
      </c>
      <c r="AU119" s="15">
        <v>2.8</v>
      </c>
      <c r="AV119" s="15">
        <v>2.8</v>
      </c>
      <c r="AW119" s="15">
        <v>2.8</v>
      </c>
      <c r="AX119" s="15">
        <v>2.8</v>
      </c>
      <c r="AY119" s="15">
        <v>2.8</v>
      </c>
    </row>
    <row r="120" spans="1:51" x14ac:dyDescent="0.2">
      <c r="A120" s="5">
        <v>40877</v>
      </c>
      <c r="B120" s="15">
        <v>1.4870000000000001</v>
      </c>
      <c r="C120" s="15">
        <v>1.43</v>
      </c>
      <c r="D120" s="15">
        <v>1.5640000000000001</v>
      </c>
      <c r="E120" s="15">
        <v>1.8080000000000001</v>
      </c>
      <c r="F120" s="15">
        <v>2.0419999999999998</v>
      </c>
      <c r="G120" s="15">
        <v>2.2509999999999999</v>
      </c>
      <c r="H120" s="15">
        <v>2.4209999999999998</v>
      </c>
      <c r="I120" s="15">
        <v>2.5579999999999998</v>
      </c>
      <c r="J120" s="15">
        <v>2.673</v>
      </c>
      <c r="K120" s="15">
        <v>2.7749999999999999</v>
      </c>
      <c r="L120" s="15">
        <v>2.871</v>
      </c>
      <c r="M120" s="15">
        <v>2.9510000000000001</v>
      </c>
      <c r="N120" s="15">
        <v>3.012</v>
      </c>
      <c r="O120" s="15">
        <v>3.0649999999999999</v>
      </c>
      <c r="P120" s="15">
        <v>3.11</v>
      </c>
      <c r="Q120" s="15">
        <v>3.1040000000000001</v>
      </c>
      <c r="R120" s="15">
        <v>3.0979999999999999</v>
      </c>
      <c r="S120" s="15">
        <v>3.0920000000000001</v>
      </c>
      <c r="T120" s="15">
        <v>3.0880000000000001</v>
      </c>
      <c r="U120" s="15">
        <v>3.08</v>
      </c>
      <c r="V120" s="15">
        <v>3.0550000000000002</v>
      </c>
      <c r="W120" s="15">
        <v>3.03</v>
      </c>
      <c r="X120" s="15">
        <v>3.0070000000000001</v>
      </c>
      <c r="Y120" s="15">
        <v>2.9849999999999999</v>
      </c>
      <c r="Z120" s="15">
        <v>2.9660000000000002</v>
      </c>
      <c r="AA120" s="15">
        <v>2.9319999999999999</v>
      </c>
      <c r="AB120" s="15">
        <v>2.9020000000000001</v>
      </c>
      <c r="AC120" s="15">
        <v>2.8730000000000002</v>
      </c>
      <c r="AD120" s="15">
        <v>2.847</v>
      </c>
      <c r="AE120" s="15">
        <v>2.8220000000000001</v>
      </c>
      <c r="AF120" s="15">
        <v>2.819</v>
      </c>
      <c r="AG120" s="15">
        <v>2.8149999999999999</v>
      </c>
      <c r="AH120" s="15">
        <v>2.8119999999999998</v>
      </c>
      <c r="AI120" s="15">
        <v>2.8090000000000002</v>
      </c>
      <c r="AJ120" s="15">
        <v>2.8069999999999999</v>
      </c>
      <c r="AK120" s="15">
        <v>2.8039999999999998</v>
      </c>
      <c r="AL120" s="15">
        <v>2.802</v>
      </c>
      <c r="AM120" s="15">
        <v>2.7989999999999999</v>
      </c>
      <c r="AN120" s="15">
        <v>2.7970000000000002</v>
      </c>
      <c r="AO120" s="15">
        <v>2.7949999999999999</v>
      </c>
      <c r="AP120" s="15">
        <v>2.8010000000000002</v>
      </c>
      <c r="AQ120" s="15">
        <v>2.8069999999999999</v>
      </c>
      <c r="AR120" s="15">
        <v>2.8119999999999998</v>
      </c>
      <c r="AS120" s="15">
        <v>2.8170000000000002</v>
      </c>
      <c r="AT120" s="15">
        <v>2.8220000000000001</v>
      </c>
      <c r="AU120" s="15">
        <v>2.827</v>
      </c>
      <c r="AV120" s="15">
        <v>2.831</v>
      </c>
      <c r="AW120" s="15">
        <v>2.835</v>
      </c>
      <c r="AX120" s="15">
        <v>2.84</v>
      </c>
      <c r="AY120" s="15">
        <v>2.843</v>
      </c>
    </row>
    <row r="121" spans="1:51" x14ac:dyDescent="0.2">
      <c r="A121" s="5">
        <v>40908</v>
      </c>
      <c r="B121" s="15">
        <v>1.407</v>
      </c>
      <c r="C121" s="15">
        <v>1.304</v>
      </c>
      <c r="D121" s="15">
        <v>1.3560000000000001</v>
      </c>
      <c r="E121" s="15">
        <v>1.5249999999999999</v>
      </c>
      <c r="F121" s="15">
        <v>1.7190000000000001</v>
      </c>
      <c r="G121" s="15">
        <v>1.911</v>
      </c>
      <c r="H121" s="15">
        <v>2.077</v>
      </c>
      <c r="I121" s="15">
        <v>2.2090000000000001</v>
      </c>
      <c r="J121" s="15">
        <v>2.319</v>
      </c>
      <c r="K121" s="15">
        <v>2.4169999999999998</v>
      </c>
      <c r="L121" s="15">
        <v>2.5129999999999999</v>
      </c>
      <c r="M121" s="15">
        <v>2.593</v>
      </c>
      <c r="N121" s="15">
        <v>2.645</v>
      </c>
      <c r="O121" s="15">
        <v>2.6890000000000001</v>
      </c>
      <c r="P121" s="15">
        <v>2.7269999999999999</v>
      </c>
      <c r="Q121" s="15">
        <v>2.73</v>
      </c>
      <c r="R121" s="15">
        <v>2.7320000000000002</v>
      </c>
      <c r="S121" s="15">
        <v>2.734</v>
      </c>
      <c r="T121" s="15">
        <v>2.7360000000000002</v>
      </c>
      <c r="U121" s="15">
        <v>2.74</v>
      </c>
      <c r="V121" s="15">
        <v>2.714</v>
      </c>
      <c r="W121" s="15">
        <v>2.6930000000000001</v>
      </c>
      <c r="X121" s="15">
        <v>2.673</v>
      </c>
      <c r="Y121" s="15">
        <v>2.6549999999999998</v>
      </c>
      <c r="Z121" s="15">
        <v>2.6389999999999998</v>
      </c>
      <c r="AA121" s="15">
        <v>2.6150000000000002</v>
      </c>
      <c r="AB121" s="15">
        <v>2.5939999999999999</v>
      </c>
      <c r="AC121" s="15">
        <v>2.5739999999999998</v>
      </c>
      <c r="AD121" s="15">
        <v>2.5550000000000002</v>
      </c>
      <c r="AE121" s="15">
        <v>2.5379999999999998</v>
      </c>
      <c r="AF121" s="15">
        <v>2.5350000000000001</v>
      </c>
      <c r="AG121" s="15">
        <v>2.532</v>
      </c>
      <c r="AH121" s="15">
        <v>2.5289999999999999</v>
      </c>
      <c r="AI121" s="15">
        <v>2.5259999999999998</v>
      </c>
      <c r="AJ121" s="15">
        <v>2.524</v>
      </c>
      <c r="AK121" s="15">
        <v>2.5219999999999998</v>
      </c>
      <c r="AL121" s="15">
        <v>2.5190000000000001</v>
      </c>
      <c r="AM121" s="15">
        <v>2.5169999999999999</v>
      </c>
      <c r="AN121" s="15">
        <v>2.5150000000000001</v>
      </c>
      <c r="AO121" s="15">
        <v>2.5139999999999998</v>
      </c>
      <c r="AP121" s="15">
        <v>2.5179999999999998</v>
      </c>
      <c r="AQ121" s="15">
        <v>2.5219999999999998</v>
      </c>
      <c r="AR121" s="15">
        <v>2.5259999999999998</v>
      </c>
      <c r="AS121" s="15">
        <v>2.5299999999999998</v>
      </c>
      <c r="AT121" s="15">
        <v>2.5329999999999999</v>
      </c>
      <c r="AU121" s="15">
        <v>2.5369999999999999</v>
      </c>
      <c r="AV121" s="15">
        <v>2.54</v>
      </c>
      <c r="AW121" s="15">
        <v>2.5430000000000001</v>
      </c>
      <c r="AX121" s="15">
        <v>2.5459999999999998</v>
      </c>
      <c r="AY121" s="15">
        <v>2.5489999999999999</v>
      </c>
    </row>
    <row r="122" spans="1:51" x14ac:dyDescent="0.2">
      <c r="A122" s="5">
        <v>40939</v>
      </c>
      <c r="B122" s="15">
        <v>1.2390000000000001</v>
      </c>
      <c r="C122" s="15">
        <v>1.1180000000000001</v>
      </c>
      <c r="D122" s="15">
        <v>1.163</v>
      </c>
      <c r="E122" s="15">
        <v>1.3280000000000001</v>
      </c>
      <c r="F122" s="15">
        <v>1.528</v>
      </c>
      <c r="G122" s="15">
        <v>1.734</v>
      </c>
      <c r="H122" s="15">
        <v>1.9079999999999999</v>
      </c>
      <c r="I122" s="15">
        <v>2.0539999999999998</v>
      </c>
      <c r="J122" s="15">
        <v>2.177</v>
      </c>
      <c r="K122" s="15">
        <v>2.2850000000000001</v>
      </c>
      <c r="L122" s="15">
        <v>2.3839999999999999</v>
      </c>
      <c r="M122" s="15">
        <v>2.4670000000000001</v>
      </c>
      <c r="N122" s="15">
        <v>2.524</v>
      </c>
      <c r="O122" s="15">
        <v>2.573</v>
      </c>
      <c r="P122" s="15">
        <v>2.6160000000000001</v>
      </c>
      <c r="Q122" s="15">
        <v>2.6230000000000002</v>
      </c>
      <c r="R122" s="15">
        <v>2.63</v>
      </c>
      <c r="S122" s="15">
        <v>2.6360000000000001</v>
      </c>
      <c r="T122" s="15">
        <v>2.641</v>
      </c>
      <c r="U122" s="15">
        <v>2.65</v>
      </c>
      <c r="V122" s="15">
        <v>2.6269999999999998</v>
      </c>
      <c r="W122" s="15">
        <v>2.61</v>
      </c>
      <c r="X122" s="15">
        <v>2.5950000000000002</v>
      </c>
      <c r="Y122" s="15">
        <v>2.581</v>
      </c>
      <c r="Z122" s="15">
        <v>2.5680000000000001</v>
      </c>
      <c r="AA122" s="15">
        <v>2.5459999999999998</v>
      </c>
      <c r="AB122" s="15">
        <v>2.5249999999999999</v>
      </c>
      <c r="AC122" s="15">
        <v>2.5059999999999998</v>
      </c>
      <c r="AD122" s="15">
        <v>2.488</v>
      </c>
      <c r="AE122" s="15">
        <v>2.4710000000000001</v>
      </c>
      <c r="AF122" s="15">
        <v>2.464</v>
      </c>
      <c r="AG122" s="15">
        <v>2.456</v>
      </c>
      <c r="AH122" s="15">
        <v>2.4500000000000002</v>
      </c>
      <c r="AI122" s="15">
        <v>2.4430000000000001</v>
      </c>
      <c r="AJ122" s="15">
        <v>2.4369999999999998</v>
      </c>
      <c r="AK122" s="15">
        <v>2.431</v>
      </c>
      <c r="AL122" s="15">
        <v>2.4260000000000002</v>
      </c>
      <c r="AM122" s="15">
        <v>2.4209999999999998</v>
      </c>
      <c r="AN122" s="15">
        <v>2.4159999999999999</v>
      </c>
      <c r="AO122" s="15">
        <v>2.411</v>
      </c>
      <c r="AP122" s="15">
        <v>2.4119999999999999</v>
      </c>
      <c r="AQ122" s="15">
        <v>2.4119999999999999</v>
      </c>
      <c r="AR122" s="15">
        <v>2.4119999999999999</v>
      </c>
      <c r="AS122" s="15">
        <v>2.4119999999999999</v>
      </c>
      <c r="AT122" s="15">
        <v>2.4129999999999998</v>
      </c>
      <c r="AU122" s="15">
        <v>2.4129999999999998</v>
      </c>
      <c r="AV122" s="15">
        <v>2.4129999999999998</v>
      </c>
      <c r="AW122" s="15">
        <v>2.4129999999999998</v>
      </c>
      <c r="AX122" s="15">
        <v>2.4140000000000001</v>
      </c>
      <c r="AY122" s="15">
        <v>2.4140000000000001</v>
      </c>
    </row>
    <row r="123" spans="1:51" x14ac:dyDescent="0.2">
      <c r="A123" s="5">
        <v>40968</v>
      </c>
      <c r="B123" s="15">
        <v>1.139</v>
      </c>
      <c r="C123" s="15">
        <v>1.0860000000000001</v>
      </c>
      <c r="D123" s="15">
        <v>1.194</v>
      </c>
      <c r="E123" s="15">
        <v>1.359</v>
      </c>
      <c r="F123" s="15">
        <v>1.554</v>
      </c>
      <c r="G123" s="15">
        <v>1.75</v>
      </c>
      <c r="H123" s="15">
        <v>1.9059999999999999</v>
      </c>
      <c r="I123" s="15">
        <v>2.0539999999999998</v>
      </c>
      <c r="J123" s="15">
        <v>2.1840000000000002</v>
      </c>
      <c r="K123" s="15">
        <v>2.2919999999999998</v>
      </c>
      <c r="L123" s="15">
        <v>2.391</v>
      </c>
      <c r="M123" s="15">
        <v>2.4729999999999999</v>
      </c>
      <c r="N123" s="15">
        <v>2.5390000000000001</v>
      </c>
      <c r="O123" s="15">
        <v>2.5950000000000002</v>
      </c>
      <c r="P123" s="15">
        <v>2.6440000000000001</v>
      </c>
      <c r="Q123" s="15">
        <v>2.6509999999999998</v>
      </c>
      <c r="R123" s="15">
        <v>2.6579999999999999</v>
      </c>
      <c r="S123" s="15">
        <v>2.6640000000000001</v>
      </c>
      <c r="T123" s="15">
        <v>2.669</v>
      </c>
      <c r="U123" s="15">
        <v>2.67</v>
      </c>
      <c r="V123" s="15">
        <v>2.6560000000000001</v>
      </c>
      <c r="W123" s="15">
        <v>2.6389999999999998</v>
      </c>
      <c r="X123" s="15">
        <v>2.6240000000000001</v>
      </c>
      <c r="Y123" s="15">
        <v>2.6110000000000002</v>
      </c>
      <c r="Z123" s="15">
        <v>2.5979999999999999</v>
      </c>
      <c r="AA123" s="15">
        <v>2.577</v>
      </c>
      <c r="AB123" s="15">
        <v>2.5579999999999998</v>
      </c>
      <c r="AC123" s="15">
        <v>2.54</v>
      </c>
      <c r="AD123" s="15">
        <v>2.5230000000000001</v>
      </c>
      <c r="AE123" s="15">
        <v>2.5070000000000001</v>
      </c>
      <c r="AF123" s="15">
        <v>2.5009999999999999</v>
      </c>
      <c r="AG123" s="15">
        <v>2.4950000000000001</v>
      </c>
      <c r="AH123" s="15">
        <v>2.4889999999999999</v>
      </c>
      <c r="AI123" s="15">
        <v>2.484</v>
      </c>
      <c r="AJ123" s="15">
        <v>2.4790000000000001</v>
      </c>
      <c r="AK123" s="15">
        <v>2.4750000000000001</v>
      </c>
      <c r="AL123" s="15">
        <v>2.4700000000000002</v>
      </c>
      <c r="AM123" s="15">
        <v>2.4660000000000002</v>
      </c>
      <c r="AN123" s="15">
        <v>2.4620000000000002</v>
      </c>
      <c r="AO123" s="15">
        <v>2.4590000000000001</v>
      </c>
      <c r="AP123" s="15">
        <v>2.456</v>
      </c>
      <c r="AQ123" s="15">
        <v>2.4540000000000002</v>
      </c>
      <c r="AR123" s="15">
        <v>2.4510000000000001</v>
      </c>
      <c r="AS123" s="15">
        <v>2.4489999999999998</v>
      </c>
      <c r="AT123" s="15">
        <v>2.4470000000000001</v>
      </c>
      <c r="AU123" s="15">
        <v>2.4449999999999998</v>
      </c>
      <c r="AV123" s="15">
        <v>2.4430000000000001</v>
      </c>
      <c r="AW123" s="15">
        <v>2.4409999999999998</v>
      </c>
      <c r="AX123" s="15">
        <v>2.4390000000000001</v>
      </c>
      <c r="AY123" s="15">
        <v>2.4380000000000002</v>
      </c>
    </row>
    <row r="124" spans="1:51" x14ac:dyDescent="0.2">
      <c r="A124" s="5">
        <v>40999</v>
      </c>
      <c r="B124" s="15">
        <v>1.0209999999999999</v>
      </c>
      <c r="C124" s="15">
        <v>1.0660000000000001</v>
      </c>
      <c r="D124" s="15">
        <v>1.1830000000000001</v>
      </c>
      <c r="E124" s="15">
        <v>1.391</v>
      </c>
      <c r="F124" s="15">
        <v>1.5860000000000001</v>
      </c>
      <c r="G124" s="15">
        <v>1.7649999999999999</v>
      </c>
      <c r="H124" s="15">
        <v>1.94</v>
      </c>
      <c r="I124" s="15">
        <v>2.0920000000000001</v>
      </c>
      <c r="J124" s="15">
        <v>2.2200000000000002</v>
      </c>
      <c r="K124" s="15">
        <v>2.331</v>
      </c>
      <c r="L124" s="15">
        <v>2.4329999999999998</v>
      </c>
      <c r="M124" s="15">
        <v>2.5179999999999998</v>
      </c>
      <c r="N124" s="15">
        <v>2.5920000000000001</v>
      </c>
      <c r="O124" s="15">
        <v>2.6560000000000001</v>
      </c>
      <c r="P124" s="15">
        <v>2.7109999999999999</v>
      </c>
      <c r="Q124" s="15">
        <v>2.7109999999999999</v>
      </c>
      <c r="R124" s="15">
        <v>2.7109999999999999</v>
      </c>
      <c r="S124" s="15">
        <v>2.7109999999999999</v>
      </c>
      <c r="T124" s="15">
        <v>2.7109999999999999</v>
      </c>
      <c r="U124" s="15">
        <v>2.71</v>
      </c>
      <c r="V124" s="15">
        <v>2.694</v>
      </c>
      <c r="W124" s="15">
        <v>2.68</v>
      </c>
      <c r="X124" s="15">
        <v>2.6659999999999999</v>
      </c>
      <c r="Y124" s="15">
        <v>2.6539999999999999</v>
      </c>
      <c r="Z124" s="15">
        <v>2.6429999999999998</v>
      </c>
      <c r="AA124" s="15">
        <v>2.617</v>
      </c>
      <c r="AB124" s="15">
        <v>2.593</v>
      </c>
      <c r="AC124" s="15">
        <v>2.5710000000000002</v>
      </c>
      <c r="AD124" s="15">
        <v>2.5499999999999998</v>
      </c>
      <c r="AE124" s="15">
        <v>2.5310000000000001</v>
      </c>
      <c r="AF124" s="15">
        <v>2.5259999999999998</v>
      </c>
      <c r="AG124" s="15">
        <v>2.5209999999999999</v>
      </c>
      <c r="AH124" s="15">
        <v>2.516</v>
      </c>
      <c r="AI124" s="15">
        <v>2.512</v>
      </c>
      <c r="AJ124" s="15">
        <v>2.508</v>
      </c>
      <c r="AK124" s="15">
        <v>2.504</v>
      </c>
      <c r="AL124" s="15">
        <v>2.5</v>
      </c>
      <c r="AM124" s="15">
        <v>2.496</v>
      </c>
      <c r="AN124" s="15">
        <v>2.4929999999999999</v>
      </c>
      <c r="AO124" s="15">
        <v>2.4900000000000002</v>
      </c>
      <c r="AP124" s="15">
        <v>2.496</v>
      </c>
      <c r="AQ124" s="15">
        <v>2.5009999999999999</v>
      </c>
      <c r="AR124" s="15">
        <v>2.5070000000000001</v>
      </c>
      <c r="AS124" s="15">
        <v>2.512</v>
      </c>
      <c r="AT124" s="15">
        <v>2.5169999999999999</v>
      </c>
      <c r="AU124" s="15">
        <v>2.5219999999999998</v>
      </c>
      <c r="AV124" s="15">
        <v>2.5259999999999998</v>
      </c>
      <c r="AW124" s="15">
        <v>2.5299999999999998</v>
      </c>
      <c r="AX124" s="15">
        <v>2.5350000000000001</v>
      </c>
      <c r="AY124" s="15">
        <v>2.5390000000000001</v>
      </c>
    </row>
    <row r="125" spans="1:51" x14ac:dyDescent="0.2">
      <c r="A125" s="5">
        <v>41029</v>
      </c>
      <c r="B125" s="15">
        <v>0.91900000000000004</v>
      </c>
      <c r="C125" s="15">
        <v>0.91300000000000003</v>
      </c>
      <c r="D125" s="15">
        <v>1.0209999999999999</v>
      </c>
      <c r="E125" s="15">
        <v>1.2150000000000001</v>
      </c>
      <c r="F125" s="15">
        <v>1.419</v>
      </c>
      <c r="G125" s="15">
        <v>1.6240000000000001</v>
      </c>
      <c r="H125" s="15">
        <v>1.8029999999999999</v>
      </c>
      <c r="I125" s="15">
        <v>1.9630000000000001</v>
      </c>
      <c r="J125" s="15">
        <v>2.0979999999999999</v>
      </c>
      <c r="K125" s="15">
        <v>2.2240000000000002</v>
      </c>
      <c r="L125" s="15">
        <v>2.3330000000000002</v>
      </c>
      <c r="M125" s="15">
        <v>2.4249999999999998</v>
      </c>
      <c r="N125" s="15">
        <v>2.4990000000000001</v>
      </c>
      <c r="O125" s="15">
        <v>2.5619999999999998</v>
      </c>
      <c r="P125" s="15">
        <v>2.617</v>
      </c>
      <c r="Q125" s="15">
        <v>2.6280000000000001</v>
      </c>
      <c r="R125" s="15">
        <v>2.637</v>
      </c>
      <c r="S125" s="15">
        <v>2.645</v>
      </c>
      <c r="T125" s="15">
        <v>2.653</v>
      </c>
      <c r="U125" s="15">
        <v>2.66</v>
      </c>
      <c r="V125" s="15">
        <v>2.6429999999999998</v>
      </c>
      <c r="W125" s="15">
        <v>2.6280000000000001</v>
      </c>
      <c r="X125" s="15">
        <v>2.6150000000000002</v>
      </c>
      <c r="Y125" s="15">
        <v>2.6019999999999999</v>
      </c>
      <c r="Z125" s="15">
        <v>2.5910000000000002</v>
      </c>
      <c r="AA125" s="15">
        <v>2.5680000000000001</v>
      </c>
      <c r="AB125" s="15">
        <v>2.548</v>
      </c>
      <c r="AC125" s="15">
        <v>2.528</v>
      </c>
      <c r="AD125" s="15">
        <v>2.5099999999999998</v>
      </c>
      <c r="AE125" s="15">
        <v>2.4940000000000002</v>
      </c>
      <c r="AF125" s="15">
        <v>2.4929999999999999</v>
      </c>
      <c r="AG125" s="15">
        <v>2.492</v>
      </c>
      <c r="AH125" s="15">
        <v>2.4910000000000001</v>
      </c>
      <c r="AI125" s="15">
        <v>2.4910000000000001</v>
      </c>
      <c r="AJ125" s="15">
        <v>2.4900000000000002</v>
      </c>
      <c r="AK125" s="15">
        <v>2.4889999999999999</v>
      </c>
      <c r="AL125" s="15">
        <v>2.4889999999999999</v>
      </c>
      <c r="AM125" s="15">
        <v>2.488</v>
      </c>
      <c r="AN125" s="15">
        <v>2.488</v>
      </c>
      <c r="AO125" s="15">
        <v>2.4870000000000001</v>
      </c>
      <c r="AP125" s="15">
        <v>2.492</v>
      </c>
      <c r="AQ125" s="15">
        <v>2.496</v>
      </c>
      <c r="AR125" s="15">
        <v>2.5</v>
      </c>
      <c r="AS125" s="15">
        <v>2.504</v>
      </c>
      <c r="AT125" s="15">
        <v>2.508</v>
      </c>
      <c r="AU125" s="15">
        <v>2.512</v>
      </c>
      <c r="AV125" s="15">
        <v>2.5150000000000001</v>
      </c>
      <c r="AW125" s="15">
        <v>2.5190000000000001</v>
      </c>
      <c r="AX125" s="15">
        <v>2.5219999999999998</v>
      </c>
      <c r="AY125" s="15">
        <v>2.5249999999999999</v>
      </c>
    </row>
    <row r="126" spans="1:51" x14ac:dyDescent="0.2">
      <c r="A126" s="5">
        <v>41060</v>
      </c>
      <c r="B126" s="15">
        <v>0.86699999999999999</v>
      </c>
      <c r="C126" s="15">
        <v>0.85499999999999998</v>
      </c>
      <c r="D126" s="15">
        <v>0.9</v>
      </c>
      <c r="E126" s="15">
        <v>1.024</v>
      </c>
      <c r="F126" s="15">
        <v>1.1619999999999999</v>
      </c>
      <c r="G126" s="15">
        <v>1.3009999999999999</v>
      </c>
      <c r="H126" s="15">
        <v>1.421</v>
      </c>
      <c r="I126" s="15">
        <v>1.524</v>
      </c>
      <c r="J126" s="15">
        <v>1.6180000000000001</v>
      </c>
      <c r="K126" s="15">
        <v>1.7</v>
      </c>
      <c r="L126" s="15">
        <v>1.774</v>
      </c>
      <c r="M126" s="15">
        <v>1.8360000000000001</v>
      </c>
      <c r="N126" s="15">
        <v>1.883</v>
      </c>
      <c r="O126" s="15">
        <v>1.923</v>
      </c>
      <c r="P126" s="15">
        <v>1.958</v>
      </c>
      <c r="Q126" s="15">
        <v>1.956</v>
      </c>
      <c r="R126" s="15">
        <v>1.9550000000000001</v>
      </c>
      <c r="S126" s="15">
        <v>1.954</v>
      </c>
      <c r="T126" s="15">
        <v>1.9530000000000001</v>
      </c>
      <c r="U126" s="15">
        <v>1.95</v>
      </c>
      <c r="V126" s="15">
        <v>1.9430000000000001</v>
      </c>
      <c r="W126" s="15">
        <v>1.9339999999999999</v>
      </c>
      <c r="X126" s="15">
        <v>1.9259999999999999</v>
      </c>
      <c r="Y126" s="15">
        <v>1.919</v>
      </c>
      <c r="Z126" s="15">
        <v>1.913</v>
      </c>
      <c r="AA126" s="15">
        <v>1.8979999999999999</v>
      </c>
      <c r="AB126" s="15">
        <v>1.885</v>
      </c>
      <c r="AC126" s="15">
        <v>1.873</v>
      </c>
      <c r="AD126" s="15">
        <v>1.8620000000000001</v>
      </c>
      <c r="AE126" s="15">
        <v>1.851</v>
      </c>
      <c r="AF126" s="15">
        <v>1.8540000000000001</v>
      </c>
      <c r="AG126" s="15">
        <v>1.857</v>
      </c>
      <c r="AH126" s="15">
        <v>1.859</v>
      </c>
      <c r="AI126" s="15">
        <v>1.8620000000000001</v>
      </c>
      <c r="AJ126" s="15">
        <v>1.8640000000000001</v>
      </c>
      <c r="AK126" s="15">
        <v>1.8660000000000001</v>
      </c>
      <c r="AL126" s="15">
        <v>1.8680000000000001</v>
      </c>
      <c r="AM126" s="15">
        <v>1.87</v>
      </c>
      <c r="AN126" s="15">
        <v>1.8720000000000001</v>
      </c>
      <c r="AO126" s="15">
        <v>1.8740000000000001</v>
      </c>
      <c r="AP126" s="15">
        <v>1.8759999999999999</v>
      </c>
      <c r="AQ126" s="15">
        <v>1.879</v>
      </c>
      <c r="AR126" s="15">
        <v>1.881</v>
      </c>
      <c r="AS126" s="15">
        <v>1.8839999999999999</v>
      </c>
      <c r="AT126" s="15">
        <v>1.8859999999999999</v>
      </c>
      <c r="AU126" s="15">
        <v>1.8879999999999999</v>
      </c>
      <c r="AV126" s="15">
        <v>1.89</v>
      </c>
      <c r="AW126" s="15">
        <v>1.8919999999999999</v>
      </c>
      <c r="AX126" s="15">
        <v>1.8939999999999999</v>
      </c>
      <c r="AY126" s="15">
        <v>1.8959999999999999</v>
      </c>
    </row>
    <row r="127" spans="1:51" x14ac:dyDescent="0.2">
      <c r="A127" s="5">
        <v>41090</v>
      </c>
      <c r="B127" s="15">
        <v>0.84899999999999998</v>
      </c>
      <c r="C127" s="15">
        <v>0.84</v>
      </c>
      <c r="D127" s="15">
        <v>0.93300000000000005</v>
      </c>
      <c r="E127" s="15">
        <v>1.1060000000000001</v>
      </c>
      <c r="F127" s="15">
        <v>1.29</v>
      </c>
      <c r="G127" s="15">
        <v>1.4790000000000001</v>
      </c>
      <c r="H127" s="15">
        <v>1.64</v>
      </c>
      <c r="I127" s="15">
        <v>1.778</v>
      </c>
      <c r="J127" s="15">
        <v>1.8959999999999999</v>
      </c>
      <c r="K127" s="15">
        <v>2.0089999999999999</v>
      </c>
      <c r="L127" s="15">
        <v>2.1080000000000001</v>
      </c>
      <c r="M127" s="15">
        <v>2.19</v>
      </c>
      <c r="N127" s="15">
        <v>2.2509999999999999</v>
      </c>
      <c r="O127" s="15">
        <v>2.302</v>
      </c>
      <c r="P127" s="15">
        <v>2.347</v>
      </c>
      <c r="Q127" s="15">
        <v>2.3460000000000001</v>
      </c>
      <c r="R127" s="15">
        <v>2.3439999999999999</v>
      </c>
      <c r="S127" s="15">
        <v>2.343</v>
      </c>
      <c r="T127" s="15">
        <v>2.3420000000000001</v>
      </c>
      <c r="U127" s="15">
        <v>2.34</v>
      </c>
      <c r="V127" s="15">
        <v>2.3359999999999999</v>
      </c>
      <c r="W127" s="15">
        <v>2.3319999999999999</v>
      </c>
      <c r="X127" s="15">
        <v>2.3279999999999998</v>
      </c>
      <c r="Y127" s="15">
        <v>2.3250000000000002</v>
      </c>
      <c r="Z127" s="15">
        <v>2.3220000000000001</v>
      </c>
      <c r="AA127" s="15">
        <v>2.3149999999999999</v>
      </c>
      <c r="AB127" s="15">
        <v>2.3090000000000002</v>
      </c>
      <c r="AC127" s="15">
        <v>2.3039999999999998</v>
      </c>
      <c r="AD127" s="15">
        <v>2.298</v>
      </c>
      <c r="AE127" s="15">
        <v>2.294</v>
      </c>
      <c r="AF127" s="15">
        <v>2.3010000000000002</v>
      </c>
      <c r="AG127" s="15">
        <v>2.3079999999999998</v>
      </c>
      <c r="AH127" s="15">
        <v>2.3140000000000001</v>
      </c>
      <c r="AI127" s="15">
        <v>2.3199999999999998</v>
      </c>
      <c r="AJ127" s="15">
        <v>2.3260000000000001</v>
      </c>
      <c r="AK127" s="15">
        <v>2.3319999999999999</v>
      </c>
      <c r="AL127" s="15">
        <v>2.3370000000000002</v>
      </c>
      <c r="AM127" s="15">
        <v>2.3420000000000001</v>
      </c>
      <c r="AN127" s="15">
        <v>2.3460000000000001</v>
      </c>
      <c r="AO127" s="15">
        <v>2.351</v>
      </c>
      <c r="AP127" s="15">
        <v>2.3559999999999999</v>
      </c>
      <c r="AQ127" s="15">
        <v>2.3610000000000002</v>
      </c>
      <c r="AR127" s="15">
        <v>2.3660000000000001</v>
      </c>
      <c r="AS127" s="15">
        <v>2.371</v>
      </c>
      <c r="AT127" s="15">
        <v>2.3759999999999999</v>
      </c>
      <c r="AU127" s="15">
        <v>2.38</v>
      </c>
      <c r="AV127" s="15">
        <v>2.3839999999999999</v>
      </c>
      <c r="AW127" s="15">
        <v>2.3879999999999999</v>
      </c>
      <c r="AX127" s="15">
        <v>2.3919999999999999</v>
      </c>
      <c r="AY127" s="15">
        <v>2.395</v>
      </c>
    </row>
    <row r="128" spans="1:51" x14ac:dyDescent="0.2">
      <c r="A128" s="5">
        <v>41121</v>
      </c>
      <c r="B128" s="15">
        <v>0.58499999999999996</v>
      </c>
      <c r="C128" s="15">
        <v>0.58899999999999997</v>
      </c>
      <c r="D128" s="15">
        <v>0.66600000000000004</v>
      </c>
      <c r="E128" s="15">
        <v>0.82699999999999996</v>
      </c>
      <c r="F128" s="15">
        <v>1.0189999999999999</v>
      </c>
      <c r="G128" s="15">
        <v>1.2170000000000001</v>
      </c>
      <c r="H128" s="15">
        <v>1.391</v>
      </c>
      <c r="I128" s="15">
        <v>1.552</v>
      </c>
      <c r="J128" s="15">
        <v>1.6870000000000001</v>
      </c>
      <c r="K128" s="15">
        <v>1.8069999999999999</v>
      </c>
      <c r="L128" s="15">
        <v>1.917</v>
      </c>
      <c r="M128" s="15">
        <v>2.0099999999999998</v>
      </c>
      <c r="N128" s="15">
        <v>2.085</v>
      </c>
      <c r="O128" s="15">
        <v>2.15</v>
      </c>
      <c r="P128" s="15">
        <v>2.2069999999999999</v>
      </c>
      <c r="Q128" s="15">
        <v>2.2160000000000002</v>
      </c>
      <c r="R128" s="15">
        <v>2.2240000000000002</v>
      </c>
      <c r="S128" s="15">
        <v>2.2320000000000002</v>
      </c>
      <c r="T128" s="15">
        <v>2.238</v>
      </c>
      <c r="U128" s="15">
        <v>2.2400000000000002</v>
      </c>
      <c r="V128" s="15">
        <v>2.246</v>
      </c>
      <c r="W128" s="15">
        <v>2.2480000000000002</v>
      </c>
      <c r="X128" s="15">
        <v>2.2490000000000001</v>
      </c>
      <c r="Y128" s="15">
        <v>2.2509999999999999</v>
      </c>
      <c r="Z128" s="15">
        <v>2.2519999999999998</v>
      </c>
      <c r="AA128" s="15">
        <v>2.2530000000000001</v>
      </c>
      <c r="AB128" s="15">
        <v>2.254</v>
      </c>
      <c r="AC128" s="15">
        <v>2.2549999999999999</v>
      </c>
      <c r="AD128" s="15">
        <v>2.2549999999999999</v>
      </c>
      <c r="AE128" s="15">
        <v>2.2559999999999998</v>
      </c>
      <c r="AF128" s="15">
        <v>2.274</v>
      </c>
      <c r="AG128" s="15">
        <v>2.29</v>
      </c>
      <c r="AH128" s="15">
        <v>2.306</v>
      </c>
      <c r="AI128" s="15">
        <v>2.3210000000000002</v>
      </c>
      <c r="AJ128" s="15">
        <v>2.335</v>
      </c>
      <c r="AK128" s="15">
        <v>2.3479999999999999</v>
      </c>
      <c r="AL128" s="15">
        <v>2.36</v>
      </c>
      <c r="AM128" s="15">
        <v>2.3719999999999999</v>
      </c>
      <c r="AN128" s="15">
        <v>2.383</v>
      </c>
      <c r="AO128" s="15">
        <v>2.3940000000000001</v>
      </c>
      <c r="AP128" s="15">
        <v>2.41</v>
      </c>
      <c r="AQ128" s="15">
        <v>2.4239999999999999</v>
      </c>
      <c r="AR128" s="15">
        <v>2.4390000000000001</v>
      </c>
      <c r="AS128" s="15">
        <v>2.452</v>
      </c>
      <c r="AT128" s="15">
        <v>2.4649999999999999</v>
      </c>
      <c r="AU128" s="15">
        <v>2.4769999999999999</v>
      </c>
      <c r="AV128" s="15">
        <v>2.4889999999999999</v>
      </c>
      <c r="AW128" s="15">
        <v>2.5</v>
      </c>
      <c r="AX128" s="15">
        <v>2.5110000000000001</v>
      </c>
      <c r="AY128" s="15">
        <v>2.5219999999999998</v>
      </c>
    </row>
    <row r="129" spans="1:51" x14ac:dyDescent="0.2">
      <c r="A129" s="5">
        <v>41152</v>
      </c>
      <c r="B129" s="15">
        <v>0.48899999999999999</v>
      </c>
      <c r="C129" s="15">
        <v>0.48699999999999999</v>
      </c>
      <c r="D129" s="15">
        <v>0.57299999999999995</v>
      </c>
      <c r="E129" s="15">
        <v>0.73299999999999998</v>
      </c>
      <c r="F129" s="15">
        <v>0.92700000000000005</v>
      </c>
      <c r="G129" s="15">
        <v>1.133</v>
      </c>
      <c r="H129" s="15">
        <v>1.3149999999999999</v>
      </c>
      <c r="I129" s="15">
        <v>1.476</v>
      </c>
      <c r="J129" s="15">
        <v>1.6160000000000001</v>
      </c>
      <c r="K129" s="15">
        <v>1.74</v>
      </c>
      <c r="L129" s="15">
        <v>1.855</v>
      </c>
      <c r="M129" s="15">
        <v>1.9510000000000001</v>
      </c>
      <c r="N129" s="15">
        <v>2.024</v>
      </c>
      <c r="O129" s="15">
        <v>2.0870000000000002</v>
      </c>
      <c r="P129" s="15">
        <v>2.141</v>
      </c>
      <c r="Q129" s="15">
        <v>2.1619999999999999</v>
      </c>
      <c r="R129" s="15">
        <v>2.1800000000000002</v>
      </c>
      <c r="S129" s="15">
        <v>2.1970000000000001</v>
      </c>
      <c r="T129" s="15">
        <v>2.2109999999999999</v>
      </c>
      <c r="U129" s="15">
        <v>2.2200000000000002</v>
      </c>
      <c r="V129" s="15">
        <v>2.226</v>
      </c>
      <c r="W129" s="15">
        <v>2.2269999999999999</v>
      </c>
      <c r="X129" s="15">
        <v>2.2290000000000001</v>
      </c>
      <c r="Y129" s="15">
        <v>2.23</v>
      </c>
      <c r="Z129" s="15">
        <v>2.2309999999999999</v>
      </c>
      <c r="AA129" s="15">
        <v>2.2309999999999999</v>
      </c>
      <c r="AB129" s="15">
        <v>2.2320000000000002</v>
      </c>
      <c r="AC129" s="15">
        <v>2.2320000000000002</v>
      </c>
      <c r="AD129" s="15">
        <v>2.2320000000000002</v>
      </c>
      <c r="AE129" s="15">
        <v>2.2320000000000002</v>
      </c>
      <c r="AF129" s="15">
        <v>2.2450000000000001</v>
      </c>
      <c r="AG129" s="15">
        <v>2.258</v>
      </c>
      <c r="AH129" s="15">
        <v>2.2690000000000001</v>
      </c>
      <c r="AI129" s="15">
        <v>2.2799999999999998</v>
      </c>
      <c r="AJ129" s="15">
        <v>2.29</v>
      </c>
      <c r="AK129" s="15">
        <v>2.2999999999999998</v>
      </c>
      <c r="AL129" s="15">
        <v>2.3090000000000002</v>
      </c>
      <c r="AM129" s="15">
        <v>2.3180000000000001</v>
      </c>
      <c r="AN129" s="15">
        <v>2.3260000000000001</v>
      </c>
      <c r="AO129" s="15">
        <v>2.3340000000000001</v>
      </c>
      <c r="AP129" s="15">
        <v>2.35</v>
      </c>
      <c r="AQ129" s="15">
        <v>2.3650000000000002</v>
      </c>
      <c r="AR129" s="15">
        <v>2.38</v>
      </c>
      <c r="AS129" s="15">
        <v>2.3940000000000001</v>
      </c>
      <c r="AT129" s="15">
        <v>2.407</v>
      </c>
      <c r="AU129" s="15">
        <v>2.42</v>
      </c>
      <c r="AV129" s="15">
        <v>2.4319999999999999</v>
      </c>
      <c r="AW129" s="15">
        <v>2.444</v>
      </c>
      <c r="AX129" s="15">
        <v>2.456</v>
      </c>
      <c r="AY129" s="15">
        <v>2.4660000000000002</v>
      </c>
    </row>
    <row r="130" spans="1:51" x14ac:dyDescent="0.2">
      <c r="A130" s="5">
        <v>41182</v>
      </c>
      <c r="B130" s="15">
        <v>0.40400000000000003</v>
      </c>
      <c r="C130" s="15">
        <v>0.442</v>
      </c>
      <c r="D130" s="15">
        <v>0.55200000000000005</v>
      </c>
      <c r="E130" s="15">
        <v>0.73199999999999998</v>
      </c>
      <c r="F130" s="15">
        <v>0.93400000000000005</v>
      </c>
      <c r="G130" s="15">
        <v>1.141</v>
      </c>
      <c r="H130" s="15">
        <v>1.3320000000000001</v>
      </c>
      <c r="I130" s="15">
        <v>1.5009999999999999</v>
      </c>
      <c r="J130" s="15">
        <v>1.6519999999999999</v>
      </c>
      <c r="K130" s="15">
        <v>1.7829999999999999</v>
      </c>
      <c r="L130" s="15">
        <v>1.9079999999999999</v>
      </c>
      <c r="M130" s="15">
        <v>2.012</v>
      </c>
      <c r="N130" s="15">
        <v>2.101</v>
      </c>
      <c r="O130" s="15">
        <v>2.177</v>
      </c>
      <c r="P130" s="15">
        <v>2.2429999999999999</v>
      </c>
      <c r="Q130" s="15">
        <v>2.2690000000000001</v>
      </c>
      <c r="R130" s="15">
        <v>2.2930000000000001</v>
      </c>
      <c r="S130" s="15">
        <v>2.3140000000000001</v>
      </c>
      <c r="T130" s="15">
        <v>2.3319999999999999</v>
      </c>
      <c r="U130" s="15">
        <v>2.35</v>
      </c>
      <c r="V130" s="15">
        <v>2.3570000000000002</v>
      </c>
      <c r="W130" s="15">
        <v>2.3639999999999999</v>
      </c>
      <c r="X130" s="15">
        <v>2.371</v>
      </c>
      <c r="Y130" s="15">
        <v>2.3769999999999998</v>
      </c>
      <c r="Z130" s="15">
        <v>2.3820000000000001</v>
      </c>
      <c r="AA130" s="15">
        <v>2.3820000000000001</v>
      </c>
      <c r="AB130" s="15">
        <v>2.383</v>
      </c>
      <c r="AC130" s="15">
        <v>2.383</v>
      </c>
      <c r="AD130" s="15">
        <v>2.383</v>
      </c>
      <c r="AE130" s="15">
        <v>2.383</v>
      </c>
      <c r="AF130" s="15">
        <v>2.4009999999999998</v>
      </c>
      <c r="AG130" s="15">
        <v>2.4180000000000001</v>
      </c>
      <c r="AH130" s="15">
        <v>2.4340000000000002</v>
      </c>
      <c r="AI130" s="15">
        <v>2.4489999999999998</v>
      </c>
      <c r="AJ130" s="15">
        <v>2.4630000000000001</v>
      </c>
      <c r="AK130" s="15">
        <v>2.476</v>
      </c>
      <c r="AL130" s="15">
        <v>2.4889999999999999</v>
      </c>
      <c r="AM130" s="15">
        <v>2.5</v>
      </c>
      <c r="AN130" s="15">
        <v>2.512</v>
      </c>
      <c r="AO130" s="15">
        <v>2.5219999999999998</v>
      </c>
      <c r="AP130" s="15">
        <v>2.5419999999999998</v>
      </c>
      <c r="AQ130" s="15">
        <v>2.5609999999999999</v>
      </c>
      <c r="AR130" s="15">
        <v>2.5790000000000002</v>
      </c>
      <c r="AS130" s="15">
        <v>2.5960000000000001</v>
      </c>
      <c r="AT130" s="15">
        <v>2.6120000000000001</v>
      </c>
      <c r="AU130" s="15">
        <v>2.6280000000000001</v>
      </c>
      <c r="AV130" s="15">
        <v>2.6429999999999998</v>
      </c>
      <c r="AW130" s="15">
        <v>2.657</v>
      </c>
      <c r="AX130" s="15">
        <v>2.6709999999999998</v>
      </c>
      <c r="AY130" s="15">
        <v>2.6840000000000002</v>
      </c>
    </row>
    <row r="131" spans="1:51" x14ac:dyDescent="0.2">
      <c r="A131" s="5">
        <v>41213</v>
      </c>
      <c r="B131" s="15">
        <v>0.39600000000000002</v>
      </c>
      <c r="C131" s="15">
        <v>0.46300000000000002</v>
      </c>
      <c r="D131" s="15">
        <v>0.58199999999999996</v>
      </c>
      <c r="E131" s="15">
        <v>0.748</v>
      </c>
      <c r="F131" s="15">
        <v>0.94599999999999995</v>
      </c>
      <c r="G131" s="15">
        <v>1.1539999999999999</v>
      </c>
      <c r="H131" s="15">
        <v>1.345</v>
      </c>
      <c r="I131" s="15">
        <v>1.5169999999999999</v>
      </c>
      <c r="J131" s="15">
        <v>1.665</v>
      </c>
      <c r="K131" s="15">
        <v>1.8009999999999999</v>
      </c>
      <c r="L131" s="15">
        <v>1.927</v>
      </c>
      <c r="M131" s="15">
        <v>2.0329999999999999</v>
      </c>
      <c r="N131" s="15">
        <v>2.1240000000000001</v>
      </c>
      <c r="O131" s="15">
        <v>2.2010000000000001</v>
      </c>
      <c r="P131" s="15">
        <v>2.2690000000000001</v>
      </c>
      <c r="Q131" s="15">
        <v>2.2999999999999998</v>
      </c>
      <c r="R131" s="15">
        <v>2.327</v>
      </c>
      <c r="S131" s="15">
        <v>2.351</v>
      </c>
      <c r="T131" s="15">
        <v>2.3730000000000002</v>
      </c>
      <c r="U131" s="15">
        <v>2.39</v>
      </c>
      <c r="V131" s="15">
        <v>2.3959999999999999</v>
      </c>
      <c r="W131" s="15">
        <v>2.399</v>
      </c>
      <c r="X131" s="15">
        <v>2.4009999999999998</v>
      </c>
      <c r="Y131" s="15">
        <v>2.4039999999999999</v>
      </c>
      <c r="Z131" s="15">
        <v>2.4060000000000001</v>
      </c>
      <c r="AA131" s="15">
        <v>2.4049999999999998</v>
      </c>
      <c r="AB131" s="15">
        <v>2.403</v>
      </c>
      <c r="AC131" s="15">
        <v>2.4020000000000001</v>
      </c>
      <c r="AD131" s="15">
        <v>2.4009999999999998</v>
      </c>
      <c r="AE131" s="15">
        <v>2.4</v>
      </c>
      <c r="AF131" s="15">
        <v>2.4119999999999999</v>
      </c>
      <c r="AG131" s="15">
        <v>2.423</v>
      </c>
      <c r="AH131" s="15">
        <v>2.4329999999999998</v>
      </c>
      <c r="AI131" s="15">
        <v>2.4430000000000001</v>
      </c>
      <c r="AJ131" s="15">
        <v>2.452</v>
      </c>
      <c r="AK131" s="15">
        <v>2.4609999999999999</v>
      </c>
      <c r="AL131" s="15">
        <v>2.4689999999999999</v>
      </c>
      <c r="AM131" s="15">
        <v>2.4769999999999999</v>
      </c>
      <c r="AN131" s="15">
        <v>2.484</v>
      </c>
      <c r="AO131" s="15">
        <v>2.4910000000000001</v>
      </c>
      <c r="AP131" s="15">
        <v>2.5070000000000001</v>
      </c>
      <c r="AQ131" s="15">
        <v>2.5209999999999999</v>
      </c>
      <c r="AR131" s="15">
        <v>2.5350000000000001</v>
      </c>
      <c r="AS131" s="15">
        <v>2.5489999999999999</v>
      </c>
      <c r="AT131" s="15">
        <v>2.5609999999999999</v>
      </c>
      <c r="AU131" s="15">
        <v>2.5739999999999998</v>
      </c>
      <c r="AV131" s="15">
        <v>2.585</v>
      </c>
      <c r="AW131" s="15">
        <v>2.5960000000000001</v>
      </c>
      <c r="AX131" s="15">
        <v>2.6070000000000002</v>
      </c>
      <c r="AY131" s="15">
        <v>2.617</v>
      </c>
    </row>
    <row r="132" spans="1:51" x14ac:dyDescent="0.2">
      <c r="A132" s="5">
        <v>41243</v>
      </c>
      <c r="B132" s="15">
        <v>0.34799999999999998</v>
      </c>
      <c r="C132" s="15">
        <v>0.39600000000000002</v>
      </c>
      <c r="D132" s="15">
        <v>0.501</v>
      </c>
      <c r="E132" s="15">
        <v>0.65300000000000002</v>
      </c>
      <c r="F132" s="15">
        <v>0.84199999999999997</v>
      </c>
      <c r="G132" s="15">
        <v>1.0489999999999999</v>
      </c>
      <c r="H132" s="15">
        <v>1.2370000000000001</v>
      </c>
      <c r="I132" s="15">
        <v>1.4079999999999999</v>
      </c>
      <c r="J132" s="15">
        <v>1.5620000000000001</v>
      </c>
      <c r="K132" s="15">
        <v>1.7</v>
      </c>
      <c r="L132" s="15">
        <v>1.83</v>
      </c>
      <c r="M132" s="15">
        <v>1.9379999999999999</v>
      </c>
      <c r="N132" s="15">
        <v>2.032</v>
      </c>
      <c r="O132" s="15">
        <v>2.1120000000000001</v>
      </c>
      <c r="P132" s="15">
        <v>2.1819999999999999</v>
      </c>
      <c r="Q132" s="15">
        <v>2.2189999999999999</v>
      </c>
      <c r="R132" s="15">
        <v>2.2509999999999999</v>
      </c>
      <c r="S132" s="15">
        <v>2.2810000000000001</v>
      </c>
      <c r="T132" s="15">
        <v>2.3069999999999999</v>
      </c>
      <c r="U132" s="15">
        <v>2.33</v>
      </c>
      <c r="V132" s="15">
        <v>2.3370000000000002</v>
      </c>
      <c r="W132" s="15">
        <v>2.3439999999999999</v>
      </c>
      <c r="X132" s="15">
        <v>2.35</v>
      </c>
      <c r="Y132" s="15">
        <v>2.355</v>
      </c>
      <c r="Z132" s="15">
        <v>2.36</v>
      </c>
      <c r="AA132" s="15">
        <v>2.3610000000000002</v>
      </c>
      <c r="AB132" s="15">
        <v>2.3610000000000002</v>
      </c>
      <c r="AC132" s="15">
        <v>2.3610000000000002</v>
      </c>
      <c r="AD132" s="15">
        <v>2.3610000000000002</v>
      </c>
      <c r="AE132" s="15">
        <v>2.3620000000000001</v>
      </c>
      <c r="AF132" s="15">
        <v>2.375</v>
      </c>
      <c r="AG132" s="15">
        <v>2.387</v>
      </c>
      <c r="AH132" s="15">
        <v>2.3980000000000001</v>
      </c>
      <c r="AI132" s="15">
        <v>2.4089999999999998</v>
      </c>
      <c r="AJ132" s="15">
        <v>2.419</v>
      </c>
      <c r="AK132" s="15">
        <v>2.4289999999999998</v>
      </c>
      <c r="AL132" s="15">
        <v>2.4380000000000002</v>
      </c>
      <c r="AM132" s="15">
        <v>2.4470000000000001</v>
      </c>
      <c r="AN132" s="15">
        <v>2.4550000000000001</v>
      </c>
      <c r="AO132" s="15">
        <v>2.4630000000000001</v>
      </c>
      <c r="AP132" s="15">
        <v>2.4790000000000001</v>
      </c>
      <c r="AQ132" s="15">
        <v>2.4940000000000002</v>
      </c>
      <c r="AR132" s="15">
        <v>2.508</v>
      </c>
      <c r="AS132" s="15">
        <v>2.5219999999999998</v>
      </c>
      <c r="AT132" s="15">
        <v>2.5350000000000001</v>
      </c>
      <c r="AU132" s="15">
        <v>2.5470000000000002</v>
      </c>
      <c r="AV132" s="15">
        <v>2.5590000000000002</v>
      </c>
      <c r="AW132" s="15">
        <v>2.5710000000000002</v>
      </c>
      <c r="AX132" s="15">
        <v>2.5819999999999999</v>
      </c>
      <c r="AY132" s="15">
        <v>2.593</v>
      </c>
    </row>
    <row r="133" spans="1:51" x14ac:dyDescent="0.2">
      <c r="A133" s="5">
        <v>41274</v>
      </c>
      <c r="B133" s="15">
        <v>0.32100000000000001</v>
      </c>
      <c r="C133" s="15">
        <v>0.36</v>
      </c>
      <c r="D133" s="15">
        <v>0.46</v>
      </c>
      <c r="E133" s="15">
        <v>0.59599999999999997</v>
      </c>
      <c r="F133" s="15">
        <v>0.75</v>
      </c>
      <c r="G133" s="15">
        <v>0.93700000000000006</v>
      </c>
      <c r="H133" s="15">
        <v>1.119</v>
      </c>
      <c r="I133" s="15">
        <v>1.2909999999999999</v>
      </c>
      <c r="J133" s="15">
        <v>1.4450000000000001</v>
      </c>
      <c r="K133" s="15">
        <v>1.5860000000000001</v>
      </c>
      <c r="L133" s="15">
        <v>1.7170000000000001</v>
      </c>
      <c r="M133" s="15">
        <v>1.827</v>
      </c>
      <c r="N133" s="15">
        <v>1.923</v>
      </c>
      <c r="O133" s="15">
        <v>2.0059999999999998</v>
      </c>
      <c r="P133" s="15">
        <v>2.0779999999999998</v>
      </c>
      <c r="Q133" s="15">
        <v>2.1190000000000002</v>
      </c>
      <c r="R133" s="15">
        <v>2.1560000000000001</v>
      </c>
      <c r="S133" s="15">
        <v>2.1880000000000002</v>
      </c>
      <c r="T133" s="15">
        <v>2.2170000000000001</v>
      </c>
      <c r="U133" s="15">
        <v>2.2400000000000002</v>
      </c>
      <c r="V133" s="15">
        <v>2.2530000000000001</v>
      </c>
      <c r="W133" s="15">
        <v>2.2629999999999999</v>
      </c>
      <c r="X133" s="15">
        <v>2.2719999999999998</v>
      </c>
      <c r="Y133" s="15">
        <v>2.2799999999999998</v>
      </c>
      <c r="Z133" s="15">
        <v>2.2869999999999999</v>
      </c>
      <c r="AA133" s="15">
        <v>2.2909999999999999</v>
      </c>
      <c r="AB133" s="15">
        <v>2.2930000000000001</v>
      </c>
      <c r="AC133" s="15">
        <v>2.2959999999999998</v>
      </c>
      <c r="AD133" s="15">
        <v>2.2989999999999999</v>
      </c>
      <c r="AE133" s="15">
        <v>2.3010000000000002</v>
      </c>
      <c r="AF133" s="15">
        <v>2.3170000000000002</v>
      </c>
      <c r="AG133" s="15">
        <v>2.3319999999999999</v>
      </c>
      <c r="AH133" s="15">
        <v>2.347</v>
      </c>
      <c r="AI133" s="15">
        <v>2.36</v>
      </c>
      <c r="AJ133" s="15">
        <v>2.3730000000000002</v>
      </c>
      <c r="AK133" s="15">
        <v>2.3849999999999998</v>
      </c>
      <c r="AL133" s="15">
        <v>2.3959999999999999</v>
      </c>
      <c r="AM133" s="15">
        <v>2.407</v>
      </c>
      <c r="AN133" s="15">
        <v>2.4169999999999998</v>
      </c>
      <c r="AO133" s="15">
        <v>2.4260000000000002</v>
      </c>
      <c r="AP133" s="15">
        <v>2.4390000000000001</v>
      </c>
      <c r="AQ133" s="15">
        <v>2.4500000000000002</v>
      </c>
      <c r="AR133" s="15">
        <v>2.4609999999999999</v>
      </c>
      <c r="AS133" s="15">
        <v>2.472</v>
      </c>
      <c r="AT133" s="15">
        <v>2.4820000000000002</v>
      </c>
      <c r="AU133" s="15">
        <v>2.492</v>
      </c>
      <c r="AV133" s="15">
        <v>2.5009999999999999</v>
      </c>
      <c r="AW133" s="15">
        <v>2.5099999999999998</v>
      </c>
      <c r="AX133" s="15">
        <v>2.5179999999999998</v>
      </c>
      <c r="AY133" s="15">
        <v>2.5270000000000001</v>
      </c>
    </row>
    <row r="134" spans="1:51" x14ac:dyDescent="0.2">
      <c r="A134" s="5">
        <v>41305</v>
      </c>
      <c r="B134" s="15">
        <v>0.50600000000000001</v>
      </c>
      <c r="C134" s="15">
        <v>0.68899999999999995</v>
      </c>
      <c r="D134" s="15">
        <v>0.84599999999999997</v>
      </c>
      <c r="E134" s="15">
        <v>1.008</v>
      </c>
      <c r="F134" s="15">
        <v>1.1830000000000001</v>
      </c>
      <c r="G134" s="15">
        <v>1.369</v>
      </c>
      <c r="H134" s="15">
        <v>1.5289999999999999</v>
      </c>
      <c r="I134" s="15">
        <v>1.6830000000000001</v>
      </c>
      <c r="J134" s="15">
        <v>1.821</v>
      </c>
      <c r="K134" s="15">
        <v>1.9450000000000001</v>
      </c>
      <c r="L134" s="15">
        <v>2.0550000000000002</v>
      </c>
      <c r="M134" s="15">
        <v>2.1480000000000001</v>
      </c>
      <c r="N134" s="15">
        <v>2.2240000000000002</v>
      </c>
      <c r="O134" s="15">
        <v>2.29</v>
      </c>
      <c r="P134" s="15">
        <v>2.347</v>
      </c>
      <c r="Q134" s="15">
        <v>2.379</v>
      </c>
      <c r="R134" s="15">
        <v>2.407</v>
      </c>
      <c r="S134" s="15">
        <v>2.4319999999999999</v>
      </c>
      <c r="T134" s="15">
        <v>2.4550000000000001</v>
      </c>
      <c r="U134" s="15">
        <v>2.48</v>
      </c>
      <c r="V134" s="15">
        <v>2.484</v>
      </c>
      <c r="W134" s="15">
        <v>2.4910000000000001</v>
      </c>
      <c r="X134" s="15">
        <v>2.4980000000000002</v>
      </c>
      <c r="Y134" s="15">
        <v>2.5049999999999999</v>
      </c>
      <c r="Z134" s="15">
        <v>2.5099999999999998</v>
      </c>
      <c r="AA134" s="15">
        <v>2.5059999999999998</v>
      </c>
      <c r="AB134" s="15">
        <v>2.5030000000000001</v>
      </c>
      <c r="AC134" s="15">
        <v>2.4990000000000001</v>
      </c>
      <c r="AD134" s="15">
        <v>2.496</v>
      </c>
      <c r="AE134" s="15">
        <v>2.4929999999999999</v>
      </c>
      <c r="AF134" s="15">
        <v>2.5009999999999999</v>
      </c>
      <c r="AG134" s="15">
        <v>2.5089999999999999</v>
      </c>
      <c r="AH134" s="15">
        <v>2.5169999999999999</v>
      </c>
      <c r="AI134" s="15">
        <v>2.524</v>
      </c>
      <c r="AJ134" s="15">
        <v>2.5310000000000001</v>
      </c>
      <c r="AK134" s="15">
        <v>2.5369999999999999</v>
      </c>
      <c r="AL134" s="15">
        <v>2.5430000000000001</v>
      </c>
      <c r="AM134" s="15">
        <v>2.5489999999999999</v>
      </c>
      <c r="AN134" s="15">
        <v>2.5539999999999998</v>
      </c>
      <c r="AO134" s="15">
        <v>2.5590000000000002</v>
      </c>
      <c r="AP134" s="15">
        <v>2.5720000000000001</v>
      </c>
      <c r="AQ134" s="15">
        <v>2.5830000000000002</v>
      </c>
      <c r="AR134" s="15">
        <v>2.5950000000000002</v>
      </c>
      <c r="AS134" s="15">
        <v>2.605</v>
      </c>
      <c r="AT134" s="15">
        <v>2.6160000000000001</v>
      </c>
      <c r="AU134" s="15">
        <v>2.625</v>
      </c>
      <c r="AV134" s="15">
        <v>2.6349999999999998</v>
      </c>
      <c r="AW134" s="15">
        <v>2.6440000000000001</v>
      </c>
      <c r="AX134" s="15">
        <v>2.6520000000000001</v>
      </c>
      <c r="AY134" s="15">
        <v>2.661</v>
      </c>
    </row>
    <row r="135" spans="1:51" x14ac:dyDescent="0.2">
      <c r="A135" s="5">
        <v>41333</v>
      </c>
      <c r="B135" s="15">
        <v>0.33</v>
      </c>
      <c r="C135" s="15">
        <v>0.44500000000000001</v>
      </c>
      <c r="D135" s="15">
        <v>0.55300000000000005</v>
      </c>
      <c r="E135" s="15">
        <v>0.73099999999999998</v>
      </c>
      <c r="F135" s="15">
        <v>0.91200000000000003</v>
      </c>
      <c r="G135" s="15">
        <v>1.125</v>
      </c>
      <c r="H135" s="15">
        <v>1.29</v>
      </c>
      <c r="I135" s="15">
        <v>1.4650000000000001</v>
      </c>
      <c r="J135" s="15">
        <v>1.6259999999999999</v>
      </c>
      <c r="K135" s="15">
        <v>1.77</v>
      </c>
      <c r="L135" s="15">
        <v>1.9019999999999999</v>
      </c>
      <c r="M135" s="15">
        <v>2.012</v>
      </c>
      <c r="N135" s="15">
        <v>2.109</v>
      </c>
      <c r="O135" s="15">
        <v>2.1930000000000001</v>
      </c>
      <c r="P135" s="15">
        <v>2.2650000000000001</v>
      </c>
      <c r="Q135" s="15">
        <v>2.306</v>
      </c>
      <c r="R135" s="15">
        <v>2.3420000000000001</v>
      </c>
      <c r="S135" s="15">
        <v>2.3740000000000001</v>
      </c>
      <c r="T135" s="15">
        <v>2.403</v>
      </c>
      <c r="U135" s="15">
        <v>2.4300000000000002</v>
      </c>
      <c r="V135" s="15">
        <v>2.4369999999999998</v>
      </c>
      <c r="W135" s="15">
        <v>2.444</v>
      </c>
      <c r="X135" s="15">
        <v>2.4510000000000001</v>
      </c>
      <c r="Y135" s="15">
        <v>2.4580000000000002</v>
      </c>
      <c r="Z135" s="15">
        <v>2.4630000000000001</v>
      </c>
      <c r="AA135" s="15">
        <v>2.4649999999999999</v>
      </c>
      <c r="AB135" s="15">
        <v>2.4670000000000001</v>
      </c>
      <c r="AC135" s="15">
        <v>2.4689999999999999</v>
      </c>
      <c r="AD135" s="15">
        <v>2.4710000000000001</v>
      </c>
      <c r="AE135" s="15">
        <v>2.472</v>
      </c>
      <c r="AF135" s="15">
        <v>2.48</v>
      </c>
      <c r="AG135" s="15">
        <v>2.488</v>
      </c>
      <c r="AH135" s="15">
        <v>2.4950000000000001</v>
      </c>
      <c r="AI135" s="15">
        <v>2.5019999999999998</v>
      </c>
      <c r="AJ135" s="15">
        <v>2.508</v>
      </c>
      <c r="AK135" s="15">
        <v>2.5139999999999998</v>
      </c>
      <c r="AL135" s="15">
        <v>2.52</v>
      </c>
      <c r="AM135" s="15">
        <v>2.5249999999999999</v>
      </c>
      <c r="AN135" s="15">
        <v>2.5299999999999998</v>
      </c>
      <c r="AO135" s="15">
        <v>2.5350000000000001</v>
      </c>
      <c r="AP135" s="15">
        <v>2.5459999999999998</v>
      </c>
      <c r="AQ135" s="15">
        <v>2.556</v>
      </c>
      <c r="AR135" s="15">
        <v>2.5670000000000002</v>
      </c>
      <c r="AS135" s="15">
        <v>2.5760000000000001</v>
      </c>
      <c r="AT135" s="15">
        <v>2.585</v>
      </c>
      <c r="AU135" s="15">
        <v>2.5939999999999999</v>
      </c>
      <c r="AV135" s="15">
        <v>2.6030000000000002</v>
      </c>
      <c r="AW135" s="15">
        <v>2.6110000000000002</v>
      </c>
      <c r="AX135" s="15">
        <v>2.6179999999999999</v>
      </c>
      <c r="AY135" s="15">
        <v>2.6259999999999999</v>
      </c>
    </row>
    <row r="136" spans="1:51" x14ac:dyDescent="0.2">
      <c r="A136" s="5">
        <v>41364</v>
      </c>
      <c r="B136" s="15">
        <v>0.40500000000000003</v>
      </c>
      <c r="C136" s="15">
        <v>0.49199999999999999</v>
      </c>
      <c r="D136" s="15">
        <v>0.60299999999999998</v>
      </c>
      <c r="E136" s="15">
        <v>0.73499999999999999</v>
      </c>
      <c r="F136" s="15">
        <v>0.91900000000000004</v>
      </c>
      <c r="G136" s="15">
        <v>1.095</v>
      </c>
      <c r="H136" s="15">
        <v>1.264</v>
      </c>
      <c r="I136" s="15">
        <v>1.4259999999999999</v>
      </c>
      <c r="J136" s="15">
        <v>1.5740000000000001</v>
      </c>
      <c r="K136" s="15">
        <v>1.6919999999999999</v>
      </c>
      <c r="L136" s="15">
        <v>1.827</v>
      </c>
      <c r="M136" s="15">
        <v>1.9390000000000001</v>
      </c>
      <c r="N136" s="15">
        <v>2.0329999999999999</v>
      </c>
      <c r="O136" s="15">
        <v>2.113</v>
      </c>
      <c r="P136" s="15">
        <v>2.1819999999999999</v>
      </c>
      <c r="Q136" s="15">
        <v>2.2240000000000002</v>
      </c>
      <c r="R136" s="15">
        <v>2.2599999999999998</v>
      </c>
      <c r="S136" s="15">
        <v>2.2930000000000001</v>
      </c>
      <c r="T136" s="15">
        <v>2.3220000000000001</v>
      </c>
      <c r="U136" s="15">
        <v>2.35</v>
      </c>
      <c r="V136" s="15">
        <v>2.359</v>
      </c>
      <c r="W136" s="15">
        <v>2.37</v>
      </c>
      <c r="X136" s="15">
        <v>2.379</v>
      </c>
      <c r="Y136" s="15">
        <v>2.3879999999999999</v>
      </c>
      <c r="Z136" s="15">
        <v>2.395</v>
      </c>
      <c r="AA136" s="15">
        <v>2.3980000000000001</v>
      </c>
      <c r="AB136" s="15">
        <v>2.4</v>
      </c>
      <c r="AC136" s="15">
        <v>2.4009999999999998</v>
      </c>
      <c r="AD136" s="15">
        <v>2.403</v>
      </c>
      <c r="AE136" s="15">
        <v>2.4049999999999998</v>
      </c>
      <c r="AF136" s="15">
        <v>2.415</v>
      </c>
      <c r="AG136" s="15">
        <v>2.4249999999999998</v>
      </c>
      <c r="AH136" s="15">
        <v>2.4350000000000001</v>
      </c>
      <c r="AI136" s="15">
        <v>2.4430000000000001</v>
      </c>
      <c r="AJ136" s="15">
        <v>2.452</v>
      </c>
      <c r="AK136" s="15">
        <v>2.46</v>
      </c>
      <c r="AL136" s="15">
        <v>2.4670000000000001</v>
      </c>
      <c r="AM136" s="15">
        <v>2.4740000000000002</v>
      </c>
      <c r="AN136" s="15">
        <v>2.4809999999999999</v>
      </c>
      <c r="AO136" s="15">
        <v>2.4870000000000001</v>
      </c>
      <c r="AP136" s="15">
        <v>2.4950000000000001</v>
      </c>
      <c r="AQ136" s="15">
        <v>2.5030000000000001</v>
      </c>
      <c r="AR136" s="15">
        <v>2.5110000000000001</v>
      </c>
      <c r="AS136" s="15">
        <v>2.5179999999999998</v>
      </c>
      <c r="AT136" s="15">
        <v>2.5249999999999999</v>
      </c>
      <c r="AU136" s="15">
        <v>2.5310000000000001</v>
      </c>
      <c r="AV136" s="15">
        <v>2.5379999999999998</v>
      </c>
      <c r="AW136" s="15">
        <v>2.544</v>
      </c>
      <c r="AX136" s="15">
        <v>2.5489999999999999</v>
      </c>
      <c r="AY136" s="15">
        <v>2.5550000000000002</v>
      </c>
    </row>
    <row r="137" spans="1:51" x14ac:dyDescent="0.2">
      <c r="A137" s="5">
        <v>41394</v>
      </c>
      <c r="B137" s="15">
        <v>0.32200000000000001</v>
      </c>
      <c r="C137" s="15">
        <v>0.38700000000000001</v>
      </c>
      <c r="D137" s="15">
        <v>0.47499999999999998</v>
      </c>
      <c r="E137" s="15">
        <v>0.58099999999999996</v>
      </c>
      <c r="F137" s="15">
        <v>0.73699999999999999</v>
      </c>
      <c r="G137" s="15">
        <v>0.91100000000000003</v>
      </c>
      <c r="H137" s="15">
        <v>1.0609999999999999</v>
      </c>
      <c r="I137" s="15">
        <v>1.2150000000000001</v>
      </c>
      <c r="J137" s="15">
        <v>1.36</v>
      </c>
      <c r="K137" s="15">
        <v>1.494</v>
      </c>
      <c r="L137" s="15">
        <v>1.62</v>
      </c>
      <c r="M137" s="15">
        <v>1.7250000000000001</v>
      </c>
      <c r="N137" s="15">
        <v>1.8180000000000001</v>
      </c>
      <c r="O137" s="15">
        <v>1.897</v>
      </c>
      <c r="P137" s="15">
        <v>1.966</v>
      </c>
      <c r="Q137" s="15">
        <v>2.0129999999999999</v>
      </c>
      <c r="R137" s="15">
        <v>2.0550000000000002</v>
      </c>
      <c r="S137" s="15">
        <v>2.093</v>
      </c>
      <c r="T137" s="15">
        <v>2.1259999999999999</v>
      </c>
      <c r="U137" s="15">
        <v>2.16</v>
      </c>
      <c r="V137" s="15">
        <v>2.1659999999999999</v>
      </c>
      <c r="W137" s="15">
        <v>2.1739999999999999</v>
      </c>
      <c r="X137" s="15">
        <v>2.181</v>
      </c>
      <c r="Y137" s="15">
        <v>2.1880000000000002</v>
      </c>
      <c r="Z137" s="15">
        <v>2.1949999999999998</v>
      </c>
      <c r="AA137" s="15">
        <v>2.2040000000000002</v>
      </c>
      <c r="AB137" s="15">
        <v>2.2120000000000002</v>
      </c>
      <c r="AC137" s="15">
        <v>2.2189999999999999</v>
      </c>
      <c r="AD137" s="15">
        <v>2.226</v>
      </c>
      <c r="AE137" s="15">
        <v>2.2330000000000001</v>
      </c>
      <c r="AF137" s="15">
        <v>2.242</v>
      </c>
      <c r="AG137" s="15">
        <v>2.25</v>
      </c>
      <c r="AH137" s="15">
        <v>2.258</v>
      </c>
      <c r="AI137" s="15">
        <v>2.2650000000000001</v>
      </c>
      <c r="AJ137" s="15">
        <v>2.2719999999999998</v>
      </c>
      <c r="AK137" s="15">
        <v>2.278</v>
      </c>
      <c r="AL137" s="15">
        <v>2.2839999999999998</v>
      </c>
      <c r="AM137" s="15">
        <v>2.29</v>
      </c>
      <c r="AN137" s="15">
        <v>2.2959999999999998</v>
      </c>
      <c r="AO137" s="15">
        <v>2.3010000000000002</v>
      </c>
      <c r="AP137" s="15">
        <v>2.3159999999999998</v>
      </c>
      <c r="AQ137" s="15">
        <v>2.33</v>
      </c>
      <c r="AR137" s="15">
        <v>2.3439999999999999</v>
      </c>
      <c r="AS137" s="15">
        <v>2.3570000000000002</v>
      </c>
      <c r="AT137" s="15">
        <v>2.3690000000000002</v>
      </c>
      <c r="AU137" s="15">
        <v>2.3809999999999998</v>
      </c>
      <c r="AV137" s="15">
        <v>2.3929999999999998</v>
      </c>
      <c r="AW137" s="15">
        <v>2.4039999999999999</v>
      </c>
      <c r="AX137" s="15">
        <v>2.4140000000000001</v>
      </c>
      <c r="AY137" s="15">
        <v>2.4239999999999999</v>
      </c>
    </row>
    <row r="138" spans="1:51" x14ac:dyDescent="0.2">
      <c r="A138" s="5">
        <v>41425</v>
      </c>
      <c r="B138" s="15">
        <v>0.33200000000000002</v>
      </c>
      <c r="C138" s="15">
        <v>0.435</v>
      </c>
      <c r="D138" s="15">
        <v>0.58499999999999996</v>
      </c>
      <c r="E138" s="15">
        <v>0.76800000000000002</v>
      </c>
      <c r="F138" s="15">
        <v>0.96</v>
      </c>
      <c r="G138" s="15">
        <v>1.1220000000000001</v>
      </c>
      <c r="H138" s="15">
        <v>1.3220000000000001</v>
      </c>
      <c r="I138" s="15">
        <v>1.488</v>
      </c>
      <c r="J138" s="15">
        <v>1.643</v>
      </c>
      <c r="K138" s="15">
        <v>1.7889999999999999</v>
      </c>
      <c r="L138" s="15">
        <v>1.915</v>
      </c>
      <c r="M138" s="15">
        <v>2.0209999999999999</v>
      </c>
      <c r="N138" s="15">
        <v>2.1179999999999999</v>
      </c>
      <c r="O138" s="15">
        <v>2.202</v>
      </c>
      <c r="P138" s="15">
        <v>2.2749999999999999</v>
      </c>
      <c r="Q138" s="15">
        <v>2.319</v>
      </c>
      <c r="R138" s="15">
        <v>2.3580000000000001</v>
      </c>
      <c r="S138" s="15">
        <v>2.3919999999999999</v>
      </c>
      <c r="T138" s="15">
        <v>2.423</v>
      </c>
      <c r="U138" s="15">
        <v>2.4500000000000002</v>
      </c>
      <c r="V138" s="15">
        <v>2.4590000000000001</v>
      </c>
      <c r="W138" s="15">
        <v>2.4660000000000002</v>
      </c>
      <c r="X138" s="15">
        <v>2.472</v>
      </c>
      <c r="Y138" s="15">
        <v>2.4780000000000002</v>
      </c>
      <c r="Z138" s="15">
        <v>2.484</v>
      </c>
      <c r="AA138" s="15">
        <v>2.4870000000000001</v>
      </c>
      <c r="AB138" s="15">
        <v>2.4910000000000001</v>
      </c>
      <c r="AC138" s="15">
        <v>2.4940000000000002</v>
      </c>
      <c r="AD138" s="15">
        <v>2.4969999999999999</v>
      </c>
      <c r="AE138" s="15">
        <v>2.4990000000000001</v>
      </c>
      <c r="AF138" s="15">
        <v>2.5030000000000001</v>
      </c>
      <c r="AG138" s="15">
        <v>2.5070000000000001</v>
      </c>
      <c r="AH138" s="15">
        <v>2.5110000000000001</v>
      </c>
      <c r="AI138" s="15">
        <v>2.5139999999999998</v>
      </c>
      <c r="AJ138" s="15">
        <v>2.5179999999999998</v>
      </c>
      <c r="AK138" s="15">
        <v>2.5209999999999999</v>
      </c>
      <c r="AL138" s="15">
        <v>2.524</v>
      </c>
      <c r="AM138" s="15">
        <v>2.5270000000000001</v>
      </c>
      <c r="AN138" s="15">
        <v>2.5289999999999999</v>
      </c>
      <c r="AO138" s="15">
        <v>2.532</v>
      </c>
      <c r="AP138" s="15">
        <v>2.548</v>
      </c>
      <c r="AQ138" s="15">
        <v>2.5630000000000002</v>
      </c>
      <c r="AR138" s="15">
        <v>2.5779999999999998</v>
      </c>
      <c r="AS138" s="15">
        <v>2.5920000000000001</v>
      </c>
      <c r="AT138" s="15">
        <v>2.605</v>
      </c>
      <c r="AU138" s="15">
        <v>2.6179999999999999</v>
      </c>
      <c r="AV138" s="15">
        <v>2.6309999999999998</v>
      </c>
      <c r="AW138" s="15">
        <v>2.6419999999999999</v>
      </c>
      <c r="AX138" s="15">
        <v>2.6539999999999999</v>
      </c>
      <c r="AY138" s="15">
        <v>2.665</v>
      </c>
    </row>
    <row r="139" spans="1:51" x14ac:dyDescent="0.2">
      <c r="A139" s="5">
        <v>41455</v>
      </c>
      <c r="B139" s="15">
        <v>0.41899999999999998</v>
      </c>
      <c r="C139" s="15">
        <v>0.60499999999999998</v>
      </c>
      <c r="D139" s="15">
        <v>0.79200000000000004</v>
      </c>
      <c r="E139" s="15">
        <v>1.018</v>
      </c>
      <c r="F139" s="15">
        <v>1.238</v>
      </c>
      <c r="G139" s="15">
        <v>1.44</v>
      </c>
      <c r="H139" s="15">
        <v>1.619</v>
      </c>
      <c r="I139" s="15">
        <v>1.78</v>
      </c>
      <c r="J139" s="15">
        <v>1.9279999999999999</v>
      </c>
      <c r="K139" s="15">
        <v>2.0619999999999998</v>
      </c>
      <c r="L139" s="15">
        <v>2.1789999999999998</v>
      </c>
      <c r="M139" s="15">
        <v>2.2770000000000001</v>
      </c>
      <c r="N139" s="15">
        <v>2.355</v>
      </c>
      <c r="O139" s="15">
        <v>2.4220000000000002</v>
      </c>
      <c r="P139" s="15">
        <v>2.4809999999999999</v>
      </c>
      <c r="Q139" s="15">
        <v>2.5089999999999999</v>
      </c>
      <c r="R139" s="15">
        <v>2.5329999999999999</v>
      </c>
      <c r="S139" s="15">
        <v>2.5550000000000002</v>
      </c>
      <c r="T139" s="15">
        <v>2.5739999999999998</v>
      </c>
      <c r="U139" s="15">
        <v>2.59</v>
      </c>
      <c r="V139" s="15">
        <v>2.593</v>
      </c>
      <c r="W139" s="15">
        <v>2.5939999999999999</v>
      </c>
      <c r="X139" s="15">
        <v>2.5950000000000002</v>
      </c>
      <c r="Y139" s="15">
        <v>2.5960000000000001</v>
      </c>
      <c r="Z139" s="15">
        <v>2.5960000000000001</v>
      </c>
      <c r="AA139" s="15">
        <v>2.5920000000000001</v>
      </c>
      <c r="AB139" s="15">
        <v>2.5870000000000002</v>
      </c>
      <c r="AC139" s="15">
        <v>2.5830000000000002</v>
      </c>
      <c r="AD139" s="15">
        <v>2.58</v>
      </c>
      <c r="AE139" s="15">
        <v>2.5760000000000001</v>
      </c>
      <c r="AF139" s="15">
        <v>2.581</v>
      </c>
      <c r="AG139" s="15">
        <v>2.585</v>
      </c>
      <c r="AH139" s="15">
        <v>2.589</v>
      </c>
      <c r="AI139" s="15">
        <v>2.5920000000000001</v>
      </c>
      <c r="AJ139" s="15">
        <v>2.5960000000000001</v>
      </c>
      <c r="AK139" s="15">
        <v>2.5990000000000002</v>
      </c>
      <c r="AL139" s="15">
        <v>2.6019999999999999</v>
      </c>
      <c r="AM139" s="15">
        <v>2.605</v>
      </c>
      <c r="AN139" s="15">
        <v>2.6080000000000001</v>
      </c>
      <c r="AO139" s="15">
        <v>2.61</v>
      </c>
      <c r="AP139" s="15">
        <v>2.6280000000000001</v>
      </c>
      <c r="AQ139" s="15">
        <v>2.645</v>
      </c>
      <c r="AR139" s="15">
        <v>2.661</v>
      </c>
      <c r="AS139" s="15">
        <v>2.6760000000000002</v>
      </c>
      <c r="AT139" s="15">
        <v>2.6909999999999998</v>
      </c>
      <c r="AU139" s="15">
        <v>2.7050000000000001</v>
      </c>
      <c r="AV139" s="15">
        <v>2.718</v>
      </c>
      <c r="AW139" s="15">
        <v>2.7309999999999999</v>
      </c>
      <c r="AX139" s="15">
        <v>2.7429999999999999</v>
      </c>
      <c r="AY139" s="15">
        <v>2.7549999999999999</v>
      </c>
    </row>
    <row r="140" spans="1:51" x14ac:dyDescent="0.2">
      <c r="A140" s="5">
        <v>41486</v>
      </c>
      <c r="B140" s="15">
        <v>0.39400000000000002</v>
      </c>
      <c r="C140" s="15">
        <v>0.51600000000000001</v>
      </c>
      <c r="D140" s="15">
        <v>0.71299999999999997</v>
      </c>
      <c r="E140" s="15">
        <v>0.92</v>
      </c>
      <c r="F140" s="15">
        <v>1.1499999999999999</v>
      </c>
      <c r="G140" s="15">
        <v>1.371</v>
      </c>
      <c r="H140" s="15">
        <v>1.5409999999999999</v>
      </c>
      <c r="I140" s="15">
        <v>1.7070000000000001</v>
      </c>
      <c r="J140" s="15">
        <v>1.861</v>
      </c>
      <c r="K140" s="15">
        <v>2.0009999999999999</v>
      </c>
      <c r="L140" s="15">
        <v>2.1240000000000001</v>
      </c>
      <c r="M140" s="15">
        <v>2.2280000000000002</v>
      </c>
      <c r="N140" s="15">
        <v>2.3130000000000002</v>
      </c>
      <c r="O140" s="15">
        <v>2.387</v>
      </c>
      <c r="P140" s="15">
        <v>2.4500000000000002</v>
      </c>
      <c r="Q140" s="15">
        <v>2.492</v>
      </c>
      <c r="R140" s="15">
        <v>2.5289999999999999</v>
      </c>
      <c r="S140" s="15">
        <v>2.5609999999999999</v>
      </c>
      <c r="T140" s="15">
        <v>2.5910000000000002</v>
      </c>
      <c r="U140" s="15">
        <v>2.62</v>
      </c>
      <c r="V140" s="15">
        <v>2.6040000000000001</v>
      </c>
      <c r="W140" s="15">
        <v>2.5920000000000001</v>
      </c>
      <c r="X140" s="15">
        <v>2.5819999999999999</v>
      </c>
      <c r="Y140" s="15">
        <v>2.5720000000000001</v>
      </c>
      <c r="Z140" s="15">
        <v>2.5630000000000002</v>
      </c>
      <c r="AA140" s="15">
        <v>2.57</v>
      </c>
      <c r="AB140" s="15">
        <v>2.5760000000000001</v>
      </c>
      <c r="AC140" s="15">
        <v>2.5830000000000002</v>
      </c>
      <c r="AD140" s="15">
        <v>2.5880000000000001</v>
      </c>
      <c r="AE140" s="15">
        <v>2.5939999999999999</v>
      </c>
      <c r="AF140" s="15">
        <v>2.5880000000000001</v>
      </c>
      <c r="AG140" s="15">
        <v>2.5830000000000002</v>
      </c>
      <c r="AH140" s="15">
        <v>2.5779999999999998</v>
      </c>
      <c r="AI140" s="15">
        <v>2.573</v>
      </c>
      <c r="AJ140" s="15">
        <v>2.569</v>
      </c>
      <c r="AK140" s="15">
        <v>2.5640000000000001</v>
      </c>
      <c r="AL140" s="15">
        <v>2.56</v>
      </c>
      <c r="AM140" s="15">
        <v>2.5569999999999999</v>
      </c>
      <c r="AN140" s="15">
        <v>2.5529999999999999</v>
      </c>
      <c r="AO140" s="15">
        <v>2.5499999999999998</v>
      </c>
      <c r="AP140" s="15">
        <v>2.56</v>
      </c>
      <c r="AQ140" s="15">
        <v>2.569</v>
      </c>
      <c r="AR140" s="15">
        <v>2.5779999999999998</v>
      </c>
      <c r="AS140" s="15">
        <v>2.5870000000000002</v>
      </c>
      <c r="AT140" s="15">
        <v>2.5950000000000002</v>
      </c>
      <c r="AU140" s="15">
        <v>2.6030000000000002</v>
      </c>
      <c r="AV140" s="15">
        <v>2.6110000000000002</v>
      </c>
      <c r="AW140" s="15">
        <v>2.6179999999999999</v>
      </c>
      <c r="AX140" s="15">
        <v>2.625</v>
      </c>
      <c r="AY140" s="15">
        <v>2.6320000000000001</v>
      </c>
    </row>
    <row r="141" spans="1:51" x14ac:dyDescent="0.2">
      <c r="A141" s="5">
        <v>41517</v>
      </c>
      <c r="B141" s="15">
        <v>0.42099999999999999</v>
      </c>
      <c r="C141" s="15">
        <v>0.62</v>
      </c>
      <c r="D141" s="15">
        <v>0.85199999999999998</v>
      </c>
      <c r="E141" s="15">
        <v>1.115</v>
      </c>
      <c r="F141" s="15">
        <v>1.3640000000000001</v>
      </c>
      <c r="G141" s="15">
        <v>1.597</v>
      </c>
      <c r="H141" s="15">
        <v>1.776</v>
      </c>
      <c r="I141" s="15">
        <v>1.946</v>
      </c>
      <c r="J141" s="15">
        <v>2.1</v>
      </c>
      <c r="K141" s="15">
        <v>2.2410000000000001</v>
      </c>
      <c r="L141" s="15">
        <v>2.3660000000000001</v>
      </c>
      <c r="M141" s="15">
        <v>2.4710000000000001</v>
      </c>
      <c r="N141" s="15">
        <v>2.5579999999999998</v>
      </c>
      <c r="O141" s="15">
        <v>2.633</v>
      </c>
      <c r="P141" s="15">
        <v>2.698</v>
      </c>
      <c r="Q141" s="15">
        <v>2.7269999999999999</v>
      </c>
      <c r="R141" s="15">
        <v>2.7519999999999998</v>
      </c>
      <c r="S141" s="15">
        <v>2.774</v>
      </c>
      <c r="T141" s="15">
        <v>2.7949999999999999</v>
      </c>
      <c r="U141" s="15">
        <v>2.81</v>
      </c>
      <c r="V141" s="15">
        <v>2.8119999999999998</v>
      </c>
      <c r="W141" s="15">
        <v>2.8119999999999998</v>
      </c>
      <c r="X141" s="15">
        <v>2.8109999999999999</v>
      </c>
      <c r="Y141" s="15">
        <v>2.8109999999999999</v>
      </c>
      <c r="Z141" s="15">
        <v>2.81</v>
      </c>
      <c r="AA141" s="15">
        <v>2.8010000000000002</v>
      </c>
      <c r="AB141" s="15">
        <v>2.7919999999999998</v>
      </c>
      <c r="AC141" s="15">
        <v>2.7839999999999998</v>
      </c>
      <c r="AD141" s="15">
        <v>2.7770000000000001</v>
      </c>
      <c r="AE141" s="15">
        <v>2.77</v>
      </c>
      <c r="AF141" s="15">
        <v>2.7730000000000001</v>
      </c>
      <c r="AG141" s="15">
        <v>2.7759999999999998</v>
      </c>
      <c r="AH141" s="15">
        <v>2.7789999999999999</v>
      </c>
      <c r="AI141" s="15">
        <v>2.7810000000000001</v>
      </c>
      <c r="AJ141" s="15">
        <v>2.7839999999999998</v>
      </c>
      <c r="AK141" s="15">
        <v>2.786</v>
      </c>
      <c r="AL141" s="15">
        <v>2.7879999999999998</v>
      </c>
      <c r="AM141" s="15">
        <v>2.79</v>
      </c>
      <c r="AN141" s="15">
        <v>2.7919999999999998</v>
      </c>
      <c r="AO141" s="15">
        <v>2.794</v>
      </c>
      <c r="AP141" s="15">
        <v>2.802</v>
      </c>
      <c r="AQ141" s="15">
        <v>2.81</v>
      </c>
      <c r="AR141" s="15">
        <v>2.8180000000000001</v>
      </c>
      <c r="AS141" s="15">
        <v>2.8250000000000002</v>
      </c>
      <c r="AT141" s="15">
        <v>2.8319999999999999</v>
      </c>
      <c r="AU141" s="15">
        <v>2.8380000000000001</v>
      </c>
      <c r="AV141" s="15">
        <v>2.8450000000000002</v>
      </c>
      <c r="AW141" s="15">
        <v>2.851</v>
      </c>
      <c r="AX141" s="15">
        <v>2.8570000000000002</v>
      </c>
      <c r="AY141" s="15">
        <v>2.8620000000000001</v>
      </c>
    </row>
    <row r="142" spans="1:51" x14ac:dyDescent="0.2">
      <c r="A142" s="5">
        <v>41547</v>
      </c>
      <c r="B142" s="15">
        <v>0.39500000000000002</v>
      </c>
      <c r="C142" s="15">
        <v>0.55100000000000005</v>
      </c>
      <c r="D142" s="15">
        <v>0.753</v>
      </c>
      <c r="E142" s="15">
        <v>0.97199999999999998</v>
      </c>
      <c r="F142" s="15">
        <v>1.214</v>
      </c>
      <c r="G142" s="15">
        <v>1.4450000000000001</v>
      </c>
      <c r="H142" s="15">
        <v>1.629</v>
      </c>
      <c r="I142" s="15">
        <v>1.8049999999999999</v>
      </c>
      <c r="J142" s="15">
        <v>1.9630000000000001</v>
      </c>
      <c r="K142" s="15">
        <v>2.1059999999999999</v>
      </c>
      <c r="L142" s="15">
        <v>2.2330000000000001</v>
      </c>
      <c r="M142" s="15">
        <v>2.3380000000000001</v>
      </c>
      <c r="N142" s="15">
        <v>2.4260000000000002</v>
      </c>
      <c r="O142" s="15">
        <v>2.5009999999999999</v>
      </c>
      <c r="P142" s="15">
        <v>2.5670000000000002</v>
      </c>
      <c r="Q142" s="15">
        <v>2.6019999999999999</v>
      </c>
      <c r="R142" s="15">
        <v>2.633</v>
      </c>
      <c r="S142" s="15">
        <v>2.66</v>
      </c>
      <c r="T142" s="15">
        <v>2.6850000000000001</v>
      </c>
      <c r="U142" s="15">
        <v>2.71</v>
      </c>
      <c r="V142" s="15">
        <v>2.7050000000000001</v>
      </c>
      <c r="W142" s="15">
        <v>2.7040000000000002</v>
      </c>
      <c r="X142" s="15">
        <v>2.702</v>
      </c>
      <c r="Y142" s="15">
        <v>2.7</v>
      </c>
      <c r="Z142" s="15">
        <v>2.6989999999999998</v>
      </c>
      <c r="AA142" s="15">
        <v>2.6970000000000001</v>
      </c>
      <c r="AB142" s="15">
        <v>2.6949999999999998</v>
      </c>
      <c r="AC142" s="15">
        <v>2.6930000000000001</v>
      </c>
      <c r="AD142" s="15">
        <v>2.6920000000000002</v>
      </c>
      <c r="AE142" s="15">
        <v>2.69</v>
      </c>
      <c r="AF142" s="15">
        <v>2.6930000000000001</v>
      </c>
      <c r="AG142" s="15">
        <v>2.6949999999999998</v>
      </c>
      <c r="AH142" s="15">
        <v>2.698</v>
      </c>
      <c r="AI142" s="15">
        <v>2.7</v>
      </c>
      <c r="AJ142" s="15">
        <v>2.702</v>
      </c>
      <c r="AK142" s="15">
        <v>2.7040000000000002</v>
      </c>
      <c r="AL142" s="15">
        <v>2.706</v>
      </c>
      <c r="AM142" s="15">
        <v>2.7069999999999999</v>
      </c>
      <c r="AN142" s="15">
        <v>2.7090000000000001</v>
      </c>
      <c r="AO142" s="15">
        <v>2.7109999999999999</v>
      </c>
      <c r="AP142" s="15">
        <v>2.718</v>
      </c>
      <c r="AQ142" s="15">
        <v>2.726</v>
      </c>
      <c r="AR142" s="15">
        <v>2.7320000000000002</v>
      </c>
      <c r="AS142" s="15">
        <v>2.7389999999999999</v>
      </c>
      <c r="AT142" s="15">
        <v>2.7450000000000001</v>
      </c>
      <c r="AU142" s="15">
        <v>2.7509999999999999</v>
      </c>
      <c r="AV142" s="15">
        <v>2.7570000000000001</v>
      </c>
      <c r="AW142" s="15">
        <v>2.7629999999999999</v>
      </c>
      <c r="AX142" s="15">
        <v>2.7679999999999998</v>
      </c>
      <c r="AY142" s="15">
        <v>2.7730000000000001</v>
      </c>
    </row>
    <row r="143" spans="1:51" x14ac:dyDescent="0.2">
      <c r="A143" s="5">
        <v>41578</v>
      </c>
      <c r="B143" s="15">
        <v>0.36599999999999999</v>
      </c>
      <c r="C143" s="15">
        <v>0.47899999999999998</v>
      </c>
      <c r="D143" s="15">
        <v>0.64400000000000002</v>
      </c>
      <c r="E143" s="15">
        <v>0.86299999999999999</v>
      </c>
      <c r="F143" s="15">
        <v>1.093</v>
      </c>
      <c r="G143" s="15">
        <v>1.3240000000000001</v>
      </c>
      <c r="H143" s="15">
        <v>1.5129999999999999</v>
      </c>
      <c r="I143" s="15">
        <v>1.696</v>
      </c>
      <c r="J143" s="15">
        <v>1.863</v>
      </c>
      <c r="K143" s="15">
        <v>2.0129999999999999</v>
      </c>
      <c r="L143" s="15">
        <v>2.1469999999999998</v>
      </c>
      <c r="M143" s="15">
        <v>2.2589999999999999</v>
      </c>
      <c r="N143" s="15">
        <v>2.3570000000000002</v>
      </c>
      <c r="O143" s="15">
        <v>2.44</v>
      </c>
      <c r="P143" s="15">
        <v>2.512</v>
      </c>
      <c r="Q143" s="15">
        <v>2.5510000000000002</v>
      </c>
      <c r="R143" s="15">
        <v>2.5859999999999999</v>
      </c>
      <c r="S143" s="15">
        <v>2.6160000000000001</v>
      </c>
      <c r="T143" s="15">
        <v>2.6440000000000001</v>
      </c>
      <c r="U143" s="15">
        <v>2.67</v>
      </c>
      <c r="V143" s="15">
        <v>2.6779999999999999</v>
      </c>
      <c r="W143" s="15">
        <v>2.6869999999999998</v>
      </c>
      <c r="X143" s="15">
        <v>2.6960000000000002</v>
      </c>
      <c r="Y143" s="15">
        <v>2.7029999999999998</v>
      </c>
      <c r="Z143" s="15">
        <v>2.71</v>
      </c>
      <c r="AA143" s="15">
        <v>2.7069999999999999</v>
      </c>
      <c r="AB143" s="15">
        <v>2.7050000000000001</v>
      </c>
      <c r="AC143" s="15">
        <v>2.702</v>
      </c>
      <c r="AD143" s="15">
        <v>2.7</v>
      </c>
      <c r="AE143" s="15">
        <v>2.698</v>
      </c>
      <c r="AF143" s="15">
        <v>2.7029999999999998</v>
      </c>
      <c r="AG143" s="15">
        <v>2.7080000000000002</v>
      </c>
      <c r="AH143" s="15">
        <v>2.7120000000000002</v>
      </c>
      <c r="AI143" s="15">
        <v>2.7160000000000002</v>
      </c>
      <c r="AJ143" s="15">
        <v>2.72</v>
      </c>
      <c r="AK143" s="15">
        <v>2.7229999999999999</v>
      </c>
      <c r="AL143" s="15">
        <v>2.7269999999999999</v>
      </c>
      <c r="AM143" s="15">
        <v>2.73</v>
      </c>
      <c r="AN143" s="15">
        <v>2.7330000000000001</v>
      </c>
      <c r="AO143" s="15">
        <v>2.7360000000000002</v>
      </c>
      <c r="AP143" s="15">
        <v>2.742</v>
      </c>
      <c r="AQ143" s="15">
        <v>2.7480000000000002</v>
      </c>
      <c r="AR143" s="15">
        <v>2.7530000000000001</v>
      </c>
      <c r="AS143" s="15">
        <v>2.7589999999999999</v>
      </c>
      <c r="AT143" s="15">
        <v>2.7639999999999998</v>
      </c>
      <c r="AU143" s="15">
        <v>2.7679999999999998</v>
      </c>
      <c r="AV143" s="15">
        <v>2.7730000000000001</v>
      </c>
      <c r="AW143" s="15">
        <v>2.7770000000000001</v>
      </c>
      <c r="AX143" s="15">
        <v>2.782</v>
      </c>
      <c r="AY143" s="15">
        <v>2.786</v>
      </c>
    </row>
    <row r="144" spans="1:51" x14ac:dyDescent="0.2">
      <c r="A144" s="5">
        <v>41608</v>
      </c>
      <c r="B144" s="15">
        <v>0.33300000000000002</v>
      </c>
      <c r="C144" s="15">
        <v>0.42099999999999999</v>
      </c>
      <c r="D144" s="15">
        <v>0.58599999999999997</v>
      </c>
      <c r="E144" s="15">
        <v>0.81</v>
      </c>
      <c r="F144" s="15">
        <v>1.0609999999999999</v>
      </c>
      <c r="G144" s="15">
        <v>1.292</v>
      </c>
      <c r="H144" s="15">
        <v>1.5029999999999999</v>
      </c>
      <c r="I144" s="15">
        <v>1.6970000000000001</v>
      </c>
      <c r="J144" s="15">
        <v>1.8720000000000001</v>
      </c>
      <c r="K144" s="15">
        <v>2.028</v>
      </c>
      <c r="L144" s="15">
        <v>2.169</v>
      </c>
      <c r="M144" s="15">
        <v>2.2879999999999998</v>
      </c>
      <c r="N144" s="15">
        <v>2.3849999999999998</v>
      </c>
      <c r="O144" s="15">
        <v>2.4689999999999999</v>
      </c>
      <c r="P144" s="15">
        <v>2.5419999999999998</v>
      </c>
      <c r="Q144" s="15">
        <v>2.5819999999999999</v>
      </c>
      <c r="R144" s="15">
        <v>2.6179999999999999</v>
      </c>
      <c r="S144" s="15">
        <v>2.65</v>
      </c>
      <c r="T144" s="15">
        <v>2.6779999999999999</v>
      </c>
      <c r="U144" s="15">
        <v>2.7</v>
      </c>
      <c r="V144" s="15">
        <v>2.7090000000000001</v>
      </c>
      <c r="W144" s="15">
        <v>2.714</v>
      </c>
      <c r="X144" s="15">
        <v>2.718</v>
      </c>
      <c r="Y144" s="15">
        <v>2.7229999999999999</v>
      </c>
      <c r="Z144" s="15">
        <v>2.726</v>
      </c>
      <c r="AA144" s="15">
        <v>2.714</v>
      </c>
      <c r="AB144" s="15">
        <v>2.7029999999999998</v>
      </c>
      <c r="AC144" s="15">
        <v>2.6930000000000001</v>
      </c>
      <c r="AD144" s="15">
        <v>2.6829999999999998</v>
      </c>
      <c r="AE144" s="15">
        <v>2.6739999999999999</v>
      </c>
      <c r="AF144" s="15">
        <v>2.6760000000000002</v>
      </c>
      <c r="AG144" s="15">
        <v>2.6779999999999999</v>
      </c>
      <c r="AH144" s="15">
        <v>2.68</v>
      </c>
      <c r="AI144" s="15">
        <v>2.681</v>
      </c>
      <c r="AJ144" s="15">
        <v>2.6829999999999998</v>
      </c>
      <c r="AK144" s="15">
        <v>2.6840000000000002</v>
      </c>
      <c r="AL144" s="15">
        <v>2.6859999999999999</v>
      </c>
      <c r="AM144" s="15">
        <v>2.6869999999999998</v>
      </c>
      <c r="AN144" s="15">
        <v>2.6880000000000002</v>
      </c>
      <c r="AO144" s="15">
        <v>2.6890000000000001</v>
      </c>
      <c r="AP144" s="15">
        <v>2.6909999999999998</v>
      </c>
      <c r="AQ144" s="15">
        <v>2.6930000000000001</v>
      </c>
      <c r="AR144" s="15">
        <v>2.694</v>
      </c>
      <c r="AS144" s="15">
        <v>2.6960000000000002</v>
      </c>
      <c r="AT144" s="15">
        <v>2.6970000000000001</v>
      </c>
      <c r="AU144" s="15">
        <v>2.698</v>
      </c>
      <c r="AV144" s="15">
        <v>2.7</v>
      </c>
      <c r="AW144" s="15">
        <v>2.7010000000000001</v>
      </c>
      <c r="AX144" s="15">
        <v>2.702</v>
      </c>
      <c r="AY144" s="15">
        <v>2.7029999999999998</v>
      </c>
    </row>
    <row r="145" spans="1:51" x14ac:dyDescent="0.2">
      <c r="A145" s="5">
        <v>41639</v>
      </c>
      <c r="B145" s="15">
        <v>0.38300000000000001</v>
      </c>
      <c r="C145" s="15">
        <v>0.53100000000000003</v>
      </c>
      <c r="D145" s="15">
        <v>0.753</v>
      </c>
      <c r="E145" s="15">
        <v>1.0069999999999999</v>
      </c>
      <c r="F145" s="15">
        <v>1.258</v>
      </c>
      <c r="G145" s="15">
        <v>1.5029999999999999</v>
      </c>
      <c r="H145" s="15">
        <v>1.7110000000000001</v>
      </c>
      <c r="I145" s="15">
        <v>1.897</v>
      </c>
      <c r="J145" s="15">
        <v>2.0680000000000001</v>
      </c>
      <c r="K145" s="15">
        <v>2.2189999999999999</v>
      </c>
      <c r="L145" s="15">
        <v>2.3519999999999999</v>
      </c>
      <c r="M145" s="15">
        <v>2.464</v>
      </c>
      <c r="N145" s="15">
        <v>2.556</v>
      </c>
      <c r="O145" s="15">
        <v>2.6349999999999998</v>
      </c>
      <c r="P145" s="15">
        <v>2.7040000000000002</v>
      </c>
      <c r="Q145" s="15">
        <v>2.7389999999999999</v>
      </c>
      <c r="R145" s="15">
        <v>2.77</v>
      </c>
      <c r="S145" s="15">
        <v>2.7970000000000002</v>
      </c>
      <c r="T145" s="15">
        <v>2.8220000000000001</v>
      </c>
      <c r="U145" s="15">
        <v>2.84</v>
      </c>
      <c r="V145" s="15">
        <v>2.847</v>
      </c>
      <c r="W145" s="15">
        <v>2.8490000000000002</v>
      </c>
      <c r="X145" s="15">
        <v>2.851</v>
      </c>
      <c r="Y145" s="15">
        <v>2.8519999999999999</v>
      </c>
      <c r="Z145" s="15">
        <v>2.8540000000000001</v>
      </c>
      <c r="AA145" s="15">
        <v>2.847</v>
      </c>
      <c r="AB145" s="15">
        <v>2.84</v>
      </c>
      <c r="AC145" s="15">
        <v>2.8340000000000001</v>
      </c>
      <c r="AD145" s="15">
        <v>2.8279999999999998</v>
      </c>
      <c r="AE145" s="15">
        <v>2.823</v>
      </c>
      <c r="AF145" s="15">
        <v>2.8180000000000001</v>
      </c>
      <c r="AG145" s="15">
        <v>2.8130000000000002</v>
      </c>
      <c r="AH145" s="15">
        <v>2.8090000000000002</v>
      </c>
      <c r="AI145" s="15">
        <v>2.8050000000000002</v>
      </c>
      <c r="AJ145" s="15">
        <v>2.8010000000000002</v>
      </c>
      <c r="AK145" s="15">
        <v>2.798</v>
      </c>
      <c r="AL145" s="15">
        <v>2.794</v>
      </c>
      <c r="AM145" s="15">
        <v>2.7909999999999999</v>
      </c>
      <c r="AN145" s="15">
        <v>2.7879999999999998</v>
      </c>
      <c r="AO145" s="15">
        <v>2.7850000000000001</v>
      </c>
      <c r="AP145" s="15">
        <v>2.786</v>
      </c>
      <c r="AQ145" s="15">
        <v>2.786</v>
      </c>
      <c r="AR145" s="15">
        <v>2.7869999999999999</v>
      </c>
      <c r="AS145" s="15">
        <v>2.7869999999999999</v>
      </c>
      <c r="AT145" s="15">
        <v>2.7879999999999998</v>
      </c>
      <c r="AU145" s="15">
        <v>2.7879999999999998</v>
      </c>
      <c r="AV145" s="15">
        <v>2.7890000000000001</v>
      </c>
      <c r="AW145" s="15">
        <v>2.7890000000000001</v>
      </c>
      <c r="AX145" s="15">
        <v>2.79</v>
      </c>
      <c r="AY145" s="15">
        <v>2.79</v>
      </c>
    </row>
    <row r="146" spans="1:51" x14ac:dyDescent="0.2">
      <c r="A146" s="5">
        <v>41670</v>
      </c>
      <c r="B146" s="15">
        <v>0.35799999999999998</v>
      </c>
      <c r="C146" s="15">
        <v>0.41899999999999998</v>
      </c>
      <c r="D146" s="15">
        <v>0.58799999999999997</v>
      </c>
      <c r="E146" s="15">
        <v>0.8</v>
      </c>
      <c r="F146" s="15">
        <v>0.99</v>
      </c>
      <c r="G146" s="15">
        <v>1.2250000000000001</v>
      </c>
      <c r="H146" s="15">
        <v>1.417</v>
      </c>
      <c r="I146" s="15">
        <v>1.603</v>
      </c>
      <c r="J146" s="15">
        <v>1.7709999999999999</v>
      </c>
      <c r="K146" s="15">
        <v>1.92</v>
      </c>
      <c r="L146" s="15">
        <v>2.0590000000000002</v>
      </c>
      <c r="M146" s="15">
        <v>2.1739999999999999</v>
      </c>
      <c r="N146" s="15">
        <v>2.2690000000000001</v>
      </c>
      <c r="O146" s="15">
        <v>2.3490000000000002</v>
      </c>
      <c r="P146" s="15">
        <v>2.419</v>
      </c>
      <c r="Q146" s="15">
        <v>2.4620000000000002</v>
      </c>
      <c r="R146" s="15">
        <v>2.5</v>
      </c>
      <c r="S146" s="15">
        <v>2.5339999999999998</v>
      </c>
      <c r="T146" s="15">
        <v>2.5640000000000001</v>
      </c>
      <c r="U146" s="15">
        <v>2.59</v>
      </c>
      <c r="V146" s="15">
        <v>2.5950000000000002</v>
      </c>
      <c r="W146" s="15">
        <v>2.5990000000000002</v>
      </c>
      <c r="X146" s="15">
        <v>2.6019999999999999</v>
      </c>
      <c r="Y146" s="15">
        <v>2.6059999999999999</v>
      </c>
      <c r="Z146" s="15">
        <v>2.609</v>
      </c>
      <c r="AA146" s="15">
        <v>2.6059999999999999</v>
      </c>
      <c r="AB146" s="15">
        <v>2.6040000000000001</v>
      </c>
      <c r="AC146" s="15">
        <v>2.6019999999999999</v>
      </c>
      <c r="AD146" s="15">
        <v>2.6</v>
      </c>
      <c r="AE146" s="15">
        <v>2.5979999999999999</v>
      </c>
      <c r="AF146" s="15">
        <v>2.5950000000000002</v>
      </c>
      <c r="AG146" s="15">
        <v>2.593</v>
      </c>
      <c r="AH146" s="15">
        <v>2.5910000000000002</v>
      </c>
      <c r="AI146" s="15">
        <v>2.589</v>
      </c>
      <c r="AJ146" s="15">
        <v>2.5870000000000002</v>
      </c>
      <c r="AK146" s="15">
        <v>2.585</v>
      </c>
      <c r="AL146" s="15">
        <v>2.5830000000000002</v>
      </c>
      <c r="AM146" s="15">
        <v>2.581</v>
      </c>
      <c r="AN146" s="15">
        <v>2.58</v>
      </c>
      <c r="AO146" s="15">
        <v>2.5779999999999998</v>
      </c>
      <c r="AP146" s="15">
        <v>2.58</v>
      </c>
      <c r="AQ146" s="15">
        <v>2.5819999999999999</v>
      </c>
      <c r="AR146" s="15">
        <v>2.5830000000000002</v>
      </c>
      <c r="AS146" s="15">
        <v>2.585</v>
      </c>
      <c r="AT146" s="15">
        <v>2.5859999999999999</v>
      </c>
      <c r="AU146" s="15">
        <v>2.5880000000000001</v>
      </c>
      <c r="AV146" s="15">
        <v>2.589</v>
      </c>
      <c r="AW146" s="15">
        <v>2.59</v>
      </c>
      <c r="AX146" s="15">
        <v>2.5920000000000001</v>
      </c>
      <c r="AY146" s="15">
        <v>2.593</v>
      </c>
    </row>
    <row r="147" spans="1:51" x14ac:dyDescent="0.2">
      <c r="A147" s="5">
        <v>41698</v>
      </c>
      <c r="B147" s="15">
        <v>0.373</v>
      </c>
      <c r="C147" s="15">
        <v>0.46200000000000002</v>
      </c>
      <c r="D147" s="15">
        <v>0.59099999999999997</v>
      </c>
      <c r="E147" s="15">
        <v>0.81299999999999994</v>
      </c>
      <c r="F147" s="15">
        <v>1.0249999999999999</v>
      </c>
      <c r="G147" s="15">
        <v>1.2290000000000001</v>
      </c>
      <c r="H147" s="15">
        <v>1.421</v>
      </c>
      <c r="I147" s="15">
        <v>1.599</v>
      </c>
      <c r="J147" s="15">
        <v>1.7609999999999999</v>
      </c>
      <c r="K147" s="15">
        <v>1.907</v>
      </c>
      <c r="L147" s="15">
        <v>2.04</v>
      </c>
      <c r="M147" s="15">
        <v>2.1509999999999998</v>
      </c>
      <c r="N147" s="15">
        <v>2.2469999999999999</v>
      </c>
      <c r="O147" s="15">
        <v>2.3290000000000002</v>
      </c>
      <c r="P147" s="15">
        <v>2.4</v>
      </c>
      <c r="Q147" s="15">
        <v>2.4420000000000002</v>
      </c>
      <c r="R147" s="15">
        <v>2.4790000000000001</v>
      </c>
      <c r="S147" s="15">
        <v>2.512</v>
      </c>
      <c r="T147" s="15">
        <v>2.5419999999999998</v>
      </c>
      <c r="U147" s="15">
        <v>2.57</v>
      </c>
      <c r="V147" s="15">
        <v>2.577</v>
      </c>
      <c r="W147" s="15">
        <v>2.585</v>
      </c>
      <c r="X147" s="15">
        <v>2.5910000000000002</v>
      </c>
      <c r="Y147" s="15">
        <v>2.5979999999999999</v>
      </c>
      <c r="Z147" s="15">
        <v>2.6040000000000001</v>
      </c>
      <c r="AA147" s="15">
        <v>2.601</v>
      </c>
      <c r="AB147" s="15">
        <v>2.5990000000000002</v>
      </c>
      <c r="AC147" s="15">
        <v>2.597</v>
      </c>
      <c r="AD147" s="15">
        <v>2.5939999999999999</v>
      </c>
      <c r="AE147" s="15">
        <v>2.593</v>
      </c>
      <c r="AF147" s="15">
        <v>2.5920000000000001</v>
      </c>
      <c r="AG147" s="15">
        <v>2.5910000000000002</v>
      </c>
      <c r="AH147" s="15">
        <v>2.5910000000000002</v>
      </c>
      <c r="AI147" s="15">
        <v>2.59</v>
      </c>
      <c r="AJ147" s="15">
        <v>2.59</v>
      </c>
      <c r="AK147" s="15">
        <v>2.589</v>
      </c>
      <c r="AL147" s="15">
        <v>2.589</v>
      </c>
      <c r="AM147" s="15">
        <v>2.589</v>
      </c>
      <c r="AN147" s="15">
        <v>2.5880000000000001</v>
      </c>
      <c r="AO147" s="15">
        <v>2.5880000000000001</v>
      </c>
      <c r="AP147" s="15">
        <v>2.5910000000000002</v>
      </c>
      <c r="AQ147" s="15">
        <v>2.5939999999999999</v>
      </c>
      <c r="AR147" s="15">
        <v>2.5960000000000001</v>
      </c>
      <c r="AS147" s="15">
        <v>2.5990000000000002</v>
      </c>
      <c r="AT147" s="15">
        <v>2.6019999999999999</v>
      </c>
      <c r="AU147" s="15">
        <v>2.6040000000000001</v>
      </c>
      <c r="AV147" s="15">
        <v>2.6059999999999999</v>
      </c>
      <c r="AW147" s="15">
        <v>2.609</v>
      </c>
      <c r="AX147" s="15">
        <v>2.6110000000000002</v>
      </c>
      <c r="AY147" s="15">
        <v>2.613</v>
      </c>
    </row>
    <row r="148" spans="1:51" x14ac:dyDescent="0.2">
      <c r="A148" s="5">
        <v>41729</v>
      </c>
      <c r="B148" s="15">
        <v>0.41099999999999998</v>
      </c>
      <c r="C148" s="15">
        <v>0.46200000000000002</v>
      </c>
      <c r="D148" s="15">
        <v>0.61599999999999999</v>
      </c>
      <c r="E148" s="15">
        <v>0.79700000000000004</v>
      </c>
      <c r="F148" s="15">
        <v>0.95799999999999996</v>
      </c>
      <c r="G148" s="15">
        <v>1.167</v>
      </c>
      <c r="H148" s="15">
        <v>1.339</v>
      </c>
      <c r="I148" s="15">
        <v>1.5109999999999999</v>
      </c>
      <c r="J148" s="15">
        <v>1.67</v>
      </c>
      <c r="K148" s="15">
        <v>1.8140000000000001</v>
      </c>
      <c r="L148" s="15">
        <v>1.954</v>
      </c>
      <c r="M148" s="15">
        <v>2.0710000000000002</v>
      </c>
      <c r="N148" s="15">
        <v>2.1680000000000001</v>
      </c>
      <c r="O148" s="15">
        <v>2.2509999999999999</v>
      </c>
      <c r="P148" s="15">
        <v>2.323</v>
      </c>
      <c r="Q148" s="15">
        <v>2.3679999999999999</v>
      </c>
      <c r="R148" s="15">
        <v>2.407</v>
      </c>
      <c r="S148" s="15">
        <v>2.4430000000000001</v>
      </c>
      <c r="T148" s="15">
        <v>2.4740000000000002</v>
      </c>
      <c r="U148" s="15">
        <v>2.5</v>
      </c>
      <c r="V148" s="15">
        <v>2.5129999999999999</v>
      </c>
      <c r="W148" s="15">
        <v>2.5219999999999998</v>
      </c>
      <c r="X148" s="15">
        <v>2.5310000000000001</v>
      </c>
      <c r="Y148" s="15">
        <v>2.5390000000000001</v>
      </c>
      <c r="Z148" s="15">
        <v>2.5459999999999998</v>
      </c>
      <c r="AA148" s="15">
        <v>2.5409999999999999</v>
      </c>
      <c r="AB148" s="15">
        <v>2.5369999999999999</v>
      </c>
      <c r="AC148" s="15">
        <v>2.532</v>
      </c>
      <c r="AD148" s="15">
        <v>2.528</v>
      </c>
      <c r="AE148" s="15">
        <v>2.5249999999999999</v>
      </c>
      <c r="AF148" s="15">
        <v>2.5259999999999998</v>
      </c>
      <c r="AG148" s="15">
        <v>2.528</v>
      </c>
      <c r="AH148" s="15">
        <v>2.5299999999999998</v>
      </c>
      <c r="AI148" s="15">
        <v>2.5310000000000001</v>
      </c>
      <c r="AJ148" s="15">
        <v>2.5329999999999999</v>
      </c>
      <c r="AK148" s="15">
        <v>2.5339999999999998</v>
      </c>
      <c r="AL148" s="15">
        <v>2.536</v>
      </c>
      <c r="AM148" s="15">
        <v>2.5369999999999999</v>
      </c>
      <c r="AN148" s="15">
        <v>2.5379999999999998</v>
      </c>
      <c r="AO148" s="15">
        <v>2.5390000000000001</v>
      </c>
      <c r="AP148" s="15">
        <v>2.5419999999999998</v>
      </c>
      <c r="AQ148" s="15">
        <v>2.5459999999999998</v>
      </c>
      <c r="AR148" s="15">
        <v>2.5489999999999999</v>
      </c>
      <c r="AS148" s="15">
        <v>2.5510000000000002</v>
      </c>
      <c r="AT148" s="15">
        <v>2.5539999999999998</v>
      </c>
      <c r="AU148" s="15">
        <v>2.5569999999999999</v>
      </c>
      <c r="AV148" s="15">
        <v>2.5590000000000002</v>
      </c>
      <c r="AW148" s="15">
        <v>2.5619999999999998</v>
      </c>
      <c r="AX148" s="15">
        <v>2.5640000000000001</v>
      </c>
      <c r="AY148" s="15">
        <v>2.5659999999999998</v>
      </c>
    </row>
    <row r="149" spans="1:51" x14ac:dyDescent="0.2">
      <c r="A149" s="5">
        <v>41759</v>
      </c>
      <c r="B149" s="15">
        <v>0.39700000000000002</v>
      </c>
      <c r="C149" s="15">
        <v>0.433</v>
      </c>
      <c r="D149" s="15">
        <v>0.57099999999999995</v>
      </c>
      <c r="E149" s="15">
        <v>0.74199999999999999</v>
      </c>
      <c r="F149" s="15">
        <v>0.90600000000000003</v>
      </c>
      <c r="G149" s="15">
        <v>1.1040000000000001</v>
      </c>
      <c r="H149" s="15">
        <v>1.27</v>
      </c>
      <c r="I149" s="15">
        <v>1.4390000000000001</v>
      </c>
      <c r="J149" s="15">
        <v>1.595</v>
      </c>
      <c r="K149" s="15">
        <v>1.736</v>
      </c>
      <c r="L149" s="15">
        <v>1.871</v>
      </c>
      <c r="M149" s="15">
        <v>1.9830000000000001</v>
      </c>
      <c r="N149" s="15">
        <v>2.077</v>
      </c>
      <c r="O149" s="15">
        <v>2.1589999999999998</v>
      </c>
      <c r="P149" s="15">
        <v>2.2290000000000001</v>
      </c>
      <c r="Q149" s="15">
        <v>2.274</v>
      </c>
      <c r="R149" s="15">
        <v>2.3140000000000001</v>
      </c>
      <c r="S149" s="15">
        <v>2.35</v>
      </c>
      <c r="T149" s="15">
        <v>2.3820000000000001</v>
      </c>
      <c r="U149" s="15">
        <v>2.41</v>
      </c>
      <c r="V149" s="15">
        <v>2.4220000000000002</v>
      </c>
      <c r="W149" s="15">
        <v>2.4319999999999999</v>
      </c>
      <c r="X149" s="15">
        <v>2.4409999999999998</v>
      </c>
      <c r="Y149" s="15">
        <v>2.4500000000000002</v>
      </c>
      <c r="Z149" s="15">
        <v>2.4580000000000002</v>
      </c>
      <c r="AA149" s="15">
        <v>2.4540000000000002</v>
      </c>
      <c r="AB149" s="15">
        <v>2.4500000000000002</v>
      </c>
      <c r="AC149" s="15">
        <v>2.4470000000000001</v>
      </c>
      <c r="AD149" s="15">
        <v>2.444</v>
      </c>
      <c r="AE149" s="15">
        <v>2.44</v>
      </c>
      <c r="AF149" s="15">
        <v>2.4430000000000001</v>
      </c>
      <c r="AG149" s="15">
        <v>2.4449999999999998</v>
      </c>
      <c r="AH149" s="15">
        <v>2.4460000000000002</v>
      </c>
      <c r="AI149" s="15">
        <v>2.448</v>
      </c>
      <c r="AJ149" s="15">
        <v>2.4500000000000002</v>
      </c>
      <c r="AK149" s="15">
        <v>2.4510000000000001</v>
      </c>
      <c r="AL149" s="15">
        <v>2.4529999999999998</v>
      </c>
      <c r="AM149" s="15">
        <v>2.4540000000000002</v>
      </c>
      <c r="AN149" s="15">
        <v>2.456</v>
      </c>
      <c r="AO149" s="15">
        <v>2.4569999999999999</v>
      </c>
      <c r="AP149" s="15">
        <v>2.4569999999999999</v>
      </c>
      <c r="AQ149" s="15">
        <v>2.4569999999999999</v>
      </c>
      <c r="AR149" s="15">
        <v>2.4569999999999999</v>
      </c>
      <c r="AS149" s="15">
        <v>2.4569999999999999</v>
      </c>
      <c r="AT149" s="15">
        <v>2.4569999999999999</v>
      </c>
      <c r="AU149" s="15">
        <v>2.4569999999999999</v>
      </c>
      <c r="AV149" s="15">
        <v>2.4569999999999999</v>
      </c>
      <c r="AW149" s="15">
        <v>2.4569999999999999</v>
      </c>
      <c r="AX149" s="15">
        <v>2.4569999999999999</v>
      </c>
      <c r="AY149" s="15">
        <v>2.4569999999999999</v>
      </c>
    </row>
    <row r="150" spans="1:51" x14ac:dyDescent="0.2">
      <c r="A150" s="5">
        <v>41790</v>
      </c>
      <c r="B150" s="15">
        <v>0.35199999999999998</v>
      </c>
      <c r="C150" s="15">
        <v>0.36799999999999999</v>
      </c>
      <c r="D150" s="15">
        <v>0.45500000000000002</v>
      </c>
      <c r="E150" s="15">
        <v>0.59699999999999998</v>
      </c>
      <c r="F150" s="15">
        <v>0.76500000000000001</v>
      </c>
      <c r="G150" s="15">
        <v>0.94399999999999995</v>
      </c>
      <c r="H150" s="15">
        <v>1.123</v>
      </c>
      <c r="I150" s="15">
        <v>1.2929999999999999</v>
      </c>
      <c r="J150" s="15">
        <v>1.452</v>
      </c>
      <c r="K150" s="15">
        <v>1.595</v>
      </c>
      <c r="L150" s="15">
        <v>1.728</v>
      </c>
      <c r="M150" s="15">
        <v>1.839</v>
      </c>
      <c r="N150" s="15">
        <v>1.9379999999999999</v>
      </c>
      <c r="O150" s="15">
        <v>2.0230000000000001</v>
      </c>
      <c r="P150" s="15">
        <v>2.097</v>
      </c>
      <c r="Q150" s="15">
        <v>2.1469999999999998</v>
      </c>
      <c r="R150" s="15">
        <v>2.1909999999999998</v>
      </c>
      <c r="S150" s="15">
        <v>2.2290000000000001</v>
      </c>
      <c r="T150" s="15">
        <v>2.2639999999999998</v>
      </c>
      <c r="U150" s="15">
        <v>2.2999999999999998</v>
      </c>
      <c r="V150" s="15">
        <v>2.3090000000000002</v>
      </c>
      <c r="W150" s="15">
        <v>2.3220000000000001</v>
      </c>
      <c r="X150" s="15">
        <v>2.3330000000000002</v>
      </c>
      <c r="Y150" s="15">
        <v>2.3439999999999999</v>
      </c>
      <c r="Z150" s="15">
        <v>2.3540000000000001</v>
      </c>
      <c r="AA150" s="15">
        <v>2.3540000000000001</v>
      </c>
      <c r="AB150" s="15">
        <v>2.3540000000000001</v>
      </c>
      <c r="AC150" s="15">
        <v>2.3540000000000001</v>
      </c>
      <c r="AD150" s="15">
        <v>2.3540000000000001</v>
      </c>
      <c r="AE150" s="15">
        <v>2.3540000000000001</v>
      </c>
      <c r="AF150" s="15">
        <v>2.3559999999999999</v>
      </c>
      <c r="AG150" s="15">
        <v>2.3570000000000002</v>
      </c>
      <c r="AH150" s="15">
        <v>2.3580000000000001</v>
      </c>
      <c r="AI150" s="15">
        <v>2.359</v>
      </c>
      <c r="AJ150" s="15">
        <v>2.36</v>
      </c>
      <c r="AK150" s="15">
        <v>2.3610000000000002</v>
      </c>
      <c r="AL150" s="15">
        <v>2.3620000000000001</v>
      </c>
      <c r="AM150" s="15">
        <v>2.363</v>
      </c>
      <c r="AN150" s="15">
        <v>2.363</v>
      </c>
      <c r="AO150" s="15">
        <v>2.3639999999999999</v>
      </c>
      <c r="AP150" s="15">
        <v>2.363</v>
      </c>
      <c r="AQ150" s="15">
        <v>2.3610000000000002</v>
      </c>
      <c r="AR150" s="15">
        <v>2.36</v>
      </c>
      <c r="AS150" s="15">
        <v>2.3580000000000001</v>
      </c>
      <c r="AT150" s="15">
        <v>2.3570000000000002</v>
      </c>
      <c r="AU150" s="15">
        <v>2.3559999999999999</v>
      </c>
      <c r="AV150" s="15">
        <v>2.355</v>
      </c>
      <c r="AW150" s="15">
        <v>2.3530000000000002</v>
      </c>
      <c r="AX150" s="15">
        <v>2.3519999999999999</v>
      </c>
      <c r="AY150" s="15">
        <v>2.351</v>
      </c>
    </row>
    <row r="151" spans="1:51" x14ac:dyDescent="0.2">
      <c r="A151" s="5">
        <v>41820</v>
      </c>
      <c r="B151" s="15">
        <v>0.28499999999999998</v>
      </c>
      <c r="C151" s="15">
        <v>0.307</v>
      </c>
      <c r="D151" s="15">
        <v>0.38200000000000001</v>
      </c>
      <c r="E151" s="15">
        <v>0.48299999999999998</v>
      </c>
      <c r="F151" s="15">
        <v>0.65300000000000002</v>
      </c>
      <c r="G151" s="15">
        <v>0.82299999999999995</v>
      </c>
      <c r="H151" s="15">
        <v>1.002</v>
      </c>
      <c r="I151" s="15">
        <v>1.173</v>
      </c>
      <c r="J151" s="15">
        <v>1.331</v>
      </c>
      <c r="K151" s="15">
        <v>1.476</v>
      </c>
      <c r="L151" s="15">
        <v>1.605</v>
      </c>
      <c r="M151" s="15">
        <v>1.7130000000000001</v>
      </c>
      <c r="N151" s="15">
        <v>1.8120000000000001</v>
      </c>
      <c r="O151" s="15">
        <v>1.897</v>
      </c>
      <c r="P151" s="15">
        <v>1.9710000000000001</v>
      </c>
      <c r="Q151" s="15">
        <v>2.0249999999999999</v>
      </c>
      <c r="R151" s="15">
        <v>2.073</v>
      </c>
      <c r="S151" s="15">
        <v>2.1160000000000001</v>
      </c>
      <c r="T151" s="15">
        <v>2.1539999999999999</v>
      </c>
      <c r="U151" s="15">
        <v>2.19</v>
      </c>
      <c r="V151" s="15">
        <v>2.206</v>
      </c>
      <c r="W151" s="15">
        <v>2.222</v>
      </c>
      <c r="X151" s="15">
        <v>2.2370000000000001</v>
      </c>
      <c r="Y151" s="15">
        <v>2.25</v>
      </c>
      <c r="Z151" s="15">
        <v>2.262</v>
      </c>
      <c r="AA151" s="15">
        <v>2.266</v>
      </c>
      <c r="AB151" s="15">
        <v>2.2690000000000001</v>
      </c>
      <c r="AC151" s="15">
        <v>2.2730000000000001</v>
      </c>
      <c r="AD151" s="15">
        <v>2.2749999999999999</v>
      </c>
      <c r="AE151" s="15">
        <v>2.278</v>
      </c>
      <c r="AF151" s="15">
        <v>2.2749999999999999</v>
      </c>
      <c r="AG151" s="15">
        <v>2.2719999999999998</v>
      </c>
      <c r="AH151" s="15">
        <v>2.27</v>
      </c>
      <c r="AI151" s="15">
        <v>2.2669999999999999</v>
      </c>
      <c r="AJ151" s="15">
        <v>2.2650000000000001</v>
      </c>
      <c r="AK151" s="15">
        <v>2.2629999999999999</v>
      </c>
      <c r="AL151" s="15">
        <v>2.2610000000000001</v>
      </c>
      <c r="AM151" s="15">
        <v>2.2589999999999999</v>
      </c>
      <c r="AN151" s="15">
        <v>2.2570000000000001</v>
      </c>
      <c r="AO151" s="15">
        <v>2.2549999999999999</v>
      </c>
      <c r="AP151" s="15">
        <v>2.2530000000000001</v>
      </c>
      <c r="AQ151" s="15">
        <v>2.2519999999999998</v>
      </c>
      <c r="AR151" s="15">
        <v>2.2509999999999999</v>
      </c>
      <c r="AS151" s="15">
        <v>2.25</v>
      </c>
      <c r="AT151" s="15">
        <v>2.2480000000000002</v>
      </c>
      <c r="AU151" s="15">
        <v>2.2469999999999999</v>
      </c>
      <c r="AV151" s="15">
        <v>2.246</v>
      </c>
      <c r="AW151" s="15">
        <v>2.2450000000000001</v>
      </c>
      <c r="AX151" s="15">
        <v>2.2440000000000002</v>
      </c>
      <c r="AY151" s="15">
        <v>2.2429999999999999</v>
      </c>
    </row>
    <row r="152" spans="1:51" x14ac:dyDescent="0.2">
      <c r="A152" s="5">
        <v>41851</v>
      </c>
      <c r="B152" s="15">
        <v>0.29299999999999998</v>
      </c>
      <c r="C152" s="15">
        <v>0.33100000000000002</v>
      </c>
      <c r="D152" s="15">
        <v>0.38800000000000001</v>
      </c>
      <c r="E152" s="15">
        <v>0.496</v>
      </c>
      <c r="F152" s="15">
        <v>0.64100000000000001</v>
      </c>
      <c r="G152" s="15">
        <v>0.80100000000000005</v>
      </c>
      <c r="H152" s="15">
        <v>0.94599999999999995</v>
      </c>
      <c r="I152" s="15">
        <v>1.111</v>
      </c>
      <c r="J152" s="15">
        <v>1.2609999999999999</v>
      </c>
      <c r="K152" s="15">
        <v>1.3959999999999999</v>
      </c>
      <c r="L152" s="15">
        <v>1.526</v>
      </c>
      <c r="M152" s="15">
        <v>1.6339999999999999</v>
      </c>
      <c r="N152" s="15">
        <v>1.726</v>
      </c>
      <c r="O152" s="15">
        <v>1.8049999999999999</v>
      </c>
      <c r="P152" s="15">
        <v>1.8740000000000001</v>
      </c>
      <c r="Q152" s="15">
        <v>1.919</v>
      </c>
      <c r="R152" s="15">
        <v>1.9590000000000001</v>
      </c>
      <c r="S152" s="15">
        <v>1.994</v>
      </c>
      <c r="T152" s="15">
        <v>2.0259999999999998</v>
      </c>
      <c r="U152" s="15">
        <v>2.06</v>
      </c>
      <c r="V152" s="15">
        <v>2.0710000000000002</v>
      </c>
      <c r="W152" s="15">
        <v>2.0859999999999999</v>
      </c>
      <c r="X152" s="15">
        <v>2.1</v>
      </c>
      <c r="Y152" s="15">
        <v>2.1120000000000001</v>
      </c>
      <c r="Z152" s="15">
        <v>2.1240000000000001</v>
      </c>
      <c r="AA152" s="15">
        <v>2.13</v>
      </c>
      <c r="AB152" s="15">
        <v>2.1360000000000001</v>
      </c>
      <c r="AC152" s="15">
        <v>2.141</v>
      </c>
      <c r="AD152" s="15">
        <v>2.1459999999999999</v>
      </c>
      <c r="AE152" s="15">
        <v>2.1509999999999998</v>
      </c>
      <c r="AF152" s="15">
        <v>2.1560000000000001</v>
      </c>
      <c r="AG152" s="15">
        <v>2.16</v>
      </c>
      <c r="AH152" s="15">
        <v>2.1629999999999998</v>
      </c>
      <c r="AI152" s="15">
        <v>2.1669999999999998</v>
      </c>
      <c r="AJ152" s="15">
        <v>2.1709999999999998</v>
      </c>
      <c r="AK152" s="15">
        <v>2.1739999999999999</v>
      </c>
      <c r="AL152" s="15">
        <v>2.177</v>
      </c>
      <c r="AM152" s="15">
        <v>2.1800000000000002</v>
      </c>
      <c r="AN152" s="15">
        <v>2.1819999999999999</v>
      </c>
      <c r="AO152" s="15">
        <v>2.1850000000000001</v>
      </c>
      <c r="AP152" s="15">
        <v>2.1840000000000002</v>
      </c>
      <c r="AQ152" s="15">
        <v>2.1829999999999998</v>
      </c>
      <c r="AR152" s="15">
        <v>2.1829999999999998</v>
      </c>
      <c r="AS152" s="15">
        <v>2.1819999999999999</v>
      </c>
      <c r="AT152" s="15">
        <v>2.181</v>
      </c>
      <c r="AU152" s="15">
        <v>2.181</v>
      </c>
      <c r="AV152" s="15">
        <v>2.1800000000000002</v>
      </c>
      <c r="AW152" s="15">
        <v>2.1789999999999998</v>
      </c>
      <c r="AX152" s="15">
        <v>2.1789999999999998</v>
      </c>
      <c r="AY152" s="15">
        <v>2.1779999999999999</v>
      </c>
    </row>
    <row r="153" spans="1:51" x14ac:dyDescent="0.2">
      <c r="A153" s="5">
        <v>41882</v>
      </c>
      <c r="B153" s="15">
        <v>0.246</v>
      </c>
      <c r="C153" s="15">
        <v>0.26400000000000001</v>
      </c>
      <c r="D153" s="15">
        <v>0.308</v>
      </c>
      <c r="E153" s="15">
        <v>0.378</v>
      </c>
      <c r="F153" s="15">
        <v>0.499</v>
      </c>
      <c r="G153" s="15">
        <v>0.61</v>
      </c>
      <c r="H153" s="15">
        <v>0.73499999999999999</v>
      </c>
      <c r="I153" s="15">
        <v>0.86599999999999999</v>
      </c>
      <c r="J153" s="15">
        <v>0.98899999999999999</v>
      </c>
      <c r="K153" s="15">
        <v>1.1060000000000001</v>
      </c>
      <c r="L153" s="15">
        <v>1.21</v>
      </c>
      <c r="M153" s="15">
        <v>1.296</v>
      </c>
      <c r="N153" s="15">
        <v>1.3720000000000001</v>
      </c>
      <c r="O153" s="15">
        <v>1.4370000000000001</v>
      </c>
      <c r="P153" s="15">
        <v>1.494</v>
      </c>
      <c r="Q153" s="15">
        <v>1.542</v>
      </c>
      <c r="R153" s="15">
        <v>1.5840000000000001</v>
      </c>
      <c r="S153" s="15">
        <v>1.621</v>
      </c>
      <c r="T153" s="15">
        <v>1.655</v>
      </c>
      <c r="U153" s="15">
        <v>1.6850000000000001</v>
      </c>
      <c r="V153" s="15">
        <v>1.71</v>
      </c>
      <c r="W153" s="15">
        <v>1.732</v>
      </c>
      <c r="X153" s="15">
        <v>1.7529999999999999</v>
      </c>
      <c r="Y153" s="15">
        <v>1.772</v>
      </c>
      <c r="Z153" s="15">
        <v>1.7889999999999999</v>
      </c>
      <c r="AA153" s="15">
        <v>1.7989999999999999</v>
      </c>
      <c r="AB153" s="15">
        <v>1.8080000000000001</v>
      </c>
      <c r="AC153" s="15">
        <v>1.8160000000000001</v>
      </c>
      <c r="AD153" s="15">
        <v>1.8240000000000001</v>
      </c>
      <c r="AE153" s="15">
        <v>1.831</v>
      </c>
      <c r="AF153" s="15">
        <v>1.8360000000000001</v>
      </c>
      <c r="AG153" s="15">
        <v>1.84</v>
      </c>
      <c r="AH153" s="15">
        <v>1.8440000000000001</v>
      </c>
      <c r="AI153" s="15">
        <v>1.8480000000000001</v>
      </c>
      <c r="AJ153" s="15">
        <v>1.851</v>
      </c>
      <c r="AK153" s="15">
        <v>1.8540000000000001</v>
      </c>
      <c r="AL153" s="15">
        <v>1.857</v>
      </c>
      <c r="AM153" s="15">
        <v>1.86</v>
      </c>
      <c r="AN153" s="15">
        <v>1.863</v>
      </c>
      <c r="AO153" s="15">
        <v>1.8660000000000001</v>
      </c>
      <c r="AP153" s="15">
        <v>1.87</v>
      </c>
      <c r="AQ153" s="15">
        <v>1.875</v>
      </c>
      <c r="AR153" s="15">
        <v>1.879</v>
      </c>
      <c r="AS153" s="15">
        <v>1.883</v>
      </c>
      <c r="AT153" s="15">
        <v>1.887</v>
      </c>
      <c r="AU153" s="15">
        <v>1.89</v>
      </c>
      <c r="AV153" s="15">
        <v>1.8939999999999999</v>
      </c>
      <c r="AW153" s="15">
        <v>1.897</v>
      </c>
      <c r="AX153" s="15">
        <v>1.9</v>
      </c>
      <c r="AY153" s="15">
        <v>1.903</v>
      </c>
    </row>
    <row r="154" spans="1:51" x14ac:dyDescent="0.2">
      <c r="A154" s="5">
        <v>41912</v>
      </c>
      <c r="B154" s="15">
        <v>0.17399999999999999</v>
      </c>
      <c r="C154" s="15">
        <v>0.191</v>
      </c>
      <c r="D154" s="15">
        <v>0.246</v>
      </c>
      <c r="E154" s="15">
        <v>0.33100000000000002</v>
      </c>
      <c r="F154" s="15">
        <v>0.44700000000000001</v>
      </c>
      <c r="G154" s="15">
        <v>0.58299999999999996</v>
      </c>
      <c r="H154" s="15">
        <v>0.73199999999999998</v>
      </c>
      <c r="I154" s="15">
        <v>0.88300000000000001</v>
      </c>
      <c r="J154" s="15">
        <v>1.0289999999999999</v>
      </c>
      <c r="K154" s="15">
        <v>1.1619999999999999</v>
      </c>
      <c r="L154" s="15">
        <v>1.286</v>
      </c>
      <c r="M154" s="15">
        <v>1.389</v>
      </c>
      <c r="N154" s="15">
        <v>1.486</v>
      </c>
      <c r="O154" s="15">
        <v>1.569</v>
      </c>
      <c r="P154" s="15">
        <v>1.64</v>
      </c>
      <c r="Q154" s="15">
        <v>1.6990000000000001</v>
      </c>
      <c r="R154" s="15">
        <v>1.7509999999999999</v>
      </c>
      <c r="S154" s="15">
        <v>1.7969999999999999</v>
      </c>
      <c r="T154" s="15">
        <v>1.839</v>
      </c>
      <c r="U154" s="15">
        <v>1.8759999999999999</v>
      </c>
      <c r="V154" s="15">
        <v>1.899</v>
      </c>
      <c r="W154" s="15">
        <v>1.919</v>
      </c>
      <c r="X154" s="15">
        <v>1.9379999999999999</v>
      </c>
      <c r="Y154" s="15">
        <v>1.9550000000000001</v>
      </c>
      <c r="Z154" s="15">
        <v>1.9710000000000001</v>
      </c>
      <c r="AA154" s="15">
        <v>1.978</v>
      </c>
      <c r="AB154" s="15">
        <v>1.9850000000000001</v>
      </c>
      <c r="AC154" s="15">
        <v>1.9910000000000001</v>
      </c>
      <c r="AD154" s="15">
        <v>1.9970000000000001</v>
      </c>
      <c r="AE154" s="15">
        <v>2.0019999999999998</v>
      </c>
      <c r="AF154" s="15">
        <v>2.008</v>
      </c>
      <c r="AG154" s="15">
        <v>2.0139999999999998</v>
      </c>
      <c r="AH154" s="15">
        <v>2.0190000000000001</v>
      </c>
      <c r="AI154" s="15">
        <v>2.024</v>
      </c>
      <c r="AJ154" s="15">
        <v>2.0289999999999999</v>
      </c>
      <c r="AK154" s="15">
        <v>2.0329999999999999</v>
      </c>
      <c r="AL154" s="15">
        <v>2.0379999999999998</v>
      </c>
      <c r="AM154" s="15">
        <v>2.0419999999999998</v>
      </c>
      <c r="AN154" s="15">
        <v>2.0449999999999999</v>
      </c>
      <c r="AO154" s="15">
        <v>2.0489999999999999</v>
      </c>
      <c r="AP154" s="15">
        <v>2.0489999999999999</v>
      </c>
      <c r="AQ154" s="15">
        <v>2.048</v>
      </c>
      <c r="AR154" s="15">
        <v>2.048</v>
      </c>
      <c r="AS154" s="15">
        <v>2.0470000000000002</v>
      </c>
      <c r="AT154" s="15">
        <v>2.0470000000000002</v>
      </c>
      <c r="AU154" s="15">
        <v>2.0470000000000002</v>
      </c>
      <c r="AV154" s="15">
        <v>2.0459999999999998</v>
      </c>
      <c r="AW154" s="15">
        <v>2.0459999999999998</v>
      </c>
      <c r="AX154" s="15">
        <v>2.0459999999999998</v>
      </c>
      <c r="AY154" s="15">
        <v>2.0459999999999998</v>
      </c>
    </row>
    <row r="155" spans="1:51" x14ac:dyDescent="0.2">
      <c r="A155" s="5">
        <v>41943</v>
      </c>
      <c r="B155" s="15">
        <v>0.17799999999999999</v>
      </c>
      <c r="C155" s="15">
        <v>0.21299999999999999</v>
      </c>
      <c r="D155" s="15">
        <v>0.249</v>
      </c>
      <c r="E155" s="15">
        <v>0.34300000000000003</v>
      </c>
      <c r="F155" s="15">
        <v>0.42299999999999999</v>
      </c>
      <c r="G155" s="15">
        <v>0.55500000000000005</v>
      </c>
      <c r="H155" s="15">
        <v>0.67400000000000004</v>
      </c>
      <c r="I155" s="15">
        <v>0.81299999999999994</v>
      </c>
      <c r="J155" s="15">
        <v>0.94699999999999995</v>
      </c>
      <c r="K155" s="15">
        <v>1.0860000000000001</v>
      </c>
      <c r="L155" s="15">
        <v>1.1990000000000001</v>
      </c>
      <c r="M155" s="15">
        <v>1.292</v>
      </c>
      <c r="N155" s="15">
        <v>1.381</v>
      </c>
      <c r="O155" s="15">
        <v>1.4570000000000001</v>
      </c>
      <c r="P155" s="15">
        <v>1.5229999999999999</v>
      </c>
      <c r="Q155" s="15">
        <v>1.58</v>
      </c>
      <c r="R155" s="15">
        <v>1.63</v>
      </c>
      <c r="S155" s="15">
        <v>1.675</v>
      </c>
      <c r="T155" s="15">
        <v>1.7150000000000001</v>
      </c>
      <c r="U155" s="15">
        <v>1.7509999999999999</v>
      </c>
      <c r="V155" s="15">
        <v>1.772</v>
      </c>
      <c r="W155" s="15">
        <v>1.7909999999999999</v>
      </c>
      <c r="X155" s="15">
        <v>1.8080000000000001</v>
      </c>
      <c r="Y155" s="15">
        <v>1.8240000000000001</v>
      </c>
      <c r="Z155" s="15">
        <v>1.839</v>
      </c>
      <c r="AA155" s="15">
        <v>1.8480000000000001</v>
      </c>
      <c r="AB155" s="15">
        <v>1.8560000000000001</v>
      </c>
      <c r="AC155" s="15">
        <v>1.8640000000000001</v>
      </c>
      <c r="AD155" s="15">
        <v>1.871</v>
      </c>
      <c r="AE155" s="15">
        <v>1.8779999999999999</v>
      </c>
      <c r="AF155" s="15">
        <v>1.8839999999999999</v>
      </c>
      <c r="AG155" s="15">
        <v>1.889</v>
      </c>
      <c r="AH155" s="15">
        <v>1.8939999999999999</v>
      </c>
      <c r="AI155" s="15">
        <v>1.899</v>
      </c>
      <c r="AJ155" s="15">
        <v>1.9039999999999999</v>
      </c>
      <c r="AK155" s="15">
        <v>1.9079999999999999</v>
      </c>
      <c r="AL155" s="15">
        <v>1.9119999999999999</v>
      </c>
      <c r="AM155" s="15">
        <v>1.9159999999999999</v>
      </c>
      <c r="AN155" s="15">
        <v>1.919</v>
      </c>
      <c r="AO155" s="15">
        <v>1.923</v>
      </c>
      <c r="AP155" s="15">
        <v>1.9239999999999999</v>
      </c>
      <c r="AQ155" s="15">
        <v>1.925</v>
      </c>
      <c r="AR155" s="15">
        <v>1.9259999999999999</v>
      </c>
      <c r="AS155" s="15">
        <v>1.927</v>
      </c>
      <c r="AT155" s="15">
        <v>1.9279999999999999</v>
      </c>
      <c r="AU155" s="15">
        <v>1.9279999999999999</v>
      </c>
      <c r="AV155" s="15">
        <v>1.929</v>
      </c>
      <c r="AW155" s="15">
        <v>1.93</v>
      </c>
      <c r="AX155" s="15">
        <v>1.931</v>
      </c>
      <c r="AY155" s="15">
        <v>1.9319999999999999</v>
      </c>
    </row>
    <row r="156" spans="1:51" x14ac:dyDescent="0.2">
      <c r="A156" s="5">
        <v>41973</v>
      </c>
      <c r="B156" s="15">
        <v>0.16600000000000001</v>
      </c>
      <c r="C156" s="15">
        <v>0.192</v>
      </c>
      <c r="D156" s="15">
        <v>0.25800000000000001</v>
      </c>
      <c r="E156" s="15">
        <v>0.32400000000000001</v>
      </c>
      <c r="F156" s="15">
        <v>0.38100000000000001</v>
      </c>
      <c r="G156" s="15">
        <v>0.48099999999999998</v>
      </c>
      <c r="H156" s="15">
        <v>0.57299999999999995</v>
      </c>
      <c r="I156" s="15">
        <v>0.68500000000000005</v>
      </c>
      <c r="J156" s="15">
        <v>0.79800000000000004</v>
      </c>
      <c r="K156" s="15">
        <v>0.90800000000000003</v>
      </c>
      <c r="L156" s="15">
        <v>1.02</v>
      </c>
      <c r="M156" s="15">
        <v>1.113</v>
      </c>
      <c r="N156" s="15">
        <v>1.196</v>
      </c>
      <c r="O156" s="15">
        <v>1.2669999999999999</v>
      </c>
      <c r="P156" s="15">
        <v>1.3280000000000001</v>
      </c>
      <c r="Q156" s="15">
        <v>1.3779999999999999</v>
      </c>
      <c r="R156" s="15">
        <v>1.4219999999999999</v>
      </c>
      <c r="S156" s="15">
        <v>1.4610000000000001</v>
      </c>
      <c r="T156" s="15">
        <v>1.496</v>
      </c>
      <c r="U156" s="15">
        <v>1.528</v>
      </c>
      <c r="V156" s="15">
        <v>1.5549999999999999</v>
      </c>
      <c r="W156" s="15">
        <v>1.58</v>
      </c>
      <c r="X156" s="15">
        <v>1.6020000000000001</v>
      </c>
      <c r="Y156" s="15">
        <v>1.623</v>
      </c>
      <c r="Z156" s="15">
        <v>1.6419999999999999</v>
      </c>
      <c r="AA156" s="15">
        <v>1.65</v>
      </c>
      <c r="AB156" s="15">
        <v>1.6579999999999999</v>
      </c>
      <c r="AC156" s="15">
        <v>1.6659999999999999</v>
      </c>
      <c r="AD156" s="15">
        <v>1.673</v>
      </c>
      <c r="AE156" s="15">
        <v>1.679</v>
      </c>
      <c r="AF156" s="15">
        <v>1.6839999999999999</v>
      </c>
      <c r="AG156" s="15">
        <v>1.6879999999999999</v>
      </c>
      <c r="AH156" s="15">
        <v>1.6919999999999999</v>
      </c>
      <c r="AI156" s="15">
        <v>1.6950000000000001</v>
      </c>
      <c r="AJ156" s="15">
        <v>1.6990000000000001</v>
      </c>
      <c r="AK156" s="15">
        <v>1.702</v>
      </c>
      <c r="AL156" s="15">
        <v>1.7050000000000001</v>
      </c>
      <c r="AM156" s="15">
        <v>1.708</v>
      </c>
      <c r="AN156" s="15">
        <v>1.7110000000000001</v>
      </c>
      <c r="AO156" s="15">
        <v>1.714</v>
      </c>
      <c r="AP156" s="15">
        <v>1.712</v>
      </c>
      <c r="AQ156" s="15">
        <v>1.71</v>
      </c>
      <c r="AR156" s="15">
        <v>1.7090000000000001</v>
      </c>
      <c r="AS156" s="15">
        <v>1.7070000000000001</v>
      </c>
      <c r="AT156" s="15">
        <v>1.706</v>
      </c>
      <c r="AU156" s="15">
        <v>1.7050000000000001</v>
      </c>
      <c r="AV156" s="15">
        <v>1.7030000000000001</v>
      </c>
      <c r="AW156" s="15">
        <v>1.702</v>
      </c>
      <c r="AX156" s="15">
        <v>1.7010000000000001</v>
      </c>
      <c r="AY156" s="15">
        <v>1.7</v>
      </c>
    </row>
    <row r="157" spans="1:51" x14ac:dyDescent="0.2">
      <c r="A157" s="5">
        <v>42004</v>
      </c>
      <c r="B157" s="15">
        <v>0.159</v>
      </c>
      <c r="C157" s="15">
        <v>0.17199999999999999</v>
      </c>
      <c r="D157" s="15">
        <v>0.221</v>
      </c>
      <c r="E157" s="15">
        <v>0.28399999999999997</v>
      </c>
      <c r="F157" s="15">
        <v>0.35499999999999998</v>
      </c>
      <c r="G157" s="15">
        <v>0.438</v>
      </c>
      <c r="H157" s="15">
        <v>0.52700000000000002</v>
      </c>
      <c r="I157" s="15">
        <v>0.626</v>
      </c>
      <c r="J157" s="15">
        <v>0.72599999999999998</v>
      </c>
      <c r="K157" s="15">
        <v>0.82</v>
      </c>
      <c r="L157" s="15">
        <v>0.91300000000000003</v>
      </c>
      <c r="M157" s="15">
        <v>0.99</v>
      </c>
      <c r="N157" s="15">
        <v>1.0580000000000001</v>
      </c>
      <c r="O157" s="15">
        <v>1.117</v>
      </c>
      <c r="P157" s="15">
        <v>1.1679999999999999</v>
      </c>
      <c r="Q157" s="15">
        <v>1.2150000000000001</v>
      </c>
      <c r="R157" s="15">
        <v>1.256</v>
      </c>
      <c r="S157" s="15">
        <v>1.2929999999999999</v>
      </c>
      <c r="T157" s="15">
        <v>1.3260000000000001</v>
      </c>
      <c r="U157" s="15">
        <v>1.3560000000000001</v>
      </c>
      <c r="V157" s="15">
        <v>1.38</v>
      </c>
      <c r="W157" s="15">
        <v>1.401</v>
      </c>
      <c r="X157" s="15">
        <v>1.421</v>
      </c>
      <c r="Y157" s="15">
        <v>1.4390000000000001</v>
      </c>
      <c r="Z157" s="15">
        <v>1.4550000000000001</v>
      </c>
      <c r="AA157" s="15">
        <v>1.4690000000000001</v>
      </c>
      <c r="AB157" s="15">
        <v>1.482</v>
      </c>
      <c r="AC157" s="15">
        <v>1.4950000000000001</v>
      </c>
      <c r="AD157" s="15">
        <v>1.506</v>
      </c>
      <c r="AE157" s="15">
        <v>1.5169999999999999</v>
      </c>
      <c r="AF157" s="15">
        <v>1.522</v>
      </c>
      <c r="AG157" s="15">
        <v>1.528</v>
      </c>
      <c r="AH157" s="15">
        <v>1.5329999999999999</v>
      </c>
      <c r="AI157" s="15">
        <v>1.538</v>
      </c>
      <c r="AJ157" s="15">
        <v>1.5429999999999999</v>
      </c>
      <c r="AK157" s="15">
        <v>1.5469999999999999</v>
      </c>
      <c r="AL157" s="15">
        <v>1.5509999999999999</v>
      </c>
      <c r="AM157" s="15">
        <v>1.5549999999999999</v>
      </c>
      <c r="AN157" s="15">
        <v>1.5589999999999999</v>
      </c>
      <c r="AO157" s="15">
        <v>1.5620000000000001</v>
      </c>
      <c r="AP157" s="15">
        <v>1.56</v>
      </c>
      <c r="AQ157" s="15">
        <v>1.5580000000000001</v>
      </c>
      <c r="AR157" s="15">
        <v>1.556</v>
      </c>
      <c r="AS157" s="15">
        <v>1.554</v>
      </c>
      <c r="AT157" s="15">
        <v>1.552</v>
      </c>
      <c r="AU157" s="15">
        <v>1.55</v>
      </c>
      <c r="AV157" s="15">
        <v>1.548</v>
      </c>
      <c r="AW157" s="15">
        <v>1.546</v>
      </c>
      <c r="AX157" s="15">
        <v>1.5449999999999999</v>
      </c>
      <c r="AY157" s="15">
        <v>1.5429999999999999</v>
      </c>
    </row>
    <row r="158" spans="1:51" x14ac:dyDescent="0.2">
      <c r="A158" s="5">
        <v>42035</v>
      </c>
      <c r="B158" s="15">
        <v>0.126</v>
      </c>
      <c r="C158" s="15">
        <v>0.13800000000000001</v>
      </c>
      <c r="D158" s="15">
        <v>0.191</v>
      </c>
      <c r="E158" s="15">
        <v>0.248</v>
      </c>
      <c r="F158" s="15">
        <v>0.28100000000000003</v>
      </c>
      <c r="G158" s="15">
        <v>0.36899999999999999</v>
      </c>
      <c r="H158" s="15">
        <v>0.433</v>
      </c>
      <c r="I158" s="15">
        <v>0.51100000000000001</v>
      </c>
      <c r="J158" s="15">
        <v>0.58899999999999997</v>
      </c>
      <c r="K158" s="15">
        <v>0.66300000000000003</v>
      </c>
      <c r="L158" s="15">
        <v>0.73699999999999999</v>
      </c>
      <c r="M158" s="15">
        <v>0.79800000000000004</v>
      </c>
      <c r="N158" s="15">
        <v>0.84799999999999998</v>
      </c>
      <c r="O158" s="15">
        <v>0.89</v>
      </c>
      <c r="P158" s="15">
        <v>0.92700000000000005</v>
      </c>
      <c r="Q158" s="15">
        <v>0.96499999999999997</v>
      </c>
      <c r="R158" s="15">
        <v>0.998</v>
      </c>
      <c r="S158" s="15">
        <v>1.0269999999999999</v>
      </c>
      <c r="T158" s="15">
        <v>1.054</v>
      </c>
      <c r="U158" s="15">
        <v>1.0780000000000001</v>
      </c>
      <c r="V158" s="15">
        <v>1.0980000000000001</v>
      </c>
      <c r="W158" s="15">
        <v>1.117</v>
      </c>
      <c r="X158" s="15">
        <v>1.1339999999999999</v>
      </c>
      <c r="Y158" s="15">
        <v>1.149</v>
      </c>
      <c r="Z158" s="15">
        <v>1.163</v>
      </c>
      <c r="AA158" s="15">
        <v>1.17</v>
      </c>
      <c r="AB158" s="15">
        <v>1.177</v>
      </c>
      <c r="AC158" s="15">
        <v>1.1830000000000001</v>
      </c>
      <c r="AD158" s="15">
        <v>1.1879999999999999</v>
      </c>
      <c r="AE158" s="15">
        <v>1.1930000000000001</v>
      </c>
      <c r="AF158" s="15">
        <v>1.1970000000000001</v>
      </c>
      <c r="AG158" s="15">
        <v>1.2010000000000001</v>
      </c>
      <c r="AH158" s="15">
        <v>1.204</v>
      </c>
      <c r="AI158" s="15">
        <v>1.208</v>
      </c>
      <c r="AJ158" s="15">
        <v>1.2110000000000001</v>
      </c>
      <c r="AK158" s="15">
        <v>1.214</v>
      </c>
      <c r="AL158" s="15">
        <v>1.216</v>
      </c>
      <c r="AM158" s="15">
        <v>1.2190000000000001</v>
      </c>
      <c r="AN158" s="15">
        <v>1.2210000000000001</v>
      </c>
      <c r="AO158" s="15">
        <v>1.224</v>
      </c>
      <c r="AP158" s="15">
        <v>1.2170000000000001</v>
      </c>
      <c r="AQ158" s="15">
        <v>1.21</v>
      </c>
      <c r="AR158" s="15">
        <v>1.2030000000000001</v>
      </c>
      <c r="AS158" s="15">
        <v>1.1970000000000001</v>
      </c>
      <c r="AT158" s="15">
        <v>1.1910000000000001</v>
      </c>
      <c r="AU158" s="15">
        <v>1.1850000000000001</v>
      </c>
      <c r="AV158" s="15">
        <v>1.18</v>
      </c>
      <c r="AW158" s="15">
        <v>1.175</v>
      </c>
      <c r="AX158" s="15">
        <v>1.17</v>
      </c>
      <c r="AY158" s="15">
        <v>1.165</v>
      </c>
    </row>
    <row r="159" spans="1:51" x14ac:dyDescent="0.2">
      <c r="A159" s="5">
        <v>42063</v>
      </c>
      <c r="B159" s="15">
        <v>9.2999999999999999E-2</v>
      </c>
      <c r="C159" s="15">
        <v>9.2999999999999999E-2</v>
      </c>
      <c r="D159" s="15">
        <v>0.13300000000000001</v>
      </c>
      <c r="E159" s="15">
        <v>0.193</v>
      </c>
      <c r="F159" s="15">
        <v>0.254</v>
      </c>
      <c r="G159" s="15">
        <v>0.33500000000000002</v>
      </c>
      <c r="H159" s="15">
        <v>0.42199999999999999</v>
      </c>
      <c r="I159" s="15">
        <v>0.51</v>
      </c>
      <c r="J159" s="15">
        <v>0.59599999999999997</v>
      </c>
      <c r="K159" s="15">
        <v>0.67600000000000005</v>
      </c>
      <c r="L159" s="15">
        <v>0.75</v>
      </c>
      <c r="M159" s="15">
        <v>0.81100000000000005</v>
      </c>
      <c r="N159" s="15">
        <v>0.86899999999999999</v>
      </c>
      <c r="O159" s="15">
        <v>0.91900000000000004</v>
      </c>
      <c r="P159" s="15">
        <v>0.96199999999999997</v>
      </c>
      <c r="Q159" s="15">
        <v>1.0009999999999999</v>
      </c>
      <c r="R159" s="15">
        <v>1.0349999999999999</v>
      </c>
      <c r="S159" s="15">
        <v>1.0660000000000001</v>
      </c>
      <c r="T159" s="15">
        <v>1.093</v>
      </c>
      <c r="U159" s="15">
        <v>1.117</v>
      </c>
      <c r="V159" s="15">
        <v>1.139</v>
      </c>
      <c r="W159" s="15">
        <v>1.159</v>
      </c>
      <c r="X159" s="15">
        <v>1.177</v>
      </c>
      <c r="Y159" s="15">
        <v>1.194</v>
      </c>
      <c r="Z159" s="15">
        <v>1.21</v>
      </c>
      <c r="AA159" s="15">
        <v>1.218</v>
      </c>
      <c r="AB159" s="15">
        <v>1.2250000000000001</v>
      </c>
      <c r="AC159" s="15">
        <v>1.232</v>
      </c>
      <c r="AD159" s="15">
        <v>1.2390000000000001</v>
      </c>
      <c r="AE159" s="15">
        <v>1.2450000000000001</v>
      </c>
      <c r="AF159" s="15">
        <v>1.25</v>
      </c>
      <c r="AG159" s="15">
        <v>1.254</v>
      </c>
      <c r="AH159" s="15">
        <v>1.258</v>
      </c>
      <c r="AI159" s="15">
        <v>1.262</v>
      </c>
      <c r="AJ159" s="15">
        <v>1.2649999999999999</v>
      </c>
      <c r="AK159" s="15">
        <v>1.2689999999999999</v>
      </c>
      <c r="AL159" s="15">
        <v>1.272</v>
      </c>
      <c r="AM159" s="15">
        <v>1.2749999999999999</v>
      </c>
      <c r="AN159" s="15">
        <v>1.278</v>
      </c>
      <c r="AO159" s="15">
        <v>1.28</v>
      </c>
      <c r="AP159" s="15">
        <v>1.276</v>
      </c>
      <c r="AQ159" s="15">
        <v>1.2729999999999999</v>
      </c>
      <c r="AR159" s="15">
        <v>1.2689999999999999</v>
      </c>
      <c r="AS159" s="15">
        <v>1.266</v>
      </c>
      <c r="AT159" s="15">
        <v>1.2629999999999999</v>
      </c>
      <c r="AU159" s="15">
        <v>1.26</v>
      </c>
      <c r="AV159" s="15">
        <v>1.2569999999999999</v>
      </c>
      <c r="AW159" s="15">
        <v>1.254</v>
      </c>
      <c r="AX159" s="15">
        <v>1.2509999999999999</v>
      </c>
      <c r="AY159" s="15">
        <v>1.248</v>
      </c>
    </row>
    <row r="160" spans="1:51" x14ac:dyDescent="0.2">
      <c r="A160" s="5">
        <v>42094</v>
      </c>
      <c r="B160" s="15">
        <v>7.8E-2</v>
      </c>
      <c r="C160" s="15">
        <v>7.9000000000000001E-2</v>
      </c>
      <c r="D160" s="15">
        <v>0.114</v>
      </c>
      <c r="E160" s="15">
        <v>0.17399999999999999</v>
      </c>
      <c r="F160" s="15">
        <v>0.24099999999999999</v>
      </c>
      <c r="G160" s="15">
        <v>0.311</v>
      </c>
      <c r="H160" s="15">
        <v>0.376</v>
      </c>
      <c r="I160" s="15">
        <v>0.436</v>
      </c>
      <c r="J160" s="15">
        <v>0.5</v>
      </c>
      <c r="K160" s="15">
        <v>0.56000000000000005</v>
      </c>
      <c r="L160" s="15">
        <v>0.60499999999999998</v>
      </c>
      <c r="M160" s="15">
        <v>0.64300000000000002</v>
      </c>
      <c r="N160" s="15">
        <v>0.66900000000000004</v>
      </c>
      <c r="O160" s="15">
        <v>0.69199999999999995</v>
      </c>
      <c r="P160" s="15">
        <v>0.71099999999999997</v>
      </c>
      <c r="Q160" s="15">
        <v>0.73099999999999998</v>
      </c>
      <c r="R160" s="15">
        <v>0.748</v>
      </c>
      <c r="S160" s="15">
        <v>0.76400000000000001</v>
      </c>
      <c r="T160" s="15">
        <v>0.77800000000000002</v>
      </c>
      <c r="U160" s="15">
        <v>0.79</v>
      </c>
      <c r="V160" s="15">
        <v>0.79400000000000004</v>
      </c>
      <c r="W160" s="15">
        <v>0.79700000000000004</v>
      </c>
      <c r="X160" s="15">
        <v>0.8</v>
      </c>
      <c r="Y160" s="15">
        <v>0.80300000000000005</v>
      </c>
      <c r="Z160" s="15">
        <v>0.80500000000000005</v>
      </c>
      <c r="AA160" s="15">
        <v>0.80500000000000005</v>
      </c>
      <c r="AB160" s="15">
        <v>0.80500000000000005</v>
      </c>
      <c r="AC160" s="15">
        <v>0.80500000000000005</v>
      </c>
      <c r="AD160" s="15">
        <v>0.80500000000000005</v>
      </c>
      <c r="AE160" s="15">
        <v>0.80500000000000005</v>
      </c>
      <c r="AF160" s="15">
        <v>0.80500000000000005</v>
      </c>
      <c r="AG160" s="15">
        <v>0.80500000000000005</v>
      </c>
      <c r="AH160" s="15">
        <v>0.80400000000000005</v>
      </c>
      <c r="AI160" s="15">
        <v>0.80400000000000005</v>
      </c>
      <c r="AJ160" s="15">
        <v>0.80400000000000005</v>
      </c>
      <c r="AK160" s="15">
        <v>0.80400000000000005</v>
      </c>
      <c r="AL160" s="15">
        <v>0.80300000000000005</v>
      </c>
      <c r="AM160" s="15">
        <v>0.80300000000000005</v>
      </c>
      <c r="AN160" s="15">
        <v>0.80300000000000005</v>
      </c>
      <c r="AO160" s="15">
        <v>0.80300000000000005</v>
      </c>
      <c r="AP160" s="15">
        <v>0.79600000000000004</v>
      </c>
      <c r="AQ160" s="15">
        <v>0.79</v>
      </c>
      <c r="AR160" s="15">
        <v>0.78400000000000003</v>
      </c>
      <c r="AS160" s="15">
        <v>0.77900000000000003</v>
      </c>
      <c r="AT160" s="15">
        <v>0.77300000000000002</v>
      </c>
      <c r="AU160" s="15">
        <v>0.76800000000000002</v>
      </c>
      <c r="AV160" s="15">
        <v>0.76300000000000001</v>
      </c>
      <c r="AW160" s="15">
        <v>0.75800000000000001</v>
      </c>
      <c r="AX160" s="15">
        <v>0.754</v>
      </c>
      <c r="AY160" s="15">
        <v>0.749</v>
      </c>
    </row>
    <row r="161" spans="1:51" x14ac:dyDescent="0.2">
      <c r="A161" s="5">
        <v>42124</v>
      </c>
      <c r="B161" s="15">
        <v>6.5000000000000002E-2</v>
      </c>
      <c r="C161" s="15">
        <v>0.09</v>
      </c>
      <c r="D161" s="15">
        <v>0.156</v>
      </c>
      <c r="E161" s="15">
        <v>0.23300000000000001</v>
      </c>
      <c r="F161" s="15">
        <v>0.27300000000000002</v>
      </c>
      <c r="G161" s="15">
        <v>0.36699999999999999</v>
      </c>
      <c r="H161" s="15">
        <v>0.438</v>
      </c>
      <c r="I161" s="15">
        <v>0.51400000000000001</v>
      </c>
      <c r="J161" s="15">
        <v>0.58499999999999996</v>
      </c>
      <c r="K161" s="15">
        <v>0.64600000000000002</v>
      </c>
      <c r="L161" s="15">
        <v>0.70299999999999996</v>
      </c>
      <c r="M161" s="15">
        <v>0.751</v>
      </c>
      <c r="N161" s="15">
        <v>0.79200000000000004</v>
      </c>
      <c r="O161" s="15">
        <v>0.82599999999999996</v>
      </c>
      <c r="P161" s="15">
        <v>0.85599999999999998</v>
      </c>
      <c r="Q161" s="15">
        <v>0.88200000000000001</v>
      </c>
      <c r="R161" s="15">
        <v>0.90400000000000003</v>
      </c>
      <c r="S161" s="15">
        <v>0.92400000000000004</v>
      </c>
      <c r="T161" s="15">
        <v>0.94199999999999995</v>
      </c>
      <c r="U161" s="15">
        <v>0.95799999999999996</v>
      </c>
      <c r="V161" s="15">
        <v>0.96699999999999997</v>
      </c>
      <c r="W161" s="15">
        <v>0.97399999999999998</v>
      </c>
      <c r="X161" s="15">
        <v>0.98099999999999998</v>
      </c>
      <c r="Y161" s="15">
        <v>0.98799999999999999</v>
      </c>
      <c r="Z161" s="15">
        <v>0.99399999999999999</v>
      </c>
      <c r="AA161" s="15">
        <v>1.0009999999999999</v>
      </c>
      <c r="AB161" s="15">
        <v>1.0069999999999999</v>
      </c>
      <c r="AC161" s="15">
        <v>1.0129999999999999</v>
      </c>
      <c r="AD161" s="15">
        <v>1.0189999999999999</v>
      </c>
      <c r="AE161" s="15">
        <v>1.024</v>
      </c>
      <c r="AF161" s="15">
        <v>1.026</v>
      </c>
      <c r="AG161" s="15">
        <v>1.028</v>
      </c>
      <c r="AH161" s="15">
        <v>1.03</v>
      </c>
      <c r="AI161" s="15">
        <v>1.0309999999999999</v>
      </c>
      <c r="AJ161" s="15">
        <v>1.0329999999999999</v>
      </c>
      <c r="AK161" s="15">
        <v>1.0349999999999999</v>
      </c>
      <c r="AL161" s="15">
        <v>1.036</v>
      </c>
      <c r="AM161" s="15">
        <v>1.0369999999999999</v>
      </c>
      <c r="AN161" s="15">
        <v>1.0389999999999999</v>
      </c>
      <c r="AO161" s="15">
        <v>1.04</v>
      </c>
      <c r="AP161" s="15">
        <v>1.036</v>
      </c>
      <c r="AQ161" s="15">
        <v>1.0309999999999999</v>
      </c>
      <c r="AR161" s="15">
        <v>1.028</v>
      </c>
      <c r="AS161" s="15">
        <v>1.024</v>
      </c>
      <c r="AT161" s="15">
        <v>1.02</v>
      </c>
      <c r="AU161" s="15">
        <v>1.0169999999999999</v>
      </c>
      <c r="AV161" s="15">
        <v>1.014</v>
      </c>
      <c r="AW161" s="15">
        <v>1.0109999999999999</v>
      </c>
      <c r="AX161" s="15">
        <v>1.008</v>
      </c>
      <c r="AY161" s="15">
        <v>1.0049999999999999</v>
      </c>
    </row>
    <row r="162" spans="1:51" x14ac:dyDescent="0.2">
      <c r="A162" s="5">
        <v>42155</v>
      </c>
      <c r="B162" s="15">
        <v>6.7000000000000004E-2</v>
      </c>
      <c r="C162" s="15">
        <v>9.9000000000000005E-2</v>
      </c>
      <c r="D162" s="15">
        <v>0.16700000000000001</v>
      </c>
      <c r="E162" s="15">
        <v>0.255</v>
      </c>
      <c r="F162" s="15">
        <v>0.32700000000000001</v>
      </c>
      <c r="G162" s="15">
        <v>0.45800000000000002</v>
      </c>
      <c r="H162" s="15">
        <v>0.57099999999999995</v>
      </c>
      <c r="I162" s="15">
        <v>0.67800000000000005</v>
      </c>
      <c r="J162" s="15">
        <v>0.76400000000000001</v>
      </c>
      <c r="K162" s="15">
        <v>0.86099999999999999</v>
      </c>
      <c r="L162" s="15">
        <v>0.94099999999999995</v>
      </c>
      <c r="M162" s="15">
        <v>1.008</v>
      </c>
      <c r="N162" s="15">
        <v>1.0629999999999999</v>
      </c>
      <c r="O162" s="15">
        <v>1.1100000000000001</v>
      </c>
      <c r="P162" s="15">
        <v>1.151</v>
      </c>
      <c r="Q162" s="15">
        <v>1.18</v>
      </c>
      <c r="R162" s="15">
        <v>1.206</v>
      </c>
      <c r="S162" s="15">
        <v>1.2290000000000001</v>
      </c>
      <c r="T162" s="15">
        <v>1.25</v>
      </c>
      <c r="U162" s="15">
        <v>1.268</v>
      </c>
      <c r="V162" s="15">
        <v>1.2749999999999999</v>
      </c>
      <c r="W162" s="15">
        <v>1.2809999999999999</v>
      </c>
      <c r="X162" s="15">
        <v>1.2869999999999999</v>
      </c>
      <c r="Y162" s="15">
        <v>1.292</v>
      </c>
      <c r="Z162" s="15">
        <v>1.296</v>
      </c>
      <c r="AA162" s="15">
        <v>1.298</v>
      </c>
      <c r="AB162" s="15">
        <v>1.2989999999999999</v>
      </c>
      <c r="AC162" s="15">
        <v>1.3</v>
      </c>
      <c r="AD162" s="15">
        <v>1.3009999999999999</v>
      </c>
      <c r="AE162" s="15">
        <v>1.302</v>
      </c>
      <c r="AF162" s="15">
        <v>1.3029999999999999</v>
      </c>
      <c r="AG162" s="15">
        <v>1.304</v>
      </c>
      <c r="AH162" s="15">
        <v>1.3049999999999999</v>
      </c>
      <c r="AI162" s="15">
        <v>1.306</v>
      </c>
      <c r="AJ162" s="15">
        <v>1.3069999999999999</v>
      </c>
      <c r="AK162" s="15">
        <v>1.3069999999999999</v>
      </c>
      <c r="AL162" s="15">
        <v>1.3080000000000001</v>
      </c>
      <c r="AM162" s="15">
        <v>1.3089999999999999</v>
      </c>
      <c r="AN162" s="15">
        <v>1.3089999999999999</v>
      </c>
      <c r="AO162" s="15">
        <v>1.31</v>
      </c>
      <c r="AP162" s="15">
        <v>1.3029999999999999</v>
      </c>
      <c r="AQ162" s="15">
        <v>1.296</v>
      </c>
      <c r="AR162" s="15">
        <v>1.29</v>
      </c>
      <c r="AS162" s="15">
        <v>1.284</v>
      </c>
      <c r="AT162" s="15">
        <v>1.278</v>
      </c>
      <c r="AU162" s="15">
        <v>1.2729999999999999</v>
      </c>
      <c r="AV162" s="15">
        <v>1.2669999999999999</v>
      </c>
      <c r="AW162" s="15">
        <v>1.262</v>
      </c>
      <c r="AX162" s="15">
        <v>1.2569999999999999</v>
      </c>
      <c r="AY162" s="15">
        <v>1.252</v>
      </c>
    </row>
    <row r="163" spans="1:51" x14ac:dyDescent="0.2">
      <c r="A163" s="5">
        <v>42185</v>
      </c>
      <c r="B163" s="15">
        <v>7.4999999999999997E-2</v>
      </c>
      <c r="C163" s="15">
        <v>0.11899999999999999</v>
      </c>
      <c r="D163" s="15">
        <v>0.215</v>
      </c>
      <c r="E163" s="15">
        <v>0.34200000000000003</v>
      </c>
      <c r="F163" s="15">
        <v>0.49299999999999999</v>
      </c>
      <c r="G163" s="15">
        <v>0.64500000000000002</v>
      </c>
      <c r="H163" s="15">
        <v>0.79600000000000004</v>
      </c>
      <c r="I163" s="15">
        <v>0.93300000000000005</v>
      </c>
      <c r="J163" s="15">
        <v>1.0589999999999999</v>
      </c>
      <c r="K163" s="15">
        <v>1.169</v>
      </c>
      <c r="L163" s="15">
        <v>1.268</v>
      </c>
      <c r="M163" s="15">
        <v>1.35</v>
      </c>
      <c r="N163" s="15">
        <v>1.4139999999999999</v>
      </c>
      <c r="O163" s="15">
        <v>1.4690000000000001</v>
      </c>
      <c r="P163" s="15">
        <v>1.516</v>
      </c>
      <c r="Q163" s="15">
        <v>1.5609999999999999</v>
      </c>
      <c r="R163" s="15">
        <v>1.6</v>
      </c>
      <c r="S163" s="15">
        <v>1.635</v>
      </c>
      <c r="T163" s="15">
        <v>1.667</v>
      </c>
      <c r="U163" s="15">
        <v>1.6950000000000001</v>
      </c>
      <c r="V163" s="15">
        <v>1.702</v>
      </c>
      <c r="W163" s="15">
        <v>1.708</v>
      </c>
      <c r="X163" s="15">
        <v>1.7130000000000001</v>
      </c>
      <c r="Y163" s="15">
        <v>1.718</v>
      </c>
      <c r="Z163" s="15">
        <v>1.7230000000000001</v>
      </c>
      <c r="AA163" s="15">
        <v>1.726</v>
      </c>
      <c r="AB163" s="15">
        <v>1.7290000000000001</v>
      </c>
      <c r="AC163" s="15">
        <v>1.7310000000000001</v>
      </c>
      <c r="AD163" s="15">
        <v>1.7330000000000001</v>
      </c>
      <c r="AE163" s="15">
        <v>1.7350000000000001</v>
      </c>
      <c r="AF163" s="15">
        <v>1.736</v>
      </c>
      <c r="AG163" s="15">
        <v>1.736</v>
      </c>
      <c r="AH163" s="15">
        <v>1.7370000000000001</v>
      </c>
      <c r="AI163" s="15">
        <v>1.7370000000000001</v>
      </c>
      <c r="AJ163" s="15">
        <v>1.7370000000000001</v>
      </c>
      <c r="AK163" s="15">
        <v>1.738</v>
      </c>
      <c r="AL163" s="15">
        <v>1.738</v>
      </c>
      <c r="AM163" s="15">
        <v>1.738</v>
      </c>
      <c r="AN163" s="15">
        <v>1.7390000000000001</v>
      </c>
      <c r="AO163" s="15">
        <v>1.7390000000000001</v>
      </c>
      <c r="AP163" s="15">
        <v>1.73</v>
      </c>
      <c r="AQ163" s="15">
        <v>1.722</v>
      </c>
      <c r="AR163" s="15">
        <v>1.714</v>
      </c>
      <c r="AS163" s="15">
        <v>1.706</v>
      </c>
      <c r="AT163" s="15">
        <v>1.6990000000000001</v>
      </c>
      <c r="AU163" s="15">
        <v>1.6919999999999999</v>
      </c>
      <c r="AV163" s="15">
        <v>1.6850000000000001</v>
      </c>
      <c r="AW163" s="15">
        <v>1.679</v>
      </c>
      <c r="AX163" s="15">
        <v>1.673</v>
      </c>
      <c r="AY163" s="15">
        <v>1.667</v>
      </c>
    </row>
    <row r="164" spans="1:51" x14ac:dyDescent="0.2">
      <c r="A164" s="5">
        <v>42216</v>
      </c>
      <c r="B164" s="15">
        <v>3.9E-2</v>
      </c>
      <c r="C164" s="15">
        <v>7.9000000000000001E-2</v>
      </c>
      <c r="D164" s="15">
        <v>0.17100000000000001</v>
      </c>
      <c r="E164" s="15">
        <v>0.27500000000000002</v>
      </c>
      <c r="F164" s="15">
        <v>0.39700000000000002</v>
      </c>
      <c r="G164" s="15">
        <v>0.52500000000000002</v>
      </c>
      <c r="H164" s="15">
        <v>0.64500000000000002</v>
      </c>
      <c r="I164" s="15">
        <v>0.77</v>
      </c>
      <c r="J164" s="15">
        <v>0.88600000000000001</v>
      </c>
      <c r="K164" s="15">
        <v>0.98699999999999999</v>
      </c>
      <c r="L164" s="15">
        <v>1.089</v>
      </c>
      <c r="M164" s="15">
        <v>1.1739999999999999</v>
      </c>
      <c r="N164" s="15">
        <v>1.2410000000000001</v>
      </c>
      <c r="O164" s="15">
        <v>1.2989999999999999</v>
      </c>
      <c r="P164" s="15">
        <v>1.35</v>
      </c>
      <c r="Q164" s="15">
        <v>1.3859999999999999</v>
      </c>
      <c r="R164" s="15">
        <v>1.4179999999999999</v>
      </c>
      <c r="S164" s="15">
        <v>1.4470000000000001</v>
      </c>
      <c r="T164" s="15">
        <v>1.4730000000000001</v>
      </c>
      <c r="U164" s="15">
        <v>1.496</v>
      </c>
      <c r="V164" s="15">
        <v>1.502</v>
      </c>
      <c r="W164" s="15">
        <v>1.508</v>
      </c>
      <c r="X164" s="15">
        <v>1.5129999999999999</v>
      </c>
      <c r="Y164" s="15">
        <v>1.518</v>
      </c>
      <c r="Z164" s="15">
        <v>1.522</v>
      </c>
      <c r="AA164" s="15">
        <v>1.52</v>
      </c>
      <c r="AB164" s="15">
        <v>1.518</v>
      </c>
      <c r="AC164" s="15">
        <v>1.516</v>
      </c>
      <c r="AD164" s="15">
        <v>1.514</v>
      </c>
      <c r="AE164" s="15">
        <v>1.5129999999999999</v>
      </c>
      <c r="AF164" s="15">
        <v>1.5129999999999999</v>
      </c>
      <c r="AG164" s="15">
        <v>1.5129999999999999</v>
      </c>
      <c r="AH164" s="15">
        <v>1.514</v>
      </c>
      <c r="AI164" s="15">
        <v>1.514</v>
      </c>
      <c r="AJ164" s="15">
        <v>1.514</v>
      </c>
      <c r="AK164" s="15">
        <v>1.514</v>
      </c>
      <c r="AL164" s="15">
        <v>1.514</v>
      </c>
      <c r="AM164" s="15">
        <v>1.514</v>
      </c>
      <c r="AN164" s="15">
        <v>1.5149999999999999</v>
      </c>
      <c r="AO164" s="15">
        <v>1.5149999999999999</v>
      </c>
      <c r="AP164" s="15">
        <v>1.508</v>
      </c>
      <c r="AQ164" s="15">
        <v>1.502</v>
      </c>
      <c r="AR164" s="15">
        <v>1.496</v>
      </c>
      <c r="AS164" s="15">
        <v>1.49</v>
      </c>
      <c r="AT164" s="15">
        <v>1.484</v>
      </c>
      <c r="AU164" s="15">
        <v>1.4790000000000001</v>
      </c>
      <c r="AV164" s="15">
        <v>1.474</v>
      </c>
      <c r="AW164" s="15">
        <v>1.4690000000000001</v>
      </c>
      <c r="AX164" s="15">
        <v>1.464</v>
      </c>
      <c r="AY164" s="15">
        <v>1.46</v>
      </c>
    </row>
    <row r="165" spans="1:51" x14ac:dyDescent="0.2">
      <c r="A165" s="5">
        <v>42247</v>
      </c>
      <c r="B165" s="15">
        <v>4.2999999999999997E-2</v>
      </c>
      <c r="C165" s="15">
        <v>9.6000000000000002E-2</v>
      </c>
      <c r="D165" s="15">
        <v>0.18</v>
      </c>
      <c r="E165" s="15">
        <v>0.30099999999999999</v>
      </c>
      <c r="F165" s="15">
        <v>0.44900000000000001</v>
      </c>
      <c r="G165" s="15">
        <v>0.59299999999999997</v>
      </c>
      <c r="H165" s="15">
        <v>0.72899999999999998</v>
      </c>
      <c r="I165" s="15">
        <v>0.86399999999999999</v>
      </c>
      <c r="J165" s="15">
        <v>0.98799999999999999</v>
      </c>
      <c r="K165" s="15">
        <v>1.1240000000000001</v>
      </c>
      <c r="L165" s="15">
        <v>1.2250000000000001</v>
      </c>
      <c r="M165" s="15">
        <v>1.3089999999999999</v>
      </c>
      <c r="N165" s="15">
        <v>1.38</v>
      </c>
      <c r="O165" s="15">
        <v>1.4419999999999999</v>
      </c>
      <c r="P165" s="15">
        <v>1.4950000000000001</v>
      </c>
      <c r="Q165" s="15">
        <v>1.532</v>
      </c>
      <c r="R165" s="15">
        <v>1.5649999999999999</v>
      </c>
      <c r="S165" s="15">
        <v>1.5940000000000001</v>
      </c>
      <c r="T165" s="15">
        <v>1.62</v>
      </c>
      <c r="U165" s="15">
        <v>1.643</v>
      </c>
      <c r="V165" s="15">
        <v>1.65</v>
      </c>
      <c r="W165" s="15">
        <v>1.6559999999999999</v>
      </c>
      <c r="X165" s="15">
        <v>1.6619999999999999</v>
      </c>
      <c r="Y165" s="15">
        <v>1.667</v>
      </c>
      <c r="Z165" s="15">
        <v>1.6719999999999999</v>
      </c>
      <c r="AA165" s="15">
        <v>1.6619999999999999</v>
      </c>
      <c r="AB165" s="15">
        <v>1.653</v>
      </c>
      <c r="AC165" s="15">
        <v>1.645</v>
      </c>
      <c r="AD165" s="15">
        <v>1.637</v>
      </c>
      <c r="AE165" s="15">
        <v>1.63</v>
      </c>
      <c r="AF165" s="15">
        <v>1.6339999999999999</v>
      </c>
      <c r="AG165" s="15">
        <v>1.637</v>
      </c>
      <c r="AH165" s="15">
        <v>1.64</v>
      </c>
      <c r="AI165" s="15">
        <v>1.643</v>
      </c>
      <c r="AJ165" s="15">
        <v>1.6459999999999999</v>
      </c>
      <c r="AK165" s="15">
        <v>1.6479999999999999</v>
      </c>
      <c r="AL165" s="15">
        <v>1.651</v>
      </c>
      <c r="AM165" s="15">
        <v>1.653</v>
      </c>
      <c r="AN165" s="15">
        <v>1.6559999999999999</v>
      </c>
      <c r="AO165" s="15">
        <v>1.6579999999999999</v>
      </c>
      <c r="AP165" s="15">
        <v>1.6479999999999999</v>
      </c>
      <c r="AQ165" s="15">
        <v>1.6379999999999999</v>
      </c>
      <c r="AR165" s="15">
        <v>1.629</v>
      </c>
      <c r="AS165" s="15">
        <v>1.621</v>
      </c>
      <c r="AT165" s="15">
        <v>1.613</v>
      </c>
      <c r="AU165" s="15">
        <v>1.605</v>
      </c>
      <c r="AV165" s="15">
        <v>1.597</v>
      </c>
      <c r="AW165" s="15">
        <v>1.59</v>
      </c>
      <c r="AX165" s="15">
        <v>1.583</v>
      </c>
      <c r="AY165" s="15">
        <v>1.577</v>
      </c>
    </row>
    <row r="166" spans="1:51" x14ac:dyDescent="0.2">
      <c r="A166" s="5">
        <v>42277</v>
      </c>
      <c r="B166" s="15">
        <v>2.1000000000000001E-2</v>
      </c>
      <c r="C166" s="15">
        <v>0.04</v>
      </c>
      <c r="D166" s="15">
        <v>0.123</v>
      </c>
      <c r="E166" s="15">
        <v>0.22700000000000001</v>
      </c>
      <c r="F166" s="15">
        <v>0.34300000000000003</v>
      </c>
      <c r="G166" s="15">
        <v>0.47699999999999998</v>
      </c>
      <c r="H166" s="15">
        <v>0.60199999999999998</v>
      </c>
      <c r="I166" s="15">
        <v>0.73299999999999998</v>
      </c>
      <c r="J166" s="15">
        <v>0.85499999999999998</v>
      </c>
      <c r="K166" s="15">
        <v>0.96399999999999997</v>
      </c>
      <c r="L166" s="15">
        <v>1.075</v>
      </c>
      <c r="M166" s="15">
        <v>1.1679999999999999</v>
      </c>
      <c r="N166" s="15">
        <v>1.2450000000000001</v>
      </c>
      <c r="O166" s="15">
        <v>1.3109999999999999</v>
      </c>
      <c r="P166" s="15">
        <v>1.3680000000000001</v>
      </c>
      <c r="Q166" s="15">
        <v>1.41</v>
      </c>
      <c r="R166" s="15">
        <v>1.4470000000000001</v>
      </c>
      <c r="S166" s="15">
        <v>1.48</v>
      </c>
      <c r="T166" s="15">
        <v>1.5089999999999999</v>
      </c>
      <c r="U166" s="15">
        <v>1.536</v>
      </c>
      <c r="V166" s="15">
        <v>1.5429999999999999</v>
      </c>
      <c r="W166" s="15">
        <v>1.55</v>
      </c>
      <c r="X166" s="15">
        <v>1.556</v>
      </c>
      <c r="Y166" s="15">
        <v>1.5620000000000001</v>
      </c>
      <c r="Z166" s="15">
        <v>1.5669999999999999</v>
      </c>
      <c r="AA166" s="15">
        <v>1.5629999999999999</v>
      </c>
      <c r="AB166" s="15">
        <v>1.56</v>
      </c>
      <c r="AC166" s="15">
        <v>1.5569999999999999</v>
      </c>
      <c r="AD166" s="15">
        <v>1.554</v>
      </c>
      <c r="AE166" s="15">
        <v>1.5509999999999999</v>
      </c>
      <c r="AF166" s="15">
        <v>1.55</v>
      </c>
      <c r="AG166" s="15">
        <v>1.548</v>
      </c>
      <c r="AH166" s="15">
        <v>1.5469999999999999</v>
      </c>
      <c r="AI166" s="15">
        <v>1.5449999999999999</v>
      </c>
      <c r="AJ166" s="15">
        <v>1.544</v>
      </c>
      <c r="AK166" s="15">
        <v>1.5429999999999999</v>
      </c>
      <c r="AL166" s="15">
        <v>1.542</v>
      </c>
      <c r="AM166" s="15">
        <v>1.5409999999999999</v>
      </c>
      <c r="AN166" s="15">
        <v>1.5389999999999999</v>
      </c>
      <c r="AO166" s="15">
        <v>1.538</v>
      </c>
      <c r="AP166" s="15">
        <v>1.5309999999999999</v>
      </c>
      <c r="AQ166" s="15">
        <v>1.5229999999999999</v>
      </c>
      <c r="AR166" s="15">
        <v>1.516</v>
      </c>
      <c r="AS166" s="15">
        <v>1.5089999999999999</v>
      </c>
      <c r="AT166" s="15">
        <v>1.5029999999999999</v>
      </c>
      <c r="AU166" s="15">
        <v>1.4970000000000001</v>
      </c>
      <c r="AV166" s="15">
        <v>1.4910000000000001</v>
      </c>
      <c r="AW166" s="15">
        <v>1.4850000000000001</v>
      </c>
      <c r="AX166" s="15">
        <v>1.48</v>
      </c>
      <c r="AY166" s="15">
        <v>1.474</v>
      </c>
    </row>
    <row r="167" spans="1:51" x14ac:dyDescent="0.2">
      <c r="A167" s="5">
        <v>42308</v>
      </c>
      <c r="B167" s="15">
        <v>-4.3999999999999997E-2</v>
      </c>
      <c r="C167" s="15">
        <v>-3.2000000000000001E-2</v>
      </c>
      <c r="D167" s="15">
        <v>0.02</v>
      </c>
      <c r="E167" s="15">
        <v>0.125</v>
      </c>
      <c r="F167" s="15">
        <v>0.26900000000000002</v>
      </c>
      <c r="G167" s="15">
        <v>0.40400000000000003</v>
      </c>
      <c r="H167" s="15">
        <v>0.53</v>
      </c>
      <c r="I167" s="15">
        <v>0.66500000000000004</v>
      </c>
      <c r="J167" s="15">
        <v>0.79200000000000004</v>
      </c>
      <c r="K167" s="15">
        <v>0.90400000000000003</v>
      </c>
      <c r="L167" s="15">
        <v>1.016</v>
      </c>
      <c r="M167" s="15">
        <v>1.1100000000000001</v>
      </c>
      <c r="N167" s="15">
        <v>1.1879999999999999</v>
      </c>
      <c r="O167" s="15">
        <v>1.256</v>
      </c>
      <c r="P167" s="15">
        <v>1.3140000000000001</v>
      </c>
      <c r="Q167" s="15">
        <v>1.359</v>
      </c>
      <c r="R167" s="15">
        <v>1.399</v>
      </c>
      <c r="S167" s="15">
        <v>1.4339999999999999</v>
      </c>
      <c r="T167" s="15">
        <v>1.4650000000000001</v>
      </c>
      <c r="U167" s="15">
        <v>1.4930000000000001</v>
      </c>
      <c r="V167" s="15">
        <v>1.504</v>
      </c>
      <c r="W167" s="15">
        <v>1.5129999999999999</v>
      </c>
      <c r="X167" s="15">
        <v>1.5209999999999999</v>
      </c>
      <c r="Y167" s="15">
        <v>1.5289999999999999</v>
      </c>
      <c r="Z167" s="15">
        <v>1.536</v>
      </c>
      <c r="AA167" s="15">
        <v>1.536</v>
      </c>
      <c r="AB167" s="15">
        <v>1.536</v>
      </c>
      <c r="AC167" s="15">
        <v>1.536</v>
      </c>
      <c r="AD167" s="15">
        <v>1.536</v>
      </c>
      <c r="AE167" s="15">
        <v>1.536</v>
      </c>
      <c r="AF167" s="15">
        <v>1.536</v>
      </c>
      <c r="AG167" s="15">
        <v>1.536</v>
      </c>
      <c r="AH167" s="15">
        <v>1.536</v>
      </c>
      <c r="AI167" s="15">
        <v>1.5369999999999999</v>
      </c>
      <c r="AJ167" s="15">
        <v>1.5369999999999999</v>
      </c>
      <c r="AK167" s="15">
        <v>1.5369999999999999</v>
      </c>
      <c r="AL167" s="15">
        <v>1.5369999999999999</v>
      </c>
      <c r="AM167" s="15">
        <v>1.5369999999999999</v>
      </c>
      <c r="AN167" s="15">
        <v>1.538</v>
      </c>
      <c r="AO167" s="15">
        <v>1.538</v>
      </c>
      <c r="AP167" s="15">
        <v>1.5289999999999999</v>
      </c>
      <c r="AQ167" s="15">
        <v>1.522</v>
      </c>
      <c r="AR167" s="15">
        <v>1.514</v>
      </c>
      <c r="AS167" s="15">
        <v>1.5069999999999999</v>
      </c>
      <c r="AT167" s="15">
        <v>1.5</v>
      </c>
      <c r="AU167" s="15">
        <v>1.4930000000000001</v>
      </c>
      <c r="AV167" s="15">
        <v>1.4870000000000001</v>
      </c>
      <c r="AW167" s="15">
        <v>1.4810000000000001</v>
      </c>
      <c r="AX167" s="15">
        <v>1.4750000000000001</v>
      </c>
      <c r="AY167" s="15">
        <v>1.47</v>
      </c>
    </row>
    <row r="168" spans="1:51" x14ac:dyDescent="0.2">
      <c r="A168" s="5">
        <v>42338</v>
      </c>
      <c r="B168" s="15">
        <v>-0.11600000000000001</v>
      </c>
      <c r="C168" s="15">
        <v>-0.13300000000000001</v>
      </c>
      <c r="D168" s="15">
        <v>-6.4000000000000001E-2</v>
      </c>
      <c r="E168" s="15">
        <v>4.1000000000000002E-2</v>
      </c>
      <c r="F168" s="15">
        <v>0.17</v>
      </c>
      <c r="G168" s="15">
        <v>0.311</v>
      </c>
      <c r="H168" s="15">
        <v>0.443</v>
      </c>
      <c r="I168" s="15">
        <v>0.58799999999999997</v>
      </c>
      <c r="J168" s="15">
        <v>0.72399999999999998</v>
      </c>
      <c r="K168" s="15">
        <v>0.84599999999999997</v>
      </c>
      <c r="L168" s="15">
        <v>0.97099999999999997</v>
      </c>
      <c r="M168" s="15">
        <v>1.075</v>
      </c>
      <c r="N168" s="15">
        <v>1.1619999999999999</v>
      </c>
      <c r="O168" s="15">
        <v>1.2370000000000001</v>
      </c>
      <c r="P168" s="15">
        <v>1.3009999999999999</v>
      </c>
      <c r="Q168" s="15">
        <v>1.3520000000000001</v>
      </c>
      <c r="R168" s="15">
        <v>1.3959999999999999</v>
      </c>
      <c r="S168" s="15">
        <v>1.4359999999999999</v>
      </c>
      <c r="T168" s="15">
        <v>1.472</v>
      </c>
      <c r="U168" s="15">
        <v>1.504</v>
      </c>
      <c r="V168" s="15">
        <v>1.514</v>
      </c>
      <c r="W168" s="15">
        <v>1.524</v>
      </c>
      <c r="X168" s="15">
        <v>1.5329999999999999</v>
      </c>
      <c r="Y168" s="15">
        <v>1.5409999999999999</v>
      </c>
      <c r="Z168" s="15">
        <v>1.5489999999999999</v>
      </c>
      <c r="AA168" s="15">
        <v>1.546</v>
      </c>
      <c r="AB168" s="15">
        <v>1.5429999999999999</v>
      </c>
      <c r="AC168" s="15">
        <v>1.5409999999999999</v>
      </c>
      <c r="AD168" s="15">
        <v>1.538</v>
      </c>
      <c r="AE168" s="15">
        <v>1.536</v>
      </c>
      <c r="AF168" s="15">
        <v>1.536</v>
      </c>
      <c r="AG168" s="15">
        <v>1.5349999999999999</v>
      </c>
      <c r="AH168" s="15">
        <v>1.5349999999999999</v>
      </c>
      <c r="AI168" s="15">
        <v>1.534</v>
      </c>
      <c r="AJ168" s="15">
        <v>1.534</v>
      </c>
      <c r="AK168" s="15">
        <v>1.534</v>
      </c>
      <c r="AL168" s="15">
        <v>1.5329999999999999</v>
      </c>
      <c r="AM168" s="15">
        <v>1.5329999999999999</v>
      </c>
      <c r="AN168" s="15">
        <v>1.5329999999999999</v>
      </c>
      <c r="AO168" s="15">
        <v>1.5329999999999999</v>
      </c>
      <c r="AP168" s="15">
        <v>1.5249999999999999</v>
      </c>
      <c r="AQ168" s="15">
        <v>1.5169999999999999</v>
      </c>
      <c r="AR168" s="15">
        <v>1.51</v>
      </c>
      <c r="AS168" s="15">
        <v>1.5029999999999999</v>
      </c>
      <c r="AT168" s="15">
        <v>1.4970000000000001</v>
      </c>
      <c r="AU168" s="15">
        <v>1.4910000000000001</v>
      </c>
      <c r="AV168" s="15">
        <v>1.4850000000000001</v>
      </c>
      <c r="AW168" s="15">
        <v>1.4790000000000001</v>
      </c>
      <c r="AX168" s="15">
        <v>1.474</v>
      </c>
      <c r="AY168" s="15">
        <v>1.468</v>
      </c>
    </row>
    <row r="169" spans="1:51" x14ac:dyDescent="0.2">
      <c r="A169" s="5">
        <v>42369</v>
      </c>
      <c r="B169" s="15">
        <v>-0.06</v>
      </c>
      <c r="C169" s="15">
        <v>-3.2000000000000001E-2</v>
      </c>
      <c r="D169" s="15">
        <v>5.6000000000000001E-2</v>
      </c>
      <c r="E169" s="15">
        <v>0.17699999999999999</v>
      </c>
      <c r="F169" s="15">
        <v>0.312</v>
      </c>
      <c r="G169" s="15">
        <v>0.47899999999999998</v>
      </c>
      <c r="H169" s="15">
        <v>0.623</v>
      </c>
      <c r="I169" s="15">
        <v>0.76400000000000001</v>
      </c>
      <c r="J169" s="15">
        <v>0.89900000000000002</v>
      </c>
      <c r="K169" s="15">
        <v>1.0189999999999999</v>
      </c>
      <c r="L169" s="15">
        <v>1.1279999999999999</v>
      </c>
      <c r="M169" s="15">
        <v>1.2190000000000001</v>
      </c>
      <c r="N169" s="15">
        <v>1.2989999999999999</v>
      </c>
      <c r="O169" s="15">
        <v>1.367</v>
      </c>
      <c r="P169" s="15">
        <v>1.4259999999999999</v>
      </c>
      <c r="Q169" s="15">
        <v>1.472</v>
      </c>
      <c r="R169" s="15">
        <v>1.512</v>
      </c>
      <c r="S169" s="15">
        <v>1.548</v>
      </c>
      <c r="T169" s="15">
        <v>1.58</v>
      </c>
      <c r="U169" s="15">
        <v>1.609</v>
      </c>
      <c r="V169" s="15">
        <v>1.621</v>
      </c>
      <c r="W169" s="15">
        <v>1.6319999999999999</v>
      </c>
      <c r="X169" s="15">
        <v>1.6419999999999999</v>
      </c>
      <c r="Y169" s="15">
        <v>1.651</v>
      </c>
      <c r="Z169" s="15">
        <v>1.659</v>
      </c>
      <c r="AA169" s="15">
        <v>1.66</v>
      </c>
      <c r="AB169" s="15">
        <v>1.661</v>
      </c>
      <c r="AC169" s="15">
        <v>1.6619999999999999</v>
      </c>
      <c r="AD169" s="15">
        <v>1.6619999999999999</v>
      </c>
      <c r="AE169" s="15">
        <v>1.663</v>
      </c>
      <c r="AF169" s="15">
        <v>1.6579999999999999</v>
      </c>
      <c r="AG169" s="15">
        <v>1.6519999999999999</v>
      </c>
      <c r="AH169" s="15">
        <v>1.6479999999999999</v>
      </c>
      <c r="AI169" s="15">
        <v>1.643</v>
      </c>
      <c r="AJ169" s="15">
        <v>1.639</v>
      </c>
      <c r="AK169" s="15">
        <v>1.635</v>
      </c>
      <c r="AL169" s="15">
        <v>1.631</v>
      </c>
      <c r="AM169" s="15">
        <v>1.627</v>
      </c>
      <c r="AN169" s="15">
        <v>1.6240000000000001</v>
      </c>
      <c r="AO169" s="15">
        <v>1.621</v>
      </c>
      <c r="AP169" s="15">
        <v>1.615</v>
      </c>
      <c r="AQ169" s="15">
        <v>1.611</v>
      </c>
      <c r="AR169" s="15">
        <v>1.6060000000000001</v>
      </c>
      <c r="AS169" s="15">
        <v>1.601</v>
      </c>
      <c r="AT169" s="15">
        <v>1.597</v>
      </c>
      <c r="AU169" s="15">
        <v>1.593</v>
      </c>
      <c r="AV169" s="15">
        <v>1.589</v>
      </c>
      <c r="AW169" s="15">
        <v>1.585</v>
      </c>
      <c r="AX169" s="15">
        <v>1.5820000000000001</v>
      </c>
      <c r="AY169" s="15">
        <v>1.5780000000000001</v>
      </c>
    </row>
    <row r="170" spans="1:51" x14ac:dyDescent="0.2">
      <c r="A170" s="5">
        <v>42400</v>
      </c>
      <c r="B170" s="15">
        <v>-0.159</v>
      </c>
      <c r="C170" s="15">
        <v>-0.17599999999999999</v>
      </c>
      <c r="D170" s="15">
        <v>-0.121</v>
      </c>
      <c r="E170" s="15">
        <v>-3.4000000000000002E-2</v>
      </c>
      <c r="F170" s="15">
        <v>7.4999999999999997E-2</v>
      </c>
      <c r="G170" s="15">
        <v>0.19800000000000001</v>
      </c>
      <c r="H170" s="15">
        <v>0.315</v>
      </c>
      <c r="I170" s="15">
        <v>0.44800000000000001</v>
      </c>
      <c r="J170" s="15">
        <v>0.56299999999999994</v>
      </c>
      <c r="K170" s="15">
        <v>0.67500000000000004</v>
      </c>
      <c r="L170" s="15">
        <v>0.78100000000000003</v>
      </c>
      <c r="M170" s="15">
        <v>0.871</v>
      </c>
      <c r="N170" s="15">
        <v>0.94499999999999995</v>
      </c>
      <c r="O170" s="15">
        <v>1.0089999999999999</v>
      </c>
      <c r="P170" s="15">
        <v>1.0640000000000001</v>
      </c>
      <c r="Q170" s="15">
        <v>1.1060000000000001</v>
      </c>
      <c r="R170" s="15">
        <v>1.143</v>
      </c>
      <c r="S170" s="15">
        <v>1.1759999999999999</v>
      </c>
      <c r="T170" s="15">
        <v>1.206</v>
      </c>
      <c r="U170" s="15">
        <v>1.2330000000000001</v>
      </c>
      <c r="V170" s="15">
        <v>1.244</v>
      </c>
      <c r="W170" s="15">
        <v>1.254</v>
      </c>
      <c r="X170" s="15">
        <v>1.2629999999999999</v>
      </c>
      <c r="Y170" s="15">
        <v>1.2709999999999999</v>
      </c>
      <c r="Z170" s="15">
        <v>1.2789999999999999</v>
      </c>
      <c r="AA170" s="15">
        <v>1.282</v>
      </c>
      <c r="AB170" s="15">
        <v>1.2849999999999999</v>
      </c>
      <c r="AC170" s="15">
        <v>1.288</v>
      </c>
      <c r="AD170" s="15">
        <v>1.29</v>
      </c>
      <c r="AE170" s="15">
        <v>1.2929999999999999</v>
      </c>
      <c r="AF170" s="15">
        <v>1.29</v>
      </c>
      <c r="AG170" s="15">
        <v>1.2869999999999999</v>
      </c>
      <c r="AH170" s="15">
        <v>1.284</v>
      </c>
      <c r="AI170" s="15">
        <v>1.282</v>
      </c>
      <c r="AJ170" s="15">
        <v>1.2789999999999999</v>
      </c>
      <c r="AK170" s="15">
        <v>1.2769999999999999</v>
      </c>
      <c r="AL170" s="15">
        <v>1.2749999999999999</v>
      </c>
      <c r="AM170" s="15">
        <v>1.2729999999999999</v>
      </c>
      <c r="AN170" s="15">
        <v>1.2709999999999999</v>
      </c>
      <c r="AO170" s="15">
        <v>1.2689999999999999</v>
      </c>
      <c r="AP170" s="15">
        <v>1.262</v>
      </c>
      <c r="AQ170" s="15">
        <v>1.256</v>
      </c>
      <c r="AR170" s="15">
        <v>1.25</v>
      </c>
      <c r="AS170" s="15">
        <v>1.244</v>
      </c>
      <c r="AT170" s="15">
        <v>1.238</v>
      </c>
      <c r="AU170" s="15">
        <v>1.2330000000000001</v>
      </c>
      <c r="AV170" s="15">
        <v>1.228</v>
      </c>
      <c r="AW170" s="15">
        <v>1.2230000000000001</v>
      </c>
      <c r="AX170" s="15">
        <v>1.218</v>
      </c>
      <c r="AY170" s="15">
        <v>1.2130000000000001</v>
      </c>
    </row>
    <row r="171" spans="1:51" x14ac:dyDescent="0.2">
      <c r="A171" s="5">
        <v>42429</v>
      </c>
      <c r="B171" s="15">
        <v>-0.19500000000000001</v>
      </c>
      <c r="C171" s="15">
        <v>-0.22</v>
      </c>
      <c r="D171" s="15">
        <v>-0.185</v>
      </c>
      <c r="E171" s="15">
        <v>-0.11799999999999999</v>
      </c>
      <c r="F171" s="15">
        <v>-3.5000000000000003E-2</v>
      </c>
      <c r="G171" s="15">
        <v>6.7000000000000004E-2</v>
      </c>
      <c r="H171" s="15">
        <v>0.16800000000000001</v>
      </c>
      <c r="I171" s="15">
        <v>0.28399999999999997</v>
      </c>
      <c r="J171" s="15">
        <v>0.39200000000000002</v>
      </c>
      <c r="K171" s="15">
        <v>0.499</v>
      </c>
      <c r="L171" s="15">
        <v>0.59499999999999997</v>
      </c>
      <c r="M171" s="15">
        <v>0.67500000000000004</v>
      </c>
      <c r="N171" s="15">
        <v>0.74199999999999999</v>
      </c>
      <c r="O171" s="15">
        <v>0.79900000000000004</v>
      </c>
      <c r="P171" s="15">
        <v>0.84899999999999998</v>
      </c>
      <c r="Q171" s="15">
        <v>0.88100000000000001</v>
      </c>
      <c r="R171" s="15">
        <v>0.91</v>
      </c>
      <c r="S171" s="15">
        <v>0.93600000000000005</v>
      </c>
      <c r="T171" s="15">
        <v>0.95899999999999996</v>
      </c>
      <c r="U171" s="15">
        <v>0.98</v>
      </c>
      <c r="V171" s="15">
        <v>0.98799999999999999</v>
      </c>
      <c r="W171" s="15">
        <v>0.995</v>
      </c>
      <c r="X171" s="15">
        <v>1.0009999999999999</v>
      </c>
      <c r="Y171" s="15">
        <v>1.0069999999999999</v>
      </c>
      <c r="Z171" s="15">
        <v>1.0129999999999999</v>
      </c>
      <c r="AA171" s="15">
        <v>1.0109999999999999</v>
      </c>
      <c r="AB171" s="15">
        <v>1.0089999999999999</v>
      </c>
      <c r="AC171" s="15">
        <v>1.0069999999999999</v>
      </c>
      <c r="AD171" s="15">
        <v>1.0049999999999999</v>
      </c>
      <c r="AE171" s="15">
        <v>1.004</v>
      </c>
      <c r="AF171" s="15">
        <v>1</v>
      </c>
      <c r="AG171" s="15">
        <v>0.996</v>
      </c>
      <c r="AH171" s="15">
        <v>0.99299999999999999</v>
      </c>
      <c r="AI171" s="15">
        <v>0.99</v>
      </c>
      <c r="AJ171" s="15">
        <v>0.98599999999999999</v>
      </c>
      <c r="AK171" s="15">
        <v>0.98399999999999999</v>
      </c>
      <c r="AL171" s="15">
        <v>0.98099999999999998</v>
      </c>
      <c r="AM171" s="15">
        <v>0.97799999999999998</v>
      </c>
      <c r="AN171" s="15">
        <v>0.97599999999999998</v>
      </c>
      <c r="AO171" s="15">
        <v>0.97299999999999998</v>
      </c>
      <c r="AP171" s="15">
        <v>0.96499999999999997</v>
      </c>
      <c r="AQ171" s="15">
        <v>0.95699999999999996</v>
      </c>
      <c r="AR171" s="15">
        <v>0.95</v>
      </c>
      <c r="AS171" s="15">
        <v>0.94299999999999995</v>
      </c>
      <c r="AT171" s="15">
        <v>0.93600000000000005</v>
      </c>
      <c r="AU171" s="15">
        <v>0.93</v>
      </c>
      <c r="AV171" s="15">
        <v>0.92400000000000004</v>
      </c>
      <c r="AW171" s="15">
        <v>0.91800000000000004</v>
      </c>
      <c r="AX171" s="15">
        <v>0.91200000000000003</v>
      </c>
      <c r="AY171" s="15">
        <v>0.90700000000000003</v>
      </c>
    </row>
    <row r="172" spans="1:51" x14ac:dyDescent="0.2">
      <c r="A172" s="5">
        <v>42460</v>
      </c>
      <c r="B172" s="15">
        <v>-0.151</v>
      </c>
      <c r="C172" s="15">
        <v>-0.152</v>
      </c>
      <c r="D172" s="15">
        <v>-0.11799999999999999</v>
      </c>
      <c r="E172" s="15">
        <v>-5.5E-2</v>
      </c>
      <c r="F172" s="15">
        <v>2.7E-2</v>
      </c>
      <c r="G172" s="15">
        <v>0.126</v>
      </c>
      <c r="H172" s="15">
        <v>0.23599999999999999</v>
      </c>
      <c r="I172" s="15">
        <v>0.35199999999999998</v>
      </c>
      <c r="J172" s="15">
        <v>0.44800000000000001</v>
      </c>
      <c r="K172" s="15">
        <v>0.56399999999999995</v>
      </c>
      <c r="L172" s="15">
        <v>0.64800000000000002</v>
      </c>
      <c r="M172" s="15">
        <v>0.71799999999999997</v>
      </c>
      <c r="N172" s="15">
        <v>0.79500000000000004</v>
      </c>
      <c r="O172" s="15">
        <v>0.86199999999999999</v>
      </c>
      <c r="P172" s="15">
        <v>0.91900000000000004</v>
      </c>
      <c r="Q172" s="15">
        <v>0.94599999999999995</v>
      </c>
      <c r="R172" s="15">
        <v>0.97</v>
      </c>
      <c r="S172" s="15">
        <v>0.99</v>
      </c>
      <c r="T172" s="15">
        <v>1.0089999999999999</v>
      </c>
      <c r="U172" s="15">
        <v>1.026</v>
      </c>
      <c r="V172" s="15">
        <v>1.038</v>
      </c>
      <c r="W172" s="15">
        <v>1.05</v>
      </c>
      <c r="X172" s="15">
        <v>1.06</v>
      </c>
      <c r="Y172" s="15">
        <v>1.069</v>
      </c>
      <c r="Z172" s="15">
        <v>1.0780000000000001</v>
      </c>
      <c r="AA172" s="15">
        <v>1.075</v>
      </c>
      <c r="AB172" s="15">
        <v>1.073</v>
      </c>
      <c r="AC172" s="15">
        <v>1.071</v>
      </c>
      <c r="AD172" s="15">
        <v>1.069</v>
      </c>
      <c r="AE172" s="15">
        <v>1.0669999999999999</v>
      </c>
      <c r="AF172" s="15">
        <v>1.06</v>
      </c>
      <c r="AG172" s="15">
        <v>1.0529999999999999</v>
      </c>
      <c r="AH172" s="15">
        <v>1.0469999999999999</v>
      </c>
      <c r="AI172" s="15">
        <v>1.0409999999999999</v>
      </c>
      <c r="AJ172" s="15">
        <v>1.0349999999999999</v>
      </c>
      <c r="AK172" s="15">
        <v>1.03</v>
      </c>
      <c r="AL172" s="15">
        <v>1.0249999999999999</v>
      </c>
      <c r="AM172" s="15">
        <v>1.02</v>
      </c>
      <c r="AN172" s="15">
        <v>1.016</v>
      </c>
      <c r="AO172" s="15">
        <v>1.012</v>
      </c>
      <c r="AP172" s="15">
        <v>0.999</v>
      </c>
      <c r="AQ172" s="15">
        <v>0.98699999999999999</v>
      </c>
      <c r="AR172" s="15">
        <v>0.97499999999999998</v>
      </c>
      <c r="AS172" s="15">
        <v>0.96399999999999997</v>
      </c>
      <c r="AT172" s="15">
        <v>0.95299999999999996</v>
      </c>
      <c r="AU172" s="15">
        <v>0.94299999999999995</v>
      </c>
      <c r="AV172" s="15">
        <v>0.93300000000000005</v>
      </c>
      <c r="AW172" s="15">
        <v>0.92400000000000004</v>
      </c>
      <c r="AX172" s="15">
        <v>0.91500000000000004</v>
      </c>
      <c r="AY172" s="15">
        <v>0.90700000000000003</v>
      </c>
    </row>
    <row r="173" spans="1:51" x14ac:dyDescent="0.2">
      <c r="A173" s="5">
        <v>42490</v>
      </c>
      <c r="B173" s="15">
        <v>-0.16</v>
      </c>
      <c r="C173" s="15">
        <v>-0.13900000000000001</v>
      </c>
      <c r="D173" s="15">
        <v>-8.5999999999999993E-2</v>
      </c>
      <c r="E173" s="15">
        <v>-1.2E-2</v>
      </c>
      <c r="F173" s="15">
        <v>5.8000000000000003E-2</v>
      </c>
      <c r="G173" s="15">
        <v>0.17299999999999999</v>
      </c>
      <c r="H173" s="15">
        <v>0.29599999999999999</v>
      </c>
      <c r="I173" s="15">
        <v>0.42399999999999999</v>
      </c>
      <c r="J173" s="15">
        <v>0.54600000000000004</v>
      </c>
      <c r="K173" s="15">
        <v>0.66800000000000004</v>
      </c>
      <c r="L173" s="15">
        <v>0.76700000000000002</v>
      </c>
      <c r="M173" s="15">
        <v>0.84899999999999998</v>
      </c>
      <c r="N173" s="15">
        <v>0.92600000000000005</v>
      </c>
      <c r="O173" s="15">
        <v>0.99199999999999999</v>
      </c>
      <c r="P173" s="15">
        <v>1.0489999999999999</v>
      </c>
      <c r="Q173" s="15">
        <v>1.0920000000000001</v>
      </c>
      <c r="R173" s="15">
        <v>1.129</v>
      </c>
      <c r="S173" s="15">
        <v>1.1619999999999999</v>
      </c>
      <c r="T173" s="15">
        <v>1.1919999999999999</v>
      </c>
      <c r="U173" s="15">
        <v>1.2190000000000001</v>
      </c>
      <c r="V173" s="15">
        <v>1.228</v>
      </c>
      <c r="W173" s="15">
        <v>1.2370000000000001</v>
      </c>
      <c r="X173" s="15">
        <v>1.244</v>
      </c>
      <c r="Y173" s="15">
        <v>1.2509999999999999</v>
      </c>
      <c r="Z173" s="15">
        <v>1.258</v>
      </c>
      <c r="AA173" s="15">
        <v>1.258</v>
      </c>
      <c r="AB173" s="15">
        <v>1.2569999999999999</v>
      </c>
      <c r="AC173" s="15">
        <v>1.2569999999999999</v>
      </c>
      <c r="AD173" s="15">
        <v>1.2569999999999999</v>
      </c>
      <c r="AE173" s="15">
        <v>1.2569999999999999</v>
      </c>
      <c r="AF173" s="15">
        <v>1.252</v>
      </c>
      <c r="AG173" s="15">
        <v>1.2470000000000001</v>
      </c>
      <c r="AH173" s="15">
        <v>1.242</v>
      </c>
      <c r="AI173" s="15">
        <v>1.238</v>
      </c>
      <c r="AJ173" s="15">
        <v>1.234</v>
      </c>
      <c r="AK173" s="15">
        <v>1.23</v>
      </c>
      <c r="AL173" s="15">
        <v>1.226</v>
      </c>
      <c r="AM173" s="15">
        <v>1.2230000000000001</v>
      </c>
      <c r="AN173" s="15">
        <v>1.22</v>
      </c>
      <c r="AO173" s="15">
        <v>1.2170000000000001</v>
      </c>
      <c r="AP173" s="15">
        <v>1.2050000000000001</v>
      </c>
      <c r="AQ173" s="15">
        <v>1.1950000000000001</v>
      </c>
      <c r="AR173" s="15">
        <v>1.1850000000000001</v>
      </c>
      <c r="AS173" s="15">
        <v>1.175</v>
      </c>
      <c r="AT173" s="15">
        <v>1.1659999999999999</v>
      </c>
      <c r="AU173" s="15">
        <v>1.157</v>
      </c>
      <c r="AV173" s="15">
        <v>1.1479999999999999</v>
      </c>
      <c r="AW173" s="15">
        <v>1.1399999999999999</v>
      </c>
      <c r="AX173" s="15">
        <v>1.1319999999999999</v>
      </c>
      <c r="AY173" s="15">
        <v>1.125</v>
      </c>
    </row>
    <row r="174" spans="1:51" x14ac:dyDescent="0.2">
      <c r="A174" s="5">
        <v>42521</v>
      </c>
      <c r="B174" s="15">
        <v>-0.17599999999999999</v>
      </c>
      <c r="C174" s="15">
        <v>-0.16800000000000001</v>
      </c>
      <c r="D174" s="15">
        <v>-0.129</v>
      </c>
      <c r="E174" s="15">
        <v>-7.2999999999999995E-2</v>
      </c>
      <c r="F174" s="15">
        <v>-1.0999999999999999E-2</v>
      </c>
      <c r="G174" s="15">
        <v>8.5000000000000006E-2</v>
      </c>
      <c r="H174" s="15">
        <v>0.19500000000000001</v>
      </c>
      <c r="I174" s="15">
        <v>0.313</v>
      </c>
      <c r="J174" s="15">
        <v>0.42799999999999999</v>
      </c>
      <c r="K174" s="15">
        <v>0.53800000000000003</v>
      </c>
      <c r="L174" s="15">
        <v>0.63800000000000001</v>
      </c>
      <c r="M174" s="15">
        <v>0.72199999999999998</v>
      </c>
      <c r="N174" s="15">
        <v>0.8</v>
      </c>
      <c r="O174" s="15">
        <v>0.86599999999999999</v>
      </c>
      <c r="P174" s="15">
        <v>0.92400000000000004</v>
      </c>
      <c r="Q174" s="15">
        <v>0.96499999999999997</v>
      </c>
      <c r="R174" s="15">
        <v>1.0009999999999999</v>
      </c>
      <c r="S174" s="15">
        <v>1.0329999999999999</v>
      </c>
      <c r="T174" s="15">
        <v>1.0620000000000001</v>
      </c>
      <c r="U174" s="15">
        <v>1.0880000000000001</v>
      </c>
      <c r="V174" s="15">
        <v>1.097</v>
      </c>
      <c r="W174" s="15">
        <v>1.1060000000000001</v>
      </c>
      <c r="X174" s="15">
        <v>1.1140000000000001</v>
      </c>
      <c r="Y174" s="15">
        <v>1.1220000000000001</v>
      </c>
      <c r="Z174" s="15">
        <v>1.1279999999999999</v>
      </c>
      <c r="AA174" s="15">
        <v>1.129</v>
      </c>
      <c r="AB174" s="15">
        <v>1.1299999999999999</v>
      </c>
      <c r="AC174" s="15">
        <v>1.1299999999999999</v>
      </c>
      <c r="AD174" s="15">
        <v>1.131</v>
      </c>
      <c r="AE174" s="15">
        <v>1.1319999999999999</v>
      </c>
      <c r="AF174" s="15">
        <v>1.129</v>
      </c>
      <c r="AG174" s="15">
        <v>1.1259999999999999</v>
      </c>
      <c r="AH174" s="15">
        <v>1.123</v>
      </c>
      <c r="AI174" s="15">
        <v>1.121</v>
      </c>
      <c r="AJ174" s="15">
        <v>1.119</v>
      </c>
      <c r="AK174" s="15">
        <v>1.1160000000000001</v>
      </c>
      <c r="AL174" s="15">
        <v>1.1140000000000001</v>
      </c>
      <c r="AM174" s="15">
        <v>1.1120000000000001</v>
      </c>
      <c r="AN174" s="15">
        <v>1.111</v>
      </c>
      <c r="AO174" s="15">
        <v>1.109</v>
      </c>
      <c r="AP174" s="15">
        <v>1.1000000000000001</v>
      </c>
      <c r="AQ174" s="15">
        <v>1.091</v>
      </c>
      <c r="AR174" s="15">
        <v>1.083</v>
      </c>
      <c r="AS174" s="15">
        <v>1.075</v>
      </c>
      <c r="AT174" s="15">
        <v>1.0680000000000001</v>
      </c>
      <c r="AU174" s="15">
        <v>1.0609999999999999</v>
      </c>
      <c r="AV174" s="15">
        <v>1.054</v>
      </c>
      <c r="AW174" s="15">
        <v>1.0469999999999999</v>
      </c>
      <c r="AX174" s="15">
        <v>1.0409999999999999</v>
      </c>
      <c r="AY174" s="15">
        <v>1.0349999999999999</v>
      </c>
    </row>
    <row r="175" spans="1:51" x14ac:dyDescent="0.2">
      <c r="A175" s="5">
        <v>42551</v>
      </c>
      <c r="B175" s="15">
        <v>-0.20899999999999999</v>
      </c>
      <c r="C175" s="15">
        <v>-0.216</v>
      </c>
      <c r="D175" s="15">
        <v>-0.20200000000000001</v>
      </c>
      <c r="E175" s="15">
        <v>-0.16400000000000001</v>
      </c>
      <c r="F175" s="15">
        <v>-0.08</v>
      </c>
      <c r="G175" s="15">
        <v>-8.0000000000000002E-3</v>
      </c>
      <c r="H175" s="15">
        <v>9.5000000000000001E-2</v>
      </c>
      <c r="I175" s="15">
        <v>0.19900000000000001</v>
      </c>
      <c r="J175" s="15">
        <v>0.30299999999999999</v>
      </c>
      <c r="K175" s="15">
        <v>0.41799999999999998</v>
      </c>
      <c r="L175" s="15">
        <v>0.497</v>
      </c>
      <c r="M175" s="15">
        <v>0.56299999999999994</v>
      </c>
      <c r="N175" s="15">
        <v>0.63</v>
      </c>
      <c r="O175" s="15">
        <v>0.68799999999999994</v>
      </c>
      <c r="P175" s="15">
        <v>0.73799999999999999</v>
      </c>
      <c r="Q175" s="15">
        <v>0.76700000000000002</v>
      </c>
      <c r="R175" s="15">
        <v>0.79200000000000004</v>
      </c>
      <c r="S175" s="15">
        <v>0.81399999999999995</v>
      </c>
      <c r="T175" s="15">
        <v>0.83399999999999996</v>
      </c>
      <c r="U175" s="15">
        <v>0.85199999999999998</v>
      </c>
      <c r="V175" s="15">
        <v>0.85699999999999998</v>
      </c>
      <c r="W175" s="15">
        <v>0.86099999999999999</v>
      </c>
      <c r="X175" s="15">
        <v>0.86499999999999999</v>
      </c>
      <c r="Y175" s="15">
        <v>0.86799999999999999</v>
      </c>
      <c r="Z175" s="15">
        <v>0.872</v>
      </c>
      <c r="AA175" s="15">
        <v>0.872</v>
      </c>
      <c r="AB175" s="15">
        <v>0.873</v>
      </c>
      <c r="AC175" s="15">
        <v>0.873</v>
      </c>
      <c r="AD175" s="15">
        <v>0.874</v>
      </c>
      <c r="AE175" s="15">
        <v>0.874</v>
      </c>
      <c r="AF175" s="15">
        <v>0.86899999999999999</v>
      </c>
      <c r="AG175" s="15">
        <v>0.86499999999999999</v>
      </c>
      <c r="AH175" s="15">
        <v>0.86</v>
      </c>
      <c r="AI175" s="15">
        <v>0.85599999999999998</v>
      </c>
      <c r="AJ175" s="15">
        <v>0.85199999999999998</v>
      </c>
      <c r="AK175" s="15">
        <v>0.84799999999999998</v>
      </c>
      <c r="AL175" s="15">
        <v>0.84399999999999997</v>
      </c>
      <c r="AM175" s="15">
        <v>0.84099999999999997</v>
      </c>
      <c r="AN175" s="15">
        <v>0.83799999999999997</v>
      </c>
      <c r="AO175" s="15">
        <v>0.83499999999999996</v>
      </c>
      <c r="AP175" s="15">
        <v>0.83</v>
      </c>
      <c r="AQ175" s="15">
        <v>0.82499999999999996</v>
      </c>
      <c r="AR175" s="15">
        <v>0.82099999999999995</v>
      </c>
      <c r="AS175" s="15">
        <v>0.81699999999999995</v>
      </c>
      <c r="AT175" s="15">
        <v>0.81299999999999994</v>
      </c>
      <c r="AU175" s="15">
        <v>0.80900000000000005</v>
      </c>
      <c r="AV175" s="15">
        <v>0.80500000000000005</v>
      </c>
      <c r="AW175" s="15">
        <v>0.80100000000000005</v>
      </c>
      <c r="AX175" s="15">
        <v>0.79800000000000004</v>
      </c>
      <c r="AY175" s="15">
        <v>0.79500000000000004</v>
      </c>
    </row>
    <row r="176" spans="1:51" x14ac:dyDescent="0.2">
      <c r="A176" s="5">
        <v>42582</v>
      </c>
      <c r="B176" s="15">
        <v>-0.20399999999999999</v>
      </c>
      <c r="C176" s="15">
        <v>-0.22</v>
      </c>
      <c r="D176" s="15">
        <v>-0.23699999999999999</v>
      </c>
      <c r="E176" s="15">
        <v>-0.2</v>
      </c>
      <c r="F176" s="15">
        <v>-0.153</v>
      </c>
      <c r="G176" s="15">
        <v>-8.5999999999999993E-2</v>
      </c>
      <c r="H176" s="15">
        <v>-2E-3</v>
      </c>
      <c r="I176" s="15">
        <v>9.0999999999999998E-2</v>
      </c>
      <c r="J176" s="15">
        <v>0.185</v>
      </c>
      <c r="K176" s="15">
        <v>0.27400000000000002</v>
      </c>
      <c r="L176" s="15">
        <v>0.35899999999999999</v>
      </c>
      <c r="M176" s="15">
        <v>0.43</v>
      </c>
      <c r="N176" s="15">
        <v>0.49399999999999999</v>
      </c>
      <c r="O176" s="15">
        <v>0.55000000000000004</v>
      </c>
      <c r="P176" s="15">
        <v>0.59699999999999998</v>
      </c>
      <c r="Q176" s="15">
        <v>0.627</v>
      </c>
      <c r="R176" s="15">
        <v>0.65400000000000003</v>
      </c>
      <c r="S176" s="15">
        <v>0.67700000000000005</v>
      </c>
      <c r="T176" s="15">
        <v>0.69899999999999995</v>
      </c>
      <c r="U176" s="15">
        <v>0.71799999999999997</v>
      </c>
      <c r="V176" s="15">
        <v>0.72199999999999998</v>
      </c>
      <c r="W176" s="15">
        <v>0.72699999999999998</v>
      </c>
      <c r="X176" s="15">
        <v>0.73099999999999998</v>
      </c>
      <c r="Y176" s="15">
        <v>0.73399999999999999</v>
      </c>
      <c r="Z176" s="15">
        <v>0.73799999999999999</v>
      </c>
      <c r="AA176" s="15">
        <v>0.73499999999999999</v>
      </c>
      <c r="AB176" s="15">
        <v>0.73199999999999998</v>
      </c>
      <c r="AC176" s="15">
        <v>0.73</v>
      </c>
      <c r="AD176" s="15">
        <v>0.72799999999999998</v>
      </c>
      <c r="AE176" s="15">
        <v>0.72599999999999998</v>
      </c>
      <c r="AF176" s="15">
        <v>0.72</v>
      </c>
      <c r="AG176" s="15">
        <v>0.71399999999999997</v>
      </c>
      <c r="AH176" s="15">
        <v>0.70799999999999996</v>
      </c>
      <c r="AI176" s="15">
        <v>0.70299999999999996</v>
      </c>
      <c r="AJ176" s="15">
        <v>0.69799999999999995</v>
      </c>
      <c r="AK176" s="15">
        <v>0.69399999999999995</v>
      </c>
      <c r="AL176" s="15">
        <v>0.68899999999999995</v>
      </c>
      <c r="AM176" s="15">
        <v>0.68500000000000005</v>
      </c>
      <c r="AN176" s="15">
        <v>0.68100000000000005</v>
      </c>
      <c r="AO176" s="15">
        <v>0.67800000000000005</v>
      </c>
      <c r="AP176" s="15">
        <v>0.67100000000000004</v>
      </c>
      <c r="AQ176" s="15">
        <v>0.66400000000000003</v>
      </c>
      <c r="AR176" s="15">
        <v>0.65700000000000003</v>
      </c>
      <c r="AS176" s="15">
        <v>0.65100000000000002</v>
      </c>
      <c r="AT176" s="15">
        <v>0.64500000000000002</v>
      </c>
      <c r="AU176" s="15">
        <v>0.64</v>
      </c>
      <c r="AV176" s="15">
        <v>0.63400000000000001</v>
      </c>
      <c r="AW176" s="15">
        <v>0.629</v>
      </c>
      <c r="AX176" s="15">
        <v>0.624</v>
      </c>
      <c r="AY176" s="15">
        <v>0.61899999999999999</v>
      </c>
    </row>
    <row r="177" spans="1:51" x14ac:dyDescent="0.2">
      <c r="A177" s="5">
        <v>42613</v>
      </c>
      <c r="B177" s="15">
        <v>-0.20399999999999999</v>
      </c>
      <c r="C177" s="15">
        <v>-0.21</v>
      </c>
      <c r="D177" s="15">
        <v>-0.20100000000000001</v>
      </c>
      <c r="E177" s="15">
        <v>-0.17499999999999999</v>
      </c>
      <c r="F177" s="15">
        <v>-0.13300000000000001</v>
      </c>
      <c r="G177" s="15">
        <v>-6.9000000000000006E-2</v>
      </c>
      <c r="H177" s="15">
        <v>1.0999999999999999E-2</v>
      </c>
      <c r="I177" s="15">
        <v>9.6000000000000002E-2</v>
      </c>
      <c r="J177" s="15">
        <v>0.192</v>
      </c>
      <c r="K177" s="15">
        <v>0.27600000000000002</v>
      </c>
      <c r="L177" s="15">
        <v>0.36199999999999999</v>
      </c>
      <c r="M177" s="15">
        <v>0.434</v>
      </c>
      <c r="N177" s="15">
        <v>0.496</v>
      </c>
      <c r="O177" s="15">
        <v>0.54900000000000004</v>
      </c>
      <c r="P177" s="15">
        <v>0.59399999999999997</v>
      </c>
      <c r="Q177" s="15">
        <v>0.627</v>
      </c>
      <c r="R177" s="15">
        <v>0.65600000000000003</v>
      </c>
      <c r="S177" s="15">
        <v>0.68100000000000005</v>
      </c>
      <c r="T177" s="15">
        <v>0.70399999999999996</v>
      </c>
      <c r="U177" s="15">
        <v>0.72399999999999998</v>
      </c>
      <c r="V177" s="15">
        <v>0.73199999999999998</v>
      </c>
      <c r="W177" s="15">
        <v>0.73799999999999999</v>
      </c>
      <c r="X177" s="15">
        <v>0.74399999999999999</v>
      </c>
      <c r="Y177" s="15">
        <v>0.749</v>
      </c>
      <c r="Z177" s="15">
        <v>0.755</v>
      </c>
      <c r="AA177" s="15">
        <v>0.754</v>
      </c>
      <c r="AB177" s="15">
        <v>0.754</v>
      </c>
      <c r="AC177" s="15">
        <v>0.753</v>
      </c>
      <c r="AD177" s="15">
        <v>0.753</v>
      </c>
      <c r="AE177" s="15">
        <v>0.752</v>
      </c>
      <c r="AF177" s="15">
        <v>0.749</v>
      </c>
      <c r="AG177" s="15">
        <v>0.746</v>
      </c>
      <c r="AH177" s="15">
        <v>0.74299999999999999</v>
      </c>
      <c r="AI177" s="15">
        <v>0.74</v>
      </c>
      <c r="AJ177" s="15">
        <v>0.73699999999999999</v>
      </c>
      <c r="AK177" s="15">
        <v>0.73399999999999999</v>
      </c>
      <c r="AL177" s="15">
        <v>0.73199999999999998</v>
      </c>
      <c r="AM177" s="15">
        <v>0.73</v>
      </c>
      <c r="AN177" s="15">
        <v>0.72799999999999998</v>
      </c>
      <c r="AO177" s="15">
        <v>0.72599999999999998</v>
      </c>
      <c r="AP177" s="15">
        <v>0.71799999999999997</v>
      </c>
      <c r="AQ177" s="15">
        <v>0.71099999999999997</v>
      </c>
      <c r="AR177" s="15">
        <v>0.70499999999999996</v>
      </c>
      <c r="AS177" s="15">
        <v>0.69799999999999995</v>
      </c>
      <c r="AT177" s="15">
        <v>0.69199999999999995</v>
      </c>
      <c r="AU177" s="15">
        <v>0.68600000000000005</v>
      </c>
      <c r="AV177" s="15">
        <v>0.68100000000000005</v>
      </c>
      <c r="AW177" s="15">
        <v>0.67600000000000005</v>
      </c>
      <c r="AX177" s="15">
        <v>0.67100000000000004</v>
      </c>
      <c r="AY177" s="15">
        <v>0.66600000000000004</v>
      </c>
    </row>
    <row r="178" spans="1:51" x14ac:dyDescent="0.2">
      <c r="A178" s="5">
        <v>42643</v>
      </c>
      <c r="B178" s="15">
        <v>-0.222</v>
      </c>
      <c r="C178" s="15">
        <v>-0.23200000000000001</v>
      </c>
      <c r="D178" s="15">
        <v>-0.22500000000000001</v>
      </c>
      <c r="E178" s="15">
        <v>-0.192</v>
      </c>
      <c r="F178" s="15">
        <v>-0.14199999999999999</v>
      </c>
      <c r="G178" s="15">
        <v>-7.2999999999999995E-2</v>
      </c>
      <c r="H178" s="15">
        <v>1.2E-2</v>
      </c>
      <c r="I178" s="15">
        <v>0.107</v>
      </c>
      <c r="J178" s="15">
        <v>0.20300000000000001</v>
      </c>
      <c r="K178" s="15">
        <v>0.28899999999999998</v>
      </c>
      <c r="L178" s="15">
        <v>0.38100000000000001</v>
      </c>
      <c r="M178" s="15">
        <v>0.45900000000000002</v>
      </c>
      <c r="N178" s="15">
        <v>0.52600000000000002</v>
      </c>
      <c r="O178" s="15">
        <v>0.58399999999999996</v>
      </c>
      <c r="P178" s="15">
        <v>0.63400000000000001</v>
      </c>
      <c r="Q178" s="15">
        <v>0.66</v>
      </c>
      <c r="R178" s="15">
        <v>0.68300000000000005</v>
      </c>
      <c r="S178" s="15">
        <v>0.70399999999999996</v>
      </c>
      <c r="T178" s="15">
        <v>0.72199999999999998</v>
      </c>
      <c r="U178" s="15">
        <v>0.73799999999999999</v>
      </c>
      <c r="V178" s="15">
        <v>0.754</v>
      </c>
      <c r="W178" s="15">
        <v>0.76700000000000002</v>
      </c>
      <c r="X178" s="15">
        <v>0.78</v>
      </c>
      <c r="Y178" s="15">
        <v>0.79200000000000004</v>
      </c>
      <c r="Z178" s="15">
        <v>0.80200000000000005</v>
      </c>
      <c r="AA178" s="15">
        <v>0.80200000000000005</v>
      </c>
      <c r="AB178" s="15">
        <v>0.80200000000000005</v>
      </c>
      <c r="AC178" s="15">
        <v>0.80200000000000005</v>
      </c>
      <c r="AD178" s="15">
        <v>0.80200000000000005</v>
      </c>
      <c r="AE178" s="15">
        <v>0.80200000000000005</v>
      </c>
      <c r="AF178" s="15">
        <v>0.79400000000000004</v>
      </c>
      <c r="AG178" s="15">
        <v>0.78700000000000003</v>
      </c>
      <c r="AH178" s="15">
        <v>0.78</v>
      </c>
      <c r="AI178" s="15">
        <v>0.77400000000000002</v>
      </c>
      <c r="AJ178" s="15">
        <v>0.76800000000000002</v>
      </c>
      <c r="AK178" s="15">
        <v>0.76200000000000001</v>
      </c>
      <c r="AL178" s="15">
        <v>0.75700000000000001</v>
      </c>
      <c r="AM178" s="15">
        <v>0.752</v>
      </c>
      <c r="AN178" s="15">
        <v>0.747</v>
      </c>
      <c r="AO178" s="15">
        <v>0.74299999999999999</v>
      </c>
      <c r="AP178" s="15">
        <v>0.73599999999999999</v>
      </c>
      <c r="AQ178" s="15">
        <v>0.73</v>
      </c>
      <c r="AR178" s="15">
        <v>0.72399999999999998</v>
      </c>
      <c r="AS178" s="15">
        <v>0.71799999999999997</v>
      </c>
      <c r="AT178" s="15">
        <v>0.71299999999999997</v>
      </c>
      <c r="AU178" s="15">
        <v>0.70799999999999996</v>
      </c>
      <c r="AV178" s="15">
        <v>0.70299999999999996</v>
      </c>
      <c r="AW178" s="15">
        <v>0.69799999999999995</v>
      </c>
      <c r="AX178" s="15">
        <v>0.69299999999999995</v>
      </c>
      <c r="AY178" s="15">
        <v>0.68899999999999995</v>
      </c>
    </row>
    <row r="179" spans="1:51" x14ac:dyDescent="0.2">
      <c r="A179" s="5">
        <v>42674</v>
      </c>
      <c r="B179" s="15">
        <v>-0.20899999999999999</v>
      </c>
      <c r="C179" s="15">
        <v>-0.156</v>
      </c>
      <c r="D179" s="15">
        <v>-0.13300000000000001</v>
      </c>
      <c r="E179" s="15">
        <v>-6.3E-2</v>
      </c>
      <c r="F179" s="15">
        <v>-4.0000000000000001E-3</v>
      </c>
      <c r="G179" s="15">
        <v>8.5999999999999993E-2</v>
      </c>
      <c r="H179" s="15">
        <v>0.187</v>
      </c>
      <c r="I179" s="15">
        <v>0.29499999999999998</v>
      </c>
      <c r="J179" s="15">
        <v>0.4</v>
      </c>
      <c r="K179" s="15">
        <v>0.51300000000000001</v>
      </c>
      <c r="L179" s="15">
        <v>0.59599999999999997</v>
      </c>
      <c r="M179" s="15">
        <v>0.66400000000000003</v>
      </c>
      <c r="N179" s="15">
        <v>0.73199999999999998</v>
      </c>
      <c r="O179" s="15">
        <v>0.79</v>
      </c>
      <c r="P179" s="15">
        <v>0.84</v>
      </c>
      <c r="Q179" s="15">
        <v>0.874</v>
      </c>
      <c r="R179" s="15">
        <v>0.90400000000000003</v>
      </c>
      <c r="S179" s="15">
        <v>0.93100000000000005</v>
      </c>
      <c r="T179" s="15">
        <v>0.95499999999999996</v>
      </c>
      <c r="U179" s="15">
        <v>0.97599999999999998</v>
      </c>
      <c r="V179" s="15">
        <v>0.98399999999999999</v>
      </c>
      <c r="W179" s="15">
        <v>0.99099999999999999</v>
      </c>
      <c r="X179" s="15">
        <v>0.997</v>
      </c>
      <c r="Y179" s="15">
        <v>1.0029999999999999</v>
      </c>
      <c r="Z179" s="15">
        <v>1.0089999999999999</v>
      </c>
      <c r="AA179" s="15">
        <v>1.0089999999999999</v>
      </c>
      <c r="AB179" s="15">
        <v>1.0089999999999999</v>
      </c>
      <c r="AC179" s="15">
        <v>1.0089999999999999</v>
      </c>
      <c r="AD179" s="15">
        <v>1.01</v>
      </c>
      <c r="AE179" s="15">
        <v>1.01</v>
      </c>
      <c r="AF179" s="15">
        <v>1.006</v>
      </c>
      <c r="AG179" s="15">
        <v>1.002</v>
      </c>
      <c r="AH179" s="15">
        <v>0.999</v>
      </c>
      <c r="AI179" s="15">
        <v>0.995</v>
      </c>
      <c r="AJ179" s="15">
        <v>0.99199999999999999</v>
      </c>
      <c r="AK179" s="15">
        <v>0.98899999999999999</v>
      </c>
      <c r="AL179" s="15">
        <v>0.98599999999999999</v>
      </c>
      <c r="AM179" s="15">
        <v>0.98399999999999999</v>
      </c>
      <c r="AN179" s="15">
        <v>0.98099999999999998</v>
      </c>
      <c r="AO179" s="15">
        <v>0.97899999999999998</v>
      </c>
      <c r="AP179" s="15">
        <v>0.97</v>
      </c>
      <c r="AQ179" s="15">
        <v>0.96199999999999997</v>
      </c>
      <c r="AR179" s="15">
        <v>0.95399999999999996</v>
      </c>
      <c r="AS179" s="15">
        <v>0.94699999999999995</v>
      </c>
      <c r="AT179" s="15">
        <v>0.94</v>
      </c>
      <c r="AU179" s="15">
        <v>0.93300000000000005</v>
      </c>
      <c r="AV179" s="15">
        <v>0.92600000000000005</v>
      </c>
      <c r="AW179" s="15">
        <v>0.92</v>
      </c>
      <c r="AX179" s="15">
        <v>0.91400000000000003</v>
      </c>
      <c r="AY179" s="15">
        <v>0.90800000000000003</v>
      </c>
    </row>
    <row r="180" spans="1:51" x14ac:dyDescent="0.2">
      <c r="A180" s="5">
        <v>42704</v>
      </c>
      <c r="B180" s="15">
        <v>-0.21299999999999999</v>
      </c>
      <c r="C180" s="15">
        <v>-0.16800000000000001</v>
      </c>
      <c r="D180" s="15">
        <v>-0.106</v>
      </c>
      <c r="E180" s="15">
        <v>-2.3E-2</v>
      </c>
      <c r="F180" s="15">
        <v>7.1999999999999995E-2</v>
      </c>
      <c r="G180" s="15">
        <v>0.193</v>
      </c>
      <c r="H180" s="15">
        <v>0.32400000000000001</v>
      </c>
      <c r="I180" s="15">
        <v>0.45700000000000002</v>
      </c>
      <c r="J180" s="15">
        <v>0.56599999999999995</v>
      </c>
      <c r="K180" s="15">
        <v>0.69799999999999995</v>
      </c>
      <c r="L180" s="15">
        <v>0.78900000000000003</v>
      </c>
      <c r="M180" s="15">
        <v>0.86499999999999999</v>
      </c>
      <c r="N180" s="15">
        <v>0.93799999999999994</v>
      </c>
      <c r="O180" s="15">
        <v>1.0009999999999999</v>
      </c>
      <c r="P180" s="15">
        <v>1.0549999999999999</v>
      </c>
      <c r="Q180" s="15">
        <v>1.093</v>
      </c>
      <c r="R180" s="15">
        <v>1.1259999999999999</v>
      </c>
      <c r="S180" s="15">
        <v>1.1559999999999999</v>
      </c>
      <c r="T180" s="15">
        <v>1.1819999999999999</v>
      </c>
      <c r="U180" s="15">
        <v>1.206</v>
      </c>
      <c r="V180" s="15">
        <v>1.2150000000000001</v>
      </c>
      <c r="W180" s="15">
        <v>1.224</v>
      </c>
      <c r="X180" s="15">
        <v>1.232</v>
      </c>
      <c r="Y180" s="15">
        <v>1.2390000000000001</v>
      </c>
      <c r="Z180" s="15">
        <v>1.246</v>
      </c>
      <c r="AA180" s="15">
        <v>1.248</v>
      </c>
      <c r="AB180" s="15">
        <v>1.2509999999999999</v>
      </c>
      <c r="AC180" s="15">
        <v>1.2529999999999999</v>
      </c>
      <c r="AD180" s="15">
        <v>1.2549999999999999</v>
      </c>
      <c r="AE180" s="15">
        <v>1.2569999999999999</v>
      </c>
      <c r="AF180" s="15">
        <v>1.2549999999999999</v>
      </c>
      <c r="AG180" s="15">
        <v>1.2529999999999999</v>
      </c>
      <c r="AH180" s="15">
        <v>1.25</v>
      </c>
      <c r="AI180" s="15">
        <v>1.2490000000000001</v>
      </c>
      <c r="AJ180" s="15">
        <v>1.2470000000000001</v>
      </c>
      <c r="AK180" s="15">
        <v>1.2450000000000001</v>
      </c>
      <c r="AL180" s="15">
        <v>1.2430000000000001</v>
      </c>
      <c r="AM180" s="15">
        <v>1.242</v>
      </c>
      <c r="AN180" s="15">
        <v>1.24</v>
      </c>
      <c r="AO180" s="15">
        <v>1.2390000000000001</v>
      </c>
      <c r="AP180" s="15">
        <v>1.23</v>
      </c>
      <c r="AQ180" s="15">
        <v>1.222</v>
      </c>
      <c r="AR180" s="15">
        <v>1.214</v>
      </c>
      <c r="AS180" s="15">
        <v>1.206</v>
      </c>
      <c r="AT180" s="15">
        <v>1.1990000000000001</v>
      </c>
      <c r="AU180" s="15">
        <v>1.1910000000000001</v>
      </c>
      <c r="AV180" s="15">
        <v>1.1850000000000001</v>
      </c>
      <c r="AW180" s="15">
        <v>1.1779999999999999</v>
      </c>
      <c r="AX180" s="15">
        <v>1.1719999999999999</v>
      </c>
      <c r="AY180" s="15">
        <v>1.1659999999999999</v>
      </c>
    </row>
    <row r="181" spans="1:51" x14ac:dyDescent="0.2">
      <c r="A181" s="5">
        <v>42735</v>
      </c>
      <c r="B181" s="15">
        <v>-0.217</v>
      </c>
      <c r="C181" s="15">
        <v>-0.16300000000000001</v>
      </c>
      <c r="D181" s="15">
        <v>-0.11899999999999999</v>
      </c>
      <c r="E181" s="15">
        <v>-2.5000000000000001E-2</v>
      </c>
      <c r="F181" s="15">
        <v>0.06</v>
      </c>
      <c r="G181" s="15">
        <v>0.17699999999999999</v>
      </c>
      <c r="H181" s="15">
        <v>0.30199999999999999</v>
      </c>
      <c r="I181" s="15">
        <v>0.437</v>
      </c>
      <c r="J181" s="15">
        <v>0.55800000000000005</v>
      </c>
      <c r="K181" s="15">
        <v>0.67600000000000005</v>
      </c>
      <c r="L181" s="15">
        <v>0.77</v>
      </c>
      <c r="M181" s="15">
        <v>0.84899999999999998</v>
      </c>
      <c r="N181" s="15">
        <v>0.92500000000000004</v>
      </c>
      <c r="O181" s="15">
        <v>0.99099999999999999</v>
      </c>
      <c r="P181" s="15">
        <v>1.048</v>
      </c>
      <c r="Q181" s="15">
        <v>1.087</v>
      </c>
      <c r="R181" s="15">
        <v>1.121</v>
      </c>
      <c r="S181" s="15">
        <v>1.1519999999999999</v>
      </c>
      <c r="T181" s="15">
        <v>1.179</v>
      </c>
      <c r="U181" s="15">
        <v>1.204</v>
      </c>
      <c r="V181" s="15">
        <v>1.214</v>
      </c>
      <c r="W181" s="15">
        <v>1.222</v>
      </c>
      <c r="X181" s="15">
        <v>1.23</v>
      </c>
      <c r="Y181" s="15">
        <v>1.238</v>
      </c>
      <c r="Z181" s="15">
        <v>1.244</v>
      </c>
      <c r="AA181" s="15">
        <v>1.2470000000000001</v>
      </c>
      <c r="AB181" s="15">
        <v>1.25</v>
      </c>
      <c r="AC181" s="15">
        <v>1.252</v>
      </c>
      <c r="AD181" s="15">
        <v>1.2549999999999999</v>
      </c>
      <c r="AE181" s="15">
        <v>1.2569999999999999</v>
      </c>
      <c r="AF181" s="15">
        <v>1.2549999999999999</v>
      </c>
      <c r="AG181" s="15">
        <v>1.2529999999999999</v>
      </c>
      <c r="AH181" s="15">
        <v>1.2509999999999999</v>
      </c>
      <c r="AI181" s="15">
        <v>1.2490000000000001</v>
      </c>
      <c r="AJ181" s="15">
        <v>1.2470000000000001</v>
      </c>
      <c r="AK181" s="15">
        <v>1.246</v>
      </c>
      <c r="AL181" s="15">
        <v>1.244</v>
      </c>
      <c r="AM181" s="15">
        <v>1.2430000000000001</v>
      </c>
      <c r="AN181" s="15">
        <v>1.2410000000000001</v>
      </c>
      <c r="AO181" s="15">
        <v>1.24</v>
      </c>
      <c r="AP181" s="15">
        <v>1.23</v>
      </c>
      <c r="AQ181" s="15">
        <v>1.2210000000000001</v>
      </c>
      <c r="AR181" s="15">
        <v>1.212</v>
      </c>
      <c r="AS181" s="15">
        <v>1.2030000000000001</v>
      </c>
      <c r="AT181" s="15">
        <v>1.1950000000000001</v>
      </c>
      <c r="AU181" s="15">
        <v>1.1870000000000001</v>
      </c>
      <c r="AV181" s="15">
        <v>1.18</v>
      </c>
      <c r="AW181" s="15">
        <v>1.173</v>
      </c>
      <c r="AX181" s="15">
        <v>1.1659999999999999</v>
      </c>
      <c r="AY181" s="15">
        <v>1.159</v>
      </c>
    </row>
    <row r="182" spans="1:51" x14ac:dyDescent="0.2">
      <c r="A182" s="5">
        <v>42766</v>
      </c>
      <c r="B182" s="15">
        <v>-0.221</v>
      </c>
      <c r="C182" s="15">
        <v>-0.154</v>
      </c>
      <c r="D182" s="15">
        <v>-6.7000000000000004E-2</v>
      </c>
      <c r="E182" s="15">
        <v>0.06</v>
      </c>
      <c r="F182" s="15">
        <v>0.17499999999999999</v>
      </c>
      <c r="G182" s="15">
        <v>0.31</v>
      </c>
      <c r="H182" s="15">
        <v>0.44600000000000001</v>
      </c>
      <c r="I182" s="15">
        <v>0.59</v>
      </c>
      <c r="J182" s="15">
        <v>0.71499999999999997</v>
      </c>
      <c r="K182" s="15">
        <v>0.83</v>
      </c>
      <c r="L182" s="15">
        <v>0.93600000000000005</v>
      </c>
      <c r="M182" s="15">
        <v>1.0229999999999999</v>
      </c>
      <c r="N182" s="15">
        <v>1.103</v>
      </c>
      <c r="O182" s="15">
        <v>1.1719999999999999</v>
      </c>
      <c r="P182" s="15">
        <v>1.232</v>
      </c>
      <c r="Q182" s="15">
        <v>1.2749999999999999</v>
      </c>
      <c r="R182" s="15">
        <v>1.3129999999999999</v>
      </c>
      <c r="S182" s="15">
        <v>1.347</v>
      </c>
      <c r="T182" s="15">
        <v>1.3779999999999999</v>
      </c>
      <c r="U182" s="15">
        <v>1.405</v>
      </c>
      <c r="V182" s="15">
        <v>1.4179999999999999</v>
      </c>
      <c r="W182" s="15">
        <v>1.43</v>
      </c>
      <c r="X182" s="15">
        <v>1.4410000000000001</v>
      </c>
      <c r="Y182" s="15">
        <v>1.4510000000000001</v>
      </c>
      <c r="Z182" s="15">
        <v>1.4610000000000001</v>
      </c>
      <c r="AA182" s="15">
        <v>1.4650000000000001</v>
      </c>
      <c r="AB182" s="15">
        <v>1.4690000000000001</v>
      </c>
      <c r="AC182" s="15">
        <v>1.472</v>
      </c>
      <c r="AD182" s="15">
        <v>1.476</v>
      </c>
      <c r="AE182" s="15">
        <v>1.4790000000000001</v>
      </c>
      <c r="AF182" s="15">
        <v>1.4790000000000001</v>
      </c>
      <c r="AG182" s="15">
        <v>1.478</v>
      </c>
      <c r="AH182" s="15">
        <v>1.478</v>
      </c>
      <c r="AI182" s="15">
        <v>1.4770000000000001</v>
      </c>
      <c r="AJ182" s="15">
        <v>1.4770000000000001</v>
      </c>
      <c r="AK182" s="15">
        <v>1.4770000000000001</v>
      </c>
      <c r="AL182" s="15">
        <v>1.476</v>
      </c>
      <c r="AM182" s="15">
        <v>1.476</v>
      </c>
      <c r="AN182" s="15">
        <v>1.476</v>
      </c>
      <c r="AO182" s="15">
        <v>1.4750000000000001</v>
      </c>
      <c r="AP182" s="15">
        <v>1.466</v>
      </c>
      <c r="AQ182" s="15">
        <v>1.458</v>
      </c>
      <c r="AR182" s="15">
        <v>1.4490000000000001</v>
      </c>
      <c r="AS182" s="15">
        <v>1.4419999999999999</v>
      </c>
      <c r="AT182" s="15">
        <v>1.4339999999999999</v>
      </c>
      <c r="AU182" s="15">
        <v>1.427</v>
      </c>
      <c r="AV182" s="15">
        <v>1.42</v>
      </c>
      <c r="AW182" s="15">
        <v>1.413</v>
      </c>
      <c r="AX182" s="15">
        <v>1.407</v>
      </c>
      <c r="AY182" s="15">
        <v>1.401</v>
      </c>
    </row>
    <row r="183" spans="1:51" x14ac:dyDescent="0.2">
      <c r="A183" s="5">
        <v>42794</v>
      </c>
      <c r="B183" s="15">
        <v>-0.22900000000000001</v>
      </c>
      <c r="C183" s="15">
        <v>-0.16900000000000001</v>
      </c>
      <c r="D183" s="15">
        <v>-0.115</v>
      </c>
      <c r="E183" s="15">
        <v>-0.02</v>
      </c>
      <c r="F183" s="15">
        <v>6.7000000000000004E-2</v>
      </c>
      <c r="G183" s="15">
        <v>0.182</v>
      </c>
      <c r="H183" s="15">
        <v>0.314</v>
      </c>
      <c r="I183" s="15">
        <v>0.437</v>
      </c>
      <c r="J183" s="15">
        <v>0.55700000000000005</v>
      </c>
      <c r="K183" s="15">
        <v>0.68600000000000005</v>
      </c>
      <c r="L183" s="15">
        <v>0.78700000000000003</v>
      </c>
      <c r="M183" s="15">
        <v>0.871</v>
      </c>
      <c r="N183" s="15">
        <v>0.95299999999999996</v>
      </c>
      <c r="O183" s="15">
        <v>1.0229999999999999</v>
      </c>
      <c r="P183" s="15">
        <v>1.0840000000000001</v>
      </c>
      <c r="Q183" s="15">
        <v>1.129</v>
      </c>
      <c r="R183" s="15">
        <v>1.169</v>
      </c>
      <c r="S183" s="15">
        <v>1.204</v>
      </c>
      <c r="T183" s="15">
        <v>1.236</v>
      </c>
      <c r="U183" s="15">
        <v>1.2649999999999999</v>
      </c>
      <c r="V183" s="15">
        <v>1.2809999999999999</v>
      </c>
      <c r="W183" s="15">
        <v>1.296</v>
      </c>
      <c r="X183" s="15">
        <v>1.3089999999999999</v>
      </c>
      <c r="Y183" s="15">
        <v>1.3220000000000001</v>
      </c>
      <c r="Z183" s="15">
        <v>1.333</v>
      </c>
      <c r="AA183" s="15">
        <v>1.3360000000000001</v>
      </c>
      <c r="AB183" s="15">
        <v>1.3380000000000001</v>
      </c>
      <c r="AC183" s="15">
        <v>1.34</v>
      </c>
      <c r="AD183" s="15">
        <v>1.3420000000000001</v>
      </c>
      <c r="AE183" s="15">
        <v>1.3440000000000001</v>
      </c>
      <c r="AF183" s="15">
        <v>1.3420000000000001</v>
      </c>
      <c r="AG183" s="15">
        <v>1.34</v>
      </c>
      <c r="AH183" s="15">
        <v>1.339</v>
      </c>
      <c r="AI183" s="15">
        <v>1.337</v>
      </c>
      <c r="AJ183" s="15">
        <v>1.3360000000000001</v>
      </c>
      <c r="AK183" s="15">
        <v>1.3340000000000001</v>
      </c>
      <c r="AL183" s="15">
        <v>1.333</v>
      </c>
      <c r="AM183" s="15">
        <v>1.331</v>
      </c>
      <c r="AN183" s="15">
        <v>1.33</v>
      </c>
      <c r="AO183" s="15">
        <v>1.329</v>
      </c>
      <c r="AP183" s="15">
        <v>1.319</v>
      </c>
      <c r="AQ183" s="15">
        <v>1.31</v>
      </c>
      <c r="AR183" s="15">
        <v>1.302</v>
      </c>
      <c r="AS183" s="15">
        <v>1.294</v>
      </c>
      <c r="AT183" s="15">
        <v>1.286</v>
      </c>
      <c r="AU183" s="15">
        <v>1.278</v>
      </c>
      <c r="AV183" s="15">
        <v>1.2709999999999999</v>
      </c>
      <c r="AW183" s="15">
        <v>1.264</v>
      </c>
      <c r="AX183" s="15">
        <v>1.258</v>
      </c>
      <c r="AY183" s="15">
        <v>1.2509999999999999</v>
      </c>
    </row>
    <row r="184" spans="1:51" x14ac:dyDescent="0.2">
      <c r="A184" s="5">
        <v>42825</v>
      </c>
      <c r="B184" s="15">
        <v>-0.221</v>
      </c>
      <c r="C184" s="15">
        <v>-0.13900000000000001</v>
      </c>
      <c r="D184" s="15">
        <v>-5.1999999999999998E-2</v>
      </c>
      <c r="E184" s="15">
        <v>7.2999999999999995E-2</v>
      </c>
      <c r="F184" s="15">
        <v>0.17</v>
      </c>
      <c r="G184" s="15">
        <v>0.29099999999999998</v>
      </c>
      <c r="H184" s="15">
        <v>0.41399999999999998</v>
      </c>
      <c r="I184" s="15">
        <v>0.53700000000000003</v>
      </c>
      <c r="J184" s="15">
        <v>0.66200000000000003</v>
      </c>
      <c r="K184" s="15">
        <v>0.77800000000000002</v>
      </c>
      <c r="L184" s="15">
        <v>0.875</v>
      </c>
      <c r="M184" s="15">
        <v>0.95599999999999996</v>
      </c>
      <c r="N184" s="15">
        <v>1.036</v>
      </c>
      <c r="O184" s="15">
        <v>1.1040000000000001</v>
      </c>
      <c r="P184" s="15">
        <v>1.1639999999999999</v>
      </c>
      <c r="Q184" s="15">
        <v>1.208</v>
      </c>
      <c r="R184" s="15">
        <v>1.246</v>
      </c>
      <c r="S184" s="15">
        <v>1.2809999999999999</v>
      </c>
      <c r="T184" s="15">
        <v>1.3120000000000001</v>
      </c>
      <c r="U184" s="15">
        <v>1.339</v>
      </c>
      <c r="V184" s="15">
        <v>1.3540000000000001</v>
      </c>
      <c r="W184" s="15">
        <v>1.367</v>
      </c>
      <c r="X184" s="15">
        <v>1.38</v>
      </c>
      <c r="Y184" s="15">
        <v>1.391</v>
      </c>
      <c r="Z184" s="15">
        <v>1.401</v>
      </c>
      <c r="AA184" s="15">
        <v>1.4059999999999999</v>
      </c>
      <c r="AB184" s="15">
        <v>1.411</v>
      </c>
      <c r="AC184" s="15">
        <v>1.415</v>
      </c>
      <c r="AD184" s="15">
        <v>1.419</v>
      </c>
      <c r="AE184" s="15">
        <v>1.423</v>
      </c>
      <c r="AF184" s="15">
        <v>1.423</v>
      </c>
      <c r="AG184" s="15">
        <v>1.423</v>
      </c>
      <c r="AH184" s="15">
        <v>1.4239999999999999</v>
      </c>
      <c r="AI184" s="15">
        <v>1.4239999999999999</v>
      </c>
      <c r="AJ184" s="15">
        <v>1.4239999999999999</v>
      </c>
      <c r="AK184" s="15">
        <v>1.4239999999999999</v>
      </c>
      <c r="AL184" s="15">
        <v>1.4239999999999999</v>
      </c>
      <c r="AM184" s="15">
        <v>1.4239999999999999</v>
      </c>
      <c r="AN184" s="15">
        <v>1.4239999999999999</v>
      </c>
      <c r="AO184" s="15">
        <v>1.4239999999999999</v>
      </c>
      <c r="AP184" s="15">
        <v>1.4159999999999999</v>
      </c>
      <c r="AQ184" s="15">
        <v>1.409</v>
      </c>
      <c r="AR184" s="15">
        <v>1.4019999999999999</v>
      </c>
      <c r="AS184" s="15">
        <v>1.3959999999999999</v>
      </c>
      <c r="AT184" s="15">
        <v>1.39</v>
      </c>
      <c r="AU184" s="15">
        <v>1.3839999999999999</v>
      </c>
      <c r="AV184" s="15">
        <v>1.3779999999999999</v>
      </c>
      <c r="AW184" s="15">
        <v>1.373</v>
      </c>
      <c r="AX184" s="15">
        <v>1.367</v>
      </c>
      <c r="AY184" s="15">
        <v>1.3620000000000001</v>
      </c>
    </row>
    <row r="185" spans="1:51" x14ac:dyDescent="0.2">
      <c r="A185" s="5">
        <v>42855</v>
      </c>
      <c r="B185" s="15">
        <v>-0.24399999999999999</v>
      </c>
      <c r="C185" s="15">
        <v>-0.14000000000000001</v>
      </c>
      <c r="D185" s="15">
        <v>-5.5E-2</v>
      </c>
      <c r="E185" s="15">
        <v>7.2999999999999995E-2</v>
      </c>
      <c r="F185" s="15">
        <v>0.182</v>
      </c>
      <c r="G185" s="15">
        <v>0.309</v>
      </c>
      <c r="H185" s="15">
        <v>0.435</v>
      </c>
      <c r="I185" s="15">
        <v>0.56699999999999995</v>
      </c>
      <c r="J185" s="15">
        <v>0.68500000000000005</v>
      </c>
      <c r="K185" s="15">
        <v>0.80600000000000005</v>
      </c>
      <c r="L185" s="15">
        <v>0.90500000000000003</v>
      </c>
      <c r="M185" s="15">
        <v>0.98699999999999999</v>
      </c>
      <c r="N185" s="15">
        <v>1.0669999999999999</v>
      </c>
      <c r="O185" s="15">
        <v>1.1359999999999999</v>
      </c>
      <c r="P185" s="15">
        <v>1.1950000000000001</v>
      </c>
      <c r="Q185" s="15">
        <v>1.2390000000000001</v>
      </c>
      <c r="R185" s="15">
        <v>1.278</v>
      </c>
      <c r="S185" s="15">
        <v>1.3129999999999999</v>
      </c>
      <c r="T185" s="15">
        <v>1.343</v>
      </c>
      <c r="U185" s="15">
        <v>1.371</v>
      </c>
      <c r="V185" s="15">
        <v>1.3859999999999999</v>
      </c>
      <c r="W185" s="15">
        <v>1.399</v>
      </c>
      <c r="X185" s="15">
        <v>1.41</v>
      </c>
      <c r="Y185" s="15">
        <v>1.421</v>
      </c>
      <c r="Z185" s="15">
        <v>1.431</v>
      </c>
      <c r="AA185" s="15">
        <v>1.4359999999999999</v>
      </c>
      <c r="AB185" s="15">
        <v>1.44</v>
      </c>
      <c r="AC185" s="15">
        <v>1.4430000000000001</v>
      </c>
      <c r="AD185" s="15">
        <v>1.4470000000000001</v>
      </c>
      <c r="AE185" s="15">
        <v>1.45</v>
      </c>
      <c r="AF185" s="15">
        <v>1.4490000000000001</v>
      </c>
      <c r="AG185" s="15">
        <v>1.448</v>
      </c>
      <c r="AH185" s="15">
        <v>1.448</v>
      </c>
      <c r="AI185" s="15">
        <v>1.4470000000000001</v>
      </c>
      <c r="AJ185" s="15">
        <v>1.446</v>
      </c>
      <c r="AK185" s="15">
        <v>1.446</v>
      </c>
      <c r="AL185" s="15">
        <v>1.4450000000000001</v>
      </c>
      <c r="AM185" s="15">
        <v>1.4450000000000001</v>
      </c>
      <c r="AN185" s="15">
        <v>1.444</v>
      </c>
      <c r="AO185" s="15">
        <v>1.444</v>
      </c>
      <c r="AP185" s="15">
        <v>1.4350000000000001</v>
      </c>
      <c r="AQ185" s="15">
        <v>1.4259999999999999</v>
      </c>
      <c r="AR185" s="15">
        <v>1.4179999999999999</v>
      </c>
      <c r="AS185" s="15">
        <v>1.41</v>
      </c>
      <c r="AT185" s="15">
        <v>1.403</v>
      </c>
      <c r="AU185" s="15">
        <v>1.3959999999999999</v>
      </c>
      <c r="AV185" s="15">
        <v>1.389</v>
      </c>
      <c r="AW185" s="15">
        <v>1.383</v>
      </c>
      <c r="AX185" s="15">
        <v>1.3759999999999999</v>
      </c>
      <c r="AY185" s="15">
        <v>1.37</v>
      </c>
    </row>
    <row r="186" spans="1:51" x14ac:dyDescent="0.2">
      <c r="A186" s="5">
        <v>42886</v>
      </c>
      <c r="B186" s="15">
        <v>-0.252</v>
      </c>
      <c r="C186" s="15">
        <v>-0.16600000000000001</v>
      </c>
      <c r="D186" s="15">
        <v>-8.3000000000000004E-2</v>
      </c>
      <c r="E186" s="15">
        <v>0.04</v>
      </c>
      <c r="F186" s="15">
        <v>0.15</v>
      </c>
      <c r="G186" s="15">
        <v>0.27800000000000002</v>
      </c>
      <c r="H186" s="15">
        <v>0.42199999999999999</v>
      </c>
      <c r="I186" s="15">
        <v>0.54</v>
      </c>
      <c r="J186" s="15">
        <v>0.66600000000000004</v>
      </c>
      <c r="K186" s="15">
        <v>0.79600000000000004</v>
      </c>
      <c r="L186" s="15">
        <v>0.90600000000000003</v>
      </c>
      <c r="M186" s="15">
        <v>0.998</v>
      </c>
      <c r="N186" s="15">
        <v>1.083</v>
      </c>
      <c r="O186" s="15">
        <v>1.1559999999999999</v>
      </c>
      <c r="P186" s="15">
        <v>1.22</v>
      </c>
      <c r="Q186" s="15">
        <v>1.268</v>
      </c>
      <c r="R186" s="15">
        <v>1.31</v>
      </c>
      <c r="S186" s="15">
        <v>1.3480000000000001</v>
      </c>
      <c r="T186" s="15">
        <v>1.381</v>
      </c>
      <c r="U186" s="15">
        <v>1.4119999999999999</v>
      </c>
      <c r="V186" s="15">
        <v>1.4279999999999999</v>
      </c>
      <c r="W186" s="15">
        <v>1.4430000000000001</v>
      </c>
      <c r="X186" s="15">
        <v>1.456</v>
      </c>
      <c r="Y186" s="15">
        <v>1.468</v>
      </c>
      <c r="Z186" s="15">
        <v>1.48</v>
      </c>
      <c r="AA186" s="15">
        <v>1.4850000000000001</v>
      </c>
      <c r="AB186" s="15">
        <v>1.49</v>
      </c>
      <c r="AC186" s="15">
        <v>1.4950000000000001</v>
      </c>
      <c r="AD186" s="15">
        <v>1.5</v>
      </c>
      <c r="AE186" s="15">
        <v>1.504</v>
      </c>
      <c r="AF186" s="15">
        <v>1.5009999999999999</v>
      </c>
      <c r="AG186" s="15">
        <v>1.4990000000000001</v>
      </c>
      <c r="AH186" s="15">
        <v>1.4970000000000001</v>
      </c>
      <c r="AI186" s="15">
        <v>1.4950000000000001</v>
      </c>
      <c r="AJ186" s="15">
        <v>1.4930000000000001</v>
      </c>
      <c r="AK186" s="15">
        <v>1.4910000000000001</v>
      </c>
      <c r="AL186" s="15">
        <v>1.4890000000000001</v>
      </c>
      <c r="AM186" s="15">
        <v>1.4870000000000001</v>
      </c>
      <c r="AN186" s="15">
        <v>1.486</v>
      </c>
      <c r="AO186" s="15">
        <v>1.484</v>
      </c>
      <c r="AP186" s="15">
        <v>1.476</v>
      </c>
      <c r="AQ186" s="15">
        <v>1.4670000000000001</v>
      </c>
      <c r="AR186" s="15">
        <v>1.4590000000000001</v>
      </c>
      <c r="AS186" s="15">
        <v>1.452</v>
      </c>
      <c r="AT186" s="15">
        <v>1.444</v>
      </c>
      <c r="AU186" s="15">
        <v>1.4370000000000001</v>
      </c>
      <c r="AV186" s="15">
        <v>1.431</v>
      </c>
      <c r="AW186" s="15">
        <v>1.4239999999999999</v>
      </c>
      <c r="AX186" s="15">
        <v>1.4179999999999999</v>
      </c>
      <c r="AY186" s="15">
        <v>1.4119999999999999</v>
      </c>
    </row>
    <row r="187" spans="1:51" x14ac:dyDescent="0.2">
      <c r="A187" s="5">
        <v>42916</v>
      </c>
      <c r="B187" s="15">
        <v>-0.249</v>
      </c>
      <c r="C187" s="15">
        <v>-0.126</v>
      </c>
      <c r="D187" s="15">
        <v>2E-3</v>
      </c>
      <c r="E187" s="15">
        <v>0.13800000000000001</v>
      </c>
      <c r="F187" s="15">
        <v>0.27200000000000002</v>
      </c>
      <c r="G187" s="15">
        <v>0.40899999999999997</v>
      </c>
      <c r="H187" s="15">
        <v>0.54300000000000004</v>
      </c>
      <c r="I187" s="15">
        <v>0.67200000000000004</v>
      </c>
      <c r="J187" s="15">
        <v>0.79600000000000004</v>
      </c>
      <c r="K187" s="15">
        <v>0.92500000000000004</v>
      </c>
      <c r="L187" s="15">
        <v>1.026</v>
      </c>
      <c r="M187" s="15">
        <v>1.111</v>
      </c>
      <c r="N187" s="15">
        <v>1.1919999999999999</v>
      </c>
      <c r="O187" s="15">
        <v>1.262</v>
      </c>
      <c r="P187" s="15">
        <v>1.3220000000000001</v>
      </c>
      <c r="Q187" s="15">
        <v>1.3680000000000001</v>
      </c>
      <c r="R187" s="15">
        <v>1.4079999999999999</v>
      </c>
      <c r="S187" s="15">
        <v>1.444</v>
      </c>
      <c r="T187" s="15">
        <v>1.476</v>
      </c>
      <c r="U187" s="15">
        <v>1.504</v>
      </c>
      <c r="V187" s="15">
        <v>1.52</v>
      </c>
      <c r="W187" s="15">
        <v>1.5329999999999999</v>
      </c>
      <c r="X187" s="15">
        <v>1.546</v>
      </c>
      <c r="Y187" s="15">
        <v>1.5569999999999999</v>
      </c>
      <c r="Z187" s="15">
        <v>1.5680000000000001</v>
      </c>
      <c r="AA187" s="15">
        <v>1.573</v>
      </c>
      <c r="AB187" s="15">
        <v>1.5780000000000001</v>
      </c>
      <c r="AC187" s="15">
        <v>1.5820000000000001</v>
      </c>
      <c r="AD187" s="15">
        <v>1.5860000000000001</v>
      </c>
      <c r="AE187" s="15">
        <v>1.59</v>
      </c>
      <c r="AF187" s="15">
        <v>1.5880000000000001</v>
      </c>
      <c r="AG187" s="15">
        <v>1.587</v>
      </c>
      <c r="AH187" s="15">
        <v>1.5860000000000001</v>
      </c>
      <c r="AI187" s="15">
        <v>1.585</v>
      </c>
      <c r="AJ187" s="15">
        <v>1.5840000000000001</v>
      </c>
      <c r="AK187" s="15">
        <v>1.5840000000000001</v>
      </c>
      <c r="AL187" s="15">
        <v>1.583</v>
      </c>
      <c r="AM187" s="15">
        <v>1.5820000000000001</v>
      </c>
      <c r="AN187" s="15">
        <v>1.581</v>
      </c>
      <c r="AO187" s="15">
        <v>1.58</v>
      </c>
      <c r="AP187" s="15">
        <v>1.571</v>
      </c>
      <c r="AQ187" s="15">
        <v>1.5620000000000001</v>
      </c>
      <c r="AR187" s="15">
        <v>1.554</v>
      </c>
      <c r="AS187" s="15">
        <v>1.546</v>
      </c>
      <c r="AT187" s="15">
        <v>1.538</v>
      </c>
      <c r="AU187" s="15">
        <v>1.53</v>
      </c>
      <c r="AV187" s="15">
        <v>1.5229999999999999</v>
      </c>
      <c r="AW187" s="15">
        <v>1.516</v>
      </c>
      <c r="AX187" s="15">
        <v>1.51</v>
      </c>
      <c r="AY187" s="15">
        <v>1.504</v>
      </c>
    </row>
    <row r="188" spans="1:51" x14ac:dyDescent="0.2">
      <c r="A188" s="5">
        <v>42947</v>
      </c>
      <c r="B188" s="15">
        <v>-0.25</v>
      </c>
      <c r="C188" s="15">
        <v>-0.156</v>
      </c>
      <c r="D188" s="15">
        <v>-2.1999999999999999E-2</v>
      </c>
      <c r="E188" s="15">
        <v>0.126</v>
      </c>
      <c r="F188" s="15">
        <v>0.27300000000000002</v>
      </c>
      <c r="G188" s="15">
        <v>0.42199999999999999</v>
      </c>
      <c r="H188" s="15">
        <v>0.56599999999999995</v>
      </c>
      <c r="I188" s="15">
        <v>0.70599999999999996</v>
      </c>
      <c r="J188" s="15">
        <v>0.83699999999999997</v>
      </c>
      <c r="K188" s="15">
        <v>0.97</v>
      </c>
      <c r="L188" s="15">
        <v>1.0760000000000001</v>
      </c>
      <c r="M188" s="15">
        <v>1.165</v>
      </c>
      <c r="N188" s="15">
        <v>1.25</v>
      </c>
      <c r="O188" s="15">
        <v>1.323</v>
      </c>
      <c r="P188" s="15">
        <v>1.387</v>
      </c>
      <c r="Q188" s="15">
        <v>1.4339999999999999</v>
      </c>
      <c r="R188" s="15">
        <v>1.4770000000000001</v>
      </c>
      <c r="S188" s="15">
        <v>1.514</v>
      </c>
      <c r="T188" s="15">
        <v>1.5469999999999999</v>
      </c>
      <c r="U188" s="15">
        <v>1.5780000000000001</v>
      </c>
      <c r="V188" s="15">
        <v>1.593</v>
      </c>
      <c r="W188" s="15">
        <v>1.6080000000000001</v>
      </c>
      <c r="X188" s="15">
        <v>1.621</v>
      </c>
      <c r="Y188" s="15">
        <v>1.633</v>
      </c>
      <c r="Z188" s="15">
        <v>1.6439999999999999</v>
      </c>
      <c r="AA188" s="15">
        <v>1.649</v>
      </c>
      <c r="AB188" s="15">
        <v>1.6539999999999999</v>
      </c>
      <c r="AC188" s="15">
        <v>1.659</v>
      </c>
      <c r="AD188" s="15">
        <v>1.663</v>
      </c>
      <c r="AE188" s="15">
        <v>1.667</v>
      </c>
      <c r="AF188" s="15">
        <v>1.6639999999999999</v>
      </c>
      <c r="AG188" s="15">
        <v>1.663</v>
      </c>
      <c r="AH188" s="15">
        <v>1.661</v>
      </c>
      <c r="AI188" s="15">
        <v>1.659</v>
      </c>
      <c r="AJ188" s="15">
        <v>1.657</v>
      </c>
      <c r="AK188" s="15">
        <v>1.6559999999999999</v>
      </c>
      <c r="AL188" s="15">
        <v>1.655</v>
      </c>
      <c r="AM188" s="15">
        <v>1.653</v>
      </c>
      <c r="AN188" s="15">
        <v>1.6519999999999999</v>
      </c>
      <c r="AO188" s="15">
        <v>1.651</v>
      </c>
      <c r="AP188" s="15">
        <v>1.641</v>
      </c>
      <c r="AQ188" s="15">
        <v>1.631</v>
      </c>
      <c r="AR188" s="15">
        <v>1.6220000000000001</v>
      </c>
      <c r="AS188" s="15">
        <v>1.6140000000000001</v>
      </c>
      <c r="AT188" s="15">
        <v>1.605</v>
      </c>
      <c r="AU188" s="15">
        <v>1.5980000000000001</v>
      </c>
      <c r="AV188" s="15">
        <v>1.59</v>
      </c>
      <c r="AW188" s="15">
        <v>1.583</v>
      </c>
      <c r="AX188" s="15">
        <v>1.5760000000000001</v>
      </c>
      <c r="AY188" s="15">
        <v>1.569</v>
      </c>
    </row>
    <row r="189" spans="1:51" x14ac:dyDescent="0.2">
      <c r="A189" s="5">
        <v>42978</v>
      </c>
      <c r="B189" s="15">
        <v>-0.27600000000000002</v>
      </c>
      <c r="C189" s="15">
        <v>-0.2</v>
      </c>
      <c r="D189" s="15">
        <v>-8.6999999999999994E-2</v>
      </c>
      <c r="E189" s="15">
        <v>3.2000000000000001E-2</v>
      </c>
      <c r="F189" s="15">
        <v>0.14499999999999999</v>
      </c>
      <c r="G189" s="15">
        <v>0.27800000000000002</v>
      </c>
      <c r="H189" s="15">
        <v>0.41</v>
      </c>
      <c r="I189" s="15">
        <v>0.54300000000000004</v>
      </c>
      <c r="J189" s="15">
        <v>0.67800000000000005</v>
      </c>
      <c r="K189" s="15">
        <v>0.80100000000000005</v>
      </c>
      <c r="L189" s="15">
        <v>0.91500000000000004</v>
      </c>
      <c r="M189" s="15">
        <v>1.0109999999999999</v>
      </c>
      <c r="N189" s="15">
        <v>1.0960000000000001</v>
      </c>
      <c r="O189" s="15">
        <v>1.17</v>
      </c>
      <c r="P189" s="15">
        <v>1.2330000000000001</v>
      </c>
      <c r="Q189" s="15">
        <v>1.282</v>
      </c>
      <c r="R189" s="15">
        <v>1.3240000000000001</v>
      </c>
      <c r="S189" s="15">
        <v>1.3620000000000001</v>
      </c>
      <c r="T189" s="15">
        <v>1.3959999999999999</v>
      </c>
      <c r="U189" s="15">
        <v>1.427</v>
      </c>
      <c r="V189" s="15">
        <v>1.444</v>
      </c>
      <c r="W189" s="15">
        <v>1.4590000000000001</v>
      </c>
      <c r="X189" s="15">
        <v>1.4730000000000001</v>
      </c>
      <c r="Y189" s="15">
        <v>1.486</v>
      </c>
      <c r="Z189" s="15">
        <v>1.498</v>
      </c>
      <c r="AA189" s="15">
        <v>1.5</v>
      </c>
      <c r="AB189" s="15">
        <v>1.502</v>
      </c>
      <c r="AC189" s="15">
        <v>1.5029999999999999</v>
      </c>
      <c r="AD189" s="15">
        <v>1.5049999999999999</v>
      </c>
      <c r="AE189" s="15">
        <v>1.506</v>
      </c>
      <c r="AF189" s="15">
        <v>1.506</v>
      </c>
      <c r="AG189" s="15">
        <v>1.506</v>
      </c>
      <c r="AH189" s="15">
        <v>1.506</v>
      </c>
      <c r="AI189" s="15">
        <v>1.506</v>
      </c>
      <c r="AJ189" s="15">
        <v>1.506</v>
      </c>
      <c r="AK189" s="15">
        <v>1.506</v>
      </c>
      <c r="AL189" s="15">
        <v>1.506</v>
      </c>
      <c r="AM189" s="15">
        <v>1.5049999999999999</v>
      </c>
      <c r="AN189" s="15">
        <v>1.5049999999999999</v>
      </c>
      <c r="AO189" s="15">
        <v>1.5049999999999999</v>
      </c>
      <c r="AP189" s="15">
        <v>1.4970000000000001</v>
      </c>
      <c r="AQ189" s="15">
        <v>1.49</v>
      </c>
      <c r="AR189" s="15">
        <v>1.482</v>
      </c>
      <c r="AS189" s="15">
        <v>1.4750000000000001</v>
      </c>
      <c r="AT189" s="15">
        <v>1.4690000000000001</v>
      </c>
      <c r="AU189" s="15">
        <v>1.462</v>
      </c>
      <c r="AV189" s="15">
        <v>1.456</v>
      </c>
      <c r="AW189" s="15">
        <v>1.45</v>
      </c>
      <c r="AX189" s="15">
        <v>1.4450000000000001</v>
      </c>
      <c r="AY189" s="15">
        <v>1.4390000000000001</v>
      </c>
    </row>
    <row r="190" spans="1:51" x14ac:dyDescent="0.2">
      <c r="A190" s="5">
        <v>43008</v>
      </c>
      <c r="B190" s="15">
        <v>-0.25700000000000001</v>
      </c>
      <c r="C190" s="15">
        <v>-0.16800000000000001</v>
      </c>
      <c r="D190" s="15">
        <v>-4.1000000000000002E-2</v>
      </c>
      <c r="E190" s="15">
        <v>0.10100000000000001</v>
      </c>
      <c r="F190" s="15">
        <v>0.23799999999999999</v>
      </c>
      <c r="G190" s="15">
        <v>0.38400000000000001</v>
      </c>
      <c r="H190" s="15">
        <v>0.52600000000000002</v>
      </c>
      <c r="I190" s="15">
        <v>0.67200000000000004</v>
      </c>
      <c r="J190" s="15">
        <v>0.80100000000000005</v>
      </c>
      <c r="K190" s="15">
        <v>0.92600000000000005</v>
      </c>
      <c r="L190" s="15">
        <v>1.034</v>
      </c>
      <c r="M190" s="15">
        <v>1.1240000000000001</v>
      </c>
      <c r="N190" s="15">
        <v>1.2110000000000001</v>
      </c>
      <c r="O190" s="15">
        <v>1.286</v>
      </c>
      <c r="P190" s="15">
        <v>1.351</v>
      </c>
      <c r="Q190" s="15">
        <v>1.4</v>
      </c>
      <c r="R190" s="15">
        <v>1.444</v>
      </c>
      <c r="S190" s="15">
        <v>1.4830000000000001</v>
      </c>
      <c r="T190" s="15">
        <v>1.518</v>
      </c>
      <c r="U190" s="15">
        <v>1.5489999999999999</v>
      </c>
      <c r="V190" s="15">
        <v>1.5669999999999999</v>
      </c>
      <c r="W190" s="15">
        <v>1.5820000000000001</v>
      </c>
      <c r="X190" s="15">
        <v>1.597</v>
      </c>
      <c r="Y190" s="15">
        <v>1.61</v>
      </c>
      <c r="Z190" s="15">
        <v>1.6220000000000001</v>
      </c>
      <c r="AA190" s="15">
        <v>1.629</v>
      </c>
      <c r="AB190" s="15">
        <v>1.635</v>
      </c>
      <c r="AC190" s="15">
        <v>1.64</v>
      </c>
      <c r="AD190" s="15">
        <v>1.6459999999999999</v>
      </c>
      <c r="AE190" s="15">
        <v>1.651</v>
      </c>
      <c r="AF190" s="15">
        <v>1.651</v>
      </c>
      <c r="AG190" s="15">
        <v>1.651</v>
      </c>
      <c r="AH190" s="15">
        <v>1.6519999999999999</v>
      </c>
      <c r="AI190" s="15">
        <v>1.6519999999999999</v>
      </c>
      <c r="AJ190" s="15">
        <v>1.653</v>
      </c>
      <c r="AK190" s="15">
        <v>1.653</v>
      </c>
      <c r="AL190" s="15">
        <v>1.653</v>
      </c>
      <c r="AM190" s="15">
        <v>1.6539999999999999</v>
      </c>
      <c r="AN190" s="15">
        <v>1.6539999999999999</v>
      </c>
      <c r="AO190" s="15">
        <v>1.6539999999999999</v>
      </c>
      <c r="AP190" s="15">
        <v>1.647</v>
      </c>
      <c r="AQ190" s="15">
        <v>1.64</v>
      </c>
      <c r="AR190" s="15">
        <v>1.633</v>
      </c>
      <c r="AS190" s="15">
        <v>1.627</v>
      </c>
      <c r="AT190" s="15">
        <v>1.621</v>
      </c>
      <c r="AU190" s="15">
        <v>1.615</v>
      </c>
      <c r="AV190" s="15">
        <v>1.61</v>
      </c>
      <c r="AW190" s="15">
        <v>1.6040000000000001</v>
      </c>
      <c r="AX190" s="15">
        <v>1.599</v>
      </c>
      <c r="AY190" s="15">
        <v>1.5940000000000001</v>
      </c>
    </row>
    <row r="191" spans="1:51" x14ac:dyDescent="0.2">
      <c r="A191" s="5">
        <v>43039</v>
      </c>
      <c r="B191" s="15">
        <v>-0.26800000000000002</v>
      </c>
      <c r="C191" s="15">
        <v>-0.2</v>
      </c>
      <c r="D191" s="15">
        <v>-9.2999999999999999E-2</v>
      </c>
      <c r="E191" s="15">
        <v>4.2999999999999997E-2</v>
      </c>
      <c r="F191" s="15">
        <v>0.185</v>
      </c>
      <c r="G191" s="15">
        <v>0.32500000000000001</v>
      </c>
      <c r="H191" s="15">
        <v>0.46200000000000002</v>
      </c>
      <c r="I191" s="15">
        <v>0.59599999999999997</v>
      </c>
      <c r="J191" s="15">
        <v>0.72399999999999998</v>
      </c>
      <c r="K191" s="15">
        <v>0.84799999999999998</v>
      </c>
      <c r="L191" s="15">
        <v>0.95799999999999996</v>
      </c>
      <c r="M191" s="15">
        <v>1.0489999999999999</v>
      </c>
      <c r="N191" s="15">
        <v>1.137</v>
      </c>
      <c r="O191" s="15">
        <v>1.212</v>
      </c>
      <c r="P191" s="15">
        <v>1.278</v>
      </c>
      <c r="Q191" s="15">
        <v>1.329</v>
      </c>
      <c r="R191" s="15">
        <v>1.3740000000000001</v>
      </c>
      <c r="S191" s="15">
        <v>1.4139999999999999</v>
      </c>
      <c r="T191" s="15">
        <v>1.4490000000000001</v>
      </c>
      <c r="U191" s="15">
        <v>1.482</v>
      </c>
      <c r="V191" s="15">
        <v>1.5</v>
      </c>
      <c r="W191" s="15">
        <v>1.5169999999999999</v>
      </c>
      <c r="X191" s="15">
        <v>1.532</v>
      </c>
      <c r="Y191" s="15">
        <v>1.546</v>
      </c>
      <c r="Z191" s="15">
        <v>1.5589999999999999</v>
      </c>
      <c r="AA191" s="15">
        <v>1.5669999999999999</v>
      </c>
      <c r="AB191" s="15">
        <v>1.5740000000000001</v>
      </c>
      <c r="AC191" s="15">
        <v>1.581</v>
      </c>
      <c r="AD191" s="15">
        <v>1.587</v>
      </c>
      <c r="AE191" s="15">
        <v>1.593</v>
      </c>
      <c r="AF191" s="15">
        <v>1.5940000000000001</v>
      </c>
      <c r="AG191" s="15">
        <v>1.5960000000000001</v>
      </c>
      <c r="AH191" s="15">
        <v>1.597</v>
      </c>
      <c r="AI191" s="15">
        <v>1.5980000000000001</v>
      </c>
      <c r="AJ191" s="15">
        <v>1.6</v>
      </c>
      <c r="AK191" s="15">
        <v>1.601</v>
      </c>
      <c r="AL191" s="15">
        <v>1.6020000000000001</v>
      </c>
      <c r="AM191" s="15">
        <v>1.603</v>
      </c>
      <c r="AN191" s="15">
        <v>1.6040000000000001</v>
      </c>
      <c r="AO191" s="15">
        <v>1.605</v>
      </c>
      <c r="AP191" s="15">
        <v>1.5980000000000001</v>
      </c>
      <c r="AQ191" s="15">
        <v>1.5920000000000001</v>
      </c>
      <c r="AR191" s="15">
        <v>1.587</v>
      </c>
      <c r="AS191" s="15">
        <v>1.581</v>
      </c>
      <c r="AT191" s="15">
        <v>1.5760000000000001</v>
      </c>
      <c r="AU191" s="15">
        <v>1.571</v>
      </c>
      <c r="AV191" s="15">
        <v>1.5660000000000001</v>
      </c>
      <c r="AW191" s="15">
        <v>1.5620000000000001</v>
      </c>
      <c r="AX191" s="15">
        <v>1.5569999999999999</v>
      </c>
      <c r="AY191" s="15">
        <v>1.5529999999999999</v>
      </c>
    </row>
    <row r="192" spans="1:51" x14ac:dyDescent="0.2">
      <c r="A192" s="5">
        <v>43069</v>
      </c>
      <c r="B192" s="15">
        <v>-0.27</v>
      </c>
      <c r="C192" s="15">
        <v>-0.17</v>
      </c>
      <c r="D192" s="15">
        <v>-5.1999999999999998E-2</v>
      </c>
      <c r="E192" s="15">
        <v>8.8999999999999996E-2</v>
      </c>
      <c r="F192" s="15">
        <v>0.221</v>
      </c>
      <c r="G192" s="15">
        <v>0.35599999999999998</v>
      </c>
      <c r="H192" s="15">
        <v>0.48599999999999999</v>
      </c>
      <c r="I192" s="15">
        <v>0.61199999999999999</v>
      </c>
      <c r="J192" s="15">
        <v>0.73199999999999998</v>
      </c>
      <c r="K192" s="15">
        <v>0.84299999999999997</v>
      </c>
      <c r="L192" s="15">
        <v>0.94799999999999995</v>
      </c>
      <c r="M192" s="15">
        <v>1.0349999999999999</v>
      </c>
      <c r="N192" s="15">
        <v>1.1180000000000001</v>
      </c>
      <c r="O192" s="15">
        <v>1.1890000000000001</v>
      </c>
      <c r="P192" s="15">
        <v>1.2509999999999999</v>
      </c>
      <c r="Q192" s="15">
        <v>1.3</v>
      </c>
      <c r="R192" s="15">
        <v>1.343</v>
      </c>
      <c r="S192" s="15">
        <v>1.3819999999999999</v>
      </c>
      <c r="T192" s="15">
        <v>1.4159999999999999</v>
      </c>
      <c r="U192" s="15">
        <v>1.4470000000000001</v>
      </c>
      <c r="V192" s="15">
        <v>1.4650000000000001</v>
      </c>
      <c r="W192" s="15">
        <v>1.482</v>
      </c>
      <c r="X192" s="15">
        <v>1.496</v>
      </c>
      <c r="Y192" s="15">
        <v>1.51</v>
      </c>
      <c r="Z192" s="15">
        <v>1.5229999999999999</v>
      </c>
      <c r="AA192" s="15">
        <v>1.53</v>
      </c>
      <c r="AB192" s="15">
        <v>1.5369999999999999</v>
      </c>
      <c r="AC192" s="15">
        <v>1.5429999999999999</v>
      </c>
      <c r="AD192" s="15">
        <v>1.5489999999999999</v>
      </c>
      <c r="AE192" s="15">
        <v>1.554</v>
      </c>
      <c r="AF192" s="15">
        <v>1.556</v>
      </c>
      <c r="AG192" s="15">
        <v>1.5569999999999999</v>
      </c>
      <c r="AH192" s="15">
        <v>1.5589999999999999</v>
      </c>
      <c r="AI192" s="15">
        <v>1.56</v>
      </c>
      <c r="AJ192" s="15">
        <v>1.5620000000000001</v>
      </c>
      <c r="AK192" s="15">
        <v>1.5629999999999999</v>
      </c>
      <c r="AL192" s="15">
        <v>1.5640000000000001</v>
      </c>
      <c r="AM192" s="15">
        <v>1.5649999999999999</v>
      </c>
      <c r="AN192" s="15">
        <v>1.5660000000000001</v>
      </c>
      <c r="AO192" s="15">
        <v>1.5669999999999999</v>
      </c>
      <c r="AP192" s="15">
        <v>1.5609999999999999</v>
      </c>
      <c r="AQ192" s="15">
        <v>1.556</v>
      </c>
      <c r="AR192" s="15">
        <v>1.55</v>
      </c>
      <c r="AS192" s="15">
        <v>1.5449999999999999</v>
      </c>
      <c r="AT192" s="15">
        <v>1.5409999999999999</v>
      </c>
      <c r="AU192" s="15">
        <v>1.536</v>
      </c>
      <c r="AV192" s="15">
        <v>1.532</v>
      </c>
      <c r="AW192" s="15">
        <v>1.5269999999999999</v>
      </c>
      <c r="AX192" s="15">
        <v>1.5229999999999999</v>
      </c>
      <c r="AY192" s="15">
        <v>1.52</v>
      </c>
    </row>
    <row r="193" spans="1:51" x14ac:dyDescent="0.2">
      <c r="A193" s="5">
        <v>43100</v>
      </c>
      <c r="B193" s="15">
        <v>-0.26</v>
      </c>
      <c r="C193" s="15">
        <v>-0.154</v>
      </c>
      <c r="D193" s="15">
        <v>1.2999999999999999E-2</v>
      </c>
      <c r="E193" s="15">
        <v>0.17299999999999999</v>
      </c>
      <c r="F193" s="15">
        <v>0.3</v>
      </c>
      <c r="G193" s="15">
        <v>0.42899999999999999</v>
      </c>
      <c r="H193" s="15">
        <v>0.55200000000000005</v>
      </c>
      <c r="I193" s="15">
        <v>0.66800000000000004</v>
      </c>
      <c r="J193" s="15">
        <v>0.77900000000000003</v>
      </c>
      <c r="K193" s="15">
        <v>0.90300000000000002</v>
      </c>
      <c r="L193" s="15">
        <v>0.99199999999999999</v>
      </c>
      <c r="M193" s="15">
        <v>1.0649999999999999</v>
      </c>
      <c r="N193" s="15">
        <v>1.1439999999999999</v>
      </c>
      <c r="O193" s="15">
        <v>1.212</v>
      </c>
      <c r="P193" s="15">
        <v>1.2709999999999999</v>
      </c>
      <c r="Q193" s="15">
        <v>1.3160000000000001</v>
      </c>
      <c r="R193" s="15">
        <v>1.357</v>
      </c>
      <c r="S193" s="15">
        <v>1.393</v>
      </c>
      <c r="T193" s="15">
        <v>1.425</v>
      </c>
      <c r="U193" s="15">
        <v>1.454</v>
      </c>
      <c r="V193" s="15">
        <v>1.4690000000000001</v>
      </c>
      <c r="W193" s="15">
        <v>1.482</v>
      </c>
      <c r="X193" s="15">
        <v>1.494</v>
      </c>
      <c r="Y193" s="15">
        <v>1.5049999999999999</v>
      </c>
      <c r="Z193" s="15">
        <v>1.516</v>
      </c>
      <c r="AA193" s="15">
        <v>1.52</v>
      </c>
      <c r="AB193" s="15">
        <v>1.5229999999999999</v>
      </c>
      <c r="AC193" s="15">
        <v>1.5269999999999999</v>
      </c>
      <c r="AD193" s="15">
        <v>1.53</v>
      </c>
      <c r="AE193" s="15">
        <v>1.5329999999999999</v>
      </c>
      <c r="AF193" s="15">
        <v>1.5329999999999999</v>
      </c>
      <c r="AG193" s="15">
        <v>1.5329999999999999</v>
      </c>
      <c r="AH193" s="15">
        <v>1.534</v>
      </c>
      <c r="AI193" s="15">
        <v>1.534</v>
      </c>
      <c r="AJ193" s="15">
        <v>1.534</v>
      </c>
      <c r="AK193" s="15">
        <v>1.534</v>
      </c>
      <c r="AL193" s="15">
        <v>1.5349999999999999</v>
      </c>
      <c r="AM193" s="15">
        <v>1.5349999999999999</v>
      </c>
      <c r="AN193" s="15">
        <v>1.5349999999999999</v>
      </c>
      <c r="AO193" s="15">
        <v>1.5349999999999999</v>
      </c>
      <c r="AP193" s="15">
        <v>1.53</v>
      </c>
      <c r="AQ193" s="15">
        <v>1.524</v>
      </c>
      <c r="AR193" s="15">
        <v>1.5189999999999999</v>
      </c>
      <c r="AS193" s="15">
        <v>1.514</v>
      </c>
      <c r="AT193" s="15">
        <v>1.5089999999999999</v>
      </c>
      <c r="AU193" s="15">
        <v>1.5049999999999999</v>
      </c>
      <c r="AV193" s="15">
        <v>1.5</v>
      </c>
      <c r="AW193" s="15">
        <v>1.496</v>
      </c>
      <c r="AX193" s="15">
        <v>1.492</v>
      </c>
      <c r="AY193" s="15">
        <v>1.4890000000000001</v>
      </c>
    </row>
    <row r="194" spans="1:51" x14ac:dyDescent="0.2">
      <c r="A194" s="5">
        <v>43131</v>
      </c>
      <c r="B194" s="15">
        <v>-0.26500000000000001</v>
      </c>
      <c r="C194" s="15">
        <v>-0.126</v>
      </c>
      <c r="D194" s="15">
        <v>8.1000000000000003E-2</v>
      </c>
      <c r="E194" s="15">
        <v>0.28699999999999998</v>
      </c>
      <c r="F194" s="15">
        <v>0.47199999999999998</v>
      </c>
      <c r="G194" s="15">
        <v>0.627</v>
      </c>
      <c r="H194" s="15">
        <v>0.76</v>
      </c>
      <c r="I194" s="15">
        <v>0.88400000000000001</v>
      </c>
      <c r="J194" s="15">
        <v>0.98799999999999999</v>
      </c>
      <c r="K194" s="15">
        <v>1.0860000000000001</v>
      </c>
      <c r="L194" s="15">
        <v>1.1719999999999999</v>
      </c>
      <c r="M194" s="15">
        <v>1.2430000000000001</v>
      </c>
      <c r="N194" s="15">
        <v>1.3089999999999999</v>
      </c>
      <c r="O194" s="15">
        <v>1.365</v>
      </c>
      <c r="P194" s="15">
        <v>1.4139999999999999</v>
      </c>
      <c r="Q194" s="15">
        <v>1.45</v>
      </c>
      <c r="R194" s="15">
        <v>1.4810000000000001</v>
      </c>
      <c r="S194" s="15">
        <v>1.5089999999999999</v>
      </c>
      <c r="T194" s="15">
        <v>1.534</v>
      </c>
      <c r="U194" s="15">
        <v>1.556</v>
      </c>
      <c r="V194" s="15">
        <v>1.5649999999999999</v>
      </c>
      <c r="W194" s="15">
        <v>1.573</v>
      </c>
      <c r="X194" s="15">
        <v>1.58</v>
      </c>
      <c r="Y194" s="15">
        <v>1.5860000000000001</v>
      </c>
      <c r="Z194" s="15">
        <v>1.5920000000000001</v>
      </c>
      <c r="AA194" s="15">
        <v>1.591</v>
      </c>
      <c r="AB194" s="15">
        <v>1.591</v>
      </c>
      <c r="AC194" s="15">
        <v>1.59</v>
      </c>
      <c r="AD194" s="15">
        <v>1.589</v>
      </c>
      <c r="AE194" s="15">
        <v>1.589</v>
      </c>
      <c r="AF194" s="15">
        <v>1.585</v>
      </c>
      <c r="AG194" s="15">
        <v>1.5820000000000001</v>
      </c>
      <c r="AH194" s="15">
        <v>1.579</v>
      </c>
      <c r="AI194" s="15">
        <v>1.5760000000000001</v>
      </c>
      <c r="AJ194" s="15">
        <v>1.5740000000000001</v>
      </c>
      <c r="AK194" s="15">
        <v>1.571</v>
      </c>
      <c r="AL194" s="15">
        <v>1.569</v>
      </c>
      <c r="AM194" s="15">
        <v>1.5660000000000001</v>
      </c>
      <c r="AN194" s="15">
        <v>1.5640000000000001</v>
      </c>
      <c r="AO194" s="15">
        <v>1.5620000000000001</v>
      </c>
      <c r="AP194" s="15">
        <v>1.5549999999999999</v>
      </c>
      <c r="AQ194" s="15">
        <v>1.548</v>
      </c>
      <c r="AR194" s="15">
        <v>1.542</v>
      </c>
      <c r="AS194" s="15">
        <v>1.536</v>
      </c>
      <c r="AT194" s="15">
        <v>1.53</v>
      </c>
      <c r="AU194" s="15">
        <v>1.524</v>
      </c>
      <c r="AV194" s="15">
        <v>1.518</v>
      </c>
      <c r="AW194" s="15">
        <v>1.5129999999999999</v>
      </c>
      <c r="AX194" s="15">
        <v>1.508</v>
      </c>
      <c r="AY194" s="15">
        <v>1.5029999999999999</v>
      </c>
    </row>
    <row r="195" spans="1:51" x14ac:dyDescent="0.2">
      <c r="A195" s="5">
        <v>43159</v>
      </c>
      <c r="B195" s="15">
        <v>-0.254</v>
      </c>
      <c r="C195" s="15">
        <v>-0.122</v>
      </c>
      <c r="D195" s="15">
        <v>7.9000000000000001E-2</v>
      </c>
      <c r="E195" s="15">
        <v>0.28000000000000003</v>
      </c>
      <c r="F195" s="15">
        <v>0.443</v>
      </c>
      <c r="G195" s="15">
        <v>0.60499999999999998</v>
      </c>
      <c r="H195" s="15">
        <v>0.75</v>
      </c>
      <c r="I195" s="15">
        <v>0.878</v>
      </c>
      <c r="J195" s="15">
        <v>0.99099999999999999</v>
      </c>
      <c r="K195" s="15">
        <v>1.1080000000000001</v>
      </c>
      <c r="L195" s="15">
        <v>1.1930000000000001</v>
      </c>
      <c r="M195" s="15">
        <v>1.2649999999999999</v>
      </c>
      <c r="N195" s="15">
        <v>1.3360000000000001</v>
      </c>
      <c r="O195" s="15">
        <v>1.3959999999999999</v>
      </c>
      <c r="P195" s="15">
        <v>1.4490000000000001</v>
      </c>
      <c r="Q195" s="15">
        <v>1.488</v>
      </c>
      <c r="R195" s="15">
        <v>1.522</v>
      </c>
      <c r="S195" s="15">
        <v>1.5529999999999999</v>
      </c>
      <c r="T195" s="15">
        <v>1.58</v>
      </c>
      <c r="U195" s="15">
        <v>1.605</v>
      </c>
      <c r="V195" s="15">
        <v>1.613</v>
      </c>
      <c r="W195" s="15">
        <v>1.621</v>
      </c>
      <c r="X195" s="15">
        <v>1.6279999999999999</v>
      </c>
      <c r="Y195" s="15">
        <v>1.635</v>
      </c>
      <c r="Z195" s="15">
        <v>1.641</v>
      </c>
      <c r="AA195" s="15">
        <v>1.64</v>
      </c>
      <c r="AB195" s="15">
        <v>1.639</v>
      </c>
      <c r="AC195" s="15">
        <v>1.6379999999999999</v>
      </c>
      <c r="AD195" s="15">
        <v>1.637</v>
      </c>
      <c r="AE195" s="15">
        <v>1.637</v>
      </c>
      <c r="AF195" s="15">
        <v>1.6319999999999999</v>
      </c>
      <c r="AG195" s="15">
        <v>1.6279999999999999</v>
      </c>
      <c r="AH195" s="15">
        <v>1.6240000000000001</v>
      </c>
      <c r="AI195" s="15">
        <v>1.621</v>
      </c>
      <c r="AJ195" s="15">
        <v>1.617</v>
      </c>
      <c r="AK195" s="15">
        <v>1.6140000000000001</v>
      </c>
      <c r="AL195" s="15">
        <v>1.611</v>
      </c>
      <c r="AM195" s="15">
        <v>1.6080000000000001</v>
      </c>
      <c r="AN195" s="15">
        <v>1.605</v>
      </c>
      <c r="AO195" s="15">
        <v>1.603</v>
      </c>
      <c r="AP195" s="15">
        <v>1.5940000000000001</v>
      </c>
      <c r="AQ195" s="15">
        <v>1.5860000000000001</v>
      </c>
      <c r="AR195" s="15">
        <v>1.5780000000000001</v>
      </c>
      <c r="AS195" s="15">
        <v>1.571</v>
      </c>
      <c r="AT195" s="15">
        <v>1.5640000000000001</v>
      </c>
      <c r="AU195" s="15">
        <v>1.5569999999999999</v>
      </c>
      <c r="AV195" s="15">
        <v>1.5509999999999999</v>
      </c>
      <c r="AW195" s="15">
        <v>1.5449999999999999</v>
      </c>
      <c r="AX195" s="15">
        <v>1.5389999999999999</v>
      </c>
      <c r="AY195" s="15">
        <v>1.5329999999999999</v>
      </c>
    </row>
    <row r="196" spans="1:51" x14ac:dyDescent="0.2">
      <c r="A196" s="5">
        <v>43190</v>
      </c>
      <c r="B196" s="15">
        <v>-0.27600000000000002</v>
      </c>
      <c r="C196" s="15">
        <v>-0.159</v>
      </c>
      <c r="D196" s="15">
        <v>-1E-3</v>
      </c>
      <c r="E196" s="15">
        <v>0.18099999999999999</v>
      </c>
      <c r="F196" s="15">
        <v>0.35099999999999998</v>
      </c>
      <c r="G196" s="15">
        <v>0.51300000000000001</v>
      </c>
      <c r="H196" s="15">
        <v>0.64800000000000002</v>
      </c>
      <c r="I196" s="15">
        <v>0.77200000000000002</v>
      </c>
      <c r="J196" s="15">
        <v>0.878</v>
      </c>
      <c r="K196" s="15">
        <v>0.97899999999999998</v>
      </c>
      <c r="L196" s="15">
        <v>1.0660000000000001</v>
      </c>
      <c r="M196" s="15">
        <v>1.1379999999999999</v>
      </c>
      <c r="N196" s="15">
        <v>1.2130000000000001</v>
      </c>
      <c r="O196" s="15">
        <v>1.2769999999999999</v>
      </c>
      <c r="P196" s="15">
        <v>1.3320000000000001</v>
      </c>
      <c r="Q196" s="15">
        <v>1.369</v>
      </c>
      <c r="R196" s="15">
        <v>1.403</v>
      </c>
      <c r="S196" s="15">
        <v>1.4319999999999999</v>
      </c>
      <c r="T196" s="15">
        <v>1.458</v>
      </c>
      <c r="U196" s="15">
        <v>1.482</v>
      </c>
      <c r="V196" s="15">
        <v>1.4910000000000001</v>
      </c>
      <c r="W196" s="15">
        <v>1.4990000000000001</v>
      </c>
      <c r="X196" s="15">
        <v>1.5069999999999999</v>
      </c>
      <c r="Y196" s="15">
        <v>1.514</v>
      </c>
      <c r="Z196" s="15">
        <v>1.52</v>
      </c>
      <c r="AA196" s="15">
        <v>1.516</v>
      </c>
      <c r="AB196" s="15">
        <v>1.512</v>
      </c>
      <c r="AC196" s="15">
        <v>1.508</v>
      </c>
      <c r="AD196" s="15">
        <v>1.5049999999999999</v>
      </c>
      <c r="AE196" s="15">
        <v>1.502</v>
      </c>
      <c r="AF196" s="15">
        <v>1.498</v>
      </c>
      <c r="AG196" s="15">
        <v>1.494</v>
      </c>
      <c r="AH196" s="15">
        <v>1.4910000000000001</v>
      </c>
      <c r="AI196" s="15">
        <v>1.488</v>
      </c>
      <c r="AJ196" s="15">
        <v>1.4850000000000001</v>
      </c>
      <c r="AK196" s="15">
        <v>1.482</v>
      </c>
      <c r="AL196" s="15">
        <v>1.4790000000000001</v>
      </c>
      <c r="AM196" s="15">
        <v>1.4770000000000001</v>
      </c>
      <c r="AN196" s="15">
        <v>1.474</v>
      </c>
      <c r="AO196" s="15">
        <v>1.472</v>
      </c>
      <c r="AP196" s="15">
        <v>1.4670000000000001</v>
      </c>
      <c r="AQ196" s="15">
        <v>1.4630000000000001</v>
      </c>
      <c r="AR196" s="15">
        <v>1.458</v>
      </c>
      <c r="AS196" s="15">
        <v>1.454</v>
      </c>
      <c r="AT196" s="15">
        <v>1.45</v>
      </c>
      <c r="AU196" s="15">
        <v>1.446</v>
      </c>
      <c r="AV196" s="15">
        <v>1.4430000000000001</v>
      </c>
      <c r="AW196" s="15">
        <v>1.4390000000000001</v>
      </c>
      <c r="AX196" s="15">
        <v>1.4359999999999999</v>
      </c>
      <c r="AY196" s="15">
        <v>1.4330000000000001</v>
      </c>
    </row>
    <row r="197" spans="1:51" x14ac:dyDescent="0.2">
      <c r="A197" s="5">
        <v>43220</v>
      </c>
      <c r="B197" s="15">
        <v>-0.26</v>
      </c>
      <c r="C197" s="15">
        <v>-0.14599999999999999</v>
      </c>
      <c r="D197" s="15">
        <v>1.4999999999999999E-2</v>
      </c>
      <c r="E197" s="15">
        <v>0.2</v>
      </c>
      <c r="F197" s="15">
        <v>0.374</v>
      </c>
      <c r="G197" s="15">
        <v>0.53900000000000003</v>
      </c>
      <c r="H197" s="15">
        <v>0.67600000000000005</v>
      </c>
      <c r="I197" s="15">
        <v>0.78500000000000003</v>
      </c>
      <c r="J197" s="15">
        <v>0.89600000000000002</v>
      </c>
      <c r="K197" s="15">
        <v>1.0109999999999999</v>
      </c>
      <c r="L197" s="15">
        <v>1.1020000000000001</v>
      </c>
      <c r="M197" s="15">
        <v>1.1779999999999999</v>
      </c>
      <c r="N197" s="15">
        <v>1.2450000000000001</v>
      </c>
      <c r="O197" s="15">
        <v>1.3029999999999999</v>
      </c>
      <c r="P197" s="15">
        <v>1.353</v>
      </c>
      <c r="Q197" s="15">
        <v>1.3919999999999999</v>
      </c>
      <c r="R197" s="15">
        <v>1.427</v>
      </c>
      <c r="S197" s="15">
        <v>1.458</v>
      </c>
      <c r="T197" s="15">
        <v>1.4850000000000001</v>
      </c>
      <c r="U197" s="15">
        <v>1.51</v>
      </c>
      <c r="V197" s="15">
        <v>1.52</v>
      </c>
      <c r="W197" s="15">
        <v>1.53</v>
      </c>
      <c r="X197" s="15">
        <v>1.5389999999999999</v>
      </c>
      <c r="Y197" s="15">
        <v>1.5469999999999999</v>
      </c>
      <c r="Z197" s="15">
        <v>1.554</v>
      </c>
      <c r="AA197" s="15">
        <v>1.552</v>
      </c>
      <c r="AB197" s="15">
        <v>1.55</v>
      </c>
      <c r="AC197" s="15">
        <v>1.5489999999999999</v>
      </c>
      <c r="AD197" s="15">
        <v>1.5469999999999999</v>
      </c>
      <c r="AE197" s="15">
        <v>1.546</v>
      </c>
      <c r="AF197" s="15">
        <v>1.542</v>
      </c>
      <c r="AG197" s="15">
        <v>1.54</v>
      </c>
      <c r="AH197" s="15">
        <v>1.5369999999999999</v>
      </c>
      <c r="AI197" s="15">
        <v>1.534</v>
      </c>
      <c r="AJ197" s="15">
        <v>1.532</v>
      </c>
      <c r="AK197" s="15">
        <v>1.53</v>
      </c>
      <c r="AL197" s="15">
        <v>1.5269999999999999</v>
      </c>
      <c r="AM197" s="15">
        <v>1.5249999999999999</v>
      </c>
      <c r="AN197" s="15">
        <v>1.5229999999999999</v>
      </c>
      <c r="AO197" s="15">
        <v>1.522</v>
      </c>
      <c r="AP197" s="15">
        <v>1.5149999999999999</v>
      </c>
      <c r="AQ197" s="15">
        <v>1.5089999999999999</v>
      </c>
      <c r="AR197" s="15">
        <v>1.5029999999999999</v>
      </c>
      <c r="AS197" s="15">
        <v>1.4970000000000001</v>
      </c>
      <c r="AT197" s="15">
        <v>1.4910000000000001</v>
      </c>
      <c r="AU197" s="15">
        <v>1.486</v>
      </c>
      <c r="AV197" s="15">
        <v>1.4810000000000001</v>
      </c>
      <c r="AW197" s="15">
        <v>1.476</v>
      </c>
      <c r="AX197" s="15">
        <v>1.4710000000000001</v>
      </c>
      <c r="AY197" s="15">
        <v>1.4670000000000001</v>
      </c>
    </row>
    <row r="198" spans="1:51" x14ac:dyDescent="0.2">
      <c r="A198" s="5">
        <v>43251</v>
      </c>
      <c r="B198" s="15">
        <v>-0.248</v>
      </c>
      <c r="C198" s="15">
        <v>-0.13600000000000001</v>
      </c>
      <c r="D198" s="15">
        <v>-1.0999999999999999E-2</v>
      </c>
      <c r="E198" s="15">
        <v>0.153</v>
      </c>
      <c r="F198" s="15">
        <v>0.30399999999999999</v>
      </c>
      <c r="G198" s="15">
        <v>0.44800000000000001</v>
      </c>
      <c r="H198" s="15">
        <v>0.58299999999999996</v>
      </c>
      <c r="I198" s="15">
        <v>0.70699999999999996</v>
      </c>
      <c r="J198" s="15">
        <v>0.81100000000000005</v>
      </c>
      <c r="K198" s="15">
        <v>0.90500000000000003</v>
      </c>
      <c r="L198" s="15">
        <v>1.0109999999999999</v>
      </c>
      <c r="M198" s="15">
        <v>1.099</v>
      </c>
      <c r="N198" s="15">
        <v>1.1739999999999999</v>
      </c>
      <c r="O198" s="15">
        <v>1.238</v>
      </c>
      <c r="P198" s="15">
        <v>1.294</v>
      </c>
      <c r="Q198" s="15">
        <v>1.335</v>
      </c>
      <c r="R198" s="15">
        <v>1.3720000000000001</v>
      </c>
      <c r="S198" s="15">
        <v>1.405</v>
      </c>
      <c r="T198" s="15">
        <v>1.4350000000000001</v>
      </c>
      <c r="U198" s="15">
        <v>1.4610000000000001</v>
      </c>
      <c r="V198" s="15">
        <v>1.4730000000000001</v>
      </c>
      <c r="W198" s="15">
        <v>1.4830000000000001</v>
      </c>
      <c r="X198" s="15">
        <v>1.4930000000000001</v>
      </c>
      <c r="Y198" s="15">
        <v>1.502</v>
      </c>
      <c r="Z198" s="15">
        <v>1.51</v>
      </c>
      <c r="AA198" s="15">
        <v>1.506</v>
      </c>
      <c r="AB198" s="15">
        <v>1.5029999999999999</v>
      </c>
      <c r="AC198" s="15">
        <v>1.4990000000000001</v>
      </c>
      <c r="AD198" s="15">
        <v>1.496</v>
      </c>
      <c r="AE198" s="15">
        <v>1.4930000000000001</v>
      </c>
      <c r="AF198" s="15">
        <v>1.4930000000000001</v>
      </c>
      <c r="AG198" s="15">
        <v>1.4930000000000001</v>
      </c>
      <c r="AH198" s="15">
        <v>1.4930000000000001</v>
      </c>
      <c r="AI198" s="15">
        <v>1.4930000000000001</v>
      </c>
      <c r="AJ198" s="15">
        <v>1.4930000000000001</v>
      </c>
      <c r="AK198" s="15">
        <v>1.4930000000000001</v>
      </c>
      <c r="AL198" s="15">
        <v>1.494</v>
      </c>
      <c r="AM198" s="15">
        <v>1.494</v>
      </c>
      <c r="AN198" s="15">
        <v>1.494</v>
      </c>
      <c r="AO198" s="15">
        <v>1.494</v>
      </c>
      <c r="AP198" s="15">
        <v>1.4870000000000001</v>
      </c>
      <c r="AQ198" s="15">
        <v>1.4810000000000001</v>
      </c>
      <c r="AR198" s="15">
        <v>1.474</v>
      </c>
      <c r="AS198" s="15">
        <v>1.4690000000000001</v>
      </c>
      <c r="AT198" s="15">
        <v>1.4630000000000001</v>
      </c>
      <c r="AU198" s="15">
        <v>1.458</v>
      </c>
      <c r="AV198" s="15">
        <v>1.452</v>
      </c>
      <c r="AW198" s="15">
        <v>1.4470000000000001</v>
      </c>
      <c r="AX198" s="15">
        <v>1.4430000000000001</v>
      </c>
      <c r="AY198" s="15">
        <v>1.4379999999999999</v>
      </c>
    </row>
    <row r="199" spans="1:51" x14ac:dyDescent="0.2">
      <c r="A199" s="5">
        <v>43281</v>
      </c>
      <c r="B199" s="15">
        <v>-0.255</v>
      </c>
      <c r="C199" s="15">
        <v>-0.17799999999999999</v>
      </c>
      <c r="D199" s="15">
        <v>-5.6000000000000001E-2</v>
      </c>
      <c r="E199" s="15">
        <v>0.113</v>
      </c>
      <c r="F199" s="15">
        <v>0.26200000000000001</v>
      </c>
      <c r="G199" s="15">
        <v>0.40600000000000003</v>
      </c>
      <c r="H199" s="15">
        <v>0.54200000000000004</v>
      </c>
      <c r="I199" s="15">
        <v>0.66900000000000004</v>
      </c>
      <c r="J199" s="15">
        <v>0.78800000000000003</v>
      </c>
      <c r="K199" s="15">
        <v>0.87</v>
      </c>
      <c r="L199" s="15">
        <v>0.98399999999999999</v>
      </c>
      <c r="M199" s="15">
        <v>1.079</v>
      </c>
      <c r="N199" s="15">
        <v>1.1559999999999999</v>
      </c>
      <c r="O199" s="15">
        <v>1.222</v>
      </c>
      <c r="P199" s="15">
        <v>1.2789999999999999</v>
      </c>
      <c r="Q199" s="15">
        <v>1.3140000000000001</v>
      </c>
      <c r="R199" s="15">
        <v>1.345</v>
      </c>
      <c r="S199" s="15">
        <v>1.3720000000000001</v>
      </c>
      <c r="T199" s="15">
        <v>1.397</v>
      </c>
      <c r="U199" s="15">
        <v>1.419</v>
      </c>
      <c r="V199" s="15">
        <v>1.4390000000000001</v>
      </c>
      <c r="W199" s="15">
        <v>1.458</v>
      </c>
      <c r="X199" s="15">
        <v>1.474</v>
      </c>
      <c r="Y199" s="15">
        <v>1.49</v>
      </c>
      <c r="Z199" s="15">
        <v>1.504</v>
      </c>
      <c r="AA199" s="15">
        <v>1.5049999999999999</v>
      </c>
      <c r="AB199" s="15">
        <v>1.506</v>
      </c>
      <c r="AC199" s="15">
        <v>1.5069999999999999</v>
      </c>
      <c r="AD199" s="15">
        <v>1.508</v>
      </c>
      <c r="AE199" s="15">
        <v>1.508</v>
      </c>
      <c r="AF199" s="15">
        <v>1.502</v>
      </c>
      <c r="AG199" s="15">
        <v>1.496</v>
      </c>
      <c r="AH199" s="15">
        <v>1.4910000000000001</v>
      </c>
      <c r="AI199" s="15">
        <v>1.4850000000000001</v>
      </c>
      <c r="AJ199" s="15">
        <v>1.48</v>
      </c>
      <c r="AK199" s="15">
        <v>1.476</v>
      </c>
      <c r="AL199" s="15">
        <v>1.4710000000000001</v>
      </c>
      <c r="AM199" s="15">
        <v>1.4670000000000001</v>
      </c>
      <c r="AN199" s="15">
        <v>1.4630000000000001</v>
      </c>
      <c r="AO199" s="15">
        <v>1.4590000000000001</v>
      </c>
      <c r="AP199" s="15">
        <v>1.4550000000000001</v>
      </c>
      <c r="AQ199" s="15">
        <v>1.4510000000000001</v>
      </c>
      <c r="AR199" s="15">
        <v>1.4470000000000001</v>
      </c>
      <c r="AS199" s="15">
        <v>1.4430000000000001</v>
      </c>
      <c r="AT199" s="15">
        <v>1.4390000000000001</v>
      </c>
      <c r="AU199" s="15">
        <v>1.4359999999999999</v>
      </c>
      <c r="AV199" s="15">
        <v>1.4319999999999999</v>
      </c>
      <c r="AW199" s="15">
        <v>1.429</v>
      </c>
      <c r="AX199" s="15">
        <v>1.4259999999999999</v>
      </c>
      <c r="AY199" s="15">
        <v>1.423</v>
      </c>
    </row>
    <row r="200" spans="1:51" x14ac:dyDescent="0.2">
      <c r="A200" s="5">
        <v>43312</v>
      </c>
      <c r="B200" s="15">
        <v>-0.255</v>
      </c>
      <c r="C200" s="15">
        <v>-0.14599999999999999</v>
      </c>
      <c r="D200" s="15">
        <v>-7.0000000000000001E-3</v>
      </c>
      <c r="E200" s="15">
        <v>0.158</v>
      </c>
      <c r="F200" s="15">
        <v>0.33400000000000002</v>
      </c>
      <c r="G200" s="15">
        <v>0.47499999999999998</v>
      </c>
      <c r="H200" s="15">
        <v>0.61</v>
      </c>
      <c r="I200" s="15">
        <v>0.74</v>
      </c>
      <c r="J200" s="15">
        <v>0.83899999999999997</v>
      </c>
      <c r="K200" s="15">
        <v>0.95699999999999996</v>
      </c>
      <c r="L200" s="15">
        <v>1.0509999999999999</v>
      </c>
      <c r="M200" s="15">
        <v>1.129</v>
      </c>
      <c r="N200" s="15">
        <v>1.2030000000000001</v>
      </c>
      <c r="O200" s="15">
        <v>1.2669999999999999</v>
      </c>
      <c r="P200" s="15">
        <v>1.3220000000000001</v>
      </c>
      <c r="Q200" s="15">
        <v>1.3660000000000001</v>
      </c>
      <c r="R200" s="15">
        <v>1.4039999999999999</v>
      </c>
      <c r="S200" s="15">
        <v>1.4379999999999999</v>
      </c>
      <c r="T200" s="15">
        <v>1.468</v>
      </c>
      <c r="U200" s="15">
        <v>1.496</v>
      </c>
      <c r="V200" s="15">
        <v>1.51</v>
      </c>
      <c r="W200" s="15">
        <v>1.524</v>
      </c>
      <c r="X200" s="15">
        <v>1.536</v>
      </c>
      <c r="Y200" s="15">
        <v>1.5469999999999999</v>
      </c>
      <c r="Z200" s="15">
        <v>1.5569999999999999</v>
      </c>
      <c r="AA200" s="15">
        <v>1.5549999999999999</v>
      </c>
      <c r="AB200" s="15">
        <v>1.5529999999999999</v>
      </c>
      <c r="AC200" s="15">
        <v>1.55</v>
      </c>
      <c r="AD200" s="15">
        <v>1.548</v>
      </c>
      <c r="AE200" s="15">
        <v>1.5469999999999999</v>
      </c>
      <c r="AF200" s="15">
        <v>1.548</v>
      </c>
      <c r="AG200" s="15">
        <v>1.5489999999999999</v>
      </c>
      <c r="AH200" s="15">
        <v>1.5509999999999999</v>
      </c>
      <c r="AI200" s="15">
        <v>1.552</v>
      </c>
      <c r="AJ200" s="15">
        <v>1.5529999999999999</v>
      </c>
      <c r="AK200" s="15">
        <v>1.554</v>
      </c>
      <c r="AL200" s="15">
        <v>1.5549999999999999</v>
      </c>
      <c r="AM200" s="15">
        <v>1.556</v>
      </c>
      <c r="AN200" s="15">
        <v>1.5569999999999999</v>
      </c>
      <c r="AO200" s="15">
        <v>1.5580000000000001</v>
      </c>
      <c r="AP200" s="15">
        <v>1.5529999999999999</v>
      </c>
      <c r="AQ200" s="15">
        <v>1.5489999999999999</v>
      </c>
      <c r="AR200" s="15">
        <v>1.5449999999999999</v>
      </c>
      <c r="AS200" s="15">
        <v>1.54</v>
      </c>
      <c r="AT200" s="15">
        <v>1.536</v>
      </c>
      <c r="AU200" s="15">
        <v>1.5329999999999999</v>
      </c>
      <c r="AV200" s="15">
        <v>1.5289999999999999</v>
      </c>
      <c r="AW200" s="15">
        <v>1.5249999999999999</v>
      </c>
      <c r="AX200" s="15">
        <v>1.522</v>
      </c>
      <c r="AY200" s="15">
        <v>1.5189999999999999</v>
      </c>
    </row>
    <row r="201" spans="1:51" x14ac:dyDescent="0.2">
      <c r="A201" s="5">
        <v>43343</v>
      </c>
      <c r="B201" s="15">
        <v>-0.26100000000000001</v>
      </c>
      <c r="C201" s="15">
        <v>-0.151</v>
      </c>
      <c r="D201" s="15">
        <v>-2.4E-2</v>
      </c>
      <c r="E201" s="15">
        <v>0.11600000000000001</v>
      </c>
      <c r="F201" s="15">
        <v>0.26500000000000001</v>
      </c>
      <c r="G201" s="15">
        <v>0.40300000000000002</v>
      </c>
      <c r="H201" s="15">
        <v>0.53500000000000003</v>
      </c>
      <c r="I201" s="15">
        <v>0.66</v>
      </c>
      <c r="J201" s="15">
        <v>0.77600000000000002</v>
      </c>
      <c r="K201" s="15">
        <v>0.88600000000000001</v>
      </c>
      <c r="L201" s="15">
        <v>0.98299999999999998</v>
      </c>
      <c r="M201" s="15">
        <v>1.0629999999999999</v>
      </c>
      <c r="N201" s="15">
        <v>1.1399999999999999</v>
      </c>
      <c r="O201" s="15">
        <v>1.206</v>
      </c>
      <c r="P201" s="15">
        <v>1.2629999999999999</v>
      </c>
      <c r="Q201" s="15">
        <v>1.3080000000000001</v>
      </c>
      <c r="R201" s="15">
        <v>1.3480000000000001</v>
      </c>
      <c r="S201" s="15">
        <v>1.3839999999999999</v>
      </c>
      <c r="T201" s="15">
        <v>1.415</v>
      </c>
      <c r="U201" s="15">
        <v>1.444</v>
      </c>
      <c r="V201" s="15">
        <v>1.4570000000000001</v>
      </c>
      <c r="W201" s="15">
        <v>1.4690000000000001</v>
      </c>
      <c r="X201" s="15">
        <v>1.48</v>
      </c>
      <c r="Y201" s="15">
        <v>1.49</v>
      </c>
      <c r="Z201" s="15">
        <v>1.4990000000000001</v>
      </c>
      <c r="AA201" s="15">
        <v>1.5029999999999999</v>
      </c>
      <c r="AB201" s="15">
        <v>1.5069999999999999</v>
      </c>
      <c r="AC201" s="15">
        <v>1.51</v>
      </c>
      <c r="AD201" s="15">
        <v>1.5129999999999999</v>
      </c>
      <c r="AE201" s="15">
        <v>1.516</v>
      </c>
      <c r="AF201" s="15">
        <v>1.5129999999999999</v>
      </c>
      <c r="AG201" s="15">
        <v>1.5109999999999999</v>
      </c>
      <c r="AH201" s="15">
        <v>1.508</v>
      </c>
      <c r="AI201" s="15">
        <v>1.506</v>
      </c>
      <c r="AJ201" s="15">
        <v>1.504</v>
      </c>
      <c r="AK201" s="15">
        <v>1.502</v>
      </c>
      <c r="AL201" s="15">
        <v>1.5</v>
      </c>
      <c r="AM201" s="15">
        <v>1.498</v>
      </c>
      <c r="AN201" s="15">
        <v>1.496</v>
      </c>
      <c r="AO201" s="15">
        <v>1.494</v>
      </c>
      <c r="AP201" s="15">
        <v>1.49</v>
      </c>
      <c r="AQ201" s="15">
        <v>1.486</v>
      </c>
      <c r="AR201" s="15">
        <v>1.482</v>
      </c>
      <c r="AS201" s="15">
        <v>1.478</v>
      </c>
      <c r="AT201" s="15">
        <v>1.4750000000000001</v>
      </c>
      <c r="AU201" s="15">
        <v>1.472</v>
      </c>
      <c r="AV201" s="15">
        <v>1.468</v>
      </c>
      <c r="AW201" s="15">
        <v>1.4650000000000001</v>
      </c>
      <c r="AX201" s="15">
        <v>1.462</v>
      </c>
      <c r="AY201" s="15">
        <v>1.4590000000000001</v>
      </c>
    </row>
    <row r="202" spans="1:51" x14ac:dyDescent="0.2">
      <c r="A202" s="5">
        <v>43373</v>
      </c>
      <c r="B202" s="15">
        <v>-0.24399999999999999</v>
      </c>
      <c r="C202" s="15">
        <v>-0.109</v>
      </c>
      <c r="D202" s="15">
        <v>4.8000000000000001E-2</v>
      </c>
      <c r="E202" s="15">
        <v>0.217</v>
      </c>
      <c r="F202" s="15">
        <v>0.372</v>
      </c>
      <c r="G202" s="15">
        <v>0.53600000000000003</v>
      </c>
      <c r="H202" s="15">
        <v>0.66800000000000004</v>
      </c>
      <c r="I202" s="15">
        <v>0.78900000000000003</v>
      </c>
      <c r="J202" s="15">
        <v>0.89800000000000002</v>
      </c>
      <c r="K202" s="15">
        <v>0.98799999999999999</v>
      </c>
      <c r="L202" s="15">
        <v>1.087</v>
      </c>
      <c r="M202" s="15">
        <v>1.17</v>
      </c>
      <c r="N202" s="15">
        <v>1.2370000000000001</v>
      </c>
      <c r="O202" s="15">
        <v>1.294</v>
      </c>
      <c r="P202" s="15">
        <v>1.3440000000000001</v>
      </c>
      <c r="Q202" s="15">
        <v>1.385</v>
      </c>
      <c r="R202" s="15">
        <v>1.4219999999999999</v>
      </c>
      <c r="S202" s="15">
        <v>1.454</v>
      </c>
      <c r="T202" s="15">
        <v>1.4830000000000001</v>
      </c>
      <c r="U202" s="15">
        <v>1.51</v>
      </c>
      <c r="V202" s="15">
        <v>1.5209999999999999</v>
      </c>
      <c r="W202" s="15">
        <v>1.5309999999999999</v>
      </c>
      <c r="X202" s="15">
        <v>1.54</v>
      </c>
      <c r="Y202" s="15">
        <v>1.548</v>
      </c>
      <c r="Z202" s="15">
        <v>1.556</v>
      </c>
      <c r="AA202" s="15">
        <v>1.5620000000000001</v>
      </c>
      <c r="AB202" s="15">
        <v>1.5680000000000001</v>
      </c>
      <c r="AC202" s="15">
        <v>1.573</v>
      </c>
      <c r="AD202" s="15">
        <v>1.579</v>
      </c>
      <c r="AE202" s="15">
        <v>1.583</v>
      </c>
      <c r="AF202" s="15">
        <v>1.577</v>
      </c>
      <c r="AG202" s="15">
        <v>1.57</v>
      </c>
      <c r="AH202" s="15">
        <v>1.5640000000000001</v>
      </c>
      <c r="AI202" s="15">
        <v>1.5589999999999999</v>
      </c>
      <c r="AJ202" s="15">
        <v>1.554</v>
      </c>
      <c r="AK202" s="15">
        <v>1.5489999999999999</v>
      </c>
      <c r="AL202" s="15">
        <v>1.544</v>
      </c>
      <c r="AM202" s="15">
        <v>1.54</v>
      </c>
      <c r="AN202" s="15">
        <v>1.5349999999999999</v>
      </c>
      <c r="AO202" s="15">
        <v>1.5309999999999999</v>
      </c>
      <c r="AP202" s="15">
        <v>1.53</v>
      </c>
      <c r="AQ202" s="15">
        <v>1.528</v>
      </c>
      <c r="AR202" s="15">
        <v>1.526</v>
      </c>
      <c r="AS202" s="15">
        <v>1.5249999999999999</v>
      </c>
      <c r="AT202" s="15">
        <v>1.5229999999999999</v>
      </c>
      <c r="AU202" s="15">
        <v>1.522</v>
      </c>
      <c r="AV202" s="15">
        <v>1.52</v>
      </c>
      <c r="AW202" s="15">
        <v>1.5189999999999999</v>
      </c>
      <c r="AX202" s="15">
        <v>1.518</v>
      </c>
      <c r="AY202" s="15">
        <v>1.5169999999999999</v>
      </c>
    </row>
    <row r="203" spans="1:51" x14ac:dyDescent="0.2">
      <c r="A203" s="5">
        <v>43404</v>
      </c>
      <c r="B203" s="15">
        <v>-0.24199999999999999</v>
      </c>
      <c r="C203" s="15">
        <v>-0.124</v>
      </c>
      <c r="D203" s="15">
        <v>2.3E-2</v>
      </c>
      <c r="E203" s="15">
        <v>0.185</v>
      </c>
      <c r="F203" s="15">
        <v>0.33800000000000002</v>
      </c>
      <c r="G203" s="15">
        <v>0.48299999999999998</v>
      </c>
      <c r="H203" s="15">
        <v>0.61699999999999999</v>
      </c>
      <c r="I203" s="15">
        <v>0.74199999999999999</v>
      </c>
      <c r="J203" s="15">
        <v>0.86899999999999999</v>
      </c>
      <c r="K203" s="15">
        <v>0.97499999999999998</v>
      </c>
      <c r="L203" s="15">
        <v>1.0629999999999999</v>
      </c>
      <c r="M203" s="15">
        <v>1.137</v>
      </c>
      <c r="N203" s="15">
        <v>1.21</v>
      </c>
      <c r="O203" s="15">
        <v>1.2729999999999999</v>
      </c>
      <c r="P203" s="15">
        <v>1.3280000000000001</v>
      </c>
      <c r="Q203" s="15">
        <v>1.369</v>
      </c>
      <c r="R203" s="15">
        <v>1.4059999999999999</v>
      </c>
      <c r="S203" s="15">
        <v>1.4379999999999999</v>
      </c>
      <c r="T203" s="15">
        <v>1.4670000000000001</v>
      </c>
      <c r="U203" s="15">
        <v>1.4930000000000001</v>
      </c>
      <c r="V203" s="15">
        <v>1.504</v>
      </c>
      <c r="W203" s="15">
        <v>1.5129999999999999</v>
      </c>
      <c r="X203" s="15">
        <v>1.522</v>
      </c>
      <c r="Y203" s="15">
        <v>1.53</v>
      </c>
      <c r="Z203" s="15">
        <v>1.5369999999999999</v>
      </c>
      <c r="AA203" s="15">
        <v>1.54</v>
      </c>
      <c r="AB203" s="15">
        <v>1.544</v>
      </c>
      <c r="AC203" s="15">
        <v>1.5469999999999999</v>
      </c>
      <c r="AD203" s="15">
        <v>1.5489999999999999</v>
      </c>
      <c r="AE203" s="15">
        <v>1.552</v>
      </c>
      <c r="AF203" s="15">
        <v>1.546</v>
      </c>
      <c r="AG203" s="15">
        <v>1.5409999999999999</v>
      </c>
      <c r="AH203" s="15">
        <v>1.536</v>
      </c>
      <c r="AI203" s="15">
        <v>1.5309999999999999</v>
      </c>
      <c r="AJ203" s="15">
        <v>1.526</v>
      </c>
      <c r="AK203" s="15">
        <v>1.522</v>
      </c>
      <c r="AL203" s="15">
        <v>1.518</v>
      </c>
      <c r="AM203" s="15">
        <v>1.514</v>
      </c>
      <c r="AN203" s="15">
        <v>1.5109999999999999</v>
      </c>
      <c r="AO203" s="15">
        <v>1.5069999999999999</v>
      </c>
      <c r="AP203" s="15">
        <v>1.502</v>
      </c>
      <c r="AQ203" s="15">
        <v>1.4970000000000001</v>
      </c>
      <c r="AR203" s="15">
        <v>1.492</v>
      </c>
      <c r="AS203" s="15">
        <v>1.4870000000000001</v>
      </c>
      <c r="AT203" s="15">
        <v>1.4830000000000001</v>
      </c>
      <c r="AU203" s="15">
        <v>1.4790000000000001</v>
      </c>
      <c r="AV203" s="15">
        <v>1.4750000000000001</v>
      </c>
      <c r="AW203" s="15">
        <v>1.4710000000000001</v>
      </c>
      <c r="AX203" s="15">
        <v>1.4670000000000001</v>
      </c>
      <c r="AY203" s="15">
        <v>1.464</v>
      </c>
    </row>
    <row r="204" spans="1:51" x14ac:dyDescent="0.2">
      <c r="A204" s="5">
        <v>43434</v>
      </c>
      <c r="B204" s="15">
        <v>-0.24299999999999999</v>
      </c>
      <c r="C204" s="15">
        <v>-0.155</v>
      </c>
      <c r="D204" s="15">
        <v>-3.7999999999999999E-2</v>
      </c>
      <c r="E204" s="15">
        <v>0.111</v>
      </c>
      <c r="F204" s="15">
        <v>0.27200000000000002</v>
      </c>
      <c r="G204" s="15">
        <v>0.40100000000000002</v>
      </c>
      <c r="H204" s="15">
        <v>0.53400000000000003</v>
      </c>
      <c r="I204" s="15">
        <v>0.65900000000000003</v>
      </c>
      <c r="J204" s="15">
        <v>0.78900000000000003</v>
      </c>
      <c r="K204" s="15">
        <v>0.89500000000000002</v>
      </c>
      <c r="L204" s="15">
        <v>0.99399999999999999</v>
      </c>
      <c r="M204" s="15">
        <v>1.0760000000000001</v>
      </c>
      <c r="N204" s="15">
        <v>1.153</v>
      </c>
      <c r="O204" s="15">
        <v>1.218</v>
      </c>
      <c r="P204" s="15">
        <v>1.2749999999999999</v>
      </c>
      <c r="Q204" s="15">
        <v>1.319</v>
      </c>
      <c r="R204" s="15">
        <v>1.357</v>
      </c>
      <c r="S204" s="15">
        <v>1.3919999999999999</v>
      </c>
      <c r="T204" s="15">
        <v>1.4219999999999999</v>
      </c>
      <c r="U204" s="15">
        <v>1.45</v>
      </c>
      <c r="V204" s="15">
        <v>1.4610000000000001</v>
      </c>
      <c r="W204" s="15">
        <v>1.4710000000000001</v>
      </c>
      <c r="X204" s="15">
        <v>1.4810000000000001</v>
      </c>
      <c r="Y204" s="15">
        <v>1.4890000000000001</v>
      </c>
      <c r="Z204" s="15">
        <v>1.4970000000000001</v>
      </c>
      <c r="AA204" s="15">
        <v>1.4990000000000001</v>
      </c>
      <c r="AB204" s="15">
        <v>1.5</v>
      </c>
      <c r="AC204" s="15">
        <v>1.5009999999999999</v>
      </c>
      <c r="AD204" s="15">
        <v>1.502</v>
      </c>
      <c r="AE204" s="15">
        <v>1.5029999999999999</v>
      </c>
      <c r="AF204" s="15">
        <v>1.5009999999999999</v>
      </c>
      <c r="AG204" s="15">
        <v>1.4990000000000001</v>
      </c>
      <c r="AH204" s="15">
        <v>1.4970000000000001</v>
      </c>
      <c r="AI204" s="15">
        <v>1.496</v>
      </c>
      <c r="AJ204" s="15">
        <v>1.494</v>
      </c>
      <c r="AK204" s="15">
        <v>1.492</v>
      </c>
      <c r="AL204" s="15">
        <v>1.4910000000000001</v>
      </c>
      <c r="AM204" s="15">
        <v>1.49</v>
      </c>
      <c r="AN204" s="15">
        <v>1.488</v>
      </c>
      <c r="AO204" s="15">
        <v>1.4870000000000001</v>
      </c>
      <c r="AP204" s="15">
        <v>1.482</v>
      </c>
      <c r="AQ204" s="15">
        <v>1.478</v>
      </c>
      <c r="AR204" s="15">
        <v>1.474</v>
      </c>
      <c r="AS204" s="15">
        <v>1.47</v>
      </c>
      <c r="AT204" s="15">
        <v>1.4670000000000001</v>
      </c>
      <c r="AU204" s="15">
        <v>1.4630000000000001</v>
      </c>
      <c r="AV204" s="15">
        <v>1.46</v>
      </c>
      <c r="AW204" s="15">
        <v>1.4570000000000001</v>
      </c>
      <c r="AX204" s="15">
        <v>1.454</v>
      </c>
      <c r="AY204" s="15">
        <v>1.4510000000000001</v>
      </c>
    </row>
    <row r="205" spans="1:51" x14ac:dyDescent="0.2">
      <c r="A205" s="5">
        <v>43465</v>
      </c>
      <c r="B205" s="15">
        <v>-0.245</v>
      </c>
      <c r="C205" s="15">
        <v>-0.17799999999999999</v>
      </c>
      <c r="D205" s="15">
        <v>-9.2999999999999999E-2</v>
      </c>
      <c r="E205" s="15">
        <v>3.7999999999999999E-2</v>
      </c>
      <c r="F205" s="15">
        <v>0.17899999999999999</v>
      </c>
      <c r="G205" s="15">
        <v>0.32500000000000001</v>
      </c>
      <c r="H205" s="15">
        <v>0.45800000000000002</v>
      </c>
      <c r="I205" s="15">
        <v>0.58599999999999997</v>
      </c>
      <c r="J205" s="15">
        <v>0.70299999999999996</v>
      </c>
      <c r="K205" s="15">
        <v>0.83099999999999996</v>
      </c>
      <c r="L205" s="15">
        <v>0.91900000000000004</v>
      </c>
      <c r="M205" s="15">
        <v>0.99299999999999999</v>
      </c>
      <c r="N205" s="15">
        <v>1.0669999999999999</v>
      </c>
      <c r="O205" s="15">
        <v>1.131</v>
      </c>
      <c r="P205" s="15">
        <v>1.1859999999999999</v>
      </c>
      <c r="Q205" s="15">
        <v>1.228</v>
      </c>
      <c r="R205" s="15">
        <v>1.2649999999999999</v>
      </c>
      <c r="S205" s="15">
        <v>1.298</v>
      </c>
      <c r="T205" s="15">
        <v>1.3280000000000001</v>
      </c>
      <c r="U205" s="15">
        <v>1.355</v>
      </c>
      <c r="V205" s="15">
        <v>1.3660000000000001</v>
      </c>
      <c r="W205" s="15">
        <v>1.377</v>
      </c>
      <c r="X205" s="15">
        <v>1.3859999999999999</v>
      </c>
      <c r="Y205" s="15">
        <v>1.395</v>
      </c>
      <c r="Z205" s="15">
        <v>1.403</v>
      </c>
      <c r="AA205" s="15">
        <v>1.4059999999999999</v>
      </c>
      <c r="AB205" s="15">
        <v>1.4079999999999999</v>
      </c>
      <c r="AC205" s="15">
        <v>1.41</v>
      </c>
      <c r="AD205" s="15">
        <v>1.4119999999999999</v>
      </c>
      <c r="AE205" s="15">
        <v>1.4139999999999999</v>
      </c>
      <c r="AF205" s="15">
        <v>1.41</v>
      </c>
      <c r="AG205" s="15">
        <v>1.407</v>
      </c>
      <c r="AH205" s="15">
        <v>1.4039999999999999</v>
      </c>
      <c r="AI205" s="15">
        <v>1.4019999999999999</v>
      </c>
      <c r="AJ205" s="15">
        <v>1.399</v>
      </c>
      <c r="AK205" s="15">
        <v>1.397</v>
      </c>
      <c r="AL205" s="15">
        <v>1.395</v>
      </c>
      <c r="AM205" s="15">
        <v>1.3919999999999999</v>
      </c>
      <c r="AN205" s="15">
        <v>1.39</v>
      </c>
      <c r="AO205" s="15">
        <v>1.3879999999999999</v>
      </c>
      <c r="AP205" s="15">
        <v>1.385</v>
      </c>
      <c r="AQ205" s="15">
        <v>1.3819999999999999</v>
      </c>
      <c r="AR205" s="15">
        <v>1.379</v>
      </c>
      <c r="AS205" s="15">
        <v>1.3759999999999999</v>
      </c>
      <c r="AT205" s="15">
        <v>1.373</v>
      </c>
      <c r="AU205" s="15">
        <v>1.37</v>
      </c>
      <c r="AV205" s="15">
        <v>1.3680000000000001</v>
      </c>
      <c r="AW205" s="15">
        <v>1.365</v>
      </c>
      <c r="AX205" s="15">
        <v>1.363</v>
      </c>
      <c r="AY205" s="15">
        <v>1.361</v>
      </c>
    </row>
    <row r="206" spans="1:51" x14ac:dyDescent="0.2">
      <c r="A206" s="5">
        <v>43496</v>
      </c>
      <c r="B206" s="15">
        <v>-0.22600000000000001</v>
      </c>
      <c r="C206" s="15">
        <v>-0.17199999999999999</v>
      </c>
      <c r="D206" s="15">
        <v>-0.107</v>
      </c>
      <c r="E206" s="15">
        <v>-7.0000000000000001E-3</v>
      </c>
      <c r="F206" s="15">
        <v>0.12</v>
      </c>
      <c r="G206" s="15">
        <v>0.23300000000000001</v>
      </c>
      <c r="H206" s="15">
        <v>0.33500000000000002</v>
      </c>
      <c r="I206" s="15">
        <v>0.44800000000000001</v>
      </c>
      <c r="J206" s="15">
        <v>0.55600000000000005</v>
      </c>
      <c r="K206" s="15">
        <v>0.67200000000000004</v>
      </c>
      <c r="L206" s="15">
        <v>0.76800000000000002</v>
      </c>
      <c r="M206" s="15">
        <v>0.84699999999999998</v>
      </c>
      <c r="N206" s="15">
        <v>0.91400000000000003</v>
      </c>
      <c r="O206" s="15">
        <v>0.97199999999999998</v>
      </c>
      <c r="P206" s="15">
        <v>1.022</v>
      </c>
      <c r="Q206" s="15">
        <v>1.07</v>
      </c>
      <c r="R206" s="15">
        <v>1.113</v>
      </c>
      <c r="S206" s="15">
        <v>1.1499999999999999</v>
      </c>
      <c r="T206" s="15">
        <v>1.1839999999999999</v>
      </c>
      <c r="U206" s="15">
        <v>1.2150000000000001</v>
      </c>
      <c r="V206" s="15">
        <v>1.2270000000000001</v>
      </c>
      <c r="W206" s="15">
        <v>1.2370000000000001</v>
      </c>
      <c r="X206" s="15">
        <v>1.2470000000000001</v>
      </c>
      <c r="Y206" s="15">
        <v>1.256</v>
      </c>
      <c r="Z206" s="15">
        <v>1.2649999999999999</v>
      </c>
      <c r="AA206" s="15">
        <v>1.2649999999999999</v>
      </c>
      <c r="AB206" s="15">
        <v>1.2649999999999999</v>
      </c>
      <c r="AC206" s="15">
        <v>1.2649999999999999</v>
      </c>
      <c r="AD206" s="15">
        <v>1.266</v>
      </c>
      <c r="AE206" s="15">
        <v>1.266</v>
      </c>
      <c r="AF206" s="15">
        <v>1.2609999999999999</v>
      </c>
      <c r="AG206" s="15">
        <v>1.256</v>
      </c>
      <c r="AH206" s="15">
        <v>1.2509999999999999</v>
      </c>
      <c r="AI206" s="15">
        <v>1.246</v>
      </c>
      <c r="AJ206" s="15">
        <v>1.242</v>
      </c>
      <c r="AK206" s="15">
        <v>1.238</v>
      </c>
      <c r="AL206" s="15">
        <v>1.2350000000000001</v>
      </c>
      <c r="AM206" s="15">
        <v>1.2310000000000001</v>
      </c>
      <c r="AN206" s="15">
        <v>1.228</v>
      </c>
      <c r="AO206" s="15">
        <v>1.2250000000000001</v>
      </c>
      <c r="AP206" s="15">
        <v>1.2230000000000001</v>
      </c>
      <c r="AQ206" s="15">
        <v>1.2210000000000001</v>
      </c>
      <c r="AR206" s="15">
        <v>1.2190000000000001</v>
      </c>
      <c r="AS206" s="15">
        <v>1.218</v>
      </c>
      <c r="AT206" s="15">
        <v>1.216</v>
      </c>
      <c r="AU206" s="15">
        <v>1.214</v>
      </c>
      <c r="AV206" s="15">
        <v>1.2130000000000001</v>
      </c>
      <c r="AW206" s="15">
        <v>1.212</v>
      </c>
      <c r="AX206" s="15">
        <v>1.21</v>
      </c>
      <c r="AY206" s="15">
        <v>1.2090000000000001</v>
      </c>
    </row>
    <row r="207" spans="1:51" x14ac:dyDescent="0.2">
      <c r="A207" s="5">
        <v>43524</v>
      </c>
      <c r="B207" s="15">
        <v>-0.22600000000000001</v>
      </c>
      <c r="C207" s="15">
        <v>-0.14000000000000001</v>
      </c>
      <c r="D207" s="15">
        <v>-6.6000000000000003E-2</v>
      </c>
      <c r="E207" s="15">
        <v>4.2000000000000003E-2</v>
      </c>
      <c r="F207" s="15">
        <v>0.16700000000000001</v>
      </c>
      <c r="G207" s="15">
        <v>0.27800000000000002</v>
      </c>
      <c r="H207" s="15">
        <v>0.39</v>
      </c>
      <c r="I207" s="15">
        <v>0.503</v>
      </c>
      <c r="J207" s="15">
        <v>0.61099999999999999</v>
      </c>
      <c r="K207" s="15">
        <v>0.71</v>
      </c>
      <c r="L207" s="15">
        <v>0.80800000000000005</v>
      </c>
      <c r="M207" s="15">
        <v>0.89</v>
      </c>
      <c r="N207" s="15">
        <v>0.96699999999999997</v>
      </c>
      <c r="O207" s="15">
        <v>1.034</v>
      </c>
      <c r="P207" s="15">
        <v>1.0920000000000001</v>
      </c>
      <c r="Q207" s="15">
        <v>1.137</v>
      </c>
      <c r="R207" s="15">
        <v>1.1759999999999999</v>
      </c>
      <c r="S207" s="15">
        <v>1.212</v>
      </c>
      <c r="T207" s="15">
        <v>1.2430000000000001</v>
      </c>
      <c r="U207" s="15">
        <v>1.272</v>
      </c>
      <c r="V207" s="15">
        <v>1.2849999999999999</v>
      </c>
      <c r="W207" s="15">
        <v>1.296</v>
      </c>
      <c r="X207" s="15">
        <v>1.3069999999999999</v>
      </c>
      <c r="Y207" s="15">
        <v>1.3169999999999999</v>
      </c>
      <c r="Z207" s="15">
        <v>1.3260000000000001</v>
      </c>
      <c r="AA207" s="15">
        <v>1.3280000000000001</v>
      </c>
      <c r="AB207" s="15">
        <v>1.33</v>
      </c>
      <c r="AC207" s="15">
        <v>1.3320000000000001</v>
      </c>
      <c r="AD207" s="15">
        <v>1.3340000000000001</v>
      </c>
      <c r="AE207" s="15">
        <v>1.3360000000000001</v>
      </c>
      <c r="AF207" s="15">
        <v>1.333</v>
      </c>
      <c r="AG207" s="15">
        <v>1.33</v>
      </c>
      <c r="AH207" s="15">
        <v>1.327</v>
      </c>
      <c r="AI207" s="15">
        <v>1.325</v>
      </c>
      <c r="AJ207" s="15">
        <v>1.3220000000000001</v>
      </c>
      <c r="AK207" s="15">
        <v>1.32</v>
      </c>
      <c r="AL207" s="15">
        <v>1.3180000000000001</v>
      </c>
      <c r="AM207" s="15">
        <v>1.3160000000000001</v>
      </c>
      <c r="AN207" s="15">
        <v>1.3140000000000001</v>
      </c>
      <c r="AO207" s="15">
        <v>1.3120000000000001</v>
      </c>
      <c r="AP207" s="15">
        <v>1.3080000000000001</v>
      </c>
      <c r="AQ207" s="15">
        <v>1.304</v>
      </c>
      <c r="AR207" s="15">
        <v>1.3</v>
      </c>
      <c r="AS207" s="15">
        <v>1.296</v>
      </c>
      <c r="AT207" s="15">
        <v>1.292</v>
      </c>
      <c r="AU207" s="15">
        <v>1.288</v>
      </c>
      <c r="AV207" s="15">
        <v>1.2849999999999999</v>
      </c>
      <c r="AW207" s="15">
        <v>1.282</v>
      </c>
      <c r="AX207" s="15">
        <v>1.2789999999999999</v>
      </c>
      <c r="AY207" s="15">
        <v>1.276</v>
      </c>
    </row>
    <row r="208" spans="1:51" x14ac:dyDescent="0.2">
      <c r="A208" s="5">
        <v>43555</v>
      </c>
      <c r="B208" s="15">
        <v>-0.23200000000000001</v>
      </c>
      <c r="C208" s="15">
        <v>-0.2</v>
      </c>
      <c r="D208" s="15">
        <v>-0.159</v>
      </c>
      <c r="E208" s="15">
        <v>-8.7999999999999995E-2</v>
      </c>
      <c r="F208" s="15">
        <v>-8.0000000000000002E-3</v>
      </c>
      <c r="G208" s="15">
        <v>8.5999999999999993E-2</v>
      </c>
      <c r="H208" s="15">
        <v>0.18</v>
      </c>
      <c r="I208" s="15">
        <v>0.27700000000000002</v>
      </c>
      <c r="J208" s="15">
        <v>0.38100000000000001</v>
      </c>
      <c r="K208" s="15">
        <v>0.47699999999999998</v>
      </c>
      <c r="L208" s="15">
        <v>0.56200000000000006</v>
      </c>
      <c r="M208" s="15">
        <v>0.63300000000000001</v>
      </c>
      <c r="N208" s="15">
        <v>0.71</v>
      </c>
      <c r="O208" s="15">
        <v>0.77600000000000002</v>
      </c>
      <c r="P208" s="15">
        <v>0.83399999999999996</v>
      </c>
      <c r="Q208" s="15">
        <v>0.876</v>
      </c>
      <c r="R208" s="15">
        <v>0.91400000000000003</v>
      </c>
      <c r="S208" s="15">
        <v>0.94699999999999995</v>
      </c>
      <c r="T208" s="15">
        <v>0.97699999999999998</v>
      </c>
      <c r="U208" s="15">
        <v>1.004</v>
      </c>
      <c r="V208" s="15">
        <v>1.022</v>
      </c>
      <c r="W208" s="15">
        <v>1.038</v>
      </c>
      <c r="X208" s="15">
        <v>1.052</v>
      </c>
      <c r="Y208" s="15">
        <v>1.0660000000000001</v>
      </c>
      <c r="Z208" s="15">
        <v>1.0780000000000001</v>
      </c>
      <c r="AA208" s="15">
        <v>1.0820000000000001</v>
      </c>
      <c r="AB208" s="15">
        <v>1.0860000000000001</v>
      </c>
      <c r="AC208" s="15">
        <v>1.0900000000000001</v>
      </c>
      <c r="AD208" s="15">
        <v>1.0940000000000001</v>
      </c>
      <c r="AE208" s="15">
        <v>1.097</v>
      </c>
      <c r="AF208" s="15">
        <v>1.0920000000000001</v>
      </c>
      <c r="AG208" s="15">
        <v>1.087</v>
      </c>
      <c r="AH208" s="15">
        <v>1.083</v>
      </c>
      <c r="AI208" s="15">
        <v>1.079</v>
      </c>
      <c r="AJ208" s="15">
        <v>1.075</v>
      </c>
      <c r="AK208" s="15">
        <v>1.071</v>
      </c>
      <c r="AL208" s="15">
        <v>1.0680000000000001</v>
      </c>
      <c r="AM208" s="15">
        <v>1.0640000000000001</v>
      </c>
      <c r="AN208" s="15">
        <v>1.0609999999999999</v>
      </c>
      <c r="AO208" s="15">
        <v>1.0580000000000001</v>
      </c>
      <c r="AP208" s="15">
        <v>1.056</v>
      </c>
      <c r="AQ208" s="15">
        <v>1.054</v>
      </c>
      <c r="AR208" s="15">
        <v>1.052</v>
      </c>
      <c r="AS208" s="15">
        <v>1.05</v>
      </c>
      <c r="AT208" s="15">
        <v>1.048</v>
      </c>
      <c r="AU208" s="15">
        <v>1.0469999999999999</v>
      </c>
      <c r="AV208" s="15">
        <v>1.0449999999999999</v>
      </c>
      <c r="AW208" s="15">
        <v>1.0429999999999999</v>
      </c>
      <c r="AX208" s="15">
        <v>1.042</v>
      </c>
      <c r="AY208" s="15">
        <v>1.04</v>
      </c>
    </row>
    <row r="209" spans="1:51" x14ac:dyDescent="0.2">
      <c r="A209" s="5">
        <v>43585</v>
      </c>
      <c r="B209" s="15">
        <v>-0.246</v>
      </c>
      <c r="C209" s="15">
        <v>-0.19600000000000001</v>
      </c>
      <c r="D209" s="15">
        <v>-0.151</v>
      </c>
      <c r="E209" s="15">
        <v>-7.2999999999999995E-2</v>
      </c>
      <c r="F209" s="15">
        <v>1.9E-2</v>
      </c>
      <c r="G209" s="15">
        <v>0.124</v>
      </c>
      <c r="H209" s="15">
        <v>0.222</v>
      </c>
      <c r="I209" s="15">
        <v>0.32200000000000001</v>
      </c>
      <c r="J209" s="15">
        <v>0.41</v>
      </c>
      <c r="K209" s="15">
        <v>0.52</v>
      </c>
      <c r="L209" s="15">
        <v>0.60599999999999998</v>
      </c>
      <c r="M209" s="15">
        <v>0.67800000000000005</v>
      </c>
      <c r="N209" s="15">
        <v>0.748</v>
      </c>
      <c r="O209" s="15">
        <v>0.80800000000000005</v>
      </c>
      <c r="P209" s="15">
        <v>0.86</v>
      </c>
      <c r="Q209" s="15">
        <v>0.90600000000000003</v>
      </c>
      <c r="R209" s="15">
        <v>0.94599999999999995</v>
      </c>
      <c r="S209" s="15">
        <v>0.98099999999999998</v>
      </c>
      <c r="T209" s="15">
        <v>1.0129999999999999</v>
      </c>
      <c r="U209" s="15">
        <v>1.042</v>
      </c>
      <c r="V209" s="15">
        <v>1.0569999999999999</v>
      </c>
      <c r="W209" s="15">
        <v>1.071</v>
      </c>
      <c r="X209" s="15">
        <v>1.083</v>
      </c>
      <c r="Y209" s="15">
        <v>1.095</v>
      </c>
      <c r="Z209" s="15">
        <v>1.105</v>
      </c>
      <c r="AA209" s="15">
        <v>1.111</v>
      </c>
      <c r="AB209" s="15">
        <v>1.1160000000000001</v>
      </c>
      <c r="AC209" s="15">
        <v>1.121</v>
      </c>
      <c r="AD209" s="15">
        <v>1.125</v>
      </c>
      <c r="AE209" s="15">
        <v>1.1299999999999999</v>
      </c>
      <c r="AF209" s="15">
        <v>1.1259999999999999</v>
      </c>
      <c r="AG209" s="15">
        <v>1.1220000000000001</v>
      </c>
      <c r="AH209" s="15">
        <v>1.1180000000000001</v>
      </c>
      <c r="AI209" s="15">
        <v>1.115</v>
      </c>
      <c r="AJ209" s="15">
        <v>1.111</v>
      </c>
      <c r="AK209" s="15">
        <v>1.1080000000000001</v>
      </c>
      <c r="AL209" s="15">
        <v>1.105</v>
      </c>
      <c r="AM209" s="15">
        <v>1.103</v>
      </c>
      <c r="AN209" s="15">
        <v>1.1000000000000001</v>
      </c>
      <c r="AO209" s="15">
        <v>1.0980000000000001</v>
      </c>
      <c r="AP209" s="15">
        <v>1.095</v>
      </c>
      <c r="AQ209" s="15">
        <v>1.093</v>
      </c>
      <c r="AR209" s="15">
        <v>1.091</v>
      </c>
      <c r="AS209" s="15">
        <v>1.0880000000000001</v>
      </c>
      <c r="AT209" s="15">
        <v>1.0860000000000001</v>
      </c>
      <c r="AU209" s="15">
        <v>1.0840000000000001</v>
      </c>
      <c r="AV209" s="15">
        <v>1.0820000000000001</v>
      </c>
      <c r="AW209" s="15">
        <v>1.081</v>
      </c>
      <c r="AX209" s="15">
        <v>1.079</v>
      </c>
      <c r="AY209" s="15">
        <v>1.077</v>
      </c>
    </row>
    <row r="210" spans="1:51" x14ac:dyDescent="0.2">
      <c r="A210" s="5">
        <v>43616</v>
      </c>
      <c r="B210" s="15">
        <v>-0.29299999999999998</v>
      </c>
      <c r="C210" s="15">
        <v>-0.27900000000000003</v>
      </c>
      <c r="D210" s="15">
        <v>-0.255</v>
      </c>
      <c r="E210" s="15">
        <v>-0.192</v>
      </c>
      <c r="F210" s="15">
        <v>-0.1</v>
      </c>
      <c r="G210" s="15">
        <v>-2.1000000000000001E-2</v>
      </c>
      <c r="H210" s="15">
        <v>6.5000000000000002E-2</v>
      </c>
      <c r="I210" s="15">
        <v>0.14499999999999999</v>
      </c>
      <c r="J210" s="15">
        <v>0.23699999999999999</v>
      </c>
      <c r="K210" s="15">
        <v>0.33900000000000002</v>
      </c>
      <c r="L210" s="15">
        <v>0.42099999999999999</v>
      </c>
      <c r="M210" s="15">
        <v>0.49</v>
      </c>
      <c r="N210" s="15">
        <v>0.56200000000000006</v>
      </c>
      <c r="O210" s="15">
        <v>0.624</v>
      </c>
      <c r="P210" s="15">
        <v>0.67800000000000005</v>
      </c>
      <c r="Q210" s="15">
        <v>0.72299999999999998</v>
      </c>
      <c r="R210" s="15">
        <v>0.76300000000000001</v>
      </c>
      <c r="S210" s="15">
        <v>0.79900000000000004</v>
      </c>
      <c r="T210" s="15">
        <v>0.83</v>
      </c>
      <c r="U210" s="15">
        <v>0.85899999999999999</v>
      </c>
      <c r="V210" s="15">
        <v>0.874</v>
      </c>
      <c r="W210" s="15">
        <v>0.88700000000000001</v>
      </c>
      <c r="X210" s="15">
        <v>0.89900000000000002</v>
      </c>
      <c r="Y210" s="15">
        <v>0.91100000000000003</v>
      </c>
      <c r="Z210" s="15">
        <v>0.92100000000000004</v>
      </c>
      <c r="AA210" s="15">
        <v>0.92500000000000004</v>
      </c>
      <c r="AB210" s="15">
        <v>0.92900000000000005</v>
      </c>
      <c r="AC210" s="15">
        <v>0.93200000000000005</v>
      </c>
      <c r="AD210" s="15">
        <v>0.93600000000000005</v>
      </c>
      <c r="AE210" s="15">
        <v>0.93899999999999995</v>
      </c>
      <c r="AF210" s="15">
        <v>0.93600000000000005</v>
      </c>
      <c r="AG210" s="15">
        <v>0.93400000000000005</v>
      </c>
      <c r="AH210" s="15">
        <v>0.93100000000000005</v>
      </c>
      <c r="AI210" s="15">
        <v>0.92900000000000005</v>
      </c>
      <c r="AJ210" s="15">
        <v>0.92700000000000005</v>
      </c>
      <c r="AK210" s="15">
        <v>0.92500000000000004</v>
      </c>
      <c r="AL210" s="15">
        <v>0.92300000000000004</v>
      </c>
      <c r="AM210" s="15">
        <v>0.92100000000000004</v>
      </c>
      <c r="AN210" s="15">
        <v>0.91900000000000004</v>
      </c>
      <c r="AO210" s="15">
        <v>0.91800000000000004</v>
      </c>
      <c r="AP210" s="15">
        <v>0.91500000000000004</v>
      </c>
      <c r="AQ210" s="15">
        <v>0.91200000000000003</v>
      </c>
      <c r="AR210" s="15">
        <v>0.90900000000000003</v>
      </c>
      <c r="AS210" s="15">
        <v>0.90600000000000003</v>
      </c>
      <c r="AT210" s="15">
        <v>0.90400000000000003</v>
      </c>
      <c r="AU210" s="15">
        <v>0.90100000000000002</v>
      </c>
      <c r="AV210" s="15">
        <v>0.89900000000000002</v>
      </c>
      <c r="AW210" s="15">
        <v>0.89700000000000002</v>
      </c>
      <c r="AX210" s="15">
        <v>0.89500000000000002</v>
      </c>
      <c r="AY210" s="15">
        <v>0.89300000000000002</v>
      </c>
    </row>
    <row r="211" spans="1:51" x14ac:dyDescent="0.2">
      <c r="A211" s="5">
        <v>43646</v>
      </c>
      <c r="B211" s="15">
        <v>-0.36399999999999999</v>
      </c>
      <c r="C211" s="15">
        <v>-0.38600000000000001</v>
      </c>
      <c r="D211" s="15">
        <v>-0.375</v>
      </c>
      <c r="E211" s="15">
        <v>-0.318</v>
      </c>
      <c r="F211" s="15">
        <v>-0.24099999999999999</v>
      </c>
      <c r="G211" s="15">
        <v>-0.17100000000000001</v>
      </c>
      <c r="H211" s="15">
        <v>-8.7999999999999995E-2</v>
      </c>
      <c r="I211" s="15">
        <v>8.0000000000000002E-3</v>
      </c>
      <c r="J211" s="15">
        <v>9.1999999999999998E-2</v>
      </c>
      <c r="K211" s="15">
        <v>0.17699999999999999</v>
      </c>
      <c r="L211" s="15">
        <v>0.253</v>
      </c>
      <c r="M211" s="15">
        <v>0.316</v>
      </c>
      <c r="N211" s="15">
        <v>0.38400000000000001</v>
      </c>
      <c r="O211" s="15">
        <v>0.442</v>
      </c>
      <c r="P211" s="15">
        <v>0.49199999999999999</v>
      </c>
      <c r="Q211" s="15">
        <v>0.53400000000000003</v>
      </c>
      <c r="R211" s="15">
        <v>0.57099999999999995</v>
      </c>
      <c r="S211" s="15">
        <v>0.60499999999999998</v>
      </c>
      <c r="T211" s="15">
        <v>0.63400000000000001</v>
      </c>
      <c r="U211" s="15">
        <v>0.66100000000000003</v>
      </c>
      <c r="V211" s="15">
        <v>0.67500000000000004</v>
      </c>
      <c r="W211" s="15">
        <v>0.68899999999999995</v>
      </c>
      <c r="X211" s="15">
        <v>0.70099999999999996</v>
      </c>
      <c r="Y211" s="15">
        <v>0.71199999999999997</v>
      </c>
      <c r="Z211" s="15">
        <v>0.72299999999999998</v>
      </c>
      <c r="AA211" s="15">
        <v>0.72599999999999998</v>
      </c>
      <c r="AB211" s="15">
        <v>0.73</v>
      </c>
      <c r="AC211" s="15">
        <v>0.73299999999999998</v>
      </c>
      <c r="AD211" s="15">
        <v>0.73599999999999999</v>
      </c>
      <c r="AE211" s="15">
        <v>0.73899999999999999</v>
      </c>
      <c r="AF211" s="15">
        <v>0.73299999999999998</v>
      </c>
      <c r="AG211" s="15">
        <v>0.72799999999999998</v>
      </c>
      <c r="AH211" s="15">
        <v>0.72299999999999998</v>
      </c>
      <c r="AI211" s="15">
        <v>0.71899999999999997</v>
      </c>
      <c r="AJ211" s="15">
        <v>0.71499999999999997</v>
      </c>
      <c r="AK211" s="15">
        <v>0.71099999999999997</v>
      </c>
      <c r="AL211" s="15">
        <v>0.70699999999999996</v>
      </c>
      <c r="AM211" s="15">
        <v>0.70299999999999996</v>
      </c>
      <c r="AN211" s="15">
        <v>0.7</v>
      </c>
      <c r="AO211" s="15">
        <v>0.69599999999999995</v>
      </c>
      <c r="AP211" s="15">
        <v>0.69299999999999995</v>
      </c>
      <c r="AQ211" s="15">
        <v>0.68899999999999995</v>
      </c>
      <c r="AR211" s="15">
        <v>0.68600000000000005</v>
      </c>
      <c r="AS211" s="15">
        <v>0.68300000000000005</v>
      </c>
      <c r="AT211" s="15">
        <v>0.68</v>
      </c>
      <c r="AU211" s="15">
        <v>0.67700000000000005</v>
      </c>
      <c r="AV211" s="15">
        <v>0.67400000000000004</v>
      </c>
      <c r="AW211" s="15">
        <v>0.67100000000000004</v>
      </c>
      <c r="AX211" s="15">
        <v>0.66900000000000004</v>
      </c>
      <c r="AY211" s="15">
        <v>0.66600000000000004</v>
      </c>
    </row>
    <row r="212" spans="1:51" x14ac:dyDescent="0.2">
      <c r="A212" s="5">
        <v>43677</v>
      </c>
      <c r="B212" s="15">
        <v>-0.42299999999999999</v>
      </c>
      <c r="C212" s="15">
        <v>-0.45100000000000001</v>
      </c>
      <c r="D212" s="15">
        <v>-0.433</v>
      </c>
      <c r="E212" s="15">
        <v>-0.39900000000000002</v>
      </c>
      <c r="F212" s="15">
        <v>-0.34699999999999998</v>
      </c>
      <c r="G212" s="15">
        <v>-0.28299999999999997</v>
      </c>
      <c r="H212" s="15">
        <v>-0.214</v>
      </c>
      <c r="I212" s="15">
        <v>-0.14099999999999999</v>
      </c>
      <c r="J212" s="15">
        <v>-6.6000000000000003E-2</v>
      </c>
      <c r="K212" s="15">
        <v>6.0000000000000001E-3</v>
      </c>
      <c r="L212" s="15">
        <v>7.9000000000000001E-2</v>
      </c>
      <c r="M212" s="15">
        <v>0.13900000000000001</v>
      </c>
      <c r="N212" s="15">
        <v>0.20100000000000001</v>
      </c>
      <c r="O212" s="15">
        <v>0.255</v>
      </c>
      <c r="P212" s="15">
        <v>0.30099999999999999</v>
      </c>
      <c r="Q212" s="15">
        <v>0.34300000000000003</v>
      </c>
      <c r="R212" s="15">
        <v>0.379</v>
      </c>
      <c r="S212" s="15">
        <v>0.41099999999999998</v>
      </c>
      <c r="T212" s="15">
        <v>0.441</v>
      </c>
      <c r="U212" s="15">
        <v>0.46700000000000003</v>
      </c>
      <c r="V212" s="15">
        <v>0.48</v>
      </c>
      <c r="W212" s="15">
        <v>0.49199999999999999</v>
      </c>
      <c r="X212" s="15">
        <v>0.503</v>
      </c>
      <c r="Y212" s="15">
        <v>0.51300000000000001</v>
      </c>
      <c r="Z212" s="15">
        <v>0.52300000000000002</v>
      </c>
      <c r="AA212" s="15">
        <v>0.52600000000000002</v>
      </c>
      <c r="AB212" s="15">
        <v>0.52800000000000002</v>
      </c>
      <c r="AC212" s="15">
        <v>0.53100000000000003</v>
      </c>
      <c r="AD212" s="15">
        <v>0.53300000000000003</v>
      </c>
      <c r="AE212" s="15">
        <v>0.53500000000000003</v>
      </c>
      <c r="AF212" s="15">
        <v>0.53200000000000003</v>
      </c>
      <c r="AG212" s="15">
        <v>0.53</v>
      </c>
      <c r="AH212" s="15">
        <v>0.52700000000000002</v>
      </c>
      <c r="AI212" s="15">
        <v>0.52500000000000002</v>
      </c>
      <c r="AJ212" s="15">
        <v>0.52300000000000002</v>
      </c>
      <c r="AK212" s="15">
        <v>0.52100000000000002</v>
      </c>
      <c r="AL212" s="15">
        <v>0.51900000000000002</v>
      </c>
      <c r="AM212" s="15">
        <v>0.51700000000000002</v>
      </c>
      <c r="AN212" s="15">
        <v>0.51500000000000001</v>
      </c>
      <c r="AO212" s="15">
        <v>0.51300000000000001</v>
      </c>
      <c r="AP212" s="15">
        <v>0.50900000000000001</v>
      </c>
      <c r="AQ212" s="15">
        <v>0.505</v>
      </c>
      <c r="AR212" s="15">
        <v>0.502</v>
      </c>
      <c r="AS212" s="15">
        <v>0.498</v>
      </c>
      <c r="AT212" s="15">
        <v>0.495</v>
      </c>
      <c r="AU212" s="15">
        <v>0.49099999999999999</v>
      </c>
      <c r="AV212" s="15">
        <v>0.48799999999999999</v>
      </c>
      <c r="AW212" s="15">
        <v>0.48499999999999999</v>
      </c>
      <c r="AX212" s="15">
        <v>0.48199999999999998</v>
      </c>
      <c r="AY212" s="15">
        <v>0.48</v>
      </c>
    </row>
    <row r="213" spans="1:51" x14ac:dyDescent="0.2">
      <c r="A213" s="5">
        <v>43708</v>
      </c>
      <c r="B213" s="15">
        <v>-0.501</v>
      </c>
      <c r="C213" s="15">
        <v>-0.55900000000000005</v>
      </c>
      <c r="D213" s="15">
        <v>-0.57199999999999995</v>
      </c>
      <c r="E213" s="15">
        <v>-0.56100000000000005</v>
      </c>
      <c r="F213" s="15">
        <v>-0.53400000000000003</v>
      </c>
      <c r="G213" s="15">
        <v>-0.49399999999999999</v>
      </c>
      <c r="H213" s="15">
        <v>-0.44400000000000001</v>
      </c>
      <c r="I213" s="15">
        <v>-0.39</v>
      </c>
      <c r="J213" s="15">
        <v>-0.34100000000000003</v>
      </c>
      <c r="K213" s="15">
        <v>-0.27800000000000002</v>
      </c>
      <c r="L213" s="15">
        <v>-0.22700000000000001</v>
      </c>
      <c r="M213" s="15">
        <v>-0.184</v>
      </c>
      <c r="N213" s="15">
        <v>-0.14000000000000001</v>
      </c>
      <c r="O213" s="15">
        <v>-0.10199999999999999</v>
      </c>
      <c r="P213" s="15">
        <v>-6.9000000000000006E-2</v>
      </c>
      <c r="Q213" s="15">
        <v>-4.1000000000000002E-2</v>
      </c>
      <c r="R213" s="15">
        <v>-1.6E-2</v>
      </c>
      <c r="S213" s="15">
        <v>6.0000000000000001E-3</v>
      </c>
      <c r="T213" s="15">
        <v>2.5000000000000001E-2</v>
      </c>
      <c r="U213" s="15">
        <v>4.2999999999999997E-2</v>
      </c>
      <c r="V213" s="15">
        <v>5.3999999999999999E-2</v>
      </c>
      <c r="W213" s="15">
        <v>6.3E-2</v>
      </c>
      <c r="X213" s="15">
        <v>7.1999999999999995E-2</v>
      </c>
      <c r="Y213" s="15">
        <v>0.08</v>
      </c>
      <c r="Z213" s="15">
        <v>8.6999999999999994E-2</v>
      </c>
      <c r="AA213" s="15">
        <v>8.7999999999999995E-2</v>
      </c>
      <c r="AB213" s="15">
        <v>8.8999999999999996E-2</v>
      </c>
      <c r="AC213" s="15">
        <v>0.09</v>
      </c>
      <c r="AD213" s="15">
        <v>9.0999999999999998E-2</v>
      </c>
      <c r="AE213" s="15">
        <v>9.1999999999999998E-2</v>
      </c>
      <c r="AF213" s="15">
        <v>8.8999999999999996E-2</v>
      </c>
      <c r="AG213" s="15">
        <v>8.5000000000000006E-2</v>
      </c>
      <c r="AH213" s="15">
        <v>8.2000000000000003E-2</v>
      </c>
      <c r="AI213" s="15">
        <v>7.9000000000000001E-2</v>
      </c>
      <c r="AJ213" s="15">
        <v>7.6999999999999999E-2</v>
      </c>
      <c r="AK213" s="15">
        <v>7.3999999999999996E-2</v>
      </c>
      <c r="AL213" s="15">
        <v>7.1999999999999995E-2</v>
      </c>
      <c r="AM213" s="15">
        <v>6.9000000000000006E-2</v>
      </c>
      <c r="AN213" s="15">
        <v>6.7000000000000004E-2</v>
      </c>
      <c r="AO213" s="15">
        <v>6.5000000000000002E-2</v>
      </c>
      <c r="AP213" s="15">
        <v>0.06</v>
      </c>
      <c r="AQ213" s="15">
        <v>5.5E-2</v>
      </c>
      <c r="AR213" s="15">
        <v>5.0999999999999997E-2</v>
      </c>
      <c r="AS213" s="15">
        <v>4.5999999999999999E-2</v>
      </c>
      <c r="AT213" s="15">
        <v>4.2000000000000003E-2</v>
      </c>
      <c r="AU213" s="15">
        <v>3.7999999999999999E-2</v>
      </c>
      <c r="AV213" s="15">
        <v>3.4000000000000002E-2</v>
      </c>
      <c r="AW213" s="15">
        <v>3.1E-2</v>
      </c>
      <c r="AX213" s="15">
        <v>2.7E-2</v>
      </c>
      <c r="AY213" s="15">
        <v>2.4E-2</v>
      </c>
    </row>
    <row r="214" spans="1:51" x14ac:dyDescent="0.2">
      <c r="A214" s="5">
        <v>43738</v>
      </c>
      <c r="B214" s="15">
        <v>-0.43</v>
      </c>
      <c r="C214" s="15">
        <v>-0.45900000000000002</v>
      </c>
      <c r="D214" s="15">
        <v>-0.47899999999999998</v>
      </c>
      <c r="E214" s="15">
        <v>-0.44</v>
      </c>
      <c r="F214" s="15">
        <v>-0.40899999999999997</v>
      </c>
      <c r="G214" s="15">
        <v>-0.372</v>
      </c>
      <c r="H214" s="15">
        <v>-0.32500000000000001</v>
      </c>
      <c r="I214" s="15">
        <v>-0.28000000000000003</v>
      </c>
      <c r="J214" s="15">
        <v>-0.223</v>
      </c>
      <c r="K214" s="15">
        <v>-0.157</v>
      </c>
      <c r="L214" s="15">
        <v>-0.10100000000000001</v>
      </c>
      <c r="M214" s="15">
        <v>-5.3999999999999999E-2</v>
      </c>
      <c r="N214" s="15">
        <v>-5.0000000000000001E-3</v>
      </c>
      <c r="O214" s="15">
        <v>3.5999999999999997E-2</v>
      </c>
      <c r="P214" s="15">
        <v>7.1999999999999995E-2</v>
      </c>
      <c r="Q214" s="15">
        <v>0.10100000000000001</v>
      </c>
      <c r="R214" s="15">
        <v>0.127</v>
      </c>
      <c r="S214" s="15">
        <v>0.15</v>
      </c>
      <c r="T214" s="15">
        <v>0.17100000000000001</v>
      </c>
      <c r="U214" s="15">
        <v>0.189</v>
      </c>
      <c r="V214" s="15">
        <v>0.19800000000000001</v>
      </c>
      <c r="W214" s="15">
        <v>0.20499999999999999</v>
      </c>
      <c r="X214" s="15">
        <v>0.21199999999999999</v>
      </c>
      <c r="Y214" s="15">
        <v>0.218</v>
      </c>
      <c r="Z214" s="15">
        <v>0.224</v>
      </c>
      <c r="AA214" s="15">
        <v>0.223</v>
      </c>
      <c r="AB214" s="15">
        <v>0.222</v>
      </c>
      <c r="AC214" s="15">
        <v>0.222</v>
      </c>
      <c r="AD214" s="15">
        <v>0.221</v>
      </c>
      <c r="AE214" s="15">
        <v>0.22</v>
      </c>
      <c r="AF214" s="15">
        <v>0.214</v>
      </c>
      <c r="AG214" s="15">
        <v>0.20799999999999999</v>
      </c>
      <c r="AH214" s="15">
        <v>0.20200000000000001</v>
      </c>
      <c r="AI214" s="15">
        <v>0.19700000000000001</v>
      </c>
      <c r="AJ214" s="15">
        <v>0.192</v>
      </c>
      <c r="AK214" s="15">
        <v>0.187</v>
      </c>
      <c r="AL214" s="15">
        <v>0.183</v>
      </c>
      <c r="AM214" s="15">
        <v>0.17799999999999999</v>
      </c>
      <c r="AN214" s="15">
        <v>0.17399999999999999</v>
      </c>
      <c r="AO214" s="15">
        <v>0.17</v>
      </c>
      <c r="AP214" s="15">
        <v>0.16400000000000001</v>
      </c>
      <c r="AQ214" s="15">
        <v>0.157</v>
      </c>
      <c r="AR214" s="15">
        <v>0.151</v>
      </c>
      <c r="AS214" s="15">
        <v>0.14499999999999999</v>
      </c>
      <c r="AT214" s="15">
        <v>0.13900000000000001</v>
      </c>
      <c r="AU214" s="15">
        <v>0.13300000000000001</v>
      </c>
      <c r="AV214" s="15">
        <v>0.128</v>
      </c>
      <c r="AW214" s="15">
        <v>0.123</v>
      </c>
      <c r="AX214" s="15">
        <v>0.11799999999999999</v>
      </c>
      <c r="AY214" s="15">
        <v>0.114</v>
      </c>
    </row>
    <row r="215" spans="1:51" x14ac:dyDescent="0.2">
      <c r="A215" s="5">
        <v>43769</v>
      </c>
      <c r="B215" s="15">
        <v>-0.376</v>
      </c>
      <c r="C215" s="15">
        <v>-0.37</v>
      </c>
      <c r="D215" s="15">
        <v>-0.36399999999999999</v>
      </c>
      <c r="E215" s="15">
        <v>-0.314</v>
      </c>
      <c r="F215" s="15">
        <v>-0.27300000000000002</v>
      </c>
      <c r="G215" s="15">
        <v>-0.221</v>
      </c>
      <c r="H215" s="15">
        <v>-0.16500000000000001</v>
      </c>
      <c r="I215" s="15">
        <v>-0.105</v>
      </c>
      <c r="J215" s="15">
        <v>-4.3999999999999997E-2</v>
      </c>
      <c r="K215" s="15">
        <v>2.1999999999999999E-2</v>
      </c>
      <c r="L215" s="15">
        <v>7.4999999999999997E-2</v>
      </c>
      <c r="M215" s="15">
        <v>0.11899999999999999</v>
      </c>
      <c r="N215" s="15">
        <v>0.17299999999999999</v>
      </c>
      <c r="O215" s="15">
        <v>0.219</v>
      </c>
      <c r="P215" s="15">
        <v>0.26</v>
      </c>
      <c r="Q215" s="15">
        <v>0.29299999999999998</v>
      </c>
      <c r="R215" s="15">
        <v>0.32200000000000001</v>
      </c>
      <c r="S215" s="15">
        <v>0.34699999999999998</v>
      </c>
      <c r="T215" s="15">
        <v>0.371</v>
      </c>
      <c r="U215" s="15">
        <v>0.39100000000000001</v>
      </c>
      <c r="V215" s="15">
        <v>0.4</v>
      </c>
      <c r="W215" s="15">
        <v>0.40899999999999997</v>
      </c>
      <c r="X215" s="15">
        <v>0.41599999999999998</v>
      </c>
      <c r="Y215" s="15">
        <v>0.42299999999999999</v>
      </c>
      <c r="Z215" s="15">
        <v>0.43</v>
      </c>
      <c r="AA215" s="15">
        <v>0.43</v>
      </c>
      <c r="AB215" s="15">
        <v>0.43</v>
      </c>
      <c r="AC215" s="15">
        <v>0.43</v>
      </c>
      <c r="AD215" s="15">
        <v>0.43</v>
      </c>
      <c r="AE215" s="15">
        <v>0.43</v>
      </c>
      <c r="AF215" s="15">
        <v>0.42199999999999999</v>
      </c>
      <c r="AG215" s="15">
        <v>0.41499999999999998</v>
      </c>
      <c r="AH215" s="15">
        <v>0.40799999999999997</v>
      </c>
      <c r="AI215" s="15">
        <v>0.40100000000000002</v>
      </c>
      <c r="AJ215" s="15">
        <v>0.39500000000000002</v>
      </c>
      <c r="AK215" s="15">
        <v>0.38900000000000001</v>
      </c>
      <c r="AL215" s="15">
        <v>0.38400000000000001</v>
      </c>
      <c r="AM215" s="15">
        <v>0.379</v>
      </c>
      <c r="AN215" s="15">
        <v>0.374</v>
      </c>
      <c r="AO215" s="15">
        <v>0.36899999999999999</v>
      </c>
      <c r="AP215" s="15">
        <v>0.36099999999999999</v>
      </c>
      <c r="AQ215" s="15">
        <v>0.35399999999999998</v>
      </c>
      <c r="AR215" s="15">
        <v>0.34699999999999998</v>
      </c>
      <c r="AS215" s="15">
        <v>0.34</v>
      </c>
      <c r="AT215" s="15">
        <v>0.33400000000000002</v>
      </c>
      <c r="AU215" s="15">
        <v>0.32700000000000001</v>
      </c>
      <c r="AV215" s="15">
        <v>0.32200000000000001</v>
      </c>
      <c r="AW215" s="15">
        <v>0.316</v>
      </c>
      <c r="AX215" s="15">
        <v>0.31</v>
      </c>
      <c r="AY215" s="15">
        <v>0.30499999999999999</v>
      </c>
    </row>
    <row r="216" spans="1:51" x14ac:dyDescent="0.2">
      <c r="A216" s="5">
        <v>43799</v>
      </c>
      <c r="B216" s="15">
        <v>-0.34899999999999998</v>
      </c>
      <c r="C216" s="15">
        <v>-0.34200000000000003</v>
      </c>
      <c r="D216" s="15">
        <v>-0.308</v>
      </c>
      <c r="E216" s="15">
        <v>-0.27800000000000002</v>
      </c>
      <c r="F216" s="15">
        <v>-0.23200000000000001</v>
      </c>
      <c r="G216" s="15">
        <v>-0.182</v>
      </c>
      <c r="H216" s="15">
        <v>-0.127</v>
      </c>
      <c r="I216" s="15">
        <v>-6.7000000000000004E-2</v>
      </c>
      <c r="J216" s="15">
        <v>-0.01</v>
      </c>
      <c r="K216" s="15">
        <v>5.0999999999999997E-2</v>
      </c>
      <c r="L216" s="15">
        <v>0.112</v>
      </c>
      <c r="M216" s="15">
        <v>0.16200000000000001</v>
      </c>
      <c r="N216" s="15">
        <v>0.214</v>
      </c>
      <c r="O216" s="15">
        <v>0.25800000000000001</v>
      </c>
      <c r="P216" s="15">
        <v>0.29599999999999999</v>
      </c>
      <c r="Q216" s="15">
        <v>0.32900000000000001</v>
      </c>
      <c r="R216" s="15">
        <v>0.35799999999999998</v>
      </c>
      <c r="S216" s="15">
        <v>0.38400000000000001</v>
      </c>
      <c r="T216" s="15">
        <v>0.40699999999999997</v>
      </c>
      <c r="U216" s="15">
        <v>0.42699999999999999</v>
      </c>
      <c r="V216" s="15">
        <v>0.436</v>
      </c>
      <c r="W216" s="15">
        <v>0.44400000000000001</v>
      </c>
      <c r="X216" s="15">
        <v>0.45100000000000001</v>
      </c>
      <c r="Y216" s="15">
        <v>0.45700000000000002</v>
      </c>
      <c r="Z216" s="15">
        <v>0.46300000000000002</v>
      </c>
      <c r="AA216" s="15">
        <v>0.46200000000000002</v>
      </c>
      <c r="AB216" s="15">
        <v>0.46</v>
      </c>
      <c r="AC216" s="15">
        <v>0.45900000000000002</v>
      </c>
      <c r="AD216" s="15">
        <v>0.45800000000000002</v>
      </c>
      <c r="AE216" s="15">
        <v>0.45700000000000002</v>
      </c>
      <c r="AF216" s="15">
        <v>0.45</v>
      </c>
      <c r="AG216" s="15">
        <v>0.44400000000000001</v>
      </c>
      <c r="AH216" s="15">
        <v>0.438</v>
      </c>
      <c r="AI216" s="15">
        <v>0.433</v>
      </c>
      <c r="AJ216" s="15">
        <v>0.42699999999999999</v>
      </c>
      <c r="AK216" s="15">
        <v>0.42199999999999999</v>
      </c>
      <c r="AL216" s="15">
        <v>0.41799999999999998</v>
      </c>
      <c r="AM216" s="15">
        <v>0.41299999999999998</v>
      </c>
      <c r="AN216" s="15">
        <v>0.40899999999999997</v>
      </c>
      <c r="AO216" s="15">
        <v>0.40500000000000003</v>
      </c>
      <c r="AP216" s="15">
        <v>0.39700000000000002</v>
      </c>
      <c r="AQ216" s="15">
        <v>0.38900000000000001</v>
      </c>
      <c r="AR216" s="15">
        <v>0.38200000000000001</v>
      </c>
      <c r="AS216" s="15">
        <v>0.375</v>
      </c>
      <c r="AT216" s="15">
        <v>0.36799999999999999</v>
      </c>
      <c r="AU216" s="15">
        <v>0.36199999999999999</v>
      </c>
      <c r="AV216" s="15">
        <v>0.35599999999999998</v>
      </c>
      <c r="AW216" s="15">
        <v>0.35</v>
      </c>
      <c r="AX216" s="15">
        <v>0.34399999999999997</v>
      </c>
      <c r="AY216" s="15">
        <v>0.33900000000000002</v>
      </c>
    </row>
    <row r="217" spans="1:51" x14ac:dyDescent="0.2">
      <c r="A217" s="5">
        <v>43830</v>
      </c>
      <c r="B217" s="15">
        <v>-0.32600000000000001</v>
      </c>
      <c r="C217" s="15">
        <v>-0.29499999999999998</v>
      </c>
      <c r="D217" s="15">
        <v>-0.23499999999999999</v>
      </c>
      <c r="E217" s="15">
        <v>-0.18</v>
      </c>
      <c r="F217" s="15">
        <v>-0.114</v>
      </c>
      <c r="G217" s="15">
        <v>-5.0999999999999997E-2</v>
      </c>
      <c r="H217" s="15">
        <v>1.4E-2</v>
      </c>
      <c r="I217" s="15">
        <v>0.08</v>
      </c>
      <c r="J217" s="15">
        <v>0.13900000000000001</v>
      </c>
      <c r="K217" s="15">
        <v>0.21</v>
      </c>
      <c r="L217" s="15">
        <v>0.27400000000000002</v>
      </c>
      <c r="M217" s="15">
        <v>0.32800000000000001</v>
      </c>
      <c r="N217" s="15">
        <v>0.38400000000000001</v>
      </c>
      <c r="O217" s="15">
        <v>0.43099999999999999</v>
      </c>
      <c r="P217" s="15">
        <v>0.47299999999999998</v>
      </c>
      <c r="Q217" s="15">
        <v>0.50700000000000001</v>
      </c>
      <c r="R217" s="15">
        <v>0.53700000000000003</v>
      </c>
      <c r="S217" s="15">
        <v>0.56499999999999995</v>
      </c>
      <c r="T217" s="15">
        <v>0.58899999999999997</v>
      </c>
      <c r="U217" s="15">
        <v>0.61099999999999999</v>
      </c>
      <c r="V217" s="15">
        <v>0.61699999999999999</v>
      </c>
      <c r="W217" s="15">
        <v>0.624</v>
      </c>
      <c r="X217" s="15">
        <v>0.629</v>
      </c>
      <c r="Y217" s="15">
        <v>0.63500000000000001</v>
      </c>
      <c r="Z217" s="15">
        <v>0.63900000000000001</v>
      </c>
      <c r="AA217" s="15">
        <v>0.63700000000000001</v>
      </c>
      <c r="AB217" s="15">
        <v>0.63500000000000001</v>
      </c>
      <c r="AC217" s="15">
        <v>0.63300000000000001</v>
      </c>
      <c r="AD217" s="15">
        <v>0.63100000000000001</v>
      </c>
      <c r="AE217" s="15">
        <v>0.629</v>
      </c>
      <c r="AF217" s="15">
        <v>0.621</v>
      </c>
      <c r="AG217" s="15">
        <v>0.61399999999999999</v>
      </c>
      <c r="AH217" s="15">
        <v>0.60699999999999998</v>
      </c>
      <c r="AI217" s="15">
        <v>0.6</v>
      </c>
      <c r="AJ217" s="15">
        <v>0.59399999999999997</v>
      </c>
      <c r="AK217" s="15">
        <v>0.58799999999999997</v>
      </c>
      <c r="AL217" s="15">
        <v>0.58199999999999996</v>
      </c>
      <c r="AM217" s="15">
        <v>0.57699999999999996</v>
      </c>
      <c r="AN217" s="15">
        <v>0.57199999999999995</v>
      </c>
      <c r="AO217" s="15">
        <v>0.56799999999999995</v>
      </c>
      <c r="AP217" s="15">
        <v>0.56200000000000006</v>
      </c>
      <c r="AQ217" s="15">
        <v>0.55600000000000005</v>
      </c>
      <c r="AR217" s="15">
        <v>0.55100000000000005</v>
      </c>
      <c r="AS217" s="15">
        <v>0.54600000000000004</v>
      </c>
      <c r="AT217" s="15">
        <v>0.54200000000000004</v>
      </c>
      <c r="AU217" s="15">
        <v>0.53700000000000003</v>
      </c>
      <c r="AV217" s="15">
        <v>0.53300000000000003</v>
      </c>
      <c r="AW217" s="15">
        <v>0.52900000000000003</v>
      </c>
      <c r="AX217" s="15">
        <v>0.52500000000000002</v>
      </c>
      <c r="AY217" s="15">
        <v>0.52100000000000002</v>
      </c>
    </row>
    <row r="218" spans="1:51" x14ac:dyDescent="0.2">
      <c r="A218" s="5">
        <v>43861</v>
      </c>
      <c r="B218" s="15">
        <v>-0.36799999999999999</v>
      </c>
      <c r="C218" s="15">
        <v>-0.374</v>
      </c>
      <c r="D218" s="15">
        <v>-0.35899999999999999</v>
      </c>
      <c r="E218" s="15">
        <v>-0.33300000000000002</v>
      </c>
      <c r="F218" s="15">
        <v>-0.30199999999999999</v>
      </c>
      <c r="G218" s="15">
        <v>-0.26300000000000001</v>
      </c>
      <c r="H218" s="15">
        <v>-0.217</v>
      </c>
      <c r="I218" s="15">
        <v>-0.16600000000000001</v>
      </c>
      <c r="J218" s="15">
        <v>-0.11700000000000001</v>
      </c>
      <c r="K218" s="15">
        <v>-5.8000000000000003E-2</v>
      </c>
      <c r="L218" s="15">
        <v>-2E-3</v>
      </c>
      <c r="M218" s="15">
        <v>4.4999999999999998E-2</v>
      </c>
      <c r="N218" s="15">
        <v>9.5000000000000001E-2</v>
      </c>
      <c r="O218" s="15">
        <v>0.13700000000000001</v>
      </c>
      <c r="P218" s="15">
        <v>0.17399999999999999</v>
      </c>
      <c r="Q218" s="15">
        <v>0.20699999999999999</v>
      </c>
      <c r="R218" s="15">
        <v>0.23599999999999999</v>
      </c>
      <c r="S218" s="15">
        <v>0.26200000000000001</v>
      </c>
      <c r="T218" s="15">
        <v>0.28499999999999998</v>
      </c>
      <c r="U218" s="15">
        <v>0.30599999999999999</v>
      </c>
      <c r="V218" s="15">
        <v>0.315</v>
      </c>
      <c r="W218" s="15">
        <v>0.32300000000000001</v>
      </c>
      <c r="X218" s="15">
        <v>0.33</v>
      </c>
      <c r="Y218" s="15">
        <v>0.33700000000000002</v>
      </c>
      <c r="Z218" s="15">
        <v>0.34300000000000003</v>
      </c>
      <c r="AA218" s="15">
        <v>0.33900000000000002</v>
      </c>
      <c r="AB218" s="15">
        <v>0.33600000000000002</v>
      </c>
      <c r="AC218" s="15">
        <v>0.33200000000000002</v>
      </c>
      <c r="AD218" s="15">
        <v>0.32900000000000001</v>
      </c>
      <c r="AE218" s="15">
        <v>0.32600000000000001</v>
      </c>
      <c r="AF218" s="15">
        <v>0.31900000000000001</v>
      </c>
      <c r="AG218" s="15">
        <v>0.312</v>
      </c>
      <c r="AH218" s="15">
        <v>0.30499999999999999</v>
      </c>
      <c r="AI218" s="15">
        <v>0.29899999999999999</v>
      </c>
      <c r="AJ218" s="15">
        <v>0.29299999999999998</v>
      </c>
      <c r="AK218" s="15">
        <v>0.28799999999999998</v>
      </c>
      <c r="AL218" s="15">
        <v>0.28299999999999997</v>
      </c>
      <c r="AM218" s="15">
        <v>0.27800000000000002</v>
      </c>
      <c r="AN218" s="15">
        <v>0.27300000000000002</v>
      </c>
      <c r="AO218" s="15">
        <v>0.26900000000000002</v>
      </c>
      <c r="AP218" s="15">
        <v>0.26200000000000001</v>
      </c>
      <c r="AQ218" s="15">
        <v>0.255</v>
      </c>
      <c r="AR218" s="15">
        <v>0.248</v>
      </c>
      <c r="AS218" s="15">
        <v>0.24199999999999999</v>
      </c>
      <c r="AT218" s="15">
        <v>0.23599999999999999</v>
      </c>
      <c r="AU218" s="15">
        <v>0.23100000000000001</v>
      </c>
      <c r="AV218" s="15">
        <v>0.22500000000000001</v>
      </c>
      <c r="AW218" s="15">
        <v>0.22</v>
      </c>
      <c r="AX218" s="15">
        <v>0.215</v>
      </c>
      <c r="AY218" s="15">
        <v>0.21</v>
      </c>
    </row>
    <row r="219" spans="1:51" x14ac:dyDescent="0.2">
      <c r="A219" s="5">
        <v>43890</v>
      </c>
      <c r="B219" s="15">
        <v>-0.42299999999999999</v>
      </c>
      <c r="C219" s="15">
        <v>-0.437</v>
      </c>
      <c r="D219" s="15">
        <v>-0.42699999999999999</v>
      </c>
      <c r="E219" s="15">
        <v>-0.40699999999999997</v>
      </c>
      <c r="F219" s="15">
        <v>-0.375</v>
      </c>
      <c r="G219" s="15">
        <v>-0.34499999999999997</v>
      </c>
      <c r="H219" s="15">
        <v>-0.311</v>
      </c>
      <c r="I219" s="15">
        <v>-0.27100000000000002</v>
      </c>
      <c r="J219" s="15">
        <v>-0.23200000000000001</v>
      </c>
      <c r="K219" s="15">
        <v>-0.184</v>
      </c>
      <c r="L219" s="15">
        <v>-0.14000000000000001</v>
      </c>
      <c r="M219" s="15">
        <v>-0.10299999999999999</v>
      </c>
      <c r="N219" s="15">
        <v>-6.2E-2</v>
      </c>
      <c r="O219" s="15">
        <v>-2.7E-2</v>
      </c>
      <c r="P219" s="15">
        <v>4.0000000000000001E-3</v>
      </c>
      <c r="Q219" s="15">
        <v>3.2000000000000001E-2</v>
      </c>
      <c r="R219" s="15">
        <v>5.6000000000000001E-2</v>
      </c>
      <c r="S219" s="15">
        <v>7.8E-2</v>
      </c>
      <c r="T219" s="15">
        <v>9.8000000000000004E-2</v>
      </c>
      <c r="U219" s="15">
        <v>0.11600000000000001</v>
      </c>
      <c r="V219" s="15">
        <v>0.122</v>
      </c>
      <c r="W219" s="15">
        <v>0.127</v>
      </c>
      <c r="X219" s="15">
        <v>0.13200000000000001</v>
      </c>
      <c r="Y219" s="15">
        <v>0.13700000000000001</v>
      </c>
      <c r="Z219" s="15">
        <v>0.14099999999999999</v>
      </c>
      <c r="AA219" s="15">
        <v>0.13500000000000001</v>
      </c>
      <c r="AB219" s="15">
        <v>0.13</v>
      </c>
      <c r="AC219" s="15">
        <v>0.125</v>
      </c>
      <c r="AD219" s="15">
        <v>0.12</v>
      </c>
      <c r="AE219" s="15">
        <v>0.11600000000000001</v>
      </c>
      <c r="AF219" s="15">
        <v>0.108</v>
      </c>
      <c r="AG219" s="15">
        <v>0.1</v>
      </c>
      <c r="AH219" s="15">
        <v>9.2999999999999999E-2</v>
      </c>
      <c r="AI219" s="15">
        <v>8.6999999999999994E-2</v>
      </c>
      <c r="AJ219" s="15">
        <v>0.08</v>
      </c>
      <c r="AK219" s="15">
        <v>7.3999999999999996E-2</v>
      </c>
      <c r="AL219" s="15">
        <v>6.9000000000000006E-2</v>
      </c>
      <c r="AM219" s="15">
        <v>6.3E-2</v>
      </c>
      <c r="AN219" s="15">
        <v>5.8000000000000003E-2</v>
      </c>
      <c r="AO219" s="15">
        <v>5.2999999999999999E-2</v>
      </c>
      <c r="AP219" s="15">
        <v>4.4999999999999998E-2</v>
      </c>
      <c r="AQ219" s="15">
        <v>3.7999999999999999E-2</v>
      </c>
      <c r="AR219" s="15">
        <v>3.1E-2</v>
      </c>
      <c r="AS219" s="15">
        <v>2.4E-2</v>
      </c>
      <c r="AT219" s="15">
        <v>1.7000000000000001E-2</v>
      </c>
      <c r="AU219" s="15">
        <v>1.0999999999999999E-2</v>
      </c>
      <c r="AV219" s="15">
        <v>5.0000000000000001E-3</v>
      </c>
      <c r="AW219" s="15">
        <v>0</v>
      </c>
      <c r="AX219" s="15">
        <v>-6.0000000000000001E-3</v>
      </c>
      <c r="AY219" s="15">
        <v>-1.0999999999999999E-2</v>
      </c>
    </row>
    <row r="220" spans="1:51" x14ac:dyDescent="0.2">
      <c r="A220" s="5">
        <v>43921</v>
      </c>
      <c r="B220" s="15">
        <v>-0.32500000000000001</v>
      </c>
      <c r="C220" s="15">
        <v>-0.33</v>
      </c>
      <c r="D220" s="15">
        <v>-0.32200000000000001</v>
      </c>
      <c r="E220" s="15">
        <v>-0.28799999999999998</v>
      </c>
      <c r="F220" s="15">
        <v>-0.248</v>
      </c>
      <c r="G220" s="15">
        <v>-0.20599999999999999</v>
      </c>
      <c r="H220" s="15">
        <v>-0.16300000000000001</v>
      </c>
      <c r="I220" s="15">
        <v>-0.12</v>
      </c>
      <c r="J220" s="15">
        <v>-7.6999999999999999E-2</v>
      </c>
      <c r="K220" s="15">
        <v>-3.3000000000000002E-2</v>
      </c>
      <c r="L220" s="15">
        <v>1.2999999999999999E-2</v>
      </c>
      <c r="M220" s="15">
        <v>5.0999999999999997E-2</v>
      </c>
      <c r="N220" s="15">
        <v>8.8999999999999996E-2</v>
      </c>
      <c r="O220" s="15">
        <v>0.122</v>
      </c>
      <c r="P220" s="15">
        <v>0.151</v>
      </c>
      <c r="Q220" s="15">
        <v>0.16600000000000001</v>
      </c>
      <c r="R220" s="15">
        <v>0.17899999999999999</v>
      </c>
      <c r="S220" s="15">
        <v>0.191</v>
      </c>
      <c r="T220" s="15">
        <v>0.20100000000000001</v>
      </c>
      <c r="U220" s="15">
        <v>0.21</v>
      </c>
      <c r="V220" s="15">
        <v>0.20499999999999999</v>
      </c>
      <c r="W220" s="15">
        <v>0.19900000000000001</v>
      </c>
      <c r="X220" s="15">
        <v>0.19400000000000001</v>
      </c>
      <c r="Y220" s="15">
        <v>0.19</v>
      </c>
      <c r="Z220" s="15">
        <v>0.186</v>
      </c>
      <c r="AA220" s="15">
        <v>0.17799999999999999</v>
      </c>
      <c r="AB220" s="15">
        <v>0.17100000000000001</v>
      </c>
      <c r="AC220" s="15">
        <v>0.16500000000000001</v>
      </c>
      <c r="AD220" s="15">
        <v>0.159</v>
      </c>
      <c r="AE220" s="15">
        <v>0.153</v>
      </c>
      <c r="AF220" s="15">
        <v>0.14399999999999999</v>
      </c>
      <c r="AG220" s="15">
        <v>0.13500000000000001</v>
      </c>
      <c r="AH220" s="15">
        <v>0.127</v>
      </c>
      <c r="AI220" s="15">
        <v>0.12</v>
      </c>
      <c r="AJ220" s="15">
        <v>0.112</v>
      </c>
      <c r="AK220" s="15">
        <v>0.105</v>
      </c>
      <c r="AL220" s="15">
        <v>9.9000000000000005E-2</v>
      </c>
      <c r="AM220" s="15">
        <v>9.2999999999999999E-2</v>
      </c>
      <c r="AN220" s="15">
        <v>8.6999999999999994E-2</v>
      </c>
      <c r="AO220" s="15">
        <v>8.1000000000000003E-2</v>
      </c>
      <c r="AP220" s="15">
        <v>7.3999999999999996E-2</v>
      </c>
      <c r="AQ220" s="15">
        <v>6.7000000000000004E-2</v>
      </c>
      <c r="AR220" s="15">
        <v>0.06</v>
      </c>
      <c r="AS220" s="15">
        <v>5.2999999999999999E-2</v>
      </c>
      <c r="AT220" s="15">
        <v>4.7E-2</v>
      </c>
      <c r="AU220" s="15">
        <v>4.1000000000000002E-2</v>
      </c>
      <c r="AV220" s="15">
        <v>3.5000000000000003E-2</v>
      </c>
      <c r="AW220" s="15">
        <v>2.9000000000000001E-2</v>
      </c>
      <c r="AX220" s="15">
        <v>2.4E-2</v>
      </c>
      <c r="AY220" s="15">
        <v>1.9E-2</v>
      </c>
    </row>
    <row r="221" spans="1:51" x14ac:dyDescent="0.2">
      <c r="A221" s="5">
        <v>43951</v>
      </c>
      <c r="B221" s="15">
        <v>-0.28100000000000003</v>
      </c>
      <c r="C221" s="15">
        <v>-0.34899999999999998</v>
      </c>
      <c r="D221" s="15">
        <v>-0.36299999999999999</v>
      </c>
      <c r="E221" s="15">
        <v>-0.35699999999999998</v>
      </c>
      <c r="F221" s="15">
        <v>-0.34100000000000003</v>
      </c>
      <c r="G221" s="15">
        <v>-0.313</v>
      </c>
      <c r="H221" s="15">
        <v>-0.27600000000000002</v>
      </c>
      <c r="I221" s="15">
        <v>-0.24</v>
      </c>
      <c r="J221" s="15">
        <v>-0.21</v>
      </c>
      <c r="K221" s="15">
        <v>-0.16500000000000001</v>
      </c>
      <c r="L221" s="15">
        <v>-0.126</v>
      </c>
      <c r="M221" s="15">
        <v>-9.4E-2</v>
      </c>
      <c r="N221" s="15">
        <v>-6.3E-2</v>
      </c>
      <c r="O221" s="15">
        <v>-3.6999999999999998E-2</v>
      </c>
      <c r="P221" s="15">
        <v>-1.4E-2</v>
      </c>
      <c r="Q221" s="15">
        <v>-3.0000000000000001E-3</v>
      </c>
      <c r="R221" s="15">
        <v>7.0000000000000001E-3</v>
      </c>
      <c r="S221" s="15">
        <v>1.4999999999999999E-2</v>
      </c>
      <c r="T221" s="15">
        <v>2.3E-2</v>
      </c>
      <c r="U221" s="15">
        <v>0.03</v>
      </c>
      <c r="V221" s="15">
        <v>2.1000000000000001E-2</v>
      </c>
      <c r="W221" s="15">
        <v>1.4E-2</v>
      </c>
      <c r="X221" s="15">
        <v>7.0000000000000001E-3</v>
      </c>
      <c r="Y221" s="15">
        <v>0</v>
      </c>
      <c r="Z221" s="15">
        <v>-6.0000000000000001E-3</v>
      </c>
      <c r="AA221" s="15">
        <v>-2.1000000000000001E-2</v>
      </c>
      <c r="AB221" s="15">
        <v>-3.5000000000000003E-2</v>
      </c>
      <c r="AC221" s="15">
        <v>-4.8000000000000001E-2</v>
      </c>
      <c r="AD221" s="15">
        <v>-0.06</v>
      </c>
      <c r="AE221" s="15">
        <v>-7.0999999999999994E-2</v>
      </c>
      <c r="AF221" s="15">
        <v>-8.5000000000000006E-2</v>
      </c>
      <c r="AG221" s="15">
        <v>-9.7000000000000003E-2</v>
      </c>
      <c r="AH221" s="15">
        <v>-0.109</v>
      </c>
      <c r="AI221" s="15">
        <v>-0.12</v>
      </c>
      <c r="AJ221" s="15">
        <v>-0.13</v>
      </c>
      <c r="AK221" s="15">
        <v>-0.14000000000000001</v>
      </c>
      <c r="AL221" s="15">
        <v>-0.15</v>
      </c>
      <c r="AM221" s="15">
        <v>-0.158</v>
      </c>
      <c r="AN221" s="15">
        <v>-0.16700000000000001</v>
      </c>
      <c r="AO221" s="15">
        <v>-0.17499999999999999</v>
      </c>
      <c r="AP221" s="15">
        <v>-0.185</v>
      </c>
      <c r="AQ221" s="15">
        <v>-0.19400000000000001</v>
      </c>
      <c r="AR221" s="15">
        <v>-0.20399999999999999</v>
      </c>
      <c r="AS221" s="15">
        <v>-0.21199999999999999</v>
      </c>
      <c r="AT221" s="15">
        <v>-0.221</v>
      </c>
      <c r="AU221" s="15">
        <v>-0.22900000000000001</v>
      </c>
      <c r="AV221" s="15">
        <v>-0.23599999999999999</v>
      </c>
      <c r="AW221" s="15">
        <v>-0.24399999999999999</v>
      </c>
      <c r="AX221" s="15">
        <v>-0.251</v>
      </c>
      <c r="AY221" s="15">
        <v>-0.25700000000000001</v>
      </c>
    </row>
    <row r="222" spans="1:51" x14ac:dyDescent="0.2">
      <c r="A222" s="5">
        <v>43982</v>
      </c>
      <c r="B222" s="15">
        <v>-0.246</v>
      </c>
      <c r="C222" s="15">
        <v>-0.30199999999999999</v>
      </c>
      <c r="D222" s="15">
        <v>-0.317</v>
      </c>
      <c r="E222" s="15">
        <v>-0.311</v>
      </c>
      <c r="F222" s="15">
        <v>-0.29099999999999998</v>
      </c>
      <c r="G222" s="15">
        <v>-0.26700000000000002</v>
      </c>
      <c r="H222" s="15">
        <v>-0.23699999999999999</v>
      </c>
      <c r="I222" s="15">
        <v>-0.20399999999999999</v>
      </c>
      <c r="J222" s="15">
        <v>-0.17599999999999999</v>
      </c>
      <c r="K222" s="15">
        <v>-0.14299999999999999</v>
      </c>
      <c r="L222" s="15">
        <v>-0.10100000000000001</v>
      </c>
      <c r="M222" s="15">
        <v>-6.6000000000000003E-2</v>
      </c>
      <c r="N222" s="15">
        <v>-3.3000000000000002E-2</v>
      </c>
      <c r="O222" s="15">
        <v>-5.0000000000000001E-3</v>
      </c>
      <c r="P222" s="15">
        <v>1.9E-2</v>
      </c>
      <c r="Q222" s="15">
        <v>3.5000000000000003E-2</v>
      </c>
      <c r="R222" s="15">
        <v>4.9000000000000002E-2</v>
      </c>
      <c r="S222" s="15">
        <v>6.2E-2</v>
      </c>
      <c r="T222" s="15">
        <v>7.2999999999999995E-2</v>
      </c>
      <c r="U222" s="15">
        <v>8.3000000000000004E-2</v>
      </c>
      <c r="V222" s="15">
        <v>7.9000000000000001E-2</v>
      </c>
      <c r="W222" s="15">
        <v>7.5999999999999998E-2</v>
      </c>
      <c r="X222" s="15">
        <v>7.2999999999999995E-2</v>
      </c>
      <c r="Y222" s="15">
        <v>7.0000000000000007E-2</v>
      </c>
      <c r="Z222" s="15">
        <v>6.8000000000000005E-2</v>
      </c>
      <c r="AA222" s="15">
        <v>5.6000000000000001E-2</v>
      </c>
      <c r="AB222" s="15">
        <v>4.4999999999999998E-2</v>
      </c>
      <c r="AC222" s="15">
        <v>3.5000000000000003E-2</v>
      </c>
      <c r="AD222" s="15">
        <v>2.5000000000000001E-2</v>
      </c>
      <c r="AE222" s="15">
        <v>1.6E-2</v>
      </c>
      <c r="AF222" s="15">
        <v>3.0000000000000001E-3</v>
      </c>
      <c r="AG222" s="15">
        <v>-0.01</v>
      </c>
      <c r="AH222" s="15">
        <v>-2.1000000000000001E-2</v>
      </c>
      <c r="AI222" s="15">
        <v>-3.2000000000000001E-2</v>
      </c>
      <c r="AJ222" s="15">
        <v>-4.2999999999999997E-2</v>
      </c>
      <c r="AK222" s="15">
        <v>-5.1999999999999998E-2</v>
      </c>
      <c r="AL222" s="15">
        <v>-6.2E-2</v>
      </c>
      <c r="AM222" s="15">
        <v>-7.0000000000000007E-2</v>
      </c>
      <c r="AN222" s="15">
        <v>-7.9000000000000001E-2</v>
      </c>
      <c r="AO222" s="15">
        <v>-8.6999999999999994E-2</v>
      </c>
      <c r="AP222" s="15">
        <v>-9.4E-2</v>
      </c>
      <c r="AQ222" s="15">
        <v>-0.10100000000000001</v>
      </c>
      <c r="AR222" s="15">
        <v>-0.107</v>
      </c>
      <c r="AS222" s="15">
        <v>-0.113</v>
      </c>
      <c r="AT222" s="15">
        <v>-0.11899999999999999</v>
      </c>
      <c r="AU222" s="15">
        <v>-0.125</v>
      </c>
      <c r="AV222" s="15">
        <v>-0.13100000000000001</v>
      </c>
      <c r="AW222" s="15">
        <v>-0.13600000000000001</v>
      </c>
      <c r="AX222" s="15">
        <v>-0.14099999999999999</v>
      </c>
      <c r="AY222" s="15">
        <v>-0.14599999999999999</v>
      </c>
    </row>
    <row r="223" spans="1:51" x14ac:dyDescent="0.2">
      <c r="A223" s="5">
        <v>44012</v>
      </c>
      <c r="B223" s="15">
        <v>-0.35899999999999999</v>
      </c>
      <c r="C223" s="15">
        <v>-0.39700000000000002</v>
      </c>
      <c r="D223" s="15">
        <v>-0.39500000000000002</v>
      </c>
      <c r="E223" s="15">
        <v>-0.38200000000000001</v>
      </c>
      <c r="F223" s="15">
        <v>-0.35499999999999998</v>
      </c>
      <c r="G223" s="15">
        <v>-0.32600000000000001</v>
      </c>
      <c r="H223" s="15">
        <v>-0.29299999999999998</v>
      </c>
      <c r="I223" s="15">
        <v>-0.255</v>
      </c>
      <c r="J223" s="15">
        <v>-0.217</v>
      </c>
      <c r="K223" s="15">
        <v>-0.19</v>
      </c>
      <c r="L223" s="15">
        <v>-0.13900000000000001</v>
      </c>
      <c r="M223" s="15">
        <v>-9.6000000000000002E-2</v>
      </c>
      <c r="N223" s="15">
        <v>-0.06</v>
      </c>
      <c r="O223" s="15">
        <v>-2.9000000000000001E-2</v>
      </c>
      <c r="P223" s="15">
        <v>-2E-3</v>
      </c>
      <c r="Q223" s="15">
        <v>1.6E-2</v>
      </c>
      <c r="R223" s="15">
        <v>3.2000000000000001E-2</v>
      </c>
      <c r="S223" s="15">
        <v>4.5999999999999999E-2</v>
      </c>
      <c r="T223" s="15">
        <v>5.8999999999999997E-2</v>
      </c>
      <c r="U223" s="15">
        <v>7.0000000000000007E-2</v>
      </c>
      <c r="V223" s="15">
        <v>6.9000000000000006E-2</v>
      </c>
      <c r="W223" s="15">
        <v>6.7000000000000004E-2</v>
      </c>
      <c r="X223" s="15">
        <v>6.5000000000000002E-2</v>
      </c>
      <c r="Y223" s="15">
        <v>6.4000000000000001E-2</v>
      </c>
      <c r="Z223" s="15">
        <v>6.3E-2</v>
      </c>
      <c r="AA223" s="15">
        <v>5.1999999999999998E-2</v>
      </c>
      <c r="AB223" s="15">
        <v>4.2999999999999997E-2</v>
      </c>
      <c r="AC223" s="15">
        <v>3.4000000000000002E-2</v>
      </c>
      <c r="AD223" s="15">
        <v>2.5999999999999999E-2</v>
      </c>
      <c r="AE223" s="15">
        <v>1.7999999999999999E-2</v>
      </c>
      <c r="AF223" s="15">
        <v>0.01</v>
      </c>
      <c r="AG223" s="15">
        <v>2E-3</v>
      </c>
      <c r="AH223" s="15">
        <v>-5.0000000000000001E-3</v>
      </c>
      <c r="AI223" s="15">
        <v>-1.2E-2</v>
      </c>
      <c r="AJ223" s="15">
        <v>-1.7999999999999999E-2</v>
      </c>
      <c r="AK223" s="15">
        <v>-2.4E-2</v>
      </c>
      <c r="AL223" s="15">
        <v>-0.03</v>
      </c>
      <c r="AM223" s="15">
        <v>-3.5999999999999997E-2</v>
      </c>
      <c r="AN223" s="15">
        <v>-4.1000000000000002E-2</v>
      </c>
      <c r="AO223" s="15">
        <v>-4.5999999999999999E-2</v>
      </c>
      <c r="AP223" s="15">
        <v>-5.0999999999999997E-2</v>
      </c>
      <c r="AQ223" s="15">
        <v>-5.5E-2</v>
      </c>
      <c r="AR223" s="15">
        <v>-0.06</v>
      </c>
      <c r="AS223" s="15">
        <v>-6.4000000000000001E-2</v>
      </c>
      <c r="AT223" s="15">
        <v>-6.8000000000000005E-2</v>
      </c>
      <c r="AU223" s="15">
        <v>-7.1999999999999995E-2</v>
      </c>
      <c r="AV223" s="15">
        <v>-7.4999999999999997E-2</v>
      </c>
      <c r="AW223" s="15">
        <v>-7.9000000000000001E-2</v>
      </c>
      <c r="AX223" s="15">
        <v>-8.2000000000000003E-2</v>
      </c>
      <c r="AY223" s="15">
        <v>-8.5000000000000006E-2</v>
      </c>
    </row>
    <row r="224" spans="1:51" x14ac:dyDescent="0.2">
      <c r="A224" s="5">
        <v>44043</v>
      </c>
      <c r="B224" s="15">
        <v>-0.42199999999999999</v>
      </c>
      <c r="C224" s="15">
        <v>-0.434</v>
      </c>
      <c r="D224" s="15">
        <v>-0.433</v>
      </c>
      <c r="E224" s="15">
        <v>-0.42099999999999999</v>
      </c>
      <c r="F224" s="15">
        <v>-0.40200000000000002</v>
      </c>
      <c r="G224" s="15">
        <v>-0.376</v>
      </c>
      <c r="H224" s="15">
        <v>-0.34399999999999997</v>
      </c>
      <c r="I224" s="15">
        <v>-0.31</v>
      </c>
      <c r="J224" s="15">
        <v>-0.27600000000000002</v>
      </c>
      <c r="K224" s="15">
        <v>-0.245</v>
      </c>
      <c r="L224" s="15">
        <v>-0.20100000000000001</v>
      </c>
      <c r="M224" s="15">
        <v>-0.16400000000000001</v>
      </c>
      <c r="N224" s="15">
        <v>-0.129</v>
      </c>
      <c r="O224" s="15">
        <v>-9.8000000000000004E-2</v>
      </c>
      <c r="P224" s="15">
        <v>-7.0999999999999994E-2</v>
      </c>
      <c r="Q224" s="15">
        <v>-5.6000000000000001E-2</v>
      </c>
      <c r="R224" s="15">
        <v>-4.2000000000000003E-2</v>
      </c>
      <c r="S224" s="15">
        <v>-2.9000000000000001E-2</v>
      </c>
      <c r="T224" s="15">
        <v>-1.7999999999999999E-2</v>
      </c>
      <c r="U224" s="15">
        <v>-8.0000000000000002E-3</v>
      </c>
      <c r="V224" s="15">
        <v>-1.2E-2</v>
      </c>
      <c r="W224" s="15">
        <v>-1.6E-2</v>
      </c>
      <c r="X224" s="15">
        <v>-1.9E-2</v>
      </c>
      <c r="Y224" s="15">
        <v>-2.1000000000000001E-2</v>
      </c>
      <c r="Z224" s="15">
        <v>-2.4E-2</v>
      </c>
      <c r="AA224" s="15">
        <v>-3.5000000000000003E-2</v>
      </c>
      <c r="AB224" s="15">
        <v>-4.3999999999999997E-2</v>
      </c>
      <c r="AC224" s="15">
        <v>-5.3999999999999999E-2</v>
      </c>
      <c r="AD224" s="15">
        <v>-6.2E-2</v>
      </c>
      <c r="AE224" s="15">
        <v>-7.0000000000000007E-2</v>
      </c>
      <c r="AF224" s="15">
        <v>-7.9000000000000001E-2</v>
      </c>
      <c r="AG224" s="15">
        <v>-8.6999999999999994E-2</v>
      </c>
      <c r="AH224" s="15">
        <v>-9.5000000000000001E-2</v>
      </c>
      <c r="AI224" s="15">
        <v>-0.10199999999999999</v>
      </c>
      <c r="AJ224" s="15">
        <v>-0.109</v>
      </c>
      <c r="AK224" s="15">
        <v>-0.11600000000000001</v>
      </c>
      <c r="AL224" s="15">
        <v>-0.122</v>
      </c>
      <c r="AM224" s="15">
        <v>-0.128</v>
      </c>
      <c r="AN224" s="15">
        <v>-0.13300000000000001</v>
      </c>
      <c r="AO224" s="15">
        <v>-0.13900000000000001</v>
      </c>
      <c r="AP224" s="15">
        <v>-0.14499999999999999</v>
      </c>
      <c r="AQ224" s="15">
        <v>-0.151</v>
      </c>
      <c r="AR224" s="15">
        <v>-0.157</v>
      </c>
      <c r="AS224" s="15">
        <v>-0.16300000000000001</v>
      </c>
      <c r="AT224" s="15">
        <v>-0.16900000000000001</v>
      </c>
      <c r="AU224" s="15">
        <v>-0.17399999999999999</v>
      </c>
      <c r="AV224" s="15">
        <v>-0.17899999999999999</v>
      </c>
      <c r="AW224" s="15">
        <v>-0.183</v>
      </c>
      <c r="AX224" s="15">
        <v>-0.188</v>
      </c>
      <c r="AY224" s="15">
        <v>-0.192</v>
      </c>
    </row>
    <row r="225" spans="1:51" x14ac:dyDescent="0.2">
      <c r="A225" s="5">
        <v>44074</v>
      </c>
      <c r="B225" s="15">
        <v>-0.44500000000000001</v>
      </c>
      <c r="C225" s="15">
        <v>-0.437</v>
      </c>
      <c r="D225" s="15">
        <v>-0.42099999999999999</v>
      </c>
      <c r="E225" s="15">
        <v>-0.40100000000000002</v>
      </c>
      <c r="F225" s="15">
        <v>-0.36699999999999999</v>
      </c>
      <c r="G225" s="15">
        <v>-0.33300000000000002</v>
      </c>
      <c r="H225" s="15">
        <v>-0.29099999999999998</v>
      </c>
      <c r="I225" s="15">
        <v>-0.25</v>
      </c>
      <c r="J225" s="15">
        <v>-0.20300000000000001</v>
      </c>
      <c r="K225" s="15">
        <v>-0.153</v>
      </c>
      <c r="L225" s="15">
        <v>-0.104</v>
      </c>
      <c r="M225" s="15">
        <v>-6.3E-2</v>
      </c>
      <c r="N225" s="15">
        <v>-2.4E-2</v>
      </c>
      <c r="O225" s="15">
        <v>1.0999999999999999E-2</v>
      </c>
      <c r="P225" s="15">
        <v>0.04</v>
      </c>
      <c r="Q225" s="15">
        <v>6.0999999999999999E-2</v>
      </c>
      <c r="R225" s="15">
        <v>7.9000000000000001E-2</v>
      </c>
      <c r="S225" s="15">
        <v>9.5000000000000001E-2</v>
      </c>
      <c r="T225" s="15">
        <v>0.109</v>
      </c>
      <c r="U225" s="15">
        <v>0.122</v>
      </c>
      <c r="V225" s="15">
        <v>0.123</v>
      </c>
      <c r="W225" s="15">
        <v>0.124</v>
      </c>
      <c r="X225" s="15">
        <v>0.125</v>
      </c>
      <c r="Y225" s="15">
        <v>0.125</v>
      </c>
      <c r="Z225" s="15">
        <v>0.126</v>
      </c>
      <c r="AA225" s="15">
        <v>0.121</v>
      </c>
      <c r="AB225" s="15">
        <v>0.115</v>
      </c>
      <c r="AC225" s="15">
        <v>0.111</v>
      </c>
      <c r="AD225" s="15">
        <v>0.106</v>
      </c>
      <c r="AE225" s="15">
        <v>0.10199999999999999</v>
      </c>
      <c r="AF225" s="15">
        <v>9.5000000000000001E-2</v>
      </c>
      <c r="AG225" s="15">
        <v>8.7999999999999995E-2</v>
      </c>
      <c r="AH225" s="15">
        <v>8.2000000000000003E-2</v>
      </c>
      <c r="AI225" s="15">
        <v>7.5999999999999998E-2</v>
      </c>
      <c r="AJ225" s="15">
        <v>7.0000000000000007E-2</v>
      </c>
      <c r="AK225" s="15">
        <v>6.5000000000000002E-2</v>
      </c>
      <c r="AL225" s="15">
        <v>0.06</v>
      </c>
      <c r="AM225" s="15">
        <v>5.5E-2</v>
      </c>
      <c r="AN225" s="15">
        <v>0.05</v>
      </c>
      <c r="AO225" s="15">
        <v>4.5999999999999999E-2</v>
      </c>
      <c r="AP225" s="15">
        <v>0.04</v>
      </c>
      <c r="AQ225" s="15">
        <v>3.5000000000000003E-2</v>
      </c>
      <c r="AR225" s="15">
        <v>0.03</v>
      </c>
      <c r="AS225" s="15">
        <v>2.5000000000000001E-2</v>
      </c>
      <c r="AT225" s="15">
        <v>0.02</v>
      </c>
      <c r="AU225" s="15">
        <v>1.6E-2</v>
      </c>
      <c r="AV225" s="15">
        <v>1.0999999999999999E-2</v>
      </c>
      <c r="AW225" s="15">
        <v>7.0000000000000001E-3</v>
      </c>
      <c r="AX225" s="15">
        <v>3.0000000000000001E-3</v>
      </c>
      <c r="AY225" s="15">
        <v>-1E-3</v>
      </c>
    </row>
    <row r="226" spans="1:51" x14ac:dyDescent="0.2">
      <c r="A226" s="5">
        <v>44104</v>
      </c>
      <c r="B226" s="15">
        <v>-0.48899999999999999</v>
      </c>
      <c r="C226" s="15">
        <v>-0.49</v>
      </c>
      <c r="D226" s="15">
        <v>-0.48099999999999998</v>
      </c>
      <c r="E226" s="15">
        <v>-0.46</v>
      </c>
      <c r="F226" s="15">
        <v>-0.43</v>
      </c>
      <c r="G226" s="15">
        <v>-0.40200000000000002</v>
      </c>
      <c r="H226" s="15">
        <v>-0.36399999999999999</v>
      </c>
      <c r="I226" s="15">
        <v>-0.32200000000000001</v>
      </c>
      <c r="J226" s="15">
        <v>-0.27900000000000003</v>
      </c>
      <c r="K226" s="15">
        <v>-0.23400000000000001</v>
      </c>
      <c r="L226" s="15">
        <v>-0.189</v>
      </c>
      <c r="M226" s="15">
        <v>-0.152</v>
      </c>
      <c r="N226" s="15">
        <v>-0.114</v>
      </c>
      <c r="O226" s="15">
        <v>-8.1000000000000003E-2</v>
      </c>
      <c r="P226" s="15">
        <v>-5.1999999999999998E-2</v>
      </c>
      <c r="Q226" s="15">
        <v>-3.4000000000000002E-2</v>
      </c>
      <c r="R226" s="15">
        <v>-1.7999999999999999E-2</v>
      </c>
      <c r="S226" s="15">
        <v>-3.0000000000000001E-3</v>
      </c>
      <c r="T226" s="15">
        <v>0.01</v>
      </c>
      <c r="U226" s="15">
        <v>2.1999999999999999E-2</v>
      </c>
      <c r="V226" s="15">
        <v>0.02</v>
      </c>
      <c r="W226" s="15">
        <v>1.9E-2</v>
      </c>
      <c r="X226" s="15">
        <v>1.7999999999999999E-2</v>
      </c>
      <c r="Y226" s="15">
        <v>1.6E-2</v>
      </c>
      <c r="Z226" s="15">
        <v>1.4999999999999999E-2</v>
      </c>
      <c r="AA226" s="15">
        <v>8.0000000000000002E-3</v>
      </c>
      <c r="AB226" s="15">
        <v>2E-3</v>
      </c>
      <c r="AC226" s="15">
        <v>-4.0000000000000001E-3</v>
      </c>
      <c r="AD226" s="15">
        <v>-0.01</v>
      </c>
      <c r="AE226" s="15">
        <v>-1.4999999999999999E-2</v>
      </c>
      <c r="AF226" s="15">
        <v>-2.3E-2</v>
      </c>
      <c r="AG226" s="15">
        <v>-3.1E-2</v>
      </c>
      <c r="AH226" s="15">
        <v>-3.7999999999999999E-2</v>
      </c>
      <c r="AI226" s="15">
        <v>-4.3999999999999997E-2</v>
      </c>
      <c r="AJ226" s="15">
        <v>-5.0999999999999997E-2</v>
      </c>
      <c r="AK226" s="15">
        <v>-5.7000000000000002E-2</v>
      </c>
      <c r="AL226" s="15">
        <v>-6.2E-2</v>
      </c>
      <c r="AM226" s="15">
        <v>-6.8000000000000005E-2</v>
      </c>
      <c r="AN226" s="15">
        <v>-7.2999999999999995E-2</v>
      </c>
      <c r="AO226" s="15">
        <v>-7.6999999999999999E-2</v>
      </c>
      <c r="AP226" s="15">
        <v>-8.4000000000000005E-2</v>
      </c>
      <c r="AQ226" s="15">
        <v>-9.0999999999999998E-2</v>
      </c>
      <c r="AR226" s="15">
        <v>-9.7000000000000003E-2</v>
      </c>
      <c r="AS226" s="15">
        <v>-0.10299999999999999</v>
      </c>
      <c r="AT226" s="15">
        <v>-0.108</v>
      </c>
      <c r="AU226" s="15">
        <v>-0.114</v>
      </c>
      <c r="AV226" s="15">
        <v>-0.11899999999999999</v>
      </c>
      <c r="AW226" s="15">
        <v>-0.124</v>
      </c>
      <c r="AX226" s="15">
        <v>-0.128</v>
      </c>
      <c r="AY226" s="15">
        <v>-0.13300000000000001</v>
      </c>
    </row>
    <row r="227" spans="1:51" x14ac:dyDescent="0.2">
      <c r="A227" s="5">
        <v>44135</v>
      </c>
      <c r="B227" s="15">
        <v>-0.53800000000000003</v>
      </c>
      <c r="C227" s="15">
        <v>-0.54800000000000004</v>
      </c>
      <c r="D227" s="15">
        <v>-0.54400000000000004</v>
      </c>
      <c r="E227" s="15">
        <v>-0.52600000000000002</v>
      </c>
      <c r="F227" s="15">
        <v>-0.497</v>
      </c>
      <c r="G227" s="15">
        <v>-0.46700000000000003</v>
      </c>
      <c r="H227" s="15">
        <v>-0.42499999999999999</v>
      </c>
      <c r="I227" s="15">
        <v>-0.378</v>
      </c>
      <c r="J227" s="15">
        <v>-0.33800000000000002</v>
      </c>
      <c r="K227" s="15">
        <v>-0.28999999999999998</v>
      </c>
      <c r="L227" s="15">
        <v>-0.24299999999999999</v>
      </c>
      <c r="M227" s="15">
        <v>-0.20399999999999999</v>
      </c>
      <c r="N227" s="15">
        <v>-0.16500000000000001</v>
      </c>
      <c r="O227" s="15">
        <v>-0.13300000000000001</v>
      </c>
      <c r="P227" s="15">
        <v>-0.104</v>
      </c>
      <c r="Q227" s="15">
        <v>-8.5000000000000006E-2</v>
      </c>
      <c r="R227" s="15">
        <v>-6.8000000000000005E-2</v>
      </c>
      <c r="S227" s="15">
        <v>-5.3999999999999999E-2</v>
      </c>
      <c r="T227" s="15">
        <v>-0.04</v>
      </c>
      <c r="U227" s="15">
        <v>-2.8000000000000001E-2</v>
      </c>
      <c r="V227" s="15">
        <v>-0.03</v>
      </c>
      <c r="W227" s="15">
        <v>-3.1E-2</v>
      </c>
      <c r="X227" s="15">
        <v>-3.3000000000000002E-2</v>
      </c>
      <c r="Y227" s="15">
        <v>-3.4000000000000002E-2</v>
      </c>
      <c r="Z227" s="15">
        <v>-3.5000000000000003E-2</v>
      </c>
      <c r="AA227" s="15">
        <v>-4.2000000000000003E-2</v>
      </c>
      <c r="AB227" s="15">
        <v>-4.8000000000000001E-2</v>
      </c>
      <c r="AC227" s="15">
        <v>-5.3999999999999999E-2</v>
      </c>
      <c r="AD227" s="15">
        <v>-0.06</v>
      </c>
      <c r="AE227" s="15">
        <v>-6.5000000000000002E-2</v>
      </c>
      <c r="AF227" s="15">
        <v>-7.3999999999999996E-2</v>
      </c>
      <c r="AG227" s="15">
        <v>-8.2000000000000003E-2</v>
      </c>
      <c r="AH227" s="15">
        <v>-0.09</v>
      </c>
      <c r="AI227" s="15">
        <v>-9.7000000000000003E-2</v>
      </c>
      <c r="AJ227" s="15">
        <v>-0.10299999999999999</v>
      </c>
      <c r="AK227" s="15">
        <v>-0.11</v>
      </c>
      <c r="AL227" s="15">
        <v>-0.11600000000000001</v>
      </c>
      <c r="AM227" s="15">
        <v>-0.121</v>
      </c>
      <c r="AN227" s="15">
        <v>-0.127</v>
      </c>
      <c r="AO227" s="15">
        <v>-0.13200000000000001</v>
      </c>
      <c r="AP227" s="15">
        <v>-0.13900000000000001</v>
      </c>
      <c r="AQ227" s="15">
        <v>-0.14499999999999999</v>
      </c>
      <c r="AR227" s="15">
        <v>-0.151</v>
      </c>
      <c r="AS227" s="15">
        <v>-0.157</v>
      </c>
      <c r="AT227" s="15">
        <v>-0.16200000000000001</v>
      </c>
      <c r="AU227" s="15">
        <v>-0.16800000000000001</v>
      </c>
      <c r="AV227" s="15">
        <v>-0.17299999999999999</v>
      </c>
      <c r="AW227" s="15">
        <v>-0.17799999999999999</v>
      </c>
      <c r="AX227" s="15">
        <v>-0.182</v>
      </c>
      <c r="AY227" s="15">
        <v>-0.187</v>
      </c>
    </row>
    <row r="228" spans="1:51" x14ac:dyDescent="0.2">
      <c r="A228" s="5">
        <v>44165</v>
      </c>
      <c r="B228" s="15">
        <v>-0.52</v>
      </c>
      <c r="C228" s="15">
        <v>-0.52100000000000002</v>
      </c>
      <c r="D228" s="15">
        <v>-0.51100000000000001</v>
      </c>
      <c r="E228" s="15">
        <v>-0.49099999999999999</v>
      </c>
      <c r="F228" s="15">
        <v>-0.46100000000000002</v>
      </c>
      <c r="G228" s="15">
        <v>-0.42799999999999999</v>
      </c>
      <c r="H228" s="15">
        <v>-0.39</v>
      </c>
      <c r="I228" s="15">
        <v>-0.34699999999999998</v>
      </c>
      <c r="J228" s="15">
        <v>-0.30399999999999999</v>
      </c>
      <c r="K228" s="15">
        <v>-0.25700000000000001</v>
      </c>
      <c r="L228" s="15">
        <v>-0.20899999999999999</v>
      </c>
      <c r="M228" s="15">
        <v>-0.16900000000000001</v>
      </c>
      <c r="N228" s="15">
        <v>-0.13</v>
      </c>
      <c r="O228" s="15">
        <v>-9.7000000000000003E-2</v>
      </c>
      <c r="P228" s="15">
        <v>-6.7000000000000004E-2</v>
      </c>
      <c r="Q228" s="15">
        <v>-4.7E-2</v>
      </c>
      <c r="R228" s="15">
        <v>-2.9000000000000001E-2</v>
      </c>
      <c r="S228" s="15">
        <v>-1.2999999999999999E-2</v>
      </c>
      <c r="T228" s="15">
        <v>1E-3</v>
      </c>
      <c r="U228" s="15">
        <v>1.4E-2</v>
      </c>
      <c r="V228" s="15">
        <v>1.4999999999999999E-2</v>
      </c>
      <c r="W228" s="15">
        <v>1.6E-2</v>
      </c>
      <c r="X228" s="15">
        <v>1.6E-2</v>
      </c>
      <c r="Y228" s="15">
        <v>1.7000000000000001E-2</v>
      </c>
      <c r="Z228" s="15">
        <v>1.7999999999999999E-2</v>
      </c>
      <c r="AA228" s="15">
        <v>1.0999999999999999E-2</v>
      </c>
      <c r="AB228" s="15">
        <v>6.0000000000000001E-3</v>
      </c>
      <c r="AC228" s="15">
        <v>0</v>
      </c>
      <c r="AD228" s="15">
        <v>-5.0000000000000001E-3</v>
      </c>
      <c r="AE228" s="15">
        <v>-0.01</v>
      </c>
      <c r="AF228" s="15">
        <v>-1.7000000000000001E-2</v>
      </c>
      <c r="AG228" s="15">
        <v>-2.5000000000000001E-2</v>
      </c>
      <c r="AH228" s="15">
        <v>-3.1E-2</v>
      </c>
      <c r="AI228" s="15">
        <v>-3.7999999999999999E-2</v>
      </c>
      <c r="AJ228" s="15">
        <v>-4.3999999999999997E-2</v>
      </c>
      <c r="AK228" s="15">
        <v>-4.9000000000000002E-2</v>
      </c>
      <c r="AL228" s="15">
        <v>-5.5E-2</v>
      </c>
      <c r="AM228" s="15">
        <v>-0.06</v>
      </c>
      <c r="AN228" s="15">
        <v>-6.5000000000000002E-2</v>
      </c>
      <c r="AO228" s="15">
        <v>-6.9000000000000006E-2</v>
      </c>
      <c r="AP228" s="15">
        <v>-7.4999999999999997E-2</v>
      </c>
      <c r="AQ228" s="15">
        <v>-8.1000000000000003E-2</v>
      </c>
      <c r="AR228" s="15">
        <v>-8.5999999999999993E-2</v>
      </c>
      <c r="AS228" s="15">
        <v>-9.0999999999999998E-2</v>
      </c>
      <c r="AT228" s="15">
        <v>-9.6000000000000002E-2</v>
      </c>
      <c r="AU228" s="15">
        <v>-0.10100000000000001</v>
      </c>
      <c r="AV228" s="15">
        <v>-0.105</v>
      </c>
      <c r="AW228" s="15">
        <v>-0.109</v>
      </c>
      <c r="AX228" s="15">
        <v>-0.113</v>
      </c>
      <c r="AY228" s="15">
        <v>-0.11700000000000001</v>
      </c>
    </row>
    <row r="229" spans="1:51" x14ac:dyDescent="0.2">
      <c r="A229" s="5">
        <v>44196</v>
      </c>
      <c r="B229" s="15">
        <v>-0.53</v>
      </c>
      <c r="C229" s="15">
        <v>-0.52600000000000002</v>
      </c>
      <c r="D229" s="15">
        <v>-0.51300000000000001</v>
      </c>
      <c r="E229" s="15">
        <v>-0.49</v>
      </c>
      <c r="F229" s="15">
        <v>-0.46500000000000002</v>
      </c>
      <c r="G229" s="15">
        <v>-0.433</v>
      </c>
      <c r="H229" s="15">
        <v>-0.39600000000000002</v>
      </c>
      <c r="I229" s="15">
        <v>-0.35599999999999998</v>
      </c>
      <c r="J229" s="15">
        <v>-0.315</v>
      </c>
      <c r="K229" s="15">
        <v>-0.27400000000000002</v>
      </c>
      <c r="L229" s="15">
        <v>-0.22700000000000001</v>
      </c>
      <c r="M229" s="15">
        <v>-0.188</v>
      </c>
      <c r="N229" s="15">
        <v>-0.14799999999999999</v>
      </c>
      <c r="O229" s="15">
        <v>-0.113</v>
      </c>
      <c r="P229" s="15">
        <v>-8.4000000000000005E-2</v>
      </c>
      <c r="Q229" s="15">
        <v>-6.4000000000000001E-2</v>
      </c>
      <c r="R229" s="15">
        <v>-4.5999999999999999E-2</v>
      </c>
      <c r="S229" s="15">
        <v>-0.03</v>
      </c>
      <c r="T229" s="15">
        <v>-1.6E-2</v>
      </c>
      <c r="U229" s="15">
        <v>-3.0000000000000001E-3</v>
      </c>
      <c r="V229" s="15">
        <v>-4.0000000000000001E-3</v>
      </c>
      <c r="W229" s="15">
        <v>-4.0000000000000001E-3</v>
      </c>
      <c r="X229" s="15">
        <v>-4.0000000000000001E-3</v>
      </c>
      <c r="Y229" s="15">
        <v>-4.0000000000000001E-3</v>
      </c>
      <c r="Z229" s="15">
        <v>-4.0000000000000001E-3</v>
      </c>
      <c r="AA229" s="15">
        <v>-1.0999999999999999E-2</v>
      </c>
      <c r="AB229" s="15">
        <v>-1.7000000000000001E-2</v>
      </c>
      <c r="AC229" s="15">
        <v>-2.3E-2</v>
      </c>
      <c r="AD229" s="15">
        <v>-2.9000000000000001E-2</v>
      </c>
      <c r="AE229" s="15">
        <v>-3.4000000000000002E-2</v>
      </c>
      <c r="AF229" s="15">
        <v>-4.2999999999999997E-2</v>
      </c>
      <c r="AG229" s="15">
        <v>-5.0999999999999997E-2</v>
      </c>
      <c r="AH229" s="15">
        <v>-5.8999999999999997E-2</v>
      </c>
      <c r="AI229" s="15">
        <v>-6.6000000000000003E-2</v>
      </c>
      <c r="AJ229" s="15">
        <v>-7.2999999999999995E-2</v>
      </c>
      <c r="AK229" s="15">
        <v>-7.9000000000000001E-2</v>
      </c>
      <c r="AL229" s="15">
        <v>-8.5999999999999993E-2</v>
      </c>
      <c r="AM229" s="15">
        <v>-9.0999999999999998E-2</v>
      </c>
      <c r="AN229" s="15">
        <v>-9.7000000000000003E-2</v>
      </c>
      <c r="AO229" s="15">
        <v>-0.10199999999999999</v>
      </c>
      <c r="AP229" s="15">
        <v>-0.108</v>
      </c>
      <c r="AQ229" s="15">
        <v>-0.113</v>
      </c>
      <c r="AR229" s="15">
        <v>-0.11799999999999999</v>
      </c>
      <c r="AS229" s="15">
        <v>-0.123</v>
      </c>
      <c r="AT229" s="15">
        <v>-0.127</v>
      </c>
      <c r="AU229" s="15">
        <v>-0.13200000000000001</v>
      </c>
      <c r="AV229" s="15">
        <v>-0.13600000000000001</v>
      </c>
      <c r="AW229" s="15">
        <v>-0.14000000000000001</v>
      </c>
      <c r="AX229" s="15">
        <v>-0.14399999999999999</v>
      </c>
      <c r="AY229" s="15">
        <v>-0.14699999999999999</v>
      </c>
    </row>
    <row r="230" spans="1:51" x14ac:dyDescent="0.2">
      <c r="A230" s="5">
        <v>44227</v>
      </c>
      <c r="B230" s="15">
        <v>-0.54300000000000004</v>
      </c>
      <c r="C230" s="15">
        <v>-0.54200000000000004</v>
      </c>
      <c r="D230" s="15">
        <v>-0.52300000000000002</v>
      </c>
      <c r="E230" s="15">
        <v>-0.48799999999999999</v>
      </c>
      <c r="F230" s="15">
        <v>-0.44700000000000001</v>
      </c>
      <c r="G230" s="15">
        <v>-0.40899999999999997</v>
      </c>
      <c r="H230" s="15">
        <v>-0.35099999999999998</v>
      </c>
      <c r="I230" s="15">
        <v>-0.3</v>
      </c>
      <c r="J230" s="15">
        <v>-0.247</v>
      </c>
      <c r="K230" s="15">
        <v>-0.19400000000000001</v>
      </c>
      <c r="L230" s="15">
        <v>-0.14000000000000001</v>
      </c>
      <c r="M230" s="15">
        <v>-9.6000000000000002E-2</v>
      </c>
      <c r="N230" s="15">
        <v>-5.1999999999999998E-2</v>
      </c>
      <c r="O230" s="15">
        <v>-1.4E-2</v>
      </c>
      <c r="P230" s="15">
        <v>1.7999999999999999E-2</v>
      </c>
      <c r="Q230" s="15">
        <v>4.2999999999999997E-2</v>
      </c>
      <c r="R230" s="15">
        <v>6.5000000000000002E-2</v>
      </c>
      <c r="S230" s="15">
        <v>8.5000000000000006E-2</v>
      </c>
      <c r="T230" s="15">
        <v>0.10199999999999999</v>
      </c>
      <c r="U230" s="15">
        <v>0.11799999999999999</v>
      </c>
      <c r="V230" s="15">
        <v>0.122</v>
      </c>
      <c r="W230" s="15">
        <v>0.125</v>
      </c>
      <c r="X230" s="15">
        <v>0.128</v>
      </c>
      <c r="Y230" s="15">
        <v>0.13100000000000001</v>
      </c>
      <c r="Z230" s="15">
        <v>0.13400000000000001</v>
      </c>
      <c r="AA230" s="15">
        <v>0.13</v>
      </c>
      <c r="AB230" s="15">
        <v>0.126</v>
      </c>
      <c r="AC230" s="15">
        <v>0.123</v>
      </c>
      <c r="AD230" s="15">
        <v>0.11899999999999999</v>
      </c>
      <c r="AE230" s="15">
        <v>0.11600000000000001</v>
      </c>
      <c r="AF230" s="15">
        <v>0.109</v>
      </c>
      <c r="AG230" s="15">
        <v>0.10299999999999999</v>
      </c>
      <c r="AH230" s="15">
        <v>9.6000000000000002E-2</v>
      </c>
      <c r="AI230" s="15">
        <v>9.0999999999999998E-2</v>
      </c>
      <c r="AJ230" s="15">
        <v>8.5000000000000006E-2</v>
      </c>
      <c r="AK230" s="15">
        <v>0.08</v>
      </c>
      <c r="AL230" s="15">
        <v>7.4999999999999997E-2</v>
      </c>
      <c r="AM230" s="15">
        <v>7.0000000000000007E-2</v>
      </c>
      <c r="AN230" s="15">
        <v>6.6000000000000003E-2</v>
      </c>
      <c r="AO230" s="15">
        <v>6.2E-2</v>
      </c>
      <c r="AP230" s="15">
        <v>5.7000000000000002E-2</v>
      </c>
      <c r="AQ230" s="15">
        <v>5.1999999999999998E-2</v>
      </c>
      <c r="AR230" s="15">
        <v>4.8000000000000001E-2</v>
      </c>
      <c r="AS230" s="15">
        <v>4.2999999999999997E-2</v>
      </c>
      <c r="AT230" s="15">
        <v>3.9E-2</v>
      </c>
      <c r="AU230" s="15">
        <v>3.5000000000000003E-2</v>
      </c>
      <c r="AV230" s="15">
        <v>3.2000000000000001E-2</v>
      </c>
      <c r="AW230" s="15">
        <v>2.8000000000000001E-2</v>
      </c>
      <c r="AX230" s="15">
        <v>2.5000000000000001E-2</v>
      </c>
      <c r="AY230" s="15">
        <v>2.1000000000000001E-2</v>
      </c>
    </row>
    <row r="231" spans="1:51" x14ac:dyDescent="0.2">
      <c r="A231" s="5">
        <v>44255</v>
      </c>
      <c r="B231" s="15">
        <v>-0.5</v>
      </c>
      <c r="C231" s="15">
        <v>-0.46800000000000003</v>
      </c>
      <c r="D231" s="15">
        <v>-0.42499999999999999</v>
      </c>
      <c r="E231" s="15">
        <v>-0.36799999999999999</v>
      </c>
      <c r="F231" s="15">
        <v>-0.30299999999999999</v>
      </c>
      <c r="G231" s="15">
        <v>-0.23799999999999999</v>
      </c>
      <c r="H231" s="15">
        <v>-0.16800000000000001</v>
      </c>
      <c r="I231" s="15">
        <v>-0.10100000000000001</v>
      </c>
      <c r="J231" s="15">
        <v>-3.5000000000000003E-2</v>
      </c>
      <c r="K231" s="15">
        <v>2.9000000000000001E-2</v>
      </c>
      <c r="L231" s="15">
        <v>9.0999999999999998E-2</v>
      </c>
      <c r="M231" s="15">
        <v>0.14299999999999999</v>
      </c>
      <c r="N231" s="15">
        <v>0.191</v>
      </c>
      <c r="O231" s="15">
        <v>0.23300000000000001</v>
      </c>
      <c r="P231" s="15">
        <v>0.26900000000000002</v>
      </c>
      <c r="Q231" s="15">
        <v>0.29399999999999998</v>
      </c>
      <c r="R231" s="15">
        <v>0.315</v>
      </c>
      <c r="S231" s="15">
        <v>0.33500000000000002</v>
      </c>
      <c r="T231" s="15">
        <v>0.35199999999999998</v>
      </c>
      <c r="U231" s="15">
        <v>0.36799999999999999</v>
      </c>
      <c r="V231" s="15">
        <v>0.371</v>
      </c>
      <c r="W231" s="15">
        <v>0.374</v>
      </c>
      <c r="X231" s="15">
        <v>0.377</v>
      </c>
      <c r="Y231" s="15">
        <v>0.379</v>
      </c>
      <c r="Z231" s="15">
        <v>0.38100000000000001</v>
      </c>
      <c r="AA231" s="15">
        <v>0.376</v>
      </c>
      <c r="AB231" s="15">
        <v>0.371</v>
      </c>
      <c r="AC231" s="15">
        <v>0.36599999999999999</v>
      </c>
      <c r="AD231" s="15">
        <v>0.36099999999999999</v>
      </c>
      <c r="AE231" s="15">
        <v>0.35699999999999998</v>
      </c>
      <c r="AF231" s="15">
        <v>0.35</v>
      </c>
      <c r="AG231" s="15">
        <v>0.34300000000000003</v>
      </c>
      <c r="AH231" s="15">
        <v>0.33700000000000002</v>
      </c>
      <c r="AI231" s="15">
        <v>0.33100000000000002</v>
      </c>
      <c r="AJ231" s="15">
        <v>0.32600000000000001</v>
      </c>
      <c r="AK231" s="15">
        <v>0.32</v>
      </c>
      <c r="AL231" s="15">
        <v>0.315</v>
      </c>
      <c r="AM231" s="15">
        <v>0.311</v>
      </c>
      <c r="AN231" s="15">
        <v>0.30599999999999999</v>
      </c>
      <c r="AO231" s="15">
        <v>0.30199999999999999</v>
      </c>
      <c r="AP231" s="15">
        <v>0.29699999999999999</v>
      </c>
      <c r="AQ231" s="15">
        <v>0.29099999999999998</v>
      </c>
      <c r="AR231" s="15">
        <v>0.28699999999999998</v>
      </c>
      <c r="AS231" s="15">
        <v>0.28199999999999997</v>
      </c>
      <c r="AT231" s="15">
        <v>0.27700000000000002</v>
      </c>
      <c r="AU231" s="15">
        <v>0.27300000000000002</v>
      </c>
      <c r="AV231" s="15">
        <v>0.26900000000000002</v>
      </c>
      <c r="AW231" s="15">
        <v>0.26500000000000001</v>
      </c>
      <c r="AX231" s="15">
        <v>0.26100000000000001</v>
      </c>
      <c r="AY231" s="15">
        <v>0.25800000000000001</v>
      </c>
    </row>
    <row r="232" spans="1:51" x14ac:dyDescent="0.2">
      <c r="A232" s="5">
        <v>44286</v>
      </c>
      <c r="B232" s="15">
        <v>-0.51800000000000002</v>
      </c>
      <c r="C232" s="15">
        <v>-0.501</v>
      </c>
      <c r="D232" s="15">
        <v>-0.45500000000000002</v>
      </c>
      <c r="E232" s="15">
        <v>-0.39400000000000002</v>
      </c>
      <c r="F232" s="15">
        <v>-0.31900000000000001</v>
      </c>
      <c r="G232" s="15">
        <v>-0.24299999999999999</v>
      </c>
      <c r="H232" s="15">
        <v>-0.16300000000000001</v>
      </c>
      <c r="I232" s="15">
        <v>-8.4000000000000005E-2</v>
      </c>
      <c r="J232" s="15">
        <v>-8.9999999999999993E-3</v>
      </c>
      <c r="K232" s="15">
        <v>6.5000000000000002E-2</v>
      </c>
      <c r="L232" s="15">
        <v>0.13600000000000001</v>
      </c>
      <c r="M232" s="15">
        <v>0.19500000000000001</v>
      </c>
      <c r="N232" s="15">
        <v>0.252</v>
      </c>
      <c r="O232" s="15">
        <v>0.30099999999999999</v>
      </c>
      <c r="P232" s="15">
        <v>0.34300000000000003</v>
      </c>
      <c r="Q232" s="15">
        <v>0.375</v>
      </c>
      <c r="R232" s="15">
        <v>0.40300000000000002</v>
      </c>
      <c r="S232" s="15">
        <v>0.42799999999999999</v>
      </c>
      <c r="T232" s="15">
        <v>0.45</v>
      </c>
      <c r="U232" s="15">
        <v>0.47</v>
      </c>
      <c r="V232" s="15">
        <v>0.47699999999999998</v>
      </c>
      <c r="W232" s="15">
        <v>0.48399999999999999</v>
      </c>
      <c r="X232" s="15">
        <v>0.48899999999999999</v>
      </c>
      <c r="Y232" s="15">
        <v>0.495</v>
      </c>
      <c r="Z232" s="15">
        <v>0.5</v>
      </c>
      <c r="AA232" s="15">
        <v>0.497</v>
      </c>
      <c r="AB232" s="15">
        <v>0.49399999999999999</v>
      </c>
      <c r="AC232" s="15">
        <v>0.49099999999999999</v>
      </c>
      <c r="AD232" s="15">
        <v>0.48899999999999999</v>
      </c>
      <c r="AE232" s="15">
        <v>0.48699999999999999</v>
      </c>
      <c r="AF232" s="15">
        <v>0.48</v>
      </c>
      <c r="AG232" s="15">
        <v>0.47399999999999998</v>
      </c>
      <c r="AH232" s="15">
        <v>0.46800000000000003</v>
      </c>
      <c r="AI232" s="15">
        <v>0.46300000000000002</v>
      </c>
      <c r="AJ232" s="15">
        <v>0.45800000000000002</v>
      </c>
      <c r="AK232" s="15">
        <v>0.45300000000000001</v>
      </c>
      <c r="AL232" s="15">
        <v>0.44800000000000001</v>
      </c>
      <c r="AM232" s="15">
        <v>0.44400000000000001</v>
      </c>
      <c r="AN232" s="15">
        <v>0.44</v>
      </c>
      <c r="AO232" s="15">
        <v>0.436</v>
      </c>
      <c r="AP232" s="15">
        <v>0.43</v>
      </c>
      <c r="AQ232" s="15">
        <v>0.42499999999999999</v>
      </c>
      <c r="AR232" s="15">
        <v>0.42</v>
      </c>
      <c r="AS232" s="15">
        <v>0.41499999999999998</v>
      </c>
      <c r="AT232" s="15">
        <v>0.41099999999999998</v>
      </c>
      <c r="AU232" s="15">
        <v>0.40600000000000003</v>
      </c>
      <c r="AV232" s="15">
        <v>0.40200000000000002</v>
      </c>
      <c r="AW232" s="15">
        <v>0.39800000000000002</v>
      </c>
      <c r="AX232" s="15">
        <v>0.39400000000000002</v>
      </c>
      <c r="AY232" s="15">
        <v>0.39100000000000001</v>
      </c>
    </row>
    <row r="233" spans="1:51" x14ac:dyDescent="0.2">
      <c r="A233" s="5">
        <v>44316</v>
      </c>
      <c r="B233" s="15">
        <v>-0.51600000000000001</v>
      </c>
      <c r="C233" s="15">
        <v>-0.48199999999999998</v>
      </c>
      <c r="D233" s="15">
        <v>-0.42099999999999999</v>
      </c>
      <c r="E233" s="15">
        <v>-0.34699999999999998</v>
      </c>
      <c r="F233" s="15">
        <v>-0.26700000000000002</v>
      </c>
      <c r="G233" s="15">
        <v>-0.184</v>
      </c>
      <c r="H233" s="15">
        <v>-0.1</v>
      </c>
      <c r="I233" s="15">
        <v>-1.9E-2</v>
      </c>
      <c r="J233" s="15">
        <v>0.06</v>
      </c>
      <c r="K233" s="15">
        <v>0.13400000000000001</v>
      </c>
      <c r="L233" s="15">
        <v>0.20599999999999999</v>
      </c>
      <c r="M233" s="15">
        <v>0.26600000000000001</v>
      </c>
      <c r="N233" s="15">
        <v>0.32300000000000001</v>
      </c>
      <c r="O233" s="15">
        <v>0.373</v>
      </c>
      <c r="P233" s="15">
        <v>0.41499999999999998</v>
      </c>
      <c r="Q233" s="15">
        <v>0.44700000000000001</v>
      </c>
      <c r="R233" s="15">
        <v>0.47399999999999998</v>
      </c>
      <c r="S233" s="15">
        <v>0.499</v>
      </c>
      <c r="T233" s="15">
        <v>0.52100000000000002</v>
      </c>
      <c r="U233" s="15">
        <v>0.54100000000000004</v>
      </c>
      <c r="V233" s="15">
        <v>0.54700000000000004</v>
      </c>
      <c r="W233" s="15">
        <v>0.55300000000000005</v>
      </c>
      <c r="X233" s="15">
        <v>0.55800000000000005</v>
      </c>
      <c r="Y233" s="15">
        <v>0.56299999999999994</v>
      </c>
      <c r="Z233" s="15">
        <v>0.56699999999999995</v>
      </c>
      <c r="AA233" s="15">
        <v>0.56399999999999995</v>
      </c>
      <c r="AB233" s="15">
        <v>0.56100000000000005</v>
      </c>
      <c r="AC233" s="15">
        <v>0.55800000000000005</v>
      </c>
      <c r="AD233" s="15">
        <v>0.55500000000000005</v>
      </c>
      <c r="AE233" s="15">
        <v>0.55300000000000005</v>
      </c>
      <c r="AF233" s="15">
        <v>0.54600000000000004</v>
      </c>
      <c r="AG233" s="15">
        <v>0.53900000000000003</v>
      </c>
      <c r="AH233" s="15">
        <v>0.53300000000000003</v>
      </c>
      <c r="AI233" s="15">
        <v>0.52800000000000002</v>
      </c>
      <c r="AJ233" s="15">
        <v>0.52200000000000002</v>
      </c>
      <c r="AK233" s="15">
        <v>0.51700000000000002</v>
      </c>
      <c r="AL233" s="15">
        <v>0.51200000000000001</v>
      </c>
      <c r="AM233" s="15">
        <v>0.50800000000000001</v>
      </c>
      <c r="AN233" s="15">
        <v>0.503</v>
      </c>
      <c r="AO233" s="15">
        <v>0.499</v>
      </c>
      <c r="AP233" s="15">
        <v>0.49299999999999999</v>
      </c>
      <c r="AQ233" s="15">
        <v>0.48699999999999999</v>
      </c>
      <c r="AR233" s="15">
        <v>0.48199999999999998</v>
      </c>
      <c r="AS233" s="15">
        <v>0.47699999999999998</v>
      </c>
      <c r="AT233" s="15">
        <v>0.47199999999999998</v>
      </c>
      <c r="AU233" s="15">
        <v>0.46700000000000003</v>
      </c>
      <c r="AV233" s="15">
        <v>0.46200000000000002</v>
      </c>
      <c r="AW233" s="15">
        <v>0.45800000000000002</v>
      </c>
      <c r="AX233" s="15">
        <v>0.45400000000000001</v>
      </c>
      <c r="AY233" s="15">
        <v>0.45</v>
      </c>
    </row>
    <row r="234" spans="1:51" x14ac:dyDescent="0.2">
      <c r="A234" s="5">
        <v>44347</v>
      </c>
      <c r="B234" s="15">
        <v>-0.51</v>
      </c>
      <c r="C234" s="15">
        <v>-0.47199999999999998</v>
      </c>
      <c r="D234" s="15">
        <v>-0.41199999999999998</v>
      </c>
      <c r="E234" s="15">
        <v>-0.34100000000000003</v>
      </c>
      <c r="F234" s="15">
        <v>-0.26500000000000001</v>
      </c>
      <c r="G234" s="15">
        <v>-0.187</v>
      </c>
      <c r="H234" s="15">
        <v>-0.106</v>
      </c>
      <c r="I234" s="15">
        <v>-2.5000000000000001E-2</v>
      </c>
      <c r="J234" s="15">
        <v>0.05</v>
      </c>
      <c r="K234" s="15">
        <v>0.11899999999999999</v>
      </c>
      <c r="L234" s="15">
        <v>0.187</v>
      </c>
      <c r="M234" s="15">
        <v>0.24399999999999999</v>
      </c>
      <c r="N234" s="15">
        <v>0.29899999999999999</v>
      </c>
      <c r="O234" s="15">
        <v>0.34699999999999998</v>
      </c>
      <c r="P234" s="15">
        <v>0.38800000000000001</v>
      </c>
      <c r="Q234" s="15">
        <v>0.41799999999999998</v>
      </c>
      <c r="R234" s="15">
        <v>0.44400000000000001</v>
      </c>
      <c r="S234" s="15">
        <v>0.46800000000000003</v>
      </c>
      <c r="T234" s="15">
        <v>0.48799999999999999</v>
      </c>
      <c r="U234" s="15">
        <v>0.50700000000000001</v>
      </c>
      <c r="V234" s="15">
        <v>0.51300000000000001</v>
      </c>
      <c r="W234" s="15">
        <v>0.51800000000000002</v>
      </c>
      <c r="X234" s="15">
        <v>0.52300000000000002</v>
      </c>
      <c r="Y234" s="15">
        <v>0.52800000000000002</v>
      </c>
      <c r="Z234" s="15">
        <v>0.53200000000000003</v>
      </c>
      <c r="AA234" s="15">
        <v>0.52700000000000002</v>
      </c>
      <c r="AB234" s="15">
        <v>0.52300000000000002</v>
      </c>
      <c r="AC234" s="15">
        <v>0.51900000000000002</v>
      </c>
      <c r="AD234" s="15">
        <v>0.51500000000000001</v>
      </c>
      <c r="AE234" s="15">
        <v>0.51200000000000001</v>
      </c>
      <c r="AF234" s="15">
        <v>0.505</v>
      </c>
      <c r="AG234" s="15">
        <v>0.499</v>
      </c>
      <c r="AH234" s="15">
        <v>0.49299999999999999</v>
      </c>
      <c r="AI234" s="15">
        <v>0.48699999999999999</v>
      </c>
      <c r="AJ234" s="15">
        <v>0.48199999999999998</v>
      </c>
      <c r="AK234" s="15">
        <v>0.47699999999999998</v>
      </c>
      <c r="AL234" s="15">
        <v>0.47199999999999998</v>
      </c>
      <c r="AM234" s="15">
        <v>0.46800000000000003</v>
      </c>
      <c r="AN234" s="15">
        <v>0.46300000000000002</v>
      </c>
      <c r="AO234" s="15">
        <v>0.45900000000000002</v>
      </c>
      <c r="AP234" s="15">
        <v>0.45300000000000001</v>
      </c>
      <c r="AQ234" s="15">
        <v>0.44700000000000001</v>
      </c>
      <c r="AR234" s="15">
        <v>0.442</v>
      </c>
      <c r="AS234" s="15">
        <v>0.436</v>
      </c>
      <c r="AT234" s="15">
        <v>0.43099999999999999</v>
      </c>
      <c r="AU234" s="15">
        <v>0.42599999999999999</v>
      </c>
      <c r="AV234" s="15">
        <v>0.42199999999999999</v>
      </c>
      <c r="AW234" s="15">
        <v>0.41699999999999998</v>
      </c>
      <c r="AX234" s="15">
        <v>0.41299999999999998</v>
      </c>
      <c r="AY234" s="15">
        <v>0.40899999999999997</v>
      </c>
    </row>
    <row r="235" spans="1:51" x14ac:dyDescent="0.2">
      <c r="A235" s="5">
        <v>44377</v>
      </c>
      <c r="B235" s="15">
        <v>-0.50800000000000001</v>
      </c>
      <c r="C235" s="15">
        <v>-0.46200000000000002</v>
      </c>
      <c r="D235" s="15">
        <v>-0.4</v>
      </c>
      <c r="E235" s="15">
        <v>-0.33200000000000002</v>
      </c>
      <c r="F235" s="15">
        <v>-0.26100000000000001</v>
      </c>
      <c r="G235" s="15">
        <v>-0.187</v>
      </c>
      <c r="H235" s="15">
        <v>-0.115</v>
      </c>
      <c r="I235" s="15">
        <v>-0.04</v>
      </c>
      <c r="J235" s="15">
        <v>3.1E-2</v>
      </c>
      <c r="K235" s="15">
        <v>9.7000000000000003E-2</v>
      </c>
      <c r="L235" s="15">
        <v>0.16400000000000001</v>
      </c>
      <c r="M235" s="15">
        <v>0.219</v>
      </c>
      <c r="N235" s="15">
        <v>0.27400000000000002</v>
      </c>
      <c r="O235" s="15">
        <v>0.32100000000000001</v>
      </c>
      <c r="P235" s="15">
        <v>0.36199999999999999</v>
      </c>
      <c r="Q235" s="15">
        <v>0.39100000000000001</v>
      </c>
      <c r="R235" s="15">
        <v>0.41699999999999998</v>
      </c>
      <c r="S235" s="15">
        <v>0.44</v>
      </c>
      <c r="T235" s="15">
        <v>0.46</v>
      </c>
      <c r="U235" s="15">
        <v>0.47899999999999998</v>
      </c>
      <c r="V235" s="15">
        <v>0.48299999999999998</v>
      </c>
      <c r="W235" s="15">
        <v>0.48799999999999999</v>
      </c>
      <c r="X235" s="15">
        <v>0.49199999999999999</v>
      </c>
      <c r="Y235" s="15">
        <v>0.495</v>
      </c>
      <c r="Z235" s="15">
        <v>0.499</v>
      </c>
      <c r="AA235" s="15">
        <v>0.49299999999999999</v>
      </c>
      <c r="AB235" s="15">
        <v>0.48799999999999999</v>
      </c>
      <c r="AC235" s="15">
        <v>0.48299999999999998</v>
      </c>
      <c r="AD235" s="15">
        <v>0.47899999999999998</v>
      </c>
      <c r="AE235" s="15">
        <v>0.47499999999999998</v>
      </c>
      <c r="AF235" s="15">
        <v>0.46700000000000003</v>
      </c>
      <c r="AG235" s="15">
        <v>0.46</v>
      </c>
      <c r="AH235" s="15">
        <v>0.45300000000000001</v>
      </c>
      <c r="AI235" s="15">
        <v>0.44600000000000001</v>
      </c>
      <c r="AJ235" s="15">
        <v>0.44</v>
      </c>
      <c r="AK235" s="15">
        <v>0.434</v>
      </c>
      <c r="AL235" s="15">
        <v>0.42799999999999999</v>
      </c>
      <c r="AM235" s="15">
        <v>0.42299999999999999</v>
      </c>
      <c r="AN235" s="15">
        <v>0.41799999999999998</v>
      </c>
      <c r="AO235" s="15">
        <v>0.41299999999999998</v>
      </c>
      <c r="AP235" s="15">
        <v>0.40600000000000003</v>
      </c>
      <c r="AQ235" s="15">
        <v>0.39900000000000002</v>
      </c>
      <c r="AR235" s="15">
        <v>0.39300000000000002</v>
      </c>
      <c r="AS235" s="15">
        <v>0.38700000000000001</v>
      </c>
      <c r="AT235" s="15">
        <v>0.38100000000000001</v>
      </c>
      <c r="AU235" s="15">
        <v>0.376</v>
      </c>
      <c r="AV235" s="15">
        <v>0.37</v>
      </c>
      <c r="AW235" s="15">
        <v>0.36499999999999999</v>
      </c>
      <c r="AX235" s="15">
        <v>0.36</v>
      </c>
      <c r="AY235" s="15">
        <v>0.35599999999999998</v>
      </c>
    </row>
    <row r="236" spans="1:51" x14ac:dyDescent="0.2">
      <c r="A236" s="5">
        <v>44408</v>
      </c>
      <c r="B236" s="15">
        <v>-0.52600000000000002</v>
      </c>
      <c r="C236" s="15">
        <v>-0.499</v>
      </c>
      <c r="D236" s="15">
        <v>-0.46100000000000002</v>
      </c>
      <c r="E236" s="15">
        <v>-0.41599999999999998</v>
      </c>
      <c r="F236" s="15">
        <v>-0.36799999999999999</v>
      </c>
      <c r="G236" s="15">
        <v>-0.315</v>
      </c>
      <c r="H236" s="15">
        <v>-0.25800000000000001</v>
      </c>
      <c r="I236" s="15">
        <v>-0.19700000000000001</v>
      </c>
      <c r="J236" s="15">
        <v>-0.13600000000000001</v>
      </c>
      <c r="K236" s="15">
        <v>-7.5999999999999998E-2</v>
      </c>
      <c r="L236" s="15">
        <v>-1.4999999999999999E-2</v>
      </c>
      <c r="M236" s="15">
        <v>3.5000000000000003E-2</v>
      </c>
      <c r="N236" s="15">
        <v>8.5999999999999993E-2</v>
      </c>
      <c r="O236" s="15">
        <v>0.13</v>
      </c>
      <c r="P236" s="15">
        <v>0.16700000000000001</v>
      </c>
      <c r="Q236" s="15">
        <v>0.19400000000000001</v>
      </c>
      <c r="R236" s="15">
        <v>0.218</v>
      </c>
      <c r="S236" s="15">
        <v>0.23899999999999999</v>
      </c>
      <c r="T236" s="15">
        <v>0.25700000000000001</v>
      </c>
      <c r="U236" s="15">
        <v>0.27400000000000002</v>
      </c>
      <c r="V236" s="15">
        <v>0.27700000000000002</v>
      </c>
      <c r="W236" s="15">
        <v>0.28000000000000003</v>
      </c>
      <c r="X236" s="15">
        <v>0.28299999999999997</v>
      </c>
      <c r="Y236" s="15">
        <v>0.28499999999999998</v>
      </c>
      <c r="Z236" s="15">
        <v>0.28699999999999998</v>
      </c>
      <c r="AA236" s="15">
        <v>0.28000000000000003</v>
      </c>
      <c r="AB236" s="15">
        <v>0.27400000000000002</v>
      </c>
      <c r="AC236" s="15">
        <v>0.26800000000000002</v>
      </c>
      <c r="AD236" s="15">
        <v>0.26200000000000001</v>
      </c>
      <c r="AE236" s="15">
        <v>0.25700000000000001</v>
      </c>
      <c r="AF236" s="15">
        <v>0.248</v>
      </c>
      <c r="AG236" s="15">
        <v>0.23899999999999999</v>
      </c>
      <c r="AH236" s="15">
        <v>0.23100000000000001</v>
      </c>
      <c r="AI236" s="15">
        <v>0.224</v>
      </c>
      <c r="AJ236" s="15">
        <v>0.217</v>
      </c>
      <c r="AK236" s="15">
        <v>0.21</v>
      </c>
      <c r="AL236" s="15">
        <v>0.20399999999999999</v>
      </c>
      <c r="AM236" s="15">
        <v>0.19800000000000001</v>
      </c>
      <c r="AN236" s="15">
        <v>0.192</v>
      </c>
      <c r="AO236" s="15">
        <v>0.187</v>
      </c>
      <c r="AP236" s="15">
        <v>0.17899999999999999</v>
      </c>
      <c r="AQ236" s="15">
        <v>0.17100000000000001</v>
      </c>
      <c r="AR236" s="15">
        <v>0.16400000000000001</v>
      </c>
      <c r="AS236" s="15">
        <v>0.157</v>
      </c>
      <c r="AT236" s="15">
        <v>0.151</v>
      </c>
      <c r="AU236" s="15">
        <v>0.14399999999999999</v>
      </c>
      <c r="AV236" s="15">
        <v>0.13800000000000001</v>
      </c>
      <c r="AW236" s="15">
        <v>0.13200000000000001</v>
      </c>
      <c r="AX236" s="15">
        <v>0.127</v>
      </c>
      <c r="AY236" s="15">
        <v>0.121</v>
      </c>
    </row>
    <row r="237" spans="1:51" x14ac:dyDescent="0.2">
      <c r="A237" s="5">
        <v>44439</v>
      </c>
      <c r="B237" s="15">
        <v>-0.52</v>
      </c>
      <c r="C237" s="15">
        <v>-0.48399999999999999</v>
      </c>
      <c r="D237" s="15">
        <v>-0.439</v>
      </c>
      <c r="E237" s="15">
        <v>-0.39</v>
      </c>
      <c r="F237" s="15">
        <v>-0.33500000000000002</v>
      </c>
      <c r="G237" s="15">
        <v>-0.27800000000000002</v>
      </c>
      <c r="H237" s="15">
        <v>-0.218</v>
      </c>
      <c r="I237" s="15">
        <v>-0.156</v>
      </c>
      <c r="J237" s="15">
        <v>-9.7000000000000003E-2</v>
      </c>
      <c r="K237" s="15">
        <v>-3.1E-2</v>
      </c>
      <c r="L237" s="15">
        <v>2.9000000000000001E-2</v>
      </c>
      <c r="M237" s="15">
        <v>7.9000000000000001E-2</v>
      </c>
      <c r="N237" s="15">
        <v>0.13</v>
      </c>
      <c r="O237" s="15">
        <v>0.17399999999999999</v>
      </c>
      <c r="P237" s="15">
        <v>0.21199999999999999</v>
      </c>
      <c r="Q237" s="15">
        <v>0.23899999999999999</v>
      </c>
      <c r="R237" s="15">
        <v>0.26200000000000001</v>
      </c>
      <c r="S237" s="15">
        <v>0.28299999999999997</v>
      </c>
      <c r="T237" s="15">
        <v>0.30199999999999999</v>
      </c>
      <c r="U237" s="15">
        <v>0.31900000000000001</v>
      </c>
      <c r="V237" s="15">
        <v>0.32200000000000001</v>
      </c>
      <c r="W237" s="15">
        <v>0.32400000000000001</v>
      </c>
      <c r="X237" s="15">
        <v>0.32700000000000001</v>
      </c>
      <c r="Y237" s="15">
        <v>0.32900000000000001</v>
      </c>
      <c r="Z237" s="15">
        <v>0.33100000000000002</v>
      </c>
      <c r="AA237" s="15">
        <v>0.32400000000000001</v>
      </c>
      <c r="AB237" s="15">
        <v>0.318</v>
      </c>
      <c r="AC237" s="15">
        <v>0.312</v>
      </c>
      <c r="AD237" s="15">
        <v>0.307</v>
      </c>
      <c r="AE237" s="15">
        <v>0.30199999999999999</v>
      </c>
      <c r="AF237" s="15">
        <v>0.29299999999999998</v>
      </c>
      <c r="AG237" s="15">
        <v>0.28399999999999997</v>
      </c>
      <c r="AH237" s="15">
        <v>0.27600000000000002</v>
      </c>
      <c r="AI237" s="15">
        <v>0.26800000000000002</v>
      </c>
      <c r="AJ237" s="15">
        <v>0.26100000000000001</v>
      </c>
      <c r="AK237" s="15">
        <v>0.254</v>
      </c>
      <c r="AL237" s="15">
        <v>0.248</v>
      </c>
      <c r="AM237" s="15">
        <v>0.24199999999999999</v>
      </c>
      <c r="AN237" s="15">
        <v>0.23599999999999999</v>
      </c>
      <c r="AO237" s="15">
        <v>0.23</v>
      </c>
      <c r="AP237" s="15">
        <v>0.223</v>
      </c>
      <c r="AQ237" s="15">
        <v>0.216</v>
      </c>
      <c r="AR237" s="15">
        <v>0.21</v>
      </c>
      <c r="AS237" s="15">
        <v>0.20399999999999999</v>
      </c>
      <c r="AT237" s="15">
        <v>0.19800000000000001</v>
      </c>
      <c r="AU237" s="15">
        <v>0.192</v>
      </c>
      <c r="AV237" s="15">
        <v>0.187</v>
      </c>
      <c r="AW237" s="15">
        <v>0.18099999999999999</v>
      </c>
      <c r="AX237" s="15">
        <v>0.17599999999999999</v>
      </c>
      <c r="AY237" s="15">
        <v>0.17199999999999999</v>
      </c>
    </row>
    <row r="238" spans="1:51" x14ac:dyDescent="0.2">
      <c r="A238" s="5">
        <v>44469</v>
      </c>
      <c r="B238" s="15">
        <v>-0.50600000000000001</v>
      </c>
      <c r="C238" s="15">
        <v>-0.433</v>
      </c>
      <c r="D238" s="15">
        <v>-0.35499999999999998</v>
      </c>
      <c r="E238" s="15">
        <v>-0.27500000000000002</v>
      </c>
      <c r="F238" s="15">
        <v>-0.19500000000000001</v>
      </c>
      <c r="G238" s="15">
        <v>-0.12</v>
      </c>
      <c r="H238" s="15">
        <v>-5.0999999999999997E-2</v>
      </c>
      <c r="I238" s="15">
        <v>1.9E-2</v>
      </c>
      <c r="J238" s="15">
        <v>8.2000000000000003E-2</v>
      </c>
      <c r="K238" s="15">
        <v>0.16300000000000001</v>
      </c>
      <c r="L238" s="15">
        <v>0.217</v>
      </c>
      <c r="M238" s="15">
        <v>0.26200000000000001</v>
      </c>
      <c r="N238" s="15">
        <v>0.313</v>
      </c>
      <c r="O238" s="15">
        <v>0.35599999999999998</v>
      </c>
      <c r="P238" s="15">
        <v>0.39300000000000002</v>
      </c>
      <c r="Q238" s="15">
        <v>0.41899999999999998</v>
      </c>
      <c r="R238" s="15">
        <v>0.442</v>
      </c>
      <c r="S238" s="15">
        <v>0.46300000000000002</v>
      </c>
      <c r="T238" s="15">
        <v>0.48099999999999998</v>
      </c>
      <c r="U238" s="15">
        <v>0.498</v>
      </c>
      <c r="V238" s="15">
        <v>0.501</v>
      </c>
      <c r="W238" s="15">
        <v>0.503</v>
      </c>
      <c r="X238" s="15">
        <v>0.50600000000000001</v>
      </c>
      <c r="Y238" s="15">
        <v>0.50800000000000001</v>
      </c>
      <c r="Z238" s="15">
        <v>0.51</v>
      </c>
      <c r="AA238" s="15">
        <v>0.501</v>
      </c>
      <c r="AB238" s="15">
        <v>0.49299999999999999</v>
      </c>
      <c r="AC238" s="15">
        <v>0.48499999999999999</v>
      </c>
      <c r="AD238" s="15">
        <v>0.47799999999999998</v>
      </c>
      <c r="AE238" s="15">
        <v>0.47199999999999998</v>
      </c>
      <c r="AF238" s="15">
        <v>0.46200000000000002</v>
      </c>
      <c r="AG238" s="15">
        <v>0.45400000000000001</v>
      </c>
      <c r="AH238" s="15">
        <v>0.44600000000000001</v>
      </c>
      <c r="AI238" s="15">
        <v>0.438</v>
      </c>
      <c r="AJ238" s="15">
        <v>0.43099999999999999</v>
      </c>
      <c r="AK238" s="15">
        <v>0.42399999999999999</v>
      </c>
      <c r="AL238" s="15">
        <v>0.41699999999999998</v>
      </c>
      <c r="AM238" s="15">
        <v>0.41099999999999998</v>
      </c>
      <c r="AN238" s="15">
        <v>0.40600000000000003</v>
      </c>
      <c r="AO238" s="15">
        <v>0.4</v>
      </c>
      <c r="AP238" s="15">
        <v>0.39300000000000002</v>
      </c>
      <c r="AQ238" s="15">
        <v>0.38600000000000001</v>
      </c>
      <c r="AR238" s="15">
        <v>0.379</v>
      </c>
      <c r="AS238" s="15">
        <v>0.373</v>
      </c>
      <c r="AT238" s="15">
        <v>0.36699999999999999</v>
      </c>
      <c r="AU238" s="15">
        <v>0.36099999999999999</v>
      </c>
      <c r="AV238" s="15">
        <v>0.35499999999999998</v>
      </c>
      <c r="AW238" s="15">
        <v>0.35</v>
      </c>
      <c r="AX238" s="15">
        <v>0.34499999999999997</v>
      </c>
      <c r="AY238" s="15">
        <v>0.34</v>
      </c>
    </row>
    <row r="239" spans="1:51" x14ac:dyDescent="0.2">
      <c r="A239" s="5">
        <v>44500</v>
      </c>
      <c r="B239" s="15">
        <v>-0.44700000000000001</v>
      </c>
      <c r="C239" s="15">
        <v>-0.22800000000000001</v>
      </c>
      <c r="D239" s="15">
        <v>-7.9000000000000001E-2</v>
      </c>
      <c r="E239" s="15">
        <v>-3.2000000000000001E-2</v>
      </c>
      <c r="F239" s="15">
        <v>3.3000000000000002E-2</v>
      </c>
      <c r="G239" s="15">
        <v>8.7999999999999995E-2</v>
      </c>
      <c r="H239" s="15">
        <v>0.124</v>
      </c>
      <c r="I239" s="15">
        <v>0.18</v>
      </c>
      <c r="J239" s="15">
        <v>0.222</v>
      </c>
      <c r="K239" s="15">
        <v>0.28000000000000003</v>
      </c>
      <c r="L239" s="15">
        <v>0.311</v>
      </c>
      <c r="M239" s="15">
        <v>0.33700000000000002</v>
      </c>
      <c r="N239" s="15">
        <v>0.35899999999999999</v>
      </c>
      <c r="O239" s="15">
        <v>0.378</v>
      </c>
      <c r="P239" s="15">
        <v>0.39400000000000002</v>
      </c>
      <c r="Q239" s="15">
        <v>0.39600000000000002</v>
      </c>
      <c r="R239" s="15">
        <v>0.39800000000000002</v>
      </c>
      <c r="S239" s="15">
        <v>0.39900000000000002</v>
      </c>
      <c r="T239" s="15">
        <v>0.40100000000000002</v>
      </c>
      <c r="U239" s="15">
        <v>0.40200000000000002</v>
      </c>
      <c r="V239" s="15">
        <v>0.39</v>
      </c>
      <c r="W239" s="15">
        <v>0.379</v>
      </c>
      <c r="X239" s="15">
        <v>0.36899999999999999</v>
      </c>
      <c r="Y239" s="15">
        <v>0.36</v>
      </c>
      <c r="Z239" s="15">
        <v>0.35099999999999998</v>
      </c>
      <c r="AA239" s="15">
        <v>0.33400000000000002</v>
      </c>
      <c r="AB239" s="15">
        <v>0.317</v>
      </c>
      <c r="AC239" s="15">
        <v>0.30199999999999999</v>
      </c>
      <c r="AD239" s="15">
        <v>0.28799999999999998</v>
      </c>
      <c r="AE239" s="15">
        <v>0.27500000000000002</v>
      </c>
      <c r="AF239" s="15">
        <v>0.25800000000000001</v>
      </c>
      <c r="AG239" s="15">
        <v>0.24299999999999999</v>
      </c>
      <c r="AH239" s="15">
        <v>0.22800000000000001</v>
      </c>
      <c r="AI239" s="15">
        <v>0.215</v>
      </c>
      <c r="AJ239" s="15">
        <v>0.20200000000000001</v>
      </c>
      <c r="AK239" s="15">
        <v>0.19</v>
      </c>
      <c r="AL239" s="15">
        <v>0.17799999999999999</v>
      </c>
      <c r="AM239" s="15">
        <v>0.16800000000000001</v>
      </c>
      <c r="AN239" s="15">
        <v>0.157</v>
      </c>
      <c r="AO239" s="15">
        <v>0.14799999999999999</v>
      </c>
      <c r="AP239" s="15">
        <v>0.13600000000000001</v>
      </c>
      <c r="AQ239" s="15">
        <v>0.126</v>
      </c>
      <c r="AR239" s="15">
        <v>0.11600000000000001</v>
      </c>
      <c r="AS239" s="15">
        <v>0.106</v>
      </c>
      <c r="AT239" s="15">
        <v>9.7000000000000003E-2</v>
      </c>
      <c r="AU239" s="15">
        <v>8.7999999999999995E-2</v>
      </c>
      <c r="AV239" s="15">
        <v>7.9000000000000001E-2</v>
      </c>
      <c r="AW239" s="15">
        <v>7.0999999999999994E-2</v>
      </c>
      <c r="AX239" s="15">
        <v>6.3E-2</v>
      </c>
      <c r="AY239" s="15">
        <v>5.6000000000000001E-2</v>
      </c>
    </row>
    <row r="240" spans="1:51" x14ac:dyDescent="0.2">
      <c r="A240" s="5">
        <v>44530</v>
      </c>
      <c r="B240" s="15">
        <v>-0.5</v>
      </c>
      <c r="C240" s="15">
        <v>-0.36399999999999999</v>
      </c>
      <c r="D240" s="15">
        <v>-0.247</v>
      </c>
      <c r="E240" s="15">
        <v>-0.185</v>
      </c>
      <c r="F240" s="15">
        <v>-0.127</v>
      </c>
      <c r="G240" s="15">
        <v>-7.5999999999999998E-2</v>
      </c>
      <c r="H240" s="15">
        <v>-3.1E-2</v>
      </c>
      <c r="I240" s="15">
        <v>2.5999999999999999E-2</v>
      </c>
      <c r="J240" s="15">
        <v>7.5999999999999998E-2</v>
      </c>
      <c r="K240" s="15">
        <v>0.13200000000000001</v>
      </c>
      <c r="L240" s="15">
        <v>0.17599999999999999</v>
      </c>
      <c r="M240" s="15">
        <v>0.21199999999999999</v>
      </c>
      <c r="N240" s="15">
        <v>0.24399999999999999</v>
      </c>
      <c r="O240" s="15">
        <v>0.27100000000000002</v>
      </c>
      <c r="P240" s="15">
        <v>0.29499999999999998</v>
      </c>
      <c r="Q240" s="15">
        <v>0.3</v>
      </c>
      <c r="R240" s="15">
        <v>0.30499999999999999</v>
      </c>
      <c r="S240" s="15">
        <v>0.31</v>
      </c>
      <c r="T240" s="15">
        <v>0.313</v>
      </c>
      <c r="U240" s="15">
        <v>0.317</v>
      </c>
      <c r="V240" s="15">
        <v>0.308</v>
      </c>
      <c r="W240" s="15">
        <v>0.30099999999999999</v>
      </c>
      <c r="X240" s="15">
        <v>0.29399999999999998</v>
      </c>
      <c r="Y240" s="15">
        <v>0.28799999999999998</v>
      </c>
      <c r="Z240" s="15">
        <v>0.28199999999999997</v>
      </c>
      <c r="AA240" s="15">
        <v>0.26700000000000002</v>
      </c>
      <c r="AB240" s="15">
        <v>0.252</v>
      </c>
      <c r="AC240" s="15">
        <v>0.23899999999999999</v>
      </c>
      <c r="AD240" s="15">
        <v>0.22600000000000001</v>
      </c>
      <c r="AE240" s="15">
        <v>0.215</v>
      </c>
      <c r="AF240" s="15">
        <v>0.20300000000000001</v>
      </c>
      <c r="AG240" s="15">
        <v>0.192</v>
      </c>
      <c r="AH240" s="15">
        <v>0.18099999999999999</v>
      </c>
      <c r="AI240" s="15">
        <v>0.17100000000000001</v>
      </c>
      <c r="AJ240" s="15">
        <v>0.16200000000000001</v>
      </c>
      <c r="AK240" s="15">
        <v>0.153</v>
      </c>
      <c r="AL240" s="15">
        <v>0.14499999999999999</v>
      </c>
      <c r="AM240" s="15">
        <v>0.13700000000000001</v>
      </c>
      <c r="AN240" s="15">
        <v>0.129</v>
      </c>
      <c r="AO240" s="15">
        <v>0.122</v>
      </c>
      <c r="AP240" s="15">
        <v>0.114</v>
      </c>
      <c r="AQ240" s="15">
        <v>0.107</v>
      </c>
      <c r="AR240" s="15">
        <v>0.1</v>
      </c>
      <c r="AS240" s="15">
        <v>9.2999999999999999E-2</v>
      </c>
      <c r="AT240" s="15">
        <v>8.5999999999999993E-2</v>
      </c>
      <c r="AU240" s="15">
        <v>0.08</v>
      </c>
      <c r="AV240" s="15">
        <v>7.3999999999999996E-2</v>
      </c>
      <c r="AW240" s="15">
        <v>6.9000000000000006E-2</v>
      </c>
      <c r="AX240" s="15">
        <v>6.3E-2</v>
      </c>
      <c r="AY240" s="15">
        <v>5.8000000000000003E-2</v>
      </c>
    </row>
    <row r="241" spans="1:51" x14ac:dyDescent="0.2">
      <c r="A241" s="5">
        <v>44561</v>
      </c>
      <c r="B241" s="15">
        <v>-0.49299999999999999</v>
      </c>
      <c r="C241" s="15">
        <v>-0.30399999999999999</v>
      </c>
      <c r="D241" s="15">
        <v>-0.155</v>
      </c>
      <c r="E241" s="15">
        <v>-5.8000000000000003E-2</v>
      </c>
      <c r="F241" s="15">
        <v>0.01</v>
      </c>
      <c r="G241" s="15">
        <v>6.8000000000000005E-2</v>
      </c>
      <c r="H241" s="15">
        <v>0.11899999999999999</v>
      </c>
      <c r="I241" s="15">
        <v>0.18</v>
      </c>
      <c r="J241" s="15">
        <v>0.23499999999999999</v>
      </c>
      <c r="K241" s="15">
        <v>0.29799999999999999</v>
      </c>
      <c r="L241" s="15">
        <v>0.34799999999999998</v>
      </c>
      <c r="M241" s="15">
        <v>0.39</v>
      </c>
      <c r="N241" s="15">
        <v>0.42799999999999999</v>
      </c>
      <c r="O241" s="15">
        <v>0.46</v>
      </c>
      <c r="P241" s="15">
        <v>0.48799999999999999</v>
      </c>
      <c r="Q241" s="15">
        <v>0.501</v>
      </c>
      <c r="R241" s="15">
        <v>0.51200000000000001</v>
      </c>
      <c r="S241" s="15">
        <v>0.52200000000000002</v>
      </c>
      <c r="T241" s="15">
        <v>0.53100000000000003</v>
      </c>
      <c r="U241" s="15">
        <v>0.53900000000000003</v>
      </c>
      <c r="V241" s="15">
        <v>0.53200000000000003</v>
      </c>
      <c r="W241" s="15">
        <v>0.52700000000000002</v>
      </c>
      <c r="X241" s="15">
        <v>0.52200000000000002</v>
      </c>
      <c r="Y241" s="15">
        <v>0.51700000000000002</v>
      </c>
      <c r="Z241" s="15">
        <v>0.51300000000000001</v>
      </c>
      <c r="AA241" s="15">
        <v>0.502</v>
      </c>
      <c r="AB241" s="15">
        <v>0.49099999999999999</v>
      </c>
      <c r="AC241" s="15">
        <v>0.48099999999999998</v>
      </c>
      <c r="AD241" s="15">
        <v>0.47199999999999998</v>
      </c>
      <c r="AE241" s="15">
        <v>0.46300000000000002</v>
      </c>
      <c r="AF241" s="15">
        <v>0.45300000000000001</v>
      </c>
      <c r="AG241" s="15">
        <v>0.443</v>
      </c>
      <c r="AH241" s="15">
        <v>0.434</v>
      </c>
      <c r="AI241" s="15">
        <v>0.42599999999999999</v>
      </c>
      <c r="AJ241" s="15">
        <v>0.41699999999999998</v>
      </c>
      <c r="AK241" s="15">
        <v>0.41</v>
      </c>
      <c r="AL241" s="15">
        <v>0.40200000000000002</v>
      </c>
      <c r="AM241" s="15">
        <v>0.39600000000000002</v>
      </c>
      <c r="AN241" s="15">
        <v>0.38900000000000001</v>
      </c>
      <c r="AO241" s="15">
        <v>0.38300000000000001</v>
      </c>
      <c r="AP241" s="15">
        <v>0.375</v>
      </c>
      <c r="AQ241" s="15">
        <v>0.36699999999999999</v>
      </c>
      <c r="AR241" s="15">
        <v>0.36</v>
      </c>
      <c r="AS241" s="15">
        <v>0.35299999999999998</v>
      </c>
      <c r="AT241" s="15">
        <v>0.34599999999999997</v>
      </c>
      <c r="AU241" s="15">
        <v>0.34</v>
      </c>
      <c r="AV241" s="15">
        <v>0.33400000000000002</v>
      </c>
      <c r="AW241" s="15">
        <v>0.32800000000000001</v>
      </c>
      <c r="AX241" s="15">
        <v>0.32200000000000001</v>
      </c>
      <c r="AY241" s="15">
        <v>0.317</v>
      </c>
    </row>
    <row r="242" spans="1:51" x14ac:dyDescent="0.2">
      <c r="A242" s="5">
        <v>44592</v>
      </c>
      <c r="B242" s="15">
        <v>-0.41699999999999998</v>
      </c>
      <c r="C242" s="15">
        <v>-0.126</v>
      </c>
      <c r="D242" s="15">
        <v>6.4000000000000001E-2</v>
      </c>
      <c r="E242" s="15">
        <v>0.16800000000000001</v>
      </c>
      <c r="F242" s="15">
        <v>0.23100000000000001</v>
      </c>
      <c r="G242" s="15">
        <v>0.27900000000000003</v>
      </c>
      <c r="H242" s="15">
        <v>0.32200000000000001</v>
      </c>
      <c r="I242" s="15">
        <v>0.373</v>
      </c>
      <c r="J242" s="15">
        <v>0.41799999999999998</v>
      </c>
      <c r="K242" s="15">
        <v>0.45900000000000002</v>
      </c>
      <c r="L242" s="15">
        <v>0.497</v>
      </c>
      <c r="M242" s="15">
        <v>0.52800000000000002</v>
      </c>
      <c r="N242" s="15">
        <v>0.55500000000000005</v>
      </c>
      <c r="O242" s="15">
        <v>0.57799999999999996</v>
      </c>
      <c r="P242" s="15">
        <v>0.59899999999999998</v>
      </c>
      <c r="Q242" s="15">
        <v>0.6</v>
      </c>
      <c r="R242" s="15">
        <v>0.60199999999999998</v>
      </c>
      <c r="S242" s="15">
        <v>0.60299999999999998</v>
      </c>
      <c r="T242" s="15">
        <v>0.60499999999999998</v>
      </c>
      <c r="U242" s="15">
        <v>0.60599999999999998</v>
      </c>
      <c r="V242" s="15">
        <v>0.59599999999999997</v>
      </c>
      <c r="W242" s="15">
        <v>0.58799999999999997</v>
      </c>
      <c r="X242" s="15">
        <v>0.57999999999999996</v>
      </c>
      <c r="Y242" s="15">
        <v>0.57299999999999995</v>
      </c>
      <c r="Z242" s="15">
        <v>0.56599999999999995</v>
      </c>
      <c r="AA242" s="15">
        <v>0.54800000000000004</v>
      </c>
      <c r="AB242" s="15">
        <v>0.53100000000000003</v>
      </c>
      <c r="AC242" s="15">
        <v>0.51500000000000001</v>
      </c>
      <c r="AD242" s="15">
        <v>0.501</v>
      </c>
      <c r="AE242" s="15">
        <v>0.48699999999999999</v>
      </c>
      <c r="AF242" s="15">
        <v>0.47399999999999998</v>
      </c>
      <c r="AG242" s="15">
        <v>0.46200000000000002</v>
      </c>
      <c r="AH242" s="15">
        <v>0.45</v>
      </c>
      <c r="AI242" s="15">
        <v>0.439</v>
      </c>
      <c r="AJ242" s="15">
        <v>0.42799999999999999</v>
      </c>
      <c r="AK242" s="15">
        <v>0.41799999999999998</v>
      </c>
      <c r="AL242" s="15">
        <v>0.40899999999999997</v>
      </c>
      <c r="AM242" s="15">
        <v>0.4</v>
      </c>
      <c r="AN242" s="15">
        <v>0.39200000000000002</v>
      </c>
      <c r="AO242" s="15">
        <v>0.38400000000000001</v>
      </c>
      <c r="AP242" s="15">
        <v>0.374</v>
      </c>
      <c r="AQ242" s="15">
        <v>0.36499999999999999</v>
      </c>
      <c r="AR242" s="15">
        <v>0.35699999999999998</v>
      </c>
      <c r="AS242" s="15">
        <v>0.34899999999999998</v>
      </c>
      <c r="AT242" s="15">
        <v>0.34100000000000003</v>
      </c>
      <c r="AU242" s="15">
        <v>0.33300000000000002</v>
      </c>
      <c r="AV242" s="15">
        <v>0.32600000000000001</v>
      </c>
      <c r="AW242" s="15">
        <v>0.31900000000000001</v>
      </c>
      <c r="AX242" s="15">
        <v>0.313</v>
      </c>
      <c r="AY242" s="15">
        <v>0.30599999999999999</v>
      </c>
    </row>
    <row r="243" spans="1:51" x14ac:dyDescent="0.2">
      <c r="A243" s="5">
        <v>44620</v>
      </c>
      <c r="B243" s="15">
        <v>-0.372</v>
      </c>
      <c r="C243" s="15">
        <v>1.6E-2</v>
      </c>
      <c r="D243" s="15">
        <v>0.245</v>
      </c>
      <c r="E243" s="15">
        <v>0.372</v>
      </c>
      <c r="F243" s="15">
        <v>0.45500000000000002</v>
      </c>
      <c r="G243" s="15">
        <v>0.56499999999999995</v>
      </c>
      <c r="H243" s="15">
        <v>0.60099999999999998</v>
      </c>
      <c r="I243" s="15">
        <v>0.67100000000000004</v>
      </c>
      <c r="J243" s="15">
        <v>0.73</v>
      </c>
      <c r="K243" s="15">
        <v>0.79100000000000004</v>
      </c>
      <c r="L243" s="15">
        <v>0.84699999999999998</v>
      </c>
      <c r="M243" s="15">
        <v>0.89400000000000002</v>
      </c>
      <c r="N243" s="15">
        <v>0.91900000000000004</v>
      </c>
      <c r="O243" s="15">
        <v>0.94099999999999995</v>
      </c>
      <c r="P243" s="15">
        <v>0.95899999999999996</v>
      </c>
      <c r="Q243" s="15">
        <v>0.94699999999999995</v>
      </c>
      <c r="R243" s="15">
        <v>0.93700000000000006</v>
      </c>
      <c r="S243" s="15">
        <v>0.92800000000000005</v>
      </c>
      <c r="T243" s="15">
        <v>0.92</v>
      </c>
      <c r="U243" s="15">
        <v>0.91200000000000003</v>
      </c>
      <c r="V243" s="15">
        <v>0.89600000000000002</v>
      </c>
      <c r="W243" s="15">
        <v>0.88100000000000001</v>
      </c>
      <c r="X243" s="15">
        <v>0.86799999999999999</v>
      </c>
      <c r="Y243" s="15">
        <v>0.85599999999999998</v>
      </c>
      <c r="Z243" s="15">
        <v>0.84499999999999997</v>
      </c>
      <c r="AA243" s="15">
        <v>0.82599999999999996</v>
      </c>
      <c r="AB243" s="15">
        <v>0.80900000000000005</v>
      </c>
      <c r="AC243" s="15">
        <v>0.79400000000000004</v>
      </c>
      <c r="AD243" s="15">
        <v>0.77900000000000003</v>
      </c>
      <c r="AE243" s="15">
        <v>0.76500000000000001</v>
      </c>
      <c r="AF243" s="15">
        <v>0.747</v>
      </c>
      <c r="AG243" s="15">
        <v>0.72899999999999998</v>
      </c>
      <c r="AH243" s="15">
        <v>0.71199999999999997</v>
      </c>
      <c r="AI243" s="15">
        <v>0.69699999999999995</v>
      </c>
      <c r="AJ243" s="15">
        <v>0.68200000000000005</v>
      </c>
      <c r="AK243" s="15">
        <v>0.66800000000000004</v>
      </c>
      <c r="AL243" s="15">
        <v>0.65500000000000003</v>
      </c>
      <c r="AM243" s="15">
        <v>0.64300000000000002</v>
      </c>
      <c r="AN243" s="15">
        <v>0.63100000000000001</v>
      </c>
      <c r="AO243" s="15">
        <v>0.62</v>
      </c>
      <c r="AP243" s="15">
        <v>0.60899999999999999</v>
      </c>
      <c r="AQ243" s="15">
        <v>0.59899999999999998</v>
      </c>
      <c r="AR243" s="15">
        <v>0.58899999999999997</v>
      </c>
      <c r="AS243" s="15">
        <v>0.57999999999999996</v>
      </c>
      <c r="AT243" s="15">
        <v>0.57199999999999995</v>
      </c>
      <c r="AU243" s="15">
        <v>0.56299999999999994</v>
      </c>
      <c r="AV243" s="15">
        <v>0.55500000000000005</v>
      </c>
      <c r="AW243" s="15">
        <v>0.54800000000000004</v>
      </c>
      <c r="AX243" s="15">
        <v>0.54</v>
      </c>
      <c r="AY243" s="15">
        <v>0.53300000000000003</v>
      </c>
    </row>
    <row r="244" spans="1:51" x14ac:dyDescent="0.2">
      <c r="A244" s="5">
        <v>44651</v>
      </c>
      <c r="B244" s="15">
        <v>-0.10100000000000001</v>
      </c>
      <c r="C244" s="15">
        <v>0.53</v>
      </c>
      <c r="D244" s="15">
        <v>0.78700000000000003</v>
      </c>
      <c r="E244" s="15">
        <v>0.91800000000000004</v>
      </c>
      <c r="F244" s="15">
        <v>0.98499999999999999</v>
      </c>
      <c r="G244" s="15">
        <v>1.0329999999999999</v>
      </c>
      <c r="H244" s="15">
        <v>1.073</v>
      </c>
      <c r="I244" s="15">
        <v>1.1140000000000001</v>
      </c>
      <c r="J244" s="15">
        <v>1.1619999999999999</v>
      </c>
      <c r="K244" s="15">
        <v>1.1970000000000001</v>
      </c>
      <c r="L244" s="15">
        <v>1.2290000000000001</v>
      </c>
      <c r="M244" s="15">
        <v>1.256</v>
      </c>
      <c r="N244" s="15">
        <v>1.2709999999999999</v>
      </c>
      <c r="O244" s="15">
        <v>1.284</v>
      </c>
      <c r="P244" s="15">
        <v>1.2949999999999999</v>
      </c>
      <c r="Q244" s="15">
        <v>1.2749999999999999</v>
      </c>
      <c r="R244" s="15">
        <v>1.2569999999999999</v>
      </c>
      <c r="S244" s="15">
        <v>1.2410000000000001</v>
      </c>
      <c r="T244" s="15">
        <v>1.2270000000000001</v>
      </c>
      <c r="U244" s="15">
        <v>1.214</v>
      </c>
      <c r="V244" s="15">
        <v>1.1859999999999999</v>
      </c>
      <c r="W244" s="15">
        <v>1.161</v>
      </c>
      <c r="X244" s="15">
        <v>1.1379999999999999</v>
      </c>
      <c r="Y244" s="15">
        <v>1.117</v>
      </c>
      <c r="Z244" s="15">
        <v>1.097</v>
      </c>
      <c r="AA244" s="15">
        <v>1.07</v>
      </c>
      <c r="AB244" s="15">
        <v>1.0449999999999999</v>
      </c>
      <c r="AC244" s="15">
        <v>1.0209999999999999</v>
      </c>
      <c r="AD244" s="15">
        <v>1</v>
      </c>
      <c r="AE244" s="15">
        <v>0.97899999999999998</v>
      </c>
      <c r="AF244" s="15">
        <v>0.95899999999999996</v>
      </c>
      <c r="AG244" s="15">
        <v>0.94</v>
      </c>
      <c r="AH244" s="15">
        <v>0.92200000000000004</v>
      </c>
      <c r="AI244" s="15">
        <v>0.90500000000000003</v>
      </c>
      <c r="AJ244" s="15">
        <v>0.88900000000000001</v>
      </c>
      <c r="AK244" s="15">
        <v>0.874</v>
      </c>
      <c r="AL244" s="15">
        <v>0.85899999999999999</v>
      </c>
      <c r="AM244" s="15">
        <v>0.84599999999999997</v>
      </c>
      <c r="AN244" s="15">
        <v>0.83299999999999996</v>
      </c>
      <c r="AO244" s="15">
        <v>0.82099999999999995</v>
      </c>
      <c r="AP244" s="15">
        <v>0.80700000000000005</v>
      </c>
      <c r="AQ244" s="15">
        <v>0.79400000000000004</v>
      </c>
      <c r="AR244" s="15">
        <v>0.78200000000000003</v>
      </c>
      <c r="AS244" s="15">
        <v>0.77</v>
      </c>
      <c r="AT244" s="15">
        <v>0.75900000000000001</v>
      </c>
      <c r="AU244" s="15">
        <v>0.748</v>
      </c>
      <c r="AV244" s="15">
        <v>0.73799999999999999</v>
      </c>
      <c r="AW244" s="15">
        <v>0.72799999999999998</v>
      </c>
      <c r="AX244" s="15">
        <v>0.71899999999999997</v>
      </c>
      <c r="AY244" s="15">
        <v>0.71</v>
      </c>
    </row>
    <row r="245" spans="1:51" x14ac:dyDescent="0.2">
      <c r="A245" s="5">
        <v>44681</v>
      </c>
      <c r="B245" s="15">
        <v>0.253</v>
      </c>
      <c r="C245" s="15">
        <v>0.96599999999999997</v>
      </c>
      <c r="D245" s="15">
        <v>1.228</v>
      </c>
      <c r="E245" s="15">
        <v>1.3520000000000001</v>
      </c>
      <c r="F245" s="15">
        <v>1.4319999999999999</v>
      </c>
      <c r="G245" s="15">
        <v>1.498</v>
      </c>
      <c r="H245" s="15">
        <v>1.5569999999999999</v>
      </c>
      <c r="I245" s="15">
        <v>1.6180000000000001</v>
      </c>
      <c r="J245" s="15">
        <v>1.6819999999999999</v>
      </c>
      <c r="K245" s="15">
        <v>1.732</v>
      </c>
      <c r="L245" s="15">
        <v>1.7789999999999999</v>
      </c>
      <c r="M245" s="15">
        <v>1.819</v>
      </c>
      <c r="N245" s="15">
        <v>1.837</v>
      </c>
      <c r="O245" s="15">
        <v>1.853</v>
      </c>
      <c r="P245" s="15">
        <v>1.867</v>
      </c>
      <c r="Q245" s="15">
        <v>1.84</v>
      </c>
      <c r="R245" s="15">
        <v>1.8160000000000001</v>
      </c>
      <c r="S245" s="15">
        <v>1.7949999999999999</v>
      </c>
      <c r="T245" s="15">
        <v>1.776</v>
      </c>
      <c r="U245" s="15">
        <v>1.7589999999999999</v>
      </c>
      <c r="V245" s="15">
        <v>1.718</v>
      </c>
      <c r="W245" s="15">
        <v>1.6819999999999999</v>
      </c>
      <c r="X245" s="15">
        <v>1.6479999999999999</v>
      </c>
      <c r="Y245" s="15">
        <v>1.617</v>
      </c>
      <c r="Z245" s="15">
        <v>1.589</v>
      </c>
      <c r="AA245" s="15">
        <v>1.5509999999999999</v>
      </c>
      <c r="AB245" s="15">
        <v>1.5169999999999999</v>
      </c>
      <c r="AC245" s="15">
        <v>1.4850000000000001</v>
      </c>
      <c r="AD245" s="15">
        <v>1.4550000000000001</v>
      </c>
      <c r="AE245" s="15">
        <v>1.427</v>
      </c>
      <c r="AF245" s="15">
        <v>1.399</v>
      </c>
      <c r="AG245" s="15">
        <v>1.3740000000000001</v>
      </c>
      <c r="AH245" s="15">
        <v>1.349</v>
      </c>
      <c r="AI245" s="15">
        <v>1.327</v>
      </c>
      <c r="AJ245" s="15">
        <v>1.3049999999999999</v>
      </c>
      <c r="AK245" s="15">
        <v>1.2849999999999999</v>
      </c>
      <c r="AL245" s="15">
        <v>1.266</v>
      </c>
      <c r="AM245" s="15">
        <v>1.248</v>
      </c>
      <c r="AN245" s="15">
        <v>1.2310000000000001</v>
      </c>
      <c r="AO245" s="15">
        <v>1.214</v>
      </c>
      <c r="AP245" s="15">
        <v>1.1970000000000001</v>
      </c>
      <c r="AQ245" s="15">
        <v>1.181</v>
      </c>
      <c r="AR245" s="15">
        <v>1.1659999999999999</v>
      </c>
      <c r="AS245" s="15">
        <v>1.151</v>
      </c>
      <c r="AT245" s="15">
        <v>1.137</v>
      </c>
      <c r="AU245" s="15">
        <v>1.1240000000000001</v>
      </c>
      <c r="AV245" s="15">
        <v>1.111</v>
      </c>
      <c r="AW245" s="15">
        <v>1.0980000000000001</v>
      </c>
      <c r="AX245" s="15">
        <v>1.087</v>
      </c>
      <c r="AY245" s="15">
        <v>1.075</v>
      </c>
    </row>
    <row r="246" spans="1:51" x14ac:dyDescent="0.2">
      <c r="A246" s="5">
        <v>44712</v>
      </c>
      <c r="B246" s="15">
        <v>0.47099999999999997</v>
      </c>
      <c r="C246" s="15">
        <v>1.071</v>
      </c>
      <c r="D246" s="15">
        <v>1.2849999999999999</v>
      </c>
      <c r="E246" s="15">
        <v>1.419</v>
      </c>
      <c r="F246" s="15">
        <v>1.4990000000000001</v>
      </c>
      <c r="G246" s="15">
        <v>1.5920000000000001</v>
      </c>
      <c r="H246" s="15">
        <v>1.647</v>
      </c>
      <c r="I246" s="15">
        <v>1.716</v>
      </c>
      <c r="J246" s="15">
        <v>1.7969999999999999</v>
      </c>
      <c r="K246" s="15">
        <v>1.86</v>
      </c>
      <c r="L246" s="15">
        <v>1.9119999999999999</v>
      </c>
      <c r="M246" s="15">
        <v>1.9550000000000001</v>
      </c>
      <c r="N246" s="15">
        <v>1.9810000000000001</v>
      </c>
      <c r="O246" s="15">
        <v>2.0030000000000001</v>
      </c>
      <c r="P246" s="15">
        <v>2.0219999999999998</v>
      </c>
      <c r="Q246" s="15">
        <v>2.0009999999999999</v>
      </c>
      <c r="R246" s="15">
        <v>1.9830000000000001</v>
      </c>
      <c r="S246" s="15">
        <v>1.966</v>
      </c>
      <c r="T246" s="15">
        <v>1.952</v>
      </c>
      <c r="U246" s="15">
        <v>1.9379999999999999</v>
      </c>
      <c r="V246" s="15">
        <v>1.907</v>
      </c>
      <c r="W246" s="15">
        <v>1.8779999999999999</v>
      </c>
      <c r="X246" s="15">
        <v>1.851</v>
      </c>
      <c r="Y246" s="15">
        <v>1.827</v>
      </c>
      <c r="Z246" s="15">
        <v>1.8049999999999999</v>
      </c>
      <c r="AA246" s="15">
        <v>1.7749999999999999</v>
      </c>
      <c r="AB246" s="15">
        <v>1.7470000000000001</v>
      </c>
      <c r="AC246" s="15">
        <v>1.7210000000000001</v>
      </c>
      <c r="AD246" s="15">
        <v>1.6970000000000001</v>
      </c>
      <c r="AE246" s="15">
        <v>1.675</v>
      </c>
      <c r="AF246" s="15">
        <v>1.6519999999999999</v>
      </c>
      <c r="AG246" s="15">
        <v>1.631</v>
      </c>
      <c r="AH246" s="15">
        <v>1.611</v>
      </c>
      <c r="AI246" s="15">
        <v>1.593</v>
      </c>
      <c r="AJ246" s="15">
        <v>1.575</v>
      </c>
      <c r="AK246" s="15">
        <v>1.5580000000000001</v>
      </c>
      <c r="AL246" s="15">
        <v>1.5429999999999999</v>
      </c>
      <c r="AM246" s="15">
        <v>1.528</v>
      </c>
      <c r="AN246" s="15">
        <v>1.514</v>
      </c>
      <c r="AO246" s="15">
        <v>1.5</v>
      </c>
      <c r="AP246" s="15">
        <v>1.484</v>
      </c>
      <c r="AQ246" s="15">
        <v>1.4690000000000001</v>
      </c>
      <c r="AR246" s="15">
        <v>1.4550000000000001</v>
      </c>
      <c r="AS246" s="15">
        <v>1.4410000000000001</v>
      </c>
      <c r="AT246" s="15">
        <v>1.4279999999999999</v>
      </c>
      <c r="AU246" s="15">
        <v>1.415</v>
      </c>
      <c r="AV246" s="15">
        <v>1.403</v>
      </c>
      <c r="AW246" s="15">
        <v>1.3919999999999999</v>
      </c>
      <c r="AX246" s="15">
        <v>1.381</v>
      </c>
      <c r="AY246" s="15">
        <v>1.37</v>
      </c>
    </row>
    <row r="247" spans="1:51" x14ac:dyDescent="0.2">
      <c r="A247" s="5">
        <v>44742</v>
      </c>
      <c r="B247" s="15">
        <v>0.83699999999999997</v>
      </c>
      <c r="C247" s="15">
        <v>1.3520000000000001</v>
      </c>
      <c r="D247" s="15">
        <v>1.538</v>
      </c>
      <c r="E247" s="15">
        <v>1.669</v>
      </c>
      <c r="F247" s="15">
        <v>1.7829999999999999</v>
      </c>
      <c r="G247" s="15">
        <v>1.9059999999999999</v>
      </c>
      <c r="H247" s="15">
        <v>1.9550000000000001</v>
      </c>
      <c r="I247" s="15">
        <v>2.032</v>
      </c>
      <c r="J247" s="15">
        <v>2.117</v>
      </c>
      <c r="K247" s="15">
        <v>2.1760000000000002</v>
      </c>
      <c r="L247" s="15">
        <v>2.2410000000000001</v>
      </c>
      <c r="M247" s="15">
        <v>2.2949999999999999</v>
      </c>
      <c r="N247" s="15">
        <v>2.3250000000000002</v>
      </c>
      <c r="O247" s="15">
        <v>2.351</v>
      </c>
      <c r="P247" s="15">
        <v>2.3730000000000002</v>
      </c>
      <c r="Q247" s="15">
        <v>2.3460000000000001</v>
      </c>
      <c r="R247" s="15">
        <v>2.3220000000000001</v>
      </c>
      <c r="S247" s="15">
        <v>2.2999999999999998</v>
      </c>
      <c r="T247" s="15">
        <v>2.2810000000000001</v>
      </c>
      <c r="U247" s="15">
        <v>2.2629999999999999</v>
      </c>
      <c r="V247" s="15">
        <v>2.2189999999999999</v>
      </c>
      <c r="W247" s="15">
        <v>2.1779999999999999</v>
      </c>
      <c r="X247" s="15">
        <v>2.141</v>
      </c>
      <c r="Y247" s="15">
        <v>2.1080000000000001</v>
      </c>
      <c r="Z247" s="15">
        <v>2.0760000000000001</v>
      </c>
      <c r="AA247" s="15">
        <v>2.0379999999999998</v>
      </c>
      <c r="AB247" s="15">
        <v>2.0030000000000001</v>
      </c>
      <c r="AC247" s="15">
        <v>1.9710000000000001</v>
      </c>
      <c r="AD247" s="15">
        <v>1.9410000000000001</v>
      </c>
      <c r="AE247" s="15">
        <v>1.9119999999999999</v>
      </c>
      <c r="AF247" s="15">
        <v>1.883</v>
      </c>
      <c r="AG247" s="15">
        <v>1.8560000000000001</v>
      </c>
      <c r="AH247" s="15">
        <v>1.83</v>
      </c>
      <c r="AI247" s="15">
        <v>1.806</v>
      </c>
      <c r="AJ247" s="15">
        <v>1.784</v>
      </c>
      <c r="AK247" s="15">
        <v>1.762</v>
      </c>
      <c r="AL247" s="15">
        <v>1.742</v>
      </c>
      <c r="AM247" s="15">
        <v>1.7230000000000001</v>
      </c>
      <c r="AN247" s="15">
        <v>1.7050000000000001</v>
      </c>
      <c r="AO247" s="15">
        <v>1.6870000000000001</v>
      </c>
      <c r="AP247" s="15">
        <v>1.665</v>
      </c>
      <c r="AQ247" s="15">
        <v>1.6439999999999999</v>
      </c>
      <c r="AR247" s="15">
        <v>1.6240000000000001</v>
      </c>
      <c r="AS247" s="15">
        <v>1.6040000000000001</v>
      </c>
      <c r="AT247" s="15">
        <v>1.5860000000000001</v>
      </c>
      <c r="AU247" s="15">
        <v>1.5680000000000001</v>
      </c>
      <c r="AV247" s="15">
        <v>1.5509999999999999</v>
      </c>
      <c r="AW247" s="15">
        <v>1.5349999999999999</v>
      </c>
      <c r="AX247" s="15">
        <v>1.52</v>
      </c>
      <c r="AY247" s="15">
        <v>1.5049999999999999</v>
      </c>
    </row>
    <row r="248" spans="1:51" x14ac:dyDescent="0.2">
      <c r="A248" s="5">
        <v>44773</v>
      </c>
      <c r="B248" s="15">
        <v>0.94099999999999995</v>
      </c>
      <c r="C248" s="15">
        <v>1.109</v>
      </c>
      <c r="D248" s="15">
        <v>1.173</v>
      </c>
      <c r="E248" s="15">
        <v>1.2450000000000001</v>
      </c>
      <c r="F248" s="15">
        <v>1.327</v>
      </c>
      <c r="G248" s="15">
        <v>1.4</v>
      </c>
      <c r="H248" s="15">
        <v>1.4610000000000001</v>
      </c>
      <c r="I248" s="15">
        <v>1.53</v>
      </c>
      <c r="J248" s="15">
        <v>1.5940000000000001</v>
      </c>
      <c r="K248" s="15">
        <v>1.6539999999999999</v>
      </c>
      <c r="L248" s="15">
        <v>1.706</v>
      </c>
      <c r="M248" s="15">
        <v>1.7490000000000001</v>
      </c>
      <c r="N248" s="15">
        <v>1.778</v>
      </c>
      <c r="O248" s="15">
        <v>1.802</v>
      </c>
      <c r="P248" s="15">
        <v>1.823</v>
      </c>
      <c r="Q248" s="15">
        <v>1.8049999999999999</v>
      </c>
      <c r="R248" s="15">
        <v>1.79</v>
      </c>
      <c r="S248" s="15">
        <v>1.776</v>
      </c>
      <c r="T248" s="15">
        <v>1.764</v>
      </c>
      <c r="U248" s="15">
        <v>1.7529999999999999</v>
      </c>
      <c r="V248" s="15">
        <v>1.716</v>
      </c>
      <c r="W248" s="15">
        <v>1.6819999999999999</v>
      </c>
      <c r="X248" s="15">
        <v>1.651</v>
      </c>
      <c r="Y248" s="15">
        <v>1.6220000000000001</v>
      </c>
      <c r="Z248" s="15">
        <v>1.5960000000000001</v>
      </c>
      <c r="AA248" s="15">
        <v>1.5669999999999999</v>
      </c>
      <c r="AB248" s="15">
        <v>1.5389999999999999</v>
      </c>
      <c r="AC248" s="15">
        <v>1.514</v>
      </c>
      <c r="AD248" s="15">
        <v>1.4910000000000001</v>
      </c>
      <c r="AE248" s="15">
        <v>1.4690000000000001</v>
      </c>
      <c r="AF248" s="15">
        <v>1.444</v>
      </c>
      <c r="AG248" s="15">
        <v>1.421</v>
      </c>
      <c r="AH248" s="15">
        <v>1.399</v>
      </c>
      <c r="AI248" s="15">
        <v>1.3779999999999999</v>
      </c>
      <c r="AJ248" s="15">
        <v>1.359</v>
      </c>
      <c r="AK248" s="15">
        <v>1.341</v>
      </c>
      <c r="AL248" s="15">
        <v>1.323</v>
      </c>
      <c r="AM248" s="15">
        <v>1.3069999999999999</v>
      </c>
      <c r="AN248" s="15">
        <v>1.2909999999999999</v>
      </c>
      <c r="AO248" s="15">
        <v>1.276</v>
      </c>
      <c r="AP248" s="15">
        <v>1.254</v>
      </c>
      <c r="AQ248" s="15">
        <v>1.232</v>
      </c>
      <c r="AR248" s="15">
        <v>1.212</v>
      </c>
      <c r="AS248" s="15">
        <v>1.1919999999999999</v>
      </c>
      <c r="AT248" s="15">
        <v>1.173</v>
      </c>
      <c r="AU248" s="15">
        <v>1.1559999999999999</v>
      </c>
      <c r="AV248" s="15">
        <v>1.1379999999999999</v>
      </c>
      <c r="AW248" s="15">
        <v>1.1220000000000001</v>
      </c>
      <c r="AX248" s="15">
        <v>1.1060000000000001</v>
      </c>
      <c r="AY248" s="15">
        <v>1.091</v>
      </c>
    </row>
    <row r="249" spans="1:51" x14ac:dyDescent="0.2">
      <c r="A249" s="5">
        <v>44804</v>
      </c>
      <c r="B249" s="15">
        <v>1.829</v>
      </c>
      <c r="C249" s="15">
        <v>2.1659999999999999</v>
      </c>
      <c r="D249" s="15">
        <v>2.1970000000000001</v>
      </c>
      <c r="E249" s="15">
        <v>2.2320000000000002</v>
      </c>
      <c r="F249" s="15">
        <v>2.2559999999999998</v>
      </c>
      <c r="G249" s="15">
        <v>2.286</v>
      </c>
      <c r="H249" s="15">
        <v>2.3170000000000002</v>
      </c>
      <c r="I249" s="15">
        <v>2.343</v>
      </c>
      <c r="J249" s="15">
        <v>2.3849999999999998</v>
      </c>
      <c r="K249" s="15">
        <v>2.4239999999999999</v>
      </c>
      <c r="L249" s="15">
        <v>2.4510000000000001</v>
      </c>
      <c r="M249" s="15">
        <v>2.4740000000000002</v>
      </c>
      <c r="N249" s="15">
        <v>2.4830000000000001</v>
      </c>
      <c r="O249" s="15">
        <v>2.4900000000000002</v>
      </c>
      <c r="P249" s="15">
        <v>2.496</v>
      </c>
      <c r="Q249" s="15">
        <v>2.4590000000000001</v>
      </c>
      <c r="R249" s="15">
        <v>2.427</v>
      </c>
      <c r="S249" s="15">
        <v>2.3980000000000001</v>
      </c>
      <c r="T249" s="15">
        <v>2.3719999999999999</v>
      </c>
      <c r="U249" s="15">
        <v>2.3490000000000002</v>
      </c>
      <c r="V249" s="15">
        <v>2.298</v>
      </c>
      <c r="W249" s="15">
        <v>2.2519999999999998</v>
      </c>
      <c r="X249" s="15">
        <v>2.2109999999999999</v>
      </c>
      <c r="Y249" s="15">
        <v>2.173</v>
      </c>
      <c r="Z249" s="15">
        <v>2.137</v>
      </c>
      <c r="AA249" s="15">
        <v>2.0950000000000002</v>
      </c>
      <c r="AB249" s="15">
        <v>2.056</v>
      </c>
      <c r="AC249" s="15">
        <v>2.02</v>
      </c>
      <c r="AD249" s="15">
        <v>1.9870000000000001</v>
      </c>
      <c r="AE249" s="15">
        <v>1.9550000000000001</v>
      </c>
      <c r="AF249" s="15">
        <v>1.93</v>
      </c>
      <c r="AG249" s="15">
        <v>1.907</v>
      </c>
      <c r="AH249" s="15">
        <v>1.885</v>
      </c>
      <c r="AI249" s="15">
        <v>1.8640000000000001</v>
      </c>
      <c r="AJ249" s="15">
        <v>1.8440000000000001</v>
      </c>
      <c r="AK249" s="15">
        <v>1.8260000000000001</v>
      </c>
      <c r="AL249" s="15">
        <v>1.8089999999999999</v>
      </c>
      <c r="AM249" s="15">
        <v>1.792</v>
      </c>
      <c r="AN249" s="15">
        <v>1.776</v>
      </c>
      <c r="AO249" s="15">
        <v>1.762</v>
      </c>
      <c r="AP249" s="15">
        <v>1.74</v>
      </c>
      <c r="AQ249" s="15">
        <v>1.7190000000000001</v>
      </c>
      <c r="AR249" s="15">
        <v>1.6990000000000001</v>
      </c>
      <c r="AS249" s="15">
        <v>1.68</v>
      </c>
      <c r="AT249" s="15">
        <v>1.6619999999999999</v>
      </c>
      <c r="AU249" s="15">
        <v>1.6439999999999999</v>
      </c>
      <c r="AV249" s="15">
        <v>1.6279999999999999</v>
      </c>
      <c r="AW249" s="15">
        <v>1.6120000000000001</v>
      </c>
      <c r="AX249" s="15">
        <v>1.597</v>
      </c>
      <c r="AY249" s="15">
        <v>1.5820000000000001</v>
      </c>
    </row>
    <row r="250" spans="1:51" x14ac:dyDescent="0.2">
      <c r="A250" s="5">
        <v>44834</v>
      </c>
      <c r="B250" s="15">
        <v>2.4700000000000002</v>
      </c>
      <c r="C250" s="15">
        <v>2.8119999999999998</v>
      </c>
      <c r="D250" s="15">
        <v>2.88</v>
      </c>
      <c r="E250" s="15">
        <v>2.923</v>
      </c>
      <c r="F250" s="15">
        <v>2.9540000000000002</v>
      </c>
      <c r="G250" s="15">
        <v>2.9830000000000001</v>
      </c>
      <c r="H250" s="15">
        <v>3.0030000000000001</v>
      </c>
      <c r="I250" s="15">
        <v>3.0230000000000001</v>
      </c>
      <c r="J250" s="15">
        <v>3.0470000000000002</v>
      </c>
      <c r="K250" s="15">
        <v>3.0720000000000001</v>
      </c>
      <c r="L250" s="15">
        <v>3.0859999999999999</v>
      </c>
      <c r="M250" s="15">
        <v>3.097</v>
      </c>
      <c r="N250" s="15">
        <v>3.081</v>
      </c>
      <c r="O250" s="15">
        <v>3.0670000000000002</v>
      </c>
      <c r="P250" s="15">
        <v>3.0539999999999998</v>
      </c>
      <c r="Q250" s="15">
        <v>2.9969999999999999</v>
      </c>
      <c r="R250" s="15">
        <v>2.9460000000000002</v>
      </c>
      <c r="S250" s="15">
        <v>2.9</v>
      </c>
      <c r="T250" s="15">
        <v>2.86</v>
      </c>
      <c r="U250" s="15">
        <v>2.8239999999999998</v>
      </c>
      <c r="V250" s="15">
        <v>2.7410000000000001</v>
      </c>
      <c r="W250" s="15">
        <v>2.665</v>
      </c>
      <c r="X250" s="15">
        <v>2.5960000000000001</v>
      </c>
      <c r="Y250" s="15">
        <v>2.5329999999999999</v>
      </c>
      <c r="Z250" s="15">
        <v>2.4750000000000001</v>
      </c>
      <c r="AA250" s="15">
        <v>2.415</v>
      </c>
      <c r="AB250" s="15">
        <v>2.359</v>
      </c>
      <c r="AC250" s="15">
        <v>2.3069999999999999</v>
      </c>
      <c r="AD250" s="15">
        <v>2.2589999999999999</v>
      </c>
      <c r="AE250" s="15">
        <v>2.214</v>
      </c>
      <c r="AF250" s="15">
        <v>2.1829999999999998</v>
      </c>
      <c r="AG250" s="15">
        <v>2.153</v>
      </c>
      <c r="AH250" s="15">
        <v>2.125</v>
      </c>
      <c r="AI250" s="15">
        <v>2.0990000000000002</v>
      </c>
      <c r="AJ250" s="15">
        <v>2.0750000000000002</v>
      </c>
      <c r="AK250" s="15">
        <v>2.052</v>
      </c>
      <c r="AL250" s="15">
        <v>2.0299999999999998</v>
      </c>
      <c r="AM250" s="15">
        <v>2.0089999999999999</v>
      </c>
      <c r="AN250" s="15">
        <v>1.9890000000000001</v>
      </c>
      <c r="AO250" s="15">
        <v>1.9710000000000001</v>
      </c>
      <c r="AP250" s="15">
        <v>1.9359999999999999</v>
      </c>
      <c r="AQ250" s="15">
        <v>1.903</v>
      </c>
      <c r="AR250" s="15">
        <v>1.871</v>
      </c>
      <c r="AS250" s="15">
        <v>1.841</v>
      </c>
      <c r="AT250" s="15">
        <v>1.8129999999999999</v>
      </c>
      <c r="AU250" s="15">
        <v>1.7849999999999999</v>
      </c>
      <c r="AV250" s="15">
        <v>1.7589999999999999</v>
      </c>
      <c r="AW250" s="15">
        <v>1.734</v>
      </c>
      <c r="AX250" s="15">
        <v>1.71</v>
      </c>
      <c r="AY250" s="15">
        <v>1.6870000000000001</v>
      </c>
    </row>
    <row r="251" spans="1:51" x14ac:dyDescent="0.2">
      <c r="A251" s="5">
        <v>44865</v>
      </c>
      <c r="B251" s="15">
        <v>2.6259999999999999</v>
      </c>
      <c r="C251" s="15">
        <v>2.8639999999999999</v>
      </c>
      <c r="D251" s="15">
        <v>2.8959999999999999</v>
      </c>
      <c r="E251" s="15">
        <v>2.907</v>
      </c>
      <c r="F251" s="15">
        <v>2.9260000000000002</v>
      </c>
      <c r="G251" s="15">
        <v>2.9590000000000001</v>
      </c>
      <c r="H251" s="15">
        <v>2.96</v>
      </c>
      <c r="I251" s="15">
        <v>2.9830000000000001</v>
      </c>
      <c r="J251" s="15">
        <v>3.008</v>
      </c>
      <c r="K251" s="15">
        <v>3.036</v>
      </c>
      <c r="L251" s="15">
        <v>3.0630000000000002</v>
      </c>
      <c r="M251" s="15">
        <v>3.0859999999999999</v>
      </c>
      <c r="N251" s="15">
        <v>3.0819999999999999</v>
      </c>
      <c r="O251" s="15">
        <v>3.0790000000000002</v>
      </c>
      <c r="P251" s="15">
        <v>3.0750000000000002</v>
      </c>
      <c r="Q251" s="15">
        <v>3.016</v>
      </c>
      <c r="R251" s="15">
        <v>2.9630000000000001</v>
      </c>
      <c r="S251" s="15">
        <v>2.9159999999999999</v>
      </c>
      <c r="T251" s="15">
        <v>2.8740000000000001</v>
      </c>
      <c r="U251" s="15">
        <v>2.8359999999999999</v>
      </c>
      <c r="V251" s="15">
        <v>2.7719999999999998</v>
      </c>
      <c r="W251" s="15">
        <v>2.714</v>
      </c>
      <c r="X251" s="15">
        <v>2.661</v>
      </c>
      <c r="Y251" s="15">
        <v>2.6120000000000001</v>
      </c>
      <c r="Z251" s="15">
        <v>2.5680000000000001</v>
      </c>
      <c r="AA251" s="15">
        <v>2.52</v>
      </c>
      <c r="AB251" s="15">
        <v>2.4769999999999999</v>
      </c>
      <c r="AC251" s="15">
        <v>2.4359999999999999</v>
      </c>
      <c r="AD251" s="15">
        <v>2.3980000000000001</v>
      </c>
      <c r="AE251" s="15">
        <v>2.363</v>
      </c>
      <c r="AF251" s="15">
        <v>2.319</v>
      </c>
      <c r="AG251" s="15">
        <v>2.2770000000000001</v>
      </c>
      <c r="AH251" s="15">
        <v>2.238</v>
      </c>
      <c r="AI251" s="15">
        <v>2.202</v>
      </c>
      <c r="AJ251" s="15">
        <v>2.1669999999999998</v>
      </c>
      <c r="AK251" s="15">
        <v>2.1349999999999998</v>
      </c>
      <c r="AL251" s="15">
        <v>2.1040000000000001</v>
      </c>
      <c r="AM251" s="15">
        <v>2.0739999999999998</v>
      </c>
      <c r="AN251" s="15">
        <v>2.0470000000000002</v>
      </c>
      <c r="AO251" s="15">
        <v>2.02</v>
      </c>
      <c r="AP251" s="15">
        <v>1.9870000000000001</v>
      </c>
      <c r="AQ251" s="15">
        <v>1.956</v>
      </c>
      <c r="AR251" s="15">
        <v>1.9259999999999999</v>
      </c>
      <c r="AS251" s="15">
        <v>1.897</v>
      </c>
      <c r="AT251" s="15">
        <v>1.869</v>
      </c>
      <c r="AU251" s="15">
        <v>1.843</v>
      </c>
      <c r="AV251" s="15">
        <v>1.8180000000000001</v>
      </c>
      <c r="AW251" s="15">
        <v>1.794</v>
      </c>
      <c r="AX251" s="15">
        <v>1.7709999999999999</v>
      </c>
      <c r="AY251" s="15">
        <v>1.7490000000000001</v>
      </c>
    </row>
    <row r="252" spans="1:51" x14ac:dyDescent="0.2">
      <c r="A252" s="5">
        <v>44895</v>
      </c>
      <c r="B252" s="15">
        <v>2.7789999999999999</v>
      </c>
      <c r="C252" s="15">
        <v>2.8090000000000002</v>
      </c>
      <c r="D252" s="15">
        <v>2.6960000000000002</v>
      </c>
      <c r="E252" s="15">
        <v>2.629</v>
      </c>
      <c r="F252" s="15">
        <v>2.6509999999999998</v>
      </c>
      <c r="G252" s="15">
        <v>2.5739999999999998</v>
      </c>
      <c r="H252" s="15">
        <v>2.5649999999999999</v>
      </c>
      <c r="I252" s="15">
        <v>2.625</v>
      </c>
      <c r="J252" s="15">
        <v>2.581</v>
      </c>
      <c r="K252" s="15">
        <v>2.601</v>
      </c>
      <c r="L252" s="15">
        <v>2.6110000000000002</v>
      </c>
      <c r="M252" s="15">
        <v>2.6190000000000002</v>
      </c>
      <c r="N252" s="15">
        <v>2.61</v>
      </c>
      <c r="O252" s="15">
        <v>2.6019999999999999</v>
      </c>
      <c r="P252" s="15">
        <v>2.5960000000000001</v>
      </c>
      <c r="Q252" s="15">
        <v>2.5409999999999999</v>
      </c>
      <c r="R252" s="15">
        <v>2.4940000000000002</v>
      </c>
      <c r="S252" s="15">
        <v>2.4510000000000001</v>
      </c>
      <c r="T252" s="15">
        <v>2.4129999999999998</v>
      </c>
      <c r="U252" s="15">
        <v>2.379</v>
      </c>
      <c r="V252" s="15">
        <v>2.319</v>
      </c>
      <c r="W252" s="15">
        <v>2.2639999999999998</v>
      </c>
      <c r="X252" s="15">
        <v>2.214</v>
      </c>
      <c r="Y252" s="15">
        <v>2.169</v>
      </c>
      <c r="Z252" s="15">
        <v>2.1269999999999998</v>
      </c>
      <c r="AA252" s="15">
        <v>2.0779999999999998</v>
      </c>
      <c r="AB252" s="15">
        <v>2.0339999999999998</v>
      </c>
      <c r="AC252" s="15">
        <v>1.9930000000000001</v>
      </c>
      <c r="AD252" s="15">
        <v>1.954</v>
      </c>
      <c r="AE252" s="15">
        <v>1.9179999999999999</v>
      </c>
      <c r="AF252" s="15">
        <v>1.8819999999999999</v>
      </c>
      <c r="AG252" s="15">
        <v>1.847</v>
      </c>
      <c r="AH252" s="15">
        <v>1.8149999999999999</v>
      </c>
      <c r="AI252" s="15">
        <v>1.7849999999999999</v>
      </c>
      <c r="AJ252" s="15">
        <v>1.756</v>
      </c>
      <c r="AK252" s="15">
        <v>1.7290000000000001</v>
      </c>
      <c r="AL252" s="15">
        <v>1.704</v>
      </c>
      <c r="AM252" s="15">
        <v>1.68</v>
      </c>
      <c r="AN252" s="15">
        <v>1.657</v>
      </c>
      <c r="AO252" s="15">
        <v>1.635</v>
      </c>
      <c r="AP252" s="15">
        <v>1.6180000000000001</v>
      </c>
      <c r="AQ252" s="15">
        <v>1.6020000000000001</v>
      </c>
      <c r="AR252" s="15">
        <v>1.587</v>
      </c>
      <c r="AS252" s="15">
        <v>1.5720000000000001</v>
      </c>
      <c r="AT252" s="15">
        <v>1.5580000000000001</v>
      </c>
      <c r="AU252" s="15">
        <v>1.5449999999999999</v>
      </c>
      <c r="AV252" s="15">
        <v>1.532</v>
      </c>
      <c r="AW252" s="15">
        <v>1.52</v>
      </c>
      <c r="AX252" s="15">
        <v>1.508</v>
      </c>
      <c r="AY252" s="15">
        <v>1.4970000000000001</v>
      </c>
    </row>
    <row r="253" spans="1:51" x14ac:dyDescent="0.2">
      <c r="A253" s="5">
        <v>44926</v>
      </c>
      <c r="B253" s="15">
        <v>3.2709999999999999</v>
      </c>
      <c r="C253" s="15">
        <v>3.39</v>
      </c>
      <c r="D253" s="15">
        <v>3.298</v>
      </c>
      <c r="E253" s="15">
        <v>3.2469999999999999</v>
      </c>
      <c r="F253" s="15">
        <v>3.226</v>
      </c>
      <c r="G253" s="15">
        <v>3.2050000000000001</v>
      </c>
      <c r="H253" s="15">
        <v>3.1859999999999999</v>
      </c>
      <c r="I253" s="15">
        <v>3.181</v>
      </c>
      <c r="J253" s="15">
        <v>3.1829999999999998</v>
      </c>
      <c r="K253" s="15">
        <v>3.1869999999999998</v>
      </c>
      <c r="L253" s="15">
        <v>3.1829999999999998</v>
      </c>
      <c r="M253" s="15">
        <v>3.18</v>
      </c>
      <c r="N253" s="15">
        <v>3.1560000000000001</v>
      </c>
      <c r="O253" s="15">
        <v>3.1349999999999998</v>
      </c>
      <c r="P253" s="15">
        <v>3.117</v>
      </c>
      <c r="Q253" s="15">
        <v>3.0529999999999999</v>
      </c>
      <c r="R253" s="15">
        <v>2.996</v>
      </c>
      <c r="S253" s="15">
        <v>2.9449999999999998</v>
      </c>
      <c r="T253" s="15">
        <v>2.9</v>
      </c>
      <c r="U253" s="15">
        <v>2.859</v>
      </c>
      <c r="V253" s="15">
        <v>2.7970000000000002</v>
      </c>
      <c r="W253" s="15">
        <v>2.7410000000000001</v>
      </c>
      <c r="X253" s="15">
        <v>2.6890000000000001</v>
      </c>
      <c r="Y253" s="15">
        <v>2.6419999999999999</v>
      </c>
      <c r="Z253" s="15">
        <v>2.5990000000000002</v>
      </c>
      <c r="AA253" s="15">
        <v>2.5459999999999998</v>
      </c>
      <c r="AB253" s="15">
        <v>2.4969999999999999</v>
      </c>
      <c r="AC253" s="15">
        <v>2.452</v>
      </c>
      <c r="AD253" s="15">
        <v>2.41</v>
      </c>
      <c r="AE253" s="15">
        <v>2.371</v>
      </c>
      <c r="AF253" s="15">
        <v>2.33</v>
      </c>
      <c r="AG253" s="15">
        <v>2.2919999999999998</v>
      </c>
      <c r="AH253" s="15">
        <v>2.2570000000000001</v>
      </c>
      <c r="AI253" s="15">
        <v>2.2229999999999999</v>
      </c>
      <c r="AJ253" s="15">
        <v>2.1920000000000002</v>
      </c>
      <c r="AK253" s="15">
        <v>2.1619999999999999</v>
      </c>
      <c r="AL253" s="15">
        <v>2.1339999999999999</v>
      </c>
      <c r="AM253" s="15">
        <v>2.1070000000000002</v>
      </c>
      <c r="AN253" s="15">
        <v>2.0819999999999999</v>
      </c>
      <c r="AO253" s="15">
        <v>2.0579999999999998</v>
      </c>
      <c r="AP253" s="15">
        <v>2.0289999999999999</v>
      </c>
      <c r="AQ253" s="15">
        <v>2.0009999999999999</v>
      </c>
      <c r="AR253" s="15">
        <v>1.974</v>
      </c>
      <c r="AS253" s="15">
        <v>1.9490000000000001</v>
      </c>
      <c r="AT253" s="15">
        <v>1.925</v>
      </c>
      <c r="AU253" s="15">
        <v>1.9019999999999999</v>
      </c>
      <c r="AV253" s="15">
        <v>1.88</v>
      </c>
      <c r="AW253" s="15">
        <v>1.8580000000000001</v>
      </c>
      <c r="AX253" s="15">
        <v>1.8380000000000001</v>
      </c>
      <c r="AY253" s="15">
        <v>1.8180000000000001</v>
      </c>
    </row>
    <row r="254" spans="1:51" x14ac:dyDescent="0.2">
      <c r="A254" s="5">
        <v>44957</v>
      </c>
      <c r="B254" s="15">
        <v>3.3559999999999999</v>
      </c>
      <c r="C254" s="15">
        <v>3.286</v>
      </c>
      <c r="D254" s="15">
        <v>3.1030000000000002</v>
      </c>
      <c r="E254" s="15">
        <v>2.9889999999999999</v>
      </c>
      <c r="F254" s="15">
        <v>2.9239999999999999</v>
      </c>
      <c r="G254" s="15">
        <v>2.8849999999999998</v>
      </c>
      <c r="H254" s="15">
        <v>2.8620000000000001</v>
      </c>
      <c r="I254" s="15">
        <v>2.8530000000000002</v>
      </c>
      <c r="J254" s="15">
        <v>2.855</v>
      </c>
      <c r="K254" s="15">
        <v>2.859</v>
      </c>
      <c r="L254" s="15">
        <v>2.8650000000000002</v>
      </c>
      <c r="M254" s="15">
        <v>2.87</v>
      </c>
      <c r="N254" s="15">
        <v>2.8570000000000002</v>
      </c>
      <c r="O254" s="15">
        <v>2.847</v>
      </c>
      <c r="P254" s="15">
        <v>2.8380000000000001</v>
      </c>
      <c r="Q254" s="15">
        <v>2.7890000000000001</v>
      </c>
      <c r="R254" s="15">
        <v>2.746</v>
      </c>
      <c r="S254" s="15">
        <v>2.7080000000000002</v>
      </c>
      <c r="T254" s="15">
        <v>2.6739999999999999</v>
      </c>
      <c r="U254" s="15">
        <v>2.6429999999999998</v>
      </c>
      <c r="V254" s="15">
        <v>2.5840000000000001</v>
      </c>
      <c r="W254" s="15">
        <v>2.5299999999999998</v>
      </c>
      <c r="X254" s="15">
        <v>2.4809999999999999</v>
      </c>
      <c r="Y254" s="15">
        <v>2.4369999999999998</v>
      </c>
      <c r="Z254" s="15">
        <v>2.395</v>
      </c>
      <c r="AA254" s="15">
        <v>2.351</v>
      </c>
      <c r="AB254" s="15">
        <v>2.31</v>
      </c>
      <c r="AC254" s="15">
        <v>2.2719999999999998</v>
      </c>
      <c r="AD254" s="15">
        <v>2.2360000000000002</v>
      </c>
      <c r="AE254" s="15">
        <v>2.2029999999999998</v>
      </c>
      <c r="AF254" s="15">
        <v>2.1680000000000001</v>
      </c>
      <c r="AG254" s="15">
        <v>2.1360000000000001</v>
      </c>
      <c r="AH254" s="15">
        <v>2.105</v>
      </c>
      <c r="AI254" s="15">
        <v>2.077</v>
      </c>
      <c r="AJ254" s="15">
        <v>2.0499999999999998</v>
      </c>
      <c r="AK254" s="15">
        <v>2.024</v>
      </c>
      <c r="AL254" s="15">
        <v>2</v>
      </c>
      <c r="AM254" s="15">
        <v>1.9770000000000001</v>
      </c>
      <c r="AN254" s="15">
        <v>1.9550000000000001</v>
      </c>
      <c r="AO254" s="15">
        <v>1.9350000000000001</v>
      </c>
      <c r="AP254" s="15">
        <v>1.907</v>
      </c>
      <c r="AQ254" s="15">
        <v>1.881</v>
      </c>
      <c r="AR254" s="15">
        <v>1.855</v>
      </c>
      <c r="AS254" s="15">
        <v>1.831</v>
      </c>
      <c r="AT254" s="15">
        <v>1.8080000000000001</v>
      </c>
      <c r="AU254" s="15">
        <v>1.786</v>
      </c>
      <c r="AV254" s="15">
        <v>1.7649999999999999</v>
      </c>
      <c r="AW254" s="15">
        <v>1.7450000000000001</v>
      </c>
      <c r="AX254" s="15">
        <v>1.726</v>
      </c>
      <c r="AY254" s="15">
        <v>1.7070000000000001</v>
      </c>
    </row>
    <row r="255" spans="1:51" x14ac:dyDescent="0.2">
      <c r="A255" s="5">
        <v>44985</v>
      </c>
      <c r="B255" s="15">
        <v>3.7170000000000001</v>
      </c>
      <c r="C255" s="15">
        <v>3.7789999999999999</v>
      </c>
      <c r="D255" s="15">
        <v>3.6120000000000001</v>
      </c>
      <c r="E255" s="15">
        <v>3.4649999999999999</v>
      </c>
      <c r="F255" s="15">
        <v>3.3690000000000002</v>
      </c>
      <c r="G255" s="15">
        <v>3.3039999999999998</v>
      </c>
      <c r="H255" s="15">
        <v>3.262</v>
      </c>
      <c r="I255" s="15">
        <v>3.2389999999999999</v>
      </c>
      <c r="J255" s="15">
        <v>3.226</v>
      </c>
      <c r="K255" s="15">
        <v>3.22</v>
      </c>
      <c r="L255" s="15">
        <v>3.22</v>
      </c>
      <c r="M255" s="15">
        <v>3.2189999999999999</v>
      </c>
      <c r="N255" s="15">
        <v>3.2090000000000001</v>
      </c>
      <c r="O255" s="15">
        <v>3.2</v>
      </c>
      <c r="P255" s="15">
        <v>3.1920000000000002</v>
      </c>
      <c r="Q255" s="15">
        <v>3.1339999999999999</v>
      </c>
      <c r="R255" s="15">
        <v>3.0819999999999999</v>
      </c>
      <c r="S255" s="15">
        <v>3.036</v>
      </c>
      <c r="T255" s="15">
        <v>2.9950000000000001</v>
      </c>
      <c r="U255" s="15">
        <v>2.9580000000000002</v>
      </c>
      <c r="V255" s="15">
        <v>2.91</v>
      </c>
      <c r="W255" s="15">
        <v>2.8660000000000001</v>
      </c>
      <c r="X255" s="15">
        <v>2.8260000000000001</v>
      </c>
      <c r="Y255" s="15">
        <v>2.79</v>
      </c>
      <c r="Z255" s="15">
        <v>2.7559999999999998</v>
      </c>
      <c r="AA255" s="15">
        <v>2.7149999999999999</v>
      </c>
      <c r="AB255" s="15">
        <v>2.677</v>
      </c>
      <c r="AC255" s="15">
        <v>2.6419999999999999</v>
      </c>
      <c r="AD255" s="15">
        <v>2.609</v>
      </c>
      <c r="AE255" s="15">
        <v>2.5790000000000002</v>
      </c>
      <c r="AF255" s="15">
        <v>2.5430000000000001</v>
      </c>
      <c r="AG255" s="15">
        <v>2.5089999999999999</v>
      </c>
      <c r="AH255" s="15">
        <v>2.4769999999999999</v>
      </c>
      <c r="AI255" s="15">
        <v>2.4470000000000001</v>
      </c>
      <c r="AJ255" s="15">
        <v>2.4180000000000001</v>
      </c>
      <c r="AK255" s="15">
        <v>2.3919999999999999</v>
      </c>
      <c r="AL255" s="15">
        <v>2.367</v>
      </c>
      <c r="AM255" s="15">
        <v>2.343</v>
      </c>
      <c r="AN255" s="15">
        <v>2.3199999999999998</v>
      </c>
      <c r="AO255" s="15">
        <v>2.298</v>
      </c>
      <c r="AP255" s="15">
        <v>2.274</v>
      </c>
      <c r="AQ255" s="15">
        <v>2.2509999999999999</v>
      </c>
      <c r="AR255" s="15">
        <v>2.2280000000000002</v>
      </c>
      <c r="AS255" s="15">
        <v>2.2069999999999999</v>
      </c>
      <c r="AT255" s="15">
        <v>2.1869999999999998</v>
      </c>
      <c r="AU255" s="15">
        <v>2.1680000000000001</v>
      </c>
      <c r="AV255" s="15">
        <v>2.149</v>
      </c>
      <c r="AW255" s="15">
        <v>2.1309999999999998</v>
      </c>
      <c r="AX255" s="15">
        <v>2.1139999999999999</v>
      </c>
      <c r="AY255" s="15">
        <v>2.0979999999999999</v>
      </c>
    </row>
    <row r="256" spans="1:51" x14ac:dyDescent="0.2">
      <c r="A256" s="5">
        <v>45016</v>
      </c>
      <c r="B256" s="15">
        <v>3.5670000000000002</v>
      </c>
      <c r="C256" s="15">
        <v>3.41</v>
      </c>
      <c r="D256" s="15">
        <v>3.2349999999999999</v>
      </c>
      <c r="E256" s="15">
        <v>3.1040000000000001</v>
      </c>
      <c r="F256" s="15">
        <v>3.024</v>
      </c>
      <c r="G256" s="15">
        <v>2.9809999999999999</v>
      </c>
      <c r="H256" s="15">
        <v>2.9540000000000002</v>
      </c>
      <c r="I256" s="15">
        <v>2.9420000000000002</v>
      </c>
      <c r="J256" s="15">
        <v>2.94</v>
      </c>
      <c r="K256" s="15">
        <v>2.9449999999999998</v>
      </c>
      <c r="L256" s="15">
        <v>2.9550000000000001</v>
      </c>
      <c r="M256" s="15">
        <v>2.964</v>
      </c>
      <c r="N256" s="15">
        <v>2.9609999999999999</v>
      </c>
      <c r="O256" s="15">
        <v>2.9580000000000002</v>
      </c>
      <c r="P256" s="15">
        <v>2.956</v>
      </c>
      <c r="Q256" s="15">
        <v>2.9039999999999999</v>
      </c>
      <c r="R256" s="15">
        <v>2.859</v>
      </c>
      <c r="S256" s="15">
        <v>2.8180000000000001</v>
      </c>
      <c r="T256" s="15">
        <v>2.782</v>
      </c>
      <c r="U256" s="15">
        <v>2.75</v>
      </c>
      <c r="V256" s="15">
        <v>2.7029999999999998</v>
      </c>
      <c r="W256" s="15">
        <v>2.661</v>
      </c>
      <c r="X256" s="15">
        <v>2.6219999999999999</v>
      </c>
      <c r="Y256" s="15">
        <v>2.5870000000000002</v>
      </c>
      <c r="Z256" s="15">
        <v>2.5550000000000002</v>
      </c>
      <c r="AA256" s="15">
        <v>2.5139999999999998</v>
      </c>
      <c r="AB256" s="15">
        <v>2.4769999999999999</v>
      </c>
      <c r="AC256" s="15">
        <v>2.4420000000000002</v>
      </c>
      <c r="AD256" s="15">
        <v>2.4089999999999998</v>
      </c>
      <c r="AE256" s="15">
        <v>2.379</v>
      </c>
      <c r="AF256" s="15">
        <v>2.343</v>
      </c>
      <c r="AG256" s="15">
        <v>2.3090000000000002</v>
      </c>
      <c r="AH256" s="15">
        <v>2.278</v>
      </c>
      <c r="AI256" s="15">
        <v>2.2480000000000002</v>
      </c>
      <c r="AJ256" s="15">
        <v>2.2200000000000002</v>
      </c>
      <c r="AK256" s="15">
        <v>2.1930000000000001</v>
      </c>
      <c r="AL256" s="15">
        <v>2.1680000000000001</v>
      </c>
      <c r="AM256" s="15">
        <v>2.1440000000000001</v>
      </c>
      <c r="AN256" s="15">
        <v>2.1219999999999999</v>
      </c>
      <c r="AO256" s="15">
        <v>2.101</v>
      </c>
      <c r="AP256" s="15">
        <v>2.0760000000000001</v>
      </c>
      <c r="AQ256" s="15">
        <v>2.0529999999999999</v>
      </c>
      <c r="AR256" s="15">
        <v>2.0310000000000001</v>
      </c>
      <c r="AS256" s="15">
        <v>2.0110000000000001</v>
      </c>
      <c r="AT256" s="15">
        <v>1.9910000000000001</v>
      </c>
      <c r="AU256" s="15">
        <v>1.9710000000000001</v>
      </c>
      <c r="AV256" s="15">
        <v>1.9530000000000001</v>
      </c>
      <c r="AW256" s="15">
        <v>1.9359999999999999</v>
      </c>
      <c r="AX256" s="15">
        <v>1.919</v>
      </c>
      <c r="AY256" s="15">
        <v>1.903</v>
      </c>
    </row>
    <row r="257" spans="1:51" x14ac:dyDescent="0.2">
      <c r="A257" s="5">
        <v>45046</v>
      </c>
      <c r="B257" s="15">
        <v>3.7679999999999998</v>
      </c>
      <c r="C257" s="15">
        <v>3.4569999999999999</v>
      </c>
      <c r="D257" s="15">
        <v>3.222</v>
      </c>
      <c r="E257" s="15">
        <v>3.0920000000000001</v>
      </c>
      <c r="F257" s="15">
        <v>3.0259999999999998</v>
      </c>
      <c r="G257" s="15">
        <v>2.988</v>
      </c>
      <c r="H257" s="15">
        <v>2.9660000000000002</v>
      </c>
      <c r="I257" s="15">
        <v>2.9590000000000001</v>
      </c>
      <c r="J257" s="15">
        <v>2.9609999999999999</v>
      </c>
      <c r="K257" s="15">
        <v>2.97</v>
      </c>
      <c r="L257" s="15">
        <v>2.9820000000000002</v>
      </c>
      <c r="M257" s="15">
        <v>2.9910000000000001</v>
      </c>
      <c r="N257" s="15">
        <v>2.9910000000000001</v>
      </c>
      <c r="O257" s="15">
        <v>2.99</v>
      </c>
      <c r="P257" s="15">
        <v>2.99</v>
      </c>
      <c r="Q257" s="15">
        <v>2.9510000000000001</v>
      </c>
      <c r="R257" s="15">
        <v>2.9159999999999999</v>
      </c>
      <c r="S257" s="15">
        <v>2.8849999999999998</v>
      </c>
      <c r="T257" s="15">
        <v>2.8580000000000001</v>
      </c>
      <c r="U257" s="15">
        <v>2.8330000000000002</v>
      </c>
      <c r="V257" s="15">
        <v>2.7869999999999999</v>
      </c>
      <c r="W257" s="15">
        <v>2.7450000000000001</v>
      </c>
      <c r="X257" s="15">
        <v>2.7069999999999999</v>
      </c>
      <c r="Y257" s="15">
        <v>2.6720000000000002</v>
      </c>
      <c r="Z257" s="15">
        <v>2.64</v>
      </c>
      <c r="AA257" s="15">
        <v>2.597</v>
      </c>
      <c r="AB257" s="15">
        <v>2.5579999999999998</v>
      </c>
      <c r="AC257" s="15">
        <v>2.5219999999999998</v>
      </c>
      <c r="AD257" s="15">
        <v>2.488</v>
      </c>
      <c r="AE257" s="15">
        <v>2.456</v>
      </c>
      <c r="AF257" s="15">
        <v>2.423</v>
      </c>
      <c r="AG257" s="15">
        <v>2.3929999999999998</v>
      </c>
      <c r="AH257" s="15">
        <v>2.3639999999999999</v>
      </c>
      <c r="AI257" s="15">
        <v>2.3359999999999999</v>
      </c>
      <c r="AJ257" s="15">
        <v>2.3109999999999999</v>
      </c>
      <c r="AK257" s="15">
        <v>2.286</v>
      </c>
      <c r="AL257" s="15">
        <v>2.2639999999999998</v>
      </c>
      <c r="AM257" s="15">
        <v>2.242</v>
      </c>
      <c r="AN257" s="15">
        <v>2.2210000000000001</v>
      </c>
      <c r="AO257" s="15">
        <v>2.202</v>
      </c>
      <c r="AP257" s="15">
        <v>2.1749999999999998</v>
      </c>
      <c r="AQ257" s="15">
        <v>2.15</v>
      </c>
      <c r="AR257" s="15">
        <v>2.1269999999999998</v>
      </c>
      <c r="AS257" s="15">
        <v>2.1040000000000001</v>
      </c>
      <c r="AT257" s="15">
        <v>2.0819999999999999</v>
      </c>
      <c r="AU257" s="15">
        <v>2.0619999999999998</v>
      </c>
      <c r="AV257" s="15">
        <v>2.0419999999999998</v>
      </c>
      <c r="AW257" s="15">
        <v>2.0230000000000001</v>
      </c>
      <c r="AX257" s="15">
        <v>2.004</v>
      </c>
      <c r="AY257" s="15">
        <v>1.9870000000000001</v>
      </c>
    </row>
    <row r="258" spans="1:51" x14ac:dyDescent="0.2">
      <c r="A258" s="5">
        <v>45077</v>
      </c>
      <c r="B258" s="15">
        <v>3.8340000000000001</v>
      </c>
      <c r="C258" s="15">
        <v>3.4950000000000001</v>
      </c>
      <c r="D258" s="15">
        <v>3.246</v>
      </c>
      <c r="E258" s="15">
        <v>3.0910000000000002</v>
      </c>
      <c r="F258" s="15">
        <v>3.0049999999999999</v>
      </c>
      <c r="G258" s="15">
        <v>2.9590000000000001</v>
      </c>
      <c r="H258" s="15">
        <v>2.9359999999999999</v>
      </c>
      <c r="I258" s="15">
        <v>2.9279999999999999</v>
      </c>
      <c r="J258" s="15">
        <v>2.9289999999999998</v>
      </c>
      <c r="K258" s="15">
        <v>2.9369999999999998</v>
      </c>
      <c r="L258" s="15">
        <v>2.9489999999999998</v>
      </c>
      <c r="M258" s="15">
        <v>2.9590000000000001</v>
      </c>
      <c r="N258" s="15">
        <v>2.96</v>
      </c>
      <c r="O258" s="15">
        <v>2.9609999999999999</v>
      </c>
      <c r="P258" s="15">
        <v>2.9630000000000001</v>
      </c>
      <c r="Q258" s="15">
        <v>2.9209999999999998</v>
      </c>
      <c r="R258" s="15">
        <v>2.8849999999999998</v>
      </c>
      <c r="S258" s="15">
        <v>2.8519999999999999</v>
      </c>
      <c r="T258" s="15">
        <v>2.823</v>
      </c>
      <c r="U258" s="15">
        <v>2.7970000000000002</v>
      </c>
      <c r="V258" s="15">
        <v>2.76</v>
      </c>
      <c r="W258" s="15">
        <v>2.726</v>
      </c>
      <c r="X258" s="15">
        <v>2.6949999999999998</v>
      </c>
      <c r="Y258" s="15">
        <v>2.6669999999999998</v>
      </c>
      <c r="Z258" s="15">
        <v>2.641</v>
      </c>
      <c r="AA258" s="15">
        <v>2.6059999999999999</v>
      </c>
      <c r="AB258" s="15">
        <v>2.5739999999999998</v>
      </c>
      <c r="AC258" s="15">
        <v>2.5430000000000001</v>
      </c>
      <c r="AD258" s="15">
        <v>2.5150000000000001</v>
      </c>
      <c r="AE258" s="15">
        <v>2.4889999999999999</v>
      </c>
      <c r="AF258" s="15">
        <v>2.4569999999999999</v>
      </c>
      <c r="AG258" s="15">
        <v>2.427</v>
      </c>
      <c r="AH258" s="15">
        <v>2.399</v>
      </c>
      <c r="AI258" s="15">
        <v>2.3719999999999999</v>
      </c>
      <c r="AJ258" s="15">
        <v>2.347</v>
      </c>
      <c r="AK258" s="15">
        <v>2.323</v>
      </c>
      <c r="AL258" s="15">
        <v>2.3010000000000002</v>
      </c>
      <c r="AM258" s="15">
        <v>2.2799999999999998</v>
      </c>
      <c r="AN258" s="15">
        <v>2.2589999999999999</v>
      </c>
      <c r="AO258" s="15">
        <v>2.2400000000000002</v>
      </c>
      <c r="AP258" s="15">
        <v>2.218</v>
      </c>
      <c r="AQ258" s="15">
        <v>2.1970000000000001</v>
      </c>
      <c r="AR258" s="15">
        <v>2.177</v>
      </c>
      <c r="AS258" s="15">
        <v>2.1579999999999999</v>
      </c>
      <c r="AT258" s="15">
        <v>2.1389999999999998</v>
      </c>
      <c r="AU258" s="15">
        <v>2.1219999999999999</v>
      </c>
      <c r="AV258" s="15">
        <v>2.105</v>
      </c>
      <c r="AW258" s="15">
        <v>2.089</v>
      </c>
      <c r="AX258" s="15">
        <v>2.073</v>
      </c>
      <c r="AY258" s="15">
        <v>2.0579999999999998</v>
      </c>
    </row>
    <row r="259" spans="1:51" x14ac:dyDescent="0.2">
      <c r="A259" s="5">
        <v>45107</v>
      </c>
      <c r="B259" s="15">
        <v>4.0780000000000003</v>
      </c>
      <c r="C259" s="15">
        <v>3.867</v>
      </c>
      <c r="D259" s="15">
        <v>3.5960000000000001</v>
      </c>
      <c r="E259" s="15">
        <v>3.3769999999999998</v>
      </c>
      <c r="F259" s="15">
        <v>3.2269999999999999</v>
      </c>
      <c r="G259" s="15">
        <v>3.1309999999999998</v>
      </c>
      <c r="H259" s="15">
        <v>3.0640000000000001</v>
      </c>
      <c r="I259" s="15">
        <v>3.02</v>
      </c>
      <c r="J259" s="15">
        <v>2.9910000000000001</v>
      </c>
      <c r="K259" s="15">
        <v>2.9740000000000002</v>
      </c>
      <c r="L259" s="15">
        <v>2.9620000000000002</v>
      </c>
      <c r="M259" s="15">
        <v>2.9529999999999998</v>
      </c>
      <c r="N259" s="15">
        <v>2.9380000000000002</v>
      </c>
      <c r="O259" s="15">
        <v>2.9249999999999998</v>
      </c>
      <c r="P259" s="15">
        <v>2.9140000000000001</v>
      </c>
      <c r="Q259" s="15">
        <v>2.8740000000000001</v>
      </c>
      <c r="R259" s="15">
        <v>2.8380000000000001</v>
      </c>
      <c r="S259" s="15">
        <v>2.8069999999999999</v>
      </c>
      <c r="T259" s="15">
        <v>2.7789999999999999</v>
      </c>
      <c r="U259" s="15">
        <v>2.7530000000000001</v>
      </c>
      <c r="V259" s="15">
        <v>2.7109999999999999</v>
      </c>
      <c r="W259" s="15">
        <v>2.6720000000000002</v>
      </c>
      <c r="X259" s="15">
        <v>2.637</v>
      </c>
      <c r="Y259" s="15">
        <v>2.6040000000000001</v>
      </c>
      <c r="Z259" s="15">
        <v>2.5739999999999998</v>
      </c>
      <c r="AA259" s="15">
        <v>2.536</v>
      </c>
      <c r="AB259" s="15">
        <v>2.5</v>
      </c>
      <c r="AC259" s="15">
        <v>2.4670000000000001</v>
      </c>
      <c r="AD259" s="15">
        <v>2.4359999999999999</v>
      </c>
      <c r="AE259" s="15">
        <v>2.407</v>
      </c>
      <c r="AF259" s="15">
        <v>2.3759999999999999</v>
      </c>
      <c r="AG259" s="15">
        <v>2.3479999999999999</v>
      </c>
      <c r="AH259" s="15">
        <v>2.3210000000000002</v>
      </c>
      <c r="AI259" s="15">
        <v>2.2949999999999999</v>
      </c>
      <c r="AJ259" s="15">
        <v>2.2719999999999998</v>
      </c>
      <c r="AK259" s="15">
        <v>2.2490000000000001</v>
      </c>
      <c r="AL259" s="15">
        <v>2.2280000000000002</v>
      </c>
      <c r="AM259" s="15">
        <v>2.2080000000000002</v>
      </c>
      <c r="AN259" s="15">
        <v>2.1880000000000002</v>
      </c>
      <c r="AO259" s="15">
        <v>2.17</v>
      </c>
      <c r="AP259" s="15">
        <v>2.15</v>
      </c>
      <c r="AQ259" s="15">
        <v>2.13</v>
      </c>
      <c r="AR259" s="15">
        <v>2.1110000000000002</v>
      </c>
      <c r="AS259" s="15">
        <v>2.093</v>
      </c>
      <c r="AT259" s="15">
        <v>2.0760000000000001</v>
      </c>
      <c r="AU259" s="15">
        <v>2.06</v>
      </c>
      <c r="AV259" s="15">
        <v>2.044</v>
      </c>
      <c r="AW259" s="15">
        <v>2.0289999999999999</v>
      </c>
      <c r="AX259" s="15">
        <v>2.0150000000000001</v>
      </c>
      <c r="AY259" s="15">
        <v>2.0009999999999999</v>
      </c>
    </row>
    <row r="260" spans="1:51" x14ac:dyDescent="0.2">
      <c r="A260" s="5">
        <v>45138</v>
      </c>
      <c r="B260" s="15">
        <v>4.0140000000000002</v>
      </c>
      <c r="C260" s="15">
        <v>3.7050000000000001</v>
      </c>
      <c r="D260" s="15">
        <v>3.452</v>
      </c>
      <c r="E260" s="15">
        <v>3.282</v>
      </c>
      <c r="F260" s="15">
        <v>3.18</v>
      </c>
      <c r="G260" s="15">
        <v>3.121</v>
      </c>
      <c r="H260" s="15">
        <v>3.07</v>
      </c>
      <c r="I260" s="15">
        <v>3.0630000000000002</v>
      </c>
      <c r="J260" s="15">
        <v>3.0550000000000002</v>
      </c>
      <c r="K260" s="15">
        <v>3.0550000000000002</v>
      </c>
      <c r="L260" s="15">
        <v>3.0619999999999998</v>
      </c>
      <c r="M260" s="15">
        <v>3.0670000000000002</v>
      </c>
      <c r="N260" s="15">
        <v>3.0640000000000001</v>
      </c>
      <c r="O260" s="15">
        <v>3.0619999999999998</v>
      </c>
      <c r="P260" s="15">
        <v>3.0609999999999999</v>
      </c>
      <c r="Q260" s="15">
        <v>3.0259999999999998</v>
      </c>
      <c r="R260" s="15">
        <v>2.9950000000000001</v>
      </c>
      <c r="S260" s="15">
        <v>2.968</v>
      </c>
      <c r="T260" s="15">
        <v>2.9430000000000001</v>
      </c>
      <c r="U260" s="15">
        <v>2.9209999999999998</v>
      </c>
      <c r="V260" s="15">
        <v>2.875</v>
      </c>
      <c r="W260" s="15">
        <v>2.8330000000000002</v>
      </c>
      <c r="X260" s="15">
        <v>2.7949999999999999</v>
      </c>
      <c r="Y260" s="15">
        <v>2.76</v>
      </c>
      <c r="Z260" s="15">
        <v>2.7280000000000002</v>
      </c>
      <c r="AA260" s="15">
        <v>2.694</v>
      </c>
      <c r="AB260" s="15">
        <v>2.6629999999999998</v>
      </c>
      <c r="AC260" s="15">
        <v>2.6339999999999999</v>
      </c>
      <c r="AD260" s="15">
        <v>2.6070000000000002</v>
      </c>
      <c r="AE260" s="15">
        <v>2.5819999999999999</v>
      </c>
      <c r="AF260" s="15">
        <v>2.5470000000000002</v>
      </c>
      <c r="AG260" s="15">
        <v>2.5150000000000001</v>
      </c>
      <c r="AH260" s="15">
        <v>2.4849999999999999</v>
      </c>
      <c r="AI260" s="15">
        <v>2.456</v>
      </c>
      <c r="AJ260" s="15">
        <v>2.4289999999999998</v>
      </c>
      <c r="AK260" s="15">
        <v>2.4039999999999999</v>
      </c>
      <c r="AL260" s="15">
        <v>2.38</v>
      </c>
      <c r="AM260" s="15">
        <v>2.3570000000000002</v>
      </c>
      <c r="AN260" s="15">
        <v>2.3359999999999999</v>
      </c>
      <c r="AO260" s="15">
        <v>2.3149999999999999</v>
      </c>
      <c r="AP260" s="15">
        <v>2.2909999999999999</v>
      </c>
      <c r="AQ260" s="15">
        <v>2.2679999999999998</v>
      </c>
      <c r="AR260" s="15">
        <v>2.246</v>
      </c>
      <c r="AS260" s="15">
        <v>2.2250000000000001</v>
      </c>
      <c r="AT260" s="15">
        <v>2.2050000000000001</v>
      </c>
      <c r="AU260" s="15">
        <v>2.1859999999999999</v>
      </c>
      <c r="AV260" s="15">
        <v>2.1680000000000001</v>
      </c>
      <c r="AW260" s="15">
        <v>2.15</v>
      </c>
      <c r="AX260" s="15">
        <v>2.1339999999999999</v>
      </c>
      <c r="AY260" s="15">
        <v>2.117</v>
      </c>
    </row>
    <row r="261" spans="1:51" x14ac:dyDescent="0.2">
      <c r="A261" s="5">
        <v>45169</v>
      </c>
      <c r="B261" s="15">
        <v>3.9790000000000001</v>
      </c>
      <c r="C261" s="15">
        <v>3.6110000000000002</v>
      </c>
      <c r="D261" s="15">
        <v>3.3759999999999999</v>
      </c>
      <c r="E261" s="15">
        <v>3.1989999999999998</v>
      </c>
      <c r="F261" s="15">
        <v>3.1070000000000002</v>
      </c>
      <c r="G261" s="15">
        <v>3.0539999999999998</v>
      </c>
      <c r="H261" s="15">
        <v>3.04</v>
      </c>
      <c r="I261" s="15">
        <v>3.01</v>
      </c>
      <c r="J261" s="15">
        <v>3.0230000000000001</v>
      </c>
      <c r="K261" s="15">
        <v>3.0150000000000001</v>
      </c>
      <c r="L261" s="15">
        <v>3.0270000000000001</v>
      </c>
      <c r="M261" s="15">
        <v>3.0379999999999998</v>
      </c>
      <c r="N261" s="15">
        <v>3.0419999999999998</v>
      </c>
      <c r="O261" s="15">
        <v>3.0459999999999998</v>
      </c>
      <c r="P261" s="15">
        <v>3.0489999999999999</v>
      </c>
      <c r="Q261" s="15">
        <v>3.016</v>
      </c>
      <c r="R261" s="15">
        <v>2.9870000000000001</v>
      </c>
      <c r="S261" s="15">
        <v>2.9609999999999999</v>
      </c>
      <c r="T261" s="15">
        <v>2.9380000000000002</v>
      </c>
      <c r="U261" s="15">
        <v>2.9169999999999998</v>
      </c>
      <c r="V261" s="15">
        <v>2.88</v>
      </c>
      <c r="W261" s="15">
        <v>2.8460000000000001</v>
      </c>
      <c r="X261" s="15">
        <v>2.8149999999999999</v>
      </c>
      <c r="Y261" s="15">
        <v>2.786</v>
      </c>
      <c r="Z261" s="15">
        <v>2.76</v>
      </c>
      <c r="AA261" s="15">
        <v>2.7210000000000001</v>
      </c>
      <c r="AB261" s="15">
        <v>2.6850000000000001</v>
      </c>
      <c r="AC261" s="15">
        <v>2.6520000000000001</v>
      </c>
      <c r="AD261" s="15">
        <v>2.62</v>
      </c>
      <c r="AE261" s="15">
        <v>2.5910000000000002</v>
      </c>
      <c r="AF261" s="15">
        <v>2.5609999999999999</v>
      </c>
      <c r="AG261" s="15">
        <v>2.5329999999999999</v>
      </c>
      <c r="AH261" s="15">
        <v>2.5059999999999998</v>
      </c>
      <c r="AI261" s="15">
        <v>2.4809999999999999</v>
      </c>
      <c r="AJ261" s="15">
        <v>2.4569999999999999</v>
      </c>
      <c r="AK261" s="15">
        <v>2.4350000000000001</v>
      </c>
      <c r="AL261" s="15">
        <v>2.4140000000000001</v>
      </c>
      <c r="AM261" s="15">
        <v>2.3940000000000001</v>
      </c>
      <c r="AN261" s="15">
        <v>2.375</v>
      </c>
      <c r="AO261" s="15">
        <v>2.3570000000000002</v>
      </c>
      <c r="AP261" s="15">
        <v>2.3340000000000001</v>
      </c>
      <c r="AQ261" s="15">
        <v>2.3119999999999998</v>
      </c>
      <c r="AR261" s="15">
        <v>2.2909999999999999</v>
      </c>
      <c r="AS261" s="15">
        <v>2.2709999999999999</v>
      </c>
      <c r="AT261" s="15">
        <v>2.2519999999999998</v>
      </c>
      <c r="AU261" s="15">
        <v>2.234</v>
      </c>
      <c r="AV261" s="15">
        <v>2.2160000000000002</v>
      </c>
      <c r="AW261" s="15">
        <v>2.2000000000000002</v>
      </c>
      <c r="AX261" s="15">
        <v>2.1840000000000002</v>
      </c>
      <c r="AY261" s="15">
        <v>2.1680000000000001</v>
      </c>
    </row>
    <row r="262" spans="1:51" x14ac:dyDescent="0.2">
      <c r="A262" s="5">
        <v>45199</v>
      </c>
      <c r="B262" s="15">
        <v>4.1420000000000003</v>
      </c>
      <c r="C262" s="15">
        <v>3.7959999999999998</v>
      </c>
      <c r="D262" s="15">
        <v>3.5579999999999998</v>
      </c>
      <c r="E262" s="15">
        <v>3.4460000000000002</v>
      </c>
      <c r="F262" s="15">
        <v>3.3860000000000001</v>
      </c>
      <c r="G262" s="15">
        <v>3.3580000000000001</v>
      </c>
      <c r="H262" s="15">
        <v>3.3490000000000002</v>
      </c>
      <c r="I262" s="15">
        <v>3.3519999999999999</v>
      </c>
      <c r="J262" s="15">
        <v>3.3620000000000001</v>
      </c>
      <c r="K262" s="15">
        <v>3.3780000000000001</v>
      </c>
      <c r="L262" s="15">
        <v>3.395</v>
      </c>
      <c r="M262" s="15">
        <v>3.4089999999999998</v>
      </c>
      <c r="N262" s="15">
        <v>3.415</v>
      </c>
      <c r="O262" s="15">
        <v>3.42</v>
      </c>
      <c r="P262" s="15">
        <v>3.4239999999999999</v>
      </c>
      <c r="Q262" s="15">
        <v>3.395</v>
      </c>
      <c r="R262" s="15">
        <v>3.3690000000000002</v>
      </c>
      <c r="S262" s="15">
        <v>3.3460000000000001</v>
      </c>
      <c r="T262" s="15">
        <v>3.3250000000000002</v>
      </c>
      <c r="U262" s="15">
        <v>3.3069999999999999</v>
      </c>
      <c r="V262" s="15">
        <v>3.2690000000000001</v>
      </c>
      <c r="W262" s="15">
        <v>3.2349999999999999</v>
      </c>
      <c r="X262" s="15">
        <v>3.2040000000000002</v>
      </c>
      <c r="Y262" s="15">
        <v>3.1749999999999998</v>
      </c>
      <c r="Z262" s="15">
        <v>3.149</v>
      </c>
      <c r="AA262" s="15">
        <v>3.1080000000000001</v>
      </c>
      <c r="AB262" s="15">
        <v>3.069</v>
      </c>
      <c r="AC262" s="15">
        <v>3.0339999999999998</v>
      </c>
      <c r="AD262" s="15">
        <v>3.0009999999999999</v>
      </c>
      <c r="AE262" s="15">
        <v>2.97</v>
      </c>
      <c r="AF262" s="15">
        <v>2.94</v>
      </c>
      <c r="AG262" s="15">
        <v>2.9119999999999999</v>
      </c>
      <c r="AH262" s="15">
        <v>2.8860000000000001</v>
      </c>
      <c r="AI262" s="15">
        <v>2.8610000000000002</v>
      </c>
      <c r="AJ262" s="15">
        <v>2.8380000000000001</v>
      </c>
      <c r="AK262" s="15">
        <v>2.8159999999999998</v>
      </c>
      <c r="AL262" s="15">
        <v>2.7949999999999999</v>
      </c>
      <c r="AM262" s="15">
        <v>2.7759999999999998</v>
      </c>
      <c r="AN262" s="15">
        <v>2.7570000000000001</v>
      </c>
      <c r="AO262" s="15">
        <v>2.7389999999999999</v>
      </c>
      <c r="AP262" s="15">
        <v>2.7120000000000002</v>
      </c>
      <c r="AQ262" s="15">
        <v>2.6869999999999998</v>
      </c>
      <c r="AR262" s="15">
        <v>2.6619999999999999</v>
      </c>
      <c r="AS262" s="15">
        <v>2.6389999999999998</v>
      </c>
      <c r="AT262" s="15">
        <v>2.617</v>
      </c>
      <c r="AU262" s="15">
        <v>2.5960000000000001</v>
      </c>
      <c r="AV262" s="15">
        <v>2.5750000000000002</v>
      </c>
      <c r="AW262" s="15">
        <v>2.556</v>
      </c>
      <c r="AX262" s="15">
        <v>2.5369999999999999</v>
      </c>
      <c r="AY262" s="15">
        <v>2.5190000000000001</v>
      </c>
    </row>
    <row r="263" spans="1:51" x14ac:dyDescent="0.2">
      <c r="A263" s="5">
        <v>45230</v>
      </c>
      <c r="B263" s="15">
        <v>4.0060000000000002</v>
      </c>
      <c r="C263" s="15">
        <v>3.5819999999999999</v>
      </c>
      <c r="D263" s="15">
        <v>3.3580000000000001</v>
      </c>
      <c r="E263" s="15">
        <v>3.27</v>
      </c>
      <c r="F263" s="15">
        <v>3.2440000000000002</v>
      </c>
      <c r="G263" s="15">
        <v>3.246</v>
      </c>
      <c r="H263" s="15">
        <v>3.2629999999999999</v>
      </c>
      <c r="I263" s="15">
        <v>3.2850000000000001</v>
      </c>
      <c r="J263" s="15">
        <v>3.3159999999999998</v>
      </c>
      <c r="K263" s="15">
        <v>3.3439999999999999</v>
      </c>
      <c r="L263" s="15">
        <v>3.3759999999999999</v>
      </c>
      <c r="M263" s="15">
        <v>3.4020000000000001</v>
      </c>
      <c r="N263" s="15">
        <v>3.4180000000000001</v>
      </c>
      <c r="O263" s="15">
        <v>3.4329999999999998</v>
      </c>
      <c r="P263" s="15">
        <v>3.4449999999999998</v>
      </c>
      <c r="Q263" s="15">
        <v>3.4209999999999998</v>
      </c>
      <c r="R263" s="15">
        <v>3.4</v>
      </c>
      <c r="S263" s="15">
        <v>3.3809999999999998</v>
      </c>
      <c r="T263" s="15">
        <v>3.3639999999999999</v>
      </c>
      <c r="U263" s="15">
        <v>3.3490000000000002</v>
      </c>
      <c r="V263" s="15">
        <v>3.3180000000000001</v>
      </c>
      <c r="W263" s="15">
        <v>3.29</v>
      </c>
      <c r="X263" s="15">
        <v>3.2639999999999998</v>
      </c>
      <c r="Y263" s="15">
        <v>3.2410000000000001</v>
      </c>
      <c r="Z263" s="15">
        <v>3.2189999999999999</v>
      </c>
      <c r="AA263" s="15">
        <v>3.1739999999999999</v>
      </c>
      <c r="AB263" s="15">
        <v>3.133</v>
      </c>
      <c r="AC263" s="15">
        <v>3.0939999999999999</v>
      </c>
      <c r="AD263" s="15">
        <v>3.0579999999999998</v>
      </c>
      <c r="AE263" s="15">
        <v>3.0249999999999999</v>
      </c>
      <c r="AF263" s="15">
        <v>2.9929999999999999</v>
      </c>
      <c r="AG263" s="15">
        <v>2.9630000000000001</v>
      </c>
      <c r="AH263" s="15">
        <v>2.9350000000000001</v>
      </c>
      <c r="AI263" s="15">
        <v>2.9089999999999998</v>
      </c>
      <c r="AJ263" s="15">
        <v>2.8839999999999999</v>
      </c>
      <c r="AK263" s="15">
        <v>2.8610000000000002</v>
      </c>
      <c r="AL263" s="15">
        <v>2.8380000000000001</v>
      </c>
      <c r="AM263" s="15">
        <v>2.8170000000000002</v>
      </c>
      <c r="AN263" s="15">
        <v>2.7970000000000002</v>
      </c>
      <c r="AO263" s="15">
        <v>2.7789999999999999</v>
      </c>
      <c r="AP263" s="15">
        <v>2.754</v>
      </c>
      <c r="AQ263" s="15">
        <v>2.73</v>
      </c>
      <c r="AR263" s="15">
        <v>2.7069999999999999</v>
      </c>
      <c r="AS263" s="15">
        <v>2.6859999999999999</v>
      </c>
      <c r="AT263" s="15">
        <v>2.665</v>
      </c>
      <c r="AU263" s="15">
        <v>2.6459999999999999</v>
      </c>
      <c r="AV263" s="15">
        <v>2.6269999999999998</v>
      </c>
      <c r="AW263" s="15">
        <v>2.609</v>
      </c>
      <c r="AX263" s="15">
        <v>2.5910000000000002</v>
      </c>
      <c r="AY263" s="15">
        <v>2.5750000000000002</v>
      </c>
    </row>
    <row r="264" spans="1:51" x14ac:dyDescent="0.2">
      <c r="A264" s="5">
        <v>45260</v>
      </c>
      <c r="B264" s="15">
        <v>3.827</v>
      </c>
      <c r="C264" s="15">
        <v>3.3010000000000002</v>
      </c>
      <c r="D264" s="15">
        <v>3.05</v>
      </c>
      <c r="E264" s="15">
        <v>2.94</v>
      </c>
      <c r="F264" s="15">
        <v>2.8940000000000001</v>
      </c>
      <c r="G264" s="15">
        <v>2.8809999999999998</v>
      </c>
      <c r="H264" s="15">
        <v>2.8839999999999999</v>
      </c>
      <c r="I264" s="15">
        <v>2.8959999999999999</v>
      </c>
      <c r="J264" s="15">
        <v>2.9129999999999998</v>
      </c>
      <c r="K264" s="15">
        <v>2.9369999999999998</v>
      </c>
      <c r="L264" s="15">
        <v>2.9620000000000002</v>
      </c>
      <c r="M264" s="15">
        <v>2.9820000000000002</v>
      </c>
      <c r="N264" s="15">
        <v>2.996</v>
      </c>
      <c r="O264" s="15">
        <v>3.0070000000000001</v>
      </c>
      <c r="P264" s="15">
        <v>3.0169999999999999</v>
      </c>
      <c r="Q264" s="15">
        <v>2.9969999999999999</v>
      </c>
      <c r="R264" s="15">
        <v>2.9790000000000001</v>
      </c>
      <c r="S264" s="15">
        <v>2.964</v>
      </c>
      <c r="T264" s="15">
        <v>2.95</v>
      </c>
      <c r="U264" s="15">
        <v>2.9369999999999998</v>
      </c>
      <c r="V264" s="15">
        <v>2.8980000000000001</v>
      </c>
      <c r="W264" s="15">
        <v>2.863</v>
      </c>
      <c r="X264" s="15">
        <v>2.83</v>
      </c>
      <c r="Y264" s="15">
        <v>2.8</v>
      </c>
      <c r="Z264" s="15">
        <v>2.7730000000000001</v>
      </c>
      <c r="AA264" s="15">
        <v>2.7480000000000002</v>
      </c>
      <c r="AB264" s="15">
        <v>2.7250000000000001</v>
      </c>
      <c r="AC264" s="15">
        <v>2.7040000000000002</v>
      </c>
      <c r="AD264" s="15">
        <v>2.6840000000000002</v>
      </c>
      <c r="AE264" s="15">
        <v>2.6659999999999999</v>
      </c>
      <c r="AF264" s="15">
        <v>2.637</v>
      </c>
      <c r="AG264" s="15">
        <v>2.6110000000000002</v>
      </c>
      <c r="AH264" s="15">
        <v>2.5859999999999999</v>
      </c>
      <c r="AI264" s="15">
        <v>2.5619999999999998</v>
      </c>
      <c r="AJ264" s="15">
        <v>2.54</v>
      </c>
      <c r="AK264" s="15">
        <v>2.5190000000000001</v>
      </c>
      <c r="AL264" s="15">
        <v>2.4990000000000001</v>
      </c>
      <c r="AM264" s="15">
        <v>2.48</v>
      </c>
      <c r="AN264" s="15">
        <v>2.4620000000000002</v>
      </c>
      <c r="AO264" s="15">
        <v>2.4449999999999998</v>
      </c>
      <c r="AP264" s="15">
        <v>2.4209999999999998</v>
      </c>
      <c r="AQ264" s="15">
        <v>2.3980000000000001</v>
      </c>
      <c r="AR264" s="15">
        <v>2.3759999999999999</v>
      </c>
      <c r="AS264" s="15">
        <v>2.355</v>
      </c>
      <c r="AT264" s="15">
        <v>2.335</v>
      </c>
      <c r="AU264" s="15">
        <v>2.3159999999999998</v>
      </c>
      <c r="AV264" s="15">
        <v>2.298</v>
      </c>
      <c r="AW264" s="15">
        <v>2.2810000000000001</v>
      </c>
      <c r="AX264" s="15">
        <v>2.2639999999999998</v>
      </c>
      <c r="AY264" s="15">
        <v>2.2480000000000002</v>
      </c>
    </row>
    <row r="265" spans="1:51" x14ac:dyDescent="0.2">
      <c r="A265" s="5">
        <v>45291</v>
      </c>
      <c r="B265" s="15">
        <v>3.452</v>
      </c>
      <c r="C265" s="15">
        <v>2.7850000000000001</v>
      </c>
      <c r="D265" s="15">
        <v>2.5329999999999999</v>
      </c>
      <c r="E265" s="15">
        <v>2.444</v>
      </c>
      <c r="F265" s="15">
        <v>2.4169999999999998</v>
      </c>
      <c r="G265" s="15">
        <v>2.4159999999999999</v>
      </c>
      <c r="H265" s="15">
        <v>2.4260000000000002</v>
      </c>
      <c r="I265" s="15">
        <v>2.444</v>
      </c>
      <c r="J265" s="15">
        <v>2.464</v>
      </c>
      <c r="K265" s="15">
        <v>2.488</v>
      </c>
      <c r="L265" s="15">
        <v>2.5139999999999998</v>
      </c>
      <c r="M265" s="15">
        <v>2.5350000000000001</v>
      </c>
      <c r="N265" s="15">
        <v>2.5470000000000002</v>
      </c>
      <c r="O265" s="15">
        <v>2.5569999999999999</v>
      </c>
      <c r="P265" s="15">
        <v>2.5649999999999999</v>
      </c>
      <c r="Q265" s="15">
        <v>2.5489999999999999</v>
      </c>
      <c r="R265" s="15">
        <v>2.5350000000000001</v>
      </c>
      <c r="S265" s="15">
        <v>2.5219999999999998</v>
      </c>
      <c r="T265" s="15">
        <v>2.5110000000000001</v>
      </c>
      <c r="U265" s="15">
        <v>2.5009999999999999</v>
      </c>
      <c r="V265" s="15">
        <v>2.4740000000000002</v>
      </c>
      <c r="W265" s="15">
        <v>2.4500000000000002</v>
      </c>
      <c r="X265" s="15">
        <v>2.4289999999999998</v>
      </c>
      <c r="Y265" s="15">
        <v>2.4079999999999999</v>
      </c>
      <c r="Z265" s="15">
        <v>2.39</v>
      </c>
      <c r="AA265" s="15">
        <v>2.363</v>
      </c>
      <c r="AB265" s="15">
        <v>2.3370000000000002</v>
      </c>
      <c r="AC265" s="15">
        <v>2.3140000000000001</v>
      </c>
      <c r="AD265" s="15">
        <v>2.2919999999999998</v>
      </c>
      <c r="AE265" s="15">
        <v>2.2719999999999998</v>
      </c>
      <c r="AF265" s="15">
        <v>2.25</v>
      </c>
      <c r="AG265" s="15">
        <v>2.2290000000000001</v>
      </c>
      <c r="AH265" s="15">
        <v>2.2090000000000001</v>
      </c>
      <c r="AI265" s="15">
        <v>2.1909999999999998</v>
      </c>
      <c r="AJ265" s="15">
        <v>2.1739999999999999</v>
      </c>
      <c r="AK265" s="15">
        <v>2.157</v>
      </c>
      <c r="AL265" s="15">
        <v>2.1419999999999999</v>
      </c>
      <c r="AM265" s="15">
        <v>2.1269999999999998</v>
      </c>
      <c r="AN265" s="15">
        <v>2.1139999999999999</v>
      </c>
      <c r="AO265" s="15">
        <v>2.1</v>
      </c>
      <c r="AP265" s="15">
        <v>2.0790000000000002</v>
      </c>
      <c r="AQ265" s="15">
        <v>2.0590000000000002</v>
      </c>
      <c r="AR265" s="15">
        <v>2.0390000000000001</v>
      </c>
      <c r="AS265" s="15">
        <v>2.0209999999999999</v>
      </c>
      <c r="AT265" s="15">
        <v>2.0030000000000001</v>
      </c>
      <c r="AU265" s="15">
        <v>1.986</v>
      </c>
      <c r="AV265" s="15">
        <v>1.97</v>
      </c>
      <c r="AW265" s="15">
        <v>1.954</v>
      </c>
      <c r="AX265" s="15">
        <v>1.9390000000000001</v>
      </c>
      <c r="AY265" s="15">
        <v>1.925</v>
      </c>
    </row>
    <row r="266" spans="1:51" x14ac:dyDescent="0.2">
      <c r="A266" s="5">
        <v>45322</v>
      </c>
      <c r="B266" s="15">
        <v>3.45</v>
      </c>
      <c r="C266" s="15">
        <v>2.8559999999999999</v>
      </c>
      <c r="D266" s="15">
        <v>2.633</v>
      </c>
      <c r="E266" s="15">
        <v>2.5369999999999999</v>
      </c>
      <c r="F266" s="15">
        <v>2.5009999999999999</v>
      </c>
      <c r="G266" s="15">
        <v>2.496</v>
      </c>
      <c r="H266" s="15">
        <v>2.5049999999999999</v>
      </c>
      <c r="I266" s="15">
        <v>2.5219999999999998</v>
      </c>
      <c r="J266" s="15">
        <v>2.5419999999999998</v>
      </c>
      <c r="K266" s="15">
        <v>2.5670000000000002</v>
      </c>
      <c r="L266" s="15">
        <v>2.5939999999999999</v>
      </c>
      <c r="M266" s="15">
        <v>2.6160000000000001</v>
      </c>
      <c r="N266" s="15">
        <v>2.63</v>
      </c>
      <c r="O266" s="15">
        <v>2.641</v>
      </c>
      <c r="P266" s="15">
        <v>2.6509999999999998</v>
      </c>
      <c r="Q266" s="15">
        <v>2.6349999999999998</v>
      </c>
      <c r="R266" s="15">
        <v>2.621</v>
      </c>
      <c r="S266" s="15">
        <v>2.609</v>
      </c>
      <c r="T266" s="15">
        <v>2.5979999999999999</v>
      </c>
      <c r="U266" s="15">
        <v>2.5870000000000002</v>
      </c>
      <c r="V266" s="15">
        <v>2.556</v>
      </c>
      <c r="W266" s="15">
        <v>2.528</v>
      </c>
      <c r="X266" s="15">
        <v>2.5019999999999998</v>
      </c>
      <c r="Y266" s="15">
        <v>2.4780000000000002</v>
      </c>
      <c r="Z266" s="15">
        <v>2.456</v>
      </c>
      <c r="AA266" s="15">
        <v>2.4289999999999998</v>
      </c>
      <c r="AB266" s="15">
        <v>2.4039999999999999</v>
      </c>
      <c r="AC266" s="15">
        <v>2.38</v>
      </c>
      <c r="AD266" s="15">
        <v>2.3580000000000001</v>
      </c>
      <c r="AE266" s="15">
        <v>2.3380000000000001</v>
      </c>
      <c r="AF266" s="15">
        <v>2.3149999999999999</v>
      </c>
      <c r="AG266" s="15">
        <v>2.294</v>
      </c>
      <c r="AH266" s="15">
        <v>2.274</v>
      </c>
      <c r="AI266" s="15">
        <v>2.2549999999999999</v>
      </c>
      <c r="AJ266" s="15">
        <v>2.2370000000000001</v>
      </c>
      <c r="AK266" s="15">
        <v>2.2200000000000002</v>
      </c>
      <c r="AL266" s="15">
        <v>2.2050000000000001</v>
      </c>
      <c r="AM266" s="15">
        <v>2.19</v>
      </c>
      <c r="AN266" s="15">
        <v>2.1749999999999998</v>
      </c>
      <c r="AO266" s="15">
        <v>2.1619999999999999</v>
      </c>
      <c r="AP266" s="15">
        <v>2.1389999999999998</v>
      </c>
      <c r="AQ266" s="15">
        <v>2.117</v>
      </c>
      <c r="AR266" s="15">
        <v>2.097</v>
      </c>
      <c r="AS266" s="15">
        <v>2.077</v>
      </c>
      <c r="AT266" s="15">
        <v>2.0579999999999998</v>
      </c>
      <c r="AU266" s="15">
        <v>2.04</v>
      </c>
      <c r="AV266" s="15">
        <v>2.0230000000000001</v>
      </c>
      <c r="AW266" s="15">
        <v>2.0059999999999998</v>
      </c>
      <c r="AX266" s="15">
        <v>1.99</v>
      </c>
      <c r="AY266" s="15">
        <v>1.9750000000000001</v>
      </c>
    </row>
    <row r="267" spans="1:51" x14ac:dyDescent="0.2">
      <c r="A267" s="5">
        <v>45351</v>
      </c>
      <c r="B267" s="15">
        <v>3.6920000000000002</v>
      </c>
      <c r="C267" s="15">
        <v>3.222</v>
      </c>
      <c r="D267" s="15">
        <v>2.9870000000000001</v>
      </c>
      <c r="E267" s="15">
        <v>2.8570000000000002</v>
      </c>
      <c r="F267" s="15">
        <v>2.78</v>
      </c>
      <c r="G267" s="15">
        <v>2.7389999999999999</v>
      </c>
      <c r="H267" s="15">
        <v>2.7160000000000002</v>
      </c>
      <c r="I267" s="15">
        <v>2.7080000000000002</v>
      </c>
      <c r="J267" s="15">
        <v>2.706</v>
      </c>
      <c r="K267" s="15">
        <v>2.7109999999999999</v>
      </c>
      <c r="L267" s="15">
        <v>2.72</v>
      </c>
      <c r="M267" s="15">
        <v>2.7280000000000002</v>
      </c>
      <c r="N267" s="15">
        <v>2.7290000000000001</v>
      </c>
      <c r="O267" s="15">
        <v>2.73</v>
      </c>
      <c r="P267" s="15">
        <v>2.7309999999999999</v>
      </c>
      <c r="Q267" s="15">
        <v>2.706</v>
      </c>
      <c r="R267" s="15">
        <v>2.6840000000000002</v>
      </c>
      <c r="S267" s="15">
        <v>2.665</v>
      </c>
      <c r="T267" s="15">
        <v>2.6469999999999998</v>
      </c>
      <c r="U267" s="15">
        <v>2.6309999999999998</v>
      </c>
      <c r="V267" s="15">
        <v>2.5979999999999999</v>
      </c>
      <c r="W267" s="15">
        <v>2.569</v>
      </c>
      <c r="X267" s="15">
        <v>2.5409999999999999</v>
      </c>
      <c r="Y267" s="15">
        <v>2.5169999999999999</v>
      </c>
      <c r="Z267" s="15">
        <v>2.4940000000000002</v>
      </c>
      <c r="AA267" s="15">
        <v>2.4590000000000001</v>
      </c>
      <c r="AB267" s="15">
        <v>2.427</v>
      </c>
      <c r="AC267" s="15">
        <v>2.3969999999999998</v>
      </c>
      <c r="AD267" s="15">
        <v>2.37</v>
      </c>
      <c r="AE267" s="15">
        <v>2.3439999999999999</v>
      </c>
      <c r="AF267" s="15">
        <v>2.3180000000000001</v>
      </c>
      <c r="AG267" s="15">
        <v>2.294</v>
      </c>
      <c r="AH267" s="15">
        <v>2.2709999999999999</v>
      </c>
      <c r="AI267" s="15">
        <v>2.2490000000000001</v>
      </c>
      <c r="AJ267" s="15">
        <v>2.2290000000000001</v>
      </c>
      <c r="AK267" s="15">
        <v>2.21</v>
      </c>
      <c r="AL267" s="15">
        <v>2.1920000000000002</v>
      </c>
      <c r="AM267" s="15">
        <v>2.1739999999999999</v>
      </c>
      <c r="AN267" s="15">
        <v>2.1579999999999999</v>
      </c>
      <c r="AO267" s="15">
        <v>2.1429999999999998</v>
      </c>
      <c r="AP267" s="15">
        <v>2.1179999999999999</v>
      </c>
      <c r="AQ267" s="15">
        <v>2.0950000000000002</v>
      </c>
      <c r="AR267" s="15">
        <v>2.073</v>
      </c>
      <c r="AS267" s="15">
        <v>2.052</v>
      </c>
      <c r="AT267" s="15">
        <v>2.032</v>
      </c>
      <c r="AU267" s="15">
        <v>2.0129999999999999</v>
      </c>
      <c r="AV267" s="15">
        <v>1.994</v>
      </c>
      <c r="AW267" s="15">
        <v>1.9770000000000001</v>
      </c>
      <c r="AX267" s="15">
        <v>1.96</v>
      </c>
      <c r="AY267" s="15">
        <v>1.944</v>
      </c>
    </row>
    <row r="268" spans="1:51" x14ac:dyDescent="0.2">
      <c r="A268" s="5">
        <v>45382</v>
      </c>
      <c r="B268" s="15">
        <v>3.613</v>
      </c>
      <c r="C268" s="15">
        <v>3.1379999999999999</v>
      </c>
      <c r="D268" s="15">
        <v>2.887</v>
      </c>
      <c r="E268" s="15">
        <v>2.742</v>
      </c>
      <c r="F268" s="15">
        <v>2.653</v>
      </c>
      <c r="G268" s="15">
        <v>2.605</v>
      </c>
      <c r="H268" s="15">
        <v>2.5779999999999998</v>
      </c>
      <c r="I268" s="15">
        <v>2.5670000000000002</v>
      </c>
      <c r="J268" s="15">
        <v>2.5640000000000001</v>
      </c>
      <c r="K268" s="15">
        <v>2.57</v>
      </c>
      <c r="L268" s="15">
        <v>2.58</v>
      </c>
      <c r="M268" s="15">
        <v>2.5880000000000001</v>
      </c>
      <c r="N268" s="15">
        <v>2.5920000000000001</v>
      </c>
      <c r="O268" s="15">
        <v>2.5950000000000002</v>
      </c>
      <c r="P268" s="15">
        <v>2.5979999999999999</v>
      </c>
      <c r="Q268" s="15">
        <v>2.5760000000000001</v>
      </c>
      <c r="R268" s="15">
        <v>2.5569999999999999</v>
      </c>
      <c r="S268" s="15">
        <v>2.54</v>
      </c>
      <c r="T268" s="15">
        <v>2.524</v>
      </c>
      <c r="U268" s="15">
        <v>2.5099999999999998</v>
      </c>
      <c r="V268" s="15">
        <v>2.4780000000000002</v>
      </c>
      <c r="W268" s="15">
        <v>2.448</v>
      </c>
      <c r="X268" s="15">
        <v>2.4220000000000002</v>
      </c>
      <c r="Y268" s="15">
        <v>2.3969999999999998</v>
      </c>
      <c r="Z268" s="15">
        <v>2.3740000000000001</v>
      </c>
      <c r="AA268" s="15">
        <v>2.3460000000000001</v>
      </c>
      <c r="AB268" s="15">
        <v>2.319</v>
      </c>
      <c r="AC268" s="15">
        <v>2.2949999999999999</v>
      </c>
      <c r="AD268" s="15">
        <v>2.2719999999999998</v>
      </c>
      <c r="AE268" s="15">
        <v>2.2509999999999999</v>
      </c>
      <c r="AF268" s="15">
        <v>2.2240000000000002</v>
      </c>
      <c r="AG268" s="15">
        <v>2.198</v>
      </c>
      <c r="AH268" s="15">
        <v>2.1749999999999998</v>
      </c>
      <c r="AI268" s="15">
        <v>2.1520000000000001</v>
      </c>
      <c r="AJ268" s="15">
        <v>2.1309999999999998</v>
      </c>
      <c r="AK268" s="15">
        <v>2.1110000000000002</v>
      </c>
      <c r="AL268" s="15">
        <v>2.0920000000000001</v>
      </c>
      <c r="AM268" s="15">
        <v>2.0739999999999998</v>
      </c>
      <c r="AN268" s="15">
        <v>2.0579999999999998</v>
      </c>
      <c r="AO268" s="15">
        <v>2.0409999999999999</v>
      </c>
      <c r="AP268" s="15">
        <v>2.0179999999999998</v>
      </c>
      <c r="AQ268" s="15">
        <v>1.9950000000000001</v>
      </c>
      <c r="AR268" s="15">
        <v>1.974</v>
      </c>
      <c r="AS268" s="15">
        <v>1.954</v>
      </c>
      <c r="AT268" s="15">
        <v>1.9339999999999999</v>
      </c>
      <c r="AU268" s="15">
        <v>1.915</v>
      </c>
      <c r="AV268" s="15">
        <v>1.897</v>
      </c>
      <c r="AW268" s="15">
        <v>1.88</v>
      </c>
      <c r="AX268" s="15">
        <v>1.8640000000000001</v>
      </c>
      <c r="AY268" s="15">
        <v>1.8480000000000001</v>
      </c>
    </row>
    <row r="269" spans="1:51" x14ac:dyDescent="0.2">
      <c r="A269" s="5">
        <v>45412</v>
      </c>
      <c r="B269" s="15">
        <v>3.673</v>
      </c>
      <c r="C269" s="15">
        <v>3.375</v>
      </c>
      <c r="D269" s="15">
        <v>3.1589999999999998</v>
      </c>
      <c r="E269" s="15">
        <v>3.0329999999999999</v>
      </c>
      <c r="F269" s="15">
        <v>2.9449999999999998</v>
      </c>
      <c r="G269" s="15">
        <v>2.8940000000000001</v>
      </c>
      <c r="H269" s="15">
        <v>2.863</v>
      </c>
      <c r="I269" s="15">
        <v>2.847</v>
      </c>
      <c r="J269" s="15">
        <v>2.8410000000000002</v>
      </c>
      <c r="K269" s="15">
        <v>2.8420000000000001</v>
      </c>
      <c r="L269" s="15">
        <v>2.8460000000000001</v>
      </c>
      <c r="M269" s="15">
        <v>2.8490000000000002</v>
      </c>
      <c r="N269" s="15">
        <v>2.8490000000000002</v>
      </c>
      <c r="O269" s="15">
        <v>2.8479999999999999</v>
      </c>
      <c r="P269" s="15">
        <v>2.8479999999999999</v>
      </c>
      <c r="Q269" s="15">
        <v>2.8210000000000002</v>
      </c>
      <c r="R269" s="15">
        <v>2.798</v>
      </c>
      <c r="S269" s="15">
        <v>2.7770000000000001</v>
      </c>
      <c r="T269" s="15">
        <v>2.758</v>
      </c>
      <c r="U269" s="15">
        <v>2.7410000000000001</v>
      </c>
      <c r="V269" s="15">
        <v>2.7050000000000001</v>
      </c>
      <c r="W269" s="15">
        <v>2.6720000000000002</v>
      </c>
      <c r="X269" s="15">
        <v>2.641</v>
      </c>
      <c r="Y269" s="15">
        <v>2.6139999999999999</v>
      </c>
      <c r="Z269" s="15">
        <v>2.5880000000000001</v>
      </c>
      <c r="AA269" s="15">
        <v>2.5539999999999998</v>
      </c>
      <c r="AB269" s="15">
        <v>2.5230000000000001</v>
      </c>
      <c r="AC269" s="15">
        <v>2.4940000000000002</v>
      </c>
      <c r="AD269" s="15">
        <v>2.4670000000000001</v>
      </c>
      <c r="AE269" s="15">
        <v>2.4420000000000002</v>
      </c>
      <c r="AF269" s="15">
        <v>2.4159999999999999</v>
      </c>
      <c r="AG269" s="15">
        <v>2.3919999999999999</v>
      </c>
      <c r="AH269" s="15">
        <v>2.3690000000000002</v>
      </c>
      <c r="AI269" s="15">
        <v>2.3479999999999999</v>
      </c>
      <c r="AJ269" s="15">
        <v>2.3279999999999998</v>
      </c>
      <c r="AK269" s="15">
        <v>2.3090000000000002</v>
      </c>
      <c r="AL269" s="15">
        <v>2.2909999999999999</v>
      </c>
      <c r="AM269" s="15">
        <v>2.2730000000000001</v>
      </c>
      <c r="AN269" s="15">
        <v>2.2570000000000001</v>
      </c>
      <c r="AO269" s="15">
        <v>2.242</v>
      </c>
      <c r="AP269" s="15">
        <v>2.2130000000000001</v>
      </c>
      <c r="AQ269" s="15">
        <v>2.1859999999999999</v>
      </c>
      <c r="AR269" s="15">
        <v>2.161</v>
      </c>
      <c r="AS269" s="15">
        <v>2.1360000000000001</v>
      </c>
      <c r="AT269" s="15">
        <v>2.1120000000000001</v>
      </c>
      <c r="AU269" s="15">
        <v>2.09</v>
      </c>
      <c r="AV269" s="15">
        <v>2.0680000000000001</v>
      </c>
      <c r="AW269" s="15">
        <v>2.048</v>
      </c>
      <c r="AX269" s="15">
        <v>2.028</v>
      </c>
      <c r="AY269" s="15">
        <v>2.0089999999999999</v>
      </c>
    </row>
    <row r="270" spans="1:51" x14ac:dyDescent="0.2">
      <c r="A270" s="5">
        <v>45443</v>
      </c>
      <c r="B270" s="15">
        <v>3.6789999999999998</v>
      </c>
      <c r="C270" s="15">
        <v>3.4020000000000001</v>
      </c>
      <c r="D270" s="15">
        <v>3.2090000000000001</v>
      </c>
      <c r="E270" s="15">
        <v>3.081</v>
      </c>
      <c r="F270" s="15">
        <v>2.9940000000000002</v>
      </c>
      <c r="G270" s="15">
        <v>2.9409999999999998</v>
      </c>
      <c r="H270" s="15">
        <v>2.9079999999999999</v>
      </c>
      <c r="I270" s="15">
        <v>2.891</v>
      </c>
      <c r="J270" s="15">
        <v>2.8809999999999998</v>
      </c>
      <c r="K270" s="15">
        <v>2.8820000000000001</v>
      </c>
      <c r="L270" s="15">
        <v>2.8839999999999999</v>
      </c>
      <c r="M270" s="15">
        <v>2.8860000000000001</v>
      </c>
      <c r="N270" s="15">
        <v>2.887</v>
      </c>
      <c r="O270" s="15">
        <v>2.887</v>
      </c>
      <c r="P270" s="15">
        <v>2.8879999999999999</v>
      </c>
      <c r="Q270" s="15">
        <v>2.8639999999999999</v>
      </c>
      <c r="R270" s="15">
        <v>2.843</v>
      </c>
      <c r="S270" s="15">
        <v>2.8239999999999998</v>
      </c>
      <c r="T270" s="15">
        <v>2.8069999999999999</v>
      </c>
      <c r="U270" s="15">
        <v>2.7919999999999998</v>
      </c>
      <c r="V270" s="15">
        <v>2.7509999999999999</v>
      </c>
      <c r="W270" s="15">
        <v>2.7149999999999999</v>
      </c>
      <c r="X270" s="15">
        <v>2.681</v>
      </c>
      <c r="Y270" s="15">
        <v>2.65</v>
      </c>
      <c r="Z270" s="15">
        <v>2.6219999999999999</v>
      </c>
      <c r="AA270" s="15">
        <v>2.5960000000000001</v>
      </c>
      <c r="AB270" s="15">
        <v>2.5720000000000001</v>
      </c>
      <c r="AC270" s="15">
        <v>2.5499999999999998</v>
      </c>
      <c r="AD270" s="15">
        <v>2.5299999999999998</v>
      </c>
      <c r="AE270" s="15">
        <v>2.5099999999999998</v>
      </c>
      <c r="AF270" s="15">
        <v>2.4769999999999999</v>
      </c>
      <c r="AG270" s="15">
        <v>2.4449999999999998</v>
      </c>
      <c r="AH270" s="15">
        <v>2.4159999999999999</v>
      </c>
      <c r="AI270" s="15">
        <v>2.3879999999999999</v>
      </c>
      <c r="AJ270" s="15">
        <v>2.3620000000000001</v>
      </c>
      <c r="AK270" s="15">
        <v>2.3370000000000002</v>
      </c>
      <c r="AL270" s="15">
        <v>2.3140000000000001</v>
      </c>
      <c r="AM270" s="15">
        <v>2.2909999999999999</v>
      </c>
      <c r="AN270" s="15">
        <v>2.27</v>
      </c>
      <c r="AO270" s="15">
        <v>2.25</v>
      </c>
      <c r="AP270" s="15">
        <v>2.2250000000000001</v>
      </c>
      <c r="AQ270" s="15">
        <v>2.2000000000000002</v>
      </c>
      <c r="AR270" s="15">
        <v>2.177</v>
      </c>
      <c r="AS270" s="15">
        <v>2.1549999999999998</v>
      </c>
      <c r="AT270" s="15">
        <v>2.133</v>
      </c>
      <c r="AU270" s="15">
        <v>2.113</v>
      </c>
      <c r="AV270" s="15">
        <v>2.0939999999999999</v>
      </c>
      <c r="AW270" s="15">
        <v>2.0750000000000002</v>
      </c>
      <c r="AX270" s="15">
        <v>2.0569999999999999</v>
      </c>
      <c r="AY270" s="15">
        <v>2.04</v>
      </c>
    </row>
    <row r="271" spans="1:51" x14ac:dyDescent="0.2">
      <c r="A271" s="5">
        <v>45473</v>
      </c>
      <c r="B271" s="15">
        <v>3.5289999999999999</v>
      </c>
      <c r="C271" s="15">
        <v>3.202</v>
      </c>
      <c r="D271" s="15">
        <v>3.0310000000000001</v>
      </c>
      <c r="E271" s="15">
        <v>2.9220000000000002</v>
      </c>
      <c r="F271" s="15">
        <v>2.8620000000000001</v>
      </c>
      <c r="G271" s="15">
        <v>2.831</v>
      </c>
      <c r="H271" s="15">
        <v>2.8159999999999998</v>
      </c>
      <c r="I271" s="15">
        <v>2.8079999999999998</v>
      </c>
      <c r="J271" s="15">
        <v>2.8159999999999998</v>
      </c>
      <c r="K271" s="15">
        <v>2.82</v>
      </c>
      <c r="L271" s="15">
        <v>2.8319999999999999</v>
      </c>
      <c r="M271" s="15">
        <v>2.8420000000000001</v>
      </c>
      <c r="N271" s="15">
        <v>2.847</v>
      </c>
      <c r="O271" s="15">
        <v>2.85</v>
      </c>
      <c r="P271" s="15">
        <v>2.8540000000000001</v>
      </c>
      <c r="Q271" s="15">
        <v>2.8290000000000002</v>
      </c>
      <c r="R271" s="15">
        <v>2.8079999999999998</v>
      </c>
      <c r="S271" s="15">
        <v>2.7890000000000001</v>
      </c>
      <c r="T271" s="15">
        <v>2.7709999999999999</v>
      </c>
      <c r="U271" s="15">
        <v>2.7559999999999998</v>
      </c>
      <c r="V271" s="15">
        <v>2.72</v>
      </c>
      <c r="W271" s="15">
        <v>2.6869999999999998</v>
      </c>
      <c r="X271" s="15">
        <v>2.657</v>
      </c>
      <c r="Y271" s="15">
        <v>2.63</v>
      </c>
      <c r="Z271" s="15">
        <v>2.6040000000000001</v>
      </c>
      <c r="AA271" s="15">
        <v>2.569</v>
      </c>
      <c r="AB271" s="15">
        <v>2.536</v>
      </c>
      <c r="AC271" s="15">
        <v>2.5059999999999998</v>
      </c>
      <c r="AD271" s="15">
        <v>2.4780000000000002</v>
      </c>
      <c r="AE271" s="15">
        <v>2.4510000000000001</v>
      </c>
      <c r="AF271" s="15">
        <v>2.4220000000000002</v>
      </c>
      <c r="AG271" s="15">
        <v>2.3940000000000001</v>
      </c>
      <c r="AH271" s="15">
        <v>2.3679999999999999</v>
      </c>
      <c r="AI271" s="15">
        <v>2.343</v>
      </c>
      <c r="AJ271" s="15">
        <v>2.3199999999999998</v>
      </c>
      <c r="AK271" s="15">
        <v>2.298</v>
      </c>
      <c r="AL271" s="15">
        <v>2.2770000000000001</v>
      </c>
      <c r="AM271" s="15">
        <v>2.258</v>
      </c>
      <c r="AN271" s="15">
        <v>2.2389999999999999</v>
      </c>
      <c r="AO271" s="15">
        <v>2.2210000000000001</v>
      </c>
      <c r="AP271" s="15">
        <v>2.194</v>
      </c>
      <c r="AQ271" s="15">
        <v>2.1680000000000001</v>
      </c>
      <c r="AR271" s="15">
        <v>2.1440000000000001</v>
      </c>
      <c r="AS271" s="15">
        <v>2.12</v>
      </c>
      <c r="AT271" s="15">
        <v>2.097</v>
      </c>
      <c r="AU271" s="15">
        <v>2.0760000000000001</v>
      </c>
      <c r="AV271" s="15">
        <v>2.0550000000000002</v>
      </c>
      <c r="AW271" s="15">
        <v>2.0350000000000001</v>
      </c>
      <c r="AX271" s="15">
        <v>2.016</v>
      </c>
      <c r="AY271" s="15">
        <v>1.998</v>
      </c>
    </row>
    <row r="272" spans="1:51" x14ac:dyDescent="0.2">
      <c r="A272" s="5">
        <v>45504</v>
      </c>
      <c r="B272" s="15">
        <v>3.278</v>
      </c>
      <c r="C272" s="15">
        <v>2.8540000000000001</v>
      </c>
      <c r="D272" s="15">
        <v>2.6789999999999998</v>
      </c>
      <c r="E272" s="15">
        <v>2.6</v>
      </c>
      <c r="F272" s="15">
        <v>2.5609999999999999</v>
      </c>
      <c r="G272" s="15">
        <v>2.5449999999999999</v>
      </c>
      <c r="H272" s="15">
        <v>2.5430000000000001</v>
      </c>
      <c r="I272" s="15">
        <v>2.5499999999999998</v>
      </c>
      <c r="J272" s="15">
        <v>2.5609999999999999</v>
      </c>
      <c r="K272" s="15">
        <v>2.56</v>
      </c>
      <c r="L272" s="15">
        <v>2.5779999999999998</v>
      </c>
      <c r="M272" s="15">
        <v>2.593</v>
      </c>
      <c r="N272" s="15">
        <v>2.6120000000000001</v>
      </c>
      <c r="O272" s="15">
        <v>2.629</v>
      </c>
      <c r="P272" s="15">
        <v>2.6429999999999998</v>
      </c>
      <c r="Q272" s="15">
        <v>2.625</v>
      </c>
      <c r="R272" s="15">
        <v>2.609</v>
      </c>
      <c r="S272" s="15">
        <v>2.5950000000000002</v>
      </c>
      <c r="T272" s="15">
        <v>2.5819999999999999</v>
      </c>
      <c r="U272" s="15">
        <v>2.5710000000000002</v>
      </c>
      <c r="V272" s="15">
        <v>2.5350000000000001</v>
      </c>
      <c r="W272" s="15">
        <v>2.5030000000000001</v>
      </c>
      <c r="X272" s="15">
        <v>2.4740000000000002</v>
      </c>
      <c r="Y272" s="15">
        <v>2.4470000000000001</v>
      </c>
      <c r="Z272" s="15">
        <v>2.4220000000000002</v>
      </c>
      <c r="AA272" s="15">
        <v>2.3919999999999999</v>
      </c>
      <c r="AB272" s="15">
        <v>2.3639999999999999</v>
      </c>
      <c r="AC272" s="15">
        <v>2.3380000000000001</v>
      </c>
      <c r="AD272" s="15">
        <v>2.3130000000000002</v>
      </c>
      <c r="AE272" s="15">
        <v>2.2909999999999999</v>
      </c>
      <c r="AF272" s="15">
        <v>2.2629999999999999</v>
      </c>
      <c r="AG272" s="15">
        <v>2.2370000000000001</v>
      </c>
      <c r="AH272" s="15">
        <v>2.2130000000000001</v>
      </c>
      <c r="AI272" s="15">
        <v>2.19</v>
      </c>
      <c r="AJ272" s="15">
        <v>2.1680000000000001</v>
      </c>
      <c r="AK272" s="15">
        <v>2.1480000000000001</v>
      </c>
      <c r="AL272" s="15">
        <v>2.1280000000000001</v>
      </c>
      <c r="AM272" s="15">
        <v>2.11</v>
      </c>
      <c r="AN272" s="15">
        <v>2.093</v>
      </c>
      <c r="AO272" s="15">
        <v>2.0760000000000001</v>
      </c>
      <c r="AP272" s="15">
        <v>2.052</v>
      </c>
      <c r="AQ272" s="15">
        <v>2.0289999999999999</v>
      </c>
      <c r="AR272" s="15">
        <v>2.008</v>
      </c>
      <c r="AS272" s="15">
        <v>1.9870000000000001</v>
      </c>
      <c r="AT272" s="15">
        <v>1.9670000000000001</v>
      </c>
      <c r="AU272" s="15">
        <v>1.948</v>
      </c>
      <c r="AV272" s="15">
        <v>1.93</v>
      </c>
      <c r="AW272" s="15">
        <v>1.9119999999999999</v>
      </c>
      <c r="AX272" s="15">
        <v>1.8959999999999999</v>
      </c>
      <c r="AY272" s="15">
        <v>1.88</v>
      </c>
    </row>
    <row r="273" spans="1:51" x14ac:dyDescent="0.2">
      <c r="A273" s="5">
        <v>45535</v>
      </c>
      <c r="B273" s="15">
        <v>3.0390000000000001</v>
      </c>
      <c r="C273" s="15">
        <v>2.67</v>
      </c>
      <c r="D273" s="15">
        <v>2.5409999999999999</v>
      </c>
      <c r="E273" s="15">
        <v>2.4980000000000002</v>
      </c>
      <c r="F273" s="15">
        <v>2.4830000000000001</v>
      </c>
      <c r="G273" s="15">
        <v>2.4820000000000002</v>
      </c>
      <c r="H273" s="15">
        <v>2.4900000000000002</v>
      </c>
      <c r="I273" s="15">
        <v>2.504</v>
      </c>
      <c r="J273" s="15">
        <v>2.5179999999999998</v>
      </c>
      <c r="K273" s="15">
        <v>2.54</v>
      </c>
      <c r="L273" s="15">
        <v>2.5630000000000002</v>
      </c>
      <c r="M273" s="15">
        <v>2.5830000000000002</v>
      </c>
      <c r="N273" s="15">
        <v>2.5950000000000002</v>
      </c>
      <c r="O273" s="15">
        <v>2.6059999999999999</v>
      </c>
      <c r="P273" s="15">
        <v>2.6160000000000001</v>
      </c>
      <c r="Q273" s="15">
        <v>2.6</v>
      </c>
      <c r="R273" s="15">
        <v>2.5859999999999999</v>
      </c>
      <c r="S273" s="15">
        <v>2.5739999999999998</v>
      </c>
      <c r="T273" s="15">
        <v>2.5630000000000002</v>
      </c>
      <c r="U273" s="15">
        <v>2.5529999999999999</v>
      </c>
      <c r="V273" s="15">
        <v>2.5249999999999999</v>
      </c>
      <c r="W273" s="15">
        <v>2.4990000000000001</v>
      </c>
      <c r="X273" s="15">
        <v>2.4750000000000001</v>
      </c>
      <c r="Y273" s="15">
        <v>2.4529999999999998</v>
      </c>
      <c r="Z273" s="15">
        <v>2.4340000000000002</v>
      </c>
      <c r="AA273" s="15">
        <v>2.403</v>
      </c>
      <c r="AB273" s="15">
        <v>2.3740000000000001</v>
      </c>
      <c r="AC273" s="15">
        <v>2.3479999999999999</v>
      </c>
      <c r="AD273" s="15">
        <v>2.323</v>
      </c>
      <c r="AE273" s="15">
        <v>2.2999999999999998</v>
      </c>
      <c r="AF273" s="15">
        <v>2.2749999999999999</v>
      </c>
      <c r="AG273" s="15">
        <v>2.2509999999999999</v>
      </c>
      <c r="AH273" s="15">
        <v>2.2290000000000001</v>
      </c>
      <c r="AI273" s="15">
        <v>2.2069999999999999</v>
      </c>
      <c r="AJ273" s="15">
        <v>2.1880000000000002</v>
      </c>
      <c r="AK273" s="15">
        <v>2.169</v>
      </c>
      <c r="AL273" s="15">
        <v>2.1509999999999998</v>
      </c>
      <c r="AM273" s="15">
        <v>2.1339999999999999</v>
      </c>
      <c r="AN273" s="15">
        <v>2.1179999999999999</v>
      </c>
      <c r="AO273" s="15">
        <v>2.1030000000000002</v>
      </c>
      <c r="AP273" s="15">
        <v>2.0790000000000002</v>
      </c>
      <c r="AQ273" s="15">
        <v>2.056</v>
      </c>
      <c r="AR273" s="15">
        <v>2.0329999999999999</v>
      </c>
      <c r="AS273" s="15">
        <v>2.012</v>
      </c>
      <c r="AT273" s="15">
        <v>1.992</v>
      </c>
      <c r="AU273" s="15">
        <v>1.9730000000000001</v>
      </c>
      <c r="AV273" s="15">
        <v>1.9550000000000001</v>
      </c>
      <c r="AW273" s="15">
        <v>1.9370000000000001</v>
      </c>
      <c r="AX273" s="15">
        <v>1.92</v>
      </c>
      <c r="AY273" s="15">
        <v>1.9039999999999999</v>
      </c>
    </row>
    <row r="274" spans="1:51" x14ac:dyDescent="0.2">
      <c r="A274" s="5">
        <v>45565</v>
      </c>
      <c r="B274" s="15">
        <v>2.665</v>
      </c>
      <c r="C274" s="15">
        <v>2.2839999999999998</v>
      </c>
      <c r="D274" s="15">
        <v>2.2029999999999998</v>
      </c>
      <c r="E274" s="15">
        <v>2.194</v>
      </c>
      <c r="F274" s="15">
        <v>2.2029999999999998</v>
      </c>
      <c r="G274" s="15">
        <v>2.2280000000000002</v>
      </c>
      <c r="H274" s="15">
        <v>2.2570000000000001</v>
      </c>
      <c r="I274" s="15">
        <v>2.2879999999999998</v>
      </c>
      <c r="J274" s="15">
        <v>2.3159999999999998</v>
      </c>
      <c r="K274" s="15">
        <v>2.347</v>
      </c>
      <c r="L274" s="15">
        <v>2.3820000000000001</v>
      </c>
      <c r="M274" s="15">
        <v>2.411</v>
      </c>
      <c r="N274" s="15">
        <v>2.4319999999999999</v>
      </c>
      <c r="O274" s="15">
        <v>2.4500000000000002</v>
      </c>
      <c r="P274" s="15">
        <v>2.4660000000000002</v>
      </c>
      <c r="Q274" s="15">
        <v>2.4580000000000002</v>
      </c>
      <c r="R274" s="15">
        <v>2.452</v>
      </c>
      <c r="S274" s="15">
        <v>2.4460000000000002</v>
      </c>
      <c r="T274" s="15">
        <v>2.44</v>
      </c>
      <c r="U274" s="15">
        <v>2.4359999999999999</v>
      </c>
      <c r="V274" s="15">
        <v>2.415</v>
      </c>
      <c r="W274" s="15">
        <v>2.3969999999999998</v>
      </c>
      <c r="X274" s="15">
        <v>2.3809999999999998</v>
      </c>
      <c r="Y274" s="15">
        <v>2.3650000000000002</v>
      </c>
      <c r="Z274" s="15">
        <v>2.351</v>
      </c>
      <c r="AA274" s="15">
        <v>2.3220000000000001</v>
      </c>
      <c r="AB274" s="15">
        <v>2.2949999999999999</v>
      </c>
      <c r="AC274" s="15">
        <v>2.2709999999999999</v>
      </c>
      <c r="AD274" s="15">
        <v>2.2469999999999999</v>
      </c>
      <c r="AE274" s="15">
        <v>2.226</v>
      </c>
      <c r="AF274" s="15">
        <v>2.2040000000000002</v>
      </c>
      <c r="AG274" s="15">
        <v>2.1840000000000002</v>
      </c>
      <c r="AH274" s="15">
        <v>2.165</v>
      </c>
      <c r="AI274" s="15">
        <v>2.1469999999999998</v>
      </c>
      <c r="AJ274" s="15">
        <v>2.13</v>
      </c>
      <c r="AK274" s="15">
        <v>2.1139999999999999</v>
      </c>
      <c r="AL274" s="15">
        <v>2.0990000000000002</v>
      </c>
      <c r="AM274" s="15">
        <v>2.085</v>
      </c>
      <c r="AN274" s="15">
        <v>2.0710000000000002</v>
      </c>
      <c r="AO274" s="15">
        <v>2.0579999999999998</v>
      </c>
      <c r="AP274" s="15">
        <v>2.0369999999999999</v>
      </c>
      <c r="AQ274" s="15">
        <v>2.016</v>
      </c>
      <c r="AR274" s="15">
        <v>1.996</v>
      </c>
      <c r="AS274" s="15">
        <v>1.9770000000000001</v>
      </c>
      <c r="AT274" s="15">
        <v>1.9590000000000001</v>
      </c>
      <c r="AU274" s="15">
        <v>1.9419999999999999</v>
      </c>
      <c r="AV274" s="15">
        <v>1.925</v>
      </c>
      <c r="AW274" s="15">
        <v>1.91</v>
      </c>
      <c r="AX274" s="15">
        <v>1.8939999999999999</v>
      </c>
      <c r="AY274" s="15">
        <v>1.88</v>
      </c>
    </row>
    <row r="275" spans="1:51" x14ac:dyDescent="0.2">
      <c r="A275" s="5">
        <v>45596</v>
      </c>
      <c r="B275" s="15">
        <v>2.58</v>
      </c>
      <c r="C275" s="15">
        <v>2.3839999999999999</v>
      </c>
      <c r="D275" s="15">
        <v>2.3540000000000001</v>
      </c>
      <c r="E275" s="15">
        <v>2.35</v>
      </c>
      <c r="F275" s="15">
        <v>2.3540000000000001</v>
      </c>
      <c r="G275" s="15">
        <v>2.363</v>
      </c>
      <c r="H275" s="15">
        <v>2.3759999999999999</v>
      </c>
      <c r="I275" s="15">
        <v>2.3889999999999998</v>
      </c>
      <c r="J275" s="15">
        <v>2.4020000000000001</v>
      </c>
      <c r="K275" s="15">
        <v>2.42</v>
      </c>
      <c r="L275" s="15">
        <v>2.4329999999999998</v>
      </c>
      <c r="M275" s="15">
        <v>2.444</v>
      </c>
      <c r="N275" s="15">
        <v>2.452</v>
      </c>
      <c r="O275" s="15">
        <v>2.4580000000000002</v>
      </c>
      <c r="P275" s="15">
        <v>2.464</v>
      </c>
      <c r="Q275" s="15">
        <v>2.4430000000000001</v>
      </c>
      <c r="R275" s="15">
        <v>2.4239999999999999</v>
      </c>
      <c r="S275" s="15">
        <v>2.407</v>
      </c>
      <c r="T275" s="15">
        <v>2.3919999999999999</v>
      </c>
      <c r="U275" s="15">
        <v>2.379</v>
      </c>
      <c r="V275" s="15">
        <v>2.347</v>
      </c>
      <c r="W275" s="15">
        <v>2.3180000000000001</v>
      </c>
      <c r="X275" s="15">
        <v>2.2909999999999999</v>
      </c>
      <c r="Y275" s="15">
        <v>2.2669999999999999</v>
      </c>
      <c r="Z275" s="15">
        <v>2.2440000000000002</v>
      </c>
      <c r="AA275" s="15">
        <v>2.2120000000000002</v>
      </c>
      <c r="AB275" s="15">
        <v>2.1829999999999998</v>
      </c>
      <c r="AC275" s="15">
        <v>2.1549999999999998</v>
      </c>
      <c r="AD275" s="15">
        <v>2.129</v>
      </c>
      <c r="AE275" s="15">
        <v>2.105</v>
      </c>
      <c r="AF275" s="15">
        <v>2.0819999999999999</v>
      </c>
      <c r="AG275" s="15">
        <v>2.06</v>
      </c>
      <c r="AH275" s="15">
        <v>2.04</v>
      </c>
      <c r="AI275" s="15">
        <v>2.0209999999999999</v>
      </c>
      <c r="AJ275" s="15">
        <v>2.0019999999999998</v>
      </c>
      <c r="AK275" s="15">
        <v>1.9850000000000001</v>
      </c>
      <c r="AL275" s="15">
        <v>1.9690000000000001</v>
      </c>
      <c r="AM275" s="15">
        <v>1.954</v>
      </c>
      <c r="AN275" s="15">
        <v>1.9390000000000001</v>
      </c>
      <c r="AO275" s="15">
        <v>1.925</v>
      </c>
      <c r="AP275" s="15">
        <v>1.9</v>
      </c>
      <c r="AQ275" s="15">
        <v>1.877</v>
      </c>
      <c r="AR275" s="15">
        <v>1.8540000000000001</v>
      </c>
      <c r="AS275" s="15">
        <v>1.833</v>
      </c>
      <c r="AT275" s="15">
        <v>1.8129999999999999</v>
      </c>
      <c r="AU275" s="15">
        <v>1.7929999999999999</v>
      </c>
      <c r="AV275" s="15">
        <v>1.774</v>
      </c>
      <c r="AW275" s="15">
        <v>1.756</v>
      </c>
      <c r="AX275" s="15">
        <v>1.7390000000000001</v>
      </c>
      <c r="AY275" s="15">
        <v>1.7230000000000001</v>
      </c>
    </row>
    <row r="276" spans="1:51" x14ac:dyDescent="0.2">
      <c r="A276" s="5">
        <v>45626</v>
      </c>
      <c r="B276" s="15">
        <v>2.34</v>
      </c>
      <c r="C276" s="15">
        <v>2.1040000000000001</v>
      </c>
      <c r="D276" s="15">
        <v>2.0550000000000002</v>
      </c>
      <c r="E276" s="15">
        <v>2.0550000000000002</v>
      </c>
      <c r="F276" s="15">
        <v>2.0609999999999999</v>
      </c>
      <c r="G276" s="15">
        <v>2.0750000000000002</v>
      </c>
      <c r="H276" s="15">
        <v>2.0939999999999999</v>
      </c>
      <c r="I276" s="15">
        <v>2.1110000000000002</v>
      </c>
      <c r="J276" s="15">
        <v>2.1309999999999998</v>
      </c>
      <c r="K276" s="15">
        <v>2.153</v>
      </c>
      <c r="L276" s="15">
        <v>2.1720000000000002</v>
      </c>
      <c r="M276" s="15">
        <v>2.1869999999999998</v>
      </c>
      <c r="N276" s="15">
        <v>2.1989999999999998</v>
      </c>
      <c r="O276" s="15">
        <v>2.21</v>
      </c>
      <c r="P276" s="15">
        <v>2.2189999999999999</v>
      </c>
      <c r="Q276" s="15">
        <v>2.2029999999999998</v>
      </c>
      <c r="R276" s="15">
        <v>2.1880000000000002</v>
      </c>
      <c r="S276" s="15">
        <v>2.1760000000000002</v>
      </c>
      <c r="T276" s="15">
        <v>2.165</v>
      </c>
      <c r="U276" s="15">
        <v>2.1539999999999999</v>
      </c>
      <c r="V276" s="15">
        <v>2.1240000000000001</v>
      </c>
      <c r="W276" s="15">
        <v>2.097</v>
      </c>
      <c r="X276" s="15">
        <v>2.0720000000000001</v>
      </c>
      <c r="Y276" s="15">
        <v>2.0499999999999998</v>
      </c>
      <c r="Z276" s="15">
        <v>2.0289999999999999</v>
      </c>
      <c r="AA276" s="15">
        <v>1.9990000000000001</v>
      </c>
      <c r="AB276" s="15">
        <v>1.9710000000000001</v>
      </c>
      <c r="AC276" s="15">
        <v>1.9450000000000001</v>
      </c>
      <c r="AD276" s="15">
        <v>1.921</v>
      </c>
      <c r="AE276" s="15">
        <v>1.8979999999999999</v>
      </c>
      <c r="AF276" s="15">
        <v>1.8720000000000001</v>
      </c>
      <c r="AG276" s="15">
        <v>1.847</v>
      </c>
      <c r="AH276" s="15">
        <v>1.8240000000000001</v>
      </c>
      <c r="AI276" s="15">
        <v>1.802</v>
      </c>
      <c r="AJ276" s="15">
        <v>1.7809999999999999</v>
      </c>
      <c r="AK276" s="15">
        <v>1.762</v>
      </c>
      <c r="AL276" s="15">
        <v>1.7430000000000001</v>
      </c>
      <c r="AM276" s="15">
        <v>1.726</v>
      </c>
      <c r="AN276" s="15">
        <v>1.7090000000000001</v>
      </c>
      <c r="AO276" s="15">
        <v>1.694</v>
      </c>
      <c r="AP276" s="15">
        <v>1.67</v>
      </c>
      <c r="AQ276" s="15">
        <v>1.647</v>
      </c>
      <c r="AR276" s="15">
        <v>1.625</v>
      </c>
      <c r="AS276" s="15">
        <v>1.6040000000000001</v>
      </c>
      <c r="AT276" s="15">
        <v>1.5840000000000001</v>
      </c>
      <c r="AU276" s="15">
        <v>1.5649999999999999</v>
      </c>
      <c r="AV276" s="15">
        <v>1.5469999999999999</v>
      </c>
      <c r="AW276" s="15">
        <v>1.5289999999999999</v>
      </c>
      <c r="AX276" s="15">
        <v>1.512</v>
      </c>
      <c r="AY276" s="15">
        <v>1.496</v>
      </c>
    </row>
    <row r="277" spans="1:51" x14ac:dyDescent="0.2">
      <c r="A277" s="5">
        <v>45657</v>
      </c>
      <c r="B277" s="15">
        <v>2.331</v>
      </c>
      <c r="C277" s="15">
        <v>2.1880000000000002</v>
      </c>
      <c r="D277" s="15">
        <v>2.1930000000000001</v>
      </c>
      <c r="E277" s="15">
        <v>2.2189999999999999</v>
      </c>
      <c r="F277" s="15">
        <v>2.242</v>
      </c>
      <c r="G277" s="15">
        <v>2.2679999999999998</v>
      </c>
      <c r="H277" s="15">
        <v>2.2949999999999999</v>
      </c>
      <c r="I277" s="15">
        <v>2.319</v>
      </c>
      <c r="J277" s="15">
        <v>2.343</v>
      </c>
      <c r="K277" s="15">
        <v>2.3650000000000002</v>
      </c>
      <c r="L277" s="15">
        <v>2.3849999999999998</v>
      </c>
      <c r="M277" s="15">
        <v>2.4020000000000001</v>
      </c>
      <c r="N277" s="15">
        <v>2.4119999999999999</v>
      </c>
      <c r="O277" s="15">
        <v>2.42</v>
      </c>
      <c r="P277" s="15">
        <v>2.427</v>
      </c>
      <c r="Q277" s="15">
        <v>2.41</v>
      </c>
      <c r="R277" s="15">
        <v>2.395</v>
      </c>
      <c r="S277" s="15">
        <v>2.3809999999999998</v>
      </c>
      <c r="T277" s="15">
        <v>2.3690000000000002</v>
      </c>
      <c r="U277" s="15">
        <v>2.3580000000000001</v>
      </c>
      <c r="V277" s="15">
        <v>2.3260000000000001</v>
      </c>
      <c r="W277" s="15">
        <v>2.2970000000000002</v>
      </c>
      <c r="X277" s="15">
        <v>2.2709999999999999</v>
      </c>
      <c r="Y277" s="15">
        <v>2.246</v>
      </c>
      <c r="Z277" s="15">
        <v>2.2240000000000002</v>
      </c>
      <c r="AA277" s="15">
        <v>2.1949999999999998</v>
      </c>
      <c r="AB277" s="15">
        <v>2.1680000000000001</v>
      </c>
      <c r="AC277" s="15">
        <v>2.1429999999999998</v>
      </c>
      <c r="AD277" s="15">
        <v>2.12</v>
      </c>
      <c r="AE277" s="15">
        <v>2.0990000000000002</v>
      </c>
      <c r="AF277" s="15">
        <v>2.073</v>
      </c>
      <c r="AG277" s="15">
        <v>2.0499999999999998</v>
      </c>
      <c r="AH277" s="15">
        <v>2.0270000000000001</v>
      </c>
      <c r="AI277" s="15">
        <v>2.0070000000000001</v>
      </c>
      <c r="AJ277" s="15">
        <v>1.9870000000000001</v>
      </c>
      <c r="AK277" s="15">
        <v>1.968</v>
      </c>
      <c r="AL277" s="15">
        <v>1.9510000000000001</v>
      </c>
      <c r="AM277" s="15">
        <v>1.9339999999999999</v>
      </c>
      <c r="AN277" s="15">
        <v>1.9179999999999999</v>
      </c>
      <c r="AO277" s="15">
        <v>1.903</v>
      </c>
      <c r="AP277" s="15">
        <v>1.88</v>
      </c>
      <c r="AQ277" s="15">
        <v>1.8580000000000001</v>
      </c>
      <c r="AR277" s="15">
        <v>1.8380000000000001</v>
      </c>
      <c r="AS277" s="15">
        <v>1.8180000000000001</v>
      </c>
      <c r="AT277" s="15">
        <v>1.7989999999999999</v>
      </c>
      <c r="AU277" s="15">
        <v>1.7809999999999999</v>
      </c>
      <c r="AV277" s="15">
        <v>1.7629999999999999</v>
      </c>
      <c r="AW277" s="15">
        <v>1.7470000000000001</v>
      </c>
      <c r="AX277" s="15">
        <v>1.7310000000000001</v>
      </c>
      <c r="AY277" s="15">
        <v>1.7150000000000001</v>
      </c>
    </row>
    <row r="278" spans="1:51" x14ac:dyDescent="0.2">
      <c r="A278" s="5">
        <v>45688</v>
      </c>
      <c r="B278" s="15">
        <v>2.39</v>
      </c>
      <c r="C278" s="15">
        <v>2.258</v>
      </c>
      <c r="D278" s="15">
        <v>2.2519999999999998</v>
      </c>
      <c r="E278" s="15">
        <v>2.2810000000000001</v>
      </c>
      <c r="F278" s="15">
        <v>2.2970000000000002</v>
      </c>
      <c r="G278" s="15">
        <v>2.323</v>
      </c>
      <c r="H278" s="15">
        <v>2.3410000000000002</v>
      </c>
      <c r="I278" s="15">
        <v>2.3650000000000002</v>
      </c>
      <c r="J278" s="15">
        <v>2.387</v>
      </c>
      <c r="K278" s="15">
        <v>2.411</v>
      </c>
      <c r="L278" s="15">
        <v>2.4319999999999999</v>
      </c>
      <c r="M278" s="15">
        <v>2.4489999999999998</v>
      </c>
      <c r="N278" s="15">
        <v>2.4609999999999999</v>
      </c>
      <c r="O278" s="15">
        <v>2.4710000000000001</v>
      </c>
      <c r="P278" s="15">
        <v>2.48</v>
      </c>
      <c r="Q278" s="15">
        <v>2.464</v>
      </c>
      <c r="R278" s="15">
        <v>2.4500000000000002</v>
      </c>
      <c r="S278" s="15">
        <v>2.4369999999999998</v>
      </c>
      <c r="T278" s="15">
        <v>2.4260000000000002</v>
      </c>
      <c r="U278" s="15">
        <v>2.4159999999999999</v>
      </c>
      <c r="V278" s="15">
        <v>2.3849999999999998</v>
      </c>
      <c r="W278" s="15">
        <v>2.3580000000000001</v>
      </c>
      <c r="X278" s="15">
        <v>2.3319999999999999</v>
      </c>
      <c r="Y278" s="15">
        <v>2.3090000000000002</v>
      </c>
      <c r="Z278" s="15">
        <v>2.2879999999999998</v>
      </c>
      <c r="AA278" s="15">
        <v>2.2589999999999999</v>
      </c>
      <c r="AB278" s="15">
        <v>2.2320000000000002</v>
      </c>
      <c r="AC278" s="15">
        <v>2.2080000000000002</v>
      </c>
      <c r="AD278" s="15">
        <v>2.1850000000000001</v>
      </c>
      <c r="AE278" s="15">
        <v>2.1629999999999998</v>
      </c>
      <c r="AF278" s="15">
        <v>2.1379999999999999</v>
      </c>
      <c r="AG278" s="15">
        <v>2.1150000000000002</v>
      </c>
      <c r="AH278" s="15">
        <v>2.093</v>
      </c>
      <c r="AI278" s="15">
        <v>2.0720000000000001</v>
      </c>
      <c r="AJ278" s="15">
        <v>2.0529999999999999</v>
      </c>
      <c r="AK278" s="15">
        <v>2.0350000000000001</v>
      </c>
      <c r="AL278" s="15">
        <v>2.0169999999999999</v>
      </c>
      <c r="AM278" s="15">
        <v>2.0009999999999999</v>
      </c>
      <c r="AN278" s="15">
        <v>1.9850000000000001</v>
      </c>
      <c r="AO278" s="15">
        <v>1.97</v>
      </c>
      <c r="AP278" s="15">
        <v>1.948</v>
      </c>
      <c r="AQ278" s="15">
        <v>1.927</v>
      </c>
      <c r="AR278" s="15">
        <v>1.907</v>
      </c>
      <c r="AS278" s="15">
        <v>1.8879999999999999</v>
      </c>
      <c r="AT278" s="15">
        <v>1.87</v>
      </c>
      <c r="AU278" s="15">
        <v>1.8520000000000001</v>
      </c>
      <c r="AV278" s="15">
        <v>1.835</v>
      </c>
      <c r="AW278" s="15">
        <v>1.819</v>
      </c>
      <c r="AX278" s="15">
        <v>1.804</v>
      </c>
      <c r="AY278" s="15">
        <v>1.7889999999999999</v>
      </c>
    </row>
    <row r="279" spans="1:51" x14ac:dyDescent="0.2">
      <c r="A279" s="5">
        <v>45716</v>
      </c>
      <c r="B279" s="15">
        <v>2.2370000000000001</v>
      </c>
      <c r="C279" s="15">
        <v>2.1309999999999998</v>
      </c>
      <c r="D279" s="15">
        <v>2.1059999999999999</v>
      </c>
      <c r="E279" s="15">
        <v>2.1509999999999998</v>
      </c>
      <c r="F279" s="15">
        <v>2.1659999999999999</v>
      </c>
      <c r="G279" s="15">
        <v>2.198</v>
      </c>
      <c r="H279" s="15">
        <v>2.2290000000000001</v>
      </c>
      <c r="I279" s="15">
        <v>2.2599999999999998</v>
      </c>
      <c r="J279" s="15">
        <v>2.2909999999999999</v>
      </c>
      <c r="K279" s="15">
        <v>2.2989999999999999</v>
      </c>
      <c r="L279" s="15">
        <v>2.327</v>
      </c>
      <c r="M279" s="15">
        <v>2.35</v>
      </c>
      <c r="N279" s="15">
        <v>2.367</v>
      </c>
      <c r="O279" s="15">
        <v>2.3809999999999998</v>
      </c>
      <c r="P279" s="15">
        <v>2.3940000000000001</v>
      </c>
      <c r="Q279" s="15">
        <v>2.3849999999999998</v>
      </c>
      <c r="R279" s="15">
        <v>2.3769999999999998</v>
      </c>
      <c r="S279" s="15">
        <v>2.3690000000000002</v>
      </c>
      <c r="T279" s="15">
        <v>2.363</v>
      </c>
      <c r="U279" s="15">
        <v>2.3570000000000002</v>
      </c>
      <c r="V279" s="15">
        <v>2.3330000000000002</v>
      </c>
      <c r="W279" s="15">
        <v>2.3109999999999999</v>
      </c>
      <c r="X279" s="15">
        <v>2.2909999999999999</v>
      </c>
      <c r="Y279" s="15">
        <v>2.2719999999999998</v>
      </c>
      <c r="Z279" s="15">
        <v>2.2549999999999999</v>
      </c>
      <c r="AA279" s="15">
        <v>2.2320000000000002</v>
      </c>
      <c r="AB279" s="15">
        <v>2.21</v>
      </c>
      <c r="AC279" s="15">
        <v>2.1890000000000001</v>
      </c>
      <c r="AD279" s="15">
        <v>2.17</v>
      </c>
      <c r="AE279" s="15">
        <v>2.1520000000000001</v>
      </c>
      <c r="AF279" s="15">
        <v>2.137</v>
      </c>
      <c r="AG279" s="15">
        <v>2.1219999999999999</v>
      </c>
      <c r="AH279" s="15">
        <v>2.1080000000000001</v>
      </c>
      <c r="AI279" s="15">
        <v>2.0939999999999999</v>
      </c>
      <c r="AJ279" s="15">
        <v>2.0819999999999999</v>
      </c>
      <c r="AK279" s="15">
        <v>2.0699999999999998</v>
      </c>
      <c r="AL279" s="15">
        <v>2.0590000000000002</v>
      </c>
      <c r="AM279" s="15">
        <v>2.0489999999999999</v>
      </c>
      <c r="AN279" s="15">
        <v>2.0390000000000001</v>
      </c>
      <c r="AO279" s="15">
        <v>2.0289999999999999</v>
      </c>
      <c r="AP279" s="15">
        <v>2.0129999999999999</v>
      </c>
      <c r="AQ279" s="15">
        <v>1.9970000000000001</v>
      </c>
      <c r="AR279" s="15">
        <v>1.9810000000000001</v>
      </c>
      <c r="AS279" s="15">
        <v>1.9670000000000001</v>
      </c>
      <c r="AT279" s="15">
        <v>1.9530000000000001</v>
      </c>
      <c r="AU279" s="15">
        <v>1.94</v>
      </c>
      <c r="AV279" s="15">
        <v>1.927</v>
      </c>
      <c r="AW279" s="15">
        <v>1.915</v>
      </c>
      <c r="AX279" s="15">
        <v>1.903</v>
      </c>
      <c r="AY279" s="15">
        <v>1.8919999999999999</v>
      </c>
    </row>
    <row r="280" spans="1:51" x14ac:dyDescent="0.2">
      <c r="A280" s="5">
        <v>45747</v>
      </c>
      <c r="B280" s="15">
        <v>2.242</v>
      </c>
      <c r="C280" s="15">
        <v>2.1890000000000001</v>
      </c>
      <c r="D280" s="15">
        <v>2.238</v>
      </c>
      <c r="E280" s="15">
        <v>2.3380000000000001</v>
      </c>
      <c r="F280" s="15">
        <v>2.4140000000000001</v>
      </c>
      <c r="G280" s="15">
        <v>2.4780000000000002</v>
      </c>
      <c r="H280" s="15">
        <v>2.536</v>
      </c>
      <c r="I280" s="15">
        <v>2.589</v>
      </c>
      <c r="J280" s="15">
        <v>2.6379999999999999</v>
      </c>
      <c r="K280" s="15">
        <v>2.65</v>
      </c>
      <c r="L280" s="15">
        <v>2.7050000000000001</v>
      </c>
      <c r="M280" s="15">
        <v>2.7519999999999998</v>
      </c>
      <c r="N280" s="15">
        <v>2.7610000000000001</v>
      </c>
      <c r="O280" s="15">
        <v>2.7690000000000001</v>
      </c>
      <c r="P280" s="15">
        <v>2.7770000000000001</v>
      </c>
      <c r="Q280" s="15">
        <v>2.7709999999999999</v>
      </c>
      <c r="R280" s="15">
        <v>2.7650000000000001</v>
      </c>
      <c r="S280" s="15">
        <v>2.7610000000000001</v>
      </c>
      <c r="T280" s="15">
        <v>2.7570000000000001</v>
      </c>
      <c r="U280" s="15">
        <v>2.7530000000000001</v>
      </c>
      <c r="V280" s="15">
        <v>2.7309999999999999</v>
      </c>
      <c r="W280" s="15">
        <v>2.7109999999999999</v>
      </c>
      <c r="X280" s="15">
        <v>2.6930000000000001</v>
      </c>
      <c r="Y280" s="15">
        <v>2.677</v>
      </c>
      <c r="Z280" s="15">
        <v>2.661</v>
      </c>
      <c r="AA280" s="15">
        <v>2.64</v>
      </c>
      <c r="AB280" s="15">
        <v>2.621</v>
      </c>
      <c r="AC280" s="15">
        <v>2.6030000000000002</v>
      </c>
      <c r="AD280" s="15">
        <v>2.5870000000000002</v>
      </c>
      <c r="AE280" s="15">
        <v>2.5710000000000002</v>
      </c>
      <c r="AF280" s="15">
        <v>2.5609999999999999</v>
      </c>
      <c r="AG280" s="15">
        <v>2.552</v>
      </c>
      <c r="AH280" s="15">
        <v>2.5430000000000001</v>
      </c>
      <c r="AI280" s="15">
        <v>2.5339999999999998</v>
      </c>
      <c r="AJ280" s="15">
        <v>2.5259999999999998</v>
      </c>
      <c r="AK280" s="15">
        <v>2.5190000000000001</v>
      </c>
      <c r="AL280" s="15">
        <v>2.512</v>
      </c>
      <c r="AM280" s="15">
        <v>2.5049999999999999</v>
      </c>
      <c r="AN280" s="15">
        <v>2.4990000000000001</v>
      </c>
      <c r="AO280" s="15">
        <v>2.4929999999999999</v>
      </c>
      <c r="AP280" s="15">
        <v>2.4780000000000002</v>
      </c>
      <c r="AQ280" s="15">
        <v>2.4649999999999999</v>
      </c>
      <c r="AR280" s="15">
        <v>2.452</v>
      </c>
      <c r="AS280" s="15">
        <v>2.4390000000000001</v>
      </c>
      <c r="AT280" s="15">
        <v>2.427</v>
      </c>
      <c r="AU280" s="15">
        <v>2.4159999999999999</v>
      </c>
      <c r="AV280" s="15">
        <v>2.4049999999999998</v>
      </c>
      <c r="AW280" s="15">
        <v>2.395</v>
      </c>
      <c r="AX280" s="15">
        <v>2.3849999999999998</v>
      </c>
      <c r="AY280" s="15">
        <v>2.375</v>
      </c>
    </row>
    <row r="281" spans="1:51" x14ac:dyDescent="0.2">
      <c r="A281" s="5">
        <v>45777</v>
      </c>
      <c r="B281" s="15">
        <v>1.9570000000000001</v>
      </c>
      <c r="C281" s="15">
        <v>1.883</v>
      </c>
      <c r="D281" s="15">
        <v>1.956</v>
      </c>
      <c r="E281" s="15">
        <v>2.0369999999999999</v>
      </c>
      <c r="F281" s="15">
        <v>2.113</v>
      </c>
      <c r="G281" s="15">
        <v>2.1909999999999998</v>
      </c>
      <c r="H281" s="15">
        <v>2.266</v>
      </c>
      <c r="I281" s="15">
        <v>2.3340000000000001</v>
      </c>
      <c r="J281" s="15">
        <v>2.3959999999999999</v>
      </c>
      <c r="K281" s="15">
        <v>2.4489999999999998</v>
      </c>
      <c r="L281" s="15">
        <v>2.4929999999999999</v>
      </c>
      <c r="M281" s="15">
        <v>2.5310000000000001</v>
      </c>
      <c r="N281" s="15">
        <v>2.556</v>
      </c>
      <c r="O281" s="15">
        <v>2.5779999999999998</v>
      </c>
      <c r="P281" s="15">
        <v>2.5960000000000001</v>
      </c>
      <c r="Q281" s="15">
        <v>2.5910000000000002</v>
      </c>
      <c r="R281" s="15">
        <v>2.5859999999999999</v>
      </c>
      <c r="S281" s="15">
        <v>2.5819999999999999</v>
      </c>
      <c r="T281" s="15">
        <v>2.5779999999999998</v>
      </c>
      <c r="U281" s="15">
        <v>2.5750000000000002</v>
      </c>
      <c r="V281" s="15">
        <v>2.552</v>
      </c>
      <c r="W281" s="15">
        <v>2.532</v>
      </c>
      <c r="X281" s="15">
        <v>2.5129999999999999</v>
      </c>
      <c r="Y281" s="15">
        <v>2.496</v>
      </c>
      <c r="Z281" s="15">
        <v>2.48</v>
      </c>
      <c r="AA281" s="15">
        <v>2.4609999999999999</v>
      </c>
      <c r="AB281" s="15">
        <v>2.4420000000000002</v>
      </c>
      <c r="AC281" s="15">
        <v>2.4249999999999998</v>
      </c>
      <c r="AD281" s="15">
        <v>2.4089999999999998</v>
      </c>
      <c r="AE281" s="15">
        <v>2.3940000000000001</v>
      </c>
      <c r="AF281" s="15">
        <v>2.3809999999999998</v>
      </c>
      <c r="AG281" s="15">
        <v>2.3679999999999999</v>
      </c>
      <c r="AH281" s="15">
        <v>2.3559999999999999</v>
      </c>
      <c r="AI281" s="15">
        <v>2.3450000000000002</v>
      </c>
      <c r="AJ281" s="15">
        <v>2.335</v>
      </c>
      <c r="AK281" s="15">
        <v>2.3250000000000002</v>
      </c>
      <c r="AL281" s="15">
        <v>2.3159999999999998</v>
      </c>
      <c r="AM281" s="15">
        <v>2.3069999999999999</v>
      </c>
      <c r="AN281" s="15">
        <v>2.2989999999999999</v>
      </c>
      <c r="AO281" s="15">
        <v>2.2909999999999999</v>
      </c>
      <c r="AP281" s="15">
        <v>2.2789999999999999</v>
      </c>
      <c r="AQ281" s="15">
        <v>2.2679999999999998</v>
      </c>
      <c r="AR281" s="15">
        <v>2.258</v>
      </c>
      <c r="AS281" s="15">
        <v>2.2480000000000002</v>
      </c>
      <c r="AT281" s="15">
        <v>2.238</v>
      </c>
      <c r="AU281" s="15">
        <v>2.2290000000000001</v>
      </c>
      <c r="AV281" s="15">
        <v>2.2200000000000002</v>
      </c>
      <c r="AW281" s="15">
        <v>2.2120000000000002</v>
      </c>
      <c r="AX281" s="15">
        <v>2.2040000000000002</v>
      </c>
      <c r="AY281" s="15">
        <v>2.1960000000000002</v>
      </c>
    </row>
    <row r="282" spans="1:51" x14ac:dyDescent="0.2">
      <c r="A282" s="5">
        <v>45808</v>
      </c>
      <c r="B282" s="15">
        <v>1.9730000000000001</v>
      </c>
      <c r="C282" s="15">
        <v>1.9379999999999999</v>
      </c>
      <c r="D282" s="15">
        <v>2.016</v>
      </c>
      <c r="E282" s="15">
        <v>2.1040000000000001</v>
      </c>
      <c r="F282" s="15">
        <v>2.1840000000000002</v>
      </c>
      <c r="G282" s="15">
        <v>2.2629999999999999</v>
      </c>
      <c r="H282" s="15">
        <v>2.3380000000000001</v>
      </c>
      <c r="I282" s="15">
        <v>2.4089999999999998</v>
      </c>
      <c r="J282" s="15">
        <v>2.472</v>
      </c>
      <c r="K282" s="15">
        <v>2.528</v>
      </c>
      <c r="L282" s="15">
        <v>2.577</v>
      </c>
      <c r="M282" s="15">
        <v>2.6179999999999999</v>
      </c>
      <c r="N282" s="15">
        <v>2.65</v>
      </c>
      <c r="O282" s="15">
        <v>2.677</v>
      </c>
      <c r="P282" s="15">
        <v>2.7010000000000001</v>
      </c>
      <c r="Q282" s="15">
        <v>2.7040000000000002</v>
      </c>
      <c r="R282" s="15">
        <v>2.706</v>
      </c>
      <c r="S282" s="15">
        <v>2.7080000000000002</v>
      </c>
      <c r="T282" s="15">
        <v>2.71</v>
      </c>
      <c r="U282" s="15">
        <v>2.7120000000000002</v>
      </c>
      <c r="V282" s="15">
        <v>2.6970000000000001</v>
      </c>
      <c r="W282" s="15">
        <v>2.6829999999999998</v>
      </c>
      <c r="X282" s="15">
        <v>2.6709999999999998</v>
      </c>
      <c r="Y282" s="15">
        <v>2.66</v>
      </c>
      <c r="Z282" s="15">
        <v>2.65</v>
      </c>
      <c r="AA282" s="15">
        <v>2.6360000000000001</v>
      </c>
      <c r="AB282" s="15">
        <v>2.6230000000000002</v>
      </c>
      <c r="AC282" s="15">
        <v>2.6110000000000002</v>
      </c>
      <c r="AD282" s="15">
        <v>2.6</v>
      </c>
      <c r="AE282" s="15">
        <v>2.59</v>
      </c>
      <c r="AF282" s="15">
        <v>2.581</v>
      </c>
      <c r="AG282" s="15">
        <v>2.5720000000000001</v>
      </c>
      <c r="AH282" s="15">
        <v>2.5640000000000001</v>
      </c>
      <c r="AI282" s="15">
        <v>2.5569999999999999</v>
      </c>
      <c r="AJ282" s="15">
        <v>2.5489999999999999</v>
      </c>
      <c r="AK282" s="15">
        <v>2.5430000000000001</v>
      </c>
      <c r="AL282" s="15">
        <v>2.536</v>
      </c>
      <c r="AM282" s="15">
        <v>2.5299999999999998</v>
      </c>
      <c r="AN282" s="15">
        <v>2.524</v>
      </c>
      <c r="AO282" s="15">
        <v>2.5190000000000001</v>
      </c>
      <c r="AP282" s="15">
        <v>2.512</v>
      </c>
      <c r="AQ282" s="15">
        <v>2.5049999999999999</v>
      </c>
      <c r="AR282" s="15">
        <v>2.4990000000000001</v>
      </c>
      <c r="AS282" s="15">
        <v>2.492</v>
      </c>
      <c r="AT282" s="15">
        <v>2.4870000000000001</v>
      </c>
      <c r="AU282" s="15">
        <v>2.4809999999999999</v>
      </c>
      <c r="AV282" s="15">
        <v>2.476</v>
      </c>
      <c r="AW282" s="15">
        <v>2.4710000000000001</v>
      </c>
      <c r="AX282" s="15">
        <v>2.4660000000000002</v>
      </c>
      <c r="AY282" s="15">
        <v>2.4609999999999999</v>
      </c>
    </row>
    <row r="283" spans="1:51" x14ac:dyDescent="0.2">
      <c r="A283" s="5">
        <v>45838</v>
      </c>
      <c r="B283" s="15">
        <v>2</v>
      </c>
      <c r="C283" s="15">
        <v>2.0009999999999999</v>
      </c>
      <c r="D283" s="15">
        <v>2.0750000000000002</v>
      </c>
      <c r="E283" s="15">
        <v>2.1869999999999998</v>
      </c>
      <c r="F283" s="15">
        <v>2.2690000000000001</v>
      </c>
      <c r="G283" s="15">
        <v>2.351</v>
      </c>
      <c r="H283" s="15">
        <v>2.4300000000000002</v>
      </c>
      <c r="I283" s="15">
        <v>2.5019999999999998</v>
      </c>
      <c r="J283" s="15">
        <v>2.5680000000000001</v>
      </c>
      <c r="K283" s="15">
        <v>2.5990000000000002</v>
      </c>
      <c r="L283" s="15">
        <v>2.67</v>
      </c>
      <c r="M283" s="15">
        <v>2.7290000000000001</v>
      </c>
      <c r="N283" s="15">
        <v>2.754</v>
      </c>
      <c r="O283" s="15">
        <v>2.7759999999999998</v>
      </c>
      <c r="P283" s="15">
        <v>2.7949999999999999</v>
      </c>
      <c r="Q283" s="15">
        <v>2.8029999999999999</v>
      </c>
      <c r="R283" s="15">
        <v>2.8109999999999999</v>
      </c>
      <c r="S283" s="15">
        <v>2.8170000000000002</v>
      </c>
      <c r="T283" s="15">
        <v>2.823</v>
      </c>
      <c r="U283" s="15">
        <v>2.8279999999999998</v>
      </c>
      <c r="V283" s="15">
        <v>2.8170000000000002</v>
      </c>
      <c r="W283" s="15">
        <v>2.8079999999999998</v>
      </c>
      <c r="X283" s="15">
        <v>2.7989999999999999</v>
      </c>
      <c r="Y283" s="15">
        <v>2.79</v>
      </c>
      <c r="Z283" s="15">
        <v>2.7829999999999999</v>
      </c>
      <c r="AA283" s="15">
        <v>2.7730000000000001</v>
      </c>
      <c r="AB283" s="15">
        <v>2.7639999999999998</v>
      </c>
      <c r="AC283" s="15">
        <v>2.7549999999999999</v>
      </c>
      <c r="AD283" s="15">
        <v>2.7469999999999999</v>
      </c>
      <c r="AE283" s="15">
        <v>2.7389999999999999</v>
      </c>
      <c r="AF283" s="15">
        <v>2.7349999999999999</v>
      </c>
      <c r="AG283" s="15">
        <v>2.7309999999999999</v>
      </c>
      <c r="AH283" s="15">
        <v>2.7269999999999999</v>
      </c>
      <c r="AI283" s="15">
        <v>2.7229999999999999</v>
      </c>
      <c r="AJ283" s="15">
        <v>2.7189999999999999</v>
      </c>
      <c r="AK283" s="15">
        <v>2.7160000000000002</v>
      </c>
      <c r="AL283" s="15">
        <v>2.7130000000000001</v>
      </c>
      <c r="AM283" s="15">
        <v>2.71</v>
      </c>
      <c r="AN283" s="15">
        <v>2.7069999999999999</v>
      </c>
      <c r="AO283" s="15">
        <v>2.7040000000000002</v>
      </c>
      <c r="AP283" s="15">
        <v>2.6960000000000002</v>
      </c>
      <c r="AQ283" s="15">
        <v>2.6880000000000002</v>
      </c>
      <c r="AR283" s="15">
        <v>2.68</v>
      </c>
      <c r="AS283" s="15">
        <v>2.6720000000000002</v>
      </c>
      <c r="AT283" s="15">
        <v>2.665</v>
      </c>
      <c r="AU283" s="15">
        <v>2.6579999999999999</v>
      </c>
      <c r="AV283" s="15">
        <v>2.6520000000000001</v>
      </c>
      <c r="AW283" s="15">
        <v>2.645</v>
      </c>
      <c r="AX283" s="15">
        <v>2.6389999999999998</v>
      </c>
      <c r="AY283" s="15">
        <v>2.6339999999999999</v>
      </c>
    </row>
    <row r="284" spans="1:51" x14ac:dyDescent="0.2">
      <c r="A284" s="5">
        <v>45869</v>
      </c>
      <c r="B284" s="15">
        <v>2.0670000000000002</v>
      </c>
      <c r="C284" s="15">
        <v>2.0990000000000002</v>
      </c>
      <c r="D284" s="15">
        <v>2.181</v>
      </c>
      <c r="E284" s="15">
        <v>2.282</v>
      </c>
      <c r="F284" s="15">
        <v>2.3679999999999999</v>
      </c>
      <c r="G284" s="15">
        <v>2.444</v>
      </c>
      <c r="H284" s="15">
        <v>2.5129999999999999</v>
      </c>
      <c r="I284" s="15">
        <v>2.581</v>
      </c>
      <c r="J284" s="15">
        <v>2.6429999999999998</v>
      </c>
      <c r="K284" s="15">
        <v>2.6819999999999999</v>
      </c>
      <c r="L284" s="15">
        <v>2.734</v>
      </c>
      <c r="M284" s="15">
        <v>2.7759999999999998</v>
      </c>
      <c r="N284" s="15">
        <v>2.8140000000000001</v>
      </c>
      <c r="O284" s="15">
        <v>2.8460000000000001</v>
      </c>
      <c r="P284" s="15">
        <v>2.8740000000000001</v>
      </c>
      <c r="Q284" s="15">
        <v>2.8839999999999999</v>
      </c>
      <c r="R284" s="15">
        <v>2.8929999999999998</v>
      </c>
      <c r="S284" s="15">
        <v>2.9</v>
      </c>
      <c r="T284" s="15">
        <v>2.907</v>
      </c>
      <c r="U284" s="15">
        <v>2.9129999999999998</v>
      </c>
      <c r="V284" s="15">
        <v>2.9049999999999998</v>
      </c>
      <c r="W284" s="15">
        <v>2.8969999999999998</v>
      </c>
      <c r="X284" s="15">
        <v>2.8889999999999998</v>
      </c>
      <c r="Y284" s="15">
        <v>2.883</v>
      </c>
      <c r="Z284" s="15">
        <v>2.8769999999999998</v>
      </c>
      <c r="AA284" s="15">
        <v>2.867</v>
      </c>
      <c r="AB284" s="15">
        <v>2.8580000000000001</v>
      </c>
      <c r="AC284" s="15">
        <v>2.85</v>
      </c>
      <c r="AD284" s="15">
        <v>2.8420000000000001</v>
      </c>
      <c r="AE284" s="15">
        <v>2.835</v>
      </c>
      <c r="AF284" s="15">
        <v>2.8279999999999998</v>
      </c>
      <c r="AG284" s="15">
        <v>2.8210000000000002</v>
      </c>
      <c r="AH284" s="15">
        <v>2.8149999999999999</v>
      </c>
      <c r="AI284" s="15">
        <v>2.8090000000000002</v>
      </c>
      <c r="AJ284" s="15">
        <v>2.8039999999999998</v>
      </c>
      <c r="AK284" s="15">
        <v>2.7989999999999999</v>
      </c>
      <c r="AL284" s="15">
        <v>2.794</v>
      </c>
      <c r="AM284" s="15">
        <v>2.7890000000000001</v>
      </c>
      <c r="AN284" s="15">
        <v>2.7850000000000001</v>
      </c>
      <c r="AO284" s="15">
        <v>2.7810000000000001</v>
      </c>
      <c r="AP284" s="15">
        <v>2.7709999999999999</v>
      </c>
      <c r="AQ284" s="15">
        <v>2.7610000000000001</v>
      </c>
      <c r="AR284" s="15">
        <v>2.7519999999999998</v>
      </c>
      <c r="AS284" s="15">
        <v>2.7429999999999999</v>
      </c>
      <c r="AT284" s="15">
        <v>2.7349999999999999</v>
      </c>
      <c r="AU284" s="15">
        <v>2.7269999999999999</v>
      </c>
      <c r="AV284" s="15">
        <v>2.72</v>
      </c>
      <c r="AW284" s="15">
        <v>2.7120000000000002</v>
      </c>
      <c r="AX284" s="15">
        <v>2.7050000000000001</v>
      </c>
      <c r="AY284" s="15">
        <v>2.6989999999999998</v>
      </c>
    </row>
    <row r="285" spans="1:51" x14ac:dyDescent="0.2">
      <c r="A285" s="5">
        <v>45900</v>
      </c>
      <c r="B285" s="15">
        <v>2.0579999999999998</v>
      </c>
      <c r="C285" s="15">
        <v>2.0590000000000002</v>
      </c>
      <c r="D285" s="15">
        <v>2.1219999999999999</v>
      </c>
      <c r="E285" s="15">
        <v>2.2309999999999999</v>
      </c>
      <c r="F285" s="15">
        <v>2.3130000000000002</v>
      </c>
      <c r="G285" s="15">
        <v>2.3940000000000001</v>
      </c>
      <c r="H285" s="15">
        <v>2.4729999999999999</v>
      </c>
      <c r="I285" s="15">
        <v>2.5489999999999999</v>
      </c>
      <c r="J285" s="15">
        <v>2.621</v>
      </c>
      <c r="K285" s="15">
        <v>2.6739999999999999</v>
      </c>
      <c r="L285" s="15">
        <v>2.7429999999999999</v>
      </c>
      <c r="M285" s="15">
        <v>2.8010000000000002</v>
      </c>
      <c r="N285" s="15">
        <v>2.8420000000000001</v>
      </c>
      <c r="O285" s="15">
        <v>2.8759999999999999</v>
      </c>
      <c r="P285" s="15">
        <v>2.9060000000000001</v>
      </c>
      <c r="Q285" s="15">
        <v>2.9239999999999999</v>
      </c>
      <c r="R285" s="15">
        <v>2.94</v>
      </c>
      <c r="S285" s="15">
        <v>2.9540000000000002</v>
      </c>
      <c r="T285" s="15">
        <v>2.9660000000000002</v>
      </c>
      <c r="U285" s="15">
        <v>2.9769999999999999</v>
      </c>
      <c r="V285" s="15">
        <v>2.9740000000000002</v>
      </c>
      <c r="W285" s="15">
        <v>2.97</v>
      </c>
      <c r="X285" s="15">
        <v>2.968</v>
      </c>
      <c r="Y285" s="15">
        <v>2.9649999999999999</v>
      </c>
      <c r="Z285" s="15">
        <v>2.9620000000000002</v>
      </c>
      <c r="AA285" s="15">
        <v>2.956</v>
      </c>
      <c r="AB285" s="15">
        <v>2.95</v>
      </c>
      <c r="AC285" s="15">
        <v>2.944</v>
      </c>
      <c r="AD285" s="15">
        <v>2.9380000000000002</v>
      </c>
      <c r="AE285" s="15">
        <v>2.9329999999999998</v>
      </c>
      <c r="AF285" s="15">
        <v>2.927</v>
      </c>
      <c r="AG285" s="15">
        <v>2.9209999999999998</v>
      </c>
      <c r="AH285" s="15">
        <v>2.9159999999999999</v>
      </c>
      <c r="AI285" s="15">
        <v>2.91</v>
      </c>
      <c r="AJ285" s="15">
        <v>2.9060000000000001</v>
      </c>
      <c r="AK285" s="15">
        <v>2.9009999999999998</v>
      </c>
      <c r="AL285" s="15">
        <v>2.8969999999999998</v>
      </c>
      <c r="AM285" s="15">
        <v>2.8919999999999999</v>
      </c>
      <c r="AN285" s="15">
        <v>2.8879999999999999</v>
      </c>
      <c r="AO285" s="15">
        <v>2.8849999999999998</v>
      </c>
      <c r="AP285" s="15">
        <v>2.8730000000000002</v>
      </c>
      <c r="AQ285" s="15">
        <v>2.863</v>
      </c>
      <c r="AR285" s="15">
        <v>2.8530000000000002</v>
      </c>
      <c r="AS285" s="15">
        <v>2.843</v>
      </c>
      <c r="AT285" s="15">
        <v>2.8340000000000001</v>
      </c>
      <c r="AU285" s="15">
        <v>2.8250000000000002</v>
      </c>
      <c r="AV285" s="15">
        <v>2.8159999999999998</v>
      </c>
      <c r="AW285" s="15">
        <v>2.8079999999999998</v>
      </c>
      <c r="AX285" s="15">
        <v>2.8</v>
      </c>
      <c r="AY285" s="15">
        <v>2.7930000000000001</v>
      </c>
    </row>
    <row r="286" spans="1:51" x14ac:dyDescent="0.2">
      <c r="A286" s="5">
        <v>45930</v>
      </c>
      <c r="B286" s="15">
        <v>2.113</v>
      </c>
      <c r="C286" s="15">
        <v>2.15</v>
      </c>
      <c r="D286" s="15">
        <v>2.2309999999999999</v>
      </c>
      <c r="E286" s="15">
        <v>2.3079999999999998</v>
      </c>
      <c r="F286" s="15">
        <v>2.38</v>
      </c>
      <c r="G286" s="15">
        <v>2.4489999999999998</v>
      </c>
      <c r="H286" s="15">
        <v>2.516</v>
      </c>
      <c r="I286" s="15">
        <v>2.5790000000000002</v>
      </c>
      <c r="J286" s="15">
        <v>2.64</v>
      </c>
      <c r="K286" s="15">
        <v>2.6960000000000002</v>
      </c>
      <c r="L286" s="15">
        <v>2.75</v>
      </c>
      <c r="M286" s="15">
        <v>2.7959999999999998</v>
      </c>
      <c r="N286" s="15">
        <v>2.8370000000000002</v>
      </c>
      <c r="O286" s="15">
        <v>2.8719999999999999</v>
      </c>
      <c r="P286" s="15">
        <v>2.903</v>
      </c>
      <c r="Q286" s="15">
        <v>2.9180000000000001</v>
      </c>
      <c r="R286" s="15">
        <v>2.931</v>
      </c>
      <c r="S286" s="15">
        <v>2.9420000000000002</v>
      </c>
      <c r="T286" s="15">
        <v>2.9529999999999998</v>
      </c>
      <c r="U286" s="15">
        <v>2.9620000000000002</v>
      </c>
      <c r="V286" s="15">
        <v>2.9580000000000002</v>
      </c>
      <c r="W286" s="15">
        <v>2.9550000000000001</v>
      </c>
      <c r="X286" s="15">
        <v>2.952</v>
      </c>
      <c r="Y286" s="15">
        <v>2.9489999999999998</v>
      </c>
      <c r="Z286" s="15">
        <v>2.9460000000000002</v>
      </c>
      <c r="AA286" s="15">
        <v>2.9390000000000001</v>
      </c>
      <c r="AB286" s="15">
        <v>2.9329999999999998</v>
      </c>
      <c r="AC286" s="15">
        <v>2.927</v>
      </c>
      <c r="AD286" s="15">
        <v>2.9220000000000002</v>
      </c>
      <c r="AE286" s="15">
        <v>2.9169999999999998</v>
      </c>
      <c r="AF286" s="15">
        <v>2.9079999999999999</v>
      </c>
      <c r="AG286" s="15">
        <v>2.9</v>
      </c>
      <c r="AH286" s="15">
        <v>2.8919999999999999</v>
      </c>
      <c r="AI286" s="15">
        <v>2.8849999999999998</v>
      </c>
      <c r="AJ286" s="15">
        <v>2.8780000000000001</v>
      </c>
      <c r="AK286" s="15">
        <v>2.871</v>
      </c>
      <c r="AL286" s="15">
        <v>2.8650000000000002</v>
      </c>
      <c r="AM286" s="15">
        <v>2.859</v>
      </c>
      <c r="AN286" s="15">
        <v>2.8540000000000001</v>
      </c>
      <c r="AO286" s="15">
        <v>2.8490000000000002</v>
      </c>
      <c r="AP286" s="15">
        <v>2.8359999999999999</v>
      </c>
      <c r="AQ286" s="15">
        <v>2.8239999999999998</v>
      </c>
      <c r="AR286" s="15">
        <v>2.8119999999999998</v>
      </c>
      <c r="AS286" s="15">
        <v>2.8010000000000002</v>
      </c>
      <c r="AT286" s="15">
        <v>2.79</v>
      </c>
      <c r="AU286" s="15">
        <v>2.78</v>
      </c>
      <c r="AV286" s="15">
        <v>2.7709999999999999</v>
      </c>
      <c r="AW286" s="15">
        <v>2.7610000000000001</v>
      </c>
      <c r="AX286" s="15">
        <v>2.7519999999999998</v>
      </c>
      <c r="AY286" s="15">
        <v>2.7440000000000002</v>
      </c>
    </row>
    <row r="287" spans="1:51" x14ac:dyDescent="0.2">
      <c r="A287" s="5">
        <v>45961</v>
      </c>
      <c r="B287" s="15">
        <v>2.125</v>
      </c>
      <c r="C287" s="15">
        <v>2.1259999999999999</v>
      </c>
      <c r="D287" s="15">
        <v>2.1840000000000002</v>
      </c>
      <c r="E287" s="15">
        <v>2.2650000000000001</v>
      </c>
      <c r="F287" s="15">
        <v>2.331</v>
      </c>
      <c r="G287" s="15">
        <v>2.4020000000000001</v>
      </c>
      <c r="H287" s="15">
        <v>2.472</v>
      </c>
      <c r="I287" s="15">
        <v>2.5379999999999998</v>
      </c>
      <c r="J287" s="15">
        <v>2.601</v>
      </c>
      <c r="K287" s="15">
        <v>2.6589999999999998</v>
      </c>
      <c r="L287" s="15">
        <v>2.7170000000000001</v>
      </c>
      <c r="M287" s="15">
        <v>2.766</v>
      </c>
      <c r="N287" s="15">
        <v>2.81</v>
      </c>
      <c r="O287" s="15">
        <v>2.8479999999999999</v>
      </c>
      <c r="P287" s="15">
        <v>2.8809999999999998</v>
      </c>
      <c r="Q287" s="15">
        <v>2.9</v>
      </c>
      <c r="R287" s="15">
        <v>2.9159999999999999</v>
      </c>
      <c r="S287" s="15">
        <v>2.93</v>
      </c>
      <c r="T287" s="15">
        <v>2.9430000000000001</v>
      </c>
      <c r="U287" s="15">
        <v>2.9550000000000001</v>
      </c>
      <c r="V287" s="15">
        <v>2.9529999999999998</v>
      </c>
      <c r="W287" s="15">
        <v>2.9510000000000001</v>
      </c>
      <c r="X287" s="15">
        <v>2.9489999999999998</v>
      </c>
      <c r="Y287" s="15">
        <v>2.948</v>
      </c>
      <c r="Z287" s="15">
        <v>2.9460000000000002</v>
      </c>
      <c r="AA287" s="15">
        <v>2.94</v>
      </c>
      <c r="AB287" s="15">
        <v>2.9340000000000002</v>
      </c>
      <c r="AC287" s="15">
        <v>2.9289999999999998</v>
      </c>
      <c r="AD287" s="15">
        <v>2.9239999999999999</v>
      </c>
      <c r="AE287" s="15">
        <v>2.919</v>
      </c>
      <c r="AF287" s="15">
        <v>2.911</v>
      </c>
      <c r="AG287" s="15">
        <v>2.903</v>
      </c>
      <c r="AH287" s="15">
        <v>2.8959999999999999</v>
      </c>
      <c r="AI287" s="15">
        <v>2.89</v>
      </c>
      <c r="AJ287" s="15">
        <v>2.8839999999999999</v>
      </c>
      <c r="AK287" s="15">
        <v>2.8780000000000001</v>
      </c>
      <c r="AL287" s="15">
        <v>2.8719999999999999</v>
      </c>
      <c r="AM287" s="15">
        <v>2.867</v>
      </c>
      <c r="AN287" s="15">
        <v>2.8620000000000001</v>
      </c>
      <c r="AO287" s="15">
        <v>2.8570000000000002</v>
      </c>
      <c r="AP287" s="15">
        <v>2.8450000000000002</v>
      </c>
      <c r="AQ287" s="15">
        <v>2.8340000000000001</v>
      </c>
      <c r="AR287" s="15">
        <v>2.823</v>
      </c>
      <c r="AS287" s="15">
        <v>2.8130000000000002</v>
      </c>
      <c r="AT287" s="15">
        <v>2.8029999999999999</v>
      </c>
      <c r="AU287" s="15">
        <v>2.7930000000000001</v>
      </c>
      <c r="AV287" s="15">
        <v>2.7839999999999998</v>
      </c>
      <c r="AW287" s="15">
        <v>2.7759999999999998</v>
      </c>
      <c r="AX287" s="15">
        <v>2.7669999999999999</v>
      </c>
      <c r="AY287" s="15">
        <v>2.7589999999999999</v>
      </c>
    </row>
    <row r="288" spans="1:51" x14ac:dyDescent="0.2">
      <c r="A288" s="5">
        <v>45991</v>
      </c>
      <c r="B288" s="15">
        <v>2.1219999999999999</v>
      </c>
      <c r="C288" s="15">
        <v>2.17</v>
      </c>
      <c r="D288" s="15">
        <v>2.25</v>
      </c>
      <c r="E288" s="15">
        <v>2.3359999999999999</v>
      </c>
      <c r="F288" s="15">
        <v>2.419</v>
      </c>
      <c r="G288" s="15">
        <v>2.5009999999999999</v>
      </c>
      <c r="H288" s="15">
        <v>2.5760000000000001</v>
      </c>
      <c r="I288" s="15">
        <v>2.6469999999999998</v>
      </c>
      <c r="J288" s="15">
        <v>2.7149999999999999</v>
      </c>
      <c r="K288" s="15">
        <v>2.7850000000000001</v>
      </c>
      <c r="L288" s="15">
        <v>2.8479999999999999</v>
      </c>
      <c r="M288" s="15">
        <v>2.9</v>
      </c>
      <c r="N288" s="15">
        <v>2.952</v>
      </c>
      <c r="O288" s="15">
        <v>2.996</v>
      </c>
      <c r="P288" s="15">
        <v>3.0339999999999998</v>
      </c>
      <c r="Q288" s="15">
        <v>3.0579999999999998</v>
      </c>
      <c r="R288" s="15">
        <v>3.08</v>
      </c>
      <c r="S288" s="15">
        <v>3.0990000000000002</v>
      </c>
      <c r="T288" s="15">
        <v>3.1160000000000001</v>
      </c>
      <c r="U288" s="15">
        <v>3.1320000000000001</v>
      </c>
      <c r="V288" s="15">
        <v>3.1360000000000001</v>
      </c>
      <c r="W288" s="15">
        <v>3.141</v>
      </c>
      <c r="X288" s="15">
        <v>3.1440000000000001</v>
      </c>
      <c r="Y288" s="15">
        <v>3.1480000000000001</v>
      </c>
      <c r="Z288" s="15">
        <v>3.1509999999999998</v>
      </c>
      <c r="AA288" s="15">
        <v>3.1480000000000001</v>
      </c>
      <c r="AB288" s="15">
        <v>3.1459999999999999</v>
      </c>
      <c r="AC288" s="15">
        <v>3.1429999999999998</v>
      </c>
      <c r="AD288" s="15">
        <v>3.141</v>
      </c>
      <c r="AE288" s="15">
        <v>3.1379999999999999</v>
      </c>
      <c r="AF288" s="15">
        <v>3.1280000000000001</v>
      </c>
      <c r="AG288" s="15">
        <v>3.1190000000000002</v>
      </c>
      <c r="AH288" s="15">
        <v>3.11</v>
      </c>
      <c r="AI288" s="15">
        <v>3.1019999999999999</v>
      </c>
      <c r="AJ288" s="15">
        <v>3.0950000000000002</v>
      </c>
      <c r="AK288" s="15">
        <v>3.0870000000000002</v>
      </c>
      <c r="AL288" s="15">
        <v>3.08</v>
      </c>
      <c r="AM288" s="15">
        <v>3.0739999999999998</v>
      </c>
      <c r="AN288" s="15">
        <v>3.0680000000000001</v>
      </c>
      <c r="AO288" s="15">
        <v>3.0619999999999998</v>
      </c>
      <c r="AP288" s="15">
        <v>3.0489999999999999</v>
      </c>
      <c r="AQ288" s="15">
        <v>3.036</v>
      </c>
      <c r="AR288" s="15">
        <v>3.024</v>
      </c>
      <c r="AS288" s="15">
        <v>3.0129999999999999</v>
      </c>
      <c r="AT288" s="15">
        <v>3.0019999999999998</v>
      </c>
      <c r="AU288" s="15">
        <v>2.992</v>
      </c>
      <c r="AV288" s="15">
        <v>2.9820000000000002</v>
      </c>
      <c r="AW288" s="15">
        <v>2.972</v>
      </c>
      <c r="AX288" s="15">
        <v>2.9630000000000001</v>
      </c>
      <c r="AY288" s="15">
        <v>2.9540000000000002</v>
      </c>
    </row>
    <row r="289" spans="1:51" x14ac:dyDescent="0.2">
      <c r="A289" s="5">
        <v>46022</v>
      </c>
      <c r="B289" s="15">
        <v>2.1749999999999998</v>
      </c>
      <c r="C289" s="15">
        <v>2.2530000000000001</v>
      </c>
      <c r="D289" s="15">
        <v>2.3820000000000001</v>
      </c>
      <c r="E289" s="15">
        <v>2.4860000000000002</v>
      </c>
      <c r="F289" s="15">
        <v>2.5760000000000001</v>
      </c>
      <c r="G289" s="15">
        <v>2.665</v>
      </c>
      <c r="H289" s="15">
        <v>2.7469999999999999</v>
      </c>
      <c r="I289" s="15">
        <v>2.8239999999999998</v>
      </c>
      <c r="J289" s="15">
        <v>2.895</v>
      </c>
      <c r="K289" s="15">
        <v>2.964</v>
      </c>
      <c r="L289" s="15">
        <v>3.028</v>
      </c>
      <c r="M289" s="15">
        <v>3.081</v>
      </c>
      <c r="N289" s="15">
        <v>3.1320000000000001</v>
      </c>
      <c r="O289" s="15">
        <v>3.1749999999999998</v>
      </c>
      <c r="P289" s="15">
        <v>3.2120000000000002</v>
      </c>
      <c r="Q289" s="15">
        <v>3.238</v>
      </c>
      <c r="R289" s="15">
        <v>3.26</v>
      </c>
      <c r="S289" s="15">
        <v>3.28</v>
      </c>
      <c r="T289" s="15">
        <v>3.298</v>
      </c>
      <c r="U289" s="15">
        <v>3.3140000000000001</v>
      </c>
      <c r="V289" s="15">
        <v>3.3170000000000002</v>
      </c>
      <c r="W289" s="15">
        <v>3.319</v>
      </c>
      <c r="X289" s="15">
        <v>3.3210000000000002</v>
      </c>
      <c r="Y289" s="15">
        <v>3.323</v>
      </c>
      <c r="Z289" s="15">
        <v>3.3250000000000002</v>
      </c>
      <c r="AA289" s="15">
        <v>3.319</v>
      </c>
      <c r="AB289" s="15">
        <v>3.3130000000000002</v>
      </c>
      <c r="AC289" s="15">
        <v>3.3079999999999998</v>
      </c>
      <c r="AD289" s="15">
        <v>3.3029999999999999</v>
      </c>
      <c r="AE289" s="15">
        <v>3.298</v>
      </c>
      <c r="AF289" s="15">
        <v>3.2879999999999998</v>
      </c>
      <c r="AG289" s="15">
        <v>3.278</v>
      </c>
      <c r="AH289" s="15">
        <v>3.2679999999999998</v>
      </c>
      <c r="AI289" s="15">
        <v>3.2589999999999999</v>
      </c>
      <c r="AJ289" s="15">
        <v>3.2509999999999999</v>
      </c>
      <c r="AK289" s="15">
        <v>3.2429999999999999</v>
      </c>
      <c r="AL289" s="15">
        <v>3.2349999999999999</v>
      </c>
      <c r="AM289" s="15">
        <v>3.2280000000000002</v>
      </c>
      <c r="AN289" s="15">
        <v>3.222</v>
      </c>
      <c r="AO289" s="15">
        <v>3.2149999999999999</v>
      </c>
      <c r="AP289" s="15">
        <v>3.1970000000000001</v>
      </c>
      <c r="AQ289" s="15">
        <v>3.1789999999999998</v>
      </c>
      <c r="AR289" s="15">
        <v>3.1619999999999999</v>
      </c>
      <c r="AS289" s="15">
        <v>3.145</v>
      </c>
      <c r="AT289" s="15">
        <v>3.13</v>
      </c>
      <c r="AU289" s="15">
        <v>3.1150000000000002</v>
      </c>
      <c r="AV289" s="15">
        <v>3.101</v>
      </c>
      <c r="AW289" s="15">
        <v>3.0870000000000002</v>
      </c>
      <c r="AX289" s="15">
        <v>3.0739999999999998</v>
      </c>
      <c r="AY289" s="15">
        <v>3.0619999999999998</v>
      </c>
    </row>
    <row r="290" spans="1:51" x14ac:dyDescent="0.2">
      <c r="A290" s="5">
        <v>46053</v>
      </c>
      <c r="B290" s="15">
        <v>2.1589999999999998</v>
      </c>
      <c r="C290" s="15">
        <v>2.2250000000000001</v>
      </c>
      <c r="D290" s="15">
        <v>2.3239999999999998</v>
      </c>
      <c r="E290" s="15">
        <v>2.4239999999999999</v>
      </c>
      <c r="F290" s="15">
        <v>2.5129999999999999</v>
      </c>
      <c r="G290" s="15">
        <v>2.5979999999999999</v>
      </c>
      <c r="H290" s="15">
        <v>2.68</v>
      </c>
      <c r="I290" s="15">
        <v>2.7570000000000001</v>
      </c>
      <c r="J290" s="15">
        <v>2.8290000000000002</v>
      </c>
      <c r="K290" s="15">
        <v>2.8940000000000001</v>
      </c>
      <c r="L290" s="15">
        <v>2.9580000000000002</v>
      </c>
      <c r="M290" s="15">
        <v>3.0110000000000001</v>
      </c>
      <c r="N290" s="15">
        <v>3.0619999999999998</v>
      </c>
      <c r="O290" s="15">
        <v>3.1059999999999999</v>
      </c>
      <c r="P290" s="15">
        <v>3.1429999999999998</v>
      </c>
      <c r="Q290" s="15">
        <v>3.1680000000000001</v>
      </c>
      <c r="R290" s="15">
        <v>3.1909999999999998</v>
      </c>
      <c r="S290" s="15">
        <v>3.21</v>
      </c>
      <c r="T290" s="15">
        <v>3.2280000000000002</v>
      </c>
      <c r="U290" s="15">
        <v>3.2440000000000002</v>
      </c>
      <c r="V290" s="15">
        <v>3.2440000000000002</v>
      </c>
      <c r="W290" s="15">
        <v>3.2440000000000002</v>
      </c>
      <c r="X290" s="15">
        <v>3.2440000000000002</v>
      </c>
      <c r="Y290" s="15">
        <v>3.2440000000000002</v>
      </c>
      <c r="Z290" s="15">
        <v>3.2440000000000002</v>
      </c>
      <c r="AA290" s="15">
        <v>3.2360000000000002</v>
      </c>
      <c r="AB290" s="15">
        <v>3.2280000000000002</v>
      </c>
      <c r="AC290" s="15">
        <v>3.22</v>
      </c>
      <c r="AD290" s="15">
        <v>3.2130000000000001</v>
      </c>
      <c r="AE290" s="15">
        <v>3.2069999999999999</v>
      </c>
      <c r="AF290" s="15">
        <v>3.1909999999999998</v>
      </c>
      <c r="AG290" s="15">
        <v>3.177</v>
      </c>
      <c r="AH290" s="15">
        <v>3.1629999999999998</v>
      </c>
      <c r="AI290" s="15">
        <v>3.15</v>
      </c>
      <c r="AJ290" s="15">
        <v>3.1379999999999999</v>
      </c>
      <c r="AK290" s="15">
        <v>3.1269999999999998</v>
      </c>
      <c r="AL290" s="15">
        <v>3.1160000000000001</v>
      </c>
      <c r="AM290" s="15">
        <v>3.1059999999999999</v>
      </c>
      <c r="AN290" s="15">
        <v>3.0960000000000001</v>
      </c>
      <c r="AO290" s="15">
        <v>3.0870000000000002</v>
      </c>
      <c r="AP290" s="15">
        <v>3.0659999999999998</v>
      </c>
      <c r="AQ290" s="15">
        <v>3.0459999999999998</v>
      </c>
      <c r="AR290" s="15">
        <v>3.0270000000000001</v>
      </c>
      <c r="AS290" s="15">
        <v>3.0089999999999999</v>
      </c>
      <c r="AT290" s="15">
        <v>2.992</v>
      </c>
      <c r="AU290" s="15">
        <v>2.976</v>
      </c>
      <c r="AV290" s="15">
        <v>2.96</v>
      </c>
      <c r="AW290" s="15">
        <v>2.9449999999999998</v>
      </c>
      <c r="AX290" s="15">
        <v>2.93</v>
      </c>
      <c r="AY290" s="15">
        <v>2.9169999999999998</v>
      </c>
    </row>
    <row r="291" spans="1:51" x14ac:dyDescent="0.2">
      <c r="A291" s="5">
        <v>46081</v>
      </c>
      <c r="B291" s="15">
        <v>2.141</v>
      </c>
      <c r="C291" s="15">
        <v>2.149</v>
      </c>
      <c r="D291" s="15">
        <v>2.1949999999999998</v>
      </c>
      <c r="E291" s="15">
        <v>2.266</v>
      </c>
      <c r="F291" s="15">
        <v>2.3359999999999999</v>
      </c>
      <c r="G291" s="15">
        <v>2.4119999999999999</v>
      </c>
      <c r="H291" s="15">
        <v>2.4849999999999999</v>
      </c>
      <c r="I291" s="15">
        <v>2.556</v>
      </c>
      <c r="J291" s="15">
        <v>2.6230000000000002</v>
      </c>
      <c r="K291" s="15">
        <v>2.6850000000000001</v>
      </c>
      <c r="L291" s="15">
        <v>2.7469999999999999</v>
      </c>
      <c r="M291" s="15">
        <v>2.798</v>
      </c>
      <c r="N291" s="15">
        <v>2.8490000000000002</v>
      </c>
      <c r="O291" s="15">
        <v>2.8919999999999999</v>
      </c>
      <c r="P291" s="15">
        <v>2.9289999999999998</v>
      </c>
      <c r="Q291" s="15">
        <v>2.9550000000000001</v>
      </c>
      <c r="R291" s="15">
        <v>2.9780000000000002</v>
      </c>
      <c r="S291" s="15">
        <v>2.9990000000000001</v>
      </c>
      <c r="T291" s="15">
        <v>3.0169999999999999</v>
      </c>
      <c r="U291" s="15">
        <v>3.0339999999999998</v>
      </c>
      <c r="V291" s="15">
        <v>3.0350000000000001</v>
      </c>
      <c r="W291" s="15">
        <v>3.036</v>
      </c>
      <c r="X291" s="15">
        <v>3.0369999999999999</v>
      </c>
      <c r="Y291" s="15">
        <v>3.0379999999999998</v>
      </c>
      <c r="Z291" s="15">
        <v>3.0390000000000001</v>
      </c>
      <c r="AA291" s="15">
        <v>3.0310000000000001</v>
      </c>
      <c r="AB291" s="15">
        <v>3.0230000000000001</v>
      </c>
      <c r="AC291" s="15">
        <v>3.0150000000000001</v>
      </c>
      <c r="AD291" s="15">
        <v>3.008</v>
      </c>
      <c r="AE291" s="15">
        <v>3.0019999999999998</v>
      </c>
      <c r="AF291" s="15">
        <v>2.9849999999999999</v>
      </c>
      <c r="AG291" s="15">
        <v>2.9689999999999999</v>
      </c>
      <c r="AH291" s="15">
        <v>2.9550000000000001</v>
      </c>
      <c r="AI291" s="15">
        <v>2.9409999999999998</v>
      </c>
      <c r="AJ291" s="15">
        <v>2.9279999999999999</v>
      </c>
      <c r="AK291" s="15">
        <v>2.915</v>
      </c>
      <c r="AL291" s="15">
        <v>2.9039999999999999</v>
      </c>
      <c r="AM291" s="15">
        <v>2.8929999999999998</v>
      </c>
      <c r="AN291" s="15">
        <v>2.8820000000000001</v>
      </c>
      <c r="AO291" s="15">
        <v>2.8719999999999999</v>
      </c>
      <c r="AP291" s="15">
        <v>2.85</v>
      </c>
      <c r="AQ291" s="15">
        <v>2.8290000000000002</v>
      </c>
      <c r="AR291" s="15">
        <v>2.8079999999999998</v>
      </c>
      <c r="AS291" s="15">
        <v>2.7890000000000001</v>
      </c>
      <c r="AT291" s="15">
        <v>2.77</v>
      </c>
      <c r="AU291" s="15">
        <v>2.7530000000000001</v>
      </c>
      <c r="AV291" s="15">
        <v>2.7360000000000002</v>
      </c>
      <c r="AW291" s="15">
        <v>2.72</v>
      </c>
      <c r="AX291" s="15">
        <v>2.7040000000000002</v>
      </c>
      <c r="AY291" s="15">
        <v>2.6890000000000001</v>
      </c>
    </row>
    <row r="292" spans="1:51" s="16" customFormat="1" x14ac:dyDescent="0.2">
      <c r="A292" s="12">
        <v>46112</v>
      </c>
      <c r="B292" s="14">
        <f>B291</f>
        <v>2.141</v>
      </c>
      <c r="C292" s="14">
        <f t="shared" ref="C292:AY297" si="0">C291</f>
        <v>2.149</v>
      </c>
      <c r="D292" s="14">
        <f t="shared" si="0"/>
        <v>2.1949999999999998</v>
      </c>
      <c r="E292" s="14">
        <f t="shared" si="0"/>
        <v>2.266</v>
      </c>
      <c r="F292" s="14">
        <f t="shared" si="0"/>
        <v>2.3359999999999999</v>
      </c>
      <c r="G292" s="14">
        <f t="shared" si="0"/>
        <v>2.4119999999999999</v>
      </c>
      <c r="H292" s="14">
        <f t="shared" si="0"/>
        <v>2.4849999999999999</v>
      </c>
      <c r="I292" s="14">
        <f t="shared" si="0"/>
        <v>2.556</v>
      </c>
      <c r="J292" s="14">
        <f t="shared" si="0"/>
        <v>2.6230000000000002</v>
      </c>
      <c r="K292" s="14">
        <f t="shared" si="0"/>
        <v>2.6850000000000001</v>
      </c>
      <c r="L292" s="14">
        <f t="shared" si="0"/>
        <v>2.7469999999999999</v>
      </c>
      <c r="M292" s="14">
        <f t="shared" si="0"/>
        <v>2.798</v>
      </c>
      <c r="N292" s="14">
        <f t="shared" si="0"/>
        <v>2.8490000000000002</v>
      </c>
      <c r="O292" s="14">
        <f t="shared" si="0"/>
        <v>2.8919999999999999</v>
      </c>
      <c r="P292" s="14">
        <f t="shared" si="0"/>
        <v>2.9289999999999998</v>
      </c>
      <c r="Q292" s="14">
        <f t="shared" si="0"/>
        <v>2.9550000000000001</v>
      </c>
      <c r="R292" s="14">
        <f t="shared" si="0"/>
        <v>2.9780000000000002</v>
      </c>
      <c r="S292" s="14">
        <f t="shared" si="0"/>
        <v>2.9990000000000001</v>
      </c>
      <c r="T292" s="14">
        <f t="shared" si="0"/>
        <v>3.0169999999999999</v>
      </c>
      <c r="U292" s="14">
        <f t="shared" si="0"/>
        <v>3.0339999999999998</v>
      </c>
      <c r="V292" s="14">
        <f t="shared" si="0"/>
        <v>3.0350000000000001</v>
      </c>
      <c r="W292" s="14">
        <f t="shared" si="0"/>
        <v>3.036</v>
      </c>
      <c r="X292" s="14">
        <f t="shared" si="0"/>
        <v>3.0369999999999999</v>
      </c>
      <c r="Y292" s="14">
        <f t="shared" si="0"/>
        <v>3.0379999999999998</v>
      </c>
      <c r="Z292" s="14">
        <f t="shared" si="0"/>
        <v>3.0390000000000001</v>
      </c>
      <c r="AA292" s="14">
        <f t="shared" si="0"/>
        <v>3.0310000000000001</v>
      </c>
      <c r="AB292" s="14">
        <f t="shared" si="0"/>
        <v>3.0230000000000001</v>
      </c>
      <c r="AC292" s="14">
        <f t="shared" si="0"/>
        <v>3.0150000000000001</v>
      </c>
      <c r="AD292" s="14">
        <f t="shared" si="0"/>
        <v>3.008</v>
      </c>
      <c r="AE292" s="14">
        <f t="shared" si="0"/>
        <v>3.0019999999999998</v>
      </c>
      <c r="AF292" s="14">
        <f t="shared" si="0"/>
        <v>2.9849999999999999</v>
      </c>
      <c r="AG292" s="14">
        <f t="shared" si="0"/>
        <v>2.9689999999999999</v>
      </c>
      <c r="AH292" s="14">
        <f t="shared" si="0"/>
        <v>2.9550000000000001</v>
      </c>
      <c r="AI292" s="14">
        <f t="shared" si="0"/>
        <v>2.9409999999999998</v>
      </c>
      <c r="AJ292" s="14">
        <f t="shared" si="0"/>
        <v>2.9279999999999999</v>
      </c>
      <c r="AK292" s="14">
        <f t="shared" si="0"/>
        <v>2.915</v>
      </c>
      <c r="AL292" s="14">
        <f t="shared" si="0"/>
        <v>2.9039999999999999</v>
      </c>
      <c r="AM292" s="14">
        <f t="shared" si="0"/>
        <v>2.8929999999999998</v>
      </c>
      <c r="AN292" s="14">
        <f t="shared" si="0"/>
        <v>2.8820000000000001</v>
      </c>
      <c r="AO292" s="14">
        <f t="shared" si="0"/>
        <v>2.8719999999999999</v>
      </c>
      <c r="AP292" s="14">
        <f t="shared" si="0"/>
        <v>2.85</v>
      </c>
      <c r="AQ292" s="14">
        <f t="shared" si="0"/>
        <v>2.8290000000000002</v>
      </c>
      <c r="AR292" s="14">
        <f t="shared" si="0"/>
        <v>2.8079999999999998</v>
      </c>
      <c r="AS292" s="14">
        <f t="shared" si="0"/>
        <v>2.7890000000000001</v>
      </c>
      <c r="AT292" s="14">
        <f t="shared" si="0"/>
        <v>2.77</v>
      </c>
      <c r="AU292" s="14">
        <f t="shared" si="0"/>
        <v>2.7530000000000001</v>
      </c>
      <c r="AV292" s="14">
        <f t="shared" si="0"/>
        <v>2.7360000000000002</v>
      </c>
      <c r="AW292" s="14">
        <f t="shared" si="0"/>
        <v>2.72</v>
      </c>
      <c r="AX292" s="14">
        <f t="shared" si="0"/>
        <v>2.7040000000000002</v>
      </c>
      <c r="AY292" s="14">
        <f t="shared" si="0"/>
        <v>2.6890000000000001</v>
      </c>
    </row>
    <row r="293" spans="1:51" s="16" customFormat="1" x14ac:dyDescent="0.2">
      <c r="A293" s="12">
        <v>46142</v>
      </c>
      <c r="B293" s="14">
        <f t="shared" ref="B293:Q308" si="1">B292</f>
        <v>2.141</v>
      </c>
      <c r="C293" s="14">
        <f t="shared" si="0"/>
        <v>2.149</v>
      </c>
      <c r="D293" s="14">
        <f t="shared" si="0"/>
        <v>2.1949999999999998</v>
      </c>
      <c r="E293" s="14">
        <f t="shared" si="0"/>
        <v>2.266</v>
      </c>
      <c r="F293" s="14">
        <f t="shared" si="0"/>
        <v>2.3359999999999999</v>
      </c>
      <c r="G293" s="14">
        <f t="shared" si="0"/>
        <v>2.4119999999999999</v>
      </c>
      <c r="H293" s="14">
        <f t="shared" si="0"/>
        <v>2.4849999999999999</v>
      </c>
      <c r="I293" s="14">
        <f t="shared" si="0"/>
        <v>2.556</v>
      </c>
      <c r="J293" s="14">
        <f t="shared" si="0"/>
        <v>2.6230000000000002</v>
      </c>
      <c r="K293" s="14">
        <f t="shared" si="0"/>
        <v>2.6850000000000001</v>
      </c>
      <c r="L293" s="14">
        <f t="shared" si="0"/>
        <v>2.7469999999999999</v>
      </c>
      <c r="M293" s="14">
        <f t="shared" si="0"/>
        <v>2.798</v>
      </c>
      <c r="N293" s="14">
        <f t="shared" si="0"/>
        <v>2.8490000000000002</v>
      </c>
      <c r="O293" s="14">
        <f t="shared" si="0"/>
        <v>2.8919999999999999</v>
      </c>
      <c r="P293" s="14">
        <f t="shared" si="0"/>
        <v>2.9289999999999998</v>
      </c>
      <c r="Q293" s="14">
        <f t="shared" si="0"/>
        <v>2.9550000000000001</v>
      </c>
      <c r="R293" s="14">
        <f t="shared" si="0"/>
        <v>2.9780000000000002</v>
      </c>
      <c r="S293" s="14">
        <f t="shared" si="0"/>
        <v>2.9990000000000001</v>
      </c>
      <c r="T293" s="14">
        <f t="shared" si="0"/>
        <v>3.0169999999999999</v>
      </c>
      <c r="U293" s="14">
        <f t="shared" si="0"/>
        <v>3.0339999999999998</v>
      </c>
      <c r="V293" s="14">
        <f t="shared" si="0"/>
        <v>3.0350000000000001</v>
      </c>
      <c r="W293" s="14">
        <f t="shared" si="0"/>
        <v>3.036</v>
      </c>
      <c r="X293" s="14">
        <f t="shared" si="0"/>
        <v>3.0369999999999999</v>
      </c>
      <c r="Y293" s="14">
        <f t="shared" si="0"/>
        <v>3.0379999999999998</v>
      </c>
      <c r="Z293" s="14">
        <f t="shared" si="0"/>
        <v>3.0390000000000001</v>
      </c>
      <c r="AA293" s="14">
        <f t="shared" si="0"/>
        <v>3.0310000000000001</v>
      </c>
      <c r="AB293" s="14">
        <f t="shared" si="0"/>
        <v>3.0230000000000001</v>
      </c>
      <c r="AC293" s="14">
        <f t="shared" si="0"/>
        <v>3.0150000000000001</v>
      </c>
      <c r="AD293" s="14">
        <f t="shared" si="0"/>
        <v>3.008</v>
      </c>
      <c r="AE293" s="14">
        <f t="shared" si="0"/>
        <v>3.0019999999999998</v>
      </c>
      <c r="AF293" s="14">
        <f t="shared" si="0"/>
        <v>2.9849999999999999</v>
      </c>
      <c r="AG293" s="14">
        <f t="shared" si="0"/>
        <v>2.9689999999999999</v>
      </c>
      <c r="AH293" s="14">
        <f t="shared" si="0"/>
        <v>2.9550000000000001</v>
      </c>
      <c r="AI293" s="14">
        <f t="shared" si="0"/>
        <v>2.9409999999999998</v>
      </c>
      <c r="AJ293" s="14">
        <f t="shared" si="0"/>
        <v>2.9279999999999999</v>
      </c>
      <c r="AK293" s="14">
        <f t="shared" si="0"/>
        <v>2.915</v>
      </c>
      <c r="AL293" s="14">
        <f t="shared" si="0"/>
        <v>2.9039999999999999</v>
      </c>
      <c r="AM293" s="14">
        <f t="shared" si="0"/>
        <v>2.8929999999999998</v>
      </c>
      <c r="AN293" s="14">
        <f t="shared" si="0"/>
        <v>2.8820000000000001</v>
      </c>
      <c r="AO293" s="14">
        <f t="shared" si="0"/>
        <v>2.8719999999999999</v>
      </c>
      <c r="AP293" s="14">
        <f t="shared" si="0"/>
        <v>2.85</v>
      </c>
      <c r="AQ293" s="14">
        <f t="shared" si="0"/>
        <v>2.8290000000000002</v>
      </c>
      <c r="AR293" s="14">
        <f t="shared" si="0"/>
        <v>2.8079999999999998</v>
      </c>
      <c r="AS293" s="14">
        <f t="shared" si="0"/>
        <v>2.7890000000000001</v>
      </c>
      <c r="AT293" s="14">
        <f t="shared" si="0"/>
        <v>2.77</v>
      </c>
      <c r="AU293" s="14">
        <f t="shared" si="0"/>
        <v>2.7530000000000001</v>
      </c>
      <c r="AV293" s="14">
        <f t="shared" si="0"/>
        <v>2.7360000000000002</v>
      </c>
      <c r="AW293" s="14">
        <f t="shared" si="0"/>
        <v>2.72</v>
      </c>
      <c r="AX293" s="14">
        <f t="shared" si="0"/>
        <v>2.7040000000000002</v>
      </c>
      <c r="AY293" s="14">
        <f t="shared" si="0"/>
        <v>2.6890000000000001</v>
      </c>
    </row>
    <row r="294" spans="1:51" s="16" customFormat="1" x14ac:dyDescent="0.2">
      <c r="A294" s="12">
        <v>46173</v>
      </c>
      <c r="B294" s="14">
        <f t="shared" si="1"/>
        <v>2.141</v>
      </c>
      <c r="C294" s="14">
        <f t="shared" si="0"/>
        <v>2.149</v>
      </c>
      <c r="D294" s="14">
        <f t="shared" si="0"/>
        <v>2.1949999999999998</v>
      </c>
      <c r="E294" s="14">
        <f t="shared" si="0"/>
        <v>2.266</v>
      </c>
      <c r="F294" s="14">
        <f t="shared" si="0"/>
        <v>2.3359999999999999</v>
      </c>
      <c r="G294" s="14">
        <f t="shared" si="0"/>
        <v>2.4119999999999999</v>
      </c>
      <c r="H294" s="14">
        <f t="shared" si="0"/>
        <v>2.4849999999999999</v>
      </c>
      <c r="I294" s="14">
        <f t="shared" si="0"/>
        <v>2.556</v>
      </c>
      <c r="J294" s="14">
        <f t="shared" si="0"/>
        <v>2.6230000000000002</v>
      </c>
      <c r="K294" s="14">
        <f t="shared" si="0"/>
        <v>2.6850000000000001</v>
      </c>
      <c r="L294" s="14">
        <f t="shared" si="0"/>
        <v>2.7469999999999999</v>
      </c>
      <c r="M294" s="14">
        <f t="shared" si="0"/>
        <v>2.798</v>
      </c>
      <c r="N294" s="14">
        <f t="shared" si="0"/>
        <v>2.8490000000000002</v>
      </c>
      <c r="O294" s="14">
        <f t="shared" si="0"/>
        <v>2.8919999999999999</v>
      </c>
      <c r="P294" s="14">
        <f t="shared" si="0"/>
        <v>2.9289999999999998</v>
      </c>
      <c r="Q294" s="14">
        <f t="shared" si="0"/>
        <v>2.9550000000000001</v>
      </c>
      <c r="R294" s="14">
        <f t="shared" si="0"/>
        <v>2.9780000000000002</v>
      </c>
      <c r="S294" s="14">
        <f t="shared" si="0"/>
        <v>2.9990000000000001</v>
      </c>
      <c r="T294" s="14">
        <f t="shared" si="0"/>
        <v>3.0169999999999999</v>
      </c>
      <c r="U294" s="14">
        <f t="shared" si="0"/>
        <v>3.0339999999999998</v>
      </c>
      <c r="V294" s="14">
        <f t="shared" si="0"/>
        <v>3.0350000000000001</v>
      </c>
      <c r="W294" s="14">
        <f t="shared" si="0"/>
        <v>3.036</v>
      </c>
      <c r="X294" s="14">
        <f t="shared" si="0"/>
        <v>3.0369999999999999</v>
      </c>
      <c r="Y294" s="14">
        <f t="shared" si="0"/>
        <v>3.0379999999999998</v>
      </c>
      <c r="Z294" s="14">
        <f t="shared" si="0"/>
        <v>3.0390000000000001</v>
      </c>
      <c r="AA294" s="14">
        <f t="shared" si="0"/>
        <v>3.0310000000000001</v>
      </c>
      <c r="AB294" s="14">
        <f t="shared" si="0"/>
        <v>3.0230000000000001</v>
      </c>
      <c r="AC294" s="14">
        <f t="shared" si="0"/>
        <v>3.0150000000000001</v>
      </c>
      <c r="AD294" s="14">
        <f t="shared" si="0"/>
        <v>3.008</v>
      </c>
      <c r="AE294" s="14">
        <f t="shared" si="0"/>
        <v>3.0019999999999998</v>
      </c>
      <c r="AF294" s="14">
        <f t="shared" si="0"/>
        <v>2.9849999999999999</v>
      </c>
      <c r="AG294" s="14">
        <f t="shared" si="0"/>
        <v>2.9689999999999999</v>
      </c>
      <c r="AH294" s="14">
        <f t="shared" si="0"/>
        <v>2.9550000000000001</v>
      </c>
      <c r="AI294" s="14">
        <f t="shared" si="0"/>
        <v>2.9409999999999998</v>
      </c>
      <c r="AJ294" s="14">
        <f t="shared" si="0"/>
        <v>2.9279999999999999</v>
      </c>
      <c r="AK294" s="14">
        <f t="shared" si="0"/>
        <v>2.915</v>
      </c>
      <c r="AL294" s="14">
        <f t="shared" si="0"/>
        <v>2.9039999999999999</v>
      </c>
      <c r="AM294" s="14">
        <f t="shared" si="0"/>
        <v>2.8929999999999998</v>
      </c>
      <c r="AN294" s="14">
        <f t="shared" si="0"/>
        <v>2.8820000000000001</v>
      </c>
      <c r="AO294" s="14">
        <f t="shared" si="0"/>
        <v>2.8719999999999999</v>
      </c>
      <c r="AP294" s="14">
        <f t="shared" si="0"/>
        <v>2.85</v>
      </c>
      <c r="AQ294" s="14">
        <f t="shared" si="0"/>
        <v>2.8290000000000002</v>
      </c>
      <c r="AR294" s="14">
        <f t="shared" si="0"/>
        <v>2.8079999999999998</v>
      </c>
      <c r="AS294" s="14">
        <f t="shared" si="0"/>
        <v>2.7890000000000001</v>
      </c>
      <c r="AT294" s="14">
        <f t="shared" si="0"/>
        <v>2.77</v>
      </c>
      <c r="AU294" s="14">
        <f t="shared" si="0"/>
        <v>2.7530000000000001</v>
      </c>
      <c r="AV294" s="14">
        <f t="shared" si="0"/>
        <v>2.7360000000000002</v>
      </c>
      <c r="AW294" s="14">
        <f t="shared" si="0"/>
        <v>2.72</v>
      </c>
      <c r="AX294" s="14">
        <f t="shared" si="0"/>
        <v>2.7040000000000002</v>
      </c>
      <c r="AY294" s="14">
        <f t="shared" si="0"/>
        <v>2.6890000000000001</v>
      </c>
    </row>
    <row r="295" spans="1:51" s="16" customFormat="1" x14ac:dyDescent="0.2">
      <c r="A295" s="12">
        <v>46203</v>
      </c>
      <c r="B295" s="14">
        <f t="shared" si="1"/>
        <v>2.141</v>
      </c>
      <c r="C295" s="14">
        <f t="shared" si="0"/>
        <v>2.149</v>
      </c>
      <c r="D295" s="14">
        <f t="shared" si="0"/>
        <v>2.1949999999999998</v>
      </c>
      <c r="E295" s="14">
        <f t="shared" si="0"/>
        <v>2.266</v>
      </c>
      <c r="F295" s="14">
        <f t="shared" si="0"/>
        <v>2.3359999999999999</v>
      </c>
      <c r="G295" s="14">
        <f t="shared" si="0"/>
        <v>2.4119999999999999</v>
      </c>
      <c r="H295" s="14">
        <f t="shared" si="0"/>
        <v>2.4849999999999999</v>
      </c>
      <c r="I295" s="14">
        <f t="shared" si="0"/>
        <v>2.556</v>
      </c>
      <c r="J295" s="14">
        <f t="shared" si="0"/>
        <v>2.6230000000000002</v>
      </c>
      <c r="K295" s="14">
        <f t="shared" si="0"/>
        <v>2.6850000000000001</v>
      </c>
      <c r="L295" s="14">
        <f t="shared" si="0"/>
        <v>2.7469999999999999</v>
      </c>
      <c r="M295" s="14">
        <f t="shared" si="0"/>
        <v>2.798</v>
      </c>
      <c r="N295" s="14">
        <f t="shared" si="0"/>
        <v>2.8490000000000002</v>
      </c>
      <c r="O295" s="14">
        <f t="shared" si="0"/>
        <v>2.8919999999999999</v>
      </c>
      <c r="P295" s="14">
        <f t="shared" si="0"/>
        <v>2.9289999999999998</v>
      </c>
      <c r="Q295" s="14">
        <f t="shared" si="0"/>
        <v>2.9550000000000001</v>
      </c>
      <c r="R295" s="14">
        <f t="shared" si="0"/>
        <v>2.9780000000000002</v>
      </c>
      <c r="S295" s="14">
        <f t="shared" si="0"/>
        <v>2.9990000000000001</v>
      </c>
      <c r="T295" s="14">
        <f t="shared" si="0"/>
        <v>3.0169999999999999</v>
      </c>
      <c r="U295" s="14">
        <f t="shared" si="0"/>
        <v>3.0339999999999998</v>
      </c>
      <c r="V295" s="14">
        <f t="shared" si="0"/>
        <v>3.0350000000000001</v>
      </c>
      <c r="W295" s="14">
        <f t="shared" si="0"/>
        <v>3.036</v>
      </c>
      <c r="X295" s="14">
        <f t="shared" si="0"/>
        <v>3.0369999999999999</v>
      </c>
      <c r="Y295" s="14">
        <f t="shared" si="0"/>
        <v>3.0379999999999998</v>
      </c>
      <c r="Z295" s="14">
        <f t="shared" si="0"/>
        <v>3.0390000000000001</v>
      </c>
      <c r="AA295" s="14">
        <f t="shared" si="0"/>
        <v>3.0310000000000001</v>
      </c>
      <c r="AB295" s="14">
        <f t="shared" si="0"/>
        <v>3.0230000000000001</v>
      </c>
      <c r="AC295" s="14">
        <f t="shared" si="0"/>
        <v>3.0150000000000001</v>
      </c>
      <c r="AD295" s="14">
        <f t="shared" si="0"/>
        <v>3.008</v>
      </c>
      <c r="AE295" s="14">
        <f t="shared" si="0"/>
        <v>3.0019999999999998</v>
      </c>
      <c r="AF295" s="14">
        <f t="shared" si="0"/>
        <v>2.9849999999999999</v>
      </c>
      <c r="AG295" s="14">
        <f t="shared" si="0"/>
        <v>2.9689999999999999</v>
      </c>
      <c r="AH295" s="14">
        <f t="shared" si="0"/>
        <v>2.9550000000000001</v>
      </c>
      <c r="AI295" s="14">
        <f t="shared" si="0"/>
        <v>2.9409999999999998</v>
      </c>
      <c r="AJ295" s="14">
        <f t="shared" si="0"/>
        <v>2.9279999999999999</v>
      </c>
      <c r="AK295" s="14">
        <f t="shared" si="0"/>
        <v>2.915</v>
      </c>
      <c r="AL295" s="14">
        <f t="shared" si="0"/>
        <v>2.9039999999999999</v>
      </c>
      <c r="AM295" s="14">
        <f t="shared" si="0"/>
        <v>2.8929999999999998</v>
      </c>
      <c r="AN295" s="14">
        <f t="shared" si="0"/>
        <v>2.8820000000000001</v>
      </c>
      <c r="AO295" s="14">
        <f t="shared" si="0"/>
        <v>2.8719999999999999</v>
      </c>
      <c r="AP295" s="14">
        <f t="shared" si="0"/>
        <v>2.85</v>
      </c>
      <c r="AQ295" s="14">
        <f t="shared" si="0"/>
        <v>2.8290000000000002</v>
      </c>
      <c r="AR295" s="14">
        <f t="shared" si="0"/>
        <v>2.8079999999999998</v>
      </c>
      <c r="AS295" s="14">
        <f t="shared" si="0"/>
        <v>2.7890000000000001</v>
      </c>
      <c r="AT295" s="14">
        <f t="shared" si="0"/>
        <v>2.77</v>
      </c>
      <c r="AU295" s="14">
        <f t="shared" si="0"/>
        <v>2.7530000000000001</v>
      </c>
      <c r="AV295" s="14">
        <f t="shared" si="0"/>
        <v>2.7360000000000002</v>
      </c>
      <c r="AW295" s="14">
        <f t="shared" si="0"/>
        <v>2.72</v>
      </c>
      <c r="AX295" s="14">
        <f t="shared" si="0"/>
        <v>2.7040000000000002</v>
      </c>
      <c r="AY295" s="14">
        <f t="shared" si="0"/>
        <v>2.6890000000000001</v>
      </c>
    </row>
    <row r="296" spans="1:51" s="16" customFormat="1" x14ac:dyDescent="0.2">
      <c r="A296" s="12">
        <v>46234</v>
      </c>
      <c r="B296" s="14">
        <f t="shared" si="1"/>
        <v>2.141</v>
      </c>
      <c r="C296" s="14">
        <f t="shared" si="0"/>
        <v>2.149</v>
      </c>
      <c r="D296" s="14">
        <f t="shared" si="0"/>
        <v>2.1949999999999998</v>
      </c>
      <c r="E296" s="14">
        <f t="shared" si="0"/>
        <v>2.266</v>
      </c>
      <c r="F296" s="14">
        <f t="shared" si="0"/>
        <v>2.3359999999999999</v>
      </c>
      <c r="G296" s="14">
        <f t="shared" si="0"/>
        <v>2.4119999999999999</v>
      </c>
      <c r="H296" s="14">
        <f t="shared" si="0"/>
        <v>2.4849999999999999</v>
      </c>
      <c r="I296" s="14">
        <f t="shared" si="0"/>
        <v>2.556</v>
      </c>
      <c r="J296" s="14">
        <f t="shared" si="0"/>
        <v>2.6230000000000002</v>
      </c>
      <c r="K296" s="14">
        <f t="shared" si="0"/>
        <v>2.6850000000000001</v>
      </c>
      <c r="L296" s="14">
        <f t="shared" si="0"/>
        <v>2.7469999999999999</v>
      </c>
      <c r="M296" s="14">
        <f t="shared" si="0"/>
        <v>2.798</v>
      </c>
      <c r="N296" s="14">
        <f t="shared" si="0"/>
        <v>2.8490000000000002</v>
      </c>
      <c r="O296" s="14">
        <f t="shared" si="0"/>
        <v>2.8919999999999999</v>
      </c>
      <c r="P296" s="14">
        <f t="shared" si="0"/>
        <v>2.9289999999999998</v>
      </c>
      <c r="Q296" s="14">
        <f t="shared" si="0"/>
        <v>2.9550000000000001</v>
      </c>
      <c r="R296" s="14">
        <f t="shared" si="0"/>
        <v>2.9780000000000002</v>
      </c>
      <c r="S296" s="14">
        <f t="shared" si="0"/>
        <v>2.9990000000000001</v>
      </c>
      <c r="T296" s="14">
        <f t="shared" si="0"/>
        <v>3.0169999999999999</v>
      </c>
      <c r="U296" s="14">
        <f t="shared" si="0"/>
        <v>3.0339999999999998</v>
      </c>
      <c r="V296" s="14">
        <f t="shared" si="0"/>
        <v>3.0350000000000001</v>
      </c>
      <c r="W296" s="14">
        <f t="shared" si="0"/>
        <v>3.036</v>
      </c>
      <c r="X296" s="14">
        <f t="shared" si="0"/>
        <v>3.0369999999999999</v>
      </c>
      <c r="Y296" s="14">
        <f t="shared" si="0"/>
        <v>3.0379999999999998</v>
      </c>
      <c r="Z296" s="14">
        <f t="shared" si="0"/>
        <v>3.0390000000000001</v>
      </c>
      <c r="AA296" s="14">
        <f t="shared" si="0"/>
        <v>3.0310000000000001</v>
      </c>
      <c r="AB296" s="14">
        <f t="shared" si="0"/>
        <v>3.0230000000000001</v>
      </c>
      <c r="AC296" s="14">
        <f t="shared" si="0"/>
        <v>3.0150000000000001</v>
      </c>
      <c r="AD296" s="14">
        <f t="shared" si="0"/>
        <v>3.008</v>
      </c>
      <c r="AE296" s="14">
        <f t="shared" si="0"/>
        <v>3.0019999999999998</v>
      </c>
      <c r="AF296" s="14">
        <f t="shared" si="0"/>
        <v>2.9849999999999999</v>
      </c>
      <c r="AG296" s="14">
        <f t="shared" si="0"/>
        <v>2.9689999999999999</v>
      </c>
      <c r="AH296" s="14">
        <f t="shared" si="0"/>
        <v>2.9550000000000001</v>
      </c>
      <c r="AI296" s="14">
        <f t="shared" si="0"/>
        <v>2.9409999999999998</v>
      </c>
      <c r="AJ296" s="14">
        <f t="shared" si="0"/>
        <v>2.9279999999999999</v>
      </c>
      <c r="AK296" s="14">
        <f t="shared" si="0"/>
        <v>2.915</v>
      </c>
      <c r="AL296" s="14">
        <f t="shared" si="0"/>
        <v>2.9039999999999999</v>
      </c>
      <c r="AM296" s="14">
        <f t="shared" si="0"/>
        <v>2.8929999999999998</v>
      </c>
      <c r="AN296" s="14">
        <f t="shared" si="0"/>
        <v>2.8820000000000001</v>
      </c>
      <c r="AO296" s="14">
        <f t="shared" si="0"/>
        <v>2.8719999999999999</v>
      </c>
      <c r="AP296" s="14">
        <f t="shared" si="0"/>
        <v>2.85</v>
      </c>
      <c r="AQ296" s="14">
        <f t="shared" si="0"/>
        <v>2.8290000000000002</v>
      </c>
      <c r="AR296" s="14">
        <f t="shared" si="0"/>
        <v>2.8079999999999998</v>
      </c>
      <c r="AS296" s="14">
        <f t="shared" si="0"/>
        <v>2.7890000000000001</v>
      </c>
      <c r="AT296" s="14">
        <f t="shared" si="0"/>
        <v>2.77</v>
      </c>
      <c r="AU296" s="14">
        <f t="shared" si="0"/>
        <v>2.7530000000000001</v>
      </c>
      <c r="AV296" s="14">
        <f t="shared" si="0"/>
        <v>2.7360000000000002</v>
      </c>
      <c r="AW296" s="14">
        <f t="shared" si="0"/>
        <v>2.72</v>
      </c>
      <c r="AX296" s="14">
        <f t="shared" si="0"/>
        <v>2.7040000000000002</v>
      </c>
      <c r="AY296" s="14">
        <f t="shared" si="0"/>
        <v>2.6890000000000001</v>
      </c>
    </row>
    <row r="297" spans="1:51" s="16" customFormat="1" x14ac:dyDescent="0.2">
      <c r="A297" s="12">
        <v>46265</v>
      </c>
      <c r="B297" s="14">
        <f t="shared" si="1"/>
        <v>2.141</v>
      </c>
      <c r="C297" s="14">
        <f t="shared" si="0"/>
        <v>2.149</v>
      </c>
      <c r="D297" s="14">
        <f t="shared" si="0"/>
        <v>2.1949999999999998</v>
      </c>
      <c r="E297" s="14">
        <f t="shared" si="0"/>
        <v>2.266</v>
      </c>
      <c r="F297" s="14">
        <f t="shared" si="0"/>
        <v>2.3359999999999999</v>
      </c>
      <c r="G297" s="14">
        <f t="shared" si="0"/>
        <v>2.4119999999999999</v>
      </c>
      <c r="H297" s="14">
        <f t="shared" si="0"/>
        <v>2.4849999999999999</v>
      </c>
      <c r="I297" s="14">
        <f t="shared" si="0"/>
        <v>2.556</v>
      </c>
      <c r="J297" s="14">
        <f t="shared" si="0"/>
        <v>2.6230000000000002</v>
      </c>
      <c r="K297" s="14">
        <f t="shared" si="0"/>
        <v>2.6850000000000001</v>
      </c>
      <c r="L297" s="14">
        <f t="shared" si="0"/>
        <v>2.7469999999999999</v>
      </c>
      <c r="M297" s="14">
        <f t="shared" ref="M297:AY303" si="2">M296</f>
        <v>2.798</v>
      </c>
      <c r="N297" s="14">
        <f t="shared" si="2"/>
        <v>2.8490000000000002</v>
      </c>
      <c r="O297" s="14">
        <f t="shared" si="2"/>
        <v>2.8919999999999999</v>
      </c>
      <c r="P297" s="14">
        <f t="shared" si="2"/>
        <v>2.9289999999999998</v>
      </c>
      <c r="Q297" s="14">
        <f t="shared" si="2"/>
        <v>2.9550000000000001</v>
      </c>
      <c r="R297" s="14">
        <f t="shared" si="2"/>
        <v>2.9780000000000002</v>
      </c>
      <c r="S297" s="14">
        <f t="shared" si="2"/>
        <v>2.9990000000000001</v>
      </c>
      <c r="T297" s="14">
        <f t="shared" si="2"/>
        <v>3.0169999999999999</v>
      </c>
      <c r="U297" s="14">
        <f t="shared" si="2"/>
        <v>3.0339999999999998</v>
      </c>
      <c r="V297" s="14">
        <f t="shared" si="2"/>
        <v>3.0350000000000001</v>
      </c>
      <c r="W297" s="14">
        <f t="shared" si="2"/>
        <v>3.036</v>
      </c>
      <c r="X297" s="14">
        <f t="shared" si="2"/>
        <v>3.0369999999999999</v>
      </c>
      <c r="Y297" s="14">
        <f t="shared" si="2"/>
        <v>3.0379999999999998</v>
      </c>
      <c r="Z297" s="14">
        <f t="shared" si="2"/>
        <v>3.0390000000000001</v>
      </c>
      <c r="AA297" s="14">
        <f t="shared" si="2"/>
        <v>3.0310000000000001</v>
      </c>
      <c r="AB297" s="14">
        <f t="shared" si="2"/>
        <v>3.0230000000000001</v>
      </c>
      <c r="AC297" s="14">
        <f t="shared" si="2"/>
        <v>3.0150000000000001</v>
      </c>
      <c r="AD297" s="14">
        <f t="shared" si="2"/>
        <v>3.008</v>
      </c>
      <c r="AE297" s="14">
        <f t="shared" si="2"/>
        <v>3.0019999999999998</v>
      </c>
      <c r="AF297" s="14">
        <f t="shared" si="2"/>
        <v>2.9849999999999999</v>
      </c>
      <c r="AG297" s="14">
        <f t="shared" si="2"/>
        <v>2.9689999999999999</v>
      </c>
      <c r="AH297" s="14">
        <f t="shared" si="2"/>
        <v>2.9550000000000001</v>
      </c>
      <c r="AI297" s="14">
        <f t="shared" si="2"/>
        <v>2.9409999999999998</v>
      </c>
      <c r="AJ297" s="14">
        <f t="shared" si="2"/>
        <v>2.9279999999999999</v>
      </c>
      <c r="AK297" s="14">
        <f t="shared" si="2"/>
        <v>2.915</v>
      </c>
      <c r="AL297" s="14">
        <f t="shared" si="2"/>
        <v>2.9039999999999999</v>
      </c>
      <c r="AM297" s="14">
        <f t="shared" si="2"/>
        <v>2.8929999999999998</v>
      </c>
      <c r="AN297" s="14">
        <f t="shared" si="2"/>
        <v>2.8820000000000001</v>
      </c>
      <c r="AO297" s="14">
        <f t="shared" si="2"/>
        <v>2.8719999999999999</v>
      </c>
      <c r="AP297" s="14">
        <f t="shared" si="2"/>
        <v>2.85</v>
      </c>
      <c r="AQ297" s="14">
        <f t="shared" si="2"/>
        <v>2.8290000000000002</v>
      </c>
      <c r="AR297" s="14">
        <f t="shared" si="2"/>
        <v>2.8079999999999998</v>
      </c>
      <c r="AS297" s="14">
        <f t="shared" si="2"/>
        <v>2.7890000000000001</v>
      </c>
      <c r="AT297" s="14">
        <f t="shared" si="2"/>
        <v>2.77</v>
      </c>
      <c r="AU297" s="14">
        <f t="shared" si="2"/>
        <v>2.7530000000000001</v>
      </c>
      <c r="AV297" s="14">
        <f t="shared" si="2"/>
        <v>2.7360000000000002</v>
      </c>
      <c r="AW297" s="14">
        <f t="shared" si="2"/>
        <v>2.72</v>
      </c>
      <c r="AX297" s="14">
        <f t="shared" si="2"/>
        <v>2.7040000000000002</v>
      </c>
      <c r="AY297" s="14">
        <f t="shared" si="2"/>
        <v>2.6890000000000001</v>
      </c>
    </row>
    <row r="298" spans="1:51" s="16" customFormat="1" x14ac:dyDescent="0.2">
      <c r="A298" s="12">
        <v>46295</v>
      </c>
      <c r="B298" s="14">
        <f t="shared" si="1"/>
        <v>2.141</v>
      </c>
      <c r="C298" s="14">
        <f t="shared" si="1"/>
        <v>2.149</v>
      </c>
      <c r="D298" s="14">
        <f t="shared" si="1"/>
        <v>2.1949999999999998</v>
      </c>
      <c r="E298" s="14">
        <f t="shared" si="1"/>
        <v>2.266</v>
      </c>
      <c r="F298" s="14">
        <f t="shared" si="1"/>
        <v>2.3359999999999999</v>
      </c>
      <c r="G298" s="14">
        <f t="shared" si="1"/>
        <v>2.4119999999999999</v>
      </c>
      <c r="H298" s="14">
        <f t="shared" si="1"/>
        <v>2.4849999999999999</v>
      </c>
      <c r="I298" s="14">
        <f t="shared" si="1"/>
        <v>2.556</v>
      </c>
      <c r="J298" s="14">
        <f t="shared" si="1"/>
        <v>2.6230000000000002</v>
      </c>
      <c r="K298" s="14">
        <f t="shared" si="1"/>
        <v>2.6850000000000001</v>
      </c>
      <c r="L298" s="14">
        <f t="shared" si="1"/>
        <v>2.7469999999999999</v>
      </c>
      <c r="M298" s="14">
        <f t="shared" si="2"/>
        <v>2.798</v>
      </c>
      <c r="N298" s="14">
        <f t="shared" si="2"/>
        <v>2.8490000000000002</v>
      </c>
      <c r="O298" s="14">
        <f t="shared" si="2"/>
        <v>2.8919999999999999</v>
      </c>
      <c r="P298" s="14">
        <f t="shared" si="2"/>
        <v>2.9289999999999998</v>
      </c>
      <c r="Q298" s="14">
        <f t="shared" si="2"/>
        <v>2.9550000000000001</v>
      </c>
      <c r="R298" s="14">
        <f t="shared" si="2"/>
        <v>2.9780000000000002</v>
      </c>
      <c r="S298" s="14">
        <f t="shared" si="2"/>
        <v>2.9990000000000001</v>
      </c>
      <c r="T298" s="14">
        <f t="shared" si="2"/>
        <v>3.0169999999999999</v>
      </c>
      <c r="U298" s="14">
        <f t="shared" si="2"/>
        <v>3.0339999999999998</v>
      </c>
      <c r="V298" s="14">
        <f t="shared" si="2"/>
        <v>3.0350000000000001</v>
      </c>
      <c r="W298" s="14">
        <f t="shared" si="2"/>
        <v>3.036</v>
      </c>
      <c r="X298" s="14">
        <f t="shared" si="2"/>
        <v>3.0369999999999999</v>
      </c>
      <c r="Y298" s="14">
        <f t="shared" si="2"/>
        <v>3.0379999999999998</v>
      </c>
      <c r="Z298" s="14">
        <f t="shared" si="2"/>
        <v>3.0390000000000001</v>
      </c>
      <c r="AA298" s="14">
        <f t="shared" si="2"/>
        <v>3.0310000000000001</v>
      </c>
      <c r="AB298" s="14">
        <f t="shared" si="2"/>
        <v>3.0230000000000001</v>
      </c>
      <c r="AC298" s="14">
        <f t="shared" si="2"/>
        <v>3.0150000000000001</v>
      </c>
      <c r="AD298" s="14">
        <f t="shared" si="2"/>
        <v>3.008</v>
      </c>
      <c r="AE298" s="14">
        <f t="shared" si="2"/>
        <v>3.0019999999999998</v>
      </c>
      <c r="AF298" s="14">
        <f t="shared" si="2"/>
        <v>2.9849999999999999</v>
      </c>
      <c r="AG298" s="14">
        <f t="shared" si="2"/>
        <v>2.9689999999999999</v>
      </c>
      <c r="AH298" s="14">
        <f t="shared" si="2"/>
        <v>2.9550000000000001</v>
      </c>
      <c r="AI298" s="14">
        <f t="shared" si="2"/>
        <v>2.9409999999999998</v>
      </c>
      <c r="AJ298" s="14">
        <f t="shared" si="2"/>
        <v>2.9279999999999999</v>
      </c>
      <c r="AK298" s="14">
        <f t="shared" si="2"/>
        <v>2.915</v>
      </c>
      <c r="AL298" s="14">
        <f t="shared" si="2"/>
        <v>2.9039999999999999</v>
      </c>
      <c r="AM298" s="14">
        <f t="shared" si="2"/>
        <v>2.8929999999999998</v>
      </c>
      <c r="AN298" s="14">
        <f t="shared" si="2"/>
        <v>2.8820000000000001</v>
      </c>
      <c r="AO298" s="14">
        <f t="shared" si="2"/>
        <v>2.8719999999999999</v>
      </c>
      <c r="AP298" s="14">
        <f t="shared" si="2"/>
        <v>2.85</v>
      </c>
      <c r="AQ298" s="14">
        <f t="shared" si="2"/>
        <v>2.8290000000000002</v>
      </c>
      <c r="AR298" s="14">
        <f t="shared" si="2"/>
        <v>2.8079999999999998</v>
      </c>
      <c r="AS298" s="14">
        <f t="shared" si="2"/>
        <v>2.7890000000000001</v>
      </c>
      <c r="AT298" s="14">
        <f t="shared" si="2"/>
        <v>2.77</v>
      </c>
      <c r="AU298" s="14">
        <f t="shared" si="2"/>
        <v>2.7530000000000001</v>
      </c>
      <c r="AV298" s="14">
        <f t="shared" si="2"/>
        <v>2.7360000000000002</v>
      </c>
      <c r="AW298" s="14">
        <f t="shared" si="2"/>
        <v>2.72</v>
      </c>
      <c r="AX298" s="14">
        <f t="shared" si="2"/>
        <v>2.7040000000000002</v>
      </c>
      <c r="AY298" s="14">
        <f t="shared" si="2"/>
        <v>2.6890000000000001</v>
      </c>
    </row>
    <row r="299" spans="1:51" s="16" customFormat="1" x14ac:dyDescent="0.2">
      <c r="A299" s="12">
        <v>46326</v>
      </c>
      <c r="B299" s="14">
        <f t="shared" si="1"/>
        <v>2.141</v>
      </c>
      <c r="C299" s="14">
        <f t="shared" si="1"/>
        <v>2.149</v>
      </c>
      <c r="D299" s="14">
        <f t="shared" si="1"/>
        <v>2.1949999999999998</v>
      </c>
      <c r="E299" s="14">
        <f t="shared" si="1"/>
        <v>2.266</v>
      </c>
      <c r="F299" s="14">
        <f t="shared" si="1"/>
        <v>2.3359999999999999</v>
      </c>
      <c r="G299" s="14">
        <f t="shared" si="1"/>
        <v>2.4119999999999999</v>
      </c>
      <c r="H299" s="14">
        <f t="shared" si="1"/>
        <v>2.4849999999999999</v>
      </c>
      <c r="I299" s="14">
        <f t="shared" si="1"/>
        <v>2.556</v>
      </c>
      <c r="J299" s="14">
        <f t="shared" si="1"/>
        <v>2.6230000000000002</v>
      </c>
      <c r="K299" s="14">
        <f t="shared" si="1"/>
        <v>2.6850000000000001</v>
      </c>
      <c r="L299" s="14">
        <f t="shared" si="1"/>
        <v>2.7469999999999999</v>
      </c>
      <c r="M299" s="14">
        <f t="shared" si="2"/>
        <v>2.798</v>
      </c>
      <c r="N299" s="14">
        <f t="shared" si="2"/>
        <v>2.8490000000000002</v>
      </c>
      <c r="O299" s="14">
        <f t="shared" si="2"/>
        <v>2.8919999999999999</v>
      </c>
      <c r="P299" s="14">
        <f t="shared" si="2"/>
        <v>2.9289999999999998</v>
      </c>
      <c r="Q299" s="14">
        <f t="shared" si="2"/>
        <v>2.9550000000000001</v>
      </c>
      <c r="R299" s="14">
        <f t="shared" si="2"/>
        <v>2.9780000000000002</v>
      </c>
      <c r="S299" s="14">
        <f t="shared" si="2"/>
        <v>2.9990000000000001</v>
      </c>
      <c r="T299" s="14">
        <f t="shared" si="2"/>
        <v>3.0169999999999999</v>
      </c>
      <c r="U299" s="14">
        <f t="shared" si="2"/>
        <v>3.0339999999999998</v>
      </c>
      <c r="V299" s="14">
        <f t="shared" si="2"/>
        <v>3.0350000000000001</v>
      </c>
      <c r="W299" s="14">
        <f t="shared" si="2"/>
        <v>3.036</v>
      </c>
      <c r="X299" s="14">
        <f t="shared" si="2"/>
        <v>3.0369999999999999</v>
      </c>
      <c r="Y299" s="14">
        <f t="shared" si="2"/>
        <v>3.0379999999999998</v>
      </c>
      <c r="Z299" s="14">
        <f t="shared" si="2"/>
        <v>3.0390000000000001</v>
      </c>
      <c r="AA299" s="14">
        <f t="shared" si="2"/>
        <v>3.0310000000000001</v>
      </c>
      <c r="AB299" s="14">
        <f t="shared" si="2"/>
        <v>3.0230000000000001</v>
      </c>
      <c r="AC299" s="14">
        <f t="shared" si="2"/>
        <v>3.0150000000000001</v>
      </c>
      <c r="AD299" s="14">
        <f t="shared" si="2"/>
        <v>3.008</v>
      </c>
      <c r="AE299" s="14">
        <f t="shared" si="2"/>
        <v>3.0019999999999998</v>
      </c>
      <c r="AF299" s="14">
        <f t="shared" si="2"/>
        <v>2.9849999999999999</v>
      </c>
      <c r="AG299" s="14">
        <f t="shared" si="2"/>
        <v>2.9689999999999999</v>
      </c>
      <c r="AH299" s="14">
        <f t="shared" si="2"/>
        <v>2.9550000000000001</v>
      </c>
      <c r="AI299" s="14">
        <f t="shared" si="2"/>
        <v>2.9409999999999998</v>
      </c>
      <c r="AJ299" s="14">
        <f t="shared" si="2"/>
        <v>2.9279999999999999</v>
      </c>
      <c r="AK299" s="14">
        <f t="shared" si="2"/>
        <v>2.915</v>
      </c>
      <c r="AL299" s="14">
        <f t="shared" si="2"/>
        <v>2.9039999999999999</v>
      </c>
      <c r="AM299" s="14">
        <f t="shared" si="2"/>
        <v>2.8929999999999998</v>
      </c>
      <c r="AN299" s="14">
        <f t="shared" si="2"/>
        <v>2.8820000000000001</v>
      </c>
      <c r="AO299" s="14">
        <f t="shared" si="2"/>
        <v>2.8719999999999999</v>
      </c>
      <c r="AP299" s="14">
        <f t="shared" si="2"/>
        <v>2.85</v>
      </c>
      <c r="AQ299" s="14">
        <f t="shared" si="2"/>
        <v>2.8290000000000002</v>
      </c>
      <c r="AR299" s="14">
        <f t="shared" si="2"/>
        <v>2.8079999999999998</v>
      </c>
      <c r="AS299" s="14">
        <f t="shared" si="2"/>
        <v>2.7890000000000001</v>
      </c>
      <c r="AT299" s="14">
        <f t="shared" si="2"/>
        <v>2.77</v>
      </c>
      <c r="AU299" s="14">
        <f t="shared" si="2"/>
        <v>2.7530000000000001</v>
      </c>
      <c r="AV299" s="14">
        <f t="shared" si="2"/>
        <v>2.7360000000000002</v>
      </c>
      <c r="AW299" s="14">
        <f t="shared" si="2"/>
        <v>2.72</v>
      </c>
      <c r="AX299" s="14">
        <f t="shared" si="2"/>
        <v>2.7040000000000002</v>
      </c>
      <c r="AY299" s="14">
        <f t="shared" si="2"/>
        <v>2.6890000000000001</v>
      </c>
    </row>
    <row r="300" spans="1:51" s="16" customFormat="1" x14ac:dyDescent="0.2">
      <c r="A300" s="12">
        <v>46356</v>
      </c>
      <c r="B300" s="14">
        <f t="shared" si="1"/>
        <v>2.141</v>
      </c>
      <c r="C300" s="14">
        <f t="shared" si="1"/>
        <v>2.149</v>
      </c>
      <c r="D300" s="14">
        <f t="shared" si="1"/>
        <v>2.1949999999999998</v>
      </c>
      <c r="E300" s="14">
        <f t="shared" si="1"/>
        <v>2.266</v>
      </c>
      <c r="F300" s="14">
        <f t="shared" si="1"/>
        <v>2.3359999999999999</v>
      </c>
      <c r="G300" s="14">
        <f t="shared" si="1"/>
        <v>2.4119999999999999</v>
      </c>
      <c r="H300" s="14">
        <f t="shared" si="1"/>
        <v>2.4849999999999999</v>
      </c>
      <c r="I300" s="14">
        <f t="shared" si="1"/>
        <v>2.556</v>
      </c>
      <c r="J300" s="14">
        <f t="shared" si="1"/>
        <v>2.6230000000000002</v>
      </c>
      <c r="K300" s="14">
        <f t="shared" si="1"/>
        <v>2.6850000000000001</v>
      </c>
      <c r="L300" s="14">
        <f t="shared" si="1"/>
        <v>2.7469999999999999</v>
      </c>
      <c r="M300" s="14">
        <f t="shared" si="2"/>
        <v>2.798</v>
      </c>
      <c r="N300" s="14">
        <f t="shared" si="2"/>
        <v>2.8490000000000002</v>
      </c>
      <c r="O300" s="14">
        <f t="shared" si="2"/>
        <v>2.8919999999999999</v>
      </c>
      <c r="P300" s="14">
        <f t="shared" si="2"/>
        <v>2.9289999999999998</v>
      </c>
      <c r="Q300" s="14">
        <f t="shared" si="2"/>
        <v>2.9550000000000001</v>
      </c>
      <c r="R300" s="14">
        <f t="shared" si="2"/>
        <v>2.9780000000000002</v>
      </c>
      <c r="S300" s="14">
        <f t="shared" si="2"/>
        <v>2.9990000000000001</v>
      </c>
      <c r="T300" s="14">
        <f t="shared" si="2"/>
        <v>3.0169999999999999</v>
      </c>
      <c r="U300" s="14">
        <f t="shared" si="2"/>
        <v>3.0339999999999998</v>
      </c>
      <c r="V300" s="14">
        <f t="shared" si="2"/>
        <v>3.0350000000000001</v>
      </c>
      <c r="W300" s="14">
        <f t="shared" si="2"/>
        <v>3.036</v>
      </c>
      <c r="X300" s="14">
        <f t="shared" si="2"/>
        <v>3.0369999999999999</v>
      </c>
      <c r="Y300" s="14">
        <f t="shared" si="2"/>
        <v>3.0379999999999998</v>
      </c>
      <c r="Z300" s="14">
        <f t="shared" si="2"/>
        <v>3.0390000000000001</v>
      </c>
      <c r="AA300" s="14">
        <f t="shared" si="2"/>
        <v>3.0310000000000001</v>
      </c>
      <c r="AB300" s="14">
        <f t="shared" si="2"/>
        <v>3.0230000000000001</v>
      </c>
      <c r="AC300" s="14">
        <f t="shared" si="2"/>
        <v>3.0150000000000001</v>
      </c>
      <c r="AD300" s="14">
        <f t="shared" si="2"/>
        <v>3.008</v>
      </c>
      <c r="AE300" s="14">
        <f t="shared" si="2"/>
        <v>3.0019999999999998</v>
      </c>
      <c r="AF300" s="14">
        <f t="shared" si="2"/>
        <v>2.9849999999999999</v>
      </c>
      <c r="AG300" s="14">
        <f t="shared" si="2"/>
        <v>2.9689999999999999</v>
      </c>
      <c r="AH300" s="14">
        <f t="shared" si="2"/>
        <v>2.9550000000000001</v>
      </c>
      <c r="AI300" s="14">
        <f t="shared" si="2"/>
        <v>2.9409999999999998</v>
      </c>
      <c r="AJ300" s="14">
        <f t="shared" si="2"/>
        <v>2.9279999999999999</v>
      </c>
      <c r="AK300" s="14">
        <f t="shared" si="2"/>
        <v>2.915</v>
      </c>
      <c r="AL300" s="14">
        <f t="shared" si="2"/>
        <v>2.9039999999999999</v>
      </c>
      <c r="AM300" s="14">
        <f t="shared" si="2"/>
        <v>2.8929999999999998</v>
      </c>
      <c r="AN300" s="14">
        <f t="shared" si="2"/>
        <v>2.8820000000000001</v>
      </c>
      <c r="AO300" s="14">
        <f t="shared" si="2"/>
        <v>2.8719999999999999</v>
      </c>
      <c r="AP300" s="14">
        <f t="shared" si="2"/>
        <v>2.85</v>
      </c>
      <c r="AQ300" s="14">
        <f t="shared" si="2"/>
        <v>2.8290000000000002</v>
      </c>
      <c r="AR300" s="14">
        <f t="shared" si="2"/>
        <v>2.8079999999999998</v>
      </c>
      <c r="AS300" s="14">
        <f t="shared" si="2"/>
        <v>2.7890000000000001</v>
      </c>
      <c r="AT300" s="14">
        <f t="shared" si="2"/>
        <v>2.77</v>
      </c>
      <c r="AU300" s="14">
        <f t="shared" si="2"/>
        <v>2.7530000000000001</v>
      </c>
      <c r="AV300" s="14">
        <f t="shared" si="2"/>
        <v>2.7360000000000002</v>
      </c>
      <c r="AW300" s="14">
        <f t="shared" si="2"/>
        <v>2.72</v>
      </c>
      <c r="AX300" s="14">
        <f t="shared" si="2"/>
        <v>2.7040000000000002</v>
      </c>
      <c r="AY300" s="14">
        <f t="shared" si="2"/>
        <v>2.6890000000000001</v>
      </c>
    </row>
    <row r="301" spans="1:51" s="16" customFormat="1" x14ac:dyDescent="0.2">
      <c r="A301" s="12">
        <v>46387</v>
      </c>
      <c r="B301" s="14">
        <f t="shared" si="1"/>
        <v>2.141</v>
      </c>
      <c r="C301" s="14">
        <f t="shared" si="1"/>
        <v>2.149</v>
      </c>
      <c r="D301" s="14">
        <f t="shared" si="1"/>
        <v>2.1949999999999998</v>
      </c>
      <c r="E301" s="14">
        <f t="shared" si="1"/>
        <v>2.266</v>
      </c>
      <c r="F301" s="14">
        <f t="shared" si="1"/>
        <v>2.3359999999999999</v>
      </c>
      <c r="G301" s="14">
        <f t="shared" si="1"/>
        <v>2.4119999999999999</v>
      </c>
      <c r="H301" s="14">
        <f t="shared" si="1"/>
        <v>2.4849999999999999</v>
      </c>
      <c r="I301" s="14">
        <f t="shared" si="1"/>
        <v>2.556</v>
      </c>
      <c r="J301" s="14">
        <f t="shared" si="1"/>
        <v>2.6230000000000002</v>
      </c>
      <c r="K301" s="14">
        <f t="shared" si="1"/>
        <v>2.6850000000000001</v>
      </c>
      <c r="L301" s="14">
        <f t="shared" si="1"/>
        <v>2.7469999999999999</v>
      </c>
      <c r="M301" s="14">
        <f t="shared" si="2"/>
        <v>2.798</v>
      </c>
      <c r="N301" s="14">
        <f t="shared" si="2"/>
        <v>2.8490000000000002</v>
      </c>
      <c r="O301" s="14">
        <f t="shared" si="2"/>
        <v>2.8919999999999999</v>
      </c>
      <c r="P301" s="14">
        <f t="shared" si="2"/>
        <v>2.9289999999999998</v>
      </c>
      <c r="Q301" s="14">
        <f t="shared" si="2"/>
        <v>2.9550000000000001</v>
      </c>
      <c r="R301" s="14">
        <f t="shared" si="2"/>
        <v>2.9780000000000002</v>
      </c>
      <c r="S301" s="14">
        <f t="shared" si="2"/>
        <v>2.9990000000000001</v>
      </c>
      <c r="T301" s="14">
        <f t="shared" si="2"/>
        <v>3.0169999999999999</v>
      </c>
      <c r="U301" s="14">
        <f t="shared" si="2"/>
        <v>3.0339999999999998</v>
      </c>
      <c r="V301" s="14">
        <f t="shared" si="2"/>
        <v>3.0350000000000001</v>
      </c>
      <c r="W301" s="14">
        <f t="shared" si="2"/>
        <v>3.036</v>
      </c>
      <c r="X301" s="14">
        <f t="shared" si="2"/>
        <v>3.0369999999999999</v>
      </c>
      <c r="Y301" s="14">
        <f t="shared" si="2"/>
        <v>3.0379999999999998</v>
      </c>
      <c r="Z301" s="14">
        <f t="shared" si="2"/>
        <v>3.0390000000000001</v>
      </c>
      <c r="AA301" s="14">
        <f t="shared" si="2"/>
        <v>3.0310000000000001</v>
      </c>
      <c r="AB301" s="14">
        <f t="shared" si="2"/>
        <v>3.0230000000000001</v>
      </c>
      <c r="AC301" s="14">
        <f t="shared" si="2"/>
        <v>3.0150000000000001</v>
      </c>
      <c r="AD301" s="14">
        <f t="shared" si="2"/>
        <v>3.008</v>
      </c>
      <c r="AE301" s="14">
        <f t="shared" si="2"/>
        <v>3.0019999999999998</v>
      </c>
      <c r="AF301" s="14">
        <f t="shared" si="2"/>
        <v>2.9849999999999999</v>
      </c>
      <c r="AG301" s="14">
        <f t="shared" si="2"/>
        <v>2.9689999999999999</v>
      </c>
      <c r="AH301" s="14">
        <f t="shared" si="2"/>
        <v>2.9550000000000001</v>
      </c>
      <c r="AI301" s="14">
        <f t="shared" si="2"/>
        <v>2.9409999999999998</v>
      </c>
      <c r="AJ301" s="14">
        <f t="shared" si="2"/>
        <v>2.9279999999999999</v>
      </c>
      <c r="AK301" s="14">
        <f t="shared" si="2"/>
        <v>2.915</v>
      </c>
      <c r="AL301" s="14">
        <f t="shared" si="2"/>
        <v>2.9039999999999999</v>
      </c>
      <c r="AM301" s="14">
        <f t="shared" si="2"/>
        <v>2.8929999999999998</v>
      </c>
      <c r="AN301" s="14">
        <f t="shared" si="2"/>
        <v>2.8820000000000001</v>
      </c>
      <c r="AO301" s="14">
        <f t="shared" si="2"/>
        <v>2.8719999999999999</v>
      </c>
      <c r="AP301" s="14">
        <f t="shared" si="2"/>
        <v>2.85</v>
      </c>
      <c r="AQ301" s="14">
        <f t="shared" si="2"/>
        <v>2.8290000000000002</v>
      </c>
      <c r="AR301" s="14">
        <f t="shared" si="2"/>
        <v>2.8079999999999998</v>
      </c>
      <c r="AS301" s="14">
        <f t="shared" si="2"/>
        <v>2.7890000000000001</v>
      </c>
      <c r="AT301" s="14">
        <f t="shared" si="2"/>
        <v>2.77</v>
      </c>
      <c r="AU301" s="14">
        <f t="shared" si="2"/>
        <v>2.7530000000000001</v>
      </c>
      <c r="AV301" s="14">
        <f t="shared" si="2"/>
        <v>2.7360000000000002</v>
      </c>
      <c r="AW301" s="14">
        <f t="shared" si="2"/>
        <v>2.72</v>
      </c>
      <c r="AX301" s="14">
        <f t="shared" si="2"/>
        <v>2.7040000000000002</v>
      </c>
      <c r="AY301" s="14">
        <f t="shared" si="2"/>
        <v>2.6890000000000001</v>
      </c>
    </row>
    <row r="302" spans="1:51" s="16" customFormat="1" x14ac:dyDescent="0.2">
      <c r="A302" s="12">
        <v>46418</v>
      </c>
      <c r="B302" s="14">
        <f t="shared" si="1"/>
        <v>2.141</v>
      </c>
      <c r="C302" s="14">
        <f t="shared" si="1"/>
        <v>2.149</v>
      </c>
      <c r="D302" s="14">
        <f t="shared" si="1"/>
        <v>2.1949999999999998</v>
      </c>
      <c r="E302" s="14">
        <f t="shared" si="1"/>
        <v>2.266</v>
      </c>
      <c r="F302" s="14">
        <f t="shared" si="1"/>
        <v>2.3359999999999999</v>
      </c>
      <c r="G302" s="14">
        <f t="shared" si="1"/>
        <v>2.4119999999999999</v>
      </c>
      <c r="H302" s="14">
        <f t="shared" si="1"/>
        <v>2.4849999999999999</v>
      </c>
      <c r="I302" s="14">
        <f t="shared" si="1"/>
        <v>2.556</v>
      </c>
      <c r="J302" s="14">
        <f t="shared" si="1"/>
        <v>2.6230000000000002</v>
      </c>
      <c r="K302" s="14">
        <f t="shared" si="1"/>
        <v>2.6850000000000001</v>
      </c>
      <c r="L302" s="14">
        <f t="shared" si="1"/>
        <v>2.7469999999999999</v>
      </c>
      <c r="M302" s="14">
        <f t="shared" si="2"/>
        <v>2.798</v>
      </c>
      <c r="N302" s="14">
        <f t="shared" si="2"/>
        <v>2.8490000000000002</v>
      </c>
      <c r="O302" s="14">
        <f t="shared" si="2"/>
        <v>2.8919999999999999</v>
      </c>
      <c r="P302" s="14">
        <f t="shared" si="2"/>
        <v>2.9289999999999998</v>
      </c>
      <c r="Q302" s="14">
        <f t="shared" si="2"/>
        <v>2.9550000000000001</v>
      </c>
      <c r="R302" s="14">
        <f t="shared" si="2"/>
        <v>2.9780000000000002</v>
      </c>
      <c r="S302" s="14">
        <f t="shared" si="2"/>
        <v>2.9990000000000001</v>
      </c>
      <c r="T302" s="14">
        <f t="shared" si="2"/>
        <v>3.0169999999999999</v>
      </c>
      <c r="U302" s="14">
        <f t="shared" si="2"/>
        <v>3.0339999999999998</v>
      </c>
      <c r="V302" s="14">
        <f t="shared" si="2"/>
        <v>3.0350000000000001</v>
      </c>
      <c r="W302" s="14">
        <f t="shared" si="2"/>
        <v>3.036</v>
      </c>
      <c r="X302" s="14">
        <f t="shared" si="2"/>
        <v>3.0369999999999999</v>
      </c>
      <c r="Y302" s="14">
        <f t="shared" si="2"/>
        <v>3.0379999999999998</v>
      </c>
      <c r="Z302" s="14">
        <f t="shared" si="2"/>
        <v>3.0390000000000001</v>
      </c>
      <c r="AA302" s="14">
        <f t="shared" si="2"/>
        <v>3.0310000000000001</v>
      </c>
      <c r="AB302" s="14">
        <f t="shared" si="2"/>
        <v>3.0230000000000001</v>
      </c>
      <c r="AC302" s="14">
        <f t="shared" si="2"/>
        <v>3.0150000000000001</v>
      </c>
      <c r="AD302" s="14">
        <f t="shared" si="2"/>
        <v>3.008</v>
      </c>
      <c r="AE302" s="14">
        <f t="shared" si="2"/>
        <v>3.0019999999999998</v>
      </c>
      <c r="AF302" s="14">
        <f t="shared" si="2"/>
        <v>2.9849999999999999</v>
      </c>
      <c r="AG302" s="14">
        <f t="shared" si="2"/>
        <v>2.9689999999999999</v>
      </c>
      <c r="AH302" s="14">
        <f t="shared" si="2"/>
        <v>2.9550000000000001</v>
      </c>
      <c r="AI302" s="14">
        <f t="shared" si="2"/>
        <v>2.9409999999999998</v>
      </c>
      <c r="AJ302" s="14">
        <f t="shared" si="2"/>
        <v>2.9279999999999999</v>
      </c>
      <c r="AK302" s="14">
        <f t="shared" si="2"/>
        <v>2.915</v>
      </c>
      <c r="AL302" s="14">
        <f t="shared" si="2"/>
        <v>2.9039999999999999</v>
      </c>
      <c r="AM302" s="14">
        <f t="shared" si="2"/>
        <v>2.8929999999999998</v>
      </c>
      <c r="AN302" s="14">
        <f t="shared" si="2"/>
        <v>2.8820000000000001</v>
      </c>
      <c r="AO302" s="14">
        <f t="shared" si="2"/>
        <v>2.8719999999999999</v>
      </c>
      <c r="AP302" s="14">
        <f t="shared" si="2"/>
        <v>2.85</v>
      </c>
      <c r="AQ302" s="14">
        <f t="shared" si="2"/>
        <v>2.8290000000000002</v>
      </c>
      <c r="AR302" s="14">
        <f t="shared" si="2"/>
        <v>2.8079999999999998</v>
      </c>
      <c r="AS302" s="14">
        <f t="shared" si="2"/>
        <v>2.7890000000000001</v>
      </c>
      <c r="AT302" s="14">
        <f t="shared" si="2"/>
        <v>2.77</v>
      </c>
      <c r="AU302" s="14">
        <f t="shared" si="2"/>
        <v>2.7530000000000001</v>
      </c>
      <c r="AV302" s="14">
        <f t="shared" si="2"/>
        <v>2.7360000000000002</v>
      </c>
      <c r="AW302" s="14">
        <f t="shared" si="2"/>
        <v>2.72</v>
      </c>
      <c r="AX302" s="14">
        <f t="shared" si="2"/>
        <v>2.7040000000000002</v>
      </c>
      <c r="AY302" s="14">
        <f t="shared" si="2"/>
        <v>2.6890000000000001</v>
      </c>
    </row>
    <row r="303" spans="1:51" s="16" customFormat="1" x14ac:dyDescent="0.2">
      <c r="A303" s="12">
        <v>46446</v>
      </c>
      <c r="B303" s="14">
        <f t="shared" si="1"/>
        <v>2.141</v>
      </c>
      <c r="C303" s="14">
        <f t="shared" si="1"/>
        <v>2.149</v>
      </c>
      <c r="D303" s="14">
        <f t="shared" si="1"/>
        <v>2.1949999999999998</v>
      </c>
      <c r="E303" s="14">
        <f t="shared" si="1"/>
        <v>2.266</v>
      </c>
      <c r="F303" s="14">
        <f t="shared" si="1"/>
        <v>2.3359999999999999</v>
      </c>
      <c r="G303" s="14">
        <f t="shared" si="1"/>
        <v>2.4119999999999999</v>
      </c>
      <c r="H303" s="14">
        <f t="shared" si="1"/>
        <v>2.4849999999999999</v>
      </c>
      <c r="I303" s="14">
        <f t="shared" si="1"/>
        <v>2.556</v>
      </c>
      <c r="J303" s="14">
        <f t="shared" si="1"/>
        <v>2.6230000000000002</v>
      </c>
      <c r="K303" s="14">
        <f t="shared" si="1"/>
        <v>2.6850000000000001</v>
      </c>
      <c r="L303" s="14">
        <f t="shared" si="1"/>
        <v>2.7469999999999999</v>
      </c>
      <c r="M303" s="14">
        <f t="shared" si="2"/>
        <v>2.798</v>
      </c>
      <c r="N303" s="14">
        <f t="shared" si="2"/>
        <v>2.8490000000000002</v>
      </c>
      <c r="O303" s="14">
        <f t="shared" si="2"/>
        <v>2.8919999999999999</v>
      </c>
      <c r="P303" s="14">
        <f t="shared" si="2"/>
        <v>2.9289999999999998</v>
      </c>
      <c r="Q303" s="14">
        <f t="shared" si="2"/>
        <v>2.9550000000000001</v>
      </c>
      <c r="R303" s="14">
        <f t="shared" si="2"/>
        <v>2.9780000000000002</v>
      </c>
      <c r="S303" s="14">
        <f t="shared" si="2"/>
        <v>2.9990000000000001</v>
      </c>
      <c r="T303" s="14">
        <f t="shared" si="2"/>
        <v>3.0169999999999999</v>
      </c>
      <c r="U303" s="14">
        <f t="shared" si="2"/>
        <v>3.0339999999999998</v>
      </c>
      <c r="V303" s="14">
        <f t="shared" si="2"/>
        <v>3.0350000000000001</v>
      </c>
      <c r="W303" s="14">
        <f t="shared" si="2"/>
        <v>3.036</v>
      </c>
      <c r="X303" s="14">
        <f t="shared" si="2"/>
        <v>3.0369999999999999</v>
      </c>
      <c r="Y303" s="14">
        <f t="shared" si="2"/>
        <v>3.0379999999999998</v>
      </c>
      <c r="Z303" s="14">
        <f t="shared" si="2"/>
        <v>3.0390000000000001</v>
      </c>
      <c r="AA303" s="14">
        <f t="shared" si="2"/>
        <v>3.0310000000000001</v>
      </c>
      <c r="AB303" s="14">
        <f t="shared" si="2"/>
        <v>3.0230000000000001</v>
      </c>
      <c r="AC303" s="14">
        <f t="shared" si="2"/>
        <v>3.0150000000000001</v>
      </c>
      <c r="AD303" s="14">
        <f t="shared" si="2"/>
        <v>3.008</v>
      </c>
      <c r="AE303" s="14">
        <f t="shared" si="2"/>
        <v>3.0019999999999998</v>
      </c>
      <c r="AF303" s="14">
        <f t="shared" si="2"/>
        <v>2.9849999999999999</v>
      </c>
      <c r="AG303" s="14">
        <f t="shared" si="2"/>
        <v>2.9689999999999999</v>
      </c>
      <c r="AH303" s="14">
        <f t="shared" ref="AH303:AY317" si="3">AH302</f>
        <v>2.9550000000000001</v>
      </c>
      <c r="AI303" s="14">
        <f t="shared" si="3"/>
        <v>2.9409999999999998</v>
      </c>
      <c r="AJ303" s="14">
        <f t="shared" si="3"/>
        <v>2.9279999999999999</v>
      </c>
      <c r="AK303" s="14">
        <f t="shared" si="3"/>
        <v>2.915</v>
      </c>
      <c r="AL303" s="14">
        <f t="shared" si="3"/>
        <v>2.9039999999999999</v>
      </c>
      <c r="AM303" s="14">
        <f t="shared" si="3"/>
        <v>2.8929999999999998</v>
      </c>
      <c r="AN303" s="14">
        <f t="shared" si="3"/>
        <v>2.8820000000000001</v>
      </c>
      <c r="AO303" s="14">
        <f t="shared" si="3"/>
        <v>2.8719999999999999</v>
      </c>
      <c r="AP303" s="14">
        <f t="shared" si="3"/>
        <v>2.85</v>
      </c>
      <c r="AQ303" s="14">
        <f t="shared" si="3"/>
        <v>2.8290000000000002</v>
      </c>
      <c r="AR303" s="14">
        <f t="shared" si="3"/>
        <v>2.8079999999999998</v>
      </c>
      <c r="AS303" s="14">
        <f t="shared" si="3"/>
        <v>2.7890000000000001</v>
      </c>
      <c r="AT303" s="14">
        <f t="shared" si="3"/>
        <v>2.77</v>
      </c>
      <c r="AU303" s="14">
        <f t="shared" si="3"/>
        <v>2.7530000000000001</v>
      </c>
      <c r="AV303" s="14">
        <f t="shared" si="3"/>
        <v>2.7360000000000002</v>
      </c>
      <c r="AW303" s="14">
        <f t="shared" si="3"/>
        <v>2.72</v>
      </c>
      <c r="AX303" s="14">
        <f t="shared" si="3"/>
        <v>2.7040000000000002</v>
      </c>
      <c r="AY303" s="14">
        <f t="shared" si="3"/>
        <v>2.6890000000000001</v>
      </c>
    </row>
    <row r="304" spans="1:51" s="16" customFormat="1" x14ac:dyDescent="0.2">
      <c r="A304" s="12">
        <v>46477</v>
      </c>
      <c r="B304" s="14">
        <f t="shared" si="1"/>
        <v>2.141</v>
      </c>
      <c r="C304" s="14">
        <f t="shared" si="1"/>
        <v>2.149</v>
      </c>
      <c r="D304" s="14">
        <f t="shared" si="1"/>
        <v>2.1949999999999998</v>
      </c>
      <c r="E304" s="14">
        <f t="shared" si="1"/>
        <v>2.266</v>
      </c>
      <c r="F304" s="14">
        <f t="shared" si="1"/>
        <v>2.3359999999999999</v>
      </c>
      <c r="G304" s="14">
        <f t="shared" si="1"/>
        <v>2.4119999999999999</v>
      </c>
      <c r="H304" s="14">
        <f t="shared" si="1"/>
        <v>2.4849999999999999</v>
      </c>
      <c r="I304" s="14">
        <f t="shared" si="1"/>
        <v>2.556</v>
      </c>
      <c r="J304" s="14">
        <f t="shared" si="1"/>
        <v>2.6230000000000002</v>
      </c>
      <c r="K304" s="14">
        <f t="shared" si="1"/>
        <v>2.6850000000000001</v>
      </c>
      <c r="L304" s="14">
        <f t="shared" si="1"/>
        <v>2.7469999999999999</v>
      </c>
      <c r="M304" s="14">
        <f t="shared" si="1"/>
        <v>2.798</v>
      </c>
      <c r="N304" s="14">
        <f t="shared" si="1"/>
        <v>2.8490000000000002</v>
      </c>
      <c r="O304" s="14">
        <f t="shared" si="1"/>
        <v>2.8919999999999999</v>
      </c>
      <c r="P304" s="14">
        <f t="shared" si="1"/>
        <v>2.9289999999999998</v>
      </c>
      <c r="Q304" s="14">
        <f t="shared" si="1"/>
        <v>2.9550000000000001</v>
      </c>
      <c r="R304" s="14">
        <f t="shared" ref="R304:AG319" si="4">R303</f>
        <v>2.9780000000000002</v>
      </c>
      <c r="S304" s="14">
        <f t="shared" si="4"/>
        <v>2.9990000000000001</v>
      </c>
      <c r="T304" s="14">
        <f t="shared" si="4"/>
        <v>3.0169999999999999</v>
      </c>
      <c r="U304" s="14">
        <f t="shared" si="4"/>
        <v>3.0339999999999998</v>
      </c>
      <c r="V304" s="14">
        <f t="shared" si="4"/>
        <v>3.0350000000000001</v>
      </c>
      <c r="W304" s="14">
        <f t="shared" si="4"/>
        <v>3.036</v>
      </c>
      <c r="X304" s="14">
        <f t="shared" si="4"/>
        <v>3.0369999999999999</v>
      </c>
      <c r="Y304" s="14">
        <f t="shared" si="4"/>
        <v>3.0379999999999998</v>
      </c>
      <c r="Z304" s="14">
        <f t="shared" si="4"/>
        <v>3.0390000000000001</v>
      </c>
      <c r="AA304" s="14">
        <f t="shared" si="4"/>
        <v>3.0310000000000001</v>
      </c>
      <c r="AB304" s="14">
        <f t="shared" si="4"/>
        <v>3.0230000000000001</v>
      </c>
      <c r="AC304" s="14">
        <f t="shared" si="4"/>
        <v>3.0150000000000001</v>
      </c>
      <c r="AD304" s="14">
        <f t="shared" si="4"/>
        <v>3.008</v>
      </c>
      <c r="AE304" s="14">
        <f t="shared" si="4"/>
        <v>3.0019999999999998</v>
      </c>
      <c r="AF304" s="14">
        <f t="shared" si="4"/>
        <v>2.9849999999999999</v>
      </c>
      <c r="AG304" s="14">
        <f t="shared" si="4"/>
        <v>2.9689999999999999</v>
      </c>
      <c r="AH304" s="14">
        <f t="shared" si="3"/>
        <v>2.9550000000000001</v>
      </c>
      <c r="AI304" s="14">
        <f t="shared" si="3"/>
        <v>2.9409999999999998</v>
      </c>
      <c r="AJ304" s="14">
        <f t="shared" si="3"/>
        <v>2.9279999999999999</v>
      </c>
      <c r="AK304" s="14">
        <f t="shared" si="3"/>
        <v>2.915</v>
      </c>
      <c r="AL304" s="14">
        <f t="shared" si="3"/>
        <v>2.9039999999999999</v>
      </c>
      <c r="AM304" s="14">
        <f t="shared" si="3"/>
        <v>2.8929999999999998</v>
      </c>
      <c r="AN304" s="14">
        <f t="shared" si="3"/>
        <v>2.8820000000000001</v>
      </c>
      <c r="AO304" s="14">
        <f t="shared" si="3"/>
        <v>2.8719999999999999</v>
      </c>
      <c r="AP304" s="14">
        <f t="shared" si="3"/>
        <v>2.85</v>
      </c>
      <c r="AQ304" s="14">
        <f t="shared" si="3"/>
        <v>2.8290000000000002</v>
      </c>
      <c r="AR304" s="14">
        <f t="shared" si="3"/>
        <v>2.8079999999999998</v>
      </c>
      <c r="AS304" s="14">
        <f t="shared" si="3"/>
        <v>2.7890000000000001</v>
      </c>
      <c r="AT304" s="14">
        <f t="shared" si="3"/>
        <v>2.77</v>
      </c>
      <c r="AU304" s="14">
        <f t="shared" si="3"/>
        <v>2.7530000000000001</v>
      </c>
      <c r="AV304" s="14">
        <f t="shared" si="3"/>
        <v>2.7360000000000002</v>
      </c>
      <c r="AW304" s="14">
        <f t="shared" si="3"/>
        <v>2.72</v>
      </c>
      <c r="AX304" s="14">
        <f t="shared" si="3"/>
        <v>2.7040000000000002</v>
      </c>
      <c r="AY304" s="14">
        <f t="shared" si="3"/>
        <v>2.6890000000000001</v>
      </c>
    </row>
    <row r="305" spans="1:51" s="16" customFormat="1" x14ac:dyDescent="0.2">
      <c r="A305" s="12">
        <v>46507</v>
      </c>
      <c r="B305" s="14">
        <f t="shared" si="1"/>
        <v>2.141</v>
      </c>
      <c r="C305" s="14">
        <f t="shared" si="1"/>
        <v>2.149</v>
      </c>
      <c r="D305" s="14">
        <f t="shared" si="1"/>
        <v>2.1949999999999998</v>
      </c>
      <c r="E305" s="14">
        <f t="shared" si="1"/>
        <v>2.266</v>
      </c>
      <c r="F305" s="14">
        <f t="shared" si="1"/>
        <v>2.3359999999999999</v>
      </c>
      <c r="G305" s="14">
        <f t="shared" si="1"/>
        <v>2.4119999999999999</v>
      </c>
      <c r="H305" s="14">
        <f t="shared" si="1"/>
        <v>2.4849999999999999</v>
      </c>
      <c r="I305" s="14">
        <f t="shared" si="1"/>
        <v>2.556</v>
      </c>
      <c r="J305" s="14">
        <f t="shared" si="1"/>
        <v>2.6230000000000002</v>
      </c>
      <c r="K305" s="14">
        <f t="shared" si="1"/>
        <v>2.6850000000000001</v>
      </c>
      <c r="L305" s="14">
        <f t="shared" si="1"/>
        <v>2.7469999999999999</v>
      </c>
      <c r="M305" s="14">
        <f t="shared" si="1"/>
        <v>2.798</v>
      </c>
      <c r="N305" s="14">
        <f t="shared" si="1"/>
        <v>2.8490000000000002</v>
      </c>
      <c r="O305" s="14">
        <f t="shared" si="1"/>
        <v>2.8919999999999999</v>
      </c>
      <c r="P305" s="14">
        <f t="shared" si="1"/>
        <v>2.9289999999999998</v>
      </c>
      <c r="Q305" s="14">
        <f t="shared" si="1"/>
        <v>2.9550000000000001</v>
      </c>
      <c r="R305" s="14">
        <f t="shared" si="4"/>
        <v>2.9780000000000002</v>
      </c>
      <c r="S305" s="14">
        <f t="shared" si="4"/>
        <v>2.9990000000000001</v>
      </c>
      <c r="T305" s="14">
        <f t="shared" si="4"/>
        <v>3.0169999999999999</v>
      </c>
      <c r="U305" s="14">
        <f t="shared" si="4"/>
        <v>3.0339999999999998</v>
      </c>
      <c r="V305" s="14">
        <f t="shared" si="4"/>
        <v>3.0350000000000001</v>
      </c>
      <c r="W305" s="14">
        <f t="shared" si="4"/>
        <v>3.036</v>
      </c>
      <c r="X305" s="14">
        <f t="shared" si="4"/>
        <v>3.0369999999999999</v>
      </c>
      <c r="Y305" s="14">
        <f t="shared" si="4"/>
        <v>3.0379999999999998</v>
      </c>
      <c r="Z305" s="14">
        <f t="shared" si="4"/>
        <v>3.0390000000000001</v>
      </c>
      <c r="AA305" s="14">
        <f t="shared" si="4"/>
        <v>3.0310000000000001</v>
      </c>
      <c r="AB305" s="14">
        <f t="shared" si="4"/>
        <v>3.0230000000000001</v>
      </c>
      <c r="AC305" s="14">
        <f t="shared" si="4"/>
        <v>3.0150000000000001</v>
      </c>
      <c r="AD305" s="14">
        <f t="shared" si="4"/>
        <v>3.008</v>
      </c>
      <c r="AE305" s="14">
        <f t="shared" si="4"/>
        <v>3.0019999999999998</v>
      </c>
      <c r="AF305" s="14">
        <f t="shared" si="4"/>
        <v>2.9849999999999999</v>
      </c>
      <c r="AG305" s="14">
        <f t="shared" si="4"/>
        <v>2.9689999999999999</v>
      </c>
      <c r="AH305" s="14">
        <f t="shared" si="3"/>
        <v>2.9550000000000001</v>
      </c>
      <c r="AI305" s="14">
        <f t="shared" si="3"/>
        <v>2.9409999999999998</v>
      </c>
      <c r="AJ305" s="14">
        <f t="shared" si="3"/>
        <v>2.9279999999999999</v>
      </c>
      <c r="AK305" s="14">
        <f t="shared" si="3"/>
        <v>2.915</v>
      </c>
      <c r="AL305" s="14">
        <f t="shared" si="3"/>
        <v>2.9039999999999999</v>
      </c>
      <c r="AM305" s="14">
        <f t="shared" si="3"/>
        <v>2.8929999999999998</v>
      </c>
      <c r="AN305" s="14">
        <f t="shared" si="3"/>
        <v>2.8820000000000001</v>
      </c>
      <c r="AO305" s="14">
        <f t="shared" si="3"/>
        <v>2.8719999999999999</v>
      </c>
      <c r="AP305" s="14">
        <f t="shared" si="3"/>
        <v>2.85</v>
      </c>
      <c r="AQ305" s="14">
        <f t="shared" si="3"/>
        <v>2.8290000000000002</v>
      </c>
      <c r="AR305" s="14">
        <f t="shared" si="3"/>
        <v>2.8079999999999998</v>
      </c>
      <c r="AS305" s="14">
        <f t="shared" si="3"/>
        <v>2.7890000000000001</v>
      </c>
      <c r="AT305" s="14">
        <f t="shared" si="3"/>
        <v>2.77</v>
      </c>
      <c r="AU305" s="14">
        <f t="shared" si="3"/>
        <v>2.7530000000000001</v>
      </c>
      <c r="AV305" s="14">
        <f t="shared" si="3"/>
        <v>2.7360000000000002</v>
      </c>
      <c r="AW305" s="14">
        <f t="shared" si="3"/>
        <v>2.72</v>
      </c>
      <c r="AX305" s="14">
        <f t="shared" si="3"/>
        <v>2.7040000000000002</v>
      </c>
      <c r="AY305" s="14">
        <f t="shared" si="3"/>
        <v>2.6890000000000001</v>
      </c>
    </row>
    <row r="306" spans="1:51" s="16" customFormat="1" x14ac:dyDescent="0.2">
      <c r="A306" s="12">
        <v>46538</v>
      </c>
      <c r="B306" s="14">
        <f t="shared" si="1"/>
        <v>2.141</v>
      </c>
      <c r="C306" s="14">
        <f t="shared" si="1"/>
        <v>2.149</v>
      </c>
      <c r="D306" s="14">
        <f t="shared" si="1"/>
        <v>2.1949999999999998</v>
      </c>
      <c r="E306" s="14">
        <f t="shared" si="1"/>
        <v>2.266</v>
      </c>
      <c r="F306" s="14">
        <f t="shared" si="1"/>
        <v>2.3359999999999999</v>
      </c>
      <c r="G306" s="14">
        <f t="shared" si="1"/>
        <v>2.4119999999999999</v>
      </c>
      <c r="H306" s="14">
        <f t="shared" si="1"/>
        <v>2.4849999999999999</v>
      </c>
      <c r="I306" s="14">
        <f t="shared" si="1"/>
        <v>2.556</v>
      </c>
      <c r="J306" s="14">
        <f t="shared" si="1"/>
        <v>2.6230000000000002</v>
      </c>
      <c r="K306" s="14">
        <f t="shared" si="1"/>
        <v>2.6850000000000001</v>
      </c>
      <c r="L306" s="14">
        <f t="shared" si="1"/>
        <v>2.7469999999999999</v>
      </c>
      <c r="M306" s="14">
        <f t="shared" si="1"/>
        <v>2.798</v>
      </c>
      <c r="N306" s="14">
        <f t="shared" si="1"/>
        <v>2.8490000000000002</v>
      </c>
      <c r="O306" s="14">
        <f t="shared" si="1"/>
        <v>2.8919999999999999</v>
      </c>
      <c r="P306" s="14">
        <f t="shared" si="1"/>
        <v>2.9289999999999998</v>
      </c>
      <c r="Q306" s="14">
        <f t="shared" si="1"/>
        <v>2.9550000000000001</v>
      </c>
      <c r="R306" s="14">
        <f t="shared" si="4"/>
        <v>2.9780000000000002</v>
      </c>
      <c r="S306" s="14">
        <f t="shared" si="4"/>
        <v>2.9990000000000001</v>
      </c>
      <c r="T306" s="14">
        <f t="shared" si="4"/>
        <v>3.0169999999999999</v>
      </c>
      <c r="U306" s="14">
        <f t="shared" si="4"/>
        <v>3.0339999999999998</v>
      </c>
      <c r="V306" s="14">
        <f t="shared" si="4"/>
        <v>3.0350000000000001</v>
      </c>
      <c r="W306" s="14">
        <f t="shared" si="4"/>
        <v>3.036</v>
      </c>
      <c r="X306" s="14">
        <f t="shared" si="4"/>
        <v>3.0369999999999999</v>
      </c>
      <c r="Y306" s="14">
        <f t="shared" si="4"/>
        <v>3.0379999999999998</v>
      </c>
      <c r="Z306" s="14">
        <f t="shared" si="4"/>
        <v>3.0390000000000001</v>
      </c>
      <c r="AA306" s="14">
        <f t="shared" si="4"/>
        <v>3.0310000000000001</v>
      </c>
      <c r="AB306" s="14">
        <f t="shared" si="4"/>
        <v>3.0230000000000001</v>
      </c>
      <c r="AC306" s="14">
        <f t="shared" si="4"/>
        <v>3.0150000000000001</v>
      </c>
      <c r="AD306" s="14">
        <f t="shared" si="4"/>
        <v>3.008</v>
      </c>
      <c r="AE306" s="14">
        <f t="shared" si="4"/>
        <v>3.0019999999999998</v>
      </c>
      <c r="AF306" s="14">
        <f t="shared" si="4"/>
        <v>2.9849999999999999</v>
      </c>
      <c r="AG306" s="14">
        <f t="shared" si="4"/>
        <v>2.9689999999999999</v>
      </c>
      <c r="AH306" s="14">
        <f t="shared" si="3"/>
        <v>2.9550000000000001</v>
      </c>
      <c r="AI306" s="14">
        <f t="shared" si="3"/>
        <v>2.9409999999999998</v>
      </c>
      <c r="AJ306" s="14">
        <f t="shared" si="3"/>
        <v>2.9279999999999999</v>
      </c>
      <c r="AK306" s="14">
        <f t="shared" si="3"/>
        <v>2.915</v>
      </c>
      <c r="AL306" s="14">
        <f t="shared" si="3"/>
        <v>2.9039999999999999</v>
      </c>
      <c r="AM306" s="14">
        <f t="shared" si="3"/>
        <v>2.8929999999999998</v>
      </c>
      <c r="AN306" s="14">
        <f t="shared" si="3"/>
        <v>2.8820000000000001</v>
      </c>
      <c r="AO306" s="14">
        <f t="shared" si="3"/>
        <v>2.8719999999999999</v>
      </c>
      <c r="AP306" s="14">
        <f t="shared" si="3"/>
        <v>2.85</v>
      </c>
      <c r="AQ306" s="14">
        <f t="shared" si="3"/>
        <v>2.8290000000000002</v>
      </c>
      <c r="AR306" s="14">
        <f t="shared" si="3"/>
        <v>2.8079999999999998</v>
      </c>
      <c r="AS306" s="14">
        <f t="shared" si="3"/>
        <v>2.7890000000000001</v>
      </c>
      <c r="AT306" s="14">
        <f t="shared" si="3"/>
        <v>2.77</v>
      </c>
      <c r="AU306" s="14">
        <f t="shared" si="3"/>
        <v>2.7530000000000001</v>
      </c>
      <c r="AV306" s="14">
        <f t="shared" si="3"/>
        <v>2.7360000000000002</v>
      </c>
      <c r="AW306" s="14">
        <f t="shared" si="3"/>
        <v>2.72</v>
      </c>
      <c r="AX306" s="14">
        <f t="shared" si="3"/>
        <v>2.7040000000000002</v>
      </c>
      <c r="AY306" s="14">
        <f t="shared" si="3"/>
        <v>2.6890000000000001</v>
      </c>
    </row>
    <row r="307" spans="1:51" s="16" customFormat="1" x14ac:dyDescent="0.2">
      <c r="A307" s="12">
        <v>46568</v>
      </c>
      <c r="B307" s="14">
        <f t="shared" si="1"/>
        <v>2.141</v>
      </c>
      <c r="C307" s="14">
        <f t="shared" si="1"/>
        <v>2.149</v>
      </c>
      <c r="D307" s="14">
        <f t="shared" si="1"/>
        <v>2.1949999999999998</v>
      </c>
      <c r="E307" s="14">
        <f t="shared" si="1"/>
        <v>2.266</v>
      </c>
      <c r="F307" s="14">
        <f t="shared" si="1"/>
        <v>2.3359999999999999</v>
      </c>
      <c r="G307" s="14">
        <f t="shared" si="1"/>
        <v>2.4119999999999999</v>
      </c>
      <c r="H307" s="14">
        <f t="shared" si="1"/>
        <v>2.4849999999999999</v>
      </c>
      <c r="I307" s="14">
        <f t="shared" si="1"/>
        <v>2.556</v>
      </c>
      <c r="J307" s="14">
        <f t="shared" si="1"/>
        <v>2.6230000000000002</v>
      </c>
      <c r="K307" s="14">
        <f t="shared" si="1"/>
        <v>2.6850000000000001</v>
      </c>
      <c r="L307" s="14">
        <f t="shared" si="1"/>
        <v>2.7469999999999999</v>
      </c>
      <c r="M307" s="14">
        <f t="shared" si="1"/>
        <v>2.798</v>
      </c>
      <c r="N307" s="14">
        <f t="shared" si="1"/>
        <v>2.8490000000000002</v>
      </c>
      <c r="O307" s="14">
        <f t="shared" si="1"/>
        <v>2.8919999999999999</v>
      </c>
      <c r="P307" s="14">
        <f t="shared" si="1"/>
        <v>2.9289999999999998</v>
      </c>
      <c r="Q307" s="14">
        <f t="shared" si="1"/>
        <v>2.9550000000000001</v>
      </c>
      <c r="R307" s="14">
        <f t="shared" si="4"/>
        <v>2.9780000000000002</v>
      </c>
      <c r="S307" s="14">
        <f t="shared" si="4"/>
        <v>2.9990000000000001</v>
      </c>
      <c r="T307" s="14">
        <f t="shared" si="4"/>
        <v>3.0169999999999999</v>
      </c>
      <c r="U307" s="14">
        <f t="shared" si="4"/>
        <v>3.0339999999999998</v>
      </c>
      <c r="V307" s="14">
        <f t="shared" si="4"/>
        <v>3.0350000000000001</v>
      </c>
      <c r="W307" s="14">
        <f t="shared" si="4"/>
        <v>3.036</v>
      </c>
      <c r="X307" s="14">
        <f t="shared" si="4"/>
        <v>3.0369999999999999</v>
      </c>
      <c r="Y307" s="14">
        <f t="shared" si="4"/>
        <v>3.0379999999999998</v>
      </c>
      <c r="Z307" s="14">
        <f t="shared" si="4"/>
        <v>3.0390000000000001</v>
      </c>
      <c r="AA307" s="14">
        <f t="shared" si="4"/>
        <v>3.0310000000000001</v>
      </c>
      <c r="AB307" s="14">
        <f t="shared" si="4"/>
        <v>3.0230000000000001</v>
      </c>
      <c r="AC307" s="14">
        <f t="shared" si="4"/>
        <v>3.0150000000000001</v>
      </c>
      <c r="AD307" s="14">
        <f t="shared" si="4"/>
        <v>3.008</v>
      </c>
      <c r="AE307" s="14">
        <f t="shared" si="4"/>
        <v>3.0019999999999998</v>
      </c>
      <c r="AF307" s="14">
        <f t="shared" si="4"/>
        <v>2.9849999999999999</v>
      </c>
      <c r="AG307" s="14">
        <f t="shared" si="4"/>
        <v>2.9689999999999999</v>
      </c>
      <c r="AH307" s="14">
        <f t="shared" si="3"/>
        <v>2.9550000000000001</v>
      </c>
      <c r="AI307" s="14">
        <f t="shared" si="3"/>
        <v>2.9409999999999998</v>
      </c>
      <c r="AJ307" s="14">
        <f t="shared" si="3"/>
        <v>2.9279999999999999</v>
      </c>
      <c r="AK307" s="14">
        <f t="shared" si="3"/>
        <v>2.915</v>
      </c>
      <c r="AL307" s="14">
        <f t="shared" si="3"/>
        <v>2.9039999999999999</v>
      </c>
      <c r="AM307" s="14">
        <f t="shared" si="3"/>
        <v>2.8929999999999998</v>
      </c>
      <c r="AN307" s="14">
        <f t="shared" si="3"/>
        <v>2.8820000000000001</v>
      </c>
      <c r="AO307" s="14">
        <f t="shared" si="3"/>
        <v>2.8719999999999999</v>
      </c>
      <c r="AP307" s="14">
        <f t="shared" si="3"/>
        <v>2.85</v>
      </c>
      <c r="AQ307" s="14">
        <f t="shared" si="3"/>
        <v>2.8290000000000002</v>
      </c>
      <c r="AR307" s="14">
        <f t="shared" si="3"/>
        <v>2.8079999999999998</v>
      </c>
      <c r="AS307" s="14">
        <f t="shared" si="3"/>
        <v>2.7890000000000001</v>
      </c>
      <c r="AT307" s="14">
        <f t="shared" si="3"/>
        <v>2.77</v>
      </c>
      <c r="AU307" s="14">
        <f t="shared" si="3"/>
        <v>2.7530000000000001</v>
      </c>
      <c r="AV307" s="14">
        <f t="shared" si="3"/>
        <v>2.7360000000000002</v>
      </c>
      <c r="AW307" s="14">
        <f t="shared" si="3"/>
        <v>2.72</v>
      </c>
      <c r="AX307" s="14">
        <f t="shared" si="3"/>
        <v>2.7040000000000002</v>
      </c>
      <c r="AY307" s="14">
        <f t="shared" si="3"/>
        <v>2.6890000000000001</v>
      </c>
    </row>
    <row r="308" spans="1:51" s="16" customFormat="1" x14ac:dyDescent="0.2">
      <c r="A308" s="12">
        <v>46599</v>
      </c>
      <c r="B308" s="14">
        <f t="shared" si="1"/>
        <v>2.141</v>
      </c>
      <c r="C308" s="14">
        <f t="shared" si="1"/>
        <v>2.149</v>
      </c>
      <c r="D308" s="14">
        <f t="shared" si="1"/>
        <v>2.1949999999999998</v>
      </c>
      <c r="E308" s="14">
        <f t="shared" si="1"/>
        <v>2.266</v>
      </c>
      <c r="F308" s="14">
        <f t="shared" si="1"/>
        <v>2.3359999999999999</v>
      </c>
      <c r="G308" s="14">
        <f t="shared" si="1"/>
        <v>2.4119999999999999</v>
      </c>
      <c r="H308" s="14">
        <f t="shared" si="1"/>
        <v>2.4849999999999999</v>
      </c>
      <c r="I308" s="14">
        <f t="shared" si="1"/>
        <v>2.556</v>
      </c>
      <c r="J308" s="14">
        <f t="shared" si="1"/>
        <v>2.6230000000000002</v>
      </c>
      <c r="K308" s="14">
        <f t="shared" si="1"/>
        <v>2.6850000000000001</v>
      </c>
      <c r="L308" s="14">
        <f t="shared" si="1"/>
        <v>2.7469999999999999</v>
      </c>
      <c r="M308" s="14">
        <f t="shared" si="1"/>
        <v>2.798</v>
      </c>
      <c r="N308" s="14">
        <f t="shared" si="1"/>
        <v>2.8490000000000002</v>
      </c>
      <c r="O308" s="14">
        <f t="shared" si="1"/>
        <v>2.8919999999999999</v>
      </c>
      <c r="P308" s="14">
        <f t="shared" si="1"/>
        <v>2.9289999999999998</v>
      </c>
      <c r="Q308" s="14">
        <f t="shared" si="1"/>
        <v>2.9550000000000001</v>
      </c>
      <c r="R308" s="14">
        <f t="shared" si="4"/>
        <v>2.9780000000000002</v>
      </c>
      <c r="S308" s="14">
        <f t="shared" si="4"/>
        <v>2.9990000000000001</v>
      </c>
      <c r="T308" s="14">
        <f t="shared" si="4"/>
        <v>3.0169999999999999</v>
      </c>
      <c r="U308" s="14">
        <f t="shared" si="4"/>
        <v>3.0339999999999998</v>
      </c>
      <c r="V308" s="14">
        <f t="shared" si="4"/>
        <v>3.0350000000000001</v>
      </c>
      <c r="W308" s="14">
        <f t="shared" si="4"/>
        <v>3.036</v>
      </c>
      <c r="X308" s="14">
        <f t="shared" si="4"/>
        <v>3.0369999999999999</v>
      </c>
      <c r="Y308" s="14">
        <f t="shared" si="4"/>
        <v>3.0379999999999998</v>
      </c>
      <c r="Z308" s="14">
        <f t="shared" si="4"/>
        <v>3.0390000000000001</v>
      </c>
      <c r="AA308" s="14">
        <f t="shared" si="4"/>
        <v>3.0310000000000001</v>
      </c>
      <c r="AB308" s="14">
        <f t="shared" si="4"/>
        <v>3.0230000000000001</v>
      </c>
      <c r="AC308" s="14">
        <f t="shared" si="4"/>
        <v>3.0150000000000001</v>
      </c>
      <c r="AD308" s="14">
        <f t="shared" si="4"/>
        <v>3.008</v>
      </c>
      <c r="AE308" s="14">
        <f t="shared" si="4"/>
        <v>3.0019999999999998</v>
      </c>
      <c r="AF308" s="14">
        <f t="shared" si="4"/>
        <v>2.9849999999999999</v>
      </c>
      <c r="AG308" s="14">
        <f t="shared" si="4"/>
        <v>2.9689999999999999</v>
      </c>
      <c r="AH308" s="14">
        <f t="shared" si="3"/>
        <v>2.9550000000000001</v>
      </c>
      <c r="AI308" s="14">
        <f t="shared" si="3"/>
        <v>2.9409999999999998</v>
      </c>
      <c r="AJ308" s="14">
        <f t="shared" si="3"/>
        <v>2.9279999999999999</v>
      </c>
      <c r="AK308" s="14">
        <f t="shared" si="3"/>
        <v>2.915</v>
      </c>
      <c r="AL308" s="14">
        <f t="shared" si="3"/>
        <v>2.9039999999999999</v>
      </c>
      <c r="AM308" s="14">
        <f t="shared" si="3"/>
        <v>2.8929999999999998</v>
      </c>
      <c r="AN308" s="14">
        <f t="shared" si="3"/>
        <v>2.8820000000000001</v>
      </c>
      <c r="AO308" s="14">
        <f t="shared" si="3"/>
        <v>2.8719999999999999</v>
      </c>
      <c r="AP308" s="14">
        <f t="shared" si="3"/>
        <v>2.85</v>
      </c>
      <c r="AQ308" s="14">
        <f t="shared" si="3"/>
        <v>2.8290000000000002</v>
      </c>
      <c r="AR308" s="14">
        <f t="shared" si="3"/>
        <v>2.8079999999999998</v>
      </c>
      <c r="AS308" s="14">
        <f t="shared" si="3"/>
        <v>2.7890000000000001</v>
      </c>
      <c r="AT308" s="14">
        <f t="shared" si="3"/>
        <v>2.77</v>
      </c>
      <c r="AU308" s="14">
        <f t="shared" si="3"/>
        <v>2.7530000000000001</v>
      </c>
      <c r="AV308" s="14">
        <f t="shared" si="3"/>
        <v>2.7360000000000002</v>
      </c>
      <c r="AW308" s="14">
        <f t="shared" si="3"/>
        <v>2.72</v>
      </c>
      <c r="AX308" s="14">
        <f t="shared" si="3"/>
        <v>2.7040000000000002</v>
      </c>
      <c r="AY308" s="14">
        <f t="shared" si="3"/>
        <v>2.6890000000000001</v>
      </c>
    </row>
    <row r="309" spans="1:51" s="16" customFormat="1" x14ac:dyDescent="0.2">
      <c r="A309" s="12">
        <v>46630</v>
      </c>
      <c r="B309" s="14">
        <f t="shared" ref="B309:Q324" si="5">B308</f>
        <v>2.141</v>
      </c>
      <c r="C309" s="14">
        <f t="shared" si="5"/>
        <v>2.149</v>
      </c>
      <c r="D309" s="14">
        <f t="shared" si="5"/>
        <v>2.1949999999999998</v>
      </c>
      <c r="E309" s="14">
        <f t="shared" si="5"/>
        <v>2.266</v>
      </c>
      <c r="F309" s="14">
        <f t="shared" si="5"/>
        <v>2.3359999999999999</v>
      </c>
      <c r="G309" s="14">
        <f t="shared" si="5"/>
        <v>2.4119999999999999</v>
      </c>
      <c r="H309" s="14">
        <f t="shared" si="5"/>
        <v>2.4849999999999999</v>
      </c>
      <c r="I309" s="14">
        <f t="shared" si="5"/>
        <v>2.556</v>
      </c>
      <c r="J309" s="14">
        <f t="shared" si="5"/>
        <v>2.6230000000000002</v>
      </c>
      <c r="K309" s="14">
        <f t="shared" si="5"/>
        <v>2.6850000000000001</v>
      </c>
      <c r="L309" s="14">
        <f t="shared" si="5"/>
        <v>2.7469999999999999</v>
      </c>
      <c r="M309" s="14">
        <f t="shared" si="5"/>
        <v>2.798</v>
      </c>
      <c r="N309" s="14">
        <f t="shared" si="5"/>
        <v>2.8490000000000002</v>
      </c>
      <c r="O309" s="14">
        <f t="shared" si="5"/>
        <v>2.8919999999999999</v>
      </c>
      <c r="P309" s="14">
        <f t="shared" si="5"/>
        <v>2.9289999999999998</v>
      </c>
      <c r="Q309" s="14">
        <f t="shared" si="5"/>
        <v>2.9550000000000001</v>
      </c>
      <c r="R309" s="14">
        <f t="shared" si="4"/>
        <v>2.9780000000000002</v>
      </c>
      <c r="S309" s="14">
        <f t="shared" si="4"/>
        <v>2.9990000000000001</v>
      </c>
      <c r="T309" s="14">
        <f t="shared" si="4"/>
        <v>3.0169999999999999</v>
      </c>
      <c r="U309" s="14">
        <f t="shared" si="4"/>
        <v>3.0339999999999998</v>
      </c>
      <c r="V309" s="14">
        <f t="shared" si="4"/>
        <v>3.0350000000000001</v>
      </c>
      <c r="W309" s="14">
        <f t="shared" si="4"/>
        <v>3.036</v>
      </c>
      <c r="X309" s="14">
        <f t="shared" si="4"/>
        <v>3.0369999999999999</v>
      </c>
      <c r="Y309" s="14">
        <f t="shared" si="4"/>
        <v>3.0379999999999998</v>
      </c>
      <c r="Z309" s="14">
        <f t="shared" si="4"/>
        <v>3.0390000000000001</v>
      </c>
      <c r="AA309" s="14">
        <f t="shared" si="4"/>
        <v>3.0310000000000001</v>
      </c>
      <c r="AB309" s="14">
        <f t="shared" si="4"/>
        <v>3.0230000000000001</v>
      </c>
      <c r="AC309" s="14">
        <f t="shared" si="4"/>
        <v>3.0150000000000001</v>
      </c>
      <c r="AD309" s="14">
        <f t="shared" si="4"/>
        <v>3.008</v>
      </c>
      <c r="AE309" s="14">
        <f t="shared" si="4"/>
        <v>3.0019999999999998</v>
      </c>
      <c r="AF309" s="14">
        <f t="shared" si="4"/>
        <v>2.9849999999999999</v>
      </c>
      <c r="AG309" s="14">
        <f t="shared" si="4"/>
        <v>2.9689999999999999</v>
      </c>
      <c r="AH309" s="14">
        <f t="shared" si="3"/>
        <v>2.9550000000000001</v>
      </c>
      <c r="AI309" s="14">
        <f t="shared" si="3"/>
        <v>2.9409999999999998</v>
      </c>
      <c r="AJ309" s="14">
        <f t="shared" si="3"/>
        <v>2.9279999999999999</v>
      </c>
      <c r="AK309" s="14">
        <f t="shared" si="3"/>
        <v>2.915</v>
      </c>
      <c r="AL309" s="14">
        <f t="shared" si="3"/>
        <v>2.9039999999999999</v>
      </c>
      <c r="AM309" s="14">
        <f t="shared" si="3"/>
        <v>2.8929999999999998</v>
      </c>
      <c r="AN309" s="14">
        <f t="shared" si="3"/>
        <v>2.8820000000000001</v>
      </c>
      <c r="AO309" s="14">
        <f t="shared" si="3"/>
        <v>2.8719999999999999</v>
      </c>
      <c r="AP309" s="14">
        <f t="shared" si="3"/>
        <v>2.85</v>
      </c>
      <c r="AQ309" s="14">
        <f t="shared" si="3"/>
        <v>2.8290000000000002</v>
      </c>
      <c r="AR309" s="14">
        <f t="shared" si="3"/>
        <v>2.8079999999999998</v>
      </c>
      <c r="AS309" s="14">
        <f t="shared" si="3"/>
        <v>2.7890000000000001</v>
      </c>
      <c r="AT309" s="14">
        <f t="shared" si="3"/>
        <v>2.77</v>
      </c>
      <c r="AU309" s="14">
        <f t="shared" si="3"/>
        <v>2.7530000000000001</v>
      </c>
      <c r="AV309" s="14">
        <f t="shared" si="3"/>
        <v>2.7360000000000002</v>
      </c>
      <c r="AW309" s="14">
        <f t="shared" si="3"/>
        <v>2.72</v>
      </c>
      <c r="AX309" s="14">
        <f t="shared" si="3"/>
        <v>2.7040000000000002</v>
      </c>
      <c r="AY309" s="14">
        <f t="shared" si="3"/>
        <v>2.6890000000000001</v>
      </c>
    </row>
    <row r="310" spans="1:51" s="16" customFormat="1" x14ac:dyDescent="0.2">
      <c r="A310" s="12">
        <v>46660</v>
      </c>
      <c r="B310" s="14">
        <f t="shared" si="5"/>
        <v>2.141</v>
      </c>
      <c r="C310" s="14">
        <f t="shared" si="5"/>
        <v>2.149</v>
      </c>
      <c r="D310" s="14">
        <f t="shared" si="5"/>
        <v>2.1949999999999998</v>
      </c>
      <c r="E310" s="14">
        <f t="shared" si="5"/>
        <v>2.266</v>
      </c>
      <c r="F310" s="14">
        <f t="shared" si="5"/>
        <v>2.3359999999999999</v>
      </c>
      <c r="G310" s="14">
        <f t="shared" si="5"/>
        <v>2.4119999999999999</v>
      </c>
      <c r="H310" s="14">
        <f t="shared" si="5"/>
        <v>2.4849999999999999</v>
      </c>
      <c r="I310" s="14">
        <f t="shared" si="5"/>
        <v>2.556</v>
      </c>
      <c r="J310" s="14">
        <f t="shared" si="5"/>
        <v>2.6230000000000002</v>
      </c>
      <c r="K310" s="14">
        <f t="shared" si="5"/>
        <v>2.6850000000000001</v>
      </c>
      <c r="L310" s="14">
        <f t="shared" si="5"/>
        <v>2.7469999999999999</v>
      </c>
      <c r="M310" s="14">
        <f t="shared" si="5"/>
        <v>2.798</v>
      </c>
      <c r="N310" s="14">
        <f t="shared" si="5"/>
        <v>2.8490000000000002</v>
      </c>
      <c r="O310" s="14">
        <f t="shared" si="5"/>
        <v>2.8919999999999999</v>
      </c>
      <c r="P310" s="14">
        <f t="shared" si="5"/>
        <v>2.9289999999999998</v>
      </c>
      <c r="Q310" s="14">
        <f t="shared" si="5"/>
        <v>2.9550000000000001</v>
      </c>
      <c r="R310" s="14">
        <f t="shared" si="4"/>
        <v>2.9780000000000002</v>
      </c>
      <c r="S310" s="14">
        <f t="shared" si="4"/>
        <v>2.9990000000000001</v>
      </c>
      <c r="T310" s="14">
        <f t="shared" si="4"/>
        <v>3.0169999999999999</v>
      </c>
      <c r="U310" s="14">
        <f t="shared" si="4"/>
        <v>3.0339999999999998</v>
      </c>
      <c r="V310" s="14">
        <f t="shared" si="4"/>
        <v>3.0350000000000001</v>
      </c>
      <c r="W310" s="14">
        <f t="shared" si="4"/>
        <v>3.036</v>
      </c>
      <c r="X310" s="14">
        <f t="shared" si="4"/>
        <v>3.0369999999999999</v>
      </c>
      <c r="Y310" s="14">
        <f t="shared" si="4"/>
        <v>3.0379999999999998</v>
      </c>
      <c r="Z310" s="14">
        <f t="shared" si="4"/>
        <v>3.0390000000000001</v>
      </c>
      <c r="AA310" s="14">
        <f t="shared" si="4"/>
        <v>3.0310000000000001</v>
      </c>
      <c r="AB310" s="14">
        <f t="shared" si="4"/>
        <v>3.0230000000000001</v>
      </c>
      <c r="AC310" s="14">
        <f t="shared" si="4"/>
        <v>3.0150000000000001</v>
      </c>
      <c r="AD310" s="14">
        <f t="shared" si="4"/>
        <v>3.008</v>
      </c>
      <c r="AE310" s="14">
        <f t="shared" si="4"/>
        <v>3.0019999999999998</v>
      </c>
      <c r="AF310" s="14">
        <f t="shared" si="4"/>
        <v>2.9849999999999999</v>
      </c>
      <c r="AG310" s="14">
        <f t="shared" si="4"/>
        <v>2.9689999999999999</v>
      </c>
      <c r="AH310" s="14">
        <f t="shared" si="3"/>
        <v>2.9550000000000001</v>
      </c>
      <c r="AI310" s="14">
        <f t="shared" si="3"/>
        <v>2.9409999999999998</v>
      </c>
      <c r="AJ310" s="14">
        <f t="shared" si="3"/>
        <v>2.9279999999999999</v>
      </c>
      <c r="AK310" s="14">
        <f t="shared" si="3"/>
        <v>2.915</v>
      </c>
      <c r="AL310" s="14">
        <f t="shared" si="3"/>
        <v>2.9039999999999999</v>
      </c>
      <c r="AM310" s="14">
        <f t="shared" si="3"/>
        <v>2.8929999999999998</v>
      </c>
      <c r="AN310" s="14">
        <f t="shared" si="3"/>
        <v>2.8820000000000001</v>
      </c>
      <c r="AO310" s="14">
        <f t="shared" si="3"/>
        <v>2.8719999999999999</v>
      </c>
      <c r="AP310" s="14">
        <f t="shared" si="3"/>
        <v>2.85</v>
      </c>
      <c r="AQ310" s="14">
        <f t="shared" si="3"/>
        <v>2.8290000000000002</v>
      </c>
      <c r="AR310" s="14">
        <f t="shared" si="3"/>
        <v>2.8079999999999998</v>
      </c>
      <c r="AS310" s="14">
        <f t="shared" si="3"/>
        <v>2.7890000000000001</v>
      </c>
      <c r="AT310" s="14">
        <f t="shared" si="3"/>
        <v>2.77</v>
      </c>
      <c r="AU310" s="14">
        <f t="shared" si="3"/>
        <v>2.7530000000000001</v>
      </c>
      <c r="AV310" s="14">
        <f t="shared" si="3"/>
        <v>2.7360000000000002</v>
      </c>
      <c r="AW310" s="14">
        <f t="shared" si="3"/>
        <v>2.72</v>
      </c>
      <c r="AX310" s="14">
        <f t="shared" si="3"/>
        <v>2.7040000000000002</v>
      </c>
      <c r="AY310" s="14">
        <f t="shared" si="3"/>
        <v>2.6890000000000001</v>
      </c>
    </row>
    <row r="311" spans="1:51" s="16" customFormat="1" x14ac:dyDescent="0.2">
      <c r="A311" s="12">
        <v>46691</v>
      </c>
      <c r="B311" s="14">
        <f t="shared" si="5"/>
        <v>2.141</v>
      </c>
      <c r="C311" s="14">
        <f t="shared" si="5"/>
        <v>2.149</v>
      </c>
      <c r="D311" s="14">
        <f t="shared" si="5"/>
        <v>2.1949999999999998</v>
      </c>
      <c r="E311" s="14">
        <f t="shared" si="5"/>
        <v>2.266</v>
      </c>
      <c r="F311" s="14">
        <f t="shared" si="5"/>
        <v>2.3359999999999999</v>
      </c>
      <c r="G311" s="14">
        <f t="shared" si="5"/>
        <v>2.4119999999999999</v>
      </c>
      <c r="H311" s="14">
        <f t="shared" si="5"/>
        <v>2.4849999999999999</v>
      </c>
      <c r="I311" s="14">
        <f t="shared" si="5"/>
        <v>2.556</v>
      </c>
      <c r="J311" s="14">
        <f t="shared" si="5"/>
        <v>2.6230000000000002</v>
      </c>
      <c r="K311" s="14">
        <f t="shared" si="5"/>
        <v>2.6850000000000001</v>
      </c>
      <c r="L311" s="14">
        <f t="shared" si="5"/>
        <v>2.7469999999999999</v>
      </c>
      <c r="M311" s="14">
        <f t="shared" si="5"/>
        <v>2.798</v>
      </c>
      <c r="N311" s="14">
        <f t="shared" si="5"/>
        <v>2.8490000000000002</v>
      </c>
      <c r="O311" s="14">
        <f t="shared" si="5"/>
        <v>2.8919999999999999</v>
      </c>
      <c r="P311" s="14">
        <f t="shared" si="5"/>
        <v>2.9289999999999998</v>
      </c>
      <c r="Q311" s="14">
        <f t="shared" si="5"/>
        <v>2.9550000000000001</v>
      </c>
      <c r="R311" s="14">
        <f t="shared" si="4"/>
        <v>2.9780000000000002</v>
      </c>
      <c r="S311" s="14">
        <f t="shared" si="4"/>
        <v>2.9990000000000001</v>
      </c>
      <c r="T311" s="14">
        <f t="shared" si="4"/>
        <v>3.0169999999999999</v>
      </c>
      <c r="U311" s="14">
        <f t="shared" si="4"/>
        <v>3.0339999999999998</v>
      </c>
      <c r="V311" s="14">
        <f t="shared" si="4"/>
        <v>3.0350000000000001</v>
      </c>
      <c r="W311" s="14">
        <f t="shared" si="4"/>
        <v>3.036</v>
      </c>
      <c r="X311" s="14">
        <f t="shared" si="4"/>
        <v>3.0369999999999999</v>
      </c>
      <c r="Y311" s="14">
        <f t="shared" si="4"/>
        <v>3.0379999999999998</v>
      </c>
      <c r="Z311" s="14">
        <f t="shared" si="4"/>
        <v>3.0390000000000001</v>
      </c>
      <c r="AA311" s="14">
        <f t="shared" si="4"/>
        <v>3.0310000000000001</v>
      </c>
      <c r="AB311" s="14">
        <f t="shared" si="4"/>
        <v>3.0230000000000001</v>
      </c>
      <c r="AC311" s="14">
        <f t="shared" si="4"/>
        <v>3.0150000000000001</v>
      </c>
      <c r="AD311" s="14">
        <f t="shared" si="4"/>
        <v>3.008</v>
      </c>
      <c r="AE311" s="14">
        <f t="shared" si="4"/>
        <v>3.0019999999999998</v>
      </c>
      <c r="AF311" s="14">
        <f t="shared" si="4"/>
        <v>2.9849999999999999</v>
      </c>
      <c r="AG311" s="14">
        <f t="shared" si="4"/>
        <v>2.9689999999999999</v>
      </c>
      <c r="AH311" s="14">
        <f t="shared" si="3"/>
        <v>2.9550000000000001</v>
      </c>
      <c r="AI311" s="14">
        <f t="shared" si="3"/>
        <v>2.9409999999999998</v>
      </c>
      <c r="AJ311" s="14">
        <f t="shared" si="3"/>
        <v>2.9279999999999999</v>
      </c>
      <c r="AK311" s="14">
        <f t="shared" si="3"/>
        <v>2.915</v>
      </c>
      <c r="AL311" s="14">
        <f t="shared" si="3"/>
        <v>2.9039999999999999</v>
      </c>
      <c r="AM311" s="14">
        <f t="shared" si="3"/>
        <v>2.8929999999999998</v>
      </c>
      <c r="AN311" s="14">
        <f t="shared" si="3"/>
        <v>2.8820000000000001</v>
      </c>
      <c r="AO311" s="14">
        <f t="shared" si="3"/>
        <v>2.8719999999999999</v>
      </c>
      <c r="AP311" s="14">
        <f t="shared" si="3"/>
        <v>2.85</v>
      </c>
      <c r="AQ311" s="14">
        <f t="shared" si="3"/>
        <v>2.8290000000000002</v>
      </c>
      <c r="AR311" s="14">
        <f t="shared" si="3"/>
        <v>2.8079999999999998</v>
      </c>
      <c r="AS311" s="14">
        <f t="shared" si="3"/>
        <v>2.7890000000000001</v>
      </c>
      <c r="AT311" s="14">
        <f t="shared" si="3"/>
        <v>2.77</v>
      </c>
      <c r="AU311" s="14">
        <f t="shared" si="3"/>
        <v>2.7530000000000001</v>
      </c>
      <c r="AV311" s="14">
        <f t="shared" si="3"/>
        <v>2.7360000000000002</v>
      </c>
      <c r="AW311" s="14">
        <f t="shared" si="3"/>
        <v>2.72</v>
      </c>
      <c r="AX311" s="14">
        <f t="shared" si="3"/>
        <v>2.7040000000000002</v>
      </c>
      <c r="AY311" s="14">
        <f t="shared" si="3"/>
        <v>2.6890000000000001</v>
      </c>
    </row>
    <row r="312" spans="1:51" s="16" customFormat="1" x14ac:dyDescent="0.2">
      <c r="A312" s="12">
        <v>46721</v>
      </c>
      <c r="B312" s="14">
        <f t="shared" si="5"/>
        <v>2.141</v>
      </c>
      <c r="C312" s="14">
        <f t="shared" si="5"/>
        <v>2.149</v>
      </c>
      <c r="D312" s="14">
        <f t="shared" si="5"/>
        <v>2.1949999999999998</v>
      </c>
      <c r="E312" s="14">
        <f t="shared" si="5"/>
        <v>2.266</v>
      </c>
      <c r="F312" s="14">
        <f t="shared" si="5"/>
        <v>2.3359999999999999</v>
      </c>
      <c r="G312" s="14">
        <f t="shared" si="5"/>
        <v>2.4119999999999999</v>
      </c>
      <c r="H312" s="14">
        <f t="shared" si="5"/>
        <v>2.4849999999999999</v>
      </c>
      <c r="I312" s="14">
        <f t="shared" si="5"/>
        <v>2.556</v>
      </c>
      <c r="J312" s="14">
        <f t="shared" si="5"/>
        <v>2.6230000000000002</v>
      </c>
      <c r="K312" s="14">
        <f t="shared" si="5"/>
        <v>2.6850000000000001</v>
      </c>
      <c r="L312" s="14">
        <f t="shared" si="5"/>
        <v>2.7469999999999999</v>
      </c>
      <c r="M312" s="14">
        <f t="shared" si="5"/>
        <v>2.798</v>
      </c>
      <c r="N312" s="14">
        <f t="shared" si="5"/>
        <v>2.8490000000000002</v>
      </c>
      <c r="O312" s="14">
        <f t="shared" si="5"/>
        <v>2.8919999999999999</v>
      </c>
      <c r="P312" s="14">
        <f t="shared" si="5"/>
        <v>2.9289999999999998</v>
      </c>
      <c r="Q312" s="14">
        <f t="shared" si="5"/>
        <v>2.9550000000000001</v>
      </c>
      <c r="R312" s="14">
        <f t="shared" si="4"/>
        <v>2.9780000000000002</v>
      </c>
      <c r="S312" s="14">
        <f t="shared" si="4"/>
        <v>2.9990000000000001</v>
      </c>
      <c r="T312" s="14">
        <f t="shared" si="4"/>
        <v>3.0169999999999999</v>
      </c>
      <c r="U312" s="14">
        <f t="shared" si="4"/>
        <v>3.0339999999999998</v>
      </c>
      <c r="V312" s="14">
        <f t="shared" si="4"/>
        <v>3.0350000000000001</v>
      </c>
      <c r="W312" s="14">
        <f t="shared" si="4"/>
        <v>3.036</v>
      </c>
      <c r="X312" s="14">
        <f t="shared" si="4"/>
        <v>3.0369999999999999</v>
      </c>
      <c r="Y312" s="14">
        <f t="shared" si="4"/>
        <v>3.0379999999999998</v>
      </c>
      <c r="Z312" s="14">
        <f t="shared" si="4"/>
        <v>3.0390000000000001</v>
      </c>
      <c r="AA312" s="14">
        <f t="shared" si="4"/>
        <v>3.0310000000000001</v>
      </c>
      <c r="AB312" s="14">
        <f t="shared" si="4"/>
        <v>3.0230000000000001</v>
      </c>
      <c r="AC312" s="14">
        <f t="shared" si="4"/>
        <v>3.0150000000000001</v>
      </c>
      <c r="AD312" s="14">
        <f t="shared" si="4"/>
        <v>3.008</v>
      </c>
      <c r="AE312" s="14">
        <f t="shared" si="4"/>
        <v>3.0019999999999998</v>
      </c>
      <c r="AF312" s="14">
        <f t="shared" si="4"/>
        <v>2.9849999999999999</v>
      </c>
      <c r="AG312" s="14">
        <f t="shared" si="4"/>
        <v>2.9689999999999999</v>
      </c>
      <c r="AH312" s="14">
        <f t="shared" si="3"/>
        <v>2.9550000000000001</v>
      </c>
      <c r="AI312" s="14">
        <f t="shared" si="3"/>
        <v>2.9409999999999998</v>
      </c>
      <c r="AJ312" s="14">
        <f t="shared" si="3"/>
        <v>2.9279999999999999</v>
      </c>
      <c r="AK312" s="14">
        <f t="shared" si="3"/>
        <v>2.915</v>
      </c>
      <c r="AL312" s="14">
        <f t="shared" si="3"/>
        <v>2.9039999999999999</v>
      </c>
      <c r="AM312" s="14">
        <f t="shared" si="3"/>
        <v>2.8929999999999998</v>
      </c>
      <c r="AN312" s="14">
        <f t="shared" si="3"/>
        <v>2.8820000000000001</v>
      </c>
      <c r="AO312" s="14">
        <f t="shared" si="3"/>
        <v>2.8719999999999999</v>
      </c>
      <c r="AP312" s="14">
        <f t="shared" si="3"/>
        <v>2.85</v>
      </c>
      <c r="AQ312" s="14">
        <f t="shared" si="3"/>
        <v>2.8290000000000002</v>
      </c>
      <c r="AR312" s="14">
        <f t="shared" si="3"/>
        <v>2.8079999999999998</v>
      </c>
      <c r="AS312" s="14">
        <f t="shared" si="3"/>
        <v>2.7890000000000001</v>
      </c>
      <c r="AT312" s="14">
        <f t="shared" si="3"/>
        <v>2.77</v>
      </c>
      <c r="AU312" s="14">
        <f t="shared" si="3"/>
        <v>2.7530000000000001</v>
      </c>
      <c r="AV312" s="14">
        <f t="shared" si="3"/>
        <v>2.7360000000000002</v>
      </c>
      <c r="AW312" s="14">
        <f t="shared" si="3"/>
        <v>2.72</v>
      </c>
      <c r="AX312" s="14">
        <f t="shared" si="3"/>
        <v>2.7040000000000002</v>
      </c>
      <c r="AY312" s="14">
        <f t="shared" si="3"/>
        <v>2.6890000000000001</v>
      </c>
    </row>
    <row r="313" spans="1:51" s="16" customFormat="1" x14ac:dyDescent="0.2">
      <c r="A313" s="12">
        <v>46752</v>
      </c>
      <c r="B313" s="14">
        <f t="shared" si="5"/>
        <v>2.141</v>
      </c>
      <c r="C313" s="14">
        <f t="shared" si="5"/>
        <v>2.149</v>
      </c>
      <c r="D313" s="14">
        <f t="shared" si="5"/>
        <v>2.1949999999999998</v>
      </c>
      <c r="E313" s="14">
        <f t="shared" si="5"/>
        <v>2.266</v>
      </c>
      <c r="F313" s="14">
        <f t="shared" si="5"/>
        <v>2.3359999999999999</v>
      </c>
      <c r="G313" s="14">
        <f t="shared" si="5"/>
        <v>2.4119999999999999</v>
      </c>
      <c r="H313" s="14">
        <f t="shared" si="5"/>
        <v>2.4849999999999999</v>
      </c>
      <c r="I313" s="14">
        <f t="shared" si="5"/>
        <v>2.556</v>
      </c>
      <c r="J313" s="14">
        <f t="shared" si="5"/>
        <v>2.6230000000000002</v>
      </c>
      <c r="K313" s="14">
        <f t="shared" si="5"/>
        <v>2.6850000000000001</v>
      </c>
      <c r="L313" s="14">
        <f t="shared" si="5"/>
        <v>2.7469999999999999</v>
      </c>
      <c r="M313" s="14">
        <f t="shared" si="5"/>
        <v>2.798</v>
      </c>
      <c r="N313" s="14">
        <f t="shared" si="5"/>
        <v>2.8490000000000002</v>
      </c>
      <c r="O313" s="14">
        <f t="shared" si="5"/>
        <v>2.8919999999999999</v>
      </c>
      <c r="P313" s="14">
        <f t="shared" si="5"/>
        <v>2.9289999999999998</v>
      </c>
      <c r="Q313" s="14">
        <f t="shared" si="5"/>
        <v>2.9550000000000001</v>
      </c>
      <c r="R313" s="14">
        <f t="shared" si="4"/>
        <v>2.9780000000000002</v>
      </c>
      <c r="S313" s="14">
        <f t="shared" si="4"/>
        <v>2.9990000000000001</v>
      </c>
      <c r="T313" s="14">
        <f t="shared" si="4"/>
        <v>3.0169999999999999</v>
      </c>
      <c r="U313" s="14">
        <f t="shared" si="4"/>
        <v>3.0339999999999998</v>
      </c>
      <c r="V313" s="14">
        <f t="shared" si="4"/>
        <v>3.0350000000000001</v>
      </c>
      <c r="W313" s="14">
        <f t="shared" si="4"/>
        <v>3.036</v>
      </c>
      <c r="X313" s="14">
        <f t="shared" si="4"/>
        <v>3.0369999999999999</v>
      </c>
      <c r="Y313" s="14">
        <f t="shared" si="4"/>
        <v>3.0379999999999998</v>
      </c>
      <c r="Z313" s="14">
        <f t="shared" si="4"/>
        <v>3.0390000000000001</v>
      </c>
      <c r="AA313" s="14">
        <f t="shared" si="4"/>
        <v>3.0310000000000001</v>
      </c>
      <c r="AB313" s="14">
        <f t="shared" si="4"/>
        <v>3.0230000000000001</v>
      </c>
      <c r="AC313" s="14">
        <f t="shared" si="4"/>
        <v>3.0150000000000001</v>
      </c>
      <c r="AD313" s="14">
        <f t="shared" si="4"/>
        <v>3.008</v>
      </c>
      <c r="AE313" s="14">
        <f t="shared" si="4"/>
        <v>3.0019999999999998</v>
      </c>
      <c r="AF313" s="14">
        <f t="shared" si="4"/>
        <v>2.9849999999999999</v>
      </c>
      <c r="AG313" s="14">
        <f t="shared" si="4"/>
        <v>2.9689999999999999</v>
      </c>
      <c r="AH313" s="14">
        <f t="shared" si="3"/>
        <v>2.9550000000000001</v>
      </c>
      <c r="AI313" s="14">
        <f t="shared" si="3"/>
        <v>2.9409999999999998</v>
      </c>
      <c r="AJ313" s="14">
        <f t="shared" si="3"/>
        <v>2.9279999999999999</v>
      </c>
      <c r="AK313" s="14">
        <f t="shared" si="3"/>
        <v>2.915</v>
      </c>
      <c r="AL313" s="14">
        <f t="shared" si="3"/>
        <v>2.9039999999999999</v>
      </c>
      <c r="AM313" s="14">
        <f t="shared" si="3"/>
        <v>2.8929999999999998</v>
      </c>
      <c r="AN313" s="14">
        <f t="shared" si="3"/>
        <v>2.8820000000000001</v>
      </c>
      <c r="AO313" s="14">
        <f t="shared" si="3"/>
        <v>2.8719999999999999</v>
      </c>
      <c r="AP313" s="14">
        <f t="shared" si="3"/>
        <v>2.85</v>
      </c>
      <c r="AQ313" s="14">
        <f t="shared" si="3"/>
        <v>2.8290000000000002</v>
      </c>
      <c r="AR313" s="14">
        <f t="shared" si="3"/>
        <v>2.8079999999999998</v>
      </c>
      <c r="AS313" s="14">
        <f t="shared" si="3"/>
        <v>2.7890000000000001</v>
      </c>
      <c r="AT313" s="14">
        <f t="shared" si="3"/>
        <v>2.77</v>
      </c>
      <c r="AU313" s="14">
        <f t="shared" si="3"/>
        <v>2.7530000000000001</v>
      </c>
      <c r="AV313" s="14">
        <f t="shared" si="3"/>
        <v>2.7360000000000002</v>
      </c>
      <c r="AW313" s="14">
        <f t="shared" si="3"/>
        <v>2.72</v>
      </c>
      <c r="AX313" s="14">
        <f t="shared" si="3"/>
        <v>2.7040000000000002</v>
      </c>
      <c r="AY313" s="14">
        <f t="shared" si="3"/>
        <v>2.6890000000000001</v>
      </c>
    </row>
    <row r="314" spans="1:51" s="16" customFormat="1" x14ac:dyDescent="0.2">
      <c r="A314" s="12">
        <v>46783</v>
      </c>
      <c r="B314" s="14">
        <f t="shared" si="5"/>
        <v>2.141</v>
      </c>
      <c r="C314" s="14">
        <f t="shared" si="5"/>
        <v>2.149</v>
      </c>
      <c r="D314" s="14">
        <f t="shared" si="5"/>
        <v>2.1949999999999998</v>
      </c>
      <c r="E314" s="14">
        <f t="shared" si="5"/>
        <v>2.266</v>
      </c>
      <c r="F314" s="14">
        <f t="shared" si="5"/>
        <v>2.3359999999999999</v>
      </c>
      <c r="G314" s="14">
        <f t="shared" si="5"/>
        <v>2.4119999999999999</v>
      </c>
      <c r="H314" s="14">
        <f t="shared" si="5"/>
        <v>2.4849999999999999</v>
      </c>
      <c r="I314" s="14">
        <f t="shared" si="5"/>
        <v>2.556</v>
      </c>
      <c r="J314" s="14">
        <f t="shared" si="5"/>
        <v>2.6230000000000002</v>
      </c>
      <c r="K314" s="14">
        <f t="shared" si="5"/>
        <v>2.6850000000000001</v>
      </c>
      <c r="L314" s="14">
        <f t="shared" si="5"/>
        <v>2.7469999999999999</v>
      </c>
      <c r="M314" s="14">
        <f t="shared" si="5"/>
        <v>2.798</v>
      </c>
      <c r="N314" s="14">
        <f t="shared" si="5"/>
        <v>2.8490000000000002</v>
      </c>
      <c r="O314" s="14">
        <f t="shared" si="5"/>
        <v>2.8919999999999999</v>
      </c>
      <c r="P314" s="14">
        <f t="shared" si="5"/>
        <v>2.9289999999999998</v>
      </c>
      <c r="Q314" s="14">
        <f t="shared" si="5"/>
        <v>2.9550000000000001</v>
      </c>
      <c r="R314" s="14">
        <f t="shared" si="4"/>
        <v>2.9780000000000002</v>
      </c>
      <c r="S314" s="14">
        <f t="shared" si="4"/>
        <v>2.9990000000000001</v>
      </c>
      <c r="T314" s="14">
        <f t="shared" si="4"/>
        <v>3.0169999999999999</v>
      </c>
      <c r="U314" s="14">
        <f t="shared" si="4"/>
        <v>3.0339999999999998</v>
      </c>
      <c r="V314" s="14">
        <f t="shared" si="4"/>
        <v>3.0350000000000001</v>
      </c>
      <c r="W314" s="14">
        <f t="shared" si="4"/>
        <v>3.036</v>
      </c>
      <c r="X314" s="14">
        <f t="shared" si="4"/>
        <v>3.0369999999999999</v>
      </c>
      <c r="Y314" s="14">
        <f t="shared" si="4"/>
        <v>3.0379999999999998</v>
      </c>
      <c r="Z314" s="14">
        <f t="shared" si="4"/>
        <v>3.0390000000000001</v>
      </c>
      <c r="AA314" s="14">
        <f t="shared" si="4"/>
        <v>3.0310000000000001</v>
      </c>
      <c r="AB314" s="14">
        <f t="shared" si="4"/>
        <v>3.0230000000000001</v>
      </c>
      <c r="AC314" s="14">
        <f t="shared" si="4"/>
        <v>3.0150000000000001</v>
      </c>
      <c r="AD314" s="14">
        <f t="shared" si="4"/>
        <v>3.008</v>
      </c>
      <c r="AE314" s="14">
        <f t="shared" si="4"/>
        <v>3.0019999999999998</v>
      </c>
      <c r="AF314" s="14">
        <f t="shared" si="4"/>
        <v>2.9849999999999999</v>
      </c>
      <c r="AG314" s="14">
        <f t="shared" si="4"/>
        <v>2.9689999999999999</v>
      </c>
      <c r="AH314" s="14">
        <f t="shared" si="3"/>
        <v>2.9550000000000001</v>
      </c>
      <c r="AI314" s="14">
        <f t="shared" si="3"/>
        <v>2.9409999999999998</v>
      </c>
      <c r="AJ314" s="14">
        <f t="shared" si="3"/>
        <v>2.9279999999999999</v>
      </c>
      <c r="AK314" s="14">
        <f t="shared" si="3"/>
        <v>2.915</v>
      </c>
      <c r="AL314" s="14">
        <f t="shared" si="3"/>
        <v>2.9039999999999999</v>
      </c>
      <c r="AM314" s="14">
        <f t="shared" si="3"/>
        <v>2.8929999999999998</v>
      </c>
      <c r="AN314" s="14">
        <f t="shared" si="3"/>
        <v>2.8820000000000001</v>
      </c>
      <c r="AO314" s="14">
        <f t="shared" si="3"/>
        <v>2.8719999999999999</v>
      </c>
      <c r="AP314" s="14">
        <f t="shared" si="3"/>
        <v>2.85</v>
      </c>
      <c r="AQ314" s="14">
        <f t="shared" si="3"/>
        <v>2.8290000000000002</v>
      </c>
      <c r="AR314" s="14">
        <f t="shared" si="3"/>
        <v>2.8079999999999998</v>
      </c>
      <c r="AS314" s="14">
        <f t="shared" si="3"/>
        <v>2.7890000000000001</v>
      </c>
      <c r="AT314" s="14">
        <f t="shared" si="3"/>
        <v>2.77</v>
      </c>
      <c r="AU314" s="14">
        <f t="shared" si="3"/>
        <v>2.7530000000000001</v>
      </c>
      <c r="AV314" s="14">
        <f t="shared" si="3"/>
        <v>2.7360000000000002</v>
      </c>
      <c r="AW314" s="14">
        <f t="shared" si="3"/>
        <v>2.72</v>
      </c>
      <c r="AX314" s="14">
        <f t="shared" si="3"/>
        <v>2.7040000000000002</v>
      </c>
      <c r="AY314" s="14">
        <f t="shared" si="3"/>
        <v>2.6890000000000001</v>
      </c>
    </row>
    <row r="315" spans="1:51" s="16" customFormat="1" x14ac:dyDescent="0.2">
      <c r="A315" s="12">
        <v>46812</v>
      </c>
      <c r="B315" s="14">
        <f t="shared" si="5"/>
        <v>2.141</v>
      </c>
      <c r="C315" s="14">
        <f t="shared" si="5"/>
        <v>2.149</v>
      </c>
      <c r="D315" s="14">
        <f t="shared" si="5"/>
        <v>2.1949999999999998</v>
      </c>
      <c r="E315" s="14">
        <f t="shared" si="5"/>
        <v>2.266</v>
      </c>
      <c r="F315" s="14">
        <f t="shared" si="5"/>
        <v>2.3359999999999999</v>
      </c>
      <c r="G315" s="14">
        <f t="shared" si="5"/>
        <v>2.4119999999999999</v>
      </c>
      <c r="H315" s="14">
        <f t="shared" si="5"/>
        <v>2.4849999999999999</v>
      </c>
      <c r="I315" s="14">
        <f t="shared" si="5"/>
        <v>2.556</v>
      </c>
      <c r="J315" s="14">
        <f t="shared" si="5"/>
        <v>2.6230000000000002</v>
      </c>
      <c r="K315" s="14">
        <f t="shared" si="5"/>
        <v>2.6850000000000001</v>
      </c>
      <c r="L315" s="14">
        <f t="shared" si="5"/>
        <v>2.7469999999999999</v>
      </c>
      <c r="M315" s="14">
        <f t="shared" si="5"/>
        <v>2.798</v>
      </c>
      <c r="N315" s="14">
        <f t="shared" si="5"/>
        <v>2.8490000000000002</v>
      </c>
      <c r="O315" s="14">
        <f t="shared" si="5"/>
        <v>2.8919999999999999</v>
      </c>
      <c r="P315" s="14">
        <f t="shared" si="5"/>
        <v>2.9289999999999998</v>
      </c>
      <c r="Q315" s="14">
        <f t="shared" si="5"/>
        <v>2.9550000000000001</v>
      </c>
      <c r="R315" s="14">
        <f t="shared" si="4"/>
        <v>2.9780000000000002</v>
      </c>
      <c r="S315" s="14">
        <f t="shared" si="4"/>
        <v>2.9990000000000001</v>
      </c>
      <c r="T315" s="14">
        <f t="shared" si="4"/>
        <v>3.0169999999999999</v>
      </c>
      <c r="U315" s="14">
        <f t="shared" si="4"/>
        <v>3.0339999999999998</v>
      </c>
      <c r="V315" s="14">
        <f t="shared" si="4"/>
        <v>3.0350000000000001</v>
      </c>
      <c r="W315" s="14">
        <f t="shared" si="4"/>
        <v>3.036</v>
      </c>
      <c r="X315" s="14">
        <f t="shared" si="4"/>
        <v>3.0369999999999999</v>
      </c>
      <c r="Y315" s="14">
        <f t="shared" si="4"/>
        <v>3.0379999999999998</v>
      </c>
      <c r="Z315" s="14">
        <f t="shared" si="4"/>
        <v>3.0390000000000001</v>
      </c>
      <c r="AA315" s="14">
        <f t="shared" si="4"/>
        <v>3.0310000000000001</v>
      </c>
      <c r="AB315" s="14">
        <f t="shared" si="4"/>
        <v>3.0230000000000001</v>
      </c>
      <c r="AC315" s="14">
        <f t="shared" si="4"/>
        <v>3.0150000000000001</v>
      </c>
      <c r="AD315" s="14">
        <f t="shared" si="4"/>
        <v>3.008</v>
      </c>
      <c r="AE315" s="14">
        <f t="shared" si="4"/>
        <v>3.0019999999999998</v>
      </c>
      <c r="AF315" s="14">
        <f t="shared" si="4"/>
        <v>2.9849999999999999</v>
      </c>
      <c r="AG315" s="14">
        <f t="shared" si="4"/>
        <v>2.9689999999999999</v>
      </c>
      <c r="AH315" s="14">
        <f t="shared" si="3"/>
        <v>2.9550000000000001</v>
      </c>
      <c r="AI315" s="14">
        <f t="shared" si="3"/>
        <v>2.9409999999999998</v>
      </c>
      <c r="AJ315" s="14">
        <f t="shared" si="3"/>
        <v>2.9279999999999999</v>
      </c>
      <c r="AK315" s="14">
        <f t="shared" si="3"/>
        <v>2.915</v>
      </c>
      <c r="AL315" s="14">
        <f t="shared" si="3"/>
        <v>2.9039999999999999</v>
      </c>
      <c r="AM315" s="14">
        <f t="shared" si="3"/>
        <v>2.8929999999999998</v>
      </c>
      <c r="AN315" s="14">
        <f t="shared" si="3"/>
        <v>2.8820000000000001</v>
      </c>
      <c r="AO315" s="14">
        <f t="shared" si="3"/>
        <v>2.8719999999999999</v>
      </c>
      <c r="AP315" s="14">
        <f t="shared" si="3"/>
        <v>2.85</v>
      </c>
      <c r="AQ315" s="14">
        <f t="shared" si="3"/>
        <v>2.8290000000000002</v>
      </c>
      <c r="AR315" s="14">
        <f t="shared" si="3"/>
        <v>2.8079999999999998</v>
      </c>
      <c r="AS315" s="14">
        <f t="shared" si="3"/>
        <v>2.7890000000000001</v>
      </c>
      <c r="AT315" s="14">
        <f t="shared" si="3"/>
        <v>2.77</v>
      </c>
      <c r="AU315" s="14">
        <f t="shared" si="3"/>
        <v>2.7530000000000001</v>
      </c>
      <c r="AV315" s="14">
        <f t="shared" si="3"/>
        <v>2.7360000000000002</v>
      </c>
      <c r="AW315" s="14">
        <f t="shared" si="3"/>
        <v>2.72</v>
      </c>
      <c r="AX315" s="14">
        <f t="shared" si="3"/>
        <v>2.7040000000000002</v>
      </c>
      <c r="AY315" s="14">
        <f t="shared" si="3"/>
        <v>2.6890000000000001</v>
      </c>
    </row>
    <row r="316" spans="1:51" s="16" customFormat="1" x14ac:dyDescent="0.2">
      <c r="A316" s="12">
        <v>46843</v>
      </c>
      <c r="B316" s="14">
        <f t="shared" si="5"/>
        <v>2.141</v>
      </c>
      <c r="C316" s="14">
        <f t="shared" si="5"/>
        <v>2.149</v>
      </c>
      <c r="D316" s="14">
        <f t="shared" si="5"/>
        <v>2.1949999999999998</v>
      </c>
      <c r="E316" s="14">
        <f t="shared" si="5"/>
        <v>2.266</v>
      </c>
      <c r="F316" s="14">
        <f t="shared" si="5"/>
        <v>2.3359999999999999</v>
      </c>
      <c r="G316" s="14">
        <f t="shared" si="5"/>
        <v>2.4119999999999999</v>
      </c>
      <c r="H316" s="14">
        <f t="shared" si="5"/>
        <v>2.4849999999999999</v>
      </c>
      <c r="I316" s="14">
        <f t="shared" si="5"/>
        <v>2.556</v>
      </c>
      <c r="J316" s="14">
        <f t="shared" si="5"/>
        <v>2.6230000000000002</v>
      </c>
      <c r="K316" s="14">
        <f t="shared" si="5"/>
        <v>2.6850000000000001</v>
      </c>
      <c r="L316" s="14">
        <f t="shared" si="5"/>
        <v>2.7469999999999999</v>
      </c>
      <c r="M316" s="14">
        <f t="shared" si="5"/>
        <v>2.798</v>
      </c>
      <c r="N316" s="14">
        <f t="shared" si="5"/>
        <v>2.8490000000000002</v>
      </c>
      <c r="O316" s="14">
        <f t="shared" si="5"/>
        <v>2.8919999999999999</v>
      </c>
      <c r="P316" s="14">
        <f t="shared" si="5"/>
        <v>2.9289999999999998</v>
      </c>
      <c r="Q316" s="14">
        <f t="shared" si="5"/>
        <v>2.9550000000000001</v>
      </c>
      <c r="R316" s="14">
        <f t="shared" si="4"/>
        <v>2.9780000000000002</v>
      </c>
      <c r="S316" s="14">
        <f t="shared" si="4"/>
        <v>2.9990000000000001</v>
      </c>
      <c r="T316" s="14">
        <f t="shared" si="4"/>
        <v>3.0169999999999999</v>
      </c>
      <c r="U316" s="14">
        <f t="shared" si="4"/>
        <v>3.0339999999999998</v>
      </c>
      <c r="V316" s="14">
        <f t="shared" si="4"/>
        <v>3.0350000000000001</v>
      </c>
      <c r="W316" s="14">
        <f t="shared" si="4"/>
        <v>3.036</v>
      </c>
      <c r="X316" s="14">
        <f t="shared" si="4"/>
        <v>3.0369999999999999</v>
      </c>
      <c r="Y316" s="14">
        <f t="shared" si="4"/>
        <v>3.0379999999999998</v>
      </c>
      <c r="Z316" s="14">
        <f t="shared" si="4"/>
        <v>3.0390000000000001</v>
      </c>
      <c r="AA316" s="14">
        <f t="shared" si="4"/>
        <v>3.0310000000000001</v>
      </c>
      <c r="AB316" s="14">
        <f t="shared" si="4"/>
        <v>3.0230000000000001</v>
      </c>
      <c r="AC316" s="14">
        <f t="shared" si="4"/>
        <v>3.0150000000000001</v>
      </c>
      <c r="AD316" s="14">
        <f t="shared" si="4"/>
        <v>3.008</v>
      </c>
      <c r="AE316" s="14">
        <f t="shared" si="4"/>
        <v>3.0019999999999998</v>
      </c>
      <c r="AF316" s="14">
        <f t="shared" si="4"/>
        <v>2.9849999999999999</v>
      </c>
      <c r="AG316" s="14">
        <f t="shared" si="4"/>
        <v>2.9689999999999999</v>
      </c>
      <c r="AH316" s="14">
        <f t="shared" si="3"/>
        <v>2.9550000000000001</v>
      </c>
      <c r="AI316" s="14">
        <f t="shared" si="3"/>
        <v>2.9409999999999998</v>
      </c>
      <c r="AJ316" s="14">
        <f t="shared" si="3"/>
        <v>2.9279999999999999</v>
      </c>
      <c r="AK316" s="14">
        <f t="shared" si="3"/>
        <v>2.915</v>
      </c>
      <c r="AL316" s="14">
        <f t="shared" si="3"/>
        <v>2.9039999999999999</v>
      </c>
      <c r="AM316" s="14">
        <f t="shared" si="3"/>
        <v>2.8929999999999998</v>
      </c>
      <c r="AN316" s="14">
        <f t="shared" si="3"/>
        <v>2.8820000000000001</v>
      </c>
      <c r="AO316" s="14">
        <f t="shared" si="3"/>
        <v>2.8719999999999999</v>
      </c>
      <c r="AP316" s="14">
        <f t="shared" si="3"/>
        <v>2.85</v>
      </c>
      <c r="AQ316" s="14">
        <f t="shared" si="3"/>
        <v>2.8290000000000002</v>
      </c>
      <c r="AR316" s="14">
        <f t="shared" si="3"/>
        <v>2.8079999999999998</v>
      </c>
      <c r="AS316" s="14">
        <f t="shared" si="3"/>
        <v>2.7890000000000001</v>
      </c>
      <c r="AT316" s="14">
        <f t="shared" si="3"/>
        <v>2.77</v>
      </c>
      <c r="AU316" s="14">
        <f t="shared" si="3"/>
        <v>2.7530000000000001</v>
      </c>
      <c r="AV316" s="14">
        <f t="shared" si="3"/>
        <v>2.7360000000000002</v>
      </c>
      <c r="AW316" s="14">
        <f t="shared" si="3"/>
        <v>2.72</v>
      </c>
      <c r="AX316" s="14">
        <f t="shared" si="3"/>
        <v>2.7040000000000002</v>
      </c>
      <c r="AY316" s="14">
        <f t="shared" si="3"/>
        <v>2.6890000000000001</v>
      </c>
    </row>
    <row r="317" spans="1:51" s="16" customFormat="1" x14ac:dyDescent="0.2">
      <c r="A317" s="12">
        <v>46873</v>
      </c>
      <c r="B317" s="14">
        <f t="shared" si="5"/>
        <v>2.141</v>
      </c>
      <c r="C317" s="14">
        <f t="shared" si="5"/>
        <v>2.149</v>
      </c>
      <c r="D317" s="14">
        <f t="shared" si="5"/>
        <v>2.1949999999999998</v>
      </c>
      <c r="E317" s="14">
        <f t="shared" si="5"/>
        <v>2.266</v>
      </c>
      <c r="F317" s="14">
        <f t="shared" si="5"/>
        <v>2.3359999999999999</v>
      </c>
      <c r="G317" s="14">
        <f t="shared" si="5"/>
        <v>2.4119999999999999</v>
      </c>
      <c r="H317" s="14">
        <f t="shared" si="5"/>
        <v>2.4849999999999999</v>
      </c>
      <c r="I317" s="14">
        <f t="shared" si="5"/>
        <v>2.556</v>
      </c>
      <c r="J317" s="14">
        <f t="shared" si="5"/>
        <v>2.6230000000000002</v>
      </c>
      <c r="K317" s="14">
        <f t="shared" si="5"/>
        <v>2.6850000000000001</v>
      </c>
      <c r="L317" s="14">
        <f t="shared" si="5"/>
        <v>2.7469999999999999</v>
      </c>
      <c r="M317" s="14">
        <f t="shared" si="5"/>
        <v>2.798</v>
      </c>
      <c r="N317" s="14">
        <f t="shared" si="5"/>
        <v>2.8490000000000002</v>
      </c>
      <c r="O317" s="14">
        <f t="shared" si="5"/>
        <v>2.8919999999999999</v>
      </c>
      <c r="P317" s="14">
        <f t="shared" si="5"/>
        <v>2.9289999999999998</v>
      </c>
      <c r="Q317" s="14">
        <f t="shared" si="5"/>
        <v>2.9550000000000001</v>
      </c>
      <c r="R317" s="14">
        <f t="shared" si="4"/>
        <v>2.9780000000000002</v>
      </c>
      <c r="S317" s="14">
        <f t="shared" si="4"/>
        <v>2.9990000000000001</v>
      </c>
      <c r="T317" s="14">
        <f t="shared" si="4"/>
        <v>3.0169999999999999</v>
      </c>
      <c r="U317" s="14">
        <f t="shared" si="4"/>
        <v>3.0339999999999998</v>
      </c>
      <c r="V317" s="14">
        <f t="shared" si="4"/>
        <v>3.0350000000000001</v>
      </c>
      <c r="W317" s="14">
        <f t="shared" si="4"/>
        <v>3.036</v>
      </c>
      <c r="X317" s="14">
        <f t="shared" si="4"/>
        <v>3.0369999999999999</v>
      </c>
      <c r="Y317" s="14">
        <f t="shared" si="4"/>
        <v>3.0379999999999998</v>
      </c>
      <c r="Z317" s="14">
        <f t="shared" si="4"/>
        <v>3.0390000000000001</v>
      </c>
      <c r="AA317" s="14">
        <f t="shared" si="4"/>
        <v>3.0310000000000001</v>
      </c>
      <c r="AB317" s="14">
        <f t="shared" si="4"/>
        <v>3.0230000000000001</v>
      </c>
      <c r="AC317" s="14">
        <f t="shared" si="4"/>
        <v>3.0150000000000001</v>
      </c>
      <c r="AD317" s="14">
        <f t="shared" si="4"/>
        <v>3.008</v>
      </c>
      <c r="AE317" s="14">
        <f t="shared" si="4"/>
        <v>3.0019999999999998</v>
      </c>
      <c r="AF317" s="14">
        <f t="shared" si="4"/>
        <v>2.9849999999999999</v>
      </c>
      <c r="AG317" s="14">
        <f t="shared" si="4"/>
        <v>2.9689999999999999</v>
      </c>
      <c r="AH317" s="14">
        <f t="shared" si="3"/>
        <v>2.9550000000000001</v>
      </c>
      <c r="AI317" s="14">
        <f t="shared" si="3"/>
        <v>2.9409999999999998</v>
      </c>
      <c r="AJ317" s="14">
        <f t="shared" si="3"/>
        <v>2.9279999999999999</v>
      </c>
      <c r="AK317" s="14">
        <f t="shared" ref="AK317:AY332" si="6">AK316</f>
        <v>2.915</v>
      </c>
      <c r="AL317" s="14">
        <f t="shared" si="6"/>
        <v>2.9039999999999999</v>
      </c>
      <c r="AM317" s="14">
        <f t="shared" si="6"/>
        <v>2.8929999999999998</v>
      </c>
      <c r="AN317" s="14">
        <f t="shared" si="6"/>
        <v>2.8820000000000001</v>
      </c>
      <c r="AO317" s="14">
        <f t="shared" si="6"/>
        <v>2.8719999999999999</v>
      </c>
      <c r="AP317" s="14">
        <f t="shared" si="6"/>
        <v>2.85</v>
      </c>
      <c r="AQ317" s="14">
        <f t="shared" si="6"/>
        <v>2.8290000000000002</v>
      </c>
      <c r="AR317" s="14">
        <f t="shared" si="6"/>
        <v>2.8079999999999998</v>
      </c>
      <c r="AS317" s="14">
        <f t="shared" si="6"/>
        <v>2.7890000000000001</v>
      </c>
      <c r="AT317" s="14">
        <f t="shared" si="6"/>
        <v>2.77</v>
      </c>
      <c r="AU317" s="14">
        <f t="shared" si="6"/>
        <v>2.7530000000000001</v>
      </c>
      <c r="AV317" s="14">
        <f t="shared" si="6"/>
        <v>2.7360000000000002</v>
      </c>
      <c r="AW317" s="14">
        <f t="shared" si="6"/>
        <v>2.72</v>
      </c>
      <c r="AX317" s="14">
        <f t="shared" si="6"/>
        <v>2.7040000000000002</v>
      </c>
      <c r="AY317" s="14">
        <f t="shared" si="6"/>
        <v>2.6890000000000001</v>
      </c>
    </row>
    <row r="318" spans="1:51" s="16" customFormat="1" x14ac:dyDescent="0.2">
      <c r="A318" s="12">
        <v>46904</v>
      </c>
      <c r="B318" s="14">
        <f t="shared" si="5"/>
        <v>2.141</v>
      </c>
      <c r="C318" s="14">
        <f t="shared" si="5"/>
        <v>2.149</v>
      </c>
      <c r="D318" s="14">
        <f t="shared" si="5"/>
        <v>2.1949999999999998</v>
      </c>
      <c r="E318" s="14">
        <f t="shared" si="5"/>
        <v>2.266</v>
      </c>
      <c r="F318" s="14">
        <f t="shared" si="5"/>
        <v>2.3359999999999999</v>
      </c>
      <c r="G318" s="14">
        <f t="shared" si="5"/>
        <v>2.4119999999999999</v>
      </c>
      <c r="H318" s="14">
        <f t="shared" si="5"/>
        <v>2.4849999999999999</v>
      </c>
      <c r="I318" s="14">
        <f t="shared" si="5"/>
        <v>2.556</v>
      </c>
      <c r="J318" s="14">
        <f t="shared" si="5"/>
        <v>2.6230000000000002</v>
      </c>
      <c r="K318" s="14">
        <f t="shared" si="5"/>
        <v>2.6850000000000001</v>
      </c>
      <c r="L318" s="14">
        <f t="shared" si="5"/>
        <v>2.7469999999999999</v>
      </c>
      <c r="M318" s="14">
        <f t="shared" si="5"/>
        <v>2.798</v>
      </c>
      <c r="N318" s="14">
        <f t="shared" si="5"/>
        <v>2.8490000000000002</v>
      </c>
      <c r="O318" s="14">
        <f t="shared" si="5"/>
        <v>2.8919999999999999</v>
      </c>
      <c r="P318" s="14">
        <f t="shared" si="5"/>
        <v>2.9289999999999998</v>
      </c>
      <c r="Q318" s="14">
        <f t="shared" si="5"/>
        <v>2.9550000000000001</v>
      </c>
      <c r="R318" s="14">
        <f t="shared" si="4"/>
        <v>2.9780000000000002</v>
      </c>
      <c r="S318" s="14">
        <f t="shared" si="4"/>
        <v>2.9990000000000001</v>
      </c>
      <c r="T318" s="14">
        <f t="shared" si="4"/>
        <v>3.0169999999999999</v>
      </c>
      <c r="U318" s="14">
        <f t="shared" si="4"/>
        <v>3.0339999999999998</v>
      </c>
      <c r="V318" s="14">
        <f t="shared" si="4"/>
        <v>3.0350000000000001</v>
      </c>
      <c r="W318" s="14">
        <f t="shared" si="4"/>
        <v>3.036</v>
      </c>
      <c r="X318" s="14">
        <f t="shared" si="4"/>
        <v>3.0369999999999999</v>
      </c>
      <c r="Y318" s="14">
        <f t="shared" si="4"/>
        <v>3.0379999999999998</v>
      </c>
      <c r="Z318" s="14">
        <f t="shared" si="4"/>
        <v>3.0390000000000001</v>
      </c>
      <c r="AA318" s="14">
        <f t="shared" si="4"/>
        <v>3.0310000000000001</v>
      </c>
      <c r="AB318" s="14">
        <f t="shared" si="4"/>
        <v>3.0230000000000001</v>
      </c>
      <c r="AC318" s="14">
        <f t="shared" si="4"/>
        <v>3.0150000000000001</v>
      </c>
      <c r="AD318" s="14">
        <f t="shared" si="4"/>
        <v>3.008</v>
      </c>
      <c r="AE318" s="14">
        <f t="shared" si="4"/>
        <v>3.0019999999999998</v>
      </c>
      <c r="AF318" s="14">
        <f t="shared" si="4"/>
        <v>2.9849999999999999</v>
      </c>
      <c r="AG318" s="14">
        <f t="shared" si="4"/>
        <v>2.9689999999999999</v>
      </c>
      <c r="AH318" s="14">
        <f t="shared" ref="AH318:AW333" si="7">AH317</f>
        <v>2.9550000000000001</v>
      </c>
      <c r="AI318" s="14">
        <f t="shared" si="7"/>
        <v>2.9409999999999998</v>
      </c>
      <c r="AJ318" s="14">
        <f t="shared" si="7"/>
        <v>2.9279999999999999</v>
      </c>
      <c r="AK318" s="14">
        <f t="shared" si="6"/>
        <v>2.915</v>
      </c>
      <c r="AL318" s="14">
        <f t="shared" si="6"/>
        <v>2.9039999999999999</v>
      </c>
      <c r="AM318" s="14">
        <f t="shared" si="6"/>
        <v>2.8929999999999998</v>
      </c>
      <c r="AN318" s="14">
        <f t="shared" si="6"/>
        <v>2.8820000000000001</v>
      </c>
      <c r="AO318" s="14">
        <f t="shared" si="6"/>
        <v>2.8719999999999999</v>
      </c>
      <c r="AP318" s="14">
        <f t="shared" si="6"/>
        <v>2.85</v>
      </c>
      <c r="AQ318" s="14">
        <f t="shared" si="6"/>
        <v>2.8290000000000002</v>
      </c>
      <c r="AR318" s="14">
        <f t="shared" si="6"/>
        <v>2.8079999999999998</v>
      </c>
      <c r="AS318" s="14">
        <f t="shared" si="6"/>
        <v>2.7890000000000001</v>
      </c>
      <c r="AT318" s="14">
        <f t="shared" si="6"/>
        <v>2.77</v>
      </c>
      <c r="AU318" s="14">
        <f t="shared" si="6"/>
        <v>2.7530000000000001</v>
      </c>
      <c r="AV318" s="14">
        <f t="shared" si="6"/>
        <v>2.7360000000000002</v>
      </c>
      <c r="AW318" s="14">
        <f t="shared" si="6"/>
        <v>2.72</v>
      </c>
      <c r="AX318" s="14">
        <f t="shared" si="6"/>
        <v>2.7040000000000002</v>
      </c>
      <c r="AY318" s="14">
        <f t="shared" si="6"/>
        <v>2.6890000000000001</v>
      </c>
    </row>
    <row r="319" spans="1:51" s="16" customFormat="1" x14ac:dyDescent="0.2">
      <c r="A319" s="12">
        <v>46934</v>
      </c>
      <c r="B319" s="14">
        <f t="shared" si="5"/>
        <v>2.141</v>
      </c>
      <c r="C319" s="14">
        <f t="shared" si="5"/>
        <v>2.149</v>
      </c>
      <c r="D319" s="14">
        <f t="shared" si="5"/>
        <v>2.1949999999999998</v>
      </c>
      <c r="E319" s="14">
        <f t="shared" si="5"/>
        <v>2.266</v>
      </c>
      <c r="F319" s="14">
        <f t="shared" si="5"/>
        <v>2.3359999999999999</v>
      </c>
      <c r="G319" s="14">
        <f t="shared" si="5"/>
        <v>2.4119999999999999</v>
      </c>
      <c r="H319" s="14">
        <f t="shared" si="5"/>
        <v>2.4849999999999999</v>
      </c>
      <c r="I319" s="14">
        <f t="shared" si="5"/>
        <v>2.556</v>
      </c>
      <c r="J319" s="14">
        <f t="shared" si="5"/>
        <v>2.6230000000000002</v>
      </c>
      <c r="K319" s="14">
        <f t="shared" si="5"/>
        <v>2.6850000000000001</v>
      </c>
      <c r="L319" s="14">
        <f t="shared" si="5"/>
        <v>2.7469999999999999</v>
      </c>
      <c r="M319" s="14">
        <f t="shared" si="5"/>
        <v>2.798</v>
      </c>
      <c r="N319" s="14">
        <f t="shared" si="5"/>
        <v>2.8490000000000002</v>
      </c>
      <c r="O319" s="14">
        <f t="shared" si="5"/>
        <v>2.8919999999999999</v>
      </c>
      <c r="P319" s="14">
        <f t="shared" si="5"/>
        <v>2.9289999999999998</v>
      </c>
      <c r="Q319" s="14">
        <f t="shared" si="5"/>
        <v>2.9550000000000001</v>
      </c>
      <c r="R319" s="14">
        <f t="shared" si="4"/>
        <v>2.9780000000000002</v>
      </c>
      <c r="S319" s="14">
        <f t="shared" si="4"/>
        <v>2.9990000000000001</v>
      </c>
      <c r="T319" s="14">
        <f t="shared" si="4"/>
        <v>3.0169999999999999</v>
      </c>
      <c r="U319" s="14">
        <f t="shared" si="4"/>
        <v>3.0339999999999998</v>
      </c>
      <c r="V319" s="14">
        <f t="shared" si="4"/>
        <v>3.0350000000000001</v>
      </c>
      <c r="W319" s="14">
        <f t="shared" si="4"/>
        <v>3.036</v>
      </c>
      <c r="X319" s="14">
        <f t="shared" si="4"/>
        <v>3.0369999999999999</v>
      </c>
      <c r="Y319" s="14">
        <f t="shared" si="4"/>
        <v>3.0379999999999998</v>
      </c>
      <c r="Z319" s="14">
        <f t="shared" si="4"/>
        <v>3.0390000000000001</v>
      </c>
      <c r="AA319" s="14">
        <f t="shared" si="4"/>
        <v>3.0310000000000001</v>
      </c>
      <c r="AB319" s="14">
        <f t="shared" si="4"/>
        <v>3.0230000000000001</v>
      </c>
      <c r="AC319" s="14">
        <f t="shared" si="4"/>
        <v>3.0150000000000001</v>
      </c>
      <c r="AD319" s="14">
        <f t="shared" si="4"/>
        <v>3.008</v>
      </c>
      <c r="AE319" s="14">
        <f t="shared" si="4"/>
        <v>3.0019999999999998</v>
      </c>
      <c r="AF319" s="14">
        <f t="shared" si="4"/>
        <v>2.9849999999999999</v>
      </c>
      <c r="AG319" s="14">
        <f t="shared" ref="AG319:AV334" si="8">AG318</f>
        <v>2.9689999999999999</v>
      </c>
      <c r="AH319" s="14">
        <f t="shared" si="7"/>
        <v>2.9550000000000001</v>
      </c>
      <c r="AI319" s="14">
        <f t="shared" si="7"/>
        <v>2.9409999999999998</v>
      </c>
      <c r="AJ319" s="14">
        <f t="shared" si="7"/>
        <v>2.9279999999999999</v>
      </c>
      <c r="AK319" s="14">
        <f t="shared" si="6"/>
        <v>2.915</v>
      </c>
      <c r="AL319" s="14">
        <f t="shared" si="6"/>
        <v>2.9039999999999999</v>
      </c>
      <c r="AM319" s="14">
        <f t="shared" si="6"/>
        <v>2.8929999999999998</v>
      </c>
      <c r="AN319" s="14">
        <f t="shared" si="6"/>
        <v>2.8820000000000001</v>
      </c>
      <c r="AO319" s="14">
        <f t="shared" si="6"/>
        <v>2.8719999999999999</v>
      </c>
      <c r="AP319" s="14">
        <f t="shared" si="6"/>
        <v>2.85</v>
      </c>
      <c r="AQ319" s="14">
        <f t="shared" si="6"/>
        <v>2.8290000000000002</v>
      </c>
      <c r="AR319" s="14">
        <f t="shared" si="6"/>
        <v>2.8079999999999998</v>
      </c>
      <c r="AS319" s="14">
        <f t="shared" si="6"/>
        <v>2.7890000000000001</v>
      </c>
      <c r="AT319" s="14">
        <f t="shared" si="6"/>
        <v>2.77</v>
      </c>
      <c r="AU319" s="14">
        <f t="shared" si="6"/>
        <v>2.7530000000000001</v>
      </c>
      <c r="AV319" s="14">
        <f t="shared" si="6"/>
        <v>2.7360000000000002</v>
      </c>
      <c r="AW319" s="14">
        <f t="shared" si="6"/>
        <v>2.72</v>
      </c>
      <c r="AX319" s="14">
        <f t="shared" si="6"/>
        <v>2.7040000000000002</v>
      </c>
      <c r="AY319" s="14">
        <f t="shared" si="6"/>
        <v>2.6890000000000001</v>
      </c>
    </row>
    <row r="320" spans="1:51" s="16" customFormat="1" x14ac:dyDescent="0.2">
      <c r="A320" s="12">
        <v>46965</v>
      </c>
      <c r="B320" s="14">
        <f t="shared" si="5"/>
        <v>2.141</v>
      </c>
      <c r="C320" s="14">
        <f t="shared" si="5"/>
        <v>2.149</v>
      </c>
      <c r="D320" s="14">
        <f t="shared" si="5"/>
        <v>2.1949999999999998</v>
      </c>
      <c r="E320" s="14">
        <f t="shared" si="5"/>
        <v>2.266</v>
      </c>
      <c r="F320" s="14">
        <f t="shared" si="5"/>
        <v>2.3359999999999999</v>
      </c>
      <c r="G320" s="14">
        <f t="shared" si="5"/>
        <v>2.4119999999999999</v>
      </c>
      <c r="H320" s="14">
        <f t="shared" si="5"/>
        <v>2.4849999999999999</v>
      </c>
      <c r="I320" s="14">
        <f t="shared" si="5"/>
        <v>2.556</v>
      </c>
      <c r="J320" s="14">
        <f t="shared" si="5"/>
        <v>2.6230000000000002</v>
      </c>
      <c r="K320" s="14">
        <f t="shared" si="5"/>
        <v>2.6850000000000001</v>
      </c>
      <c r="L320" s="14">
        <f t="shared" si="5"/>
        <v>2.7469999999999999</v>
      </c>
      <c r="M320" s="14">
        <f t="shared" si="5"/>
        <v>2.798</v>
      </c>
      <c r="N320" s="14">
        <f t="shared" si="5"/>
        <v>2.8490000000000002</v>
      </c>
      <c r="O320" s="14">
        <f t="shared" si="5"/>
        <v>2.8919999999999999</v>
      </c>
      <c r="P320" s="14">
        <f t="shared" si="5"/>
        <v>2.9289999999999998</v>
      </c>
      <c r="Q320" s="14">
        <f t="shared" si="5"/>
        <v>2.9550000000000001</v>
      </c>
      <c r="R320" s="14">
        <f t="shared" ref="R320:AG335" si="9">R319</f>
        <v>2.9780000000000002</v>
      </c>
      <c r="S320" s="14">
        <f t="shared" si="9"/>
        <v>2.9990000000000001</v>
      </c>
      <c r="T320" s="14">
        <f t="shared" si="9"/>
        <v>3.0169999999999999</v>
      </c>
      <c r="U320" s="14">
        <f t="shared" si="9"/>
        <v>3.0339999999999998</v>
      </c>
      <c r="V320" s="14">
        <f t="shared" si="9"/>
        <v>3.0350000000000001</v>
      </c>
      <c r="W320" s="14">
        <f t="shared" si="9"/>
        <v>3.036</v>
      </c>
      <c r="X320" s="14">
        <f t="shared" si="9"/>
        <v>3.0369999999999999</v>
      </c>
      <c r="Y320" s="14">
        <f t="shared" si="9"/>
        <v>3.0379999999999998</v>
      </c>
      <c r="Z320" s="14">
        <f t="shared" si="9"/>
        <v>3.0390000000000001</v>
      </c>
      <c r="AA320" s="14">
        <f t="shared" si="9"/>
        <v>3.0310000000000001</v>
      </c>
      <c r="AB320" s="14">
        <f t="shared" si="9"/>
        <v>3.0230000000000001</v>
      </c>
      <c r="AC320" s="14">
        <f t="shared" si="9"/>
        <v>3.0150000000000001</v>
      </c>
      <c r="AD320" s="14">
        <f t="shared" si="9"/>
        <v>3.008</v>
      </c>
      <c r="AE320" s="14">
        <f t="shared" si="9"/>
        <v>3.0019999999999998</v>
      </c>
      <c r="AF320" s="14">
        <f t="shared" si="9"/>
        <v>2.9849999999999999</v>
      </c>
      <c r="AG320" s="14">
        <f t="shared" si="8"/>
        <v>2.9689999999999999</v>
      </c>
      <c r="AH320" s="14">
        <f t="shared" si="7"/>
        <v>2.9550000000000001</v>
      </c>
      <c r="AI320" s="14">
        <f t="shared" si="7"/>
        <v>2.9409999999999998</v>
      </c>
      <c r="AJ320" s="14">
        <f t="shared" si="7"/>
        <v>2.9279999999999999</v>
      </c>
      <c r="AK320" s="14">
        <f t="shared" si="6"/>
        <v>2.915</v>
      </c>
      <c r="AL320" s="14">
        <f t="shared" si="6"/>
        <v>2.9039999999999999</v>
      </c>
      <c r="AM320" s="14">
        <f t="shared" si="6"/>
        <v>2.8929999999999998</v>
      </c>
      <c r="AN320" s="14">
        <f t="shared" si="6"/>
        <v>2.8820000000000001</v>
      </c>
      <c r="AO320" s="14">
        <f t="shared" si="6"/>
        <v>2.8719999999999999</v>
      </c>
      <c r="AP320" s="14">
        <f t="shared" si="6"/>
        <v>2.85</v>
      </c>
      <c r="AQ320" s="14">
        <f t="shared" si="6"/>
        <v>2.8290000000000002</v>
      </c>
      <c r="AR320" s="14">
        <f t="shared" si="6"/>
        <v>2.8079999999999998</v>
      </c>
      <c r="AS320" s="14">
        <f t="shared" si="6"/>
        <v>2.7890000000000001</v>
      </c>
      <c r="AT320" s="14">
        <f t="shared" si="6"/>
        <v>2.77</v>
      </c>
      <c r="AU320" s="14">
        <f t="shared" si="6"/>
        <v>2.7530000000000001</v>
      </c>
      <c r="AV320" s="14">
        <f t="shared" si="6"/>
        <v>2.7360000000000002</v>
      </c>
      <c r="AW320" s="14">
        <f t="shared" si="6"/>
        <v>2.72</v>
      </c>
      <c r="AX320" s="14">
        <f t="shared" si="6"/>
        <v>2.7040000000000002</v>
      </c>
      <c r="AY320" s="14">
        <f t="shared" si="6"/>
        <v>2.6890000000000001</v>
      </c>
    </row>
    <row r="321" spans="1:51" s="16" customFormat="1" x14ac:dyDescent="0.2">
      <c r="A321" s="12">
        <v>46996</v>
      </c>
      <c r="B321" s="14">
        <f t="shared" si="5"/>
        <v>2.141</v>
      </c>
      <c r="C321" s="14">
        <f t="shared" si="5"/>
        <v>2.149</v>
      </c>
      <c r="D321" s="14">
        <f t="shared" si="5"/>
        <v>2.1949999999999998</v>
      </c>
      <c r="E321" s="14">
        <f t="shared" si="5"/>
        <v>2.266</v>
      </c>
      <c r="F321" s="14">
        <f t="shared" si="5"/>
        <v>2.3359999999999999</v>
      </c>
      <c r="G321" s="14">
        <f t="shared" si="5"/>
        <v>2.4119999999999999</v>
      </c>
      <c r="H321" s="14">
        <f t="shared" si="5"/>
        <v>2.4849999999999999</v>
      </c>
      <c r="I321" s="14">
        <f t="shared" si="5"/>
        <v>2.556</v>
      </c>
      <c r="J321" s="14">
        <f t="shared" si="5"/>
        <v>2.6230000000000002</v>
      </c>
      <c r="K321" s="14">
        <f t="shared" si="5"/>
        <v>2.6850000000000001</v>
      </c>
      <c r="L321" s="14">
        <f t="shared" si="5"/>
        <v>2.7469999999999999</v>
      </c>
      <c r="M321" s="14">
        <f t="shared" si="5"/>
        <v>2.798</v>
      </c>
      <c r="N321" s="14">
        <f t="shared" si="5"/>
        <v>2.8490000000000002</v>
      </c>
      <c r="O321" s="14">
        <f t="shared" si="5"/>
        <v>2.8919999999999999</v>
      </c>
      <c r="P321" s="14">
        <f t="shared" si="5"/>
        <v>2.9289999999999998</v>
      </c>
      <c r="Q321" s="14">
        <f t="shared" si="5"/>
        <v>2.9550000000000001</v>
      </c>
      <c r="R321" s="14">
        <f t="shared" si="9"/>
        <v>2.9780000000000002</v>
      </c>
      <c r="S321" s="14">
        <f t="shared" si="9"/>
        <v>2.9990000000000001</v>
      </c>
      <c r="T321" s="14">
        <f t="shared" si="9"/>
        <v>3.0169999999999999</v>
      </c>
      <c r="U321" s="14">
        <f t="shared" si="9"/>
        <v>3.0339999999999998</v>
      </c>
      <c r="V321" s="14">
        <f t="shared" si="9"/>
        <v>3.0350000000000001</v>
      </c>
      <c r="W321" s="14">
        <f t="shared" si="9"/>
        <v>3.036</v>
      </c>
      <c r="X321" s="14">
        <f t="shared" si="9"/>
        <v>3.0369999999999999</v>
      </c>
      <c r="Y321" s="14">
        <f t="shared" si="9"/>
        <v>3.0379999999999998</v>
      </c>
      <c r="Z321" s="14">
        <f t="shared" si="9"/>
        <v>3.0390000000000001</v>
      </c>
      <c r="AA321" s="14">
        <f t="shared" si="9"/>
        <v>3.0310000000000001</v>
      </c>
      <c r="AB321" s="14">
        <f t="shared" si="9"/>
        <v>3.0230000000000001</v>
      </c>
      <c r="AC321" s="14">
        <f t="shared" si="9"/>
        <v>3.0150000000000001</v>
      </c>
      <c r="AD321" s="14">
        <f t="shared" si="9"/>
        <v>3.008</v>
      </c>
      <c r="AE321" s="14">
        <f t="shared" si="9"/>
        <v>3.0019999999999998</v>
      </c>
      <c r="AF321" s="14">
        <f t="shared" si="9"/>
        <v>2.9849999999999999</v>
      </c>
      <c r="AG321" s="14">
        <f t="shared" si="8"/>
        <v>2.9689999999999999</v>
      </c>
      <c r="AH321" s="14">
        <f t="shared" si="7"/>
        <v>2.9550000000000001</v>
      </c>
      <c r="AI321" s="14">
        <f t="shared" si="7"/>
        <v>2.9409999999999998</v>
      </c>
      <c r="AJ321" s="14">
        <f t="shared" si="7"/>
        <v>2.9279999999999999</v>
      </c>
      <c r="AK321" s="14">
        <f t="shared" si="6"/>
        <v>2.915</v>
      </c>
      <c r="AL321" s="14">
        <f t="shared" si="6"/>
        <v>2.9039999999999999</v>
      </c>
      <c r="AM321" s="14">
        <f t="shared" si="6"/>
        <v>2.8929999999999998</v>
      </c>
      <c r="AN321" s="14">
        <f t="shared" si="6"/>
        <v>2.8820000000000001</v>
      </c>
      <c r="AO321" s="14">
        <f t="shared" si="6"/>
        <v>2.8719999999999999</v>
      </c>
      <c r="AP321" s="14">
        <f t="shared" si="6"/>
        <v>2.85</v>
      </c>
      <c r="AQ321" s="14">
        <f t="shared" si="6"/>
        <v>2.8290000000000002</v>
      </c>
      <c r="AR321" s="14">
        <f t="shared" si="6"/>
        <v>2.8079999999999998</v>
      </c>
      <c r="AS321" s="14">
        <f t="shared" si="6"/>
        <v>2.7890000000000001</v>
      </c>
      <c r="AT321" s="14">
        <f t="shared" si="6"/>
        <v>2.77</v>
      </c>
      <c r="AU321" s="14">
        <f t="shared" si="6"/>
        <v>2.7530000000000001</v>
      </c>
      <c r="AV321" s="14">
        <f t="shared" si="6"/>
        <v>2.7360000000000002</v>
      </c>
      <c r="AW321" s="14">
        <f t="shared" si="6"/>
        <v>2.72</v>
      </c>
      <c r="AX321" s="14">
        <f t="shared" si="6"/>
        <v>2.7040000000000002</v>
      </c>
      <c r="AY321" s="14">
        <f t="shared" si="6"/>
        <v>2.6890000000000001</v>
      </c>
    </row>
    <row r="322" spans="1:51" s="16" customFormat="1" x14ac:dyDescent="0.2">
      <c r="A322" s="12">
        <v>47026</v>
      </c>
      <c r="B322" s="14">
        <f t="shared" si="5"/>
        <v>2.141</v>
      </c>
      <c r="C322" s="14">
        <f t="shared" si="5"/>
        <v>2.149</v>
      </c>
      <c r="D322" s="14">
        <f t="shared" si="5"/>
        <v>2.1949999999999998</v>
      </c>
      <c r="E322" s="14">
        <f t="shared" si="5"/>
        <v>2.266</v>
      </c>
      <c r="F322" s="14">
        <f t="shared" si="5"/>
        <v>2.3359999999999999</v>
      </c>
      <c r="G322" s="14">
        <f t="shared" si="5"/>
        <v>2.4119999999999999</v>
      </c>
      <c r="H322" s="14">
        <f t="shared" si="5"/>
        <v>2.4849999999999999</v>
      </c>
      <c r="I322" s="14">
        <f t="shared" si="5"/>
        <v>2.556</v>
      </c>
      <c r="J322" s="14">
        <f t="shared" si="5"/>
        <v>2.6230000000000002</v>
      </c>
      <c r="K322" s="14">
        <f t="shared" si="5"/>
        <v>2.6850000000000001</v>
      </c>
      <c r="L322" s="14">
        <f t="shared" si="5"/>
        <v>2.7469999999999999</v>
      </c>
      <c r="M322" s="14">
        <f t="shared" si="5"/>
        <v>2.798</v>
      </c>
      <c r="N322" s="14">
        <f t="shared" si="5"/>
        <v>2.8490000000000002</v>
      </c>
      <c r="O322" s="14">
        <f t="shared" si="5"/>
        <v>2.8919999999999999</v>
      </c>
      <c r="P322" s="14">
        <f t="shared" si="5"/>
        <v>2.9289999999999998</v>
      </c>
      <c r="Q322" s="14">
        <f t="shared" si="5"/>
        <v>2.9550000000000001</v>
      </c>
      <c r="R322" s="14">
        <f t="shared" si="9"/>
        <v>2.9780000000000002</v>
      </c>
      <c r="S322" s="14">
        <f t="shared" si="9"/>
        <v>2.9990000000000001</v>
      </c>
      <c r="T322" s="14">
        <f t="shared" si="9"/>
        <v>3.0169999999999999</v>
      </c>
      <c r="U322" s="14">
        <f t="shared" si="9"/>
        <v>3.0339999999999998</v>
      </c>
      <c r="V322" s="14">
        <f t="shared" si="9"/>
        <v>3.0350000000000001</v>
      </c>
      <c r="W322" s="14">
        <f t="shared" si="9"/>
        <v>3.036</v>
      </c>
      <c r="X322" s="14">
        <f t="shared" si="9"/>
        <v>3.0369999999999999</v>
      </c>
      <c r="Y322" s="14">
        <f t="shared" si="9"/>
        <v>3.0379999999999998</v>
      </c>
      <c r="Z322" s="14">
        <f t="shared" si="9"/>
        <v>3.0390000000000001</v>
      </c>
      <c r="AA322" s="14">
        <f t="shared" si="9"/>
        <v>3.0310000000000001</v>
      </c>
      <c r="AB322" s="14">
        <f t="shared" si="9"/>
        <v>3.0230000000000001</v>
      </c>
      <c r="AC322" s="14">
        <f t="shared" si="9"/>
        <v>3.0150000000000001</v>
      </c>
      <c r="AD322" s="14">
        <f t="shared" si="9"/>
        <v>3.008</v>
      </c>
      <c r="AE322" s="14">
        <f t="shared" si="9"/>
        <v>3.0019999999999998</v>
      </c>
      <c r="AF322" s="14">
        <f t="shared" si="9"/>
        <v>2.9849999999999999</v>
      </c>
      <c r="AG322" s="14">
        <f t="shared" si="8"/>
        <v>2.9689999999999999</v>
      </c>
      <c r="AH322" s="14">
        <f t="shared" si="7"/>
        <v>2.9550000000000001</v>
      </c>
      <c r="AI322" s="14">
        <f t="shared" si="7"/>
        <v>2.9409999999999998</v>
      </c>
      <c r="AJ322" s="14">
        <f t="shared" si="7"/>
        <v>2.9279999999999999</v>
      </c>
      <c r="AK322" s="14">
        <f t="shared" si="6"/>
        <v>2.915</v>
      </c>
      <c r="AL322" s="14">
        <f t="shared" si="6"/>
        <v>2.9039999999999999</v>
      </c>
      <c r="AM322" s="14">
        <f t="shared" si="6"/>
        <v>2.8929999999999998</v>
      </c>
      <c r="AN322" s="14">
        <f t="shared" si="6"/>
        <v>2.8820000000000001</v>
      </c>
      <c r="AO322" s="14">
        <f t="shared" si="6"/>
        <v>2.8719999999999999</v>
      </c>
      <c r="AP322" s="14">
        <f t="shared" si="6"/>
        <v>2.85</v>
      </c>
      <c r="AQ322" s="14">
        <f t="shared" si="6"/>
        <v>2.8290000000000002</v>
      </c>
      <c r="AR322" s="14">
        <f t="shared" si="6"/>
        <v>2.8079999999999998</v>
      </c>
      <c r="AS322" s="14">
        <f t="shared" si="6"/>
        <v>2.7890000000000001</v>
      </c>
      <c r="AT322" s="14">
        <f t="shared" si="6"/>
        <v>2.77</v>
      </c>
      <c r="AU322" s="14">
        <f t="shared" si="6"/>
        <v>2.7530000000000001</v>
      </c>
      <c r="AV322" s="14">
        <f t="shared" si="6"/>
        <v>2.7360000000000002</v>
      </c>
      <c r="AW322" s="14">
        <f t="shared" si="6"/>
        <v>2.72</v>
      </c>
      <c r="AX322" s="14">
        <f t="shared" si="6"/>
        <v>2.7040000000000002</v>
      </c>
      <c r="AY322" s="14">
        <f t="shared" si="6"/>
        <v>2.6890000000000001</v>
      </c>
    </row>
    <row r="323" spans="1:51" s="16" customFormat="1" x14ac:dyDescent="0.2">
      <c r="A323" s="12">
        <v>47057</v>
      </c>
      <c r="B323" s="14">
        <f t="shared" si="5"/>
        <v>2.141</v>
      </c>
      <c r="C323" s="14">
        <f t="shared" si="5"/>
        <v>2.149</v>
      </c>
      <c r="D323" s="14">
        <f t="shared" si="5"/>
        <v>2.1949999999999998</v>
      </c>
      <c r="E323" s="14">
        <f t="shared" si="5"/>
        <v>2.266</v>
      </c>
      <c r="F323" s="14">
        <f t="shared" si="5"/>
        <v>2.3359999999999999</v>
      </c>
      <c r="G323" s="14">
        <f t="shared" si="5"/>
        <v>2.4119999999999999</v>
      </c>
      <c r="H323" s="14">
        <f t="shared" si="5"/>
        <v>2.4849999999999999</v>
      </c>
      <c r="I323" s="14">
        <f t="shared" si="5"/>
        <v>2.556</v>
      </c>
      <c r="J323" s="14">
        <f t="shared" si="5"/>
        <v>2.6230000000000002</v>
      </c>
      <c r="K323" s="14">
        <f t="shared" si="5"/>
        <v>2.6850000000000001</v>
      </c>
      <c r="L323" s="14">
        <f t="shared" si="5"/>
        <v>2.7469999999999999</v>
      </c>
      <c r="M323" s="14">
        <f t="shared" si="5"/>
        <v>2.798</v>
      </c>
      <c r="N323" s="14">
        <f t="shared" si="5"/>
        <v>2.8490000000000002</v>
      </c>
      <c r="O323" s="14">
        <f t="shared" si="5"/>
        <v>2.8919999999999999</v>
      </c>
      <c r="P323" s="14">
        <f t="shared" si="5"/>
        <v>2.9289999999999998</v>
      </c>
      <c r="Q323" s="14">
        <f t="shared" si="5"/>
        <v>2.9550000000000001</v>
      </c>
      <c r="R323" s="14">
        <f t="shared" si="9"/>
        <v>2.9780000000000002</v>
      </c>
      <c r="S323" s="14">
        <f t="shared" si="9"/>
        <v>2.9990000000000001</v>
      </c>
      <c r="T323" s="14">
        <f t="shared" si="9"/>
        <v>3.0169999999999999</v>
      </c>
      <c r="U323" s="14">
        <f t="shared" si="9"/>
        <v>3.0339999999999998</v>
      </c>
      <c r="V323" s="14">
        <f t="shared" si="9"/>
        <v>3.0350000000000001</v>
      </c>
      <c r="W323" s="14">
        <f t="shared" si="9"/>
        <v>3.036</v>
      </c>
      <c r="X323" s="14">
        <f t="shared" si="9"/>
        <v>3.0369999999999999</v>
      </c>
      <c r="Y323" s="14">
        <f t="shared" si="9"/>
        <v>3.0379999999999998</v>
      </c>
      <c r="Z323" s="14">
        <f t="shared" si="9"/>
        <v>3.0390000000000001</v>
      </c>
      <c r="AA323" s="14">
        <f t="shared" si="9"/>
        <v>3.0310000000000001</v>
      </c>
      <c r="AB323" s="14">
        <f t="shared" si="9"/>
        <v>3.0230000000000001</v>
      </c>
      <c r="AC323" s="14">
        <f t="shared" si="9"/>
        <v>3.0150000000000001</v>
      </c>
      <c r="AD323" s="14">
        <f t="shared" si="9"/>
        <v>3.008</v>
      </c>
      <c r="AE323" s="14">
        <f t="shared" si="9"/>
        <v>3.0019999999999998</v>
      </c>
      <c r="AF323" s="14">
        <f t="shared" si="9"/>
        <v>2.9849999999999999</v>
      </c>
      <c r="AG323" s="14">
        <f t="shared" si="8"/>
        <v>2.9689999999999999</v>
      </c>
      <c r="AH323" s="14">
        <f t="shared" si="7"/>
        <v>2.9550000000000001</v>
      </c>
      <c r="AI323" s="14">
        <f t="shared" si="7"/>
        <v>2.9409999999999998</v>
      </c>
      <c r="AJ323" s="14">
        <f t="shared" si="7"/>
        <v>2.9279999999999999</v>
      </c>
      <c r="AK323" s="14">
        <f t="shared" si="6"/>
        <v>2.915</v>
      </c>
      <c r="AL323" s="14">
        <f t="shared" si="6"/>
        <v>2.9039999999999999</v>
      </c>
      <c r="AM323" s="14">
        <f t="shared" si="6"/>
        <v>2.8929999999999998</v>
      </c>
      <c r="AN323" s="14">
        <f t="shared" si="6"/>
        <v>2.8820000000000001</v>
      </c>
      <c r="AO323" s="14">
        <f t="shared" si="6"/>
        <v>2.8719999999999999</v>
      </c>
      <c r="AP323" s="14">
        <f t="shared" si="6"/>
        <v>2.85</v>
      </c>
      <c r="AQ323" s="14">
        <f t="shared" si="6"/>
        <v>2.8290000000000002</v>
      </c>
      <c r="AR323" s="14">
        <f t="shared" si="6"/>
        <v>2.8079999999999998</v>
      </c>
      <c r="AS323" s="14">
        <f t="shared" si="6"/>
        <v>2.7890000000000001</v>
      </c>
      <c r="AT323" s="14">
        <f t="shared" si="6"/>
        <v>2.77</v>
      </c>
      <c r="AU323" s="14">
        <f t="shared" si="6"/>
        <v>2.7530000000000001</v>
      </c>
      <c r="AV323" s="14">
        <f t="shared" si="6"/>
        <v>2.7360000000000002</v>
      </c>
      <c r="AW323" s="14">
        <f t="shared" si="6"/>
        <v>2.72</v>
      </c>
      <c r="AX323" s="14">
        <f t="shared" si="6"/>
        <v>2.7040000000000002</v>
      </c>
      <c r="AY323" s="14">
        <f t="shared" si="6"/>
        <v>2.6890000000000001</v>
      </c>
    </row>
    <row r="324" spans="1:51" s="16" customFormat="1" x14ac:dyDescent="0.2">
      <c r="A324" s="12">
        <v>47087</v>
      </c>
      <c r="B324" s="14">
        <f t="shared" si="5"/>
        <v>2.141</v>
      </c>
      <c r="C324" s="14">
        <f t="shared" si="5"/>
        <v>2.149</v>
      </c>
      <c r="D324" s="14">
        <f t="shared" si="5"/>
        <v>2.1949999999999998</v>
      </c>
      <c r="E324" s="14">
        <f t="shared" si="5"/>
        <v>2.266</v>
      </c>
      <c r="F324" s="14">
        <f t="shared" si="5"/>
        <v>2.3359999999999999</v>
      </c>
      <c r="G324" s="14">
        <f t="shared" si="5"/>
        <v>2.4119999999999999</v>
      </c>
      <c r="H324" s="14">
        <f t="shared" si="5"/>
        <v>2.4849999999999999</v>
      </c>
      <c r="I324" s="14">
        <f t="shared" si="5"/>
        <v>2.556</v>
      </c>
      <c r="J324" s="14">
        <f t="shared" si="5"/>
        <v>2.6230000000000002</v>
      </c>
      <c r="K324" s="14">
        <f t="shared" si="5"/>
        <v>2.6850000000000001</v>
      </c>
      <c r="L324" s="14">
        <f t="shared" si="5"/>
        <v>2.7469999999999999</v>
      </c>
      <c r="M324" s="14">
        <f t="shared" si="5"/>
        <v>2.798</v>
      </c>
      <c r="N324" s="14">
        <f t="shared" si="5"/>
        <v>2.8490000000000002</v>
      </c>
      <c r="O324" s="14">
        <f t="shared" si="5"/>
        <v>2.8919999999999999</v>
      </c>
      <c r="P324" s="14">
        <f t="shared" si="5"/>
        <v>2.9289999999999998</v>
      </c>
      <c r="Q324" s="14">
        <f t="shared" ref="Q324:AF339" si="10">Q323</f>
        <v>2.9550000000000001</v>
      </c>
      <c r="R324" s="14">
        <f t="shared" si="9"/>
        <v>2.9780000000000002</v>
      </c>
      <c r="S324" s="14">
        <f t="shared" si="9"/>
        <v>2.9990000000000001</v>
      </c>
      <c r="T324" s="14">
        <f t="shared" si="9"/>
        <v>3.0169999999999999</v>
      </c>
      <c r="U324" s="14">
        <f t="shared" si="9"/>
        <v>3.0339999999999998</v>
      </c>
      <c r="V324" s="14">
        <f t="shared" si="9"/>
        <v>3.0350000000000001</v>
      </c>
      <c r="W324" s="14">
        <f t="shared" si="9"/>
        <v>3.036</v>
      </c>
      <c r="X324" s="14">
        <f t="shared" si="9"/>
        <v>3.0369999999999999</v>
      </c>
      <c r="Y324" s="14">
        <f t="shared" si="9"/>
        <v>3.0379999999999998</v>
      </c>
      <c r="Z324" s="14">
        <f t="shared" si="9"/>
        <v>3.0390000000000001</v>
      </c>
      <c r="AA324" s="14">
        <f t="shared" si="9"/>
        <v>3.0310000000000001</v>
      </c>
      <c r="AB324" s="14">
        <f t="shared" si="9"/>
        <v>3.0230000000000001</v>
      </c>
      <c r="AC324" s="14">
        <f t="shared" si="9"/>
        <v>3.0150000000000001</v>
      </c>
      <c r="AD324" s="14">
        <f t="shared" si="9"/>
        <v>3.008</v>
      </c>
      <c r="AE324" s="14">
        <f t="shared" si="9"/>
        <v>3.0019999999999998</v>
      </c>
      <c r="AF324" s="14">
        <f t="shared" si="9"/>
        <v>2.9849999999999999</v>
      </c>
      <c r="AG324" s="14">
        <f t="shared" si="8"/>
        <v>2.9689999999999999</v>
      </c>
      <c r="AH324" s="14">
        <f t="shared" si="7"/>
        <v>2.9550000000000001</v>
      </c>
      <c r="AI324" s="14">
        <f t="shared" si="7"/>
        <v>2.9409999999999998</v>
      </c>
      <c r="AJ324" s="14">
        <f t="shared" si="7"/>
        <v>2.9279999999999999</v>
      </c>
      <c r="AK324" s="14">
        <f t="shared" si="6"/>
        <v>2.915</v>
      </c>
      <c r="AL324" s="14">
        <f t="shared" si="6"/>
        <v>2.9039999999999999</v>
      </c>
      <c r="AM324" s="14">
        <f t="shared" si="6"/>
        <v>2.8929999999999998</v>
      </c>
      <c r="AN324" s="14">
        <f t="shared" si="6"/>
        <v>2.8820000000000001</v>
      </c>
      <c r="AO324" s="14">
        <f t="shared" si="6"/>
        <v>2.8719999999999999</v>
      </c>
      <c r="AP324" s="14">
        <f t="shared" si="6"/>
        <v>2.85</v>
      </c>
      <c r="AQ324" s="14">
        <f t="shared" si="6"/>
        <v>2.8290000000000002</v>
      </c>
      <c r="AR324" s="14">
        <f t="shared" si="6"/>
        <v>2.8079999999999998</v>
      </c>
      <c r="AS324" s="14">
        <f t="shared" si="6"/>
        <v>2.7890000000000001</v>
      </c>
      <c r="AT324" s="14">
        <f t="shared" si="6"/>
        <v>2.77</v>
      </c>
      <c r="AU324" s="14">
        <f t="shared" si="6"/>
        <v>2.7530000000000001</v>
      </c>
      <c r="AV324" s="14">
        <f t="shared" si="6"/>
        <v>2.7360000000000002</v>
      </c>
      <c r="AW324" s="14">
        <f t="shared" si="6"/>
        <v>2.72</v>
      </c>
      <c r="AX324" s="14">
        <f t="shared" si="6"/>
        <v>2.7040000000000002</v>
      </c>
      <c r="AY324" s="14">
        <f t="shared" si="6"/>
        <v>2.6890000000000001</v>
      </c>
    </row>
    <row r="325" spans="1:51" s="16" customFormat="1" x14ac:dyDescent="0.2">
      <c r="A325" s="12">
        <v>47118</v>
      </c>
      <c r="B325" s="14">
        <f t="shared" ref="B325:Q340" si="11">B324</f>
        <v>2.141</v>
      </c>
      <c r="C325" s="14">
        <f t="shared" si="11"/>
        <v>2.149</v>
      </c>
      <c r="D325" s="14">
        <f t="shared" si="11"/>
        <v>2.1949999999999998</v>
      </c>
      <c r="E325" s="14">
        <f t="shared" si="11"/>
        <v>2.266</v>
      </c>
      <c r="F325" s="14">
        <f t="shared" si="11"/>
        <v>2.3359999999999999</v>
      </c>
      <c r="G325" s="14">
        <f t="shared" si="11"/>
        <v>2.4119999999999999</v>
      </c>
      <c r="H325" s="14">
        <f t="shared" si="11"/>
        <v>2.4849999999999999</v>
      </c>
      <c r="I325" s="14">
        <f t="shared" si="11"/>
        <v>2.556</v>
      </c>
      <c r="J325" s="14">
        <f t="shared" si="11"/>
        <v>2.6230000000000002</v>
      </c>
      <c r="K325" s="14">
        <f t="shared" si="11"/>
        <v>2.6850000000000001</v>
      </c>
      <c r="L325" s="14">
        <f t="shared" si="11"/>
        <v>2.7469999999999999</v>
      </c>
      <c r="M325" s="14">
        <f t="shared" si="11"/>
        <v>2.798</v>
      </c>
      <c r="N325" s="14">
        <f t="shared" si="11"/>
        <v>2.8490000000000002</v>
      </c>
      <c r="O325" s="14">
        <f t="shared" si="11"/>
        <v>2.8919999999999999</v>
      </c>
      <c r="P325" s="14">
        <f t="shared" si="11"/>
        <v>2.9289999999999998</v>
      </c>
      <c r="Q325" s="14">
        <f t="shared" si="10"/>
        <v>2.9550000000000001</v>
      </c>
      <c r="R325" s="14">
        <f t="shared" si="9"/>
        <v>2.9780000000000002</v>
      </c>
      <c r="S325" s="14">
        <f t="shared" si="9"/>
        <v>2.9990000000000001</v>
      </c>
      <c r="T325" s="14">
        <f t="shared" si="9"/>
        <v>3.0169999999999999</v>
      </c>
      <c r="U325" s="14">
        <f t="shared" si="9"/>
        <v>3.0339999999999998</v>
      </c>
      <c r="V325" s="14">
        <f t="shared" si="9"/>
        <v>3.0350000000000001</v>
      </c>
      <c r="W325" s="14">
        <f t="shared" si="9"/>
        <v>3.036</v>
      </c>
      <c r="X325" s="14">
        <f t="shared" si="9"/>
        <v>3.0369999999999999</v>
      </c>
      <c r="Y325" s="14">
        <f t="shared" si="9"/>
        <v>3.0379999999999998</v>
      </c>
      <c r="Z325" s="14">
        <f t="shared" si="9"/>
        <v>3.0390000000000001</v>
      </c>
      <c r="AA325" s="14">
        <f t="shared" si="9"/>
        <v>3.0310000000000001</v>
      </c>
      <c r="AB325" s="14">
        <f t="shared" si="9"/>
        <v>3.0230000000000001</v>
      </c>
      <c r="AC325" s="14">
        <f t="shared" si="9"/>
        <v>3.0150000000000001</v>
      </c>
      <c r="AD325" s="14">
        <f t="shared" si="9"/>
        <v>3.008</v>
      </c>
      <c r="AE325" s="14">
        <f t="shared" si="9"/>
        <v>3.0019999999999998</v>
      </c>
      <c r="AF325" s="14">
        <f t="shared" si="9"/>
        <v>2.9849999999999999</v>
      </c>
      <c r="AG325" s="14">
        <f t="shared" si="8"/>
        <v>2.9689999999999999</v>
      </c>
      <c r="AH325" s="14">
        <f t="shared" si="7"/>
        <v>2.9550000000000001</v>
      </c>
      <c r="AI325" s="14">
        <f t="shared" si="7"/>
        <v>2.9409999999999998</v>
      </c>
      <c r="AJ325" s="14">
        <f t="shared" si="7"/>
        <v>2.9279999999999999</v>
      </c>
      <c r="AK325" s="14">
        <f t="shared" si="6"/>
        <v>2.915</v>
      </c>
      <c r="AL325" s="14">
        <f t="shared" si="6"/>
        <v>2.9039999999999999</v>
      </c>
      <c r="AM325" s="14">
        <f t="shared" si="6"/>
        <v>2.8929999999999998</v>
      </c>
      <c r="AN325" s="14">
        <f t="shared" si="6"/>
        <v>2.8820000000000001</v>
      </c>
      <c r="AO325" s="14">
        <f t="shared" si="6"/>
        <v>2.8719999999999999</v>
      </c>
      <c r="AP325" s="14">
        <f t="shared" si="6"/>
        <v>2.85</v>
      </c>
      <c r="AQ325" s="14">
        <f t="shared" si="6"/>
        <v>2.8290000000000002</v>
      </c>
      <c r="AR325" s="14">
        <f t="shared" si="6"/>
        <v>2.8079999999999998</v>
      </c>
      <c r="AS325" s="14">
        <f t="shared" si="6"/>
        <v>2.7890000000000001</v>
      </c>
      <c r="AT325" s="14">
        <f t="shared" si="6"/>
        <v>2.77</v>
      </c>
      <c r="AU325" s="14">
        <f t="shared" si="6"/>
        <v>2.7530000000000001</v>
      </c>
      <c r="AV325" s="14">
        <f t="shared" si="6"/>
        <v>2.7360000000000002</v>
      </c>
      <c r="AW325" s="14">
        <f t="shared" si="6"/>
        <v>2.72</v>
      </c>
      <c r="AX325" s="14">
        <f t="shared" si="6"/>
        <v>2.7040000000000002</v>
      </c>
      <c r="AY325" s="14">
        <f t="shared" si="6"/>
        <v>2.6890000000000001</v>
      </c>
    </row>
    <row r="326" spans="1:51" s="16" customFormat="1" x14ac:dyDescent="0.2">
      <c r="A326" s="12">
        <v>47149</v>
      </c>
      <c r="B326" s="14">
        <f t="shared" si="11"/>
        <v>2.141</v>
      </c>
      <c r="C326" s="14">
        <f t="shared" si="11"/>
        <v>2.149</v>
      </c>
      <c r="D326" s="14">
        <f t="shared" si="11"/>
        <v>2.1949999999999998</v>
      </c>
      <c r="E326" s="14">
        <f t="shared" si="11"/>
        <v>2.266</v>
      </c>
      <c r="F326" s="14">
        <f t="shared" si="11"/>
        <v>2.3359999999999999</v>
      </c>
      <c r="G326" s="14">
        <f t="shared" si="11"/>
        <v>2.4119999999999999</v>
      </c>
      <c r="H326" s="14">
        <f t="shared" si="11"/>
        <v>2.4849999999999999</v>
      </c>
      <c r="I326" s="14">
        <f t="shared" si="11"/>
        <v>2.556</v>
      </c>
      <c r="J326" s="14">
        <f t="shared" si="11"/>
        <v>2.6230000000000002</v>
      </c>
      <c r="K326" s="14">
        <f t="shared" si="11"/>
        <v>2.6850000000000001</v>
      </c>
      <c r="L326" s="14">
        <f t="shared" si="11"/>
        <v>2.7469999999999999</v>
      </c>
      <c r="M326" s="14">
        <f t="shared" si="11"/>
        <v>2.798</v>
      </c>
      <c r="N326" s="14">
        <f t="shared" si="11"/>
        <v>2.8490000000000002</v>
      </c>
      <c r="O326" s="14">
        <f t="shared" si="11"/>
        <v>2.8919999999999999</v>
      </c>
      <c r="P326" s="14">
        <f t="shared" si="11"/>
        <v>2.9289999999999998</v>
      </c>
      <c r="Q326" s="14">
        <f t="shared" si="10"/>
        <v>2.9550000000000001</v>
      </c>
      <c r="R326" s="14">
        <f t="shared" si="9"/>
        <v>2.9780000000000002</v>
      </c>
      <c r="S326" s="14">
        <f t="shared" si="9"/>
        <v>2.9990000000000001</v>
      </c>
      <c r="T326" s="14">
        <f t="shared" si="9"/>
        <v>3.0169999999999999</v>
      </c>
      <c r="U326" s="14">
        <f t="shared" si="9"/>
        <v>3.0339999999999998</v>
      </c>
      <c r="V326" s="14">
        <f t="shared" si="9"/>
        <v>3.0350000000000001</v>
      </c>
      <c r="W326" s="14">
        <f t="shared" si="9"/>
        <v>3.036</v>
      </c>
      <c r="X326" s="14">
        <f t="shared" si="9"/>
        <v>3.0369999999999999</v>
      </c>
      <c r="Y326" s="14">
        <f t="shared" si="9"/>
        <v>3.0379999999999998</v>
      </c>
      <c r="Z326" s="14">
        <f t="shared" si="9"/>
        <v>3.0390000000000001</v>
      </c>
      <c r="AA326" s="14">
        <f t="shared" si="9"/>
        <v>3.0310000000000001</v>
      </c>
      <c r="AB326" s="14">
        <f t="shared" si="9"/>
        <v>3.0230000000000001</v>
      </c>
      <c r="AC326" s="14">
        <f t="shared" si="9"/>
        <v>3.0150000000000001</v>
      </c>
      <c r="AD326" s="14">
        <f t="shared" si="9"/>
        <v>3.008</v>
      </c>
      <c r="AE326" s="14">
        <f t="shared" si="9"/>
        <v>3.0019999999999998</v>
      </c>
      <c r="AF326" s="14">
        <f t="shared" si="9"/>
        <v>2.9849999999999999</v>
      </c>
      <c r="AG326" s="14">
        <f t="shared" si="8"/>
        <v>2.9689999999999999</v>
      </c>
      <c r="AH326" s="14">
        <f t="shared" si="7"/>
        <v>2.9550000000000001</v>
      </c>
      <c r="AI326" s="14">
        <f t="shared" si="7"/>
        <v>2.9409999999999998</v>
      </c>
      <c r="AJ326" s="14">
        <f t="shared" si="7"/>
        <v>2.9279999999999999</v>
      </c>
      <c r="AK326" s="14">
        <f t="shared" si="6"/>
        <v>2.915</v>
      </c>
      <c r="AL326" s="14">
        <f t="shared" si="6"/>
        <v>2.9039999999999999</v>
      </c>
      <c r="AM326" s="14">
        <f t="shared" si="6"/>
        <v>2.8929999999999998</v>
      </c>
      <c r="AN326" s="14">
        <f t="shared" si="6"/>
        <v>2.8820000000000001</v>
      </c>
      <c r="AO326" s="14">
        <f t="shared" si="6"/>
        <v>2.8719999999999999</v>
      </c>
      <c r="AP326" s="14">
        <f t="shared" si="6"/>
        <v>2.85</v>
      </c>
      <c r="AQ326" s="14">
        <f t="shared" si="6"/>
        <v>2.8290000000000002</v>
      </c>
      <c r="AR326" s="14">
        <f t="shared" si="6"/>
        <v>2.8079999999999998</v>
      </c>
      <c r="AS326" s="14">
        <f t="shared" si="6"/>
        <v>2.7890000000000001</v>
      </c>
      <c r="AT326" s="14">
        <f t="shared" si="6"/>
        <v>2.77</v>
      </c>
      <c r="AU326" s="14">
        <f t="shared" si="6"/>
        <v>2.7530000000000001</v>
      </c>
      <c r="AV326" s="14">
        <f t="shared" si="6"/>
        <v>2.7360000000000002</v>
      </c>
      <c r="AW326" s="14">
        <f t="shared" si="6"/>
        <v>2.72</v>
      </c>
      <c r="AX326" s="14">
        <f t="shared" si="6"/>
        <v>2.7040000000000002</v>
      </c>
      <c r="AY326" s="14">
        <f t="shared" si="6"/>
        <v>2.6890000000000001</v>
      </c>
    </row>
    <row r="327" spans="1:51" s="16" customFormat="1" x14ac:dyDescent="0.2">
      <c r="A327" s="12">
        <v>47177</v>
      </c>
      <c r="B327" s="14">
        <f t="shared" si="11"/>
        <v>2.141</v>
      </c>
      <c r="C327" s="14">
        <f t="shared" si="11"/>
        <v>2.149</v>
      </c>
      <c r="D327" s="14">
        <f t="shared" si="11"/>
        <v>2.1949999999999998</v>
      </c>
      <c r="E327" s="14">
        <f t="shared" si="11"/>
        <v>2.266</v>
      </c>
      <c r="F327" s="14">
        <f t="shared" si="11"/>
        <v>2.3359999999999999</v>
      </c>
      <c r="G327" s="14">
        <f t="shared" si="11"/>
        <v>2.4119999999999999</v>
      </c>
      <c r="H327" s="14">
        <f t="shared" si="11"/>
        <v>2.4849999999999999</v>
      </c>
      <c r="I327" s="14">
        <f t="shared" si="11"/>
        <v>2.556</v>
      </c>
      <c r="J327" s="14">
        <f t="shared" si="11"/>
        <v>2.6230000000000002</v>
      </c>
      <c r="K327" s="14">
        <f t="shared" si="11"/>
        <v>2.6850000000000001</v>
      </c>
      <c r="L327" s="14">
        <f t="shared" si="11"/>
        <v>2.7469999999999999</v>
      </c>
      <c r="M327" s="14">
        <f t="shared" si="11"/>
        <v>2.798</v>
      </c>
      <c r="N327" s="14">
        <f t="shared" si="11"/>
        <v>2.8490000000000002</v>
      </c>
      <c r="O327" s="14">
        <f t="shared" si="11"/>
        <v>2.8919999999999999</v>
      </c>
      <c r="P327" s="14">
        <f t="shared" si="11"/>
        <v>2.9289999999999998</v>
      </c>
      <c r="Q327" s="14">
        <f t="shared" si="10"/>
        <v>2.9550000000000001</v>
      </c>
      <c r="R327" s="14">
        <f t="shared" si="9"/>
        <v>2.9780000000000002</v>
      </c>
      <c r="S327" s="14">
        <f t="shared" si="9"/>
        <v>2.9990000000000001</v>
      </c>
      <c r="T327" s="14">
        <f t="shared" si="9"/>
        <v>3.0169999999999999</v>
      </c>
      <c r="U327" s="14">
        <f t="shared" si="9"/>
        <v>3.0339999999999998</v>
      </c>
      <c r="V327" s="14">
        <f t="shared" si="9"/>
        <v>3.0350000000000001</v>
      </c>
      <c r="W327" s="14">
        <f t="shared" si="9"/>
        <v>3.036</v>
      </c>
      <c r="X327" s="14">
        <f t="shared" si="9"/>
        <v>3.0369999999999999</v>
      </c>
      <c r="Y327" s="14">
        <f t="shared" si="9"/>
        <v>3.0379999999999998</v>
      </c>
      <c r="Z327" s="14">
        <f t="shared" si="9"/>
        <v>3.0390000000000001</v>
      </c>
      <c r="AA327" s="14">
        <f t="shared" si="9"/>
        <v>3.0310000000000001</v>
      </c>
      <c r="AB327" s="14">
        <f t="shared" si="9"/>
        <v>3.0230000000000001</v>
      </c>
      <c r="AC327" s="14">
        <f t="shared" si="9"/>
        <v>3.0150000000000001</v>
      </c>
      <c r="AD327" s="14">
        <f t="shared" si="9"/>
        <v>3.008</v>
      </c>
      <c r="AE327" s="14">
        <f t="shared" si="9"/>
        <v>3.0019999999999998</v>
      </c>
      <c r="AF327" s="14">
        <f t="shared" si="9"/>
        <v>2.9849999999999999</v>
      </c>
      <c r="AG327" s="14">
        <f t="shared" si="8"/>
        <v>2.9689999999999999</v>
      </c>
      <c r="AH327" s="14">
        <f t="shared" si="7"/>
        <v>2.9550000000000001</v>
      </c>
      <c r="AI327" s="14">
        <f t="shared" si="7"/>
        <v>2.9409999999999998</v>
      </c>
      <c r="AJ327" s="14">
        <f t="shared" si="7"/>
        <v>2.9279999999999999</v>
      </c>
      <c r="AK327" s="14">
        <f t="shared" si="6"/>
        <v>2.915</v>
      </c>
      <c r="AL327" s="14">
        <f t="shared" si="6"/>
        <v>2.9039999999999999</v>
      </c>
      <c r="AM327" s="14">
        <f t="shared" si="6"/>
        <v>2.8929999999999998</v>
      </c>
      <c r="AN327" s="14">
        <f t="shared" si="6"/>
        <v>2.8820000000000001</v>
      </c>
      <c r="AO327" s="14">
        <f t="shared" si="6"/>
        <v>2.8719999999999999</v>
      </c>
      <c r="AP327" s="14">
        <f t="shared" si="6"/>
        <v>2.85</v>
      </c>
      <c r="AQ327" s="14">
        <f t="shared" si="6"/>
        <v>2.8290000000000002</v>
      </c>
      <c r="AR327" s="14">
        <f t="shared" si="6"/>
        <v>2.8079999999999998</v>
      </c>
      <c r="AS327" s="14">
        <f t="shared" si="6"/>
        <v>2.7890000000000001</v>
      </c>
      <c r="AT327" s="14">
        <f t="shared" si="6"/>
        <v>2.77</v>
      </c>
      <c r="AU327" s="14">
        <f t="shared" si="6"/>
        <v>2.7530000000000001</v>
      </c>
      <c r="AV327" s="14">
        <f t="shared" si="6"/>
        <v>2.7360000000000002</v>
      </c>
      <c r="AW327" s="14">
        <f t="shared" si="6"/>
        <v>2.72</v>
      </c>
      <c r="AX327" s="14">
        <f t="shared" si="6"/>
        <v>2.7040000000000002</v>
      </c>
      <c r="AY327" s="14">
        <f t="shared" si="6"/>
        <v>2.6890000000000001</v>
      </c>
    </row>
    <row r="328" spans="1:51" s="16" customFormat="1" x14ac:dyDescent="0.2">
      <c r="A328" s="12">
        <v>47208</v>
      </c>
      <c r="B328" s="14">
        <f t="shared" si="11"/>
        <v>2.141</v>
      </c>
      <c r="C328" s="14">
        <f t="shared" si="11"/>
        <v>2.149</v>
      </c>
      <c r="D328" s="14">
        <f t="shared" si="11"/>
        <v>2.1949999999999998</v>
      </c>
      <c r="E328" s="14">
        <f t="shared" si="11"/>
        <v>2.266</v>
      </c>
      <c r="F328" s="14">
        <f t="shared" si="11"/>
        <v>2.3359999999999999</v>
      </c>
      <c r="G328" s="14">
        <f t="shared" si="11"/>
        <v>2.4119999999999999</v>
      </c>
      <c r="H328" s="14">
        <f t="shared" si="11"/>
        <v>2.4849999999999999</v>
      </c>
      <c r="I328" s="14">
        <f t="shared" si="11"/>
        <v>2.556</v>
      </c>
      <c r="J328" s="14">
        <f t="shared" si="11"/>
        <v>2.6230000000000002</v>
      </c>
      <c r="K328" s="14">
        <f t="shared" si="11"/>
        <v>2.6850000000000001</v>
      </c>
      <c r="L328" s="14">
        <f t="shared" si="11"/>
        <v>2.7469999999999999</v>
      </c>
      <c r="M328" s="14">
        <f t="shared" si="11"/>
        <v>2.798</v>
      </c>
      <c r="N328" s="14">
        <f t="shared" si="11"/>
        <v>2.8490000000000002</v>
      </c>
      <c r="O328" s="14">
        <f t="shared" si="11"/>
        <v>2.8919999999999999</v>
      </c>
      <c r="P328" s="14">
        <f t="shared" si="11"/>
        <v>2.9289999999999998</v>
      </c>
      <c r="Q328" s="14">
        <f t="shared" si="10"/>
        <v>2.9550000000000001</v>
      </c>
      <c r="R328" s="14">
        <f t="shared" si="9"/>
        <v>2.9780000000000002</v>
      </c>
      <c r="S328" s="14">
        <f t="shared" si="9"/>
        <v>2.9990000000000001</v>
      </c>
      <c r="T328" s="14">
        <f t="shared" si="9"/>
        <v>3.0169999999999999</v>
      </c>
      <c r="U328" s="14">
        <f t="shared" si="9"/>
        <v>3.0339999999999998</v>
      </c>
      <c r="V328" s="14">
        <f t="shared" si="9"/>
        <v>3.0350000000000001</v>
      </c>
      <c r="W328" s="14">
        <f t="shared" si="9"/>
        <v>3.036</v>
      </c>
      <c r="X328" s="14">
        <f t="shared" si="9"/>
        <v>3.0369999999999999</v>
      </c>
      <c r="Y328" s="14">
        <f t="shared" si="9"/>
        <v>3.0379999999999998</v>
      </c>
      <c r="Z328" s="14">
        <f t="shared" si="9"/>
        <v>3.0390000000000001</v>
      </c>
      <c r="AA328" s="14">
        <f t="shared" si="9"/>
        <v>3.0310000000000001</v>
      </c>
      <c r="AB328" s="14">
        <f t="shared" si="9"/>
        <v>3.0230000000000001</v>
      </c>
      <c r="AC328" s="14">
        <f t="shared" si="9"/>
        <v>3.0150000000000001</v>
      </c>
      <c r="AD328" s="14">
        <f t="shared" si="9"/>
        <v>3.008</v>
      </c>
      <c r="AE328" s="14">
        <f t="shared" si="9"/>
        <v>3.0019999999999998</v>
      </c>
      <c r="AF328" s="14">
        <f t="shared" si="9"/>
        <v>2.9849999999999999</v>
      </c>
      <c r="AG328" s="14">
        <f t="shared" si="8"/>
        <v>2.9689999999999999</v>
      </c>
      <c r="AH328" s="14">
        <f t="shared" si="7"/>
        <v>2.9550000000000001</v>
      </c>
      <c r="AI328" s="14">
        <f t="shared" si="7"/>
        <v>2.9409999999999998</v>
      </c>
      <c r="AJ328" s="14">
        <f t="shared" si="7"/>
        <v>2.9279999999999999</v>
      </c>
      <c r="AK328" s="14">
        <f t="shared" si="6"/>
        <v>2.915</v>
      </c>
      <c r="AL328" s="14">
        <f t="shared" si="6"/>
        <v>2.9039999999999999</v>
      </c>
      <c r="AM328" s="14">
        <f t="shared" si="6"/>
        <v>2.8929999999999998</v>
      </c>
      <c r="AN328" s="14">
        <f t="shared" si="6"/>
        <v>2.8820000000000001</v>
      </c>
      <c r="AO328" s="14">
        <f t="shared" si="6"/>
        <v>2.8719999999999999</v>
      </c>
      <c r="AP328" s="14">
        <f t="shared" si="6"/>
        <v>2.85</v>
      </c>
      <c r="AQ328" s="14">
        <f t="shared" si="6"/>
        <v>2.8290000000000002</v>
      </c>
      <c r="AR328" s="14">
        <f t="shared" si="6"/>
        <v>2.8079999999999998</v>
      </c>
      <c r="AS328" s="14">
        <f t="shared" si="6"/>
        <v>2.7890000000000001</v>
      </c>
      <c r="AT328" s="14">
        <f t="shared" si="6"/>
        <v>2.77</v>
      </c>
      <c r="AU328" s="14">
        <f t="shared" si="6"/>
        <v>2.7530000000000001</v>
      </c>
      <c r="AV328" s="14">
        <f t="shared" si="6"/>
        <v>2.7360000000000002</v>
      </c>
      <c r="AW328" s="14">
        <f t="shared" si="6"/>
        <v>2.72</v>
      </c>
      <c r="AX328" s="14">
        <f t="shared" si="6"/>
        <v>2.7040000000000002</v>
      </c>
      <c r="AY328" s="14">
        <f t="shared" si="6"/>
        <v>2.6890000000000001</v>
      </c>
    </row>
    <row r="329" spans="1:51" s="16" customFormat="1" x14ac:dyDescent="0.2">
      <c r="A329" s="12">
        <v>47238</v>
      </c>
      <c r="B329" s="14">
        <f t="shared" si="11"/>
        <v>2.141</v>
      </c>
      <c r="C329" s="14">
        <f t="shared" si="11"/>
        <v>2.149</v>
      </c>
      <c r="D329" s="14">
        <f t="shared" si="11"/>
        <v>2.1949999999999998</v>
      </c>
      <c r="E329" s="14">
        <f t="shared" si="11"/>
        <v>2.266</v>
      </c>
      <c r="F329" s="14">
        <f t="shared" si="11"/>
        <v>2.3359999999999999</v>
      </c>
      <c r="G329" s="14">
        <f t="shared" si="11"/>
        <v>2.4119999999999999</v>
      </c>
      <c r="H329" s="14">
        <f t="shared" si="11"/>
        <v>2.4849999999999999</v>
      </c>
      <c r="I329" s="14">
        <f t="shared" si="11"/>
        <v>2.556</v>
      </c>
      <c r="J329" s="14">
        <f t="shared" si="11"/>
        <v>2.6230000000000002</v>
      </c>
      <c r="K329" s="14">
        <f t="shared" si="11"/>
        <v>2.6850000000000001</v>
      </c>
      <c r="L329" s="14">
        <f t="shared" si="11"/>
        <v>2.7469999999999999</v>
      </c>
      <c r="M329" s="14">
        <f t="shared" si="11"/>
        <v>2.798</v>
      </c>
      <c r="N329" s="14">
        <f t="shared" si="11"/>
        <v>2.8490000000000002</v>
      </c>
      <c r="O329" s="14">
        <f t="shared" si="11"/>
        <v>2.8919999999999999</v>
      </c>
      <c r="P329" s="14">
        <f t="shared" si="11"/>
        <v>2.9289999999999998</v>
      </c>
      <c r="Q329" s="14">
        <f t="shared" si="10"/>
        <v>2.9550000000000001</v>
      </c>
      <c r="R329" s="14">
        <f t="shared" si="9"/>
        <v>2.9780000000000002</v>
      </c>
      <c r="S329" s="14">
        <f t="shared" si="9"/>
        <v>2.9990000000000001</v>
      </c>
      <c r="T329" s="14">
        <f t="shared" si="9"/>
        <v>3.0169999999999999</v>
      </c>
      <c r="U329" s="14">
        <f t="shared" si="9"/>
        <v>3.0339999999999998</v>
      </c>
      <c r="V329" s="14">
        <f t="shared" si="9"/>
        <v>3.0350000000000001</v>
      </c>
      <c r="W329" s="14">
        <f t="shared" si="9"/>
        <v>3.036</v>
      </c>
      <c r="X329" s="14">
        <f t="shared" si="9"/>
        <v>3.0369999999999999</v>
      </c>
      <c r="Y329" s="14">
        <f t="shared" si="9"/>
        <v>3.0379999999999998</v>
      </c>
      <c r="Z329" s="14">
        <f t="shared" si="9"/>
        <v>3.0390000000000001</v>
      </c>
      <c r="AA329" s="14">
        <f t="shared" si="9"/>
        <v>3.0310000000000001</v>
      </c>
      <c r="AB329" s="14">
        <f t="shared" si="9"/>
        <v>3.0230000000000001</v>
      </c>
      <c r="AC329" s="14">
        <f t="shared" si="9"/>
        <v>3.0150000000000001</v>
      </c>
      <c r="AD329" s="14">
        <f t="shared" si="9"/>
        <v>3.008</v>
      </c>
      <c r="AE329" s="14">
        <f t="shared" si="9"/>
        <v>3.0019999999999998</v>
      </c>
      <c r="AF329" s="14">
        <f t="shared" si="9"/>
        <v>2.9849999999999999</v>
      </c>
      <c r="AG329" s="14">
        <f t="shared" si="8"/>
        <v>2.9689999999999999</v>
      </c>
      <c r="AH329" s="14">
        <f t="shared" si="7"/>
        <v>2.9550000000000001</v>
      </c>
      <c r="AI329" s="14">
        <f t="shared" si="7"/>
        <v>2.9409999999999998</v>
      </c>
      <c r="AJ329" s="14">
        <f t="shared" si="7"/>
        <v>2.9279999999999999</v>
      </c>
      <c r="AK329" s="14">
        <f t="shared" si="6"/>
        <v>2.915</v>
      </c>
      <c r="AL329" s="14">
        <f t="shared" si="6"/>
        <v>2.9039999999999999</v>
      </c>
      <c r="AM329" s="14">
        <f t="shared" si="6"/>
        <v>2.8929999999999998</v>
      </c>
      <c r="AN329" s="14">
        <f t="shared" si="6"/>
        <v>2.8820000000000001</v>
      </c>
      <c r="AO329" s="14">
        <f t="shared" si="6"/>
        <v>2.8719999999999999</v>
      </c>
      <c r="AP329" s="14">
        <f t="shared" si="6"/>
        <v>2.85</v>
      </c>
      <c r="AQ329" s="14">
        <f t="shared" si="6"/>
        <v>2.8290000000000002</v>
      </c>
      <c r="AR329" s="14">
        <f t="shared" si="6"/>
        <v>2.8079999999999998</v>
      </c>
      <c r="AS329" s="14">
        <f t="shared" si="6"/>
        <v>2.7890000000000001</v>
      </c>
      <c r="AT329" s="14">
        <f t="shared" si="6"/>
        <v>2.77</v>
      </c>
      <c r="AU329" s="14">
        <f t="shared" si="6"/>
        <v>2.7530000000000001</v>
      </c>
      <c r="AV329" s="14">
        <f t="shared" si="6"/>
        <v>2.7360000000000002</v>
      </c>
      <c r="AW329" s="14">
        <f t="shared" si="6"/>
        <v>2.72</v>
      </c>
      <c r="AX329" s="14">
        <f t="shared" si="6"/>
        <v>2.7040000000000002</v>
      </c>
      <c r="AY329" s="14">
        <f t="shared" si="6"/>
        <v>2.6890000000000001</v>
      </c>
    </row>
    <row r="330" spans="1:51" s="16" customFormat="1" x14ac:dyDescent="0.2">
      <c r="A330" s="12">
        <v>47269</v>
      </c>
      <c r="B330" s="14">
        <f t="shared" si="11"/>
        <v>2.141</v>
      </c>
      <c r="C330" s="14">
        <f t="shared" si="11"/>
        <v>2.149</v>
      </c>
      <c r="D330" s="14">
        <f t="shared" si="11"/>
        <v>2.1949999999999998</v>
      </c>
      <c r="E330" s="14">
        <f t="shared" si="11"/>
        <v>2.266</v>
      </c>
      <c r="F330" s="14">
        <f t="shared" si="11"/>
        <v>2.3359999999999999</v>
      </c>
      <c r="G330" s="14">
        <f t="shared" si="11"/>
        <v>2.4119999999999999</v>
      </c>
      <c r="H330" s="14">
        <f t="shared" si="11"/>
        <v>2.4849999999999999</v>
      </c>
      <c r="I330" s="14">
        <f t="shared" si="11"/>
        <v>2.556</v>
      </c>
      <c r="J330" s="14">
        <f t="shared" si="11"/>
        <v>2.6230000000000002</v>
      </c>
      <c r="K330" s="14">
        <f t="shared" si="11"/>
        <v>2.6850000000000001</v>
      </c>
      <c r="L330" s="14">
        <f t="shared" si="11"/>
        <v>2.7469999999999999</v>
      </c>
      <c r="M330" s="14">
        <f t="shared" si="11"/>
        <v>2.798</v>
      </c>
      <c r="N330" s="14">
        <f t="shared" si="11"/>
        <v>2.8490000000000002</v>
      </c>
      <c r="O330" s="14">
        <f t="shared" si="11"/>
        <v>2.8919999999999999</v>
      </c>
      <c r="P330" s="14">
        <f t="shared" si="11"/>
        <v>2.9289999999999998</v>
      </c>
      <c r="Q330" s="14">
        <f t="shared" si="10"/>
        <v>2.9550000000000001</v>
      </c>
      <c r="R330" s="14">
        <f t="shared" si="9"/>
        <v>2.9780000000000002</v>
      </c>
      <c r="S330" s="14">
        <f t="shared" si="9"/>
        <v>2.9990000000000001</v>
      </c>
      <c r="T330" s="14">
        <f t="shared" si="9"/>
        <v>3.0169999999999999</v>
      </c>
      <c r="U330" s="14">
        <f t="shared" si="9"/>
        <v>3.0339999999999998</v>
      </c>
      <c r="V330" s="14">
        <f t="shared" si="9"/>
        <v>3.0350000000000001</v>
      </c>
      <c r="W330" s="14">
        <f t="shared" si="9"/>
        <v>3.036</v>
      </c>
      <c r="X330" s="14">
        <f t="shared" si="9"/>
        <v>3.0369999999999999</v>
      </c>
      <c r="Y330" s="14">
        <f t="shared" si="9"/>
        <v>3.0379999999999998</v>
      </c>
      <c r="Z330" s="14">
        <f t="shared" si="9"/>
        <v>3.0390000000000001</v>
      </c>
      <c r="AA330" s="14">
        <f t="shared" si="9"/>
        <v>3.0310000000000001</v>
      </c>
      <c r="AB330" s="14">
        <f t="shared" si="9"/>
        <v>3.0230000000000001</v>
      </c>
      <c r="AC330" s="14">
        <f t="shared" si="9"/>
        <v>3.0150000000000001</v>
      </c>
      <c r="AD330" s="14">
        <f t="shared" si="9"/>
        <v>3.008</v>
      </c>
      <c r="AE330" s="14">
        <f t="shared" si="9"/>
        <v>3.0019999999999998</v>
      </c>
      <c r="AF330" s="14">
        <f t="shared" si="9"/>
        <v>2.9849999999999999</v>
      </c>
      <c r="AG330" s="14">
        <f t="shared" si="8"/>
        <v>2.9689999999999999</v>
      </c>
      <c r="AH330" s="14">
        <f t="shared" si="7"/>
        <v>2.9550000000000001</v>
      </c>
      <c r="AI330" s="14">
        <f t="shared" si="7"/>
        <v>2.9409999999999998</v>
      </c>
      <c r="AJ330" s="14">
        <f t="shared" si="7"/>
        <v>2.9279999999999999</v>
      </c>
      <c r="AK330" s="14">
        <f t="shared" si="6"/>
        <v>2.915</v>
      </c>
      <c r="AL330" s="14">
        <f t="shared" si="6"/>
        <v>2.9039999999999999</v>
      </c>
      <c r="AM330" s="14">
        <f t="shared" si="6"/>
        <v>2.8929999999999998</v>
      </c>
      <c r="AN330" s="14">
        <f t="shared" si="6"/>
        <v>2.8820000000000001</v>
      </c>
      <c r="AO330" s="14">
        <f t="shared" si="6"/>
        <v>2.8719999999999999</v>
      </c>
      <c r="AP330" s="14">
        <f t="shared" si="6"/>
        <v>2.85</v>
      </c>
      <c r="AQ330" s="14">
        <f t="shared" si="6"/>
        <v>2.8290000000000002</v>
      </c>
      <c r="AR330" s="14">
        <f t="shared" si="6"/>
        <v>2.8079999999999998</v>
      </c>
      <c r="AS330" s="14">
        <f t="shared" si="6"/>
        <v>2.7890000000000001</v>
      </c>
      <c r="AT330" s="14">
        <f t="shared" si="6"/>
        <v>2.77</v>
      </c>
      <c r="AU330" s="14">
        <f t="shared" si="6"/>
        <v>2.7530000000000001</v>
      </c>
      <c r="AV330" s="14">
        <f t="shared" si="6"/>
        <v>2.7360000000000002</v>
      </c>
      <c r="AW330" s="14">
        <f t="shared" si="6"/>
        <v>2.72</v>
      </c>
      <c r="AX330" s="14">
        <f t="shared" si="6"/>
        <v>2.7040000000000002</v>
      </c>
      <c r="AY330" s="14">
        <f t="shared" si="6"/>
        <v>2.6890000000000001</v>
      </c>
    </row>
    <row r="331" spans="1:51" s="16" customFormat="1" x14ac:dyDescent="0.2">
      <c r="A331" s="12">
        <v>47299</v>
      </c>
      <c r="B331" s="14">
        <f t="shared" si="11"/>
        <v>2.141</v>
      </c>
      <c r="C331" s="14">
        <f t="shared" si="11"/>
        <v>2.149</v>
      </c>
      <c r="D331" s="14">
        <f t="shared" si="11"/>
        <v>2.1949999999999998</v>
      </c>
      <c r="E331" s="14">
        <f t="shared" si="11"/>
        <v>2.266</v>
      </c>
      <c r="F331" s="14">
        <f t="shared" si="11"/>
        <v>2.3359999999999999</v>
      </c>
      <c r="G331" s="14">
        <f t="shared" si="11"/>
        <v>2.4119999999999999</v>
      </c>
      <c r="H331" s="14">
        <f t="shared" si="11"/>
        <v>2.4849999999999999</v>
      </c>
      <c r="I331" s="14">
        <f t="shared" si="11"/>
        <v>2.556</v>
      </c>
      <c r="J331" s="14">
        <f t="shared" si="11"/>
        <v>2.6230000000000002</v>
      </c>
      <c r="K331" s="14">
        <f t="shared" si="11"/>
        <v>2.6850000000000001</v>
      </c>
      <c r="L331" s="14">
        <f t="shared" si="11"/>
        <v>2.7469999999999999</v>
      </c>
      <c r="M331" s="14">
        <f t="shared" si="11"/>
        <v>2.798</v>
      </c>
      <c r="N331" s="14">
        <f t="shared" si="11"/>
        <v>2.8490000000000002</v>
      </c>
      <c r="O331" s="14">
        <f t="shared" si="11"/>
        <v>2.8919999999999999</v>
      </c>
      <c r="P331" s="14">
        <f t="shared" si="11"/>
        <v>2.9289999999999998</v>
      </c>
      <c r="Q331" s="14">
        <f t="shared" si="10"/>
        <v>2.9550000000000001</v>
      </c>
      <c r="R331" s="14">
        <f t="shared" si="9"/>
        <v>2.9780000000000002</v>
      </c>
      <c r="S331" s="14">
        <f t="shared" si="9"/>
        <v>2.9990000000000001</v>
      </c>
      <c r="T331" s="14">
        <f t="shared" si="9"/>
        <v>3.0169999999999999</v>
      </c>
      <c r="U331" s="14">
        <f t="shared" si="9"/>
        <v>3.0339999999999998</v>
      </c>
      <c r="V331" s="14">
        <f t="shared" si="9"/>
        <v>3.0350000000000001</v>
      </c>
      <c r="W331" s="14">
        <f t="shared" si="9"/>
        <v>3.036</v>
      </c>
      <c r="X331" s="14">
        <f t="shared" si="9"/>
        <v>3.0369999999999999</v>
      </c>
      <c r="Y331" s="14">
        <f t="shared" si="9"/>
        <v>3.0379999999999998</v>
      </c>
      <c r="Z331" s="14">
        <f t="shared" si="9"/>
        <v>3.0390000000000001</v>
      </c>
      <c r="AA331" s="14">
        <f t="shared" si="9"/>
        <v>3.0310000000000001</v>
      </c>
      <c r="AB331" s="14">
        <f t="shared" si="9"/>
        <v>3.0230000000000001</v>
      </c>
      <c r="AC331" s="14">
        <f t="shared" si="9"/>
        <v>3.0150000000000001</v>
      </c>
      <c r="AD331" s="14">
        <f t="shared" si="9"/>
        <v>3.008</v>
      </c>
      <c r="AE331" s="14">
        <f t="shared" si="9"/>
        <v>3.0019999999999998</v>
      </c>
      <c r="AF331" s="14">
        <f t="shared" si="9"/>
        <v>2.9849999999999999</v>
      </c>
      <c r="AG331" s="14">
        <f t="shared" si="8"/>
        <v>2.9689999999999999</v>
      </c>
      <c r="AH331" s="14">
        <f t="shared" si="7"/>
        <v>2.9550000000000001</v>
      </c>
      <c r="AI331" s="14">
        <f t="shared" si="7"/>
        <v>2.9409999999999998</v>
      </c>
      <c r="AJ331" s="14">
        <f t="shared" si="7"/>
        <v>2.9279999999999999</v>
      </c>
      <c r="AK331" s="14">
        <f t="shared" si="6"/>
        <v>2.915</v>
      </c>
      <c r="AL331" s="14">
        <f t="shared" si="6"/>
        <v>2.9039999999999999</v>
      </c>
      <c r="AM331" s="14">
        <f t="shared" si="6"/>
        <v>2.8929999999999998</v>
      </c>
      <c r="AN331" s="14">
        <f t="shared" si="6"/>
        <v>2.8820000000000001</v>
      </c>
      <c r="AO331" s="14">
        <f t="shared" si="6"/>
        <v>2.8719999999999999</v>
      </c>
      <c r="AP331" s="14">
        <f t="shared" si="6"/>
        <v>2.85</v>
      </c>
      <c r="AQ331" s="14">
        <f t="shared" si="6"/>
        <v>2.8290000000000002</v>
      </c>
      <c r="AR331" s="14">
        <f t="shared" si="6"/>
        <v>2.8079999999999998</v>
      </c>
      <c r="AS331" s="14">
        <f t="shared" si="6"/>
        <v>2.7890000000000001</v>
      </c>
      <c r="AT331" s="14">
        <f t="shared" si="6"/>
        <v>2.77</v>
      </c>
      <c r="AU331" s="14">
        <f t="shared" si="6"/>
        <v>2.7530000000000001</v>
      </c>
      <c r="AV331" s="14">
        <f t="shared" si="6"/>
        <v>2.7360000000000002</v>
      </c>
      <c r="AW331" s="14">
        <f t="shared" si="6"/>
        <v>2.72</v>
      </c>
      <c r="AX331" s="14">
        <f t="shared" si="6"/>
        <v>2.7040000000000002</v>
      </c>
      <c r="AY331" s="14">
        <f t="shared" si="6"/>
        <v>2.6890000000000001</v>
      </c>
    </row>
    <row r="332" spans="1:51" s="16" customFormat="1" x14ac:dyDescent="0.2">
      <c r="A332" s="12">
        <v>47330</v>
      </c>
      <c r="B332" s="14">
        <f t="shared" si="11"/>
        <v>2.141</v>
      </c>
      <c r="C332" s="14">
        <f t="shared" si="11"/>
        <v>2.149</v>
      </c>
      <c r="D332" s="14">
        <f t="shared" si="11"/>
        <v>2.1949999999999998</v>
      </c>
      <c r="E332" s="14">
        <f t="shared" si="11"/>
        <v>2.266</v>
      </c>
      <c r="F332" s="14">
        <f t="shared" si="11"/>
        <v>2.3359999999999999</v>
      </c>
      <c r="G332" s="14">
        <f t="shared" si="11"/>
        <v>2.4119999999999999</v>
      </c>
      <c r="H332" s="14">
        <f t="shared" si="11"/>
        <v>2.4849999999999999</v>
      </c>
      <c r="I332" s="14">
        <f t="shared" si="11"/>
        <v>2.556</v>
      </c>
      <c r="J332" s="14">
        <f t="shared" si="11"/>
        <v>2.6230000000000002</v>
      </c>
      <c r="K332" s="14">
        <f t="shared" si="11"/>
        <v>2.6850000000000001</v>
      </c>
      <c r="L332" s="14">
        <f t="shared" si="11"/>
        <v>2.7469999999999999</v>
      </c>
      <c r="M332" s="14">
        <f t="shared" si="11"/>
        <v>2.798</v>
      </c>
      <c r="N332" s="14">
        <f t="shared" si="11"/>
        <v>2.8490000000000002</v>
      </c>
      <c r="O332" s="14">
        <f t="shared" si="11"/>
        <v>2.8919999999999999</v>
      </c>
      <c r="P332" s="14">
        <f t="shared" si="11"/>
        <v>2.9289999999999998</v>
      </c>
      <c r="Q332" s="14">
        <f t="shared" si="10"/>
        <v>2.9550000000000001</v>
      </c>
      <c r="R332" s="14">
        <f t="shared" si="9"/>
        <v>2.9780000000000002</v>
      </c>
      <c r="S332" s="14">
        <f t="shared" si="9"/>
        <v>2.9990000000000001</v>
      </c>
      <c r="T332" s="14">
        <f t="shared" si="9"/>
        <v>3.0169999999999999</v>
      </c>
      <c r="U332" s="14">
        <f t="shared" si="9"/>
        <v>3.0339999999999998</v>
      </c>
      <c r="V332" s="14">
        <f t="shared" si="9"/>
        <v>3.0350000000000001</v>
      </c>
      <c r="W332" s="14">
        <f t="shared" si="9"/>
        <v>3.036</v>
      </c>
      <c r="X332" s="14">
        <f t="shared" si="9"/>
        <v>3.0369999999999999</v>
      </c>
      <c r="Y332" s="14">
        <f t="shared" si="9"/>
        <v>3.0379999999999998</v>
      </c>
      <c r="Z332" s="14">
        <f t="shared" si="9"/>
        <v>3.0390000000000001</v>
      </c>
      <c r="AA332" s="14">
        <f t="shared" si="9"/>
        <v>3.0310000000000001</v>
      </c>
      <c r="AB332" s="14">
        <f t="shared" si="9"/>
        <v>3.0230000000000001</v>
      </c>
      <c r="AC332" s="14">
        <f t="shared" si="9"/>
        <v>3.0150000000000001</v>
      </c>
      <c r="AD332" s="14">
        <f t="shared" si="9"/>
        <v>3.008</v>
      </c>
      <c r="AE332" s="14">
        <f t="shared" si="9"/>
        <v>3.0019999999999998</v>
      </c>
      <c r="AF332" s="14">
        <f t="shared" si="9"/>
        <v>2.9849999999999999</v>
      </c>
      <c r="AG332" s="14">
        <f t="shared" si="8"/>
        <v>2.9689999999999999</v>
      </c>
      <c r="AH332" s="14">
        <f t="shared" si="7"/>
        <v>2.9550000000000001</v>
      </c>
      <c r="AI332" s="14">
        <f t="shared" si="7"/>
        <v>2.9409999999999998</v>
      </c>
      <c r="AJ332" s="14">
        <f t="shared" si="7"/>
        <v>2.9279999999999999</v>
      </c>
      <c r="AK332" s="14">
        <f t="shared" si="6"/>
        <v>2.915</v>
      </c>
      <c r="AL332" s="14">
        <f t="shared" si="6"/>
        <v>2.9039999999999999</v>
      </c>
      <c r="AM332" s="14">
        <f t="shared" si="6"/>
        <v>2.8929999999999998</v>
      </c>
      <c r="AN332" s="14">
        <f t="shared" si="6"/>
        <v>2.8820000000000001</v>
      </c>
      <c r="AO332" s="14">
        <f t="shared" si="6"/>
        <v>2.8719999999999999</v>
      </c>
      <c r="AP332" s="14">
        <f t="shared" si="6"/>
        <v>2.85</v>
      </c>
      <c r="AQ332" s="14">
        <f t="shared" si="6"/>
        <v>2.8290000000000002</v>
      </c>
      <c r="AR332" s="14">
        <f t="shared" si="6"/>
        <v>2.8079999999999998</v>
      </c>
      <c r="AS332" s="14">
        <f t="shared" si="6"/>
        <v>2.7890000000000001</v>
      </c>
      <c r="AT332" s="14">
        <f t="shared" si="6"/>
        <v>2.77</v>
      </c>
      <c r="AU332" s="14">
        <f t="shared" si="6"/>
        <v>2.7530000000000001</v>
      </c>
      <c r="AV332" s="14">
        <f t="shared" si="6"/>
        <v>2.7360000000000002</v>
      </c>
      <c r="AW332" s="14">
        <f t="shared" si="6"/>
        <v>2.72</v>
      </c>
      <c r="AX332" s="14">
        <f t="shared" si="6"/>
        <v>2.7040000000000002</v>
      </c>
      <c r="AY332" s="14">
        <f t="shared" si="6"/>
        <v>2.6890000000000001</v>
      </c>
    </row>
    <row r="333" spans="1:51" s="16" customFormat="1" x14ac:dyDescent="0.2">
      <c r="A333" s="12">
        <v>47361</v>
      </c>
      <c r="B333" s="14">
        <f t="shared" si="11"/>
        <v>2.141</v>
      </c>
      <c r="C333" s="14">
        <f t="shared" si="11"/>
        <v>2.149</v>
      </c>
      <c r="D333" s="14">
        <f t="shared" si="11"/>
        <v>2.1949999999999998</v>
      </c>
      <c r="E333" s="14">
        <f t="shared" si="11"/>
        <v>2.266</v>
      </c>
      <c r="F333" s="14">
        <f t="shared" si="11"/>
        <v>2.3359999999999999</v>
      </c>
      <c r="G333" s="14">
        <f t="shared" si="11"/>
        <v>2.4119999999999999</v>
      </c>
      <c r="H333" s="14">
        <f t="shared" si="11"/>
        <v>2.4849999999999999</v>
      </c>
      <c r="I333" s="14">
        <f t="shared" si="11"/>
        <v>2.556</v>
      </c>
      <c r="J333" s="14">
        <f t="shared" si="11"/>
        <v>2.6230000000000002</v>
      </c>
      <c r="K333" s="14">
        <f t="shared" si="11"/>
        <v>2.6850000000000001</v>
      </c>
      <c r="L333" s="14">
        <f t="shared" si="11"/>
        <v>2.7469999999999999</v>
      </c>
      <c r="M333" s="14">
        <f t="shared" si="11"/>
        <v>2.798</v>
      </c>
      <c r="N333" s="14">
        <f t="shared" si="11"/>
        <v>2.8490000000000002</v>
      </c>
      <c r="O333" s="14">
        <f t="shared" si="11"/>
        <v>2.8919999999999999</v>
      </c>
      <c r="P333" s="14">
        <f t="shared" si="11"/>
        <v>2.9289999999999998</v>
      </c>
      <c r="Q333" s="14">
        <f t="shared" si="10"/>
        <v>2.9550000000000001</v>
      </c>
      <c r="R333" s="14">
        <f t="shared" si="9"/>
        <v>2.9780000000000002</v>
      </c>
      <c r="S333" s="14">
        <f t="shared" si="9"/>
        <v>2.9990000000000001</v>
      </c>
      <c r="T333" s="14">
        <f t="shared" si="9"/>
        <v>3.0169999999999999</v>
      </c>
      <c r="U333" s="14">
        <f t="shared" si="9"/>
        <v>3.0339999999999998</v>
      </c>
      <c r="V333" s="14">
        <f t="shared" si="9"/>
        <v>3.0350000000000001</v>
      </c>
      <c r="W333" s="14">
        <f t="shared" si="9"/>
        <v>3.036</v>
      </c>
      <c r="X333" s="14">
        <f t="shared" si="9"/>
        <v>3.0369999999999999</v>
      </c>
      <c r="Y333" s="14">
        <f t="shared" si="9"/>
        <v>3.0379999999999998</v>
      </c>
      <c r="Z333" s="14">
        <f t="shared" si="9"/>
        <v>3.0390000000000001</v>
      </c>
      <c r="AA333" s="14">
        <f t="shared" si="9"/>
        <v>3.0310000000000001</v>
      </c>
      <c r="AB333" s="14">
        <f t="shared" si="9"/>
        <v>3.0230000000000001</v>
      </c>
      <c r="AC333" s="14">
        <f t="shared" si="9"/>
        <v>3.0150000000000001</v>
      </c>
      <c r="AD333" s="14">
        <f t="shared" si="9"/>
        <v>3.008</v>
      </c>
      <c r="AE333" s="14">
        <f t="shared" si="9"/>
        <v>3.0019999999999998</v>
      </c>
      <c r="AF333" s="14">
        <f t="shared" si="9"/>
        <v>2.9849999999999999</v>
      </c>
      <c r="AG333" s="14">
        <f t="shared" si="8"/>
        <v>2.9689999999999999</v>
      </c>
      <c r="AH333" s="14">
        <f t="shared" si="7"/>
        <v>2.9550000000000001</v>
      </c>
      <c r="AI333" s="14">
        <f t="shared" si="7"/>
        <v>2.9409999999999998</v>
      </c>
      <c r="AJ333" s="14">
        <f t="shared" si="7"/>
        <v>2.9279999999999999</v>
      </c>
      <c r="AK333" s="14">
        <f t="shared" si="7"/>
        <v>2.915</v>
      </c>
      <c r="AL333" s="14">
        <f t="shared" si="7"/>
        <v>2.9039999999999999</v>
      </c>
      <c r="AM333" s="14">
        <f t="shared" si="7"/>
        <v>2.8929999999999998</v>
      </c>
      <c r="AN333" s="14">
        <f t="shared" si="7"/>
        <v>2.8820000000000001</v>
      </c>
      <c r="AO333" s="14">
        <f t="shared" si="7"/>
        <v>2.8719999999999999</v>
      </c>
      <c r="AP333" s="14">
        <f t="shared" si="7"/>
        <v>2.85</v>
      </c>
      <c r="AQ333" s="14">
        <f t="shared" si="7"/>
        <v>2.8290000000000002</v>
      </c>
      <c r="AR333" s="14">
        <f t="shared" si="7"/>
        <v>2.8079999999999998</v>
      </c>
      <c r="AS333" s="14">
        <f t="shared" si="7"/>
        <v>2.7890000000000001</v>
      </c>
      <c r="AT333" s="14">
        <f t="shared" si="7"/>
        <v>2.77</v>
      </c>
      <c r="AU333" s="14">
        <f t="shared" si="7"/>
        <v>2.7530000000000001</v>
      </c>
      <c r="AV333" s="14">
        <f t="shared" si="7"/>
        <v>2.7360000000000002</v>
      </c>
      <c r="AW333" s="14">
        <f t="shared" si="7"/>
        <v>2.72</v>
      </c>
      <c r="AX333" s="14">
        <f t="shared" ref="AX333:AY348" si="12">AX332</f>
        <v>2.7040000000000002</v>
      </c>
      <c r="AY333" s="14">
        <f t="shared" si="12"/>
        <v>2.6890000000000001</v>
      </c>
    </row>
    <row r="334" spans="1:51" s="16" customFormat="1" x14ac:dyDescent="0.2">
      <c r="A334" s="12">
        <v>47391</v>
      </c>
      <c r="B334" s="14">
        <f t="shared" si="11"/>
        <v>2.141</v>
      </c>
      <c r="C334" s="14">
        <f t="shared" si="11"/>
        <v>2.149</v>
      </c>
      <c r="D334" s="14">
        <f t="shared" si="11"/>
        <v>2.1949999999999998</v>
      </c>
      <c r="E334" s="14">
        <f t="shared" si="11"/>
        <v>2.266</v>
      </c>
      <c r="F334" s="14">
        <f t="shared" si="11"/>
        <v>2.3359999999999999</v>
      </c>
      <c r="G334" s="14">
        <f t="shared" si="11"/>
        <v>2.4119999999999999</v>
      </c>
      <c r="H334" s="14">
        <f t="shared" si="11"/>
        <v>2.4849999999999999</v>
      </c>
      <c r="I334" s="14">
        <f t="shared" si="11"/>
        <v>2.556</v>
      </c>
      <c r="J334" s="14">
        <f t="shared" si="11"/>
        <v>2.6230000000000002</v>
      </c>
      <c r="K334" s="14">
        <f t="shared" si="11"/>
        <v>2.6850000000000001</v>
      </c>
      <c r="L334" s="14">
        <f t="shared" si="11"/>
        <v>2.7469999999999999</v>
      </c>
      <c r="M334" s="14">
        <f t="shared" si="11"/>
        <v>2.798</v>
      </c>
      <c r="N334" s="14">
        <f t="shared" si="11"/>
        <v>2.8490000000000002</v>
      </c>
      <c r="O334" s="14">
        <f t="shared" si="11"/>
        <v>2.8919999999999999</v>
      </c>
      <c r="P334" s="14">
        <f t="shared" si="11"/>
        <v>2.9289999999999998</v>
      </c>
      <c r="Q334" s="14">
        <f t="shared" si="10"/>
        <v>2.9550000000000001</v>
      </c>
      <c r="R334" s="14">
        <f t="shared" si="9"/>
        <v>2.9780000000000002</v>
      </c>
      <c r="S334" s="14">
        <f t="shared" si="9"/>
        <v>2.9990000000000001</v>
      </c>
      <c r="T334" s="14">
        <f t="shared" si="9"/>
        <v>3.0169999999999999</v>
      </c>
      <c r="U334" s="14">
        <f t="shared" si="9"/>
        <v>3.0339999999999998</v>
      </c>
      <c r="V334" s="14">
        <f t="shared" si="9"/>
        <v>3.0350000000000001</v>
      </c>
      <c r="W334" s="14">
        <f t="shared" si="9"/>
        <v>3.036</v>
      </c>
      <c r="X334" s="14">
        <f t="shared" si="9"/>
        <v>3.0369999999999999</v>
      </c>
      <c r="Y334" s="14">
        <f t="shared" si="9"/>
        <v>3.0379999999999998</v>
      </c>
      <c r="Z334" s="14">
        <f t="shared" si="9"/>
        <v>3.0390000000000001</v>
      </c>
      <c r="AA334" s="14">
        <f t="shared" si="9"/>
        <v>3.0310000000000001</v>
      </c>
      <c r="AB334" s="14">
        <f t="shared" si="9"/>
        <v>3.0230000000000001</v>
      </c>
      <c r="AC334" s="14">
        <f t="shared" si="9"/>
        <v>3.0150000000000001</v>
      </c>
      <c r="AD334" s="14">
        <f t="shared" si="9"/>
        <v>3.008</v>
      </c>
      <c r="AE334" s="14">
        <f t="shared" si="9"/>
        <v>3.0019999999999998</v>
      </c>
      <c r="AF334" s="14">
        <f t="shared" si="9"/>
        <v>2.9849999999999999</v>
      </c>
      <c r="AG334" s="14">
        <f t="shared" si="8"/>
        <v>2.9689999999999999</v>
      </c>
      <c r="AH334" s="14">
        <f t="shared" si="8"/>
        <v>2.9550000000000001</v>
      </c>
      <c r="AI334" s="14">
        <f t="shared" si="8"/>
        <v>2.9409999999999998</v>
      </c>
      <c r="AJ334" s="14">
        <f t="shared" si="8"/>
        <v>2.9279999999999999</v>
      </c>
      <c r="AK334" s="14">
        <f t="shared" si="8"/>
        <v>2.915</v>
      </c>
      <c r="AL334" s="14">
        <f t="shared" si="8"/>
        <v>2.9039999999999999</v>
      </c>
      <c r="AM334" s="14">
        <f t="shared" si="8"/>
        <v>2.8929999999999998</v>
      </c>
      <c r="AN334" s="14">
        <f t="shared" si="8"/>
        <v>2.8820000000000001</v>
      </c>
      <c r="AO334" s="14">
        <f t="shared" si="8"/>
        <v>2.8719999999999999</v>
      </c>
      <c r="AP334" s="14">
        <f t="shared" si="8"/>
        <v>2.85</v>
      </c>
      <c r="AQ334" s="14">
        <f t="shared" si="8"/>
        <v>2.8290000000000002</v>
      </c>
      <c r="AR334" s="14">
        <f t="shared" si="8"/>
        <v>2.8079999999999998</v>
      </c>
      <c r="AS334" s="14">
        <f t="shared" si="8"/>
        <v>2.7890000000000001</v>
      </c>
      <c r="AT334" s="14">
        <f t="shared" si="8"/>
        <v>2.77</v>
      </c>
      <c r="AU334" s="14">
        <f t="shared" si="8"/>
        <v>2.7530000000000001</v>
      </c>
      <c r="AV334" s="14">
        <f t="shared" si="8"/>
        <v>2.7360000000000002</v>
      </c>
      <c r="AW334" s="14">
        <f t="shared" ref="AW334:AY349" si="13">AW333</f>
        <v>2.72</v>
      </c>
      <c r="AX334" s="14">
        <f t="shared" si="12"/>
        <v>2.7040000000000002</v>
      </c>
      <c r="AY334" s="14">
        <f t="shared" si="12"/>
        <v>2.6890000000000001</v>
      </c>
    </row>
    <row r="335" spans="1:51" s="16" customFormat="1" x14ac:dyDescent="0.2">
      <c r="A335" s="12">
        <v>47422</v>
      </c>
      <c r="B335" s="14">
        <f t="shared" si="11"/>
        <v>2.141</v>
      </c>
      <c r="C335" s="14">
        <f t="shared" si="11"/>
        <v>2.149</v>
      </c>
      <c r="D335" s="14">
        <f t="shared" si="11"/>
        <v>2.1949999999999998</v>
      </c>
      <c r="E335" s="14">
        <f t="shared" si="11"/>
        <v>2.266</v>
      </c>
      <c r="F335" s="14">
        <f t="shared" si="11"/>
        <v>2.3359999999999999</v>
      </c>
      <c r="G335" s="14">
        <f t="shared" si="11"/>
        <v>2.4119999999999999</v>
      </c>
      <c r="H335" s="14">
        <f t="shared" si="11"/>
        <v>2.4849999999999999</v>
      </c>
      <c r="I335" s="14">
        <f t="shared" si="11"/>
        <v>2.556</v>
      </c>
      <c r="J335" s="14">
        <f t="shared" si="11"/>
        <v>2.6230000000000002</v>
      </c>
      <c r="K335" s="14">
        <f t="shared" si="11"/>
        <v>2.6850000000000001</v>
      </c>
      <c r="L335" s="14">
        <f t="shared" si="11"/>
        <v>2.7469999999999999</v>
      </c>
      <c r="M335" s="14">
        <f t="shared" si="11"/>
        <v>2.798</v>
      </c>
      <c r="N335" s="14">
        <f t="shared" si="11"/>
        <v>2.8490000000000002</v>
      </c>
      <c r="O335" s="14">
        <f t="shared" si="11"/>
        <v>2.8919999999999999</v>
      </c>
      <c r="P335" s="14">
        <f t="shared" si="11"/>
        <v>2.9289999999999998</v>
      </c>
      <c r="Q335" s="14">
        <f t="shared" si="10"/>
        <v>2.9550000000000001</v>
      </c>
      <c r="R335" s="14">
        <f t="shared" si="9"/>
        <v>2.9780000000000002</v>
      </c>
      <c r="S335" s="14">
        <f t="shared" si="9"/>
        <v>2.9990000000000001</v>
      </c>
      <c r="T335" s="14">
        <f t="shared" si="9"/>
        <v>3.0169999999999999</v>
      </c>
      <c r="U335" s="14">
        <f t="shared" si="9"/>
        <v>3.0339999999999998</v>
      </c>
      <c r="V335" s="14">
        <f t="shared" si="9"/>
        <v>3.0350000000000001</v>
      </c>
      <c r="W335" s="14">
        <f t="shared" si="9"/>
        <v>3.036</v>
      </c>
      <c r="X335" s="14">
        <f t="shared" si="9"/>
        <v>3.0369999999999999</v>
      </c>
      <c r="Y335" s="14">
        <f t="shared" si="9"/>
        <v>3.0379999999999998</v>
      </c>
      <c r="Z335" s="14">
        <f t="shared" si="9"/>
        <v>3.0390000000000001</v>
      </c>
      <c r="AA335" s="14">
        <f t="shared" si="9"/>
        <v>3.0310000000000001</v>
      </c>
      <c r="AB335" s="14">
        <f t="shared" si="9"/>
        <v>3.0230000000000001</v>
      </c>
      <c r="AC335" s="14">
        <f t="shared" si="9"/>
        <v>3.0150000000000001</v>
      </c>
      <c r="AD335" s="14">
        <f t="shared" si="9"/>
        <v>3.008</v>
      </c>
      <c r="AE335" s="14">
        <f t="shared" si="9"/>
        <v>3.0019999999999998</v>
      </c>
      <c r="AF335" s="14">
        <f t="shared" si="9"/>
        <v>2.9849999999999999</v>
      </c>
      <c r="AG335" s="14">
        <f t="shared" si="9"/>
        <v>2.9689999999999999</v>
      </c>
      <c r="AH335" s="14">
        <f t="shared" ref="AH335:AW350" si="14">AH334</f>
        <v>2.9550000000000001</v>
      </c>
      <c r="AI335" s="14">
        <f t="shared" si="14"/>
        <v>2.9409999999999998</v>
      </c>
      <c r="AJ335" s="14">
        <f t="shared" si="14"/>
        <v>2.9279999999999999</v>
      </c>
      <c r="AK335" s="14">
        <f t="shared" si="14"/>
        <v>2.915</v>
      </c>
      <c r="AL335" s="14">
        <f t="shared" si="14"/>
        <v>2.9039999999999999</v>
      </c>
      <c r="AM335" s="14">
        <f t="shared" si="14"/>
        <v>2.8929999999999998</v>
      </c>
      <c r="AN335" s="14">
        <f t="shared" si="14"/>
        <v>2.8820000000000001</v>
      </c>
      <c r="AO335" s="14">
        <f t="shared" si="14"/>
        <v>2.8719999999999999</v>
      </c>
      <c r="AP335" s="14">
        <f t="shared" si="14"/>
        <v>2.85</v>
      </c>
      <c r="AQ335" s="14">
        <f t="shared" si="14"/>
        <v>2.8290000000000002</v>
      </c>
      <c r="AR335" s="14">
        <f t="shared" si="14"/>
        <v>2.8079999999999998</v>
      </c>
      <c r="AS335" s="14">
        <f t="shared" si="14"/>
        <v>2.7890000000000001</v>
      </c>
      <c r="AT335" s="14">
        <f t="shared" si="14"/>
        <v>2.77</v>
      </c>
      <c r="AU335" s="14">
        <f t="shared" si="14"/>
        <v>2.7530000000000001</v>
      </c>
      <c r="AV335" s="14">
        <f t="shared" si="14"/>
        <v>2.7360000000000002</v>
      </c>
      <c r="AW335" s="14">
        <f t="shared" si="13"/>
        <v>2.72</v>
      </c>
      <c r="AX335" s="14">
        <f t="shared" si="12"/>
        <v>2.7040000000000002</v>
      </c>
      <c r="AY335" s="14">
        <f t="shared" si="12"/>
        <v>2.6890000000000001</v>
      </c>
    </row>
    <row r="336" spans="1:51" s="16" customFormat="1" x14ac:dyDescent="0.2">
      <c r="A336" s="12">
        <v>47452</v>
      </c>
      <c r="B336" s="14">
        <f t="shared" si="11"/>
        <v>2.141</v>
      </c>
      <c r="C336" s="14">
        <f t="shared" si="11"/>
        <v>2.149</v>
      </c>
      <c r="D336" s="14">
        <f t="shared" si="11"/>
        <v>2.1949999999999998</v>
      </c>
      <c r="E336" s="14">
        <f t="shared" si="11"/>
        <v>2.266</v>
      </c>
      <c r="F336" s="14">
        <f t="shared" si="11"/>
        <v>2.3359999999999999</v>
      </c>
      <c r="G336" s="14">
        <f t="shared" si="11"/>
        <v>2.4119999999999999</v>
      </c>
      <c r="H336" s="14">
        <f t="shared" si="11"/>
        <v>2.4849999999999999</v>
      </c>
      <c r="I336" s="14">
        <f t="shared" si="11"/>
        <v>2.556</v>
      </c>
      <c r="J336" s="14">
        <f t="shared" si="11"/>
        <v>2.6230000000000002</v>
      </c>
      <c r="K336" s="14">
        <f t="shared" si="11"/>
        <v>2.6850000000000001</v>
      </c>
      <c r="L336" s="14">
        <f t="shared" si="11"/>
        <v>2.7469999999999999</v>
      </c>
      <c r="M336" s="14">
        <f t="shared" si="11"/>
        <v>2.798</v>
      </c>
      <c r="N336" s="14">
        <f t="shared" si="11"/>
        <v>2.8490000000000002</v>
      </c>
      <c r="O336" s="14">
        <f t="shared" si="11"/>
        <v>2.8919999999999999</v>
      </c>
      <c r="P336" s="14">
        <f t="shared" si="11"/>
        <v>2.9289999999999998</v>
      </c>
      <c r="Q336" s="14">
        <f t="shared" si="10"/>
        <v>2.9550000000000001</v>
      </c>
      <c r="R336" s="14">
        <f t="shared" si="10"/>
        <v>2.9780000000000002</v>
      </c>
      <c r="S336" s="14">
        <f t="shared" si="10"/>
        <v>2.9990000000000001</v>
      </c>
      <c r="T336" s="14">
        <f t="shared" si="10"/>
        <v>3.0169999999999999</v>
      </c>
      <c r="U336" s="14">
        <f t="shared" si="10"/>
        <v>3.0339999999999998</v>
      </c>
      <c r="V336" s="14">
        <f t="shared" si="10"/>
        <v>3.0350000000000001</v>
      </c>
      <c r="W336" s="14">
        <f t="shared" si="10"/>
        <v>3.036</v>
      </c>
      <c r="X336" s="14">
        <f t="shared" si="10"/>
        <v>3.0369999999999999</v>
      </c>
      <c r="Y336" s="14">
        <f t="shared" si="10"/>
        <v>3.0379999999999998</v>
      </c>
      <c r="Z336" s="14">
        <f t="shared" si="10"/>
        <v>3.0390000000000001</v>
      </c>
      <c r="AA336" s="14">
        <f t="shared" si="10"/>
        <v>3.0310000000000001</v>
      </c>
      <c r="AB336" s="14">
        <f t="shared" si="10"/>
        <v>3.0230000000000001</v>
      </c>
      <c r="AC336" s="14">
        <f t="shared" si="10"/>
        <v>3.0150000000000001</v>
      </c>
      <c r="AD336" s="14">
        <f t="shared" si="10"/>
        <v>3.008</v>
      </c>
      <c r="AE336" s="14">
        <f t="shared" si="10"/>
        <v>3.0019999999999998</v>
      </c>
      <c r="AF336" s="14">
        <f t="shared" si="10"/>
        <v>2.9849999999999999</v>
      </c>
      <c r="AG336" s="14">
        <f t="shared" ref="AG336:AV351" si="15">AG335</f>
        <v>2.9689999999999999</v>
      </c>
      <c r="AH336" s="14">
        <f t="shared" si="14"/>
        <v>2.9550000000000001</v>
      </c>
      <c r="AI336" s="14">
        <f t="shared" si="14"/>
        <v>2.9409999999999998</v>
      </c>
      <c r="AJ336" s="14">
        <f t="shared" si="14"/>
        <v>2.9279999999999999</v>
      </c>
      <c r="AK336" s="14">
        <f t="shared" si="14"/>
        <v>2.915</v>
      </c>
      <c r="AL336" s="14">
        <f t="shared" si="14"/>
        <v>2.9039999999999999</v>
      </c>
      <c r="AM336" s="14">
        <f t="shared" si="14"/>
        <v>2.8929999999999998</v>
      </c>
      <c r="AN336" s="14">
        <f t="shared" si="14"/>
        <v>2.8820000000000001</v>
      </c>
      <c r="AO336" s="14">
        <f t="shared" si="14"/>
        <v>2.8719999999999999</v>
      </c>
      <c r="AP336" s="14">
        <f t="shared" si="14"/>
        <v>2.85</v>
      </c>
      <c r="AQ336" s="14">
        <f t="shared" si="14"/>
        <v>2.8290000000000002</v>
      </c>
      <c r="AR336" s="14">
        <f t="shared" si="14"/>
        <v>2.8079999999999998</v>
      </c>
      <c r="AS336" s="14">
        <f t="shared" si="14"/>
        <v>2.7890000000000001</v>
      </c>
      <c r="AT336" s="14">
        <f t="shared" si="14"/>
        <v>2.77</v>
      </c>
      <c r="AU336" s="14">
        <f t="shared" si="14"/>
        <v>2.7530000000000001</v>
      </c>
      <c r="AV336" s="14">
        <f t="shared" si="14"/>
        <v>2.7360000000000002</v>
      </c>
      <c r="AW336" s="14">
        <f t="shared" si="13"/>
        <v>2.72</v>
      </c>
      <c r="AX336" s="14">
        <f t="shared" si="12"/>
        <v>2.7040000000000002</v>
      </c>
      <c r="AY336" s="14">
        <f t="shared" si="12"/>
        <v>2.6890000000000001</v>
      </c>
    </row>
    <row r="337" spans="1:51" s="16" customFormat="1" x14ac:dyDescent="0.2">
      <c r="A337" s="12">
        <v>47483</v>
      </c>
      <c r="B337" s="14">
        <f t="shared" si="11"/>
        <v>2.141</v>
      </c>
      <c r="C337" s="14">
        <f t="shared" si="11"/>
        <v>2.149</v>
      </c>
      <c r="D337" s="14">
        <f t="shared" si="11"/>
        <v>2.1949999999999998</v>
      </c>
      <c r="E337" s="14">
        <f t="shared" si="11"/>
        <v>2.266</v>
      </c>
      <c r="F337" s="14">
        <f t="shared" si="11"/>
        <v>2.3359999999999999</v>
      </c>
      <c r="G337" s="14">
        <f t="shared" si="11"/>
        <v>2.4119999999999999</v>
      </c>
      <c r="H337" s="14">
        <f t="shared" si="11"/>
        <v>2.4849999999999999</v>
      </c>
      <c r="I337" s="14">
        <f t="shared" si="11"/>
        <v>2.556</v>
      </c>
      <c r="J337" s="14">
        <f t="shared" si="11"/>
        <v>2.6230000000000002</v>
      </c>
      <c r="K337" s="14">
        <f t="shared" si="11"/>
        <v>2.6850000000000001</v>
      </c>
      <c r="L337" s="14">
        <f t="shared" si="11"/>
        <v>2.7469999999999999</v>
      </c>
      <c r="M337" s="14">
        <f t="shared" si="11"/>
        <v>2.798</v>
      </c>
      <c r="N337" s="14">
        <f t="shared" si="11"/>
        <v>2.8490000000000002</v>
      </c>
      <c r="O337" s="14">
        <f t="shared" si="11"/>
        <v>2.8919999999999999</v>
      </c>
      <c r="P337" s="14">
        <f t="shared" si="11"/>
        <v>2.9289999999999998</v>
      </c>
      <c r="Q337" s="14">
        <f t="shared" si="10"/>
        <v>2.9550000000000001</v>
      </c>
      <c r="R337" s="14">
        <f t="shared" si="10"/>
        <v>2.9780000000000002</v>
      </c>
      <c r="S337" s="14">
        <f t="shared" si="10"/>
        <v>2.9990000000000001</v>
      </c>
      <c r="T337" s="14">
        <f t="shared" si="10"/>
        <v>3.0169999999999999</v>
      </c>
      <c r="U337" s="14">
        <f t="shared" si="10"/>
        <v>3.0339999999999998</v>
      </c>
      <c r="V337" s="14">
        <f t="shared" si="10"/>
        <v>3.0350000000000001</v>
      </c>
      <c r="W337" s="14">
        <f t="shared" si="10"/>
        <v>3.036</v>
      </c>
      <c r="X337" s="14">
        <f t="shared" si="10"/>
        <v>3.0369999999999999</v>
      </c>
      <c r="Y337" s="14">
        <f t="shared" si="10"/>
        <v>3.0379999999999998</v>
      </c>
      <c r="Z337" s="14">
        <f t="shared" si="10"/>
        <v>3.0390000000000001</v>
      </c>
      <c r="AA337" s="14">
        <f t="shared" si="10"/>
        <v>3.0310000000000001</v>
      </c>
      <c r="AB337" s="14">
        <f t="shared" si="10"/>
        <v>3.0230000000000001</v>
      </c>
      <c r="AC337" s="14">
        <f t="shared" si="10"/>
        <v>3.0150000000000001</v>
      </c>
      <c r="AD337" s="14">
        <f t="shared" si="10"/>
        <v>3.008</v>
      </c>
      <c r="AE337" s="14">
        <f t="shared" si="10"/>
        <v>3.0019999999999998</v>
      </c>
      <c r="AF337" s="14">
        <f t="shared" si="10"/>
        <v>2.9849999999999999</v>
      </c>
      <c r="AG337" s="14">
        <f t="shared" si="15"/>
        <v>2.9689999999999999</v>
      </c>
      <c r="AH337" s="14">
        <f t="shared" si="14"/>
        <v>2.9550000000000001</v>
      </c>
      <c r="AI337" s="14">
        <f t="shared" si="14"/>
        <v>2.9409999999999998</v>
      </c>
      <c r="AJ337" s="14">
        <f t="shared" si="14"/>
        <v>2.9279999999999999</v>
      </c>
      <c r="AK337" s="14">
        <f t="shared" si="14"/>
        <v>2.915</v>
      </c>
      <c r="AL337" s="14">
        <f t="shared" si="14"/>
        <v>2.9039999999999999</v>
      </c>
      <c r="AM337" s="14">
        <f t="shared" si="14"/>
        <v>2.8929999999999998</v>
      </c>
      <c r="AN337" s="14">
        <f t="shared" si="14"/>
        <v>2.8820000000000001</v>
      </c>
      <c r="AO337" s="14">
        <f t="shared" si="14"/>
        <v>2.8719999999999999</v>
      </c>
      <c r="AP337" s="14">
        <f t="shared" si="14"/>
        <v>2.85</v>
      </c>
      <c r="AQ337" s="14">
        <f t="shared" si="14"/>
        <v>2.8290000000000002</v>
      </c>
      <c r="AR337" s="14">
        <f t="shared" si="14"/>
        <v>2.8079999999999998</v>
      </c>
      <c r="AS337" s="14">
        <f t="shared" si="14"/>
        <v>2.7890000000000001</v>
      </c>
      <c r="AT337" s="14">
        <f t="shared" si="14"/>
        <v>2.77</v>
      </c>
      <c r="AU337" s="14">
        <f t="shared" si="14"/>
        <v>2.7530000000000001</v>
      </c>
      <c r="AV337" s="14">
        <f t="shared" si="14"/>
        <v>2.7360000000000002</v>
      </c>
      <c r="AW337" s="14">
        <f t="shared" si="13"/>
        <v>2.72</v>
      </c>
      <c r="AX337" s="14">
        <f t="shared" si="12"/>
        <v>2.7040000000000002</v>
      </c>
      <c r="AY337" s="14">
        <f t="shared" si="12"/>
        <v>2.6890000000000001</v>
      </c>
    </row>
    <row r="338" spans="1:51" s="16" customFormat="1" x14ac:dyDescent="0.2">
      <c r="A338" s="12">
        <v>47514</v>
      </c>
      <c r="B338" s="14">
        <f t="shared" si="11"/>
        <v>2.141</v>
      </c>
      <c r="C338" s="14">
        <f t="shared" si="11"/>
        <v>2.149</v>
      </c>
      <c r="D338" s="14">
        <f t="shared" si="11"/>
        <v>2.1949999999999998</v>
      </c>
      <c r="E338" s="14">
        <f t="shared" si="11"/>
        <v>2.266</v>
      </c>
      <c r="F338" s="14">
        <f t="shared" si="11"/>
        <v>2.3359999999999999</v>
      </c>
      <c r="G338" s="14">
        <f t="shared" si="11"/>
        <v>2.4119999999999999</v>
      </c>
      <c r="H338" s="14">
        <f t="shared" si="11"/>
        <v>2.4849999999999999</v>
      </c>
      <c r="I338" s="14">
        <f t="shared" si="11"/>
        <v>2.556</v>
      </c>
      <c r="J338" s="14">
        <f t="shared" si="11"/>
        <v>2.6230000000000002</v>
      </c>
      <c r="K338" s="14">
        <f t="shared" si="11"/>
        <v>2.6850000000000001</v>
      </c>
      <c r="L338" s="14">
        <f t="shared" si="11"/>
        <v>2.7469999999999999</v>
      </c>
      <c r="M338" s="14">
        <f t="shared" si="11"/>
        <v>2.798</v>
      </c>
      <c r="N338" s="14">
        <f t="shared" si="11"/>
        <v>2.8490000000000002</v>
      </c>
      <c r="O338" s="14">
        <f t="shared" si="11"/>
        <v>2.8919999999999999</v>
      </c>
      <c r="P338" s="14">
        <f t="shared" si="11"/>
        <v>2.9289999999999998</v>
      </c>
      <c r="Q338" s="14">
        <f t="shared" si="10"/>
        <v>2.9550000000000001</v>
      </c>
      <c r="R338" s="14">
        <f t="shared" si="10"/>
        <v>2.9780000000000002</v>
      </c>
      <c r="S338" s="14">
        <f t="shared" si="10"/>
        <v>2.9990000000000001</v>
      </c>
      <c r="T338" s="14">
        <f t="shared" si="10"/>
        <v>3.0169999999999999</v>
      </c>
      <c r="U338" s="14">
        <f t="shared" si="10"/>
        <v>3.0339999999999998</v>
      </c>
      <c r="V338" s="14">
        <f t="shared" si="10"/>
        <v>3.0350000000000001</v>
      </c>
      <c r="W338" s="14">
        <f t="shared" si="10"/>
        <v>3.036</v>
      </c>
      <c r="X338" s="14">
        <f t="shared" si="10"/>
        <v>3.0369999999999999</v>
      </c>
      <c r="Y338" s="14">
        <f t="shared" si="10"/>
        <v>3.0379999999999998</v>
      </c>
      <c r="Z338" s="14">
        <f t="shared" si="10"/>
        <v>3.0390000000000001</v>
      </c>
      <c r="AA338" s="14">
        <f t="shared" si="10"/>
        <v>3.0310000000000001</v>
      </c>
      <c r="AB338" s="14">
        <f t="shared" si="10"/>
        <v>3.0230000000000001</v>
      </c>
      <c r="AC338" s="14">
        <f t="shared" si="10"/>
        <v>3.0150000000000001</v>
      </c>
      <c r="AD338" s="14">
        <f t="shared" si="10"/>
        <v>3.008</v>
      </c>
      <c r="AE338" s="14">
        <f t="shared" si="10"/>
        <v>3.0019999999999998</v>
      </c>
      <c r="AF338" s="14">
        <f t="shared" si="10"/>
        <v>2.9849999999999999</v>
      </c>
      <c r="AG338" s="14">
        <f t="shared" si="15"/>
        <v>2.9689999999999999</v>
      </c>
      <c r="AH338" s="14">
        <f t="shared" si="14"/>
        <v>2.9550000000000001</v>
      </c>
      <c r="AI338" s="14">
        <f t="shared" si="14"/>
        <v>2.9409999999999998</v>
      </c>
      <c r="AJ338" s="14">
        <f t="shared" si="14"/>
        <v>2.9279999999999999</v>
      </c>
      <c r="AK338" s="14">
        <f t="shared" si="14"/>
        <v>2.915</v>
      </c>
      <c r="AL338" s="14">
        <f t="shared" si="14"/>
        <v>2.9039999999999999</v>
      </c>
      <c r="AM338" s="14">
        <f t="shared" si="14"/>
        <v>2.8929999999999998</v>
      </c>
      <c r="AN338" s="14">
        <f t="shared" si="14"/>
        <v>2.8820000000000001</v>
      </c>
      <c r="AO338" s="14">
        <f t="shared" si="14"/>
        <v>2.8719999999999999</v>
      </c>
      <c r="AP338" s="14">
        <f t="shared" si="14"/>
        <v>2.85</v>
      </c>
      <c r="AQ338" s="14">
        <f t="shared" si="14"/>
        <v>2.8290000000000002</v>
      </c>
      <c r="AR338" s="14">
        <f t="shared" si="14"/>
        <v>2.8079999999999998</v>
      </c>
      <c r="AS338" s="14">
        <f t="shared" si="14"/>
        <v>2.7890000000000001</v>
      </c>
      <c r="AT338" s="14">
        <f t="shared" si="14"/>
        <v>2.77</v>
      </c>
      <c r="AU338" s="14">
        <f t="shared" si="14"/>
        <v>2.7530000000000001</v>
      </c>
      <c r="AV338" s="14">
        <f t="shared" si="14"/>
        <v>2.7360000000000002</v>
      </c>
      <c r="AW338" s="14">
        <f t="shared" si="13"/>
        <v>2.72</v>
      </c>
      <c r="AX338" s="14">
        <f t="shared" si="12"/>
        <v>2.7040000000000002</v>
      </c>
      <c r="AY338" s="14">
        <f t="shared" si="12"/>
        <v>2.6890000000000001</v>
      </c>
    </row>
    <row r="339" spans="1:51" s="16" customFormat="1" x14ac:dyDescent="0.2">
      <c r="A339" s="12">
        <v>47542</v>
      </c>
      <c r="B339" s="14">
        <f t="shared" si="11"/>
        <v>2.141</v>
      </c>
      <c r="C339" s="14">
        <f t="shared" si="11"/>
        <v>2.149</v>
      </c>
      <c r="D339" s="14">
        <f t="shared" si="11"/>
        <v>2.1949999999999998</v>
      </c>
      <c r="E339" s="14">
        <f t="shared" si="11"/>
        <v>2.266</v>
      </c>
      <c r="F339" s="14">
        <f t="shared" si="11"/>
        <v>2.3359999999999999</v>
      </c>
      <c r="G339" s="14">
        <f t="shared" si="11"/>
        <v>2.4119999999999999</v>
      </c>
      <c r="H339" s="14">
        <f t="shared" si="11"/>
        <v>2.4849999999999999</v>
      </c>
      <c r="I339" s="14">
        <f t="shared" si="11"/>
        <v>2.556</v>
      </c>
      <c r="J339" s="14">
        <f t="shared" si="11"/>
        <v>2.6230000000000002</v>
      </c>
      <c r="K339" s="14">
        <f t="shared" si="11"/>
        <v>2.6850000000000001</v>
      </c>
      <c r="L339" s="14">
        <f t="shared" si="11"/>
        <v>2.7469999999999999</v>
      </c>
      <c r="M339" s="14">
        <f t="shared" si="11"/>
        <v>2.798</v>
      </c>
      <c r="N339" s="14">
        <f t="shared" si="11"/>
        <v>2.8490000000000002</v>
      </c>
      <c r="O339" s="14">
        <f t="shared" si="11"/>
        <v>2.8919999999999999</v>
      </c>
      <c r="P339" s="14">
        <f t="shared" si="11"/>
        <v>2.9289999999999998</v>
      </c>
      <c r="Q339" s="14">
        <f t="shared" si="10"/>
        <v>2.9550000000000001</v>
      </c>
      <c r="R339" s="14">
        <f t="shared" si="10"/>
        <v>2.9780000000000002</v>
      </c>
      <c r="S339" s="14">
        <f t="shared" si="10"/>
        <v>2.9990000000000001</v>
      </c>
      <c r="T339" s="14">
        <f t="shared" si="10"/>
        <v>3.0169999999999999</v>
      </c>
      <c r="U339" s="14">
        <f t="shared" si="10"/>
        <v>3.0339999999999998</v>
      </c>
      <c r="V339" s="14">
        <f t="shared" si="10"/>
        <v>3.0350000000000001</v>
      </c>
      <c r="W339" s="14">
        <f t="shared" si="10"/>
        <v>3.036</v>
      </c>
      <c r="X339" s="14">
        <f t="shared" si="10"/>
        <v>3.0369999999999999</v>
      </c>
      <c r="Y339" s="14">
        <f t="shared" si="10"/>
        <v>3.0379999999999998</v>
      </c>
      <c r="Z339" s="14">
        <f t="shared" si="10"/>
        <v>3.0390000000000001</v>
      </c>
      <c r="AA339" s="14">
        <f t="shared" si="10"/>
        <v>3.0310000000000001</v>
      </c>
      <c r="AB339" s="14">
        <f t="shared" si="10"/>
        <v>3.0230000000000001</v>
      </c>
      <c r="AC339" s="14">
        <f t="shared" si="10"/>
        <v>3.0150000000000001</v>
      </c>
      <c r="AD339" s="14">
        <f t="shared" si="10"/>
        <v>3.008</v>
      </c>
      <c r="AE339" s="14">
        <f t="shared" si="10"/>
        <v>3.0019999999999998</v>
      </c>
      <c r="AF339" s="14">
        <f t="shared" si="10"/>
        <v>2.9849999999999999</v>
      </c>
      <c r="AG339" s="14">
        <f t="shared" si="15"/>
        <v>2.9689999999999999</v>
      </c>
      <c r="AH339" s="14">
        <f t="shared" si="14"/>
        <v>2.9550000000000001</v>
      </c>
      <c r="AI339" s="14">
        <f t="shared" si="14"/>
        <v>2.9409999999999998</v>
      </c>
      <c r="AJ339" s="14">
        <f t="shared" si="14"/>
        <v>2.9279999999999999</v>
      </c>
      <c r="AK339" s="14">
        <f t="shared" si="14"/>
        <v>2.915</v>
      </c>
      <c r="AL339" s="14">
        <f t="shared" si="14"/>
        <v>2.9039999999999999</v>
      </c>
      <c r="AM339" s="14">
        <f t="shared" si="14"/>
        <v>2.8929999999999998</v>
      </c>
      <c r="AN339" s="14">
        <f t="shared" si="14"/>
        <v>2.8820000000000001</v>
      </c>
      <c r="AO339" s="14">
        <f t="shared" si="14"/>
        <v>2.8719999999999999</v>
      </c>
      <c r="AP339" s="14">
        <f t="shared" si="14"/>
        <v>2.85</v>
      </c>
      <c r="AQ339" s="14">
        <f t="shared" si="14"/>
        <v>2.8290000000000002</v>
      </c>
      <c r="AR339" s="14">
        <f t="shared" si="14"/>
        <v>2.8079999999999998</v>
      </c>
      <c r="AS339" s="14">
        <f t="shared" si="14"/>
        <v>2.7890000000000001</v>
      </c>
      <c r="AT339" s="14">
        <f t="shared" si="14"/>
        <v>2.77</v>
      </c>
      <c r="AU339" s="14">
        <f t="shared" si="14"/>
        <v>2.7530000000000001</v>
      </c>
      <c r="AV339" s="14">
        <f t="shared" si="14"/>
        <v>2.7360000000000002</v>
      </c>
      <c r="AW339" s="14">
        <f t="shared" si="13"/>
        <v>2.72</v>
      </c>
      <c r="AX339" s="14">
        <f t="shared" si="12"/>
        <v>2.7040000000000002</v>
      </c>
      <c r="AY339" s="14">
        <f t="shared" si="12"/>
        <v>2.6890000000000001</v>
      </c>
    </row>
    <row r="340" spans="1:51" s="16" customFormat="1" x14ac:dyDescent="0.2">
      <c r="A340" s="12">
        <v>47573</v>
      </c>
      <c r="B340" s="14">
        <f t="shared" si="11"/>
        <v>2.141</v>
      </c>
      <c r="C340" s="14">
        <f t="shared" si="11"/>
        <v>2.149</v>
      </c>
      <c r="D340" s="14">
        <f t="shared" si="11"/>
        <v>2.1949999999999998</v>
      </c>
      <c r="E340" s="14">
        <f t="shared" si="11"/>
        <v>2.266</v>
      </c>
      <c r="F340" s="14">
        <f t="shared" si="11"/>
        <v>2.3359999999999999</v>
      </c>
      <c r="G340" s="14">
        <f t="shared" si="11"/>
        <v>2.4119999999999999</v>
      </c>
      <c r="H340" s="14">
        <f t="shared" si="11"/>
        <v>2.4849999999999999</v>
      </c>
      <c r="I340" s="14">
        <f t="shared" si="11"/>
        <v>2.556</v>
      </c>
      <c r="J340" s="14">
        <f t="shared" si="11"/>
        <v>2.6230000000000002</v>
      </c>
      <c r="K340" s="14">
        <f t="shared" si="11"/>
        <v>2.6850000000000001</v>
      </c>
      <c r="L340" s="14">
        <f t="shared" si="11"/>
        <v>2.7469999999999999</v>
      </c>
      <c r="M340" s="14">
        <f t="shared" si="11"/>
        <v>2.798</v>
      </c>
      <c r="N340" s="14">
        <f t="shared" si="11"/>
        <v>2.8490000000000002</v>
      </c>
      <c r="O340" s="14">
        <f t="shared" si="11"/>
        <v>2.8919999999999999</v>
      </c>
      <c r="P340" s="14">
        <f t="shared" si="11"/>
        <v>2.9289999999999998</v>
      </c>
      <c r="Q340" s="14">
        <f t="shared" si="11"/>
        <v>2.9550000000000001</v>
      </c>
      <c r="R340" s="14">
        <f t="shared" ref="R340:AG355" si="16">R339</f>
        <v>2.9780000000000002</v>
      </c>
      <c r="S340" s="14">
        <f t="shared" si="16"/>
        <v>2.9990000000000001</v>
      </c>
      <c r="T340" s="14">
        <f t="shared" si="16"/>
        <v>3.0169999999999999</v>
      </c>
      <c r="U340" s="14">
        <f t="shared" si="16"/>
        <v>3.0339999999999998</v>
      </c>
      <c r="V340" s="14">
        <f t="shared" si="16"/>
        <v>3.0350000000000001</v>
      </c>
      <c r="W340" s="14">
        <f t="shared" si="16"/>
        <v>3.036</v>
      </c>
      <c r="X340" s="14">
        <f t="shared" si="16"/>
        <v>3.0369999999999999</v>
      </c>
      <c r="Y340" s="14">
        <f t="shared" si="16"/>
        <v>3.0379999999999998</v>
      </c>
      <c r="Z340" s="14">
        <f t="shared" si="16"/>
        <v>3.0390000000000001</v>
      </c>
      <c r="AA340" s="14">
        <f t="shared" si="16"/>
        <v>3.0310000000000001</v>
      </c>
      <c r="AB340" s="14">
        <f t="shared" si="16"/>
        <v>3.0230000000000001</v>
      </c>
      <c r="AC340" s="14">
        <f t="shared" si="16"/>
        <v>3.0150000000000001</v>
      </c>
      <c r="AD340" s="14">
        <f t="shared" si="16"/>
        <v>3.008</v>
      </c>
      <c r="AE340" s="14">
        <f t="shared" si="16"/>
        <v>3.0019999999999998</v>
      </c>
      <c r="AF340" s="14">
        <f t="shared" si="16"/>
        <v>2.9849999999999999</v>
      </c>
      <c r="AG340" s="14">
        <f t="shared" si="15"/>
        <v>2.9689999999999999</v>
      </c>
      <c r="AH340" s="14">
        <f t="shared" si="14"/>
        <v>2.9550000000000001</v>
      </c>
      <c r="AI340" s="14">
        <f t="shared" si="14"/>
        <v>2.9409999999999998</v>
      </c>
      <c r="AJ340" s="14">
        <f t="shared" si="14"/>
        <v>2.9279999999999999</v>
      </c>
      <c r="AK340" s="14">
        <f t="shared" si="14"/>
        <v>2.915</v>
      </c>
      <c r="AL340" s="14">
        <f t="shared" si="14"/>
        <v>2.9039999999999999</v>
      </c>
      <c r="AM340" s="14">
        <f t="shared" si="14"/>
        <v>2.8929999999999998</v>
      </c>
      <c r="AN340" s="14">
        <f t="shared" si="14"/>
        <v>2.8820000000000001</v>
      </c>
      <c r="AO340" s="14">
        <f t="shared" si="14"/>
        <v>2.8719999999999999</v>
      </c>
      <c r="AP340" s="14">
        <f t="shared" si="14"/>
        <v>2.85</v>
      </c>
      <c r="AQ340" s="14">
        <f t="shared" si="14"/>
        <v>2.8290000000000002</v>
      </c>
      <c r="AR340" s="14">
        <f t="shared" si="14"/>
        <v>2.8079999999999998</v>
      </c>
      <c r="AS340" s="14">
        <f t="shared" si="14"/>
        <v>2.7890000000000001</v>
      </c>
      <c r="AT340" s="14">
        <f t="shared" si="14"/>
        <v>2.77</v>
      </c>
      <c r="AU340" s="14">
        <f t="shared" si="14"/>
        <v>2.7530000000000001</v>
      </c>
      <c r="AV340" s="14">
        <f t="shared" si="14"/>
        <v>2.7360000000000002</v>
      </c>
      <c r="AW340" s="14">
        <f t="shared" si="13"/>
        <v>2.72</v>
      </c>
      <c r="AX340" s="14">
        <f t="shared" si="12"/>
        <v>2.7040000000000002</v>
      </c>
      <c r="AY340" s="14">
        <f t="shared" si="12"/>
        <v>2.6890000000000001</v>
      </c>
    </row>
    <row r="341" spans="1:51" s="16" customFormat="1" x14ac:dyDescent="0.2">
      <c r="A341" s="12">
        <v>47603</v>
      </c>
      <c r="B341" s="14">
        <f t="shared" ref="B341:Q356" si="17">B340</f>
        <v>2.141</v>
      </c>
      <c r="C341" s="14">
        <f t="shared" si="17"/>
        <v>2.149</v>
      </c>
      <c r="D341" s="14">
        <f t="shared" si="17"/>
        <v>2.1949999999999998</v>
      </c>
      <c r="E341" s="14">
        <f t="shared" si="17"/>
        <v>2.266</v>
      </c>
      <c r="F341" s="14">
        <f t="shared" si="17"/>
        <v>2.3359999999999999</v>
      </c>
      <c r="G341" s="14">
        <f t="shared" si="17"/>
        <v>2.4119999999999999</v>
      </c>
      <c r="H341" s="14">
        <f t="shared" si="17"/>
        <v>2.4849999999999999</v>
      </c>
      <c r="I341" s="14">
        <f t="shared" si="17"/>
        <v>2.556</v>
      </c>
      <c r="J341" s="14">
        <f t="shared" si="17"/>
        <v>2.6230000000000002</v>
      </c>
      <c r="K341" s="14">
        <f t="shared" si="17"/>
        <v>2.6850000000000001</v>
      </c>
      <c r="L341" s="14">
        <f t="shared" si="17"/>
        <v>2.7469999999999999</v>
      </c>
      <c r="M341" s="14">
        <f t="shared" si="17"/>
        <v>2.798</v>
      </c>
      <c r="N341" s="14">
        <f t="shared" si="17"/>
        <v>2.8490000000000002</v>
      </c>
      <c r="O341" s="14">
        <f t="shared" si="17"/>
        <v>2.8919999999999999</v>
      </c>
      <c r="P341" s="14">
        <f t="shared" si="17"/>
        <v>2.9289999999999998</v>
      </c>
      <c r="Q341" s="14">
        <f t="shared" si="17"/>
        <v>2.9550000000000001</v>
      </c>
      <c r="R341" s="14">
        <f t="shared" si="16"/>
        <v>2.9780000000000002</v>
      </c>
      <c r="S341" s="14">
        <f t="shared" si="16"/>
        <v>2.9990000000000001</v>
      </c>
      <c r="T341" s="14">
        <f t="shared" si="16"/>
        <v>3.0169999999999999</v>
      </c>
      <c r="U341" s="14">
        <f t="shared" si="16"/>
        <v>3.0339999999999998</v>
      </c>
      <c r="V341" s="14">
        <f t="shared" si="16"/>
        <v>3.0350000000000001</v>
      </c>
      <c r="W341" s="14">
        <f t="shared" si="16"/>
        <v>3.036</v>
      </c>
      <c r="X341" s="14">
        <f t="shared" si="16"/>
        <v>3.0369999999999999</v>
      </c>
      <c r="Y341" s="14">
        <f t="shared" si="16"/>
        <v>3.0379999999999998</v>
      </c>
      <c r="Z341" s="14">
        <f t="shared" si="16"/>
        <v>3.0390000000000001</v>
      </c>
      <c r="AA341" s="14">
        <f t="shared" si="16"/>
        <v>3.0310000000000001</v>
      </c>
      <c r="AB341" s="14">
        <f t="shared" si="16"/>
        <v>3.0230000000000001</v>
      </c>
      <c r="AC341" s="14">
        <f t="shared" si="16"/>
        <v>3.0150000000000001</v>
      </c>
      <c r="AD341" s="14">
        <f t="shared" si="16"/>
        <v>3.008</v>
      </c>
      <c r="AE341" s="14">
        <f t="shared" si="16"/>
        <v>3.0019999999999998</v>
      </c>
      <c r="AF341" s="14">
        <f t="shared" si="16"/>
        <v>2.9849999999999999</v>
      </c>
      <c r="AG341" s="14">
        <f t="shared" si="15"/>
        <v>2.9689999999999999</v>
      </c>
      <c r="AH341" s="14">
        <f t="shared" si="14"/>
        <v>2.9550000000000001</v>
      </c>
      <c r="AI341" s="14">
        <f t="shared" si="14"/>
        <v>2.9409999999999998</v>
      </c>
      <c r="AJ341" s="14">
        <f t="shared" si="14"/>
        <v>2.9279999999999999</v>
      </c>
      <c r="AK341" s="14">
        <f t="shared" si="14"/>
        <v>2.915</v>
      </c>
      <c r="AL341" s="14">
        <f t="shared" si="14"/>
        <v>2.9039999999999999</v>
      </c>
      <c r="AM341" s="14">
        <f t="shared" si="14"/>
        <v>2.8929999999999998</v>
      </c>
      <c r="AN341" s="14">
        <f t="shared" si="14"/>
        <v>2.8820000000000001</v>
      </c>
      <c r="AO341" s="14">
        <f t="shared" si="14"/>
        <v>2.8719999999999999</v>
      </c>
      <c r="AP341" s="14">
        <f t="shared" si="14"/>
        <v>2.85</v>
      </c>
      <c r="AQ341" s="14">
        <f t="shared" si="14"/>
        <v>2.8290000000000002</v>
      </c>
      <c r="AR341" s="14">
        <f t="shared" si="14"/>
        <v>2.8079999999999998</v>
      </c>
      <c r="AS341" s="14">
        <f t="shared" si="14"/>
        <v>2.7890000000000001</v>
      </c>
      <c r="AT341" s="14">
        <f t="shared" si="14"/>
        <v>2.77</v>
      </c>
      <c r="AU341" s="14">
        <f t="shared" si="14"/>
        <v>2.7530000000000001</v>
      </c>
      <c r="AV341" s="14">
        <f t="shared" si="14"/>
        <v>2.7360000000000002</v>
      </c>
      <c r="AW341" s="14">
        <f t="shared" si="13"/>
        <v>2.72</v>
      </c>
      <c r="AX341" s="14">
        <f t="shared" si="12"/>
        <v>2.7040000000000002</v>
      </c>
      <c r="AY341" s="14">
        <f t="shared" si="12"/>
        <v>2.6890000000000001</v>
      </c>
    </row>
    <row r="342" spans="1:51" s="16" customFormat="1" x14ac:dyDescent="0.2">
      <c r="A342" s="12">
        <v>47634</v>
      </c>
      <c r="B342" s="14">
        <f t="shared" si="17"/>
        <v>2.141</v>
      </c>
      <c r="C342" s="14">
        <f t="shared" si="17"/>
        <v>2.149</v>
      </c>
      <c r="D342" s="14">
        <f t="shared" si="17"/>
        <v>2.1949999999999998</v>
      </c>
      <c r="E342" s="14">
        <f t="shared" si="17"/>
        <v>2.266</v>
      </c>
      <c r="F342" s="14">
        <f t="shared" si="17"/>
        <v>2.3359999999999999</v>
      </c>
      <c r="G342" s="14">
        <f t="shared" si="17"/>
        <v>2.4119999999999999</v>
      </c>
      <c r="H342" s="14">
        <f t="shared" si="17"/>
        <v>2.4849999999999999</v>
      </c>
      <c r="I342" s="14">
        <f t="shared" si="17"/>
        <v>2.556</v>
      </c>
      <c r="J342" s="14">
        <f t="shared" si="17"/>
        <v>2.6230000000000002</v>
      </c>
      <c r="K342" s="14">
        <f t="shared" si="17"/>
        <v>2.6850000000000001</v>
      </c>
      <c r="L342" s="14">
        <f t="shared" si="17"/>
        <v>2.7469999999999999</v>
      </c>
      <c r="M342" s="14">
        <f t="shared" si="17"/>
        <v>2.798</v>
      </c>
      <c r="N342" s="14">
        <f t="shared" si="17"/>
        <v>2.8490000000000002</v>
      </c>
      <c r="O342" s="14">
        <f t="shared" si="17"/>
        <v>2.8919999999999999</v>
      </c>
      <c r="P342" s="14">
        <f t="shared" si="17"/>
        <v>2.9289999999999998</v>
      </c>
      <c r="Q342" s="14">
        <f t="shared" si="17"/>
        <v>2.9550000000000001</v>
      </c>
      <c r="R342" s="14">
        <f t="shared" si="16"/>
        <v>2.9780000000000002</v>
      </c>
      <c r="S342" s="14">
        <f t="shared" si="16"/>
        <v>2.9990000000000001</v>
      </c>
      <c r="T342" s="14">
        <f t="shared" si="16"/>
        <v>3.0169999999999999</v>
      </c>
      <c r="U342" s="14">
        <f t="shared" si="16"/>
        <v>3.0339999999999998</v>
      </c>
      <c r="V342" s="14">
        <f t="shared" si="16"/>
        <v>3.0350000000000001</v>
      </c>
      <c r="W342" s="14">
        <f t="shared" si="16"/>
        <v>3.036</v>
      </c>
      <c r="X342" s="14">
        <f t="shared" si="16"/>
        <v>3.0369999999999999</v>
      </c>
      <c r="Y342" s="14">
        <f t="shared" si="16"/>
        <v>3.0379999999999998</v>
      </c>
      <c r="Z342" s="14">
        <f t="shared" si="16"/>
        <v>3.0390000000000001</v>
      </c>
      <c r="AA342" s="14">
        <f t="shared" si="16"/>
        <v>3.0310000000000001</v>
      </c>
      <c r="AB342" s="14">
        <f t="shared" si="16"/>
        <v>3.0230000000000001</v>
      </c>
      <c r="AC342" s="14">
        <f t="shared" si="16"/>
        <v>3.0150000000000001</v>
      </c>
      <c r="AD342" s="14">
        <f t="shared" si="16"/>
        <v>3.008</v>
      </c>
      <c r="AE342" s="14">
        <f t="shared" si="16"/>
        <v>3.0019999999999998</v>
      </c>
      <c r="AF342" s="14">
        <f t="shared" si="16"/>
        <v>2.9849999999999999</v>
      </c>
      <c r="AG342" s="14">
        <f t="shared" si="15"/>
        <v>2.9689999999999999</v>
      </c>
      <c r="AH342" s="14">
        <f t="shared" si="14"/>
        <v>2.9550000000000001</v>
      </c>
      <c r="AI342" s="14">
        <f t="shared" si="14"/>
        <v>2.9409999999999998</v>
      </c>
      <c r="AJ342" s="14">
        <f t="shared" si="14"/>
        <v>2.9279999999999999</v>
      </c>
      <c r="AK342" s="14">
        <f t="shared" si="14"/>
        <v>2.915</v>
      </c>
      <c r="AL342" s="14">
        <f t="shared" si="14"/>
        <v>2.9039999999999999</v>
      </c>
      <c r="AM342" s="14">
        <f t="shared" si="14"/>
        <v>2.8929999999999998</v>
      </c>
      <c r="AN342" s="14">
        <f t="shared" si="14"/>
        <v>2.8820000000000001</v>
      </c>
      <c r="AO342" s="14">
        <f t="shared" si="14"/>
        <v>2.8719999999999999</v>
      </c>
      <c r="AP342" s="14">
        <f t="shared" si="14"/>
        <v>2.85</v>
      </c>
      <c r="AQ342" s="14">
        <f t="shared" si="14"/>
        <v>2.8290000000000002</v>
      </c>
      <c r="AR342" s="14">
        <f t="shared" si="14"/>
        <v>2.8079999999999998</v>
      </c>
      <c r="AS342" s="14">
        <f t="shared" si="14"/>
        <v>2.7890000000000001</v>
      </c>
      <c r="AT342" s="14">
        <f t="shared" si="14"/>
        <v>2.77</v>
      </c>
      <c r="AU342" s="14">
        <f t="shared" si="14"/>
        <v>2.7530000000000001</v>
      </c>
      <c r="AV342" s="14">
        <f t="shared" si="14"/>
        <v>2.7360000000000002</v>
      </c>
      <c r="AW342" s="14">
        <f t="shared" si="13"/>
        <v>2.72</v>
      </c>
      <c r="AX342" s="14">
        <f t="shared" si="12"/>
        <v>2.7040000000000002</v>
      </c>
      <c r="AY342" s="14">
        <f t="shared" si="12"/>
        <v>2.6890000000000001</v>
      </c>
    </row>
    <row r="343" spans="1:51" s="16" customFormat="1" x14ac:dyDescent="0.2">
      <c r="A343" s="12">
        <v>47664</v>
      </c>
      <c r="B343" s="14">
        <f t="shared" si="17"/>
        <v>2.141</v>
      </c>
      <c r="C343" s="14">
        <f t="shared" si="17"/>
        <v>2.149</v>
      </c>
      <c r="D343" s="14">
        <f t="shared" si="17"/>
        <v>2.1949999999999998</v>
      </c>
      <c r="E343" s="14">
        <f t="shared" si="17"/>
        <v>2.266</v>
      </c>
      <c r="F343" s="14">
        <f t="shared" si="17"/>
        <v>2.3359999999999999</v>
      </c>
      <c r="G343" s="14">
        <f t="shared" si="17"/>
        <v>2.4119999999999999</v>
      </c>
      <c r="H343" s="14">
        <f t="shared" si="17"/>
        <v>2.4849999999999999</v>
      </c>
      <c r="I343" s="14">
        <f t="shared" si="17"/>
        <v>2.556</v>
      </c>
      <c r="J343" s="14">
        <f t="shared" si="17"/>
        <v>2.6230000000000002</v>
      </c>
      <c r="K343" s="14">
        <f t="shared" si="17"/>
        <v>2.6850000000000001</v>
      </c>
      <c r="L343" s="14">
        <f t="shared" si="17"/>
        <v>2.7469999999999999</v>
      </c>
      <c r="M343" s="14">
        <f t="shared" si="17"/>
        <v>2.798</v>
      </c>
      <c r="N343" s="14">
        <f t="shared" si="17"/>
        <v>2.8490000000000002</v>
      </c>
      <c r="O343" s="14">
        <f t="shared" si="17"/>
        <v>2.8919999999999999</v>
      </c>
      <c r="P343" s="14">
        <f t="shared" si="17"/>
        <v>2.9289999999999998</v>
      </c>
      <c r="Q343" s="14">
        <f t="shared" si="17"/>
        <v>2.9550000000000001</v>
      </c>
      <c r="R343" s="14">
        <f t="shared" si="16"/>
        <v>2.9780000000000002</v>
      </c>
      <c r="S343" s="14">
        <f t="shared" si="16"/>
        <v>2.9990000000000001</v>
      </c>
      <c r="T343" s="14">
        <f t="shared" si="16"/>
        <v>3.0169999999999999</v>
      </c>
      <c r="U343" s="14">
        <f t="shared" si="16"/>
        <v>3.0339999999999998</v>
      </c>
      <c r="V343" s="14">
        <f t="shared" si="16"/>
        <v>3.0350000000000001</v>
      </c>
      <c r="W343" s="14">
        <f t="shared" si="16"/>
        <v>3.036</v>
      </c>
      <c r="X343" s="14">
        <f t="shared" si="16"/>
        <v>3.0369999999999999</v>
      </c>
      <c r="Y343" s="14">
        <f t="shared" si="16"/>
        <v>3.0379999999999998</v>
      </c>
      <c r="Z343" s="14">
        <f t="shared" si="16"/>
        <v>3.0390000000000001</v>
      </c>
      <c r="AA343" s="14">
        <f t="shared" si="16"/>
        <v>3.0310000000000001</v>
      </c>
      <c r="AB343" s="14">
        <f t="shared" si="16"/>
        <v>3.0230000000000001</v>
      </c>
      <c r="AC343" s="14">
        <f t="shared" si="16"/>
        <v>3.0150000000000001</v>
      </c>
      <c r="AD343" s="14">
        <f t="shared" si="16"/>
        <v>3.008</v>
      </c>
      <c r="AE343" s="14">
        <f t="shared" si="16"/>
        <v>3.0019999999999998</v>
      </c>
      <c r="AF343" s="14">
        <f t="shared" si="16"/>
        <v>2.9849999999999999</v>
      </c>
      <c r="AG343" s="14">
        <f t="shared" si="15"/>
        <v>2.9689999999999999</v>
      </c>
      <c r="AH343" s="14">
        <f t="shared" si="14"/>
        <v>2.9550000000000001</v>
      </c>
      <c r="AI343" s="14">
        <f t="shared" si="14"/>
        <v>2.9409999999999998</v>
      </c>
      <c r="AJ343" s="14">
        <f t="shared" si="14"/>
        <v>2.9279999999999999</v>
      </c>
      <c r="AK343" s="14">
        <f t="shared" si="14"/>
        <v>2.915</v>
      </c>
      <c r="AL343" s="14">
        <f t="shared" si="14"/>
        <v>2.9039999999999999</v>
      </c>
      <c r="AM343" s="14">
        <f t="shared" si="14"/>
        <v>2.8929999999999998</v>
      </c>
      <c r="AN343" s="14">
        <f t="shared" si="14"/>
        <v>2.8820000000000001</v>
      </c>
      <c r="AO343" s="14">
        <f t="shared" si="14"/>
        <v>2.8719999999999999</v>
      </c>
      <c r="AP343" s="14">
        <f t="shared" si="14"/>
        <v>2.85</v>
      </c>
      <c r="AQ343" s="14">
        <f t="shared" si="14"/>
        <v>2.8290000000000002</v>
      </c>
      <c r="AR343" s="14">
        <f t="shared" si="14"/>
        <v>2.8079999999999998</v>
      </c>
      <c r="AS343" s="14">
        <f t="shared" si="14"/>
        <v>2.7890000000000001</v>
      </c>
      <c r="AT343" s="14">
        <f t="shared" si="14"/>
        <v>2.77</v>
      </c>
      <c r="AU343" s="14">
        <f t="shared" si="14"/>
        <v>2.7530000000000001</v>
      </c>
      <c r="AV343" s="14">
        <f t="shared" si="14"/>
        <v>2.7360000000000002</v>
      </c>
      <c r="AW343" s="14">
        <f t="shared" si="13"/>
        <v>2.72</v>
      </c>
      <c r="AX343" s="14">
        <f t="shared" si="12"/>
        <v>2.7040000000000002</v>
      </c>
      <c r="AY343" s="14">
        <f t="shared" si="12"/>
        <v>2.6890000000000001</v>
      </c>
    </row>
    <row r="344" spans="1:51" s="16" customFormat="1" x14ac:dyDescent="0.2">
      <c r="A344" s="12">
        <v>47695</v>
      </c>
      <c r="B344" s="14">
        <f t="shared" si="17"/>
        <v>2.141</v>
      </c>
      <c r="C344" s="14">
        <f t="shared" si="17"/>
        <v>2.149</v>
      </c>
      <c r="D344" s="14">
        <f t="shared" si="17"/>
        <v>2.1949999999999998</v>
      </c>
      <c r="E344" s="14">
        <f t="shared" si="17"/>
        <v>2.266</v>
      </c>
      <c r="F344" s="14">
        <f t="shared" si="17"/>
        <v>2.3359999999999999</v>
      </c>
      <c r="G344" s="14">
        <f t="shared" si="17"/>
        <v>2.4119999999999999</v>
      </c>
      <c r="H344" s="14">
        <f t="shared" si="17"/>
        <v>2.4849999999999999</v>
      </c>
      <c r="I344" s="14">
        <f t="shared" si="17"/>
        <v>2.556</v>
      </c>
      <c r="J344" s="14">
        <f t="shared" si="17"/>
        <v>2.6230000000000002</v>
      </c>
      <c r="K344" s="14">
        <f t="shared" si="17"/>
        <v>2.6850000000000001</v>
      </c>
      <c r="L344" s="14">
        <f t="shared" si="17"/>
        <v>2.7469999999999999</v>
      </c>
      <c r="M344" s="14">
        <f t="shared" si="17"/>
        <v>2.798</v>
      </c>
      <c r="N344" s="14">
        <f t="shared" si="17"/>
        <v>2.8490000000000002</v>
      </c>
      <c r="O344" s="14">
        <f t="shared" si="17"/>
        <v>2.8919999999999999</v>
      </c>
      <c r="P344" s="14">
        <f t="shared" si="17"/>
        <v>2.9289999999999998</v>
      </c>
      <c r="Q344" s="14">
        <f t="shared" si="17"/>
        <v>2.9550000000000001</v>
      </c>
      <c r="R344" s="14">
        <f t="shared" si="16"/>
        <v>2.9780000000000002</v>
      </c>
      <c r="S344" s="14">
        <f t="shared" si="16"/>
        <v>2.9990000000000001</v>
      </c>
      <c r="T344" s="14">
        <f t="shared" si="16"/>
        <v>3.0169999999999999</v>
      </c>
      <c r="U344" s="14">
        <f t="shared" si="16"/>
        <v>3.0339999999999998</v>
      </c>
      <c r="V344" s="14">
        <f t="shared" si="16"/>
        <v>3.0350000000000001</v>
      </c>
      <c r="W344" s="14">
        <f t="shared" si="16"/>
        <v>3.036</v>
      </c>
      <c r="X344" s="14">
        <f t="shared" si="16"/>
        <v>3.0369999999999999</v>
      </c>
      <c r="Y344" s="14">
        <f t="shared" si="16"/>
        <v>3.0379999999999998</v>
      </c>
      <c r="Z344" s="14">
        <f t="shared" si="16"/>
        <v>3.0390000000000001</v>
      </c>
      <c r="AA344" s="14">
        <f t="shared" si="16"/>
        <v>3.0310000000000001</v>
      </c>
      <c r="AB344" s="14">
        <f t="shared" si="16"/>
        <v>3.0230000000000001</v>
      </c>
      <c r="AC344" s="14">
        <f t="shared" si="16"/>
        <v>3.0150000000000001</v>
      </c>
      <c r="AD344" s="14">
        <f t="shared" si="16"/>
        <v>3.008</v>
      </c>
      <c r="AE344" s="14">
        <f t="shared" si="16"/>
        <v>3.0019999999999998</v>
      </c>
      <c r="AF344" s="14">
        <f t="shared" si="16"/>
        <v>2.9849999999999999</v>
      </c>
      <c r="AG344" s="14">
        <f t="shared" si="15"/>
        <v>2.9689999999999999</v>
      </c>
      <c r="AH344" s="14">
        <f t="shared" si="14"/>
        <v>2.9550000000000001</v>
      </c>
      <c r="AI344" s="14">
        <f t="shared" si="14"/>
        <v>2.9409999999999998</v>
      </c>
      <c r="AJ344" s="14">
        <f t="shared" si="14"/>
        <v>2.9279999999999999</v>
      </c>
      <c r="AK344" s="14">
        <f t="shared" si="14"/>
        <v>2.915</v>
      </c>
      <c r="AL344" s="14">
        <f t="shared" si="14"/>
        <v>2.9039999999999999</v>
      </c>
      <c r="AM344" s="14">
        <f t="shared" si="14"/>
        <v>2.8929999999999998</v>
      </c>
      <c r="AN344" s="14">
        <f t="shared" si="14"/>
        <v>2.8820000000000001</v>
      </c>
      <c r="AO344" s="14">
        <f t="shared" si="14"/>
        <v>2.8719999999999999</v>
      </c>
      <c r="AP344" s="14">
        <f t="shared" si="14"/>
        <v>2.85</v>
      </c>
      <c r="AQ344" s="14">
        <f t="shared" si="14"/>
        <v>2.8290000000000002</v>
      </c>
      <c r="AR344" s="14">
        <f t="shared" si="14"/>
        <v>2.8079999999999998</v>
      </c>
      <c r="AS344" s="14">
        <f t="shared" si="14"/>
        <v>2.7890000000000001</v>
      </c>
      <c r="AT344" s="14">
        <f t="shared" si="14"/>
        <v>2.77</v>
      </c>
      <c r="AU344" s="14">
        <f t="shared" si="14"/>
        <v>2.7530000000000001</v>
      </c>
      <c r="AV344" s="14">
        <f t="shared" si="14"/>
        <v>2.7360000000000002</v>
      </c>
      <c r="AW344" s="14">
        <f t="shared" si="13"/>
        <v>2.72</v>
      </c>
      <c r="AX344" s="14">
        <f t="shared" si="12"/>
        <v>2.7040000000000002</v>
      </c>
      <c r="AY344" s="14">
        <f t="shared" si="12"/>
        <v>2.6890000000000001</v>
      </c>
    </row>
    <row r="345" spans="1:51" s="16" customFormat="1" x14ac:dyDescent="0.2">
      <c r="A345" s="12">
        <v>47726</v>
      </c>
      <c r="B345" s="14">
        <f t="shared" si="17"/>
        <v>2.141</v>
      </c>
      <c r="C345" s="14">
        <f t="shared" si="17"/>
        <v>2.149</v>
      </c>
      <c r="D345" s="14">
        <f t="shared" si="17"/>
        <v>2.1949999999999998</v>
      </c>
      <c r="E345" s="14">
        <f t="shared" si="17"/>
        <v>2.266</v>
      </c>
      <c r="F345" s="14">
        <f t="shared" si="17"/>
        <v>2.3359999999999999</v>
      </c>
      <c r="G345" s="14">
        <f t="shared" si="17"/>
        <v>2.4119999999999999</v>
      </c>
      <c r="H345" s="14">
        <f t="shared" si="17"/>
        <v>2.4849999999999999</v>
      </c>
      <c r="I345" s="14">
        <f t="shared" si="17"/>
        <v>2.556</v>
      </c>
      <c r="J345" s="14">
        <f t="shared" si="17"/>
        <v>2.6230000000000002</v>
      </c>
      <c r="K345" s="14">
        <f t="shared" si="17"/>
        <v>2.6850000000000001</v>
      </c>
      <c r="L345" s="14">
        <f t="shared" si="17"/>
        <v>2.7469999999999999</v>
      </c>
      <c r="M345" s="14">
        <f t="shared" si="17"/>
        <v>2.798</v>
      </c>
      <c r="N345" s="14">
        <f t="shared" si="17"/>
        <v>2.8490000000000002</v>
      </c>
      <c r="O345" s="14">
        <f t="shared" si="17"/>
        <v>2.8919999999999999</v>
      </c>
      <c r="P345" s="14">
        <f t="shared" si="17"/>
        <v>2.9289999999999998</v>
      </c>
      <c r="Q345" s="14">
        <f t="shared" si="17"/>
        <v>2.9550000000000001</v>
      </c>
      <c r="R345" s="14">
        <f t="shared" si="16"/>
        <v>2.9780000000000002</v>
      </c>
      <c r="S345" s="14">
        <f t="shared" si="16"/>
        <v>2.9990000000000001</v>
      </c>
      <c r="T345" s="14">
        <f t="shared" si="16"/>
        <v>3.0169999999999999</v>
      </c>
      <c r="U345" s="14">
        <f t="shared" si="16"/>
        <v>3.0339999999999998</v>
      </c>
      <c r="V345" s="14">
        <f t="shared" si="16"/>
        <v>3.0350000000000001</v>
      </c>
      <c r="W345" s="14">
        <f t="shared" si="16"/>
        <v>3.036</v>
      </c>
      <c r="X345" s="14">
        <f t="shared" si="16"/>
        <v>3.0369999999999999</v>
      </c>
      <c r="Y345" s="14">
        <f t="shared" si="16"/>
        <v>3.0379999999999998</v>
      </c>
      <c r="Z345" s="14">
        <f t="shared" si="16"/>
        <v>3.0390000000000001</v>
      </c>
      <c r="AA345" s="14">
        <f t="shared" si="16"/>
        <v>3.0310000000000001</v>
      </c>
      <c r="AB345" s="14">
        <f t="shared" si="16"/>
        <v>3.0230000000000001</v>
      </c>
      <c r="AC345" s="14">
        <f t="shared" si="16"/>
        <v>3.0150000000000001</v>
      </c>
      <c r="AD345" s="14">
        <f t="shared" si="16"/>
        <v>3.008</v>
      </c>
      <c r="AE345" s="14">
        <f t="shared" si="16"/>
        <v>3.0019999999999998</v>
      </c>
      <c r="AF345" s="14">
        <f t="shared" si="16"/>
        <v>2.9849999999999999</v>
      </c>
      <c r="AG345" s="14">
        <f t="shared" si="15"/>
        <v>2.9689999999999999</v>
      </c>
      <c r="AH345" s="14">
        <f t="shared" si="14"/>
        <v>2.9550000000000001</v>
      </c>
      <c r="AI345" s="14">
        <f t="shared" si="14"/>
        <v>2.9409999999999998</v>
      </c>
      <c r="AJ345" s="14">
        <f t="shared" si="14"/>
        <v>2.9279999999999999</v>
      </c>
      <c r="AK345" s="14">
        <f t="shared" si="14"/>
        <v>2.915</v>
      </c>
      <c r="AL345" s="14">
        <f t="shared" si="14"/>
        <v>2.9039999999999999</v>
      </c>
      <c r="AM345" s="14">
        <f t="shared" si="14"/>
        <v>2.8929999999999998</v>
      </c>
      <c r="AN345" s="14">
        <f t="shared" si="14"/>
        <v>2.8820000000000001</v>
      </c>
      <c r="AO345" s="14">
        <f t="shared" si="14"/>
        <v>2.8719999999999999</v>
      </c>
      <c r="AP345" s="14">
        <f t="shared" si="14"/>
        <v>2.85</v>
      </c>
      <c r="AQ345" s="14">
        <f t="shared" si="14"/>
        <v>2.8290000000000002</v>
      </c>
      <c r="AR345" s="14">
        <f t="shared" si="14"/>
        <v>2.8079999999999998</v>
      </c>
      <c r="AS345" s="14">
        <f t="shared" si="14"/>
        <v>2.7890000000000001</v>
      </c>
      <c r="AT345" s="14">
        <f t="shared" si="14"/>
        <v>2.77</v>
      </c>
      <c r="AU345" s="14">
        <f t="shared" si="14"/>
        <v>2.7530000000000001</v>
      </c>
      <c r="AV345" s="14">
        <f t="shared" si="14"/>
        <v>2.7360000000000002</v>
      </c>
      <c r="AW345" s="14">
        <f t="shared" si="13"/>
        <v>2.72</v>
      </c>
      <c r="AX345" s="14">
        <f t="shared" si="12"/>
        <v>2.7040000000000002</v>
      </c>
      <c r="AY345" s="14">
        <f t="shared" si="12"/>
        <v>2.6890000000000001</v>
      </c>
    </row>
    <row r="346" spans="1:51" s="16" customFormat="1" x14ac:dyDescent="0.2">
      <c r="A346" s="12">
        <v>47756</v>
      </c>
      <c r="B346" s="14">
        <f t="shared" si="17"/>
        <v>2.141</v>
      </c>
      <c r="C346" s="14">
        <f t="shared" si="17"/>
        <v>2.149</v>
      </c>
      <c r="D346" s="14">
        <f t="shared" si="17"/>
        <v>2.1949999999999998</v>
      </c>
      <c r="E346" s="14">
        <f t="shared" si="17"/>
        <v>2.266</v>
      </c>
      <c r="F346" s="14">
        <f t="shared" si="17"/>
        <v>2.3359999999999999</v>
      </c>
      <c r="G346" s="14">
        <f t="shared" si="17"/>
        <v>2.4119999999999999</v>
      </c>
      <c r="H346" s="14">
        <f t="shared" si="17"/>
        <v>2.4849999999999999</v>
      </c>
      <c r="I346" s="14">
        <f t="shared" si="17"/>
        <v>2.556</v>
      </c>
      <c r="J346" s="14">
        <f t="shared" si="17"/>
        <v>2.6230000000000002</v>
      </c>
      <c r="K346" s="14">
        <f t="shared" si="17"/>
        <v>2.6850000000000001</v>
      </c>
      <c r="L346" s="14">
        <f t="shared" si="17"/>
        <v>2.7469999999999999</v>
      </c>
      <c r="M346" s="14">
        <f t="shared" si="17"/>
        <v>2.798</v>
      </c>
      <c r="N346" s="14">
        <f t="shared" si="17"/>
        <v>2.8490000000000002</v>
      </c>
      <c r="O346" s="14">
        <f t="shared" si="17"/>
        <v>2.8919999999999999</v>
      </c>
      <c r="P346" s="14">
        <f t="shared" si="17"/>
        <v>2.9289999999999998</v>
      </c>
      <c r="Q346" s="14">
        <f t="shared" si="17"/>
        <v>2.9550000000000001</v>
      </c>
      <c r="R346" s="14">
        <f t="shared" si="16"/>
        <v>2.9780000000000002</v>
      </c>
      <c r="S346" s="14">
        <f t="shared" si="16"/>
        <v>2.9990000000000001</v>
      </c>
      <c r="T346" s="14">
        <f t="shared" si="16"/>
        <v>3.0169999999999999</v>
      </c>
      <c r="U346" s="14">
        <f t="shared" si="16"/>
        <v>3.0339999999999998</v>
      </c>
      <c r="V346" s="14">
        <f t="shared" si="16"/>
        <v>3.0350000000000001</v>
      </c>
      <c r="W346" s="14">
        <f t="shared" si="16"/>
        <v>3.036</v>
      </c>
      <c r="X346" s="14">
        <f t="shared" si="16"/>
        <v>3.0369999999999999</v>
      </c>
      <c r="Y346" s="14">
        <f t="shared" si="16"/>
        <v>3.0379999999999998</v>
      </c>
      <c r="Z346" s="14">
        <f t="shared" si="16"/>
        <v>3.0390000000000001</v>
      </c>
      <c r="AA346" s="14">
        <f t="shared" si="16"/>
        <v>3.0310000000000001</v>
      </c>
      <c r="AB346" s="14">
        <f t="shared" si="16"/>
        <v>3.0230000000000001</v>
      </c>
      <c r="AC346" s="14">
        <f t="shared" si="16"/>
        <v>3.0150000000000001</v>
      </c>
      <c r="AD346" s="14">
        <f t="shared" si="16"/>
        <v>3.008</v>
      </c>
      <c r="AE346" s="14">
        <f t="shared" si="16"/>
        <v>3.0019999999999998</v>
      </c>
      <c r="AF346" s="14">
        <f t="shared" si="16"/>
        <v>2.9849999999999999</v>
      </c>
      <c r="AG346" s="14">
        <f t="shared" si="15"/>
        <v>2.9689999999999999</v>
      </c>
      <c r="AH346" s="14">
        <f t="shared" si="14"/>
        <v>2.9550000000000001</v>
      </c>
      <c r="AI346" s="14">
        <f t="shared" si="14"/>
        <v>2.9409999999999998</v>
      </c>
      <c r="AJ346" s="14">
        <f t="shared" si="14"/>
        <v>2.9279999999999999</v>
      </c>
      <c r="AK346" s="14">
        <f t="shared" si="14"/>
        <v>2.915</v>
      </c>
      <c r="AL346" s="14">
        <f t="shared" si="14"/>
        <v>2.9039999999999999</v>
      </c>
      <c r="AM346" s="14">
        <f t="shared" si="14"/>
        <v>2.8929999999999998</v>
      </c>
      <c r="AN346" s="14">
        <f t="shared" si="14"/>
        <v>2.8820000000000001</v>
      </c>
      <c r="AO346" s="14">
        <f t="shared" si="14"/>
        <v>2.8719999999999999</v>
      </c>
      <c r="AP346" s="14">
        <f t="shared" si="14"/>
        <v>2.85</v>
      </c>
      <c r="AQ346" s="14">
        <f t="shared" si="14"/>
        <v>2.8290000000000002</v>
      </c>
      <c r="AR346" s="14">
        <f t="shared" si="14"/>
        <v>2.8079999999999998</v>
      </c>
      <c r="AS346" s="14">
        <f t="shared" si="14"/>
        <v>2.7890000000000001</v>
      </c>
      <c r="AT346" s="14">
        <f t="shared" si="14"/>
        <v>2.77</v>
      </c>
      <c r="AU346" s="14">
        <f t="shared" si="14"/>
        <v>2.7530000000000001</v>
      </c>
      <c r="AV346" s="14">
        <f t="shared" si="14"/>
        <v>2.7360000000000002</v>
      </c>
      <c r="AW346" s="14">
        <f t="shared" si="13"/>
        <v>2.72</v>
      </c>
      <c r="AX346" s="14">
        <f t="shared" si="12"/>
        <v>2.7040000000000002</v>
      </c>
      <c r="AY346" s="14">
        <f t="shared" si="12"/>
        <v>2.6890000000000001</v>
      </c>
    </row>
    <row r="347" spans="1:51" s="16" customFormat="1" x14ac:dyDescent="0.2">
      <c r="A347" s="12">
        <v>47787</v>
      </c>
      <c r="B347" s="14">
        <f t="shared" si="17"/>
        <v>2.141</v>
      </c>
      <c r="C347" s="14">
        <f t="shared" si="17"/>
        <v>2.149</v>
      </c>
      <c r="D347" s="14">
        <f t="shared" si="17"/>
        <v>2.1949999999999998</v>
      </c>
      <c r="E347" s="14">
        <f t="shared" si="17"/>
        <v>2.266</v>
      </c>
      <c r="F347" s="14">
        <f t="shared" si="17"/>
        <v>2.3359999999999999</v>
      </c>
      <c r="G347" s="14">
        <f t="shared" si="17"/>
        <v>2.4119999999999999</v>
      </c>
      <c r="H347" s="14">
        <f t="shared" si="17"/>
        <v>2.4849999999999999</v>
      </c>
      <c r="I347" s="14">
        <f t="shared" si="17"/>
        <v>2.556</v>
      </c>
      <c r="J347" s="14">
        <f t="shared" si="17"/>
        <v>2.6230000000000002</v>
      </c>
      <c r="K347" s="14">
        <f t="shared" si="17"/>
        <v>2.6850000000000001</v>
      </c>
      <c r="L347" s="14">
        <f t="shared" si="17"/>
        <v>2.7469999999999999</v>
      </c>
      <c r="M347" s="14">
        <f t="shared" si="17"/>
        <v>2.798</v>
      </c>
      <c r="N347" s="14">
        <f t="shared" si="17"/>
        <v>2.8490000000000002</v>
      </c>
      <c r="O347" s="14">
        <f t="shared" si="17"/>
        <v>2.8919999999999999</v>
      </c>
      <c r="P347" s="14">
        <f t="shared" si="17"/>
        <v>2.9289999999999998</v>
      </c>
      <c r="Q347" s="14">
        <f t="shared" si="17"/>
        <v>2.9550000000000001</v>
      </c>
      <c r="R347" s="14">
        <f t="shared" si="16"/>
        <v>2.9780000000000002</v>
      </c>
      <c r="S347" s="14">
        <f t="shared" si="16"/>
        <v>2.9990000000000001</v>
      </c>
      <c r="T347" s="14">
        <f t="shared" si="16"/>
        <v>3.0169999999999999</v>
      </c>
      <c r="U347" s="14">
        <f t="shared" si="16"/>
        <v>3.0339999999999998</v>
      </c>
      <c r="V347" s="14">
        <f t="shared" si="16"/>
        <v>3.0350000000000001</v>
      </c>
      <c r="W347" s="14">
        <f t="shared" si="16"/>
        <v>3.036</v>
      </c>
      <c r="X347" s="14">
        <f t="shared" si="16"/>
        <v>3.0369999999999999</v>
      </c>
      <c r="Y347" s="14">
        <f t="shared" si="16"/>
        <v>3.0379999999999998</v>
      </c>
      <c r="Z347" s="14">
        <f t="shared" si="16"/>
        <v>3.0390000000000001</v>
      </c>
      <c r="AA347" s="14">
        <f t="shared" si="16"/>
        <v>3.0310000000000001</v>
      </c>
      <c r="AB347" s="14">
        <f t="shared" si="16"/>
        <v>3.0230000000000001</v>
      </c>
      <c r="AC347" s="14">
        <f t="shared" si="16"/>
        <v>3.0150000000000001</v>
      </c>
      <c r="AD347" s="14">
        <f t="shared" si="16"/>
        <v>3.008</v>
      </c>
      <c r="AE347" s="14">
        <f t="shared" si="16"/>
        <v>3.0019999999999998</v>
      </c>
      <c r="AF347" s="14">
        <f t="shared" si="16"/>
        <v>2.9849999999999999</v>
      </c>
      <c r="AG347" s="14">
        <f t="shared" si="15"/>
        <v>2.9689999999999999</v>
      </c>
      <c r="AH347" s="14">
        <f t="shared" si="14"/>
        <v>2.9550000000000001</v>
      </c>
      <c r="AI347" s="14">
        <f t="shared" si="14"/>
        <v>2.9409999999999998</v>
      </c>
      <c r="AJ347" s="14">
        <f t="shared" si="14"/>
        <v>2.9279999999999999</v>
      </c>
      <c r="AK347" s="14">
        <f t="shared" si="14"/>
        <v>2.915</v>
      </c>
      <c r="AL347" s="14">
        <f t="shared" si="14"/>
        <v>2.9039999999999999</v>
      </c>
      <c r="AM347" s="14">
        <f t="shared" si="14"/>
        <v>2.8929999999999998</v>
      </c>
      <c r="AN347" s="14">
        <f t="shared" si="14"/>
        <v>2.8820000000000001</v>
      </c>
      <c r="AO347" s="14">
        <f t="shared" si="14"/>
        <v>2.8719999999999999</v>
      </c>
      <c r="AP347" s="14">
        <f t="shared" si="14"/>
        <v>2.85</v>
      </c>
      <c r="AQ347" s="14">
        <f t="shared" si="14"/>
        <v>2.8290000000000002</v>
      </c>
      <c r="AR347" s="14">
        <f t="shared" si="14"/>
        <v>2.8079999999999998</v>
      </c>
      <c r="AS347" s="14">
        <f t="shared" si="14"/>
        <v>2.7890000000000001</v>
      </c>
      <c r="AT347" s="14">
        <f t="shared" si="14"/>
        <v>2.77</v>
      </c>
      <c r="AU347" s="14">
        <f t="shared" si="14"/>
        <v>2.7530000000000001</v>
      </c>
      <c r="AV347" s="14">
        <f t="shared" si="14"/>
        <v>2.7360000000000002</v>
      </c>
      <c r="AW347" s="14">
        <f t="shared" si="13"/>
        <v>2.72</v>
      </c>
      <c r="AX347" s="14">
        <f t="shared" si="12"/>
        <v>2.7040000000000002</v>
      </c>
      <c r="AY347" s="14">
        <f t="shared" si="12"/>
        <v>2.6890000000000001</v>
      </c>
    </row>
    <row r="348" spans="1:51" s="16" customFormat="1" x14ac:dyDescent="0.2">
      <c r="A348" s="12">
        <v>47817</v>
      </c>
      <c r="B348" s="14">
        <f t="shared" si="17"/>
        <v>2.141</v>
      </c>
      <c r="C348" s="14">
        <f t="shared" si="17"/>
        <v>2.149</v>
      </c>
      <c r="D348" s="14">
        <f t="shared" si="17"/>
        <v>2.1949999999999998</v>
      </c>
      <c r="E348" s="14">
        <f t="shared" si="17"/>
        <v>2.266</v>
      </c>
      <c r="F348" s="14">
        <f t="shared" si="17"/>
        <v>2.3359999999999999</v>
      </c>
      <c r="G348" s="14">
        <f t="shared" si="17"/>
        <v>2.4119999999999999</v>
      </c>
      <c r="H348" s="14">
        <f t="shared" si="17"/>
        <v>2.4849999999999999</v>
      </c>
      <c r="I348" s="14">
        <f t="shared" si="17"/>
        <v>2.556</v>
      </c>
      <c r="J348" s="14">
        <f t="shared" si="17"/>
        <v>2.6230000000000002</v>
      </c>
      <c r="K348" s="14">
        <f t="shared" si="17"/>
        <v>2.6850000000000001</v>
      </c>
      <c r="L348" s="14">
        <f t="shared" si="17"/>
        <v>2.7469999999999999</v>
      </c>
      <c r="M348" s="14">
        <f t="shared" si="17"/>
        <v>2.798</v>
      </c>
      <c r="N348" s="14">
        <f t="shared" si="17"/>
        <v>2.8490000000000002</v>
      </c>
      <c r="O348" s="14">
        <f t="shared" si="17"/>
        <v>2.8919999999999999</v>
      </c>
      <c r="P348" s="14">
        <f t="shared" si="17"/>
        <v>2.9289999999999998</v>
      </c>
      <c r="Q348" s="14">
        <f t="shared" si="17"/>
        <v>2.9550000000000001</v>
      </c>
      <c r="R348" s="14">
        <f t="shared" si="16"/>
        <v>2.9780000000000002</v>
      </c>
      <c r="S348" s="14">
        <f t="shared" si="16"/>
        <v>2.9990000000000001</v>
      </c>
      <c r="T348" s="14">
        <f t="shared" si="16"/>
        <v>3.0169999999999999</v>
      </c>
      <c r="U348" s="14">
        <f t="shared" si="16"/>
        <v>3.0339999999999998</v>
      </c>
      <c r="V348" s="14">
        <f t="shared" si="16"/>
        <v>3.0350000000000001</v>
      </c>
      <c r="W348" s="14">
        <f t="shared" si="16"/>
        <v>3.036</v>
      </c>
      <c r="X348" s="14">
        <f t="shared" si="16"/>
        <v>3.0369999999999999</v>
      </c>
      <c r="Y348" s="14">
        <f t="shared" si="16"/>
        <v>3.0379999999999998</v>
      </c>
      <c r="Z348" s="14">
        <f t="shared" si="16"/>
        <v>3.0390000000000001</v>
      </c>
      <c r="AA348" s="14">
        <f t="shared" si="16"/>
        <v>3.0310000000000001</v>
      </c>
      <c r="AB348" s="14">
        <f t="shared" si="16"/>
        <v>3.0230000000000001</v>
      </c>
      <c r="AC348" s="14">
        <f t="shared" si="16"/>
        <v>3.0150000000000001</v>
      </c>
      <c r="AD348" s="14">
        <f t="shared" si="16"/>
        <v>3.008</v>
      </c>
      <c r="AE348" s="14">
        <f t="shared" si="16"/>
        <v>3.0019999999999998</v>
      </c>
      <c r="AF348" s="14">
        <f t="shared" si="16"/>
        <v>2.9849999999999999</v>
      </c>
      <c r="AG348" s="14">
        <f t="shared" si="15"/>
        <v>2.9689999999999999</v>
      </c>
      <c r="AH348" s="14">
        <f t="shared" si="14"/>
        <v>2.9550000000000001</v>
      </c>
      <c r="AI348" s="14">
        <f t="shared" si="14"/>
        <v>2.9409999999999998</v>
      </c>
      <c r="AJ348" s="14">
        <f t="shared" si="14"/>
        <v>2.9279999999999999</v>
      </c>
      <c r="AK348" s="14">
        <f t="shared" si="14"/>
        <v>2.915</v>
      </c>
      <c r="AL348" s="14">
        <f t="shared" si="14"/>
        <v>2.9039999999999999</v>
      </c>
      <c r="AM348" s="14">
        <f t="shared" si="14"/>
        <v>2.8929999999999998</v>
      </c>
      <c r="AN348" s="14">
        <f t="shared" si="14"/>
        <v>2.8820000000000001</v>
      </c>
      <c r="AO348" s="14">
        <f t="shared" si="14"/>
        <v>2.8719999999999999</v>
      </c>
      <c r="AP348" s="14">
        <f t="shared" si="14"/>
        <v>2.85</v>
      </c>
      <c r="AQ348" s="14">
        <f t="shared" si="14"/>
        <v>2.8290000000000002</v>
      </c>
      <c r="AR348" s="14">
        <f t="shared" si="14"/>
        <v>2.8079999999999998</v>
      </c>
      <c r="AS348" s="14">
        <f t="shared" si="14"/>
        <v>2.7890000000000001</v>
      </c>
      <c r="AT348" s="14">
        <f t="shared" si="14"/>
        <v>2.77</v>
      </c>
      <c r="AU348" s="14">
        <f t="shared" si="14"/>
        <v>2.7530000000000001</v>
      </c>
      <c r="AV348" s="14">
        <f t="shared" si="14"/>
        <v>2.7360000000000002</v>
      </c>
      <c r="AW348" s="14">
        <f t="shared" si="13"/>
        <v>2.72</v>
      </c>
      <c r="AX348" s="14">
        <f t="shared" si="12"/>
        <v>2.7040000000000002</v>
      </c>
      <c r="AY348" s="14">
        <f t="shared" si="12"/>
        <v>2.6890000000000001</v>
      </c>
    </row>
    <row r="349" spans="1:51" s="16" customFormat="1" x14ac:dyDescent="0.2">
      <c r="A349" s="12">
        <v>47848</v>
      </c>
      <c r="B349" s="14">
        <f t="shared" si="17"/>
        <v>2.141</v>
      </c>
      <c r="C349" s="14">
        <f t="shared" si="17"/>
        <v>2.149</v>
      </c>
      <c r="D349" s="14">
        <f t="shared" si="17"/>
        <v>2.1949999999999998</v>
      </c>
      <c r="E349" s="14">
        <f t="shared" si="17"/>
        <v>2.266</v>
      </c>
      <c r="F349" s="14">
        <f t="shared" si="17"/>
        <v>2.3359999999999999</v>
      </c>
      <c r="G349" s="14">
        <f t="shared" si="17"/>
        <v>2.4119999999999999</v>
      </c>
      <c r="H349" s="14">
        <f t="shared" si="17"/>
        <v>2.4849999999999999</v>
      </c>
      <c r="I349" s="14">
        <f t="shared" si="17"/>
        <v>2.556</v>
      </c>
      <c r="J349" s="14">
        <f t="shared" si="17"/>
        <v>2.6230000000000002</v>
      </c>
      <c r="K349" s="14">
        <f t="shared" si="17"/>
        <v>2.6850000000000001</v>
      </c>
      <c r="L349" s="14">
        <f t="shared" si="17"/>
        <v>2.7469999999999999</v>
      </c>
      <c r="M349" s="14">
        <f t="shared" si="17"/>
        <v>2.798</v>
      </c>
      <c r="N349" s="14">
        <f t="shared" si="17"/>
        <v>2.8490000000000002</v>
      </c>
      <c r="O349" s="14">
        <f t="shared" si="17"/>
        <v>2.8919999999999999</v>
      </c>
      <c r="P349" s="14">
        <f t="shared" si="17"/>
        <v>2.9289999999999998</v>
      </c>
      <c r="Q349" s="14">
        <f t="shared" si="17"/>
        <v>2.9550000000000001</v>
      </c>
      <c r="R349" s="14">
        <f t="shared" si="16"/>
        <v>2.9780000000000002</v>
      </c>
      <c r="S349" s="14">
        <f t="shared" si="16"/>
        <v>2.9990000000000001</v>
      </c>
      <c r="T349" s="14">
        <f t="shared" si="16"/>
        <v>3.0169999999999999</v>
      </c>
      <c r="U349" s="14">
        <f t="shared" si="16"/>
        <v>3.0339999999999998</v>
      </c>
      <c r="V349" s="14">
        <f t="shared" si="16"/>
        <v>3.0350000000000001</v>
      </c>
      <c r="W349" s="14">
        <f t="shared" si="16"/>
        <v>3.036</v>
      </c>
      <c r="X349" s="14">
        <f t="shared" si="16"/>
        <v>3.0369999999999999</v>
      </c>
      <c r="Y349" s="14">
        <f t="shared" si="16"/>
        <v>3.0379999999999998</v>
      </c>
      <c r="Z349" s="14">
        <f t="shared" si="16"/>
        <v>3.0390000000000001</v>
      </c>
      <c r="AA349" s="14">
        <f t="shared" si="16"/>
        <v>3.0310000000000001</v>
      </c>
      <c r="AB349" s="14">
        <f t="shared" si="16"/>
        <v>3.0230000000000001</v>
      </c>
      <c r="AC349" s="14">
        <f t="shared" si="16"/>
        <v>3.0150000000000001</v>
      </c>
      <c r="AD349" s="14">
        <f t="shared" si="16"/>
        <v>3.008</v>
      </c>
      <c r="AE349" s="14">
        <f t="shared" si="16"/>
        <v>3.0019999999999998</v>
      </c>
      <c r="AF349" s="14">
        <f t="shared" si="16"/>
        <v>2.9849999999999999</v>
      </c>
      <c r="AG349" s="14">
        <f t="shared" si="15"/>
        <v>2.9689999999999999</v>
      </c>
      <c r="AH349" s="14">
        <f t="shared" si="14"/>
        <v>2.9550000000000001</v>
      </c>
      <c r="AI349" s="14">
        <f t="shared" si="14"/>
        <v>2.9409999999999998</v>
      </c>
      <c r="AJ349" s="14">
        <f t="shared" si="14"/>
        <v>2.9279999999999999</v>
      </c>
      <c r="AK349" s="14">
        <f t="shared" si="14"/>
        <v>2.915</v>
      </c>
      <c r="AL349" s="14">
        <f t="shared" si="14"/>
        <v>2.9039999999999999</v>
      </c>
      <c r="AM349" s="14">
        <f t="shared" si="14"/>
        <v>2.8929999999999998</v>
      </c>
      <c r="AN349" s="14">
        <f t="shared" si="14"/>
        <v>2.8820000000000001</v>
      </c>
      <c r="AO349" s="14">
        <f t="shared" si="14"/>
        <v>2.8719999999999999</v>
      </c>
      <c r="AP349" s="14">
        <f t="shared" si="14"/>
        <v>2.85</v>
      </c>
      <c r="AQ349" s="14">
        <f t="shared" si="14"/>
        <v>2.8290000000000002</v>
      </c>
      <c r="AR349" s="14">
        <f t="shared" si="14"/>
        <v>2.8079999999999998</v>
      </c>
      <c r="AS349" s="14">
        <f t="shared" si="14"/>
        <v>2.7890000000000001</v>
      </c>
      <c r="AT349" s="14">
        <f t="shared" si="14"/>
        <v>2.77</v>
      </c>
      <c r="AU349" s="14">
        <f t="shared" si="14"/>
        <v>2.7530000000000001</v>
      </c>
      <c r="AV349" s="14">
        <f t="shared" si="14"/>
        <v>2.7360000000000002</v>
      </c>
      <c r="AW349" s="14">
        <f t="shared" si="13"/>
        <v>2.72</v>
      </c>
      <c r="AX349" s="14">
        <f t="shared" si="13"/>
        <v>2.7040000000000002</v>
      </c>
      <c r="AY349" s="14">
        <f t="shared" si="13"/>
        <v>2.6890000000000001</v>
      </c>
    </row>
    <row r="350" spans="1:51" s="16" customFormat="1" x14ac:dyDescent="0.2">
      <c r="A350" s="12">
        <v>47879</v>
      </c>
      <c r="B350" s="14">
        <f t="shared" si="17"/>
        <v>2.141</v>
      </c>
      <c r="C350" s="14">
        <f t="shared" si="17"/>
        <v>2.149</v>
      </c>
      <c r="D350" s="14">
        <f t="shared" si="17"/>
        <v>2.1949999999999998</v>
      </c>
      <c r="E350" s="14">
        <f t="shared" si="17"/>
        <v>2.266</v>
      </c>
      <c r="F350" s="14">
        <f t="shared" si="17"/>
        <v>2.3359999999999999</v>
      </c>
      <c r="G350" s="14">
        <f t="shared" si="17"/>
        <v>2.4119999999999999</v>
      </c>
      <c r="H350" s="14">
        <f t="shared" si="17"/>
        <v>2.4849999999999999</v>
      </c>
      <c r="I350" s="14">
        <f t="shared" si="17"/>
        <v>2.556</v>
      </c>
      <c r="J350" s="14">
        <f t="shared" si="17"/>
        <v>2.6230000000000002</v>
      </c>
      <c r="K350" s="14">
        <f t="shared" si="17"/>
        <v>2.6850000000000001</v>
      </c>
      <c r="L350" s="14">
        <f t="shared" si="17"/>
        <v>2.7469999999999999</v>
      </c>
      <c r="M350" s="14">
        <f t="shared" si="17"/>
        <v>2.798</v>
      </c>
      <c r="N350" s="14">
        <f t="shared" si="17"/>
        <v>2.8490000000000002</v>
      </c>
      <c r="O350" s="14">
        <f t="shared" si="17"/>
        <v>2.8919999999999999</v>
      </c>
      <c r="P350" s="14">
        <f t="shared" si="17"/>
        <v>2.9289999999999998</v>
      </c>
      <c r="Q350" s="14">
        <f t="shared" si="17"/>
        <v>2.9550000000000001</v>
      </c>
      <c r="R350" s="14">
        <f t="shared" si="16"/>
        <v>2.9780000000000002</v>
      </c>
      <c r="S350" s="14">
        <f t="shared" si="16"/>
        <v>2.9990000000000001</v>
      </c>
      <c r="T350" s="14">
        <f t="shared" si="16"/>
        <v>3.0169999999999999</v>
      </c>
      <c r="U350" s="14">
        <f t="shared" si="16"/>
        <v>3.0339999999999998</v>
      </c>
      <c r="V350" s="14">
        <f t="shared" si="16"/>
        <v>3.0350000000000001</v>
      </c>
      <c r="W350" s="14">
        <f t="shared" si="16"/>
        <v>3.036</v>
      </c>
      <c r="X350" s="14">
        <f t="shared" si="16"/>
        <v>3.0369999999999999</v>
      </c>
      <c r="Y350" s="14">
        <f t="shared" si="16"/>
        <v>3.0379999999999998</v>
      </c>
      <c r="Z350" s="14">
        <f t="shared" si="16"/>
        <v>3.0390000000000001</v>
      </c>
      <c r="AA350" s="14">
        <f t="shared" si="16"/>
        <v>3.0310000000000001</v>
      </c>
      <c r="AB350" s="14">
        <f t="shared" si="16"/>
        <v>3.0230000000000001</v>
      </c>
      <c r="AC350" s="14">
        <f t="shared" si="16"/>
        <v>3.0150000000000001</v>
      </c>
      <c r="AD350" s="14">
        <f t="shared" si="16"/>
        <v>3.008</v>
      </c>
      <c r="AE350" s="14">
        <f t="shared" si="16"/>
        <v>3.0019999999999998</v>
      </c>
      <c r="AF350" s="14">
        <f t="shared" si="16"/>
        <v>2.9849999999999999</v>
      </c>
      <c r="AG350" s="14">
        <f t="shared" si="15"/>
        <v>2.9689999999999999</v>
      </c>
      <c r="AH350" s="14">
        <f t="shared" si="14"/>
        <v>2.9550000000000001</v>
      </c>
      <c r="AI350" s="14">
        <f t="shared" si="14"/>
        <v>2.9409999999999998</v>
      </c>
      <c r="AJ350" s="14">
        <f t="shared" si="14"/>
        <v>2.9279999999999999</v>
      </c>
      <c r="AK350" s="14">
        <f t="shared" si="14"/>
        <v>2.915</v>
      </c>
      <c r="AL350" s="14">
        <f t="shared" si="14"/>
        <v>2.9039999999999999</v>
      </c>
      <c r="AM350" s="14">
        <f t="shared" si="14"/>
        <v>2.8929999999999998</v>
      </c>
      <c r="AN350" s="14">
        <f t="shared" si="14"/>
        <v>2.8820000000000001</v>
      </c>
      <c r="AO350" s="14">
        <f t="shared" si="14"/>
        <v>2.8719999999999999</v>
      </c>
      <c r="AP350" s="14">
        <f t="shared" si="14"/>
        <v>2.85</v>
      </c>
      <c r="AQ350" s="14">
        <f t="shared" si="14"/>
        <v>2.8290000000000002</v>
      </c>
      <c r="AR350" s="14">
        <f t="shared" si="14"/>
        <v>2.8079999999999998</v>
      </c>
      <c r="AS350" s="14">
        <f t="shared" si="14"/>
        <v>2.7890000000000001</v>
      </c>
      <c r="AT350" s="14">
        <f t="shared" si="14"/>
        <v>2.77</v>
      </c>
      <c r="AU350" s="14">
        <f t="shared" si="14"/>
        <v>2.7530000000000001</v>
      </c>
      <c r="AV350" s="14">
        <f t="shared" si="14"/>
        <v>2.7360000000000002</v>
      </c>
      <c r="AW350" s="14">
        <f t="shared" si="14"/>
        <v>2.72</v>
      </c>
      <c r="AX350" s="14">
        <f t="shared" ref="AX350:AY365" si="18">AX349</f>
        <v>2.7040000000000002</v>
      </c>
      <c r="AY350" s="14">
        <f t="shared" si="18"/>
        <v>2.6890000000000001</v>
      </c>
    </row>
    <row r="351" spans="1:51" s="16" customFormat="1" x14ac:dyDescent="0.2">
      <c r="A351" s="12">
        <v>47907</v>
      </c>
      <c r="B351" s="14">
        <f t="shared" si="17"/>
        <v>2.141</v>
      </c>
      <c r="C351" s="14">
        <f t="shared" si="17"/>
        <v>2.149</v>
      </c>
      <c r="D351" s="14">
        <f t="shared" si="17"/>
        <v>2.1949999999999998</v>
      </c>
      <c r="E351" s="14">
        <f t="shared" si="17"/>
        <v>2.266</v>
      </c>
      <c r="F351" s="14">
        <f t="shared" si="17"/>
        <v>2.3359999999999999</v>
      </c>
      <c r="G351" s="14">
        <f t="shared" si="17"/>
        <v>2.4119999999999999</v>
      </c>
      <c r="H351" s="14">
        <f t="shared" si="17"/>
        <v>2.4849999999999999</v>
      </c>
      <c r="I351" s="14">
        <f t="shared" si="17"/>
        <v>2.556</v>
      </c>
      <c r="J351" s="14">
        <f t="shared" si="17"/>
        <v>2.6230000000000002</v>
      </c>
      <c r="K351" s="14">
        <f t="shared" si="17"/>
        <v>2.6850000000000001</v>
      </c>
      <c r="L351" s="14">
        <f t="shared" si="17"/>
        <v>2.7469999999999999</v>
      </c>
      <c r="M351" s="14">
        <f t="shared" si="17"/>
        <v>2.798</v>
      </c>
      <c r="N351" s="14">
        <f t="shared" si="17"/>
        <v>2.8490000000000002</v>
      </c>
      <c r="O351" s="14">
        <f t="shared" si="17"/>
        <v>2.8919999999999999</v>
      </c>
      <c r="P351" s="14">
        <f t="shared" si="17"/>
        <v>2.9289999999999998</v>
      </c>
      <c r="Q351" s="14">
        <f t="shared" si="17"/>
        <v>2.9550000000000001</v>
      </c>
      <c r="R351" s="14">
        <f t="shared" si="16"/>
        <v>2.9780000000000002</v>
      </c>
      <c r="S351" s="14">
        <f t="shared" si="16"/>
        <v>2.9990000000000001</v>
      </c>
      <c r="T351" s="14">
        <f t="shared" si="16"/>
        <v>3.0169999999999999</v>
      </c>
      <c r="U351" s="14">
        <f t="shared" si="16"/>
        <v>3.0339999999999998</v>
      </c>
      <c r="V351" s="14">
        <f t="shared" si="16"/>
        <v>3.0350000000000001</v>
      </c>
      <c r="W351" s="14">
        <f t="shared" si="16"/>
        <v>3.036</v>
      </c>
      <c r="X351" s="14">
        <f t="shared" si="16"/>
        <v>3.0369999999999999</v>
      </c>
      <c r="Y351" s="14">
        <f t="shared" si="16"/>
        <v>3.0379999999999998</v>
      </c>
      <c r="Z351" s="14">
        <f t="shared" si="16"/>
        <v>3.0390000000000001</v>
      </c>
      <c r="AA351" s="14">
        <f t="shared" si="16"/>
        <v>3.0310000000000001</v>
      </c>
      <c r="AB351" s="14">
        <f t="shared" si="16"/>
        <v>3.0230000000000001</v>
      </c>
      <c r="AC351" s="14">
        <f t="shared" si="16"/>
        <v>3.0150000000000001</v>
      </c>
      <c r="AD351" s="14">
        <f t="shared" si="16"/>
        <v>3.008</v>
      </c>
      <c r="AE351" s="14">
        <f t="shared" si="16"/>
        <v>3.0019999999999998</v>
      </c>
      <c r="AF351" s="14">
        <f t="shared" si="16"/>
        <v>2.9849999999999999</v>
      </c>
      <c r="AG351" s="14">
        <f t="shared" si="15"/>
        <v>2.9689999999999999</v>
      </c>
      <c r="AH351" s="14">
        <f t="shared" si="15"/>
        <v>2.9550000000000001</v>
      </c>
      <c r="AI351" s="14">
        <f t="shared" si="15"/>
        <v>2.9409999999999998</v>
      </c>
      <c r="AJ351" s="14">
        <f t="shared" si="15"/>
        <v>2.9279999999999999</v>
      </c>
      <c r="AK351" s="14">
        <f t="shared" si="15"/>
        <v>2.915</v>
      </c>
      <c r="AL351" s="14">
        <f t="shared" si="15"/>
        <v>2.9039999999999999</v>
      </c>
      <c r="AM351" s="14">
        <f t="shared" si="15"/>
        <v>2.8929999999999998</v>
      </c>
      <c r="AN351" s="14">
        <f t="shared" si="15"/>
        <v>2.8820000000000001</v>
      </c>
      <c r="AO351" s="14">
        <f t="shared" si="15"/>
        <v>2.8719999999999999</v>
      </c>
      <c r="AP351" s="14">
        <f t="shared" si="15"/>
        <v>2.85</v>
      </c>
      <c r="AQ351" s="14">
        <f t="shared" si="15"/>
        <v>2.8290000000000002</v>
      </c>
      <c r="AR351" s="14">
        <f t="shared" si="15"/>
        <v>2.8079999999999998</v>
      </c>
      <c r="AS351" s="14">
        <f t="shared" si="15"/>
        <v>2.7890000000000001</v>
      </c>
      <c r="AT351" s="14">
        <f t="shared" si="15"/>
        <v>2.77</v>
      </c>
      <c r="AU351" s="14">
        <f t="shared" si="15"/>
        <v>2.7530000000000001</v>
      </c>
      <c r="AV351" s="14">
        <f t="shared" si="15"/>
        <v>2.7360000000000002</v>
      </c>
      <c r="AW351" s="14">
        <f t="shared" ref="AW351:AY366" si="19">AW350</f>
        <v>2.72</v>
      </c>
      <c r="AX351" s="14">
        <f t="shared" si="18"/>
        <v>2.7040000000000002</v>
      </c>
      <c r="AY351" s="14">
        <f t="shared" si="18"/>
        <v>2.6890000000000001</v>
      </c>
    </row>
    <row r="352" spans="1:51" s="16" customFormat="1" x14ac:dyDescent="0.2">
      <c r="A352" s="12">
        <v>47938</v>
      </c>
      <c r="B352" s="14">
        <f t="shared" si="17"/>
        <v>2.141</v>
      </c>
      <c r="C352" s="14">
        <f t="shared" si="17"/>
        <v>2.149</v>
      </c>
      <c r="D352" s="14">
        <f t="shared" si="17"/>
        <v>2.1949999999999998</v>
      </c>
      <c r="E352" s="14">
        <f t="shared" si="17"/>
        <v>2.266</v>
      </c>
      <c r="F352" s="14">
        <f t="shared" si="17"/>
        <v>2.3359999999999999</v>
      </c>
      <c r="G352" s="14">
        <f t="shared" si="17"/>
        <v>2.4119999999999999</v>
      </c>
      <c r="H352" s="14">
        <f t="shared" si="17"/>
        <v>2.4849999999999999</v>
      </c>
      <c r="I352" s="14">
        <f t="shared" si="17"/>
        <v>2.556</v>
      </c>
      <c r="J352" s="14">
        <f t="shared" si="17"/>
        <v>2.6230000000000002</v>
      </c>
      <c r="K352" s="14">
        <f t="shared" si="17"/>
        <v>2.6850000000000001</v>
      </c>
      <c r="L352" s="14">
        <f t="shared" si="17"/>
        <v>2.7469999999999999</v>
      </c>
      <c r="M352" s="14">
        <f t="shared" si="17"/>
        <v>2.798</v>
      </c>
      <c r="N352" s="14">
        <f t="shared" si="17"/>
        <v>2.8490000000000002</v>
      </c>
      <c r="O352" s="14">
        <f t="shared" si="17"/>
        <v>2.8919999999999999</v>
      </c>
      <c r="P352" s="14">
        <f t="shared" si="17"/>
        <v>2.9289999999999998</v>
      </c>
      <c r="Q352" s="14">
        <f t="shared" si="17"/>
        <v>2.9550000000000001</v>
      </c>
      <c r="R352" s="14">
        <f t="shared" si="16"/>
        <v>2.9780000000000002</v>
      </c>
      <c r="S352" s="14">
        <f t="shared" si="16"/>
        <v>2.9990000000000001</v>
      </c>
      <c r="T352" s="14">
        <f t="shared" si="16"/>
        <v>3.0169999999999999</v>
      </c>
      <c r="U352" s="14">
        <f t="shared" si="16"/>
        <v>3.0339999999999998</v>
      </c>
      <c r="V352" s="14">
        <f t="shared" si="16"/>
        <v>3.0350000000000001</v>
      </c>
      <c r="W352" s="14">
        <f t="shared" si="16"/>
        <v>3.036</v>
      </c>
      <c r="X352" s="14">
        <f t="shared" si="16"/>
        <v>3.0369999999999999</v>
      </c>
      <c r="Y352" s="14">
        <f t="shared" si="16"/>
        <v>3.0379999999999998</v>
      </c>
      <c r="Z352" s="14">
        <f t="shared" si="16"/>
        <v>3.0390000000000001</v>
      </c>
      <c r="AA352" s="14">
        <f t="shared" si="16"/>
        <v>3.0310000000000001</v>
      </c>
      <c r="AB352" s="14">
        <f t="shared" si="16"/>
        <v>3.0230000000000001</v>
      </c>
      <c r="AC352" s="14">
        <f t="shared" si="16"/>
        <v>3.0150000000000001</v>
      </c>
      <c r="AD352" s="14">
        <f t="shared" si="16"/>
        <v>3.008</v>
      </c>
      <c r="AE352" s="14">
        <f t="shared" si="16"/>
        <v>3.0019999999999998</v>
      </c>
      <c r="AF352" s="14">
        <f t="shared" si="16"/>
        <v>2.9849999999999999</v>
      </c>
      <c r="AG352" s="14">
        <f t="shared" si="16"/>
        <v>2.9689999999999999</v>
      </c>
      <c r="AH352" s="14">
        <f t="shared" ref="AH352:AW367" si="20">AH351</f>
        <v>2.9550000000000001</v>
      </c>
      <c r="AI352" s="14">
        <f t="shared" si="20"/>
        <v>2.9409999999999998</v>
      </c>
      <c r="AJ352" s="14">
        <f t="shared" si="20"/>
        <v>2.9279999999999999</v>
      </c>
      <c r="AK352" s="14">
        <f t="shared" si="20"/>
        <v>2.915</v>
      </c>
      <c r="AL352" s="14">
        <f t="shared" si="20"/>
        <v>2.9039999999999999</v>
      </c>
      <c r="AM352" s="14">
        <f t="shared" si="20"/>
        <v>2.8929999999999998</v>
      </c>
      <c r="AN352" s="14">
        <f t="shared" si="20"/>
        <v>2.8820000000000001</v>
      </c>
      <c r="AO352" s="14">
        <f t="shared" si="20"/>
        <v>2.8719999999999999</v>
      </c>
      <c r="AP352" s="14">
        <f t="shared" si="20"/>
        <v>2.85</v>
      </c>
      <c r="AQ352" s="14">
        <f t="shared" si="20"/>
        <v>2.8290000000000002</v>
      </c>
      <c r="AR352" s="14">
        <f t="shared" si="20"/>
        <v>2.8079999999999998</v>
      </c>
      <c r="AS352" s="14">
        <f t="shared" si="20"/>
        <v>2.7890000000000001</v>
      </c>
      <c r="AT352" s="14">
        <f t="shared" si="20"/>
        <v>2.77</v>
      </c>
      <c r="AU352" s="14">
        <f t="shared" si="20"/>
        <v>2.7530000000000001</v>
      </c>
      <c r="AV352" s="14">
        <f t="shared" si="20"/>
        <v>2.7360000000000002</v>
      </c>
      <c r="AW352" s="14">
        <f t="shared" si="19"/>
        <v>2.72</v>
      </c>
      <c r="AX352" s="14">
        <f t="shared" si="18"/>
        <v>2.7040000000000002</v>
      </c>
      <c r="AY352" s="14">
        <f t="shared" si="18"/>
        <v>2.6890000000000001</v>
      </c>
    </row>
    <row r="353" spans="1:51" s="16" customFormat="1" x14ac:dyDescent="0.2">
      <c r="A353" s="12">
        <v>47968</v>
      </c>
      <c r="B353" s="14">
        <f t="shared" si="17"/>
        <v>2.141</v>
      </c>
      <c r="C353" s="14">
        <f t="shared" si="17"/>
        <v>2.149</v>
      </c>
      <c r="D353" s="14">
        <f t="shared" si="17"/>
        <v>2.1949999999999998</v>
      </c>
      <c r="E353" s="14">
        <f t="shared" si="17"/>
        <v>2.266</v>
      </c>
      <c r="F353" s="14">
        <f t="shared" si="17"/>
        <v>2.3359999999999999</v>
      </c>
      <c r="G353" s="14">
        <f t="shared" si="17"/>
        <v>2.4119999999999999</v>
      </c>
      <c r="H353" s="14">
        <f t="shared" si="17"/>
        <v>2.4849999999999999</v>
      </c>
      <c r="I353" s="14">
        <f t="shared" si="17"/>
        <v>2.556</v>
      </c>
      <c r="J353" s="14">
        <f t="shared" si="17"/>
        <v>2.6230000000000002</v>
      </c>
      <c r="K353" s="14">
        <f t="shared" si="17"/>
        <v>2.6850000000000001</v>
      </c>
      <c r="L353" s="14">
        <f t="shared" si="17"/>
        <v>2.7469999999999999</v>
      </c>
      <c r="M353" s="14">
        <f t="shared" si="17"/>
        <v>2.798</v>
      </c>
      <c r="N353" s="14">
        <f t="shared" si="17"/>
        <v>2.8490000000000002</v>
      </c>
      <c r="O353" s="14">
        <f t="shared" si="17"/>
        <v>2.8919999999999999</v>
      </c>
      <c r="P353" s="14">
        <f t="shared" si="17"/>
        <v>2.9289999999999998</v>
      </c>
      <c r="Q353" s="14">
        <f t="shared" si="17"/>
        <v>2.9550000000000001</v>
      </c>
      <c r="R353" s="14">
        <f t="shared" si="16"/>
        <v>2.9780000000000002</v>
      </c>
      <c r="S353" s="14">
        <f t="shared" si="16"/>
        <v>2.9990000000000001</v>
      </c>
      <c r="T353" s="14">
        <f t="shared" si="16"/>
        <v>3.0169999999999999</v>
      </c>
      <c r="U353" s="14">
        <f t="shared" si="16"/>
        <v>3.0339999999999998</v>
      </c>
      <c r="V353" s="14">
        <f t="shared" si="16"/>
        <v>3.0350000000000001</v>
      </c>
      <c r="W353" s="14">
        <f t="shared" si="16"/>
        <v>3.036</v>
      </c>
      <c r="X353" s="14">
        <f t="shared" si="16"/>
        <v>3.0369999999999999</v>
      </c>
      <c r="Y353" s="14">
        <f t="shared" si="16"/>
        <v>3.0379999999999998</v>
      </c>
      <c r="Z353" s="14">
        <f t="shared" si="16"/>
        <v>3.0390000000000001</v>
      </c>
      <c r="AA353" s="14">
        <f t="shared" si="16"/>
        <v>3.0310000000000001</v>
      </c>
      <c r="AB353" s="14">
        <f t="shared" si="16"/>
        <v>3.0230000000000001</v>
      </c>
      <c r="AC353" s="14">
        <f t="shared" si="16"/>
        <v>3.0150000000000001</v>
      </c>
      <c r="AD353" s="14">
        <f t="shared" si="16"/>
        <v>3.008</v>
      </c>
      <c r="AE353" s="14">
        <f t="shared" si="16"/>
        <v>3.0019999999999998</v>
      </c>
      <c r="AF353" s="14">
        <f t="shared" si="16"/>
        <v>2.9849999999999999</v>
      </c>
      <c r="AG353" s="14">
        <f t="shared" si="16"/>
        <v>2.9689999999999999</v>
      </c>
      <c r="AH353" s="14">
        <f t="shared" si="20"/>
        <v>2.9550000000000001</v>
      </c>
      <c r="AI353" s="14">
        <f t="shared" si="20"/>
        <v>2.9409999999999998</v>
      </c>
      <c r="AJ353" s="14">
        <f t="shared" si="20"/>
        <v>2.9279999999999999</v>
      </c>
      <c r="AK353" s="14">
        <f t="shared" si="20"/>
        <v>2.915</v>
      </c>
      <c r="AL353" s="14">
        <f t="shared" si="20"/>
        <v>2.9039999999999999</v>
      </c>
      <c r="AM353" s="14">
        <f t="shared" si="20"/>
        <v>2.8929999999999998</v>
      </c>
      <c r="AN353" s="14">
        <f t="shared" si="20"/>
        <v>2.8820000000000001</v>
      </c>
      <c r="AO353" s="14">
        <f t="shared" si="20"/>
        <v>2.8719999999999999</v>
      </c>
      <c r="AP353" s="14">
        <f t="shared" si="20"/>
        <v>2.85</v>
      </c>
      <c r="AQ353" s="14">
        <f t="shared" si="20"/>
        <v>2.8290000000000002</v>
      </c>
      <c r="AR353" s="14">
        <f t="shared" si="20"/>
        <v>2.8079999999999998</v>
      </c>
      <c r="AS353" s="14">
        <f t="shared" si="20"/>
        <v>2.7890000000000001</v>
      </c>
      <c r="AT353" s="14">
        <f t="shared" si="20"/>
        <v>2.77</v>
      </c>
      <c r="AU353" s="14">
        <f t="shared" si="20"/>
        <v>2.7530000000000001</v>
      </c>
      <c r="AV353" s="14">
        <f t="shared" si="20"/>
        <v>2.7360000000000002</v>
      </c>
      <c r="AW353" s="14">
        <f t="shared" si="19"/>
        <v>2.72</v>
      </c>
      <c r="AX353" s="14">
        <f t="shared" si="18"/>
        <v>2.7040000000000002</v>
      </c>
      <c r="AY353" s="14">
        <f t="shared" si="18"/>
        <v>2.6890000000000001</v>
      </c>
    </row>
    <row r="354" spans="1:51" s="16" customFormat="1" x14ac:dyDescent="0.2">
      <c r="A354" s="12">
        <v>47999</v>
      </c>
      <c r="B354" s="14">
        <f t="shared" si="17"/>
        <v>2.141</v>
      </c>
      <c r="C354" s="14">
        <f t="shared" si="17"/>
        <v>2.149</v>
      </c>
      <c r="D354" s="14">
        <f t="shared" si="17"/>
        <v>2.1949999999999998</v>
      </c>
      <c r="E354" s="14">
        <f t="shared" si="17"/>
        <v>2.266</v>
      </c>
      <c r="F354" s="14">
        <f t="shared" si="17"/>
        <v>2.3359999999999999</v>
      </c>
      <c r="G354" s="14">
        <f t="shared" si="17"/>
        <v>2.4119999999999999</v>
      </c>
      <c r="H354" s="14">
        <f t="shared" si="17"/>
        <v>2.4849999999999999</v>
      </c>
      <c r="I354" s="14">
        <f t="shared" si="17"/>
        <v>2.556</v>
      </c>
      <c r="J354" s="14">
        <f t="shared" si="17"/>
        <v>2.6230000000000002</v>
      </c>
      <c r="K354" s="14">
        <f t="shared" si="17"/>
        <v>2.6850000000000001</v>
      </c>
      <c r="L354" s="14">
        <f t="shared" si="17"/>
        <v>2.7469999999999999</v>
      </c>
      <c r="M354" s="14">
        <f t="shared" si="17"/>
        <v>2.798</v>
      </c>
      <c r="N354" s="14">
        <f t="shared" si="17"/>
        <v>2.8490000000000002</v>
      </c>
      <c r="O354" s="14">
        <f t="shared" si="17"/>
        <v>2.8919999999999999</v>
      </c>
      <c r="P354" s="14">
        <f t="shared" si="17"/>
        <v>2.9289999999999998</v>
      </c>
      <c r="Q354" s="14">
        <f t="shared" si="17"/>
        <v>2.9550000000000001</v>
      </c>
      <c r="R354" s="14">
        <f t="shared" si="16"/>
        <v>2.9780000000000002</v>
      </c>
      <c r="S354" s="14">
        <f t="shared" si="16"/>
        <v>2.9990000000000001</v>
      </c>
      <c r="T354" s="14">
        <f t="shared" si="16"/>
        <v>3.0169999999999999</v>
      </c>
      <c r="U354" s="14">
        <f t="shared" si="16"/>
        <v>3.0339999999999998</v>
      </c>
      <c r="V354" s="14">
        <f t="shared" si="16"/>
        <v>3.0350000000000001</v>
      </c>
      <c r="W354" s="14">
        <f t="shared" si="16"/>
        <v>3.036</v>
      </c>
      <c r="X354" s="14">
        <f t="shared" si="16"/>
        <v>3.0369999999999999</v>
      </c>
      <c r="Y354" s="14">
        <f t="shared" si="16"/>
        <v>3.0379999999999998</v>
      </c>
      <c r="Z354" s="14">
        <f t="shared" si="16"/>
        <v>3.0390000000000001</v>
      </c>
      <c r="AA354" s="14">
        <f t="shared" si="16"/>
        <v>3.0310000000000001</v>
      </c>
      <c r="AB354" s="14">
        <f t="shared" si="16"/>
        <v>3.0230000000000001</v>
      </c>
      <c r="AC354" s="14">
        <f t="shared" si="16"/>
        <v>3.0150000000000001</v>
      </c>
      <c r="AD354" s="14">
        <f t="shared" si="16"/>
        <v>3.008</v>
      </c>
      <c r="AE354" s="14">
        <f t="shared" si="16"/>
        <v>3.0019999999999998</v>
      </c>
      <c r="AF354" s="14">
        <f t="shared" si="16"/>
        <v>2.9849999999999999</v>
      </c>
      <c r="AG354" s="14">
        <f t="shared" si="16"/>
        <v>2.9689999999999999</v>
      </c>
      <c r="AH354" s="14">
        <f t="shared" si="20"/>
        <v>2.9550000000000001</v>
      </c>
      <c r="AI354" s="14">
        <f t="shared" si="20"/>
        <v>2.9409999999999998</v>
      </c>
      <c r="AJ354" s="14">
        <f t="shared" si="20"/>
        <v>2.9279999999999999</v>
      </c>
      <c r="AK354" s="14">
        <f t="shared" si="20"/>
        <v>2.915</v>
      </c>
      <c r="AL354" s="14">
        <f t="shared" si="20"/>
        <v>2.9039999999999999</v>
      </c>
      <c r="AM354" s="14">
        <f t="shared" si="20"/>
        <v>2.8929999999999998</v>
      </c>
      <c r="AN354" s="14">
        <f t="shared" si="20"/>
        <v>2.8820000000000001</v>
      </c>
      <c r="AO354" s="14">
        <f t="shared" si="20"/>
        <v>2.8719999999999999</v>
      </c>
      <c r="AP354" s="14">
        <f t="shared" si="20"/>
        <v>2.85</v>
      </c>
      <c r="AQ354" s="14">
        <f t="shared" si="20"/>
        <v>2.8290000000000002</v>
      </c>
      <c r="AR354" s="14">
        <f t="shared" si="20"/>
        <v>2.8079999999999998</v>
      </c>
      <c r="AS354" s="14">
        <f t="shared" si="20"/>
        <v>2.7890000000000001</v>
      </c>
      <c r="AT354" s="14">
        <f t="shared" si="20"/>
        <v>2.77</v>
      </c>
      <c r="AU354" s="14">
        <f t="shared" si="20"/>
        <v>2.7530000000000001</v>
      </c>
      <c r="AV354" s="14">
        <f t="shared" si="20"/>
        <v>2.7360000000000002</v>
      </c>
      <c r="AW354" s="14">
        <f t="shared" si="19"/>
        <v>2.72</v>
      </c>
      <c r="AX354" s="14">
        <f t="shared" si="18"/>
        <v>2.7040000000000002</v>
      </c>
      <c r="AY354" s="14">
        <f t="shared" si="18"/>
        <v>2.6890000000000001</v>
      </c>
    </row>
    <row r="355" spans="1:51" s="16" customFormat="1" x14ac:dyDescent="0.2">
      <c r="A355" s="12">
        <v>48029</v>
      </c>
      <c r="B355" s="14">
        <f t="shared" si="17"/>
        <v>2.141</v>
      </c>
      <c r="C355" s="14">
        <f t="shared" si="17"/>
        <v>2.149</v>
      </c>
      <c r="D355" s="14">
        <f t="shared" si="17"/>
        <v>2.1949999999999998</v>
      </c>
      <c r="E355" s="14">
        <f t="shared" si="17"/>
        <v>2.266</v>
      </c>
      <c r="F355" s="14">
        <f t="shared" si="17"/>
        <v>2.3359999999999999</v>
      </c>
      <c r="G355" s="14">
        <f t="shared" si="17"/>
        <v>2.4119999999999999</v>
      </c>
      <c r="H355" s="14">
        <f t="shared" si="17"/>
        <v>2.4849999999999999</v>
      </c>
      <c r="I355" s="14">
        <f t="shared" si="17"/>
        <v>2.556</v>
      </c>
      <c r="J355" s="14">
        <f t="shared" si="17"/>
        <v>2.6230000000000002</v>
      </c>
      <c r="K355" s="14">
        <f t="shared" si="17"/>
        <v>2.6850000000000001</v>
      </c>
      <c r="L355" s="14">
        <f t="shared" si="17"/>
        <v>2.7469999999999999</v>
      </c>
      <c r="M355" s="14">
        <f t="shared" si="17"/>
        <v>2.798</v>
      </c>
      <c r="N355" s="14">
        <f t="shared" si="17"/>
        <v>2.8490000000000002</v>
      </c>
      <c r="O355" s="14">
        <f t="shared" si="17"/>
        <v>2.8919999999999999</v>
      </c>
      <c r="P355" s="14">
        <f t="shared" si="17"/>
        <v>2.9289999999999998</v>
      </c>
      <c r="Q355" s="14">
        <f t="shared" si="17"/>
        <v>2.9550000000000001</v>
      </c>
      <c r="R355" s="14">
        <f t="shared" si="16"/>
        <v>2.9780000000000002</v>
      </c>
      <c r="S355" s="14">
        <f t="shared" si="16"/>
        <v>2.9990000000000001</v>
      </c>
      <c r="T355" s="14">
        <f t="shared" si="16"/>
        <v>3.0169999999999999</v>
      </c>
      <c r="U355" s="14">
        <f t="shared" si="16"/>
        <v>3.0339999999999998</v>
      </c>
      <c r="V355" s="14">
        <f t="shared" si="16"/>
        <v>3.0350000000000001</v>
      </c>
      <c r="W355" s="14">
        <f t="shared" si="16"/>
        <v>3.036</v>
      </c>
      <c r="X355" s="14">
        <f t="shared" si="16"/>
        <v>3.0369999999999999</v>
      </c>
      <c r="Y355" s="14">
        <f t="shared" si="16"/>
        <v>3.0379999999999998</v>
      </c>
      <c r="Z355" s="14">
        <f t="shared" si="16"/>
        <v>3.0390000000000001</v>
      </c>
      <c r="AA355" s="14">
        <f t="shared" si="16"/>
        <v>3.0310000000000001</v>
      </c>
      <c r="AB355" s="14">
        <f t="shared" si="16"/>
        <v>3.0230000000000001</v>
      </c>
      <c r="AC355" s="14">
        <f t="shared" si="16"/>
        <v>3.0150000000000001</v>
      </c>
      <c r="AD355" s="14">
        <f t="shared" si="16"/>
        <v>3.008</v>
      </c>
      <c r="AE355" s="14">
        <f t="shared" si="16"/>
        <v>3.0019999999999998</v>
      </c>
      <c r="AF355" s="14">
        <f t="shared" si="16"/>
        <v>2.9849999999999999</v>
      </c>
      <c r="AG355" s="14">
        <f t="shared" si="16"/>
        <v>2.9689999999999999</v>
      </c>
      <c r="AH355" s="14">
        <f t="shared" si="20"/>
        <v>2.9550000000000001</v>
      </c>
      <c r="AI355" s="14">
        <f t="shared" si="20"/>
        <v>2.9409999999999998</v>
      </c>
      <c r="AJ355" s="14">
        <f t="shared" si="20"/>
        <v>2.9279999999999999</v>
      </c>
      <c r="AK355" s="14">
        <f t="shared" si="20"/>
        <v>2.915</v>
      </c>
      <c r="AL355" s="14">
        <f t="shared" si="20"/>
        <v>2.9039999999999999</v>
      </c>
      <c r="AM355" s="14">
        <f t="shared" si="20"/>
        <v>2.8929999999999998</v>
      </c>
      <c r="AN355" s="14">
        <f t="shared" si="20"/>
        <v>2.8820000000000001</v>
      </c>
      <c r="AO355" s="14">
        <f t="shared" si="20"/>
        <v>2.8719999999999999</v>
      </c>
      <c r="AP355" s="14">
        <f t="shared" si="20"/>
        <v>2.85</v>
      </c>
      <c r="AQ355" s="14">
        <f t="shared" si="20"/>
        <v>2.8290000000000002</v>
      </c>
      <c r="AR355" s="14">
        <f t="shared" si="20"/>
        <v>2.8079999999999998</v>
      </c>
      <c r="AS355" s="14">
        <f t="shared" si="20"/>
        <v>2.7890000000000001</v>
      </c>
      <c r="AT355" s="14">
        <f t="shared" si="20"/>
        <v>2.77</v>
      </c>
      <c r="AU355" s="14">
        <f t="shared" si="20"/>
        <v>2.7530000000000001</v>
      </c>
      <c r="AV355" s="14">
        <f t="shared" si="20"/>
        <v>2.7360000000000002</v>
      </c>
      <c r="AW355" s="14">
        <f t="shared" si="19"/>
        <v>2.72</v>
      </c>
      <c r="AX355" s="14">
        <f t="shared" si="18"/>
        <v>2.7040000000000002</v>
      </c>
      <c r="AY355" s="14">
        <f t="shared" si="18"/>
        <v>2.6890000000000001</v>
      </c>
    </row>
    <row r="356" spans="1:51" s="16" customFormat="1" x14ac:dyDescent="0.2">
      <c r="A356" s="12">
        <v>48060</v>
      </c>
      <c r="B356" s="14">
        <f t="shared" si="17"/>
        <v>2.141</v>
      </c>
      <c r="C356" s="14">
        <f t="shared" si="17"/>
        <v>2.149</v>
      </c>
      <c r="D356" s="14">
        <f t="shared" si="17"/>
        <v>2.1949999999999998</v>
      </c>
      <c r="E356" s="14">
        <f t="shared" si="17"/>
        <v>2.266</v>
      </c>
      <c r="F356" s="14">
        <f t="shared" si="17"/>
        <v>2.3359999999999999</v>
      </c>
      <c r="G356" s="14">
        <f t="shared" si="17"/>
        <v>2.4119999999999999</v>
      </c>
      <c r="H356" s="14">
        <f t="shared" si="17"/>
        <v>2.4849999999999999</v>
      </c>
      <c r="I356" s="14">
        <f t="shared" si="17"/>
        <v>2.556</v>
      </c>
      <c r="J356" s="14">
        <f t="shared" si="17"/>
        <v>2.6230000000000002</v>
      </c>
      <c r="K356" s="14">
        <f t="shared" si="17"/>
        <v>2.6850000000000001</v>
      </c>
      <c r="L356" s="14">
        <f t="shared" si="17"/>
        <v>2.7469999999999999</v>
      </c>
      <c r="M356" s="14">
        <f t="shared" si="17"/>
        <v>2.798</v>
      </c>
      <c r="N356" s="14">
        <f t="shared" si="17"/>
        <v>2.8490000000000002</v>
      </c>
      <c r="O356" s="14">
        <f t="shared" si="17"/>
        <v>2.8919999999999999</v>
      </c>
      <c r="P356" s="14">
        <f t="shared" si="17"/>
        <v>2.9289999999999998</v>
      </c>
      <c r="Q356" s="14">
        <f t="shared" ref="Q356:AG370" si="21">Q355</f>
        <v>2.9550000000000001</v>
      </c>
      <c r="R356" s="14">
        <f t="shared" si="21"/>
        <v>2.9780000000000002</v>
      </c>
      <c r="S356" s="14">
        <f t="shared" si="21"/>
        <v>2.9990000000000001</v>
      </c>
      <c r="T356" s="14">
        <f t="shared" si="21"/>
        <v>3.0169999999999999</v>
      </c>
      <c r="U356" s="14">
        <f t="shared" si="21"/>
        <v>3.0339999999999998</v>
      </c>
      <c r="V356" s="14">
        <f t="shared" si="21"/>
        <v>3.0350000000000001</v>
      </c>
      <c r="W356" s="14">
        <f t="shared" si="21"/>
        <v>3.036</v>
      </c>
      <c r="X356" s="14">
        <f t="shared" si="21"/>
        <v>3.0369999999999999</v>
      </c>
      <c r="Y356" s="14">
        <f t="shared" si="21"/>
        <v>3.0379999999999998</v>
      </c>
      <c r="Z356" s="14">
        <f t="shared" si="21"/>
        <v>3.0390000000000001</v>
      </c>
      <c r="AA356" s="14">
        <f t="shared" si="21"/>
        <v>3.0310000000000001</v>
      </c>
      <c r="AB356" s="14">
        <f t="shared" si="21"/>
        <v>3.0230000000000001</v>
      </c>
      <c r="AC356" s="14">
        <f t="shared" si="21"/>
        <v>3.0150000000000001</v>
      </c>
      <c r="AD356" s="14">
        <f t="shared" si="21"/>
        <v>3.008</v>
      </c>
      <c r="AE356" s="14">
        <f t="shared" si="21"/>
        <v>3.0019999999999998</v>
      </c>
      <c r="AF356" s="14">
        <f t="shared" si="21"/>
        <v>2.9849999999999999</v>
      </c>
      <c r="AG356" s="14">
        <f t="shared" si="21"/>
        <v>2.9689999999999999</v>
      </c>
      <c r="AH356" s="14">
        <f t="shared" si="20"/>
        <v>2.9550000000000001</v>
      </c>
      <c r="AI356" s="14">
        <f t="shared" si="20"/>
        <v>2.9409999999999998</v>
      </c>
      <c r="AJ356" s="14">
        <f t="shared" si="20"/>
        <v>2.9279999999999999</v>
      </c>
      <c r="AK356" s="14">
        <f t="shared" si="20"/>
        <v>2.915</v>
      </c>
      <c r="AL356" s="14">
        <f t="shared" si="20"/>
        <v>2.9039999999999999</v>
      </c>
      <c r="AM356" s="14">
        <f t="shared" si="20"/>
        <v>2.8929999999999998</v>
      </c>
      <c r="AN356" s="14">
        <f t="shared" si="20"/>
        <v>2.8820000000000001</v>
      </c>
      <c r="AO356" s="14">
        <f t="shared" si="20"/>
        <v>2.8719999999999999</v>
      </c>
      <c r="AP356" s="14">
        <f t="shared" si="20"/>
        <v>2.85</v>
      </c>
      <c r="AQ356" s="14">
        <f t="shared" si="20"/>
        <v>2.8290000000000002</v>
      </c>
      <c r="AR356" s="14">
        <f t="shared" si="20"/>
        <v>2.8079999999999998</v>
      </c>
      <c r="AS356" s="14">
        <f t="shared" si="20"/>
        <v>2.7890000000000001</v>
      </c>
      <c r="AT356" s="14">
        <f t="shared" si="20"/>
        <v>2.77</v>
      </c>
      <c r="AU356" s="14">
        <f t="shared" si="20"/>
        <v>2.7530000000000001</v>
      </c>
      <c r="AV356" s="14">
        <f t="shared" si="20"/>
        <v>2.7360000000000002</v>
      </c>
      <c r="AW356" s="14">
        <f t="shared" si="19"/>
        <v>2.72</v>
      </c>
      <c r="AX356" s="14">
        <f t="shared" si="18"/>
        <v>2.7040000000000002</v>
      </c>
      <c r="AY356" s="14">
        <f t="shared" si="18"/>
        <v>2.6890000000000001</v>
      </c>
    </row>
    <row r="357" spans="1:51" s="16" customFormat="1" x14ac:dyDescent="0.2">
      <c r="A357" s="12">
        <v>48091</v>
      </c>
      <c r="B357" s="14">
        <f t="shared" ref="B357:Q372" si="22">B356</f>
        <v>2.141</v>
      </c>
      <c r="C357" s="14">
        <f t="shared" si="22"/>
        <v>2.149</v>
      </c>
      <c r="D357" s="14">
        <f t="shared" si="22"/>
        <v>2.1949999999999998</v>
      </c>
      <c r="E357" s="14">
        <f t="shared" si="22"/>
        <v>2.266</v>
      </c>
      <c r="F357" s="14">
        <f t="shared" si="22"/>
        <v>2.3359999999999999</v>
      </c>
      <c r="G357" s="14">
        <f t="shared" si="22"/>
        <v>2.4119999999999999</v>
      </c>
      <c r="H357" s="14">
        <f t="shared" si="22"/>
        <v>2.4849999999999999</v>
      </c>
      <c r="I357" s="14">
        <f t="shared" si="22"/>
        <v>2.556</v>
      </c>
      <c r="J357" s="14">
        <f t="shared" si="22"/>
        <v>2.6230000000000002</v>
      </c>
      <c r="K357" s="14">
        <f t="shared" si="22"/>
        <v>2.6850000000000001</v>
      </c>
      <c r="L357" s="14">
        <f t="shared" si="22"/>
        <v>2.7469999999999999</v>
      </c>
      <c r="M357" s="14">
        <f t="shared" si="22"/>
        <v>2.798</v>
      </c>
      <c r="N357" s="14">
        <f t="shared" si="22"/>
        <v>2.8490000000000002</v>
      </c>
      <c r="O357" s="14">
        <f t="shared" si="22"/>
        <v>2.8919999999999999</v>
      </c>
      <c r="P357" s="14">
        <f t="shared" si="22"/>
        <v>2.9289999999999998</v>
      </c>
      <c r="Q357" s="14">
        <f t="shared" si="21"/>
        <v>2.9550000000000001</v>
      </c>
      <c r="R357" s="14">
        <f t="shared" si="21"/>
        <v>2.9780000000000002</v>
      </c>
      <c r="S357" s="14">
        <f t="shared" si="21"/>
        <v>2.9990000000000001</v>
      </c>
      <c r="T357" s="14">
        <f t="shared" si="21"/>
        <v>3.0169999999999999</v>
      </c>
      <c r="U357" s="14">
        <f t="shared" si="21"/>
        <v>3.0339999999999998</v>
      </c>
      <c r="V357" s="14">
        <f t="shared" si="21"/>
        <v>3.0350000000000001</v>
      </c>
      <c r="W357" s="14">
        <f t="shared" si="21"/>
        <v>3.036</v>
      </c>
      <c r="X357" s="14">
        <f t="shared" si="21"/>
        <v>3.0369999999999999</v>
      </c>
      <c r="Y357" s="14">
        <f t="shared" si="21"/>
        <v>3.0379999999999998</v>
      </c>
      <c r="Z357" s="14">
        <f t="shared" si="21"/>
        <v>3.0390000000000001</v>
      </c>
      <c r="AA357" s="14">
        <f t="shared" si="21"/>
        <v>3.0310000000000001</v>
      </c>
      <c r="AB357" s="14">
        <f t="shared" si="21"/>
        <v>3.0230000000000001</v>
      </c>
      <c r="AC357" s="14">
        <f t="shared" si="21"/>
        <v>3.0150000000000001</v>
      </c>
      <c r="AD357" s="14">
        <f t="shared" si="21"/>
        <v>3.008</v>
      </c>
      <c r="AE357" s="14">
        <f t="shared" si="21"/>
        <v>3.0019999999999998</v>
      </c>
      <c r="AF357" s="14">
        <f t="shared" si="21"/>
        <v>2.9849999999999999</v>
      </c>
      <c r="AG357" s="14">
        <f t="shared" si="21"/>
        <v>2.9689999999999999</v>
      </c>
      <c r="AH357" s="14">
        <f t="shared" si="20"/>
        <v>2.9550000000000001</v>
      </c>
      <c r="AI357" s="14">
        <f t="shared" si="20"/>
        <v>2.9409999999999998</v>
      </c>
      <c r="AJ357" s="14">
        <f t="shared" si="20"/>
        <v>2.9279999999999999</v>
      </c>
      <c r="AK357" s="14">
        <f t="shared" si="20"/>
        <v>2.915</v>
      </c>
      <c r="AL357" s="14">
        <f t="shared" si="20"/>
        <v>2.9039999999999999</v>
      </c>
      <c r="AM357" s="14">
        <f t="shared" si="20"/>
        <v>2.8929999999999998</v>
      </c>
      <c r="AN357" s="14">
        <f t="shared" si="20"/>
        <v>2.8820000000000001</v>
      </c>
      <c r="AO357" s="14">
        <f t="shared" si="20"/>
        <v>2.8719999999999999</v>
      </c>
      <c r="AP357" s="14">
        <f t="shared" si="20"/>
        <v>2.85</v>
      </c>
      <c r="AQ357" s="14">
        <f t="shared" si="20"/>
        <v>2.8290000000000002</v>
      </c>
      <c r="AR357" s="14">
        <f t="shared" si="20"/>
        <v>2.8079999999999998</v>
      </c>
      <c r="AS357" s="14">
        <f t="shared" si="20"/>
        <v>2.7890000000000001</v>
      </c>
      <c r="AT357" s="14">
        <f t="shared" si="20"/>
        <v>2.77</v>
      </c>
      <c r="AU357" s="14">
        <f t="shared" si="20"/>
        <v>2.7530000000000001</v>
      </c>
      <c r="AV357" s="14">
        <f t="shared" si="20"/>
        <v>2.7360000000000002</v>
      </c>
      <c r="AW357" s="14">
        <f t="shared" si="19"/>
        <v>2.72</v>
      </c>
      <c r="AX357" s="14">
        <f t="shared" si="18"/>
        <v>2.7040000000000002</v>
      </c>
      <c r="AY357" s="14">
        <f t="shared" si="18"/>
        <v>2.6890000000000001</v>
      </c>
    </row>
    <row r="358" spans="1:51" s="16" customFormat="1" x14ac:dyDescent="0.2">
      <c r="A358" s="12">
        <v>48121</v>
      </c>
      <c r="B358" s="14">
        <f t="shared" si="22"/>
        <v>2.141</v>
      </c>
      <c r="C358" s="14">
        <f t="shared" si="22"/>
        <v>2.149</v>
      </c>
      <c r="D358" s="14">
        <f t="shared" si="22"/>
        <v>2.1949999999999998</v>
      </c>
      <c r="E358" s="14">
        <f t="shared" si="22"/>
        <v>2.266</v>
      </c>
      <c r="F358" s="14">
        <f t="shared" si="22"/>
        <v>2.3359999999999999</v>
      </c>
      <c r="G358" s="14">
        <f t="shared" si="22"/>
        <v>2.4119999999999999</v>
      </c>
      <c r="H358" s="14">
        <f t="shared" si="22"/>
        <v>2.4849999999999999</v>
      </c>
      <c r="I358" s="14">
        <f t="shared" si="22"/>
        <v>2.556</v>
      </c>
      <c r="J358" s="14">
        <f t="shared" si="22"/>
        <v>2.6230000000000002</v>
      </c>
      <c r="K358" s="14">
        <f t="shared" si="22"/>
        <v>2.6850000000000001</v>
      </c>
      <c r="L358" s="14">
        <f t="shared" si="22"/>
        <v>2.7469999999999999</v>
      </c>
      <c r="M358" s="14">
        <f t="shared" si="22"/>
        <v>2.798</v>
      </c>
      <c r="N358" s="14">
        <f t="shared" si="22"/>
        <v>2.8490000000000002</v>
      </c>
      <c r="O358" s="14">
        <f t="shared" si="22"/>
        <v>2.8919999999999999</v>
      </c>
      <c r="P358" s="14">
        <f t="shared" si="22"/>
        <v>2.9289999999999998</v>
      </c>
      <c r="Q358" s="14">
        <f t="shared" si="21"/>
        <v>2.9550000000000001</v>
      </c>
      <c r="R358" s="14">
        <f t="shared" si="21"/>
        <v>2.9780000000000002</v>
      </c>
      <c r="S358" s="14">
        <f t="shared" si="21"/>
        <v>2.9990000000000001</v>
      </c>
      <c r="T358" s="14">
        <f t="shared" si="21"/>
        <v>3.0169999999999999</v>
      </c>
      <c r="U358" s="14">
        <f t="shared" si="21"/>
        <v>3.0339999999999998</v>
      </c>
      <c r="V358" s="14">
        <f t="shared" si="21"/>
        <v>3.0350000000000001</v>
      </c>
      <c r="W358" s="14">
        <f t="shared" si="21"/>
        <v>3.036</v>
      </c>
      <c r="X358" s="14">
        <f t="shared" si="21"/>
        <v>3.0369999999999999</v>
      </c>
      <c r="Y358" s="14">
        <f t="shared" si="21"/>
        <v>3.0379999999999998</v>
      </c>
      <c r="Z358" s="14">
        <f t="shared" si="21"/>
        <v>3.0390000000000001</v>
      </c>
      <c r="AA358" s="14">
        <f t="shared" si="21"/>
        <v>3.0310000000000001</v>
      </c>
      <c r="AB358" s="14">
        <f t="shared" si="21"/>
        <v>3.0230000000000001</v>
      </c>
      <c r="AC358" s="14">
        <f t="shared" si="21"/>
        <v>3.0150000000000001</v>
      </c>
      <c r="AD358" s="14">
        <f t="shared" si="21"/>
        <v>3.008</v>
      </c>
      <c r="AE358" s="14">
        <f t="shared" si="21"/>
        <v>3.0019999999999998</v>
      </c>
      <c r="AF358" s="14">
        <f t="shared" si="21"/>
        <v>2.9849999999999999</v>
      </c>
      <c r="AG358" s="14">
        <f t="shared" si="21"/>
        <v>2.9689999999999999</v>
      </c>
      <c r="AH358" s="14">
        <f t="shared" si="20"/>
        <v>2.9550000000000001</v>
      </c>
      <c r="AI358" s="14">
        <f t="shared" si="20"/>
        <v>2.9409999999999998</v>
      </c>
      <c r="AJ358" s="14">
        <f t="shared" si="20"/>
        <v>2.9279999999999999</v>
      </c>
      <c r="AK358" s="14">
        <f t="shared" si="20"/>
        <v>2.915</v>
      </c>
      <c r="AL358" s="14">
        <f t="shared" si="20"/>
        <v>2.9039999999999999</v>
      </c>
      <c r="AM358" s="14">
        <f t="shared" si="20"/>
        <v>2.8929999999999998</v>
      </c>
      <c r="AN358" s="14">
        <f t="shared" si="20"/>
        <v>2.8820000000000001</v>
      </c>
      <c r="AO358" s="14">
        <f t="shared" si="20"/>
        <v>2.8719999999999999</v>
      </c>
      <c r="AP358" s="14">
        <f t="shared" si="20"/>
        <v>2.85</v>
      </c>
      <c r="AQ358" s="14">
        <f t="shared" si="20"/>
        <v>2.8290000000000002</v>
      </c>
      <c r="AR358" s="14">
        <f t="shared" si="20"/>
        <v>2.8079999999999998</v>
      </c>
      <c r="AS358" s="14">
        <f t="shared" si="20"/>
        <v>2.7890000000000001</v>
      </c>
      <c r="AT358" s="14">
        <f t="shared" si="20"/>
        <v>2.77</v>
      </c>
      <c r="AU358" s="14">
        <f t="shared" si="20"/>
        <v>2.7530000000000001</v>
      </c>
      <c r="AV358" s="14">
        <f t="shared" si="20"/>
        <v>2.7360000000000002</v>
      </c>
      <c r="AW358" s="14">
        <f t="shared" si="19"/>
        <v>2.72</v>
      </c>
      <c r="AX358" s="14">
        <f t="shared" si="18"/>
        <v>2.7040000000000002</v>
      </c>
      <c r="AY358" s="14">
        <f t="shared" si="18"/>
        <v>2.6890000000000001</v>
      </c>
    </row>
    <row r="359" spans="1:51" s="16" customFormat="1" x14ac:dyDescent="0.2">
      <c r="A359" s="12">
        <v>48152</v>
      </c>
      <c r="B359" s="14">
        <f t="shared" si="22"/>
        <v>2.141</v>
      </c>
      <c r="C359" s="14">
        <f t="shared" si="22"/>
        <v>2.149</v>
      </c>
      <c r="D359" s="14">
        <f t="shared" si="22"/>
        <v>2.1949999999999998</v>
      </c>
      <c r="E359" s="14">
        <f t="shared" si="22"/>
        <v>2.266</v>
      </c>
      <c r="F359" s="14">
        <f t="shared" si="22"/>
        <v>2.3359999999999999</v>
      </c>
      <c r="G359" s="14">
        <f t="shared" si="22"/>
        <v>2.4119999999999999</v>
      </c>
      <c r="H359" s="14">
        <f t="shared" si="22"/>
        <v>2.4849999999999999</v>
      </c>
      <c r="I359" s="14">
        <f t="shared" si="22"/>
        <v>2.556</v>
      </c>
      <c r="J359" s="14">
        <f t="shared" si="22"/>
        <v>2.6230000000000002</v>
      </c>
      <c r="K359" s="14">
        <f t="shared" si="22"/>
        <v>2.6850000000000001</v>
      </c>
      <c r="L359" s="14">
        <f t="shared" si="22"/>
        <v>2.7469999999999999</v>
      </c>
      <c r="M359" s="14">
        <f t="shared" si="22"/>
        <v>2.798</v>
      </c>
      <c r="N359" s="14">
        <f t="shared" si="22"/>
        <v>2.8490000000000002</v>
      </c>
      <c r="O359" s="14">
        <f t="shared" si="22"/>
        <v>2.8919999999999999</v>
      </c>
      <c r="P359" s="14">
        <f t="shared" si="22"/>
        <v>2.9289999999999998</v>
      </c>
      <c r="Q359" s="14">
        <f t="shared" si="21"/>
        <v>2.9550000000000001</v>
      </c>
      <c r="R359" s="14">
        <f t="shared" si="21"/>
        <v>2.9780000000000002</v>
      </c>
      <c r="S359" s="14">
        <f t="shared" si="21"/>
        <v>2.9990000000000001</v>
      </c>
      <c r="T359" s="14">
        <f t="shared" si="21"/>
        <v>3.0169999999999999</v>
      </c>
      <c r="U359" s="14">
        <f t="shared" si="21"/>
        <v>3.0339999999999998</v>
      </c>
      <c r="V359" s="14">
        <f t="shared" si="21"/>
        <v>3.0350000000000001</v>
      </c>
      <c r="W359" s="14">
        <f t="shared" si="21"/>
        <v>3.036</v>
      </c>
      <c r="X359" s="14">
        <f t="shared" si="21"/>
        <v>3.0369999999999999</v>
      </c>
      <c r="Y359" s="14">
        <f t="shared" si="21"/>
        <v>3.0379999999999998</v>
      </c>
      <c r="Z359" s="14">
        <f t="shared" si="21"/>
        <v>3.0390000000000001</v>
      </c>
      <c r="AA359" s="14">
        <f t="shared" si="21"/>
        <v>3.0310000000000001</v>
      </c>
      <c r="AB359" s="14">
        <f t="shared" si="21"/>
        <v>3.0230000000000001</v>
      </c>
      <c r="AC359" s="14">
        <f t="shared" si="21"/>
        <v>3.0150000000000001</v>
      </c>
      <c r="AD359" s="14">
        <f t="shared" si="21"/>
        <v>3.008</v>
      </c>
      <c r="AE359" s="14">
        <f t="shared" si="21"/>
        <v>3.0019999999999998</v>
      </c>
      <c r="AF359" s="14">
        <f t="shared" si="21"/>
        <v>2.9849999999999999</v>
      </c>
      <c r="AG359" s="14">
        <f t="shared" si="21"/>
        <v>2.9689999999999999</v>
      </c>
      <c r="AH359" s="14">
        <f t="shared" si="20"/>
        <v>2.9550000000000001</v>
      </c>
      <c r="AI359" s="14">
        <f t="shared" si="20"/>
        <v>2.9409999999999998</v>
      </c>
      <c r="AJ359" s="14">
        <f t="shared" si="20"/>
        <v>2.9279999999999999</v>
      </c>
      <c r="AK359" s="14">
        <f t="shared" si="20"/>
        <v>2.915</v>
      </c>
      <c r="AL359" s="14">
        <f t="shared" si="20"/>
        <v>2.9039999999999999</v>
      </c>
      <c r="AM359" s="14">
        <f t="shared" si="20"/>
        <v>2.8929999999999998</v>
      </c>
      <c r="AN359" s="14">
        <f t="shared" si="20"/>
        <v>2.8820000000000001</v>
      </c>
      <c r="AO359" s="14">
        <f t="shared" si="20"/>
        <v>2.8719999999999999</v>
      </c>
      <c r="AP359" s="14">
        <f t="shared" si="20"/>
        <v>2.85</v>
      </c>
      <c r="AQ359" s="14">
        <f t="shared" si="20"/>
        <v>2.8290000000000002</v>
      </c>
      <c r="AR359" s="14">
        <f t="shared" si="20"/>
        <v>2.8079999999999998</v>
      </c>
      <c r="AS359" s="14">
        <f t="shared" si="20"/>
        <v>2.7890000000000001</v>
      </c>
      <c r="AT359" s="14">
        <f t="shared" si="20"/>
        <v>2.77</v>
      </c>
      <c r="AU359" s="14">
        <f t="shared" si="20"/>
        <v>2.7530000000000001</v>
      </c>
      <c r="AV359" s="14">
        <f t="shared" si="20"/>
        <v>2.7360000000000002</v>
      </c>
      <c r="AW359" s="14">
        <f t="shared" si="19"/>
        <v>2.72</v>
      </c>
      <c r="AX359" s="14">
        <f t="shared" si="18"/>
        <v>2.7040000000000002</v>
      </c>
      <c r="AY359" s="14">
        <f t="shared" si="18"/>
        <v>2.6890000000000001</v>
      </c>
    </row>
    <row r="360" spans="1:51" s="16" customFormat="1" x14ac:dyDescent="0.2">
      <c r="A360" s="12">
        <v>48182</v>
      </c>
      <c r="B360" s="14">
        <f t="shared" si="22"/>
        <v>2.141</v>
      </c>
      <c r="C360" s="14">
        <f t="shared" si="22"/>
        <v>2.149</v>
      </c>
      <c r="D360" s="14">
        <f t="shared" si="22"/>
        <v>2.1949999999999998</v>
      </c>
      <c r="E360" s="14">
        <f t="shared" si="22"/>
        <v>2.266</v>
      </c>
      <c r="F360" s="14">
        <f t="shared" si="22"/>
        <v>2.3359999999999999</v>
      </c>
      <c r="G360" s="14">
        <f t="shared" si="22"/>
        <v>2.4119999999999999</v>
      </c>
      <c r="H360" s="14">
        <f t="shared" si="22"/>
        <v>2.4849999999999999</v>
      </c>
      <c r="I360" s="14">
        <f t="shared" si="22"/>
        <v>2.556</v>
      </c>
      <c r="J360" s="14">
        <f t="shared" si="22"/>
        <v>2.6230000000000002</v>
      </c>
      <c r="K360" s="14">
        <f t="shared" si="22"/>
        <v>2.6850000000000001</v>
      </c>
      <c r="L360" s="14">
        <f t="shared" si="22"/>
        <v>2.7469999999999999</v>
      </c>
      <c r="M360" s="14">
        <f t="shared" si="22"/>
        <v>2.798</v>
      </c>
      <c r="N360" s="14">
        <f t="shared" si="22"/>
        <v>2.8490000000000002</v>
      </c>
      <c r="O360" s="14">
        <f t="shared" si="22"/>
        <v>2.8919999999999999</v>
      </c>
      <c r="P360" s="14">
        <f t="shared" si="22"/>
        <v>2.9289999999999998</v>
      </c>
      <c r="Q360" s="14">
        <f t="shared" si="21"/>
        <v>2.9550000000000001</v>
      </c>
      <c r="R360" s="14">
        <f t="shared" si="21"/>
        <v>2.9780000000000002</v>
      </c>
      <c r="S360" s="14">
        <f t="shared" si="21"/>
        <v>2.9990000000000001</v>
      </c>
      <c r="T360" s="14">
        <f t="shared" si="21"/>
        <v>3.0169999999999999</v>
      </c>
      <c r="U360" s="14">
        <f t="shared" si="21"/>
        <v>3.0339999999999998</v>
      </c>
      <c r="V360" s="14">
        <f t="shared" si="21"/>
        <v>3.0350000000000001</v>
      </c>
      <c r="W360" s="14">
        <f t="shared" si="21"/>
        <v>3.036</v>
      </c>
      <c r="X360" s="14">
        <f t="shared" si="21"/>
        <v>3.0369999999999999</v>
      </c>
      <c r="Y360" s="14">
        <f t="shared" si="21"/>
        <v>3.0379999999999998</v>
      </c>
      <c r="Z360" s="14">
        <f t="shared" si="21"/>
        <v>3.0390000000000001</v>
      </c>
      <c r="AA360" s="14">
        <f t="shared" si="21"/>
        <v>3.0310000000000001</v>
      </c>
      <c r="AB360" s="14">
        <f t="shared" si="21"/>
        <v>3.0230000000000001</v>
      </c>
      <c r="AC360" s="14">
        <f t="shared" si="21"/>
        <v>3.0150000000000001</v>
      </c>
      <c r="AD360" s="14">
        <f t="shared" si="21"/>
        <v>3.008</v>
      </c>
      <c r="AE360" s="14">
        <f t="shared" si="21"/>
        <v>3.0019999999999998</v>
      </c>
      <c r="AF360" s="14">
        <f t="shared" si="21"/>
        <v>2.9849999999999999</v>
      </c>
      <c r="AG360" s="14">
        <f t="shared" si="21"/>
        <v>2.9689999999999999</v>
      </c>
      <c r="AH360" s="14">
        <f t="shared" si="20"/>
        <v>2.9550000000000001</v>
      </c>
      <c r="AI360" s="14">
        <f t="shared" si="20"/>
        <v>2.9409999999999998</v>
      </c>
      <c r="AJ360" s="14">
        <f t="shared" si="20"/>
        <v>2.9279999999999999</v>
      </c>
      <c r="AK360" s="14">
        <f t="shared" si="20"/>
        <v>2.915</v>
      </c>
      <c r="AL360" s="14">
        <f t="shared" si="20"/>
        <v>2.9039999999999999</v>
      </c>
      <c r="AM360" s="14">
        <f t="shared" si="20"/>
        <v>2.8929999999999998</v>
      </c>
      <c r="AN360" s="14">
        <f t="shared" si="20"/>
        <v>2.8820000000000001</v>
      </c>
      <c r="AO360" s="14">
        <f t="shared" si="20"/>
        <v>2.8719999999999999</v>
      </c>
      <c r="AP360" s="14">
        <f t="shared" si="20"/>
        <v>2.85</v>
      </c>
      <c r="AQ360" s="14">
        <f t="shared" si="20"/>
        <v>2.8290000000000002</v>
      </c>
      <c r="AR360" s="14">
        <f t="shared" si="20"/>
        <v>2.8079999999999998</v>
      </c>
      <c r="AS360" s="14">
        <f t="shared" si="20"/>
        <v>2.7890000000000001</v>
      </c>
      <c r="AT360" s="14">
        <f t="shared" si="20"/>
        <v>2.77</v>
      </c>
      <c r="AU360" s="14">
        <f t="shared" si="20"/>
        <v>2.7530000000000001</v>
      </c>
      <c r="AV360" s="14">
        <f t="shared" si="20"/>
        <v>2.7360000000000002</v>
      </c>
      <c r="AW360" s="14">
        <f t="shared" si="19"/>
        <v>2.72</v>
      </c>
      <c r="AX360" s="14">
        <f t="shared" si="18"/>
        <v>2.7040000000000002</v>
      </c>
      <c r="AY360" s="14">
        <f t="shared" si="18"/>
        <v>2.6890000000000001</v>
      </c>
    </row>
    <row r="361" spans="1:51" s="16" customFormat="1" x14ac:dyDescent="0.2">
      <c r="A361" s="12">
        <v>48213</v>
      </c>
      <c r="B361" s="14">
        <f t="shared" si="22"/>
        <v>2.141</v>
      </c>
      <c r="C361" s="14">
        <f t="shared" si="22"/>
        <v>2.149</v>
      </c>
      <c r="D361" s="14">
        <f t="shared" si="22"/>
        <v>2.1949999999999998</v>
      </c>
      <c r="E361" s="14">
        <f t="shared" si="22"/>
        <v>2.266</v>
      </c>
      <c r="F361" s="14">
        <f t="shared" si="22"/>
        <v>2.3359999999999999</v>
      </c>
      <c r="G361" s="14">
        <f t="shared" si="22"/>
        <v>2.4119999999999999</v>
      </c>
      <c r="H361" s="14">
        <f t="shared" si="22"/>
        <v>2.4849999999999999</v>
      </c>
      <c r="I361" s="14">
        <f t="shared" si="22"/>
        <v>2.556</v>
      </c>
      <c r="J361" s="14">
        <f t="shared" si="22"/>
        <v>2.6230000000000002</v>
      </c>
      <c r="K361" s="14">
        <f t="shared" si="22"/>
        <v>2.6850000000000001</v>
      </c>
      <c r="L361" s="14">
        <f t="shared" si="22"/>
        <v>2.7469999999999999</v>
      </c>
      <c r="M361" s="14">
        <f t="shared" si="22"/>
        <v>2.798</v>
      </c>
      <c r="N361" s="14">
        <f t="shared" si="22"/>
        <v>2.8490000000000002</v>
      </c>
      <c r="O361" s="14">
        <f t="shared" si="22"/>
        <v>2.8919999999999999</v>
      </c>
      <c r="P361" s="14">
        <f t="shared" si="22"/>
        <v>2.9289999999999998</v>
      </c>
      <c r="Q361" s="14">
        <f t="shared" si="21"/>
        <v>2.9550000000000001</v>
      </c>
      <c r="R361" s="14">
        <f t="shared" si="21"/>
        <v>2.9780000000000002</v>
      </c>
      <c r="S361" s="14">
        <f t="shared" si="21"/>
        <v>2.9990000000000001</v>
      </c>
      <c r="T361" s="14">
        <f t="shared" si="21"/>
        <v>3.0169999999999999</v>
      </c>
      <c r="U361" s="14">
        <f t="shared" si="21"/>
        <v>3.0339999999999998</v>
      </c>
      <c r="V361" s="14">
        <f t="shared" si="21"/>
        <v>3.0350000000000001</v>
      </c>
      <c r="W361" s="14">
        <f t="shared" si="21"/>
        <v>3.036</v>
      </c>
      <c r="X361" s="14">
        <f t="shared" si="21"/>
        <v>3.0369999999999999</v>
      </c>
      <c r="Y361" s="14">
        <f t="shared" si="21"/>
        <v>3.0379999999999998</v>
      </c>
      <c r="Z361" s="14">
        <f t="shared" si="21"/>
        <v>3.0390000000000001</v>
      </c>
      <c r="AA361" s="14">
        <f t="shared" si="21"/>
        <v>3.0310000000000001</v>
      </c>
      <c r="AB361" s="14">
        <f t="shared" si="21"/>
        <v>3.0230000000000001</v>
      </c>
      <c r="AC361" s="14">
        <f t="shared" si="21"/>
        <v>3.0150000000000001</v>
      </c>
      <c r="AD361" s="14">
        <f t="shared" si="21"/>
        <v>3.008</v>
      </c>
      <c r="AE361" s="14">
        <f t="shared" si="21"/>
        <v>3.0019999999999998</v>
      </c>
      <c r="AF361" s="14">
        <f t="shared" si="21"/>
        <v>2.9849999999999999</v>
      </c>
      <c r="AG361" s="14">
        <f t="shared" si="21"/>
        <v>2.9689999999999999</v>
      </c>
      <c r="AH361" s="14">
        <f t="shared" si="20"/>
        <v>2.9550000000000001</v>
      </c>
      <c r="AI361" s="14">
        <f t="shared" si="20"/>
        <v>2.9409999999999998</v>
      </c>
      <c r="AJ361" s="14">
        <f t="shared" si="20"/>
        <v>2.9279999999999999</v>
      </c>
      <c r="AK361" s="14">
        <f t="shared" si="20"/>
        <v>2.915</v>
      </c>
      <c r="AL361" s="14">
        <f t="shared" si="20"/>
        <v>2.9039999999999999</v>
      </c>
      <c r="AM361" s="14">
        <f t="shared" si="20"/>
        <v>2.8929999999999998</v>
      </c>
      <c r="AN361" s="14">
        <f t="shared" si="20"/>
        <v>2.8820000000000001</v>
      </c>
      <c r="AO361" s="14">
        <f t="shared" si="20"/>
        <v>2.8719999999999999</v>
      </c>
      <c r="AP361" s="14">
        <f t="shared" si="20"/>
        <v>2.85</v>
      </c>
      <c r="AQ361" s="14">
        <f t="shared" si="20"/>
        <v>2.8290000000000002</v>
      </c>
      <c r="AR361" s="14">
        <f t="shared" si="20"/>
        <v>2.8079999999999998</v>
      </c>
      <c r="AS361" s="14">
        <f t="shared" si="20"/>
        <v>2.7890000000000001</v>
      </c>
      <c r="AT361" s="14">
        <f t="shared" si="20"/>
        <v>2.77</v>
      </c>
      <c r="AU361" s="14">
        <f t="shared" si="20"/>
        <v>2.7530000000000001</v>
      </c>
      <c r="AV361" s="14">
        <f t="shared" si="20"/>
        <v>2.7360000000000002</v>
      </c>
      <c r="AW361" s="14">
        <f t="shared" si="19"/>
        <v>2.72</v>
      </c>
      <c r="AX361" s="14">
        <f t="shared" si="18"/>
        <v>2.7040000000000002</v>
      </c>
      <c r="AY361" s="14">
        <f t="shared" si="18"/>
        <v>2.6890000000000001</v>
      </c>
    </row>
    <row r="362" spans="1:51" s="16" customFormat="1" x14ac:dyDescent="0.2">
      <c r="A362" s="12">
        <v>48244</v>
      </c>
      <c r="B362" s="14">
        <f t="shared" si="22"/>
        <v>2.141</v>
      </c>
      <c r="C362" s="14">
        <f t="shared" si="22"/>
        <v>2.149</v>
      </c>
      <c r="D362" s="14">
        <f t="shared" si="22"/>
        <v>2.1949999999999998</v>
      </c>
      <c r="E362" s="14">
        <f t="shared" si="22"/>
        <v>2.266</v>
      </c>
      <c r="F362" s="14">
        <f t="shared" si="22"/>
        <v>2.3359999999999999</v>
      </c>
      <c r="G362" s="14">
        <f t="shared" si="22"/>
        <v>2.4119999999999999</v>
      </c>
      <c r="H362" s="14">
        <f t="shared" si="22"/>
        <v>2.4849999999999999</v>
      </c>
      <c r="I362" s="14">
        <f t="shared" si="22"/>
        <v>2.556</v>
      </c>
      <c r="J362" s="14">
        <f t="shared" si="22"/>
        <v>2.6230000000000002</v>
      </c>
      <c r="K362" s="14">
        <f t="shared" si="22"/>
        <v>2.6850000000000001</v>
      </c>
      <c r="L362" s="14">
        <f t="shared" si="22"/>
        <v>2.7469999999999999</v>
      </c>
      <c r="M362" s="14">
        <f t="shared" si="22"/>
        <v>2.798</v>
      </c>
      <c r="N362" s="14">
        <f t="shared" si="22"/>
        <v>2.8490000000000002</v>
      </c>
      <c r="O362" s="14">
        <f t="shared" si="22"/>
        <v>2.8919999999999999</v>
      </c>
      <c r="P362" s="14">
        <f t="shared" si="22"/>
        <v>2.9289999999999998</v>
      </c>
      <c r="Q362" s="14">
        <f t="shared" si="21"/>
        <v>2.9550000000000001</v>
      </c>
      <c r="R362" s="14">
        <f t="shared" si="21"/>
        <v>2.9780000000000002</v>
      </c>
      <c r="S362" s="14">
        <f t="shared" si="21"/>
        <v>2.9990000000000001</v>
      </c>
      <c r="T362" s="14">
        <f t="shared" si="21"/>
        <v>3.0169999999999999</v>
      </c>
      <c r="U362" s="14">
        <f t="shared" si="21"/>
        <v>3.0339999999999998</v>
      </c>
      <c r="V362" s="14">
        <f t="shared" si="21"/>
        <v>3.0350000000000001</v>
      </c>
      <c r="W362" s="14">
        <f t="shared" si="21"/>
        <v>3.036</v>
      </c>
      <c r="X362" s="14">
        <f t="shared" si="21"/>
        <v>3.0369999999999999</v>
      </c>
      <c r="Y362" s="14">
        <f t="shared" si="21"/>
        <v>3.0379999999999998</v>
      </c>
      <c r="Z362" s="14">
        <f t="shared" si="21"/>
        <v>3.0390000000000001</v>
      </c>
      <c r="AA362" s="14">
        <f t="shared" si="21"/>
        <v>3.0310000000000001</v>
      </c>
      <c r="AB362" s="14">
        <f t="shared" si="21"/>
        <v>3.0230000000000001</v>
      </c>
      <c r="AC362" s="14">
        <f t="shared" si="21"/>
        <v>3.0150000000000001</v>
      </c>
      <c r="AD362" s="14">
        <f t="shared" si="21"/>
        <v>3.008</v>
      </c>
      <c r="AE362" s="14">
        <f t="shared" si="21"/>
        <v>3.0019999999999998</v>
      </c>
      <c r="AF362" s="14">
        <f t="shared" si="21"/>
        <v>2.9849999999999999</v>
      </c>
      <c r="AG362" s="14">
        <f t="shared" si="21"/>
        <v>2.9689999999999999</v>
      </c>
      <c r="AH362" s="14">
        <f t="shared" si="20"/>
        <v>2.9550000000000001</v>
      </c>
      <c r="AI362" s="14">
        <f t="shared" si="20"/>
        <v>2.9409999999999998</v>
      </c>
      <c r="AJ362" s="14">
        <f t="shared" si="20"/>
        <v>2.9279999999999999</v>
      </c>
      <c r="AK362" s="14">
        <f t="shared" si="20"/>
        <v>2.915</v>
      </c>
      <c r="AL362" s="14">
        <f t="shared" si="20"/>
        <v>2.9039999999999999</v>
      </c>
      <c r="AM362" s="14">
        <f t="shared" si="20"/>
        <v>2.8929999999999998</v>
      </c>
      <c r="AN362" s="14">
        <f t="shared" si="20"/>
        <v>2.8820000000000001</v>
      </c>
      <c r="AO362" s="14">
        <f t="shared" si="20"/>
        <v>2.8719999999999999</v>
      </c>
      <c r="AP362" s="14">
        <f t="shared" si="20"/>
        <v>2.85</v>
      </c>
      <c r="AQ362" s="14">
        <f t="shared" si="20"/>
        <v>2.8290000000000002</v>
      </c>
      <c r="AR362" s="14">
        <f t="shared" si="20"/>
        <v>2.8079999999999998</v>
      </c>
      <c r="AS362" s="14">
        <f t="shared" si="20"/>
        <v>2.7890000000000001</v>
      </c>
      <c r="AT362" s="14">
        <f t="shared" si="20"/>
        <v>2.77</v>
      </c>
      <c r="AU362" s="14">
        <f t="shared" si="20"/>
        <v>2.7530000000000001</v>
      </c>
      <c r="AV362" s="14">
        <f t="shared" si="20"/>
        <v>2.7360000000000002</v>
      </c>
      <c r="AW362" s="14">
        <f t="shared" si="19"/>
        <v>2.72</v>
      </c>
      <c r="AX362" s="14">
        <f t="shared" si="18"/>
        <v>2.7040000000000002</v>
      </c>
      <c r="AY362" s="14">
        <f t="shared" si="18"/>
        <v>2.6890000000000001</v>
      </c>
    </row>
    <row r="363" spans="1:51" s="16" customFormat="1" x14ac:dyDescent="0.2">
      <c r="A363" s="12">
        <v>48273</v>
      </c>
      <c r="B363" s="14">
        <f t="shared" si="22"/>
        <v>2.141</v>
      </c>
      <c r="C363" s="14">
        <f t="shared" si="22"/>
        <v>2.149</v>
      </c>
      <c r="D363" s="14">
        <f t="shared" si="22"/>
        <v>2.1949999999999998</v>
      </c>
      <c r="E363" s="14">
        <f t="shared" si="22"/>
        <v>2.266</v>
      </c>
      <c r="F363" s="14">
        <f t="shared" si="22"/>
        <v>2.3359999999999999</v>
      </c>
      <c r="G363" s="14">
        <f t="shared" si="22"/>
        <v>2.4119999999999999</v>
      </c>
      <c r="H363" s="14">
        <f t="shared" si="22"/>
        <v>2.4849999999999999</v>
      </c>
      <c r="I363" s="14">
        <f t="shared" si="22"/>
        <v>2.556</v>
      </c>
      <c r="J363" s="14">
        <f t="shared" si="22"/>
        <v>2.6230000000000002</v>
      </c>
      <c r="K363" s="14">
        <f t="shared" si="22"/>
        <v>2.6850000000000001</v>
      </c>
      <c r="L363" s="14">
        <f t="shared" si="22"/>
        <v>2.7469999999999999</v>
      </c>
      <c r="M363" s="14">
        <f t="shared" si="22"/>
        <v>2.798</v>
      </c>
      <c r="N363" s="14">
        <f t="shared" si="22"/>
        <v>2.8490000000000002</v>
      </c>
      <c r="O363" s="14">
        <f t="shared" si="22"/>
        <v>2.8919999999999999</v>
      </c>
      <c r="P363" s="14">
        <f t="shared" si="22"/>
        <v>2.9289999999999998</v>
      </c>
      <c r="Q363" s="14">
        <f t="shared" si="21"/>
        <v>2.9550000000000001</v>
      </c>
      <c r="R363" s="14">
        <f t="shared" si="21"/>
        <v>2.9780000000000002</v>
      </c>
      <c r="S363" s="14">
        <f t="shared" si="21"/>
        <v>2.9990000000000001</v>
      </c>
      <c r="T363" s="14">
        <f t="shared" si="21"/>
        <v>3.0169999999999999</v>
      </c>
      <c r="U363" s="14">
        <f t="shared" si="21"/>
        <v>3.0339999999999998</v>
      </c>
      <c r="V363" s="14">
        <f t="shared" si="21"/>
        <v>3.0350000000000001</v>
      </c>
      <c r="W363" s="14">
        <f t="shared" si="21"/>
        <v>3.036</v>
      </c>
      <c r="X363" s="14">
        <f t="shared" si="21"/>
        <v>3.0369999999999999</v>
      </c>
      <c r="Y363" s="14">
        <f t="shared" si="21"/>
        <v>3.0379999999999998</v>
      </c>
      <c r="Z363" s="14">
        <f t="shared" si="21"/>
        <v>3.0390000000000001</v>
      </c>
      <c r="AA363" s="14">
        <f t="shared" si="21"/>
        <v>3.0310000000000001</v>
      </c>
      <c r="AB363" s="14">
        <f t="shared" si="21"/>
        <v>3.0230000000000001</v>
      </c>
      <c r="AC363" s="14">
        <f t="shared" si="21"/>
        <v>3.0150000000000001</v>
      </c>
      <c r="AD363" s="14">
        <f t="shared" si="21"/>
        <v>3.008</v>
      </c>
      <c r="AE363" s="14">
        <f t="shared" si="21"/>
        <v>3.0019999999999998</v>
      </c>
      <c r="AF363" s="14">
        <f t="shared" si="21"/>
        <v>2.9849999999999999</v>
      </c>
      <c r="AG363" s="14">
        <f t="shared" si="21"/>
        <v>2.9689999999999999</v>
      </c>
      <c r="AH363" s="14">
        <f t="shared" si="20"/>
        <v>2.9550000000000001</v>
      </c>
      <c r="AI363" s="14">
        <f t="shared" si="20"/>
        <v>2.9409999999999998</v>
      </c>
      <c r="AJ363" s="14">
        <f t="shared" si="20"/>
        <v>2.9279999999999999</v>
      </c>
      <c r="AK363" s="14">
        <f t="shared" si="20"/>
        <v>2.915</v>
      </c>
      <c r="AL363" s="14">
        <f t="shared" si="20"/>
        <v>2.9039999999999999</v>
      </c>
      <c r="AM363" s="14">
        <f t="shared" si="20"/>
        <v>2.8929999999999998</v>
      </c>
      <c r="AN363" s="14">
        <f t="shared" si="20"/>
        <v>2.8820000000000001</v>
      </c>
      <c r="AO363" s="14">
        <f t="shared" si="20"/>
        <v>2.8719999999999999</v>
      </c>
      <c r="AP363" s="14">
        <f t="shared" si="20"/>
        <v>2.85</v>
      </c>
      <c r="AQ363" s="14">
        <f t="shared" si="20"/>
        <v>2.8290000000000002</v>
      </c>
      <c r="AR363" s="14">
        <f t="shared" si="20"/>
        <v>2.8079999999999998</v>
      </c>
      <c r="AS363" s="14">
        <f t="shared" si="20"/>
        <v>2.7890000000000001</v>
      </c>
      <c r="AT363" s="14">
        <f t="shared" si="20"/>
        <v>2.77</v>
      </c>
      <c r="AU363" s="14">
        <f t="shared" si="20"/>
        <v>2.7530000000000001</v>
      </c>
      <c r="AV363" s="14">
        <f t="shared" si="20"/>
        <v>2.7360000000000002</v>
      </c>
      <c r="AW363" s="14">
        <f t="shared" si="19"/>
        <v>2.72</v>
      </c>
      <c r="AX363" s="14">
        <f t="shared" si="18"/>
        <v>2.7040000000000002</v>
      </c>
      <c r="AY363" s="14">
        <f t="shared" si="18"/>
        <v>2.6890000000000001</v>
      </c>
    </row>
    <row r="364" spans="1:51" s="16" customFormat="1" x14ac:dyDescent="0.2">
      <c r="A364" s="12">
        <v>48304</v>
      </c>
      <c r="B364" s="14">
        <f t="shared" si="22"/>
        <v>2.141</v>
      </c>
      <c r="C364" s="14">
        <f t="shared" si="22"/>
        <v>2.149</v>
      </c>
      <c r="D364" s="14">
        <f t="shared" si="22"/>
        <v>2.1949999999999998</v>
      </c>
      <c r="E364" s="14">
        <f t="shared" si="22"/>
        <v>2.266</v>
      </c>
      <c r="F364" s="14">
        <f t="shared" si="22"/>
        <v>2.3359999999999999</v>
      </c>
      <c r="G364" s="14">
        <f t="shared" si="22"/>
        <v>2.4119999999999999</v>
      </c>
      <c r="H364" s="14">
        <f t="shared" si="22"/>
        <v>2.4849999999999999</v>
      </c>
      <c r="I364" s="14">
        <f t="shared" si="22"/>
        <v>2.556</v>
      </c>
      <c r="J364" s="14">
        <f t="shared" si="22"/>
        <v>2.6230000000000002</v>
      </c>
      <c r="K364" s="14">
        <f t="shared" si="22"/>
        <v>2.6850000000000001</v>
      </c>
      <c r="L364" s="14">
        <f t="shared" si="22"/>
        <v>2.7469999999999999</v>
      </c>
      <c r="M364" s="14">
        <f t="shared" si="22"/>
        <v>2.798</v>
      </c>
      <c r="N364" s="14">
        <f t="shared" si="22"/>
        <v>2.8490000000000002</v>
      </c>
      <c r="O364" s="14">
        <f t="shared" si="22"/>
        <v>2.8919999999999999</v>
      </c>
      <c r="P364" s="14">
        <f t="shared" si="22"/>
        <v>2.9289999999999998</v>
      </c>
      <c r="Q364" s="14">
        <f t="shared" si="21"/>
        <v>2.9550000000000001</v>
      </c>
      <c r="R364" s="14">
        <f t="shared" si="21"/>
        <v>2.9780000000000002</v>
      </c>
      <c r="S364" s="14">
        <f t="shared" si="21"/>
        <v>2.9990000000000001</v>
      </c>
      <c r="T364" s="14">
        <f t="shared" si="21"/>
        <v>3.0169999999999999</v>
      </c>
      <c r="U364" s="14">
        <f t="shared" si="21"/>
        <v>3.0339999999999998</v>
      </c>
      <c r="V364" s="14">
        <f t="shared" si="21"/>
        <v>3.0350000000000001</v>
      </c>
      <c r="W364" s="14">
        <f t="shared" si="21"/>
        <v>3.036</v>
      </c>
      <c r="X364" s="14">
        <f t="shared" si="21"/>
        <v>3.0369999999999999</v>
      </c>
      <c r="Y364" s="14">
        <f t="shared" si="21"/>
        <v>3.0379999999999998</v>
      </c>
      <c r="Z364" s="14">
        <f t="shared" si="21"/>
        <v>3.0390000000000001</v>
      </c>
      <c r="AA364" s="14">
        <f t="shared" si="21"/>
        <v>3.0310000000000001</v>
      </c>
      <c r="AB364" s="14">
        <f t="shared" si="21"/>
        <v>3.0230000000000001</v>
      </c>
      <c r="AC364" s="14">
        <f t="shared" si="21"/>
        <v>3.0150000000000001</v>
      </c>
      <c r="AD364" s="14">
        <f t="shared" si="21"/>
        <v>3.008</v>
      </c>
      <c r="AE364" s="14">
        <f t="shared" si="21"/>
        <v>3.0019999999999998</v>
      </c>
      <c r="AF364" s="14">
        <f t="shared" si="21"/>
        <v>2.9849999999999999</v>
      </c>
      <c r="AG364" s="14">
        <f t="shared" si="21"/>
        <v>2.9689999999999999</v>
      </c>
      <c r="AH364" s="14">
        <f t="shared" si="20"/>
        <v>2.9550000000000001</v>
      </c>
      <c r="AI364" s="14">
        <f t="shared" si="20"/>
        <v>2.9409999999999998</v>
      </c>
      <c r="AJ364" s="14">
        <f t="shared" si="20"/>
        <v>2.9279999999999999</v>
      </c>
      <c r="AK364" s="14">
        <f t="shared" si="20"/>
        <v>2.915</v>
      </c>
      <c r="AL364" s="14">
        <f t="shared" si="20"/>
        <v>2.9039999999999999</v>
      </c>
      <c r="AM364" s="14">
        <f t="shared" si="20"/>
        <v>2.8929999999999998</v>
      </c>
      <c r="AN364" s="14">
        <f t="shared" si="20"/>
        <v>2.8820000000000001</v>
      </c>
      <c r="AO364" s="14">
        <f t="shared" si="20"/>
        <v>2.8719999999999999</v>
      </c>
      <c r="AP364" s="14">
        <f t="shared" si="20"/>
        <v>2.85</v>
      </c>
      <c r="AQ364" s="14">
        <f t="shared" si="20"/>
        <v>2.8290000000000002</v>
      </c>
      <c r="AR364" s="14">
        <f t="shared" si="20"/>
        <v>2.8079999999999998</v>
      </c>
      <c r="AS364" s="14">
        <f t="shared" si="20"/>
        <v>2.7890000000000001</v>
      </c>
      <c r="AT364" s="14">
        <f t="shared" si="20"/>
        <v>2.77</v>
      </c>
      <c r="AU364" s="14">
        <f t="shared" si="20"/>
        <v>2.7530000000000001</v>
      </c>
      <c r="AV364" s="14">
        <f t="shared" si="20"/>
        <v>2.7360000000000002</v>
      </c>
      <c r="AW364" s="14">
        <f t="shared" si="19"/>
        <v>2.72</v>
      </c>
      <c r="AX364" s="14">
        <f t="shared" si="18"/>
        <v>2.7040000000000002</v>
      </c>
      <c r="AY364" s="14">
        <f t="shared" si="18"/>
        <v>2.6890000000000001</v>
      </c>
    </row>
    <row r="365" spans="1:51" s="16" customFormat="1" x14ac:dyDescent="0.2">
      <c r="A365" s="12">
        <v>48334</v>
      </c>
      <c r="B365" s="14">
        <f t="shared" si="22"/>
        <v>2.141</v>
      </c>
      <c r="C365" s="14">
        <f t="shared" si="22"/>
        <v>2.149</v>
      </c>
      <c r="D365" s="14">
        <f t="shared" si="22"/>
        <v>2.1949999999999998</v>
      </c>
      <c r="E365" s="14">
        <f t="shared" si="22"/>
        <v>2.266</v>
      </c>
      <c r="F365" s="14">
        <f t="shared" si="22"/>
        <v>2.3359999999999999</v>
      </c>
      <c r="G365" s="14">
        <f t="shared" si="22"/>
        <v>2.4119999999999999</v>
      </c>
      <c r="H365" s="14">
        <f t="shared" si="22"/>
        <v>2.4849999999999999</v>
      </c>
      <c r="I365" s="14">
        <f t="shared" si="22"/>
        <v>2.556</v>
      </c>
      <c r="J365" s="14">
        <f t="shared" si="22"/>
        <v>2.6230000000000002</v>
      </c>
      <c r="K365" s="14">
        <f t="shared" si="22"/>
        <v>2.6850000000000001</v>
      </c>
      <c r="L365" s="14">
        <f t="shared" si="22"/>
        <v>2.7469999999999999</v>
      </c>
      <c r="M365" s="14">
        <f t="shared" si="22"/>
        <v>2.798</v>
      </c>
      <c r="N365" s="14">
        <f t="shared" si="22"/>
        <v>2.8490000000000002</v>
      </c>
      <c r="O365" s="14">
        <f t="shared" si="22"/>
        <v>2.8919999999999999</v>
      </c>
      <c r="P365" s="14">
        <f t="shared" si="22"/>
        <v>2.9289999999999998</v>
      </c>
      <c r="Q365" s="14">
        <f t="shared" si="21"/>
        <v>2.9550000000000001</v>
      </c>
      <c r="R365" s="14">
        <f t="shared" si="21"/>
        <v>2.9780000000000002</v>
      </c>
      <c r="S365" s="14">
        <f t="shared" si="21"/>
        <v>2.9990000000000001</v>
      </c>
      <c r="T365" s="14">
        <f t="shared" si="21"/>
        <v>3.0169999999999999</v>
      </c>
      <c r="U365" s="14">
        <f t="shared" si="21"/>
        <v>3.0339999999999998</v>
      </c>
      <c r="V365" s="14">
        <f t="shared" si="21"/>
        <v>3.0350000000000001</v>
      </c>
      <c r="W365" s="14">
        <f t="shared" si="21"/>
        <v>3.036</v>
      </c>
      <c r="X365" s="14">
        <f t="shared" si="21"/>
        <v>3.0369999999999999</v>
      </c>
      <c r="Y365" s="14">
        <f t="shared" si="21"/>
        <v>3.0379999999999998</v>
      </c>
      <c r="Z365" s="14">
        <f t="shared" si="21"/>
        <v>3.0390000000000001</v>
      </c>
      <c r="AA365" s="14">
        <f t="shared" si="21"/>
        <v>3.0310000000000001</v>
      </c>
      <c r="AB365" s="14">
        <f t="shared" si="21"/>
        <v>3.0230000000000001</v>
      </c>
      <c r="AC365" s="14">
        <f t="shared" si="21"/>
        <v>3.0150000000000001</v>
      </c>
      <c r="AD365" s="14">
        <f t="shared" si="21"/>
        <v>3.008</v>
      </c>
      <c r="AE365" s="14">
        <f t="shared" si="21"/>
        <v>3.0019999999999998</v>
      </c>
      <c r="AF365" s="14">
        <f t="shared" si="21"/>
        <v>2.9849999999999999</v>
      </c>
      <c r="AG365" s="14">
        <f t="shared" si="21"/>
        <v>2.9689999999999999</v>
      </c>
      <c r="AH365" s="14">
        <f t="shared" si="20"/>
        <v>2.9550000000000001</v>
      </c>
      <c r="AI365" s="14">
        <f t="shared" si="20"/>
        <v>2.9409999999999998</v>
      </c>
      <c r="AJ365" s="14">
        <f t="shared" si="20"/>
        <v>2.9279999999999999</v>
      </c>
      <c r="AK365" s="14">
        <f t="shared" si="20"/>
        <v>2.915</v>
      </c>
      <c r="AL365" s="14">
        <f t="shared" si="20"/>
        <v>2.9039999999999999</v>
      </c>
      <c r="AM365" s="14">
        <f t="shared" si="20"/>
        <v>2.8929999999999998</v>
      </c>
      <c r="AN365" s="14">
        <f t="shared" si="20"/>
        <v>2.8820000000000001</v>
      </c>
      <c r="AO365" s="14">
        <f t="shared" si="20"/>
        <v>2.8719999999999999</v>
      </c>
      <c r="AP365" s="14">
        <f t="shared" si="20"/>
        <v>2.85</v>
      </c>
      <c r="AQ365" s="14">
        <f t="shared" si="20"/>
        <v>2.8290000000000002</v>
      </c>
      <c r="AR365" s="14">
        <f t="shared" si="20"/>
        <v>2.8079999999999998</v>
      </c>
      <c r="AS365" s="14">
        <f t="shared" si="20"/>
        <v>2.7890000000000001</v>
      </c>
      <c r="AT365" s="14">
        <f t="shared" si="20"/>
        <v>2.77</v>
      </c>
      <c r="AU365" s="14">
        <f t="shared" si="20"/>
        <v>2.7530000000000001</v>
      </c>
      <c r="AV365" s="14">
        <f t="shared" si="20"/>
        <v>2.7360000000000002</v>
      </c>
      <c r="AW365" s="14">
        <f t="shared" si="19"/>
        <v>2.72</v>
      </c>
      <c r="AX365" s="14">
        <f t="shared" si="18"/>
        <v>2.7040000000000002</v>
      </c>
      <c r="AY365" s="14">
        <f t="shared" si="18"/>
        <v>2.6890000000000001</v>
      </c>
    </row>
    <row r="366" spans="1:51" s="16" customFormat="1" x14ac:dyDescent="0.2">
      <c r="A366" s="12">
        <v>48365</v>
      </c>
      <c r="B366" s="14">
        <f t="shared" si="22"/>
        <v>2.141</v>
      </c>
      <c r="C366" s="14">
        <f t="shared" si="22"/>
        <v>2.149</v>
      </c>
      <c r="D366" s="14">
        <f t="shared" si="22"/>
        <v>2.1949999999999998</v>
      </c>
      <c r="E366" s="14">
        <f t="shared" si="22"/>
        <v>2.266</v>
      </c>
      <c r="F366" s="14">
        <f t="shared" si="22"/>
        <v>2.3359999999999999</v>
      </c>
      <c r="G366" s="14">
        <f t="shared" si="22"/>
        <v>2.4119999999999999</v>
      </c>
      <c r="H366" s="14">
        <f t="shared" si="22"/>
        <v>2.4849999999999999</v>
      </c>
      <c r="I366" s="14">
        <f t="shared" si="22"/>
        <v>2.556</v>
      </c>
      <c r="J366" s="14">
        <f t="shared" si="22"/>
        <v>2.6230000000000002</v>
      </c>
      <c r="K366" s="14">
        <f t="shared" si="22"/>
        <v>2.6850000000000001</v>
      </c>
      <c r="L366" s="14">
        <f t="shared" si="22"/>
        <v>2.7469999999999999</v>
      </c>
      <c r="M366" s="14">
        <f t="shared" si="22"/>
        <v>2.798</v>
      </c>
      <c r="N366" s="14">
        <f t="shared" si="22"/>
        <v>2.8490000000000002</v>
      </c>
      <c r="O366" s="14">
        <f t="shared" si="22"/>
        <v>2.8919999999999999</v>
      </c>
      <c r="P366" s="14">
        <f t="shared" si="22"/>
        <v>2.9289999999999998</v>
      </c>
      <c r="Q366" s="14">
        <f t="shared" si="21"/>
        <v>2.9550000000000001</v>
      </c>
      <c r="R366" s="14">
        <f t="shared" si="21"/>
        <v>2.9780000000000002</v>
      </c>
      <c r="S366" s="14">
        <f t="shared" si="21"/>
        <v>2.9990000000000001</v>
      </c>
      <c r="T366" s="14">
        <f t="shared" si="21"/>
        <v>3.0169999999999999</v>
      </c>
      <c r="U366" s="14">
        <f t="shared" si="21"/>
        <v>3.0339999999999998</v>
      </c>
      <c r="V366" s="14">
        <f t="shared" si="21"/>
        <v>3.0350000000000001</v>
      </c>
      <c r="W366" s="14">
        <f t="shared" si="21"/>
        <v>3.036</v>
      </c>
      <c r="X366" s="14">
        <f t="shared" si="21"/>
        <v>3.0369999999999999</v>
      </c>
      <c r="Y366" s="14">
        <f t="shared" si="21"/>
        <v>3.0379999999999998</v>
      </c>
      <c r="Z366" s="14">
        <f t="shared" si="21"/>
        <v>3.0390000000000001</v>
      </c>
      <c r="AA366" s="14">
        <f t="shared" si="21"/>
        <v>3.0310000000000001</v>
      </c>
      <c r="AB366" s="14">
        <f t="shared" si="21"/>
        <v>3.0230000000000001</v>
      </c>
      <c r="AC366" s="14">
        <f t="shared" si="21"/>
        <v>3.0150000000000001</v>
      </c>
      <c r="AD366" s="14">
        <f t="shared" si="21"/>
        <v>3.008</v>
      </c>
      <c r="AE366" s="14">
        <f t="shared" si="21"/>
        <v>3.0019999999999998</v>
      </c>
      <c r="AF366" s="14">
        <f t="shared" si="21"/>
        <v>2.9849999999999999</v>
      </c>
      <c r="AG366" s="14">
        <f t="shared" si="21"/>
        <v>2.9689999999999999</v>
      </c>
      <c r="AH366" s="14">
        <f t="shared" si="20"/>
        <v>2.9550000000000001</v>
      </c>
      <c r="AI366" s="14">
        <f t="shared" si="20"/>
        <v>2.9409999999999998</v>
      </c>
      <c r="AJ366" s="14">
        <f t="shared" si="20"/>
        <v>2.9279999999999999</v>
      </c>
      <c r="AK366" s="14">
        <f t="shared" si="20"/>
        <v>2.915</v>
      </c>
      <c r="AL366" s="14">
        <f t="shared" si="20"/>
        <v>2.9039999999999999</v>
      </c>
      <c r="AM366" s="14">
        <f t="shared" si="20"/>
        <v>2.8929999999999998</v>
      </c>
      <c r="AN366" s="14">
        <f t="shared" si="20"/>
        <v>2.8820000000000001</v>
      </c>
      <c r="AO366" s="14">
        <f t="shared" si="20"/>
        <v>2.8719999999999999</v>
      </c>
      <c r="AP366" s="14">
        <f t="shared" si="20"/>
        <v>2.85</v>
      </c>
      <c r="AQ366" s="14">
        <f t="shared" si="20"/>
        <v>2.8290000000000002</v>
      </c>
      <c r="AR366" s="14">
        <f t="shared" si="20"/>
        <v>2.8079999999999998</v>
      </c>
      <c r="AS366" s="14">
        <f t="shared" si="20"/>
        <v>2.7890000000000001</v>
      </c>
      <c r="AT366" s="14">
        <f t="shared" si="20"/>
        <v>2.77</v>
      </c>
      <c r="AU366" s="14">
        <f t="shared" si="20"/>
        <v>2.7530000000000001</v>
      </c>
      <c r="AV366" s="14">
        <f t="shared" si="20"/>
        <v>2.7360000000000002</v>
      </c>
      <c r="AW366" s="14">
        <f t="shared" si="19"/>
        <v>2.72</v>
      </c>
      <c r="AX366" s="14">
        <f t="shared" si="19"/>
        <v>2.7040000000000002</v>
      </c>
      <c r="AY366" s="14">
        <f t="shared" si="19"/>
        <v>2.6890000000000001</v>
      </c>
    </row>
    <row r="367" spans="1:51" s="16" customFormat="1" x14ac:dyDescent="0.2">
      <c r="A367" s="12">
        <v>48395</v>
      </c>
      <c r="B367" s="14">
        <f t="shared" si="22"/>
        <v>2.141</v>
      </c>
      <c r="C367" s="14">
        <f t="shared" si="22"/>
        <v>2.149</v>
      </c>
      <c r="D367" s="14">
        <f t="shared" si="22"/>
        <v>2.1949999999999998</v>
      </c>
      <c r="E367" s="14">
        <f t="shared" si="22"/>
        <v>2.266</v>
      </c>
      <c r="F367" s="14">
        <f t="shared" si="22"/>
        <v>2.3359999999999999</v>
      </c>
      <c r="G367" s="14">
        <f t="shared" si="22"/>
        <v>2.4119999999999999</v>
      </c>
      <c r="H367" s="14">
        <f t="shared" si="22"/>
        <v>2.4849999999999999</v>
      </c>
      <c r="I367" s="14">
        <f t="shared" si="22"/>
        <v>2.556</v>
      </c>
      <c r="J367" s="14">
        <f t="shared" si="22"/>
        <v>2.6230000000000002</v>
      </c>
      <c r="K367" s="14">
        <f t="shared" si="22"/>
        <v>2.6850000000000001</v>
      </c>
      <c r="L367" s="14">
        <f t="shared" si="22"/>
        <v>2.7469999999999999</v>
      </c>
      <c r="M367" s="14">
        <f t="shared" si="22"/>
        <v>2.798</v>
      </c>
      <c r="N367" s="14">
        <f t="shared" si="22"/>
        <v>2.8490000000000002</v>
      </c>
      <c r="O367" s="14">
        <f t="shared" si="22"/>
        <v>2.8919999999999999</v>
      </c>
      <c r="P367" s="14">
        <f t="shared" si="22"/>
        <v>2.9289999999999998</v>
      </c>
      <c r="Q367" s="14">
        <f t="shared" si="21"/>
        <v>2.9550000000000001</v>
      </c>
      <c r="R367" s="14">
        <f t="shared" si="21"/>
        <v>2.9780000000000002</v>
      </c>
      <c r="S367" s="14">
        <f t="shared" si="21"/>
        <v>2.9990000000000001</v>
      </c>
      <c r="T367" s="14">
        <f t="shared" si="21"/>
        <v>3.0169999999999999</v>
      </c>
      <c r="U367" s="14">
        <f t="shared" si="21"/>
        <v>3.0339999999999998</v>
      </c>
      <c r="V367" s="14">
        <f t="shared" si="21"/>
        <v>3.0350000000000001</v>
      </c>
      <c r="W367" s="14">
        <f t="shared" si="21"/>
        <v>3.036</v>
      </c>
      <c r="X367" s="14">
        <f t="shared" si="21"/>
        <v>3.0369999999999999</v>
      </c>
      <c r="Y367" s="14">
        <f t="shared" si="21"/>
        <v>3.0379999999999998</v>
      </c>
      <c r="Z367" s="14">
        <f t="shared" si="21"/>
        <v>3.0390000000000001</v>
      </c>
      <c r="AA367" s="14">
        <f t="shared" si="21"/>
        <v>3.0310000000000001</v>
      </c>
      <c r="AB367" s="14">
        <f t="shared" si="21"/>
        <v>3.0230000000000001</v>
      </c>
      <c r="AC367" s="14">
        <f t="shared" si="21"/>
        <v>3.0150000000000001</v>
      </c>
      <c r="AD367" s="14">
        <f t="shared" si="21"/>
        <v>3.008</v>
      </c>
      <c r="AE367" s="14">
        <f t="shared" si="21"/>
        <v>3.0019999999999998</v>
      </c>
      <c r="AF367" s="14">
        <f t="shared" si="21"/>
        <v>2.9849999999999999</v>
      </c>
      <c r="AG367" s="14">
        <f t="shared" si="21"/>
        <v>2.9689999999999999</v>
      </c>
      <c r="AH367" s="14">
        <f t="shared" si="20"/>
        <v>2.9550000000000001</v>
      </c>
      <c r="AI367" s="14">
        <f t="shared" si="20"/>
        <v>2.9409999999999998</v>
      </c>
      <c r="AJ367" s="14">
        <f t="shared" si="20"/>
        <v>2.9279999999999999</v>
      </c>
      <c r="AK367" s="14">
        <f t="shared" si="20"/>
        <v>2.915</v>
      </c>
      <c r="AL367" s="14">
        <f t="shared" si="20"/>
        <v>2.9039999999999999</v>
      </c>
      <c r="AM367" s="14">
        <f t="shared" si="20"/>
        <v>2.8929999999999998</v>
      </c>
      <c r="AN367" s="14">
        <f t="shared" si="20"/>
        <v>2.8820000000000001</v>
      </c>
      <c r="AO367" s="14">
        <f t="shared" si="20"/>
        <v>2.8719999999999999</v>
      </c>
      <c r="AP367" s="14">
        <f t="shared" si="20"/>
        <v>2.85</v>
      </c>
      <c r="AQ367" s="14">
        <f t="shared" si="20"/>
        <v>2.8290000000000002</v>
      </c>
      <c r="AR367" s="14">
        <f t="shared" si="20"/>
        <v>2.8079999999999998</v>
      </c>
      <c r="AS367" s="14">
        <f t="shared" si="20"/>
        <v>2.7890000000000001</v>
      </c>
      <c r="AT367" s="14">
        <f t="shared" si="20"/>
        <v>2.77</v>
      </c>
      <c r="AU367" s="14">
        <f t="shared" si="20"/>
        <v>2.7530000000000001</v>
      </c>
      <c r="AV367" s="14">
        <f t="shared" si="20"/>
        <v>2.7360000000000002</v>
      </c>
      <c r="AW367" s="14">
        <f t="shared" si="20"/>
        <v>2.72</v>
      </c>
      <c r="AX367" s="14">
        <f t="shared" ref="AX367:AY382" si="23">AX366</f>
        <v>2.7040000000000002</v>
      </c>
      <c r="AY367" s="14">
        <f t="shared" si="23"/>
        <v>2.6890000000000001</v>
      </c>
    </row>
    <row r="368" spans="1:51" s="16" customFormat="1" x14ac:dyDescent="0.2">
      <c r="A368" s="12">
        <v>48426</v>
      </c>
      <c r="B368" s="14">
        <f t="shared" si="22"/>
        <v>2.141</v>
      </c>
      <c r="C368" s="14">
        <f t="shared" si="22"/>
        <v>2.149</v>
      </c>
      <c r="D368" s="14">
        <f t="shared" si="22"/>
        <v>2.1949999999999998</v>
      </c>
      <c r="E368" s="14">
        <f t="shared" si="22"/>
        <v>2.266</v>
      </c>
      <c r="F368" s="14">
        <f t="shared" si="22"/>
        <v>2.3359999999999999</v>
      </c>
      <c r="G368" s="14">
        <f t="shared" si="22"/>
        <v>2.4119999999999999</v>
      </c>
      <c r="H368" s="14">
        <f t="shared" si="22"/>
        <v>2.4849999999999999</v>
      </c>
      <c r="I368" s="14">
        <f t="shared" si="22"/>
        <v>2.556</v>
      </c>
      <c r="J368" s="14">
        <f t="shared" si="22"/>
        <v>2.6230000000000002</v>
      </c>
      <c r="K368" s="14">
        <f t="shared" si="22"/>
        <v>2.6850000000000001</v>
      </c>
      <c r="L368" s="14">
        <f t="shared" si="22"/>
        <v>2.7469999999999999</v>
      </c>
      <c r="M368" s="14">
        <f t="shared" si="22"/>
        <v>2.798</v>
      </c>
      <c r="N368" s="14">
        <f t="shared" si="22"/>
        <v>2.8490000000000002</v>
      </c>
      <c r="O368" s="14">
        <f t="shared" si="22"/>
        <v>2.8919999999999999</v>
      </c>
      <c r="P368" s="14">
        <f t="shared" si="22"/>
        <v>2.9289999999999998</v>
      </c>
      <c r="Q368" s="14">
        <f t="shared" si="21"/>
        <v>2.9550000000000001</v>
      </c>
      <c r="R368" s="14">
        <f t="shared" si="21"/>
        <v>2.9780000000000002</v>
      </c>
      <c r="S368" s="14">
        <f t="shared" si="21"/>
        <v>2.9990000000000001</v>
      </c>
      <c r="T368" s="14">
        <f t="shared" si="21"/>
        <v>3.0169999999999999</v>
      </c>
      <c r="U368" s="14">
        <f t="shared" si="21"/>
        <v>3.0339999999999998</v>
      </c>
      <c r="V368" s="14">
        <f t="shared" si="21"/>
        <v>3.0350000000000001</v>
      </c>
      <c r="W368" s="14">
        <f t="shared" si="21"/>
        <v>3.036</v>
      </c>
      <c r="X368" s="14">
        <f t="shared" si="21"/>
        <v>3.0369999999999999</v>
      </c>
      <c r="Y368" s="14">
        <f t="shared" si="21"/>
        <v>3.0379999999999998</v>
      </c>
      <c r="Z368" s="14">
        <f t="shared" si="21"/>
        <v>3.0390000000000001</v>
      </c>
      <c r="AA368" s="14">
        <f t="shared" si="21"/>
        <v>3.0310000000000001</v>
      </c>
      <c r="AB368" s="14">
        <f t="shared" si="21"/>
        <v>3.0230000000000001</v>
      </c>
      <c r="AC368" s="14">
        <f t="shared" si="21"/>
        <v>3.0150000000000001</v>
      </c>
      <c r="AD368" s="14">
        <f t="shared" si="21"/>
        <v>3.008</v>
      </c>
      <c r="AE368" s="14">
        <f t="shared" si="21"/>
        <v>3.0019999999999998</v>
      </c>
      <c r="AF368" s="14">
        <f t="shared" si="21"/>
        <v>2.9849999999999999</v>
      </c>
      <c r="AG368" s="14">
        <f t="shared" si="21"/>
        <v>2.9689999999999999</v>
      </c>
      <c r="AH368" s="14">
        <f t="shared" ref="AH368:AW383" si="24">AH367</f>
        <v>2.9550000000000001</v>
      </c>
      <c r="AI368" s="14">
        <f t="shared" si="24"/>
        <v>2.9409999999999998</v>
      </c>
      <c r="AJ368" s="14">
        <f t="shared" si="24"/>
        <v>2.9279999999999999</v>
      </c>
      <c r="AK368" s="14">
        <f t="shared" si="24"/>
        <v>2.915</v>
      </c>
      <c r="AL368" s="14">
        <f t="shared" si="24"/>
        <v>2.9039999999999999</v>
      </c>
      <c r="AM368" s="14">
        <f t="shared" si="24"/>
        <v>2.8929999999999998</v>
      </c>
      <c r="AN368" s="14">
        <f t="shared" si="24"/>
        <v>2.8820000000000001</v>
      </c>
      <c r="AO368" s="14">
        <f t="shared" si="24"/>
        <v>2.8719999999999999</v>
      </c>
      <c r="AP368" s="14">
        <f t="shared" si="24"/>
        <v>2.85</v>
      </c>
      <c r="AQ368" s="14">
        <f t="shared" si="24"/>
        <v>2.8290000000000002</v>
      </c>
      <c r="AR368" s="14">
        <f t="shared" si="24"/>
        <v>2.8079999999999998</v>
      </c>
      <c r="AS368" s="14">
        <f t="shared" si="24"/>
        <v>2.7890000000000001</v>
      </c>
      <c r="AT368" s="14">
        <f t="shared" si="24"/>
        <v>2.77</v>
      </c>
      <c r="AU368" s="14">
        <f t="shared" si="24"/>
        <v>2.7530000000000001</v>
      </c>
      <c r="AV368" s="14">
        <f t="shared" si="24"/>
        <v>2.7360000000000002</v>
      </c>
      <c r="AW368" s="14">
        <f t="shared" si="24"/>
        <v>2.72</v>
      </c>
      <c r="AX368" s="14">
        <f t="shared" si="23"/>
        <v>2.7040000000000002</v>
      </c>
      <c r="AY368" s="14">
        <f t="shared" si="23"/>
        <v>2.6890000000000001</v>
      </c>
    </row>
    <row r="369" spans="1:51" s="16" customFormat="1" x14ac:dyDescent="0.2">
      <c r="A369" s="12">
        <v>48457</v>
      </c>
      <c r="B369" s="14">
        <f t="shared" si="22"/>
        <v>2.141</v>
      </c>
      <c r="C369" s="14">
        <f t="shared" si="22"/>
        <v>2.149</v>
      </c>
      <c r="D369" s="14">
        <f t="shared" si="22"/>
        <v>2.1949999999999998</v>
      </c>
      <c r="E369" s="14">
        <f t="shared" si="22"/>
        <v>2.266</v>
      </c>
      <c r="F369" s="14">
        <f t="shared" si="22"/>
        <v>2.3359999999999999</v>
      </c>
      <c r="G369" s="14">
        <f t="shared" si="22"/>
        <v>2.4119999999999999</v>
      </c>
      <c r="H369" s="14">
        <f t="shared" si="22"/>
        <v>2.4849999999999999</v>
      </c>
      <c r="I369" s="14">
        <f t="shared" si="22"/>
        <v>2.556</v>
      </c>
      <c r="J369" s="14">
        <f t="shared" si="22"/>
        <v>2.6230000000000002</v>
      </c>
      <c r="K369" s="14">
        <f t="shared" si="22"/>
        <v>2.6850000000000001</v>
      </c>
      <c r="L369" s="14">
        <f t="shared" si="22"/>
        <v>2.7469999999999999</v>
      </c>
      <c r="M369" s="14">
        <f t="shared" si="22"/>
        <v>2.798</v>
      </c>
      <c r="N369" s="14">
        <f t="shared" si="22"/>
        <v>2.8490000000000002</v>
      </c>
      <c r="O369" s="14">
        <f t="shared" si="22"/>
        <v>2.8919999999999999</v>
      </c>
      <c r="P369" s="14">
        <f t="shared" si="22"/>
        <v>2.9289999999999998</v>
      </c>
      <c r="Q369" s="14">
        <f t="shared" si="21"/>
        <v>2.9550000000000001</v>
      </c>
      <c r="R369" s="14">
        <f t="shared" si="21"/>
        <v>2.9780000000000002</v>
      </c>
      <c r="S369" s="14">
        <f t="shared" si="21"/>
        <v>2.9990000000000001</v>
      </c>
      <c r="T369" s="14">
        <f t="shared" si="21"/>
        <v>3.0169999999999999</v>
      </c>
      <c r="U369" s="14">
        <f t="shared" si="21"/>
        <v>3.0339999999999998</v>
      </c>
      <c r="V369" s="14">
        <f t="shared" si="21"/>
        <v>3.0350000000000001</v>
      </c>
      <c r="W369" s="14">
        <f t="shared" si="21"/>
        <v>3.036</v>
      </c>
      <c r="X369" s="14">
        <f t="shared" si="21"/>
        <v>3.0369999999999999</v>
      </c>
      <c r="Y369" s="14">
        <f t="shared" si="21"/>
        <v>3.0379999999999998</v>
      </c>
      <c r="Z369" s="14">
        <f t="shared" si="21"/>
        <v>3.0390000000000001</v>
      </c>
      <c r="AA369" s="14">
        <f t="shared" si="21"/>
        <v>3.0310000000000001</v>
      </c>
      <c r="AB369" s="14">
        <f t="shared" si="21"/>
        <v>3.0230000000000001</v>
      </c>
      <c r="AC369" s="14">
        <f t="shared" si="21"/>
        <v>3.0150000000000001</v>
      </c>
      <c r="AD369" s="14">
        <f t="shared" si="21"/>
        <v>3.008</v>
      </c>
      <c r="AE369" s="14">
        <f t="shared" si="21"/>
        <v>3.0019999999999998</v>
      </c>
      <c r="AF369" s="14">
        <f t="shared" si="21"/>
        <v>2.9849999999999999</v>
      </c>
      <c r="AG369" s="14">
        <f t="shared" si="21"/>
        <v>2.9689999999999999</v>
      </c>
      <c r="AH369" s="14">
        <f t="shared" si="24"/>
        <v>2.9550000000000001</v>
      </c>
      <c r="AI369" s="14">
        <f t="shared" si="24"/>
        <v>2.9409999999999998</v>
      </c>
      <c r="AJ369" s="14">
        <f t="shared" si="24"/>
        <v>2.9279999999999999</v>
      </c>
      <c r="AK369" s="14">
        <f t="shared" si="24"/>
        <v>2.915</v>
      </c>
      <c r="AL369" s="14">
        <f t="shared" si="24"/>
        <v>2.9039999999999999</v>
      </c>
      <c r="AM369" s="14">
        <f t="shared" si="24"/>
        <v>2.8929999999999998</v>
      </c>
      <c r="AN369" s="14">
        <f t="shared" si="24"/>
        <v>2.8820000000000001</v>
      </c>
      <c r="AO369" s="14">
        <f t="shared" si="24"/>
        <v>2.8719999999999999</v>
      </c>
      <c r="AP369" s="14">
        <f t="shared" si="24"/>
        <v>2.85</v>
      </c>
      <c r="AQ369" s="14">
        <f t="shared" si="24"/>
        <v>2.8290000000000002</v>
      </c>
      <c r="AR369" s="14">
        <f t="shared" si="24"/>
        <v>2.8079999999999998</v>
      </c>
      <c r="AS369" s="14">
        <f t="shared" si="24"/>
        <v>2.7890000000000001</v>
      </c>
      <c r="AT369" s="14">
        <f t="shared" si="24"/>
        <v>2.77</v>
      </c>
      <c r="AU369" s="14">
        <f t="shared" si="24"/>
        <v>2.7530000000000001</v>
      </c>
      <c r="AV369" s="14">
        <f t="shared" si="24"/>
        <v>2.7360000000000002</v>
      </c>
      <c r="AW369" s="14">
        <f t="shared" si="24"/>
        <v>2.72</v>
      </c>
      <c r="AX369" s="14">
        <f t="shared" si="23"/>
        <v>2.7040000000000002</v>
      </c>
      <c r="AY369" s="14">
        <f t="shared" si="23"/>
        <v>2.6890000000000001</v>
      </c>
    </row>
    <row r="370" spans="1:51" s="16" customFormat="1" x14ac:dyDescent="0.2">
      <c r="A370" s="12">
        <v>48487</v>
      </c>
      <c r="B370" s="14">
        <f t="shared" si="22"/>
        <v>2.141</v>
      </c>
      <c r="C370" s="14">
        <f t="shared" si="22"/>
        <v>2.149</v>
      </c>
      <c r="D370" s="14">
        <f t="shared" si="22"/>
        <v>2.1949999999999998</v>
      </c>
      <c r="E370" s="14">
        <f t="shared" si="22"/>
        <v>2.266</v>
      </c>
      <c r="F370" s="14">
        <f t="shared" si="22"/>
        <v>2.3359999999999999</v>
      </c>
      <c r="G370" s="14">
        <f t="shared" si="22"/>
        <v>2.4119999999999999</v>
      </c>
      <c r="H370" s="14">
        <f t="shared" si="22"/>
        <v>2.4849999999999999</v>
      </c>
      <c r="I370" s="14">
        <f t="shared" si="22"/>
        <v>2.556</v>
      </c>
      <c r="J370" s="14">
        <f t="shared" si="22"/>
        <v>2.6230000000000002</v>
      </c>
      <c r="K370" s="14">
        <f t="shared" si="22"/>
        <v>2.6850000000000001</v>
      </c>
      <c r="L370" s="14">
        <f t="shared" si="22"/>
        <v>2.7469999999999999</v>
      </c>
      <c r="M370" s="14">
        <f t="shared" si="22"/>
        <v>2.798</v>
      </c>
      <c r="N370" s="14">
        <f t="shared" si="22"/>
        <v>2.8490000000000002</v>
      </c>
      <c r="O370" s="14">
        <f t="shared" si="22"/>
        <v>2.8919999999999999</v>
      </c>
      <c r="P370" s="14">
        <f t="shared" si="22"/>
        <v>2.9289999999999998</v>
      </c>
      <c r="Q370" s="14">
        <f t="shared" si="21"/>
        <v>2.9550000000000001</v>
      </c>
      <c r="R370" s="14">
        <f t="shared" si="21"/>
        <v>2.9780000000000002</v>
      </c>
      <c r="S370" s="14">
        <f t="shared" si="21"/>
        <v>2.9990000000000001</v>
      </c>
      <c r="T370" s="14">
        <f t="shared" si="21"/>
        <v>3.0169999999999999</v>
      </c>
      <c r="U370" s="14">
        <f t="shared" si="21"/>
        <v>3.0339999999999998</v>
      </c>
      <c r="V370" s="14">
        <f t="shared" si="21"/>
        <v>3.0350000000000001</v>
      </c>
      <c r="W370" s="14">
        <f t="shared" si="21"/>
        <v>3.036</v>
      </c>
      <c r="X370" s="14">
        <f t="shared" si="21"/>
        <v>3.0369999999999999</v>
      </c>
      <c r="Y370" s="14">
        <f t="shared" si="21"/>
        <v>3.0379999999999998</v>
      </c>
      <c r="Z370" s="14">
        <f t="shared" si="21"/>
        <v>3.0390000000000001</v>
      </c>
      <c r="AA370" s="14">
        <f t="shared" si="21"/>
        <v>3.0310000000000001</v>
      </c>
      <c r="AB370" s="14">
        <f t="shared" si="21"/>
        <v>3.0230000000000001</v>
      </c>
      <c r="AC370" s="14">
        <f t="shared" si="21"/>
        <v>3.0150000000000001</v>
      </c>
      <c r="AD370" s="14">
        <f t="shared" si="21"/>
        <v>3.008</v>
      </c>
      <c r="AE370" s="14">
        <f t="shared" si="21"/>
        <v>3.0019999999999998</v>
      </c>
      <c r="AF370" s="14">
        <f t="shared" si="21"/>
        <v>2.9849999999999999</v>
      </c>
      <c r="AG370" s="14">
        <f t="shared" si="21"/>
        <v>2.9689999999999999</v>
      </c>
      <c r="AH370" s="14">
        <f t="shared" si="24"/>
        <v>2.9550000000000001</v>
      </c>
      <c r="AI370" s="14">
        <f t="shared" si="24"/>
        <v>2.9409999999999998</v>
      </c>
      <c r="AJ370" s="14">
        <f t="shared" si="24"/>
        <v>2.9279999999999999</v>
      </c>
      <c r="AK370" s="14">
        <f t="shared" si="24"/>
        <v>2.915</v>
      </c>
      <c r="AL370" s="14">
        <f t="shared" si="24"/>
        <v>2.9039999999999999</v>
      </c>
      <c r="AM370" s="14">
        <f t="shared" si="24"/>
        <v>2.8929999999999998</v>
      </c>
      <c r="AN370" s="14">
        <f t="shared" si="24"/>
        <v>2.8820000000000001</v>
      </c>
      <c r="AO370" s="14">
        <f t="shared" si="24"/>
        <v>2.8719999999999999</v>
      </c>
      <c r="AP370" s="14">
        <f t="shared" si="24"/>
        <v>2.85</v>
      </c>
      <c r="AQ370" s="14">
        <f t="shared" si="24"/>
        <v>2.8290000000000002</v>
      </c>
      <c r="AR370" s="14">
        <f t="shared" si="24"/>
        <v>2.8079999999999998</v>
      </c>
      <c r="AS370" s="14">
        <f t="shared" si="24"/>
        <v>2.7890000000000001</v>
      </c>
      <c r="AT370" s="14">
        <f t="shared" si="24"/>
        <v>2.77</v>
      </c>
      <c r="AU370" s="14">
        <f t="shared" si="24"/>
        <v>2.7530000000000001</v>
      </c>
      <c r="AV370" s="14">
        <f t="shared" si="24"/>
        <v>2.7360000000000002</v>
      </c>
      <c r="AW370" s="14">
        <f t="shared" si="24"/>
        <v>2.72</v>
      </c>
      <c r="AX370" s="14">
        <f t="shared" si="23"/>
        <v>2.7040000000000002</v>
      </c>
      <c r="AY370" s="14">
        <f t="shared" si="23"/>
        <v>2.6890000000000001</v>
      </c>
    </row>
    <row r="371" spans="1:51" s="16" customFormat="1" x14ac:dyDescent="0.2">
      <c r="A371" s="12">
        <v>48518</v>
      </c>
      <c r="B371" s="14">
        <f t="shared" si="22"/>
        <v>2.141</v>
      </c>
      <c r="C371" s="14">
        <f t="shared" si="22"/>
        <v>2.149</v>
      </c>
      <c r="D371" s="14">
        <f t="shared" si="22"/>
        <v>2.1949999999999998</v>
      </c>
      <c r="E371" s="14">
        <f t="shared" si="22"/>
        <v>2.266</v>
      </c>
      <c r="F371" s="14">
        <f t="shared" si="22"/>
        <v>2.3359999999999999</v>
      </c>
      <c r="G371" s="14">
        <f t="shared" si="22"/>
        <v>2.4119999999999999</v>
      </c>
      <c r="H371" s="14">
        <f t="shared" si="22"/>
        <v>2.4849999999999999</v>
      </c>
      <c r="I371" s="14">
        <f t="shared" si="22"/>
        <v>2.556</v>
      </c>
      <c r="J371" s="14">
        <f t="shared" si="22"/>
        <v>2.6230000000000002</v>
      </c>
      <c r="K371" s="14">
        <f t="shared" si="22"/>
        <v>2.6850000000000001</v>
      </c>
      <c r="L371" s="14">
        <f t="shared" si="22"/>
        <v>2.7469999999999999</v>
      </c>
      <c r="M371" s="14">
        <f t="shared" si="22"/>
        <v>2.798</v>
      </c>
      <c r="N371" s="14">
        <f t="shared" si="22"/>
        <v>2.8490000000000002</v>
      </c>
      <c r="O371" s="14">
        <f t="shared" si="22"/>
        <v>2.8919999999999999</v>
      </c>
      <c r="P371" s="14">
        <f t="shared" si="22"/>
        <v>2.9289999999999998</v>
      </c>
      <c r="Q371" s="14">
        <f t="shared" si="22"/>
        <v>2.9550000000000001</v>
      </c>
      <c r="R371" s="14">
        <f t="shared" ref="R371:AG386" si="25">R370</f>
        <v>2.9780000000000002</v>
      </c>
      <c r="S371" s="14">
        <f t="shared" si="25"/>
        <v>2.9990000000000001</v>
      </c>
      <c r="T371" s="14">
        <f t="shared" si="25"/>
        <v>3.0169999999999999</v>
      </c>
      <c r="U371" s="14">
        <f t="shared" si="25"/>
        <v>3.0339999999999998</v>
      </c>
      <c r="V371" s="14">
        <f t="shared" si="25"/>
        <v>3.0350000000000001</v>
      </c>
      <c r="W371" s="14">
        <f t="shared" si="25"/>
        <v>3.036</v>
      </c>
      <c r="X371" s="14">
        <f t="shared" si="25"/>
        <v>3.0369999999999999</v>
      </c>
      <c r="Y371" s="14">
        <f t="shared" si="25"/>
        <v>3.0379999999999998</v>
      </c>
      <c r="Z371" s="14">
        <f t="shared" si="25"/>
        <v>3.0390000000000001</v>
      </c>
      <c r="AA371" s="14">
        <f t="shared" si="25"/>
        <v>3.0310000000000001</v>
      </c>
      <c r="AB371" s="14">
        <f t="shared" si="25"/>
        <v>3.0230000000000001</v>
      </c>
      <c r="AC371" s="14">
        <f t="shared" si="25"/>
        <v>3.0150000000000001</v>
      </c>
      <c r="AD371" s="14">
        <f t="shared" si="25"/>
        <v>3.008</v>
      </c>
      <c r="AE371" s="14">
        <f t="shared" si="25"/>
        <v>3.0019999999999998</v>
      </c>
      <c r="AF371" s="14">
        <f t="shared" si="25"/>
        <v>2.9849999999999999</v>
      </c>
      <c r="AG371" s="14">
        <f t="shared" si="25"/>
        <v>2.9689999999999999</v>
      </c>
      <c r="AH371" s="14">
        <f t="shared" si="24"/>
        <v>2.9550000000000001</v>
      </c>
      <c r="AI371" s="14">
        <f t="shared" si="24"/>
        <v>2.9409999999999998</v>
      </c>
      <c r="AJ371" s="14">
        <f t="shared" si="24"/>
        <v>2.9279999999999999</v>
      </c>
      <c r="AK371" s="14">
        <f t="shared" si="24"/>
        <v>2.915</v>
      </c>
      <c r="AL371" s="14">
        <f t="shared" si="24"/>
        <v>2.9039999999999999</v>
      </c>
      <c r="AM371" s="14">
        <f t="shared" si="24"/>
        <v>2.8929999999999998</v>
      </c>
      <c r="AN371" s="14">
        <f t="shared" si="24"/>
        <v>2.8820000000000001</v>
      </c>
      <c r="AO371" s="14">
        <f t="shared" si="24"/>
        <v>2.8719999999999999</v>
      </c>
      <c r="AP371" s="14">
        <f t="shared" si="24"/>
        <v>2.85</v>
      </c>
      <c r="AQ371" s="14">
        <f t="shared" si="24"/>
        <v>2.8290000000000002</v>
      </c>
      <c r="AR371" s="14">
        <f t="shared" si="24"/>
        <v>2.8079999999999998</v>
      </c>
      <c r="AS371" s="14">
        <f t="shared" si="24"/>
        <v>2.7890000000000001</v>
      </c>
      <c r="AT371" s="14">
        <f t="shared" si="24"/>
        <v>2.77</v>
      </c>
      <c r="AU371" s="14">
        <f t="shared" si="24"/>
        <v>2.7530000000000001</v>
      </c>
      <c r="AV371" s="14">
        <f t="shared" si="24"/>
        <v>2.7360000000000002</v>
      </c>
      <c r="AW371" s="14">
        <f t="shared" si="24"/>
        <v>2.72</v>
      </c>
      <c r="AX371" s="14">
        <f t="shared" si="23"/>
        <v>2.7040000000000002</v>
      </c>
      <c r="AY371" s="14">
        <f t="shared" si="23"/>
        <v>2.6890000000000001</v>
      </c>
    </row>
    <row r="372" spans="1:51" s="16" customFormat="1" x14ac:dyDescent="0.2">
      <c r="A372" s="12">
        <v>48548</v>
      </c>
      <c r="B372" s="14">
        <f t="shared" si="22"/>
        <v>2.141</v>
      </c>
      <c r="C372" s="14">
        <f t="shared" si="22"/>
        <v>2.149</v>
      </c>
      <c r="D372" s="14">
        <f t="shared" si="22"/>
        <v>2.1949999999999998</v>
      </c>
      <c r="E372" s="14">
        <f t="shared" si="22"/>
        <v>2.266</v>
      </c>
      <c r="F372" s="14">
        <f t="shared" si="22"/>
        <v>2.3359999999999999</v>
      </c>
      <c r="G372" s="14">
        <f t="shared" si="22"/>
        <v>2.4119999999999999</v>
      </c>
      <c r="H372" s="14">
        <f t="shared" si="22"/>
        <v>2.4849999999999999</v>
      </c>
      <c r="I372" s="14">
        <f t="shared" si="22"/>
        <v>2.556</v>
      </c>
      <c r="J372" s="14">
        <f t="shared" si="22"/>
        <v>2.6230000000000002</v>
      </c>
      <c r="K372" s="14">
        <f t="shared" si="22"/>
        <v>2.6850000000000001</v>
      </c>
      <c r="L372" s="14">
        <f t="shared" si="22"/>
        <v>2.7469999999999999</v>
      </c>
      <c r="M372" s="14">
        <f t="shared" si="22"/>
        <v>2.798</v>
      </c>
      <c r="N372" s="14">
        <f t="shared" si="22"/>
        <v>2.8490000000000002</v>
      </c>
      <c r="O372" s="14">
        <f t="shared" si="22"/>
        <v>2.8919999999999999</v>
      </c>
      <c r="P372" s="14">
        <f t="shared" si="22"/>
        <v>2.9289999999999998</v>
      </c>
      <c r="Q372" s="14">
        <f t="shared" si="22"/>
        <v>2.9550000000000001</v>
      </c>
      <c r="R372" s="14">
        <f t="shared" si="25"/>
        <v>2.9780000000000002</v>
      </c>
      <c r="S372" s="14">
        <f t="shared" si="25"/>
        <v>2.9990000000000001</v>
      </c>
      <c r="T372" s="14">
        <f t="shared" si="25"/>
        <v>3.0169999999999999</v>
      </c>
      <c r="U372" s="14">
        <f t="shared" si="25"/>
        <v>3.0339999999999998</v>
      </c>
      <c r="V372" s="14">
        <f t="shared" si="25"/>
        <v>3.0350000000000001</v>
      </c>
      <c r="W372" s="14">
        <f t="shared" si="25"/>
        <v>3.036</v>
      </c>
      <c r="X372" s="14">
        <f t="shared" si="25"/>
        <v>3.0369999999999999</v>
      </c>
      <c r="Y372" s="14">
        <f t="shared" si="25"/>
        <v>3.0379999999999998</v>
      </c>
      <c r="Z372" s="14">
        <f t="shared" si="25"/>
        <v>3.0390000000000001</v>
      </c>
      <c r="AA372" s="14">
        <f t="shared" si="25"/>
        <v>3.0310000000000001</v>
      </c>
      <c r="AB372" s="14">
        <f t="shared" si="25"/>
        <v>3.0230000000000001</v>
      </c>
      <c r="AC372" s="14">
        <f t="shared" si="25"/>
        <v>3.0150000000000001</v>
      </c>
      <c r="AD372" s="14">
        <f t="shared" si="25"/>
        <v>3.008</v>
      </c>
      <c r="AE372" s="14">
        <f t="shared" si="25"/>
        <v>3.0019999999999998</v>
      </c>
      <c r="AF372" s="14">
        <f t="shared" si="25"/>
        <v>2.9849999999999999</v>
      </c>
      <c r="AG372" s="14">
        <f t="shared" si="25"/>
        <v>2.9689999999999999</v>
      </c>
      <c r="AH372" s="14">
        <f t="shared" si="24"/>
        <v>2.9550000000000001</v>
      </c>
      <c r="AI372" s="14">
        <f t="shared" si="24"/>
        <v>2.9409999999999998</v>
      </c>
      <c r="AJ372" s="14">
        <f t="shared" si="24"/>
        <v>2.9279999999999999</v>
      </c>
      <c r="AK372" s="14">
        <f t="shared" si="24"/>
        <v>2.915</v>
      </c>
      <c r="AL372" s="14">
        <f t="shared" si="24"/>
        <v>2.9039999999999999</v>
      </c>
      <c r="AM372" s="14">
        <f t="shared" si="24"/>
        <v>2.8929999999999998</v>
      </c>
      <c r="AN372" s="14">
        <f t="shared" si="24"/>
        <v>2.8820000000000001</v>
      </c>
      <c r="AO372" s="14">
        <f t="shared" si="24"/>
        <v>2.8719999999999999</v>
      </c>
      <c r="AP372" s="14">
        <f t="shared" si="24"/>
        <v>2.85</v>
      </c>
      <c r="AQ372" s="14">
        <f t="shared" si="24"/>
        <v>2.8290000000000002</v>
      </c>
      <c r="AR372" s="14">
        <f t="shared" si="24"/>
        <v>2.8079999999999998</v>
      </c>
      <c r="AS372" s="14">
        <f t="shared" si="24"/>
        <v>2.7890000000000001</v>
      </c>
      <c r="AT372" s="14">
        <f t="shared" si="24"/>
        <v>2.77</v>
      </c>
      <c r="AU372" s="14">
        <f t="shared" si="24"/>
        <v>2.7530000000000001</v>
      </c>
      <c r="AV372" s="14">
        <f t="shared" si="24"/>
        <v>2.7360000000000002</v>
      </c>
      <c r="AW372" s="14">
        <f t="shared" si="24"/>
        <v>2.72</v>
      </c>
      <c r="AX372" s="14">
        <f t="shared" si="23"/>
        <v>2.7040000000000002</v>
      </c>
      <c r="AY372" s="14">
        <f t="shared" si="23"/>
        <v>2.6890000000000001</v>
      </c>
    </row>
    <row r="373" spans="1:51" s="16" customFormat="1" x14ac:dyDescent="0.2">
      <c r="A373" s="12">
        <v>48579</v>
      </c>
      <c r="B373" s="14">
        <f t="shared" ref="B373:Q388" si="26">B372</f>
        <v>2.141</v>
      </c>
      <c r="C373" s="14">
        <f t="shared" si="26"/>
        <v>2.149</v>
      </c>
      <c r="D373" s="14">
        <f t="shared" si="26"/>
        <v>2.1949999999999998</v>
      </c>
      <c r="E373" s="14">
        <f t="shared" si="26"/>
        <v>2.266</v>
      </c>
      <c r="F373" s="14">
        <f t="shared" si="26"/>
        <v>2.3359999999999999</v>
      </c>
      <c r="G373" s="14">
        <f t="shared" si="26"/>
        <v>2.4119999999999999</v>
      </c>
      <c r="H373" s="14">
        <f t="shared" si="26"/>
        <v>2.4849999999999999</v>
      </c>
      <c r="I373" s="14">
        <f t="shared" si="26"/>
        <v>2.556</v>
      </c>
      <c r="J373" s="14">
        <f t="shared" si="26"/>
        <v>2.6230000000000002</v>
      </c>
      <c r="K373" s="14">
        <f t="shared" si="26"/>
        <v>2.6850000000000001</v>
      </c>
      <c r="L373" s="14">
        <f t="shared" si="26"/>
        <v>2.7469999999999999</v>
      </c>
      <c r="M373" s="14">
        <f t="shared" si="26"/>
        <v>2.798</v>
      </c>
      <c r="N373" s="14">
        <f t="shared" si="26"/>
        <v>2.8490000000000002</v>
      </c>
      <c r="O373" s="14">
        <f t="shared" si="26"/>
        <v>2.8919999999999999</v>
      </c>
      <c r="P373" s="14">
        <f t="shared" si="26"/>
        <v>2.9289999999999998</v>
      </c>
      <c r="Q373" s="14">
        <f t="shared" si="26"/>
        <v>2.9550000000000001</v>
      </c>
      <c r="R373" s="14">
        <f t="shared" si="25"/>
        <v>2.9780000000000002</v>
      </c>
      <c r="S373" s="14">
        <f t="shared" si="25"/>
        <v>2.9990000000000001</v>
      </c>
      <c r="T373" s="14">
        <f t="shared" si="25"/>
        <v>3.0169999999999999</v>
      </c>
      <c r="U373" s="14">
        <f t="shared" si="25"/>
        <v>3.0339999999999998</v>
      </c>
      <c r="V373" s="14">
        <f t="shared" si="25"/>
        <v>3.0350000000000001</v>
      </c>
      <c r="W373" s="14">
        <f t="shared" si="25"/>
        <v>3.036</v>
      </c>
      <c r="X373" s="14">
        <f t="shared" si="25"/>
        <v>3.0369999999999999</v>
      </c>
      <c r="Y373" s="14">
        <f t="shared" si="25"/>
        <v>3.0379999999999998</v>
      </c>
      <c r="Z373" s="14">
        <f t="shared" si="25"/>
        <v>3.0390000000000001</v>
      </c>
      <c r="AA373" s="14">
        <f t="shared" si="25"/>
        <v>3.0310000000000001</v>
      </c>
      <c r="AB373" s="14">
        <f t="shared" si="25"/>
        <v>3.0230000000000001</v>
      </c>
      <c r="AC373" s="14">
        <f t="shared" si="25"/>
        <v>3.0150000000000001</v>
      </c>
      <c r="AD373" s="14">
        <f t="shared" si="25"/>
        <v>3.008</v>
      </c>
      <c r="AE373" s="14">
        <f t="shared" si="25"/>
        <v>3.0019999999999998</v>
      </c>
      <c r="AF373" s="14">
        <f t="shared" si="25"/>
        <v>2.9849999999999999</v>
      </c>
      <c r="AG373" s="14">
        <f t="shared" si="25"/>
        <v>2.9689999999999999</v>
      </c>
      <c r="AH373" s="14">
        <f t="shared" si="24"/>
        <v>2.9550000000000001</v>
      </c>
      <c r="AI373" s="14">
        <f t="shared" si="24"/>
        <v>2.9409999999999998</v>
      </c>
      <c r="AJ373" s="14">
        <f t="shared" si="24"/>
        <v>2.9279999999999999</v>
      </c>
      <c r="AK373" s="14">
        <f t="shared" si="24"/>
        <v>2.915</v>
      </c>
      <c r="AL373" s="14">
        <f t="shared" si="24"/>
        <v>2.9039999999999999</v>
      </c>
      <c r="AM373" s="14">
        <f t="shared" si="24"/>
        <v>2.8929999999999998</v>
      </c>
      <c r="AN373" s="14">
        <f t="shared" si="24"/>
        <v>2.8820000000000001</v>
      </c>
      <c r="AO373" s="14">
        <f t="shared" si="24"/>
        <v>2.8719999999999999</v>
      </c>
      <c r="AP373" s="14">
        <f t="shared" si="24"/>
        <v>2.85</v>
      </c>
      <c r="AQ373" s="14">
        <f t="shared" si="24"/>
        <v>2.8290000000000002</v>
      </c>
      <c r="AR373" s="14">
        <f t="shared" si="24"/>
        <v>2.8079999999999998</v>
      </c>
      <c r="AS373" s="14">
        <f t="shared" si="24"/>
        <v>2.7890000000000001</v>
      </c>
      <c r="AT373" s="14">
        <f t="shared" si="24"/>
        <v>2.77</v>
      </c>
      <c r="AU373" s="14">
        <f t="shared" si="24"/>
        <v>2.7530000000000001</v>
      </c>
      <c r="AV373" s="14">
        <f t="shared" si="24"/>
        <v>2.7360000000000002</v>
      </c>
      <c r="AW373" s="14">
        <f t="shared" si="24"/>
        <v>2.72</v>
      </c>
      <c r="AX373" s="14">
        <f t="shared" si="23"/>
        <v>2.7040000000000002</v>
      </c>
      <c r="AY373" s="14">
        <f t="shared" si="23"/>
        <v>2.6890000000000001</v>
      </c>
    </row>
    <row r="374" spans="1:51" s="16" customFormat="1" x14ac:dyDescent="0.2">
      <c r="A374" s="12">
        <v>48610</v>
      </c>
      <c r="B374" s="14">
        <f t="shared" si="26"/>
        <v>2.141</v>
      </c>
      <c r="C374" s="14">
        <f t="shared" si="26"/>
        <v>2.149</v>
      </c>
      <c r="D374" s="14">
        <f t="shared" si="26"/>
        <v>2.1949999999999998</v>
      </c>
      <c r="E374" s="14">
        <f t="shared" si="26"/>
        <v>2.266</v>
      </c>
      <c r="F374" s="14">
        <f t="shared" si="26"/>
        <v>2.3359999999999999</v>
      </c>
      <c r="G374" s="14">
        <f t="shared" si="26"/>
        <v>2.4119999999999999</v>
      </c>
      <c r="H374" s="14">
        <f t="shared" si="26"/>
        <v>2.4849999999999999</v>
      </c>
      <c r="I374" s="14">
        <f t="shared" si="26"/>
        <v>2.556</v>
      </c>
      <c r="J374" s="14">
        <f t="shared" si="26"/>
        <v>2.6230000000000002</v>
      </c>
      <c r="K374" s="14">
        <f t="shared" si="26"/>
        <v>2.6850000000000001</v>
      </c>
      <c r="L374" s="14">
        <f t="shared" si="26"/>
        <v>2.7469999999999999</v>
      </c>
      <c r="M374" s="14">
        <f t="shared" si="26"/>
        <v>2.798</v>
      </c>
      <c r="N374" s="14">
        <f t="shared" si="26"/>
        <v>2.8490000000000002</v>
      </c>
      <c r="O374" s="14">
        <f t="shared" si="26"/>
        <v>2.8919999999999999</v>
      </c>
      <c r="P374" s="14">
        <f t="shared" si="26"/>
        <v>2.9289999999999998</v>
      </c>
      <c r="Q374" s="14">
        <f t="shared" si="26"/>
        <v>2.9550000000000001</v>
      </c>
      <c r="R374" s="14">
        <f t="shared" si="25"/>
        <v>2.9780000000000002</v>
      </c>
      <c r="S374" s="14">
        <f t="shared" si="25"/>
        <v>2.9990000000000001</v>
      </c>
      <c r="T374" s="14">
        <f t="shared" si="25"/>
        <v>3.0169999999999999</v>
      </c>
      <c r="U374" s="14">
        <f t="shared" si="25"/>
        <v>3.0339999999999998</v>
      </c>
      <c r="V374" s="14">
        <f t="shared" si="25"/>
        <v>3.0350000000000001</v>
      </c>
      <c r="W374" s="14">
        <f t="shared" si="25"/>
        <v>3.036</v>
      </c>
      <c r="X374" s="14">
        <f t="shared" si="25"/>
        <v>3.0369999999999999</v>
      </c>
      <c r="Y374" s="14">
        <f t="shared" si="25"/>
        <v>3.0379999999999998</v>
      </c>
      <c r="Z374" s="14">
        <f t="shared" si="25"/>
        <v>3.0390000000000001</v>
      </c>
      <c r="AA374" s="14">
        <f t="shared" si="25"/>
        <v>3.0310000000000001</v>
      </c>
      <c r="AB374" s="14">
        <f t="shared" si="25"/>
        <v>3.0230000000000001</v>
      </c>
      <c r="AC374" s="14">
        <f t="shared" si="25"/>
        <v>3.0150000000000001</v>
      </c>
      <c r="AD374" s="14">
        <f t="shared" si="25"/>
        <v>3.008</v>
      </c>
      <c r="AE374" s="14">
        <f t="shared" si="25"/>
        <v>3.0019999999999998</v>
      </c>
      <c r="AF374" s="14">
        <f t="shared" si="25"/>
        <v>2.9849999999999999</v>
      </c>
      <c r="AG374" s="14">
        <f t="shared" si="25"/>
        <v>2.9689999999999999</v>
      </c>
      <c r="AH374" s="14">
        <f t="shared" si="24"/>
        <v>2.9550000000000001</v>
      </c>
      <c r="AI374" s="14">
        <f t="shared" si="24"/>
        <v>2.9409999999999998</v>
      </c>
      <c r="AJ374" s="14">
        <f t="shared" si="24"/>
        <v>2.9279999999999999</v>
      </c>
      <c r="AK374" s="14">
        <f t="shared" si="24"/>
        <v>2.915</v>
      </c>
      <c r="AL374" s="14">
        <f t="shared" si="24"/>
        <v>2.9039999999999999</v>
      </c>
      <c r="AM374" s="14">
        <f t="shared" si="24"/>
        <v>2.8929999999999998</v>
      </c>
      <c r="AN374" s="14">
        <f t="shared" si="24"/>
        <v>2.8820000000000001</v>
      </c>
      <c r="AO374" s="14">
        <f t="shared" si="24"/>
        <v>2.8719999999999999</v>
      </c>
      <c r="AP374" s="14">
        <f t="shared" si="24"/>
        <v>2.85</v>
      </c>
      <c r="AQ374" s="14">
        <f t="shared" si="24"/>
        <v>2.8290000000000002</v>
      </c>
      <c r="AR374" s="14">
        <f t="shared" si="24"/>
        <v>2.8079999999999998</v>
      </c>
      <c r="AS374" s="14">
        <f t="shared" si="24"/>
        <v>2.7890000000000001</v>
      </c>
      <c r="AT374" s="14">
        <f t="shared" si="24"/>
        <v>2.77</v>
      </c>
      <c r="AU374" s="14">
        <f t="shared" si="24"/>
        <v>2.7530000000000001</v>
      </c>
      <c r="AV374" s="14">
        <f t="shared" si="24"/>
        <v>2.7360000000000002</v>
      </c>
      <c r="AW374" s="14">
        <f t="shared" si="24"/>
        <v>2.72</v>
      </c>
      <c r="AX374" s="14">
        <f t="shared" si="23"/>
        <v>2.7040000000000002</v>
      </c>
      <c r="AY374" s="14">
        <f t="shared" si="23"/>
        <v>2.6890000000000001</v>
      </c>
    </row>
    <row r="375" spans="1:51" s="16" customFormat="1" x14ac:dyDescent="0.2">
      <c r="A375" s="12">
        <v>48638</v>
      </c>
      <c r="B375" s="14">
        <f t="shared" si="26"/>
        <v>2.141</v>
      </c>
      <c r="C375" s="14">
        <f t="shared" si="26"/>
        <v>2.149</v>
      </c>
      <c r="D375" s="14">
        <f t="shared" si="26"/>
        <v>2.1949999999999998</v>
      </c>
      <c r="E375" s="14">
        <f t="shared" si="26"/>
        <v>2.266</v>
      </c>
      <c r="F375" s="14">
        <f t="shared" si="26"/>
        <v>2.3359999999999999</v>
      </c>
      <c r="G375" s="14">
        <f t="shared" si="26"/>
        <v>2.4119999999999999</v>
      </c>
      <c r="H375" s="14">
        <f t="shared" si="26"/>
        <v>2.4849999999999999</v>
      </c>
      <c r="I375" s="14">
        <f t="shared" si="26"/>
        <v>2.556</v>
      </c>
      <c r="J375" s="14">
        <f t="shared" si="26"/>
        <v>2.6230000000000002</v>
      </c>
      <c r="K375" s="14">
        <f t="shared" si="26"/>
        <v>2.6850000000000001</v>
      </c>
      <c r="L375" s="14">
        <f t="shared" si="26"/>
        <v>2.7469999999999999</v>
      </c>
      <c r="M375" s="14">
        <f t="shared" si="26"/>
        <v>2.798</v>
      </c>
      <c r="N375" s="14">
        <f t="shared" si="26"/>
        <v>2.8490000000000002</v>
      </c>
      <c r="O375" s="14">
        <f t="shared" si="26"/>
        <v>2.8919999999999999</v>
      </c>
      <c r="P375" s="14">
        <f t="shared" si="26"/>
        <v>2.9289999999999998</v>
      </c>
      <c r="Q375" s="14">
        <f t="shared" si="26"/>
        <v>2.9550000000000001</v>
      </c>
      <c r="R375" s="14">
        <f t="shared" si="25"/>
        <v>2.9780000000000002</v>
      </c>
      <c r="S375" s="14">
        <f t="shared" si="25"/>
        <v>2.9990000000000001</v>
      </c>
      <c r="T375" s="14">
        <f t="shared" si="25"/>
        <v>3.0169999999999999</v>
      </c>
      <c r="U375" s="14">
        <f t="shared" si="25"/>
        <v>3.0339999999999998</v>
      </c>
      <c r="V375" s="14">
        <f t="shared" si="25"/>
        <v>3.0350000000000001</v>
      </c>
      <c r="W375" s="14">
        <f t="shared" si="25"/>
        <v>3.036</v>
      </c>
      <c r="X375" s="14">
        <f t="shared" si="25"/>
        <v>3.0369999999999999</v>
      </c>
      <c r="Y375" s="14">
        <f t="shared" si="25"/>
        <v>3.0379999999999998</v>
      </c>
      <c r="Z375" s="14">
        <f t="shared" si="25"/>
        <v>3.0390000000000001</v>
      </c>
      <c r="AA375" s="14">
        <f t="shared" si="25"/>
        <v>3.0310000000000001</v>
      </c>
      <c r="AB375" s="14">
        <f t="shared" si="25"/>
        <v>3.0230000000000001</v>
      </c>
      <c r="AC375" s="14">
        <f t="shared" si="25"/>
        <v>3.0150000000000001</v>
      </c>
      <c r="AD375" s="14">
        <f t="shared" si="25"/>
        <v>3.008</v>
      </c>
      <c r="AE375" s="14">
        <f t="shared" si="25"/>
        <v>3.0019999999999998</v>
      </c>
      <c r="AF375" s="14">
        <f t="shared" si="25"/>
        <v>2.9849999999999999</v>
      </c>
      <c r="AG375" s="14">
        <f t="shared" si="25"/>
        <v>2.9689999999999999</v>
      </c>
      <c r="AH375" s="14">
        <f t="shared" si="24"/>
        <v>2.9550000000000001</v>
      </c>
      <c r="AI375" s="14">
        <f t="shared" si="24"/>
        <v>2.9409999999999998</v>
      </c>
      <c r="AJ375" s="14">
        <f t="shared" si="24"/>
        <v>2.9279999999999999</v>
      </c>
      <c r="AK375" s="14">
        <f t="shared" si="24"/>
        <v>2.915</v>
      </c>
      <c r="AL375" s="14">
        <f t="shared" si="24"/>
        <v>2.9039999999999999</v>
      </c>
      <c r="AM375" s="14">
        <f t="shared" si="24"/>
        <v>2.8929999999999998</v>
      </c>
      <c r="AN375" s="14">
        <f t="shared" si="24"/>
        <v>2.8820000000000001</v>
      </c>
      <c r="AO375" s="14">
        <f t="shared" si="24"/>
        <v>2.8719999999999999</v>
      </c>
      <c r="AP375" s="14">
        <f t="shared" si="24"/>
        <v>2.85</v>
      </c>
      <c r="AQ375" s="14">
        <f t="shared" si="24"/>
        <v>2.8290000000000002</v>
      </c>
      <c r="AR375" s="14">
        <f t="shared" si="24"/>
        <v>2.8079999999999998</v>
      </c>
      <c r="AS375" s="14">
        <f t="shared" si="24"/>
        <v>2.7890000000000001</v>
      </c>
      <c r="AT375" s="14">
        <f t="shared" si="24"/>
        <v>2.77</v>
      </c>
      <c r="AU375" s="14">
        <f t="shared" si="24"/>
        <v>2.7530000000000001</v>
      </c>
      <c r="AV375" s="14">
        <f t="shared" si="24"/>
        <v>2.7360000000000002</v>
      </c>
      <c r="AW375" s="14">
        <f t="shared" si="24"/>
        <v>2.72</v>
      </c>
      <c r="AX375" s="14">
        <f t="shared" si="23"/>
        <v>2.7040000000000002</v>
      </c>
      <c r="AY375" s="14">
        <f t="shared" si="23"/>
        <v>2.6890000000000001</v>
      </c>
    </row>
    <row r="376" spans="1:51" s="16" customFormat="1" x14ac:dyDescent="0.2">
      <c r="A376" s="12">
        <v>48669</v>
      </c>
      <c r="B376" s="14">
        <f t="shared" si="26"/>
        <v>2.141</v>
      </c>
      <c r="C376" s="14">
        <f t="shared" si="26"/>
        <v>2.149</v>
      </c>
      <c r="D376" s="14">
        <f t="shared" si="26"/>
        <v>2.1949999999999998</v>
      </c>
      <c r="E376" s="14">
        <f t="shared" si="26"/>
        <v>2.266</v>
      </c>
      <c r="F376" s="14">
        <f t="shared" si="26"/>
        <v>2.3359999999999999</v>
      </c>
      <c r="G376" s="14">
        <f t="shared" si="26"/>
        <v>2.4119999999999999</v>
      </c>
      <c r="H376" s="14">
        <f t="shared" si="26"/>
        <v>2.4849999999999999</v>
      </c>
      <c r="I376" s="14">
        <f t="shared" si="26"/>
        <v>2.556</v>
      </c>
      <c r="J376" s="14">
        <f t="shared" si="26"/>
        <v>2.6230000000000002</v>
      </c>
      <c r="K376" s="14">
        <f t="shared" si="26"/>
        <v>2.6850000000000001</v>
      </c>
      <c r="L376" s="14">
        <f t="shared" si="26"/>
        <v>2.7469999999999999</v>
      </c>
      <c r="M376" s="14">
        <f t="shared" si="26"/>
        <v>2.798</v>
      </c>
      <c r="N376" s="14">
        <f t="shared" si="26"/>
        <v>2.8490000000000002</v>
      </c>
      <c r="O376" s="14">
        <f t="shared" si="26"/>
        <v>2.8919999999999999</v>
      </c>
      <c r="P376" s="14">
        <f t="shared" si="26"/>
        <v>2.9289999999999998</v>
      </c>
      <c r="Q376" s="14">
        <f t="shared" si="26"/>
        <v>2.9550000000000001</v>
      </c>
      <c r="R376" s="14">
        <f t="shared" si="25"/>
        <v>2.9780000000000002</v>
      </c>
      <c r="S376" s="14">
        <f t="shared" si="25"/>
        <v>2.9990000000000001</v>
      </c>
      <c r="T376" s="14">
        <f t="shared" si="25"/>
        <v>3.0169999999999999</v>
      </c>
      <c r="U376" s="14">
        <f t="shared" si="25"/>
        <v>3.0339999999999998</v>
      </c>
      <c r="V376" s="14">
        <f t="shared" si="25"/>
        <v>3.0350000000000001</v>
      </c>
      <c r="W376" s="14">
        <f t="shared" si="25"/>
        <v>3.036</v>
      </c>
      <c r="X376" s="14">
        <f t="shared" si="25"/>
        <v>3.0369999999999999</v>
      </c>
      <c r="Y376" s="14">
        <f t="shared" si="25"/>
        <v>3.0379999999999998</v>
      </c>
      <c r="Z376" s="14">
        <f t="shared" si="25"/>
        <v>3.0390000000000001</v>
      </c>
      <c r="AA376" s="14">
        <f t="shared" si="25"/>
        <v>3.0310000000000001</v>
      </c>
      <c r="AB376" s="14">
        <f t="shared" si="25"/>
        <v>3.0230000000000001</v>
      </c>
      <c r="AC376" s="14">
        <f t="shared" si="25"/>
        <v>3.0150000000000001</v>
      </c>
      <c r="AD376" s="14">
        <f t="shared" si="25"/>
        <v>3.008</v>
      </c>
      <c r="AE376" s="14">
        <f t="shared" si="25"/>
        <v>3.0019999999999998</v>
      </c>
      <c r="AF376" s="14">
        <f t="shared" si="25"/>
        <v>2.9849999999999999</v>
      </c>
      <c r="AG376" s="14">
        <f t="shared" si="25"/>
        <v>2.9689999999999999</v>
      </c>
      <c r="AH376" s="14">
        <f t="shared" si="24"/>
        <v>2.9550000000000001</v>
      </c>
      <c r="AI376" s="14">
        <f t="shared" si="24"/>
        <v>2.9409999999999998</v>
      </c>
      <c r="AJ376" s="14">
        <f t="shared" si="24"/>
        <v>2.9279999999999999</v>
      </c>
      <c r="AK376" s="14">
        <f t="shared" si="24"/>
        <v>2.915</v>
      </c>
      <c r="AL376" s="14">
        <f t="shared" si="24"/>
        <v>2.9039999999999999</v>
      </c>
      <c r="AM376" s="14">
        <f t="shared" si="24"/>
        <v>2.8929999999999998</v>
      </c>
      <c r="AN376" s="14">
        <f t="shared" si="24"/>
        <v>2.8820000000000001</v>
      </c>
      <c r="AO376" s="14">
        <f t="shared" si="24"/>
        <v>2.8719999999999999</v>
      </c>
      <c r="AP376" s="14">
        <f t="shared" si="24"/>
        <v>2.85</v>
      </c>
      <c r="AQ376" s="14">
        <f t="shared" si="24"/>
        <v>2.8290000000000002</v>
      </c>
      <c r="AR376" s="14">
        <f t="shared" si="24"/>
        <v>2.8079999999999998</v>
      </c>
      <c r="AS376" s="14">
        <f t="shared" si="24"/>
        <v>2.7890000000000001</v>
      </c>
      <c r="AT376" s="14">
        <f t="shared" si="24"/>
        <v>2.77</v>
      </c>
      <c r="AU376" s="14">
        <f t="shared" si="24"/>
        <v>2.7530000000000001</v>
      </c>
      <c r="AV376" s="14">
        <f t="shared" si="24"/>
        <v>2.7360000000000002</v>
      </c>
      <c r="AW376" s="14">
        <f t="shared" si="24"/>
        <v>2.72</v>
      </c>
      <c r="AX376" s="14">
        <f t="shared" si="23"/>
        <v>2.7040000000000002</v>
      </c>
      <c r="AY376" s="14">
        <f t="shared" si="23"/>
        <v>2.6890000000000001</v>
      </c>
    </row>
    <row r="377" spans="1:51" s="16" customFormat="1" x14ac:dyDescent="0.2">
      <c r="A377" s="12">
        <v>48699</v>
      </c>
      <c r="B377" s="14">
        <f t="shared" si="26"/>
        <v>2.141</v>
      </c>
      <c r="C377" s="14">
        <f t="shared" si="26"/>
        <v>2.149</v>
      </c>
      <c r="D377" s="14">
        <f t="shared" si="26"/>
        <v>2.1949999999999998</v>
      </c>
      <c r="E377" s="14">
        <f t="shared" si="26"/>
        <v>2.266</v>
      </c>
      <c r="F377" s="14">
        <f t="shared" si="26"/>
        <v>2.3359999999999999</v>
      </c>
      <c r="G377" s="14">
        <f t="shared" si="26"/>
        <v>2.4119999999999999</v>
      </c>
      <c r="H377" s="14">
        <f t="shared" si="26"/>
        <v>2.4849999999999999</v>
      </c>
      <c r="I377" s="14">
        <f t="shared" si="26"/>
        <v>2.556</v>
      </c>
      <c r="J377" s="14">
        <f t="shared" si="26"/>
        <v>2.6230000000000002</v>
      </c>
      <c r="K377" s="14">
        <f t="shared" si="26"/>
        <v>2.6850000000000001</v>
      </c>
      <c r="L377" s="14">
        <f t="shared" si="26"/>
        <v>2.7469999999999999</v>
      </c>
      <c r="M377" s="14">
        <f t="shared" si="26"/>
        <v>2.798</v>
      </c>
      <c r="N377" s="14">
        <f t="shared" si="26"/>
        <v>2.8490000000000002</v>
      </c>
      <c r="O377" s="14">
        <f t="shared" si="26"/>
        <v>2.8919999999999999</v>
      </c>
      <c r="P377" s="14">
        <f t="shared" si="26"/>
        <v>2.9289999999999998</v>
      </c>
      <c r="Q377" s="14">
        <f t="shared" si="26"/>
        <v>2.9550000000000001</v>
      </c>
      <c r="R377" s="14">
        <f t="shared" si="25"/>
        <v>2.9780000000000002</v>
      </c>
      <c r="S377" s="14">
        <f t="shared" si="25"/>
        <v>2.9990000000000001</v>
      </c>
      <c r="T377" s="14">
        <f t="shared" si="25"/>
        <v>3.0169999999999999</v>
      </c>
      <c r="U377" s="14">
        <f t="shared" si="25"/>
        <v>3.0339999999999998</v>
      </c>
      <c r="V377" s="14">
        <f t="shared" si="25"/>
        <v>3.0350000000000001</v>
      </c>
      <c r="W377" s="14">
        <f t="shared" si="25"/>
        <v>3.036</v>
      </c>
      <c r="X377" s="14">
        <f t="shared" si="25"/>
        <v>3.0369999999999999</v>
      </c>
      <c r="Y377" s="14">
        <f t="shared" si="25"/>
        <v>3.0379999999999998</v>
      </c>
      <c r="Z377" s="14">
        <f t="shared" si="25"/>
        <v>3.0390000000000001</v>
      </c>
      <c r="AA377" s="14">
        <f t="shared" si="25"/>
        <v>3.0310000000000001</v>
      </c>
      <c r="AB377" s="14">
        <f t="shared" si="25"/>
        <v>3.0230000000000001</v>
      </c>
      <c r="AC377" s="14">
        <f t="shared" si="25"/>
        <v>3.0150000000000001</v>
      </c>
      <c r="AD377" s="14">
        <f t="shared" si="25"/>
        <v>3.008</v>
      </c>
      <c r="AE377" s="14">
        <f t="shared" si="25"/>
        <v>3.0019999999999998</v>
      </c>
      <c r="AF377" s="14">
        <f t="shared" si="25"/>
        <v>2.9849999999999999</v>
      </c>
      <c r="AG377" s="14">
        <f t="shared" si="25"/>
        <v>2.9689999999999999</v>
      </c>
      <c r="AH377" s="14">
        <f t="shared" si="24"/>
        <v>2.9550000000000001</v>
      </c>
      <c r="AI377" s="14">
        <f t="shared" si="24"/>
        <v>2.9409999999999998</v>
      </c>
      <c r="AJ377" s="14">
        <f t="shared" si="24"/>
        <v>2.9279999999999999</v>
      </c>
      <c r="AK377" s="14">
        <f t="shared" si="24"/>
        <v>2.915</v>
      </c>
      <c r="AL377" s="14">
        <f t="shared" si="24"/>
        <v>2.9039999999999999</v>
      </c>
      <c r="AM377" s="14">
        <f t="shared" si="24"/>
        <v>2.8929999999999998</v>
      </c>
      <c r="AN377" s="14">
        <f t="shared" si="24"/>
        <v>2.8820000000000001</v>
      </c>
      <c r="AO377" s="14">
        <f t="shared" si="24"/>
        <v>2.8719999999999999</v>
      </c>
      <c r="AP377" s="14">
        <f t="shared" si="24"/>
        <v>2.85</v>
      </c>
      <c r="AQ377" s="14">
        <f t="shared" si="24"/>
        <v>2.8290000000000002</v>
      </c>
      <c r="AR377" s="14">
        <f t="shared" si="24"/>
        <v>2.8079999999999998</v>
      </c>
      <c r="AS377" s="14">
        <f t="shared" si="24"/>
        <v>2.7890000000000001</v>
      </c>
      <c r="AT377" s="14">
        <f t="shared" si="24"/>
        <v>2.77</v>
      </c>
      <c r="AU377" s="14">
        <f t="shared" si="24"/>
        <v>2.7530000000000001</v>
      </c>
      <c r="AV377" s="14">
        <f t="shared" si="24"/>
        <v>2.7360000000000002</v>
      </c>
      <c r="AW377" s="14">
        <f t="shared" si="24"/>
        <v>2.72</v>
      </c>
      <c r="AX377" s="14">
        <f t="shared" si="23"/>
        <v>2.7040000000000002</v>
      </c>
      <c r="AY377" s="14">
        <f t="shared" si="23"/>
        <v>2.6890000000000001</v>
      </c>
    </row>
    <row r="378" spans="1:51" s="16" customFormat="1" x14ac:dyDescent="0.2">
      <c r="A378" s="12">
        <v>48730</v>
      </c>
      <c r="B378" s="14">
        <f t="shared" si="26"/>
        <v>2.141</v>
      </c>
      <c r="C378" s="14">
        <f t="shared" si="26"/>
        <v>2.149</v>
      </c>
      <c r="D378" s="14">
        <f t="shared" si="26"/>
        <v>2.1949999999999998</v>
      </c>
      <c r="E378" s="14">
        <f t="shared" si="26"/>
        <v>2.266</v>
      </c>
      <c r="F378" s="14">
        <f t="shared" si="26"/>
        <v>2.3359999999999999</v>
      </c>
      <c r="G378" s="14">
        <f t="shared" si="26"/>
        <v>2.4119999999999999</v>
      </c>
      <c r="H378" s="14">
        <f t="shared" si="26"/>
        <v>2.4849999999999999</v>
      </c>
      <c r="I378" s="14">
        <f t="shared" si="26"/>
        <v>2.556</v>
      </c>
      <c r="J378" s="14">
        <f t="shared" si="26"/>
        <v>2.6230000000000002</v>
      </c>
      <c r="K378" s="14">
        <f t="shared" si="26"/>
        <v>2.6850000000000001</v>
      </c>
      <c r="L378" s="14">
        <f t="shared" si="26"/>
        <v>2.7469999999999999</v>
      </c>
      <c r="M378" s="14">
        <f t="shared" si="26"/>
        <v>2.798</v>
      </c>
      <c r="N378" s="14">
        <f t="shared" si="26"/>
        <v>2.8490000000000002</v>
      </c>
      <c r="O378" s="14">
        <f t="shared" si="26"/>
        <v>2.8919999999999999</v>
      </c>
      <c r="P378" s="14">
        <f t="shared" si="26"/>
        <v>2.9289999999999998</v>
      </c>
      <c r="Q378" s="14">
        <f t="shared" si="26"/>
        <v>2.9550000000000001</v>
      </c>
      <c r="R378" s="14">
        <f t="shared" si="25"/>
        <v>2.9780000000000002</v>
      </c>
      <c r="S378" s="14">
        <f t="shared" si="25"/>
        <v>2.9990000000000001</v>
      </c>
      <c r="T378" s="14">
        <f t="shared" si="25"/>
        <v>3.0169999999999999</v>
      </c>
      <c r="U378" s="14">
        <f t="shared" si="25"/>
        <v>3.0339999999999998</v>
      </c>
      <c r="V378" s="14">
        <f t="shared" si="25"/>
        <v>3.0350000000000001</v>
      </c>
      <c r="W378" s="14">
        <f t="shared" si="25"/>
        <v>3.036</v>
      </c>
      <c r="X378" s="14">
        <f t="shared" si="25"/>
        <v>3.0369999999999999</v>
      </c>
      <c r="Y378" s="14">
        <f t="shared" si="25"/>
        <v>3.0379999999999998</v>
      </c>
      <c r="Z378" s="14">
        <f t="shared" si="25"/>
        <v>3.0390000000000001</v>
      </c>
      <c r="AA378" s="14">
        <f t="shared" si="25"/>
        <v>3.0310000000000001</v>
      </c>
      <c r="AB378" s="14">
        <f t="shared" si="25"/>
        <v>3.0230000000000001</v>
      </c>
      <c r="AC378" s="14">
        <f t="shared" si="25"/>
        <v>3.0150000000000001</v>
      </c>
      <c r="AD378" s="14">
        <f t="shared" si="25"/>
        <v>3.008</v>
      </c>
      <c r="AE378" s="14">
        <f t="shared" si="25"/>
        <v>3.0019999999999998</v>
      </c>
      <c r="AF378" s="14">
        <f t="shared" si="25"/>
        <v>2.9849999999999999</v>
      </c>
      <c r="AG378" s="14">
        <f t="shared" si="25"/>
        <v>2.9689999999999999</v>
      </c>
      <c r="AH378" s="14">
        <f t="shared" si="24"/>
        <v>2.9550000000000001</v>
      </c>
      <c r="AI378" s="14">
        <f t="shared" si="24"/>
        <v>2.9409999999999998</v>
      </c>
      <c r="AJ378" s="14">
        <f t="shared" si="24"/>
        <v>2.9279999999999999</v>
      </c>
      <c r="AK378" s="14">
        <f t="shared" si="24"/>
        <v>2.915</v>
      </c>
      <c r="AL378" s="14">
        <f t="shared" si="24"/>
        <v>2.9039999999999999</v>
      </c>
      <c r="AM378" s="14">
        <f t="shared" si="24"/>
        <v>2.8929999999999998</v>
      </c>
      <c r="AN378" s="14">
        <f t="shared" si="24"/>
        <v>2.8820000000000001</v>
      </c>
      <c r="AO378" s="14">
        <f t="shared" si="24"/>
        <v>2.8719999999999999</v>
      </c>
      <c r="AP378" s="14">
        <f t="shared" si="24"/>
        <v>2.85</v>
      </c>
      <c r="AQ378" s="14">
        <f t="shared" si="24"/>
        <v>2.8290000000000002</v>
      </c>
      <c r="AR378" s="14">
        <f t="shared" si="24"/>
        <v>2.8079999999999998</v>
      </c>
      <c r="AS378" s="14">
        <f t="shared" si="24"/>
        <v>2.7890000000000001</v>
      </c>
      <c r="AT378" s="14">
        <f t="shared" si="24"/>
        <v>2.77</v>
      </c>
      <c r="AU378" s="14">
        <f t="shared" si="24"/>
        <v>2.7530000000000001</v>
      </c>
      <c r="AV378" s="14">
        <f t="shared" si="24"/>
        <v>2.7360000000000002</v>
      </c>
      <c r="AW378" s="14">
        <f t="shared" si="24"/>
        <v>2.72</v>
      </c>
      <c r="AX378" s="14">
        <f t="shared" si="23"/>
        <v>2.7040000000000002</v>
      </c>
      <c r="AY378" s="14">
        <f t="shared" si="23"/>
        <v>2.6890000000000001</v>
      </c>
    </row>
    <row r="379" spans="1:51" s="16" customFormat="1" x14ac:dyDescent="0.2">
      <c r="A379" s="12">
        <v>48760</v>
      </c>
      <c r="B379" s="14">
        <f t="shared" si="26"/>
        <v>2.141</v>
      </c>
      <c r="C379" s="14">
        <f t="shared" si="26"/>
        <v>2.149</v>
      </c>
      <c r="D379" s="14">
        <f t="shared" si="26"/>
        <v>2.1949999999999998</v>
      </c>
      <c r="E379" s="14">
        <f t="shared" si="26"/>
        <v>2.266</v>
      </c>
      <c r="F379" s="14">
        <f t="shared" si="26"/>
        <v>2.3359999999999999</v>
      </c>
      <c r="G379" s="14">
        <f t="shared" si="26"/>
        <v>2.4119999999999999</v>
      </c>
      <c r="H379" s="14">
        <f t="shared" si="26"/>
        <v>2.4849999999999999</v>
      </c>
      <c r="I379" s="14">
        <f t="shared" si="26"/>
        <v>2.556</v>
      </c>
      <c r="J379" s="14">
        <f t="shared" si="26"/>
        <v>2.6230000000000002</v>
      </c>
      <c r="K379" s="14">
        <f t="shared" si="26"/>
        <v>2.6850000000000001</v>
      </c>
      <c r="L379" s="14">
        <f t="shared" si="26"/>
        <v>2.7469999999999999</v>
      </c>
      <c r="M379" s="14">
        <f t="shared" si="26"/>
        <v>2.798</v>
      </c>
      <c r="N379" s="14">
        <f t="shared" si="26"/>
        <v>2.8490000000000002</v>
      </c>
      <c r="O379" s="14">
        <f t="shared" si="26"/>
        <v>2.8919999999999999</v>
      </c>
      <c r="P379" s="14">
        <f t="shared" si="26"/>
        <v>2.9289999999999998</v>
      </c>
      <c r="Q379" s="14">
        <f t="shared" si="26"/>
        <v>2.9550000000000001</v>
      </c>
      <c r="R379" s="14">
        <f t="shared" si="25"/>
        <v>2.9780000000000002</v>
      </c>
      <c r="S379" s="14">
        <f t="shared" si="25"/>
        <v>2.9990000000000001</v>
      </c>
      <c r="T379" s="14">
        <f t="shared" si="25"/>
        <v>3.0169999999999999</v>
      </c>
      <c r="U379" s="14">
        <f t="shared" si="25"/>
        <v>3.0339999999999998</v>
      </c>
      <c r="V379" s="14">
        <f t="shared" si="25"/>
        <v>3.0350000000000001</v>
      </c>
      <c r="W379" s="14">
        <f t="shared" si="25"/>
        <v>3.036</v>
      </c>
      <c r="X379" s="14">
        <f t="shared" si="25"/>
        <v>3.0369999999999999</v>
      </c>
      <c r="Y379" s="14">
        <f t="shared" si="25"/>
        <v>3.0379999999999998</v>
      </c>
      <c r="Z379" s="14">
        <f t="shared" si="25"/>
        <v>3.0390000000000001</v>
      </c>
      <c r="AA379" s="14">
        <f t="shared" si="25"/>
        <v>3.0310000000000001</v>
      </c>
      <c r="AB379" s="14">
        <f t="shared" si="25"/>
        <v>3.0230000000000001</v>
      </c>
      <c r="AC379" s="14">
        <f t="shared" si="25"/>
        <v>3.0150000000000001</v>
      </c>
      <c r="AD379" s="14">
        <f t="shared" si="25"/>
        <v>3.008</v>
      </c>
      <c r="AE379" s="14">
        <f t="shared" si="25"/>
        <v>3.0019999999999998</v>
      </c>
      <c r="AF379" s="14">
        <f t="shared" si="25"/>
        <v>2.9849999999999999</v>
      </c>
      <c r="AG379" s="14">
        <f t="shared" si="25"/>
        <v>2.9689999999999999</v>
      </c>
      <c r="AH379" s="14">
        <f t="shared" si="24"/>
        <v>2.9550000000000001</v>
      </c>
      <c r="AI379" s="14">
        <f t="shared" si="24"/>
        <v>2.9409999999999998</v>
      </c>
      <c r="AJ379" s="14">
        <f t="shared" si="24"/>
        <v>2.9279999999999999</v>
      </c>
      <c r="AK379" s="14">
        <f t="shared" si="24"/>
        <v>2.915</v>
      </c>
      <c r="AL379" s="14">
        <f t="shared" si="24"/>
        <v>2.9039999999999999</v>
      </c>
      <c r="AM379" s="14">
        <f t="shared" si="24"/>
        <v>2.8929999999999998</v>
      </c>
      <c r="AN379" s="14">
        <f t="shared" si="24"/>
        <v>2.8820000000000001</v>
      </c>
      <c r="AO379" s="14">
        <f t="shared" si="24"/>
        <v>2.8719999999999999</v>
      </c>
      <c r="AP379" s="14">
        <f t="shared" si="24"/>
        <v>2.85</v>
      </c>
      <c r="AQ379" s="14">
        <f t="shared" si="24"/>
        <v>2.8290000000000002</v>
      </c>
      <c r="AR379" s="14">
        <f t="shared" si="24"/>
        <v>2.8079999999999998</v>
      </c>
      <c r="AS379" s="14">
        <f t="shared" si="24"/>
        <v>2.7890000000000001</v>
      </c>
      <c r="AT379" s="14">
        <f t="shared" si="24"/>
        <v>2.77</v>
      </c>
      <c r="AU379" s="14">
        <f t="shared" si="24"/>
        <v>2.7530000000000001</v>
      </c>
      <c r="AV379" s="14">
        <f t="shared" si="24"/>
        <v>2.7360000000000002</v>
      </c>
      <c r="AW379" s="14">
        <f t="shared" si="24"/>
        <v>2.72</v>
      </c>
      <c r="AX379" s="14">
        <f t="shared" si="23"/>
        <v>2.7040000000000002</v>
      </c>
      <c r="AY379" s="14">
        <f t="shared" si="23"/>
        <v>2.6890000000000001</v>
      </c>
    </row>
    <row r="380" spans="1:51" s="16" customFormat="1" x14ac:dyDescent="0.2">
      <c r="A380" s="12">
        <v>48791</v>
      </c>
      <c r="B380" s="14">
        <f t="shared" si="26"/>
        <v>2.141</v>
      </c>
      <c r="C380" s="14">
        <f t="shared" si="26"/>
        <v>2.149</v>
      </c>
      <c r="D380" s="14">
        <f t="shared" si="26"/>
        <v>2.1949999999999998</v>
      </c>
      <c r="E380" s="14">
        <f t="shared" si="26"/>
        <v>2.266</v>
      </c>
      <c r="F380" s="14">
        <f t="shared" si="26"/>
        <v>2.3359999999999999</v>
      </c>
      <c r="G380" s="14">
        <f t="shared" si="26"/>
        <v>2.4119999999999999</v>
      </c>
      <c r="H380" s="14">
        <f t="shared" si="26"/>
        <v>2.4849999999999999</v>
      </c>
      <c r="I380" s="14">
        <f t="shared" si="26"/>
        <v>2.556</v>
      </c>
      <c r="J380" s="14">
        <f t="shared" si="26"/>
        <v>2.6230000000000002</v>
      </c>
      <c r="K380" s="14">
        <f t="shared" si="26"/>
        <v>2.6850000000000001</v>
      </c>
      <c r="L380" s="14">
        <f t="shared" si="26"/>
        <v>2.7469999999999999</v>
      </c>
      <c r="M380" s="14">
        <f t="shared" si="26"/>
        <v>2.798</v>
      </c>
      <c r="N380" s="14">
        <f t="shared" si="26"/>
        <v>2.8490000000000002</v>
      </c>
      <c r="O380" s="14">
        <f t="shared" si="26"/>
        <v>2.8919999999999999</v>
      </c>
      <c r="P380" s="14">
        <f t="shared" si="26"/>
        <v>2.9289999999999998</v>
      </c>
      <c r="Q380" s="14">
        <f t="shared" si="26"/>
        <v>2.9550000000000001</v>
      </c>
      <c r="R380" s="14">
        <f t="shared" si="25"/>
        <v>2.9780000000000002</v>
      </c>
      <c r="S380" s="14">
        <f t="shared" si="25"/>
        <v>2.9990000000000001</v>
      </c>
      <c r="T380" s="14">
        <f t="shared" si="25"/>
        <v>3.0169999999999999</v>
      </c>
      <c r="U380" s="14">
        <f t="shared" si="25"/>
        <v>3.0339999999999998</v>
      </c>
      <c r="V380" s="14">
        <f t="shared" si="25"/>
        <v>3.0350000000000001</v>
      </c>
      <c r="W380" s="14">
        <f t="shared" si="25"/>
        <v>3.036</v>
      </c>
      <c r="X380" s="14">
        <f t="shared" si="25"/>
        <v>3.0369999999999999</v>
      </c>
      <c r="Y380" s="14">
        <f t="shared" si="25"/>
        <v>3.0379999999999998</v>
      </c>
      <c r="Z380" s="14">
        <f t="shared" si="25"/>
        <v>3.0390000000000001</v>
      </c>
      <c r="AA380" s="14">
        <f t="shared" si="25"/>
        <v>3.0310000000000001</v>
      </c>
      <c r="AB380" s="14">
        <f t="shared" si="25"/>
        <v>3.0230000000000001</v>
      </c>
      <c r="AC380" s="14">
        <f t="shared" si="25"/>
        <v>3.0150000000000001</v>
      </c>
      <c r="AD380" s="14">
        <f t="shared" si="25"/>
        <v>3.008</v>
      </c>
      <c r="AE380" s="14">
        <f t="shared" si="25"/>
        <v>3.0019999999999998</v>
      </c>
      <c r="AF380" s="14">
        <f t="shared" si="25"/>
        <v>2.9849999999999999</v>
      </c>
      <c r="AG380" s="14">
        <f t="shared" si="25"/>
        <v>2.9689999999999999</v>
      </c>
      <c r="AH380" s="14">
        <f t="shared" si="24"/>
        <v>2.9550000000000001</v>
      </c>
      <c r="AI380" s="14">
        <f t="shared" si="24"/>
        <v>2.9409999999999998</v>
      </c>
      <c r="AJ380" s="14">
        <f t="shared" si="24"/>
        <v>2.9279999999999999</v>
      </c>
      <c r="AK380" s="14">
        <f t="shared" si="24"/>
        <v>2.915</v>
      </c>
      <c r="AL380" s="14">
        <f t="shared" si="24"/>
        <v>2.9039999999999999</v>
      </c>
      <c r="AM380" s="14">
        <f t="shared" si="24"/>
        <v>2.8929999999999998</v>
      </c>
      <c r="AN380" s="14">
        <f t="shared" si="24"/>
        <v>2.8820000000000001</v>
      </c>
      <c r="AO380" s="14">
        <f t="shared" si="24"/>
        <v>2.8719999999999999</v>
      </c>
      <c r="AP380" s="14">
        <f t="shared" si="24"/>
        <v>2.85</v>
      </c>
      <c r="AQ380" s="14">
        <f t="shared" si="24"/>
        <v>2.8290000000000002</v>
      </c>
      <c r="AR380" s="14">
        <f t="shared" si="24"/>
        <v>2.8079999999999998</v>
      </c>
      <c r="AS380" s="14">
        <f t="shared" si="24"/>
        <v>2.7890000000000001</v>
      </c>
      <c r="AT380" s="14">
        <f t="shared" si="24"/>
        <v>2.77</v>
      </c>
      <c r="AU380" s="14">
        <f t="shared" si="24"/>
        <v>2.7530000000000001</v>
      </c>
      <c r="AV380" s="14">
        <f t="shared" si="24"/>
        <v>2.7360000000000002</v>
      </c>
      <c r="AW380" s="14">
        <f t="shared" si="24"/>
        <v>2.72</v>
      </c>
      <c r="AX380" s="14">
        <f t="shared" si="23"/>
        <v>2.7040000000000002</v>
      </c>
      <c r="AY380" s="14">
        <f t="shared" si="23"/>
        <v>2.6890000000000001</v>
      </c>
    </row>
    <row r="381" spans="1:51" s="16" customFormat="1" x14ac:dyDescent="0.2">
      <c r="A381" s="12">
        <v>48822</v>
      </c>
      <c r="B381" s="14">
        <f t="shared" si="26"/>
        <v>2.141</v>
      </c>
      <c r="C381" s="14">
        <f t="shared" si="26"/>
        <v>2.149</v>
      </c>
      <c r="D381" s="14">
        <f t="shared" si="26"/>
        <v>2.1949999999999998</v>
      </c>
      <c r="E381" s="14">
        <f t="shared" si="26"/>
        <v>2.266</v>
      </c>
      <c r="F381" s="14">
        <f t="shared" si="26"/>
        <v>2.3359999999999999</v>
      </c>
      <c r="G381" s="14">
        <f t="shared" si="26"/>
        <v>2.4119999999999999</v>
      </c>
      <c r="H381" s="14">
        <f t="shared" si="26"/>
        <v>2.4849999999999999</v>
      </c>
      <c r="I381" s="14">
        <f t="shared" si="26"/>
        <v>2.556</v>
      </c>
      <c r="J381" s="14">
        <f t="shared" si="26"/>
        <v>2.6230000000000002</v>
      </c>
      <c r="K381" s="14">
        <f t="shared" si="26"/>
        <v>2.6850000000000001</v>
      </c>
      <c r="L381" s="14">
        <f t="shared" si="26"/>
        <v>2.7469999999999999</v>
      </c>
      <c r="M381" s="14">
        <f t="shared" si="26"/>
        <v>2.798</v>
      </c>
      <c r="N381" s="14">
        <f t="shared" si="26"/>
        <v>2.8490000000000002</v>
      </c>
      <c r="O381" s="14">
        <f t="shared" si="26"/>
        <v>2.8919999999999999</v>
      </c>
      <c r="P381" s="14">
        <f t="shared" si="26"/>
        <v>2.9289999999999998</v>
      </c>
      <c r="Q381" s="14">
        <f t="shared" si="26"/>
        <v>2.9550000000000001</v>
      </c>
      <c r="R381" s="14">
        <f t="shared" si="25"/>
        <v>2.9780000000000002</v>
      </c>
      <c r="S381" s="14">
        <f t="shared" si="25"/>
        <v>2.9990000000000001</v>
      </c>
      <c r="T381" s="14">
        <f t="shared" si="25"/>
        <v>3.0169999999999999</v>
      </c>
      <c r="U381" s="14">
        <f t="shared" si="25"/>
        <v>3.0339999999999998</v>
      </c>
      <c r="V381" s="14">
        <f t="shared" si="25"/>
        <v>3.0350000000000001</v>
      </c>
      <c r="W381" s="14">
        <f t="shared" si="25"/>
        <v>3.036</v>
      </c>
      <c r="X381" s="14">
        <f t="shared" si="25"/>
        <v>3.0369999999999999</v>
      </c>
      <c r="Y381" s="14">
        <f t="shared" si="25"/>
        <v>3.0379999999999998</v>
      </c>
      <c r="Z381" s="14">
        <f t="shared" si="25"/>
        <v>3.0390000000000001</v>
      </c>
      <c r="AA381" s="14">
        <f t="shared" si="25"/>
        <v>3.0310000000000001</v>
      </c>
      <c r="AB381" s="14">
        <f t="shared" si="25"/>
        <v>3.0230000000000001</v>
      </c>
      <c r="AC381" s="14">
        <f t="shared" si="25"/>
        <v>3.0150000000000001</v>
      </c>
      <c r="AD381" s="14">
        <f t="shared" si="25"/>
        <v>3.008</v>
      </c>
      <c r="AE381" s="14">
        <f t="shared" si="25"/>
        <v>3.0019999999999998</v>
      </c>
      <c r="AF381" s="14">
        <f t="shared" si="25"/>
        <v>2.9849999999999999</v>
      </c>
      <c r="AG381" s="14">
        <f t="shared" si="25"/>
        <v>2.9689999999999999</v>
      </c>
      <c r="AH381" s="14">
        <f t="shared" si="24"/>
        <v>2.9550000000000001</v>
      </c>
      <c r="AI381" s="14">
        <f t="shared" si="24"/>
        <v>2.9409999999999998</v>
      </c>
      <c r="AJ381" s="14">
        <f t="shared" si="24"/>
        <v>2.9279999999999999</v>
      </c>
      <c r="AK381" s="14">
        <f t="shared" si="24"/>
        <v>2.915</v>
      </c>
      <c r="AL381" s="14">
        <f t="shared" si="24"/>
        <v>2.9039999999999999</v>
      </c>
      <c r="AM381" s="14">
        <f t="shared" si="24"/>
        <v>2.8929999999999998</v>
      </c>
      <c r="AN381" s="14">
        <f t="shared" si="24"/>
        <v>2.8820000000000001</v>
      </c>
      <c r="AO381" s="14">
        <f t="shared" si="24"/>
        <v>2.8719999999999999</v>
      </c>
      <c r="AP381" s="14">
        <f t="shared" si="24"/>
        <v>2.85</v>
      </c>
      <c r="AQ381" s="14">
        <f t="shared" si="24"/>
        <v>2.8290000000000002</v>
      </c>
      <c r="AR381" s="14">
        <f t="shared" si="24"/>
        <v>2.8079999999999998</v>
      </c>
      <c r="AS381" s="14">
        <f t="shared" si="24"/>
        <v>2.7890000000000001</v>
      </c>
      <c r="AT381" s="14">
        <f t="shared" si="24"/>
        <v>2.77</v>
      </c>
      <c r="AU381" s="14">
        <f t="shared" si="24"/>
        <v>2.7530000000000001</v>
      </c>
      <c r="AV381" s="14">
        <f t="shared" si="24"/>
        <v>2.7360000000000002</v>
      </c>
      <c r="AW381" s="14">
        <f t="shared" si="24"/>
        <v>2.72</v>
      </c>
      <c r="AX381" s="14">
        <f t="shared" si="23"/>
        <v>2.7040000000000002</v>
      </c>
      <c r="AY381" s="14">
        <f t="shared" si="23"/>
        <v>2.6890000000000001</v>
      </c>
    </row>
    <row r="382" spans="1:51" s="16" customFormat="1" x14ac:dyDescent="0.2">
      <c r="A382" s="12">
        <v>48852</v>
      </c>
      <c r="B382" s="14">
        <f t="shared" si="26"/>
        <v>2.141</v>
      </c>
      <c r="C382" s="14">
        <f t="shared" si="26"/>
        <v>2.149</v>
      </c>
      <c r="D382" s="14">
        <f t="shared" si="26"/>
        <v>2.1949999999999998</v>
      </c>
      <c r="E382" s="14">
        <f t="shared" si="26"/>
        <v>2.266</v>
      </c>
      <c r="F382" s="14">
        <f t="shared" si="26"/>
        <v>2.3359999999999999</v>
      </c>
      <c r="G382" s="14">
        <f t="shared" si="26"/>
        <v>2.4119999999999999</v>
      </c>
      <c r="H382" s="14">
        <f t="shared" si="26"/>
        <v>2.4849999999999999</v>
      </c>
      <c r="I382" s="14">
        <f t="shared" si="26"/>
        <v>2.556</v>
      </c>
      <c r="J382" s="14">
        <f t="shared" si="26"/>
        <v>2.6230000000000002</v>
      </c>
      <c r="K382" s="14">
        <f t="shared" si="26"/>
        <v>2.6850000000000001</v>
      </c>
      <c r="L382" s="14">
        <f t="shared" si="26"/>
        <v>2.7469999999999999</v>
      </c>
      <c r="M382" s="14">
        <f t="shared" si="26"/>
        <v>2.798</v>
      </c>
      <c r="N382" s="14">
        <f t="shared" si="26"/>
        <v>2.8490000000000002</v>
      </c>
      <c r="O382" s="14">
        <f t="shared" si="26"/>
        <v>2.8919999999999999</v>
      </c>
      <c r="P382" s="14">
        <f t="shared" si="26"/>
        <v>2.9289999999999998</v>
      </c>
      <c r="Q382" s="14">
        <f t="shared" si="26"/>
        <v>2.9550000000000001</v>
      </c>
      <c r="R382" s="14">
        <f t="shared" si="25"/>
        <v>2.9780000000000002</v>
      </c>
      <c r="S382" s="14">
        <f t="shared" si="25"/>
        <v>2.9990000000000001</v>
      </c>
      <c r="T382" s="14">
        <f t="shared" si="25"/>
        <v>3.0169999999999999</v>
      </c>
      <c r="U382" s="14">
        <f t="shared" si="25"/>
        <v>3.0339999999999998</v>
      </c>
      <c r="V382" s="14">
        <f t="shared" si="25"/>
        <v>3.0350000000000001</v>
      </c>
      <c r="W382" s="14">
        <f t="shared" si="25"/>
        <v>3.036</v>
      </c>
      <c r="X382" s="14">
        <f t="shared" si="25"/>
        <v>3.0369999999999999</v>
      </c>
      <c r="Y382" s="14">
        <f t="shared" si="25"/>
        <v>3.0379999999999998</v>
      </c>
      <c r="Z382" s="14">
        <f t="shared" si="25"/>
        <v>3.0390000000000001</v>
      </c>
      <c r="AA382" s="14">
        <f t="shared" si="25"/>
        <v>3.0310000000000001</v>
      </c>
      <c r="AB382" s="14">
        <f t="shared" si="25"/>
        <v>3.0230000000000001</v>
      </c>
      <c r="AC382" s="14">
        <f t="shared" si="25"/>
        <v>3.0150000000000001</v>
      </c>
      <c r="AD382" s="14">
        <f t="shared" si="25"/>
        <v>3.008</v>
      </c>
      <c r="AE382" s="14">
        <f t="shared" si="25"/>
        <v>3.0019999999999998</v>
      </c>
      <c r="AF382" s="14">
        <f t="shared" si="25"/>
        <v>2.9849999999999999</v>
      </c>
      <c r="AG382" s="14">
        <f t="shared" si="25"/>
        <v>2.9689999999999999</v>
      </c>
      <c r="AH382" s="14">
        <f t="shared" si="24"/>
        <v>2.9550000000000001</v>
      </c>
      <c r="AI382" s="14">
        <f t="shared" si="24"/>
        <v>2.9409999999999998</v>
      </c>
      <c r="AJ382" s="14">
        <f t="shared" si="24"/>
        <v>2.9279999999999999</v>
      </c>
      <c r="AK382" s="14">
        <f t="shared" si="24"/>
        <v>2.915</v>
      </c>
      <c r="AL382" s="14">
        <f t="shared" si="24"/>
        <v>2.9039999999999999</v>
      </c>
      <c r="AM382" s="14">
        <f t="shared" si="24"/>
        <v>2.8929999999999998</v>
      </c>
      <c r="AN382" s="14">
        <f t="shared" si="24"/>
        <v>2.8820000000000001</v>
      </c>
      <c r="AO382" s="14">
        <f t="shared" si="24"/>
        <v>2.8719999999999999</v>
      </c>
      <c r="AP382" s="14">
        <f t="shared" si="24"/>
        <v>2.85</v>
      </c>
      <c r="AQ382" s="14">
        <f t="shared" si="24"/>
        <v>2.8290000000000002</v>
      </c>
      <c r="AR382" s="14">
        <f t="shared" si="24"/>
        <v>2.8079999999999998</v>
      </c>
      <c r="AS382" s="14">
        <f t="shared" si="24"/>
        <v>2.7890000000000001</v>
      </c>
      <c r="AT382" s="14">
        <f t="shared" si="24"/>
        <v>2.77</v>
      </c>
      <c r="AU382" s="14">
        <f t="shared" si="24"/>
        <v>2.7530000000000001</v>
      </c>
      <c r="AV382" s="14">
        <f t="shared" si="24"/>
        <v>2.7360000000000002</v>
      </c>
      <c r="AW382" s="14">
        <f t="shared" si="24"/>
        <v>2.72</v>
      </c>
      <c r="AX382" s="14">
        <f t="shared" si="23"/>
        <v>2.7040000000000002</v>
      </c>
      <c r="AY382" s="14">
        <f t="shared" si="23"/>
        <v>2.6890000000000001</v>
      </c>
    </row>
    <row r="383" spans="1:51" s="16" customFormat="1" x14ac:dyDescent="0.2">
      <c r="A383" s="12">
        <v>48883</v>
      </c>
      <c r="B383" s="14">
        <f t="shared" si="26"/>
        <v>2.141</v>
      </c>
      <c r="C383" s="14">
        <f t="shared" si="26"/>
        <v>2.149</v>
      </c>
      <c r="D383" s="14">
        <f t="shared" si="26"/>
        <v>2.1949999999999998</v>
      </c>
      <c r="E383" s="14">
        <f t="shared" si="26"/>
        <v>2.266</v>
      </c>
      <c r="F383" s="14">
        <f t="shared" si="26"/>
        <v>2.3359999999999999</v>
      </c>
      <c r="G383" s="14">
        <f t="shared" si="26"/>
        <v>2.4119999999999999</v>
      </c>
      <c r="H383" s="14">
        <f t="shared" si="26"/>
        <v>2.4849999999999999</v>
      </c>
      <c r="I383" s="14">
        <f t="shared" si="26"/>
        <v>2.556</v>
      </c>
      <c r="J383" s="14">
        <f t="shared" si="26"/>
        <v>2.6230000000000002</v>
      </c>
      <c r="K383" s="14">
        <f t="shared" si="26"/>
        <v>2.6850000000000001</v>
      </c>
      <c r="L383" s="14">
        <f t="shared" si="26"/>
        <v>2.7469999999999999</v>
      </c>
      <c r="M383" s="14">
        <f t="shared" si="26"/>
        <v>2.798</v>
      </c>
      <c r="N383" s="14">
        <f t="shared" si="26"/>
        <v>2.8490000000000002</v>
      </c>
      <c r="O383" s="14">
        <f t="shared" si="26"/>
        <v>2.8919999999999999</v>
      </c>
      <c r="P383" s="14">
        <f t="shared" si="26"/>
        <v>2.9289999999999998</v>
      </c>
      <c r="Q383" s="14">
        <f t="shared" si="26"/>
        <v>2.9550000000000001</v>
      </c>
      <c r="R383" s="14">
        <f t="shared" si="25"/>
        <v>2.9780000000000002</v>
      </c>
      <c r="S383" s="14">
        <f t="shared" si="25"/>
        <v>2.9990000000000001</v>
      </c>
      <c r="T383" s="14">
        <f t="shared" si="25"/>
        <v>3.0169999999999999</v>
      </c>
      <c r="U383" s="14">
        <f t="shared" si="25"/>
        <v>3.0339999999999998</v>
      </c>
      <c r="V383" s="14">
        <f t="shared" si="25"/>
        <v>3.0350000000000001</v>
      </c>
      <c r="W383" s="14">
        <f t="shared" si="25"/>
        <v>3.036</v>
      </c>
      <c r="X383" s="14">
        <f t="shared" si="25"/>
        <v>3.0369999999999999</v>
      </c>
      <c r="Y383" s="14">
        <f t="shared" si="25"/>
        <v>3.0379999999999998</v>
      </c>
      <c r="Z383" s="14">
        <f t="shared" si="25"/>
        <v>3.0390000000000001</v>
      </c>
      <c r="AA383" s="14">
        <f t="shared" si="25"/>
        <v>3.0310000000000001</v>
      </c>
      <c r="AB383" s="14">
        <f t="shared" si="25"/>
        <v>3.0230000000000001</v>
      </c>
      <c r="AC383" s="14">
        <f t="shared" si="25"/>
        <v>3.0150000000000001</v>
      </c>
      <c r="AD383" s="14">
        <f t="shared" si="25"/>
        <v>3.008</v>
      </c>
      <c r="AE383" s="14">
        <f t="shared" si="25"/>
        <v>3.0019999999999998</v>
      </c>
      <c r="AF383" s="14">
        <f t="shared" si="25"/>
        <v>2.9849999999999999</v>
      </c>
      <c r="AG383" s="14">
        <f t="shared" si="25"/>
        <v>2.9689999999999999</v>
      </c>
      <c r="AH383" s="14">
        <f t="shared" si="24"/>
        <v>2.9550000000000001</v>
      </c>
      <c r="AI383" s="14">
        <f t="shared" si="24"/>
        <v>2.9409999999999998</v>
      </c>
      <c r="AJ383" s="14">
        <f t="shared" si="24"/>
        <v>2.9279999999999999</v>
      </c>
      <c r="AK383" s="14">
        <f t="shared" si="24"/>
        <v>2.915</v>
      </c>
      <c r="AL383" s="14">
        <f t="shared" si="24"/>
        <v>2.9039999999999999</v>
      </c>
      <c r="AM383" s="14">
        <f t="shared" si="24"/>
        <v>2.8929999999999998</v>
      </c>
      <c r="AN383" s="14">
        <f t="shared" si="24"/>
        <v>2.8820000000000001</v>
      </c>
      <c r="AO383" s="14">
        <f t="shared" si="24"/>
        <v>2.8719999999999999</v>
      </c>
      <c r="AP383" s="14">
        <f t="shared" si="24"/>
        <v>2.85</v>
      </c>
      <c r="AQ383" s="14">
        <f t="shared" si="24"/>
        <v>2.8290000000000002</v>
      </c>
      <c r="AR383" s="14">
        <f t="shared" si="24"/>
        <v>2.8079999999999998</v>
      </c>
      <c r="AS383" s="14">
        <f t="shared" si="24"/>
        <v>2.7890000000000001</v>
      </c>
      <c r="AT383" s="14">
        <f t="shared" si="24"/>
        <v>2.77</v>
      </c>
      <c r="AU383" s="14">
        <f t="shared" si="24"/>
        <v>2.7530000000000001</v>
      </c>
      <c r="AV383" s="14">
        <f t="shared" si="24"/>
        <v>2.7360000000000002</v>
      </c>
      <c r="AW383" s="14">
        <f t="shared" ref="AW383:AY398" si="27">AW382</f>
        <v>2.72</v>
      </c>
      <c r="AX383" s="14">
        <f t="shared" si="27"/>
        <v>2.7040000000000002</v>
      </c>
      <c r="AY383" s="14">
        <f t="shared" si="27"/>
        <v>2.6890000000000001</v>
      </c>
    </row>
    <row r="384" spans="1:51" s="16" customFormat="1" x14ac:dyDescent="0.2">
      <c r="A384" s="12">
        <v>48913</v>
      </c>
      <c r="B384" s="14">
        <f t="shared" si="26"/>
        <v>2.141</v>
      </c>
      <c r="C384" s="14">
        <f t="shared" si="26"/>
        <v>2.149</v>
      </c>
      <c r="D384" s="14">
        <f t="shared" si="26"/>
        <v>2.1949999999999998</v>
      </c>
      <c r="E384" s="14">
        <f t="shared" si="26"/>
        <v>2.266</v>
      </c>
      <c r="F384" s="14">
        <f t="shared" si="26"/>
        <v>2.3359999999999999</v>
      </c>
      <c r="G384" s="14">
        <f t="shared" si="26"/>
        <v>2.4119999999999999</v>
      </c>
      <c r="H384" s="14">
        <f t="shared" si="26"/>
        <v>2.4849999999999999</v>
      </c>
      <c r="I384" s="14">
        <f t="shared" si="26"/>
        <v>2.556</v>
      </c>
      <c r="J384" s="14">
        <f t="shared" si="26"/>
        <v>2.6230000000000002</v>
      </c>
      <c r="K384" s="14">
        <f t="shared" si="26"/>
        <v>2.6850000000000001</v>
      </c>
      <c r="L384" s="14">
        <f t="shared" si="26"/>
        <v>2.7469999999999999</v>
      </c>
      <c r="M384" s="14">
        <f t="shared" si="26"/>
        <v>2.798</v>
      </c>
      <c r="N384" s="14">
        <f t="shared" si="26"/>
        <v>2.8490000000000002</v>
      </c>
      <c r="O384" s="14">
        <f t="shared" si="26"/>
        <v>2.8919999999999999</v>
      </c>
      <c r="P384" s="14">
        <f t="shared" si="26"/>
        <v>2.9289999999999998</v>
      </c>
      <c r="Q384" s="14">
        <f t="shared" si="26"/>
        <v>2.9550000000000001</v>
      </c>
      <c r="R384" s="14">
        <f t="shared" si="25"/>
        <v>2.9780000000000002</v>
      </c>
      <c r="S384" s="14">
        <f t="shared" si="25"/>
        <v>2.9990000000000001</v>
      </c>
      <c r="T384" s="14">
        <f t="shared" si="25"/>
        <v>3.0169999999999999</v>
      </c>
      <c r="U384" s="14">
        <f t="shared" si="25"/>
        <v>3.0339999999999998</v>
      </c>
      <c r="V384" s="14">
        <f t="shared" si="25"/>
        <v>3.0350000000000001</v>
      </c>
      <c r="W384" s="14">
        <f t="shared" si="25"/>
        <v>3.036</v>
      </c>
      <c r="X384" s="14">
        <f t="shared" si="25"/>
        <v>3.0369999999999999</v>
      </c>
      <c r="Y384" s="14">
        <f t="shared" si="25"/>
        <v>3.0379999999999998</v>
      </c>
      <c r="Z384" s="14">
        <f t="shared" si="25"/>
        <v>3.0390000000000001</v>
      </c>
      <c r="AA384" s="14">
        <f t="shared" si="25"/>
        <v>3.0310000000000001</v>
      </c>
      <c r="AB384" s="14">
        <f t="shared" si="25"/>
        <v>3.0230000000000001</v>
      </c>
      <c r="AC384" s="14">
        <f t="shared" si="25"/>
        <v>3.0150000000000001</v>
      </c>
      <c r="AD384" s="14">
        <f t="shared" si="25"/>
        <v>3.008</v>
      </c>
      <c r="AE384" s="14">
        <f t="shared" si="25"/>
        <v>3.0019999999999998</v>
      </c>
      <c r="AF384" s="14">
        <f t="shared" si="25"/>
        <v>2.9849999999999999</v>
      </c>
      <c r="AG384" s="14">
        <f t="shared" si="25"/>
        <v>2.9689999999999999</v>
      </c>
      <c r="AH384" s="14">
        <f t="shared" ref="AH384:AW399" si="28">AH383</f>
        <v>2.9550000000000001</v>
      </c>
      <c r="AI384" s="14">
        <f t="shared" si="28"/>
        <v>2.9409999999999998</v>
      </c>
      <c r="AJ384" s="14">
        <f t="shared" si="28"/>
        <v>2.9279999999999999</v>
      </c>
      <c r="AK384" s="14">
        <f t="shared" si="28"/>
        <v>2.915</v>
      </c>
      <c r="AL384" s="14">
        <f t="shared" si="28"/>
        <v>2.9039999999999999</v>
      </c>
      <c r="AM384" s="14">
        <f t="shared" si="28"/>
        <v>2.8929999999999998</v>
      </c>
      <c r="AN384" s="14">
        <f t="shared" si="28"/>
        <v>2.8820000000000001</v>
      </c>
      <c r="AO384" s="14">
        <f t="shared" si="28"/>
        <v>2.8719999999999999</v>
      </c>
      <c r="AP384" s="14">
        <f t="shared" si="28"/>
        <v>2.85</v>
      </c>
      <c r="AQ384" s="14">
        <f t="shared" si="28"/>
        <v>2.8290000000000002</v>
      </c>
      <c r="AR384" s="14">
        <f t="shared" si="28"/>
        <v>2.8079999999999998</v>
      </c>
      <c r="AS384" s="14">
        <f t="shared" si="28"/>
        <v>2.7890000000000001</v>
      </c>
      <c r="AT384" s="14">
        <f t="shared" si="28"/>
        <v>2.77</v>
      </c>
      <c r="AU384" s="14">
        <f t="shared" si="28"/>
        <v>2.7530000000000001</v>
      </c>
      <c r="AV384" s="14">
        <f t="shared" si="28"/>
        <v>2.7360000000000002</v>
      </c>
      <c r="AW384" s="14">
        <f t="shared" si="27"/>
        <v>2.72</v>
      </c>
      <c r="AX384" s="14">
        <f t="shared" si="27"/>
        <v>2.7040000000000002</v>
      </c>
      <c r="AY384" s="14">
        <f t="shared" si="27"/>
        <v>2.6890000000000001</v>
      </c>
    </row>
    <row r="385" spans="1:51" s="16" customFormat="1" x14ac:dyDescent="0.2">
      <c r="A385" s="12">
        <v>48944</v>
      </c>
      <c r="B385" s="14">
        <f t="shared" si="26"/>
        <v>2.141</v>
      </c>
      <c r="C385" s="14">
        <f t="shared" si="26"/>
        <v>2.149</v>
      </c>
      <c r="D385" s="14">
        <f t="shared" si="26"/>
        <v>2.1949999999999998</v>
      </c>
      <c r="E385" s="14">
        <f t="shared" si="26"/>
        <v>2.266</v>
      </c>
      <c r="F385" s="14">
        <f t="shared" si="26"/>
        <v>2.3359999999999999</v>
      </c>
      <c r="G385" s="14">
        <f t="shared" si="26"/>
        <v>2.4119999999999999</v>
      </c>
      <c r="H385" s="14">
        <f t="shared" si="26"/>
        <v>2.4849999999999999</v>
      </c>
      <c r="I385" s="14">
        <f t="shared" si="26"/>
        <v>2.556</v>
      </c>
      <c r="J385" s="14">
        <f t="shared" si="26"/>
        <v>2.6230000000000002</v>
      </c>
      <c r="K385" s="14">
        <f t="shared" si="26"/>
        <v>2.6850000000000001</v>
      </c>
      <c r="L385" s="14">
        <f t="shared" si="26"/>
        <v>2.7469999999999999</v>
      </c>
      <c r="M385" s="14">
        <f t="shared" si="26"/>
        <v>2.798</v>
      </c>
      <c r="N385" s="14">
        <f t="shared" si="26"/>
        <v>2.8490000000000002</v>
      </c>
      <c r="O385" s="14">
        <f t="shared" si="26"/>
        <v>2.8919999999999999</v>
      </c>
      <c r="P385" s="14">
        <f t="shared" si="26"/>
        <v>2.9289999999999998</v>
      </c>
      <c r="Q385" s="14">
        <f t="shared" si="26"/>
        <v>2.9550000000000001</v>
      </c>
      <c r="R385" s="14">
        <f t="shared" si="25"/>
        <v>2.9780000000000002</v>
      </c>
      <c r="S385" s="14">
        <f t="shared" si="25"/>
        <v>2.9990000000000001</v>
      </c>
      <c r="T385" s="14">
        <f t="shared" si="25"/>
        <v>3.0169999999999999</v>
      </c>
      <c r="U385" s="14">
        <f t="shared" si="25"/>
        <v>3.0339999999999998</v>
      </c>
      <c r="V385" s="14">
        <f t="shared" si="25"/>
        <v>3.0350000000000001</v>
      </c>
      <c r="W385" s="14">
        <f t="shared" si="25"/>
        <v>3.036</v>
      </c>
      <c r="X385" s="14">
        <f t="shared" si="25"/>
        <v>3.0369999999999999</v>
      </c>
      <c r="Y385" s="14">
        <f t="shared" si="25"/>
        <v>3.0379999999999998</v>
      </c>
      <c r="Z385" s="14">
        <f t="shared" si="25"/>
        <v>3.0390000000000001</v>
      </c>
      <c r="AA385" s="14">
        <f t="shared" si="25"/>
        <v>3.0310000000000001</v>
      </c>
      <c r="AB385" s="14">
        <f t="shared" si="25"/>
        <v>3.0230000000000001</v>
      </c>
      <c r="AC385" s="14">
        <f t="shared" si="25"/>
        <v>3.0150000000000001</v>
      </c>
      <c r="AD385" s="14">
        <f t="shared" si="25"/>
        <v>3.008</v>
      </c>
      <c r="AE385" s="14">
        <f t="shared" si="25"/>
        <v>3.0019999999999998</v>
      </c>
      <c r="AF385" s="14">
        <f t="shared" si="25"/>
        <v>2.9849999999999999</v>
      </c>
      <c r="AG385" s="14">
        <f t="shared" si="25"/>
        <v>2.9689999999999999</v>
      </c>
      <c r="AH385" s="14">
        <f t="shared" si="28"/>
        <v>2.9550000000000001</v>
      </c>
      <c r="AI385" s="14">
        <f t="shared" si="28"/>
        <v>2.9409999999999998</v>
      </c>
      <c r="AJ385" s="14">
        <f t="shared" si="28"/>
        <v>2.9279999999999999</v>
      </c>
      <c r="AK385" s="14">
        <f t="shared" si="28"/>
        <v>2.915</v>
      </c>
      <c r="AL385" s="14">
        <f t="shared" si="28"/>
        <v>2.9039999999999999</v>
      </c>
      <c r="AM385" s="14">
        <f t="shared" si="28"/>
        <v>2.8929999999999998</v>
      </c>
      <c r="AN385" s="14">
        <f t="shared" si="28"/>
        <v>2.8820000000000001</v>
      </c>
      <c r="AO385" s="14">
        <f t="shared" si="28"/>
        <v>2.8719999999999999</v>
      </c>
      <c r="AP385" s="14">
        <f t="shared" si="28"/>
        <v>2.85</v>
      </c>
      <c r="AQ385" s="14">
        <f t="shared" si="28"/>
        <v>2.8290000000000002</v>
      </c>
      <c r="AR385" s="14">
        <f t="shared" si="28"/>
        <v>2.8079999999999998</v>
      </c>
      <c r="AS385" s="14">
        <f t="shared" si="28"/>
        <v>2.7890000000000001</v>
      </c>
      <c r="AT385" s="14">
        <f t="shared" si="28"/>
        <v>2.77</v>
      </c>
      <c r="AU385" s="14">
        <f t="shared" si="28"/>
        <v>2.7530000000000001</v>
      </c>
      <c r="AV385" s="14">
        <f t="shared" si="28"/>
        <v>2.7360000000000002</v>
      </c>
      <c r="AW385" s="14">
        <f t="shared" si="27"/>
        <v>2.72</v>
      </c>
      <c r="AX385" s="14">
        <f t="shared" si="27"/>
        <v>2.7040000000000002</v>
      </c>
      <c r="AY385" s="14">
        <f t="shared" si="27"/>
        <v>2.6890000000000001</v>
      </c>
    </row>
    <row r="386" spans="1:51" s="16" customFormat="1" x14ac:dyDescent="0.2">
      <c r="A386" s="12">
        <v>48975</v>
      </c>
      <c r="B386" s="14">
        <f t="shared" si="26"/>
        <v>2.141</v>
      </c>
      <c r="C386" s="14">
        <f t="shared" si="26"/>
        <v>2.149</v>
      </c>
      <c r="D386" s="14">
        <f t="shared" si="26"/>
        <v>2.1949999999999998</v>
      </c>
      <c r="E386" s="14">
        <f t="shared" si="26"/>
        <v>2.266</v>
      </c>
      <c r="F386" s="14">
        <f t="shared" si="26"/>
        <v>2.3359999999999999</v>
      </c>
      <c r="G386" s="14">
        <f t="shared" si="26"/>
        <v>2.4119999999999999</v>
      </c>
      <c r="H386" s="14">
        <f t="shared" si="26"/>
        <v>2.4849999999999999</v>
      </c>
      <c r="I386" s="14">
        <f t="shared" si="26"/>
        <v>2.556</v>
      </c>
      <c r="J386" s="14">
        <f t="shared" si="26"/>
        <v>2.6230000000000002</v>
      </c>
      <c r="K386" s="14">
        <f t="shared" si="26"/>
        <v>2.6850000000000001</v>
      </c>
      <c r="L386" s="14">
        <f t="shared" si="26"/>
        <v>2.7469999999999999</v>
      </c>
      <c r="M386" s="14">
        <f t="shared" si="26"/>
        <v>2.798</v>
      </c>
      <c r="N386" s="14">
        <f t="shared" si="26"/>
        <v>2.8490000000000002</v>
      </c>
      <c r="O386" s="14">
        <f t="shared" si="26"/>
        <v>2.8919999999999999</v>
      </c>
      <c r="P386" s="14">
        <f t="shared" si="26"/>
        <v>2.9289999999999998</v>
      </c>
      <c r="Q386" s="14">
        <f t="shared" si="26"/>
        <v>2.9550000000000001</v>
      </c>
      <c r="R386" s="14">
        <f t="shared" si="25"/>
        <v>2.9780000000000002</v>
      </c>
      <c r="S386" s="14">
        <f t="shared" si="25"/>
        <v>2.9990000000000001</v>
      </c>
      <c r="T386" s="14">
        <f t="shared" si="25"/>
        <v>3.0169999999999999</v>
      </c>
      <c r="U386" s="14">
        <f t="shared" si="25"/>
        <v>3.0339999999999998</v>
      </c>
      <c r="V386" s="14">
        <f t="shared" si="25"/>
        <v>3.0350000000000001</v>
      </c>
      <c r="W386" s="14">
        <f t="shared" si="25"/>
        <v>3.036</v>
      </c>
      <c r="X386" s="14">
        <f t="shared" si="25"/>
        <v>3.0369999999999999</v>
      </c>
      <c r="Y386" s="14">
        <f t="shared" si="25"/>
        <v>3.0379999999999998</v>
      </c>
      <c r="Z386" s="14">
        <f t="shared" si="25"/>
        <v>3.0390000000000001</v>
      </c>
      <c r="AA386" s="14">
        <f t="shared" si="25"/>
        <v>3.0310000000000001</v>
      </c>
      <c r="AB386" s="14">
        <f t="shared" si="25"/>
        <v>3.0230000000000001</v>
      </c>
      <c r="AC386" s="14">
        <f t="shared" si="25"/>
        <v>3.0150000000000001</v>
      </c>
      <c r="AD386" s="14">
        <f t="shared" si="25"/>
        <v>3.008</v>
      </c>
      <c r="AE386" s="14">
        <f t="shared" si="25"/>
        <v>3.0019999999999998</v>
      </c>
      <c r="AF386" s="14">
        <f t="shared" si="25"/>
        <v>2.9849999999999999</v>
      </c>
      <c r="AG386" s="14">
        <f t="shared" ref="AG386:AV401" si="29">AG385</f>
        <v>2.9689999999999999</v>
      </c>
      <c r="AH386" s="14">
        <f t="shared" si="28"/>
        <v>2.9550000000000001</v>
      </c>
      <c r="AI386" s="14">
        <f t="shared" si="28"/>
        <v>2.9409999999999998</v>
      </c>
      <c r="AJ386" s="14">
        <f t="shared" si="28"/>
        <v>2.9279999999999999</v>
      </c>
      <c r="AK386" s="14">
        <f t="shared" si="28"/>
        <v>2.915</v>
      </c>
      <c r="AL386" s="14">
        <f t="shared" si="28"/>
        <v>2.9039999999999999</v>
      </c>
      <c r="AM386" s="14">
        <f t="shared" si="28"/>
        <v>2.8929999999999998</v>
      </c>
      <c r="AN386" s="14">
        <f t="shared" si="28"/>
        <v>2.8820000000000001</v>
      </c>
      <c r="AO386" s="14">
        <f t="shared" si="28"/>
        <v>2.8719999999999999</v>
      </c>
      <c r="AP386" s="14">
        <f t="shared" si="28"/>
        <v>2.85</v>
      </c>
      <c r="AQ386" s="14">
        <f t="shared" si="28"/>
        <v>2.8290000000000002</v>
      </c>
      <c r="AR386" s="14">
        <f t="shared" si="28"/>
        <v>2.8079999999999998</v>
      </c>
      <c r="AS386" s="14">
        <f t="shared" si="28"/>
        <v>2.7890000000000001</v>
      </c>
      <c r="AT386" s="14">
        <f t="shared" si="28"/>
        <v>2.77</v>
      </c>
      <c r="AU386" s="14">
        <f t="shared" si="28"/>
        <v>2.7530000000000001</v>
      </c>
      <c r="AV386" s="14">
        <f t="shared" si="28"/>
        <v>2.7360000000000002</v>
      </c>
      <c r="AW386" s="14">
        <f t="shared" si="27"/>
        <v>2.72</v>
      </c>
      <c r="AX386" s="14">
        <f t="shared" si="27"/>
        <v>2.7040000000000002</v>
      </c>
      <c r="AY386" s="14">
        <f t="shared" si="27"/>
        <v>2.6890000000000001</v>
      </c>
    </row>
    <row r="387" spans="1:51" s="16" customFormat="1" x14ac:dyDescent="0.2">
      <c r="A387" s="12">
        <v>49003</v>
      </c>
      <c r="B387" s="14">
        <f t="shared" si="26"/>
        <v>2.141</v>
      </c>
      <c r="C387" s="14">
        <f t="shared" si="26"/>
        <v>2.149</v>
      </c>
      <c r="D387" s="14">
        <f t="shared" si="26"/>
        <v>2.1949999999999998</v>
      </c>
      <c r="E387" s="14">
        <f t="shared" si="26"/>
        <v>2.266</v>
      </c>
      <c r="F387" s="14">
        <f t="shared" si="26"/>
        <v>2.3359999999999999</v>
      </c>
      <c r="G387" s="14">
        <f t="shared" si="26"/>
        <v>2.4119999999999999</v>
      </c>
      <c r="H387" s="14">
        <f t="shared" si="26"/>
        <v>2.4849999999999999</v>
      </c>
      <c r="I387" s="14">
        <f t="shared" si="26"/>
        <v>2.556</v>
      </c>
      <c r="J387" s="14">
        <f t="shared" si="26"/>
        <v>2.6230000000000002</v>
      </c>
      <c r="K387" s="14">
        <f t="shared" si="26"/>
        <v>2.6850000000000001</v>
      </c>
      <c r="L387" s="14">
        <f t="shared" si="26"/>
        <v>2.7469999999999999</v>
      </c>
      <c r="M387" s="14">
        <f t="shared" si="26"/>
        <v>2.798</v>
      </c>
      <c r="N387" s="14">
        <f t="shared" si="26"/>
        <v>2.8490000000000002</v>
      </c>
      <c r="O387" s="14">
        <f t="shared" si="26"/>
        <v>2.8919999999999999</v>
      </c>
      <c r="P387" s="14">
        <f t="shared" si="26"/>
        <v>2.9289999999999998</v>
      </c>
      <c r="Q387" s="14">
        <f t="shared" si="26"/>
        <v>2.9550000000000001</v>
      </c>
      <c r="R387" s="14">
        <f t="shared" ref="R387:AG402" si="30">R386</f>
        <v>2.9780000000000002</v>
      </c>
      <c r="S387" s="14">
        <f t="shared" si="30"/>
        <v>2.9990000000000001</v>
      </c>
      <c r="T387" s="14">
        <f t="shared" si="30"/>
        <v>3.0169999999999999</v>
      </c>
      <c r="U387" s="14">
        <f t="shared" si="30"/>
        <v>3.0339999999999998</v>
      </c>
      <c r="V387" s="14">
        <f t="shared" si="30"/>
        <v>3.0350000000000001</v>
      </c>
      <c r="W387" s="14">
        <f t="shared" si="30"/>
        <v>3.036</v>
      </c>
      <c r="X387" s="14">
        <f t="shared" si="30"/>
        <v>3.0369999999999999</v>
      </c>
      <c r="Y387" s="14">
        <f t="shared" si="30"/>
        <v>3.0379999999999998</v>
      </c>
      <c r="Z387" s="14">
        <f t="shared" si="30"/>
        <v>3.0390000000000001</v>
      </c>
      <c r="AA387" s="14">
        <f t="shared" si="30"/>
        <v>3.0310000000000001</v>
      </c>
      <c r="AB387" s="14">
        <f t="shared" si="30"/>
        <v>3.0230000000000001</v>
      </c>
      <c r="AC387" s="14">
        <f t="shared" si="30"/>
        <v>3.0150000000000001</v>
      </c>
      <c r="AD387" s="14">
        <f t="shared" si="30"/>
        <v>3.008</v>
      </c>
      <c r="AE387" s="14">
        <f t="shared" si="30"/>
        <v>3.0019999999999998</v>
      </c>
      <c r="AF387" s="14">
        <f t="shared" si="30"/>
        <v>2.9849999999999999</v>
      </c>
      <c r="AG387" s="14">
        <f t="shared" si="29"/>
        <v>2.9689999999999999</v>
      </c>
      <c r="AH387" s="14">
        <f t="shared" si="28"/>
        <v>2.9550000000000001</v>
      </c>
      <c r="AI387" s="14">
        <f t="shared" si="28"/>
        <v>2.9409999999999998</v>
      </c>
      <c r="AJ387" s="14">
        <f t="shared" si="28"/>
        <v>2.9279999999999999</v>
      </c>
      <c r="AK387" s="14">
        <f t="shared" si="28"/>
        <v>2.915</v>
      </c>
      <c r="AL387" s="14">
        <f t="shared" si="28"/>
        <v>2.9039999999999999</v>
      </c>
      <c r="AM387" s="14">
        <f t="shared" si="28"/>
        <v>2.8929999999999998</v>
      </c>
      <c r="AN387" s="14">
        <f t="shared" si="28"/>
        <v>2.8820000000000001</v>
      </c>
      <c r="AO387" s="14">
        <f t="shared" si="28"/>
        <v>2.8719999999999999</v>
      </c>
      <c r="AP387" s="14">
        <f t="shared" si="28"/>
        <v>2.85</v>
      </c>
      <c r="AQ387" s="14">
        <f t="shared" si="28"/>
        <v>2.8290000000000002</v>
      </c>
      <c r="AR387" s="14">
        <f t="shared" si="28"/>
        <v>2.8079999999999998</v>
      </c>
      <c r="AS387" s="14">
        <f t="shared" si="28"/>
        <v>2.7890000000000001</v>
      </c>
      <c r="AT387" s="14">
        <f t="shared" si="28"/>
        <v>2.77</v>
      </c>
      <c r="AU387" s="14">
        <f t="shared" si="28"/>
        <v>2.7530000000000001</v>
      </c>
      <c r="AV387" s="14">
        <f t="shared" si="28"/>
        <v>2.7360000000000002</v>
      </c>
      <c r="AW387" s="14">
        <f t="shared" si="27"/>
        <v>2.72</v>
      </c>
      <c r="AX387" s="14">
        <f t="shared" si="27"/>
        <v>2.7040000000000002</v>
      </c>
      <c r="AY387" s="14">
        <f t="shared" si="27"/>
        <v>2.6890000000000001</v>
      </c>
    </row>
    <row r="388" spans="1:51" s="16" customFormat="1" x14ac:dyDescent="0.2">
      <c r="A388" s="12">
        <v>49034</v>
      </c>
      <c r="B388" s="14">
        <f t="shared" si="26"/>
        <v>2.141</v>
      </c>
      <c r="C388" s="14">
        <f t="shared" si="26"/>
        <v>2.149</v>
      </c>
      <c r="D388" s="14">
        <f t="shared" si="26"/>
        <v>2.1949999999999998</v>
      </c>
      <c r="E388" s="14">
        <f t="shared" si="26"/>
        <v>2.266</v>
      </c>
      <c r="F388" s="14">
        <f t="shared" si="26"/>
        <v>2.3359999999999999</v>
      </c>
      <c r="G388" s="14">
        <f t="shared" si="26"/>
        <v>2.4119999999999999</v>
      </c>
      <c r="H388" s="14">
        <f t="shared" si="26"/>
        <v>2.4849999999999999</v>
      </c>
      <c r="I388" s="14">
        <f t="shared" si="26"/>
        <v>2.556</v>
      </c>
      <c r="J388" s="14">
        <f t="shared" si="26"/>
        <v>2.6230000000000002</v>
      </c>
      <c r="K388" s="14">
        <f t="shared" si="26"/>
        <v>2.6850000000000001</v>
      </c>
      <c r="L388" s="14">
        <f t="shared" si="26"/>
        <v>2.7469999999999999</v>
      </c>
      <c r="M388" s="14">
        <f t="shared" si="26"/>
        <v>2.798</v>
      </c>
      <c r="N388" s="14">
        <f t="shared" si="26"/>
        <v>2.8490000000000002</v>
      </c>
      <c r="O388" s="14">
        <f t="shared" si="26"/>
        <v>2.8919999999999999</v>
      </c>
      <c r="P388" s="14">
        <f t="shared" si="26"/>
        <v>2.9289999999999998</v>
      </c>
      <c r="Q388" s="14">
        <f t="shared" ref="Q388:AF403" si="31">Q387</f>
        <v>2.9550000000000001</v>
      </c>
      <c r="R388" s="14">
        <f t="shared" si="30"/>
        <v>2.9780000000000002</v>
      </c>
      <c r="S388" s="14">
        <f t="shared" si="30"/>
        <v>2.9990000000000001</v>
      </c>
      <c r="T388" s="14">
        <f t="shared" si="30"/>
        <v>3.0169999999999999</v>
      </c>
      <c r="U388" s="14">
        <f t="shared" si="30"/>
        <v>3.0339999999999998</v>
      </c>
      <c r="V388" s="14">
        <f t="shared" si="30"/>
        <v>3.0350000000000001</v>
      </c>
      <c r="W388" s="14">
        <f t="shared" si="30"/>
        <v>3.036</v>
      </c>
      <c r="X388" s="14">
        <f t="shared" si="30"/>
        <v>3.0369999999999999</v>
      </c>
      <c r="Y388" s="14">
        <f t="shared" si="30"/>
        <v>3.0379999999999998</v>
      </c>
      <c r="Z388" s="14">
        <f t="shared" si="30"/>
        <v>3.0390000000000001</v>
      </c>
      <c r="AA388" s="14">
        <f t="shared" si="30"/>
        <v>3.0310000000000001</v>
      </c>
      <c r="AB388" s="14">
        <f t="shared" si="30"/>
        <v>3.0230000000000001</v>
      </c>
      <c r="AC388" s="14">
        <f t="shared" si="30"/>
        <v>3.0150000000000001</v>
      </c>
      <c r="AD388" s="14">
        <f t="shared" si="30"/>
        <v>3.008</v>
      </c>
      <c r="AE388" s="14">
        <f t="shared" si="30"/>
        <v>3.0019999999999998</v>
      </c>
      <c r="AF388" s="14">
        <f t="shared" si="30"/>
        <v>2.9849999999999999</v>
      </c>
      <c r="AG388" s="14">
        <f t="shared" si="29"/>
        <v>2.9689999999999999</v>
      </c>
      <c r="AH388" s="14">
        <f t="shared" si="28"/>
        <v>2.9550000000000001</v>
      </c>
      <c r="AI388" s="14">
        <f t="shared" si="28"/>
        <v>2.9409999999999998</v>
      </c>
      <c r="AJ388" s="14">
        <f t="shared" si="28"/>
        <v>2.9279999999999999</v>
      </c>
      <c r="AK388" s="14">
        <f t="shared" si="28"/>
        <v>2.915</v>
      </c>
      <c r="AL388" s="14">
        <f t="shared" si="28"/>
        <v>2.9039999999999999</v>
      </c>
      <c r="AM388" s="14">
        <f t="shared" si="28"/>
        <v>2.8929999999999998</v>
      </c>
      <c r="AN388" s="14">
        <f t="shared" si="28"/>
        <v>2.8820000000000001</v>
      </c>
      <c r="AO388" s="14">
        <f t="shared" si="28"/>
        <v>2.8719999999999999</v>
      </c>
      <c r="AP388" s="14">
        <f t="shared" si="28"/>
        <v>2.85</v>
      </c>
      <c r="AQ388" s="14">
        <f t="shared" si="28"/>
        <v>2.8290000000000002</v>
      </c>
      <c r="AR388" s="14">
        <f t="shared" si="28"/>
        <v>2.8079999999999998</v>
      </c>
      <c r="AS388" s="14">
        <f t="shared" si="28"/>
        <v>2.7890000000000001</v>
      </c>
      <c r="AT388" s="14">
        <f t="shared" si="28"/>
        <v>2.77</v>
      </c>
      <c r="AU388" s="14">
        <f t="shared" si="28"/>
        <v>2.7530000000000001</v>
      </c>
      <c r="AV388" s="14">
        <f t="shared" si="28"/>
        <v>2.7360000000000002</v>
      </c>
      <c r="AW388" s="14">
        <f t="shared" si="27"/>
        <v>2.72</v>
      </c>
      <c r="AX388" s="14">
        <f t="shared" si="27"/>
        <v>2.7040000000000002</v>
      </c>
      <c r="AY388" s="14">
        <f t="shared" si="27"/>
        <v>2.6890000000000001</v>
      </c>
    </row>
    <row r="389" spans="1:51" s="16" customFormat="1" x14ac:dyDescent="0.2">
      <c r="A389" s="12">
        <v>49064</v>
      </c>
      <c r="B389" s="14">
        <f t="shared" ref="B389:Q404" si="32">B388</f>
        <v>2.141</v>
      </c>
      <c r="C389" s="14">
        <f t="shared" si="32"/>
        <v>2.149</v>
      </c>
      <c r="D389" s="14">
        <f t="shared" si="32"/>
        <v>2.1949999999999998</v>
      </c>
      <c r="E389" s="14">
        <f t="shared" si="32"/>
        <v>2.266</v>
      </c>
      <c r="F389" s="14">
        <f t="shared" si="32"/>
        <v>2.3359999999999999</v>
      </c>
      <c r="G389" s="14">
        <f t="shared" si="32"/>
        <v>2.4119999999999999</v>
      </c>
      <c r="H389" s="14">
        <f t="shared" si="32"/>
        <v>2.4849999999999999</v>
      </c>
      <c r="I389" s="14">
        <f t="shared" si="32"/>
        <v>2.556</v>
      </c>
      <c r="J389" s="14">
        <f t="shared" si="32"/>
        <v>2.6230000000000002</v>
      </c>
      <c r="K389" s="14">
        <f t="shared" si="32"/>
        <v>2.6850000000000001</v>
      </c>
      <c r="L389" s="14">
        <f t="shared" si="32"/>
        <v>2.7469999999999999</v>
      </c>
      <c r="M389" s="14">
        <f t="shared" si="32"/>
        <v>2.798</v>
      </c>
      <c r="N389" s="14">
        <f t="shared" si="32"/>
        <v>2.8490000000000002</v>
      </c>
      <c r="O389" s="14">
        <f t="shared" si="32"/>
        <v>2.8919999999999999</v>
      </c>
      <c r="P389" s="14">
        <f t="shared" si="32"/>
        <v>2.9289999999999998</v>
      </c>
      <c r="Q389" s="14">
        <f t="shared" si="31"/>
        <v>2.9550000000000001</v>
      </c>
      <c r="R389" s="14">
        <f t="shared" si="30"/>
        <v>2.9780000000000002</v>
      </c>
      <c r="S389" s="14">
        <f t="shared" si="30"/>
        <v>2.9990000000000001</v>
      </c>
      <c r="T389" s="14">
        <f t="shared" si="30"/>
        <v>3.0169999999999999</v>
      </c>
      <c r="U389" s="14">
        <f t="shared" si="30"/>
        <v>3.0339999999999998</v>
      </c>
      <c r="V389" s="14">
        <f t="shared" si="30"/>
        <v>3.0350000000000001</v>
      </c>
      <c r="W389" s="14">
        <f t="shared" si="30"/>
        <v>3.036</v>
      </c>
      <c r="X389" s="14">
        <f t="shared" si="30"/>
        <v>3.0369999999999999</v>
      </c>
      <c r="Y389" s="14">
        <f t="shared" si="30"/>
        <v>3.0379999999999998</v>
      </c>
      <c r="Z389" s="14">
        <f t="shared" si="30"/>
        <v>3.0390000000000001</v>
      </c>
      <c r="AA389" s="14">
        <f t="shared" si="30"/>
        <v>3.0310000000000001</v>
      </c>
      <c r="AB389" s="14">
        <f t="shared" si="30"/>
        <v>3.0230000000000001</v>
      </c>
      <c r="AC389" s="14">
        <f t="shared" si="30"/>
        <v>3.0150000000000001</v>
      </c>
      <c r="AD389" s="14">
        <f t="shared" si="30"/>
        <v>3.008</v>
      </c>
      <c r="AE389" s="14">
        <f t="shared" si="30"/>
        <v>3.0019999999999998</v>
      </c>
      <c r="AF389" s="14">
        <f t="shared" si="30"/>
        <v>2.9849999999999999</v>
      </c>
      <c r="AG389" s="14">
        <f t="shared" si="29"/>
        <v>2.9689999999999999</v>
      </c>
      <c r="AH389" s="14">
        <f t="shared" si="28"/>
        <v>2.9550000000000001</v>
      </c>
      <c r="AI389" s="14">
        <f t="shared" si="28"/>
        <v>2.9409999999999998</v>
      </c>
      <c r="AJ389" s="14">
        <f t="shared" si="28"/>
        <v>2.9279999999999999</v>
      </c>
      <c r="AK389" s="14">
        <f t="shared" si="28"/>
        <v>2.915</v>
      </c>
      <c r="AL389" s="14">
        <f t="shared" si="28"/>
        <v>2.9039999999999999</v>
      </c>
      <c r="AM389" s="14">
        <f t="shared" si="28"/>
        <v>2.8929999999999998</v>
      </c>
      <c r="AN389" s="14">
        <f t="shared" si="28"/>
        <v>2.8820000000000001</v>
      </c>
      <c r="AO389" s="14">
        <f t="shared" si="28"/>
        <v>2.8719999999999999</v>
      </c>
      <c r="AP389" s="14">
        <f t="shared" si="28"/>
        <v>2.85</v>
      </c>
      <c r="AQ389" s="14">
        <f t="shared" si="28"/>
        <v>2.8290000000000002</v>
      </c>
      <c r="AR389" s="14">
        <f t="shared" si="28"/>
        <v>2.8079999999999998</v>
      </c>
      <c r="AS389" s="14">
        <f t="shared" si="28"/>
        <v>2.7890000000000001</v>
      </c>
      <c r="AT389" s="14">
        <f t="shared" si="28"/>
        <v>2.77</v>
      </c>
      <c r="AU389" s="14">
        <f t="shared" si="28"/>
        <v>2.7530000000000001</v>
      </c>
      <c r="AV389" s="14">
        <f t="shared" si="28"/>
        <v>2.7360000000000002</v>
      </c>
      <c r="AW389" s="14">
        <f t="shared" si="27"/>
        <v>2.72</v>
      </c>
      <c r="AX389" s="14">
        <f t="shared" si="27"/>
        <v>2.7040000000000002</v>
      </c>
      <c r="AY389" s="14">
        <f t="shared" si="27"/>
        <v>2.6890000000000001</v>
      </c>
    </row>
    <row r="390" spans="1:51" s="16" customFormat="1" x14ac:dyDescent="0.2">
      <c r="A390" s="12">
        <v>49095</v>
      </c>
      <c r="B390" s="14">
        <f t="shared" si="32"/>
        <v>2.141</v>
      </c>
      <c r="C390" s="14">
        <f t="shared" si="32"/>
        <v>2.149</v>
      </c>
      <c r="D390" s="14">
        <f t="shared" si="32"/>
        <v>2.1949999999999998</v>
      </c>
      <c r="E390" s="14">
        <f t="shared" si="32"/>
        <v>2.266</v>
      </c>
      <c r="F390" s="14">
        <f t="shared" si="32"/>
        <v>2.3359999999999999</v>
      </c>
      <c r="G390" s="14">
        <f t="shared" si="32"/>
        <v>2.4119999999999999</v>
      </c>
      <c r="H390" s="14">
        <f t="shared" si="32"/>
        <v>2.4849999999999999</v>
      </c>
      <c r="I390" s="14">
        <f t="shared" si="32"/>
        <v>2.556</v>
      </c>
      <c r="J390" s="14">
        <f t="shared" si="32"/>
        <v>2.6230000000000002</v>
      </c>
      <c r="K390" s="14">
        <f t="shared" si="32"/>
        <v>2.6850000000000001</v>
      </c>
      <c r="L390" s="14">
        <f t="shared" si="32"/>
        <v>2.7469999999999999</v>
      </c>
      <c r="M390" s="14">
        <f t="shared" si="32"/>
        <v>2.798</v>
      </c>
      <c r="N390" s="14">
        <f t="shared" si="32"/>
        <v>2.8490000000000002</v>
      </c>
      <c r="O390" s="14">
        <f t="shared" si="32"/>
        <v>2.8919999999999999</v>
      </c>
      <c r="P390" s="14">
        <f t="shared" si="32"/>
        <v>2.9289999999999998</v>
      </c>
      <c r="Q390" s="14">
        <f t="shared" si="31"/>
        <v>2.9550000000000001</v>
      </c>
      <c r="R390" s="14">
        <f t="shared" si="30"/>
        <v>2.9780000000000002</v>
      </c>
      <c r="S390" s="14">
        <f t="shared" si="30"/>
        <v>2.9990000000000001</v>
      </c>
      <c r="T390" s="14">
        <f t="shared" si="30"/>
        <v>3.0169999999999999</v>
      </c>
      <c r="U390" s="14">
        <f t="shared" si="30"/>
        <v>3.0339999999999998</v>
      </c>
      <c r="V390" s="14">
        <f t="shared" si="30"/>
        <v>3.0350000000000001</v>
      </c>
      <c r="W390" s="14">
        <f t="shared" si="30"/>
        <v>3.036</v>
      </c>
      <c r="X390" s="14">
        <f t="shared" si="30"/>
        <v>3.0369999999999999</v>
      </c>
      <c r="Y390" s="14">
        <f t="shared" si="30"/>
        <v>3.0379999999999998</v>
      </c>
      <c r="Z390" s="14">
        <f t="shared" si="30"/>
        <v>3.0390000000000001</v>
      </c>
      <c r="AA390" s="14">
        <f t="shared" si="30"/>
        <v>3.0310000000000001</v>
      </c>
      <c r="AB390" s="14">
        <f t="shared" si="30"/>
        <v>3.0230000000000001</v>
      </c>
      <c r="AC390" s="14">
        <f t="shared" si="30"/>
        <v>3.0150000000000001</v>
      </c>
      <c r="AD390" s="14">
        <f t="shared" si="30"/>
        <v>3.008</v>
      </c>
      <c r="AE390" s="14">
        <f t="shared" si="30"/>
        <v>3.0019999999999998</v>
      </c>
      <c r="AF390" s="14">
        <f t="shared" si="30"/>
        <v>2.9849999999999999</v>
      </c>
      <c r="AG390" s="14">
        <f t="shared" si="29"/>
        <v>2.9689999999999999</v>
      </c>
      <c r="AH390" s="14">
        <f t="shared" si="28"/>
        <v>2.9550000000000001</v>
      </c>
      <c r="AI390" s="14">
        <f t="shared" si="28"/>
        <v>2.9409999999999998</v>
      </c>
      <c r="AJ390" s="14">
        <f t="shared" si="28"/>
        <v>2.9279999999999999</v>
      </c>
      <c r="AK390" s="14">
        <f t="shared" si="28"/>
        <v>2.915</v>
      </c>
      <c r="AL390" s="14">
        <f t="shared" si="28"/>
        <v>2.9039999999999999</v>
      </c>
      <c r="AM390" s="14">
        <f t="shared" si="28"/>
        <v>2.8929999999999998</v>
      </c>
      <c r="AN390" s="14">
        <f t="shared" si="28"/>
        <v>2.8820000000000001</v>
      </c>
      <c r="AO390" s="14">
        <f t="shared" si="28"/>
        <v>2.8719999999999999</v>
      </c>
      <c r="AP390" s="14">
        <f t="shared" si="28"/>
        <v>2.85</v>
      </c>
      <c r="AQ390" s="14">
        <f t="shared" si="28"/>
        <v>2.8290000000000002</v>
      </c>
      <c r="AR390" s="14">
        <f t="shared" si="28"/>
        <v>2.8079999999999998</v>
      </c>
      <c r="AS390" s="14">
        <f t="shared" si="28"/>
        <v>2.7890000000000001</v>
      </c>
      <c r="AT390" s="14">
        <f t="shared" si="28"/>
        <v>2.77</v>
      </c>
      <c r="AU390" s="14">
        <f t="shared" si="28"/>
        <v>2.7530000000000001</v>
      </c>
      <c r="AV390" s="14">
        <f t="shared" si="28"/>
        <v>2.7360000000000002</v>
      </c>
      <c r="AW390" s="14">
        <f t="shared" si="27"/>
        <v>2.72</v>
      </c>
      <c r="AX390" s="14">
        <f t="shared" si="27"/>
        <v>2.7040000000000002</v>
      </c>
      <c r="AY390" s="14">
        <f t="shared" si="27"/>
        <v>2.6890000000000001</v>
      </c>
    </row>
    <row r="391" spans="1:51" s="16" customFormat="1" x14ac:dyDescent="0.2">
      <c r="A391" s="12">
        <v>49125</v>
      </c>
      <c r="B391" s="14">
        <f t="shared" si="32"/>
        <v>2.141</v>
      </c>
      <c r="C391" s="14">
        <f t="shared" si="32"/>
        <v>2.149</v>
      </c>
      <c r="D391" s="14">
        <f t="shared" si="32"/>
        <v>2.1949999999999998</v>
      </c>
      <c r="E391" s="14">
        <f t="shared" si="32"/>
        <v>2.266</v>
      </c>
      <c r="F391" s="14">
        <f t="shared" si="32"/>
        <v>2.3359999999999999</v>
      </c>
      <c r="G391" s="14">
        <f t="shared" si="32"/>
        <v>2.4119999999999999</v>
      </c>
      <c r="H391" s="14">
        <f t="shared" si="32"/>
        <v>2.4849999999999999</v>
      </c>
      <c r="I391" s="14">
        <f t="shared" si="32"/>
        <v>2.556</v>
      </c>
      <c r="J391" s="14">
        <f t="shared" si="32"/>
        <v>2.6230000000000002</v>
      </c>
      <c r="K391" s="14">
        <f t="shared" si="32"/>
        <v>2.6850000000000001</v>
      </c>
      <c r="L391" s="14">
        <f t="shared" si="32"/>
        <v>2.7469999999999999</v>
      </c>
      <c r="M391" s="14">
        <f t="shared" si="32"/>
        <v>2.798</v>
      </c>
      <c r="N391" s="14">
        <f t="shared" si="32"/>
        <v>2.8490000000000002</v>
      </c>
      <c r="O391" s="14">
        <f t="shared" si="32"/>
        <v>2.8919999999999999</v>
      </c>
      <c r="P391" s="14">
        <f t="shared" si="32"/>
        <v>2.9289999999999998</v>
      </c>
      <c r="Q391" s="14">
        <f t="shared" si="31"/>
        <v>2.9550000000000001</v>
      </c>
      <c r="R391" s="14">
        <f t="shared" si="30"/>
        <v>2.9780000000000002</v>
      </c>
      <c r="S391" s="14">
        <f t="shared" si="30"/>
        <v>2.9990000000000001</v>
      </c>
      <c r="T391" s="14">
        <f t="shared" si="30"/>
        <v>3.0169999999999999</v>
      </c>
      <c r="U391" s="14">
        <f t="shared" si="30"/>
        <v>3.0339999999999998</v>
      </c>
      <c r="V391" s="14">
        <f t="shared" si="30"/>
        <v>3.0350000000000001</v>
      </c>
      <c r="W391" s="14">
        <f t="shared" si="30"/>
        <v>3.036</v>
      </c>
      <c r="X391" s="14">
        <f t="shared" si="30"/>
        <v>3.0369999999999999</v>
      </c>
      <c r="Y391" s="14">
        <f t="shared" si="30"/>
        <v>3.0379999999999998</v>
      </c>
      <c r="Z391" s="14">
        <f t="shared" si="30"/>
        <v>3.0390000000000001</v>
      </c>
      <c r="AA391" s="14">
        <f t="shared" si="30"/>
        <v>3.0310000000000001</v>
      </c>
      <c r="AB391" s="14">
        <f t="shared" si="30"/>
        <v>3.0230000000000001</v>
      </c>
      <c r="AC391" s="14">
        <f t="shared" si="30"/>
        <v>3.0150000000000001</v>
      </c>
      <c r="AD391" s="14">
        <f t="shared" si="30"/>
        <v>3.008</v>
      </c>
      <c r="AE391" s="14">
        <f t="shared" si="30"/>
        <v>3.0019999999999998</v>
      </c>
      <c r="AF391" s="14">
        <f t="shared" si="30"/>
        <v>2.9849999999999999</v>
      </c>
      <c r="AG391" s="14">
        <f t="shared" si="29"/>
        <v>2.9689999999999999</v>
      </c>
      <c r="AH391" s="14">
        <f t="shared" si="28"/>
        <v>2.9550000000000001</v>
      </c>
      <c r="AI391" s="14">
        <f t="shared" si="28"/>
        <v>2.9409999999999998</v>
      </c>
      <c r="AJ391" s="14">
        <f t="shared" si="28"/>
        <v>2.9279999999999999</v>
      </c>
      <c r="AK391" s="14">
        <f t="shared" si="28"/>
        <v>2.915</v>
      </c>
      <c r="AL391" s="14">
        <f t="shared" si="28"/>
        <v>2.9039999999999999</v>
      </c>
      <c r="AM391" s="14">
        <f t="shared" si="28"/>
        <v>2.8929999999999998</v>
      </c>
      <c r="AN391" s="14">
        <f t="shared" si="28"/>
        <v>2.8820000000000001</v>
      </c>
      <c r="AO391" s="14">
        <f t="shared" si="28"/>
        <v>2.8719999999999999</v>
      </c>
      <c r="AP391" s="14">
        <f t="shared" si="28"/>
        <v>2.85</v>
      </c>
      <c r="AQ391" s="14">
        <f t="shared" si="28"/>
        <v>2.8290000000000002</v>
      </c>
      <c r="AR391" s="14">
        <f t="shared" si="28"/>
        <v>2.8079999999999998</v>
      </c>
      <c r="AS391" s="14">
        <f t="shared" si="28"/>
        <v>2.7890000000000001</v>
      </c>
      <c r="AT391" s="14">
        <f t="shared" si="28"/>
        <v>2.77</v>
      </c>
      <c r="AU391" s="14">
        <f t="shared" si="28"/>
        <v>2.7530000000000001</v>
      </c>
      <c r="AV391" s="14">
        <f t="shared" si="28"/>
        <v>2.7360000000000002</v>
      </c>
      <c r="AW391" s="14">
        <f t="shared" si="27"/>
        <v>2.72</v>
      </c>
      <c r="AX391" s="14">
        <f t="shared" si="27"/>
        <v>2.7040000000000002</v>
      </c>
      <c r="AY391" s="14">
        <f t="shared" si="27"/>
        <v>2.6890000000000001</v>
      </c>
    </row>
    <row r="392" spans="1:51" s="16" customFormat="1" x14ac:dyDescent="0.2">
      <c r="A392" s="12">
        <v>49156</v>
      </c>
      <c r="B392" s="14">
        <f t="shared" si="32"/>
        <v>2.141</v>
      </c>
      <c r="C392" s="14">
        <f t="shared" si="32"/>
        <v>2.149</v>
      </c>
      <c r="D392" s="14">
        <f t="shared" si="32"/>
        <v>2.1949999999999998</v>
      </c>
      <c r="E392" s="14">
        <f t="shared" si="32"/>
        <v>2.266</v>
      </c>
      <c r="F392" s="14">
        <f t="shared" si="32"/>
        <v>2.3359999999999999</v>
      </c>
      <c r="G392" s="14">
        <f t="shared" si="32"/>
        <v>2.4119999999999999</v>
      </c>
      <c r="H392" s="14">
        <f t="shared" si="32"/>
        <v>2.4849999999999999</v>
      </c>
      <c r="I392" s="14">
        <f t="shared" si="32"/>
        <v>2.556</v>
      </c>
      <c r="J392" s="14">
        <f t="shared" si="32"/>
        <v>2.6230000000000002</v>
      </c>
      <c r="K392" s="14">
        <f t="shared" si="32"/>
        <v>2.6850000000000001</v>
      </c>
      <c r="L392" s="14">
        <f t="shared" si="32"/>
        <v>2.7469999999999999</v>
      </c>
      <c r="M392" s="14">
        <f t="shared" si="32"/>
        <v>2.798</v>
      </c>
      <c r="N392" s="14">
        <f t="shared" si="32"/>
        <v>2.8490000000000002</v>
      </c>
      <c r="O392" s="14">
        <f t="shared" si="32"/>
        <v>2.8919999999999999</v>
      </c>
      <c r="P392" s="14">
        <f t="shared" si="32"/>
        <v>2.9289999999999998</v>
      </c>
      <c r="Q392" s="14">
        <f t="shared" si="31"/>
        <v>2.9550000000000001</v>
      </c>
      <c r="R392" s="14">
        <f t="shared" si="30"/>
        <v>2.9780000000000002</v>
      </c>
      <c r="S392" s="14">
        <f t="shared" si="30"/>
        <v>2.9990000000000001</v>
      </c>
      <c r="T392" s="14">
        <f t="shared" si="30"/>
        <v>3.0169999999999999</v>
      </c>
      <c r="U392" s="14">
        <f t="shared" si="30"/>
        <v>3.0339999999999998</v>
      </c>
      <c r="V392" s="14">
        <f t="shared" si="30"/>
        <v>3.0350000000000001</v>
      </c>
      <c r="W392" s="14">
        <f t="shared" si="30"/>
        <v>3.036</v>
      </c>
      <c r="X392" s="14">
        <f t="shared" si="30"/>
        <v>3.0369999999999999</v>
      </c>
      <c r="Y392" s="14">
        <f t="shared" si="30"/>
        <v>3.0379999999999998</v>
      </c>
      <c r="Z392" s="14">
        <f t="shared" si="30"/>
        <v>3.0390000000000001</v>
      </c>
      <c r="AA392" s="14">
        <f t="shared" si="30"/>
        <v>3.0310000000000001</v>
      </c>
      <c r="AB392" s="14">
        <f t="shared" si="30"/>
        <v>3.0230000000000001</v>
      </c>
      <c r="AC392" s="14">
        <f t="shared" si="30"/>
        <v>3.0150000000000001</v>
      </c>
      <c r="AD392" s="14">
        <f t="shared" si="30"/>
        <v>3.008</v>
      </c>
      <c r="AE392" s="14">
        <f t="shared" si="30"/>
        <v>3.0019999999999998</v>
      </c>
      <c r="AF392" s="14">
        <f t="shared" si="30"/>
        <v>2.9849999999999999</v>
      </c>
      <c r="AG392" s="14">
        <f t="shared" si="29"/>
        <v>2.9689999999999999</v>
      </c>
      <c r="AH392" s="14">
        <f t="shared" si="28"/>
        <v>2.9550000000000001</v>
      </c>
      <c r="AI392" s="14">
        <f t="shared" si="28"/>
        <v>2.9409999999999998</v>
      </c>
      <c r="AJ392" s="14">
        <f t="shared" si="28"/>
        <v>2.9279999999999999</v>
      </c>
      <c r="AK392" s="14">
        <f t="shared" si="28"/>
        <v>2.915</v>
      </c>
      <c r="AL392" s="14">
        <f t="shared" si="28"/>
        <v>2.9039999999999999</v>
      </c>
      <c r="AM392" s="14">
        <f t="shared" si="28"/>
        <v>2.8929999999999998</v>
      </c>
      <c r="AN392" s="14">
        <f t="shared" si="28"/>
        <v>2.8820000000000001</v>
      </c>
      <c r="AO392" s="14">
        <f t="shared" si="28"/>
        <v>2.8719999999999999</v>
      </c>
      <c r="AP392" s="14">
        <f t="shared" si="28"/>
        <v>2.85</v>
      </c>
      <c r="AQ392" s="14">
        <f t="shared" si="28"/>
        <v>2.8290000000000002</v>
      </c>
      <c r="AR392" s="14">
        <f t="shared" si="28"/>
        <v>2.8079999999999998</v>
      </c>
      <c r="AS392" s="14">
        <f t="shared" si="28"/>
        <v>2.7890000000000001</v>
      </c>
      <c r="AT392" s="14">
        <f t="shared" si="28"/>
        <v>2.77</v>
      </c>
      <c r="AU392" s="14">
        <f t="shared" si="28"/>
        <v>2.7530000000000001</v>
      </c>
      <c r="AV392" s="14">
        <f t="shared" si="28"/>
        <v>2.7360000000000002</v>
      </c>
      <c r="AW392" s="14">
        <f t="shared" si="27"/>
        <v>2.72</v>
      </c>
      <c r="AX392" s="14">
        <f t="shared" si="27"/>
        <v>2.7040000000000002</v>
      </c>
      <c r="AY392" s="14">
        <f t="shared" si="27"/>
        <v>2.6890000000000001</v>
      </c>
    </row>
    <row r="393" spans="1:51" s="16" customFormat="1" x14ac:dyDescent="0.2">
      <c r="A393" s="12">
        <v>49187</v>
      </c>
      <c r="B393" s="14">
        <f t="shared" si="32"/>
        <v>2.141</v>
      </c>
      <c r="C393" s="14">
        <f t="shared" si="32"/>
        <v>2.149</v>
      </c>
      <c r="D393" s="14">
        <f t="shared" si="32"/>
        <v>2.1949999999999998</v>
      </c>
      <c r="E393" s="14">
        <f t="shared" si="32"/>
        <v>2.266</v>
      </c>
      <c r="F393" s="14">
        <f t="shared" si="32"/>
        <v>2.3359999999999999</v>
      </c>
      <c r="G393" s="14">
        <f t="shared" si="32"/>
        <v>2.4119999999999999</v>
      </c>
      <c r="H393" s="14">
        <f t="shared" si="32"/>
        <v>2.4849999999999999</v>
      </c>
      <c r="I393" s="14">
        <f t="shared" si="32"/>
        <v>2.556</v>
      </c>
      <c r="J393" s="14">
        <f t="shared" si="32"/>
        <v>2.6230000000000002</v>
      </c>
      <c r="K393" s="14">
        <f t="shared" si="32"/>
        <v>2.6850000000000001</v>
      </c>
      <c r="L393" s="14">
        <f t="shared" si="32"/>
        <v>2.7469999999999999</v>
      </c>
      <c r="M393" s="14">
        <f t="shared" si="32"/>
        <v>2.798</v>
      </c>
      <c r="N393" s="14">
        <f t="shared" si="32"/>
        <v>2.8490000000000002</v>
      </c>
      <c r="O393" s="14">
        <f t="shared" si="32"/>
        <v>2.8919999999999999</v>
      </c>
      <c r="P393" s="14">
        <f t="shared" si="32"/>
        <v>2.9289999999999998</v>
      </c>
      <c r="Q393" s="14">
        <f t="shared" si="31"/>
        <v>2.9550000000000001</v>
      </c>
      <c r="R393" s="14">
        <f t="shared" si="30"/>
        <v>2.9780000000000002</v>
      </c>
      <c r="S393" s="14">
        <f t="shared" si="30"/>
        <v>2.9990000000000001</v>
      </c>
      <c r="T393" s="14">
        <f t="shared" si="30"/>
        <v>3.0169999999999999</v>
      </c>
      <c r="U393" s="14">
        <f t="shared" si="30"/>
        <v>3.0339999999999998</v>
      </c>
      <c r="V393" s="14">
        <f t="shared" si="30"/>
        <v>3.0350000000000001</v>
      </c>
      <c r="W393" s="14">
        <f t="shared" si="30"/>
        <v>3.036</v>
      </c>
      <c r="X393" s="14">
        <f t="shared" si="30"/>
        <v>3.0369999999999999</v>
      </c>
      <c r="Y393" s="14">
        <f t="shared" si="30"/>
        <v>3.0379999999999998</v>
      </c>
      <c r="Z393" s="14">
        <f t="shared" si="30"/>
        <v>3.0390000000000001</v>
      </c>
      <c r="AA393" s="14">
        <f t="shared" si="30"/>
        <v>3.0310000000000001</v>
      </c>
      <c r="AB393" s="14">
        <f t="shared" si="30"/>
        <v>3.0230000000000001</v>
      </c>
      <c r="AC393" s="14">
        <f t="shared" si="30"/>
        <v>3.0150000000000001</v>
      </c>
      <c r="AD393" s="14">
        <f t="shared" si="30"/>
        <v>3.008</v>
      </c>
      <c r="AE393" s="14">
        <f t="shared" si="30"/>
        <v>3.0019999999999998</v>
      </c>
      <c r="AF393" s="14">
        <f t="shared" si="30"/>
        <v>2.9849999999999999</v>
      </c>
      <c r="AG393" s="14">
        <f t="shared" si="29"/>
        <v>2.9689999999999999</v>
      </c>
      <c r="AH393" s="14">
        <f t="shared" si="28"/>
        <v>2.9550000000000001</v>
      </c>
      <c r="AI393" s="14">
        <f t="shared" si="28"/>
        <v>2.9409999999999998</v>
      </c>
      <c r="AJ393" s="14">
        <f t="shared" si="28"/>
        <v>2.9279999999999999</v>
      </c>
      <c r="AK393" s="14">
        <f t="shared" si="28"/>
        <v>2.915</v>
      </c>
      <c r="AL393" s="14">
        <f t="shared" si="28"/>
        <v>2.9039999999999999</v>
      </c>
      <c r="AM393" s="14">
        <f t="shared" si="28"/>
        <v>2.8929999999999998</v>
      </c>
      <c r="AN393" s="14">
        <f t="shared" si="28"/>
        <v>2.8820000000000001</v>
      </c>
      <c r="AO393" s="14">
        <f t="shared" si="28"/>
        <v>2.8719999999999999</v>
      </c>
      <c r="AP393" s="14">
        <f t="shared" si="28"/>
        <v>2.85</v>
      </c>
      <c r="AQ393" s="14">
        <f t="shared" si="28"/>
        <v>2.8290000000000002</v>
      </c>
      <c r="AR393" s="14">
        <f t="shared" si="28"/>
        <v>2.8079999999999998</v>
      </c>
      <c r="AS393" s="14">
        <f t="shared" si="28"/>
        <v>2.7890000000000001</v>
      </c>
      <c r="AT393" s="14">
        <f t="shared" si="28"/>
        <v>2.77</v>
      </c>
      <c r="AU393" s="14">
        <f t="shared" si="28"/>
        <v>2.7530000000000001</v>
      </c>
      <c r="AV393" s="14">
        <f t="shared" si="28"/>
        <v>2.7360000000000002</v>
      </c>
      <c r="AW393" s="14">
        <f t="shared" si="27"/>
        <v>2.72</v>
      </c>
      <c r="AX393" s="14">
        <f t="shared" si="27"/>
        <v>2.7040000000000002</v>
      </c>
      <c r="AY393" s="14">
        <f t="shared" si="27"/>
        <v>2.6890000000000001</v>
      </c>
    </row>
    <row r="394" spans="1:51" s="16" customFormat="1" x14ac:dyDescent="0.2">
      <c r="A394" s="12">
        <v>49217</v>
      </c>
      <c r="B394" s="14">
        <f t="shared" si="32"/>
        <v>2.141</v>
      </c>
      <c r="C394" s="14">
        <f t="shared" si="32"/>
        <v>2.149</v>
      </c>
      <c r="D394" s="14">
        <f t="shared" si="32"/>
        <v>2.1949999999999998</v>
      </c>
      <c r="E394" s="14">
        <f t="shared" si="32"/>
        <v>2.266</v>
      </c>
      <c r="F394" s="14">
        <f t="shared" si="32"/>
        <v>2.3359999999999999</v>
      </c>
      <c r="G394" s="14">
        <f t="shared" si="32"/>
        <v>2.4119999999999999</v>
      </c>
      <c r="H394" s="14">
        <f t="shared" si="32"/>
        <v>2.4849999999999999</v>
      </c>
      <c r="I394" s="14">
        <f t="shared" si="32"/>
        <v>2.556</v>
      </c>
      <c r="J394" s="14">
        <f t="shared" si="32"/>
        <v>2.6230000000000002</v>
      </c>
      <c r="K394" s="14">
        <f t="shared" si="32"/>
        <v>2.6850000000000001</v>
      </c>
      <c r="L394" s="14">
        <f t="shared" si="32"/>
        <v>2.7469999999999999</v>
      </c>
      <c r="M394" s="14">
        <f t="shared" si="32"/>
        <v>2.798</v>
      </c>
      <c r="N394" s="14">
        <f t="shared" si="32"/>
        <v>2.8490000000000002</v>
      </c>
      <c r="O394" s="14">
        <f t="shared" si="32"/>
        <v>2.8919999999999999</v>
      </c>
      <c r="P394" s="14">
        <f t="shared" si="32"/>
        <v>2.9289999999999998</v>
      </c>
      <c r="Q394" s="14">
        <f t="shared" si="31"/>
        <v>2.9550000000000001</v>
      </c>
      <c r="R394" s="14">
        <f t="shared" si="30"/>
        <v>2.9780000000000002</v>
      </c>
      <c r="S394" s="14">
        <f t="shared" si="30"/>
        <v>2.9990000000000001</v>
      </c>
      <c r="T394" s="14">
        <f t="shared" si="30"/>
        <v>3.0169999999999999</v>
      </c>
      <c r="U394" s="14">
        <f t="shared" si="30"/>
        <v>3.0339999999999998</v>
      </c>
      <c r="V394" s="14">
        <f t="shared" si="30"/>
        <v>3.0350000000000001</v>
      </c>
      <c r="W394" s="14">
        <f t="shared" si="30"/>
        <v>3.036</v>
      </c>
      <c r="X394" s="14">
        <f t="shared" si="30"/>
        <v>3.0369999999999999</v>
      </c>
      <c r="Y394" s="14">
        <f t="shared" si="30"/>
        <v>3.0379999999999998</v>
      </c>
      <c r="Z394" s="14">
        <f t="shared" si="30"/>
        <v>3.0390000000000001</v>
      </c>
      <c r="AA394" s="14">
        <f t="shared" si="30"/>
        <v>3.0310000000000001</v>
      </c>
      <c r="AB394" s="14">
        <f t="shared" si="30"/>
        <v>3.0230000000000001</v>
      </c>
      <c r="AC394" s="14">
        <f t="shared" si="30"/>
        <v>3.0150000000000001</v>
      </c>
      <c r="AD394" s="14">
        <f t="shared" si="30"/>
        <v>3.008</v>
      </c>
      <c r="AE394" s="14">
        <f t="shared" si="30"/>
        <v>3.0019999999999998</v>
      </c>
      <c r="AF394" s="14">
        <f t="shared" si="30"/>
        <v>2.9849999999999999</v>
      </c>
      <c r="AG394" s="14">
        <f t="shared" si="29"/>
        <v>2.9689999999999999</v>
      </c>
      <c r="AH394" s="14">
        <f t="shared" si="28"/>
        <v>2.9550000000000001</v>
      </c>
      <c r="AI394" s="14">
        <f t="shared" si="28"/>
        <v>2.9409999999999998</v>
      </c>
      <c r="AJ394" s="14">
        <f t="shared" si="28"/>
        <v>2.9279999999999999</v>
      </c>
      <c r="AK394" s="14">
        <f t="shared" si="28"/>
        <v>2.915</v>
      </c>
      <c r="AL394" s="14">
        <f t="shared" si="28"/>
        <v>2.9039999999999999</v>
      </c>
      <c r="AM394" s="14">
        <f t="shared" si="28"/>
        <v>2.8929999999999998</v>
      </c>
      <c r="AN394" s="14">
        <f t="shared" si="28"/>
        <v>2.8820000000000001</v>
      </c>
      <c r="AO394" s="14">
        <f t="shared" si="28"/>
        <v>2.8719999999999999</v>
      </c>
      <c r="AP394" s="14">
        <f t="shared" si="28"/>
        <v>2.85</v>
      </c>
      <c r="AQ394" s="14">
        <f t="shared" si="28"/>
        <v>2.8290000000000002</v>
      </c>
      <c r="AR394" s="14">
        <f t="shared" si="28"/>
        <v>2.8079999999999998</v>
      </c>
      <c r="AS394" s="14">
        <f t="shared" si="28"/>
        <v>2.7890000000000001</v>
      </c>
      <c r="AT394" s="14">
        <f t="shared" si="28"/>
        <v>2.77</v>
      </c>
      <c r="AU394" s="14">
        <f t="shared" si="28"/>
        <v>2.7530000000000001</v>
      </c>
      <c r="AV394" s="14">
        <f t="shared" si="28"/>
        <v>2.7360000000000002</v>
      </c>
      <c r="AW394" s="14">
        <f t="shared" si="27"/>
        <v>2.72</v>
      </c>
      <c r="AX394" s="14">
        <f t="shared" si="27"/>
        <v>2.7040000000000002</v>
      </c>
      <c r="AY394" s="14">
        <f t="shared" si="27"/>
        <v>2.6890000000000001</v>
      </c>
    </row>
    <row r="395" spans="1:51" s="16" customFormat="1" x14ac:dyDescent="0.2">
      <c r="A395" s="12">
        <v>49248</v>
      </c>
      <c r="B395" s="14">
        <f t="shared" si="32"/>
        <v>2.141</v>
      </c>
      <c r="C395" s="14">
        <f t="shared" si="32"/>
        <v>2.149</v>
      </c>
      <c r="D395" s="14">
        <f t="shared" si="32"/>
        <v>2.1949999999999998</v>
      </c>
      <c r="E395" s="14">
        <f t="shared" si="32"/>
        <v>2.266</v>
      </c>
      <c r="F395" s="14">
        <f t="shared" si="32"/>
        <v>2.3359999999999999</v>
      </c>
      <c r="G395" s="14">
        <f t="shared" si="32"/>
        <v>2.4119999999999999</v>
      </c>
      <c r="H395" s="14">
        <f t="shared" si="32"/>
        <v>2.4849999999999999</v>
      </c>
      <c r="I395" s="14">
        <f t="shared" si="32"/>
        <v>2.556</v>
      </c>
      <c r="J395" s="14">
        <f t="shared" si="32"/>
        <v>2.6230000000000002</v>
      </c>
      <c r="K395" s="14">
        <f t="shared" si="32"/>
        <v>2.6850000000000001</v>
      </c>
      <c r="L395" s="14">
        <f t="shared" si="32"/>
        <v>2.7469999999999999</v>
      </c>
      <c r="M395" s="14">
        <f t="shared" si="32"/>
        <v>2.798</v>
      </c>
      <c r="N395" s="14">
        <f t="shared" si="32"/>
        <v>2.8490000000000002</v>
      </c>
      <c r="O395" s="14">
        <f t="shared" si="32"/>
        <v>2.8919999999999999</v>
      </c>
      <c r="P395" s="14">
        <f t="shared" si="32"/>
        <v>2.9289999999999998</v>
      </c>
      <c r="Q395" s="14">
        <f t="shared" si="31"/>
        <v>2.9550000000000001</v>
      </c>
      <c r="R395" s="14">
        <f t="shared" si="30"/>
        <v>2.9780000000000002</v>
      </c>
      <c r="S395" s="14">
        <f t="shared" si="30"/>
        <v>2.9990000000000001</v>
      </c>
      <c r="T395" s="14">
        <f t="shared" si="30"/>
        <v>3.0169999999999999</v>
      </c>
      <c r="U395" s="14">
        <f t="shared" si="30"/>
        <v>3.0339999999999998</v>
      </c>
      <c r="V395" s="14">
        <f t="shared" si="30"/>
        <v>3.0350000000000001</v>
      </c>
      <c r="W395" s="14">
        <f t="shared" si="30"/>
        <v>3.036</v>
      </c>
      <c r="X395" s="14">
        <f t="shared" si="30"/>
        <v>3.0369999999999999</v>
      </c>
      <c r="Y395" s="14">
        <f t="shared" si="30"/>
        <v>3.0379999999999998</v>
      </c>
      <c r="Z395" s="14">
        <f t="shared" si="30"/>
        <v>3.0390000000000001</v>
      </c>
      <c r="AA395" s="14">
        <f t="shared" si="30"/>
        <v>3.0310000000000001</v>
      </c>
      <c r="AB395" s="14">
        <f t="shared" si="30"/>
        <v>3.0230000000000001</v>
      </c>
      <c r="AC395" s="14">
        <f t="shared" si="30"/>
        <v>3.0150000000000001</v>
      </c>
      <c r="AD395" s="14">
        <f t="shared" si="30"/>
        <v>3.008</v>
      </c>
      <c r="AE395" s="14">
        <f t="shared" si="30"/>
        <v>3.0019999999999998</v>
      </c>
      <c r="AF395" s="14">
        <f t="shared" si="30"/>
        <v>2.9849999999999999</v>
      </c>
      <c r="AG395" s="14">
        <f t="shared" si="29"/>
        <v>2.9689999999999999</v>
      </c>
      <c r="AH395" s="14">
        <f t="shared" si="28"/>
        <v>2.9550000000000001</v>
      </c>
      <c r="AI395" s="14">
        <f t="shared" si="28"/>
        <v>2.9409999999999998</v>
      </c>
      <c r="AJ395" s="14">
        <f t="shared" si="28"/>
        <v>2.9279999999999999</v>
      </c>
      <c r="AK395" s="14">
        <f t="shared" si="28"/>
        <v>2.915</v>
      </c>
      <c r="AL395" s="14">
        <f t="shared" si="28"/>
        <v>2.9039999999999999</v>
      </c>
      <c r="AM395" s="14">
        <f t="shared" si="28"/>
        <v>2.8929999999999998</v>
      </c>
      <c r="AN395" s="14">
        <f t="shared" si="28"/>
        <v>2.8820000000000001</v>
      </c>
      <c r="AO395" s="14">
        <f t="shared" si="28"/>
        <v>2.8719999999999999</v>
      </c>
      <c r="AP395" s="14">
        <f t="shared" si="28"/>
        <v>2.85</v>
      </c>
      <c r="AQ395" s="14">
        <f t="shared" si="28"/>
        <v>2.8290000000000002</v>
      </c>
      <c r="AR395" s="14">
        <f t="shared" si="28"/>
        <v>2.8079999999999998</v>
      </c>
      <c r="AS395" s="14">
        <f t="shared" si="28"/>
        <v>2.7890000000000001</v>
      </c>
      <c r="AT395" s="14">
        <f t="shared" si="28"/>
        <v>2.77</v>
      </c>
      <c r="AU395" s="14">
        <f t="shared" si="28"/>
        <v>2.7530000000000001</v>
      </c>
      <c r="AV395" s="14">
        <f t="shared" si="28"/>
        <v>2.7360000000000002</v>
      </c>
      <c r="AW395" s="14">
        <f t="shared" si="27"/>
        <v>2.72</v>
      </c>
      <c r="AX395" s="14">
        <f t="shared" si="27"/>
        <v>2.7040000000000002</v>
      </c>
      <c r="AY395" s="14">
        <f t="shared" si="27"/>
        <v>2.6890000000000001</v>
      </c>
    </row>
    <row r="396" spans="1:51" s="16" customFormat="1" x14ac:dyDescent="0.2">
      <c r="A396" s="12">
        <v>49278</v>
      </c>
      <c r="B396" s="14">
        <f t="shared" si="32"/>
        <v>2.141</v>
      </c>
      <c r="C396" s="14">
        <f t="shared" si="32"/>
        <v>2.149</v>
      </c>
      <c r="D396" s="14">
        <f t="shared" si="32"/>
        <v>2.1949999999999998</v>
      </c>
      <c r="E396" s="14">
        <f t="shared" si="32"/>
        <v>2.266</v>
      </c>
      <c r="F396" s="14">
        <f t="shared" si="32"/>
        <v>2.3359999999999999</v>
      </c>
      <c r="G396" s="14">
        <f t="shared" si="32"/>
        <v>2.4119999999999999</v>
      </c>
      <c r="H396" s="14">
        <f t="shared" si="32"/>
        <v>2.4849999999999999</v>
      </c>
      <c r="I396" s="14">
        <f t="shared" si="32"/>
        <v>2.556</v>
      </c>
      <c r="J396" s="14">
        <f t="shared" si="32"/>
        <v>2.6230000000000002</v>
      </c>
      <c r="K396" s="14">
        <f t="shared" si="32"/>
        <v>2.6850000000000001</v>
      </c>
      <c r="L396" s="14">
        <f t="shared" si="32"/>
        <v>2.7469999999999999</v>
      </c>
      <c r="M396" s="14">
        <f t="shared" si="32"/>
        <v>2.798</v>
      </c>
      <c r="N396" s="14">
        <f t="shared" si="32"/>
        <v>2.8490000000000002</v>
      </c>
      <c r="O396" s="14">
        <f t="shared" si="32"/>
        <v>2.8919999999999999</v>
      </c>
      <c r="P396" s="14">
        <f t="shared" si="32"/>
        <v>2.9289999999999998</v>
      </c>
      <c r="Q396" s="14">
        <f t="shared" si="31"/>
        <v>2.9550000000000001</v>
      </c>
      <c r="R396" s="14">
        <f t="shared" si="30"/>
        <v>2.9780000000000002</v>
      </c>
      <c r="S396" s="14">
        <f t="shared" si="30"/>
        <v>2.9990000000000001</v>
      </c>
      <c r="T396" s="14">
        <f t="shared" si="30"/>
        <v>3.0169999999999999</v>
      </c>
      <c r="U396" s="14">
        <f t="shared" si="30"/>
        <v>3.0339999999999998</v>
      </c>
      <c r="V396" s="14">
        <f t="shared" si="30"/>
        <v>3.0350000000000001</v>
      </c>
      <c r="W396" s="14">
        <f t="shared" si="30"/>
        <v>3.036</v>
      </c>
      <c r="X396" s="14">
        <f t="shared" si="30"/>
        <v>3.0369999999999999</v>
      </c>
      <c r="Y396" s="14">
        <f t="shared" si="30"/>
        <v>3.0379999999999998</v>
      </c>
      <c r="Z396" s="14">
        <f t="shared" si="30"/>
        <v>3.0390000000000001</v>
      </c>
      <c r="AA396" s="14">
        <f t="shared" si="30"/>
        <v>3.0310000000000001</v>
      </c>
      <c r="AB396" s="14">
        <f t="shared" si="30"/>
        <v>3.0230000000000001</v>
      </c>
      <c r="AC396" s="14">
        <f t="shared" si="30"/>
        <v>3.0150000000000001</v>
      </c>
      <c r="AD396" s="14">
        <f t="shared" si="30"/>
        <v>3.008</v>
      </c>
      <c r="AE396" s="14">
        <f t="shared" si="30"/>
        <v>3.0019999999999998</v>
      </c>
      <c r="AF396" s="14">
        <f t="shared" si="30"/>
        <v>2.9849999999999999</v>
      </c>
      <c r="AG396" s="14">
        <f t="shared" si="29"/>
        <v>2.9689999999999999</v>
      </c>
      <c r="AH396" s="14">
        <f t="shared" si="28"/>
        <v>2.9550000000000001</v>
      </c>
      <c r="AI396" s="14">
        <f t="shared" si="28"/>
        <v>2.9409999999999998</v>
      </c>
      <c r="AJ396" s="14">
        <f t="shared" si="28"/>
        <v>2.9279999999999999</v>
      </c>
      <c r="AK396" s="14">
        <f t="shared" si="28"/>
        <v>2.915</v>
      </c>
      <c r="AL396" s="14">
        <f t="shared" si="28"/>
        <v>2.9039999999999999</v>
      </c>
      <c r="AM396" s="14">
        <f t="shared" si="28"/>
        <v>2.8929999999999998</v>
      </c>
      <c r="AN396" s="14">
        <f t="shared" si="28"/>
        <v>2.8820000000000001</v>
      </c>
      <c r="AO396" s="14">
        <f t="shared" si="28"/>
        <v>2.8719999999999999</v>
      </c>
      <c r="AP396" s="14">
        <f t="shared" si="28"/>
        <v>2.85</v>
      </c>
      <c r="AQ396" s="14">
        <f t="shared" si="28"/>
        <v>2.8290000000000002</v>
      </c>
      <c r="AR396" s="14">
        <f t="shared" si="28"/>
        <v>2.8079999999999998</v>
      </c>
      <c r="AS396" s="14">
        <f t="shared" si="28"/>
        <v>2.7890000000000001</v>
      </c>
      <c r="AT396" s="14">
        <f t="shared" si="28"/>
        <v>2.77</v>
      </c>
      <c r="AU396" s="14">
        <f t="shared" si="28"/>
        <v>2.7530000000000001</v>
      </c>
      <c r="AV396" s="14">
        <f t="shared" si="28"/>
        <v>2.7360000000000002</v>
      </c>
      <c r="AW396" s="14">
        <f t="shared" si="27"/>
        <v>2.72</v>
      </c>
      <c r="AX396" s="14">
        <f t="shared" si="27"/>
        <v>2.7040000000000002</v>
      </c>
      <c r="AY396" s="14">
        <f t="shared" si="27"/>
        <v>2.6890000000000001</v>
      </c>
    </row>
    <row r="397" spans="1:51" s="16" customFormat="1" x14ac:dyDescent="0.2">
      <c r="A397" s="12">
        <v>49309</v>
      </c>
      <c r="B397" s="14">
        <f t="shared" si="32"/>
        <v>2.141</v>
      </c>
      <c r="C397" s="14">
        <f t="shared" si="32"/>
        <v>2.149</v>
      </c>
      <c r="D397" s="14">
        <f t="shared" si="32"/>
        <v>2.1949999999999998</v>
      </c>
      <c r="E397" s="14">
        <f t="shared" si="32"/>
        <v>2.266</v>
      </c>
      <c r="F397" s="14">
        <f t="shared" si="32"/>
        <v>2.3359999999999999</v>
      </c>
      <c r="G397" s="14">
        <f t="shared" si="32"/>
        <v>2.4119999999999999</v>
      </c>
      <c r="H397" s="14">
        <f t="shared" si="32"/>
        <v>2.4849999999999999</v>
      </c>
      <c r="I397" s="14">
        <f t="shared" si="32"/>
        <v>2.556</v>
      </c>
      <c r="J397" s="14">
        <f t="shared" si="32"/>
        <v>2.6230000000000002</v>
      </c>
      <c r="K397" s="14">
        <f t="shared" si="32"/>
        <v>2.6850000000000001</v>
      </c>
      <c r="L397" s="14">
        <f t="shared" si="32"/>
        <v>2.7469999999999999</v>
      </c>
      <c r="M397" s="14">
        <f t="shared" si="32"/>
        <v>2.798</v>
      </c>
      <c r="N397" s="14">
        <f t="shared" si="32"/>
        <v>2.8490000000000002</v>
      </c>
      <c r="O397" s="14">
        <f t="shared" si="32"/>
        <v>2.8919999999999999</v>
      </c>
      <c r="P397" s="14">
        <f t="shared" si="32"/>
        <v>2.9289999999999998</v>
      </c>
      <c r="Q397" s="14">
        <f t="shared" si="31"/>
        <v>2.9550000000000001</v>
      </c>
      <c r="R397" s="14">
        <f t="shared" si="30"/>
        <v>2.9780000000000002</v>
      </c>
      <c r="S397" s="14">
        <f t="shared" si="30"/>
        <v>2.9990000000000001</v>
      </c>
      <c r="T397" s="14">
        <f t="shared" si="30"/>
        <v>3.0169999999999999</v>
      </c>
      <c r="U397" s="14">
        <f t="shared" si="30"/>
        <v>3.0339999999999998</v>
      </c>
      <c r="V397" s="14">
        <f t="shared" si="30"/>
        <v>3.0350000000000001</v>
      </c>
      <c r="W397" s="14">
        <f t="shared" si="30"/>
        <v>3.036</v>
      </c>
      <c r="X397" s="14">
        <f t="shared" si="30"/>
        <v>3.0369999999999999</v>
      </c>
      <c r="Y397" s="14">
        <f t="shared" si="30"/>
        <v>3.0379999999999998</v>
      </c>
      <c r="Z397" s="14">
        <f t="shared" si="30"/>
        <v>3.0390000000000001</v>
      </c>
      <c r="AA397" s="14">
        <f t="shared" si="30"/>
        <v>3.0310000000000001</v>
      </c>
      <c r="AB397" s="14">
        <f t="shared" si="30"/>
        <v>3.0230000000000001</v>
      </c>
      <c r="AC397" s="14">
        <f t="shared" si="30"/>
        <v>3.0150000000000001</v>
      </c>
      <c r="AD397" s="14">
        <f t="shared" si="30"/>
        <v>3.008</v>
      </c>
      <c r="AE397" s="14">
        <f t="shared" si="30"/>
        <v>3.0019999999999998</v>
      </c>
      <c r="AF397" s="14">
        <f t="shared" si="30"/>
        <v>2.9849999999999999</v>
      </c>
      <c r="AG397" s="14">
        <f t="shared" si="29"/>
        <v>2.9689999999999999</v>
      </c>
      <c r="AH397" s="14">
        <f t="shared" si="28"/>
        <v>2.9550000000000001</v>
      </c>
      <c r="AI397" s="14">
        <f t="shared" si="28"/>
        <v>2.9409999999999998</v>
      </c>
      <c r="AJ397" s="14">
        <f t="shared" si="28"/>
        <v>2.9279999999999999</v>
      </c>
      <c r="AK397" s="14">
        <f t="shared" si="28"/>
        <v>2.915</v>
      </c>
      <c r="AL397" s="14">
        <f t="shared" si="28"/>
        <v>2.9039999999999999</v>
      </c>
      <c r="AM397" s="14">
        <f t="shared" si="28"/>
        <v>2.8929999999999998</v>
      </c>
      <c r="AN397" s="14">
        <f t="shared" si="28"/>
        <v>2.8820000000000001</v>
      </c>
      <c r="AO397" s="14">
        <f t="shared" si="28"/>
        <v>2.8719999999999999</v>
      </c>
      <c r="AP397" s="14">
        <f t="shared" si="28"/>
        <v>2.85</v>
      </c>
      <c r="AQ397" s="14">
        <f t="shared" si="28"/>
        <v>2.8290000000000002</v>
      </c>
      <c r="AR397" s="14">
        <f t="shared" si="28"/>
        <v>2.8079999999999998</v>
      </c>
      <c r="AS397" s="14">
        <f t="shared" si="28"/>
        <v>2.7890000000000001</v>
      </c>
      <c r="AT397" s="14">
        <f t="shared" si="28"/>
        <v>2.77</v>
      </c>
      <c r="AU397" s="14">
        <f t="shared" si="28"/>
        <v>2.7530000000000001</v>
      </c>
      <c r="AV397" s="14">
        <f t="shared" si="28"/>
        <v>2.7360000000000002</v>
      </c>
      <c r="AW397" s="14">
        <f t="shared" si="27"/>
        <v>2.72</v>
      </c>
      <c r="AX397" s="14">
        <f t="shared" si="27"/>
        <v>2.7040000000000002</v>
      </c>
      <c r="AY397" s="14">
        <f t="shared" si="27"/>
        <v>2.6890000000000001</v>
      </c>
    </row>
    <row r="398" spans="1:51" s="16" customFormat="1" x14ac:dyDescent="0.2">
      <c r="A398" s="12">
        <v>49340</v>
      </c>
      <c r="B398" s="14">
        <f t="shared" si="32"/>
        <v>2.141</v>
      </c>
      <c r="C398" s="14">
        <f t="shared" si="32"/>
        <v>2.149</v>
      </c>
      <c r="D398" s="14">
        <f t="shared" si="32"/>
        <v>2.1949999999999998</v>
      </c>
      <c r="E398" s="14">
        <f t="shared" si="32"/>
        <v>2.266</v>
      </c>
      <c r="F398" s="14">
        <f t="shared" si="32"/>
        <v>2.3359999999999999</v>
      </c>
      <c r="G398" s="14">
        <f t="shared" si="32"/>
        <v>2.4119999999999999</v>
      </c>
      <c r="H398" s="14">
        <f t="shared" si="32"/>
        <v>2.4849999999999999</v>
      </c>
      <c r="I398" s="14">
        <f t="shared" si="32"/>
        <v>2.556</v>
      </c>
      <c r="J398" s="14">
        <f t="shared" si="32"/>
        <v>2.6230000000000002</v>
      </c>
      <c r="K398" s="14">
        <f t="shared" si="32"/>
        <v>2.6850000000000001</v>
      </c>
      <c r="L398" s="14">
        <f t="shared" si="32"/>
        <v>2.7469999999999999</v>
      </c>
      <c r="M398" s="14">
        <f t="shared" si="32"/>
        <v>2.798</v>
      </c>
      <c r="N398" s="14">
        <f t="shared" si="32"/>
        <v>2.8490000000000002</v>
      </c>
      <c r="O398" s="14">
        <f t="shared" si="32"/>
        <v>2.8919999999999999</v>
      </c>
      <c r="P398" s="14">
        <f t="shared" si="32"/>
        <v>2.9289999999999998</v>
      </c>
      <c r="Q398" s="14">
        <f t="shared" si="31"/>
        <v>2.9550000000000001</v>
      </c>
      <c r="R398" s="14">
        <f t="shared" si="30"/>
        <v>2.9780000000000002</v>
      </c>
      <c r="S398" s="14">
        <f t="shared" si="30"/>
        <v>2.9990000000000001</v>
      </c>
      <c r="T398" s="14">
        <f t="shared" si="30"/>
        <v>3.0169999999999999</v>
      </c>
      <c r="U398" s="14">
        <f t="shared" si="30"/>
        <v>3.0339999999999998</v>
      </c>
      <c r="V398" s="14">
        <f t="shared" si="30"/>
        <v>3.0350000000000001</v>
      </c>
      <c r="W398" s="14">
        <f t="shared" si="30"/>
        <v>3.036</v>
      </c>
      <c r="X398" s="14">
        <f t="shared" si="30"/>
        <v>3.0369999999999999</v>
      </c>
      <c r="Y398" s="14">
        <f t="shared" si="30"/>
        <v>3.0379999999999998</v>
      </c>
      <c r="Z398" s="14">
        <f t="shared" si="30"/>
        <v>3.0390000000000001</v>
      </c>
      <c r="AA398" s="14">
        <f t="shared" si="30"/>
        <v>3.0310000000000001</v>
      </c>
      <c r="AB398" s="14">
        <f t="shared" si="30"/>
        <v>3.0230000000000001</v>
      </c>
      <c r="AC398" s="14">
        <f t="shared" si="30"/>
        <v>3.0150000000000001</v>
      </c>
      <c r="AD398" s="14">
        <f t="shared" si="30"/>
        <v>3.008</v>
      </c>
      <c r="AE398" s="14">
        <f t="shared" si="30"/>
        <v>3.0019999999999998</v>
      </c>
      <c r="AF398" s="14">
        <f t="shared" si="30"/>
        <v>2.9849999999999999</v>
      </c>
      <c r="AG398" s="14">
        <f t="shared" si="29"/>
        <v>2.9689999999999999</v>
      </c>
      <c r="AH398" s="14">
        <f t="shared" si="28"/>
        <v>2.9550000000000001</v>
      </c>
      <c r="AI398" s="14">
        <f t="shared" si="28"/>
        <v>2.9409999999999998</v>
      </c>
      <c r="AJ398" s="14">
        <f t="shared" si="28"/>
        <v>2.9279999999999999</v>
      </c>
      <c r="AK398" s="14">
        <f t="shared" si="28"/>
        <v>2.915</v>
      </c>
      <c r="AL398" s="14">
        <f t="shared" si="28"/>
        <v>2.9039999999999999</v>
      </c>
      <c r="AM398" s="14">
        <f t="shared" si="28"/>
        <v>2.8929999999999998</v>
      </c>
      <c r="AN398" s="14">
        <f t="shared" si="28"/>
        <v>2.8820000000000001</v>
      </c>
      <c r="AO398" s="14">
        <f t="shared" si="28"/>
        <v>2.8719999999999999</v>
      </c>
      <c r="AP398" s="14">
        <f t="shared" si="28"/>
        <v>2.85</v>
      </c>
      <c r="AQ398" s="14">
        <f t="shared" si="28"/>
        <v>2.8290000000000002</v>
      </c>
      <c r="AR398" s="14">
        <f t="shared" si="28"/>
        <v>2.8079999999999998</v>
      </c>
      <c r="AS398" s="14">
        <f t="shared" si="28"/>
        <v>2.7890000000000001</v>
      </c>
      <c r="AT398" s="14">
        <f t="shared" si="28"/>
        <v>2.77</v>
      </c>
      <c r="AU398" s="14">
        <f t="shared" si="28"/>
        <v>2.7530000000000001</v>
      </c>
      <c r="AV398" s="14">
        <f t="shared" si="28"/>
        <v>2.7360000000000002</v>
      </c>
      <c r="AW398" s="14">
        <f t="shared" si="27"/>
        <v>2.72</v>
      </c>
      <c r="AX398" s="14">
        <f t="shared" si="27"/>
        <v>2.7040000000000002</v>
      </c>
      <c r="AY398" s="14">
        <f t="shared" si="27"/>
        <v>2.6890000000000001</v>
      </c>
    </row>
    <row r="399" spans="1:51" s="16" customFormat="1" x14ac:dyDescent="0.2">
      <c r="A399" s="12">
        <v>49368</v>
      </c>
      <c r="B399" s="14">
        <f t="shared" si="32"/>
        <v>2.141</v>
      </c>
      <c r="C399" s="14">
        <f t="shared" si="32"/>
        <v>2.149</v>
      </c>
      <c r="D399" s="14">
        <f t="shared" si="32"/>
        <v>2.1949999999999998</v>
      </c>
      <c r="E399" s="14">
        <f t="shared" si="32"/>
        <v>2.266</v>
      </c>
      <c r="F399" s="14">
        <f t="shared" si="32"/>
        <v>2.3359999999999999</v>
      </c>
      <c r="G399" s="14">
        <f t="shared" si="32"/>
        <v>2.4119999999999999</v>
      </c>
      <c r="H399" s="14">
        <f t="shared" si="32"/>
        <v>2.4849999999999999</v>
      </c>
      <c r="I399" s="14">
        <f t="shared" si="32"/>
        <v>2.556</v>
      </c>
      <c r="J399" s="14">
        <f t="shared" si="32"/>
        <v>2.6230000000000002</v>
      </c>
      <c r="K399" s="14">
        <f t="shared" si="32"/>
        <v>2.6850000000000001</v>
      </c>
      <c r="L399" s="14">
        <f t="shared" si="32"/>
        <v>2.7469999999999999</v>
      </c>
      <c r="M399" s="14">
        <f t="shared" si="32"/>
        <v>2.798</v>
      </c>
      <c r="N399" s="14">
        <f t="shared" si="32"/>
        <v>2.8490000000000002</v>
      </c>
      <c r="O399" s="14">
        <f t="shared" si="32"/>
        <v>2.8919999999999999</v>
      </c>
      <c r="P399" s="14">
        <f t="shared" si="32"/>
        <v>2.9289999999999998</v>
      </c>
      <c r="Q399" s="14">
        <f t="shared" si="31"/>
        <v>2.9550000000000001</v>
      </c>
      <c r="R399" s="14">
        <f t="shared" si="30"/>
        <v>2.9780000000000002</v>
      </c>
      <c r="S399" s="14">
        <f t="shared" si="30"/>
        <v>2.9990000000000001</v>
      </c>
      <c r="T399" s="14">
        <f t="shared" si="30"/>
        <v>3.0169999999999999</v>
      </c>
      <c r="U399" s="14">
        <f t="shared" si="30"/>
        <v>3.0339999999999998</v>
      </c>
      <c r="V399" s="14">
        <f t="shared" si="30"/>
        <v>3.0350000000000001</v>
      </c>
      <c r="W399" s="14">
        <f t="shared" si="30"/>
        <v>3.036</v>
      </c>
      <c r="X399" s="14">
        <f t="shared" si="30"/>
        <v>3.0369999999999999</v>
      </c>
      <c r="Y399" s="14">
        <f t="shared" si="30"/>
        <v>3.0379999999999998</v>
      </c>
      <c r="Z399" s="14">
        <f t="shared" si="30"/>
        <v>3.0390000000000001</v>
      </c>
      <c r="AA399" s="14">
        <f t="shared" si="30"/>
        <v>3.0310000000000001</v>
      </c>
      <c r="AB399" s="14">
        <f t="shared" si="30"/>
        <v>3.0230000000000001</v>
      </c>
      <c r="AC399" s="14">
        <f t="shared" si="30"/>
        <v>3.0150000000000001</v>
      </c>
      <c r="AD399" s="14">
        <f t="shared" si="30"/>
        <v>3.008</v>
      </c>
      <c r="AE399" s="14">
        <f t="shared" si="30"/>
        <v>3.0019999999999998</v>
      </c>
      <c r="AF399" s="14">
        <f t="shared" si="30"/>
        <v>2.9849999999999999</v>
      </c>
      <c r="AG399" s="14">
        <f t="shared" si="29"/>
        <v>2.9689999999999999</v>
      </c>
      <c r="AH399" s="14">
        <f t="shared" si="28"/>
        <v>2.9550000000000001</v>
      </c>
      <c r="AI399" s="14">
        <f t="shared" si="28"/>
        <v>2.9409999999999998</v>
      </c>
      <c r="AJ399" s="14">
        <f t="shared" si="28"/>
        <v>2.9279999999999999</v>
      </c>
      <c r="AK399" s="14">
        <f t="shared" si="28"/>
        <v>2.915</v>
      </c>
      <c r="AL399" s="14">
        <f t="shared" si="28"/>
        <v>2.9039999999999999</v>
      </c>
      <c r="AM399" s="14">
        <f t="shared" si="28"/>
        <v>2.8929999999999998</v>
      </c>
      <c r="AN399" s="14">
        <f t="shared" si="28"/>
        <v>2.8820000000000001</v>
      </c>
      <c r="AO399" s="14">
        <f t="shared" si="28"/>
        <v>2.8719999999999999</v>
      </c>
      <c r="AP399" s="14">
        <f t="shared" si="28"/>
        <v>2.85</v>
      </c>
      <c r="AQ399" s="14">
        <f t="shared" si="28"/>
        <v>2.8290000000000002</v>
      </c>
      <c r="AR399" s="14">
        <f t="shared" si="28"/>
        <v>2.8079999999999998</v>
      </c>
      <c r="AS399" s="14">
        <f t="shared" si="28"/>
        <v>2.7890000000000001</v>
      </c>
      <c r="AT399" s="14">
        <f t="shared" si="28"/>
        <v>2.77</v>
      </c>
      <c r="AU399" s="14">
        <f t="shared" si="28"/>
        <v>2.7530000000000001</v>
      </c>
      <c r="AV399" s="14">
        <f t="shared" si="28"/>
        <v>2.7360000000000002</v>
      </c>
      <c r="AW399" s="14">
        <f t="shared" si="28"/>
        <v>2.72</v>
      </c>
      <c r="AX399" s="14">
        <f t="shared" ref="AX399:AY414" si="33">AX398</f>
        <v>2.7040000000000002</v>
      </c>
      <c r="AY399" s="14">
        <f t="shared" si="33"/>
        <v>2.6890000000000001</v>
      </c>
    </row>
    <row r="400" spans="1:51" s="16" customFormat="1" x14ac:dyDescent="0.2">
      <c r="A400" s="12">
        <v>49399</v>
      </c>
      <c r="B400" s="14">
        <f t="shared" si="32"/>
        <v>2.141</v>
      </c>
      <c r="C400" s="14">
        <f t="shared" si="32"/>
        <v>2.149</v>
      </c>
      <c r="D400" s="14">
        <f t="shared" si="32"/>
        <v>2.1949999999999998</v>
      </c>
      <c r="E400" s="14">
        <f t="shared" si="32"/>
        <v>2.266</v>
      </c>
      <c r="F400" s="14">
        <f t="shared" si="32"/>
        <v>2.3359999999999999</v>
      </c>
      <c r="G400" s="14">
        <f t="shared" si="32"/>
        <v>2.4119999999999999</v>
      </c>
      <c r="H400" s="14">
        <f t="shared" si="32"/>
        <v>2.4849999999999999</v>
      </c>
      <c r="I400" s="14">
        <f t="shared" si="32"/>
        <v>2.556</v>
      </c>
      <c r="J400" s="14">
        <f t="shared" si="32"/>
        <v>2.6230000000000002</v>
      </c>
      <c r="K400" s="14">
        <f t="shared" si="32"/>
        <v>2.6850000000000001</v>
      </c>
      <c r="L400" s="14">
        <f t="shared" si="32"/>
        <v>2.7469999999999999</v>
      </c>
      <c r="M400" s="14">
        <f t="shared" si="32"/>
        <v>2.798</v>
      </c>
      <c r="N400" s="14">
        <f t="shared" si="32"/>
        <v>2.8490000000000002</v>
      </c>
      <c r="O400" s="14">
        <f t="shared" si="32"/>
        <v>2.8919999999999999</v>
      </c>
      <c r="P400" s="14">
        <f t="shared" si="32"/>
        <v>2.9289999999999998</v>
      </c>
      <c r="Q400" s="14">
        <f t="shared" si="31"/>
        <v>2.9550000000000001</v>
      </c>
      <c r="R400" s="14">
        <f t="shared" si="30"/>
        <v>2.9780000000000002</v>
      </c>
      <c r="S400" s="14">
        <f t="shared" si="30"/>
        <v>2.9990000000000001</v>
      </c>
      <c r="T400" s="14">
        <f t="shared" si="30"/>
        <v>3.0169999999999999</v>
      </c>
      <c r="U400" s="14">
        <f t="shared" si="30"/>
        <v>3.0339999999999998</v>
      </c>
      <c r="V400" s="14">
        <f t="shared" si="30"/>
        <v>3.0350000000000001</v>
      </c>
      <c r="W400" s="14">
        <f t="shared" si="30"/>
        <v>3.036</v>
      </c>
      <c r="X400" s="14">
        <f t="shared" si="30"/>
        <v>3.0369999999999999</v>
      </c>
      <c r="Y400" s="14">
        <f t="shared" si="30"/>
        <v>3.0379999999999998</v>
      </c>
      <c r="Z400" s="14">
        <f t="shared" si="30"/>
        <v>3.0390000000000001</v>
      </c>
      <c r="AA400" s="14">
        <f t="shared" si="30"/>
        <v>3.0310000000000001</v>
      </c>
      <c r="AB400" s="14">
        <f t="shared" si="30"/>
        <v>3.0230000000000001</v>
      </c>
      <c r="AC400" s="14">
        <f t="shared" si="30"/>
        <v>3.0150000000000001</v>
      </c>
      <c r="AD400" s="14">
        <f t="shared" si="30"/>
        <v>3.008</v>
      </c>
      <c r="AE400" s="14">
        <f t="shared" si="30"/>
        <v>3.0019999999999998</v>
      </c>
      <c r="AF400" s="14">
        <f t="shared" si="30"/>
        <v>2.9849999999999999</v>
      </c>
      <c r="AG400" s="14">
        <f t="shared" si="29"/>
        <v>2.9689999999999999</v>
      </c>
      <c r="AH400" s="14">
        <f t="shared" si="29"/>
        <v>2.9550000000000001</v>
      </c>
      <c r="AI400" s="14">
        <f t="shared" si="29"/>
        <v>2.9409999999999998</v>
      </c>
      <c r="AJ400" s="14">
        <f t="shared" si="29"/>
        <v>2.9279999999999999</v>
      </c>
      <c r="AK400" s="14">
        <f t="shared" si="29"/>
        <v>2.915</v>
      </c>
      <c r="AL400" s="14">
        <f t="shared" si="29"/>
        <v>2.9039999999999999</v>
      </c>
      <c r="AM400" s="14">
        <f t="shared" si="29"/>
        <v>2.8929999999999998</v>
      </c>
      <c r="AN400" s="14">
        <f t="shared" si="29"/>
        <v>2.8820000000000001</v>
      </c>
      <c r="AO400" s="14">
        <f t="shared" si="29"/>
        <v>2.8719999999999999</v>
      </c>
      <c r="AP400" s="14">
        <f t="shared" si="29"/>
        <v>2.85</v>
      </c>
      <c r="AQ400" s="14">
        <f t="shared" si="29"/>
        <v>2.8290000000000002</v>
      </c>
      <c r="AR400" s="14">
        <f t="shared" si="29"/>
        <v>2.8079999999999998</v>
      </c>
      <c r="AS400" s="14">
        <f t="shared" si="29"/>
        <v>2.7890000000000001</v>
      </c>
      <c r="AT400" s="14">
        <f t="shared" si="29"/>
        <v>2.77</v>
      </c>
      <c r="AU400" s="14">
        <f t="shared" si="29"/>
        <v>2.7530000000000001</v>
      </c>
      <c r="AV400" s="14">
        <f t="shared" si="29"/>
        <v>2.7360000000000002</v>
      </c>
      <c r="AW400" s="14">
        <f t="shared" ref="AW400:AY415" si="34">AW399</f>
        <v>2.72</v>
      </c>
      <c r="AX400" s="14">
        <f t="shared" si="33"/>
        <v>2.7040000000000002</v>
      </c>
      <c r="AY400" s="14">
        <f t="shared" si="33"/>
        <v>2.6890000000000001</v>
      </c>
    </row>
    <row r="401" spans="1:51" s="16" customFormat="1" x14ac:dyDescent="0.2">
      <c r="A401" s="12">
        <v>49429</v>
      </c>
      <c r="B401" s="14">
        <f t="shared" si="32"/>
        <v>2.141</v>
      </c>
      <c r="C401" s="14">
        <f t="shared" si="32"/>
        <v>2.149</v>
      </c>
      <c r="D401" s="14">
        <f t="shared" si="32"/>
        <v>2.1949999999999998</v>
      </c>
      <c r="E401" s="14">
        <f t="shared" si="32"/>
        <v>2.266</v>
      </c>
      <c r="F401" s="14">
        <f t="shared" si="32"/>
        <v>2.3359999999999999</v>
      </c>
      <c r="G401" s="14">
        <f t="shared" si="32"/>
        <v>2.4119999999999999</v>
      </c>
      <c r="H401" s="14">
        <f t="shared" si="32"/>
        <v>2.4849999999999999</v>
      </c>
      <c r="I401" s="14">
        <f t="shared" si="32"/>
        <v>2.556</v>
      </c>
      <c r="J401" s="14">
        <f t="shared" si="32"/>
        <v>2.6230000000000002</v>
      </c>
      <c r="K401" s="14">
        <f t="shared" si="32"/>
        <v>2.6850000000000001</v>
      </c>
      <c r="L401" s="14">
        <f t="shared" si="32"/>
        <v>2.7469999999999999</v>
      </c>
      <c r="M401" s="14">
        <f t="shared" si="32"/>
        <v>2.798</v>
      </c>
      <c r="N401" s="14">
        <f t="shared" si="32"/>
        <v>2.8490000000000002</v>
      </c>
      <c r="O401" s="14">
        <f t="shared" si="32"/>
        <v>2.8919999999999999</v>
      </c>
      <c r="P401" s="14">
        <f t="shared" si="32"/>
        <v>2.9289999999999998</v>
      </c>
      <c r="Q401" s="14">
        <f t="shared" si="31"/>
        <v>2.9550000000000001</v>
      </c>
      <c r="R401" s="14">
        <f t="shared" si="30"/>
        <v>2.9780000000000002</v>
      </c>
      <c r="S401" s="14">
        <f t="shared" si="30"/>
        <v>2.9990000000000001</v>
      </c>
      <c r="T401" s="14">
        <f t="shared" si="30"/>
        <v>3.0169999999999999</v>
      </c>
      <c r="U401" s="14">
        <f t="shared" si="30"/>
        <v>3.0339999999999998</v>
      </c>
      <c r="V401" s="14">
        <f t="shared" si="30"/>
        <v>3.0350000000000001</v>
      </c>
      <c r="W401" s="14">
        <f t="shared" si="30"/>
        <v>3.036</v>
      </c>
      <c r="X401" s="14">
        <f t="shared" si="30"/>
        <v>3.0369999999999999</v>
      </c>
      <c r="Y401" s="14">
        <f t="shared" si="30"/>
        <v>3.0379999999999998</v>
      </c>
      <c r="Z401" s="14">
        <f t="shared" si="30"/>
        <v>3.0390000000000001</v>
      </c>
      <c r="AA401" s="14">
        <f t="shared" si="30"/>
        <v>3.0310000000000001</v>
      </c>
      <c r="AB401" s="14">
        <f t="shared" si="30"/>
        <v>3.0230000000000001</v>
      </c>
      <c r="AC401" s="14">
        <f t="shared" si="30"/>
        <v>3.0150000000000001</v>
      </c>
      <c r="AD401" s="14">
        <f t="shared" si="30"/>
        <v>3.008</v>
      </c>
      <c r="AE401" s="14">
        <f t="shared" si="30"/>
        <v>3.0019999999999998</v>
      </c>
      <c r="AF401" s="14">
        <f t="shared" si="30"/>
        <v>2.9849999999999999</v>
      </c>
      <c r="AG401" s="14">
        <f t="shared" si="29"/>
        <v>2.9689999999999999</v>
      </c>
      <c r="AH401" s="14">
        <f t="shared" si="29"/>
        <v>2.9550000000000001</v>
      </c>
      <c r="AI401" s="14">
        <f t="shared" si="29"/>
        <v>2.9409999999999998</v>
      </c>
      <c r="AJ401" s="14">
        <f t="shared" si="29"/>
        <v>2.9279999999999999</v>
      </c>
      <c r="AK401" s="14">
        <f t="shared" si="29"/>
        <v>2.915</v>
      </c>
      <c r="AL401" s="14">
        <f t="shared" si="29"/>
        <v>2.9039999999999999</v>
      </c>
      <c r="AM401" s="14">
        <f t="shared" si="29"/>
        <v>2.8929999999999998</v>
      </c>
      <c r="AN401" s="14">
        <f t="shared" si="29"/>
        <v>2.8820000000000001</v>
      </c>
      <c r="AO401" s="14">
        <f t="shared" si="29"/>
        <v>2.8719999999999999</v>
      </c>
      <c r="AP401" s="14">
        <f t="shared" si="29"/>
        <v>2.85</v>
      </c>
      <c r="AQ401" s="14">
        <f t="shared" si="29"/>
        <v>2.8290000000000002</v>
      </c>
      <c r="AR401" s="14">
        <f t="shared" si="29"/>
        <v>2.8079999999999998</v>
      </c>
      <c r="AS401" s="14">
        <f t="shared" si="29"/>
        <v>2.7890000000000001</v>
      </c>
      <c r="AT401" s="14">
        <f t="shared" si="29"/>
        <v>2.77</v>
      </c>
      <c r="AU401" s="14">
        <f t="shared" si="29"/>
        <v>2.7530000000000001</v>
      </c>
      <c r="AV401" s="14">
        <f t="shared" si="29"/>
        <v>2.7360000000000002</v>
      </c>
      <c r="AW401" s="14">
        <f t="shared" si="34"/>
        <v>2.72</v>
      </c>
      <c r="AX401" s="14">
        <f t="shared" si="33"/>
        <v>2.7040000000000002</v>
      </c>
      <c r="AY401" s="14">
        <f t="shared" si="33"/>
        <v>2.6890000000000001</v>
      </c>
    </row>
    <row r="402" spans="1:51" s="16" customFormat="1" x14ac:dyDescent="0.2">
      <c r="A402" s="12">
        <v>49460</v>
      </c>
      <c r="B402" s="14">
        <f t="shared" si="32"/>
        <v>2.141</v>
      </c>
      <c r="C402" s="14">
        <f t="shared" si="32"/>
        <v>2.149</v>
      </c>
      <c r="D402" s="14">
        <f t="shared" si="32"/>
        <v>2.1949999999999998</v>
      </c>
      <c r="E402" s="14">
        <f t="shared" si="32"/>
        <v>2.266</v>
      </c>
      <c r="F402" s="14">
        <f t="shared" si="32"/>
        <v>2.3359999999999999</v>
      </c>
      <c r="G402" s="14">
        <f t="shared" si="32"/>
        <v>2.4119999999999999</v>
      </c>
      <c r="H402" s="14">
        <f t="shared" si="32"/>
        <v>2.4849999999999999</v>
      </c>
      <c r="I402" s="14">
        <f t="shared" si="32"/>
        <v>2.556</v>
      </c>
      <c r="J402" s="14">
        <f t="shared" si="32"/>
        <v>2.6230000000000002</v>
      </c>
      <c r="K402" s="14">
        <f t="shared" si="32"/>
        <v>2.6850000000000001</v>
      </c>
      <c r="L402" s="14">
        <f t="shared" si="32"/>
        <v>2.7469999999999999</v>
      </c>
      <c r="M402" s="14">
        <f t="shared" si="32"/>
        <v>2.798</v>
      </c>
      <c r="N402" s="14">
        <f t="shared" si="32"/>
        <v>2.8490000000000002</v>
      </c>
      <c r="O402" s="14">
        <f t="shared" si="32"/>
        <v>2.8919999999999999</v>
      </c>
      <c r="P402" s="14">
        <f t="shared" si="32"/>
        <v>2.9289999999999998</v>
      </c>
      <c r="Q402" s="14">
        <f t="shared" si="31"/>
        <v>2.9550000000000001</v>
      </c>
      <c r="R402" s="14">
        <f t="shared" si="30"/>
        <v>2.9780000000000002</v>
      </c>
      <c r="S402" s="14">
        <f t="shared" si="30"/>
        <v>2.9990000000000001</v>
      </c>
      <c r="T402" s="14">
        <f t="shared" si="30"/>
        <v>3.0169999999999999</v>
      </c>
      <c r="U402" s="14">
        <f t="shared" si="30"/>
        <v>3.0339999999999998</v>
      </c>
      <c r="V402" s="14">
        <f t="shared" si="30"/>
        <v>3.0350000000000001</v>
      </c>
      <c r="W402" s="14">
        <f t="shared" si="30"/>
        <v>3.036</v>
      </c>
      <c r="X402" s="14">
        <f t="shared" si="30"/>
        <v>3.0369999999999999</v>
      </c>
      <c r="Y402" s="14">
        <f t="shared" si="30"/>
        <v>3.0379999999999998</v>
      </c>
      <c r="Z402" s="14">
        <f t="shared" si="30"/>
        <v>3.0390000000000001</v>
      </c>
      <c r="AA402" s="14">
        <f t="shared" si="30"/>
        <v>3.0310000000000001</v>
      </c>
      <c r="AB402" s="14">
        <f t="shared" si="30"/>
        <v>3.0230000000000001</v>
      </c>
      <c r="AC402" s="14">
        <f t="shared" si="30"/>
        <v>3.0150000000000001</v>
      </c>
      <c r="AD402" s="14">
        <f t="shared" si="30"/>
        <v>3.008</v>
      </c>
      <c r="AE402" s="14">
        <f t="shared" si="30"/>
        <v>3.0019999999999998</v>
      </c>
      <c r="AF402" s="14">
        <f t="shared" si="30"/>
        <v>2.9849999999999999</v>
      </c>
      <c r="AG402" s="14">
        <f t="shared" si="30"/>
        <v>2.9689999999999999</v>
      </c>
      <c r="AH402" s="14">
        <f t="shared" ref="AH402:AW417" si="35">AH401</f>
        <v>2.9550000000000001</v>
      </c>
      <c r="AI402" s="14">
        <f t="shared" si="35"/>
        <v>2.9409999999999998</v>
      </c>
      <c r="AJ402" s="14">
        <f t="shared" si="35"/>
        <v>2.9279999999999999</v>
      </c>
      <c r="AK402" s="14">
        <f t="shared" si="35"/>
        <v>2.915</v>
      </c>
      <c r="AL402" s="14">
        <f t="shared" si="35"/>
        <v>2.9039999999999999</v>
      </c>
      <c r="AM402" s="14">
        <f t="shared" si="35"/>
        <v>2.8929999999999998</v>
      </c>
      <c r="AN402" s="14">
        <f t="shared" si="35"/>
        <v>2.8820000000000001</v>
      </c>
      <c r="AO402" s="14">
        <f t="shared" si="35"/>
        <v>2.8719999999999999</v>
      </c>
      <c r="AP402" s="14">
        <f t="shared" si="35"/>
        <v>2.85</v>
      </c>
      <c r="AQ402" s="14">
        <f t="shared" si="35"/>
        <v>2.8290000000000002</v>
      </c>
      <c r="AR402" s="14">
        <f t="shared" si="35"/>
        <v>2.8079999999999998</v>
      </c>
      <c r="AS402" s="14">
        <f t="shared" si="35"/>
        <v>2.7890000000000001</v>
      </c>
      <c r="AT402" s="14">
        <f t="shared" si="35"/>
        <v>2.77</v>
      </c>
      <c r="AU402" s="14">
        <f t="shared" si="35"/>
        <v>2.7530000000000001</v>
      </c>
      <c r="AV402" s="14">
        <f t="shared" si="35"/>
        <v>2.7360000000000002</v>
      </c>
      <c r="AW402" s="14">
        <f t="shared" si="34"/>
        <v>2.72</v>
      </c>
      <c r="AX402" s="14">
        <f t="shared" si="33"/>
        <v>2.7040000000000002</v>
      </c>
      <c r="AY402" s="14">
        <f t="shared" si="33"/>
        <v>2.6890000000000001</v>
      </c>
    </row>
    <row r="403" spans="1:51" s="16" customFormat="1" x14ac:dyDescent="0.2">
      <c r="A403" s="12">
        <v>49490</v>
      </c>
      <c r="B403" s="14">
        <f t="shared" si="32"/>
        <v>2.141</v>
      </c>
      <c r="C403" s="14">
        <f t="shared" si="32"/>
        <v>2.149</v>
      </c>
      <c r="D403" s="14">
        <f t="shared" si="32"/>
        <v>2.1949999999999998</v>
      </c>
      <c r="E403" s="14">
        <f t="shared" si="32"/>
        <v>2.266</v>
      </c>
      <c r="F403" s="14">
        <f t="shared" si="32"/>
        <v>2.3359999999999999</v>
      </c>
      <c r="G403" s="14">
        <f t="shared" si="32"/>
        <v>2.4119999999999999</v>
      </c>
      <c r="H403" s="14">
        <f t="shared" si="32"/>
        <v>2.4849999999999999</v>
      </c>
      <c r="I403" s="14">
        <f t="shared" si="32"/>
        <v>2.556</v>
      </c>
      <c r="J403" s="14">
        <f t="shared" si="32"/>
        <v>2.6230000000000002</v>
      </c>
      <c r="K403" s="14">
        <f t="shared" si="32"/>
        <v>2.6850000000000001</v>
      </c>
      <c r="L403" s="14">
        <f t="shared" si="32"/>
        <v>2.7469999999999999</v>
      </c>
      <c r="M403" s="14">
        <f t="shared" si="32"/>
        <v>2.798</v>
      </c>
      <c r="N403" s="14">
        <f t="shared" si="32"/>
        <v>2.8490000000000002</v>
      </c>
      <c r="O403" s="14">
        <f t="shared" si="32"/>
        <v>2.8919999999999999</v>
      </c>
      <c r="P403" s="14">
        <f t="shared" si="32"/>
        <v>2.9289999999999998</v>
      </c>
      <c r="Q403" s="14">
        <f t="shared" si="31"/>
        <v>2.9550000000000001</v>
      </c>
      <c r="R403" s="14">
        <f t="shared" si="31"/>
        <v>2.9780000000000002</v>
      </c>
      <c r="S403" s="14">
        <f t="shared" si="31"/>
        <v>2.9990000000000001</v>
      </c>
      <c r="T403" s="14">
        <f t="shared" si="31"/>
        <v>3.0169999999999999</v>
      </c>
      <c r="U403" s="14">
        <f t="shared" si="31"/>
        <v>3.0339999999999998</v>
      </c>
      <c r="V403" s="14">
        <f t="shared" si="31"/>
        <v>3.0350000000000001</v>
      </c>
      <c r="W403" s="14">
        <f t="shared" si="31"/>
        <v>3.036</v>
      </c>
      <c r="X403" s="14">
        <f t="shared" si="31"/>
        <v>3.0369999999999999</v>
      </c>
      <c r="Y403" s="14">
        <f t="shared" si="31"/>
        <v>3.0379999999999998</v>
      </c>
      <c r="Z403" s="14">
        <f t="shared" si="31"/>
        <v>3.0390000000000001</v>
      </c>
      <c r="AA403" s="14">
        <f t="shared" si="31"/>
        <v>3.0310000000000001</v>
      </c>
      <c r="AB403" s="14">
        <f t="shared" si="31"/>
        <v>3.0230000000000001</v>
      </c>
      <c r="AC403" s="14">
        <f t="shared" si="31"/>
        <v>3.0150000000000001</v>
      </c>
      <c r="AD403" s="14">
        <f t="shared" si="31"/>
        <v>3.008</v>
      </c>
      <c r="AE403" s="14">
        <f t="shared" si="31"/>
        <v>3.0019999999999998</v>
      </c>
      <c r="AF403" s="14">
        <f t="shared" si="31"/>
        <v>2.9849999999999999</v>
      </c>
      <c r="AG403" s="14">
        <f t="shared" ref="AG403:AV418" si="36">AG402</f>
        <v>2.9689999999999999</v>
      </c>
      <c r="AH403" s="14">
        <f t="shared" si="35"/>
        <v>2.9550000000000001</v>
      </c>
      <c r="AI403" s="14">
        <f t="shared" si="35"/>
        <v>2.9409999999999998</v>
      </c>
      <c r="AJ403" s="14">
        <f t="shared" si="35"/>
        <v>2.9279999999999999</v>
      </c>
      <c r="AK403" s="14">
        <f t="shared" si="35"/>
        <v>2.915</v>
      </c>
      <c r="AL403" s="14">
        <f t="shared" si="35"/>
        <v>2.9039999999999999</v>
      </c>
      <c r="AM403" s="14">
        <f t="shared" si="35"/>
        <v>2.8929999999999998</v>
      </c>
      <c r="AN403" s="14">
        <f t="shared" si="35"/>
        <v>2.8820000000000001</v>
      </c>
      <c r="AO403" s="14">
        <f t="shared" si="35"/>
        <v>2.8719999999999999</v>
      </c>
      <c r="AP403" s="14">
        <f t="shared" si="35"/>
        <v>2.85</v>
      </c>
      <c r="AQ403" s="14">
        <f t="shared" si="35"/>
        <v>2.8290000000000002</v>
      </c>
      <c r="AR403" s="14">
        <f t="shared" si="35"/>
        <v>2.8079999999999998</v>
      </c>
      <c r="AS403" s="14">
        <f t="shared" si="35"/>
        <v>2.7890000000000001</v>
      </c>
      <c r="AT403" s="14">
        <f t="shared" si="35"/>
        <v>2.77</v>
      </c>
      <c r="AU403" s="14">
        <f t="shared" si="35"/>
        <v>2.7530000000000001</v>
      </c>
      <c r="AV403" s="14">
        <f t="shared" si="35"/>
        <v>2.7360000000000002</v>
      </c>
      <c r="AW403" s="14">
        <f t="shared" si="34"/>
        <v>2.72</v>
      </c>
      <c r="AX403" s="14">
        <f t="shared" si="33"/>
        <v>2.7040000000000002</v>
      </c>
      <c r="AY403" s="14">
        <f t="shared" si="33"/>
        <v>2.6890000000000001</v>
      </c>
    </row>
    <row r="404" spans="1:51" s="16" customFormat="1" x14ac:dyDescent="0.2">
      <c r="A404" s="12">
        <v>49521</v>
      </c>
      <c r="B404" s="14">
        <f t="shared" si="32"/>
        <v>2.141</v>
      </c>
      <c r="C404" s="14">
        <f t="shared" si="32"/>
        <v>2.149</v>
      </c>
      <c r="D404" s="14">
        <f t="shared" si="32"/>
        <v>2.1949999999999998</v>
      </c>
      <c r="E404" s="14">
        <f t="shared" si="32"/>
        <v>2.266</v>
      </c>
      <c r="F404" s="14">
        <f t="shared" si="32"/>
        <v>2.3359999999999999</v>
      </c>
      <c r="G404" s="14">
        <f t="shared" si="32"/>
        <v>2.4119999999999999</v>
      </c>
      <c r="H404" s="14">
        <f t="shared" si="32"/>
        <v>2.4849999999999999</v>
      </c>
      <c r="I404" s="14">
        <f t="shared" si="32"/>
        <v>2.556</v>
      </c>
      <c r="J404" s="14">
        <f t="shared" si="32"/>
        <v>2.6230000000000002</v>
      </c>
      <c r="K404" s="14">
        <f t="shared" si="32"/>
        <v>2.6850000000000001</v>
      </c>
      <c r="L404" s="14">
        <f t="shared" si="32"/>
        <v>2.7469999999999999</v>
      </c>
      <c r="M404" s="14">
        <f t="shared" si="32"/>
        <v>2.798</v>
      </c>
      <c r="N404" s="14">
        <f t="shared" si="32"/>
        <v>2.8490000000000002</v>
      </c>
      <c r="O404" s="14">
        <f t="shared" si="32"/>
        <v>2.8919999999999999</v>
      </c>
      <c r="P404" s="14">
        <f t="shared" si="32"/>
        <v>2.9289999999999998</v>
      </c>
      <c r="Q404" s="14">
        <f t="shared" si="32"/>
        <v>2.9550000000000001</v>
      </c>
      <c r="R404" s="14">
        <f t="shared" ref="R404:AG419" si="37">R403</f>
        <v>2.9780000000000002</v>
      </c>
      <c r="S404" s="14">
        <f t="shared" si="37"/>
        <v>2.9990000000000001</v>
      </c>
      <c r="T404" s="14">
        <f t="shared" si="37"/>
        <v>3.0169999999999999</v>
      </c>
      <c r="U404" s="14">
        <f t="shared" si="37"/>
        <v>3.0339999999999998</v>
      </c>
      <c r="V404" s="14">
        <f t="shared" si="37"/>
        <v>3.0350000000000001</v>
      </c>
      <c r="W404" s="14">
        <f t="shared" si="37"/>
        <v>3.036</v>
      </c>
      <c r="X404" s="14">
        <f t="shared" si="37"/>
        <v>3.0369999999999999</v>
      </c>
      <c r="Y404" s="14">
        <f t="shared" si="37"/>
        <v>3.0379999999999998</v>
      </c>
      <c r="Z404" s="14">
        <f t="shared" si="37"/>
        <v>3.0390000000000001</v>
      </c>
      <c r="AA404" s="14">
        <f t="shared" si="37"/>
        <v>3.0310000000000001</v>
      </c>
      <c r="AB404" s="14">
        <f t="shared" si="37"/>
        <v>3.0230000000000001</v>
      </c>
      <c r="AC404" s="14">
        <f t="shared" si="37"/>
        <v>3.0150000000000001</v>
      </c>
      <c r="AD404" s="14">
        <f t="shared" si="37"/>
        <v>3.008</v>
      </c>
      <c r="AE404" s="14">
        <f t="shared" si="37"/>
        <v>3.0019999999999998</v>
      </c>
      <c r="AF404" s="14">
        <f t="shared" si="37"/>
        <v>2.9849999999999999</v>
      </c>
      <c r="AG404" s="14">
        <f t="shared" si="36"/>
        <v>2.9689999999999999</v>
      </c>
      <c r="AH404" s="14">
        <f t="shared" si="35"/>
        <v>2.9550000000000001</v>
      </c>
      <c r="AI404" s="14">
        <f t="shared" si="35"/>
        <v>2.9409999999999998</v>
      </c>
      <c r="AJ404" s="14">
        <f t="shared" si="35"/>
        <v>2.9279999999999999</v>
      </c>
      <c r="AK404" s="14">
        <f t="shared" si="35"/>
        <v>2.915</v>
      </c>
      <c r="AL404" s="14">
        <f t="shared" si="35"/>
        <v>2.9039999999999999</v>
      </c>
      <c r="AM404" s="14">
        <f t="shared" si="35"/>
        <v>2.8929999999999998</v>
      </c>
      <c r="AN404" s="14">
        <f t="shared" si="35"/>
        <v>2.8820000000000001</v>
      </c>
      <c r="AO404" s="14">
        <f t="shared" si="35"/>
        <v>2.8719999999999999</v>
      </c>
      <c r="AP404" s="14">
        <f t="shared" si="35"/>
        <v>2.85</v>
      </c>
      <c r="AQ404" s="14">
        <f t="shared" si="35"/>
        <v>2.8290000000000002</v>
      </c>
      <c r="AR404" s="14">
        <f t="shared" si="35"/>
        <v>2.8079999999999998</v>
      </c>
      <c r="AS404" s="14">
        <f t="shared" si="35"/>
        <v>2.7890000000000001</v>
      </c>
      <c r="AT404" s="14">
        <f t="shared" si="35"/>
        <v>2.77</v>
      </c>
      <c r="AU404" s="14">
        <f t="shared" si="35"/>
        <v>2.7530000000000001</v>
      </c>
      <c r="AV404" s="14">
        <f t="shared" si="35"/>
        <v>2.7360000000000002</v>
      </c>
      <c r="AW404" s="14">
        <f t="shared" si="34"/>
        <v>2.72</v>
      </c>
      <c r="AX404" s="14">
        <f t="shared" si="33"/>
        <v>2.7040000000000002</v>
      </c>
      <c r="AY404" s="14">
        <f t="shared" si="33"/>
        <v>2.6890000000000001</v>
      </c>
    </row>
    <row r="405" spans="1:51" s="16" customFormat="1" x14ac:dyDescent="0.2">
      <c r="A405" s="12">
        <v>49552</v>
      </c>
      <c r="B405" s="14">
        <f t="shared" ref="B405:Q420" si="38">B404</f>
        <v>2.141</v>
      </c>
      <c r="C405" s="14">
        <f t="shared" si="38"/>
        <v>2.149</v>
      </c>
      <c r="D405" s="14">
        <f t="shared" si="38"/>
        <v>2.1949999999999998</v>
      </c>
      <c r="E405" s="14">
        <f t="shared" si="38"/>
        <v>2.266</v>
      </c>
      <c r="F405" s="14">
        <f t="shared" si="38"/>
        <v>2.3359999999999999</v>
      </c>
      <c r="G405" s="14">
        <f t="shared" si="38"/>
        <v>2.4119999999999999</v>
      </c>
      <c r="H405" s="14">
        <f t="shared" si="38"/>
        <v>2.4849999999999999</v>
      </c>
      <c r="I405" s="14">
        <f t="shared" si="38"/>
        <v>2.556</v>
      </c>
      <c r="J405" s="14">
        <f t="shared" si="38"/>
        <v>2.6230000000000002</v>
      </c>
      <c r="K405" s="14">
        <f t="shared" si="38"/>
        <v>2.6850000000000001</v>
      </c>
      <c r="L405" s="14">
        <f t="shared" si="38"/>
        <v>2.7469999999999999</v>
      </c>
      <c r="M405" s="14">
        <f t="shared" si="38"/>
        <v>2.798</v>
      </c>
      <c r="N405" s="14">
        <f t="shared" si="38"/>
        <v>2.8490000000000002</v>
      </c>
      <c r="O405" s="14">
        <f t="shared" si="38"/>
        <v>2.8919999999999999</v>
      </c>
      <c r="P405" s="14">
        <f t="shared" si="38"/>
        <v>2.9289999999999998</v>
      </c>
      <c r="Q405" s="14">
        <f t="shared" si="38"/>
        <v>2.9550000000000001</v>
      </c>
      <c r="R405" s="14">
        <f t="shared" si="37"/>
        <v>2.9780000000000002</v>
      </c>
      <c r="S405" s="14">
        <f t="shared" si="37"/>
        <v>2.9990000000000001</v>
      </c>
      <c r="T405" s="14">
        <f t="shared" si="37"/>
        <v>3.0169999999999999</v>
      </c>
      <c r="U405" s="14">
        <f t="shared" si="37"/>
        <v>3.0339999999999998</v>
      </c>
      <c r="V405" s="14">
        <f t="shared" si="37"/>
        <v>3.0350000000000001</v>
      </c>
      <c r="W405" s="14">
        <f t="shared" si="37"/>
        <v>3.036</v>
      </c>
      <c r="X405" s="14">
        <f t="shared" si="37"/>
        <v>3.0369999999999999</v>
      </c>
      <c r="Y405" s="14">
        <f t="shared" si="37"/>
        <v>3.0379999999999998</v>
      </c>
      <c r="Z405" s="14">
        <f t="shared" si="37"/>
        <v>3.0390000000000001</v>
      </c>
      <c r="AA405" s="14">
        <f t="shared" si="37"/>
        <v>3.0310000000000001</v>
      </c>
      <c r="AB405" s="14">
        <f t="shared" si="37"/>
        <v>3.0230000000000001</v>
      </c>
      <c r="AC405" s="14">
        <f t="shared" si="37"/>
        <v>3.0150000000000001</v>
      </c>
      <c r="AD405" s="14">
        <f t="shared" si="37"/>
        <v>3.008</v>
      </c>
      <c r="AE405" s="14">
        <f t="shared" si="37"/>
        <v>3.0019999999999998</v>
      </c>
      <c r="AF405" s="14">
        <f t="shared" si="37"/>
        <v>2.9849999999999999</v>
      </c>
      <c r="AG405" s="14">
        <f t="shared" si="36"/>
        <v>2.9689999999999999</v>
      </c>
      <c r="AH405" s="14">
        <f t="shared" si="35"/>
        <v>2.9550000000000001</v>
      </c>
      <c r="AI405" s="14">
        <f t="shared" si="35"/>
        <v>2.9409999999999998</v>
      </c>
      <c r="AJ405" s="14">
        <f t="shared" si="35"/>
        <v>2.9279999999999999</v>
      </c>
      <c r="AK405" s="14">
        <f t="shared" si="35"/>
        <v>2.915</v>
      </c>
      <c r="AL405" s="14">
        <f t="shared" si="35"/>
        <v>2.9039999999999999</v>
      </c>
      <c r="AM405" s="14">
        <f t="shared" si="35"/>
        <v>2.8929999999999998</v>
      </c>
      <c r="AN405" s="14">
        <f t="shared" si="35"/>
        <v>2.8820000000000001</v>
      </c>
      <c r="AO405" s="14">
        <f t="shared" si="35"/>
        <v>2.8719999999999999</v>
      </c>
      <c r="AP405" s="14">
        <f t="shared" si="35"/>
        <v>2.85</v>
      </c>
      <c r="AQ405" s="14">
        <f t="shared" si="35"/>
        <v>2.8290000000000002</v>
      </c>
      <c r="AR405" s="14">
        <f t="shared" si="35"/>
        <v>2.8079999999999998</v>
      </c>
      <c r="AS405" s="14">
        <f t="shared" si="35"/>
        <v>2.7890000000000001</v>
      </c>
      <c r="AT405" s="14">
        <f t="shared" si="35"/>
        <v>2.77</v>
      </c>
      <c r="AU405" s="14">
        <f t="shared" si="35"/>
        <v>2.7530000000000001</v>
      </c>
      <c r="AV405" s="14">
        <f t="shared" si="35"/>
        <v>2.7360000000000002</v>
      </c>
      <c r="AW405" s="14">
        <f t="shared" si="34"/>
        <v>2.72</v>
      </c>
      <c r="AX405" s="14">
        <f t="shared" si="33"/>
        <v>2.7040000000000002</v>
      </c>
      <c r="AY405" s="14">
        <f t="shared" si="33"/>
        <v>2.6890000000000001</v>
      </c>
    </row>
    <row r="406" spans="1:51" s="16" customFormat="1" x14ac:dyDescent="0.2">
      <c r="A406" s="12">
        <v>49582</v>
      </c>
      <c r="B406" s="14">
        <f t="shared" si="38"/>
        <v>2.141</v>
      </c>
      <c r="C406" s="14">
        <f t="shared" si="38"/>
        <v>2.149</v>
      </c>
      <c r="D406" s="14">
        <f t="shared" si="38"/>
        <v>2.1949999999999998</v>
      </c>
      <c r="E406" s="14">
        <f t="shared" si="38"/>
        <v>2.266</v>
      </c>
      <c r="F406" s="14">
        <f t="shared" si="38"/>
        <v>2.3359999999999999</v>
      </c>
      <c r="G406" s="14">
        <f t="shared" si="38"/>
        <v>2.4119999999999999</v>
      </c>
      <c r="H406" s="14">
        <f t="shared" si="38"/>
        <v>2.4849999999999999</v>
      </c>
      <c r="I406" s="14">
        <f t="shared" si="38"/>
        <v>2.556</v>
      </c>
      <c r="J406" s="14">
        <f t="shared" si="38"/>
        <v>2.6230000000000002</v>
      </c>
      <c r="K406" s="14">
        <f t="shared" si="38"/>
        <v>2.6850000000000001</v>
      </c>
      <c r="L406" s="14">
        <f t="shared" si="38"/>
        <v>2.7469999999999999</v>
      </c>
      <c r="M406" s="14">
        <f t="shared" si="38"/>
        <v>2.798</v>
      </c>
      <c r="N406" s="14">
        <f t="shared" si="38"/>
        <v>2.8490000000000002</v>
      </c>
      <c r="O406" s="14">
        <f t="shared" si="38"/>
        <v>2.8919999999999999</v>
      </c>
      <c r="P406" s="14">
        <f t="shared" si="38"/>
        <v>2.9289999999999998</v>
      </c>
      <c r="Q406" s="14">
        <f t="shared" si="38"/>
        <v>2.9550000000000001</v>
      </c>
      <c r="R406" s="14">
        <f t="shared" si="37"/>
        <v>2.9780000000000002</v>
      </c>
      <c r="S406" s="14">
        <f t="shared" si="37"/>
        <v>2.9990000000000001</v>
      </c>
      <c r="T406" s="14">
        <f t="shared" si="37"/>
        <v>3.0169999999999999</v>
      </c>
      <c r="U406" s="14">
        <f t="shared" si="37"/>
        <v>3.0339999999999998</v>
      </c>
      <c r="V406" s="14">
        <f t="shared" si="37"/>
        <v>3.0350000000000001</v>
      </c>
      <c r="W406" s="14">
        <f t="shared" si="37"/>
        <v>3.036</v>
      </c>
      <c r="X406" s="14">
        <f t="shared" si="37"/>
        <v>3.0369999999999999</v>
      </c>
      <c r="Y406" s="14">
        <f t="shared" si="37"/>
        <v>3.0379999999999998</v>
      </c>
      <c r="Z406" s="14">
        <f t="shared" si="37"/>
        <v>3.0390000000000001</v>
      </c>
      <c r="AA406" s="14">
        <f t="shared" si="37"/>
        <v>3.0310000000000001</v>
      </c>
      <c r="AB406" s="14">
        <f t="shared" si="37"/>
        <v>3.0230000000000001</v>
      </c>
      <c r="AC406" s="14">
        <f t="shared" si="37"/>
        <v>3.0150000000000001</v>
      </c>
      <c r="AD406" s="14">
        <f t="shared" si="37"/>
        <v>3.008</v>
      </c>
      <c r="AE406" s="14">
        <f t="shared" si="37"/>
        <v>3.0019999999999998</v>
      </c>
      <c r="AF406" s="14">
        <f t="shared" si="37"/>
        <v>2.9849999999999999</v>
      </c>
      <c r="AG406" s="14">
        <f t="shared" si="36"/>
        <v>2.9689999999999999</v>
      </c>
      <c r="AH406" s="14">
        <f t="shared" si="35"/>
        <v>2.9550000000000001</v>
      </c>
      <c r="AI406" s="14">
        <f t="shared" si="35"/>
        <v>2.9409999999999998</v>
      </c>
      <c r="AJ406" s="14">
        <f t="shared" si="35"/>
        <v>2.9279999999999999</v>
      </c>
      <c r="AK406" s="14">
        <f t="shared" si="35"/>
        <v>2.915</v>
      </c>
      <c r="AL406" s="14">
        <f t="shared" si="35"/>
        <v>2.9039999999999999</v>
      </c>
      <c r="AM406" s="14">
        <f t="shared" si="35"/>
        <v>2.8929999999999998</v>
      </c>
      <c r="AN406" s="14">
        <f t="shared" si="35"/>
        <v>2.8820000000000001</v>
      </c>
      <c r="AO406" s="14">
        <f t="shared" si="35"/>
        <v>2.8719999999999999</v>
      </c>
      <c r="AP406" s="14">
        <f t="shared" si="35"/>
        <v>2.85</v>
      </c>
      <c r="AQ406" s="14">
        <f t="shared" si="35"/>
        <v>2.8290000000000002</v>
      </c>
      <c r="AR406" s="14">
        <f t="shared" si="35"/>
        <v>2.8079999999999998</v>
      </c>
      <c r="AS406" s="14">
        <f t="shared" si="35"/>
        <v>2.7890000000000001</v>
      </c>
      <c r="AT406" s="14">
        <f t="shared" si="35"/>
        <v>2.77</v>
      </c>
      <c r="AU406" s="14">
        <f t="shared" si="35"/>
        <v>2.7530000000000001</v>
      </c>
      <c r="AV406" s="14">
        <f t="shared" si="35"/>
        <v>2.7360000000000002</v>
      </c>
      <c r="AW406" s="14">
        <f t="shared" si="34"/>
        <v>2.72</v>
      </c>
      <c r="AX406" s="14">
        <f t="shared" si="33"/>
        <v>2.7040000000000002</v>
      </c>
      <c r="AY406" s="14">
        <f t="shared" si="33"/>
        <v>2.6890000000000001</v>
      </c>
    </row>
    <row r="407" spans="1:51" s="16" customFormat="1" x14ac:dyDescent="0.2">
      <c r="A407" s="12">
        <v>49613</v>
      </c>
      <c r="B407" s="14">
        <f t="shared" si="38"/>
        <v>2.141</v>
      </c>
      <c r="C407" s="14">
        <f t="shared" si="38"/>
        <v>2.149</v>
      </c>
      <c r="D407" s="14">
        <f t="shared" si="38"/>
        <v>2.1949999999999998</v>
      </c>
      <c r="E407" s="14">
        <f t="shared" si="38"/>
        <v>2.266</v>
      </c>
      <c r="F407" s="14">
        <f t="shared" si="38"/>
        <v>2.3359999999999999</v>
      </c>
      <c r="G407" s="14">
        <f t="shared" si="38"/>
        <v>2.4119999999999999</v>
      </c>
      <c r="H407" s="14">
        <f t="shared" si="38"/>
        <v>2.4849999999999999</v>
      </c>
      <c r="I407" s="14">
        <f t="shared" si="38"/>
        <v>2.556</v>
      </c>
      <c r="J407" s="14">
        <f t="shared" si="38"/>
        <v>2.6230000000000002</v>
      </c>
      <c r="K407" s="14">
        <f t="shared" si="38"/>
        <v>2.6850000000000001</v>
      </c>
      <c r="L407" s="14">
        <f t="shared" si="38"/>
        <v>2.7469999999999999</v>
      </c>
      <c r="M407" s="14">
        <f t="shared" si="38"/>
        <v>2.798</v>
      </c>
      <c r="N407" s="14">
        <f t="shared" si="38"/>
        <v>2.8490000000000002</v>
      </c>
      <c r="O407" s="14">
        <f t="shared" si="38"/>
        <v>2.8919999999999999</v>
      </c>
      <c r="P407" s="14">
        <f t="shared" si="38"/>
        <v>2.9289999999999998</v>
      </c>
      <c r="Q407" s="14">
        <f t="shared" si="38"/>
        <v>2.9550000000000001</v>
      </c>
      <c r="R407" s="14">
        <f t="shared" si="37"/>
        <v>2.9780000000000002</v>
      </c>
      <c r="S407" s="14">
        <f t="shared" si="37"/>
        <v>2.9990000000000001</v>
      </c>
      <c r="T407" s="14">
        <f t="shared" si="37"/>
        <v>3.0169999999999999</v>
      </c>
      <c r="U407" s="14">
        <f t="shared" si="37"/>
        <v>3.0339999999999998</v>
      </c>
      <c r="V407" s="14">
        <f t="shared" si="37"/>
        <v>3.0350000000000001</v>
      </c>
      <c r="W407" s="14">
        <f t="shared" si="37"/>
        <v>3.036</v>
      </c>
      <c r="X407" s="14">
        <f t="shared" si="37"/>
        <v>3.0369999999999999</v>
      </c>
      <c r="Y407" s="14">
        <f t="shared" si="37"/>
        <v>3.0379999999999998</v>
      </c>
      <c r="Z407" s="14">
        <f t="shared" si="37"/>
        <v>3.0390000000000001</v>
      </c>
      <c r="AA407" s="14">
        <f t="shared" si="37"/>
        <v>3.0310000000000001</v>
      </c>
      <c r="AB407" s="14">
        <f t="shared" si="37"/>
        <v>3.0230000000000001</v>
      </c>
      <c r="AC407" s="14">
        <f t="shared" si="37"/>
        <v>3.0150000000000001</v>
      </c>
      <c r="AD407" s="14">
        <f t="shared" si="37"/>
        <v>3.008</v>
      </c>
      <c r="AE407" s="14">
        <f t="shared" si="37"/>
        <v>3.0019999999999998</v>
      </c>
      <c r="AF407" s="14">
        <f t="shared" si="37"/>
        <v>2.9849999999999999</v>
      </c>
      <c r="AG407" s="14">
        <f t="shared" si="36"/>
        <v>2.9689999999999999</v>
      </c>
      <c r="AH407" s="14">
        <f t="shared" si="35"/>
        <v>2.9550000000000001</v>
      </c>
      <c r="AI407" s="14">
        <f t="shared" si="35"/>
        <v>2.9409999999999998</v>
      </c>
      <c r="AJ407" s="14">
        <f t="shared" si="35"/>
        <v>2.9279999999999999</v>
      </c>
      <c r="AK407" s="14">
        <f t="shared" si="35"/>
        <v>2.915</v>
      </c>
      <c r="AL407" s="14">
        <f t="shared" si="35"/>
        <v>2.9039999999999999</v>
      </c>
      <c r="AM407" s="14">
        <f t="shared" si="35"/>
        <v>2.8929999999999998</v>
      </c>
      <c r="AN407" s="14">
        <f t="shared" si="35"/>
        <v>2.8820000000000001</v>
      </c>
      <c r="AO407" s="14">
        <f t="shared" si="35"/>
        <v>2.8719999999999999</v>
      </c>
      <c r="AP407" s="14">
        <f t="shared" si="35"/>
        <v>2.85</v>
      </c>
      <c r="AQ407" s="14">
        <f t="shared" si="35"/>
        <v>2.8290000000000002</v>
      </c>
      <c r="AR407" s="14">
        <f t="shared" si="35"/>
        <v>2.8079999999999998</v>
      </c>
      <c r="AS407" s="14">
        <f t="shared" si="35"/>
        <v>2.7890000000000001</v>
      </c>
      <c r="AT407" s="14">
        <f t="shared" si="35"/>
        <v>2.77</v>
      </c>
      <c r="AU407" s="14">
        <f t="shared" si="35"/>
        <v>2.7530000000000001</v>
      </c>
      <c r="AV407" s="14">
        <f t="shared" si="35"/>
        <v>2.7360000000000002</v>
      </c>
      <c r="AW407" s="14">
        <f t="shared" si="34"/>
        <v>2.72</v>
      </c>
      <c r="AX407" s="14">
        <f t="shared" si="33"/>
        <v>2.7040000000000002</v>
      </c>
      <c r="AY407" s="14">
        <f t="shared" si="33"/>
        <v>2.6890000000000001</v>
      </c>
    </row>
    <row r="408" spans="1:51" s="16" customFormat="1" x14ac:dyDescent="0.2">
      <c r="A408" s="12">
        <v>49643</v>
      </c>
      <c r="B408" s="14">
        <f t="shared" si="38"/>
        <v>2.141</v>
      </c>
      <c r="C408" s="14">
        <f t="shared" si="38"/>
        <v>2.149</v>
      </c>
      <c r="D408" s="14">
        <f t="shared" si="38"/>
        <v>2.1949999999999998</v>
      </c>
      <c r="E408" s="14">
        <f t="shared" si="38"/>
        <v>2.266</v>
      </c>
      <c r="F408" s="14">
        <f t="shared" si="38"/>
        <v>2.3359999999999999</v>
      </c>
      <c r="G408" s="14">
        <f t="shared" si="38"/>
        <v>2.4119999999999999</v>
      </c>
      <c r="H408" s="14">
        <f t="shared" si="38"/>
        <v>2.4849999999999999</v>
      </c>
      <c r="I408" s="14">
        <f t="shared" si="38"/>
        <v>2.556</v>
      </c>
      <c r="J408" s="14">
        <f t="shared" si="38"/>
        <v>2.6230000000000002</v>
      </c>
      <c r="K408" s="14">
        <f t="shared" si="38"/>
        <v>2.6850000000000001</v>
      </c>
      <c r="L408" s="14">
        <f t="shared" si="38"/>
        <v>2.7469999999999999</v>
      </c>
      <c r="M408" s="14">
        <f t="shared" si="38"/>
        <v>2.798</v>
      </c>
      <c r="N408" s="14">
        <f t="shared" si="38"/>
        <v>2.8490000000000002</v>
      </c>
      <c r="O408" s="14">
        <f t="shared" si="38"/>
        <v>2.8919999999999999</v>
      </c>
      <c r="P408" s="14">
        <f t="shared" si="38"/>
        <v>2.9289999999999998</v>
      </c>
      <c r="Q408" s="14">
        <f t="shared" si="38"/>
        <v>2.9550000000000001</v>
      </c>
      <c r="R408" s="14">
        <f t="shared" si="37"/>
        <v>2.9780000000000002</v>
      </c>
      <c r="S408" s="14">
        <f t="shared" si="37"/>
        <v>2.9990000000000001</v>
      </c>
      <c r="T408" s="14">
        <f t="shared" si="37"/>
        <v>3.0169999999999999</v>
      </c>
      <c r="U408" s="14">
        <f t="shared" si="37"/>
        <v>3.0339999999999998</v>
      </c>
      <c r="V408" s="14">
        <f t="shared" si="37"/>
        <v>3.0350000000000001</v>
      </c>
      <c r="W408" s="14">
        <f t="shared" si="37"/>
        <v>3.036</v>
      </c>
      <c r="X408" s="14">
        <f t="shared" si="37"/>
        <v>3.0369999999999999</v>
      </c>
      <c r="Y408" s="14">
        <f t="shared" si="37"/>
        <v>3.0379999999999998</v>
      </c>
      <c r="Z408" s="14">
        <f t="shared" si="37"/>
        <v>3.0390000000000001</v>
      </c>
      <c r="AA408" s="14">
        <f t="shared" si="37"/>
        <v>3.0310000000000001</v>
      </c>
      <c r="AB408" s="14">
        <f t="shared" si="37"/>
        <v>3.0230000000000001</v>
      </c>
      <c r="AC408" s="14">
        <f t="shared" si="37"/>
        <v>3.0150000000000001</v>
      </c>
      <c r="AD408" s="14">
        <f t="shared" si="37"/>
        <v>3.008</v>
      </c>
      <c r="AE408" s="14">
        <f t="shared" si="37"/>
        <v>3.0019999999999998</v>
      </c>
      <c r="AF408" s="14">
        <f t="shared" si="37"/>
        <v>2.9849999999999999</v>
      </c>
      <c r="AG408" s="14">
        <f t="shared" si="36"/>
        <v>2.9689999999999999</v>
      </c>
      <c r="AH408" s="14">
        <f t="shared" si="35"/>
        <v>2.9550000000000001</v>
      </c>
      <c r="AI408" s="14">
        <f t="shared" si="35"/>
        <v>2.9409999999999998</v>
      </c>
      <c r="AJ408" s="14">
        <f t="shared" si="35"/>
        <v>2.9279999999999999</v>
      </c>
      <c r="AK408" s="14">
        <f t="shared" si="35"/>
        <v>2.915</v>
      </c>
      <c r="AL408" s="14">
        <f t="shared" si="35"/>
        <v>2.9039999999999999</v>
      </c>
      <c r="AM408" s="14">
        <f t="shared" si="35"/>
        <v>2.8929999999999998</v>
      </c>
      <c r="AN408" s="14">
        <f t="shared" si="35"/>
        <v>2.8820000000000001</v>
      </c>
      <c r="AO408" s="14">
        <f t="shared" si="35"/>
        <v>2.8719999999999999</v>
      </c>
      <c r="AP408" s="14">
        <f t="shared" si="35"/>
        <v>2.85</v>
      </c>
      <c r="AQ408" s="14">
        <f t="shared" si="35"/>
        <v>2.8290000000000002</v>
      </c>
      <c r="AR408" s="14">
        <f t="shared" si="35"/>
        <v>2.8079999999999998</v>
      </c>
      <c r="AS408" s="14">
        <f t="shared" si="35"/>
        <v>2.7890000000000001</v>
      </c>
      <c r="AT408" s="14">
        <f t="shared" si="35"/>
        <v>2.77</v>
      </c>
      <c r="AU408" s="14">
        <f t="shared" si="35"/>
        <v>2.7530000000000001</v>
      </c>
      <c r="AV408" s="14">
        <f t="shared" si="35"/>
        <v>2.7360000000000002</v>
      </c>
      <c r="AW408" s="14">
        <f t="shared" si="34"/>
        <v>2.72</v>
      </c>
      <c r="AX408" s="14">
        <f t="shared" si="33"/>
        <v>2.7040000000000002</v>
      </c>
      <c r="AY408" s="14">
        <f t="shared" si="33"/>
        <v>2.6890000000000001</v>
      </c>
    </row>
    <row r="409" spans="1:51" s="16" customFormat="1" x14ac:dyDescent="0.2">
      <c r="A409" s="12">
        <v>49674</v>
      </c>
      <c r="B409" s="14">
        <f t="shared" si="38"/>
        <v>2.141</v>
      </c>
      <c r="C409" s="14">
        <f t="shared" si="38"/>
        <v>2.149</v>
      </c>
      <c r="D409" s="14">
        <f t="shared" si="38"/>
        <v>2.1949999999999998</v>
      </c>
      <c r="E409" s="14">
        <f t="shared" si="38"/>
        <v>2.266</v>
      </c>
      <c r="F409" s="14">
        <f t="shared" si="38"/>
        <v>2.3359999999999999</v>
      </c>
      <c r="G409" s="14">
        <f t="shared" si="38"/>
        <v>2.4119999999999999</v>
      </c>
      <c r="H409" s="14">
        <f t="shared" si="38"/>
        <v>2.4849999999999999</v>
      </c>
      <c r="I409" s="14">
        <f t="shared" si="38"/>
        <v>2.556</v>
      </c>
      <c r="J409" s="14">
        <f t="shared" si="38"/>
        <v>2.6230000000000002</v>
      </c>
      <c r="K409" s="14">
        <f t="shared" si="38"/>
        <v>2.6850000000000001</v>
      </c>
      <c r="L409" s="14">
        <f t="shared" si="38"/>
        <v>2.7469999999999999</v>
      </c>
      <c r="M409" s="14">
        <f t="shared" si="38"/>
        <v>2.798</v>
      </c>
      <c r="N409" s="14">
        <f t="shared" si="38"/>
        <v>2.8490000000000002</v>
      </c>
      <c r="O409" s="14">
        <f t="shared" si="38"/>
        <v>2.8919999999999999</v>
      </c>
      <c r="P409" s="14">
        <f t="shared" si="38"/>
        <v>2.9289999999999998</v>
      </c>
      <c r="Q409" s="14">
        <f t="shared" si="38"/>
        <v>2.9550000000000001</v>
      </c>
      <c r="R409" s="14">
        <f t="shared" si="37"/>
        <v>2.9780000000000002</v>
      </c>
      <c r="S409" s="14">
        <f t="shared" si="37"/>
        <v>2.9990000000000001</v>
      </c>
      <c r="T409" s="14">
        <f t="shared" si="37"/>
        <v>3.0169999999999999</v>
      </c>
      <c r="U409" s="14">
        <f t="shared" si="37"/>
        <v>3.0339999999999998</v>
      </c>
      <c r="V409" s="14">
        <f t="shared" si="37"/>
        <v>3.0350000000000001</v>
      </c>
      <c r="W409" s="14">
        <f t="shared" si="37"/>
        <v>3.036</v>
      </c>
      <c r="X409" s="14">
        <f t="shared" si="37"/>
        <v>3.0369999999999999</v>
      </c>
      <c r="Y409" s="14">
        <f t="shared" si="37"/>
        <v>3.0379999999999998</v>
      </c>
      <c r="Z409" s="14">
        <f t="shared" si="37"/>
        <v>3.0390000000000001</v>
      </c>
      <c r="AA409" s="14">
        <f t="shared" si="37"/>
        <v>3.0310000000000001</v>
      </c>
      <c r="AB409" s="14">
        <f t="shared" si="37"/>
        <v>3.0230000000000001</v>
      </c>
      <c r="AC409" s="14">
        <f t="shared" si="37"/>
        <v>3.0150000000000001</v>
      </c>
      <c r="AD409" s="14">
        <f t="shared" si="37"/>
        <v>3.008</v>
      </c>
      <c r="AE409" s="14">
        <f t="shared" si="37"/>
        <v>3.0019999999999998</v>
      </c>
      <c r="AF409" s="14">
        <f t="shared" si="37"/>
        <v>2.9849999999999999</v>
      </c>
      <c r="AG409" s="14">
        <f t="shared" si="36"/>
        <v>2.9689999999999999</v>
      </c>
      <c r="AH409" s="14">
        <f t="shared" si="35"/>
        <v>2.9550000000000001</v>
      </c>
      <c r="AI409" s="14">
        <f t="shared" si="35"/>
        <v>2.9409999999999998</v>
      </c>
      <c r="AJ409" s="14">
        <f t="shared" si="35"/>
        <v>2.9279999999999999</v>
      </c>
      <c r="AK409" s="14">
        <f t="shared" si="35"/>
        <v>2.915</v>
      </c>
      <c r="AL409" s="14">
        <f t="shared" si="35"/>
        <v>2.9039999999999999</v>
      </c>
      <c r="AM409" s="14">
        <f t="shared" si="35"/>
        <v>2.8929999999999998</v>
      </c>
      <c r="AN409" s="14">
        <f t="shared" si="35"/>
        <v>2.8820000000000001</v>
      </c>
      <c r="AO409" s="14">
        <f t="shared" si="35"/>
        <v>2.8719999999999999</v>
      </c>
      <c r="AP409" s="14">
        <f t="shared" si="35"/>
        <v>2.85</v>
      </c>
      <c r="AQ409" s="14">
        <f t="shared" si="35"/>
        <v>2.8290000000000002</v>
      </c>
      <c r="AR409" s="14">
        <f t="shared" si="35"/>
        <v>2.8079999999999998</v>
      </c>
      <c r="AS409" s="14">
        <f t="shared" si="35"/>
        <v>2.7890000000000001</v>
      </c>
      <c r="AT409" s="14">
        <f t="shared" si="35"/>
        <v>2.77</v>
      </c>
      <c r="AU409" s="14">
        <f t="shared" si="35"/>
        <v>2.7530000000000001</v>
      </c>
      <c r="AV409" s="14">
        <f t="shared" si="35"/>
        <v>2.7360000000000002</v>
      </c>
      <c r="AW409" s="14">
        <f t="shared" si="34"/>
        <v>2.72</v>
      </c>
      <c r="AX409" s="14">
        <f t="shared" si="33"/>
        <v>2.7040000000000002</v>
      </c>
      <c r="AY409" s="14">
        <f t="shared" si="33"/>
        <v>2.6890000000000001</v>
      </c>
    </row>
    <row r="410" spans="1:51" s="16" customFormat="1" x14ac:dyDescent="0.2">
      <c r="A410" s="12">
        <v>49705</v>
      </c>
      <c r="B410" s="14">
        <f t="shared" si="38"/>
        <v>2.141</v>
      </c>
      <c r="C410" s="14">
        <f t="shared" si="38"/>
        <v>2.149</v>
      </c>
      <c r="D410" s="14">
        <f t="shared" si="38"/>
        <v>2.1949999999999998</v>
      </c>
      <c r="E410" s="14">
        <f t="shared" si="38"/>
        <v>2.266</v>
      </c>
      <c r="F410" s="14">
        <f t="shared" si="38"/>
        <v>2.3359999999999999</v>
      </c>
      <c r="G410" s="14">
        <f t="shared" si="38"/>
        <v>2.4119999999999999</v>
      </c>
      <c r="H410" s="14">
        <f t="shared" si="38"/>
        <v>2.4849999999999999</v>
      </c>
      <c r="I410" s="14">
        <f t="shared" si="38"/>
        <v>2.556</v>
      </c>
      <c r="J410" s="14">
        <f t="shared" si="38"/>
        <v>2.6230000000000002</v>
      </c>
      <c r="K410" s="14">
        <f t="shared" si="38"/>
        <v>2.6850000000000001</v>
      </c>
      <c r="L410" s="14">
        <f t="shared" si="38"/>
        <v>2.7469999999999999</v>
      </c>
      <c r="M410" s="14">
        <f t="shared" si="38"/>
        <v>2.798</v>
      </c>
      <c r="N410" s="14">
        <f t="shared" si="38"/>
        <v>2.8490000000000002</v>
      </c>
      <c r="O410" s="14">
        <f t="shared" si="38"/>
        <v>2.8919999999999999</v>
      </c>
      <c r="P410" s="14">
        <f t="shared" si="38"/>
        <v>2.9289999999999998</v>
      </c>
      <c r="Q410" s="14">
        <f t="shared" si="38"/>
        <v>2.9550000000000001</v>
      </c>
      <c r="R410" s="14">
        <f t="shared" si="37"/>
        <v>2.9780000000000002</v>
      </c>
      <c r="S410" s="14">
        <f t="shared" si="37"/>
        <v>2.9990000000000001</v>
      </c>
      <c r="T410" s="14">
        <f t="shared" si="37"/>
        <v>3.0169999999999999</v>
      </c>
      <c r="U410" s="14">
        <f t="shared" si="37"/>
        <v>3.0339999999999998</v>
      </c>
      <c r="V410" s="14">
        <f t="shared" si="37"/>
        <v>3.0350000000000001</v>
      </c>
      <c r="W410" s="14">
        <f t="shared" si="37"/>
        <v>3.036</v>
      </c>
      <c r="X410" s="14">
        <f t="shared" si="37"/>
        <v>3.0369999999999999</v>
      </c>
      <c r="Y410" s="14">
        <f t="shared" si="37"/>
        <v>3.0379999999999998</v>
      </c>
      <c r="Z410" s="14">
        <f t="shared" si="37"/>
        <v>3.0390000000000001</v>
      </c>
      <c r="AA410" s="14">
        <f t="shared" si="37"/>
        <v>3.0310000000000001</v>
      </c>
      <c r="AB410" s="14">
        <f t="shared" si="37"/>
        <v>3.0230000000000001</v>
      </c>
      <c r="AC410" s="14">
        <f t="shared" si="37"/>
        <v>3.0150000000000001</v>
      </c>
      <c r="AD410" s="14">
        <f t="shared" si="37"/>
        <v>3.008</v>
      </c>
      <c r="AE410" s="14">
        <f t="shared" si="37"/>
        <v>3.0019999999999998</v>
      </c>
      <c r="AF410" s="14">
        <f t="shared" si="37"/>
        <v>2.9849999999999999</v>
      </c>
      <c r="AG410" s="14">
        <f t="shared" si="36"/>
        <v>2.9689999999999999</v>
      </c>
      <c r="AH410" s="14">
        <f t="shared" si="35"/>
        <v>2.9550000000000001</v>
      </c>
      <c r="AI410" s="14">
        <f t="shared" si="35"/>
        <v>2.9409999999999998</v>
      </c>
      <c r="AJ410" s="14">
        <f t="shared" si="35"/>
        <v>2.9279999999999999</v>
      </c>
      <c r="AK410" s="14">
        <f t="shared" si="35"/>
        <v>2.915</v>
      </c>
      <c r="AL410" s="14">
        <f t="shared" si="35"/>
        <v>2.9039999999999999</v>
      </c>
      <c r="AM410" s="14">
        <f t="shared" si="35"/>
        <v>2.8929999999999998</v>
      </c>
      <c r="AN410" s="14">
        <f t="shared" si="35"/>
        <v>2.8820000000000001</v>
      </c>
      <c r="AO410" s="14">
        <f t="shared" si="35"/>
        <v>2.8719999999999999</v>
      </c>
      <c r="AP410" s="14">
        <f t="shared" si="35"/>
        <v>2.85</v>
      </c>
      <c r="AQ410" s="14">
        <f t="shared" si="35"/>
        <v>2.8290000000000002</v>
      </c>
      <c r="AR410" s="14">
        <f t="shared" si="35"/>
        <v>2.8079999999999998</v>
      </c>
      <c r="AS410" s="14">
        <f t="shared" si="35"/>
        <v>2.7890000000000001</v>
      </c>
      <c r="AT410" s="14">
        <f t="shared" si="35"/>
        <v>2.77</v>
      </c>
      <c r="AU410" s="14">
        <f t="shared" si="35"/>
        <v>2.7530000000000001</v>
      </c>
      <c r="AV410" s="14">
        <f t="shared" si="35"/>
        <v>2.7360000000000002</v>
      </c>
      <c r="AW410" s="14">
        <f t="shared" si="34"/>
        <v>2.72</v>
      </c>
      <c r="AX410" s="14">
        <f t="shared" si="33"/>
        <v>2.7040000000000002</v>
      </c>
      <c r="AY410" s="14">
        <f t="shared" si="33"/>
        <v>2.6890000000000001</v>
      </c>
    </row>
    <row r="411" spans="1:51" s="16" customFormat="1" x14ac:dyDescent="0.2">
      <c r="A411" s="12">
        <v>49734</v>
      </c>
      <c r="B411" s="14">
        <f t="shared" si="38"/>
        <v>2.141</v>
      </c>
      <c r="C411" s="14">
        <f t="shared" si="38"/>
        <v>2.149</v>
      </c>
      <c r="D411" s="14">
        <f t="shared" si="38"/>
        <v>2.1949999999999998</v>
      </c>
      <c r="E411" s="14">
        <f t="shared" si="38"/>
        <v>2.266</v>
      </c>
      <c r="F411" s="14">
        <f t="shared" si="38"/>
        <v>2.3359999999999999</v>
      </c>
      <c r="G411" s="14">
        <f t="shared" si="38"/>
        <v>2.4119999999999999</v>
      </c>
      <c r="H411" s="14">
        <f t="shared" si="38"/>
        <v>2.4849999999999999</v>
      </c>
      <c r="I411" s="14">
        <f t="shared" si="38"/>
        <v>2.556</v>
      </c>
      <c r="J411" s="14">
        <f t="shared" si="38"/>
        <v>2.6230000000000002</v>
      </c>
      <c r="K411" s="14">
        <f t="shared" si="38"/>
        <v>2.6850000000000001</v>
      </c>
      <c r="L411" s="14">
        <f t="shared" si="38"/>
        <v>2.7469999999999999</v>
      </c>
      <c r="M411" s="14">
        <f t="shared" si="38"/>
        <v>2.798</v>
      </c>
      <c r="N411" s="14">
        <f t="shared" si="38"/>
        <v>2.8490000000000002</v>
      </c>
      <c r="O411" s="14">
        <f t="shared" si="38"/>
        <v>2.8919999999999999</v>
      </c>
      <c r="P411" s="14">
        <f t="shared" si="38"/>
        <v>2.9289999999999998</v>
      </c>
      <c r="Q411" s="14">
        <f t="shared" si="38"/>
        <v>2.9550000000000001</v>
      </c>
      <c r="R411" s="14">
        <f t="shared" si="37"/>
        <v>2.9780000000000002</v>
      </c>
      <c r="S411" s="14">
        <f t="shared" si="37"/>
        <v>2.9990000000000001</v>
      </c>
      <c r="T411" s="14">
        <f t="shared" si="37"/>
        <v>3.0169999999999999</v>
      </c>
      <c r="U411" s="14">
        <f t="shared" si="37"/>
        <v>3.0339999999999998</v>
      </c>
      <c r="V411" s="14">
        <f t="shared" si="37"/>
        <v>3.0350000000000001</v>
      </c>
      <c r="W411" s="14">
        <f t="shared" si="37"/>
        <v>3.036</v>
      </c>
      <c r="X411" s="14">
        <f t="shared" si="37"/>
        <v>3.0369999999999999</v>
      </c>
      <c r="Y411" s="14">
        <f t="shared" si="37"/>
        <v>3.0379999999999998</v>
      </c>
      <c r="Z411" s="14">
        <f t="shared" si="37"/>
        <v>3.0390000000000001</v>
      </c>
      <c r="AA411" s="14">
        <f t="shared" si="37"/>
        <v>3.0310000000000001</v>
      </c>
      <c r="AB411" s="14">
        <f t="shared" si="37"/>
        <v>3.0230000000000001</v>
      </c>
      <c r="AC411" s="14">
        <f t="shared" si="37"/>
        <v>3.0150000000000001</v>
      </c>
      <c r="AD411" s="14">
        <f t="shared" si="37"/>
        <v>3.008</v>
      </c>
      <c r="AE411" s="14">
        <f t="shared" si="37"/>
        <v>3.0019999999999998</v>
      </c>
      <c r="AF411" s="14">
        <f t="shared" si="37"/>
        <v>2.9849999999999999</v>
      </c>
      <c r="AG411" s="14">
        <f t="shared" si="36"/>
        <v>2.9689999999999999</v>
      </c>
      <c r="AH411" s="14">
        <f t="shared" si="35"/>
        <v>2.9550000000000001</v>
      </c>
      <c r="AI411" s="14">
        <f t="shared" si="35"/>
        <v>2.9409999999999998</v>
      </c>
      <c r="AJ411" s="14">
        <f t="shared" si="35"/>
        <v>2.9279999999999999</v>
      </c>
      <c r="AK411" s="14">
        <f t="shared" si="35"/>
        <v>2.915</v>
      </c>
      <c r="AL411" s="14">
        <f t="shared" si="35"/>
        <v>2.9039999999999999</v>
      </c>
      <c r="AM411" s="14">
        <f t="shared" si="35"/>
        <v>2.8929999999999998</v>
      </c>
      <c r="AN411" s="14">
        <f t="shared" si="35"/>
        <v>2.8820000000000001</v>
      </c>
      <c r="AO411" s="14">
        <f t="shared" si="35"/>
        <v>2.8719999999999999</v>
      </c>
      <c r="AP411" s="14">
        <f t="shared" si="35"/>
        <v>2.85</v>
      </c>
      <c r="AQ411" s="14">
        <f t="shared" si="35"/>
        <v>2.8290000000000002</v>
      </c>
      <c r="AR411" s="14">
        <f t="shared" si="35"/>
        <v>2.8079999999999998</v>
      </c>
      <c r="AS411" s="14">
        <f t="shared" si="35"/>
        <v>2.7890000000000001</v>
      </c>
      <c r="AT411" s="14">
        <f t="shared" si="35"/>
        <v>2.77</v>
      </c>
      <c r="AU411" s="14">
        <f t="shared" si="35"/>
        <v>2.7530000000000001</v>
      </c>
      <c r="AV411" s="14">
        <f t="shared" si="35"/>
        <v>2.7360000000000002</v>
      </c>
      <c r="AW411" s="14">
        <f t="shared" si="34"/>
        <v>2.72</v>
      </c>
      <c r="AX411" s="14">
        <f t="shared" si="33"/>
        <v>2.7040000000000002</v>
      </c>
      <c r="AY411" s="14">
        <f t="shared" si="33"/>
        <v>2.6890000000000001</v>
      </c>
    </row>
    <row r="412" spans="1:51" s="16" customFormat="1" x14ac:dyDescent="0.2">
      <c r="A412" s="12">
        <v>49765</v>
      </c>
      <c r="B412" s="14">
        <f t="shared" si="38"/>
        <v>2.141</v>
      </c>
      <c r="C412" s="14">
        <f t="shared" si="38"/>
        <v>2.149</v>
      </c>
      <c r="D412" s="14">
        <f t="shared" si="38"/>
        <v>2.1949999999999998</v>
      </c>
      <c r="E412" s="14">
        <f t="shared" si="38"/>
        <v>2.266</v>
      </c>
      <c r="F412" s="14">
        <f t="shared" si="38"/>
        <v>2.3359999999999999</v>
      </c>
      <c r="G412" s="14">
        <f t="shared" si="38"/>
        <v>2.4119999999999999</v>
      </c>
      <c r="H412" s="14">
        <f t="shared" si="38"/>
        <v>2.4849999999999999</v>
      </c>
      <c r="I412" s="14">
        <f t="shared" si="38"/>
        <v>2.556</v>
      </c>
      <c r="J412" s="14">
        <f t="shared" si="38"/>
        <v>2.6230000000000002</v>
      </c>
      <c r="K412" s="14">
        <f t="shared" si="38"/>
        <v>2.6850000000000001</v>
      </c>
      <c r="L412" s="14">
        <f t="shared" si="38"/>
        <v>2.7469999999999999</v>
      </c>
      <c r="M412" s="14">
        <f t="shared" si="38"/>
        <v>2.798</v>
      </c>
      <c r="N412" s="14">
        <f t="shared" si="38"/>
        <v>2.8490000000000002</v>
      </c>
      <c r="O412" s="14">
        <f t="shared" si="38"/>
        <v>2.8919999999999999</v>
      </c>
      <c r="P412" s="14">
        <f t="shared" si="38"/>
        <v>2.9289999999999998</v>
      </c>
      <c r="Q412" s="14">
        <f t="shared" si="38"/>
        <v>2.9550000000000001</v>
      </c>
      <c r="R412" s="14">
        <f t="shared" si="37"/>
        <v>2.9780000000000002</v>
      </c>
      <c r="S412" s="14">
        <f t="shared" si="37"/>
        <v>2.9990000000000001</v>
      </c>
      <c r="T412" s="14">
        <f t="shared" si="37"/>
        <v>3.0169999999999999</v>
      </c>
      <c r="U412" s="14">
        <f t="shared" si="37"/>
        <v>3.0339999999999998</v>
      </c>
      <c r="V412" s="14">
        <f t="shared" si="37"/>
        <v>3.0350000000000001</v>
      </c>
      <c r="W412" s="14">
        <f t="shared" si="37"/>
        <v>3.036</v>
      </c>
      <c r="X412" s="14">
        <f t="shared" si="37"/>
        <v>3.0369999999999999</v>
      </c>
      <c r="Y412" s="14">
        <f t="shared" si="37"/>
        <v>3.0379999999999998</v>
      </c>
      <c r="Z412" s="14">
        <f t="shared" si="37"/>
        <v>3.0390000000000001</v>
      </c>
      <c r="AA412" s="14">
        <f t="shared" si="37"/>
        <v>3.0310000000000001</v>
      </c>
      <c r="AB412" s="14">
        <f t="shared" si="37"/>
        <v>3.0230000000000001</v>
      </c>
      <c r="AC412" s="14">
        <f t="shared" si="37"/>
        <v>3.0150000000000001</v>
      </c>
      <c r="AD412" s="14">
        <f t="shared" si="37"/>
        <v>3.008</v>
      </c>
      <c r="AE412" s="14">
        <f t="shared" si="37"/>
        <v>3.0019999999999998</v>
      </c>
      <c r="AF412" s="14">
        <f t="shared" si="37"/>
        <v>2.9849999999999999</v>
      </c>
      <c r="AG412" s="14">
        <f t="shared" si="36"/>
        <v>2.9689999999999999</v>
      </c>
      <c r="AH412" s="14">
        <f t="shared" si="35"/>
        <v>2.9550000000000001</v>
      </c>
      <c r="AI412" s="14">
        <f t="shared" si="35"/>
        <v>2.9409999999999998</v>
      </c>
      <c r="AJ412" s="14">
        <f t="shared" si="35"/>
        <v>2.9279999999999999</v>
      </c>
      <c r="AK412" s="14">
        <f t="shared" si="35"/>
        <v>2.915</v>
      </c>
      <c r="AL412" s="14">
        <f t="shared" si="35"/>
        <v>2.9039999999999999</v>
      </c>
      <c r="AM412" s="14">
        <f t="shared" si="35"/>
        <v>2.8929999999999998</v>
      </c>
      <c r="AN412" s="14">
        <f t="shared" si="35"/>
        <v>2.8820000000000001</v>
      </c>
      <c r="AO412" s="14">
        <f t="shared" si="35"/>
        <v>2.8719999999999999</v>
      </c>
      <c r="AP412" s="14">
        <f t="shared" si="35"/>
        <v>2.85</v>
      </c>
      <c r="AQ412" s="14">
        <f t="shared" si="35"/>
        <v>2.8290000000000002</v>
      </c>
      <c r="AR412" s="14">
        <f t="shared" si="35"/>
        <v>2.8079999999999998</v>
      </c>
      <c r="AS412" s="14">
        <f t="shared" si="35"/>
        <v>2.7890000000000001</v>
      </c>
      <c r="AT412" s="14">
        <f t="shared" si="35"/>
        <v>2.77</v>
      </c>
      <c r="AU412" s="14">
        <f t="shared" si="35"/>
        <v>2.7530000000000001</v>
      </c>
      <c r="AV412" s="14">
        <f t="shared" si="35"/>
        <v>2.7360000000000002</v>
      </c>
      <c r="AW412" s="14">
        <f t="shared" si="34"/>
        <v>2.72</v>
      </c>
      <c r="AX412" s="14">
        <f t="shared" si="33"/>
        <v>2.7040000000000002</v>
      </c>
      <c r="AY412" s="14">
        <f t="shared" si="33"/>
        <v>2.6890000000000001</v>
      </c>
    </row>
    <row r="413" spans="1:51" s="16" customFormat="1" x14ac:dyDescent="0.2">
      <c r="A413" s="12">
        <v>49795</v>
      </c>
      <c r="B413" s="14">
        <f t="shared" si="38"/>
        <v>2.141</v>
      </c>
      <c r="C413" s="14">
        <f t="shared" si="38"/>
        <v>2.149</v>
      </c>
      <c r="D413" s="14">
        <f t="shared" si="38"/>
        <v>2.1949999999999998</v>
      </c>
      <c r="E413" s="14">
        <f t="shared" si="38"/>
        <v>2.266</v>
      </c>
      <c r="F413" s="14">
        <f t="shared" si="38"/>
        <v>2.3359999999999999</v>
      </c>
      <c r="G413" s="14">
        <f t="shared" si="38"/>
        <v>2.4119999999999999</v>
      </c>
      <c r="H413" s="14">
        <f t="shared" si="38"/>
        <v>2.4849999999999999</v>
      </c>
      <c r="I413" s="14">
        <f t="shared" si="38"/>
        <v>2.556</v>
      </c>
      <c r="J413" s="14">
        <f t="shared" si="38"/>
        <v>2.6230000000000002</v>
      </c>
      <c r="K413" s="14">
        <f t="shared" si="38"/>
        <v>2.6850000000000001</v>
      </c>
      <c r="L413" s="14">
        <f t="shared" si="38"/>
        <v>2.7469999999999999</v>
      </c>
      <c r="M413" s="14">
        <f t="shared" si="38"/>
        <v>2.798</v>
      </c>
      <c r="N413" s="14">
        <f t="shared" si="38"/>
        <v>2.8490000000000002</v>
      </c>
      <c r="O413" s="14">
        <f t="shared" si="38"/>
        <v>2.8919999999999999</v>
      </c>
      <c r="P413" s="14">
        <f t="shared" si="38"/>
        <v>2.9289999999999998</v>
      </c>
      <c r="Q413" s="14">
        <f t="shared" si="38"/>
        <v>2.9550000000000001</v>
      </c>
      <c r="R413" s="14">
        <f t="shared" si="37"/>
        <v>2.9780000000000002</v>
      </c>
      <c r="S413" s="14">
        <f t="shared" si="37"/>
        <v>2.9990000000000001</v>
      </c>
      <c r="T413" s="14">
        <f t="shared" si="37"/>
        <v>3.0169999999999999</v>
      </c>
      <c r="U413" s="14">
        <f t="shared" si="37"/>
        <v>3.0339999999999998</v>
      </c>
      <c r="V413" s="14">
        <f t="shared" si="37"/>
        <v>3.0350000000000001</v>
      </c>
      <c r="W413" s="14">
        <f t="shared" si="37"/>
        <v>3.036</v>
      </c>
      <c r="X413" s="14">
        <f t="shared" si="37"/>
        <v>3.0369999999999999</v>
      </c>
      <c r="Y413" s="14">
        <f t="shared" si="37"/>
        <v>3.0379999999999998</v>
      </c>
      <c r="Z413" s="14">
        <f t="shared" si="37"/>
        <v>3.0390000000000001</v>
      </c>
      <c r="AA413" s="14">
        <f t="shared" si="37"/>
        <v>3.0310000000000001</v>
      </c>
      <c r="AB413" s="14">
        <f t="shared" si="37"/>
        <v>3.0230000000000001</v>
      </c>
      <c r="AC413" s="14">
        <f t="shared" si="37"/>
        <v>3.0150000000000001</v>
      </c>
      <c r="AD413" s="14">
        <f t="shared" si="37"/>
        <v>3.008</v>
      </c>
      <c r="AE413" s="14">
        <f t="shared" si="37"/>
        <v>3.0019999999999998</v>
      </c>
      <c r="AF413" s="14">
        <f t="shared" si="37"/>
        <v>2.9849999999999999</v>
      </c>
      <c r="AG413" s="14">
        <f t="shared" si="36"/>
        <v>2.9689999999999999</v>
      </c>
      <c r="AH413" s="14">
        <f t="shared" si="35"/>
        <v>2.9550000000000001</v>
      </c>
      <c r="AI413" s="14">
        <f t="shared" si="35"/>
        <v>2.9409999999999998</v>
      </c>
      <c r="AJ413" s="14">
        <f t="shared" si="35"/>
        <v>2.9279999999999999</v>
      </c>
      <c r="AK413" s="14">
        <f t="shared" si="35"/>
        <v>2.915</v>
      </c>
      <c r="AL413" s="14">
        <f t="shared" si="35"/>
        <v>2.9039999999999999</v>
      </c>
      <c r="AM413" s="14">
        <f t="shared" si="35"/>
        <v>2.8929999999999998</v>
      </c>
      <c r="AN413" s="14">
        <f t="shared" si="35"/>
        <v>2.8820000000000001</v>
      </c>
      <c r="AO413" s="14">
        <f t="shared" si="35"/>
        <v>2.8719999999999999</v>
      </c>
      <c r="AP413" s="14">
        <f t="shared" si="35"/>
        <v>2.85</v>
      </c>
      <c r="AQ413" s="14">
        <f t="shared" si="35"/>
        <v>2.8290000000000002</v>
      </c>
      <c r="AR413" s="14">
        <f t="shared" si="35"/>
        <v>2.8079999999999998</v>
      </c>
      <c r="AS413" s="14">
        <f t="shared" si="35"/>
        <v>2.7890000000000001</v>
      </c>
      <c r="AT413" s="14">
        <f t="shared" si="35"/>
        <v>2.77</v>
      </c>
      <c r="AU413" s="14">
        <f t="shared" si="35"/>
        <v>2.7530000000000001</v>
      </c>
      <c r="AV413" s="14">
        <f t="shared" si="35"/>
        <v>2.7360000000000002</v>
      </c>
      <c r="AW413" s="14">
        <f t="shared" si="34"/>
        <v>2.72</v>
      </c>
      <c r="AX413" s="14">
        <f t="shared" si="33"/>
        <v>2.7040000000000002</v>
      </c>
      <c r="AY413" s="14">
        <f t="shared" si="33"/>
        <v>2.6890000000000001</v>
      </c>
    </row>
    <row r="414" spans="1:51" s="16" customFormat="1" x14ac:dyDescent="0.2">
      <c r="A414" s="12">
        <v>49826</v>
      </c>
      <c r="B414" s="14">
        <f t="shared" si="38"/>
        <v>2.141</v>
      </c>
      <c r="C414" s="14">
        <f t="shared" si="38"/>
        <v>2.149</v>
      </c>
      <c r="D414" s="14">
        <f t="shared" si="38"/>
        <v>2.1949999999999998</v>
      </c>
      <c r="E414" s="14">
        <f t="shared" si="38"/>
        <v>2.266</v>
      </c>
      <c r="F414" s="14">
        <f t="shared" si="38"/>
        <v>2.3359999999999999</v>
      </c>
      <c r="G414" s="14">
        <f t="shared" si="38"/>
        <v>2.4119999999999999</v>
      </c>
      <c r="H414" s="14">
        <f t="shared" si="38"/>
        <v>2.4849999999999999</v>
      </c>
      <c r="I414" s="14">
        <f t="shared" si="38"/>
        <v>2.556</v>
      </c>
      <c r="J414" s="14">
        <f t="shared" si="38"/>
        <v>2.6230000000000002</v>
      </c>
      <c r="K414" s="14">
        <f t="shared" si="38"/>
        <v>2.6850000000000001</v>
      </c>
      <c r="L414" s="14">
        <f t="shared" si="38"/>
        <v>2.7469999999999999</v>
      </c>
      <c r="M414" s="14">
        <f t="shared" si="38"/>
        <v>2.798</v>
      </c>
      <c r="N414" s="14">
        <f t="shared" si="38"/>
        <v>2.8490000000000002</v>
      </c>
      <c r="O414" s="14">
        <f t="shared" si="38"/>
        <v>2.8919999999999999</v>
      </c>
      <c r="P414" s="14">
        <f t="shared" si="38"/>
        <v>2.9289999999999998</v>
      </c>
      <c r="Q414" s="14">
        <f t="shared" si="38"/>
        <v>2.9550000000000001</v>
      </c>
      <c r="R414" s="14">
        <f t="shared" si="37"/>
        <v>2.9780000000000002</v>
      </c>
      <c r="S414" s="14">
        <f t="shared" si="37"/>
        <v>2.9990000000000001</v>
      </c>
      <c r="T414" s="14">
        <f t="shared" si="37"/>
        <v>3.0169999999999999</v>
      </c>
      <c r="U414" s="14">
        <f t="shared" si="37"/>
        <v>3.0339999999999998</v>
      </c>
      <c r="V414" s="14">
        <f t="shared" si="37"/>
        <v>3.0350000000000001</v>
      </c>
      <c r="W414" s="14">
        <f t="shared" si="37"/>
        <v>3.036</v>
      </c>
      <c r="X414" s="14">
        <f t="shared" si="37"/>
        <v>3.0369999999999999</v>
      </c>
      <c r="Y414" s="14">
        <f t="shared" si="37"/>
        <v>3.0379999999999998</v>
      </c>
      <c r="Z414" s="14">
        <f t="shared" si="37"/>
        <v>3.0390000000000001</v>
      </c>
      <c r="AA414" s="14">
        <f t="shared" si="37"/>
        <v>3.0310000000000001</v>
      </c>
      <c r="AB414" s="14">
        <f t="shared" si="37"/>
        <v>3.0230000000000001</v>
      </c>
      <c r="AC414" s="14">
        <f t="shared" si="37"/>
        <v>3.0150000000000001</v>
      </c>
      <c r="AD414" s="14">
        <f t="shared" si="37"/>
        <v>3.008</v>
      </c>
      <c r="AE414" s="14">
        <f t="shared" si="37"/>
        <v>3.0019999999999998</v>
      </c>
      <c r="AF414" s="14">
        <f t="shared" si="37"/>
        <v>2.9849999999999999</v>
      </c>
      <c r="AG414" s="14">
        <f t="shared" si="36"/>
        <v>2.9689999999999999</v>
      </c>
      <c r="AH414" s="14">
        <f t="shared" si="35"/>
        <v>2.9550000000000001</v>
      </c>
      <c r="AI414" s="14">
        <f t="shared" si="35"/>
        <v>2.9409999999999998</v>
      </c>
      <c r="AJ414" s="14">
        <f t="shared" si="35"/>
        <v>2.9279999999999999</v>
      </c>
      <c r="AK414" s="14">
        <f t="shared" si="35"/>
        <v>2.915</v>
      </c>
      <c r="AL414" s="14">
        <f t="shared" si="35"/>
        <v>2.9039999999999999</v>
      </c>
      <c r="AM414" s="14">
        <f t="shared" si="35"/>
        <v>2.8929999999999998</v>
      </c>
      <c r="AN414" s="14">
        <f t="shared" si="35"/>
        <v>2.8820000000000001</v>
      </c>
      <c r="AO414" s="14">
        <f t="shared" si="35"/>
        <v>2.8719999999999999</v>
      </c>
      <c r="AP414" s="14">
        <f t="shared" si="35"/>
        <v>2.85</v>
      </c>
      <c r="AQ414" s="14">
        <f t="shared" si="35"/>
        <v>2.8290000000000002</v>
      </c>
      <c r="AR414" s="14">
        <f t="shared" si="35"/>
        <v>2.8079999999999998</v>
      </c>
      <c r="AS414" s="14">
        <f t="shared" si="35"/>
        <v>2.7890000000000001</v>
      </c>
      <c r="AT414" s="14">
        <f t="shared" si="35"/>
        <v>2.77</v>
      </c>
      <c r="AU414" s="14">
        <f t="shared" si="35"/>
        <v>2.7530000000000001</v>
      </c>
      <c r="AV414" s="14">
        <f t="shared" si="35"/>
        <v>2.7360000000000002</v>
      </c>
      <c r="AW414" s="14">
        <f t="shared" si="34"/>
        <v>2.72</v>
      </c>
      <c r="AX414" s="14">
        <f t="shared" si="33"/>
        <v>2.7040000000000002</v>
      </c>
      <c r="AY414" s="14">
        <f t="shared" si="33"/>
        <v>2.6890000000000001</v>
      </c>
    </row>
    <row r="415" spans="1:51" s="16" customFormat="1" x14ac:dyDescent="0.2">
      <c r="A415" s="12">
        <v>49856</v>
      </c>
      <c r="B415" s="14">
        <f t="shared" si="38"/>
        <v>2.141</v>
      </c>
      <c r="C415" s="14">
        <f t="shared" si="38"/>
        <v>2.149</v>
      </c>
      <c r="D415" s="14">
        <f t="shared" si="38"/>
        <v>2.1949999999999998</v>
      </c>
      <c r="E415" s="14">
        <f t="shared" si="38"/>
        <v>2.266</v>
      </c>
      <c r="F415" s="14">
        <f t="shared" si="38"/>
        <v>2.3359999999999999</v>
      </c>
      <c r="G415" s="14">
        <f t="shared" si="38"/>
        <v>2.4119999999999999</v>
      </c>
      <c r="H415" s="14">
        <f t="shared" si="38"/>
        <v>2.4849999999999999</v>
      </c>
      <c r="I415" s="14">
        <f t="shared" si="38"/>
        <v>2.556</v>
      </c>
      <c r="J415" s="14">
        <f t="shared" si="38"/>
        <v>2.6230000000000002</v>
      </c>
      <c r="K415" s="14">
        <f t="shared" si="38"/>
        <v>2.6850000000000001</v>
      </c>
      <c r="L415" s="14">
        <f t="shared" si="38"/>
        <v>2.7469999999999999</v>
      </c>
      <c r="M415" s="14">
        <f t="shared" si="38"/>
        <v>2.798</v>
      </c>
      <c r="N415" s="14">
        <f t="shared" si="38"/>
        <v>2.8490000000000002</v>
      </c>
      <c r="O415" s="14">
        <f t="shared" si="38"/>
        <v>2.8919999999999999</v>
      </c>
      <c r="P415" s="14">
        <f t="shared" si="38"/>
        <v>2.9289999999999998</v>
      </c>
      <c r="Q415" s="14">
        <f t="shared" si="38"/>
        <v>2.9550000000000001</v>
      </c>
      <c r="R415" s="14">
        <f t="shared" si="37"/>
        <v>2.9780000000000002</v>
      </c>
      <c r="S415" s="14">
        <f t="shared" si="37"/>
        <v>2.9990000000000001</v>
      </c>
      <c r="T415" s="14">
        <f t="shared" si="37"/>
        <v>3.0169999999999999</v>
      </c>
      <c r="U415" s="14">
        <f t="shared" si="37"/>
        <v>3.0339999999999998</v>
      </c>
      <c r="V415" s="14">
        <f t="shared" si="37"/>
        <v>3.0350000000000001</v>
      </c>
      <c r="W415" s="14">
        <f t="shared" si="37"/>
        <v>3.036</v>
      </c>
      <c r="X415" s="14">
        <f t="shared" si="37"/>
        <v>3.0369999999999999</v>
      </c>
      <c r="Y415" s="14">
        <f t="shared" si="37"/>
        <v>3.0379999999999998</v>
      </c>
      <c r="Z415" s="14">
        <f t="shared" si="37"/>
        <v>3.0390000000000001</v>
      </c>
      <c r="AA415" s="14">
        <f t="shared" si="37"/>
        <v>3.0310000000000001</v>
      </c>
      <c r="AB415" s="14">
        <f t="shared" si="37"/>
        <v>3.0230000000000001</v>
      </c>
      <c r="AC415" s="14">
        <f t="shared" si="37"/>
        <v>3.0150000000000001</v>
      </c>
      <c r="AD415" s="14">
        <f t="shared" si="37"/>
        <v>3.008</v>
      </c>
      <c r="AE415" s="14">
        <f t="shared" si="37"/>
        <v>3.0019999999999998</v>
      </c>
      <c r="AF415" s="14">
        <f t="shared" si="37"/>
        <v>2.9849999999999999</v>
      </c>
      <c r="AG415" s="14">
        <f t="shared" si="36"/>
        <v>2.9689999999999999</v>
      </c>
      <c r="AH415" s="14">
        <f t="shared" si="35"/>
        <v>2.9550000000000001</v>
      </c>
      <c r="AI415" s="14">
        <f t="shared" si="35"/>
        <v>2.9409999999999998</v>
      </c>
      <c r="AJ415" s="14">
        <f t="shared" si="35"/>
        <v>2.9279999999999999</v>
      </c>
      <c r="AK415" s="14">
        <f t="shared" si="35"/>
        <v>2.915</v>
      </c>
      <c r="AL415" s="14">
        <f t="shared" si="35"/>
        <v>2.9039999999999999</v>
      </c>
      <c r="AM415" s="14">
        <f t="shared" si="35"/>
        <v>2.8929999999999998</v>
      </c>
      <c r="AN415" s="14">
        <f t="shared" si="35"/>
        <v>2.8820000000000001</v>
      </c>
      <c r="AO415" s="14">
        <f t="shared" si="35"/>
        <v>2.8719999999999999</v>
      </c>
      <c r="AP415" s="14">
        <f t="shared" si="35"/>
        <v>2.85</v>
      </c>
      <c r="AQ415" s="14">
        <f t="shared" si="35"/>
        <v>2.8290000000000002</v>
      </c>
      <c r="AR415" s="14">
        <f t="shared" si="35"/>
        <v>2.8079999999999998</v>
      </c>
      <c r="AS415" s="14">
        <f t="shared" si="35"/>
        <v>2.7890000000000001</v>
      </c>
      <c r="AT415" s="14">
        <f t="shared" si="35"/>
        <v>2.77</v>
      </c>
      <c r="AU415" s="14">
        <f t="shared" si="35"/>
        <v>2.7530000000000001</v>
      </c>
      <c r="AV415" s="14">
        <f t="shared" si="35"/>
        <v>2.7360000000000002</v>
      </c>
      <c r="AW415" s="14">
        <f t="shared" si="34"/>
        <v>2.72</v>
      </c>
      <c r="AX415" s="14">
        <f t="shared" si="34"/>
        <v>2.7040000000000002</v>
      </c>
      <c r="AY415" s="14">
        <f t="shared" si="34"/>
        <v>2.6890000000000001</v>
      </c>
    </row>
    <row r="416" spans="1:51" s="16" customFormat="1" x14ac:dyDescent="0.2">
      <c r="A416" s="12">
        <v>49887</v>
      </c>
      <c r="B416" s="14">
        <f t="shared" si="38"/>
        <v>2.141</v>
      </c>
      <c r="C416" s="14">
        <f t="shared" si="38"/>
        <v>2.149</v>
      </c>
      <c r="D416" s="14">
        <f t="shared" si="38"/>
        <v>2.1949999999999998</v>
      </c>
      <c r="E416" s="14">
        <f t="shared" si="38"/>
        <v>2.266</v>
      </c>
      <c r="F416" s="14">
        <f t="shared" si="38"/>
        <v>2.3359999999999999</v>
      </c>
      <c r="G416" s="14">
        <f t="shared" si="38"/>
        <v>2.4119999999999999</v>
      </c>
      <c r="H416" s="14">
        <f t="shared" si="38"/>
        <v>2.4849999999999999</v>
      </c>
      <c r="I416" s="14">
        <f t="shared" si="38"/>
        <v>2.556</v>
      </c>
      <c r="J416" s="14">
        <f t="shared" si="38"/>
        <v>2.6230000000000002</v>
      </c>
      <c r="K416" s="14">
        <f t="shared" si="38"/>
        <v>2.6850000000000001</v>
      </c>
      <c r="L416" s="14">
        <f t="shared" si="38"/>
        <v>2.7469999999999999</v>
      </c>
      <c r="M416" s="14">
        <f t="shared" si="38"/>
        <v>2.798</v>
      </c>
      <c r="N416" s="14">
        <f t="shared" si="38"/>
        <v>2.8490000000000002</v>
      </c>
      <c r="O416" s="14">
        <f t="shared" si="38"/>
        <v>2.8919999999999999</v>
      </c>
      <c r="P416" s="14">
        <f t="shared" si="38"/>
        <v>2.9289999999999998</v>
      </c>
      <c r="Q416" s="14">
        <f t="shared" si="38"/>
        <v>2.9550000000000001</v>
      </c>
      <c r="R416" s="14">
        <f t="shared" si="37"/>
        <v>2.9780000000000002</v>
      </c>
      <c r="S416" s="14">
        <f t="shared" si="37"/>
        <v>2.9990000000000001</v>
      </c>
      <c r="T416" s="14">
        <f t="shared" si="37"/>
        <v>3.0169999999999999</v>
      </c>
      <c r="U416" s="14">
        <f t="shared" si="37"/>
        <v>3.0339999999999998</v>
      </c>
      <c r="V416" s="14">
        <f t="shared" si="37"/>
        <v>3.0350000000000001</v>
      </c>
      <c r="W416" s="14">
        <f t="shared" si="37"/>
        <v>3.036</v>
      </c>
      <c r="X416" s="14">
        <f t="shared" si="37"/>
        <v>3.0369999999999999</v>
      </c>
      <c r="Y416" s="14">
        <f t="shared" si="37"/>
        <v>3.0379999999999998</v>
      </c>
      <c r="Z416" s="14">
        <f t="shared" si="37"/>
        <v>3.0390000000000001</v>
      </c>
      <c r="AA416" s="14">
        <f t="shared" si="37"/>
        <v>3.0310000000000001</v>
      </c>
      <c r="AB416" s="14">
        <f t="shared" si="37"/>
        <v>3.0230000000000001</v>
      </c>
      <c r="AC416" s="14">
        <f t="shared" si="37"/>
        <v>3.0150000000000001</v>
      </c>
      <c r="AD416" s="14">
        <f t="shared" si="37"/>
        <v>3.008</v>
      </c>
      <c r="AE416" s="14">
        <f t="shared" si="37"/>
        <v>3.0019999999999998</v>
      </c>
      <c r="AF416" s="14">
        <f t="shared" si="37"/>
        <v>2.9849999999999999</v>
      </c>
      <c r="AG416" s="14">
        <f t="shared" si="36"/>
        <v>2.9689999999999999</v>
      </c>
      <c r="AH416" s="14">
        <f t="shared" si="35"/>
        <v>2.9550000000000001</v>
      </c>
      <c r="AI416" s="14">
        <f t="shared" si="35"/>
        <v>2.9409999999999998</v>
      </c>
      <c r="AJ416" s="14">
        <f t="shared" si="35"/>
        <v>2.9279999999999999</v>
      </c>
      <c r="AK416" s="14">
        <f t="shared" si="35"/>
        <v>2.915</v>
      </c>
      <c r="AL416" s="14">
        <f t="shared" si="35"/>
        <v>2.9039999999999999</v>
      </c>
      <c r="AM416" s="14">
        <f t="shared" si="35"/>
        <v>2.8929999999999998</v>
      </c>
      <c r="AN416" s="14">
        <f t="shared" si="35"/>
        <v>2.8820000000000001</v>
      </c>
      <c r="AO416" s="14">
        <f t="shared" si="35"/>
        <v>2.8719999999999999</v>
      </c>
      <c r="AP416" s="14">
        <f t="shared" si="35"/>
        <v>2.85</v>
      </c>
      <c r="AQ416" s="14">
        <f t="shared" si="35"/>
        <v>2.8290000000000002</v>
      </c>
      <c r="AR416" s="14">
        <f t="shared" si="35"/>
        <v>2.8079999999999998</v>
      </c>
      <c r="AS416" s="14">
        <f t="shared" si="35"/>
        <v>2.7890000000000001</v>
      </c>
      <c r="AT416" s="14">
        <f t="shared" si="35"/>
        <v>2.77</v>
      </c>
      <c r="AU416" s="14">
        <f t="shared" si="35"/>
        <v>2.7530000000000001</v>
      </c>
      <c r="AV416" s="14">
        <f t="shared" si="35"/>
        <v>2.7360000000000002</v>
      </c>
      <c r="AW416" s="14">
        <f t="shared" si="35"/>
        <v>2.72</v>
      </c>
      <c r="AX416" s="14">
        <f t="shared" ref="AX416:AY431" si="39">AX415</f>
        <v>2.7040000000000002</v>
      </c>
      <c r="AY416" s="14">
        <f t="shared" si="39"/>
        <v>2.6890000000000001</v>
      </c>
    </row>
    <row r="417" spans="1:51" s="16" customFormat="1" x14ac:dyDescent="0.2">
      <c r="A417" s="12">
        <v>49918</v>
      </c>
      <c r="B417" s="14">
        <f t="shared" si="38"/>
        <v>2.141</v>
      </c>
      <c r="C417" s="14">
        <f t="shared" si="38"/>
        <v>2.149</v>
      </c>
      <c r="D417" s="14">
        <f t="shared" si="38"/>
        <v>2.1949999999999998</v>
      </c>
      <c r="E417" s="14">
        <f t="shared" si="38"/>
        <v>2.266</v>
      </c>
      <c r="F417" s="14">
        <f t="shared" si="38"/>
        <v>2.3359999999999999</v>
      </c>
      <c r="G417" s="14">
        <f t="shared" si="38"/>
        <v>2.4119999999999999</v>
      </c>
      <c r="H417" s="14">
        <f t="shared" si="38"/>
        <v>2.4849999999999999</v>
      </c>
      <c r="I417" s="14">
        <f t="shared" si="38"/>
        <v>2.556</v>
      </c>
      <c r="J417" s="14">
        <f t="shared" si="38"/>
        <v>2.6230000000000002</v>
      </c>
      <c r="K417" s="14">
        <f t="shared" si="38"/>
        <v>2.6850000000000001</v>
      </c>
      <c r="L417" s="14">
        <f t="shared" si="38"/>
        <v>2.7469999999999999</v>
      </c>
      <c r="M417" s="14">
        <f t="shared" si="38"/>
        <v>2.798</v>
      </c>
      <c r="N417" s="14">
        <f t="shared" si="38"/>
        <v>2.8490000000000002</v>
      </c>
      <c r="O417" s="14">
        <f t="shared" si="38"/>
        <v>2.8919999999999999</v>
      </c>
      <c r="P417" s="14">
        <f t="shared" si="38"/>
        <v>2.9289999999999998</v>
      </c>
      <c r="Q417" s="14">
        <f t="shared" si="38"/>
        <v>2.9550000000000001</v>
      </c>
      <c r="R417" s="14">
        <f t="shared" si="37"/>
        <v>2.9780000000000002</v>
      </c>
      <c r="S417" s="14">
        <f t="shared" si="37"/>
        <v>2.9990000000000001</v>
      </c>
      <c r="T417" s="14">
        <f t="shared" si="37"/>
        <v>3.0169999999999999</v>
      </c>
      <c r="U417" s="14">
        <f t="shared" si="37"/>
        <v>3.0339999999999998</v>
      </c>
      <c r="V417" s="14">
        <f t="shared" si="37"/>
        <v>3.0350000000000001</v>
      </c>
      <c r="W417" s="14">
        <f t="shared" si="37"/>
        <v>3.036</v>
      </c>
      <c r="X417" s="14">
        <f t="shared" si="37"/>
        <v>3.0369999999999999</v>
      </c>
      <c r="Y417" s="14">
        <f t="shared" si="37"/>
        <v>3.0379999999999998</v>
      </c>
      <c r="Z417" s="14">
        <f t="shared" si="37"/>
        <v>3.0390000000000001</v>
      </c>
      <c r="AA417" s="14">
        <f t="shared" si="37"/>
        <v>3.0310000000000001</v>
      </c>
      <c r="AB417" s="14">
        <f t="shared" si="37"/>
        <v>3.0230000000000001</v>
      </c>
      <c r="AC417" s="14">
        <f t="shared" si="37"/>
        <v>3.0150000000000001</v>
      </c>
      <c r="AD417" s="14">
        <f t="shared" si="37"/>
        <v>3.008</v>
      </c>
      <c r="AE417" s="14">
        <f t="shared" si="37"/>
        <v>3.0019999999999998</v>
      </c>
      <c r="AF417" s="14">
        <f t="shared" si="37"/>
        <v>2.9849999999999999</v>
      </c>
      <c r="AG417" s="14">
        <f t="shared" si="36"/>
        <v>2.9689999999999999</v>
      </c>
      <c r="AH417" s="14">
        <f t="shared" si="35"/>
        <v>2.9550000000000001</v>
      </c>
      <c r="AI417" s="14">
        <f t="shared" si="35"/>
        <v>2.9409999999999998</v>
      </c>
      <c r="AJ417" s="14">
        <f t="shared" si="35"/>
        <v>2.9279999999999999</v>
      </c>
      <c r="AK417" s="14">
        <f t="shared" si="35"/>
        <v>2.915</v>
      </c>
      <c r="AL417" s="14">
        <f t="shared" si="35"/>
        <v>2.9039999999999999</v>
      </c>
      <c r="AM417" s="14">
        <f t="shared" si="35"/>
        <v>2.8929999999999998</v>
      </c>
      <c r="AN417" s="14">
        <f t="shared" si="35"/>
        <v>2.8820000000000001</v>
      </c>
      <c r="AO417" s="14">
        <f t="shared" si="35"/>
        <v>2.8719999999999999</v>
      </c>
      <c r="AP417" s="14">
        <f t="shared" si="35"/>
        <v>2.85</v>
      </c>
      <c r="AQ417" s="14">
        <f t="shared" si="35"/>
        <v>2.8290000000000002</v>
      </c>
      <c r="AR417" s="14">
        <f t="shared" si="35"/>
        <v>2.8079999999999998</v>
      </c>
      <c r="AS417" s="14">
        <f t="shared" si="35"/>
        <v>2.7890000000000001</v>
      </c>
      <c r="AT417" s="14">
        <f t="shared" si="35"/>
        <v>2.77</v>
      </c>
      <c r="AU417" s="14">
        <f t="shared" si="35"/>
        <v>2.7530000000000001</v>
      </c>
      <c r="AV417" s="14">
        <f t="shared" si="35"/>
        <v>2.7360000000000002</v>
      </c>
      <c r="AW417" s="14">
        <f t="shared" si="35"/>
        <v>2.72</v>
      </c>
      <c r="AX417" s="14">
        <f t="shared" si="39"/>
        <v>2.7040000000000002</v>
      </c>
      <c r="AY417" s="14">
        <f t="shared" si="39"/>
        <v>2.6890000000000001</v>
      </c>
    </row>
    <row r="418" spans="1:51" s="16" customFormat="1" x14ac:dyDescent="0.2">
      <c r="A418" s="12">
        <v>49948</v>
      </c>
      <c r="B418" s="14">
        <f t="shared" si="38"/>
        <v>2.141</v>
      </c>
      <c r="C418" s="14">
        <f t="shared" si="38"/>
        <v>2.149</v>
      </c>
      <c r="D418" s="14">
        <f t="shared" si="38"/>
        <v>2.1949999999999998</v>
      </c>
      <c r="E418" s="14">
        <f t="shared" si="38"/>
        <v>2.266</v>
      </c>
      <c r="F418" s="14">
        <f t="shared" si="38"/>
        <v>2.3359999999999999</v>
      </c>
      <c r="G418" s="14">
        <f t="shared" si="38"/>
        <v>2.4119999999999999</v>
      </c>
      <c r="H418" s="14">
        <f t="shared" si="38"/>
        <v>2.4849999999999999</v>
      </c>
      <c r="I418" s="14">
        <f t="shared" si="38"/>
        <v>2.556</v>
      </c>
      <c r="J418" s="14">
        <f t="shared" si="38"/>
        <v>2.6230000000000002</v>
      </c>
      <c r="K418" s="14">
        <f t="shared" si="38"/>
        <v>2.6850000000000001</v>
      </c>
      <c r="L418" s="14">
        <f t="shared" si="38"/>
        <v>2.7469999999999999</v>
      </c>
      <c r="M418" s="14">
        <f t="shared" si="38"/>
        <v>2.798</v>
      </c>
      <c r="N418" s="14">
        <f t="shared" si="38"/>
        <v>2.8490000000000002</v>
      </c>
      <c r="O418" s="14">
        <f t="shared" si="38"/>
        <v>2.8919999999999999</v>
      </c>
      <c r="P418" s="14">
        <f t="shared" si="38"/>
        <v>2.9289999999999998</v>
      </c>
      <c r="Q418" s="14">
        <f t="shared" si="38"/>
        <v>2.9550000000000001</v>
      </c>
      <c r="R418" s="14">
        <f t="shared" si="37"/>
        <v>2.9780000000000002</v>
      </c>
      <c r="S418" s="14">
        <f t="shared" si="37"/>
        <v>2.9990000000000001</v>
      </c>
      <c r="T418" s="14">
        <f t="shared" si="37"/>
        <v>3.0169999999999999</v>
      </c>
      <c r="U418" s="14">
        <f t="shared" si="37"/>
        <v>3.0339999999999998</v>
      </c>
      <c r="V418" s="14">
        <f t="shared" si="37"/>
        <v>3.0350000000000001</v>
      </c>
      <c r="W418" s="14">
        <f t="shared" si="37"/>
        <v>3.036</v>
      </c>
      <c r="X418" s="14">
        <f t="shared" si="37"/>
        <v>3.0369999999999999</v>
      </c>
      <c r="Y418" s="14">
        <f t="shared" si="37"/>
        <v>3.0379999999999998</v>
      </c>
      <c r="Z418" s="14">
        <f t="shared" si="37"/>
        <v>3.0390000000000001</v>
      </c>
      <c r="AA418" s="14">
        <f t="shared" si="37"/>
        <v>3.0310000000000001</v>
      </c>
      <c r="AB418" s="14">
        <f t="shared" si="37"/>
        <v>3.0230000000000001</v>
      </c>
      <c r="AC418" s="14">
        <f t="shared" si="37"/>
        <v>3.0150000000000001</v>
      </c>
      <c r="AD418" s="14">
        <f t="shared" si="37"/>
        <v>3.008</v>
      </c>
      <c r="AE418" s="14">
        <f t="shared" si="37"/>
        <v>3.0019999999999998</v>
      </c>
      <c r="AF418" s="14">
        <f t="shared" si="37"/>
        <v>2.9849999999999999</v>
      </c>
      <c r="AG418" s="14">
        <f t="shared" si="36"/>
        <v>2.9689999999999999</v>
      </c>
      <c r="AH418" s="14">
        <f t="shared" si="36"/>
        <v>2.9550000000000001</v>
      </c>
      <c r="AI418" s="14">
        <f t="shared" si="36"/>
        <v>2.9409999999999998</v>
      </c>
      <c r="AJ418" s="14">
        <f t="shared" si="36"/>
        <v>2.9279999999999999</v>
      </c>
      <c r="AK418" s="14">
        <f t="shared" si="36"/>
        <v>2.915</v>
      </c>
      <c r="AL418" s="14">
        <f t="shared" si="36"/>
        <v>2.9039999999999999</v>
      </c>
      <c r="AM418" s="14">
        <f t="shared" si="36"/>
        <v>2.8929999999999998</v>
      </c>
      <c r="AN418" s="14">
        <f t="shared" si="36"/>
        <v>2.8820000000000001</v>
      </c>
      <c r="AO418" s="14">
        <f t="shared" si="36"/>
        <v>2.8719999999999999</v>
      </c>
      <c r="AP418" s="14">
        <f t="shared" si="36"/>
        <v>2.85</v>
      </c>
      <c r="AQ418" s="14">
        <f t="shared" si="36"/>
        <v>2.8290000000000002</v>
      </c>
      <c r="AR418" s="14">
        <f t="shared" si="36"/>
        <v>2.8079999999999998</v>
      </c>
      <c r="AS418" s="14">
        <f t="shared" si="36"/>
        <v>2.7890000000000001</v>
      </c>
      <c r="AT418" s="14">
        <f t="shared" si="36"/>
        <v>2.77</v>
      </c>
      <c r="AU418" s="14">
        <f t="shared" si="36"/>
        <v>2.7530000000000001</v>
      </c>
      <c r="AV418" s="14">
        <f t="shared" si="36"/>
        <v>2.7360000000000002</v>
      </c>
      <c r="AW418" s="14">
        <f t="shared" ref="AW418:AY433" si="40">AW417</f>
        <v>2.72</v>
      </c>
      <c r="AX418" s="14">
        <f t="shared" si="39"/>
        <v>2.7040000000000002</v>
      </c>
      <c r="AY418" s="14">
        <f t="shared" si="39"/>
        <v>2.6890000000000001</v>
      </c>
    </row>
    <row r="419" spans="1:51" s="16" customFormat="1" x14ac:dyDescent="0.2">
      <c r="A419" s="12">
        <v>49979</v>
      </c>
      <c r="B419" s="14">
        <f t="shared" si="38"/>
        <v>2.141</v>
      </c>
      <c r="C419" s="14">
        <f t="shared" si="38"/>
        <v>2.149</v>
      </c>
      <c r="D419" s="14">
        <f t="shared" si="38"/>
        <v>2.1949999999999998</v>
      </c>
      <c r="E419" s="14">
        <f t="shared" si="38"/>
        <v>2.266</v>
      </c>
      <c r="F419" s="14">
        <f t="shared" si="38"/>
        <v>2.3359999999999999</v>
      </c>
      <c r="G419" s="14">
        <f t="shared" si="38"/>
        <v>2.4119999999999999</v>
      </c>
      <c r="H419" s="14">
        <f t="shared" si="38"/>
        <v>2.4849999999999999</v>
      </c>
      <c r="I419" s="14">
        <f t="shared" si="38"/>
        <v>2.556</v>
      </c>
      <c r="J419" s="14">
        <f t="shared" si="38"/>
        <v>2.6230000000000002</v>
      </c>
      <c r="K419" s="14">
        <f t="shared" si="38"/>
        <v>2.6850000000000001</v>
      </c>
      <c r="L419" s="14">
        <f t="shared" si="38"/>
        <v>2.7469999999999999</v>
      </c>
      <c r="M419" s="14">
        <f t="shared" si="38"/>
        <v>2.798</v>
      </c>
      <c r="N419" s="14">
        <f t="shared" si="38"/>
        <v>2.8490000000000002</v>
      </c>
      <c r="O419" s="14">
        <f t="shared" si="38"/>
        <v>2.8919999999999999</v>
      </c>
      <c r="P419" s="14">
        <f t="shared" si="38"/>
        <v>2.9289999999999998</v>
      </c>
      <c r="Q419" s="14">
        <f t="shared" si="38"/>
        <v>2.9550000000000001</v>
      </c>
      <c r="R419" s="14">
        <f t="shared" si="37"/>
        <v>2.9780000000000002</v>
      </c>
      <c r="S419" s="14">
        <f t="shared" si="37"/>
        <v>2.9990000000000001</v>
      </c>
      <c r="T419" s="14">
        <f t="shared" si="37"/>
        <v>3.0169999999999999</v>
      </c>
      <c r="U419" s="14">
        <f t="shared" si="37"/>
        <v>3.0339999999999998</v>
      </c>
      <c r="V419" s="14">
        <f t="shared" si="37"/>
        <v>3.0350000000000001</v>
      </c>
      <c r="W419" s="14">
        <f t="shared" si="37"/>
        <v>3.036</v>
      </c>
      <c r="X419" s="14">
        <f t="shared" si="37"/>
        <v>3.0369999999999999</v>
      </c>
      <c r="Y419" s="14">
        <f t="shared" si="37"/>
        <v>3.0379999999999998</v>
      </c>
      <c r="Z419" s="14">
        <f t="shared" si="37"/>
        <v>3.0390000000000001</v>
      </c>
      <c r="AA419" s="14">
        <f t="shared" si="37"/>
        <v>3.0310000000000001</v>
      </c>
      <c r="AB419" s="14">
        <f t="shared" si="37"/>
        <v>3.0230000000000001</v>
      </c>
      <c r="AC419" s="14">
        <f t="shared" si="37"/>
        <v>3.0150000000000001</v>
      </c>
      <c r="AD419" s="14">
        <f t="shared" si="37"/>
        <v>3.008</v>
      </c>
      <c r="AE419" s="14">
        <f t="shared" si="37"/>
        <v>3.0019999999999998</v>
      </c>
      <c r="AF419" s="14">
        <f t="shared" si="37"/>
        <v>2.9849999999999999</v>
      </c>
      <c r="AG419" s="14">
        <f t="shared" si="37"/>
        <v>2.9689999999999999</v>
      </c>
      <c r="AH419" s="14">
        <f t="shared" ref="AH419:AW434" si="41">AH418</f>
        <v>2.9550000000000001</v>
      </c>
      <c r="AI419" s="14">
        <f t="shared" si="41"/>
        <v>2.9409999999999998</v>
      </c>
      <c r="AJ419" s="14">
        <f t="shared" si="41"/>
        <v>2.9279999999999999</v>
      </c>
      <c r="AK419" s="14">
        <f t="shared" si="41"/>
        <v>2.915</v>
      </c>
      <c r="AL419" s="14">
        <f t="shared" si="41"/>
        <v>2.9039999999999999</v>
      </c>
      <c r="AM419" s="14">
        <f t="shared" si="41"/>
        <v>2.8929999999999998</v>
      </c>
      <c r="AN419" s="14">
        <f t="shared" si="41"/>
        <v>2.8820000000000001</v>
      </c>
      <c r="AO419" s="14">
        <f t="shared" si="41"/>
        <v>2.8719999999999999</v>
      </c>
      <c r="AP419" s="14">
        <f t="shared" si="41"/>
        <v>2.85</v>
      </c>
      <c r="AQ419" s="14">
        <f t="shared" si="41"/>
        <v>2.8290000000000002</v>
      </c>
      <c r="AR419" s="14">
        <f t="shared" si="41"/>
        <v>2.8079999999999998</v>
      </c>
      <c r="AS419" s="14">
        <f t="shared" si="41"/>
        <v>2.7890000000000001</v>
      </c>
      <c r="AT419" s="14">
        <f t="shared" si="41"/>
        <v>2.77</v>
      </c>
      <c r="AU419" s="14">
        <f t="shared" si="41"/>
        <v>2.7530000000000001</v>
      </c>
      <c r="AV419" s="14">
        <f t="shared" si="41"/>
        <v>2.7360000000000002</v>
      </c>
      <c r="AW419" s="14">
        <f t="shared" si="40"/>
        <v>2.72</v>
      </c>
      <c r="AX419" s="14">
        <f t="shared" si="39"/>
        <v>2.7040000000000002</v>
      </c>
      <c r="AY419" s="14">
        <f t="shared" si="39"/>
        <v>2.6890000000000001</v>
      </c>
    </row>
    <row r="420" spans="1:51" s="16" customFormat="1" x14ac:dyDescent="0.2">
      <c r="A420" s="12">
        <v>50009</v>
      </c>
      <c r="B420" s="14">
        <f t="shared" si="38"/>
        <v>2.141</v>
      </c>
      <c r="C420" s="14">
        <f t="shared" si="38"/>
        <v>2.149</v>
      </c>
      <c r="D420" s="14">
        <f t="shared" si="38"/>
        <v>2.1949999999999998</v>
      </c>
      <c r="E420" s="14">
        <f t="shared" si="38"/>
        <v>2.266</v>
      </c>
      <c r="F420" s="14">
        <f t="shared" si="38"/>
        <v>2.3359999999999999</v>
      </c>
      <c r="G420" s="14">
        <f t="shared" si="38"/>
        <v>2.4119999999999999</v>
      </c>
      <c r="H420" s="14">
        <f t="shared" si="38"/>
        <v>2.4849999999999999</v>
      </c>
      <c r="I420" s="14">
        <f t="shared" si="38"/>
        <v>2.556</v>
      </c>
      <c r="J420" s="14">
        <f t="shared" si="38"/>
        <v>2.6230000000000002</v>
      </c>
      <c r="K420" s="14">
        <f t="shared" si="38"/>
        <v>2.6850000000000001</v>
      </c>
      <c r="L420" s="14">
        <f t="shared" si="38"/>
        <v>2.7469999999999999</v>
      </c>
      <c r="M420" s="14">
        <f t="shared" si="38"/>
        <v>2.798</v>
      </c>
      <c r="N420" s="14">
        <f t="shared" si="38"/>
        <v>2.8490000000000002</v>
      </c>
      <c r="O420" s="14">
        <f t="shared" si="38"/>
        <v>2.8919999999999999</v>
      </c>
      <c r="P420" s="14">
        <f t="shared" si="38"/>
        <v>2.9289999999999998</v>
      </c>
      <c r="Q420" s="14">
        <f t="shared" ref="Q420:AG434" si="42">Q419</f>
        <v>2.9550000000000001</v>
      </c>
      <c r="R420" s="14">
        <f t="shared" si="42"/>
        <v>2.9780000000000002</v>
      </c>
      <c r="S420" s="14">
        <f t="shared" si="42"/>
        <v>2.9990000000000001</v>
      </c>
      <c r="T420" s="14">
        <f t="shared" si="42"/>
        <v>3.0169999999999999</v>
      </c>
      <c r="U420" s="14">
        <f t="shared" si="42"/>
        <v>3.0339999999999998</v>
      </c>
      <c r="V420" s="14">
        <f t="shared" si="42"/>
        <v>3.0350000000000001</v>
      </c>
      <c r="W420" s="14">
        <f t="shared" si="42"/>
        <v>3.036</v>
      </c>
      <c r="X420" s="14">
        <f t="shared" si="42"/>
        <v>3.0369999999999999</v>
      </c>
      <c r="Y420" s="14">
        <f t="shared" si="42"/>
        <v>3.0379999999999998</v>
      </c>
      <c r="Z420" s="14">
        <f t="shared" si="42"/>
        <v>3.0390000000000001</v>
      </c>
      <c r="AA420" s="14">
        <f t="shared" si="42"/>
        <v>3.0310000000000001</v>
      </c>
      <c r="AB420" s="14">
        <f t="shared" si="42"/>
        <v>3.0230000000000001</v>
      </c>
      <c r="AC420" s="14">
        <f t="shared" si="42"/>
        <v>3.0150000000000001</v>
      </c>
      <c r="AD420" s="14">
        <f t="shared" si="42"/>
        <v>3.008</v>
      </c>
      <c r="AE420" s="14">
        <f t="shared" si="42"/>
        <v>3.0019999999999998</v>
      </c>
      <c r="AF420" s="14">
        <f t="shared" si="42"/>
        <v>2.9849999999999999</v>
      </c>
      <c r="AG420" s="14">
        <f t="shared" si="42"/>
        <v>2.9689999999999999</v>
      </c>
      <c r="AH420" s="14">
        <f t="shared" si="41"/>
        <v>2.9550000000000001</v>
      </c>
      <c r="AI420" s="14">
        <f t="shared" si="41"/>
        <v>2.9409999999999998</v>
      </c>
      <c r="AJ420" s="14">
        <f t="shared" si="41"/>
        <v>2.9279999999999999</v>
      </c>
      <c r="AK420" s="14">
        <f t="shared" si="41"/>
        <v>2.915</v>
      </c>
      <c r="AL420" s="14">
        <f t="shared" si="41"/>
        <v>2.9039999999999999</v>
      </c>
      <c r="AM420" s="14">
        <f t="shared" si="41"/>
        <v>2.8929999999999998</v>
      </c>
      <c r="AN420" s="14">
        <f t="shared" si="41"/>
        <v>2.8820000000000001</v>
      </c>
      <c r="AO420" s="14">
        <f t="shared" si="41"/>
        <v>2.8719999999999999</v>
      </c>
      <c r="AP420" s="14">
        <f t="shared" si="41"/>
        <v>2.85</v>
      </c>
      <c r="AQ420" s="14">
        <f t="shared" si="41"/>
        <v>2.8290000000000002</v>
      </c>
      <c r="AR420" s="14">
        <f t="shared" si="41"/>
        <v>2.8079999999999998</v>
      </c>
      <c r="AS420" s="14">
        <f t="shared" si="41"/>
        <v>2.7890000000000001</v>
      </c>
      <c r="AT420" s="14">
        <f t="shared" si="41"/>
        <v>2.77</v>
      </c>
      <c r="AU420" s="14">
        <f t="shared" si="41"/>
        <v>2.7530000000000001</v>
      </c>
      <c r="AV420" s="14">
        <f t="shared" si="41"/>
        <v>2.7360000000000002</v>
      </c>
      <c r="AW420" s="14">
        <f t="shared" si="40"/>
        <v>2.72</v>
      </c>
      <c r="AX420" s="14">
        <f t="shared" si="39"/>
        <v>2.7040000000000002</v>
      </c>
      <c r="AY420" s="14">
        <f t="shared" si="39"/>
        <v>2.6890000000000001</v>
      </c>
    </row>
    <row r="421" spans="1:51" s="16" customFormat="1" x14ac:dyDescent="0.2">
      <c r="A421" s="12">
        <v>50040</v>
      </c>
      <c r="B421" s="14">
        <f t="shared" ref="B421:Q436" si="43">B420</f>
        <v>2.141</v>
      </c>
      <c r="C421" s="14">
        <f t="shared" si="43"/>
        <v>2.149</v>
      </c>
      <c r="D421" s="14">
        <f t="shared" si="43"/>
        <v>2.1949999999999998</v>
      </c>
      <c r="E421" s="14">
        <f t="shared" si="43"/>
        <v>2.266</v>
      </c>
      <c r="F421" s="14">
        <f t="shared" si="43"/>
        <v>2.3359999999999999</v>
      </c>
      <c r="G421" s="14">
        <f t="shared" si="43"/>
        <v>2.4119999999999999</v>
      </c>
      <c r="H421" s="14">
        <f t="shared" si="43"/>
        <v>2.4849999999999999</v>
      </c>
      <c r="I421" s="14">
        <f t="shared" si="43"/>
        <v>2.556</v>
      </c>
      <c r="J421" s="14">
        <f t="shared" si="43"/>
        <v>2.6230000000000002</v>
      </c>
      <c r="K421" s="14">
        <f t="shared" si="43"/>
        <v>2.6850000000000001</v>
      </c>
      <c r="L421" s="14">
        <f t="shared" si="43"/>
        <v>2.7469999999999999</v>
      </c>
      <c r="M421" s="14">
        <f t="shared" si="43"/>
        <v>2.798</v>
      </c>
      <c r="N421" s="14">
        <f t="shared" si="43"/>
        <v>2.8490000000000002</v>
      </c>
      <c r="O421" s="14">
        <f t="shared" si="43"/>
        <v>2.8919999999999999</v>
      </c>
      <c r="P421" s="14">
        <f t="shared" si="43"/>
        <v>2.9289999999999998</v>
      </c>
      <c r="Q421" s="14">
        <f t="shared" si="42"/>
        <v>2.9550000000000001</v>
      </c>
      <c r="R421" s="14">
        <f t="shared" si="42"/>
        <v>2.9780000000000002</v>
      </c>
      <c r="S421" s="14">
        <f t="shared" si="42"/>
        <v>2.9990000000000001</v>
      </c>
      <c r="T421" s="14">
        <f t="shared" si="42"/>
        <v>3.0169999999999999</v>
      </c>
      <c r="U421" s="14">
        <f t="shared" si="42"/>
        <v>3.0339999999999998</v>
      </c>
      <c r="V421" s="14">
        <f t="shared" si="42"/>
        <v>3.0350000000000001</v>
      </c>
      <c r="W421" s="14">
        <f t="shared" si="42"/>
        <v>3.036</v>
      </c>
      <c r="X421" s="14">
        <f t="shared" si="42"/>
        <v>3.0369999999999999</v>
      </c>
      <c r="Y421" s="14">
        <f t="shared" si="42"/>
        <v>3.0379999999999998</v>
      </c>
      <c r="Z421" s="14">
        <f t="shared" si="42"/>
        <v>3.0390000000000001</v>
      </c>
      <c r="AA421" s="14">
        <f t="shared" si="42"/>
        <v>3.0310000000000001</v>
      </c>
      <c r="AB421" s="14">
        <f t="shared" si="42"/>
        <v>3.0230000000000001</v>
      </c>
      <c r="AC421" s="14">
        <f t="shared" si="42"/>
        <v>3.0150000000000001</v>
      </c>
      <c r="AD421" s="14">
        <f t="shared" si="42"/>
        <v>3.008</v>
      </c>
      <c r="AE421" s="14">
        <f t="shared" si="42"/>
        <v>3.0019999999999998</v>
      </c>
      <c r="AF421" s="14">
        <f t="shared" si="42"/>
        <v>2.9849999999999999</v>
      </c>
      <c r="AG421" s="14">
        <f t="shared" si="42"/>
        <v>2.9689999999999999</v>
      </c>
      <c r="AH421" s="14">
        <f t="shared" si="41"/>
        <v>2.9550000000000001</v>
      </c>
      <c r="AI421" s="14">
        <f t="shared" si="41"/>
        <v>2.9409999999999998</v>
      </c>
      <c r="AJ421" s="14">
        <f t="shared" si="41"/>
        <v>2.9279999999999999</v>
      </c>
      <c r="AK421" s="14">
        <f t="shared" si="41"/>
        <v>2.915</v>
      </c>
      <c r="AL421" s="14">
        <f t="shared" si="41"/>
        <v>2.9039999999999999</v>
      </c>
      <c r="AM421" s="14">
        <f t="shared" si="41"/>
        <v>2.8929999999999998</v>
      </c>
      <c r="AN421" s="14">
        <f t="shared" si="41"/>
        <v>2.8820000000000001</v>
      </c>
      <c r="AO421" s="14">
        <f t="shared" si="41"/>
        <v>2.8719999999999999</v>
      </c>
      <c r="AP421" s="14">
        <f t="shared" si="41"/>
        <v>2.85</v>
      </c>
      <c r="AQ421" s="14">
        <f t="shared" si="41"/>
        <v>2.8290000000000002</v>
      </c>
      <c r="AR421" s="14">
        <f t="shared" si="41"/>
        <v>2.8079999999999998</v>
      </c>
      <c r="AS421" s="14">
        <f t="shared" si="41"/>
        <v>2.7890000000000001</v>
      </c>
      <c r="AT421" s="14">
        <f t="shared" si="41"/>
        <v>2.77</v>
      </c>
      <c r="AU421" s="14">
        <f t="shared" si="41"/>
        <v>2.7530000000000001</v>
      </c>
      <c r="AV421" s="14">
        <f t="shared" si="41"/>
        <v>2.7360000000000002</v>
      </c>
      <c r="AW421" s="14">
        <f t="shared" si="40"/>
        <v>2.72</v>
      </c>
      <c r="AX421" s="14">
        <f t="shared" si="39"/>
        <v>2.7040000000000002</v>
      </c>
      <c r="AY421" s="14">
        <f t="shared" si="39"/>
        <v>2.6890000000000001</v>
      </c>
    </row>
    <row r="422" spans="1:51" s="16" customFormat="1" x14ac:dyDescent="0.2">
      <c r="A422" s="12">
        <v>50071</v>
      </c>
      <c r="B422" s="14">
        <f t="shared" si="43"/>
        <v>2.141</v>
      </c>
      <c r="C422" s="14">
        <f t="shared" si="43"/>
        <v>2.149</v>
      </c>
      <c r="D422" s="14">
        <f t="shared" si="43"/>
        <v>2.1949999999999998</v>
      </c>
      <c r="E422" s="14">
        <f t="shared" si="43"/>
        <v>2.266</v>
      </c>
      <c r="F422" s="14">
        <f t="shared" si="43"/>
        <v>2.3359999999999999</v>
      </c>
      <c r="G422" s="14">
        <f t="shared" si="43"/>
        <v>2.4119999999999999</v>
      </c>
      <c r="H422" s="14">
        <f t="shared" si="43"/>
        <v>2.4849999999999999</v>
      </c>
      <c r="I422" s="14">
        <f t="shared" si="43"/>
        <v>2.556</v>
      </c>
      <c r="J422" s="14">
        <f t="shared" si="43"/>
        <v>2.6230000000000002</v>
      </c>
      <c r="K422" s="14">
        <f t="shared" si="43"/>
        <v>2.6850000000000001</v>
      </c>
      <c r="L422" s="14">
        <f t="shared" si="43"/>
        <v>2.7469999999999999</v>
      </c>
      <c r="M422" s="14">
        <f t="shared" si="43"/>
        <v>2.798</v>
      </c>
      <c r="N422" s="14">
        <f t="shared" si="43"/>
        <v>2.8490000000000002</v>
      </c>
      <c r="O422" s="14">
        <f t="shared" si="43"/>
        <v>2.8919999999999999</v>
      </c>
      <c r="P422" s="14">
        <f t="shared" si="43"/>
        <v>2.9289999999999998</v>
      </c>
      <c r="Q422" s="14">
        <f t="shared" si="42"/>
        <v>2.9550000000000001</v>
      </c>
      <c r="R422" s="14">
        <f t="shared" si="42"/>
        <v>2.9780000000000002</v>
      </c>
      <c r="S422" s="14">
        <f t="shared" si="42"/>
        <v>2.9990000000000001</v>
      </c>
      <c r="T422" s="14">
        <f t="shared" si="42"/>
        <v>3.0169999999999999</v>
      </c>
      <c r="U422" s="14">
        <f t="shared" si="42"/>
        <v>3.0339999999999998</v>
      </c>
      <c r="V422" s="14">
        <f t="shared" si="42"/>
        <v>3.0350000000000001</v>
      </c>
      <c r="W422" s="14">
        <f t="shared" si="42"/>
        <v>3.036</v>
      </c>
      <c r="X422" s="14">
        <f t="shared" si="42"/>
        <v>3.0369999999999999</v>
      </c>
      <c r="Y422" s="14">
        <f t="shared" si="42"/>
        <v>3.0379999999999998</v>
      </c>
      <c r="Z422" s="14">
        <f t="shared" si="42"/>
        <v>3.0390000000000001</v>
      </c>
      <c r="AA422" s="14">
        <f t="shared" si="42"/>
        <v>3.0310000000000001</v>
      </c>
      <c r="AB422" s="14">
        <f t="shared" si="42"/>
        <v>3.0230000000000001</v>
      </c>
      <c r="AC422" s="14">
        <f t="shared" si="42"/>
        <v>3.0150000000000001</v>
      </c>
      <c r="AD422" s="14">
        <f t="shared" si="42"/>
        <v>3.008</v>
      </c>
      <c r="AE422" s="14">
        <f t="shared" si="42"/>
        <v>3.0019999999999998</v>
      </c>
      <c r="AF422" s="14">
        <f t="shared" si="42"/>
        <v>2.9849999999999999</v>
      </c>
      <c r="AG422" s="14">
        <f t="shared" si="42"/>
        <v>2.9689999999999999</v>
      </c>
      <c r="AH422" s="14">
        <f t="shared" si="41"/>
        <v>2.9550000000000001</v>
      </c>
      <c r="AI422" s="14">
        <f t="shared" si="41"/>
        <v>2.9409999999999998</v>
      </c>
      <c r="AJ422" s="14">
        <f t="shared" si="41"/>
        <v>2.9279999999999999</v>
      </c>
      <c r="AK422" s="14">
        <f t="shared" si="41"/>
        <v>2.915</v>
      </c>
      <c r="AL422" s="14">
        <f t="shared" si="41"/>
        <v>2.9039999999999999</v>
      </c>
      <c r="AM422" s="14">
        <f t="shared" si="41"/>
        <v>2.8929999999999998</v>
      </c>
      <c r="AN422" s="14">
        <f t="shared" si="41"/>
        <v>2.8820000000000001</v>
      </c>
      <c r="AO422" s="14">
        <f t="shared" si="41"/>
        <v>2.8719999999999999</v>
      </c>
      <c r="AP422" s="14">
        <f t="shared" si="41"/>
        <v>2.85</v>
      </c>
      <c r="AQ422" s="14">
        <f t="shared" si="41"/>
        <v>2.8290000000000002</v>
      </c>
      <c r="AR422" s="14">
        <f t="shared" si="41"/>
        <v>2.8079999999999998</v>
      </c>
      <c r="AS422" s="14">
        <f t="shared" si="41"/>
        <v>2.7890000000000001</v>
      </c>
      <c r="AT422" s="14">
        <f t="shared" si="41"/>
        <v>2.77</v>
      </c>
      <c r="AU422" s="14">
        <f t="shared" si="41"/>
        <v>2.7530000000000001</v>
      </c>
      <c r="AV422" s="14">
        <f t="shared" si="41"/>
        <v>2.7360000000000002</v>
      </c>
      <c r="AW422" s="14">
        <f t="shared" si="40"/>
        <v>2.72</v>
      </c>
      <c r="AX422" s="14">
        <f t="shared" si="39"/>
        <v>2.7040000000000002</v>
      </c>
      <c r="AY422" s="14">
        <f t="shared" si="39"/>
        <v>2.6890000000000001</v>
      </c>
    </row>
    <row r="423" spans="1:51" s="16" customFormat="1" x14ac:dyDescent="0.2">
      <c r="A423" s="12">
        <v>50099</v>
      </c>
      <c r="B423" s="14">
        <f t="shared" si="43"/>
        <v>2.141</v>
      </c>
      <c r="C423" s="14">
        <f t="shared" si="43"/>
        <v>2.149</v>
      </c>
      <c r="D423" s="14">
        <f t="shared" si="43"/>
        <v>2.1949999999999998</v>
      </c>
      <c r="E423" s="14">
        <f t="shared" si="43"/>
        <v>2.266</v>
      </c>
      <c r="F423" s="14">
        <f t="shared" si="43"/>
        <v>2.3359999999999999</v>
      </c>
      <c r="G423" s="14">
        <f t="shared" si="43"/>
        <v>2.4119999999999999</v>
      </c>
      <c r="H423" s="14">
        <f t="shared" si="43"/>
        <v>2.4849999999999999</v>
      </c>
      <c r="I423" s="14">
        <f t="shared" si="43"/>
        <v>2.556</v>
      </c>
      <c r="J423" s="14">
        <f t="shared" si="43"/>
        <v>2.6230000000000002</v>
      </c>
      <c r="K423" s="14">
        <f t="shared" si="43"/>
        <v>2.6850000000000001</v>
      </c>
      <c r="L423" s="14">
        <f t="shared" si="43"/>
        <v>2.7469999999999999</v>
      </c>
      <c r="M423" s="14">
        <f t="shared" si="43"/>
        <v>2.798</v>
      </c>
      <c r="N423" s="14">
        <f t="shared" si="43"/>
        <v>2.8490000000000002</v>
      </c>
      <c r="O423" s="14">
        <f t="shared" si="43"/>
        <v>2.8919999999999999</v>
      </c>
      <c r="P423" s="14">
        <f t="shared" si="43"/>
        <v>2.9289999999999998</v>
      </c>
      <c r="Q423" s="14">
        <f t="shared" si="42"/>
        <v>2.9550000000000001</v>
      </c>
      <c r="R423" s="14">
        <f t="shared" si="42"/>
        <v>2.9780000000000002</v>
      </c>
      <c r="S423" s="14">
        <f t="shared" si="42"/>
        <v>2.9990000000000001</v>
      </c>
      <c r="T423" s="14">
        <f t="shared" si="42"/>
        <v>3.0169999999999999</v>
      </c>
      <c r="U423" s="14">
        <f t="shared" si="42"/>
        <v>3.0339999999999998</v>
      </c>
      <c r="V423" s="14">
        <f t="shared" si="42"/>
        <v>3.0350000000000001</v>
      </c>
      <c r="W423" s="14">
        <f t="shared" si="42"/>
        <v>3.036</v>
      </c>
      <c r="X423" s="14">
        <f t="shared" si="42"/>
        <v>3.0369999999999999</v>
      </c>
      <c r="Y423" s="14">
        <f t="shared" si="42"/>
        <v>3.0379999999999998</v>
      </c>
      <c r="Z423" s="14">
        <f t="shared" si="42"/>
        <v>3.0390000000000001</v>
      </c>
      <c r="AA423" s="14">
        <f t="shared" si="42"/>
        <v>3.0310000000000001</v>
      </c>
      <c r="AB423" s="14">
        <f t="shared" si="42"/>
        <v>3.0230000000000001</v>
      </c>
      <c r="AC423" s="14">
        <f t="shared" si="42"/>
        <v>3.0150000000000001</v>
      </c>
      <c r="AD423" s="14">
        <f t="shared" si="42"/>
        <v>3.008</v>
      </c>
      <c r="AE423" s="14">
        <f t="shared" si="42"/>
        <v>3.0019999999999998</v>
      </c>
      <c r="AF423" s="14">
        <f t="shared" si="42"/>
        <v>2.9849999999999999</v>
      </c>
      <c r="AG423" s="14">
        <f t="shared" si="42"/>
        <v>2.9689999999999999</v>
      </c>
      <c r="AH423" s="14">
        <f t="shared" si="41"/>
        <v>2.9550000000000001</v>
      </c>
      <c r="AI423" s="14">
        <f t="shared" si="41"/>
        <v>2.9409999999999998</v>
      </c>
      <c r="AJ423" s="14">
        <f t="shared" si="41"/>
        <v>2.9279999999999999</v>
      </c>
      <c r="AK423" s="14">
        <f t="shared" si="41"/>
        <v>2.915</v>
      </c>
      <c r="AL423" s="14">
        <f t="shared" si="41"/>
        <v>2.9039999999999999</v>
      </c>
      <c r="AM423" s="14">
        <f t="shared" si="41"/>
        <v>2.8929999999999998</v>
      </c>
      <c r="AN423" s="14">
        <f t="shared" si="41"/>
        <v>2.8820000000000001</v>
      </c>
      <c r="AO423" s="14">
        <f t="shared" si="41"/>
        <v>2.8719999999999999</v>
      </c>
      <c r="AP423" s="14">
        <f t="shared" si="41"/>
        <v>2.85</v>
      </c>
      <c r="AQ423" s="14">
        <f t="shared" si="41"/>
        <v>2.8290000000000002</v>
      </c>
      <c r="AR423" s="14">
        <f t="shared" si="41"/>
        <v>2.8079999999999998</v>
      </c>
      <c r="AS423" s="14">
        <f t="shared" si="41"/>
        <v>2.7890000000000001</v>
      </c>
      <c r="AT423" s="14">
        <f t="shared" si="41"/>
        <v>2.77</v>
      </c>
      <c r="AU423" s="14">
        <f t="shared" si="41"/>
        <v>2.7530000000000001</v>
      </c>
      <c r="AV423" s="14">
        <f t="shared" si="41"/>
        <v>2.7360000000000002</v>
      </c>
      <c r="AW423" s="14">
        <f t="shared" si="40"/>
        <v>2.72</v>
      </c>
      <c r="AX423" s="14">
        <f t="shared" si="39"/>
        <v>2.7040000000000002</v>
      </c>
      <c r="AY423" s="14">
        <f t="shared" si="39"/>
        <v>2.6890000000000001</v>
      </c>
    </row>
    <row r="424" spans="1:51" s="16" customFormat="1" x14ac:dyDescent="0.2">
      <c r="A424" s="12">
        <v>50130</v>
      </c>
      <c r="B424" s="14">
        <f t="shared" si="43"/>
        <v>2.141</v>
      </c>
      <c r="C424" s="14">
        <f t="shared" si="43"/>
        <v>2.149</v>
      </c>
      <c r="D424" s="14">
        <f t="shared" si="43"/>
        <v>2.1949999999999998</v>
      </c>
      <c r="E424" s="14">
        <f t="shared" si="43"/>
        <v>2.266</v>
      </c>
      <c r="F424" s="14">
        <f t="shared" si="43"/>
        <v>2.3359999999999999</v>
      </c>
      <c r="G424" s="14">
        <f t="shared" si="43"/>
        <v>2.4119999999999999</v>
      </c>
      <c r="H424" s="14">
        <f t="shared" si="43"/>
        <v>2.4849999999999999</v>
      </c>
      <c r="I424" s="14">
        <f t="shared" si="43"/>
        <v>2.556</v>
      </c>
      <c r="J424" s="14">
        <f t="shared" si="43"/>
        <v>2.6230000000000002</v>
      </c>
      <c r="K424" s="14">
        <f t="shared" si="43"/>
        <v>2.6850000000000001</v>
      </c>
      <c r="L424" s="14">
        <f t="shared" si="43"/>
        <v>2.7469999999999999</v>
      </c>
      <c r="M424" s="14">
        <f t="shared" si="43"/>
        <v>2.798</v>
      </c>
      <c r="N424" s="14">
        <f t="shared" si="43"/>
        <v>2.8490000000000002</v>
      </c>
      <c r="O424" s="14">
        <f t="shared" si="43"/>
        <v>2.8919999999999999</v>
      </c>
      <c r="P424" s="14">
        <f t="shared" si="43"/>
        <v>2.9289999999999998</v>
      </c>
      <c r="Q424" s="14">
        <f t="shared" si="42"/>
        <v>2.9550000000000001</v>
      </c>
      <c r="R424" s="14">
        <f t="shared" si="42"/>
        <v>2.9780000000000002</v>
      </c>
      <c r="S424" s="14">
        <f t="shared" si="42"/>
        <v>2.9990000000000001</v>
      </c>
      <c r="T424" s="14">
        <f t="shared" si="42"/>
        <v>3.0169999999999999</v>
      </c>
      <c r="U424" s="14">
        <f t="shared" si="42"/>
        <v>3.0339999999999998</v>
      </c>
      <c r="V424" s="14">
        <f t="shared" si="42"/>
        <v>3.0350000000000001</v>
      </c>
      <c r="W424" s="14">
        <f t="shared" si="42"/>
        <v>3.036</v>
      </c>
      <c r="X424" s="14">
        <f t="shared" si="42"/>
        <v>3.0369999999999999</v>
      </c>
      <c r="Y424" s="14">
        <f t="shared" si="42"/>
        <v>3.0379999999999998</v>
      </c>
      <c r="Z424" s="14">
        <f t="shared" si="42"/>
        <v>3.0390000000000001</v>
      </c>
      <c r="AA424" s="14">
        <f t="shared" si="42"/>
        <v>3.0310000000000001</v>
      </c>
      <c r="AB424" s="14">
        <f t="shared" si="42"/>
        <v>3.0230000000000001</v>
      </c>
      <c r="AC424" s="14">
        <f t="shared" si="42"/>
        <v>3.0150000000000001</v>
      </c>
      <c r="AD424" s="14">
        <f t="shared" si="42"/>
        <v>3.008</v>
      </c>
      <c r="AE424" s="14">
        <f t="shared" si="42"/>
        <v>3.0019999999999998</v>
      </c>
      <c r="AF424" s="14">
        <f t="shared" si="42"/>
        <v>2.9849999999999999</v>
      </c>
      <c r="AG424" s="14">
        <f t="shared" si="42"/>
        <v>2.9689999999999999</v>
      </c>
      <c r="AH424" s="14">
        <f t="shared" si="41"/>
        <v>2.9550000000000001</v>
      </c>
      <c r="AI424" s="14">
        <f t="shared" si="41"/>
        <v>2.9409999999999998</v>
      </c>
      <c r="AJ424" s="14">
        <f t="shared" si="41"/>
        <v>2.9279999999999999</v>
      </c>
      <c r="AK424" s="14">
        <f t="shared" si="41"/>
        <v>2.915</v>
      </c>
      <c r="AL424" s="14">
        <f t="shared" si="41"/>
        <v>2.9039999999999999</v>
      </c>
      <c r="AM424" s="14">
        <f t="shared" si="41"/>
        <v>2.8929999999999998</v>
      </c>
      <c r="AN424" s="14">
        <f t="shared" si="41"/>
        <v>2.8820000000000001</v>
      </c>
      <c r="AO424" s="14">
        <f t="shared" si="41"/>
        <v>2.8719999999999999</v>
      </c>
      <c r="AP424" s="14">
        <f t="shared" si="41"/>
        <v>2.85</v>
      </c>
      <c r="AQ424" s="14">
        <f t="shared" si="41"/>
        <v>2.8290000000000002</v>
      </c>
      <c r="AR424" s="14">
        <f t="shared" si="41"/>
        <v>2.8079999999999998</v>
      </c>
      <c r="AS424" s="14">
        <f t="shared" si="41"/>
        <v>2.7890000000000001</v>
      </c>
      <c r="AT424" s="14">
        <f t="shared" si="41"/>
        <v>2.77</v>
      </c>
      <c r="AU424" s="14">
        <f t="shared" si="41"/>
        <v>2.7530000000000001</v>
      </c>
      <c r="AV424" s="14">
        <f t="shared" si="41"/>
        <v>2.7360000000000002</v>
      </c>
      <c r="AW424" s="14">
        <f t="shared" si="40"/>
        <v>2.72</v>
      </c>
      <c r="AX424" s="14">
        <f t="shared" si="39"/>
        <v>2.7040000000000002</v>
      </c>
      <c r="AY424" s="14">
        <f t="shared" si="39"/>
        <v>2.6890000000000001</v>
      </c>
    </row>
    <row r="425" spans="1:51" s="16" customFormat="1" x14ac:dyDescent="0.2">
      <c r="A425" s="12">
        <v>50160</v>
      </c>
      <c r="B425" s="14">
        <f t="shared" si="43"/>
        <v>2.141</v>
      </c>
      <c r="C425" s="14">
        <f t="shared" si="43"/>
        <v>2.149</v>
      </c>
      <c r="D425" s="14">
        <f t="shared" si="43"/>
        <v>2.1949999999999998</v>
      </c>
      <c r="E425" s="14">
        <f t="shared" si="43"/>
        <v>2.266</v>
      </c>
      <c r="F425" s="14">
        <f t="shared" si="43"/>
        <v>2.3359999999999999</v>
      </c>
      <c r="G425" s="14">
        <f t="shared" si="43"/>
        <v>2.4119999999999999</v>
      </c>
      <c r="H425" s="14">
        <f t="shared" si="43"/>
        <v>2.4849999999999999</v>
      </c>
      <c r="I425" s="14">
        <f t="shared" si="43"/>
        <v>2.556</v>
      </c>
      <c r="J425" s="14">
        <f t="shared" si="43"/>
        <v>2.6230000000000002</v>
      </c>
      <c r="K425" s="14">
        <f t="shared" si="43"/>
        <v>2.6850000000000001</v>
      </c>
      <c r="L425" s="14">
        <f t="shared" si="43"/>
        <v>2.7469999999999999</v>
      </c>
      <c r="M425" s="14">
        <f t="shared" si="43"/>
        <v>2.798</v>
      </c>
      <c r="N425" s="14">
        <f t="shared" si="43"/>
        <v>2.8490000000000002</v>
      </c>
      <c r="O425" s="14">
        <f t="shared" si="43"/>
        <v>2.8919999999999999</v>
      </c>
      <c r="P425" s="14">
        <f t="shared" si="43"/>
        <v>2.9289999999999998</v>
      </c>
      <c r="Q425" s="14">
        <f t="shared" si="42"/>
        <v>2.9550000000000001</v>
      </c>
      <c r="R425" s="14">
        <f t="shared" si="42"/>
        <v>2.9780000000000002</v>
      </c>
      <c r="S425" s="14">
        <f t="shared" si="42"/>
        <v>2.9990000000000001</v>
      </c>
      <c r="T425" s="14">
        <f t="shared" si="42"/>
        <v>3.0169999999999999</v>
      </c>
      <c r="U425" s="14">
        <f t="shared" si="42"/>
        <v>3.0339999999999998</v>
      </c>
      <c r="V425" s="14">
        <f t="shared" si="42"/>
        <v>3.0350000000000001</v>
      </c>
      <c r="W425" s="14">
        <f t="shared" si="42"/>
        <v>3.036</v>
      </c>
      <c r="X425" s="14">
        <f t="shared" si="42"/>
        <v>3.0369999999999999</v>
      </c>
      <c r="Y425" s="14">
        <f t="shared" si="42"/>
        <v>3.0379999999999998</v>
      </c>
      <c r="Z425" s="14">
        <f t="shared" si="42"/>
        <v>3.0390000000000001</v>
      </c>
      <c r="AA425" s="14">
        <f t="shared" si="42"/>
        <v>3.0310000000000001</v>
      </c>
      <c r="AB425" s="14">
        <f t="shared" si="42"/>
        <v>3.0230000000000001</v>
      </c>
      <c r="AC425" s="14">
        <f t="shared" si="42"/>
        <v>3.0150000000000001</v>
      </c>
      <c r="AD425" s="14">
        <f t="shared" si="42"/>
        <v>3.008</v>
      </c>
      <c r="AE425" s="14">
        <f t="shared" si="42"/>
        <v>3.0019999999999998</v>
      </c>
      <c r="AF425" s="14">
        <f t="shared" si="42"/>
        <v>2.9849999999999999</v>
      </c>
      <c r="AG425" s="14">
        <f t="shared" si="42"/>
        <v>2.9689999999999999</v>
      </c>
      <c r="AH425" s="14">
        <f t="shared" si="41"/>
        <v>2.9550000000000001</v>
      </c>
      <c r="AI425" s="14">
        <f t="shared" si="41"/>
        <v>2.9409999999999998</v>
      </c>
      <c r="AJ425" s="14">
        <f t="shared" si="41"/>
        <v>2.9279999999999999</v>
      </c>
      <c r="AK425" s="14">
        <f t="shared" si="41"/>
        <v>2.915</v>
      </c>
      <c r="AL425" s="14">
        <f t="shared" si="41"/>
        <v>2.9039999999999999</v>
      </c>
      <c r="AM425" s="14">
        <f t="shared" si="41"/>
        <v>2.8929999999999998</v>
      </c>
      <c r="AN425" s="14">
        <f t="shared" si="41"/>
        <v>2.8820000000000001</v>
      </c>
      <c r="AO425" s="14">
        <f t="shared" si="41"/>
        <v>2.8719999999999999</v>
      </c>
      <c r="AP425" s="14">
        <f t="shared" si="41"/>
        <v>2.85</v>
      </c>
      <c r="AQ425" s="14">
        <f t="shared" si="41"/>
        <v>2.8290000000000002</v>
      </c>
      <c r="AR425" s="14">
        <f t="shared" si="41"/>
        <v>2.8079999999999998</v>
      </c>
      <c r="AS425" s="14">
        <f t="shared" si="41"/>
        <v>2.7890000000000001</v>
      </c>
      <c r="AT425" s="14">
        <f t="shared" si="41"/>
        <v>2.77</v>
      </c>
      <c r="AU425" s="14">
        <f t="shared" si="41"/>
        <v>2.7530000000000001</v>
      </c>
      <c r="AV425" s="14">
        <f t="shared" si="41"/>
        <v>2.7360000000000002</v>
      </c>
      <c r="AW425" s="14">
        <f t="shared" si="40"/>
        <v>2.72</v>
      </c>
      <c r="AX425" s="14">
        <f t="shared" si="39"/>
        <v>2.7040000000000002</v>
      </c>
      <c r="AY425" s="14">
        <f t="shared" si="39"/>
        <v>2.6890000000000001</v>
      </c>
    </row>
    <row r="426" spans="1:51" s="16" customFormat="1" x14ac:dyDescent="0.2">
      <c r="A426" s="12">
        <v>50191</v>
      </c>
      <c r="B426" s="14">
        <f t="shared" si="43"/>
        <v>2.141</v>
      </c>
      <c r="C426" s="14">
        <f t="shared" si="43"/>
        <v>2.149</v>
      </c>
      <c r="D426" s="14">
        <f t="shared" si="43"/>
        <v>2.1949999999999998</v>
      </c>
      <c r="E426" s="14">
        <f t="shared" si="43"/>
        <v>2.266</v>
      </c>
      <c r="F426" s="14">
        <f t="shared" si="43"/>
        <v>2.3359999999999999</v>
      </c>
      <c r="G426" s="14">
        <f t="shared" si="43"/>
        <v>2.4119999999999999</v>
      </c>
      <c r="H426" s="14">
        <f t="shared" si="43"/>
        <v>2.4849999999999999</v>
      </c>
      <c r="I426" s="14">
        <f t="shared" si="43"/>
        <v>2.556</v>
      </c>
      <c r="J426" s="14">
        <f t="shared" si="43"/>
        <v>2.6230000000000002</v>
      </c>
      <c r="K426" s="14">
        <f t="shared" si="43"/>
        <v>2.6850000000000001</v>
      </c>
      <c r="L426" s="14">
        <f t="shared" si="43"/>
        <v>2.7469999999999999</v>
      </c>
      <c r="M426" s="14">
        <f t="shared" si="43"/>
        <v>2.798</v>
      </c>
      <c r="N426" s="14">
        <f t="shared" si="43"/>
        <v>2.8490000000000002</v>
      </c>
      <c r="O426" s="14">
        <f t="shared" si="43"/>
        <v>2.8919999999999999</v>
      </c>
      <c r="P426" s="14">
        <f t="shared" si="43"/>
        <v>2.9289999999999998</v>
      </c>
      <c r="Q426" s="14">
        <f t="shared" si="42"/>
        <v>2.9550000000000001</v>
      </c>
      <c r="R426" s="14">
        <f t="shared" si="42"/>
        <v>2.9780000000000002</v>
      </c>
      <c r="S426" s="14">
        <f t="shared" si="42"/>
        <v>2.9990000000000001</v>
      </c>
      <c r="T426" s="14">
        <f t="shared" si="42"/>
        <v>3.0169999999999999</v>
      </c>
      <c r="U426" s="14">
        <f t="shared" si="42"/>
        <v>3.0339999999999998</v>
      </c>
      <c r="V426" s="14">
        <f t="shared" si="42"/>
        <v>3.0350000000000001</v>
      </c>
      <c r="W426" s="14">
        <f t="shared" si="42"/>
        <v>3.036</v>
      </c>
      <c r="X426" s="14">
        <f t="shared" si="42"/>
        <v>3.0369999999999999</v>
      </c>
      <c r="Y426" s="14">
        <f t="shared" si="42"/>
        <v>3.0379999999999998</v>
      </c>
      <c r="Z426" s="14">
        <f t="shared" si="42"/>
        <v>3.0390000000000001</v>
      </c>
      <c r="AA426" s="14">
        <f t="shared" si="42"/>
        <v>3.0310000000000001</v>
      </c>
      <c r="AB426" s="14">
        <f t="shared" si="42"/>
        <v>3.0230000000000001</v>
      </c>
      <c r="AC426" s="14">
        <f t="shared" si="42"/>
        <v>3.0150000000000001</v>
      </c>
      <c r="AD426" s="14">
        <f t="shared" si="42"/>
        <v>3.008</v>
      </c>
      <c r="AE426" s="14">
        <f t="shared" si="42"/>
        <v>3.0019999999999998</v>
      </c>
      <c r="AF426" s="14">
        <f t="shared" si="42"/>
        <v>2.9849999999999999</v>
      </c>
      <c r="AG426" s="14">
        <f t="shared" si="42"/>
        <v>2.9689999999999999</v>
      </c>
      <c r="AH426" s="14">
        <f t="shared" si="41"/>
        <v>2.9550000000000001</v>
      </c>
      <c r="AI426" s="14">
        <f t="shared" si="41"/>
        <v>2.9409999999999998</v>
      </c>
      <c r="AJ426" s="14">
        <f t="shared" si="41"/>
        <v>2.9279999999999999</v>
      </c>
      <c r="AK426" s="14">
        <f t="shared" si="41"/>
        <v>2.915</v>
      </c>
      <c r="AL426" s="14">
        <f t="shared" si="41"/>
        <v>2.9039999999999999</v>
      </c>
      <c r="AM426" s="14">
        <f t="shared" si="41"/>
        <v>2.8929999999999998</v>
      </c>
      <c r="AN426" s="14">
        <f t="shared" si="41"/>
        <v>2.8820000000000001</v>
      </c>
      <c r="AO426" s="14">
        <f t="shared" si="41"/>
        <v>2.8719999999999999</v>
      </c>
      <c r="AP426" s="14">
        <f t="shared" si="41"/>
        <v>2.85</v>
      </c>
      <c r="AQ426" s="14">
        <f t="shared" si="41"/>
        <v>2.8290000000000002</v>
      </c>
      <c r="AR426" s="14">
        <f t="shared" si="41"/>
        <v>2.8079999999999998</v>
      </c>
      <c r="AS426" s="14">
        <f t="shared" si="41"/>
        <v>2.7890000000000001</v>
      </c>
      <c r="AT426" s="14">
        <f t="shared" si="41"/>
        <v>2.77</v>
      </c>
      <c r="AU426" s="14">
        <f t="shared" si="41"/>
        <v>2.7530000000000001</v>
      </c>
      <c r="AV426" s="14">
        <f t="shared" si="41"/>
        <v>2.7360000000000002</v>
      </c>
      <c r="AW426" s="14">
        <f t="shared" si="40"/>
        <v>2.72</v>
      </c>
      <c r="AX426" s="14">
        <f t="shared" si="39"/>
        <v>2.7040000000000002</v>
      </c>
      <c r="AY426" s="14">
        <f t="shared" si="39"/>
        <v>2.6890000000000001</v>
      </c>
    </row>
    <row r="427" spans="1:51" s="16" customFormat="1" x14ac:dyDescent="0.2">
      <c r="A427" s="12">
        <v>50221</v>
      </c>
      <c r="B427" s="14">
        <f t="shared" si="43"/>
        <v>2.141</v>
      </c>
      <c r="C427" s="14">
        <f t="shared" si="43"/>
        <v>2.149</v>
      </c>
      <c r="D427" s="14">
        <f t="shared" si="43"/>
        <v>2.1949999999999998</v>
      </c>
      <c r="E427" s="14">
        <f t="shared" si="43"/>
        <v>2.266</v>
      </c>
      <c r="F427" s="14">
        <f t="shared" si="43"/>
        <v>2.3359999999999999</v>
      </c>
      <c r="G427" s="14">
        <f t="shared" si="43"/>
        <v>2.4119999999999999</v>
      </c>
      <c r="H427" s="14">
        <f t="shared" si="43"/>
        <v>2.4849999999999999</v>
      </c>
      <c r="I427" s="14">
        <f t="shared" si="43"/>
        <v>2.556</v>
      </c>
      <c r="J427" s="14">
        <f t="shared" si="43"/>
        <v>2.6230000000000002</v>
      </c>
      <c r="K427" s="14">
        <f t="shared" si="43"/>
        <v>2.6850000000000001</v>
      </c>
      <c r="L427" s="14">
        <f t="shared" si="43"/>
        <v>2.7469999999999999</v>
      </c>
      <c r="M427" s="14">
        <f t="shared" si="43"/>
        <v>2.798</v>
      </c>
      <c r="N427" s="14">
        <f t="shared" si="43"/>
        <v>2.8490000000000002</v>
      </c>
      <c r="O427" s="14">
        <f t="shared" si="43"/>
        <v>2.8919999999999999</v>
      </c>
      <c r="P427" s="14">
        <f t="shared" si="43"/>
        <v>2.9289999999999998</v>
      </c>
      <c r="Q427" s="14">
        <f t="shared" si="42"/>
        <v>2.9550000000000001</v>
      </c>
      <c r="R427" s="14">
        <f t="shared" si="42"/>
        <v>2.9780000000000002</v>
      </c>
      <c r="S427" s="14">
        <f t="shared" si="42"/>
        <v>2.9990000000000001</v>
      </c>
      <c r="T427" s="14">
        <f t="shared" si="42"/>
        <v>3.0169999999999999</v>
      </c>
      <c r="U427" s="14">
        <f t="shared" si="42"/>
        <v>3.0339999999999998</v>
      </c>
      <c r="V427" s="14">
        <f t="shared" si="42"/>
        <v>3.0350000000000001</v>
      </c>
      <c r="W427" s="14">
        <f t="shared" si="42"/>
        <v>3.036</v>
      </c>
      <c r="X427" s="14">
        <f t="shared" si="42"/>
        <v>3.0369999999999999</v>
      </c>
      <c r="Y427" s="14">
        <f t="shared" si="42"/>
        <v>3.0379999999999998</v>
      </c>
      <c r="Z427" s="14">
        <f t="shared" si="42"/>
        <v>3.0390000000000001</v>
      </c>
      <c r="AA427" s="14">
        <f t="shared" si="42"/>
        <v>3.0310000000000001</v>
      </c>
      <c r="AB427" s="14">
        <f t="shared" si="42"/>
        <v>3.0230000000000001</v>
      </c>
      <c r="AC427" s="14">
        <f t="shared" si="42"/>
        <v>3.0150000000000001</v>
      </c>
      <c r="AD427" s="14">
        <f t="shared" si="42"/>
        <v>3.008</v>
      </c>
      <c r="AE427" s="14">
        <f t="shared" si="42"/>
        <v>3.0019999999999998</v>
      </c>
      <c r="AF427" s="14">
        <f t="shared" si="42"/>
        <v>2.9849999999999999</v>
      </c>
      <c r="AG427" s="14">
        <f t="shared" si="42"/>
        <v>2.9689999999999999</v>
      </c>
      <c r="AH427" s="14">
        <f t="shared" si="41"/>
        <v>2.9550000000000001</v>
      </c>
      <c r="AI427" s="14">
        <f t="shared" si="41"/>
        <v>2.9409999999999998</v>
      </c>
      <c r="AJ427" s="14">
        <f t="shared" si="41"/>
        <v>2.9279999999999999</v>
      </c>
      <c r="AK427" s="14">
        <f t="shared" si="41"/>
        <v>2.915</v>
      </c>
      <c r="AL427" s="14">
        <f t="shared" si="41"/>
        <v>2.9039999999999999</v>
      </c>
      <c r="AM427" s="14">
        <f t="shared" si="41"/>
        <v>2.8929999999999998</v>
      </c>
      <c r="AN427" s="14">
        <f t="shared" si="41"/>
        <v>2.8820000000000001</v>
      </c>
      <c r="AO427" s="14">
        <f t="shared" si="41"/>
        <v>2.8719999999999999</v>
      </c>
      <c r="AP427" s="14">
        <f t="shared" si="41"/>
        <v>2.85</v>
      </c>
      <c r="AQ427" s="14">
        <f t="shared" si="41"/>
        <v>2.8290000000000002</v>
      </c>
      <c r="AR427" s="14">
        <f t="shared" si="41"/>
        <v>2.8079999999999998</v>
      </c>
      <c r="AS427" s="14">
        <f t="shared" si="41"/>
        <v>2.7890000000000001</v>
      </c>
      <c r="AT427" s="14">
        <f t="shared" si="41"/>
        <v>2.77</v>
      </c>
      <c r="AU427" s="14">
        <f t="shared" si="41"/>
        <v>2.7530000000000001</v>
      </c>
      <c r="AV427" s="14">
        <f t="shared" si="41"/>
        <v>2.7360000000000002</v>
      </c>
      <c r="AW427" s="14">
        <f t="shared" si="40"/>
        <v>2.72</v>
      </c>
      <c r="AX427" s="14">
        <f t="shared" si="39"/>
        <v>2.7040000000000002</v>
      </c>
      <c r="AY427" s="14">
        <f t="shared" si="39"/>
        <v>2.6890000000000001</v>
      </c>
    </row>
    <row r="428" spans="1:51" s="16" customFormat="1" x14ac:dyDescent="0.2">
      <c r="A428" s="12">
        <v>50252</v>
      </c>
      <c r="B428" s="14">
        <f t="shared" si="43"/>
        <v>2.141</v>
      </c>
      <c r="C428" s="14">
        <f t="shared" si="43"/>
        <v>2.149</v>
      </c>
      <c r="D428" s="14">
        <f t="shared" si="43"/>
        <v>2.1949999999999998</v>
      </c>
      <c r="E428" s="14">
        <f t="shared" si="43"/>
        <v>2.266</v>
      </c>
      <c r="F428" s="14">
        <f t="shared" si="43"/>
        <v>2.3359999999999999</v>
      </c>
      <c r="G428" s="14">
        <f t="shared" si="43"/>
        <v>2.4119999999999999</v>
      </c>
      <c r="H428" s="14">
        <f t="shared" si="43"/>
        <v>2.4849999999999999</v>
      </c>
      <c r="I428" s="14">
        <f t="shared" si="43"/>
        <v>2.556</v>
      </c>
      <c r="J428" s="14">
        <f t="shared" si="43"/>
        <v>2.6230000000000002</v>
      </c>
      <c r="K428" s="14">
        <f t="shared" si="43"/>
        <v>2.6850000000000001</v>
      </c>
      <c r="L428" s="14">
        <f t="shared" si="43"/>
        <v>2.7469999999999999</v>
      </c>
      <c r="M428" s="14">
        <f t="shared" si="43"/>
        <v>2.798</v>
      </c>
      <c r="N428" s="14">
        <f t="shared" si="43"/>
        <v>2.8490000000000002</v>
      </c>
      <c r="O428" s="14">
        <f t="shared" si="43"/>
        <v>2.8919999999999999</v>
      </c>
      <c r="P428" s="14">
        <f t="shared" si="43"/>
        <v>2.9289999999999998</v>
      </c>
      <c r="Q428" s="14">
        <f t="shared" si="42"/>
        <v>2.9550000000000001</v>
      </c>
      <c r="R428" s="14">
        <f t="shared" si="42"/>
        <v>2.9780000000000002</v>
      </c>
      <c r="S428" s="14">
        <f t="shared" si="42"/>
        <v>2.9990000000000001</v>
      </c>
      <c r="T428" s="14">
        <f t="shared" si="42"/>
        <v>3.0169999999999999</v>
      </c>
      <c r="U428" s="14">
        <f t="shared" si="42"/>
        <v>3.0339999999999998</v>
      </c>
      <c r="V428" s="14">
        <f t="shared" si="42"/>
        <v>3.0350000000000001</v>
      </c>
      <c r="W428" s="14">
        <f t="shared" si="42"/>
        <v>3.036</v>
      </c>
      <c r="X428" s="14">
        <f t="shared" si="42"/>
        <v>3.0369999999999999</v>
      </c>
      <c r="Y428" s="14">
        <f t="shared" si="42"/>
        <v>3.0379999999999998</v>
      </c>
      <c r="Z428" s="14">
        <f t="shared" si="42"/>
        <v>3.0390000000000001</v>
      </c>
      <c r="AA428" s="14">
        <f t="shared" si="42"/>
        <v>3.0310000000000001</v>
      </c>
      <c r="AB428" s="14">
        <f t="shared" si="42"/>
        <v>3.0230000000000001</v>
      </c>
      <c r="AC428" s="14">
        <f t="shared" si="42"/>
        <v>3.0150000000000001</v>
      </c>
      <c r="AD428" s="14">
        <f t="shared" si="42"/>
        <v>3.008</v>
      </c>
      <c r="AE428" s="14">
        <f t="shared" si="42"/>
        <v>3.0019999999999998</v>
      </c>
      <c r="AF428" s="14">
        <f t="shared" si="42"/>
        <v>2.9849999999999999</v>
      </c>
      <c r="AG428" s="14">
        <f t="shared" si="42"/>
        <v>2.9689999999999999</v>
      </c>
      <c r="AH428" s="14">
        <f t="shared" si="41"/>
        <v>2.9550000000000001</v>
      </c>
      <c r="AI428" s="14">
        <f t="shared" si="41"/>
        <v>2.9409999999999998</v>
      </c>
      <c r="AJ428" s="14">
        <f t="shared" si="41"/>
        <v>2.9279999999999999</v>
      </c>
      <c r="AK428" s="14">
        <f t="shared" si="41"/>
        <v>2.915</v>
      </c>
      <c r="AL428" s="14">
        <f t="shared" si="41"/>
        <v>2.9039999999999999</v>
      </c>
      <c r="AM428" s="14">
        <f t="shared" si="41"/>
        <v>2.8929999999999998</v>
      </c>
      <c r="AN428" s="14">
        <f t="shared" si="41"/>
        <v>2.8820000000000001</v>
      </c>
      <c r="AO428" s="14">
        <f t="shared" si="41"/>
        <v>2.8719999999999999</v>
      </c>
      <c r="AP428" s="14">
        <f t="shared" si="41"/>
        <v>2.85</v>
      </c>
      <c r="AQ428" s="14">
        <f t="shared" si="41"/>
        <v>2.8290000000000002</v>
      </c>
      <c r="AR428" s="14">
        <f t="shared" si="41"/>
        <v>2.8079999999999998</v>
      </c>
      <c r="AS428" s="14">
        <f t="shared" si="41"/>
        <v>2.7890000000000001</v>
      </c>
      <c r="AT428" s="14">
        <f t="shared" si="41"/>
        <v>2.77</v>
      </c>
      <c r="AU428" s="14">
        <f t="shared" si="41"/>
        <v>2.7530000000000001</v>
      </c>
      <c r="AV428" s="14">
        <f t="shared" si="41"/>
        <v>2.7360000000000002</v>
      </c>
      <c r="AW428" s="14">
        <f t="shared" si="40"/>
        <v>2.72</v>
      </c>
      <c r="AX428" s="14">
        <f t="shared" si="39"/>
        <v>2.7040000000000002</v>
      </c>
      <c r="AY428" s="14">
        <f t="shared" si="39"/>
        <v>2.6890000000000001</v>
      </c>
    </row>
    <row r="429" spans="1:51" s="16" customFormat="1" x14ac:dyDescent="0.2">
      <c r="A429" s="12">
        <v>50283</v>
      </c>
      <c r="B429" s="14">
        <f t="shared" si="43"/>
        <v>2.141</v>
      </c>
      <c r="C429" s="14">
        <f t="shared" si="43"/>
        <v>2.149</v>
      </c>
      <c r="D429" s="14">
        <f t="shared" si="43"/>
        <v>2.1949999999999998</v>
      </c>
      <c r="E429" s="14">
        <f t="shared" si="43"/>
        <v>2.266</v>
      </c>
      <c r="F429" s="14">
        <f t="shared" si="43"/>
        <v>2.3359999999999999</v>
      </c>
      <c r="G429" s="14">
        <f t="shared" si="43"/>
        <v>2.4119999999999999</v>
      </c>
      <c r="H429" s="14">
        <f t="shared" si="43"/>
        <v>2.4849999999999999</v>
      </c>
      <c r="I429" s="14">
        <f t="shared" si="43"/>
        <v>2.556</v>
      </c>
      <c r="J429" s="14">
        <f t="shared" si="43"/>
        <v>2.6230000000000002</v>
      </c>
      <c r="K429" s="14">
        <f t="shared" si="43"/>
        <v>2.6850000000000001</v>
      </c>
      <c r="L429" s="14">
        <f t="shared" si="43"/>
        <v>2.7469999999999999</v>
      </c>
      <c r="M429" s="14">
        <f t="shared" si="43"/>
        <v>2.798</v>
      </c>
      <c r="N429" s="14">
        <f t="shared" si="43"/>
        <v>2.8490000000000002</v>
      </c>
      <c r="O429" s="14">
        <f t="shared" si="43"/>
        <v>2.8919999999999999</v>
      </c>
      <c r="P429" s="14">
        <f t="shared" si="43"/>
        <v>2.9289999999999998</v>
      </c>
      <c r="Q429" s="14">
        <f t="shared" si="42"/>
        <v>2.9550000000000001</v>
      </c>
      <c r="R429" s="14">
        <f t="shared" si="42"/>
        <v>2.9780000000000002</v>
      </c>
      <c r="S429" s="14">
        <f t="shared" si="42"/>
        <v>2.9990000000000001</v>
      </c>
      <c r="T429" s="14">
        <f t="shared" si="42"/>
        <v>3.0169999999999999</v>
      </c>
      <c r="U429" s="14">
        <f t="shared" si="42"/>
        <v>3.0339999999999998</v>
      </c>
      <c r="V429" s="14">
        <f t="shared" si="42"/>
        <v>3.0350000000000001</v>
      </c>
      <c r="W429" s="14">
        <f t="shared" si="42"/>
        <v>3.036</v>
      </c>
      <c r="X429" s="14">
        <f t="shared" si="42"/>
        <v>3.0369999999999999</v>
      </c>
      <c r="Y429" s="14">
        <f t="shared" si="42"/>
        <v>3.0379999999999998</v>
      </c>
      <c r="Z429" s="14">
        <f t="shared" si="42"/>
        <v>3.0390000000000001</v>
      </c>
      <c r="AA429" s="14">
        <f t="shared" si="42"/>
        <v>3.0310000000000001</v>
      </c>
      <c r="AB429" s="14">
        <f t="shared" si="42"/>
        <v>3.0230000000000001</v>
      </c>
      <c r="AC429" s="14">
        <f t="shared" si="42"/>
        <v>3.0150000000000001</v>
      </c>
      <c r="AD429" s="14">
        <f t="shared" si="42"/>
        <v>3.008</v>
      </c>
      <c r="AE429" s="14">
        <f t="shared" si="42"/>
        <v>3.0019999999999998</v>
      </c>
      <c r="AF429" s="14">
        <f t="shared" si="42"/>
        <v>2.9849999999999999</v>
      </c>
      <c r="AG429" s="14">
        <f t="shared" si="42"/>
        <v>2.9689999999999999</v>
      </c>
      <c r="AH429" s="14">
        <f t="shared" si="41"/>
        <v>2.9550000000000001</v>
      </c>
      <c r="AI429" s="14">
        <f t="shared" si="41"/>
        <v>2.9409999999999998</v>
      </c>
      <c r="AJ429" s="14">
        <f t="shared" si="41"/>
        <v>2.9279999999999999</v>
      </c>
      <c r="AK429" s="14">
        <f t="shared" si="41"/>
        <v>2.915</v>
      </c>
      <c r="AL429" s="14">
        <f t="shared" si="41"/>
        <v>2.9039999999999999</v>
      </c>
      <c r="AM429" s="14">
        <f t="shared" si="41"/>
        <v>2.8929999999999998</v>
      </c>
      <c r="AN429" s="14">
        <f t="shared" si="41"/>
        <v>2.8820000000000001</v>
      </c>
      <c r="AO429" s="14">
        <f t="shared" si="41"/>
        <v>2.8719999999999999</v>
      </c>
      <c r="AP429" s="14">
        <f t="shared" si="41"/>
        <v>2.85</v>
      </c>
      <c r="AQ429" s="14">
        <f t="shared" si="41"/>
        <v>2.8290000000000002</v>
      </c>
      <c r="AR429" s="14">
        <f t="shared" si="41"/>
        <v>2.8079999999999998</v>
      </c>
      <c r="AS429" s="14">
        <f t="shared" si="41"/>
        <v>2.7890000000000001</v>
      </c>
      <c r="AT429" s="14">
        <f t="shared" si="41"/>
        <v>2.77</v>
      </c>
      <c r="AU429" s="14">
        <f t="shared" si="41"/>
        <v>2.7530000000000001</v>
      </c>
      <c r="AV429" s="14">
        <f t="shared" si="41"/>
        <v>2.7360000000000002</v>
      </c>
      <c r="AW429" s="14">
        <f t="shared" si="40"/>
        <v>2.72</v>
      </c>
      <c r="AX429" s="14">
        <f t="shared" si="39"/>
        <v>2.7040000000000002</v>
      </c>
      <c r="AY429" s="14">
        <f t="shared" si="39"/>
        <v>2.6890000000000001</v>
      </c>
    </row>
    <row r="430" spans="1:51" s="16" customFormat="1" x14ac:dyDescent="0.2">
      <c r="A430" s="12">
        <v>50313</v>
      </c>
      <c r="B430" s="14">
        <f t="shared" si="43"/>
        <v>2.141</v>
      </c>
      <c r="C430" s="14">
        <f t="shared" si="43"/>
        <v>2.149</v>
      </c>
      <c r="D430" s="14">
        <f t="shared" si="43"/>
        <v>2.1949999999999998</v>
      </c>
      <c r="E430" s="14">
        <f t="shared" si="43"/>
        <v>2.266</v>
      </c>
      <c r="F430" s="14">
        <f t="shared" si="43"/>
        <v>2.3359999999999999</v>
      </c>
      <c r="G430" s="14">
        <f t="shared" si="43"/>
        <v>2.4119999999999999</v>
      </c>
      <c r="H430" s="14">
        <f t="shared" si="43"/>
        <v>2.4849999999999999</v>
      </c>
      <c r="I430" s="14">
        <f t="shared" si="43"/>
        <v>2.556</v>
      </c>
      <c r="J430" s="14">
        <f t="shared" si="43"/>
        <v>2.6230000000000002</v>
      </c>
      <c r="K430" s="14">
        <f t="shared" si="43"/>
        <v>2.6850000000000001</v>
      </c>
      <c r="L430" s="14">
        <f t="shared" si="43"/>
        <v>2.7469999999999999</v>
      </c>
      <c r="M430" s="14">
        <f t="shared" si="43"/>
        <v>2.798</v>
      </c>
      <c r="N430" s="14">
        <f t="shared" si="43"/>
        <v>2.8490000000000002</v>
      </c>
      <c r="O430" s="14">
        <f t="shared" si="43"/>
        <v>2.8919999999999999</v>
      </c>
      <c r="P430" s="14">
        <f t="shared" si="43"/>
        <v>2.9289999999999998</v>
      </c>
      <c r="Q430" s="14">
        <f t="shared" si="42"/>
        <v>2.9550000000000001</v>
      </c>
      <c r="R430" s="14">
        <f t="shared" si="42"/>
        <v>2.9780000000000002</v>
      </c>
      <c r="S430" s="14">
        <f t="shared" si="42"/>
        <v>2.9990000000000001</v>
      </c>
      <c r="T430" s="14">
        <f t="shared" si="42"/>
        <v>3.0169999999999999</v>
      </c>
      <c r="U430" s="14">
        <f t="shared" si="42"/>
        <v>3.0339999999999998</v>
      </c>
      <c r="V430" s="14">
        <f t="shared" si="42"/>
        <v>3.0350000000000001</v>
      </c>
      <c r="W430" s="14">
        <f t="shared" si="42"/>
        <v>3.036</v>
      </c>
      <c r="X430" s="14">
        <f t="shared" si="42"/>
        <v>3.0369999999999999</v>
      </c>
      <c r="Y430" s="14">
        <f t="shared" si="42"/>
        <v>3.0379999999999998</v>
      </c>
      <c r="Z430" s="14">
        <f t="shared" si="42"/>
        <v>3.0390000000000001</v>
      </c>
      <c r="AA430" s="14">
        <f t="shared" si="42"/>
        <v>3.0310000000000001</v>
      </c>
      <c r="AB430" s="14">
        <f t="shared" si="42"/>
        <v>3.0230000000000001</v>
      </c>
      <c r="AC430" s="14">
        <f t="shared" si="42"/>
        <v>3.0150000000000001</v>
      </c>
      <c r="AD430" s="14">
        <f t="shared" si="42"/>
        <v>3.008</v>
      </c>
      <c r="AE430" s="14">
        <f t="shared" si="42"/>
        <v>3.0019999999999998</v>
      </c>
      <c r="AF430" s="14">
        <f t="shared" si="42"/>
        <v>2.9849999999999999</v>
      </c>
      <c r="AG430" s="14">
        <f t="shared" si="42"/>
        <v>2.9689999999999999</v>
      </c>
      <c r="AH430" s="14">
        <f t="shared" si="41"/>
        <v>2.9550000000000001</v>
      </c>
      <c r="AI430" s="14">
        <f t="shared" si="41"/>
        <v>2.9409999999999998</v>
      </c>
      <c r="AJ430" s="14">
        <f t="shared" si="41"/>
        <v>2.9279999999999999</v>
      </c>
      <c r="AK430" s="14">
        <f t="shared" si="41"/>
        <v>2.915</v>
      </c>
      <c r="AL430" s="14">
        <f t="shared" si="41"/>
        <v>2.9039999999999999</v>
      </c>
      <c r="AM430" s="14">
        <f t="shared" si="41"/>
        <v>2.8929999999999998</v>
      </c>
      <c r="AN430" s="14">
        <f t="shared" si="41"/>
        <v>2.8820000000000001</v>
      </c>
      <c r="AO430" s="14">
        <f t="shared" si="41"/>
        <v>2.8719999999999999</v>
      </c>
      <c r="AP430" s="14">
        <f t="shared" si="41"/>
        <v>2.85</v>
      </c>
      <c r="AQ430" s="14">
        <f t="shared" si="41"/>
        <v>2.8290000000000002</v>
      </c>
      <c r="AR430" s="14">
        <f t="shared" si="41"/>
        <v>2.8079999999999998</v>
      </c>
      <c r="AS430" s="14">
        <f t="shared" si="41"/>
        <v>2.7890000000000001</v>
      </c>
      <c r="AT430" s="14">
        <f t="shared" si="41"/>
        <v>2.77</v>
      </c>
      <c r="AU430" s="14">
        <f t="shared" si="41"/>
        <v>2.7530000000000001</v>
      </c>
      <c r="AV430" s="14">
        <f t="shared" si="41"/>
        <v>2.7360000000000002</v>
      </c>
      <c r="AW430" s="14">
        <f t="shared" si="40"/>
        <v>2.72</v>
      </c>
      <c r="AX430" s="14">
        <f t="shared" si="39"/>
        <v>2.7040000000000002</v>
      </c>
      <c r="AY430" s="14">
        <f t="shared" si="39"/>
        <v>2.6890000000000001</v>
      </c>
    </row>
    <row r="431" spans="1:51" s="16" customFormat="1" x14ac:dyDescent="0.2">
      <c r="A431" s="12">
        <v>50344</v>
      </c>
      <c r="B431" s="14">
        <f t="shared" si="43"/>
        <v>2.141</v>
      </c>
      <c r="C431" s="14">
        <f t="shared" si="43"/>
        <v>2.149</v>
      </c>
      <c r="D431" s="14">
        <f t="shared" si="43"/>
        <v>2.1949999999999998</v>
      </c>
      <c r="E431" s="14">
        <f t="shared" si="43"/>
        <v>2.266</v>
      </c>
      <c r="F431" s="14">
        <f t="shared" si="43"/>
        <v>2.3359999999999999</v>
      </c>
      <c r="G431" s="14">
        <f t="shared" si="43"/>
        <v>2.4119999999999999</v>
      </c>
      <c r="H431" s="14">
        <f t="shared" si="43"/>
        <v>2.4849999999999999</v>
      </c>
      <c r="I431" s="14">
        <f t="shared" si="43"/>
        <v>2.556</v>
      </c>
      <c r="J431" s="14">
        <f t="shared" si="43"/>
        <v>2.6230000000000002</v>
      </c>
      <c r="K431" s="14">
        <f t="shared" si="43"/>
        <v>2.6850000000000001</v>
      </c>
      <c r="L431" s="14">
        <f t="shared" si="43"/>
        <v>2.7469999999999999</v>
      </c>
      <c r="M431" s="14">
        <f t="shared" si="43"/>
        <v>2.798</v>
      </c>
      <c r="N431" s="14">
        <f t="shared" si="43"/>
        <v>2.8490000000000002</v>
      </c>
      <c r="O431" s="14">
        <f t="shared" si="43"/>
        <v>2.8919999999999999</v>
      </c>
      <c r="P431" s="14">
        <f t="shared" si="43"/>
        <v>2.9289999999999998</v>
      </c>
      <c r="Q431" s="14">
        <f t="shared" si="42"/>
        <v>2.9550000000000001</v>
      </c>
      <c r="R431" s="14">
        <f t="shared" si="42"/>
        <v>2.9780000000000002</v>
      </c>
      <c r="S431" s="14">
        <f t="shared" si="42"/>
        <v>2.9990000000000001</v>
      </c>
      <c r="T431" s="14">
        <f t="shared" si="42"/>
        <v>3.0169999999999999</v>
      </c>
      <c r="U431" s="14">
        <f t="shared" si="42"/>
        <v>3.0339999999999998</v>
      </c>
      <c r="V431" s="14">
        <f t="shared" si="42"/>
        <v>3.0350000000000001</v>
      </c>
      <c r="W431" s="14">
        <f t="shared" si="42"/>
        <v>3.036</v>
      </c>
      <c r="X431" s="14">
        <f t="shared" si="42"/>
        <v>3.0369999999999999</v>
      </c>
      <c r="Y431" s="14">
        <f t="shared" si="42"/>
        <v>3.0379999999999998</v>
      </c>
      <c r="Z431" s="14">
        <f t="shared" si="42"/>
        <v>3.0390000000000001</v>
      </c>
      <c r="AA431" s="14">
        <f t="shared" si="42"/>
        <v>3.0310000000000001</v>
      </c>
      <c r="AB431" s="14">
        <f t="shared" si="42"/>
        <v>3.0230000000000001</v>
      </c>
      <c r="AC431" s="14">
        <f t="shared" si="42"/>
        <v>3.0150000000000001</v>
      </c>
      <c r="AD431" s="14">
        <f t="shared" si="42"/>
        <v>3.008</v>
      </c>
      <c r="AE431" s="14">
        <f t="shared" si="42"/>
        <v>3.0019999999999998</v>
      </c>
      <c r="AF431" s="14">
        <f t="shared" si="42"/>
        <v>2.9849999999999999</v>
      </c>
      <c r="AG431" s="14">
        <f t="shared" si="42"/>
        <v>2.9689999999999999</v>
      </c>
      <c r="AH431" s="14">
        <f t="shared" si="41"/>
        <v>2.9550000000000001</v>
      </c>
      <c r="AI431" s="14">
        <f t="shared" si="41"/>
        <v>2.9409999999999998</v>
      </c>
      <c r="AJ431" s="14">
        <f t="shared" si="41"/>
        <v>2.9279999999999999</v>
      </c>
      <c r="AK431" s="14">
        <f t="shared" si="41"/>
        <v>2.915</v>
      </c>
      <c r="AL431" s="14">
        <f t="shared" si="41"/>
        <v>2.9039999999999999</v>
      </c>
      <c r="AM431" s="14">
        <f t="shared" si="41"/>
        <v>2.8929999999999998</v>
      </c>
      <c r="AN431" s="14">
        <f t="shared" si="41"/>
        <v>2.8820000000000001</v>
      </c>
      <c r="AO431" s="14">
        <f t="shared" si="41"/>
        <v>2.8719999999999999</v>
      </c>
      <c r="AP431" s="14">
        <f t="shared" si="41"/>
        <v>2.85</v>
      </c>
      <c r="AQ431" s="14">
        <f t="shared" si="41"/>
        <v>2.8290000000000002</v>
      </c>
      <c r="AR431" s="14">
        <f t="shared" si="41"/>
        <v>2.8079999999999998</v>
      </c>
      <c r="AS431" s="14">
        <f t="shared" si="41"/>
        <v>2.7890000000000001</v>
      </c>
      <c r="AT431" s="14">
        <f t="shared" si="41"/>
        <v>2.77</v>
      </c>
      <c r="AU431" s="14">
        <f t="shared" si="41"/>
        <v>2.7530000000000001</v>
      </c>
      <c r="AV431" s="14">
        <f t="shared" si="41"/>
        <v>2.7360000000000002</v>
      </c>
      <c r="AW431" s="14">
        <f t="shared" si="40"/>
        <v>2.72</v>
      </c>
      <c r="AX431" s="14">
        <f t="shared" si="39"/>
        <v>2.7040000000000002</v>
      </c>
      <c r="AY431" s="14">
        <f t="shared" si="39"/>
        <v>2.6890000000000001</v>
      </c>
    </row>
    <row r="432" spans="1:51" s="16" customFormat="1" x14ac:dyDescent="0.2">
      <c r="A432" s="12">
        <v>50374</v>
      </c>
      <c r="B432" s="14">
        <f t="shared" si="43"/>
        <v>2.141</v>
      </c>
      <c r="C432" s="14">
        <f t="shared" si="43"/>
        <v>2.149</v>
      </c>
      <c r="D432" s="14">
        <f t="shared" si="43"/>
        <v>2.1949999999999998</v>
      </c>
      <c r="E432" s="14">
        <f t="shared" si="43"/>
        <v>2.266</v>
      </c>
      <c r="F432" s="14">
        <f t="shared" si="43"/>
        <v>2.3359999999999999</v>
      </c>
      <c r="G432" s="14">
        <f t="shared" si="43"/>
        <v>2.4119999999999999</v>
      </c>
      <c r="H432" s="14">
        <f t="shared" si="43"/>
        <v>2.4849999999999999</v>
      </c>
      <c r="I432" s="14">
        <f t="shared" si="43"/>
        <v>2.556</v>
      </c>
      <c r="J432" s="14">
        <f t="shared" si="43"/>
        <v>2.6230000000000002</v>
      </c>
      <c r="K432" s="14">
        <f t="shared" si="43"/>
        <v>2.6850000000000001</v>
      </c>
      <c r="L432" s="14">
        <f t="shared" si="43"/>
        <v>2.7469999999999999</v>
      </c>
      <c r="M432" s="14">
        <f t="shared" si="43"/>
        <v>2.798</v>
      </c>
      <c r="N432" s="14">
        <f t="shared" si="43"/>
        <v>2.8490000000000002</v>
      </c>
      <c r="O432" s="14">
        <f t="shared" si="43"/>
        <v>2.8919999999999999</v>
      </c>
      <c r="P432" s="14">
        <f t="shared" si="43"/>
        <v>2.9289999999999998</v>
      </c>
      <c r="Q432" s="14">
        <f t="shared" si="42"/>
        <v>2.9550000000000001</v>
      </c>
      <c r="R432" s="14">
        <f t="shared" si="42"/>
        <v>2.9780000000000002</v>
      </c>
      <c r="S432" s="14">
        <f t="shared" si="42"/>
        <v>2.9990000000000001</v>
      </c>
      <c r="T432" s="14">
        <f t="shared" si="42"/>
        <v>3.0169999999999999</v>
      </c>
      <c r="U432" s="14">
        <f t="shared" si="42"/>
        <v>3.0339999999999998</v>
      </c>
      <c r="V432" s="14">
        <f t="shared" si="42"/>
        <v>3.0350000000000001</v>
      </c>
      <c r="W432" s="14">
        <f t="shared" si="42"/>
        <v>3.036</v>
      </c>
      <c r="X432" s="14">
        <f t="shared" si="42"/>
        <v>3.0369999999999999</v>
      </c>
      <c r="Y432" s="14">
        <f t="shared" si="42"/>
        <v>3.0379999999999998</v>
      </c>
      <c r="Z432" s="14">
        <f t="shared" si="42"/>
        <v>3.0390000000000001</v>
      </c>
      <c r="AA432" s="14">
        <f t="shared" si="42"/>
        <v>3.0310000000000001</v>
      </c>
      <c r="AB432" s="14">
        <f t="shared" si="42"/>
        <v>3.0230000000000001</v>
      </c>
      <c r="AC432" s="14">
        <f t="shared" si="42"/>
        <v>3.0150000000000001</v>
      </c>
      <c r="AD432" s="14">
        <f t="shared" si="42"/>
        <v>3.008</v>
      </c>
      <c r="AE432" s="14">
        <f t="shared" si="42"/>
        <v>3.0019999999999998</v>
      </c>
      <c r="AF432" s="14">
        <f t="shared" si="42"/>
        <v>2.9849999999999999</v>
      </c>
      <c r="AG432" s="14">
        <f t="shared" si="42"/>
        <v>2.9689999999999999</v>
      </c>
      <c r="AH432" s="14">
        <f t="shared" si="41"/>
        <v>2.9550000000000001</v>
      </c>
      <c r="AI432" s="14">
        <f t="shared" si="41"/>
        <v>2.9409999999999998</v>
      </c>
      <c r="AJ432" s="14">
        <f t="shared" si="41"/>
        <v>2.9279999999999999</v>
      </c>
      <c r="AK432" s="14">
        <f t="shared" si="41"/>
        <v>2.915</v>
      </c>
      <c r="AL432" s="14">
        <f t="shared" si="41"/>
        <v>2.9039999999999999</v>
      </c>
      <c r="AM432" s="14">
        <f t="shared" si="41"/>
        <v>2.8929999999999998</v>
      </c>
      <c r="AN432" s="14">
        <f t="shared" si="41"/>
        <v>2.8820000000000001</v>
      </c>
      <c r="AO432" s="14">
        <f t="shared" si="41"/>
        <v>2.8719999999999999</v>
      </c>
      <c r="AP432" s="14">
        <f t="shared" si="41"/>
        <v>2.85</v>
      </c>
      <c r="AQ432" s="14">
        <f t="shared" si="41"/>
        <v>2.8290000000000002</v>
      </c>
      <c r="AR432" s="14">
        <f t="shared" si="41"/>
        <v>2.8079999999999998</v>
      </c>
      <c r="AS432" s="14">
        <f t="shared" si="41"/>
        <v>2.7890000000000001</v>
      </c>
      <c r="AT432" s="14">
        <f t="shared" si="41"/>
        <v>2.77</v>
      </c>
      <c r="AU432" s="14">
        <f t="shared" si="41"/>
        <v>2.7530000000000001</v>
      </c>
      <c r="AV432" s="14">
        <f t="shared" si="41"/>
        <v>2.7360000000000002</v>
      </c>
      <c r="AW432" s="14">
        <f t="shared" si="40"/>
        <v>2.72</v>
      </c>
      <c r="AX432" s="14">
        <f t="shared" si="40"/>
        <v>2.7040000000000002</v>
      </c>
      <c r="AY432" s="14">
        <f t="shared" si="40"/>
        <v>2.6890000000000001</v>
      </c>
    </row>
    <row r="433" spans="1:51" s="16" customFormat="1" x14ac:dyDescent="0.2">
      <c r="A433" s="12">
        <v>50405</v>
      </c>
      <c r="B433" s="14">
        <f t="shared" si="43"/>
        <v>2.141</v>
      </c>
      <c r="C433" s="14">
        <f t="shared" si="43"/>
        <v>2.149</v>
      </c>
      <c r="D433" s="14">
        <f t="shared" si="43"/>
        <v>2.1949999999999998</v>
      </c>
      <c r="E433" s="14">
        <f t="shared" si="43"/>
        <v>2.266</v>
      </c>
      <c r="F433" s="14">
        <f t="shared" si="43"/>
        <v>2.3359999999999999</v>
      </c>
      <c r="G433" s="14">
        <f t="shared" si="43"/>
        <v>2.4119999999999999</v>
      </c>
      <c r="H433" s="14">
        <f t="shared" si="43"/>
        <v>2.4849999999999999</v>
      </c>
      <c r="I433" s="14">
        <f t="shared" si="43"/>
        <v>2.556</v>
      </c>
      <c r="J433" s="14">
        <f t="shared" si="43"/>
        <v>2.6230000000000002</v>
      </c>
      <c r="K433" s="14">
        <f t="shared" si="43"/>
        <v>2.6850000000000001</v>
      </c>
      <c r="L433" s="14">
        <f t="shared" si="43"/>
        <v>2.7469999999999999</v>
      </c>
      <c r="M433" s="14">
        <f t="shared" si="43"/>
        <v>2.798</v>
      </c>
      <c r="N433" s="14">
        <f t="shared" si="43"/>
        <v>2.8490000000000002</v>
      </c>
      <c r="O433" s="14">
        <f t="shared" si="43"/>
        <v>2.8919999999999999</v>
      </c>
      <c r="P433" s="14">
        <f t="shared" si="43"/>
        <v>2.9289999999999998</v>
      </c>
      <c r="Q433" s="14">
        <f t="shared" si="42"/>
        <v>2.9550000000000001</v>
      </c>
      <c r="R433" s="14">
        <f t="shared" si="42"/>
        <v>2.9780000000000002</v>
      </c>
      <c r="S433" s="14">
        <f t="shared" si="42"/>
        <v>2.9990000000000001</v>
      </c>
      <c r="T433" s="14">
        <f t="shared" si="42"/>
        <v>3.0169999999999999</v>
      </c>
      <c r="U433" s="14">
        <f t="shared" si="42"/>
        <v>3.0339999999999998</v>
      </c>
      <c r="V433" s="14">
        <f t="shared" si="42"/>
        <v>3.0350000000000001</v>
      </c>
      <c r="W433" s="14">
        <f t="shared" si="42"/>
        <v>3.036</v>
      </c>
      <c r="X433" s="14">
        <f t="shared" si="42"/>
        <v>3.0369999999999999</v>
      </c>
      <c r="Y433" s="14">
        <f t="shared" si="42"/>
        <v>3.0379999999999998</v>
      </c>
      <c r="Z433" s="14">
        <f t="shared" si="42"/>
        <v>3.0390000000000001</v>
      </c>
      <c r="AA433" s="14">
        <f t="shared" si="42"/>
        <v>3.0310000000000001</v>
      </c>
      <c r="AB433" s="14">
        <f t="shared" si="42"/>
        <v>3.0230000000000001</v>
      </c>
      <c r="AC433" s="14">
        <f t="shared" si="42"/>
        <v>3.0150000000000001</v>
      </c>
      <c r="AD433" s="14">
        <f t="shared" si="42"/>
        <v>3.008</v>
      </c>
      <c r="AE433" s="14">
        <f t="shared" si="42"/>
        <v>3.0019999999999998</v>
      </c>
      <c r="AF433" s="14">
        <f t="shared" si="42"/>
        <v>2.9849999999999999</v>
      </c>
      <c r="AG433" s="14">
        <f t="shared" si="42"/>
        <v>2.9689999999999999</v>
      </c>
      <c r="AH433" s="14">
        <f t="shared" si="41"/>
        <v>2.9550000000000001</v>
      </c>
      <c r="AI433" s="14">
        <f t="shared" si="41"/>
        <v>2.9409999999999998</v>
      </c>
      <c r="AJ433" s="14">
        <f t="shared" si="41"/>
        <v>2.9279999999999999</v>
      </c>
      <c r="AK433" s="14">
        <f t="shared" si="41"/>
        <v>2.915</v>
      </c>
      <c r="AL433" s="14">
        <f t="shared" si="41"/>
        <v>2.9039999999999999</v>
      </c>
      <c r="AM433" s="14">
        <f t="shared" si="41"/>
        <v>2.8929999999999998</v>
      </c>
      <c r="AN433" s="14">
        <f t="shared" si="41"/>
        <v>2.8820000000000001</v>
      </c>
      <c r="AO433" s="14">
        <f t="shared" si="41"/>
        <v>2.8719999999999999</v>
      </c>
      <c r="AP433" s="14">
        <f t="shared" si="41"/>
        <v>2.85</v>
      </c>
      <c r="AQ433" s="14">
        <f t="shared" si="41"/>
        <v>2.8290000000000002</v>
      </c>
      <c r="AR433" s="14">
        <f t="shared" si="41"/>
        <v>2.8079999999999998</v>
      </c>
      <c r="AS433" s="14">
        <f t="shared" si="41"/>
        <v>2.7890000000000001</v>
      </c>
      <c r="AT433" s="14">
        <f t="shared" si="41"/>
        <v>2.77</v>
      </c>
      <c r="AU433" s="14">
        <f t="shared" si="41"/>
        <v>2.7530000000000001</v>
      </c>
      <c r="AV433" s="14">
        <f t="shared" si="41"/>
        <v>2.7360000000000002</v>
      </c>
      <c r="AW433" s="14">
        <f t="shared" si="40"/>
        <v>2.72</v>
      </c>
      <c r="AX433" s="14">
        <f t="shared" si="40"/>
        <v>2.7040000000000002</v>
      </c>
      <c r="AY433" s="14">
        <f t="shared" si="40"/>
        <v>2.6890000000000001</v>
      </c>
    </row>
    <row r="434" spans="1:51" s="16" customFormat="1" x14ac:dyDescent="0.2">
      <c r="A434" s="12">
        <v>50436</v>
      </c>
      <c r="B434" s="14">
        <f t="shared" si="43"/>
        <v>2.141</v>
      </c>
      <c r="C434" s="14">
        <f t="shared" si="43"/>
        <v>2.149</v>
      </c>
      <c r="D434" s="14">
        <f t="shared" si="43"/>
        <v>2.1949999999999998</v>
      </c>
      <c r="E434" s="14">
        <f t="shared" si="43"/>
        <v>2.266</v>
      </c>
      <c r="F434" s="14">
        <f t="shared" si="43"/>
        <v>2.3359999999999999</v>
      </c>
      <c r="G434" s="14">
        <f t="shared" si="43"/>
        <v>2.4119999999999999</v>
      </c>
      <c r="H434" s="14">
        <f t="shared" si="43"/>
        <v>2.4849999999999999</v>
      </c>
      <c r="I434" s="14">
        <f t="shared" si="43"/>
        <v>2.556</v>
      </c>
      <c r="J434" s="14">
        <f t="shared" si="43"/>
        <v>2.6230000000000002</v>
      </c>
      <c r="K434" s="14">
        <f t="shared" si="43"/>
        <v>2.6850000000000001</v>
      </c>
      <c r="L434" s="14">
        <f t="shared" si="43"/>
        <v>2.7469999999999999</v>
      </c>
      <c r="M434" s="14">
        <f t="shared" si="43"/>
        <v>2.798</v>
      </c>
      <c r="N434" s="14">
        <f t="shared" si="43"/>
        <v>2.8490000000000002</v>
      </c>
      <c r="O434" s="14">
        <f t="shared" si="43"/>
        <v>2.8919999999999999</v>
      </c>
      <c r="P434" s="14">
        <f t="shared" si="43"/>
        <v>2.9289999999999998</v>
      </c>
      <c r="Q434" s="14">
        <f t="shared" si="42"/>
        <v>2.9550000000000001</v>
      </c>
      <c r="R434" s="14">
        <f t="shared" si="42"/>
        <v>2.9780000000000002</v>
      </c>
      <c r="S434" s="14">
        <f t="shared" si="42"/>
        <v>2.9990000000000001</v>
      </c>
      <c r="T434" s="14">
        <f t="shared" si="42"/>
        <v>3.0169999999999999</v>
      </c>
      <c r="U434" s="14">
        <f t="shared" si="42"/>
        <v>3.0339999999999998</v>
      </c>
      <c r="V434" s="14">
        <f t="shared" si="42"/>
        <v>3.0350000000000001</v>
      </c>
      <c r="W434" s="14">
        <f t="shared" si="42"/>
        <v>3.036</v>
      </c>
      <c r="X434" s="14">
        <f t="shared" si="42"/>
        <v>3.0369999999999999</v>
      </c>
      <c r="Y434" s="14">
        <f t="shared" si="42"/>
        <v>3.0379999999999998</v>
      </c>
      <c r="Z434" s="14">
        <f t="shared" si="42"/>
        <v>3.0390000000000001</v>
      </c>
      <c r="AA434" s="14">
        <f t="shared" si="42"/>
        <v>3.0310000000000001</v>
      </c>
      <c r="AB434" s="14">
        <f t="shared" si="42"/>
        <v>3.0230000000000001</v>
      </c>
      <c r="AC434" s="14">
        <f t="shared" si="42"/>
        <v>3.0150000000000001</v>
      </c>
      <c r="AD434" s="14">
        <f t="shared" si="42"/>
        <v>3.008</v>
      </c>
      <c r="AE434" s="14">
        <f t="shared" si="42"/>
        <v>3.0019999999999998</v>
      </c>
      <c r="AF434" s="14">
        <f t="shared" si="42"/>
        <v>2.9849999999999999</v>
      </c>
      <c r="AG434" s="14">
        <f t="shared" si="42"/>
        <v>2.9689999999999999</v>
      </c>
      <c r="AH434" s="14">
        <f t="shared" si="41"/>
        <v>2.9550000000000001</v>
      </c>
      <c r="AI434" s="14">
        <f t="shared" si="41"/>
        <v>2.9409999999999998</v>
      </c>
      <c r="AJ434" s="14">
        <f t="shared" si="41"/>
        <v>2.9279999999999999</v>
      </c>
      <c r="AK434" s="14">
        <f t="shared" si="41"/>
        <v>2.915</v>
      </c>
      <c r="AL434" s="14">
        <f t="shared" si="41"/>
        <v>2.9039999999999999</v>
      </c>
      <c r="AM434" s="14">
        <f t="shared" si="41"/>
        <v>2.8929999999999998</v>
      </c>
      <c r="AN434" s="14">
        <f t="shared" si="41"/>
        <v>2.8820000000000001</v>
      </c>
      <c r="AO434" s="14">
        <f t="shared" si="41"/>
        <v>2.8719999999999999</v>
      </c>
      <c r="AP434" s="14">
        <f t="shared" si="41"/>
        <v>2.85</v>
      </c>
      <c r="AQ434" s="14">
        <f t="shared" si="41"/>
        <v>2.8290000000000002</v>
      </c>
      <c r="AR434" s="14">
        <f t="shared" si="41"/>
        <v>2.8079999999999998</v>
      </c>
      <c r="AS434" s="14">
        <f t="shared" si="41"/>
        <v>2.7890000000000001</v>
      </c>
      <c r="AT434" s="14">
        <f t="shared" si="41"/>
        <v>2.77</v>
      </c>
      <c r="AU434" s="14">
        <f t="shared" si="41"/>
        <v>2.7530000000000001</v>
      </c>
      <c r="AV434" s="14">
        <f t="shared" si="41"/>
        <v>2.7360000000000002</v>
      </c>
      <c r="AW434" s="14">
        <f t="shared" si="41"/>
        <v>2.72</v>
      </c>
      <c r="AX434" s="14">
        <f t="shared" ref="AX434:AY449" si="44">AX433</f>
        <v>2.7040000000000002</v>
      </c>
      <c r="AY434" s="14">
        <f t="shared" si="44"/>
        <v>2.6890000000000001</v>
      </c>
    </row>
    <row r="435" spans="1:51" s="16" customFormat="1" x14ac:dyDescent="0.2">
      <c r="A435" s="12">
        <v>50464</v>
      </c>
      <c r="B435" s="14">
        <f t="shared" si="43"/>
        <v>2.141</v>
      </c>
      <c r="C435" s="14">
        <f t="shared" si="43"/>
        <v>2.149</v>
      </c>
      <c r="D435" s="14">
        <f t="shared" si="43"/>
        <v>2.1949999999999998</v>
      </c>
      <c r="E435" s="14">
        <f t="shared" si="43"/>
        <v>2.266</v>
      </c>
      <c r="F435" s="14">
        <f t="shared" si="43"/>
        <v>2.3359999999999999</v>
      </c>
      <c r="G435" s="14">
        <f t="shared" si="43"/>
        <v>2.4119999999999999</v>
      </c>
      <c r="H435" s="14">
        <f t="shared" si="43"/>
        <v>2.4849999999999999</v>
      </c>
      <c r="I435" s="14">
        <f t="shared" si="43"/>
        <v>2.556</v>
      </c>
      <c r="J435" s="14">
        <f t="shared" si="43"/>
        <v>2.6230000000000002</v>
      </c>
      <c r="K435" s="14">
        <f t="shared" si="43"/>
        <v>2.6850000000000001</v>
      </c>
      <c r="L435" s="14">
        <f t="shared" si="43"/>
        <v>2.7469999999999999</v>
      </c>
      <c r="M435" s="14">
        <f t="shared" si="43"/>
        <v>2.798</v>
      </c>
      <c r="N435" s="14">
        <f t="shared" si="43"/>
        <v>2.8490000000000002</v>
      </c>
      <c r="O435" s="14">
        <f t="shared" si="43"/>
        <v>2.8919999999999999</v>
      </c>
      <c r="P435" s="14">
        <f t="shared" si="43"/>
        <v>2.9289999999999998</v>
      </c>
      <c r="Q435" s="14">
        <f t="shared" si="43"/>
        <v>2.9550000000000001</v>
      </c>
      <c r="R435" s="14">
        <f t="shared" ref="R435:AW442" si="45">R434</f>
        <v>2.9780000000000002</v>
      </c>
      <c r="S435" s="14">
        <f t="shared" si="45"/>
        <v>2.9990000000000001</v>
      </c>
      <c r="T435" s="14">
        <f t="shared" si="45"/>
        <v>3.0169999999999999</v>
      </c>
      <c r="U435" s="14">
        <f t="shared" si="45"/>
        <v>3.0339999999999998</v>
      </c>
      <c r="V435" s="14">
        <f t="shared" si="45"/>
        <v>3.0350000000000001</v>
      </c>
      <c r="W435" s="14">
        <f t="shared" si="45"/>
        <v>3.036</v>
      </c>
      <c r="X435" s="14">
        <f t="shared" si="45"/>
        <v>3.0369999999999999</v>
      </c>
      <c r="Y435" s="14">
        <f t="shared" si="45"/>
        <v>3.0379999999999998</v>
      </c>
      <c r="Z435" s="14">
        <f t="shared" si="45"/>
        <v>3.0390000000000001</v>
      </c>
      <c r="AA435" s="14">
        <f t="shared" si="45"/>
        <v>3.0310000000000001</v>
      </c>
      <c r="AB435" s="14">
        <f t="shared" si="45"/>
        <v>3.0230000000000001</v>
      </c>
      <c r="AC435" s="14">
        <f t="shared" si="45"/>
        <v>3.0150000000000001</v>
      </c>
      <c r="AD435" s="14">
        <f t="shared" si="45"/>
        <v>3.008</v>
      </c>
      <c r="AE435" s="14">
        <f t="shared" si="45"/>
        <v>3.0019999999999998</v>
      </c>
      <c r="AF435" s="14">
        <f t="shared" si="45"/>
        <v>2.9849999999999999</v>
      </c>
      <c r="AG435" s="14">
        <f t="shared" si="45"/>
        <v>2.9689999999999999</v>
      </c>
      <c r="AH435" s="14">
        <f t="shared" si="45"/>
        <v>2.9550000000000001</v>
      </c>
      <c r="AI435" s="14">
        <f t="shared" si="45"/>
        <v>2.9409999999999998</v>
      </c>
      <c r="AJ435" s="14">
        <f t="shared" si="45"/>
        <v>2.9279999999999999</v>
      </c>
      <c r="AK435" s="14">
        <f t="shared" si="45"/>
        <v>2.915</v>
      </c>
      <c r="AL435" s="14">
        <f t="shared" si="45"/>
        <v>2.9039999999999999</v>
      </c>
      <c r="AM435" s="14">
        <f t="shared" si="45"/>
        <v>2.8929999999999998</v>
      </c>
      <c r="AN435" s="14">
        <f t="shared" si="45"/>
        <v>2.8820000000000001</v>
      </c>
      <c r="AO435" s="14">
        <f t="shared" si="45"/>
        <v>2.8719999999999999</v>
      </c>
      <c r="AP435" s="14">
        <f t="shared" si="45"/>
        <v>2.85</v>
      </c>
      <c r="AQ435" s="14">
        <f t="shared" si="45"/>
        <v>2.8290000000000002</v>
      </c>
      <c r="AR435" s="14">
        <f t="shared" si="45"/>
        <v>2.8079999999999998</v>
      </c>
      <c r="AS435" s="14">
        <f t="shared" si="45"/>
        <v>2.7890000000000001</v>
      </c>
      <c r="AT435" s="14">
        <f t="shared" si="45"/>
        <v>2.77</v>
      </c>
      <c r="AU435" s="14">
        <f t="shared" si="45"/>
        <v>2.7530000000000001</v>
      </c>
      <c r="AV435" s="14">
        <f t="shared" si="45"/>
        <v>2.7360000000000002</v>
      </c>
      <c r="AW435" s="14">
        <f t="shared" si="45"/>
        <v>2.72</v>
      </c>
      <c r="AX435" s="14">
        <f t="shared" si="44"/>
        <v>2.7040000000000002</v>
      </c>
      <c r="AY435" s="14">
        <f t="shared" si="44"/>
        <v>2.6890000000000001</v>
      </c>
    </row>
    <row r="436" spans="1:51" s="16" customFormat="1" x14ac:dyDescent="0.2">
      <c r="A436" s="12">
        <v>50495</v>
      </c>
      <c r="B436" s="14">
        <f t="shared" si="43"/>
        <v>2.141</v>
      </c>
      <c r="C436" s="14">
        <f t="shared" si="43"/>
        <v>2.149</v>
      </c>
      <c r="D436" s="14">
        <f t="shared" si="43"/>
        <v>2.1949999999999998</v>
      </c>
      <c r="E436" s="14">
        <f t="shared" si="43"/>
        <v>2.266</v>
      </c>
      <c r="F436" s="14">
        <f t="shared" si="43"/>
        <v>2.3359999999999999</v>
      </c>
      <c r="G436" s="14">
        <f t="shared" si="43"/>
        <v>2.4119999999999999</v>
      </c>
      <c r="H436" s="14">
        <f t="shared" si="43"/>
        <v>2.4849999999999999</v>
      </c>
      <c r="I436" s="14">
        <f t="shared" si="43"/>
        <v>2.556</v>
      </c>
      <c r="J436" s="14">
        <f t="shared" si="43"/>
        <v>2.6230000000000002</v>
      </c>
      <c r="K436" s="14">
        <f t="shared" si="43"/>
        <v>2.6850000000000001</v>
      </c>
      <c r="L436" s="14">
        <f t="shared" si="43"/>
        <v>2.7469999999999999</v>
      </c>
      <c r="M436" s="14">
        <f t="shared" si="43"/>
        <v>2.798</v>
      </c>
      <c r="N436" s="14">
        <f t="shared" si="43"/>
        <v>2.8490000000000002</v>
      </c>
      <c r="O436" s="14">
        <f t="shared" si="43"/>
        <v>2.8919999999999999</v>
      </c>
      <c r="P436" s="14">
        <f t="shared" si="43"/>
        <v>2.9289999999999998</v>
      </c>
      <c r="Q436" s="14">
        <f t="shared" si="43"/>
        <v>2.9550000000000001</v>
      </c>
      <c r="R436" s="14">
        <f t="shared" si="45"/>
        <v>2.9780000000000002</v>
      </c>
      <c r="S436" s="14">
        <f t="shared" si="45"/>
        <v>2.9990000000000001</v>
      </c>
      <c r="T436" s="14">
        <f t="shared" si="45"/>
        <v>3.0169999999999999</v>
      </c>
      <c r="U436" s="14">
        <f t="shared" si="45"/>
        <v>3.0339999999999998</v>
      </c>
      <c r="V436" s="14">
        <f t="shared" si="45"/>
        <v>3.0350000000000001</v>
      </c>
      <c r="W436" s="14">
        <f t="shared" si="45"/>
        <v>3.036</v>
      </c>
      <c r="X436" s="14">
        <f t="shared" si="45"/>
        <v>3.0369999999999999</v>
      </c>
      <c r="Y436" s="14">
        <f t="shared" si="45"/>
        <v>3.0379999999999998</v>
      </c>
      <c r="Z436" s="14">
        <f t="shared" si="45"/>
        <v>3.0390000000000001</v>
      </c>
      <c r="AA436" s="14">
        <f t="shared" si="45"/>
        <v>3.0310000000000001</v>
      </c>
      <c r="AB436" s="14">
        <f t="shared" si="45"/>
        <v>3.0230000000000001</v>
      </c>
      <c r="AC436" s="14">
        <f t="shared" si="45"/>
        <v>3.0150000000000001</v>
      </c>
      <c r="AD436" s="14">
        <f t="shared" si="45"/>
        <v>3.008</v>
      </c>
      <c r="AE436" s="14">
        <f t="shared" si="45"/>
        <v>3.0019999999999998</v>
      </c>
      <c r="AF436" s="14">
        <f t="shared" si="45"/>
        <v>2.9849999999999999</v>
      </c>
      <c r="AG436" s="14">
        <f t="shared" si="45"/>
        <v>2.9689999999999999</v>
      </c>
      <c r="AH436" s="14">
        <f t="shared" si="45"/>
        <v>2.9550000000000001</v>
      </c>
      <c r="AI436" s="14">
        <f t="shared" si="45"/>
        <v>2.9409999999999998</v>
      </c>
      <c r="AJ436" s="14">
        <f t="shared" si="45"/>
        <v>2.9279999999999999</v>
      </c>
      <c r="AK436" s="14">
        <f t="shared" si="45"/>
        <v>2.915</v>
      </c>
      <c r="AL436" s="14">
        <f t="shared" si="45"/>
        <v>2.9039999999999999</v>
      </c>
      <c r="AM436" s="14">
        <f t="shared" si="45"/>
        <v>2.8929999999999998</v>
      </c>
      <c r="AN436" s="14">
        <f t="shared" si="45"/>
        <v>2.8820000000000001</v>
      </c>
      <c r="AO436" s="14">
        <f t="shared" si="45"/>
        <v>2.8719999999999999</v>
      </c>
      <c r="AP436" s="14">
        <f t="shared" si="45"/>
        <v>2.85</v>
      </c>
      <c r="AQ436" s="14">
        <f t="shared" si="45"/>
        <v>2.8290000000000002</v>
      </c>
      <c r="AR436" s="14">
        <f t="shared" si="45"/>
        <v>2.8079999999999998</v>
      </c>
      <c r="AS436" s="14">
        <f t="shared" si="45"/>
        <v>2.7890000000000001</v>
      </c>
      <c r="AT436" s="14">
        <f t="shared" si="45"/>
        <v>2.77</v>
      </c>
      <c r="AU436" s="14">
        <f t="shared" si="45"/>
        <v>2.7530000000000001</v>
      </c>
      <c r="AV436" s="14">
        <f t="shared" si="45"/>
        <v>2.7360000000000002</v>
      </c>
      <c r="AW436" s="14">
        <f t="shared" si="45"/>
        <v>2.72</v>
      </c>
      <c r="AX436" s="14">
        <f t="shared" si="44"/>
        <v>2.7040000000000002</v>
      </c>
      <c r="AY436" s="14">
        <f t="shared" si="44"/>
        <v>2.6890000000000001</v>
      </c>
    </row>
    <row r="437" spans="1:51" s="16" customFormat="1" x14ac:dyDescent="0.2">
      <c r="A437" s="12">
        <v>50525</v>
      </c>
      <c r="B437" s="14">
        <f t="shared" ref="B437:Q452" si="46">B436</f>
        <v>2.141</v>
      </c>
      <c r="C437" s="14">
        <f t="shared" si="46"/>
        <v>2.149</v>
      </c>
      <c r="D437" s="14">
        <f t="shared" si="46"/>
        <v>2.1949999999999998</v>
      </c>
      <c r="E437" s="14">
        <f t="shared" si="46"/>
        <v>2.266</v>
      </c>
      <c r="F437" s="14">
        <f t="shared" si="46"/>
        <v>2.3359999999999999</v>
      </c>
      <c r="G437" s="14">
        <f t="shared" si="46"/>
        <v>2.4119999999999999</v>
      </c>
      <c r="H437" s="14">
        <f t="shared" si="46"/>
        <v>2.4849999999999999</v>
      </c>
      <c r="I437" s="14">
        <f t="shared" si="46"/>
        <v>2.556</v>
      </c>
      <c r="J437" s="14">
        <f t="shared" si="46"/>
        <v>2.6230000000000002</v>
      </c>
      <c r="K437" s="14">
        <f t="shared" si="46"/>
        <v>2.6850000000000001</v>
      </c>
      <c r="L437" s="14">
        <f t="shared" si="46"/>
        <v>2.7469999999999999</v>
      </c>
      <c r="M437" s="14">
        <f t="shared" si="46"/>
        <v>2.798</v>
      </c>
      <c r="N437" s="14">
        <f t="shared" si="46"/>
        <v>2.8490000000000002</v>
      </c>
      <c r="O437" s="14">
        <f t="shared" si="46"/>
        <v>2.8919999999999999</v>
      </c>
      <c r="P437" s="14">
        <f t="shared" si="46"/>
        <v>2.9289999999999998</v>
      </c>
      <c r="Q437" s="14">
        <f t="shared" si="46"/>
        <v>2.9550000000000001</v>
      </c>
      <c r="R437" s="14">
        <f t="shared" si="45"/>
        <v>2.9780000000000002</v>
      </c>
      <c r="S437" s="14">
        <f t="shared" si="45"/>
        <v>2.9990000000000001</v>
      </c>
      <c r="T437" s="14">
        <f t="shared" si="45"/>
        <v>3.0169999999999999</v>
      </c>
      <c r="U437" s="14">
        <f t="shared" si="45"/>
        <v>3.0339999999999998</v>
      </c>
      <c r="V437" s="14">
        <f t="shared" si="45"/>
        <v>3.0350000000000001</v>
      </c>
      <c r="W437" s="14">
        <f t="shared" si="45"/>
        <v>3.036</v>
      </c>
      <c r="X437" s="14">
        <f t="shared" si="45"/>
        <v>3.0369999999999999</v>
      </c>
      <c r="Y437" s="14">
        <f t="shared" si="45"/>
        <v>3.0379999999999998</v>
      </c>
      <c r="Z437" s="14">
        <f t="shared" si="45"/>
        <v>3.0390000000000001</v>
      </c>
      <c r="AA437" s="14">
        <f t="shared" si="45"/>
        <v>3.0310000000000001</v>
      </c>
      <c r="AB437" s="14">
        <f t="shared" si="45"/>
        <v>3.0230000000000001</v>
      </c>
      <c r="AC437" s="14">
        <f t="shared" si="45"/>
        <v>3.0150000000000001</v>
      </c>
      <c r="AD437" s="14">
        <f t="shared" si="45"/>
        <v>3.008</v>
      </c>
      <c r="AE437" s="14">
        <f t="shared" si="45"/>
        <v>3.0019999999999998</v>
      </c>
      <c r="AF437" s="14">
        <f t="shared" si="45"/>
        <v>2.9849999999999999</v>
      </c>
      <c r="AG437" s="14">
        <f t="shared" si="45"/>
        <v>2.9689999999999999</v>
      </c>
      <c r="AH437" s="14">
        <f t="shared" si="45"/>
        <v>2.9550000000000001</v>
      </c>
      <c r="AI437" s="14">
        <f t="shared" si="45"/>
        <v>2.9409999999999998</v>
      </c>
      <c r="AJ437" s="14">
        <f t="shared" si="45"/>
        <v>2.9279999999999999</v>
      </c>
      <c r="AK437" s="14">
        <f t="shared" si="45"/>
        <v>2.915</v>
      </c>
      <c r="AL437" s="14">
        <f t="shared" si="45"/>
        <v>2.9039999999999999</v>
      </c>
      <c r="AM437" s="14">
        <f t="shared" si="45"/>
        <v>2.8929999999999998</v>
      </c>
      <c r="AN437" s="14">
        <f t="shared" si="45"/>
        <v>2.8820000000000001</v>
      </c>
      <c r="AO437" s="14">
        <f t="shared" si="45"/>
        <v>2.8719999999999999</v>
      </c>
      <c r="AP437" s="14">
        <f t="shared" si="45"/>
        <v>2.85</v>
      </c>
      <c r="AQ437" s="14">
        <f t="shared" si="45"/>
        <v>2.8290000000000002</v>
      </c>
      <c r="AR437" s="14">
        <f t="shared" si="45"/>
        <v>2.8079999999999998</v>
      </c>
      <c r="AS437" s="14">
        <f t="shared" si="45"/>
        <v>2.7890000000000001</v>
      </c>
      <c r="AT437" s="14">
        <f t="shared" si="45"/>
        <v>2.77</v>
      </c>
      <c r="AU437" s="14">
        <f t="shared" si="45"/>
        <v>2.7530000000000001</v>
      </c>
      <c r="AV437" s="14">
        <f t="shared" si="45"/>
        <v>2.7360000000000002</v>
      </c>
      <c r="AW437" s="14">
        <f t="shared" si="45"/>
        <v>2.72</v>
      </c>
      <c r="AX437" s="14">
        <f t="shared" si="44"/>
        <v>2.7040000000000002</v>
      </c>
      <c r="AY437" s="14">
        <f t="shared" si="44"/>
        <v>2.6890000000000001</v>
      </c>
    </row>
    <row r="438" spans="1:51" s="16" customFormat="1" x14ac:dyDescent="0.2">
      <c r="A438" s="12">
        <v>50556</v>
      </c>
      <c r="B438" s="14">
        <f t="shared" si="46"/>
        <v>2.141</v>
      </c>
      <c r="C438" s="14">
        <f t="shared" si="46"/>
        <v>2.149</v>
      </c>
      <c r="D438" s="14">
        <f t="shared" si="46"/>
        <v>2.1949999999999998</v>
      </c>
      <c r="E438" s="14">
        <f t="shared" si="46"/>
        <v>2.266</v>
      </c>
      <c r="F438" s="14">
        <f t="shared" si="46"/>
        <v>2.3359999999999999</v>
      </c>
      <c r="G438" s="14">
        <f t="shared" si="46"/>
        <v>2.4119999999999999</v>
      </c>
      <c r="H438" s="14">
        <f t="shared" si="46"/>
        <v>2.4849999999999999</v>
      </c>
      <c r="I438" s="14">
        <f t="shared" si="46"/>
        <v>2.556</v>
      </c>
      <c r="J438" s="14">
        <f t="shared" si="46"/>
        <v>2.6230000000000002</v>
      </c>
      <c r="K438" s="14">
        <f t="shared" si="46"/>
        <v>2.6850000000000001</v>
      </c>
      <c r="L438" s="14">
        <f t="shared" si="46"/>
        <v>2.7469999999999999</v>
      </c>
      <c r="M438" s="14">
        <f t="shared" si="46"/>
        <v>2.798</v>
      </c>
      <c r="N438" s="14">
        <f t="shared" si="46"/>
        <v>2.8490000000000002</v>
      </c>
      <c r="O438" s="14">
        <f t="shared" si="46"/>
        <v>2.8919999999999999</v>
      </c>
      <c r="P438" s="14">
        <f t="shared" si="46"/>
        <v>2.9289999999999998</v>
      </c>
      <c r="Q438" s="14">
        <f t="shared" si="46"/>
        <v>2.9550000000000001</v>
      </c>
      <c r="R438" s="14">
        <f t="shared" si="45"/>
        <v>2.9780000000000002</v>
      </c>
      <c r="S438" s="14">
        <f t="shared" si="45"/>
        <v>2.9990000000000001</v>
      </c>
      <c r="T438" s="14">
        <f t="shared" si="45"/>
        <v>3.0169999999999999</v>
      </c>
      <c r="U438" s="14">
        <f t="shared" si="45"/>
        <v>3.0339999999999998</v>
      </c>
      <c r="V438" s="14">
        <f t="shared" si="45"/>
        <v>3.0350000000000001</v>
      </c>
      <c r="W438" s="14">
        <f t="shared" si="45"/>
        <v>3.036</v>
      </c>
      <c r="X438" s="14">
        <f t="shared" si="45"/>
        <v>3.0369999999999999</v>
      </c>
      <c r="Y438" s="14">
        <f t="shared" si="45"/>
        <v>3.0379999999999998</v>
      </c>
      <c r="Z438" s="14">
        <f t="shared" si="45"/>
        <v>3.0390000000000001</v>
      </c>
      <c r="AA438" s="14">
        <f t="shared" si="45"/>
        <v>3.0310000000000001</v>
      </c>
      <c r="AB438" s="14">
        <f t="shared" si="45"/>
        <v>3.0230000000000001</v>
      </c>
      <c r="AC438" s="14">
        <f t="shared" si="45"/>
        <v>3.0150000000000001</v>
      </c>
      <c r="AD438" s="14">
        <f t="shared" si="45"/>
        <v>3.008</v>
      </c>
      <c r="AE438" s="14">
        <f t="shared" si="45"/>
        <v>3.0019999999999998</v>
      </c>
      <c r="AF438" s="14">
        <f t="shared" si="45"/>
        <v>2.9849999999999999</v>
      </c>
      <c r="AG438" s="14">
        <f t="shared" si="45"/>
        <v>2.9689999999999999</v>
      </c>
      <c r="AH438" s="14">
        <f t="shared" si="45"/>
        <v>2.9550000000000001</v>
      </c>
      <c r="AI438" s="14">
        <f t="shared" si="45"/>
        <v>2.9409999999999998</v>
      </c>
      <c r="AJ438" s="14">
        <f t="shared" si="45"/>
        <v>2.9279999999999999</v>
      </c>
      <c r="AK438" s="14">
        <f t="shared" si="45"/>
        <v>2.915</v>
      </c>
      <c r="AL438" s="14">
        <f t="shared" si="45"/>
        <v>2.9039999999999999</v>
      </c>
      <c r="AM438" s="14">
        <f t="shared" si="45"/>
        <v>2.8929999999999998</v>
      </c>
      <c r="AN438" s="14">
        <f t="shared" si="45"/>
        <v>2.8820000000000001</v>
      </c>
      <c r="AO438" s="14">
        <f t="shared" si="45"/>
        <v>2.8719999999999999</v>
      </c>
      <c r="AP438" s="14">
        <f t="shared" si="45"/>
        <v>2.85</v>
      </c>
      <c r="AQ438" s="14">
        <f t="shared" si="45"/>
        <v>2.8290000000000002</v>
      </c>
      <c r="AR438" s="14">
        <f t="shared" si="45"/>
        <v>2.8079999999999998</v>
      </c>
      <c r="AS438" s="14">
        <f t="shared" si="45"/>
        <v>2.7890000000000001</v>
      </c>
      <c r="AT438" s="14">
        <f t="shared" si="45"/>
        <v>2.77</v>
      </c>
      <c r="AU438" s="14">
        <f t="shared" si="45"/>
        <v>2.7530000000000001</v>
      </c>
      <c r="AV438" s="14">
        <f t="shared" si="45"/>
        <v>2.7360000000000002</v>
      </c>
      <c r="AW438" s="14">
        <f t="shared" si="45"/>
        <v>2.72</v>
      </c>
      <c r="AX438" s="14">
        <f t="shared" si="44"/>
        <v>2.7040000000000002</v>
      </c>
      <c r="AY438" s="14">
        <f t="shared" si="44"/>
        <v>2.6890000000000001</v>
      </c>
    </row>
    <row r="439" spans="1:51" s="16" customFormat="1" x14ac:dyDescent="0.2">
      <c r="A439" s="12">
        <v>50586</v>
      </c>
      <c r="B439" s="14">
        <f t="shared" si="46"/>
        <v>2.141</v>
      </c>
      <c r="C439" s="14">
        <f t="shared" si="46"/>
        <v>2.149</v>
      </c>
      <c r="D439" s="14">
        <f t="shared" si="46"/>
        <v>2.1949999999999998</v>
      </c>
      <c r="E439" s="14">
        <f t="shared" si="46"/>
        <v>2.266</v>
      </c>
      <c r="F439" s="14">
        <f t="shared" si="46"/>
        <v>2.3359999999999999</v>
      </c>
      <c r="G439" s="14">
        <f t="shared" si="46"/>
        <v>2.4119999999999999</v>
      </c>
      <c r="H439" s="14">
        <f t="shared" si="46"/>
        <v>2.4849999999999999</v>
      </c>
      <c r="I439" s="14">
        <f t="shared" si="46"/>
        <v>2.556</v>
      </c>
      <c r="J439" s="14">
        <f t="shared" si="46"/>
        <v>2.6230000000000002</v>
      </c>
      <c r="K439" s="14">
        <f t="shared" si="46"/>
        <v>2.6850000000000001</v>
      </c>
      <c r="L439" s="14">
        <f t="shared" si="46"/>
        <v>2.7469999999999999</v>
      </c>
      <c r="M439" s="14">
        <f t="shared" si="46"/>
        <v>2.798</v>
      </c>
      <c r="N439" s="14">
        <f t="shared" si="46"/>
        <v>2.8490000000000002</v>
      </c>
      <c r="O439" s="14">
        <f t="shared" si="46"/>
        <v>2.8919999999999999</v>
      </c>
      <c r="P439" s="14">
        <f t="shared" si="46"/>
        <v>2.9289999999999998</v>
      </c>
      <c r="Q439" s="14">
        <f t="shared" si="46"/>
        <v>2.9550000000000001</v>
      </c>
      <c r="R439" s="14">
        <f t="shared" si="45"/>
        <v>2.9780000000000002</v>
      </c>
      <c r="S439" s="14">
        <f t="shared" si="45"/>
        <v>2.9990000000000001</v>
      </c>
      <c r="T439" s="14">
        <f t="shared" si="45"/>
        <v>3.0169999999999999</v>
      </c>
      <c r="U439" s="14">
        <f t="shared" si="45"/>
        <v>3.0339999999999998</v>
      </c>
      <c r="V439" s="14">
        <f t="shared" si="45"/>
        <v>3.0350000000000001</v>
      </c>
      <c r="W439" s="14">
        <f t="shared" si="45"/>
        <v>3.036</v>
      </c>
      <c r="X439" s="14">
        <f t="shared" si="45"/>
        <v>3.0369999999999999</v>
      </c>
      <c r="Y439" s="14">
        <f t="shared" si="45"/>
        <v>3.0379999999999998</v>
      </c>
      <c r="Z439" s="14">
        <f t="shared" si="45"/>
        <v>3.0390000000000001</v>
      </c>
      <c r="AA439" s="14">
        <f t="shared" si="45"/>
        <v>3.0310000000000001</v>
      </c>
      <c r="AB439" s="14">
        <f t="shared" si="45"/>
        <v>3.0230000000000001</v>
      </c>
      <c r="AC439" s="14">
        <f t="shared" si="45"/>
        <v>3.0150000000000001</v>
      </c>
      <c r="AD439" s="14">
        <f t="shared" si="45"/>
        <v>3.008</v>
      </c>
      <c r="AE439" s="14">
        <f t="shared" si="45"/>
        <v>3.0019999999999998</v>
      </c>
      <c r="AF439" s="14">
        <f t="shared" si="45"/>
        <v>2.9849999999999999</v>
      </c>
      <c r="AG439" s="14">
        <f t="shared" si="45"/>
        <v>2.9689999999999999</v>
      </c>
      <c r="AH439" s="14">
        <f t="shared" si="45"/>
        <v>2.9550000000000001</v>
      </c>
      <c r="AI439" s="14">
        <f t="shared" si="45"/>
        <v>2.9409999999999998</v>
      </c>
      <c r="AJ439" s="14">
        <f t="shared" si="45"/>
        <v>2.9279999999999999</v>
      </c>
      <c r="AK439" s="14">
        <f t="shared" si="45"/>
        <v>2.915</v>
      </c>
      <c r="AL439" s="14">
        <f t="shared" si="45"/>
        <v>2.9039999999999999</v>
      </c>
      <c r="AM439" s="14">
        <f t="shared" si="45"/>
        <v>2.8929999999999998</v>
      </c>
      <c r="AN439" s="14">
        <f t="shared" si="45"/>
        <v>2.8820000000000001</v>
      </c>
      <c r="AO439" s="14">
        <f t="shared" si="45"/>
        <v>2.8719999999999999</v>
      </c>
      <c r="AP439" s="14">
        <f t="shared" si="45"/>
        <v>2.85</v>
      </c>
      <c r="AQ439" s="14">
        <f t="shared" si="45"/>
        <v>2.8290000000000002</v>
      </c>
      <c r="AR439" s="14">
        <f t="shared" si="45"/>
        <v>2.8079999999999998</v>
      </c>
      <c r="AS439" s="14">
        <f t="shared" si="45"/>
        <v>2.7890000000000001</v>
      </c>
      <c r="AT439" s="14">
        <f t="shared" si="45"/>
        <v>2.77</v>
      </c>
      <c r="AU439" s="14">
        <f t="shared" si="45"/>
        <v>2.7530000000000001</v>
      </c>
      <c r="AV439" s="14">
        <f t="shared" si="45"/>
        <v>2.7360000000000002</v>
      </c>
      <c r="AW439" s="14">
        <f t="shared" si="45"/>
        <v>2.72</v>
      </c>
      <c r="AX439" s="14">
        <f t="shared" si="44"/>
        <v>2.7040000000000002</v>
      </c>
      <c r="AY439" s="14">
        <f t="shared" si="44"/>
        <v>2.6890000000000001</v>
      </c>
    </row>
    <row r="440" spans="1:51" s="16" customFormat="1" x14ac:dyDescent="0.2">
      <c r="A440" s="12">
        <v>50617</v>
      </c>
      <c r="B440" s="14">
        <f t="shared" si="46"/>
        <v>2.141</v>
      </c>
      <c r="C440" s="14">
        <f t="shared" si="46"/>
        <v>2.149</v>
      </c>
      <c r="D440" s="14">
        <f t="shared" si="46"/>
        <v>2.1949999999999998</v>
      </c>
      <c r="E440" s="14">
        <f t="shared" si="46"/>
        <v>2.266</v>
      </c>
      <c r="F440" s="14">
        <f t="shared" si="46"/>
        <v>2.3359999999999999</v>
      </c>
      <c r="G440" s="14">
        <f t="shared" si="46"/>
        <v>2.4119999999999999</v>
      </c>
      <c r="H440" s="14">
        <f t="shared" si="46"/>
        <v>2.4849999999999999</v>
      </c>
      <c r="I440" s="14">
        <f t="shared" si="46"/>
        <v>2.556</v>
      </c>
      <c r="J440" s="14">
        <f t="shared" si="46"/>
        <v>2.6230000000000002</v>
      </c>
      <c r="K440" s="14">
        <f t="shared" si="46"/>
        <v>2.6850000000000001</v>
      </c>
      <c r="L440" s="14">
        <f t="shared" si="46"/>
        <v>2.7469999999999999</v>
      </c>
      <c r="M440" s="14">
        <f t="shared" si="46"/>
        <v>2.798</v>
      </c>
      <c r="N440" s="14">
        <f t="shared" si="46"/>
        <v>2.8490000000000002</v>
      </c>
      <c r="O440" s="14">
        <f t="shared" si="46"/>
        <v>2.8919999999999999</v>
      </c>
      <c r="P440" s="14">
        <f t="shared" si="46"/>
        <v>2.9289999999999998</v>
      </c>
      <c r="Q440" s="14">
        <f t="shared" si="46"/>
        <v>2.9550000000000001</v>
      </c>
      <c r="R440" s="14">
        <f t="shared" si="45"/>
        <v>2.9780000000000002</v>
      </c>
      <c r="S440" s="14">
        <f t="shared" si="45"/>
        <v>2.9990000000000001</v>
      </c>
      <c r="T440" s="14">
        <f t="shared" si="45"/>
        <v>3.0169999999999999</v>
      </c>
      <c r="U440" s="14">
        <f t="shared" si="45"/>
        <v>3.0339999999999998</v>
      </c>
      <c r="V440" s="14">
        <f t="shared" si="45"/>
        <v>3.0350000000000001</v>
      </c>
      <c r="W440" s="14">
        <f t="shared" si="45"/>
        <v>3.036</v>
      </c>
      <c r="X440" s="14">
        <f t="shared" si="45"/>
        <v>3.0369999999999999</v>
      </c>
      <c r="Y440" s="14">
        <f t="shared" si="45"/>
        <v>3.0379999999999998</v>
      </c>
      <c r="Z440" s="14">
        <f t="shared" si="45"/>
        <v>3.0390000000000001</v>
      </c>
      <c r="AA440" s="14">
        <f t="shared" si="45"/>
        <v>3.0310000000000001</v>
      </c>
      <c r="AB440" s="14">
        <f t="shared" si="45"/>
        <v>3.0230000000000001</v>
      </c>
      <c r="AC440" s="14">
        <f t="shared" si="45"/>
        <v>3.0150000000000001</v>
      </c>
      <c r="AD440" s="14">
        <f t="shared" si="45"/>
        <v>3.008</v>
      </c>
      <c r="AE440" s="14">
        <f t="shared" si="45"/>
        <v>3.0019999999999998</v>
      </c>
      <c r="AF440" s="14">
        <f t="shared" si="45"/>
        <v>2.9849999999999999</v>
      </c>
      <c r="AG440" s="14">
        <f t="shared" si="45"/>
        <v>2.9689999999999999</v>
      </c>
      <c r="AH440" s="14">
        <f t="shared" si="45"/>
        <v>2.9550000000000001</v>
      </c>
      <c r="AI440" s="14">
        <f t="shared" si="45"/>
        <v>2.9409999999999998</v>
      </c>
      <c r="AJ440" s="14">
        <f t="shared" si="45"/>
        <v>2.9279999999999999</v>
      </c>
      <c r="AK440" s="14">
        <f t="shared" si="45"/>
        <v>2.915</v>
      </c>
      <c r="AL440" s="14">
        <f t="shared" si="45"/>
        <v>2.9039999999999999</v>
      </c>
      <c r="AM440" s="14">
        <f t="shared" si="45"/>
        <v>2.8929999999999998</v>
      </c>
      <c r="AN440" s="14">
        <f t="shared" si="45"/>
        <v>2.8820000000000001</v>
      </c>
      <c r="AO440" s="14">
        <f t="shared" si="45"/>
        <v>2.8719999999999999</v>
      </c>
      <c r="AP440" s="14">
        <f t="shared" si="45"/>
        <v>2.85</v>
      </c>
      <c r="AQ440" s="14">
        <f t="shared" si="45"/>
        <v>2.8290000000000002</v>
      </c>
      <c r="AR440" s="14">
        <f t="shared" si="45"/>
        <v>2.8079999999999998</v>
      </c>
      <c r="AS440" s="14">
        <f t="shared" si="45"/>
        <v>2.7890000000000001</v>
      </c>
      <c r="AT440" s="14">
        <f t="shared" si="45"/>
        <v>2.77</v>
      </c>
      <c r="AU440" s="14">
        <f t="shared" si="45"/>
        <v>2.7530000000000001</v>
      </c>
      <c r="AV440" s="14">
        <f t="shared" si="45"/>
        <v>2.7360000000000002</v>
      </c>
      <c r="AW440" s="14">
        <f t="shared" si="45"/>
        <v>2.72</v>
      </c>
      <c r="AX440" s="14">
        <f t="shared" si="44"/>
        <v>2.7040000000000002</v>
      </c>
      <c r="AY440" s="14">
        <f t="shared" si="44"/>
        <v>2.6890000000000001</v>
      </c>
    </row>
    <row r="441" spans="1:51" s="16" customFormat="1" x14ac:dyDescent="0.2">
      <c r="A441" s="12">
        <v>50648</v>
      </c>
      <c r="B441" s="14">
        <f t="shared" si="46"/>
        <v>2.141</v>
      </c>
      <c r="C441" s="14">
        <f t="shared" si="46"/>
        <v>2.149</v>
      </c>
      <c r="D441" s="14">
        <f t="shared" si="46"/>
        <v>2.1949999999999998</v>
      </c>
      <c r="E441" s="14">
        <f t="shared" si="46"/>
        <v>2.266</v>
      </c>
      <c r="F441" s="14">
        <f t="shared" si="46"/>
        <v>2.3359999999999999</v>
      </c>
      <c r="G441" s="14">
        <f t="shared" si="46"/>
        <v>2.4119999999999999</v>
      </c>
      <c r="H441" s="14">
        <f t="shared" si="46"/>
        <v>2.4849999999999999</v>
      </c>
      <c r="I441" s="14">
        <f t="shared" si="46"/>
        <v>2.556</v>
      </c>
      <c r="J441" s="14">
        <f t="shared" si="46"/>
        <v>2.6230000000000002</v>
      </c>
      <c r="K441" s="14">
        <f t="shared" si="46"/>
        <v>2.6850000000000001</v>
      </c>
      <c r="L441" s="14">
        <f t="shared" si="46"/>
        <v>2.7469999999999999</v>
      </c>
      <c r="M441" s="14">
        <f t="shared" si="46"/>
        <v>2.798</v>
      </c>
      <c r="N441" s="14">
        <f t="shared" si="46"/>
        <v>2.8490000000000002</v>
      </c>
      <c r="O441" s="14">
        <f t="shared" si="46"/>
        <v>2.8919999999999999</v>
      </c>
      <c r="P441" s="14">
        <f t="shared" si="46"/>
        <v>2.9289999999999998</v>
      </c>
      <c r="Q441" s="14">
        <f t="shared" si="46"/>
        <v>2.9550000000000001</v>
      </c>
      <c r="R441" s="14">
        <f t="shared" si="45"/>
        <v>2.9780000000000002</v>
      </c>
      <c r="S441" s="14">
        <f t="shared" si="45"/>
        <v>2.9990000000000001</v>
      </c>
      <c r="T441" s="14">
        <f t="shared" si="45"/>
        <v>3.0169999999999999</v>
      </c>
      <c r="U441" s="14">
        <f t="shared" si="45"/>
        <v>3.0339999999999998</v>
      </c>
      <c r="V441" s="14">
        <f t="shared" si="45"/>
        <v>3.0350000000000001</v>
      </c>
      <c r="W441" s="14">
        <f t="shared" si="45"/>
        <v>3.036</v>
      </c>
      <c r="X441" s="14">
        <f t="shared" si="45"/>
        <v>3.0369999999999999</v>
      </c>
      <c r="Y441" s="14">
        <f t="shared" si="45"/>
        <v>3.0379999999999998</v>
      </c>
      <c r="Z441" s="14">
        <f t="shared" si="45"/>
        <v>3.0390000000000001</v>
      </c>
      <c r="AA441" s="14">
        <f t="shared" si="45"/>
        <v>3.0310000000000001</v>
      </c>
      <c r="AB441" s="14">
        <f t="shared" si="45"/>
        <v>3.0230000000000001</v>
      </c>
      <c r="AC441" s="14">
        <f t="shared" si="45"/>
        <v>3.0150000000000001</v>
      </c>
      <c r="AD441" s="14">
        <f t="shared" si="45"/>
        <v>3.008</v>
      </c>
      <c r="AE441" s="14">
        <f t="shared" si="45"/>
        <v>3.0019999999999998</v>
      </c>
      <c r="AF441" s="14">
        <f t="shared" si="45"/>
        <v>2.9849999999999999</v>
      </c>
      <c r="AG441" s="14">
        <f t="shared" si="45"/>
        <v>2.9689999999999999</v>
      </c>
      <c r="AH441" s="14">
        <f t="shared" si="45"/>
        <v>2.9550000000000001</v>
      </c>
      <c r="AI441" s="14">
        <f t="shared" si="45"/>
        <v>2.9409999999999998</v>
      </c>
      <c r="AJ441" s="14">
        <f t="shared" si="45"/>
        <v>2.9279999999999999</v>
      </c>
      <c r="AK441" s="14">
        <f t="shared" si="45"/>
        <v>2.915</v>
      </c>
      <c r="AL441" s="14">
        <f t="shared" si="45"/>
        <v>2.9039999999999999</v>
      </c>
      <c r="AM441" s="14">
        <f t="shared" si="45"/>
        <v>2.8929999999999998</v>
      </c>
      <c r="AN441" s="14">
        <f t="shared" si="45"/>
        <v>2.8820000000000001</v>
      </c>
      <c r="AO441" s="14">
        <f t="shared" si="45"/>
        <v>2.8719999999999999</v>
      </c>
      <c r="AP441" s="14">
        <f t="shared" si="45"/>
        <v>2.85</v>
      </c>
      <c r="AQ441" s="14">
        <f t="shared" si="45"/>
        <v>2.8290000000000002</v>
      </c>
      <c r="AR441" s="14">
        <f t="shared" si="45"/>
        <v>2.8079999999999998</v>
      </c>
      <c r="AS441" s="14">
        <f t="shared" si="45"/>
        <v>2.7890000000000001</v>
      </c>
      <c r="AT441" s="14">
        <f t="shared" si="45"/>
        <v>2.77</v>
      </c>
      <c r="AU441" s="14">
        <f t="shared" si="45"/>
        <v>2.7530000000000001</v>
      </c>
      <c r="AV441" s="14">
        <f t="shared" si="45"/>
        <v>2.7360000000000002</v>
      </c>
      <c r="AW441" s="14">
        <f t="shared" si="45"/>
        <v>2.72</v>
      </c>
      <c r="AX441" s="14">
        <f t="shared" si="44"/>
        <v>2.7040000000000002</v>
      </c>
      <c r="AY441" s="14">
        <f t="shared" si="44"/>
        <v>2.6890000000000001</v>
      </c>
    </row>
    <row r="442" spans="1:51" s="16" customFormat="1" x14ac:dyDescent="0.2">
      <c r="A442" s="12">
        <v>50678</v>
      </c>
      <c r="B442" s="14">
        <f t="shared" si="46"/>
        <v>2.141</v>
      </c>
      <c r="C442" s="14">
        <f t="shared" si="46"/>
        <v>2.149</v>
      </c>
      <c r="D442" s="14">
        <f t="shared" si="46"/>
        <v>2.1949999999999998</v>
      </c>
      <c r="E442" s="14">
        <f t="shared" si="46"/>
        <v>2.266</v>
      </c>
      <c r="F442" s="14">
        <f t="shared" si="46"/>
        <v>2.3359999999999999</v>
      </c>
      <c r="G442" s="14">
        <f t="shared" si="46"/>
        <v>2.4119999999999999</v>
      </c>
      <c r="H442" s="14">
        <f t="shared" si="46"/>
        <v>2.4849999999999999</v>
      </c>
      <c r="I442" s="14">
        <f t="shared" si="46"/>
        <v>2.556</v>
      </c>
      <c r="J442" s="14">
        <f t="shared" si="46"/>
        <v>2.6230000000000002</v>
      </c>
      <c r="K442" s="14">
        <f t="shared" si="46"/>
        <v>2.6850000000000001</v>
      </c>
      <c r="L442" s="14">
        <f t="shared" si="46"/>
        <v>2.7469999999999999</v>
      </c>
      <c r="M442" s="14">
        <f t="shared" si="46"/>
        <v>2.798</v>
      </c>
      <c r="N442" s="14">
        <f t="shared" si="46"/>
        <v>2.8490000000000002</v>
      </c>
      <c r="O442" s="14">
        <f t="shared" si="46"/>
        <v>2.8919999999999999</v>
      </c>
      <c r="P442" s="14">
        <f t="shared" si="46"/>
        <v>2.9289999999999998</v>
      </c>
      <c r="Q442" s="14">
        <f t="shared" si="46"/>
        <v>2.9550000000000001</v>
      </c>
      <c r="R442" s="14">
        <f t="shared" si="45"/>
        <v>2.9780000000000002</v>
      </c>
      <c r="S442" s="14">
        <f t="shared" si="45"/>
        <v>2.9990000000000001</v>
      </c>
      <c r="T442" s="14">
        <f t="shared" si="45"/>
        <v>3.0169999999999999</v>
      </c>
      <c r="U442" s="14">
        <f t="shared" si="45"/>
        <v>3.0339999999999998</v>
      </c>
      <c r="V442" s="14">
        <f t="shared" si="45"/>
        <v>3.0350000000000001</v>
      </c>
      <c r="W442" s="14">
        <f t="shared" si="45"/>
        <v>3.036</v>
      </c>
      <c r="X442" s="14">
        <f t="shared" si="45"/>
        <v>3.0369999999999999</v>
      </c>
      <c r="Y442" s="14">
        <f t="shared" si="45"/>
        <v>3.0379999999999998</v>
      </c>
      <c r="Z442" s="14">
        <f t="shared" si="45"/>
        <v>3.0390000000000001</v>
      </c>
      <c r="AA442" s="14">
        <f t="shared" si="45"/>
        <v>3.0310000000000001</v>
      </c>
      <c r="AB442" s="14">
        <f t="shared" si="45"/>
        <v>3.0230000000000001</v>
      </c>
      <c r="AC442" s="14">
        <f t="shared" si="45"/>
        <v>3.0150000000000001</v>
      </c>
      <c r="AD442" s="14">
        <f t="shared" si="45"/>
        <v>3.008</v>
      </c>
      <c r="AE442" s="14">
        <f t="shared" si="45"/>
        <v>3.0019999999999998</v>
      </c>
      <c r="AF442" s="14">
        <f t="shared" si="45"/>
        <v>2.9849999999999999</v>
      </c>
      <c r="AG442" s="14">
        <f t="shared" si="45"/>
        <v>2.9689999999999999</v>
      </c>
      <c r="AH442" s="14">
        <f t="shared" si="45"/>
        <v>2.9550000000000001</v>
      </c>
      <c r="AI442" s="14">
        <f t="shared" si="45"/>
        <v>2.9409999999999998</v>
      </c>
      <c r="AJ442" s="14">
        <f t="shared" si="45"/>
        <v>2.9279999999999999</v>
      </c>
      <c r="AK442" s="14">
        <f t="shared" si="45"/>
        <v>2.915</v>
      </c>
      <c r="AL442" s="14">
        <f t="shared" si="45"/>
        <v>2.9039999999999999</v>
      </c>
      <c r="AM442" s="14">
        <f t="shared" si="45"/>
        <v>2.8929999999999998</v>
      </c>
      <c r="AN442" s="14">
        <f t="shared" si="45"/>
        <v>2.8820000000000001</v>
      </c>
      <c r="AO442" s="14">
        <f t="shared" si="45"/>
        <v>2.8719999999999999</v>
      </c>
      <c r="AP442" s="14">
        <f t="shared" si="45"/>
        <v>2.85</v>
      </c>
      <c r="AQ442" s="14">
        <f t="shared" si="45"/>
        <v>2.8290000000000002</v>
      </c>
      <c r="AR442" s="14">
        <f t="shared" si="45"/>
        <v>2.8079999999999998</v>
      </c>
      <c r="AS442" s="14">
        <f t="shared" si="45"/>
        <v>2.7890000000000001</v>
      </c>
      <c r="AT442" s="14">
        <f t="shared" si="45"/>
        <v>2.77</v>
      </c>
      <c r="AU442" s="14">
        <f t="shared" si="45"/>
        <v>2.7530000000000001</v>
      </c>
      <c r="AV442" s="14">
        <f t="shared" si="45"/>
        <v>2.7360000000000002</v>
      </c>
      <c r="AW442" s="14">
        <f t="shared" ref="AW442:AY457" si="47">AW441</f>
        <v>2.72</v>
      </c>
      <c r="AX442" s="14">
        <f t="shared" si="44"/>
        <v>2.7040000000000002</v>
      </c>
      <c r="AY442" s="14">
        <f t="shared" si="44"/>
        <v>2.6890000000000001</v>
      </c>
    </row>
    <row r="443" spans="1:51" s="16" customFormat="1" x14ac:dyDescent="0.2">
      <c r="A443" s="12">
        <v>50709</v>
      </c>
      <c r="B443" s="14">
        <f t="shared" si="46"/>
        <v>2.141</v>
      </c>
      <c r="C443" s="14">
        <f t="shared" si="46"/>
        <v>2.149</v>
      </c>
      <c r="D443" s="14">
        <f t="shared" si="46"/>
        <v>2.1949999999999998</v>
      </c>
      <c r="E443" s="14">
        <f t="shared" si="46"/>
        <v>2.266</v>
      </c>
      <c r="F443" s="14">
        <f t="shared" si="46"/>
        <v>2.3359999999999999</v>
      </c>
      <c r="G443" s="14">
        <f t="shared" si="46"/>
        <v>2.4119999999999999</v>
      </c>
      <c r="H443" s="14">
        <f t="shared" si="46"/>
        <v>2.4849999999999999</v>
      </c>
      <c r="I443" s="14">
        <f t="shared" si="46"/>
        <v>2.556</v>
      </c>
      <c r="J443" s="14">
        <f t="shared" si="46"/>
        <v>2.6230000000000002</v>
      </c>
      <c r="K443" s="14">
        <f t="shared" si="46"/>
        <v>2.6850000000000001</v>
      </c>
      <c r="L443" s="14">
        <f t="shared" si="46"/>
        <v>2.7469999999999999</v>
      </c>
      <c r="M443" s="14">
        <f t="shared" si="46"/>
        <v>2.798</v>
      </c>
      <c r="N443" s="14">
        <f t="shared" si="46"/>
        <v>2.8490000000000002</v>
      </c>
      <c r="O443" s="14">
        <f t="shared" si="46"/>
        <v>2.8919999999999999</v>
      </c>
      <c r="P443" s="14">
        <f t="shared" si="46"/>
        <v>2.9289999999999998</v>
      </c>
      <c r="Q443" s="14">
        <f t="shared" si="46"/>
        <v>2.9550000000000001</v>
      </c>
      <c r="R443" s="14">
        <f t="shared" ref="R443:AV451" si="48">R442</f>
        <v>2.9780000000000002</v>
      </c>
      <c r="S443" s="14">
        <f t="shared" si="48"/>
        <v>2.9990000000000001</v>
      </c>
      <c r="T443" s="14">
        <f t="shared" si="48"/>
        <v>3.0169999999999999</v>
      </c>
      <c r="U443" s="14">
        <f t="shared" si="48"/>
        <v>3.0339999999999998</v>
      </c>
      <c r="V443" s="14">
        <f t="shared" si="48"/>
        <v>3.0350000000000001</v>
      </c>
      <c r="W443" s="14">
        <f t="shared" si="48"/>
        <v>3.036</v>
      </c>
      <c r="X443" s="14">
        <f t="shared" si="48"/>
        <v>3.0369999999999999</v>
      </c>
      <c r="Y443" s="14">
        <f t="shared" si="48"/>
        <v>3.0379999999999998</v>
      </c>
      <c r="Z443" s="14">
        <f t="shared" si="48"/>
        <v>3.0390000000000001</v>
      </c>
      <c r="AA443" s="14">
        <f t="shared" si="48"/>
        <v>3.0310000000000001</v>
      </c>
      <c r="AB443" s="14">
        <f t="shared" si="48"/>
        <v>3.0230000000000001</v>
      </c>
      <c r="AC443" s="14">
        <f t="shared" si="48"/>
        <v>3.0150000000000001</v>
      </c>
      <c r="AD443" s="14">
        <f t="shared" si="48"/>
        <v>3.008</v>
      </c>
      <c r="AE443" s="14">
        <f t="shared" si="48"/>
        <v>3.0019999999999998</v>
      </c>
      <c r="AF443" s="14">
        <f t="shared" si="48"/>
        <v>2.9849999999999999</v>
      </c>
      <c r="AG443" s="14">
        <f t="shared" si="48"/>
        <v>2.9689999999999999</v>
      </c>
      <c r="AH443" s="14">
        <f t="shared" si="48"/>
        <v>2.9550000000000001</v>
      </c>
      <c r="AI443" s="14">
        <f t="shared" si="48"/>
        <v>2.9409999999999998</v>
      </c>
      <c r="AJ443" s="14">
        <f t="shared" si="48"/>
        <v>2.9279999999999999</v>
      </c>
      <c r="AK443" s="14">
        <f t="shared" si="48"/>
        <v>2.915</v>
      </c>
      <c r="AL443" s="14">
        <f t="shared" si="48"/>
        <v>2.9039999999999999</v>
      </c>
      <c r="AM443" s="14">
        <f t="shared" si="48"/>
        <v>2.8929999999999998</v>
      </c>
      <c r="AN443" s="14">
        <f t="shared" si="48"/>
        <v>2.8820000000000001</v>
      </c>
      <c r="AO443" s="14">
        <f t="shared" si="48"/>
        <v>2.8719999999999999</v>
      </c>
      <c r="AP443" s="14">
        <f t="shared" si="48"/>
        <v>2.85</v>
      </c>
      <c r="AQ443" s="14">
        <f t="shared" si="48"/>
        <v>2.8290000000000002</v>
      </c>
      <c r="AR443" s="14">
        <f t="shared" si="48"/>
        <v>2.8079999999999998</v>
      </c>
      <c r="AS443" s="14">
        <f t="shared" si="48"/>
        <v>2.7890000000000001</v>
      </c>
      <c r="AT443" s="14">
        <f t="shared" si="48"/>
        <v>2.77</v>
      </c>
      <c r="AU443" s="14">
        <f t="shared" si="48"/>
        <v>2.7530000000000001</v>
      </c>
      <c r="AV443" s="14">
        <f t="shared" si="48"/>
        <v>2.7360000000000002</v>
      </c>
      <c r="AW443" s="14">
        <f t="shared" si="47"/>
        <v>2.72</v>
      </c>
      <c r="AX443" s="14">
        <f t="shared" si="44"/>
        <v>2.7040000000000002</v>
      </c>
      <c r="AY443" s="14">
        <f t="shared" si="44"/>
        <v>2.6890000000000001</v>
      </c>
    </row>
    <row r="444" spans="1:51" s="16" customFormat="1" x14ac:dyDescent="0.2">
      <c r="A444" s="12">
        <v>50739</v>
      </c>
      <c r="B444" s="14">
        <f t="shared" si="46"/>
        <v>2.141</v>
      </c>
      <c r="C444" s="14">
        <f t="shared" si="46"/>
        <v>2.149</v>
      </c>
      <c r="D444" s="14">
        <f t="shared" si="46"/>
        <v>2.1949999999999998</v>
      </c>
      <c r="E444" s="14">
        <f t="shared" si="46"/>
        <v>2.266</v>
      </c>
      <c r="F444" s="14">
        <f t="shared" si="46"/>
        <v>2.3359999999999999</v>
      </c>
      <c r="G444" s="14">
        <f t="shared" si="46"/>
        <v>2.4119999999999999</v>
      </c>
      <c r="H444" s="14">
        <f t="shared" si="46"/>
        <v>2.4849999999999999</v>
      </c>
      <c r="I444" s="14">
        <f t="shared" si="46"/>
        <v>2.556</v>
      </c>
      <c r="J444" s="14">
        <f t="shared" si="46"/>
        <v>2.6230000000000002</v>
      </c>
      <c r="K444" s="14">
        <f t="shared" si="46"/>
        <v>2.6850000000000001</v>
      </c>
      <c r="L444" s="14">
        <f t="shared" si="46"/>
        <v>2.7469999999999999</v>
      </c>
      <c r="M444" s="14">
        <f t="shared" si="46"/>
        <v>2.798</v>
      </c>
      <c r="N444" s="14">
        <f t="shared" si="46"/>
        <v>2.8490000000000002</v>
      </c>
      <c r="O444" s="14">
        <f t="shared" si="46"/>
        <v>2.8919999999999999</v>
      </c>
      <c r="P444" s="14">
        <f t="shared" si="46"/>
        <v>2.9289999999999998</v>
      </c>
      <c r="Q444" s="14">
        <f t="shared" si="46"/>
        <v>2.9550000000000001</v>
      </c>
      <c r="R444" s="14">
        <f t="shared" si="48"/>
        <v>2.9780000000000002</v>
      </c>
      <c r="S444" s="14">
        <f t="shared" si="48"/>
        <v>2.9990000000000001</v>
      </c>
      <c r="T444" s="14">
        <f t="shared" si="48"/>
        <v>3.0169999999999999</v>
      </c>
      <c r="U444" s="14">
        <f t="shared" si="48"/>
        <v>3.0339999999999998</v>
      </c>
      <c r="V444" s="14">
        <f t="shared" si="48"/>
        <v>3.0350000000000001</v>
      </c>
      <c r="W444" s="14">
        <f t="shared" si="48"/>
        <v>3.036</v>
      </c>
      <c r="X444" s="14">
        <f t="shared" si="48"/>
        <v>3.0369999999999999</v>
      </c>
      <c r="Y444" s="14">
        <f t="shared" si="48"/>
        <v>3.0379999999999998</v>
      </c>
      <c r="Z444" s="14">
        <f t="shared" si="48"/>
        <v>3.0390000000000001</v>
      </c>
      <c r="AA444" s="14">
        <f t="shared" si="48"/>
        <v>3.0310000000000001</v>
      </c>
      <c r="AB444" s="14">
        <f t="shared" si="48"/>
        <v>3.0230000000000001</v>
      </c>
      <c r="AC444" s="14">
        <f t="shared" si="48"/>
        <v>3.0150000000000001</v>
      </c>
      <c r="AD444" s="14">
        <f t="shared" si="48"/>
        <v>3.008</v>
      </c>
      <c r="AE444" s="14">
        <f t="shared" si="48"/>
        <v>3.0019999999999998</v>
      </c>
      <c r="AF444" s="14">
        <f t="shared" si="48"/>
        <v>2.9849999999999999</v>
      </c>
      <c r="AG444" s="14">
        <f t="shared" si="48"/>
        <v>2.9689999999999999</v>
      </c>
      <c r="AH444" s="14">
        <f t="shared" si="48"/>
        <v>2.9550000000000001</v>
      </c>
      <c r="AI444" s="14">
        <f t="shared" si="48"/>
        <v>2.9409999999999998</v>
      </c>
      <c r="AJ444" s="14">
        <f t="shared" si="48"/>
        <v>2.9279999999999999</v>
      </c>
      <c r="AK444" s="14">
        <f t="shared" si="48"/>
        <v>2.915</v>
      </c>
      <c r="AL444" s="14">
        <f t="shared" si="48"/>
        <v>2.9039999999999999</v>
      </c>
      <c r="AM444" s="14">
        <f t="shared" si="48"/>
        <v>2.8929999999999998</v>
      </c>
      <c r="AN444" s="14">
        <f t="shared" si="48"/>
        <v>2.8820000000000001</v>
      </c>
      <c r="AO444" s="14">
        <f t="shared" si="48"/>
        <v>2.8719999999999999</v>
      </c>
      <c r="AP444" s="14">
        <f t="shared" si="48"/>
        <v>2.85</v>
      </c>
      <c r="AQ444" s="14">
        <f t="shared" si="48"/>
        <v>2.8290000000000002</v>
      </c>
      <c r="AR444" s="14">
        <f t="shared" si="48"/>
        <v>2.8079999999999998</v>
      </c>
      <c r="AS444" s="14">
        <f t="shared" si="48"/>
        <v>2.7890000000000001</v>
      </c>
      <c r="AT444" s="14">
        <f t="shared" si="48"/>
        <v>2.77</v>
      </c>
      <c r="AU444" s="14">
        <f t="shared" si="48"/>
        <v>2.7530000000000001</v>
      </c>
      <c r="AV444" s="14">
        <f t="shared" si="48"/>
        <v>2.7360000000000002</v>
      </c>
      <c r="AW444" s="14">
        <f t="shared" si="47"/>
        <v>2.72</v>
      </c>
      <c r="AX444" s="14">
        <f t="shared" si="44"/>
        <v>2.7040000000000002</v>
      </c>
      <c r="AY444" s="14">
        <f t="shared" si="44"/>
        <v>2.6890000000000001</v>
      </c>
    </row>
    <row r="445" spans="1:51" s="16" customFormat="1" x14ac:dyDescent="0.2">
      <c r="A445" s="12">
        <v>50770</v>
      </c>
      <c r="B445" s="14">
        <f t="shared" si="46"/>
        <v>2.141</v>
      </c>
      <c r="C445" s="14">
        <f t="shared" si="46"/>
        <v>2.149</v>
      </c>
      <c r="D445" s="14">
        <f t="shared" si="46"/>
        <v>2.1949999999999998</v>
      </c>
      <c r="E445" s="14">
        <f t="shared" si="46"/>
        <v>2.266</v>
      </c>
      <c r="F445" s="14">
        <f t="shared" si="46"/>
        <v>2.3359999999999999</v>
      </c>
      <c r="G445" s="14">
        <f t="shared" si="46"/>
        <v>2.4119999999999999</v>
      </c>
      <c r="H445" s="14">
        <f t="shared" si="46"/>
        <v>2.4849999999999999</v>
      </c>
      <c r="I445" s="14">
        <f t="shared" si="46"/>
        <v>2.556</v>
      </c>
      <c r="J445" s="14">
        <f t="shared" si="46"/>
        <v>2.6230000000000002</v>
      </c>
      <c r="K445" s="14">
        <f t="shared" si="46"/>
        <v>2.6850000000000001</v>
      </c>
      <c r="L445" s="14">
        <f t="shared" si="46"/>
        <v>2.7469999999999999</v>
      </c>
      <c r="M445" s="14">
        <f t="shared" si="46"/>
        <v>2.798</v>
      </c>
      <c r="N445" s="14">
        <f t="shared" si="46"/>
        <v>2.8490000000000002</v>
      </c>
      <c r="O445" s="14">
        <f t="shared" si="46"/>
        <v>2.8919999999999999</v>
      </c>
      <c r="P445" s="14">
        <f t="shared" si="46"/>
        <v>2.9289999999999998</v>
      </c>
      <c r="Q445" s="14">
        <f t="shared" si="46"/>
        <v>2.9550000000000001</v>
      </c>
      <c r="R445" s="14">
        <f t="shared" si="48"/>
        <v>2.9780000000000002</v>
      </c>
      <c r="S445" s="14">
        <f t="shared" si="48"/>
        <v>2.9990000000000001</v>
      </c>
      <c r="T445" s="14">
        <f t="shared" si="48"/>
        <v>3.0169999999999999</v>
      </c>
      <c r="U445" s="14">
        <f t="shared" si="48"/>
        <v>3.0339999999999998</v>
      </c>
      <c r="V445" s="14">
        <f t="shared" si="48"/>
        <v>3.0350000000000001</v>
      </c>
      <c r="W445" s="14">
        <f t="shared" si="48"/>
        <v>3.036</v>
      </c>
      <c r="X445" s="14">
        <f t="shared" si="48"/>
        <v>3.0369999999999999</v>
      </c>
      <c r="Y445" s="14">
        <f t="shared" si="48"/>
        <v>3.0379999999999998</v>
      </c>
      <c r="Z445" s="14">
        <f t="shared" si="48"/>
        <v>3.0390000000000001</v>
      </c>
      <c r="AA445" s="14">
        <f t="shared" si="48"/>
        <v>3.0310000000000001</v>
      </c>
      <c r="AB445" s="14">
        <f t="shared" si="48"/>
        <v>3.0230000000000001</v>
      </c>
      <c r="AC445" s="14">
        <f t="shared" si="48"/>
        <v>3.0150000000000001</v>
      </c>
      <c r="AD445" s="14">
        <f t="shared" si="48"/>
        <v>3.008</v>
      </c>
      <c r="AE445" s="14">
        <f t="shared" si="48"/>
        <v>3.0019999999999998</v>
      </c>
      <c r="AF445" s="14">
        <f t="shared" si="48"/>
        <v>2.9849999999999999</v>
      </c>
      <c r="AG445" s="14">
        <f t="shared" si="48"/>
        <v>2.9689999999999999</v>
      </c>
      <c r="AH445" s="14">
        <f t="shared" si="48"/>
        <v>2.9550000000000001</v>
      </c>
      <c r="AI445" s="14">
        <f t="shared" si="48"/>
        <v>2.9409999999999998</v>
      </c>
      <c r="AJ445" s="14">
        <f t="shared" si="48"/>
        <v>2.9279999999999999</v>
      </c>
      <c r="AK445" s="14">
        <f t="shared" si="48"/>
        <v>2.915</v>
      </c>
      <c r="AL445" s="14">
        <f t="shared" si="48"/>
        <v>2.9039999999999999</v>
      </c>
      <c r="AM445" s="14">
        <f t="shared" si="48"/>
        <v>2.8929999999999998</v>
      </c>
      <c r="AN445" s="14">
        <f t="shared" si="48"/>
        <v>2.8820000000000001</v>
      </c>
      <c r="AO445" s="14">
        <f t="shared" si="48"/>
        <v>2.8719999999999999</v>
      </c>
      <c r="AP445" s="14">
        <f t="shared" si="48"/>
        <v>2.85</v>
      </c>
      <c r="AQ445" s="14">
        <f t="shared" si="48"/>
        <v>2.8290000000000002</v>
      </c>
      <c r="AR445" s="14">
        <f t="shared" si="48"/>
        <v>2.8079999999999998</v>
      </c>
      <c r="AS445" s="14">
        <f t="shared" si="48"/>
        <v>2.7890000000000001</v>
      </c>
      <c r="AT445" s="14">
        <f t="shared" si="48"/>
        <v>2.77</v>
      </c>
      <c r="AU445" s="14">
        <f t="shared" si="48"/>
        <v>2.7530000000000001</v>
      </c>
      <c r="AV445" s="14">
        <f t="shared" si="48"/>
        <v>2.7360000000000002</v>
      </c>
      <c r="AW445" s="14">
        <f t="shared" si="47"/>
        <v>2.72</v>
      </c>
      <c r="AX445" s="14">
        <f t="shared" si="44"/>
        <v>2.7040000000000002</v>
      </c>
      <c r="AY445" s="14">
        <f t="shared" si="44"/>
        <v>2.6890000000000001</v>
      </c>
    </row>
    <row r="446" spans="1:51" s="16" customFormat="1" x14ac:dyDescent="0.2">
      <c r="A446" s="12">
        <v>50801</v>
      </c>
      <c r="B446" s="14">
        <f t="shared" si="46"/>
        <v>2.141</v>
      </c>
      <c r="C446" s="14">
        <f t="shared" si="46"/>
        <v>2.149</v>
      </c>
      <c r="D446" s="14">
        <f t="shared" si="46"/>
        <v>2.1949999999999998</v>
      </c>
      <c r="E446" s="14">
        <f t="shared" si="46"/>
        <v>2.266</v>
      </c>
      <c r="F446" s="14">
        <f t="shared" si="46"/>
        <v>2.3359999999999999</v>
      </c>
      <c r="G446" s="14">
        <f t="shared" si="46"/>
        <v>2.4119999999999999</v>
      </c>
      <c r="H446" s="14">
        <f t="shared" si="46"/>
        <v>2.4849999999999999</v>
      </c>
      <c r="I446" s="14">
        <f t="shared" si="46"/>
        <v>2.556</v>
      </c>
      <c r="J446" s="14">
        <f t="shared" si="46"/>
        <v>2.6230000000000002</v>
      </c>
      <c r="K446" s="14">
        <f t="shared" si="46"/>
        <v>2.6850000000000001</v>
      </c>
      <c r="L446" s="14">
        <f t="shared" si="46"/>
        <v>2.7469999999999999</v>
      </c>
      <c r="M446" s="14">
        <f t="shared" si="46"/>
        <v>2.798</v>
      </c>
      <c r="N446" s="14">
        <f t="shared" si="46"/>
        <v>2.8490000000000002</v>
      </c>
      <c r="O446" s="14">
        <f t="shared" si="46"/>
        <v>2.8919999999999999</v>
      </c>
      <c r="P446" s="14">
        <f t="shared" si="46"/>
        <v>2.9289999999999998</v>
      </c>
      <c r="Q446" s="14">
        <f t="shared" si="46"/>
        <v>2.9550000000000001</v>
      </c>
      <c r="R446" s="14">
        <f t="shared" si="48"/>
        <v>2.9780000000000002</v>
      </c>
      <c r="S446" s="14">
        <f t="shared" si="48"/>
        <v>2.9990000000000001</v>
      </c>
      <c r="T446" s="14">
        <f t="shared" si="48"/>
        <v>3.0169999999999999</v>
      </c>
      <c r="U446" s="14">
        <f t="shared" si="48"/>
        <v>3.0339999999999998</v>
      </c>
      <c r="V446" s="14">
        <f t="shared" si="48"/>
        <v>3.0350000000000001</v>
      </c>
      <c r="W446" s="14">
        <f t="shared" si="48"/>
        <v>3.036</v>
      </c>
      <c r="X446" s="14">
        <f t="shared" si="48"/>
        <v>3.0369999999999999</v>
      </c>
      <c r="Y446" s="14">
        <f t="shared" si="48"/>
        <v>3.0379999999999998</v>
      </c>
      <c r="Z446" s="14">
        <f t="shared" si="48"/>
        <v>3.0390000000000001</v>
      </c>
      <c r="AA446" s="14">
        <f t="shared" si="48"/>
        <v>3.0310000000000001</v>
      </c>
      <c r="AB446" s="14">
        <f t="shared" si="48"/>
        <v>3.0230000000000001</v>
      </c>
      <c r="AC446" s="14">
        <f t="shared" si="48"/>
        <v>3.0150000000000001</v>
      </c>
      <c r="AD446" s="14">
        <f t="shared" si="48"/>
        <v>3.008</v>
      </c>
      <c r="AE446" s="14">
        <f t="shared" si="48"/>
        <v>3.0019999999999998</v>
      </c>
      <c r="AF446" s="14">
        <f t="shared" si="48"/>
        <v>2.9849999999999999</v>
      </c>
      <c r="AG446" s="14">
        <f t="shared" si="48"/>
        <v>2.9689999999999999</v>
      </c>
      <c r="AH446" s="14">
        <f t="shared" si="48"/>
        <v>2.9550000000000001</v>
      </c>
      <c r="AI446" s="14">
        <f t="shared" si="48"/>
        <v>2.9409999999999998</v>
      </c>
      <c r="AJ446" s="14">
        <f t="shared" si="48"/>
        <v>2.9279999999999999</v>
      </c>
      <c r="AK446" s="14">
        <f t="shared" si="48"/>
        <v>2.915</v>
      </c>
      <c r="AL446" s="14">
        <f t="shared" si="48"/>
        <v>2.9039999999999999</v>
      </c>
      <c r="AM446" s="14">
        <f t="shared" si="48"/>
        <v>2.8929999999999998</v>
      </c>
      <c r="AN446" s="14">
        <f t="shared" si="48"/>
        <v>2.8820000000000001</v>
      </c>
      <c r="AO446" s="14">
        <f t="shared" si="48"/>
        <v>2.8719999999999999</v>
      </c>
      <c r="AP446" s="14">
        <f t="shared" si="48"/>
        <v>2.85</v>
      </c>
      <c r="AQ446" s="14">
        <f t="shared" si="48"/>
        <v>2.8290000000000002</v>
      </c>
      <c r="AR446" s="14">
        <f t="shared" si="48"/>
        <v>2.8079999999999998</v>
      </c>
      <c r="AS446" s="14">
        <f t="shared" si="48"/>
        <v>2.7890000000000001</v>
      </c>
      <c r="AT446" s="14">
        <f t="shared" si="48"/>
        <v>2.77</v>
      </c>
      <c r="AU446" s="14">
        <f t="shared" si="48"/>
        <v>2.7530000000000001</v>
      </c>
      <c r="AV446" s="14">
        <f t="shared" si="48"/>
        <v>2.7360000000000002</v>
      </c>
      <c r="AW446" s="14">
        <f t="shared" si="47"/>
        <v>2.72</v>
      </c>
      <c r="AX446" s="14">
        <f t="shared" si="44"/>
        <v>2.7040000000000002</v>
      </c>
      <c r="AY446" s="14">
        <f t="shared" si="44"/>
        <v>2.6890000000000001</v>
      </c>
    </row>
    <row r="447" spans="1:51" s="16" customFormat="1" x14ac:dyDescent="0.2">
      <c r="A447" s="12">
        <v>50829</v>
      </c>
      <c r="B447" s="14">
        <f t="shared" si="46"/>
        <v>2.141</v>
      </c>
      <c r="C447" s="14">
        <f t="shared" si="46"/>
        <v>2.149</v>
      </c>
      <c r="D447" s="14">
        <f t="shared" si="46"/>
        <v>2.1949999999999998</v>
      </c>
      <c r="E447" s="14">
        <f t="shared" si="46"/>
        <v>2.266</v>
      </c>
      <c r="F447" s="14">
        <f t="shared" si="46"/>
        <v>2.3359999999999999</v>
      </c>
      <c r="G447" s="14">
        <f t="shared" si="46"/>
        <v>2.4119999999999999</v>
      </c>
      <c r="H447" s="14">
        <f t="shared" si="46"/>
        <v>2.4849999999999999</v>
      </c>
      <c r="I447" s="14">
        <f t="shared" si="46"/>
        <v>2.556</v>
      </c>
      <c r="J447" s="14">
        <f t="shared" si="46"/>
        <v>2.6230000000000002</v>
      </c>
      <c r="K447" s="14">
        <f t="shared" si="46"/>
        <v>2.6850000000000001</v>
      </c>
      <c r="L447" s="14">
        <f t="shared" si="46"/>
        <v>2.7469999999999999</v>
      </c>
      <c r="M447" s="14">
        <f t="shared" si="46"/>
        <v>2.798</v>
      </c>
      <c r="N447" s="14">
        <f t="shared" si="46"/>
        <v>2.8490000000000002</v>
      </c>
      <c r="O447" s="14">
        <f t="shared" si="46"/>
        <v>2.8919999999999999</v>
      </c>
      <c r="P447" s="14">
        <f t="shared" si="46"/>
        <v>2.9289999999999998</v>
      </c>
      <c r="Q447" s="14">
        <f t="shared" si="46"/>
        <v>2.9550000000000001</v>
      </c>
      <c r="R447" s="14">
        <f t="shared" si="48"/>
        <v>2.9780000000000002</v>
      </c>
      <c r="S447" s="14">
        <f t="shared" si="48"/>
        <v>2.9990000000000001</v>
      </c>
      <c r="T447" s="14">
        <f t="shared" si="48"/>
        <v>3.0169999999999999</v>
      </c>
      <c r="U447" s="14">
        <f t="shared" si="48"/>
        <v>3.0339999999999998</v>
      </c>
      <c r="V447" s="14">
        <f t="shared" si="48"/>
        <v>3.0350000000000001</v>
      </c>
      <c r="W447" s="14">
        <f t="shared" si="48"/>
        <v>3.036</v>
      </c>
      <c r="X447" s="14">
        <f t="shared" si="48"/>
        <v>3.0369999999999999</v>
      </c>
      <c r="Y447" s="14">
        <f t="shared" si="48"/>
        <v>3.0379999999999998</v>
      </c>
      <c r="Z447" s="14">
        <f t="shared" si="48"/>
        <v>3.0390000000000001</v>
      </c>
      <c r="AA447" s="14">
        <f t="shared" si="48"/>
        <v>3.0310000000000001</v>
      </c>
      <c r="AB447" s="14">
        <f t="shared" si="48"/>
        <v>3.0230000000000001</v>
      </c>
      <c r="AC447" s="14">
        <f t="shared" si="48"/>
        <v>3.0150000000000001</v>
      </c>
      <c r="AD447" s="14">
        <f t="shared" si="48"/>
        <v>3.008</v>
      </c>
      <c r="AE447" s="14">
        <f t="shared" si="48"/>
        <v>3.0019999999999998</v>
      </c>
      <c r="AF447" s="14">
        <f t="shared" si="48"/>
        <v>2.9849999999999999</v>
      </c>
      <c r="AG447" s="14">
        <f t="shared" si="48"/>
        <v>2.9689999999999999</v>
      </c>
      <c r="AH447" s="14">
        <f t="shared" si="48"/>
        <v>2.9550000000000001</v>
      </c>
      <c r="AI447" s="14">
        <f t="shared" si="48"/>
        <v>2.9409999999999998</v>
      </c>
      <c r="AJ447" s="14">
        <f t="shared" si="48"/>
        <v>2.9279999999999999</v>
      </c>
      <c r="AK447" s="14">
        <f t="shared" si="48"/>
        <v>2.915</v>
      </c>
      <c r="AL447" s="14">
        <f t="shared" si="48"/>
        <v>2.9039999999999999</v>
      </c>
      <c r="AM447" s="14">
        <f t="shared" si="48"/>
        <v>2.8929999999999998</v>
      </c>
      <c r="AN447" s="14">
        <f t="shared" si="48"/>
        <v>2.8820000000000001</v>
      </c>
      <c r="AO447" s="14">
        <f t="shared" si="48"/>
        <v>2.8719999999999999</v>
      </c>
      <c r="AP447" s="14">
        <f t="shared" si="48"/>
        <v>2.85</v>
      </c>
      <c r="AQ447" s="14">
        <f t="shared" si="48"/>
        <v>2.8290000000000002</v>
      </c>
      <c r="AR447" s="14">
        <f t="shared" si="48"/>
        <v>2.8079999999999998</v>
      </c>
      <c r="AS447" s="14">
        <f t="shared" si="48"/>
        <v>2.7890000000000001</v>
      </c>
      <c r="AT447" s="14">
        <f t="shared" si="48"/>
        <v>2.77</v>
      </c>
      <c r="AU447" s="14">
        <f t="shared" si="48"/>
        <v>2.7530000000000001</v>
      </c>
      <c r="AV447" s="14">
        <f t="shared" si="48"/>
        <v>2.7360000000000002</v>
      </c>
      <c r="AW447" s="14">
        <f t="shared" si="47"/>
        <v>2.72</v>
      </c>
      <c r="AX447" s="14">
        <f t="shared" si="44"/>
        <v>2.7040000000000002</v>
      </c>
      <c r="AY447" s="14">
        <f t="shared" si="44"/>
        <v>2.6890000000000001</v>
      </c>
    </row>
    <row r="448" spans="1:51" s="16" customFormat="1" x14ac:dyDescent="0.2">
      <c r="A448" s="12">
        <v>50860</v>
      </c>
      <c r="B448" s="14">
        <f t="shared" si="46"/>
        <v>2.141</v>
      </c>
      <c r="C448" s="14">
        <f t="shared" si="46"/>
        <v>2.149</v>
      </c>
      <c r="D448" s="14">
        <f t="shared" si="46"/>
        <v>2.1949999999999998</v>
      </c>
      <c r="E448" s="14">
        <f t="shared" si="46"/>
        <v>2.266</v>
      </c>
      <c r="F448" s="14">
        <f t="shared" si="46"/>
        <v>2.3359999999999999</v>
      </c>
      <c r="G448" s="14">
        <f t="shared" si="46"/>
        <v>2.4119999999999999</v>
      </c>
      <c r="H448" s="14">
        <f t="shared" si="46"/>
        <v>2.4849999999999999</v>
      </c>
      <c r="I448" s="14">
        <f t="shared" si="46"/>
        <v>2.556</v>
      </c>
      <c r="J448" s="14">
        <f t="shared" si="46"/>
        <v>2.6230000000000002</v>
      </c>
      <c r="K448" s="14">
        <f t="shared" si="46"/>
        <v>2.6850000000000001</v>
      </c>
      <c r="L448" s="14">
        <f t="shared" si="46"/>
        <v>2.7469999999999999</v>
      </c>
      <c r="M448" s="14">
        <f t="shared" si="46"/>
        <v>2.798</v>
      </c>
      <c r="N448" s="14">
        <f t="shared" si="46"/>
        <v>2.8490000000000002</v>
      </c>
      <c r="O448" s="14">
        <f t="shared" si="46"/>
        <v>2.8919999999999999</v>
      </c>
      <c r="P448" s="14">
        <f t="shared" si="46"/>
        <v>2.9289999999999998</v>
      </c>
      <c r="Q448" s="14">
        <f t="shared" si="46"/>
        <v>2.9550000000000001</v>
      </c>
      <c r="R448" s="14">
        <f t="shared" si="48"/>
        <v>2.9780000000000002</v>
      </c>
      <c r="S448" s="14">
        <f t="shared" si="48"/>
        <v>2.9990000000000001</v>
      </c>
      <c r="T448" s="14">
        <f t="shared" si="48"/>
        <v>3.0169999999999999</v>
      </c>
      <c r="U448" s="14">
        <f t="shared" si="48"/>
        <v>3.0339999999999998</v>
      </c>
      <c r="V448" s="14">
        <f t="shared" si="48"/>
        <v>3.0350000000000001</v>
      </c>
      <c r="W448" s="14">
        <f t="shared" si="48"/>
        <v>3.036</v>
      </c>
      <c r="X448" s="14">
        <f t="shared" si="48"/>
        <v>3.0369999999999999</v>
      </c>
      <c r="Y448" s="14">
        <f t="shared" si="48"/>
        <v>3.0379999999999998</v>
      </c>
      <c r="Z448" s="14">
        <f t="shared" si="48"/>
        <v>3.0390000000000001</v>
      </c>
      <c r="AA448" s="14">
        <f t="shared" si="48"/>
        <v>3.0310000000000001</v>
      </c>
      <c r="AB448" s="14">
        <f t="shared" si="48"/>
        <v>3.0230000000000001</v>
      </c>
      <c r="AC448" s="14">
        <f t="shared" si="48"/>
        <v>3.0150000000000001</v>
      </c>
      <c r="AD448" s="14">
        <f t="shared" si="48"/>
        <v>3.008</v>
      </c>
      <c r="AE448" s="14">
        <f t="shared" si="48"/>
        <v>3.0019999999999998</v>
      </c>
      <c r="AF448" s="14">
        <f t="shared" si="48"/>
        <v>2.9849999999999999</v>
      </c>
      <c r="AG448" s="14">
        <f t="shared" si="48"/>
        <v>2.9689999999999999</v>
      </c>
      <c r="AH448" s="14">
        <f t="shared" si="48"/>
        <v>2.9550000000000001</v>
      </c>
      <c r="AI448" s="14">
        <f t="shared" si="48"/>
        <v>2.9409999999999998</v>
      </c>
      <c r="AJ448" s="14">
        <f t="shared" si="48"/>
        <v>2.9279999999999999</v>
      </c>
      <c r="AK448" s="14">
        <f t="shared" si="48"/>
        <v>2.915</v>
      </c>
      <c r="AL448" s="14">
        <f t="shared" si="48"/>
        <v>2.9039999999999999</v>
      </c>
      <c r="AM448" s="14">
        <f t="shared" si="48"/>
        <v>2.8929999999999998</v>
      </c>
      <c r="AN448" s="14">
        <f t="shared" si="48"/>
        <v>2.8820000000000001</v>
      </c>
      <c r="AO448" s="14">
        <f t="shared" si="48"/>
        <v>2.8719999999999999</v>
      </c>
      <c r="AP448" s="14">
        <f t="shared" si="48"/>
        <v>2.85</v>
      </c>
      <c r="AQ448" s="14">
        <f t="shared" si="48"/>
        <v>2.8290000000000002</v>
      </c>
      <c r="AR448" s="14">
        <f t="shared" si="48"/>
        <v>2.8079999999999998</v>
      </c>
      <c r="AS448" s="14">
        <f t="shared" si="48"/>
        <v>2.7890000000000001</v>
      </c>
      <c r="AT448" s="14">
        <f t="shared" si="48"/>
        <v>2.77</v>
      </c>
      <c r="AU448" s="14">
        <f t="shared" si="48"/>
        <v>2.7530000000000001</v>
      </c>
      <c r="AV448" s="14">
        <f t="shared" si="48"/>
        <v>2.7360000000000002</v>
      </c>
      <c r="AW448" s="14">
        <f t="shared" si="47"/>
        <v>2.72</v>
      </c>
      <c r="AX448" s="14">
        <f t="shared" si="44"/>
        <v>2.7040000000000002</v>
      </c>
      <c r="AY448" s="14">
        <f t="shared" si="44"/>
        <v>2.6890000000000001</v>
      </c>
    </row>
    <row r="449" spans="1:51" s="16" customFormat="1" x14ac:dyDescent="0.2">
      <c r="A449" s="12">
        <v>50890</v>
      </c>
      <c r="B449" s="14">
        <f t="shared" si="46"/>
        <v>2.141</v>
      </c>
      <c r="C449" s="14">
        <f t="shared" si="46"/>
        <v>2.149</v>
      </c>
      <c r="D449" s="14">
        <f t="shared" si="46"/>
        <v>2.1949999999999998</v>
      </c>
      <c r="E449" s="14">
        <f t="shared" si="46"/>
        <v>2.266</v>
      </c>
      <c r="F449" s="14">
        <f t="shared" si="46"/>
        <v>2.3359999999999999</v>
      </c>
      <c r="G449" s="14">
        <f t="shared" si="46"/>
        <v>2.4119999999999999</v>
      </c>
      <c r="H449" s="14">
        <f t="shared" si="46"/>
        <v>2.4849999999999999</v>
      </c>
      <c r="I449" s="14">
        <f t="shared" si="46"/>
        <v>2.556</v>
      </c>
      <c r="J449" s="14">
        <f t="shared" si="46"/>
        <v>2.6230000000000002</v>
      </c>
      <c r="K449" s="14">
        <f t="shared" si="46"/>
        <v>2.6850000000000001</v>
      </c>
      <c r="L449" s="14">
        <f t="shared" si="46"/>
        <v>2.7469999999999999</v>
      </c>
      <c r="M449" s="14">
        <f t="shared" si="46"/>
        <v>2.798</v>
      </c>
      <c r="N449" s="14">
        <f t="shared" si="46"/>
        <v>2.8490000000000002</v>
      </c>
      <c r="O449" s="14">
        <f t="shared" si="46"/>
        <v>2.8919999999999999</v>
      </c>
      <c r="P449" s="14">
        <f t="shared" si="46"/>
        <v>2.9289999999999998</v>
      </c>
      <c r="Q449" s="14">
        <f t="shared" si="46"/>
        <v>2.9550000000000001</v>
      </c>
      <c r="R449" s="14">
        <f t="shared" si="48"/>
        <v>2.9780000000000002</v>
      </c>
      <c r="S449" s="14">
        <f t="shared" si="48"/>
        <v>2.9990000000000001</v>
      </c>
      <c r="T449" s="14">
        <f t="shared" si="48"/>
        <v>3.0169999999999999</v>
      </c>
      <c r="U449" s="14">
        <f t="shared" si="48"/>
        <v>3.0339999999999998</v>
      </c>
      <c r="V449" s="14">
        <f t="shared" si="48"/>
        <v>3.0350000000000001</v>
      </c>
      <c r="W449" s="14">
        <f t="shared" si="48"/>
        <v>3.036</v>
      </c>
      <c r="X449" s="14">
        <f t="shared" si="48"/>
        <v>3.0369999999999999</v>
      </c>
      <c r="Y449" s="14">
        <f t="shared" si="48"/>
        <v>3.0379999999999998</v>
      </c>
      <c r="Z449" s="14">
        <f t="shared" si="48"/>
        <v>3.0390000000000001</v>
      </c>
      <c r="AA449" s="14">
        <f t="shared" si="48"/>
        <v>3.0310000000000001</v>
      </c>
      <c r="AB449" s="14">
        <f t="shared" si="48"/>
        <v>3.0230000000000001</v>
      </c>
      <c r="AC449" s="14">
        <f t="shared" si="48"/>
        <v>3.0150000000000001</v>
      </c>
      <c r="AD449" s="14">
        <f t="shared" si="48"/>
        <v>3.008</v>
      </c>
      <c r="AE449" s="14">
        <f t="shared" si="48"/>
        <v>3.0019999999999998</v>
      </c>
      <c r="AF449" s="14">
        <f t="shared" si="48"/>
        <v>2.9849999999999999</v>
      </c>
      <c r="AG449" s="14">
        <f t="shared" si="48"/>
        <v>2.9689999999999999</v>
      </c>
      <c r="AH449" s="14">
        <f t="shared" si="48"/>
        <v>2.9550000000000001</v>
      </c>
      <c r="AI449" s="14">
        <f t="shared" si="48"/>
        <v>2.9409999999999998</v>
      </c>
      <c r="AJ449" s="14">
        <f t="shared" si="48"/>
        <v>2.9279999999999999</v>
      </c>
      <c r="AK449" s="14">
        <f t="shared" si="48"/>
        <v>2.915</v>
      </c>
      <c r="AL449" s="14">
        <f t="shared" si="48"/>
        <v>2.9039999999999999</v>
      </c>
      <c r="AM449" s="14">
        <f t="shared" si="48"/>
        <v>2.8929999999999998</v>
      </c>
      <c r="AN449" s="14">
        <f t="shared" si="48"/>
        <v>2.8820000000000001</v>
      </c>
      <c r="AO449" s="14">
        <f t="shared" si="48"/>
        <v>2.8719999999999999</v>
      </c>
      <c r="AP449" s="14">
        <f t="shared" si="48"/>
        <v>2.85</v>
      </c>
      <c r="AQ449" s="14">
        <f t="shared" si="48"/>
        <v>2.8290000000000002</v>
      </c>
      <c r="AR449" s="14">
        <f t="shared" si="48"/>
        <v>2.8079999999999998</v>
      </c>
      <c r="AS449" s="14">
        <f t="shared" si="48"/>
        <v>2.7890000000000001</v>
      </c>
      <c r="AT449" s="14">
        <f t="shared" si="48"/>
        <v>2.77</v>
      </c>
      <c r="AU449" s="14">
        <f t="shared" si="48"/>
        <v>2.7530000000000001</v>
      </c>
      <c r="AV449" s="14">
        <f t="shared" si="48"/>
        <v>2.7360000000000002</v>
      </c>
      <c r="AW449" s="14">
        <f t="shared" si="47"/>
        <v>2.72</v>
      </c>
      <c r="AX449" s="14">
        <f t="shared" si="44"/>
        <v>2.7040000000000002</v>
      </c>
      <c r="AY449" s="14">
        <f t="shared" si="44"/>
        <v>2.6890000000000001</v>
      </c>
    </row>
    <row r="450" spans="1:51" s="16" customFormat="1" x14ac:dyDescent="0.2">
      <c r="A450" s="12">
        <v>50921</v>
      </c>
      <c r="B450" s="14">
        <f t="shared" si="46"/>
        <v>2.141</v>
      </c>
      <c r="C450" s="14">
        <f t="shared" si="46"/>
        <v>2.149</v>
      </c>
      <c r="D450" s="14">
        <f t="shared" si="46"/>
        <v>2.1949999999999998</v>
      </c>
      <c r="E450" s="14">
        <f t="shared" si="46"/>
        <v>2.266</v>
      </c>
      <c r="F450" s="14">
        <f t="shared" si="46"/>
        <v>2.3359999999999999</v>
      </c>
      <c r="G450" s="14">
        <f t="shared" si="46"/>
        <v>2.4119999999999999</v>
      </c>
      <c r="H450" s="14">
        <f t="shared" si="46"/>
        <v>2.4849999999999999</v>
      </c>
      <c r="I450" s="14">
        <f t="shared" si="46"/>
        <v>2.556</v>
      </c>
      <c r="J450" s="14">
        <f t="shared" si="46"/>
        <v>2.6230000000000002</v>
      </c>
      <c r="K450" s="14">
        <f t="shared" si="46"/>
        <v>2.6850000000000001</v>
      </c>
      <c r="L450" s="14">
        <f t="shared" si="46"/>
        <v>2.7469999999999999</v>
      </c>
      <c r="M450" s="14">
        <f t="shared" si="46"/>
        <v>2.798</v>
      </c>
      <c r="N450" s="14">
        <f t="shared" si="46"/>
        <v>2.8490000000000002</v>
      </c>
      <c r="O450" s="14">
        <f t="shared" si="46"/>
        <v>2.8919999999999999</v>
      </c>
      <c r="P450" s="14">
        <f t="shared" si="46"/>
        <v>2.9289999999999998</v>
      </c>
      <c r="Q450" s="14">
        <f t="shared" si="46"/>
        <v>2.9550000000000001</v>
      </c>
      <c r="R450" s="14">
        <f t="shared" si="48"/>
        <v>2.9780000000000002</v>
      </c>
      <c r="S450" s="14">
        <f t="shared" si="48"/>
        <v>2.9990000000000001</v>
      </c>
      <c r="T450" s="14">
        <f t="shared" si="48"/>
        <v>3.0169999999999999</v>
      </c>
      <c r="U450" s="14">
        <f t="shared" si="48"/>
        <v>3.0339999999999998</v>
      </c>
      <c r="V450" s="14">
        <f t="shared" si="48"/>
        <v>3.0350000000000001</v>
      </c>
      <c r="W450" s="14">
        <f t="shared" si="48"/>
        <v>3.036</v>
      </c>
      <c r="X450" s="14">
        <f t="shared" si="48"/>
        <v>3.0369999999999999</v>
      </c>
      <c r="Y450" s="14">
        <f t="shared" si="48"/>
        <v>3.0379999999999998</v>
      </c>
      <c r="Z450" s="14">
        <f t="shared" si="48"/>
        <v>3.0390000000000001</v>
      </c>
      <c r="AA450" s="14">
        <f t="shared" si="48"/>
        <v>3.0310000000000001</v>
      </c>
      <c r="AB450" s="14">
        <f t="shared" si="48"/>
        <v>3.0230000000000001</v>
      </c>
      <c r="AC450" s="14">
        <f t="shared" si="48"/>
        <v>3.0150000000000001</v>
      </c>
      <c r="AD450" s="14">
        <f t="shared" si="48"/>
        <v>3.008</v>
      </c>
      <c r="AE450" s="14">
        <f t="shared" si="48"/>
        <v>3.0019999999999998</v>
      </c>
      <c r="AF450" s="14">
        <f t="shared" si="48"/>
        <v>2.9849999999999999</v>
      </c>
      <c r="AG450" s="14">
        <f t="shared" si="48"/>
        <v>2.9689999999999999</v>
      </c>
      <c r="AH450" s="14">
        <f t="shared" si="48"/>
        <v>2.9550000000000001</v>
      </c>
      <c r="AI450" s="14">
        <f t="shared" si="48"/>
        <v>2.9409999999999998</v>
      </c>
      <c r="AJ450" s="14">
        <f t="shared" si="48"/>
        <v>2.9279999999999999</v>
      </c>
      <c r="AK450" s="14">
        <f t="shared" si="48"/>
        <v>2.915</v>
      </c>
      <c r="AL450" s="14">
        <f t="shared" si="48"/>
        <v>2.9039999999999999</v>
      </c>
      <c r="AM450" s="14">
        <f t="shared" si="48"/>
        <v>2.8929999999999998</v>
      </c>
      <c r="AN450" s="14">
        <f t="shared" si="48"/>
        <v>2.8820000000000001</v>
      </c>
      <c r="AO450" s="14">
        <f t="shared" si="48"/>
        <v>2.8719999999999999</v>
      </c>
      <c r="AP450" s="14">
        <f t="shared" si="48"/>
        <v>2.85</v>
      </c>
      <c r="AQ450" s="14">
        <f t="shared" si="48"/>
        <v>2.8290000000000002</v>
      </c>
      <c r="AR450" s="14">
        <f t="shared" si="48"/>
        <v>2.8079999999999998</v>
      </c>
      <c r="AS450" s="14">
        <f t="shared" si="48"/>
        <v>2.7890000000000001</v>
      </c>
      <c r="AT450" s="14">
        <f t="shared" si="48"/>
        <v>2.77</v>
      </c>
      <c r="AU450" s="14">
        <f t="shared" si="48"/>
        <v>2.7530000000000001</v>
      </c>
      <c r="AV450" s="14">
        <f t="shared" si="48"/>
        <v>2.7360000000000002</v>
      </c>
      <c r="AW450" s="14">
        <f t="shared" si="47"/>
        <v>2.72</v>
      </c>
      <c r="AX450" s="14">
        <f t="shared" si="47"/>
        <v>2.7040000000000002</v>
      </c>
      <c r="AY450" s="14">
        <f t="shared" si="47"/>
        <v>2.6890000000000001</v>
      </c>
    </row>
    <row r="451" spans="1:51" s="16" customFormat="1" x14ac:dyDescent="0.2">
      <c r="A451" s="12">
        <v>50951</v>
      </c>
      <c r="B451" s="14">
        <f t="shared" si="46"/>
        <v>2.141</v>
      </c>
      <c r="C451" s="14">
        <f t="shared" si="46"/>
        <v>2.149</v>
      </c>
      <c r="D451" s="14">
        <f t="shared" si="46"/>
        <v>2.1949999999999998</v>
      </c>
      <c r="E451" s="14">
        <f t="shared" si="46"/>
        <v>2.266</v>
      </c>
      <c r="F451" s="14">
        <f t="shared" si="46"/>
        <v>2.3359999999999999</v>
      </c>
      <c r="G451" s="14">
        <f t="shared" si="46"/>
        <v>2.4119999999999999</v>
      </c>
      <c r="H451" s="14">
        <f t="shared" si="46"/>
        <v>2.4849999999999999</v>
      </c>
      <c r="I451" s="14">
        <f t="shared" si="46"/>
        <v>2.556</v>
      </c>
      <c r="J451" s="14">
        <f t="shared" si="46"/>
        <v>2.6230000000000002</v>
      </c>
      <c r="K451" s="14">
        <f t="shared" si="46"/>
        <v>2.6850000000000001</v>
      </c>
      <c r="L451" s="14">
        <f t="shared" si="46"/>
        <v>2.7469999999999999</v>
      </c>
      <c r="M451" s="14">
        <f t="shared" si="46"/>
        <v>2.798</v>
      </c>
      <c r="N451" s="14">
        <f t="shared" si="46"/>
        <v>2.8490000000000002</v>
      </c>
      <c r="O451" s="14">
        <f t="shared" si="46"/>
        <v>2.8919999999999999</v>
      </c>
      <c r="P451" s="14">
        <f t="shared" si="46"/>
        <v>2.9289999999999998</v>
      </c>
      <c r="Q451" s="14">
        <f t="shared" si="46"/>
        <v>2.9550000000000001</v>
      </c>
      <c r="R451" s="14">
        <f t="shared" si="48"/>
        <v>2.9780000000000002</v>
      </c>
      <c r="S451" s="14">
        <f t="shared" si="48"/>
        <v>2.9990000000000001</v>
      </c>
      <c r="T451" s="14">
        <f t="shared" si="48"/>
        <v>3.0169999999999999</v>
      </c>
      <c r="U451" s="14">
        <f t="shared" si="48"/>
        <v>3.0339999999999998</v>
      </c>
      <c r="V451" s="14">
        <f t="shared" si="48"/>
        <v>3.0350000000000001</v>
      </c>
      <c r="W451" s="14">
        <f t="shared" si="48"/>
        <v>3.036</v>
      </c>
      <c r="X451" s="14">
        <f t="shared" si="48"/>
        <v>3.0369999999999999</v>
      </c>
      <c r="Y451" s="14">
        <f t="shared" ref="Y451:AV457" si="49">Y450</f>
        <v>3.0379999999999998</v>
      </c>
      <c r="Z451" s="14">
        <f t="shared" si="49"/>
        <v>3.0390000000000001</v>
      </c>
      <c r="AA451" s="14">
        <f t="shared" si="49"/>
        <v>3.0310000000000001</v>
      </c>
      <c r="AB451" s="14">
        <f t="shared" si="49"/>
        <v>3.0230000000000001</v>
      </c>
      <c r="AC451" s="14">
        <f t="shared" si="49"/>
        <v>3.0150000000000001</v>
      </c>
      <c r="AD451" s="14">
        <f t="shared" si="49"/>
        <v>3.008</v>
      </c>
      <c r="AE451" s="14">
        <f t="shared" si="49"/>
        <v>3.0019999999999998</v>
      </c>
      <c r="AF451" s="14">
        <f t="shared" si="49"/>
        <v>2.9849999999999999</v>
      </c>
      <c r="AG451" s="14">
        <f t="shared" si="49"/>
        <v>2.9689999999999999</v>
      </c>
      <c r="AH451" s="14">
        <f t="shared" si="49"/>
        <v>2.9550000000000001</v>
      </c>
      <c r="AI451" s="14">
        <f t="shared" si="49"/>
        <v>2.9409999999999998</v>
      </c>
      <c r="AJ451" s="14">
        <f t="shared" si="49"/>
        <v>2.9279999999999999</v>
      </c>
      <c r="AK451" s="14">
        <f t="shared" si="49"/>
        <v>2.915</v>
      </c>
      <c r="AL451" s="14">
        <f t="shared" si="49"/>
        <v>2.9039999999999999</v>
      </c>
      <c r="AM451" s="14">
        <f t="shared" si="49"/>
        <v>2.8929999999999998</v>
      </c>
      <c r="AN451" s="14">
        <f t="shared" si="49"/>
        <v>2.8820000000000001</v>
      </c>
      <c r="AO451" s="14">
        <f t="shared" si="49"/>
        <v>2.8719999999999999</v>
      </c>
      <c r="AP451" s="14">
        <f t="shared" si="49"/>
        <v>2.85</v>
      </c>
      <c r="AQ451" s="14">
        <f t="shared" si="49"/>
        <v>2.8290000000000002</v>
      </c>
      <c r="AR451" s="14">
        <f t="shared" si="49"/>
        <v>2.8079999999999998</v>
      </c>
      <c r="AS451" s="14">
        <f t="shared" si="49"/>
        <v>2.7890000000000001</v>
      </c>
      <c r="AT451" s="14">
        <f t="shared" si="49"/>
        <v>2.77</v>
      </c>
      <c r="AU451" s="14">
        <f t="shared" si="49"/>
        <v>2.7530000000000001</v>
      </c>
      <c r="AV451" s="14">
        <f t="shared" si="49"/>
        <v>2.7360000000000002</v>
      </c>
      <c r="AW451" s="14">
        <f t="shared" si="47"/>
        <v>2.72</v>
      </c>
      <c r="AX451" s="14">
        <f t="shared" si="47"/>
        <v>2.7040000000000002</v>
      </c>
      <c r="AY451" s="14">
        <f t="shared" si="47"/>
        <v>2.6890000000000001</v>
      </c>
    </row>
    <row r="452" spans="1:51" s="16" customFormat="1" x14ac:dyDescent="0.2">
      <c r="A452" s="12">
        <v>50982</v>
      </c>
      <c r="B452" s="14">
        <f t="shared" si="46"/>
        <v>2.141</v>
      </c>
      <c r="C452" s="14">
        <f t="shared" si="46"/>
        <v>2.149</v>
      </c>
      <c r="D452" s="14">
        <f t="shared" si="46"/>
        <v>2.1949999999999998</v>
      </c>
      <c r="E452" s="14">
        <f t="shared" si="46"/>
        <v>2.266</v>
      </c>
      <c r="F452" s="14">
        <f t="shared" si="46"/>
        <v>2.3359999999999999</v>
      </c>
      <c r="G452" s="14">
        <f t="shared" si="46"/>
        <v>2.4119999999999999</v>
      </c>
      <c r="H452" s="14">
        <f t="shared" si="46"/>
        <v>2.4849999999999999</v>
      </c>
      <c r="I452" s="14">
        <f t="shared" si="46"/>
        <v>2.556</v>
      </c>
      <c r="J452" s="14">
        <f t="shared" si="46"/>
        <v>2.6230000000000002</v>
      </c>
      <c r="K452" s="14">
        <f t="shared" si="46"/>
        <v>2.6850000000000001</v>
      </c>
      <c r="L452" s="14">
        <f t="shared" si="46"/>
        <v>2.7469999999999999</v>
      </c>
      <c r="M452" s="14">
        <f t="shared" si="46"/>
        <v>2.798</v>
      </c>
      <c r="N452" s="14">
        <f t="shared" si="46"/>
        <v>2.8490000000000002</v>
      </c>
      <c r="O452" s="14">
        <f t="shared" si="46"/>
        <v>2.8919999999999999</v>
      </c>
      <c r="P452" s="14">
        <f t="shared" si="46"/>
        <v>2.9289999999999998</v>
      </c>
      <c r="Q452" s="14">
        <f t="shared" ref="Q452:X457" si="50">Q451</f>
        <v>2.9550000000000001</v>
      </c>
      <c r="R452" s="14">
        <f t="shared" si="50"/>
        <v>2.9780000000000002</v>
      </c>
      <c r="S452" s="14">
        <f t="shared" si="50"/>
        <v>2.9990000000000001</v>
      </c>
      <c r="T452" s="14">
        <f t="shared" si="50"/>
        <v>3.0169999999999999</v>
      </c>
      <c r="U452" s="14">
        <f t="shared" si="50"/>
        <v>3.0339999999999998</v>
      </c>
      <c r="V452" s="14">
        <f t="shared" si="50"/>
        <v>3.0350000000000001</v>
      </c>
      <c r="W452" s="14">
        <f t="shared" si="50"/>
        <v>3.036</v>
      </c>
      <c r="X452" s="14">
        <f t="shared" si="50"/>
        <v>3.0369999999999999</v>
      </c>
      <c r="Y452" s="14">
        <f t="shared" si="49"/>
        <v>3.0379999999999998</v>
      </c>
      <c r="Z452" s="14">
        <f t="shared" si="49"/>
        <v>3.0390000000000001</v>
      </c>
      <c r="AA452" s="14">
        <f t="shared" si="49"/>
        <v>3.0310000000000001</v>
      </c>
      <c r="AB452" s="14">
        <f t="shared" si="49"/>
        <v>3.0230000000000001</v>
      </c>
      <c r="AC452" s="14">
        <f t="shared" si="49"/>
        <v>3.0150000000000001</v>
      </c>
      <c r="AD452" s="14">
        <f t="shared" si="49"/>
        <v>3.008</v>
      </c>
      <c r="AE452" s="14">
        <f t="shared" si="49"/>
        <v>3.0019999999999998</v>
      </c>
      <c r="AF452" s="14">
        <f t="shared" si="49"/>
        <v>2.9849999999999999</v>
      </c>
      <c r="AG452" s="14">
        <f t="shared" si="49"/>
        <v>2.9689999999999999</v>
      </c>
      <c r="AH452" s="14">
        <f t="shared" si="49"/>
        <v>2.9550000000000001</v>
      </c>
      <c r="AI452" s="14">
        <f t="shared" si="49"/>
        <v>2.9409999999999998</v>
      </c>
      <c r="AJ452" s="14">
        <f t="shared" si="49"/>
        <v>2.9279999999999999</v>
      </c>
      <c r="AK452" s="14">
        <f t="shared" si="49"/>
        <v>2.915</v>
      </c>
      <c r="AL452" s="14">
        <f t="shared" si="49"/>
        <v>2.9039999999999999</v>
      </c>
      <c r="AM452" s="14">
        <f t="shared" si="49"/>
        <v>2.8929999999999998</v>
      </c>
      <c r="AN452" s="14">
        <f t="shared" si="49"/>
        <v>2.8820000000000001</v>
      </c>
      <c r="AO452" s="14">
        <f t="shared" si="49"/>
        <v>2.8719999999999999</v>
      </c>
      <c r="AP452" s="14">
        <f t="shared" si="49"/>
        <v>2.85</v>
      </c>
      <c r="AQ452" s="14">
        <f t="shared" si="49"/>
        <v>2.8290000000000002</v>
      </c>
      <c r="AR452" s="14">
        <f t="shared" si="49"/>
        <v>2.8079999999999998</v>
      </c>
      <c r="AS452" s="14">
        <f t="shared" si="49"/>
        <v>2.7890000000000001</v>
      </c>
      <c r="AT452" s="14">
        <f t="shared" si="49"/>
        <v>2.77</v>
      </c>
      <c r="AU452" s="14">
        <f t="shared" si="49"/>
        <v>2.7530000000000001</v>
      </c>
      <c r="AV452" s="14">
        <f t="shared" si="49"/>
        <v>2.7360000000000002</v>
      </c>
      <c r="AW452" s="14">
        <f t="shared" si="47"/>
        <v>2.72</v>
      </c>
      <c r="AX452" s="14">
        <f t="shared" si="47"/>
        <v>2.7040000000000002</v>
      </c>
      <c r="AY452" s="14">
        <f t="shared" si="47"/>
        <v>2.6890000000000001</v>
      </c>
    </row>
    <row r="453" spans="1:51" s="16" customFormat="1" x14ac:dyDescent="0.2">
      <c r="A453" s="12">
        <v>51013</v>
      </c>
      <c r="B453" s="14">
        <f t="shared" ref="B453:P457" si="51">B452</f>
        <v>2.141</v>
      </c>
      <c r="C453" s="14">
        <f t="shared" si="51"/>
        <v>2.149</v>
      </c>
      <c r="D453" s="14">
        <f t="shared" si="51"/>
        <v>2.1949999999999998</v>
      </c>
      <c r="E453" s="14">
        <f t="shared" si="51"/>
        <v>2.266</v>
      </c>
      <c r="F453" s="14">
        <f t="shared" si="51"/>
        <v>2.3359999999999999</v>
      </c>
      <c r="G453" s="14">
        <f t="shared" si="51"/>
        <v>2.4119999999999999</v>
      </c>
      <c r="H453" s="14">
        <f t="shared" si="51"/>
        <v>2.4849999999999999</v>
      </c>
      <c r="I453" s="14">
        <f t="shared" si="51"/>
        <v>2.556</v>
      </c>
      <c r="J453" s="14">
        <f t="shared" si="51"/>
        <v>2.6230000000000002</v>
      </c>
      <c r="K453" s="14">
        <f t="shared" si="51"/>
        <v>2.6850000000000001</v>
      </c>
      <c r="L453" s="14">
        <f t="shared" si="51"/>
        <v>2.7469999999999999</v>
      </c>
      <c r="M453" s="14">
        <f t="shared" si="51"/>
        <v>2.798</v>
      </c>
      <c r="N453" s="14">
        <f t="shared" si="51"/>
        <v>2.8490000000000002</v>
      </c>
      <c r="O453" s="14">
        <f t="shared" si="51"/>
        <v>2.8919999999999999</v>
      </c>
      <c r="P453" s="14">
        <f t="shared" si="51"/>
        <v>2.9289999999999998</v>
      </c>
      <c r="Q453" s="14">
        <f t="shared" si="50"/>
        <v>2.9550000000000001</v>
      </c>
      <c r="R453" s="14">
        <f t="shared" si="50"/>
        <v>2.9780000000000002</v>
      </c>
      <c r="S453" s="14">
        <f t="shared" si="50"/>
        <v>2.9990000000000001</v>
      </c>
      <c r="T453" s="14">
        <f t="shared" si="50"/>
        <v>3.0169999999999999</v>
      </c>
      <c r="U453" s="14">
        <f t="shared" si="50"/>
        <v>3.0339999999999998</v>
      </c>
      <c r="V453" s="14">
        <f t="shared" si="50"/>
        <v>3.0350000000000001</v>
      </c>
      <c r="W453" s="14">
        <f t="shared" si="50"/>
        <v>3.036</v>
      </c>
      <c r="X453" s="14">
        <f t="shared" si="50"/>
        <v>3.0369999999999999</v>
      </c>
      <c r="Y453" s="14">
        <f t="shared" si="49"/>
        <v>3.0379999999999998</v>
      </c>
      <c r="Z453" s="14">
        <f t="shared" si="49"/>
        <v>3.0390000000000001</v>
      </c>
      <c r="AA453" s="14">
        <f t="shared" si="49"/>
        <v>3.0310000000000001</v>
      </c>
      <c r="AB453" s="14">
        <f t="shared" si="49"/>
        <v>3.0230000000000001</v>
      </c>
      <c r="AC453" s="14">
        <f t="shared" si="49"/>
        <v>3.0150000000000001</v>
      </c>
      <c r="AD453" s="14">
        <f t="shared" si="49"/>
        <v>3.008</v>
      </c>
      <c r="AE453" s="14">
        <f t="shared" si="49"/>
        <v>3.0019999999999998</v>
      </c>
      <c r="AF453" s="14">
        <f t="shared" si="49"/>
        <v>2.9849999999999999</v>
      </c>
      <c r="AG453" s="14">
        <f t="shared" si="49"/>
        <v>2.9689999999999999</v>
      </c>
      <c r="AH453" s="14">
        <f t="shared" si="49"/>
        <v>2.9550000000000001</v>
      </c>
      <c r="AI453" s="14">
        <f t="shared" si="49"/>
        <v>2.9409999999999998</v>
      </c>
      <c r="AJ453" s="14">
        <f t="shared" si="49"/>
        <v>2.9279999999999999</v>
      </c>
      <c r="AK453" s="14">
        <f t="shared" si="49"/>
        <v>2.915</v>
      </c>
      <c r="AL453" s="14">
        <f t="shared" si="49"/>
        <v>2.9039999999999999</v>
      </c>
      <c r="AM453" s="14">
        <f t="shared" si="49"/>
        <v>2.8929999999999998</v>
      </c>
      <c r="AN453" s="14">
        <f t="shared" si="49"/>
        <v>2.8820000000000001</v>
      </c>
      <c r="AO453" s="14">
        <f t="shared" si="49"/>
        <v>2.8719999999999999</v>
      </c>
      <c r="AP453" s="14">
        <f t="shared" si="49"/>
        <v>2.85</v>
      </c>
      <c r="AQ453" s="14">
        <f t="shared" si="49"/>
        <v>2.8290000000000002</v>
      </c>
      <c r="AR453" s="14">
        <f t="shared" si="49"/>
        <v>2.8079999999999998</v>
      </c>
      <c r="AS453" s="14">
        <f t="shared" si="49"/>
        <v>2.7890000000000001</v>
      </c>
      <c r="AT453" s="14">
        <f t="shared" si="49"/>
        <v>2.77</v>
      </c>
      <c r="AU453" s="14">
        <f t="shared" si="49"/>
        <v>2.7530000000000001</v>
      </c>
      <c r="AV453" s="14">
        <f t="shared" si="49"/>
        <v>2.7360000000000002</v>
      </c>
      <c r="AW453" s="14">
        <f t="shared" si="47"/>
        <v>2.72</v>
      </c>
      <c r="AX453" s="14">
        <f t="shared" si="47"/>
        <v>2.7040000000000002</v>
      </c>
      <c r="AY453" s="14">
        <f t="shared" si="47"/>
        <v>2.6890000000000001</v>
      </c>
    </row>
    <row r="454" spans="1:51" s="16" customFormat="1" x14ac:dyDescent="0.2">
      <c r="A454" s="12">
        <v>51043</v>
      </c>
      <c r="B454" s="14">
        <f t="shared" si="51"/>
        <v>2.141</v>
      </c>
      <c r="C454" s="14">
        <f t="shared" si="51"/>
        <v>2.149</v>
      </c>
      <c r="D454" s="14">
        <f t="shared" si="51"/>
        <v>2.1949999999999998</v>
      </c>
      <c r="E454" s="14">
        <f t="shared" si="51"/>
        <v>2.266</v>
      </c>
      <c r="F454" s="14">
        <f t="shared" si="51"/>
        <v>2.3359999999999999</v>
      </c>
      <c r="G454" s="14">
        <f t="shared" si="51"/>
        <v>2.4119999999999999</v>
      </c>
      <c r="H454" s="14">
        <f t="shared" si="51"/>
        <v>2.4849999999999999</v>
      </c>
      <c r="I454" s="14">
        <f t="shared" si="51"/>
        <v>2.556</v>
      </c>
      <c r="J454" s="14">
        <f t="shared" si="51"/>
        <v>2.6230000000000002</v>
      </c>
      <c r="K454" s="14">
        <f t="shared" si="51"/>
        <v>2.6850000000000001</v>
      </c>
      <c r="L454" s="14">
        <f t="shared" si="51"/>
        <v>2.7469999999999999</v>
      </c>
      <c r="M454" s="14">
        <f t="shared" si="51"/>
        <v>2.798</v>
      </c>
      <c r="N454" s="14">
        <f t="shared" si="51"/>
        <v>2.8490000000000002</v>
      </c>
      <c r="O454" s="14">
        <f t="shared" si="51"/>
        <v>2.8919999999999999</v>
      </c>
      <c r="P454" s="14">
        <f t="shared" si="51"/>
        <v>2.9289999999999998</v>
      </c>
      <c r="Q454" s="14">
        <f t="shared" si="50"/>
        <v>2.9550000000000001</v>
      </c>
      <c r="R454" s="14">
        <f t="shared" si="50"/>
        <v>2.9780000000000002</v>
      </c>
      <c r="S454" s="14">
        <f t="shared" si="50"/>
        <v>2.9990000000000001</v>
      </c>
      <c r="T454" s="14">
        <f t="shared" si="50"/>
        <v>3.0169999999999999</v>
      </c>
      <c r="U454" s="14">
        <f t="shared" si="50"/>
        <v>3.0339999999999998</v>
      </c>
      <c r="V454" s="14">
        <f t="shared" si="50"/>
        <v>3.0350000000000001</v>
      </c>
      <c r="W454" s="14">
        <f t="shared" si="50"/>
        <v>3.036</v>
      </c>
      <c r="X454" s="14">
        <f t="shared" si="50"/>
        <v>3.0369999999999999</v>
      </c>
      <c r="Y454" s="14">
        <f t="shared" si="49"/>
        <v>3.0379999999999998</v>
      </c>
      <c r="Z454" s="14">
        <f t="shared" si="49"/>
        <v>3.0390000000000001</v>
      </c>
      <c r="AA454" s="14">
        <f t="shared" si="49"/>
        <v>3.0310000000000001</v>
      </c>
      <c r="AB454" s="14">
        <f t="shared" si="49"/>
        <v>3.0230000000000001</v>
      </c>
      <c r="AC454" s="14">
        <f t="shared" si="49"/>
        <v>3.0150000000000001</v>
      </c>
      <c r="AD454" s="14">
        <f t="shared" si="49"/>
        <v>3.008</v>
      </c>
      <c r="AE454" s="14">
        <f t="shared" si="49"/>
        <v>3.0019999999999998</v>
      </c>
      <c r="AF454" s="14">
        <f t="shared" si="49"/>
        <v>2.9849999999999999</v>
      </c>
      <c r="AG454" s="14">
        <f t="shared" si="49"/>
        <v>2.9689999999999999</v>
      </c>
      <c r="AH454" s="14">
        <f t="shared" si="49"/>
        <v>2.9550000000000001</v>
      </c>
      <c r="AI454" s="14">
        <f t="shared" si="49"/>
        <v>2.9409999999999998</v>
      </c>
      <c r="AJ454" s="14">
        <f t="shared" si="49"/>
        <v>2.9279999999999999</v>
      </c>
      <c r="AK454" s="14">
        <f t="shared" si="49"/>
        <v>2.915</v>
      </c>
      <c r="AL454" s="14">
        <f t="shared" si="49"/>
        <v>2.9039999999999999</v>
      </c>
      <c r="AM454" s="14">
        <f t="shared" si="49"/>
        <v>2.8929999999999998</v>
      </c>
      <c r="AN454" s="14">
        <f t="shared" si="49"/>
        <v>2.8820000000000001</v>
      </c>
      <c r="AO454" s="14">
        <f t="shared" si="49"/>
        <v>2.8719999999999999</v>
      </c>
      <c r="AP454" s="14">
        <f t="shared" si="49"/>
        <v>2.85</v>
      </c>
      <c r="AQ454" s="14">
        <f t="shared" si="49"/>
        <v>2.8290000000000002</v>
      </c>
      <c r="AR454" s="14">
        <f t="shared" si="49"/>
        <v>2.8079999999999998</v>
      </c>
      <c r="AS454" s="14">
        <f t="shared" si="49"/>
        <v>2.7890000000000001</v>
      </c>
      <c r="AT454" s="14">
        <f t="shared" si="49"/>
        <v>2.77</v>
      </c>
      <c r="AU454" s="14">
        <f t="shared" si="49"/>
        <v>2.7530000000000001</v>
      </c>
      <c r="AV454" s="14">
        <f t="shared" si="49"/>
        <v>2.7360000000000002</v>
      </c>
      <c r="AW454" s="14">
        <f t="shared" si="47"/>
        <v>2.72</v>
      </c>
      <c r="AX454" s="14">
        <f t="shared" si="47"/>
        <v>2.7040000000000002</v>
      </c>
      <c r="AY454" s="14">
        <f t="shared" si="47"/>
        <v>2.6890000000000001</v>
      </c>
    </row>
    <row r="455" spans="1:51" s="16" customFormat="1" x14ac:dyDescent="0.2">
      <c r="A455" s="12">
        <v>51074</v>
      </c>
      <c r="B455" s="14">
        <f t="shared" si="51"/>
        <v>2.141</v>
      </c>
      <c r="C455" s="14">
        <f t="shared" si="51"/>
        <v>2.149</v>
      </c>
      <c r="D455" s="14">
        <f t="shared" si="51"/>
        <v>2.1949999999999998</v>
      </c>
      <c r="E455" s="14">
        <f t="shared" si="51"/>
        <v>2.266</v>
      </c>
      <c r="F455" s="14">
        <f t="shared" si="51"/>
        <v>2.3359999999999999</v>
      </c>
      <c r="G455" s="14">
        <f t="shared" si="51"/>
        <v>2.4119999999999999</v>
      </c>
      <c r="H455" s="14">
        <f t="shared" si="51"/>
        <v>2.4849999999999999</v>
      </c>
      <c r="I455" s="14">
        <f t="shared" si="51"/>
        <v>2.556</v>
      </c>
      <c r="J455" s="14">
        <f t="shared" si="51"/>
        <v>2.6230000000000002</v>
      </c>
      <c r="K455" s="14">
        <f t="shared" si="51"/>
        <v>2.6850000000000001</v>
      </c>
      <c r="L455" s="14">
        <f t="shared" si="51"/>
        <v>2.7469999999999999</v>
      </c>
      <c r="M455" s="14">
        <f t="shared" si="51"/>
        <v>2.798</v>
      </c>
      <c r="N455" s="14">
        <f t="shared" si="51"/>
        <v>2.8490000000000002</v>
      </c>
      <c r="O455" s="14">
        <f t="shared" si="51"/>
        <v>2.8919999999999999</v>
      </c>
      <c r="P455" s="14">
        <f t="shared" si="51"/>
        <v>2.9289999999999998</v>
      </c>
      <c r="Q455" s="14">
        <f t="shared" si="50"/>
        <v>2.9550000000000001</v>
      </c>
      <c r="R455" s="14">
        <f t="shared" si="50"/>
        <v>2.9780000000000002</v>
      </c>
      <c r="S455" s="14">
        <f t="shared" si="50"/>
        <v>2.9990000000000001</v>
      </c>
      <c r="T455" s="14">
        <f t="shared" si="50"/>
        <v>3.0169999999999999</v>
      </c>
      <c r="U455" s="14">
        <f t="shared" si="50"/>
        <v>3.0339999999999998</v>
      </c>
      <c r="V455" s="14">
        <f t="shared" si="50"/>
        <v>3.0350000000000001</v>
      </c>
      <c r="W455" s="14">
        <f t="shared" si="50"/>
        <v>3.036</v>
      </c>
      <c r="X455" s="14">
        <f t="shared" si="50"/>
        <v>3.0369999999999999</v>
      </c>
      <c r="Y455" s="14">
        <f t="shared" si="49"/>
        <v>3.0379999999999998</v>
      </c>
      <c r="Z455" s="14">
        <f t="shared" si="49"/>
        <v>3.0390000000000001</v>
      </c>
      <c r="AA455" s="14">
        <f t="shared" si="49"/>
        <v>3.0310000000000001</v>
      </c>
      <c r="AB455" s="14">
        <f t="shared" si="49"/>
        <v>3.0230000000000001</v>
      </c>
      <c r="AC455" s="14">
        <f t="shared" si="49"/>
        <v>3.0150000000000001</v>
      </c>
      <c r="AD455" s="14">
        <f t="shared" si="49"/>
        <v>3.008</v>
      </c>
      <c r="AE455" s="14">
        <f t="shared" si="49"/>
        <v>3.0019999999999998</v>
      </c>
      <c r="AF455" s="14">
        <f t="shared" si="49"/>
        <v>2.9849999999999999</v>
      </c>
      <c r="AG455" s="14">
        <f t="shared" si="49"/>
        <v>2.9689999999999999</v>
      </c>
      <c r="AH455" s="14">
        <f t="shared" si="49"/>
        <v>2.9550000000000001</v>
      </c>
      <c r="AI455" s="14">
        <f t="shared" si="49"/>
        <v>2.9409999999999998</v>
      </c>
      <c r="AJ455" s="14">
        <f t="shared" si="49"/>
        <v>2.9279999999999999</v>
      </c>
      <c r="AK455" s="14">
        <f t="shared" si="49"/>
        <v>2.915</v>
      </c>
      <c r="AL455" s="14">
        <f t="shared" si="49"/>
        <v>2.9039999999999999</v>
      </c>
      <c r="AM455" s="14">
        <f t="shared" si="49"/>
        <v>2.8929999999999998</v>
      </c>
      <c r="AN455" s="14">
        <f t="shared" si="49"/>
        <v>2.8820000000000001</v>
      </c>
      <c r="AO455" s="14">
        <f t="shared" si="49"/>
        <v>2.8719999999999999</v>
      </c>
      <c r="AP455" s="14">
        <f t="shared" si="49"/>
        <v>2.85</v>
      </c>
      <c r="AQ455" s="14">
        <f t="shared" si="49"/>
        <v>2.8290000000000002</v>
      </c>
      <c r="AR455" s="14">
        <f t="shared" si="49"/>
        <v>2.8079999999999998</v>
      </c>
      <c r="AS455" s="14">
        <f t="shared" si="49"/>
        <v>2.7890000000000001</v>
      </c>
      <c r="AT455" s="14">
        <f t="shared" si="49"/>
        <v>2.77</v>
      </c>
      <c r="AU455" s="14">
        <f t="shared" si="49"/>
        <v>2.7530000000000001</v>
      </c>
      <c r="AV455" s="14">
        <f t="shared" si="49"/>
        <v>2.7360000000000002</v>
      </c>
      <c r="AW455" s="14">
        <f t="shared" si="47"/>
        <v>2.72</v>
      </c>
      <c r="AX455" s="14">
        <f t="shared" si="47"/>
        <v>2.7040000000000002</v>
      </c>
      <c r="AY455" s="14">
        <f t="shared" si="47"/>
        <v>2.6890000000000001</v>
      </c>
    </row>
    <row r="456" spans="1:51" s="16" customFormat="1" x14ac:dyDescent="0.2">
      <c r="A456" s="12">
        <v>51104</v>
      </c>
      <c r="B456" s="14">
        <f t="shared" si="51"/>
        <v>2.141</v>
      </c>
      <c r="C456" s="14">
        <f t="shared" si="51"/>
        <v>2.149</v>
      </c>
      <c r="D456" s="14">
        <f t="shared" si="51"/>
        <v>2.1949999999999998</v>
      </c>
      <c r="E456" s="14">
        <f t="shared" si="51"/>
        <v>2.266</v>
      </c>
      <c r="F456" s="14">
        <f t="shared" si="51"/>
        <v>2.3359999999999999</v>
      </c>
      <c r="G456" s="14">
        <f t="shared" si="51"/>
        <v>2.4119999999999999</v>
      </c>
      <c r="H456" s="14">
        <f t="shared" si="51"/>
        <v>2.4849999999999999</v>
      </c>
      <c r="I456" s="14">
        <f t="shared" si="51"/>
        <v>2.556</v>
      </c>
      <c r="J456" s="14">
        <f t="shared" si="51"/>
        <v>2.6230000000000002</v>
      </c>
      <c r="K456" s="14">
        <f t="shared" si="51"/>
        <v>2.6850000000000001</v>
      </c>
      <c r="L456" s="14">
        <f t="shared" si="51"/>
        <v>2.7469999999999999</v>
      </c>
      <c r="M456" s="14">
        <f t="shared" si="51"/>
        <v>2.798</v>
      </c>
      <c r="N456" s="14">
        <f t="shared" si="51"/>
        <v>2.8490000000000002</v>
      </c>
      <c r="O456" s="14">
        <f t="shared" si="51"/>
        <v>2.8919999999999999</v>
      </c>
      <c r="P456" s="14">
        <f t="shared" si="51"/>
        <v>2.9289999999999998</v>
      </c>
      <c r="Q456" s="14">
        <f t="shared" si="50"/>
        <v>2.9550000000000001</v>
      </c>
      <c r="R456" s="14">
        <f t="shared" si="50"/>
        <v>2.9780000000000002</v>
      </c>
      <c r="S456" s="14">
        <f t="shared" si="50"/>
        <v>2.9990000000000001</v>
      </c>
      <c r="T456" s="14">
        <f t="shared" si="50"/>
        <v>3.0169999999999999</v>
      </c>
      <c r="U456" s="14">
        <f t="shared" si="50"/>
        <v>3.0339999999999998</v>
      </c>
      <c r="V456" s="14">
        <f t="shared" si="50"/>
        <v>3.0350000000000001</v>
      </c>
      <c r="W456" s="14">
        <f t="shared" si="50"/>
        <v>3.036</v>
      </c>
      <c r="X456" s="14">
        <f t="shared" si="50"/>
        <v>3.0369999999999999</v>
      </c>
      <c r="Y456" s="14">
        <f t="shared" si="49"/>
        <v>3.0379999999999998</v>
      </c>
      <c r="Z456" s="14">
        <f t="shared" si="49"/>
        <v>3.0390000000000001</v>
      </c>
      <c r="AA456" s="14">
        <f t="shared" si="49"/>
        <v>3.0310000000000001</v>
      </c>
      <c r="AB456" s="14">
        <f t="shared" si="49"/>
        <v>3.0230000000000001</v>
      </c>
      <c r="AC456" s="14">
        <f t="shared" si="49"/>
        <v>3.0150000000000001</v>
      </c>
      <c r="AD456" s="14">
        <f t="shared" si="49"/>
        <v>3.008</v>
      </c>
      <c r="AE456" s="14">
        <f t="shared" si="49"/>
        <v>3.0019999999999998</v>
      </c>
      <c r="AF456" s="14">
        <f t="shared" si="49"/>
        <v>2.9849999999999999</v>
      </c>
      <c r="AG456" s="14">
        <f t="shared" si="49"/>
        <v>2.9689999999999999</v>
      </c>
      <c r="AH456" s="14">
        <f t="shared" si="49"/>
        <v>2.9550000000000001</v>
      </c>
      <c r="AI456" s="14">
        <f t="shared" si="49"/>
        <v>2.9409999999999998</v>
      </c>
      <c r="AJ456" s="14">
        <f t="shared" si="49"/>
        <v>2.9279999999999999</v>
      </c>
      <c r="AK456" s="14">
        <f t="shared" si="49"/>
        <v>2.915</v>
      </c>
      <c r="AL456" s="14">
        <f t="shared" si="49"/>
        <v>2.9039999999999999</v>
      </c>
      <c r="AM456" s="14">
        <f t="shared" si="49"/>
        <v>2.8929999999999998</v>
      </c>
      <c r="AN456" s="14">
        <f t="shared" si="49"/>
        <v>2.8820000000000001</v>
      </c>
      <c r="AO456" s="14">
        <f t="shared" si="49"/>
        <v>2.8719999999999999</v>
      </c>
      <c r="AP456" s="14">
        <f t="shared" si="49"/>
        <v>2.85</v>
      </c>
      <c r="AQ456" s="14">
        <f t="shared" si="49"/>
        <v>2.8290000000000002</v>
      </c>
      <c r="AR456" s="14">
        <f t="shared" si="49"/>
        <v>2.8079999999999998</v>
      </c>
      <c r="AS456" s="14">
        <f t="shared" si="49"/>
        <v>2.7890000000000001</v>
      </c>
      <c r="AT456" s="14">
        <f t="shared" si="49"/>
        <v>2.77</v>
      </c>
      <c r="AU456" s="14">
        <f t="shared" si="49"/>
        <v>2.7530000000000001</v>
      </c>
      <c r="AV456" s="14">
        <f t="shared" si="49"/>
        <v>2.7360000000000002</v>
      </c>
      <c r="AW456" s="14">
        <f t="shared" si="47"/>
        <v>2.72</v>
      </c>
      <c r="AX456" s="14">
        <f t="shared" si="47"/>
        <v>2.7040000000000002</v>
      </c>
      <c r="AY456" s="14">
        <f t="shared" si="47"/>
        <v>2.6890000000000001</v>
      </c>
    </row>
    <row r="457" spans="1:51" s="16" customFormat="1" x14ac:dyDescent="0.2">
      <c r="A457" s="12">
        <v>51135</v>
      </c>
      <c r="B457" s="14">
        <f t="shared" si="51"/>
        <v>2.141</v>
      </c>
      <c r="C457" s="14">
        <f t="shared" si="51"/>
        <v>2.149</v>
      </c>
      <c r="D457" s="14">
        <f t="shared" si="51"/>
        <v>2.1949999999999998</v>
      </c>
      <c r="E457" s="14">
        <f t="shared" si="51"/>
        <v>2.266</v>
      </c>
      <c r="F457" s="14">
        <f t="shared" si="51"/>
        <v>2.3359999999999999</v>
      </c>
      <c r="G457" s="14">
        <f t="shared" si="51"/>
        <v>2.4119999999999999</v>
      </c>
      <c r="H457" s="14">
        <f t="shared" si="51"/>
        <v>2.4849999999999999</v>
      </c>
      <c r="I457" s="14">
        <f t="shared" si="51"/>
        <v>2.556</v>
      </c>
      <c r="J457" s="14">
        <f t="shared" si="51"/>
        <v>2.6230000000000002</v>
      </c>
      <c r="K457" s="14">
        <f t="shared" si="51"/>
        <v>2.6850000000000001</v>
      </c>
      <c r="L457" s="14">
        <f t="shared" si="51"/>
        <v>2.7469999999999999</v>
      </c>
      <c r="M457" s="14">
        <f t="shared" si="51"/>
        <v>2.798</v>
      </c>
      <c r="N457" s="14">
        <f t="shared" si="51"/>
        <v>2.8490000000000002</v>
      </c>
      <c r="O457" s="14">
        <f t="shared" si="51"/>
        <v>2.8919999999999999</v>
      </c>
      <c r="P457" s="14">
        <f t="shared" si="51"/>
        <v>2.9289999999999998</v>
      </c>
      <c r="Q457" s="14">
        <f t="shared" si="50"/>
        <v>2.9550000000000001</v>
      </c>
      <c r="R457" s="14">
        <f t="shared" si="50"/>
        <v>2.9780000000000002</v>
      </c>
      <c r="S457" s="14">
        <f t="shared" si="50"/>
        <v>2.9990000000000001</v>
      </c>
      <c r="T457" s="14">
        <f t="shared" si="50"/>
        <v>3.0169999999999999</v>
      </c>
      <c r="U457" s="14">
        <f t="shared" si="50"/>
        <v>3.0339999999999998</v>
      </c>
      <c r="V457" s="14">
        <f t="shared" si="50"/>
        <v>3.0350000000000001</v>
      </c>
      <c r="W457" s="14">
        <f t="shared" si="50"/>
        <v>3.036</v>
      </c>
      <c r="X457" s="14">
        <f t="shared" si="50"/>
        <v>3.0369999999999999</v>
      </c>
      <c r="Y457" s="14">
        <f t="shared" si="49"/>
        <v>3.0379999999999998</v>
      </c>
      <c r="Z457" s="14">
        <f t="shared" si="49"/>
        <v>3.0390000000000001</v>
      </c>
      <c r="AA457" s="14">
        <f t="shared" si="49"/>
        <v>3.0310000000000001</v>
      </c>
      <c r="AB457" s="14">
        <f t="shared" si="49"/>
        <v>3.0230000000000001</v>
      </c>
      <c r="AC457" s="14">
        <f t="shared" si="49"/>
        <v>3.0150000000000001</v>
      </c>
      <c r="AD457" s="14">
        <f t="shared" si="49"/>
        <v>3.008</v>
      </c>
      <c r="AE457" s="14">
        <f t="shared" si="49"/>
        <v>3.0019999999999998</v>
      </c>
      <c r="AF457" s="14">
        <f t="shared" si="49"/>
        <v>2.9849999999999999</v>
      </c>
      <c r="AG457" s="14">
        <f t="shared" si="49"/>
        <v>2.9689999999999999</v>
      </c>
      <c r="AH457" s="14">
        <f t="shared" si="49"/>
        <v>2.9550000000000001</v>
      </c>
      <c r="AI457" s="14">
        <f t="shared" si="49"/>
        <v>2.9409999999999998</v>
      </c>
      <c r="AJ457" s="14">
        <f t="shared" si="49"/>
        <v>2.9279999999999999</v>
      </c>
      <c r="AK457" s="14">
        <f t="shared" si="49"/>
        <v>2.915</v>
      </c>
      <c r="AL457" s="14">
        <f t="shared" si="49"/>
        <v>2.9039999999999999</v>
      </c>
      <c r="AM457" s="14">
        <f t="shared" si="49"/>
        <v>2.8929999999999998</v>
      </c>
      <c r="AN457" s="14">
        <f t="shared" si="49"/>
        <v>2.8820000000000001</v>
      </c>
      <c r="AO457" s="14">
        <f t="shared" si="49"/>
        <v>2.8719999999999999</v>
      </c>
      <c r="AP457" s="14">
        <f t="shared" si="49"/>
        <v>2.85</v>
      </c>
      <c r="AQ457" s="14">
        <f t="shared" si="49"/>
        <v>2.8290000000000002</v>
      </c>
      <c r="AR457" s="14">
        <f t="shared" si="49"/>
        <v>2.8079999999999998</v>
      </c>
      <c r="AS457" s="14">
        <f t="shared" si="49"/>
        <v>2.7890000000000001</v>
      </c>
      <c r="AT457" s="14">
        <f t="shared" si="49"/>
        <v>2.77</v>
      </c>
      <c r="AU457" s="14">
        <f t="shared" si="49"/>
        <v>2.7530000000000001</v>
      </c>
      <c r="AV457" s="14">
        <f t="shared" si="49"/>
        <v>2.7360000000000002</v>
      </c>
      <c r="AW457" s="14">
        <f t="shared" si="47"/>
        <v>2.72</v>
      </c>
      <c r="AX457" s="14">
        <f t="shared" si="47"/>
        <v>2.7040000000000002</v>
      </c>
      <c r="AY457" s="14">
        <f t="shared" si="47"/>
        <v>2.6890000000000001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457"/>
  <sheetViews>
    <sheetView workbookViewId="0">
      <pane xSplit="1" ySplit="1" topLeftCell="B265" activePane="bottomRight" state="frozen"/>
      <selection pane="topRight" activeCell="B1" sqref="B1"/>
      <selection pane="bottomLeft" activeCell="A2" sqref="A2"/>
      <selection pane="bottomRight" activeCell="B291" sqref="B291"/>
    </sheetView>
  </sheetViews>
  <sheetFormatPr baseColWidth="10" defaultColWidth="9.140625" defaultRowHeight="12" x14ac:dyDescent="0.2"/>
  <cols>
    <col min="1" max="1" width="8.7109375" style="7" bestFit="1" customWidth="1"/>
    <col min="2" max="10" width="6.140625" style="7" bestFit="1" customWidth="1"/>
    <col min="11" max="51" width="7" style="7" bestFit="1" customWidth="1"/>
    <col min="52" max="16384" width="9.140625" style="7"/>
  </cols>
  <sheetData>
    <row r="1" spans="1:51" x14ac:dyDescent="0.2">
      <c r="A1" s="4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">
      <c r="A2" s="5">
        <v>37287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</row>
    <row r="3" spans="1:51" x14ac:dyDescent="0.2">
      <c r="A3" s="5">
        <v>37315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</row>
    <row r="4" spans="1:51" x14ac:dyDescent="0.2">
      <c r="A4" s="5">
        <v>37346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</row>
    <row r="5" spans="1:51" x14ac:dyDescent="0.2">
      <c r="A5" s="5">
        <v>37376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</row>
    <row r="6" spans="1:51" x14ac:dyDescent="0.2">
      <c r="A6" s="5">
        <v>37407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</row>
    <row r="7" spans="1:51" x14ac:dyDescent="0.2">
      <c r="A7" s="5">
        <v>37437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</row>
    <row r="8" spans="1:51" x14ac:dyDescent="0.2">
      <c r="A8" s="5">
        <v>37468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</row>
    <row r="9" spans="1:51" x14ac:dyDescent="0.2">
      <c r="A9" s="5">
        <v>37499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</row>
    <row r="10" spans="1:51" x14ac:dyDescent="0.2">
      <c r="A10" s="5">
        <v>37529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</row>
    <row r="11" spans="1:51" x14ac:dyDescent="0.2">
      <c r="A11" s="5">
        <v>37560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</row>
    <row r="12" spans="1:51" x14ac:dyDescent="0.2">
      <c r="A12" s="5">
        <v>37590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</row>
    <row r="13" spans="1:51" x14ac:dyDescent="0.2">
      <c r="A13" s="5">
        <v>37621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</row>
    <row r="14" spans="1:51" x14ac:dyDescent="0.2">
      <c r="A14" s="5">
        <v>37652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</row>
    <row r="15" spans="1:51" x14ac:dyDescent="0.2">
      <c r="A15" s="5">
        <v>37680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</row>
    <row r="16" spans="1:51" x14ac:dyDescent="0.2">
      <c r="A16" s="5">
        <v>37711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</row>
    <row r="17" spans="1:51" x14ac:dyDescent="0.2">
      <c r="A17" s="5">
        <v>37741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</row>
    <row r="18" spans="1:51" x14ac:dyDescent="0.2">
      <c r="A18" s="5">
        <v>37772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</row>
    <row r="19" spans="1:51" x14ac:dyDescent="0.2">
      <c r="A19" s="5">
        <v>37802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</row>
    <row r="20" spans="1:51" x14ac:dyDescent="0.2">
      <c r="A20" s="5">
        <v>37833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</row>
    <row r="21" spans="1:51" x14ac:dyDescent="0.2">
      <c r="A21" s="5">
        <v>37864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</row>
    <row r="22" spans="1:51" x14ac:dyDescent="0.2">
      <c r="A22" s="5">
        <v>37894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</row>
    <row r="23" spans="1:51" x14ac:dyDescent="0.2">
      <c r="A23" s="5">
        <v>37925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</row>
    <row r="24" spans="1:51" x14ac:dyDescent="0.2">
      <c r="A24" s="5">
        <v>37955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</row>
    <row r="25" spans="1:51" x14ac:dyDescent="0.2">
      <c r="A25" s="5">
        <v>37986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</row>
    <row r="26" spans="1:51" x14ac:dyDescent="0.2">
      <c r="A26" s="5">
        <v>38017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</row>
    <row r="27" spans="1:51" x14ac:dyDescent="0.2">
      <c r="A27" s="5">
        <v>38046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</row>
    <row r="28" spans="1:51" x14ac:dyDescent="0.2">
      <c r="A28" s="5">
        <v>38077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</row>
    <row r="29" spans="1:51" x14ac:dyDescent="0.2">
      <c r="A29" s="5">
        <v>38107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</row>
    <row r="30" spans="1:51" x14ac:dyDescent="0.2">
      <c r="A30" s="5">
        <v>38138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</row>
    <row r="31" spans="1:51" x14ac:dyDescent="0.2">
      <c r="A31" s="5">
        <v>38168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</row>
    <row r="32" spans="1:51" x14ac:dyDescent="0.2">
      <c r="A32" s="5">
        <v>38199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</row>
    <row r="33" spans="1:51" x14ac:dyDescent="0.2">
      <c r="A33" s="5">
        <v>38230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</row>
    <row r="34" spans="1:51" x14ac:dyDescent="0.2">
      <c r="A34" s="5">
        <v>38260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</row>
    <row r="35" spans="1:51" x14ac:dyDescent="0.2">
      <c r="A35" s="5">
        <v>38291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</row>
    <row r="36" spans="1:51" x14ac:dyDescent="0.2">
      <c r="A36" s="5">
        <v>38321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</row>
    <row r="37" spans="1:51" x14ac:dyDescent="0.2">
      <c r="A37" s="5">
        <v>38352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</row>
    <row r="38" spans="1:51" x14ac:dyDescent="0.2">
      <c r="A38" s="5">
        <v>38383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</row>
    <row r="39" spans="1:51" x14ac:dyDescent="0.2">
      <c r="A39" s="5">
        <v>38411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</row>
    <row r="40" spans="1:51" x14ac:dyDescent="0.2">
      <c r="A40" s="5">
        <v>38442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</row>
    <row r="41" spans="1:51" x14ac:dyDescent="0.2">
      <c r="A41" s="5">
        <v>38472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</row>
    <row r="42" spans="1:51" x14ac:dyDescent="0.2">
      <c r="A42" s="5">
        <v>38503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</row>
    <row r="43" spans="1:51" x14ac:dyDescent="0.2">
      <c r="A43" s="5">
        <v>38533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</row>
    <row r="44" spans="1:51" x14ac:dyDescent="0.2">
      <c r="A44" s="5">
        <v>38564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</row>
    <row r="45" spans="1:51" x14ac:dyDescent="0.2">
      <c r="A45" s="5">
        <v>38595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</row>
    <row r="46" spans="1:51" x14ac:dyDescent="0.2">
      <c r="A46" s="5">
        <v>38625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</row>
    <row r="47" spans="1:51" x14ac:dyDescent="0.2">
      <c r="A47" s="5">
        <v>38656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</row>
    <row r="48" spans="1:51" x14ac:dyDescent="0.2">
      <c r="A48" s="5">
        <v>38686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</row>
    <row r="49" spans="1:51" x14ac:dyDescent="0.2">
      <c r="A49" s="5">
        <v>38717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</row>
    <row r="50" spans="1:51" x14ac:dyDescent="0.2">
      <c r="A50" s="5">
        <v>38748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</row>
    <row r="51" spans="1:51" x14ac:dyDescent="0.2">
      <c r="A51" s="5">
        <v>38776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</row>
    <row r="52" spans="1:51" x14ac:dyDescent="0.2">
      <c r="A52" s="5">
        <v>38807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</row>
    <row r="53" spans="1:51" x14ac:dyDescent="0.2">
      <c r="A53" s="5">
        <v>38837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</row>
    <row r="54" spans="1:51" x14ac:dyDescent="0.2">
      <c r="A54" s="5">
        <v>38868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</row>
    <row r="55" spans="1:51" x14ac:dyDescent="0.2">
      <c r="A55" s="5">
        <v>38898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</row>
    <row r="56" spans="1:51" x14ac:dyDescent="0.2">
      <c r="A56" s="5">
        <v>38929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</row>
    <row r="57" spans="1:51" x14ac:dyDescent="0.2">
      <c r="A57" s="5">
        <v>38960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</row>
    <row r="58" spans="1:51" x14ac:dyDescent="0.2">
      <c r="A58" s="5">
        <v>38990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</row>
    <row r="59" spans="1:51" x14ac:dyDescent="0.2">
      <c r="A59" s="5">
        <v>39021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</row>
    <row r="60" spans="1:51" x14ac:dyDescent="0.2">
      <c r="A60" s="5">
        <v>39051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</row>
    <row r="61" spans="1:51" x14ac:dyDescent="0.2">
      <c r="A61" s="5">
        <v>39082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</row>
    <row r="62" spans="1:51" x14ac:dyDescent="0.2">
      <c r="A62" s="5">
        <v>39113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</row>
    <row r="63" spans="1:51" x14ac:dyDescent="0.2">
      <c r="A63" s="5">
        <v>39141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</row>
    <row r="64" spans="1:51" x14ac:dyDescent="0.2">
      <c r="A64" s="5">
        <v>39172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</row>
    <row r="65" spans="1:51" x14ac:dyDescent="0.2">
      <c r="A65" s="5">
        <v>39202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</row>
    <row r="66" spans="1:51" x14ac:dyDescent="0.2">
      <c r="A66" s="5">
        <v>39233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</row>
    <row r="67" spans="1:51" x14ac:dyDescent="0.2">
      <c r="A67" s="5">
        <v>39263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</row>
    <row r="68" spans="1:51" x14ac:dyDescent="0.2">
      <c r="A68" s="5">
        <v>39294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</row>
    <row r="69" spans="1:51" x14ac:dyDescent="0.2">
      <c r="A69" s="5">
        <v>39325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</row>
    <row r="70" spans="1:51" x14ac:dyDescent="0.2">
      <c r="A70" s="5">
        <v>39355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</row>
    <row r="71" spans="1:51" x14ac:dyDescent="0.2">
      <c r="A71" s="5">
        <v>39386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</row>
    <row r="72" spans="1:51" x14ac:dyDescent="0.2">
      <c r="A72" s="5">
        <v>39416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</row>
    <row r="73" spans="1:51" x14ac:dyDescent="0.2">
      <c r="A73" s="5">
        <v>39447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</row>
    <row r="74" spans="1:51" x14ac:dyDescent="0.2">
      <c r="A74" s="5">
        <v>39478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</row>
    <row r="75" spans="1:51" x14ac:dyDescent="0.2">
      <c r="A75" s="5">
        <v>39507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</row>
    <row r="76" spans="1:51" x14ac:dyDescent="0.2">
      <c r="A76" s="5">
        <v>39538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</row>
    <row r="77" spans="1:51" x14ac:dyDescent="0.2">
      <c r="A77" s="5">
        <v>39568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</row>
    <row r="78" spans="1:51" x14ac:dyDescent="0.2">
      <c r="A78" s="5">
        <v>39599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</row>
    <row r="79" spans="1:51" x14ac:dyDescent="0.2">
      <c r="A79" s="5">
        <v>39629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</row>
    <row r="80" spans="1:51" x14ac:dyDescent="0.2">
      <c r="A80" s="5">
        <v>39660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</row>
    <row r="81" spans="1:51" x14ac:dyDescent="0.2">
      <c r="A81" s="5">
        <v>39691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</row>
    <row r="82" spans="1:51" x14ac:dyDescent="0.2">
      <c r="A82" s="5">
        <v>39721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</row>
    <row r="83" spans="1:51" x14ac:dyDescent="0.2">
      <c r="A83" s="5">
        <v>39752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</row>
    <row r="84" spans="1:51" x14ac:dyDescent="0.2">
      <c r="A84" s="5">
        <v>39782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</row>
    <row r="85" spans="1:51" x14ac:dyDescent="0.2">
      <c r="A85" s="5">
        <v>39813</v>
      </c>
      <c r="B85" s="15">
        <v>5.63</v>
      </c>
      <c r="C85" s="15">
        <v>5.7</v>
      </c>
      <c r="D85" s="15">
        <v>5.92</v>
      </c>
      <c r="E85" s="15">
        <v>6.08</v>
      </c>
      <c r="F85" s="15">
        <v>6.2</v>
      </c>
      <c r="G85" s="15">
        <v>6.33</v>
      </c>
      <c r="H85" s="15">
        <v>6.44</v>
      </c>
      <c r="I85" s="15">
        <v>6.56</v>
      </c>
      <c r="J85" s="15">
        <v>6.66</v>
      </c>
      <c r="K85" s="15">
        <v>6.75</v>
      </c>
      <c r="L85" s="15">
        <v>6.81</v>
      </c>
      <c r="M85" s="15">
        <v>6.87</v>
      </c>
      <c r="N85" s="15">
        <v>6.89</v>
      </c>
      <c r="O85" s="15">
        <v>6.91</v>
      </c>
      <c r="P85" s="15">
        <v>6.93</v>
      </c>
      <c r="Q85" s="15">
        <v>6.91</v>
      </c>
      <c r="R85" s="15">
        <v>6.89</v>
      </c>
      <c r="S85" s="15">
        <v>6.87</v>
      </c>
      <c r="T85" s="15">
        <v>6.86</v>
      </c>
      <c r="U85" s="15">
        <v>6.85</v>
      </c>
      <c r="V85" s="15">
        <v>6.78</v>
      </c>
      <c r="W85" s="15">
        <v>6.72</v>
      </c>
      <c r="X85" s="15">
        <v>6.66</v>
      </c>
      <c r="Y85" s="15">
        <v>6.61</v>
      </c>
      <c r="Z85" s="15">
        <v>6.57</v>
      </c>
      <c r="AA85" s="15">
        <v>6.52</v>
      </c>
      <c r="AB85" s="15">
        <v>6.48</v>
      </c>
      <c r="AC85" s="15">
        <v>6.44</v>
      </c>
      <c r="AD85" s="15">
        <v>6.4</v>
      </c>
      <c r="AE85" s="15">
        <v>6.37</v>
      </c>
      <c r="AF85" s="15">
        <v>6.33</v>
      </c>
      <c r="AG85" s="15">
        <v>6.29</v>
      </c>
      <c r="AH85" s="15">
        <v>6.25</v>
      </c>
      <c r="AI85" s="15">
        <v>6.21</v>
      </c>
      <c r="AJ85" s="15">
        <v>6.18</v>
      </c>
      <c r="AK85" s="15">
        <v>6.15</v>
      </c>
      <c r="AL85" s="15">
        <v>6.12</v>
      </c>
      <c r="AM85" s="15">
        <v>6.09</v>
      </c>
      <c r="AN85" s="15">
        <v>6.07</v>
      </c>
      <c r="AO85" s="15">
        <v>6.04</v>
      </c>
      <c r="AP85" s="15">
        <v>6.03</v>
      </c>
      <c r="AQ85" s="15">
        <v>6.01</v>
      </c>
      <c r="AR85" s="15">
        <v>5.99</v>
      </c>
      <c r="AS85" s="15">
        <v>5.98</v>
      </c>
      <c r="AT85" s="15">
        <v>5.97</v>
      </c>
      <c r="AU85" s="15">
        <v>5.95</v>
      </c>
      <c r="AV85" s="15">
        <v>5.94</v>
      </c>
      <c r="AW85" s="15">
        <v>5.93</v>
      </c>
      <c r="AX85" s="15">
        <v>5.92</v>
      </c>
      <c r="AY85" s="15">
        <v>5.91</v>
      </c>
    </row>
    <row r="86" spans="1:51" x14ac:dyDescent="0.2">
      <c r="A86" s="5">
        <v>39844</v>
      </c>
      <c r="B86" s="15">
        <v>5.0199999999999996</v>
      </c>
      <c r="C86" s="15">
        <v>5.19</v>
      </c>
      <c r="D86" s="15">
        <v>5.49</v>
      </c>
      <c r="E86" s="15">
        <v>5.76</v>
      </c>
      <c r="F86" s="15">
        <v>5.97</v>
      </c>
      <c r="G86" s="15">
        <v>6.17</v>
      </c>
      <c r="H86" s="15">
        <v>6.34</v>
      </c>
      <c r="I86" s="15">
        <v>6.49</v>
      </c>
      <c r="J86" s="15">
        <v>6.63</v>
      </c>
      <c r="K86" s="15">
        <v>6.75</v>
      </c>
      <c r="L86" s="15">
        <v>6.85</v>
      </c>
      <c r="M86" s="15">
        <v>6.94</v>
      </c>
      <c r="N86" s="15">
        <v>6.99</v>
      </c>
      <c r="O86" s="15">
        <v>7.04</v>
      </c>
      <c r="P86" s="15">
        <v>7.08</v>
      </c>
      <c r="Q86" s="15">
        <v>7.06</v>
      </c>
      <c r="R86" s="15">
        <v>7.05</v>
      </c>
      <c r="S86" s="15">
        <v>7.04</v>
      </c>
      <c r="T86" s="15">
        <v>7.03</v>
      </c>
      <c r="U86" s="15">
        <v>7.02</v>
      </c>
      <c r="V86" s="15">
        <v>6.96</v>
      </c>
      <c r="W86" s="15">
        <v>6.9</v>
      </c>
      <c r="X86" s="15">
        <v>6.85</v>
      </c>
      <c r="Y86" s="15">
        <v>6.8</v>
      </c>
      <c r="Z86" s="15">
        <v>6.76</v>
      </c>
      <c r="AA86" s="15">
        <v>6.7</v>
      </c>
      <c r="AB86" s="15">
        <v>6.65</v>
      </c>
      <c r="AC86" s="15">
        <v>6.61</v>
      </c>
      <c r="AD86" s="15">
        <v>6.57</v>
      </c>
      <c r="AE86" s="15">
        <v>6.53</v>
      </c>
      <c r="AF86" s="15">
        <v>6.48</v>
      </c>
      <c r="AG86" s="15">
        <v>6.44</v>
      </c>
      <c r="AH86" s="15">
        <v>6.4</v>
      </c>
      <c r="AI86" s="15">
        <v>6.36</v>
      </c>
      <c r="AJ86" s="15">
        <v>6.33</v>
      </c>
      <c r="AK86" s="15">
        <v>6.29</v>
      </c>
      <c r="AL86" s="15">
        <v>6.26</v>
      </c>
      <c r="AM86" s="15">
        <v>6.23</v>
      </c>
      <c r="AN86" s="15">
        <v>6.21</v>
      </c>
      <c r="AO86" s="15">
        <v>6.18</v>
      </c>
      <c r="AP86" s="15">
        <v>6.16</v>
      </c>
      <c r="AQ86" s="15">
        <v>6.14</v>
      </c>
      <c r="AR86" s="15">
        <v>6.12</v>
      </c>
      <c r="AS86" s="15">
        <v>6.1</v>
      </c>
      <c r="AT86" s="15">
        <v>6.08</v>
      </c>
      <c r="AU86" s="15">
        <v>6.07</v>
      </c>
      <c r="AV86" s="15">
        <v>6.05</v>
      </c>
      <c r="AW86" s="15">
        <v>6.04</v>
      </c>
      <c r="AX86" s="15">
        <v>6.02</v>
      </c>
      <c r="AY86" s="15">
        <v>6.01</v>
      </c>
    </row>
    <row r="87" spans="1:51" x14ac:dyDescent="0.2">
      <c r="A87" s="5">
        <v>39872</v>
      </c>
      <c r="B87" s="15">
        <v>4.92</v>
      </c>
      <c r="C87" s="15">
        <v>5.0999999999999996</v>
      </c>
      <c r="D87" s="15">
        <v>5.41</v>
      </c>
      <c r="E87" s="15">
        <v>5.65</v>
      </c>
      <c r="F87" s="15">
        <v>5.85</v>
      </c>
      <c r="G87" s="15">
        <v>6.03</v>
      </c>
      <c r="H87" s="15">
        <v>6.19</v>
      </c>
      <c r="I87" s="15">
        <v>6.32</v>
      </c>
      <c r="J87" s="15">
        <v>6.45</v>
      </c>
      <c r="K87" s="15">
        <v>6.57</v>
      </c>
      <c r="L87" s="15">
        <v>6.68</v>
      </c>
      <c r="M87" s="15">
        <v>6.77</v>
      </c>
      <c r="N87" s="15">
        <v>6.85</v>
      </c>
      <c r="O87" s="15">
        <v>6.92</v>
      </c>
      <c r="P87" s="15">
        <v>6.98</v>
      </c>
      <c r="Q87" s="15">
        <v>6.98</v>
      </c>
      <c r="R87" s="15">
        <v>6.99</v>
      </c>
      <c r="S87" s="15">
        <v>7</v>
      </c>
      <c r="T87" s="15">
        <v>7</v>
      </c>
      <c r="U87" s="15">
        <v>7</v>
      </c>
      <c r="V87" s="15">
        <v>6.94</v>
      </c>
      <c r="W87" s="15">
        <v>6.87</v>
      </c>
      <c r="X87" s="15">
        <v>6.81</v>
      </c>
      <c r="Y87" s="15">
        <v>6.75</v>
      </c>
      <c r="Z87" s="15">
        <v>6.7</v>
      </c>
      <c r="AA87" s="15">
        <v>6.64</v>
      </c>
      <c r="AB87" s="15">
        <v>6.58</v>
      </c>
      <c r="AC87" s="15">
        <v>6.52</v>
      </c>
      <c r="AD87" s="15">
        <v>6.47</v>
      </c>
      <c r="AE87" s="15">
        <v>6.42</v>
      </c>
      <c r="AF87" s="15">
        <v>6.37</v>
      </c>
      <c r="AG87" s="15">
        <v>6.32</v>
      </c>
      <c r="AH87" s="15">
        <v>6.27</v>
      </c>
      <c r="AI87" s="15">
        <v>6.23</v>
      </c>
      <c r="AJ87" s="15">
        <v>6.19</v>
      </c>
      <c r="AK87" s="15">
        <v>6.15</v>
      </c>
      <c r="AL87" s="15">
        <v>6.11</v>
      </c>
      <c r="AM87" s="15">
        <v>6.08</v>
      </c>
      <c r="AN87" s="15">
        <v>6.05</v>
      </c>
      <c r="AO87" s="15">
        <v>6.01</v>
      </c>
      <c r="AP87" s="15">
        <v>5.99</v>
      </c>
      <c r="AQ87" s="15">
        <v>5.97</v>
      </c>
      <c r="AR87" s="15">
        <v>5.95</v>
      </c>
      <c r="AS87" s="15">
        <v>5.93</v>
      </c>
      <c r="AT87" s="15">
        <v>5.91</v>
      </c>
      <c r="AU87" s="15">
        <v>5.89</v>
      </c>
      <c r="AV87" s="15">
        <v>5.87</v>
      </c>
      <c r="AW87" s="15">
        <v>5.85</v>
      </c>
      <c r="AX87" s="15">
        <v>5.84</v>
      </c>
      <c r="AY87" s="15">
        <v>5.82</v>
      </c>
    </row>
    <row r="88" spans="1:51" x14ac:dyDescent="0.2">
      <c r="A88" s="5">
        <v>39903</v>
      </c>
      <c r="B88" s="15">
        <v>4.91</v>
      </c>
      <c r="C88" s="15">
        <v>5.0999999999999996</v>
      </c>
      <c r="D88" s="15">
        <v>5.44</v>
      </c>
      <c r="E88" s="15">
        <v>5.75</v>
      </c>
      <c r="F88" s="15">
        <v>5.99</v>
      </c>
      <c r="G88" s="15">
        <v>6.19</v>
      </c>
      <c r="H88" s="15">
        <v>6.37</v>
      </c>
      <c r="I88" s="15">
        <v>6.53</v>
      </c>
      <c r="J88" s="15">
        <v>6.64</v>
      </c>
      <c r="K88" s="15">
        <v>6.76</v>
      </c>
      <c r="L88" s="15">
        <v>6.87</v>
      </c>
      <c r="M88" s="15">
        <v>6.97</v>
      </c>
      <c r="N88" s="15">
        <v>7.07</v>
      </c>
      <c r="O88" s="15">
        <v>7.16</v>
      </c>
      <c r="P88" s="15">
        <v>7.23</v>
      </c>
      <c r="Q88" s="15">
        <v>7.25</v>
      </c>
      <c r="R88" s="15">
        <v>7.27</v>
      </c>
      <c r="S88" s="15">
        <v>7.29</v>
      </c>
      <c r="T88" s="15">
        <v>7.3</v>
      </c>
      <c r="U88" s="15">
        <v>7.31</v>
      </c>
      <c r="V88" s="15">
        <v>7.27</v>
      </c>
      <c r="W88" s="15">
        <v>7.23</v>
      </c>
      <c r="X88" s="15">
        <v>7.2</v>
      </c>
      <c r="Y88" s="15">
        <v>7.16</v>
      </c>
      <c r="Z88" s="15">
        <v>7.13</v>
      </c>
      <c r="AA88" s="15">
        <v>7.09</v>
      </c>
      <c r="AB88" s="15">
        <v>7.04</v>
      </c>
      <c r="AC88" s="15">
        <v>7</v>
      </c>
      <c r="AD88" s="15">
        <v>6.96</v>
      </c>
      <c r="AE88" s="15">
        <v>6.93</v>
      </c>
      <c r="AF88" s="15">
        <v>6.89</v>
      </c>
      <c r="AG88" s="15">
        <v>6.86</v>
      </c>
      <c r="AH88" s="15">
        <v>6.83</v>
      </c>
      <c r="AI88" s="15">
        <v>6.8</v>
      </c>
      <c r="AJ88" s="15">
        <v>6.78</v>
      </c>
      <c r="AK88" s="15">
        <v>6.75</v>
      </c>
      <c r="AL88" s="15">
        <v>6.73</v>
      </c>
      <c r="AM88" s="15">
        <v>6.71</v>
      </c>
      <c r="AN88" s="15">
        <v>6.68</v>
      </c>
      <c r="AO88" s="15">
        <v>6.66</v>
      </c>
      <c r="AP88" s="15">
        <v>6.65</v>
      </c>
      <c r="AQ88" s="15">
        <v>6.64</v>
      </c>
      <c r="AR88" s="15">
        <v>6.63</v>
      </c>
      <c r="AS88" s="15">
        <v>6.62</v>
      </c>
      <c r="AT88" s="15">
        <v>6.61</v>
      </c>
      <c r="AU88" s="15">
        <v>6.6</v>
      </c>
      <c r="AV88" s="15">
        <v>6.59</v>
      </c>
      <c r="AW88" s="15">
        <v>6.58</v>
      </c>
      <c r="AX88" s="15">
        <v>6.57</v>
      </c>
      <c r="AY88" s="15">
        <v>6.56</v>
      </c>
    </row>
    <row r="89" spans="1:51" x14ac:dyDescent="0.2">
      <c r="A89" s="5">
        <v>39933</v>
      </c>
      <c r="B89" s="15">
        <v>4.43</v>
      </c>
      <c r="C89" s="15">
        <v>4.6500000000000004</v>
      </c>
      <c r="D89" s="15">
        <v>5.01</v>
      </c>
      <c r="E89" s="15">
        <v>5.32</v>
      </c>
      <c r="F89" s="15">
        <v>5.58</v>
      </c>
      <c r="G89" s="15">
        <v>5.8</v>
      </c>
      <c r="H89" s="15">
        <v>5.99</v>
      </c>
      <c r="I89" s="15">
        <v>6.14</v>
      </c>
      <c r="J89" s="15">
        <v>6.27</v>
      </c>
      <c r="K89" s="15">
        <v>6.38</v>
      </c>
      <c r="L89" s="15">
        <v>6.48</v>
      </c>
      <c r="M89" s="15">
        <v>6.57</v>
      </c>
      <c r="N89" s="15">
        <v>6.65</v>
      </c>
      <c r="O89" s="15">
        <v>6.72</v>
      </c>
      <c r="P89" s="15">
        <v>6.78</v>
      </c>
      <c r="Q89" s="15">
        <v>6.8</v>
      </c>
      <c r="R89" s="15">
        <v>6.83</v>
      </c>
      <c r="S89" s="15">
        <v>6.85</v>
      </c>
      <c r="T89" s="15">
        <v>6.87</v>
      </c>
      <c r="U89" s="15">
        <v>6.88</v>
      </c>
      <c r="V89" s="15">
        <v>6.85</v>
      </c>
      <c r="W89" s="15">
        <v>6.83</v>
      </c>
      <c r="X89" s="15">
        <v>6.8</v>
      </c>
      <c r="Y89" s="15">
        <v>6.78</v>
      </c>
      <c r="Z89" s="15">
        <v>6.76</v>
      </c>
      <c r="AA89" s="15">
        <v>6.73</v>
      </c>
      <c r="AB89" s="15">
        <v>6.69</v>
      </c>
      <c r="AC89" s="15">
        <v>6.66</v>
      </c>
      <c r="AD89" s="15">
        <v>6.64</v>
      </c>
      <c r="AE89" s="15">
        <v>6.61</v>
      </c>
      <c r="AF89" s="15">
        <v>6.57</v>
      </c>
      <c r="AG89" s="15">
        <v>6.53</v>
      </c>
      <c r="AH89" s="15">
        <v>6.5</v>
      </c>
      <c r="AI89" s="15">
        <v>6.47</v>
      </c>
      <c r="AJ89" s="15">
        <v>6.43</v>
      </c>
      <c r="AK89" s="15">
        <v>6.4</v>
      </c>
      <c r="AL89" s="15">
        <v>6.38</v>
      </c>
      <c r="AM89" s="15">
        <v>6.35</v>
      </c>
      <c r="AN89" s="15">
        <v>6.32</v>
      </c>
      <c r="AO89" s="15">
        <v>6.3</v>
      </c>
      <c r="AP89" s="15">
        <v>6.28</v>
      </c>
      <c r="AQ89" s="15">
        <v>6.27</v>
      </c>
      <c r="AR89" s="15">
        <v>6.25</v>
      </c>
      <c r="AS89" s="15">
        <v>6.24</v>
      </c>
      <c r="AT89" s="15">
        <v>6.22</v>
      </c>
      <c r="AU89" s="15">
        <v>6.21</v>
      </c>
      <c r="AV89" s="15">
        <v>6.19</v>
      </c>
      <c r="AW89" s="15">
        <v>6.18</v>
      </c>
      <c r="AX89" s="15">
        <v>6.17</v>
      </c>
      <c r="AY89" s="15">
        <v>6.16</v>
      </c>
    </row>
    <row r="90" spans="1:51" x14ac:dyDescent="0.2">
      <c r="A90" s="5">
        <v>39964</v>
      </c>
      <c r="B90" s="15">
        <v>3.78</v>
      </c>
      <c r="C90" s="15">
        <v>4.07</v>
      </c>
      <c r="D90" s="15">
        <v>4.51</v>
      </c>
      <c r="E90" s="15">
        <v>4.91</v>
      </c>
      <c r="F90" s="15">
        <v>5.23</v>
      </c>
      <c r="G90" s="15">
        <v>5.5</v>
      </c>
      <c r="H90" s="15">
        <v>5.71</v>
      </c>
      <c r="I90" s="15">
        <v>5.9</v>
      </c>
      <c r="J90" s="15">
        <v>6.04</v>
      </c>
      <c r="K90" s="15">
        <v>6.17</v>
      </c>
      <c r="L90" s="15">
        <v>6.28</v>
      </c>
      <c r="M90" s="15">
        <v>6.36</v>
      </c>
      <c r="N90" s="15">
        <v>6.44</v>
      </c>
      <c r="O90" s="15">
        <v>6.52</v>
      </c>
      <c r="P90" s="15">
        <v>6.58</v>
      </c>
      <c r="Q90" s="15">
        <v>6.6</v>
      </c>
      <c r="R90" s="15">
        <v>6.62</v>
      </c>
      <c r="S90" s="15">
        <v>6.64</v>
      </c>
      <c r="T90" s="15">
        <v>6.65</v>
      </c>
      <c r="U90" s="15">
        <v>6.66</v>
      </c>
      <c r="V90" s="15">
        <v>6.63</v>
      </c>
      <c r="W90" s="15">
        <v>6.6</v>
      </c>
      <c r="X90" s="15">
        <v>6.57</v>
      </c>
      <c r="Y90" s="15">
        <v>6.55</v>
      </c>
      <c r="Z90" s="15">
        <v>6.52</v>
      </c>
      <c r="AA90" s="15">
        <v>6.48</v>
      </c>
      <c r="AB90" s="15">
        <v>6.45</v>
      </c>
      <c r="AC90" s="15">
        <v>6.41</v>
      </c>
      <c r="AD90" s="15">
        <v>6.38</v>
      </c>
      <c r="AE90" s="15">
        <v>6.35</v>
      </c>
      <c r="AF90" s="15">
        <v>6.31</v>
      </c>
      <c r="AG90" s="15">
        <v>6.26</v>
      </c>
      <c r="AH90" s="15">
        <v>6.23</v>
      </c>
      <c r="AI90" s="15">
        <v>6.19</v>
      </c>
      <c r="AJ90" s="15">
        <v>6.15</v>
      </c>
      <c r="AK90" s="15">
        <v>6.12</v>
      </c>
      <c r="AL90" s="15">
        <v>6.09</v>
      </c>
      <c r="AM90" s="15">
        <v>6.06</v>
      </c>
      <c r="AN90" s="15">
        <v>6.03</v>
      </c>
      <c r="AO90" s="15">
        <v>6.01</v>
      </c>
      <c r="AP90" s="15">
        <v>5.98</v>
      </c>
      <c r="AQ90" s="15">
        <v>5.96</v>
      </c>
      <c r="AR90" s="15">
        <v>5.94</v>
      </c>
      <c r="AS90" s="15">
        <v>5.93</v>
      </c>
      <c r="AT90" s="15">
        <v>5.91</v>
      </c>
      <c r="AU90" s="15">
        <v>5.89</v>
      </c>
      <c r="AV90" s="15">
        <v>5.87</v>
      </c>
      <c r="AW90" s="15">
        <v>5.86</v>
      </c>
      <c r="AX90" s="15">
        <v>5.84</v>
      </c>
      <c r="AY90" s="15">
        <v>5.83</v>
      </c>
    </row>
    <row r="91" spans="1:51" x14ac:dyDescent="0.2">
      <c r="A91" s="5">
        <v>39994</v>
      </c>
      <c r="B91" s="15">
        <v>3.3</v>
      </c>
      <c r="C91" s="15">
        <v>3.73</v>
      </c>
      <c r="D91" s="15">
        <v>4.1900000000000004</v>
      </c>
      <c r="E91" s="15">
        <v>4.54</v>
      </c>
      <c r="F91" s="15">
        <v>4.82</v>
      </c>
      <c r="G91" s="15">
        <v>5.05</v>
      </c>
      <c r="H91" s="15">
        <v>5.24</v>
      </c>
      <c r="I91" s="15">
        <v>5.39</v>
      </c>
      <c r="J91" s="15">
        <v>5.52</v>
      </c>
      <c r="K91" s="15">
        <v>5.64</v>
      </c>
      <c r="L91" s="15">
        <v>5.75</v>
      </c>
      <c r="M91" s="15">
        <v>5.85</v>
      </c>
      <c r="N91" s="15">
        <v>5.94</v>
      </c>
      <c r="O91" s="15">
        <v>6.01</v>
      </c>
      <c r="P91" s="15">
        <v>6.08</v>
      </c>
      <c r="Q91" s="15">
        <v>6.12</v>
      </c>
      <c r="R91" s="15">
        <v>6.15</v>
      </c>
      <c r="S91" s="15">
        <v>6.19</v>
      </c>
      <c r="T91" s="15">
        <v>6.21</v>
      </c>
      <c r="U91" s="15">
        <v>6.24</v>
      </c>
      <c r="V91" s="15">
        <v>6.22</v>
      </c>
      <c r="W91" s="15">
        <v>6.2</v>
      </c>
      <c r="X91" s="15">
        <v>6.18</v>
      </c>
      <c r="Y91" s="15">
        <v>6.17</v>
      </c>
      <c r="Z91" s="15">
        <v>6.15</v>
      </c>
      <c r="AA91" s="15">
        <v>6.12</v>
      </c>
      <c r="AB91" s="15">
        <v>6.09</v>
      </c>
      <c r="AC91" s="15">
        <v>6.07</v>
      </c>
      <c r="AD91" s="15">
        <v>6.04</v>
      </c>
      <c r="AE91" s="15">
        <v>6.02</v>
      </c>
      <c r="AF91" s="15">
        <v>5.98</v>
      </c>
      <c r="AG91" s="15">
        <v>5.94</v>
      </c>
      <c r="AH91" s="15">
        <v>5.91</v>
      </c>
      <c r="AI91" s="15">
        <v>5.88</v>
      </c>
      <c r="AJ91" s="15">
        <v>5.85</v>
      </c>
      <c r="AK91" s="15">
        <v>5.82</v>
      </c>
      <c r="AL91" s="15">
        <v>5.8</v>
      </c>
      <c r="AM91" s="15">
        <v>5.77</v>
      </c>
      <c r="AN91" s="15">
        <v>5.75</v>
      </c>
      <c r="AO91" s="15">
        <v>5.72</v>
      </c>
      <c r="AP91" s="15">
        <v>5.7</v>
      </c>
      <c r="AQ91" s="15">
        <v>5.69</v>
      </c>
      <c r="AR91" s="15">
        <v>5.67</v>
      </c>
      <c r="AS91" s="15">
        <v>5.65</v>
      </c>
      <c r="AT91" s="15">
        <v>5.64</v>
      </c>
      <c r="AU91" s="15">
        <v>5.62</v>
      </c>
      <c r="AV91" s="15">
        <v>5.61</v>
      </c>
      <c r="AW91" s="15">
        <v>5.59</v>
      </c>
      <c r="AX91" s="15">
        <v>5.58</v>
      </c>
      <c r="AY91" s="15">
        <v>5.57</v>
      </c>
    </row>
    <row r="92" spans="1:51" x14ac:dyDescent="0.2">
      <c r="A92" s="5">
        <v>40025</v>
      </c>
      <c r="B92" s="15">
        <v>2.7</v>
      </c>
      <c r="C92" s="15">
        <v>3.21</v>
      </c>
      <c r="D92" s="15">
        <v>3.69</v>
      </c>
      <c r="E92" s="15">
        <v>4.03</v>
      </c>
      <c r="F92" s="15">
        <v>4.3</v>
      </c>
      <c r="G92" s="15">
        <v>4.5199999999999996</v>
      </c>
      <c r="H92" s="15">
        <v>4.71</v>
      </c>
      <c r="I92" s="15">
        <v>4.8600000000000003</v>
      </c>
      <c r="J92" s="15">
        <v>4.99</v>
      </c>
      <c r="K92" s="15">
        <v>5.1100000000000003</v>
      </c>
      <c r="L92" s="15">
        <v>5.23</v>
      </c>
      <c r="M92" s="15">
        <v>5.33</v>
      </c>
      <c r="N92" s="15">
        <v>5.42</v>
      </c>
      <c r="O92" s="15">
        <v>5.51</v>
      </c>
      <c r="P92" s="15">
        <v>5.58</v>
      </c>
      <c r="Q92" s="15">
        <v>5.62</v>
      </c>
      <c r="R92" s="15">
        <v>5.65</v>
      </c>
      <c r="S92" s="15">
        <v>5.68</v>
      </c>
      <c r="T92" s="15">
        <v>5.7</v>
      </c>
      <c r="U92" s="15">
        <v>5.73</v>
      </c>
      <c r="V92" s="15">
        <v>5.71</v>
      </c>
      <c r="W92" s="15">
        <v>5.69</v>
      </c>
      <c r="X92" s="15">
        <v>5.67</v>
      </c>
      <c r="Y92" s="15">
        <v>5.66</v>
      </c>
      <c r="Z92" s="15">
        <v>5.64</v>
      </c>
      <c r="AA92" s="15">
        <v>5.61</v>
      </c>
      <c r="AB92" s="15">
        <v>5.58</v>
      </c>
      <c r="AC92" s="15">
        <v>5.56</v>
      </c>
      <c r="AD92" s="15">
        <v>5.53</v>
      </c>
      <c r="AE92" s="15">
        <v>5.51</v>
      </c>
      <c r="AF92" s="15">
        <v>5.46</v>
      </c>
      <c r="AG92" s="15">
        <v>5.42</v>
      </c>
      <c r="AH92" s="15">
        <v>5.38</v>
      </c>
      <c r="AI92" s="15">
        <v>5.34</v>
      </c>
      <c r="AJ92" s="15">
        <v>5.31</v>
      </c>
      <c r="AK92" s="15">
        <v>5.27</v>
      </c>
      <c r="AL92" s="15">
        <v>5.24</v>
      </c>
      <c r="AM92" s="15">
        <v>5.21</v>
      </c>
      <c r="AN92" s="15">
        <v>5.18</v>
      </c>
      <c r="AO92" s="15">
        <v>5.15</v>
      </c>
      <c r="AP92" s="15">
        <v>5.13</v>
      </c>
      <c r="AQ92" s="15">
        <v>5.1100000000000003</v>
      </c>
      <c r="AR92" s="15">
        <v>5.09</v>
      </c>
      <c r="AS92" s="15">
        <v>5.07</v>
      </c>
      <c r="AT92" s="15">
        <v>5.0599999999999996</v>
      </c>
      <c r="AU92" s="15">
        <v>5.04</v>
      </c>
      <c r="AV92" s="15">
        <v>5.0199999999999996</v>
      </c>
      <c r="AW92" s="15">
        <v>5.01</v>
      </c>
      <c r="AX92" s="15">
        <v>4.99</v>
      </c>
      <c r="AY92" s="15">
        <v>4.9800000000000004</v>
      </c>
    </row>
    <row r="93" spans="1:51" x14ac:dyDescent="0.2">
      <c r="A93" s="5">
        <v>40056</v>
      </c>
      <c r="B93" s="15">
        <v>2.66</v>
      </c>
      <c r="C93" s="15">
        <v>3.19</v>
      </c>
      <c r="D93" s="15">
        <v>3.64</v>
      </c>
      <c r="E93" s="15">
        <v>3.97</v>
      </c>
      <c r="F93" s="15">
        <v>4.22</v>
      </c>
      <c r="G93" s="15">
        <v>4.43</v>
      </c>
      <c r="H93" s="15">
        <v>4.6100000000000003</v>
      </c>
      <c r="I93" s="15">
        <v>4.75</v>
      </c>
      <c r="J93" s="15">
        <v>4.87</v>
      </c>
      <c r="K93" s="15">
        <v>4.9800000000000004</v>
      </c>
      <c r="L93" s="15">
        <v>5.09</v>
      </c>
      <c r="M93" s="15">
        <v>5.18</v>
      </c>
      <c r="N93" s="15">
        <v>5.27</v>
      </c>
      <c r="O93" s="15">
        <v>5.35</v>
      </c>
      <c r="P93" s="15">
        <v>5.41</v>
      </c>
      <c r="Q93" s="15">
        <v>5.45</v>
      </c>
      <c r="R93" s="15">
        <v>5.49</v>
      </c>
      <c r="S93" s="15">
        <v>5.51</v>
      </c>
      <c r="T93" s="15">
        <v>5.54</v>
      </c>
      <c r="U93" s="15">
        <v>5.57</v>
      </c>
      <c r="V93" s="15">
        <v>5.55</v>
      </c>
      <c r="W93" s="15">
        <v>5.53</v>
      </c>
      <c r="X93" s="15">
        <v>5.52</v>
      </c>
      <c r="Y93" s="15">
        <v>5.51</v>
      </c>
      <c r="Z93" s="15">
        <v>5.49</v>
      </c>
      <c r="AA93" s="15">
        <v>5.47</v>
      </c>
      <c r="AB93" s="15">
        <v>5.44</v>
      </c>
      <c r="AC93" s="15">
        <v>5.42</v>
      </c>
      <c r="AD93" s="15">
        <v>5.39</v>
      </c>
      <c r="AE93" s="15">
        <v>5.37</v>
      </c>
      <c r="AF93" s="15">
        <v>5.33</v>
      </c>
      <c r="AG93" s="15">
        <v>5.29</v>
      </c>
      <c r="AH93" s="15">
        <v>5.26</v>
      </c>
      <c r="AI93" s="15">
        <v>5.23</v>
      </c>
      <c r="AJ93" s="15">
        <v>5.19</v>
      </c>
      <c r="AK93" s="15">
        <v>5.16</v>
      </c>
      <c r="AL93" s="15">
        <v>5.14</v>
      </c>
      <c r="AM93" s="15">
        <v>5.1100000000000003</v>
      </c>
      <c r="AN93" s="15">
        <v>5.08</v>
      </c>
      <c r="AO93" s="15">
        <v>5.0599999999999996</v>
      </c>
      <c r="AP93" s="15">
        <v>5.05</v>
      </c>
      <c r="AQ93" s="15">
        <v>5.03</v>
      </c>
      <c r="AR93" s="15">
        <v>5.0199999999999996</v>
      </c>
      <c r="AS93" s="15">
        <v>5.01</v>
      </c>
      <c r="AT93" s="15">
        <v>4.99</v>
      </c>
      <c r="AU93" s="15">
        <v>4.9800000000000004</v>
      </c>
      <c r="AV93" s="15">
        <v>4.97</v>
      </c>
      <c r="AW93" s="15">
        <v>4.96</v>
      </c>
      <c r="AX93" s="15">
        <v>4.95</v>
      </c>
      <c r="AY93" s="15">
        <v>4.9400000000000004</v>
      </c>
    </row>
    <row r="94" spans="1:51" x14ac:dyDescent="0.2">
      <c r="A94" s="5">
        <v>40086</v>
      </c>
      <c r="B94" s="15">
        <v>2.54</v>
      </c>
      <c r="C94" s="15">
        <v>3.06</v>
      </c>
      <c r="D94" s="15">
        <v>3.49</v>
      </c>
      <c r="E94" s="15">
        <v>3.82</v>
      </c>
      <c r="F94" s="15">
        <v>4.09</v>
      </c>
      <c r="G94" s="15">
        <v>4.32</v>
      </c>
      <c r="H94" s="15">
        <v>4.51</v>
      </c>
      <c r="I94" s="15">
        <v>4.67</v>
      </c>
      <c r="J94" s="15">
        <v>4.8</v>
      </c>
      <c r="K94" s="15">
        <v>4.91</v>
      </c>
      <c r="L94" s="15">
        <v>5.03</v>
      </c>
      <c r="M94" s="15">
        <v>5.12</v>
      </c>
      <c r="N94" s="15">
        <v>5.21</v>
      </c>
      <c r="O94" s="15">
        <v>5.29</v>
      </c>
      <c r="P94" s="15">
        <v>5.36</v>
      </c>
      <c r="Q94" s="15">
        <v>5.4</v>
      </c>
      <c r="R94" s="15">
        <v>5.44</v>
      </c>
      <c r="S94" s="15">
        <v>5.48</v>
      </c>
      <c r="T94" s="15">
        <v>5.51</v>
      </c>
      <c r="U94" s="15">
        <v>5.54</v>
      </c>
      <c r="V94" s="15">
        <v>5.53</v>
      </c>
      <c r="W94" s="15">
        <v>5.52</v>
      </c>
      <c r="X94" s="15">
        <v>5.51</v>
      </c>
      <c r="Y94" s="15">
        <v>5.5</v>
      </c>
      <c r="Z94" s="15">
        <v>5.49</v>
      </c>
      <c r="AA94" s="15">
        <v>5.47</v>
      </c>
      <c r="AB94" s="15">
        <v>5.44</v>
      </c>
      <c r="AC94" s="15">
        <v>5.41</v>
      </c>
      <c r="AD94" s="15">
        <v>5.39</v>
      </c>
      <c r="AE94" s="15">
        <v>5.37</v>
      </c>
      <c r="AF94" s="15">
        <v>5.34</v>
      </c>
      <c r="AG94" s="15">
        <v>5.3</v>
      </c>
      <c r="AH94" s="15">
        <v>5.27</v>
      </c>
      <c r="AI94" s="15">
        <v>5.24</v>
      </c>
      <c r="AJ94" s="15">
        <v>5.22</v>
      </c>
      <c r="AK94" s="15">
        <v>5.19</v>
      </c>
      <c r="AL94" s="15">
        <v>5.17</v>
      </c>
      <c r="AM94" s="15">
        <v>5.14</v>
      </c>
      <c r="AN94" s="15">
        <v>5.12</v>
      </c>
      <c r="AO94" s="15">
        <v>5.0999999999999996</v>
      </c>
      <c r="AP94" s="15">
        <v>5.09</v>
      </c>
      <c r="AQ94" s="15">
        <v>5.08</v>
      </c>
      <c r="AR94" s="15">
        <v>5.07</v>
      </c>
      <c r="AS94" s="15">
        <v>5.0599999999999996</v>
      </c>
      <c r="AT94" s="15">
        <v>5.05</v>
      </c>
      <c r="AU94" s="15">
        <v>5.04</v>
      </c>
      <c r="AV94" s="15">
        <v>5.03</v>
      </c>
      <c r="AW94" s="15">
        <v>5.0199999999999996</v>
      </c>
      <c r="AX94" s="15">
        <v>5.01</v>
      </c>
      <c r="AY94" s="15">
        <v>5.01</v>
      </c>
    </row>
    <row r="95" spans="1:51" x14ac:dyDescent="0.2">
      <c r="A95" s="5">
        <v>40117</v>
      </c>
      <c r="B95" s="15">
        <v>2.44</v>
      </c>
      <c r="C95" s="15">
        <v>2.97</v>
      </c>
      <c r="D95" s="15">
        <v>3.41</v>
      </c>
      <c r="E95" s="15">
        <v>3.74</v>
      </c>
      <c r="F95" s="15">
        <v>3.99</v>
      </c>
      <c r="G95" s="15">
        <v>4.21</v>
      </c>
      <c r="H95" s="15">
        <v>4.3899999999999997</v>
      </c>
      <c r="I95" s="15">
        <v>4.54</v>
      </c>
      <c r="J95" s="15">
        <v>4.67</v>
      </c>
      <c r="K95" s="15">
        <v>4.79</v>
      </c>
      <c r="L95" s="15">
        <v>4.9000000000000004</v>
      </c>
      <c r="M95" s="15">
        <v>4.9800000000000004</v>
      </c>
      <c r="N95" s="15">
        <v>5.07</v>
      </c>
      <c r="O95" s="15">
        <v>5.15</v>
      </c>
      <c r="P95" s="15">
        <v>5.22</v>
      </c>
      <c r="Q95" s="15">
        <v>5.26</v>
      </c>
      <c r="R95" s="15">
        <v>5.29</v>
      </c>
      <c r="S95" s="15">
        <v>5.33</v>
      </c>
      <c r="T95" s="15">
        <v>5.35</v>
      </c>
      <c r="U95" s="15">
        <v>5.38</v>
      </c>
      <c r="V95" s="15">
        <v>5.36</v>
      </c>
      <c r="W95" s="15">
        <v>5.35</v>
      </c>
      <c r="X95" s="15">
        <v>5.33</v>
      </c>
      <c r="Y95" s="15">
        <v>5.32</v>
      </c>
      <c r="Z95" s="15">
        <v>5.31</v>
      </c>
      <c r="AA95" s="15">
        <v>5.28</v>
      </c>
      <c r="AB95" s="15">
        <v>5.25</v>
      </c>
      <c r="AC95" s="15">
        <v>5.23</v>
      </c>
      <c r="AD95" s="15">
        <v>5.2</v>
      </c>
      <c r="AE95" s="15">
        <v>5.18</v>
      </c>
      <c r="AF95" s="15">
        <v>5.14</v>
      </c>
      <c r="AG95" s="15">
        <v>5.1100000000000003</v>
      </c>
      <c r="AH95" s="15">
        <v>5.07</v>
      </c>
      <c r="AI95" s="15">
        <v>5.04</v>
      </c>
      <c r="AJ95" s="15">
        <v>5.01</v>
      </c>
      <c r="AK95" s="15">
        <v>4.9800000000000004</v>
      </c>
      <c r="AL95" s="15">
        <v>4.96</v>
      </c>
      <c r="AM95" s="15">
        <v>4.93</v>
      </c>
      <c r="AN95" s="15">
        <v>4.91</v>
      </c>
      <c r="AO95" s="15">
        <v>4.8899999999999997</v>
      </c>
      <c r="AP95" s="15">
        <v>4.88</v>
      </c>
      <c r="AQ95" s="15">
        <v>4.87</v>
      </c>
      <c r="AR95" s="15">
        <v>4.8600000000000003</v>
      </c>
      <c r="AS95" s="15">
        <v>4.8499999999999996</v>
      </c>
      <c r="AT95" s="15">
        <v>4.84</v>
      </c>
      <c r="AU95" s="15">
        <v>4.83</v>
      </c>
      <c r="AV95" s="15">
        <v>4.82</v>
      </c>
      <c r="AW95" s="15">
        <v>4.82</v>
      </c>
      <c r="AX95" s="15">
        <v>4.8099999999999996</v>
      </c>
      <c r="AY95" s="15">
        <v>4.8</v>
      </c>
    </row>
    <row r="96" spans="1:51" x14ac:dyDescent="0.2">
      <c r="A96" s="5">
        <v>40147</v>
      </c>
      <c r="B96" s="15">
        <v>2.48</v>
      </c>
      <c r="C96" s="15">
        <v>2.95</v>
      </c>
      <c r="D96" s="15">
        <v>3.36</v>
      </c>
      <c r="E96" s="15">
        <v>3.66</v>
      </c>
      <c r="F96" s="15">
        <v>3.93</v>
      </c>
      <c r="G96" s="15">
        <v>4.1500000000000004</v>
      </c>
      <c r="H96" s="15">
        <v>4.34</v>
      </c>
      <c r="I96" s="15">
        <v>4.5</v>
      </c>
      <c r="J96" s="15">
        <v>4.63</v>
      </c>
      <c r="K96" s="15">
        <v>4.75</v>
      </c>
      <c r="L96" s="15">
        <v>4.8600000000000003</v>
      </c>
      <c r="M96" s="15">
        <v>4.95</v>
      </c>
      <c r="N96" s="15">
        <v>5.05</v>
      </c>
      <c r="O96" s="15">
        <v>5.13</v>
      </c>
      <c r="P96" s="15">
        <v>5.2</v>
      </c>
      <c r="Q96" s="15">
        <v>5.23</v>
      </c>
      <c r="R96" s="15">
        <v>5.25</v>
      </c>
      <c r="S96" s="15">
        <v>5.28</v>
      </c>
      <c r="T96" s="15">
        <v>5.3</v>
      </c>
      <c r="U96" s="15">
        <v>5.32</v>
      </c>
      <c r="V96" s="15">
        <v>5.29</v>
      </c>
      <c r="W96" s="15">
        <v>5.27</v>
      </c>
      <c r="X96" s="15">
        <v>5.25</v>
      </c>
      <c r="Y96" s="15">
        <v>5.23</v>
      </c>
      <c r="Z96" s="15">
        <v>5.21</v>
      </c>
      <c r="AA96" s="15">
        <v>5.17</v>
      </c>
      <c r="AB96" s="15">
        <v>5.14</v>
      </c>
      <c r="AC96" s="15">
        <v>5.1100000000000003</v>
      </c>
      <c r="AD96" s="15">
        <v>5.08</v>
      </c>
      <c r="AE96" s="15">
        <v>5.05</v>
      </c>
      <c r="AF96" s="15">
        <v>5.0199999999999996</v>
      </c>
      <c r="AG96" s="15">
        <v>4.99</v>
      </c>
      <c r="AH96" s="15">
        <v>4.96</v>
      </c>
      <c r="AI96" s="15">
        <v>4.93</v>
      </c>
      <c r="AJ96" s="15">
        <v>4.9000000000000004</v>
      </c>
      <c r="AK96" s="15">
        <v>4.88</v>
      </c>
      <c r="AL96" s="15">
        <v>4.8499999999999996</v>
      </c>
      <c r="AM96" s="15">
        <v>4.83</v>
      </c>
      <c r="AN96" s="15">
        <v>4.8099999999999996</v>
      </c>
      <c r="AO96" s="15">
        <v>4.79</v>
      </c>
      <c r="AP96" s="15">
        <v>4.7699999999999996</v>
      </c>
      <c r="AQ96" s="15">
        <v>4.75</v>
      </c>
      <c r="AR96" s="15">
        <v>4.7300000000000004</v>
      </c>
      <c r="AS96" s="15">
        <v>4.72</v>
      </c>
      <c r="AT96" s="15">
        <v>4.7</v>
      </c>
      <c r="AU96" s="15">
        <v>4.6900000000000004</v>
      </c>
      <c r="AV96" s="15">
        <v>4.68</v>
      </c>
      <c r="AW96" s="15">
        <v>4.66</v>
      </c>
      <c r="AX96" s="15">
        <v>4.6500000000000004</v>
      </c>
      <c r="AY96" s="15">
        <v>4.6399999999999997</v>
      </c>
    </row>
    <row r="97" spans="1:51" x14ac:dyDescent="0.2">
      <c r="A97" s="5">
        <v>40178</v>
      </c>
      <c r="B97" s="15">
        <v>2.56</v>
      </c>
      <c r="C97" s="15">
        <v>3.15</v>
      </c>
      <c r="D97" s="15">
        <v>3.5</v>
      </c>
      <c r="E97" s="15">
        <v>3.81</v>
      </c>
      <c r="F97" s="15">
        <v>4.09</v>
      </c>
      <c r="G97" s="15">
        <v>4.32</v>
      </c>
      <c r="H97" s="15">
        <v>4.5199999999999996</v>
      </c>
      <c r="I97" s="15">
        <v>4.6900000000000004</v>
      </c>
      <c r="J97" s="15">
        <v>4.82</v>
      </c>
      <c r="K97" s="15">
        <v>4.9400000000000004</v>
      </c>
      <c r="L97" s="15">
        <v>5.0599999999999996</v>
      </c>
      <c r="M97" s="15">
        <v>5.16</v>
      </c>
      <c r="N97" s="15">
        <v>5.24</v>
      </c>
      <c r="O97" s="15">
        <v>5.31</v>
      </c>
      <c r="P97" s="15">
        <v>5.37</v>
      </c>
      <c r="Q97" s="15">
        <v>5.4</v>
      </c>
      <c r="R97" s="15">
        <v>5.42</v>
      </c>
      <c r="S97" s="15">
        <v>5.44</v>
      </c>
      <c r="T97" s="15">
        <v>5.46</v>
      </c>
      <c r="U97" s="15">
        <v>5.48</v>
      </c>
      <c r="V97" s="15">
        <v>5.45</v>
      </c>
      <c r="W97" s="15">
        <v>5.43</v>
      </c>
      <c r="X97" s="15">
        <v>5.41</v>
      </c>
      <c r="Y97" s="15">
        <v>5.39</v>
      </c>
      <c r="Z97" s="15">
        <v>5.38</v>
      </c>
      <c r="AA97" s="15">
        <v>5.34</v>
      </c>
      <c r="AB97" s="15">
        <v>5.31</v>
      </c>
      <c r="AC97" s="15">
        <v>5.27</v>
      </c>
      <c r="AD97" s="15">
        <v>5.25</v>
      </c>
      <c r="AE97" s="15">
        <v>5.22</v>
      </c>
      <c r="AF97" s="15">
        <v>5.18</v>
      </c>
      <c r="AG97" s="15">
        <v>5.15</v>
      </c>
      <c r="AH97" s="15">
        <v>5.1100000000000003</v>
      </c>
      <c r="AI97" s="15">
        <v>5.08</v>
      </c>
      <c r="AJ97" s="15">
        <v>5.05</v>
      </c>
      <c r="AK97" s="15">
        <v>5.03</v>
      </c>
      <c r="AL97" s="15">
        <v>5</v>
      </c>
      <c r="AM97" s="15">
        <v>4.9800000000000004</v>
      </c>
      <c r="AN97" s="15">
        <v>4.95</v>
      </c>
      <c r="AO97" s="15">
        <v>4.93</v>
      </c>
      <c r="AP97" s="15">
        <v>4.92</v>
      </c>
      <c r="AQ97" s="15">
        <v>4.9000000000000004</v>
      </c>
      <c r="AR97" s="15">
        <v>4.8899999999999997</v>
      </c>
      <c r="AS97" s="15">
        <v>4.88</v>
      </c>
      <c r="AT97" s="15">
        <v>4.87</v>
      </c>
      <c r="AU97" s="15">
        <v>4.8600000000000003</v>
      </c>
      <c r="AV97" s="15">
        <v>4.8499999999999996</v>
      </c>
      <c r="AW97" s="15">
        <v>4.84</v>
      </c>
      <c r="AX97" s="15">
        <v>4.83</v>
      </c>
      <c r="AY97" s="15">
        <v>4.82</v>
      </c>
    </row>
    <row r="98" spans="1:51" x14ac:dyDescent="0.2">
      <c r="A98" s="5">
        <v>40209</v>
      </c>
      <c r="B98" s="15">
        <v>2.4</v>
      </c>
      <c r="C98" s="15">
        <v>2.86</v>
      </c>
      <c r="D98" s="15">
        <v>3.25</v>
      </c>
      <c r="E98" s="15">
        <v>3.56</v>
      </c>
      <c r="F98" s="15">
        <v>3.83</v>
      </c>
      <c r="G98" s="15">
        <v>4.07</v>
      </c>
      <c r="H98" s="15">
        <v>4.2699999999999996</v>
      </c>
      <c r="I98" s="15">
        <v>4.45</v>
      </c>
      <c r="J98" s="15">
        <v>4.59</v>
      </c>
      <c r="K98" s="15">
        <v>4.72</v>
      </c>
      <c r="L98" s="15">
        <v>4.83</v>
      </c>
      <c r="M98" s="15">
        <v>4.93</v>
      </c>
      <c r="N98" s="15">
        <v>5.01</v>
      </c>
      <c r="O98" s="15">
        <v>5.08</v>
      </c>
      <c r="P98" s="15">
        <v>5.14</v>
      </c>
      <c r="Q98" s="15">
        <v>5.17</v>
      </c>
      <c r="R98" s="15">
        <v>5.2</v>
      </c>
      <c r="S98" s="15">
        <v>5.23</v>
      </c>
      <c r="T98" s="15">
        <v>5.26</v>
      </c>
      <c r="U98" s="15">
        <v>5.28</v>
      </c>
      <c r="V98" s="15">
        <v>5.26</v>
      </c>
      <c r="W98" s="15">
        <v>5.25</v>
      </c>
      <c r="X98" s="15">
        <v>5.24</v>
      </c>
      <c r="Y98" s="15">
        <v>5.23</v>
      </c>
      <c r="Z98" s="15">
        <v>5.21</v>
      </c>
      <c r="AA98" s="15">
        <v>5.18</v>
      </c>
      <c r="AB98" s="15">
        <v>5.15</v>
      </c>
      <c r="AC98" s="15">
        <v>5.13</v>
      </c>
      <c r="AD98" s="15">
        <v>5.0999999999999996</v>
      </c>
      <c r="AE98" s="15">
        <v>5.08</v>
      </c>
      <c r="AF98" s="15">
        <v>5.04</v>
      </c>
      <c r="AG98" s="15">
        <v>5.01</v>
      </c>
      <c r="AH98" s="15">
        <v>4.9800000000000004</v>
      </c>
      <c r="AI98" s="15">
        <v>4.95</v>
      </c>
      <c r="AJ98" s="15">
        <v>4.93</v>
      </c>
      <c r="AK98" s="15">
        <v>4.9000000000000004</v>
      </c>
      <c r="AL98" s="15">
        <v>4.88</v>
      </c>
      <c r="AM98" s="15">
        <v>4.8499999999999996</v>
      </c>
      <c r="AN98" s="15">
        <v>4.83</v>
      </c>
      <c r="AO98" s="15">
        <v>4.8099999999999996</v>
      </c>
      <c r="AP98" s="15">
        <v>4.8</v>
      </c>
      <c r="AQ98" s="15">
        <v>4.79</v>
      </c>
      <c r="AR98" s="15">
        <v>4.7699999999999996</v>
      </c>
      <c r="AS98" s="15">
        <v>4.76</v>
      </c>
      <c r="AT98" s="15">
        <v>4.75</v>
      </c>
      <c r="AU98" s="15">
        <v>4.74</v>
      </c>
      <c r="AV98" s="15">
        <v>4.7300000000000004</v>
      </c>
      <c r="AW98" s="15">
        <v>4.72</v>
      </c>
      <c r="AX98" s="15">
        <v>4.71</v>
      </c>
      <c r="AY98" s="15">
        <v>4.7</v>
      </c>
    </row>
    <row r="99" spans="1:51" x14ac:dyDescent="0.2">
      <c r="A99" s="5">
        <v>40237</v>
      </c>
      <c r="B99" s="15">
        <v>2.39</v>
      </c>
      <c r="C99" s="15">
        <v>2.74</v>
      </c>
      <c r="D99" s="15">
        <v>3.12</v>
      </c>
      <c r="E99" s="15">
        <v>3.47</v>
      </c>
      <c r="F99" s="15">
        <v>3.76</v>
      </c>
      <c r="G99" s="15">
        <v>4.03</v>
      </c>
      <c r="H99" s="15">
        <v>4.25</v>
      </c>
      <c r="I99" s="15">
        <v>4.4400000000000004</v>
      </c>
      <c r="J99" s="15">
        <v>4.59</v>
      </c>
      <c r="K99" s="15">
        <v>4.72</v>
      </c>
      <c r="L99" s="15">
        <v>4.8499999999999996</v>
      </c>
      <c r="M99" s="15">
        <v>4.95</v>
      </c>
      <c r="N99" s="15">
        <v>5.04</v>
      </c>
      <c r="O99" s="15">
        <v>5.12</v>
      </c>
      <c r="P99" s="15">
        <v>5.18</v>
      </c>
      <c r="Q99" s="15">
        <v>5.21</v>
      </c>
      <c r="R99" s="15">
        <v>5.23</v>
      </c>
      <c r="S99" s="15">
        <v>5.24</v>
      </c>
      <c r="T99" s="15">
        <v>5.26</v>
      </c>
      <c r="U99" s="15">
        <v>5.28</v>
      </c>
      <c r="V99" s="15">
        <v>5.26</v>
      </c>
      <c r="W99" s="15">
        <v>5.24</v>
      </c>
      <c r="X99" s="15">
        <v>5.23</v>
      </c>
      <c r="Y99" s="15">
        <v>5.21</v>
      </c>
      <c r="Z99" s="15">
        <v>5.2</v>
      </c>
      <c r="AA99" s="15">
        <v>5.16</v>
      </c>
      <c r="AB99" s="15">
        <v>5.12</v>
      </c>
      <c r="AC99" s="15">
        <v>5.09</v>
      </c>
      <c r="AD99" s="15">
        <v>5.0599999999999996</v>
      </c>
      <c r="AE99" s="15">
        <v>5.03</v>
      </c>
      <c r="AF99" s="15">
        <v>5</v>
      </c>
      <c r="AG99" s="15">
        <v>4.97</v>
      </c>
      <c r="AH99" s="15">
        <v>4.9400000000000004</v>
      </c>
      <c r="AI99" s="15">
        <v>4.92</v>
      </c>
      <c r="AJ99" s="15">
        <v>4.8899999999999997</v>
      </c>
      <c r="AK99" s="15">
        <v>4.87</v>
      </c>
      <c r="AL99" s="15">
        <v>4.8499999999999996</v>
      </c>
      <c r="AM99" s="15">
        <v>4.83</v>
      </c>
      <c r="AN99" s="15">
        <v>4.8099999999999996</v>
      </c>
      <c r="AO99" s="15">
        <v>4.79</v>
      </c>
      <c r="AP99" s="15">
        <v>4.78</v>
      </c>
      <c r="AQ99" s="15">
        <v>4.76</v>
      </c>
      <c r="AR99" s="15">
        <v>4.74</v>
      </c>
      <c r="AS99" s="15">
        <v>4.7300000000000004</v>
      </c>
      <c r="AT99" s="15">
        <v>4.72</v>
      </c>
      <c r="AU99" s="15">
        <v>4.7</v>
      </c>
      <c r="AV99" s="15">
        <v>4.6900000000000004</v>
      </c>
      <c r="AW99" s="15">
        <v>4.68</v>
      </c>
      <c r="AX99" s="15">
        <v>4.67</v>
      </c>
      <c r="AY99" s="15">
        <v>4.66</v>
      </c>
    </row>
    <row r="100" spans="1:51" x14ac:dyDescent="0.2">
      <c r="A100" s="5">
        <v>40268</v>
      </c>
      <c r="B100" s="15">
        <v>2.38</v>
      </c>
      <c r="C100" s="15">
        <v>2.74</v>
      </c>
      <c r="D100" s="15">
        <v>3.08</v>
      </c>
      <c r="E100" s="15">
        <v>3.43</v>
      </c>
      <c r="F100" s="15">
        <v>3.72</v>
      </c>
      <c r="G100" s="15">
        <v>3.97</v>
      </c>
      <c r="H100" s="15">
        <v>4.2</v>
      </c>
      <c r="I100" s="15">
        <v>4.3899999999999997</v>
      </c>
      <c r="J100" s="15">
        <v>4.55</v>
      </c>
      <c r="K100" s="15">
        <v>4.68</v>
      </c>
      <c r="L100" s="15">
        <v>4.8099999999999996</v>
      </c>
      <c r="M100" s="15">
        <v>4.91</v>
      </c>
      <c r="N100" s="15">
        <v>5</v>
      </c>
      <c r="O100" s="15">
        <v>5.07</v>
      </c>
      <c r="P100" s="15">
        <v>5.14</v>
      </c>
      <c r="Q100" s="15">
        <v>5.17</v>
      </c>
      <c r="R100" s="15">
        <v>5.2</v>
      </c>
      <c r="S100" s="15">
        <v>5.23</v>
      </c>
      <c r="T100" s="15">
        <v>5.25</v>
      </c>
      <c r="U100" s="15">
        <v>5.27</v>
      </c>
      <c r="V100" s="15">
        <v>5.25</v>
      </c>
      <c r="W100" s="15">
        <v>5.23</v>
      </c>
      <c r="X100" s="15">
        <v>5.21</v>
      </c>
      <c r="Y100" s="15">
        <v>5.19</v>
      </c>
      <c r="Z100" s="15">
        <v>5.18</v>
      </c>
      <c r="AA100" s="15">
        <v>5.15</v>
      </c>
      <c r="AB100" s="15">
        <v>5.12</v>
      </c>
      <c r="AC100" s="15">
        <v>5.09</v>
      </c>
      <c r="AD100" s="15">
        <v>5.07</v>
      </c>
      <c r="AE100" s="15">
        <v>5.04</v>
      </c>
      <c r="AF100" s="15">
        <v>5.01</v>
      </c>
      <c r="AG100" s="15">
        <v>4.9800000000000004</v>
      </c>
      <c r="AH100" s="15">
        <v>4.95</v>
      </c>
      <c r="AI100" s="15">
        <v>4.92</v>
      </c>
      <c r="AJ100" s="15">
        <v>4.9000000000000004</v>
      </c>
      <c r="AK100" s="15">
        <v>4.87</v>
      </c>
      <c r="AL100" s="15">
        <v>4.8499999999999996</v>
      </c>
      <c r="AM100" s="15">
        <v>4.83</v>
      </c>
      <c r="AN100" s="15">
        <v>4.8099999999999996</v>
      </c>
      <c r="AO100" s="15">
        <v>4.79</v>
      </c>
      <c r="AP100" s="15">
        <v>4.7699999999999996</v>
      </c>
      <c r="AQ100" s="15">
        <v>4.76</v>
      </c>
      <c r="AR100" s="15">
        <v>4.75</v>
      </c>
      <c r="AS100" s="15">
        <v>4.74</v>
      </c>
      <c r="AT100" s="15">
        <v>4.7300000000000004</v>
      </c>
      <c r="AU100" s="15">
        <v>4.72</v>
      </c>
      <c r="AV100" s="15">
        <v>4.71</v>
      </c>
      <c r="AW100" s="15">
        <v>4.7</v>
      </c>
      <c r="AX100" s="15">
        <v>4.6900000000000004</v>
      </c>
      <c r="AY100" s="15">
        <v>4.68</v>
      </c>
    </row>
    <row r="101" spans="1:51" x14ac:dyDescent="0.2">
      <c r="A101" s="5">
        <v>40298</v>
      </c>
      <c r="B101" s="15">
        <v>2.38</v>
      </c>
      <c r="C101" s="15">
        <v>2.67</v>
      </c>
      <c r="D101" s="15">
        <v>2.99</v>
      </c>
      <c r="E101" s="15">
        <v>3.32</v>
      </c>
      <c r="F101" s="15">
        <v>3.6</v>
      </c>
      <c r="G101" s="15">
        <v>3.86</v>
      </c>
      <c r="H101" s="15">
        <v>4.07</v>
      </c>
      <c r="I101" s="15">
        <v>4.2300000000000004</v>
      </c>
      <c r="J101" s="15">
        <v>4.4000000000000004</v>
      </c>
      <c r="K101" s="15">
        <v>4.54</v>
      </c>
      <c r="L101" s="15">
        <v>4.66</v>
      </c>
      <c r="M101" s="15">
        <v>4.76</v>
      </c>
      <c r="N101" s="15">
        <v>4.84</v>
      </c>
      <c r="O101" s="15">
        <v>4.91</v>
      </c>
      <c r="P101" s="15">
        <v>4.9800000000000004</v>
      </c>
      <c r="Q101" s="15">
        <v>5</v>
      </c>
      <c r="R101" s="15">
        <v>5.0199999999999996</v>
      </c>
      <c r="S101" s="15">
        <v>5.04</v>
      </c>
      <c r="T101" s="15">
        <v>5.0599999999999996</v>
      </c>
      <c r="U101" s="15">
        <v>5.07</v>
      </c>
      <c r="V101" s="15">
        <v>5.05</v>
      </c>
      <c r="W101" s="15">
        <v>5.04</v>
      </c>
      <c r="X101" s="15">
        <v>5.0199999999999996</v>
      </c>
      <c r="Y101" s="15">
        <v>5.01</v>
      </c>
      <c r="Z101" s="15">
        <v>4.99</v>
      </c>
      <c r="AA101" s="15">
        <v>4.95</v>
      </c>
      <c r="AB101" s="15">
        <v>4.92</v>
      </c>
      <c r="AC101" s="15">
        <v>4.8899999999999997</v>
      </c>
      <c r="AD101" s="15">
        <v>4.8600000000000003</v>
      </c>
      <c r="AE101" s="15">
        <v>4.83</v>
      </c>
      <c r="AF101" s="15">
        <v>4.8</v>
      </c>
      <c r="AG101" s="15">
        <v>4.7699999999999996</v>
      </c>
      <c r="AH101" s="15">
        <v>4.74</v>
      </c>
      <c r="AI101" s="15">
        <v>4.71</v>
      </c>
      <c r="AJ101" s="15">
        <v>4.6900000000000004</v>
      </c>
      <c r="AK101" s="15">
        <v>4.67</v>
      </c>
      <c r="AL101" s="15">
        <v>4.6500000000000004</v>
      </c>
      <c r="AM101" s="15">
        <v>4.62</v>
      </c>
      <c r="AN101" s="15">
        <v>4.5999999999999996</v>
      </c>
      <c r="AO101" s="15">
        <v>4.59</v>
      </c>
      <c r="AP101" s="15">
        <v>4.57</v>
      </c>
      <c r="AQ101" s="15">
        <v>4.5599999999999996</v>
      </c>
      <c r="AR101" s="15">
        <v>4.55</v>
      </c>
      <c r="AS101" s="15">
        <v>4.54</v>
      </c>
      <c r="AT101" s="15">
        <v>4.53</v>
      </c>
      <c r="AU101" s="15">
        <v>4.5199999999999996</v>
      </c>
      <c r="AV101" s="15">
        <v>4.51</v>
      </c>
      <c r="AW101" s="15">
        <v>4.5</v>
      </c>
      <c r="AX101" s="15">
        <v>4.49</v>
      </c>
      <c r="AY101" s="15">
        <v>4.4800000000000004</v>
      </c>
    </row>
    <row r="102" spans="1:51" x14ac:dyDescent="0.2">
      <c r="A102" s="5">
        <v>40329</v>
      </c>
      <c r="B102" s="15">
        <v>2.61</v>
      </c>
      <c r="C102" s="15">
        <v>2.82</v>
      </c>
      <c r="D102" s="15">
        <v>3.1</v>
      </c>
      <c r="E102" s="15">
        <v>3.37</v>
      </c>
      <c r="F102" s="15">
        <v>3.64</v>
      </c>
      <c r="G102" s="15">
        <v>3.87</v>
      </c>
      <c r="H102" s="15">
        <v>4.07</v>
      </c>
      <c r="I102" s="15">
        <v>4.24</v>
      </c>
      <c r="J102" s="15">
        <v>4.3899999999999997</v>
      </c>
      <c r="K102" s="15">
        <v>4.51</v>
      </c>
      <c r="L102" s="15">
        <v>4.63</v>
      </c>
      <c r="M102" s="15">
        <v>4.72</v>
      </c>
      <c r="N102" s="15">
        <v>4.8</v>
      </c>
      <c r="O102" s="15">
        <v>4.8600000000000003</v>
      </c>
      <c r="P102" s="15">
        <v>4.92</v>
      </c>
      <c r="Q102" s="15">
        <v>4.93</v>
      </c>
      <c r="R102" s="15">
        <v>4.9400000000000004</v>
      </c>
      <c r="S102" s="15">
        <v>4.96</v>
      </c>
      <c r="T102" s="15">
        <v>4.97</v>
      </c>
      <c r="U102" s="15">
        <v>4.9800000000000004</v>
      </c>
      <c r="V102" s="15">
        <v>4.95</v>
      </c>
      <c r="W102" s="15">
        <v>4.93</v>
      </c>
      <c r="X102" s="15">
        <v>4.9000000000000004</v>
      </c>
      <c r="Y102" s="15">
        <v>4.88</v>
      </c>
      <c r="Z102" s="15">
        <v>4.87</v>
      </c>
      <c r="AA102" s="15">
        <v>4.82</v>
      </c>
      <c r="AB102" s="15">
        <v>4.79</v>
      </c>
      <c r="AC102" s="15">
        <v>4.75</v>
      </c>
      <c r="AD102" s="15">
        <v>4.72</v>
      </c>
      <c r="AE102" s="15">
        <v>4.6900000000000004</v>
      </c>
      <c r="AF102" s="15">
        <v>4.66</v>
      </c>
      <c r="AG102" s="15">
        <v>4.63</v>
      </c>
      <c r="AH102" s="15">
        <v>4.6100000000000003</v>
      </c>
      <c r="AI102" s="15">
        <v>4.59</v>
      </c>
      <c r="AJ102" s="15">
        <v>4.57</v>
      </c>
      <c r="AK102" s="15">
        <v>4.55</v>
      </c>
      <c r="AL102" s="15">
        <v>4.53</v>
      </c>
      <c r="AM102" s="15">
        <v>4.51</v>
      </c>
      <c r="AN102" s="15">
        <v>4.49</v>
      </c>
      <c r="AO102" s="15">
        <v>4.47</v>
      </c>
      <c r="AP102" s="15">
        <v>4.47</v>
      </c>
      <c r="AQ102" s="15">
        <v>4.46</v>
      </c>
      <c r="AR102" s="15">
        <v>4.45</v>
      </c>
      <c r="AS102" s="15">
        <v>4.4400000000000004</v>
      </c>
      <c r="AT102" s="15">
        <v>4.4400000000000004</v>
      </c>
      <c r="AU102" s="15">
        <v>4.43</v>
      </c>
      <c r="AV102" s="15">
        <v>4.42</v>
      </c>
      <c r="AW102" s="15">
        <v>4.42</v>
      </c>
      <c r="AX102" s="15">
        <v>4.41</v>
      </c>
      <c r="AY102" s="15">
        <v>4.4000000000000004</v>
      </c>
    </row>
    <row r="103" spans="1:51" x14ac:dyDescent="0.2">
      <c r="A103" s="5">
        <v>40359</v>
      </c>
      <c r="B103" s="15">
        <v>2.72</v>
      </c>
      <c r="C103" s="15">
        <v>2.92</v>
      </c>
      <c r="D103" s="15">
        <v>3.14</v>
      </c>
      <c r="E103" s="15">
        <v>3.39</v>
      </c>
      <c r="F103" s="15">
        <v>3.66</v>
      </c>
      <c r="G103" s="15">
        <v>3.9</v>
      </c>
      <c r="H103" s="15">
        <v>4.0999999999999996</v>
      </c>
      <c r="I103" s="15">
        <v>4.26</v>
      </c>
      <c r="J103" s="15">
        <v>4.42</v>
      </c>
      <c r="K103" s="15">
        <v>4.54</v>
      </c>
      <c r="L103" s="15">
        <v>4.6399999999999997</v>
      </c>
      <c r="M103" s="15">
        <v>4.72</v>
      </c>
      <c r="N103" s="15">
        <v>4.8099999999999996</v>
      </c>
      <c r="O103" s="15">
        <v>4.8899999999999997</v>
      </c>
      <c r="P103" s="15">
        <v>4.96</v>
      </c>
      <c r="Q103" s="15">
        <v>4.9800000000000004</v>
      </c>
      <c r="R103" s="15">
        <v>5.01</v>
      </c>
      <c r="S103" s="15">
        <v>5.03</v>
      </c>
      <c r="T103" s="15">
        <v>5.04</v>
      </c>
      <c r="U103" s="15">
        <v>5.0599999999999996</v>
      </c>
      <c r="V103" s="15">
        <v>5.04</v>
      </c>
      <c r="W103" s="15">
        <v>5.0199999999999996</v>
      </c>
      <c r="X103" s="15">
        <v>5</v>
      </c>
      <c r="Y103" s="15">
        <v>4.9800000000000004</v>
      </c>
      <c r="Z103" s="15">
        <v>4.96</v>
      </c>
      <c r="AA103" s="15">
        <v>4.93</v>
      </c>
      <c r="AB103" s="15">
        <v>4.8899999999999997</v>
      </c>
      <c r="AC103" s="15">
        <v>4.8600000000000003</v>
      </c>
      <c r="AD103" s="15">
        <v>4.83</v>
      </c>
      <c r="AE103" s="15">
        <v>4.8</v>
      </c>
      <c r="AF103" s="15">
        <v>4.78</v>
      </c>
      <c r="AG103" s="15">
        <v>4.75</v>
      </c>
      <c r="AH103" s="15">
        <v>4.72</v>
      </c>
      <c r="AI103" s="15">
        <v>4.7</v>
      </c>
      <c r="AJ103" s="15">
        <v>4.68</v>
      </c>
      <c r="AK103" s="15">
        <v>4.66</v>
      </c>
      <c r="AL103" s="15">
        <v>4.6399999999999997</v>
      </c>
      <c r="AM103" s="15">
        <v>4.62</v>
      </c>
      <c r="AN103" s="15">
        <v>4.5999999999999996</v>
      </c>
      <c r="AO103" s="15">
        <v>4.59</v>
      </c>
      <c r="AP103" s="15">
        <v>4.58</v>
      </c>
      <c r="AQ103" s="15">
        <v>4.57</v>
      </c>
      <c r="AR103" s="15">
        <v>4.5599999999999996</v>
      </c>
      <c r="AS103" s="15">
        <v>4.55</v>
      </c>
      <c r="AT103" s="15">
        <v>4.55</v>
      </c>
      <c r="AU103" s="15">
        <v>4.54</v>
      </c>
      <c r="AV103" s="15">
        <v>4.53</v>
      </c>
      <c r="AW103" s="15">
        <v>4.53</v>
      </c>
      <c r="AX103" s="15">
        <v>4.5199999999999996</v>
      </c>
      <c r="AY103" s="15">
        <v>4.51</v>
      </c>
    </row>
    <row r="104" spans="1:51" x14ac:dyDescent="0.2">
      <c r="A104" s="5">
        <v>40390</v>
      </c>
      <c r="B104" s="15">
        <v>2.5499999999999998</v>
      </c>
      <c r="C104" s="15">
        <v>2.76</v>
      </c>
      <c r="D104" s="15">
        <v>2.99</v>
      </c>
      <c r="E104" s="15">
        <v>3.26</v>
      </c>
      <c r="F104" s="15">
        <v>3.51</v>
      </c>
      <c r="G104" s="15">
        <v>3.73</v>
      </c>
      <c r="H104" s="15">
        <v>3.92</v>
      </c>
      <c r="I104" s="15">
        <v>4.09</v>
      </c>
      <c r="J104" s="15">
        <v>4.25</v>
      </c>
      <c r="K104" s="15">
        <v>4.38</v>
      </c>
      <c r="L104" s="15">
        <v>4.5</v>
      </c>
      <c r="M104" s="15">
        <v>4.5999999999999996</v>
      </c>
      <c r="N104" s="15">
        <v>4.68</v>
      </c>
      <c r="O104" s="15">
        <v>4.75</v>
      </c>
      <c r="P104" s="15">
        <v>4.8099999999999996</v>
      </c>
      <c r="Q104" s="15">
        <v>4.84</v>
      </c>
      <c r="R104" s="15">
        <v>4.88</v>
      </c>
      <c r="S104" s="15">
        <v>4.9000000000000004</v>
      </c>
      <c r="T104" s="15">
        <v>4.93</v>
      </c>
      <c r="U104" s="15">
        <v>4.96</v>
      </c>
      <c r="V104" s="15">
        <v>4.9400000000000004</v>
      </c>
      <c r="W104" s="15">
        <v>4.92</v>
      </c>
      <c r="X104" s="15">
        <v>4.9000000000000004</v>
      </c>
      <c r="Y104" s="15">
        <v>4.8899999999999997</v>
      </c>
      <c r="Z104" s="15">
        <v>4.88</v>
      </c>
      <c r="AA104" s="15">
        <v>4.8499999999999996</v>
      </c>
      <c r="AB104" s="15">
        <v>4.82</v>
      </c>
      <c r="AC104" s="15">
        <v>4.79</v>
      </c>
      <c r="AD104" s="15">
        <v>4.76</v>
      </c>
      <c r="AE104" s="15">
        <v>4.74</v>
      </c>
      <c r="AF104" s="15">
        <v>4.71</v>
      </c>
      <c r="AG104" s="15">
        <v>4.68</v>
      </c>
      <c r="AH104" s="15">
        <v>4.66</v>
      </c>
      <c r="AI104" s="15">
        <v>4.6399999999999997</v>
      </c>
      <c r="AJ104" s="15">
        <v>4.62</v>
      </c>
      <c r="AK104" s="15">
        <v>4.5999999999999996</v>
      </c>
      <c r="AL104" s="15">
        <v>4.58</v>
      </c>
      <c r="AM104" s="15">
        <v>4.5599999999999996</v>
      </c>
      <c r="AN104" s="15">
        <v>4.54</v>
      </c>
      <c r="AO104" s="15">
        <v>4.5199999999999996</v>
      </c>
      <c r="AP104" s="15">
        <v>4.5199999999999996</v>
      </c>
      <c r="AQ104" s="15">
        <v>4.51</v>
      </c>
      <c r="AR104" s="15">
        <v>4.51</v>
      </c>
      <c r="AS104" s="15">
        <v>4.5</v>
      </c>
      <c r="AT104" s="15">
        <v>4.5</v>
      </c>
      <c r="AU104" s="15">
        <v>4.5</v>
      </c>
      <c r="AV104" s="15">
        <v>4.49</v>
      </c>
      <c r="AW104" s="15">
        <v>4.49</v>
      </c>
      <c r="AX104" s="15">
        <v>4.4800000000000004</v>
      </c>
      <c r="AY104" s="15">
        <v>4.4800000000000004</v>
      </c>
    </row>
    <row r="105" spans="1:51" x14ac:dyDescent="0.2">
      <c r="A105" s="5">
        <v>40421</v>
      </c>
      <c r="B105" s="15">
        <v>2.46</v>
      </c>
      <c r="C105" s="15">
        <v>2.54</v>
      </c>
      <c r="D105" s="15">
        <v>2.69</v>
      </c>
      <c r="E105" s="15">
        <v>2.86</v>
      </c>
      <c r="F105" s="15">
        <v>3.04</v>
      </c>
      <c r="G105" s="15">
        <v>3.21</v>
      </c>
      <c r="H105" s="15">
        <v>3.35</v>
      </c>
      <c r="I105" s="15">
        <v>3.48</v>
      </c>
      <c r="J105" s="15">
        <v>3.59</v>
      </c>
      <c r="K105" s="15">
        <v>3.69</v>
      </c>
      <c r="L105" s="15">
        <v>3.78</v>
      </c>
      <c r="M105" s="15">
        <v>3.84</v>
      </c>
      <c r="N105" s="15">
        <v>3.9</v>
      </c>
      <c r="O105" s="15">
        <v>3.95</v>
      </c>
      <c r="P105" s="15">
        <v>3.99</v>
      </c>
      <c r="Q105" s="15">
        <v>4.0199999999999996</v>
      </c>
      <c r="R105" s="15">
        <v>4.04</v>
      </c>
      <c r="S105" s="15">
        <v>4.05</v>
      </c>
      <c r="T105" s="15">
        <v>4.07</v>
      </c>
      <c r="U105" s="15">
        <v>4.09</v>
      </c>
      <c r="V105" s="15">
        <v>4.07</v>
      </c>
      <c r="W105" s="15">
        <v>4.0599999999999996</v>
      </c>
      <c r="X105" s="15">
        <v>4.05</v>
      </c>
      <c r="Y105" s="15">
        <v>4.04</v>
      </c>
      <c r="Z105" s="15">
        <v>4.03</v>
      </c>
      <c r="AA105" s="15">
        <v>3.99</v>
      </c>
      <c r="AB105" s="15">
        <v>3.96</v>
      </c>
      <c r="AC105" s="15">
        <v>3.93</v>
      </c>
      <c r="AD105" s="15">
        <v>3.91</v>
      </c>
      <c r="AE105" s="15">
        <v>3.88</v>
      </c>
      <c r="AF105" s="15">
        <v>3.86</v>
      </c>
      <c r="AG105" s="15">
        <v>3.83</v>
      </c>
      <c r="AH105" s="15">
        <v>3.81</v>
      </c>
      <c r="AI105" s="15">
        <v>3.79</v>
      </c>
      <c r="AJ105" s="15">
        <v>3.77</v>
      </c>
      <c r="AK105" s="15">
        <v>3.75</v>
      </c>
      <c r="AL105" s="15">
        <v>3.73</v>
      </c>
      <c r="AM105" s="15">
        <v>3.72</v>
      </c>
      <c r="AN105" s="15">
        <v>3.7</v>
      </c>
      <c r="AO105" s="15">
        <v>3.69</v>
      </c>
      <c r="AP105" s="15">
        <v>3.68</v>
      </c>
      <c r="AQ105" s="15">
        <v>3.68</v>
      </c>
      <c r="AR105" s="15">
        <v>3.67</v>
      </c>
      <c r="AS105" s="15">
        <v>3.67</v>
      </c>
      <c r="AT105" s="15">
        <v>3.66</v>
      </c>
      <c r="AU105" s="15">
        <v>3.66</v>
      </c>
      <c r="AV105" s="15">
        <v>3.66</v>
      </c>
      <c r="AW105" s="15">
        <v>3.65</v>
      </c>
      <c r="AX105" s="15">
        <v>3.65</v>
      </c>
      <c r="AY105" s="15">
        <v>3.65</v>
      </c>
    </row>
    <row r="106" spans="1:51" x14ac:dyDescent="0.2">
      <c r="A106" s="5">
        <v>40451</v>
      </c>
      <c r="B106" s="15">
        <v>2.5499999999999998</v>
      </c>
      <c r="C106" s="15">
        <v>2.75</v>
      </c>
      <c r="D106" s="15">
        <v>2.91</v>
      </c>
      <c r="E106" s="15">
        <v>3.07</v>
      </c>
      <c r="F106" s="15">
        <v>3.24</v>
      </c>
      <c r="G106" s="15">
        <v>3.42</v>
      </c>
      <c r="H106" s="15">
        <v>3.56</v>
      </c>
      <c r="I106" s="15">
        <v>3.69</v>
      </c>
      <c r="J106" s="15">
        <v>3.8</v>
      </c>
      <c r="K106" s="15">
        <v>3.9</v>
      </c>
      <c r="L106" s="15">
        <v>3.99</v>
      </c>
      <c r="M106" s="15">
        <v>4.0599999999999996</v>
      </c>
      <c r="N106" s="15">
        <v>4.13</v>
      </c>
      <c r="O106" s="15">
        <v>4.1900000000000004</v>
      </c>
      <c r="P106" s="15">
        <v>4.24</v>
      </c>
      <c r="Q106" s="15">
        <v>4.26</v>
      </c>
      <c r="R106" s="15">
        <v>4.28</v>
      </c>
      <c r="S106" s="15">
        <v>4.3</v>
      </c>
      <c r="T106" s="15">
        <v>4.3099999999999996</v>
      </c>
      <c r="U106" s="15">
        <v>4.33</v>
      </c>
      <c r="V106" s="15">
        <v>4.3099999999999996</v>
      </c>
      <c r="W106" s="15">
        <v>4.3</v>
      </c>
      <c r="X106" s="15">
        <v>4.29</v>
      </c>
      <c r="Y106" s="15">
        <v>4.28</v>
      </c>
      <c r="Z106" s="15">
        <v>4.2699999999999996</v>
      </c>
      <c r="AA106" s="15">
        <v>4.2300000000000004</v>
      </c>
      <c r="AB106" s="15">
        <v>4.1900000000000004</v>
      </c>
      <c r="AC106" s="15">
        <v>4.1500000000000004</v>
      </c>
      <c r="AD106" s="15">
        <v>4.12</v>
      </c>
      <c r="AE106" s="15">
        <v>4.09</v>
      </c>
      <c r="AF106" s="15">
        <v>4.0599999999999996</v>
      </c>
      <c r="AG106" s="15">
        <v>4.04</v>
      </c>
      <c r="AH106" s="15">
        <v>4.0199999999999996</v>
      </c>
      <c r="AI106" s="15">
        <v>4</v>
      </c>
      <c r="AJ106" s="15">
        <v>3.98</v>
      </c>
      <c r="AK106" s="15">
        <v>3.96</v>
      </c>
      <c r="AL106" s="15">
        <v>3.94</v>
      </c>
      <c r="AM106" s="15">
        <v>3.92</v>
      </c>
      <c r="AN106" s="15">
        <v>3.91</v>
      </c>
      <c r="AO106" s="15">
        <v>3.89</v>
      </c>
      <c r="AP106" s="15">
        <v>3.89</v>
      </c>
      <c r="AQ106" s="15">
        <v>3.88</v>
      </c>
      <c r="AR106" s="15">
        <v>3.88</v>
      </c>
      <c r="AS106" s="15">
        <v>3.87</v>
      </c>
      <c r="AT106" s="15">
        <v>3.87</v>
      </c>
      <c r="AU106" s="15">
        <v>3.86</v>
      </c>
      <c r="AV106" s="15">
        <v>3.86</v>
      </c>
      <c r="AW106" s="15">
        <v>3.85</v>
      </c>
      <c r="AX106" s="15">
        <v>3.85</v>
      </c>
      <c r="AY106" s="15">
        <v>3.85</v>
      </c>
    </row>
    <row r="107" spans="1:51" x14ac:dyDescent="0.2">
      <c r="A107" s="5">
        <v>40482</v>
      </c>
      <c r="B107" s="15">
        <v>2.65</v>
      </c>
      <c r="C107" s="15">
        <v>2.84</v>
      </c>
      <c r="D107" s="15">
        <v>3.02</v>
      </c>
      <c r="E107" s="15">
        <v>3.23</v>
      </c>
      <c r="F107" s="15">
        <v>3.42</v>
      </c>
      <c r="G107" s="15">
        <v>3.58</v>
      </c>
      <c r="H107" s="15">
        <v>3.74</v>
      </c>
      <c r="I107" s="15">
        <v>3.89</v>
      </c>
      <c r="J107" s="15">
        <v>4.01</v>
      </c>
      <c r="K107" s="15">
        <v>4.1100000000000003</v>
      </c>
      <c r="L107" s="15">
        <v>4.2</v>
      </c>
      <c r="M107" s="15">
        <v>4.28</v>
      </c>
      <c r="N107" s="15">
        <v>4.34</v>
      </c>
      <c r="O107" s="15">
        <v>4.4000000000000004</v>
      </c>
      <c r="P107" s="15">
        <v>4.45</v>
      </c>
      <c r="Q107" s="15">
        <v>4.46</v>
      </c>
      <c r="R107" s="15">
        <v>4.47</v>
      </c>
      <c r="S107" s="15">
        <v>4.47</v>
      </c>
      <c r="T107" s="15">
        <v>4.4800000000000004</v>
      </c>
      <c r="U107" s="15">
        <v>4.49</v>
      </c>
      <c r="V107" s="15">
        <v>4.46</v>
      </c>
      <c r="W107" s="15">
        <v>4.43</v>
      </c>
      <c r="X107" s="15">
        <v>4.41</v>
      </c>
      <c r="Y107" s="15">
        <v>4.3899999999999997</v>
      </c>
      <c r="Z107" s="15">
        <v>4.37</v>
      </c>
      <c r="AA107" s="15">
        <v>4.32</v>
      </c>
      <c r="AB107" s="15">
        <v>4.28</v>
      </c>
      <c r="AC107" s="15">
        <v>4.25</v>
      </c>
      <c r="AD107" s="15">
        <v>4.21</v>
      </c>
      <c r="AE107" s="15">
        <v>4.18</v>
      </c>
      <c r="AF107" s="15">
        <v>4.1500000000000004</v>
      </c>
      <c r="AG107" s="15">
        <v>4.12</v>
      </c>
      <c r="AH107" s="15">
        <v>4.09</v>
      </c>
      <c r="AI107" s="15">
        <v>4.0599999999999996</v>
      </c>
      <c r="AJ107" s="15">
        <v>4.04</v>
      </c>
      <c r="AK107" s="15">
        <v>4.0199999999999996</v>
      </c>
      <c r="AL107" s="15">
        <v>4</v>
      </c>
      <c r="AM107" s="15">
        <v>3.98</v>
      </c>
      <c r="AN107" s="15">
        <v>3.96</v>
      </c>
      <c r="AO107" s="15">
        <v>3.94</v>
      </c>
      <c r="AP107" s="15">
        <v>3.93</v>
      </c>
      <c r="AQ107" s="15">
        <v>3.92</v>
      </c>
      <c r="AR107" s="15">
        <v>3.91</v>
      </c>
      <c r="AS107" s="15">
        <v>3.9</v>
      </c>
      <c r="AT107" s="15">
        <v>3.89</v>
      </c>
      <c r="AU107" s="15">
        <v>3.89</v>
      </c>
      <c r="AV107" s="15">
        <v>3.88</v>
      </c>
      <c r="AW107" s="15">
        <v>3.87</v>
      </c>
      <c r="AX107" s="15">
        <v>3.86</v>
      </c>
      <c r="AY107" s="15">
        <v>3.86</v>
      </c>
    </row>
    <row r="108" spans="1:51" x14ac:dyDescent="0.2">
      <c r="A108" s="5">
        <v>40512</v>
      </c>
      <c r="B108" s="15">
        <v>2.88</v>
      </c>
      <c r="C108" s="15">
        <v>3.07</v>
      </c>
      <c r="D108" s="15">
        <v>3.3</v>
      </c>
      <c r="E108" s="15">
        <v>3.58</v>
      </c>
      <c r="F108" s="15">
        <v>3.84</v>
      </c>
      <c r="G108" s="15">
        <v>4.0599999999999996</v>
      </c>
      <c r="H108" s="15">
        <v>4.25</v>
      </c>
      <c r="I108" s="15">
        <v>4.41</v>
      </c>
      <c r="J108" s="15">
        <v>4.54</v>
      </c>
      <c r="K108" s="15">
        <v>4.6500000000000004</v>
      </c>
      <c r="L108" s="15">
        <v>4.75</v>
      </c>
      <c r="M108" s="15">
        <v>4.84</v>
      </c>
      <c r="N108" s="15">
        <v>4.91</v>
      </c>
      <c r="O108" s="15">
        <v>4.9800000000000004</v>
      </c>
      <c r="P108" s="15">
        <v>5.03</v>
      </c>
      <c r="Q108" s="15">
        <v>5.04</v>
      </c>
      <c r="R108" s="15">
        <v>5.04</v>
      </c>
      <c r="S108" s="15">
        <v>5.05</v>
      </c>
      <c r="T108" s="15">
        <v>5.05</v>
      </c>
      <c r="U108" s="15">
        <v>5.05</v>
      </c>
      <c r="V108" s="15">
        <v>5.01</v>
      </c>
      <c r="W108" s="15">
        <v>4.9800000000000004</v>
      </c>
      <c r="X108" s="15">
        <v>4.95</v>
      </c>
      <c r="Y108" s="15">
        <v>4.92</v>
      </c>
      <c r="Z108" s="15">
        <v>4.8899999999999997</v>
      </c>
      <c r="AA108" s="15">
        <v>4.83</v>
      </c>
      <c r="AB108" s="15">
        <v>4.79</v>
      </c>
      <c r="AC108" s="15">
        <v>4.74</v>
      </c>
      <c r="AD108" s="15">
        <v>4.7</v>
      </c>
      <c r="AE108" s="15">
        <v>4.66</v>
      </c>
      <c r="AF108" s="15">
        <v>4.62</v>
      </c>
      <c r="AG108" s="15">
        <v>4.59</v>
      </c>
      <c r="AH108" s="15">
        <v>4.5599999999999996</v>
      </c>
      <c r="AI108" s="15">
        <v>4.53</v>
      </c>
      <c r="AJ108" s="15">
        <v>4.51</v>
      </c>
      <c r="AK108" s="15">
        <v>4.4800000000000004</v>
      </c>
      <c r="AL108" s="15">
        <v>4.46</v>
      </c>
      <c r="AM108" s="15">
        <v>4.4400000000000004</v>
      </c>
      <c r="AN108" s="15">
        <v>4.42</v>
      </c>
      <c r="AO108" s="15">
        <v>4.4000000000000004</v>
      </c>
      <c r="AP108" s="15">
        <v>4.3899999999999997</v>
      </c>
      <c r="AQ108" s="15">
        <v>4.38</v>
      </c>
      <c r="AR108" s="15">
        <v>4.37</v>
      </c>
      <c r="AS108" s="15">
        <v>4.3600000000000003</v>
      </c>
      <c r="AT108" s="15">
        <v>4.3499999999999996</v>
      </c>
      <c r="AU108" s="15">
        <v>4.3499999999999996</v>
      </c>
      <c r="AV108" s="15">
        <v>4.34</v>
      </c>
      <c r="AW108" s="15">
        <v>4.33</v>
      </c>
      <c r="AX108" s="15">
        <v>4.33</v>
      </c>
      <c r="AY108" s="15">
        <v>4.32</v>
      </c>
    </row>
    <row r="109" spans="1:51" x14ac:dyDescent="0.2">
      <c r="A109" s="5">
        <v>40543</v>
      </c>
      <c r="B109" s="15">
        <v>2.85</v>
      </c>
      <c r="C109" s="15">
        <v>3.08</v>
      </c>
      <c r="D109" s="15">
        <v>3.42</v>
      </c>
      <c r="E109" s="15">
        <v>3.74</v>
      </c>
      <c r="F109" s="15">
        <v>4.1399999999999997</v>
      </c>
      <c r="G109" s="15">
        <v>4.2699999999999996</v>
      </c>
      <c r="H109" s="15">
        <v>4.55</v>
      </c>
      <c r="I109" s="15">
        <v>4.72</v>
      </c>
      <c r="J109" s="15">
        <v>4.8600000000000003</v>
      </c>
      <c r="K109" s="15">
        <v>4.99</v>
      </c>
      <c r="L109" s="15">
        <v>5.07</v>
      </c>
      <c r="M109" s="15">
        <v>5.14</v>
      </c>
      <c r="N109" s="15">
        <v>5.21</v>
      </c>
      <c r="O109" s="15">
        <v>5.27</v>
      </c>
      <c r="P109" s="15">
        <v>5.33</v>
      </c>
      <c r="Q109" s="15">
        <v>5.34</v>
      </c>
      <c r="R109" s="15">
        <v>5.35</v>
      </c>
      <c r="S109" s="15">
        <v>5.36</v>
      </c>
      <c r="T109" s="15">
        <v>5.37</v>
      </c>
      <c r="U109" s="15">
        <v>5.38</v>
      </c>
      <c r="V109" s="15">
        <v>5.34</v>
      </c>
      <c r="W109" s="15">
        <v>5.3</v>
      </c>
      <c r="X109" s="15">
        <v>5.27</v>
      </c>
      <c r="Y109" s="15">
        <v>5.25</v>
      </c>
      <c r="Z109" s="15">
        <v>5.22</v>
      </c>
      <c r="AA109" s="15">
        <v>5.17</v>
      </c>
      <c r="AB109" s="15">
        <v>5.13</v>
      </c>
      <c r="AC109" s="15">
        <v>5.09</v>
      </c>
      <c r="AD109" s="15">
        <v>5.05</v>
      </c>
      <c r="AE109" s="15">
        <v>5.0199999999999996</v>
      </c>
      <c r="AF109" s="15">
        <v>4.9800000000000004</v>
      </c>
      <c r="AG109" s="15">
        <v>4.95</v>
      </c>
      <c r="AH109" s="15">
        <v>4.92</v>
      </c>
      <c r="AI109" s="15">
        <v>4.9000000000000004</v>
      </c>
      <c r="AJ109" s="15">
        <v>4.87</v>
      </c>
      <c r="AK109" s="15">
        <v>4.8499999999999996</v>
      </c>
      <c r="AL109" s="15">
        <v>4.82</v>
      </c>
      <c r="AM109" s="15">
        <v>4.8</v>
      </c>
      <c r="AN109" s="15">
        <v>4.78</v>
      </c>
      <c r="AO109" s="15">
        <v>4.76</v>
      </c>
      <c r="AP109" s="15">
        <v>4.76</v>
      </c>
      <c r="AQ109" s="15">
        <v>4.75</v>
      </c>
      <c r="AR109" s="15">
        <v>4.74</v>
      </c>
      <c r="AS109" s="15">
        <v>4.74</v>
      </c>
      <c r="AT109" s="15">
        <v>4.7300000000000004</v>
      </c>
      <c r="AU109" s="15">
        <v>4.7300000000000004</v>
      </c>
      <c r="AV109" s="15">
        <v>4.72</v>
      </c>
      <c r="AW109" s="15">
        <v>4.72</v>
      </c>
      <c r="AX109" s="15">
        <v>4.72</v>
      </c>
      <c r="AY109" s="15">
        <v>4.71</v>
      </c>
    </row>
    <row r="110" spans="1:51" x14ac:dyDescent="0.2">
      <c r="A110" s="5">
        <v>40574</v>
      </c>
      <c r="B110" s="15">
        <v>2.97</v>
      </c>
      <c r="C110" s="15">
        <v>3.41</v>
      </c>
      <c r="D110" s="15">
        <v>3.76</v>
      </c>
      <c r="E110" s="15">
        <v>4.04</v>
      </c>
      <c r="F110" s="15">
        <v>4.28</v>
      </c>
      <c r="G110" s="15">
        <v>4.46</v>
      </c>
      <c r="H110" s="15">
        <v>4.6100000000000003</v>
      </c>
      <c r="I110" s="15">
        <v>4.74</v>
      </c>
      <c r="J110" s="15">
        <v>4.8499999999999996</v>
      </c>
      <c r="K110" s="15">
        <v>4.93</v>
      </c>
      <c r="L110" s="15">
        <v>5.03</v>
      </c>
      <c r="M110" s="15">
        <v>5.1100000000000003</v>
      </c>
      <c r="N110" s="15">
        <v>5.19</v>
      </c>
      <c r="O110" s="15">
        <v>5.25</v>
      </c>
      <c r="P110" s="15">
        <v>5.3</v>
      </c>
      <c r="Q110" s="15">
        <v>5.32</v>
      </c>
      <c r="R110" s="15">
        <v>5.33</v>
      </c>
      <c r="S110" s="15">
        <v>5.34</v>
      </c>
      <c r="T110" s="15">
        <v>5.35</v>
      </c>
      <c r="U110" s="15">
        <v>5.35</v>
      </c>
      <c r="V110" s="15">
        <v>5.33</v>
      </c>
      <c r="W110" s="15">
        <v>5.31</v>
      </c>
      <c r="X110" s="15">
        <v>5.29</v>
      </c>
      <c r="Y110" s="15">
        <v>5.27</v>
      </c>
      <c r="Z110" s="15">
        <v>5.26</v>
      </c>
      <c r="AA110" s="15">
        <v>5.21</v>
      </c>
      <c r="AB110" s="15">
        <v>5.17</v>
      </c>
      <c r="AC110" s="15">
        <v>5.12</v>
      </c>
      <c r="AD110" s="15">
        <v>5.09</v>
      </c>
      <c r="AE110" s="15">
        <v>5.05</v>
      </c>
      <c r="AF110" s="15">
        <v>5.0199999999999996</v>
      </c>
      <c r="AG110" s="15">
        <v>4.99</v>
      </c>
      <c r="AH110" s="15">
        <v>4.97</v>
      </c>
      <c r="AI110" s="15">
        <v>4.9400000000000004</v>
      </c>
      <c r="AJ110" s="15">
        <v>4.92</v>
      </c>
      <c r="AK110" s="15">
        <v>4.9000000000000004</v>
      </c>
      <c r="AL110" s="15">
        <v>4.88</v>
      </c>
      <c r="AM110" s="15">
        <v>4.8600000000000003</v>
      </c>
      <c r="AN110" s="15">
        <v>4.84</v>
      </c>
      <c r="AO110" s="15">
        <v>4.82</v>
      </c>
      <c r="AP110" s="15">
        <v>4.8099999999999996</v>
      </c>
      <c r="AQ110" s="15">
        <v>4.8</v>
      </c>
      <c r="AR110" s="15">
        <v>4.79</v>
      </c>
      <c r="AS110" s="15">
        <v>4.78</v>
      </c>
      <c r="AT110" s="15">
        <v>4.76</v>
      </c>
      <c r="AU110" s="15">
        <v>4.75</v>
      </c>
      <c r="AV110" s="15">
        <v>4.74</v>
      </c>
      <c r="AW110" s="15">
        <v>4.7300000000000004</v>
      </c>
      <c r="AX110" s="15">
        <v>4.7300000000000004</v>
      </c>
      <c r="AY110" s="15">
        <v>4.72</v>
      </c>
    </row>
    <row r="111" spans="1:51" x14ac:dyDescent="0.2">
      <c r="A111" s="5">
        <v>40602</v>
      </c>
      <c r="B111" s="15">
        <v>2.99</v>
      </c>
      <c r="C111" s="15">
        <v>3.4</v>
      </c>
      <c r="D111" s="15">
        <v>3.7</v>
      </c>
      <c r="E111" s="15">
        <v>3.96</v>
      </c>
      <c r="F111" s="15">
        <v>4.18</v>
      </c>
      <c r="G111" s="15">
        <v>4.3499999999999996</v>
      </c>
      <c r="H111" s="15">
        <v>4.5</v>
      </c>
      <c r="I111" s="15">
        <v>4.62</v>
      </c>
      <c r="J111" s="15">
        <v>4.7300000000000004</v>
      </c>
      <c r="K111" s="15">
        <v>4.82</v>
      </c>
      <c r="L111" s="15">
        <v>4.92</v>
      </c>
      <c r="M111" s="15">
        <v>5</v>
      </c>
      <c r="N111" s="15">
        <v>5.07</v>
      </c>
      <c r="O111" s="15">
        <v>5.12</v>
      </c>
      <c r="P111" s="15">
        <v>5.17</v>
      </c>
      <c r="Q111" s="15">
        <v>5.19</v>
      </c>
      <c r="R111" s="15">
        <v>5.21</v>
      </c>
      <c r="S111" s="15">
        <v>5.22</v>
      </c>
      <c r="T111" s="15">
        <v>5.24</v>
      </c>
      <c r="U111" s="15">
        <v>5.25</v>
      </c>
      <c r="V111" s="15">
        <v>5.22</v>
      </c>
      <c r="W111" s="15">
        <v>5.2</v>
      </c>
      <c r="X111" s="15">
        <v>5.18</v>
      </c>
      <c r="Y111" s="15">
        <v>5.16</v>
      </c>
      <c r="Z111" s="15">
        <v>5.14</v>
      </c>
      <c r="AA111" s="15">
        <v>5.0999999999999996</v>
      </c>
      <c r="AB111" s="15">
        <v>5.0599999999999996</v>
      </c>
      <c r="AC111" s="15">
        <v>5.03</v>
      </c>
      <c r="AD111" s="15">
        <v>5</v>
      </c>
      <c r="AE111" s="15">
        <v>4.97</v>
      </c>
      <c r="AF111" s="15">
        <v>4.93</v>
      </c>
      <c r="AG111" s="15">
        <v>4.9000000000000004</v>
      </c>
      <c r="AH111" s="15">
        <v>4.87</v>
      </c>
      <c r="AI111" s="15">
        <v>4.84</v>
      </c>
      <c r="AJ111" s="15">
        <v>4.82</v>
      </c>
      <c r="AK111" s="15">
        <v>4.79</v>
      </c>
      <c r="AL111" s="15">
        <v>4.7699999999999996</v>
      </c>
      <c r="AM111" s="15">
        <v>4.75</v>
      </c>
      <c r="AN111" s="15">
        <v>4.7300000000000004</v>
      </c>
      <c r="AO111" s="15">
        <v>4.71</v>
      </c>
      <c r="AP111" s="15">
        <v>4.7</v>
      </c>
      <c r="AQ111" s="15">
        <v>4.68</v>
      </c>
      <c r="AR111" s="15">
        <v>4.67</v>
      </c>
      <c r="AS111" s="15">
        <v>4.66</v>
      </c>
      <c r="AT111" s="15">
        <v>4.6500000000000004</v>
      </c>
      <c r="AU111" s="15">
        <v>4.6399999999999997</v>
      </c>
      <c r="AV111" s="15">
        <v>4.63</v>
      </c>
      <c r="AW111" s="15">
        <v>4.63</v>
      </c>
      <c r="AX111" s="15">
        <v>4.62</v>
      </c>
      <c r="AY111" s="15">
        <v>4.6100000000000003</v>
      </c>
    </row>
    <row r="112" spans="1:51" x14ac:dyDescent="0.2">
      <c r="A112" s="5">
        <v>40633</v>
      </c>
      <c r="B112" s="15">
        <v>3.14</v>
      </c>
      <c r="C112" s="15">
        <v>3.61</v>
      </c>
      <c r="D112" s="15">
        <v>3.94</v>
      </c>
      <c r="E112" s="15">
        <v>4.1900000000000004</v>
      </c>
      <c r="F112" s="15">
        <v>4.38</v>
      </c>
      <c r="G112" s="15">
        <v>4.54</v>
      </c>
      <c r="H112" s="15">
        <v>4.68</v>
      </c>
      <c r="I112" s="15">
        <v>4.79</v>
      </c>
      <c r="J112" s="15">
        <v>4.8899999999999997</v>
      </c>
      <c r="K112" s="15">
        <v>4.9800000000000004</v>
      </c>
      <c r="L112" s="15">
        <v>5.07</v>
      </c>
      <c r="M112" s="15">
        <v>5.14</v>
      </c>
      <c r="N112" s="15">
        <v>5.21</v>
      </c>
      <c r="O112" s="15">
        <v>5.26</v>
      </c>
      <c r="P112" s="15">
        <v>5.31</v>
      </c>
      <c r="Q112" s="15">
        <v>5.34</v>
      </c>
      <c r="R112" s="15">
        <v>5.36</v>
      </c>
      <c r="S112" s="15">
        <v>5.38</v>
      </c>
      <c r="T112" s="15">
        <v>5.39</v>
      </c>
      <c r="U112" s="15">
        <v>5.41</v>
      </c>
      <c r="V112" s="15">
        <v>5.38</v>
      </c>
      <c r="W112" s="15">
        <v>5.36</v>
      </c>
      <c r="X112" s="15">
        <v>5.34</v>
      </c>
      <c r="Y112" s="15">
        <v>5.32</v>
      </c>
      <c r="Z112" s="15">
        <v>5.3</v>
      </c>
      <c r="AA112" s="15">
        <v>5.26</v>
      </c>
      <c r="AB112" s="15">
        <v>5.22</v>
      </c>
      <c r="AC112" s="15">
        <v>5.19</v>
      </c>
      <c r="AD112" s="15">
        <v>5.16</v>
      </c>
      <c r="AE112" s="15">
        <v>5.12</v>
      </c>
      <c r="AF112" s="15">
        <v>5.09</v>
      </c>
      <c r="AG112" s="15">
        <v>5.0599999999999996</v>
      </c>
      <c r="AH112" s="15">
        <v>5.03</v>
      </c>
      <c r="AI112" s="15">
        <v>5.01</v>
      </c>
      <c r="AJ112" s="15">
        <v>4.9800000000000004</v>
      </c>
      <c r="AK112" s="15">
        <v>4.96</v>
      </c>
      <c r="AL112" s="15">
        <v>4.93</v>
      </c>
      <c r="AM112" s="15">
        <v>4.91</v>
      </c>
      <c r="AN112" s="15">
        <v>4.8899999999999997</v>
      </c>
      <c r="AO112" s="15">
        <v>4.87</v>
      </c>
      <c r="AP112" s="15">
        <v>4.8600000000000003</v>
      </c>
      <c r="AQ112" s="15">
        <v>4.8499999999999996</v>
      </c>
      <c r="AR112" s="15">
        <v>4.84</v>
      </c>
      <c r="AS112" s="15">
        <v>4.83</v>
      </c>
      <c r="AT112" s="15">
        <v>4.82</v>
      </c>
      <c r="AU112" s="15">
        <v>4.8099999999999996</v>
      </c>
      <c r="AV112" s="15">
        <v>4.8</v>
      </c>
      <c r="AW112" s="15">
        <v>4.79</v>
      </c>
      <c r="AX112" s="15">
        <v>4.78</v>
      </c>
      <c r="AY112" s="15">
        <v>4.7699999999999996</v>
      </c>
    </row>
    <row r="113" spans="1:51" x14ac:dyDescent="0.2">
      <c r="A113" s="5">
        <v>40663</v>
      </c>
      <c r="B113" s="15">
        <v>3.15</v>
      </c>
      <c r="C113" s="15">
        <v>3.52</v>
      </c>
      <c r="D113" s="15">
        <v>3.83</v>
      </c>
      <c r="E113" s="15">
        <v>4.05</v>
      </c>
      <c r="F113" s="15">
        <v>4.25</v>
      </c>
      <c r="G113" s="15">
        <v>4.3899999999999997</v>
      </c>
      <c r="H113" s="15">
        <v>4.51</v>
      </c>
      <c r="I113" s="15">
        <v>4.6100000000000003</v>
      </c>
      <c r="J113" s="15">
        <v>4.7</v>
      </c>
      <c r="K113" s="15">
        <v>4.79</v>
      </c>
      <c r="L113" s="15">
        <v>4.8899999999999997</v>
      </c>
      <c r="M113" s="15">
        <v>4.97</v>
      </c>
      <c r="N113" s="15">
        <v>5.04</v>
      </c>
      <c r="O113" s="15">
        <v>5.0999999999999996</v>
      </c>
      <c r="P113" s="15">
        <v>5.15</v>
      </c>
      <c r="Q113" s="15">
        <v>5.17</v>
      </c>
      <c r="R113" s="15">
        <v>5.19</v>
      </c>
      <c r="S113" s="15">
        <v>5.2</v>
      </c>
      <c r="T113" s="15">
        <v>5.22</v>
      </c>
      <c r="U113" s="15">
        <v>5.24</v>
      </c>
      <c r="V113" s="15">
        <v>5.21</v>
      </c>
      <c r="W113" s="15">
        <v>5.18</v>
      </c>
      <c r="X113" s="15">
        <v>5.16</v>
      </c>
      <c r="Y113" s="15">
        <v>5.14</v>
      </c>
      <c r="Z113" s="15">
        <v>5.12</v>
      </c>
      <c r="AA113" s="15">
        <v>5.09</v>
      </c>
      <c r="AB113" s="15">
        <v>5.05</v>
      </c>
      <c r="AC113" s="15">
        <v>5.0199999999999996</v>
      </c>
      <c r="AD113" s="15">
        <v>5</v>
      </c>
      <c r="AE113" s="15">
        <v>4.97</v>
      </c>
      <c r="AF113" s="15">
        <v>4.9400000000000004</v>
      </c>
      <c r="AG113" s="15">
        <v>4.91</v>
      </c>
      <c r="AH113" s="15">
        <v>4.8899999999999997</v>
      </c>
      <c r="AI113" s="15">
        <v>4.8600000000000003</v>
      </c>
      <c r="AJ113" s="15">
        <v>4.84</v>
      </c>
      <c r="AK113" s="15">
        <v>4.82</v>
      </c>
      <c r="AL113" s="15">
        <v>4.8</v>
      </c>
      <c r="AM113" s="15">
        <v>4.78</v>
      </c>
      <c r="AN113" s="15">
        <v>4.76</v>
      </c>
      <c r="AO113" s="15">
        <v>4.74</v>
      </c>
      <c r="AP113" s="15">
        <v>4.7300000000000004</v>
      </c>
      <c r="AQ113" s="15">
        <v>4.72</v>
      </c>
      <c r="AR113" s="15">
        <v>4.71</v>
      </c>
      <c r="AS113" s="15">
        <v>4.7</v>
      </c>
      <c r="AT113" s="15">
        <v>4.6900000000000004</v>
      </c>
      <c r="AU113" s="15">
        <v>4.68</v>
      </c>
      <c r="AV113" s="15">
        <v>4.67</v>
      </c>
      <c r="AW113" s="15">
        <v>4.66</v>
      </c>
      <c r="AX113" s="15">
        <v>4.6500000000000004</v>
      </c>
      <c r="AY113" s="15">
        <v>4.6399999999999997</v>
      </c>
    </row>
    <row r="114" spans="1:51" x14ac:dyDescent="0.2">
      <c r="A114" s="5">
        <v>40694</v>
      </c>
      <c r="B114" s="15">
        <v>3.2</v>
      </c>
      <c r="C114" s="15">
        <v>3.44</v>
      </c>
      <c r="D114" s="15">
        <v>3.68</v>
      </c>
      <c r="E114" s="15">
        <v>3.9</v>
      </c>
      <c r="F114" s="15">
        <v>4.08</v>
      </c>
      <c r="G114" s="15">
        <v>4.26</v>
      </c>
      <c r="H114" s="15">
        <v>4.3899999999999997</v>
      </c>
      <c r="I114" s="15">
        <v>4.5199999999999996</v>
      </c>
      <c r="J114" s="15">
        <v>4.6100000000000003</v>
      </c>
      <c r="K114" s="15">
        <v>4.71</v>
      </c>
      <c r="L114" s="15">
        <v>4.82</v>
      </c>
      <c r="M114" s="15">
        <v>4.91</v>
      </c>
      <c r="N114" s="15">
        <v>4.97</v>
      </c>
      <c r="O114" s="15">
        <v>5.03</v>
      </c>
      <c r="P114" s="15">
        <v>5.08</v>
      </c>
      <c r="Q114" s="15">
        <v>5.1100000000000003</v>
      </c>
      <c r="R114" s="15">
        <v>5.13</v>
      </c>
      <c r="S114" s="15">
        <v>5.15</v>
      </c>
      <c r="T114" s="15">
        <v>5.17</v>
      </c>
      <c r="U114" s="15">
        <v>5.19</v>
      </c>
      <c r="V114" s="15">
        <v>5.17</v>
      </c>
      <c r="W114" s="15">
        <v>5.14</v>
      </c>
      <c r="X114" s="15">
        <v>5.13</v>
      </c>
      <c r="Y114" s="15">
        <v>5.1100000000000003</v>
      </c>
      <c r="Z114" s="15">
        <v>5.09</v>
      </c>
      <c r="AA114" s="15">
        <v>5.0599999999999996</v>
      </c>
      <c r="AB114" s="15">
        <v>5.0199999999999996</v>
      </c>
      <c r="AC114" s="15">
        <v>4.99</v>
      </c>
      <c r="AD114" s="15">
        <v>4.96</v>
      </c>
      <c r="AE114" s="15">
        <v>4.9400000000000004</v>
      </c>
      <c r="AF114" s="15">
        <v>4.91</v>
      </c>
      <c r="AG114" s="15">
        <v>4.8899999999999997</v>
      </c>
      <c r="AH114" s="15">
        <v>4.8600000000000003</v>
      </c>
      <c r="AI114" s="15">
        <v>4.84</v>
      </c>
      <c r="AJ114" s="15">
        <v>4.82</v>
      </c>
      <c r="AK114" s="15">
        <v>4.8</v>
      </c>
      <c r="AL114" s="15">
        <v>4.78</v>
      </c>
      <c r="AM114" s="15">
        <v>4.7699999999999996</v>
      </c>
      <c r="AN114" s="15">
        <v>4.75</v>
      </c>
      <c r="AO114" s="15">
        <v>4.74</v>
      </c>
      <c r="AP114" s="15">
        <v>4.72</v>
      </c>
      <c r="AQ114" s="15">
        <v>4.71</v>
      </c>
      <c r="AR114" s="15">
        <v>4.7</v>
      </c>
      <c r="AS114" s="15">
        <v>4.6900000000000004</v>
      </c>
      <c r="AT114" s="15">
        <v>4.6900000000000004</v>
      </c>
      <c r="AU114" s="15">
        <v>4.68</v>
      </c>
      <c r="AV114" s="15">
        <v>4.67</v>
      </c>
      <c r="AW114" s="15">
        <v>4.66</v>
      </c>
      <c r="AX114" s="15">
        <v>4.6500000000000004</v>
      </c>
      <c r="AY114" s="15">
        <v>4.6500000000000004</v>
      </c>
    </row>
    <row r="115" spans="1:51" x14ac:dyDescent="0.2">
      <c r="A115" s="5">
        <v>40724</v>
      </c>
      <c r="B115" s="15">
        <v>3.37</v>
      </c>
      <c r="C115" s="15">
        <v>3.59</v>
      </c>
      <c r="D115" s="15">
        <v>3.81</v>
      </c>
      <c r="E115" s="15">
        <v>4.04</v>
      </c>
      <c r="F115" s="15">
        <v>4.24</v>
      </c>
      <c r="G115" s="15">
        <v>4.42</v>
      </c>
      <c r="H115" s="15">
        <v>4.5599999999999996</v>
      </c>
      <c r="I115" s="15">
        <v>4.6900000000000004</v>
      </c>
      <c r="J115" s="15">
        <v>4.8</v>
      </c>
      <c r="K115" s="15">
        <v>4.9000000000000004</v>
      </c>
      <c r="L115" s="15">
        <v>5.01</v>
      </c>
      <c r="M115" s="15">
        <v>5.0999999999999996</v>
      </c>
      <c r="N115" s="15">
        <v>5.18</v>
      </c>
      <c r="O115" s="15">
        <v>5.25</v>
      </c>
      <c r="P115" s="15">
        <v>5.31</v>
      </c>
      <c r="Q115" s="15">
        <v>5.34</v>
      </c>
      <c r="R115" s="15">
        <v>5.37</v>
      </c>
      <c r="S115" s="15">
        <v>5.4</v>
      </c>
      <c r="T115" s="15">
        <v>5.42</v>
      </c>
      <c r="U115" s="15">
        <v>5.44</v>
      </c>
      <c r="V115" s="15">
        <v>5.43</v>
      </c>
      <c r="W115" s="15">
        <v>5.42</v>
      </c>
      <c r="X115" s="15">
        <v>5.41</v>
      </c>
      <c r="Y115" s="15">
        <v>5.4</v>
      </c>
      <c r="Z115" s="15">
        <v>5.39</v>
      </c>
      <c r="AA115" s="15">
        <v>5.37</v>
      </c>
      <c r="AB115" s="15">
        <v>5.36</v>
      </c>
      <c r="AC115" s="15">
        <v>5.34</v>
      </c>
      <c r="AD115" s="15">
        <v>5.33</v>
      </c>
      <c r="AE115" s="15">
        <v>5.31</v>
      </c>
      <c r="AF115" s="15">
        <v>5.3</v>
      </c>
      <c r="AG115" s="15">
        <v>5.29</v>
      </c>
      <c r="AH115" s="15">
        <v>5.28</v>
      </c>
      <c r="AI115" s="15">
        <v>5.27</v>
      </c>
      <c r="AJ115" s="15">
        <v>5.26</v>
      </c>
      <c r="AK115" s="15">
        <v>5.25</v>
      </c>
      <c r="AL115" s="15">
        <v>5.24</v>
      </c>
      <c r="AM115" s="15">
        <v>5.23</v>
      </c>
      <c r="AN115" s="15">
        <v>5.22</v>
      </c>
      <c r="AO115" s="15">
        <v>5.21</v>
      </c>
      <c r="AP115" s="15">
        <v>5.21</v>
      </c>
      <c r="AQ115" s="15">
        <v>5.21</v>
      </c>
      <c r="AR115" s="15">
        <v>5.21</v>
      </c>
      <c r="AS115" s="15">
        <v>5.21</v>
      </c>
      <c r="AT115" s="15">
        <v>5.21</v>
      </c>
      <c r="AU115" s="15">
        <v>5.2</v>
      </c>
      <c r="AV115" s="15">
        <v>5.2</v>
      </c>
      <c r="AW115" s="15">
        <v>5.2</v>
      </c>
      <c r="AX115" s="15">
        <v>5.2</v>
      </c>
      <c r="AY115" s="15">
        <v>5.2</v>
      </c>
    </row>
    <row r="116" spans="1:51" x14ac:dyDescent="0.2">
      <c r="A116" s="5">
        <v>40755</v>
      </c>
      <c r="B116" s="15">
        <v>3.3</v>
      </c>
      <c r="C116" s="15">
        <v>3.35</v>
      </c>
      <c r="D116" s="15">
        <v>3.5</v>
      </c>
      <c r="E116" s="15">
        <v>3.73</v>
      </c>
      <c r="F116" s="15">
        <v>3.94</v>
      </c>
      <c r="G116" s="15">
        <v>4.13</v>
      </c>
      <c r="H116" s="15">
        <v>4.3</v>
      </c>
      <c r="I116" s="15">
        <v>4.4400000000000004</v>
      </c>
      <c r="J116" s="15">
        <v>4.5599999999999996</v>
      </c>
      <c r="K116" s="15">
        <v>4.66</v>
      </c>
      <c r="L116" s="15">
        <v>4.7699999999999996</v>
      </c>
      <c r="M116" s="15">
        <v>4.8600000000000003</v>
      </c>
      <c r="N116" s="15">
        <v>4.93</v>
      </c>
      <c r="O116" s="15">
        <v>5</v>
      </c>
      <c r="P116" s="15">
        <v>5.0599999999999996</v>
      </c>
      <c r="Q116" s="15">
        <v>5.07</v>
      </c>
      <c r="R116" s="15">
        <v>5.08</v>
      </c>
      <c r="S116" s="15">
        <v>5.0999999999999996</v>
      </c>
      <c r="T116" s="15">
        <v>5.1100000000000003</v>
      </c>
      <c r="U116" s="15">
        <v>5.12</v>
      </c>
      <c r="V116" s="15">
        <v>5.09</v>
      </c>
      <c r="W116" s="15">
        <v>5.0599999999999996</v>
      </c>
      <c r="X116" s="15">
        <v>5.04</v>
      </c>
      <c r="Y116" s="15">
        <v>5.0199999999999996</v>
      </c>
      <c r="Z116" s="15">
        <v>5</v>
      </c>
      <c r="AA116" s="15">
        <v>4.9800000000000004</v>
      </c>
      <c r="AB116" s="15">
        <v>4.95</v>
      </c>
      <c r="AC116" s="15">
        <v>4.93</v>
      </c>
      <c r="AD116" s="15">
        <v>4.91</v>
      </c>
      <c r="AE116" s="15">
        <v>4.8899999999999997</v>
      </c>
      <c r="AF116" s="15">
        <v>4.88</v>
      </c>
      <c r="AG116" s="15">
        <v>4.87</v>
      </c>
      <c r="AH116" s="15">
        <v>4.8600000000000003</v>
      </c>
      <c r="AI116" s="15">
        <v>4.8499999999999996</v>
      </c>
      <c r="AJ116" s="15">
        <v>4.84</v>
      </c>
      <c r="AK116" s="15">
        <v>4.84</v>
      </c>
      <c r="AL116" s="15">
        <v>4.83</v>
      </c>
      <c r="AM116" s="15">
        <v>4.82</v>
      </c>
      <c r="AN116" s="15">
        <v>4.82</v>
      </c>
      <c r="AO116" s="15">
        <v>4.8099999999999996</v>
      </c>
      <c r="AP116" s="15">
        <v>4.8099999999999996</v>
      </c>
      <c r="AQ116" s="15">
        <v>4.82</v>
      </c>
      <c r="AR116" s="15">
        <v>4.82</v>
      </c>
      <c r="AS116" s="15">
        <v>4.82</v>
      </c>
      <c r="AT116" s="15">
        <v>4.83</v>
      </c>
      <c r="AU116" s="15">
        <v>4.83</v>
      </c>
      <c r="AV116" s="15">
        <v>4.83</v>
      </c>
      <c r="AW116" s="15">
        <v>4.83</v>
      </c>
      <c r="AX116" s="15">
        <v>4.84</v>
      </c>
      <c r="AY116" s="15">
        <v>4.84</v>
      </c>
    </row>
    <row r="117" spans="1:51" x14ac:dyDescent="0.2">
      <c r="A117" s="5">
        <v>40786</v>
      </c>
      <c r="B117" s="15">
        <v>3.64</v>
      </c>
      <c r="C117" s="15">
        <v>3.6</v>
      </c>
      <c r="D117" s="15">
        <v>3.76</v>
      </c>
      <c r="E117" s="15">
        <v>3.99</v>
      </c>
      <c r="F117" s="15">
        <v>4.22</v>
      </c>
      <c r="G117" s="15">
        <v>4.42</v>
      </c>
      <c r="H117" s="15">
        <v>4.59</v>
      </c>
      <c r="I117" s="15">
        <v>4.7300000000000004</v>
      </c>
      <c r="J117" s="15">
        <v>4.8499999999999996</v>
      </c>
      <c r="K117" s="15">
        <v>4.96</v>
      </c>
      <c r="L117" s="15">
        <v>5.07</v>
      </c>
      <c r="M117" s="15">
        <v>5.16</v>
      </c>
      <c r="N117" s="15">
        <v>5.24</v>
      </c>
      <c r="O117" s="15">
        <v>5.31</v>
      </c>
      <c r="P117" s="15">
        <v>5.37</v>
      </c>
      <c r="Q117" s="15">
        <v>5.39</v>
      </c>
      <c r="R117" s="15">
        <v>5.41</v>
      </c>
      <c r="S117" s="15">
        <v>5.42</v>
      </c>
      <c r="T117" s="15">
        <v>5.43</v>
      </c>
      <c r="U117" s="15">
        <v>5.45</v>
      </c>
      <c r="V117" s="15">
        <v>5.42</v>
      </c>
      <c r="W117" s="15">
        <v>5.4</v>
      </c>
      <c r="X117" s="15">
        <v>5.38</v>
      </c>
      <c r="Y117" s="15">
        <v>5.36</v>
      </c>
      <c r="Z117" s="15">
        <v>5.34</v>
      </c>
      <c r="AA117" s="15">
        <v>5.32</v>
      </c>
      <c r="AB117" s="15">
        <v>5.29</v>
      </c>
      <c r="AC117" s="15">
        <v>5.27</v>
      </c>
      <c r="AD117" s="15">
        <v>5.25</v>
      </c>
      <c r="AE117" s="15">
        <v>5.23</v>
      </c>
      <c r="AF117" s="15">
        <v>5.23</v>
      </c>
      <c r="AG117" s="15">
        <v>5.22</v>
      </c>
      <c r="AH117" s="15">
        <v>5.21</v>
      </c>
      <c r="AI117" s="15">
        <v>5.21</v>
      </c>
      <c r="AJ117" s="15">
        <v>5.2</v>
      </c>
      <c r="AK117" s="15">
        <v>5.2</v>
      </c>
      <c r="AL117" s="15">
        <v>5.19</v>
      </c>
      <c r="AM117" s="15">
        <v>5.19</v>
      </c>
      <c r="AN117" s="15">
        <v>5.18</v>
      </c>
      <c r="AO117" s="15">
        <v>5.18</v>
      </c>
      <c r="AP117" s="15">
        <v>5.18</v>
      </c>
      <c r="AQ117" s="15">
        <v>5.19</v>
      </c>
      <c r="AR117" s="15">
        <v>5.19</v>
      </c>
      <c r="AS117" s="15">
        <v>5.2</v>
      </c>
      <c r="AT117" s="15">
        <v>5.2</v>
      </c>
      <c r="AU117" s="15">
        <v>5.2</v>
      </c>
      <c r="AV117" s="15">
        <v>5.21</v>
      </c>
      <c r="AW117" s="15">
        <v>5.21</v>
      </c>
      <c r="AX117" s="15">
        <v>5.22</v>
      </c>
      <c r="AY117" s="15">
        <v>5.22</v>
      </c>
    </row>
    <row r="118" spans="1:51" x14ac:dyDescent="0.2">
      <c r="A118" s="5">
        <v>40816</v>
      </c>
      <c r="B118" s="15">
        <v>3.97</v>
      </c>
      <c r="C118" s="15">
        <v>3.87</v>
      </c>
      <c r="D118" s="15">
        <v>3.95</v>
      </c>
      <c r="E118" s="15">
        <v>4.1399999999999997</v>
      </c>
      <c r="F118" s="15">
        <v>4.34</v>
      </c>
      <c r="G118" s="15">
        <v>4.5199999999999996</v>
      </c>
      <c r="H118" s="15">
        <v>4.66</v>
      </c>
      <c r="I118" s="15">
        <v>4.7699999999999996</v>
      </c>
      <c r="J118" s="15">
        <v>4.87</v>
      </c>
      <c r="K118" s="15">
        <v>4.95</v>
      </c>
      <c r="L118" s="15">
        <v>5.04</v>
      </c>
      <c r="M118" s="15">
        <v>5.1100000000000003</v>
      </c>
      <c r="N118" s="15">
        <v>5.16</v>
      </c>
      <c r="O118" s="15">
        <v>5.21</v>
      </c>
      <c r="P118" s="15">
        <v>5.26</v>
      </c>
      <c r="Q118" s="15">
        <v>5.26</v>
      </c>
      <c r="R118" s="15">
        <v>5.27</v>
      </c>
      <c r="S118" s="15">
        <v>5.27</v>
      </c>
      <c r="T118" s="15">
        <v>5.27</v>
      </c>
      <c r="U118" s="15">
        <v>5.27</v>
      </c>
      <c r="V118" s="15">
        <v>5.26</v>
      </c>
      <c r="W118" s="15">
        <v>5.24</v>
      </c>
      <c r="X118" s="15">
        <v>5.22</v>
      </c>
      <c r="Y118" s="15">
        <v>5.2</v>
      </c>
      <c r="Z118" s="15">
        <v>5.19</v>
      </c>
      <c r="AA118" s="15">
        <v>5.17</v>
      </c>
      <c r="AB118" s="15">
        <v>5.15</v>
      </c>
      <c r="AC118" s="15">
        <v>5.13</v>
      </c>
      <c r="AD118" s="15">
        <v>5.1100000000000003</v>
      </c>
      <c r="AE118" s="15">
        <v>5.0999999999999996</v>
      </c>
      <c r="AF118" s="15">
        <v>5.09</v>
      </c>
      <c r="AG118" s="15">
        <v>5.09</v>
      </c>
      <c r="AH118" s="15">
        <v>5.08</v>
      </c>
      <c r="AI118" s="15">
        <v>5.08</v>
      </c>
      <c r="AJ118" s="15">
        <v>5.08</v>
      </c>
      <c r="AK118" s="15">
        <v>5.07</v>
      </c>
      <c r="AL118" s="15">
        <v>5.07</v>
      </c>
      <c r="AM118" s="15">
        <v>5.07</v>
      </c>
      <c r="AN118" s="15">
        <v>5.0599999999999996</v>
      </c>
      <c r="AO118" s="15">
        <v>5.0599999999999996</v>
      </c>
      <c r="AP118" s="15">
        <v>5.07</v>
      </c>
      <c r="AQ118" s="15">
        <v>5.07</v>
      </c>
      <c r="AR118" s="15">
        <v>5.08</v>
      </c>
      <c r="AS118" s="15">
        <v>5.08</v>
      </c>
      <c r="AT118" s="15">
        <v>5.08</v>
      </c>
      <c r="AU118" s="15">
        <v>5.09</v>
      </c>
      <c r="AV118" s="15">
        <v>5.09</v>
      </c>
      <c r="AW118" s="15">
        <v>5.09</v>
      </c>
      <c r="AX118" s="15">
        <v>5.0999999999999996</v>
      </c>
      <c r="AY118" s="15">
        <v>5.0999999999999996</v>
      </c>
    </row>
    <row r="119" spans="1:51" x14ac:dyDescent="0.2">
      <c r="A119" s="5">
        <v>40847</v>
      </c>
      <c r="B119" s="15">
        <v>3.59</v>
      </c>
      <c r="C119" s="15">
        <v>3.5</v>
      </c>
      <c r="D119" s="15">
        <v>3.58</v>
      </c>
      <c r="E119" s="15">
        <v>3.78</v>
      </c>
      <c r="F119" s="15">
        <v>3.96</v>
      </c>
      <c r="G119" s="15">
        <v>4.1500000000000004</v>
      </c>
      <c r="H119" s="15">
        <v>4.29</v>
      </c>
      <c r="I119" s="15">
        <v>4.41</v>
      </c>
      <c r="J119" s="15">
        <v>4.51</v>
      </c>
      <c r="K119" s="15">
        <v>4.5999999999999996</v>
      </c>
      <c r="L119" s="15">
        <v>4.6900000000000004</v>
      </c>
      <c r="M119" s="15">
        <v>4.7699999999999996</v>
      </c>
      <c r="N119" s="15">
        <v>4.84</v>
      </c>
      <c r="O119" s="15">
        <v>4.9000000000000004</v>
      </c>
      <c r="P119" s="15">
        <v>4.95</v>
      </c>
      <c r="Q119" s="15">
        <v>4.95</v>
      </c>
      <c r="R119" s="15">
        <v>4.96</v>
      </c>
      <c r="S119" s="15">
        <v>4.96</v>
      </c>
      <c r="T119" s="15">
        <v>4.97</v>
      </c>
      <c r="U119" s="15">
        <v>4.97</v>
      </c>
      <c r="V119" s="15">
        <v>4.96</v>
      </c>
      <c r="W119" s="15">
        <v>4.9400000000000004</v>
      </c>
      <c r="X119" s="15">
        <v>4.92</v>
      </c>
      <c r="Y119" s="15">
        <v>4.91</v>
      </c>
      <c r="Z119" s="15">
        <v>4.9000000000000004</v>
      </c>
      <c r="AA119" s="15">
        <v>4.88</v>
      </c>
      <c r="AB119" s="15">
        <v>4.8600000000000003</v>
      </c>
      <c r="AC119" s="15">
        <v>4.84</v>
      </c>
      <c r="AD119" s="15">
        <v>4.82</v>
      </c>
      <c r="AE119" s="15">
        <v>4.8099999999999996</v>
      </c>
      <c r="AF119" s="15">
        <v>4.8</v>
      </c>
      <c r="AG119" s="15">
        <v>4.8</v>
      </c>
      <c r="AH119" s="15">
        <v>4.8</v>
      </c>
      <c r="AI119" s="15">
        <v>4.79</v>
      </c>
      <c r="AJ119" s="15">
        <v>4.79</v>
      </c>
      <c r="AK119" s="15">
        <v>4.79</v>
      </c>
      <c r="AL119" s="15">
        <v>4.79</v>
      </c>
      <c r="AM119" s="15">
        <v>4.78</v>
      </c>
      <c r="AN119" s="15">
        <v>4.78</v>
      </c>
      <c r="AO119" s="15">
        <v>4.78</v>
      </c>
      <c r="AP119" s="15">
        <v>4.78</v>
      </c>
      <c r="AQ119" s="15">
        <v>4.78</v>
      </c>
      <c r="AR119" s="15">
        <v>4.78</v>
      </c>
      <c r="AS119" s="15">
        <v>4.78</v>
      </c>
      <c r="AT119" s="15">
        <v>4.78</v>
      </c>
      <c r="AU119" s="15">
        <v>4.78</v>
      </c>
      <c r="AV119" s="15">
        <v>4.78</v>
      </c>
      <c r="AW119" s="15">
        <v>4.78</v>
      </c>
      <c r="AX119" s="15">
        <v>4.78</v>
      </c>
      <c r="AY119" s="15">
        <v>4.78</v>
      </c>
    </row>
    <row r="120" spans="1:51" x14ac:dyDescent="0.2">
      <c r="A120" s="5">
        <v>40877</v>
      </c>
      <c r="B120" s="15">
        <v>3.77</v>
      </c>
      <c r="C120" s="15">
        <v>3.72</v>
      </c>
      <c r="D120" s="15">
        <v>3.85</v>
      </c>
      <c r="E120" s="15">
        <v>4.09</v>
      </c>
      <c r="F120" s="15">
        <v>4.33</v>
      </c>
      <c r="G120" s="15">
        <v>4.54</v>
      </c>
      <c r="H120" s="15">
        <v>4.71</v>
      </c>
      <c r="I120" s="15">
        <v>4.84</v>
      </c>
      <c r="J120" s="15">
        <v>4.96</v>
      </c>
      <c r="K120" s="15">
        <v>5.0599999999999996</v>
      </c>
      <c r="L120" s="15">
        <v>5.16</v>
      </c>
      <c r="M120" s="15">
        <v>5.24</v>
      </c>
      <c r="N120" s="15">
        <v>5.3</v>
      </c>
      <c r="O120" s="15">
        <v>5.35</v>
      </c>
      <c r="P120" s="15">
        <v>5.4</v>
      </c>
      <c r="Q120" s="15">
        <v>5.39</v>
      </c>
      <c r="R120" s="15">
        <v>5.38</v>
      </c>
      <c r="S120" s="15">
        <v>5.38</v>
      </c>
      <c r="T120" s="15">
        <v>5.37</v>
      </c>
      <c r="U120" s="15">
        <v>5.37</v>
      </c>
      <c r="V120" s="15">
        <v>5.34</v>
      </c>
      <c r="W120" s="15">
        <v>5.32</v>
      </c>
      <c r="X120" s="15">
        <v>5.29</v>
      </c>
      <c r="Y120" s="15">
        <v>5.27</v>
      </c>
      <c r="Z120" s="15">
        <v>5.25</v>
      </c>
      <c r="AA120" s="15">
        <v>5.22</v>
      </c>
      <c r="AB120" s="15">
        <v>5.19</v>
      </c>
      <c r="AC120" s="15">
        <v>5.16</v>
      </c>
      <c r="AD120" s="15">
        <v>5.13</v>
      </c>
      <c r="AE120" s="15">
        <v>5.1100000000000003</v>
      </c>
      <c r="AF120" s="15">
        <v>5.1100000000000003</v>
      </c>
      <c r="AG120" s="15">
        <v>5.0999999999999996</v>
      </c>
      <c r="AH120" s="15">
        <v>5.0999999999999996</v>
      </c>
      <c r="AI120" s="15">
        <v>5.0999999999999996</v>
      </c>
      <c r="AJ120" s="15">
        <v>5.09</v>
      </c>
      <c r="AK120" s="15">
        <v>5.09</v>
      </c>
      <c r="AL120" s="15">
        <v>5.09</v>
      </c>
      <c r="AM120" s="15">
        <v>5.09</v>
      </c>
      <c r="AN120" s="15">
        <v>5.08</v>
      </c>
      <c r="AO120" s="15">
        <v>5.08</v>
      </c>
      <c r="AP120" s="15">
        <v>5.09</v>
      </c>
      <c r="AQ120" s="15">
        <v>5.09</v>
      </c>
      <c r="AR120" s="15">
        <v>5.0999999999999996</v>
      </c>
      <c r="AS120" s="15">
        <v>5.0999999999999996</v>
      </c>
      <c r="AT120" s="15">
        <v>5.1100000000000003</v>
      </c>
      <c r="AU120" s="15">
        <v>5.1100000000000003</v>
      </c>
      <c r="AV120" s="15">
        <v>5.12</v>
      </c>
      <c r="AW120" s="15">
        <v>5.12</v>
      </c>
      <c r="AX120" s="15">
        <v>5.13</v>
      </c>
      <c r="AY120" s="15">
        <v>5.13</v>
      </c>
    </row>
    <row r="121" spans="1:51" x14ac:dyDescent="0.2">
      <c r="A121" s="5">
        <v>40908</v>
      </c>
      <c r="B121" s="15">
        <v>3.47</v>
      </c>
      <c r="C121" s="15">
        <v>3.36</v>
      </c>
      <c r="D121" s="15">
        <v>3.41</v>
      </c>
      <c r="E121" s="15">
        <v>3.58</v>
      </c>
      <c r="F121" s="15">
        <v>3.78</v>
      </c>
      <c r="G121" s="15">
        <v>3.97</v>
      </c>
      <c r="H121" s="15">
        <v>4.1399999999999997</v>
      </c>
      <c r="I121" s="15">
        <v>4.2699999999999996</v>
      </c>
      <c r="J121" s="15">
        <v>4.38</v>
      </c>
      <c r="K121" s="15">
        <v>4.4800000000000004</v>
      </c>
      <c r="L121" s="15">
        <v>4.57</v>
      </c>
      <c r="M121" s="15">
        <v>4.6500000000000004</v>
      </c>
      <c r="N121" s="15">
        <v>4.7</v>
      </c>
      <c r="O121" s="15">
        <v>4.75</v>
      </c>
      <c r="P121" s="15">
        <v>4.79</v>
      </c>
      <c r="Q121" s="15">
        <v>4.79</v>
      </c>
      <c r="R121" s="15">
        <v>4.79</v>
      </c>
      <c r="S121" s="15">
        <v>4.79</v>
      </c>
      <c r="T121" s="15">
        <v>4.79</v>
      </c>
      <c r="U121" s="15">
        <v>4.8</v>
      </c>
      <c r="V121" s="15">
        <v>4.7699999999999996</v>
      </c>
      <c r="W121" s="15">
        <v>4.75</v>
      </c>
      <c r="X121" s="15">
        <v>4.7300000000000004</v>
      </c>
      <c r="Y121" s="15">
        <v>4.71</v>
      </c>
      <c r="Z121" s="15">
        <v>4.7</v>
      </c>
      <c r="AA121" s="15">
        <v>4.67</v>
      </c>
      <c r="AB121" s="15">
        <v>4.6500000000000004</v>
      </c>
      <c r="AC121" s="15">
        <v>4.63</v>
      </c>
      <c r="AD121" s="15">
        <v>4.6100000000000003</v>
      </c>
      <c r="AE121" s="15">
        <v>4.5999999999999996</v>
      </c>
      <c r="AF121" s="15">
        <v>4.59</v>
      </c>
      <c r="AG121" s="15">
        <v>4.59</v>
      </c>
      <c r="AH121" s="15">
        <v>4.59</v>
      </c>
      <c r="AI121" s="15">
        <v>4.58</v>
      </c>
      <c r="AJ121" s="15">
        <v>4.58</v>
      </c>
      <c r="AK121" s="15">
        <v>4.58</v>
      </c>
      <c r="AL121" s="15">
        <v>4.58</v>
      </c>
      <c r="AM121" s="15">
        <v>4.58</v>
      </c>
      <c r="AN121" s="15">
        <v>4.57</v>
      </c>
      <c r="AO121" s="15">
        <v>4.57</v>
      </c>
      <c r="AP121" s="15">
        <v>4.58</v>
      </c>
      <c r="AQ121" s="15">
        <v>4.58</v>
      </c>
      <c r="AR121" s="15">
        <v>4.58</v>
      </c>
      <c r="AS121" s="15">
        <v>4.59</v>
      </c>
      <c r="AT121" s="15">
        <v>4.59</v>
      </c>
      <c r="AU121" s="15">
        <v>4.5999999999999996</v>
      </c>
      <c r="AV121" s="15">
        <v>4.5999999999999996</v>
      </c>
      <c r="AW121" s="15">
        <v>4.5999999999999996</v>
      </c>
      <c r="AX121" s="15">
        <v>4.5999999999999996</v>
      </c>
      <c r="AY121" s="15">
        <v>4.6100000000000003</v>
      </c>
    </row>
    <row r="122" spans="1:51" x14ac:dyDescent="0.2">
      <c r="A122" s="5">
        <v>40939</v>
      </c>
      <c r="B122" s="15">
        <v>2.95</v>
      </c>
      <c r="C122" s="15">
        <v>2.83</v>
      </c>
      <c r="D122" s="15">
        <v>2.88</v>
      </c>
      <c r="E122" s="15">
        <v>3.04</v>
      </c>
      <c r="F122" s="15">
        <v>3.24</v>
      </c>
      <c r="G122" s="15">
        <v>3.45</v>
      </c>
      <c r="H122" s="15">
        <v>3.62</v>
      </c>
      <c r="I122" s="15">
        <v>3.77</v>
      </c>
      <c r="J122" s="15">
        <v>3.89</v>
      </c>
      <c r="K122" s="15">
        <v>4</v>
      </c>
      <c r="L122" s="15">
        <v>4.0999999999999996</v>
      </c>
      <c r="M122" s="15">
        <v>4.18</v>
      </c>
      <c r="N122" s="15">
        <v>4.24</v>
      </c>
      <c r="O122" s="15">
        <v>4.29</v>
      </c>
      <c r="P122" s="15">
        <v>4.33</v>
      </c>
      <c r="Q122" s="15">
        <v>4.34</v>
      </c>
      <c r="R122" s="15">
        <v>4.34</v>
      </c>
      <c r="S122" s="15">
        <v>4.3499999999999996</v>
      </c>
      <c r="T122" s="15">
        <v>4.3600000000000003</v>
      </c>
      <c r="U122" s="15">
        <v>4.3600000000000003</v>
      </c>
      <c r="V122" s="15">
        <v>4.34</v>
      </c>
      <c r="W122" s="15">
        <v>4.32</v>
      </c>
      <c r="X122" s="15">
        <v>4.3099999999999996</v>
      </c>
      <c r="Y122" s="15">
        <v>4.3</v>
      </c>
      <c r="Z122" s="15">
        <v>4.28</v>
      </c>
      <c r="AA122" s="15">
        <v>4.26</v>
      </c>
      <c r="AB122" s="15">
        <v>4.24</v>
      </c>
      <c r="AC122" s="15">
        <v>4.22</v>
      </c>
      <c r="AD122" s="15">
        <v>4.2</v>
      </c>
      <c r="AE122" s="15">
        <v>4.1900000000000004</v>
      </c>
      <c r="AF122" s="15">
        <v>4.18</v>
      </c>
      <c r="AG122" s="15">
        <v>4.17</v>
      </c>
      <c r="AH122" s="15">
        <v>4.16</v>
      </c>
      <c r="AI122" s="15">
        <v>4.16</v>
      </c>
      <c r="AJ122" s="15">
        <v>4.1500000000000004</v>
      </c>
      <c r="AK122" s="15">
        <v>4.1500000000000004</v>
      </c>
      <c r="AL122" s="15">
        <v>4.1399999999999997</v>
      </c>
      <c r="AM122" s="15">
        <v>4.1399999999999997</v>
      </c>
      <c r="AN122" s="15">
        <v>4.13</v>
      </c>
      <c r="AO122" s="15">
        <v>4.13</v>
      </c>
      <c r="AP122" s="15">
        <v>4.13</v>
      </c>
      <c r="AQ122" s="15">
        <v>4.13</v>
      </c>
      <c r="AR122" s="15">
        <v>4.13</v>
      </c>
      <c r="AS122" s="15">
        <v>4.13</v>
      </c>
      <c r="AT122" s="15">
        <v>4.13</v>
      </c>
      <c r="AU122" s="15">
        <v>4.13</v>
      </c>
      <c r="AV122" s="15">
        <v>4.13</v>
      </c>
      <c r="AW122" s="15">
        <v>4.13</v>
      </c>
      <c r="AX122" s="15">
        <v>4.13</v>
      </c>
      <c r="AY122" s="15">
        <v>4.13</v>
      </c>
    </row>
    <row r="123" spans="1:51" x14ac:dyDescent="0.2">
      <c r="A123" s="5">
        <v>40968</v>
      </c>
      <c r="B123" s="15">
        <v>2.66</v>
      </c>
      <c r="C123" s="15">
        <v>2.6</v>
      </c>
      <c r="D123" s="15">
        <v>2.71</v>
      </c>
      <c r="E123" s="15">
        <v>2.88</v>
      </c>
      <c r="F123" s="15">
        <v>3.07</v>
      </c>
      <c r="G123" s="15">
        <v>3.27</v>
      </c>
      <c r="H123" s="15">
        <v>3.42</v>
      </c>
      <c r="I123" s="15">
        <v>3.57</v>
      </c>
      <c r="J123" s="15">
        <v>3.7</v>
      </c>
      <c r="K123" s="15">
        <v>3.81</v>
      </c>
      <c r="L123" s="15">
        <v>3.91</v>
      </c>
      <c r="M123" s="15">
        <v>3.99</v>
      </c>
      <c r="N123" s="15">
        <v>4.0599999999999996</v>
      </c>
      <c r="O123" s="15">
        <v>4.1100000000000003</v>
      </c>
      <c r="P123" s="15">
        <v>4.16</v>
      </c>
      <c r="Q123" s="15">
        <v>4.17</v>
      </c>
      <c r="R123" s="15">
        <v>4.18</v>
      </c>
      <c r="S123" s="15">
        <v>4.18</v>
      </c>
      <c r="T123" s="15">
        <v>4.1900000000000004</v>
      </c>
      <c r="U123" s="15">
        <v>4.1900000000000004</v>
      </c>
      <c r="V123" s="15">
        <v>4.17</v>
      </c>
      <c r="W123" s="15">
        <v>4.16</v>
      </c>
      <c r="X123" s="15">
        <v>4.1399999999999997</v>
      </c>
      <c r="Y123" s="15">
        <v>4.13</v>
      </c>
      <c r="Z123" s="15">
        <v>4.12</v>
      </c>
      <c r="AA123" s="15">
        <v>4.0999999999999996</v>
      </c>
      <c r="AB123" s="15">
        <v>4.08</v>
      </c>
      <c r="AC123" s="15">
        <v>4.0599999999999996</v>
      </c>
      <c r="AD123" s="15">
        <v>4.04</v>
      </c>
      <c r="AE123" s="15">
        <v>4.03</v>
      </c>
      <c r="AF123" s="15">
        <v>4.0199999999999996</v>
      </c>
      <c r="AG123" s="15">
        <v>4.01</v>
      </c>
      <c r="AH123" s="15">
        <v>4.01</v>
      </c>
      <c r="AI123" s="15">
        <v>4</v>
      </c>
      <c r="AJ123" s="15">
        <v>4</v>
      </c>
      <c r="AK123" s="15">
        <v>3.99</v>
      </c>
      <c r="AL123" s="15">
        <v>3.99</v>
      </c>
      <c r="AM123" s="15">
        <v>3.98</v>
      </c>
      <c r="AN123" s="15">
        <v>3.98</v>
      </c>
      <c r="AO123" s="15">
        <v>3.98</v>
      </c>
      <c r="AP123" s="15">
        <v>3.97</v>
      </c>
      <c r="AQ123" s="15">
        <v>3.97</v>
      </c>
      <c r="AR123" s="15">
        <v>3.97</v>
      </c>
      <c r="AS123" s="15">
        <v>3.97</v>
      </c>
      <c r="AT123" s="15">
        <v>3.97</v>
      </c>
      <c r="AU123" s="15">
        <v>3.96</v>
      </c>
      <c r="AV123" s="15">
        <v>3.96</v>
      </c>
      <c r="AW123" s="15">
        <v>3.96</v>
      </c>
      <c r="AX123" s="15">
        <v>3.96</v>
      </c>
      <c r="AY123" s="15">
        <v>3.96</v>
      </c>
    </row>
    <row r="124" spans="1:51" x14ac:dyDescent="0.2">
      <c r="A124" s="5">
        <v>40999</v>
      </c>
      <c r="B124" s="15">
        <v>2.31</v>
      </c>
      <c r="C124" s="15">
        <v>2.36</v>
      </c>
      <c r="D124" s="15">
        <v>2.4700000000000002</v>
      </c>
      <c r="E124" s="15">
        <v>2.68</v>
      </c>
      <c r="F124" s="15">
        <v>2.88</v>
      </c>
      <c r="G124" s="15">
        <v>3.06</v>
      </c>
      <c r="H124" s="15">
        <v>3.23</v>
      </c>
      <c r="I124" s="15">
        <v>3.38</v>
      </c>
      <c r="J124" s="15">
        <v>3.51</v>
      </c>
      <c r="K124" s="15">
        <v>3.62</v>
      </c>
      <c r="L124" s="15">
        <v>3.72</v>
      </c>
      <c r="M124" s="15">
        <v>3.81</v>
      </c>
      <c r="N124" s="15">
        <v>3.88</v>
      </c>
      <c r="O124" s="15">
        <v>3.95</v>
      </c>
      <c r="P124" s="15">
        <v>4</v>
      </c>
      <c r="Q124" s="15">
        <v>4</v>
      </c>
      <c r="R124" s="15">
        <v>4</v>
      </c>
      <c r="S124" s="15">
        <v>4</v>
      </c>
      <c r="T124" s="15">
        <v>4</v>
      </c>
      <c r="U124" s="15">
        <v>4</v>
      </c>
      <c r="V124" s="15">
        <v>3.98</v>
      </c>
      <c r="W124" s="15">
        <v>3.97</v>
      </c>
      <c r="X124" s="15">
        <v>3.96</v>
      </c>
      <c r="Y124" s="15">
        <v>3.94</v>
      </c>
      <c r="Z124" s="15">
        <v>3.93</v>
      </c>
      <c r="AA124" s="15">
        <v>3.91</v>
      </c>
      <c r="AB124" s="15">
        <v>3.88</v>
      </c>
      <c r="AC124" s="15">
        <v>3.86</v>
      </c>
      <c r="AD124" s="15">
        <v>3.84</v>
      </c>
      <c r="AE124" s="15">
        <v>3.82</v>
      </c>
      <c r="AF124" s="15">
        <v>3.82</v>
      </c>
      <c r="AG124" s="15">
        <v>3.81</v>
      </c>
      <c r="AH124" s="15">
        <v>3.81</v>
      </c>
      <c r="AI124" s="15">
        <v>3.8</v>
      </c>
      <c r="AJ124" s="15">
        <v>3.8</v>
      </c>
      <c r="AK124" s="15">
        <v>3.79</v>
      </c>
      <c r="AL124" s="15">
        <v>3.79</v>
      </c>
      <c r="AM124" s="15">
        <v>3.79</v>
      </c>
      <c r="AN124" s="15">
        <v>3.78</v>
      </c>
      <c r="AO124" s="15">
        <v>3.78</v>
      </c>
      <c r="AP124" s="15">
        <v>3.79</v>
      </c>
      <c r="AQ124" s="15">
        <v>3.79</v>
      </c>
      <c r="AR124" s="15">
        <v>3.8</v>
      </c>
      <c r="AS124" s="15">
        <v>3.8</v>
      </c>
      <c r="AT124" s="15">
        <v>3.81</v>
      </c>
      <c r="AU124" s="15">
        <v>3.81</v>
      </c>
      <c r="AV124" s="15">
        <v>3.82</v>
      </c>
      <c r="AW124" s="15">
        <v>3.82</v>
      </c>
      <c r="AX124" s="15">
        <v>3.83</v>
      </c>
      <c r="AY124" s="15">
        <v>3.83</v>
      </c>
    </row>
    <row r="125" spans="1:51" x14ac:dyDescent="0.2">
      <c r="A125" s="5">
        <v>41029</v>
      </c>
      <c r="B125" s="15">
        <v>2.27</v>
      </c>
      <c r="C125" s="15">
        <v>2.27</v>
      </c>
      <c r="D125" s="15">
        <v>2.38</v>
      </c>
      <c r="E125" s="15">
        <v>2.57</v>
      </c>
      <c r="F125" s="15">
        <v>2.77</v>
      </c>
      <c r="G125" s="15">
        <v>2.98</v>
      </c>
      <c r="H125" s="15">
        <v>3.16</v>
      </c>
      <c r="I125" s="15">
        <v>3.32</v>
      </c>
      <c r="J125" s="15">
        <v>3.45</v>
      </c>
      <c r="K125" s="15">
        <v>3.58</v>
      </c>
      <c r="L125" s="15">
        <v>3.69</v>
      </c>
      <c r="M125" s="15">
        <v>3.78</v>
      </c>
      <c r="N125" s="15">
        <v>3.85</v>
      </c>
      <c r="O125" s="15">
        <v>3.92</v>
      </c>
      <c r="P125" s="15">
        <v>3.97</v>
      </c>
      <c r="Q125" s="15">
        <v>3.98</v>
      </c>
      <c r="R125" s="15">
        <v>3.99</v>
      </c>
      <c r="S125" s="15">
        <v>4</v>
      </c>
      <c r="T125" s="15">
        <v>4.01</v>
      </c>
      <c r="U125" s="15">
        <v>4.0199999999999996</v>
      </c>
      <c r="V125" s="15">
        <v>4</v>
      </c>
      <c r="W125" s="15">
        <v>3.98</v>
      </c>
      <c r="X125" s="15">
        <v>3.97</v>
      </c>
      <c r="Y125" s="15">
        <v>3.96</v>
      </c>
      <c r="Z125" s="15">
        <v>3.95</v>
      </c>
      <c r="AA125" s="15">
        <v>3.92</v>
      </c>
      <c r="AB125" s="15">
        <v>3.9</v>
      </c>
      <c r="AC125" s="15">
        <v>3.88</v>
      </c>
      <c r="AD125" s="15">
        <v>3.87</v>
      </c>
      <c r="AE125" s="15">
        <v>3.85</v>
      </c>
      <c r="AF125" s="15">
        <v>3.85</v>
      </c>
      <c r="AG125" s="15">
        <v>3.85</v>
      </c>
      <c r="AH125" s="15">
        <v>3.85</v>
      </c>
      <c r="AI125" s="15">
        <v>3.85</v>
      </c>
      <c r="AJ125" s="15">
        <v>3.85</v>
      </c>
      <c r="AK125" s="15">
        <v>3.84</v>
      </c>
      <c r="AL125" s="15">
        <v>3.84</v>
      </c>
      <c r="AM125" s="15">
        <v>3.84</v>
      </c>
      <c r="AN125" s="15">
        <v>3.84</v>
      </c>
      <c r="AO125" s="15">
        <v>3.84</v>
      </c>
      <c r="AP125" s="15">
        <v>3.85</v>
      </c>
      <c r="AQ125" s="15">
        <v>3.85</v>
      </c>
      <c r="AR125" s="15">
        <v>3.86</v>
      </c>
      <c r="AS125" s="15">
        <v>3.86</v>
      </c>
      <c r="AT125" s="15">
        <v>3.86</v>
      </c>
      <c r="AU125" s="15">
        <v>3.87</v>
      </c>
      <c r="AV125" s="15">
        <v>3.87</v>
      </c>
      <c r="AW125" s="15">
        <v>3.87</v>
      </c>
      <c r="AX125" s="15">
        <v>3.88</v>
      </c>
      <c r="AY125" s="15">
        <v>3.88</v>
      </c>
    </row>
    <row r="126" spans="1:51" x14ac:dyDescent="0.2">
      <c r="A126" s="5">
        <v>41060</v>
      </c>
      <c r="B126" s="15">
        <v>2.1</v>
      </c>
      <c r="C126" s="15">
        <v>2.09</v>
      </c>
      <c r="D126" s="15">
        <v>2.13</v>
      </c>
      <c r="E126" s="15">
        <v>2.2599999999999998</v>
      </c>
      <c r="F126" s="15">
        <v>2.39</v>
      </c>
      <c r="G126" s="15">
        <v>2.5299999999999998</v>
      </c>
      <c r="H126" s="15">
        <v>2.65</v>
      </c>
      <c r="I126" s="15">
        <v>2.76</v>
      </c>
      <c r="J126" s="15">
        <v>2.85</v>
      </c>
      <c r="K126" s="15">
        <v>2.93</v>
      </c>
      <c r="L126" s="15">
        <v>3.01</v>
      </c>
      <c r="M126" s="15">
        <v>3.07</v>
      </c>
      <c r="N126" s="15">
        <v>3.12</v>
      </c>
      <c r="O126" s="15">
        <v>3.16</v>
      </c>
      <c r="P126" s="15">
        <v>3.19</v>
      </c>
      <c r="Q126" s="15">
        <v>3.19</v>
      </c>
      <c r="R126" s="15">
        <v>3.19</v>
      </c>
      <c r="S126" s="15">
        <v>3.19</v>
      </c>
      <c r="T126" s="15">
        <v>3.19</v>
      </c>
      <c r="U126" s="15">
        <v>3.18</v>
      </c>
      <c r="V126" s="15">
        <v>3.18</v>
      </c>
      <c r="W126" s="15">
        <v>3.17</v>
      </c>
      <c r="X126" s="15">
        <v>3.16</v>
      </c>
      <c r="Y126" s="15">
        <v>3.15</v>
      </c>
      <c r="Z126" s="15">
        <v>3.15</v>
      </c>
      <c r="AA126" s="15">
        <v>3.13</v>
      </c>
      <c r="AB126" s="15">
        <v>3.12</v>
      </c>
      <c r="AC126" s="15">
        <v>3.11</v>
      </c>
      <c r="AD126" s="15">
        <v>3.09</v>
      </c>
      <c r="AE126" s="15">
        <v>3.08</v>
      </c>
      <c r="AF126" s="15">
        <v>3.09</v>
      </c>
      <c r="AG126" s="15">
        <v>3.09</v>
      </c>
      <c r="AH126" s="15">
        <v>3.09</v>
      </c>
      <c r="AI126" s="15">
        <v>3.09</v>
      </c>
      <c r="AJ126" s="15">
        <v>3.1</v>
      </c>
      <c r="AK126" s="15">
        <v>3.1</v>
      </c>
      <c r="AL126" s="15">
        <v>3.1</v>
      </c>
      <c r="AM126" s="15">
        <v>3.1</v>
      </c>
      <c r="AN126" s="15">
        <v>3.1</v>
      </c>
      <c r="AO126" s="15">
        <v>3.11</v>
      </c>
      <c r="AP126" s="15">
        <v>3.11</v>
      </c>
      <c r="AQ126" s="15">
        <v>3.11</v>
      </c>
      <c r="AR126" s="15">
        <v>3.11</v>
      </c>
      <c r="AS126" s="15">
        <v>3.12</v>
      </c>
      <c r="AT126" s="15">
        <v>3.12</v>
      </c>
      <c r="AU126" s="15">
        <v>3.12</v>
      </c>
      <c r="AV126" s="15">
        <v>3.12</v>
      </c>
      <c r="AW126" s="15">
        <v>3.12</v>
      </c>
      <c r="AX126" s="15">
        <v>3.13</v>
      </c>
      <c r="AY126" s="15">
        <v>3.13</v>
      </c>
    </row>
    <row r="127" spans="1:51" x14ac:dyDescent="0.2">
      <c r="A127" s="5">
        <v>41090</v>
      </c>
      <c r="B127" s="15">
        <v>2.15</v>
      </c>
      <c r="C127" s="15">
        <v>2.14</v>
      </c>
      <c r="D127" s="15">
        <v>2.2400000000000002</v>
      </c>
      <c r="E127" s="15">
        <v>2.41</v>
      </c>
      <c r="F127" s="15">
        <v>2.59</v>
      </c>
      <c r="G127" s="15">
        <v>2.78</v>
      </c>
      <c r="H127" s="15">
        <v>2.94</v>
      </c>
      <c r="I127" s="15">
        <v>3.08</v>
      </c>
      <c r="J127" s="15">
        <v>3.2</v>
      </c>
      <c r="K127" s="15">
        <v>3.31</v>
      </c>
      <c r="L127" s="15">
        <v>3.41</v>
      </c>
      <c r="M127" s="15">
        <v>3.49</v>
      </c>
      <c r="N127" s="15">
        <v>3.55</v>
      </c>
      <c r="O127" s="15">
        <v>3.6</v>
      </c>
      <c r="P127" s="15">
        <v>3.65</v>
      </c>
      <c r="Q127" s="15">
        <v>3.65</v>
      </c>
      <c r="R127" s="15">
        <v>3.65</v>
      </c>
      <c r="S127" s="15">
        <v>3.65</v>
      </c>
      <c r="T127" s="15">
        <v>3.64</v>
      </c>
      <c r="U127" s="15">
        <v>3.64</v>
      </c>
      <c r="V127" s="15">
        <v>3.64</v>
      </c>
      <c r="W127" s="15">
        <v>3.63</v>
      </c>
      <c r="X127" s="15">
        <v>3.63</v>
      </c>
      <c r="Y127" s="15">
        <v>3.63</v>
      </c>
      <c r="Z127" s="15">
        <v>3.62</v>
      </c>
      <c r="AA127" s="15">
        <v>3.62</v>
      </c>
      <c r="AB127" s="15">
        <v>3.61</v>
      </c>
      <c r="AC127" s="15">
        <v>3.61</v>
      </c>
      <c r="AD127" s="15">
        <v>3.6</v>
      </c>
      <c r="AE127" s="15">
        <v>3.6</v>
      </c>
      <c r="AF127" s="15">
        <v>3.6</v>
      </c>
      <c r="AG127" s="15">
        <v>3.61</v>
      </c>
      <c r="AH127" s="15">
        <v>3.62</v>
      </c>
      <c r="AI127" s="15">
        <v>3.62</v>
      </c>
      <c r="AJ127" s="15">
        <v>3.63</v>
      </c>
      <c r="AK127" s="15">
        <v>3.63</v>
      </c>
      <c r="AL127" s="15">
        <v>3.64</v>
      </c>
      <c r="AM127" s="15">
        <v>3.64</v>
      </c>
      <c r="AN127" s="15">
        <v>3.65</v>
      </c>
      <c r="AO127" s="15">
        <v>3.65</v>
      </c>
      <c r="AP127" s="15">
        <v>3.66</v>
      </c>
      <c r="AQ127" s="15">
        <v>3.66</v>
      </c>
      <c r="AR127" s="15">
        <v>3.67</v>
      </c>
      <c r="AS127" s="15">
        <v>3.67</v>
      </c>
      <c r="AT127" s="15">
        <v>3.68</v>
      </c>
      <c r="AU127" s="15">
        <v>3.68</v>
      </c>
      <c r="AV127" s="15">
        <v>3.69</v>
      </c>
      <c r="AW127" s="15">
        <v>3.69</v>
      </c>
      <c r="AX127" s="15">
        <v>3.69</v>
      </c>
      <c r="AY127" s="15">
        <v>3.7</v>
      </c>
    </row>
    <row r="128" spans="1:51" x14ac:dyDescent="0.2">
      <c r="A128" s="5">
        <v>41121</v>
      </c>
      <c r="B128" s="15">
        <v>1.67</v>
      </c>
      <c r="C128" s="15">
        <v>1.67</v>
      </c>
      <c r="D128" s="15">
        <v>1.75</v>
      </c>
      <c r="E128" s="15">
        <v>1.91</v>
      </c>
      <c r="F128" s="15">
        <v>2.1</v>
      </c>
      <c r="G128" s="15">
        <v>2.2999999999999998</v>
      </c>
      <c r="H128" s="15">
        <v>2.48</v>
      </c>
      <c r="I128" s="15">
        <v>2.64</v>
      </c>
      <c r="J128" s="15">
        <v>2.77</v>
      </c>
      <c r="K128" s="15">
        <v>2.89</v>
      </c>
      <c r="L128" s="15">
        <v>3</v>
      </c>
      <c r="M128" s="15">
        <v>3.1</v>
      </c>
      <c r="N128" s="15">
        <v>3.17</v>
      </c>
      <c r="O128" s="15">
        <v>3.24</v>
      </c>
      <c r="P128" s="15">
        <v>3.29</v>
      </c>
      <c r="Q128" s="15">
        <v>3.3</v>
      </c>
      <c r="R128" s="15">
        <v>3.31</v>
      </c>
      <c r="S128" s="15">
        <v>3.32</v>
      </c>
      <c r="T128" s="15">
        <v>3.32</v>
      </c>
      <c r="U128" s="15">
        <v>3.33</v>
      </c>
      <c r="V128" s="15">
        <v>3.33</v>
      </c>
      <c r="W128" s="15">
        <v>3.33</v>
      </c>
      <c r="X128" s="15">
        <v>3.33</v>
      </c>
      <c r="Y128" s="15">
        <v>3.34</v>
      </c>
      <c r="Z128" s="15">
        <v>3.34</v>
      </c>
      <c r="AA128" s="15">
        <v>3.34</v>
      </c>
      <c r="AB128" s="15">
        <v>3.34</v>
      </c>
      <c r="AC128" s="15">
        <v>3.34</v>
      </c>
      <c r="AD128" s="15">
        <v>3.34</v>
      </c>
      <c r="AE128" s="15">
        <v>3.34</v>
      </c>
      <c r="AF128" s="15">
        <v>3.36</v>
      </c>
      <c r="AG128" s="15">
        <v>3.38</v>
      </c>
      <c r="AH128" s="15">
        <v>3.39</v>
      </c>
      <c r="AI128" s="15">
        <v>3.41</v>
      </c>
      <c r="AJ128" s="15">
        <v>3.42</v>
      </c>
      <c r="AK128" s="15">
        <v>3.43</v>
      </c>
      <c r="AL128" s="15">
        <v>3.45</v>
      </c>
      <c r="AM128" s="15">
        <v>3.46</v>
      </c>
      <c r="AN128" s="15">
        <v>3.47</v>
      </c>
      <c r="AO128" s="15">
        <v>3.48</v>
      </c>
      <c r="AP128" s="15">
        <v>3.5</v>
      </c>
      <c r="AQ128" s="15">
        <v>3.51</v>
      </c>
      <c r="AR128" s="15">
        <v>3.52</v>
      </c>
      <c r="AS128" s="15">
        <v>3.54</v>
      </c>
      <c r="AT128" s="15">
        <v>3.55</v>
      </c>
      <c r="AU128" s="15">
        <v>3.56</v>
      </c>
      <c r="AV128" s="15">
        <v>3.57</v>
      </c>
      <c r="AW128" s="15">
        <v>3.59</v>
      </c>
      <c r="AX128" s="15">
        <v>3.6</v>
      </c>
      <c r="AY128" s="15">
        <v>3.61</v>
      </c>
    </row>
    <row r="129" spans="1:51" x14ac:dyDescent="0.2">
      <c r="A129" s="5">
        <v>41152</v>
      </c>
      <c r="B129" s="15">
        <v>1.54</v>
      </c>
      <c r="C129" s="15">
        <v>1.53</v>
      </c>
      <c r="D129" s="15">
        <v>1.62</v>
      </c>
      <c r="E129" s="15">
        <v>1.78</v>
      </c>
      <c r="F129" s="15">
        <v>1.97</v>
      </c>
      <c r="G129" s="15">
        <v>2.1800000000000002</v>
      </c>
      <c r="H129" s="15">
        <v>2.36</v>
      </c>
      <c r="I129" s="15">
        <v>2.52</v>
      </c>
      <c r="J129" s="15">
        <v>2.66</v>
      </c>
      <c r="K129" s="15">
        <v>2.79</v>
      </c>
      <c r="L129" s="15">
        <v>2.9</v>
      </c>
      <c r="M129" s="15">
        <v>3</v>
      </c>
      <c r="N129" s="15">
        <v>3.07</v>
      </c>
      <c r="O129" s="15">
        <v>3.13</v>
      </c>
      <c r="P129" s="15">
        <v>3.19</v>
      </c>
      <c r="Q129" s="15">
        <v>3.21</v>
      </c>
      <c r="R129" s="15">
        <v>3.23</v>
      </c>
      <c r="S129" s="15">
        <v>3.24</v>
      </c>
      <c r="T129" s="15">
        <v>3.26</v>
      </c>
      <c r="U129" s="15">
        <v>3.27</v>
      </c>
      <c r="V129" s="15">
        <v>3.27</v>
      </c>
      <c r="W129" s="15">
        <v>3.27</v>
      </c>
      <c r="X129" s="15">
        <v>3.28</v>
      </c>
      <c r="Y129" s="15">
        <v>3.28</v>
      </c>
      <c r="Z129" s="15">
        <v>3.28</v>
      </c>
      <c r="AA129" s="15">
        <v>3.28</v>
      </c>
      <c r="AB129" s="15">
        <v>3.28</v>
      </c>
      <c r="AC129" s="15">
        <v>3.28</v>
      </c>
      <c r="AD129" s="15">
        <v>3.28</v>
      </c>
      <c r="AE129" s="15">
        <v>3.28</v>
      </c>
      <c r="AF129" s="15">
        <v>3.29</v>
      </c>
      <c r="AG129" s="15">
        <v>3.31</v>
      </c>
      <c r="AH129" s="15">
        <v>3.32</v>
      </c>
      <c r="AI129" s="15">
        <v>3.33</v>
      </c>
      <c r="AJ129" s="15">
        <v>3.34</v>
      </c>
      <c r="AK129" s="15">
        <v>3.35</v>
      </c>
      <c r="AL129" s="15">
        <v>3.36</v>
      </c>
      <c r="AM129" s="15">
        <v>3.37</v>
      </c>
      <c r="AN129" s="15">
        <v>3.37</v>
      </c>
      <c r="AO129" s="15">
        <v>3.38</v>
      </c>
      <c r="AP129" s="15">
        <v>3.4</v>
      </c>
      <c r="AQ129" s="15">
        <v>3.41</v>
      </c>
      <c r="AR129" s="15">
        <v>3.43</v>
      </c>
      <c r="AS129" s="15">
        <v>3.44</v>
      </c>
      <c r="AT129" s="15">
        <v>3.45</v>
      </c>
      <c r="AU129" s="15">
        <v>3.47</v>
      </c>
      <c r="AV129" s="15">
        <v>3.48</v>
      </c>
      <c r="AW129" s="15">
        <v>3.49</v>
      </c>
      <c r="AX129" s="15">
        <v>3.5</v>
      </c>
      <c r="AY129" s="15">
        <v>3.51</v>
      </c>
    </row>
    <row r="130" spans="1:51" x14ac:dyDescent="0.2">
      <c r="A130" s="5">
        <v>41182</v>
      </c>
      <c r="B130" s="15">
        <v>1.49</v>
      </c>
      <c r="C130" s="15">
        <v>1.53</v>
      </c>
      <c r="D130" s="15">
        <v>1.64</v>
      </c>
      <c r="E130" s="15">
        <v>1.82</v>
      </c>
      <c r="F130" s="15">
        <v>2.02</v>
      </c>
      <c r="G130" s="15">
        <v>2.23</v>
      </c>
      <c r="H130" s="15">
        <v>2.42</v>
      </c>
      <c r="I130" s="15">
        <v>2.59</v>
      </c>
      <c r="J130" s="15">
        <v>2.74</v>
      </c>
      <c r="K130" s="15">
        <v>2.87</v>
      </c>
      <c r="L130" s="15">
        <v>3</v>
      </c>
      <c r="M130" s="15">
        <v>3.1</v>
      </c>
      <c r="N130" s="15">
        <v>3.19</v>
      </c>
      <c r="O130" s="15">
        <v>3.26</v>
      </c>
      <c r="P130" s="15">
        <v>3.33</v>
      </c>
      <c r="Q130" s="15">
        <v>3.36</v>
      </c>
      <c r="R130" s="15">
        <v>3.38</v>
      </c>
      <c r="S130" s="15">
        <v>3.4</v>
      </c>
      <c r="T130" s="15">
        <v>3.42</v>
      </c>
      <c r="U130" s="15">
        <v>3.44</v>
      </c>
      <c r="V130" s="15">
        <v>3.44</v>
      </c>
      <c r="W130" s="15">
        <v>3.45</v>
      </c>
      <c r="X130" s="15">
        <v>3.46</v>
      </c>
      <c r="Y130" s="15">
        <v>3.46</v>
      </c>
      <c r="Z130" s="15">
        <v>3.47</v>
      </c>
      <c r="AA130" s="15">
        <v>3.47</v>
      </c>
      <c r="AB130" s="15">
        <v>3.47</v>
      </c>
      <c r="AC130" s="15">
        <v>3.47</v>
      </c>
      <c r="AD130" s="15">
        <v>3.47</v>
      </c>
      <c r="AE130" s="15">
        <v>3.47</v>
      </c>
      <c r="AF130" s="15">
        <v>3.49</v>
      </c>
      <c r="AG130" s="15">
        <v>3.51</v>
      </c>
      <c r="AH130" s="15">
        <v>3.52</v>
      </c>
      <c r="AI130" s="15">
        <v>3.54</v>
      </c>
      <c r="AJ130" s="15">
        <v>3.55</v>
      </c>
      <c r="AK130" s="15">
        <v>3.56</v>
      </c>
      <c r="AL130" s="15">
        <v>3.58</v>
      </c>
      <c r="AM130" s="15">
        <v>3.59</v>
      </c>
      <c r="AN130" s="15">
        <v>3.6</v>
      </c>
      <c r="AO130" s="15">
        <v>3.61</v>
      </c>
      <c r="AP130" s="15">
        <v>3.63</v>
      </c>
      <c r="AQ130" s="15">
        <v>3.65</v>
      </c>
      <c r="AR130" s="15">
        <v>3.67</v>
      </c>
      <c r="AS130" s="15">
        <v>3.68</v>
      </c>
      <c r="AT130" s="15">
        <v>3.7</v>
      </c>
      <c r="AU130" s="15">
        <v>3.72</v>
      </c>
      <c r="AV130" s="15">
        <v>3.73</v>
      </c>
      <c r="AW130" s="15">
        <v>3.74</v>
      </c>
      <c r="AX130" s="15">
        <v>3.76</v>
      </c>
      <c r="AY130" s="15">
        <v>3.77</v>
      </c>
    </row>
    <row r="131" spans="1:51" x14ac:dyDescent="0.2">
      <c r="A131" s="5">
        <v>41213</v>
      </c>
      <c r="B131" s="15">
        <v>1.39</v>
      </c>
      <c r="C131" s="15">
        <v>1.46</v>
      </c>
      <c r="D131" s="15">
        <v>1.58</v>
      </c>
      <c r="E131" s="15">
        <v>1.74</v>
      </c>
      <c r="F131" s="15">
        <v>1.94</v>
      </c>
      <c r="G131" s="15">
        <v>2.15</v>
      </c>
      <c r="H131" s="15">
        <v>2.34</v>
      </c>
      <c r="I131" s="15">
        <v>2.5099999999999998</v>
      </c>
      <c r="J131" s="15">
        <v>2.66</v>
      </c>
      <c r="K131" s="15">
        <v>2.8</v>
      </c>
      <c r="L131" s="15">
        <v>2.92</v>
      </c>
      <c r="M131" s="15">
        <v>3.03</v>
      </c>
      <c r="N131" s="15">
        <v>3.12</v>
      </c>
      <c r="O131" s="15">
        <v>3.2</v>
      </c>
      <c r="P131" s="15">
        <v>3.27</v>
      </c>
      <c r="Q131" s="15">
        <v>3.3</v>
      </c>
      <c r="R131" s="15">
        <v>3.32</v>
      </c>
      <c r="S131" s="15">
        <v>3.35</v>
      </c>
      <c r="T131" s="15">
        <v>3.37</v>
      </c>
      <c r="U131" s="15">
        <v>3.39</v>
      </c>
      <c r="V131" s="15">
        <v>3.39</v>
      </c>
      <c r="W131" s="15">
        <v>3.4</v>
      </c>
      <c r="X131" s="15">
        <v>3.4</v>
      </c>
      <c r="Y131" s="15">
        <v>3.4</v>
      </c>
      <c r="Z131" s="15">
        <v>3.4</v>
      </c>
      <c r="AA131" s="15">
        <v>3.4</v>
      </c>
      <c r="AB131" s="15">
        <v>3.4</v>
      </c>
      <c r="AC131" s="15">
        <v>3.4</v>
      </c>
      <c r="AD131" s="15">
        <v>3.4</v>
      </c>
      <c r="AE131" s="15">
        <v>3.4</v>
      </c>
      <c r="AF131" s="15">
        <v>3.41</v>
      </c>
      <c r="AG131" s="15">
        <v>3.42</v>
      </c>
      <c r="AH131" s="15">
        <v>3.43</v>
      </c>
      <c r="AI131" s="15">
        <v>3.44</v>
      </c>
      <c r="AJ131" s="15">
        <v>3.45</v>
      </c>
      <c r="AK131" s="15">
        <v>3.46</v>
      </c>
      <c r="AL131" s="15">
        <v>3.47</v>
      </c>
      <c r="AM131" s="15">
        <v>3.47</v>
      </c>
      <c r="AN131" s="15">
        <v>3.48</v>
      </c>
      <c r="AO131" s="15">
        <v>3.49</v>
      </c>
      <c r="AP131" s="15">
        <v>3.5</v>
      </c>
      <c r="AQ131" s="15">
        <v>3.52</v>
      </c>
      <c r="AR131" s="15">
        <v>3.53</v>
      </c>
      <c r="AS131" s="15">
        <v>3.55</v>
      </c>
      <c r="AT131" s="15">
        <v>3.56</v>
      </c>
      <c r="AU131" s="15">
        <v>3.57</v>
      </c>
      <c r="AV131" s="15">
        <v>3.58</v>
      </c>
      <c r="AW131" s="15">
        <v>3.59</v>
      </c>
      <c r="AX131" s="15">
        <v>3.6</v>
      </c>
      <c r="AY131" s="15">
        <v>3.61</v>
      </c>
    </row>
    <row r="132" spans="1:51" x14ac:dyDescent="0.2">
      <c r="A132" s="5">
        <v>41243</v>
      </c>
      <c r="B132" s="15">
        <v>1.33</v>
      </c>
      <c r="C132" s="15">
        <v>1.38</v>
      </c>
      <c r="D132" s="15">
        <v>1.48</v>
      </c>
      <c r="E132" s="15">
        <v>1.63</v>
      </c>
      <c r="F132" s="15">
        <v>1.82</v>
      </c>
      <c r="G132" s="15">
        <v>2.0299999999999998</v>
      </c>
      <c r="H132" s="15">
        <v>2.2200000000000002</v>
      </c>
      <c r="I132" s="15">
        <v>2.39</v>
      </c>
      <c r="J132" s="15">
        <v>2.54</v>
      </c>
      <c r="K132" s="15">
        <v>2.68</v>
      </c>
      <c r="L132" s="15">
        <v>2.81</v>
      </c>
      <c r="M132" s="15">
        <v>2.92</v>
      </c>
      <c r="N132" s="15">
        <v>3.01</v>
      </c>
      <c r="O132" s="15">
        <v>3.09</v>
      </c>
      <c r="P132" s="15">
        <v>3.16</v>
      </c>
      <c r="Q132" s="15">
        <v>3.2</v>
      </c>
      <c r="R132" s="15">
        <v>3.23</v>
      </c>
      <c r="S132" s="15">
        <v>3.26</v>
      </c>
      <c r="T132" s="15">
        <v>3.29</v>
      </c>
      <c r="U132" s="15">
        <v>3.31</v>
      </c>
      <c r="V132" s="15">
        <v>3.32</v>
      </c>
      <c r="W132" s="15">
        <v>3.32</v>
      </c>
      <c r="X132" s="15">
        <v>3.33</v>
      </c>
      <c r="Y132" s="15">
        <v>3.33</v>
      </c>
      <c r="Z132" s="15">
        <v>3.34</v>
      </c>
      <c r="AA132" s="15">
        <v>3.34</v>
      </c>
      <c r="AB132" s="15">
        <v>3.34</v>
      </c>
      <c r="AC132" s="15">
        <v>3.34</v>
      </c>
      <c r="AD132" s="15">
        <v>3.34</v>
      </c>
      <c r="AE132" s="15">
        <v>3.34</v>
      </c>
      <c r="AF132" s="15">
        <v>3.35</v>
      </c>
      <c r="AG132" s="15">
        <v>3.37</v>
      </c>
      <c r="AH132" s="15">
        <v>3.38</v>
      </c>
      <c r="AI132" s="15">
        <v>3.39</v>
      </c>
      <c r="AJ132" s="15">
        <v>3.4</v>
      </c>
      <c r="AK132" s="15">
        <v>3.41</v>
      </c>
      <c r="AL132" s="15">
        <v>3.42</v>
      </c>
      <c r="AM132" s="15">
        <v>3.43</v>
      </c>
      <c r="AN132" s="15">
        <v>3.43</v>
      </c>
      <c r="AO132" s="15">
        <v>3.44</v>
      </c>
      <c r="AP132" s="15">
        <v>3.46</v>
      </c>
      <c r="AQ132" s="15">
        <v>3.47</v>
      </c>
      <c r="AR132" s="15">
        <v>3.49</v>
      </c>
      <c r="AS132" s="15">
        <v>3.5</v>
      </c>
      <c r="AT132" s="15">
        <v>3.51</v>
      </c>
      <c r="AU132" s="15">
        <v>3.53</v>
      </c>
      <c r="AV132" s="15">
        <v>3.54</v>
      </c>
      <c r="AW132" s="15">
        <v>3.55</v>
      </c>
      <c r="AX132" s="15">
        <v>3.56</v>
      </c>
      <c r="AY132" s="15">
        <v>3.57</v>
      </c>
    </row>
    <row r="133" spans="1:51" x14ac:dyDescent="0.2">
      <c r="A133" s="5">
        <v>41274</v>
      </c>
      <c r="B133" s="15">
        <v>1.28</v>
      </c>
      <c r="C133" s="15">
        <v>1.32</v>
      </c>
      <c r="D133" s="15">
        <v>1.42</v>
      </c>
      <c r="E133" s="15">
        <v>1.56</v>
      </c>
      <c r="F133" s="15">
        <v>1.71</v>
      </c>
      <c r="G133" s="15">
        <v>1.9</v>
      </c>
      <c r="H133" s="15">
        <v>2.08</v>
      </c>
      <c r="I133" s="15">
        <v>2.25</v>
      </c>
      <c r="J133" s="15">
        <v>2.41</v>
      </c>
      <c r="K133" s="15">
        <v>2.5499999999999998</v>
      </c>
      <c r="L133" s="15">
        <v>2.68</v>
      </c>
      <c r="M133" s="15">
        <v>2.79</v>
      </c>
      <c r="N133" s="15">
        <v>2.88</v>
      </c>
      <c r="O133" s="15">
        <v>2.97</v>
      </c>
      <c r="P133" s="15">
        <v>3.04</v>
      </c>
      <c r="Q133" s="15">
        <v>3.08</v>
      </c>
      <c r="R133" s="15">
        <v>3.12</v>
      </c>
      <c r="S133" s="15">
        <v>3.15</v>
      </c>
      <c r="T133" s="15">
        <v>3.18</v>
      </c>
      <c r="U133" s="15">
        <v>3.2</v>
      </c>
      <c r="V133" s="15">
        <v>3.21</v>
      </c>
      <c r="W133" s="15">
        <v>3.22</v>
      </c>
      <c r="X133" s="15">
        <v>3.23</v>
      </c>
      <c r="Y133" s="15">
        <v>3.24</v>
      </c>
      <c r="Z133" s="15">
        <v>3.25</v>
      </c>
      <c r="AA133" s="15">
        <v>3.25</v>
      </c>
      <c r="AB133" s="15">
        <v>3.25</v>
      </c>
      <c r="AC133" s="15">
        <v>3.26</v>
      </c>
      <c r="AD133" s="15">
        <v>3.26</v>
      </c>
      <c r="AE133" s="15">
        <v>3.26</v>
      </c>
      <c r="AF133" s="15">
        <v>3.28</v>
      </c>
      <c r="AG133" s="15">
        <v>3.29</v>
      </c>
      <c r="AH133" s="15">
        <v>3.31</v>
      </c>
      <c r="AI133" s="15">
        <v>3.32</v>
      </c>
      <c r="AJ133" s="15">
        <v>3.33</v>
      </c>
      <c r="AK133" s="15">
        <v>3.35</v>
      </c>
      <c r="AL133" s="15">
        <v>3.36</v>
      </c>
      <c r="AM133" s="15">
        <v>3.37</v>
      </c>
      <c r="AN133" s="15">
        <v>3.38</v>
      </c>
      <c r="AO133" s="15">
        <v>3.39</v>
      </c>
      <c r="AP133" s="15">
        <v>3.4</v>
      </c>
      <c r="AQ133" s="15">
        <v>3.41</v>
      </c>
      <c r="AR133" s="15">
        <v>3.42</v>
      </c>
      <c r="AS133" s="15">
        <v>3.43</v>
      </c>
      <c r="AT133" s="15">
        <v>3.44</v>
      </c>
      <c r="AU133" s="15">
        <v>3.45</v>
      </c>
      <c r="AV133" s="15">
        <v>3.46</v>
      </c>
      <c r="AW133" s="15">
        <v>3.47</v>
      </c>
      <c r="AX133" s="15">
        <v>3.48</v>
      </c>
      <c r="AY133" s="15">
        <v>3.49</v>
      </c>
    </row>
    <row r="134" spans="1:51" x14ac:dyDescent="0.2">
      <c r="A134" s="5">
        <v>41305</v>
      </c>
      <c r="B134" s="15">
        <v>1.43</v>
      </c>
      <c r="C134" s="15">
        <v>1.61</v>
      </c>
      <c r="D134" s="15">
        <v>1.77</v>
      </c>
      <c r="E134" s="15">
        <v>1.93</v>
      </c>
      <c r="F134" s="15">
        <v>2.1</v>
      </c>
      <c r="G134" s="15">
        <v>2.29</v>
      </c>
      <c r="H134" s="15">
        <v>2.4500000000000002</v>
      </c>
      <c r="I134" s="15">
        <v>2.6</v>
      </c>
      <c r="J134" s="15">
        <v>2.74</v>
      </c>
      <c r="K134" s="15">
        <v>2.87</v>
      </c>
      <c r="L134" s="15">
        <v>2.98</v>
      </c>
      <c r="M134" s="15">
        <v>3.07</v>
      </c>
      <c r="N134" s="15">
        <v>3.15</v>
      </c>
      <c r="O134" s="15">
        <v>3.21</v>
      </c>
      <c r="P134" s="15">
        <v>3.27</v>
      </c>
      <c r="Q134" s="15">
        <v>3.3</v>
      </c>
      <c r="R134" s="15">
        <v>3.33</v>
      </c>
      <c r="S134" s="15">
        <v>3.35</v>
      </c>
      <c r="T134" s="15">
        <v>3.38</v>
      </c>
      <c r="U134" s="15">
        <v>3.4</v>
      </c>
      <c r="V134" s="15">
        <v>3.41</v>
      </c>
      <c r="W134" s="15">
        <v>3.41</v>
      </c>
      <c r="X134" s="15">
        <v>3.42</v>
      </c>
      <c r="Y134" s="15">
        <v>3.43</v>
      </c>
      <c r="Z134" s="15">
        <v>3.43</v>
      </c>
      <c r="AA134" s="15">
        <v>3.43</v>
      </c>
      <c r="AB134" s="15">
        <v>3.42</v>
      </c>
      <c r="AC134" s="15">
        <v>3.42</v>
      </c>
      <c r="AD134" s="15">
        <v>3.42</v>
      </c>
      <c r="AE134" s="15">
        <v>3.41</v>
      </c>
      <c r="AF134" s="15">
        <v>3.42</v>
      </c>
      <c r="AG134" s="15">
        <v>3.43</v>
      </c>
      <c r="AH134" s="15">
        <v>3.44</v>
      </c>
      <c r="AI134" s="15">
        <v>3.45</v>
      </c>
      <c r="AJ134" s="15">
        <v>3.45</v>
      </c>
      <c r="AK134" s="15">
        <v>3.46</v>
      </c>
      <c r="AL134" s="15">
        <v>3.46</v>
      </c>
      <c r="AM134" s="15">
        <v>3.47</v>
      </c>
      <c r="AN134" s="15">
        <v>3.48</v>
      </c>
      <c r="AO134" s="15">
        <v>3.48</v>
      </c>
      <c r="AP134" s="15">
        <v>3.49</v>
      </c>
      <c r="AQ134" s="15">
        <v>3.5</v>
      </c>
      <c r="AR134" s="15">
        <v>3.52</v>
      </c>
      <c r="AS134" s="15">
        <v>3.53</v>
      </c>
      <c r="AT134" s="15">
        <v>3.54</v>
      </c>
      <c r="AU134" s="15">
        <v>3.55</v>
      </c>
      <c r="AV134" s="15">
        <v>3.56</v>
      </c>
      <c r="AW134" s="15">
        <v>3.57</v>
      </c>
      <c r="AX134" s="15">
        <v>3.57</v>
      </c>
      <c r="AY134" s="15">
        <v>3.58</v>
      </c>
    </row>
    <row r="135" spans="1:51" x14ac:dyDescent="0.2">
      <c r="A135" s="5">
        <v>41333</v>
      </c>
      <c r="B135" s="15">
        <v>1.29</v>
      </c>
      <c r="C135" s="15">
        <v>1.4</v>
      </c>
      <c r="D135" s="15">
        <v>1.51</v>
      </c>
      <c r="E135" s="15">
        <v>1.69</v>
      </c>
      <c r="F135" s="15">
        <v>1.87</v>
      </c>
      <c r="G135" s="15">
        <v>2.08</v>
      </c>
      <c r="H135" s="15">
        <v>2.25</v>
      </c>
      <c r="I135" s="15">
        <v>2.42</v>
      </c>
      <c r="J135" s="15">
        <v>2.58</v>
      </c>
      <c r="K135" s="15">
        <v>2.73</v>
      </c>
      <c r="L135" s="15">
        <v>2.86</v>
      </c>
      <c r="M135" s="15">
        <v>2.97</v>
      </c>
      <c r="N135" s="15">
        <v>3.06</v>
      </c>
      <c r="O135" s="15">
        <v>3.15</v>
      </c>
      <c r="P135" s="15">
        <v>3.22</v>
      </c>
      <c r="Q135" s="15">
        <v>3.26</v>
      </c>
      <c r="R135" s="15">
        <v>3.3</v>
      </c>
      <c r="S135" s="15">
        <v>3.33</v>
      </c>
      <c r="T135" s="15">
        <v>3.36</v>
      </c>
      <c r="U135" s="15">
        <v>3.39</v>
      </c>
      <c r="V135" s="15">
        <v>3.39</v>
      </c>
      <c r="W135" s="15">
        <v>3.4</v>
      </c>
      <c r="X135" s="15">
        <v>3.41</v>
      </c>
      <c r="Y135" s="15">
        <v>3.41</v>
      </c>
      <c r="Z135" s="15">
        <v>3.42</v>
      </c>
      <c r="AA135" s="15">
        <v>3.42</v>
      </c>
      <c r="AB135" s="15">
        <v>3.42</v>
      </c>
      <c r="AC135" s="15">
        <v>3.42</v>
      </c>
      <c r="AD135" s="15">
        <v>3.43</v>
      </c>
      <c r="AE135" s="15">
        <v>3.43</v>
      </c>
      <c r="AF135" s="15">
        <v>3.44</v>
      </c>
      <c r="AG135" s="15">
        <v>3.44</v>
      </c>
      <c r="AH135" s="15">
        <v>3.45</v>
      </c>
      <c r="AI135" s="15">
        <v>3.46</v>
      </c>
      <c r="AJ135" s="15">
        <v>3.46</v>
      </c>
      <c r="AK135" s="15">
        <v>3.47</v>
      </c>
      <c r="AL135" s="15">
        <v>3.48</v>
      </c>
      <c r="AM135" s="15">
        <v>3.48</v>
      </c>
      <c r="AN135" s="15">
        <v>3.49</v>
      </c>
      <c r="AO135" s="15">
        <v>3.49</v>
      </c>
      <c r="AP135" s="15">
        <v>3.5</v>
      </c>
      <c r="AQ135" s="15">
        <v>3.51</v>
      </c>
      <c r="AR135" s="15">
        <v>3.52</v>
      </c>
      <c r="AS135" s="15">
        <v>3.53</v>
      </c>
      <c r="AT135" s="15">
        <v>3.54</v>
      </c>
      <c r="AU135" s="15">
        <v>3.55</v>
      </c>
      <c r="AV135" s="15">
        <v>3.56</v>
      </c>
      <c r="AW135" s="15">
        <v>3.57</v>
      </c>
      <c r="AX135" s="15">
        <v>3.57</v>
      </c>
      <c r="AY135" s="15">
        <v>3.58</v>
      </c>
    </row>
    <row r="136" spans="1:51" x14ac:dyDescent="0.2">
      <c r="A136" s="5">
        <v>41364</v>
      </c>
      <c r="B136" s="15">
        <v>1.26</v>
      </c>
      <c r="C136" s="15">
        <v>1.35</v>
      </c>
      <c r="D136" s="15">
        <v>1.46</v>
      </c>
      <c r="E136" s="15">
        <v>1.59</v>
      </c>
      <c r="F136" s="15">
        <v>1.78</v>
      </c>
      <c r="G136" s="15">
        <v>1.95</v>
      </c>
      <c r="H136" s="15">
        <v>2.12</v>
      </c>
      <c r="I136" s="15">
        <v>2.2799999999999998</v>
      </c>
      <c r="J136" s="15">
        <v>2.4300000000000002</v>
      </c>
      <c r="K136" s="15">
        <v>2.5499999999999998</v>
      </c>
      <c r="L136" s="15">
        <v>2.68</v>
      </c>
      <c r="M136" s="15">
        <v>2.8</v>
      </c>
      <c r="N136" s="15">
        <v>2.89</v>
      </c>
      <c r="O136" s="15">
        <v>2.97</v>
      </c>
      <c r="P136" s="15">
        <v>3.04</v>
      </c>
      <c r="Q136" s="15">
        <v>3.08</v>
      </c>
      <c r="R136" s="15">
        <v>3.12</v>
      </c>
      <c r="S136" s="15">
        <v>3.15</v>
      </c>
      <c r="T136" s="15">
        <v>3.18</v>
      </c>
      <c r="U136" s="15">
        <v>3.21</v>
      </c>
      <c r="V136" s="15">
        <v>3.22</v>
      </c>
      <c r="W136" s="15">
        <v>3.23</v>
      </c>
      <c r="X136" s="15">
        <v>3.24</v>
      </c>
      <c r="Y136" s="15">
        <v>3.24</v>
      </c>
      <c r="Z136" s="15">
        <v>3.25</v>
      </c>
      <c r="AA136" s="15">
        <v>3.25</v>
      </c>
      <c r="AB136" s="15">
        <v>3.26</v>
      </c>
      <c r="AC136" s="15">
        <v>3.26</v>
      </c>
      <c r="AD136" s="15">
        <v>3.26</v>
      </c>
      <c r="AE136" s="15">
        <v>3.26</v>
      </c>
      <c r="AF136" s="15">
        <v>3.27</v>
      </c>
      <c r="AG136" s="15">
        <v>3.28</v>
      </c>
      <c r="AH136" s="15">
        <v>3.29</v>
      </c>
      <c r="AI136" s="15">
        <v>3.3</v>
      </c>
      <c r="AJ136" s="15">
        <v>3.31</v>
      </c>
      <c r="AK136" s="15">
        <v>3.32</v>
      </c>
      <c r="AL136" s="15">
        <v>3.32</v>
      </c>
      <c r="AM136" s="15">
        <v>3.33</v>
      </c>
      <c r="AN136" s="15">
        <v>3.34</v>
      </c>
      <c r="AO136" s="15">
        <v>3.34</v>
      </c>
      <c r="AP136" s="15">
        <v>3.35</v>
      </c>
      <c r="AQ136" s="15">
        <v>3.36</v>
      </c>
      <c r="AR136" s="15">
        <v>3.37</v>
      </c>
      <c r="AS136" s="15">
        <v>3.37</v>
      </c>
      <c r="AT136" s="15">
        <v>3.38</v>
      </c>
      <c r="AU136" s="15">
        <v>3.39</v>
      </c>
      <c r="AV136" s="15">
        <v>3.39</v>
      </c>
      <c r="AW136" s="15">
        <v>3.4</v>
      </c>
      <c r="AX136" s="15">
        <v>3.41</v>
      </c>
      <c r="AY136" s="15">
        <v>3.41</v>
      </c>
    </row>
    <row r="137" spans="1:51" x14ac:dyDescent="0.2">
      <c r="A137" s="5">
        <v>41394</v>
      </c>
      <c r="B137" s="15">
        <v>1.24</v>
      </c>
      <c r="C137" s="15">
        <v>1.31</v>
      </c>
      <c r="D137" s="15">
        <v>1.39</v>
      </c>
      <c r="E137" s="15">
        <v>1.5</v>
      </c>
      <c r="F137" s="15">
        <v>1.66</v>
      </c>
      <c r="G137" s="15">
        <v>1.83</v>
      </c>
      <c r="H137" s="15">
        <v>1.98</v>
      </c>
      <c r="I137" s="15">
        <v>2.13</v>
      </c>
      <c r="J137" s="15">
        <v>2.2799999999999998</v>
      </c>
      <c r="K137" s="15">
        <v>2.41</v>
      </c>
      <c r="L137" s="15">
        <v>2.54</v>
      </c>
      <c r="M137" s="15">
        <v>2.64</v>
      </c>
      <c r="N137" s="15">
        <v>2.74</v>
      </c>
      <c r="O137" s="15">
        <v>2.82</v>
      </c>
      <c r="P137" s="15">
        <v>2.89</v>
      </c>
      <c r="Q137" s="15">
        <v>2.93</v>
      </c>
      <c r="R137" s="15">
        <v>2.97</v>
      </c>
      <c r="S137" s="15">
        <v>3.01</v>
      </c>
      <c r="T137" s="15">
        <v>3.05</v>
      </c>
      <c r="U137" s="15">
        <v>3.08</v>
      </c>
      <c r="V137" s="15">
        <v>3.09</v>
      </c>
      <c r="W137" s="15">
        <v>3.09</v>
      </c>
      <c r="X137" s="15">
        <v>3.1</v>
      </c>
      <c r="Y137" s="15">
        <v>3.11</v>
      </c>
      <c r="Z137" s="15">
        <v>3.11</v>
      </c>
      <c r="AA137" s="15">
        <v>3.12</v>
      </c>
      <c r="AB137" s="15">
        <v>3.13</v>
      </c>
      <c r="AC137" s="15">
        <v>3.14</v>
      </c>
      <c r="AD137" s="15">
        <v>3.15</v>
      </c>
      <c r="AE137" s="15">
        <v>3.15</v>
      </c>
      <c r="AF137" s="15">
        <v>3.16</v>
      </c>
      <c r="AG137" s="15">
        <v>3.17</v>
      </c>
      <c r="AH137" s="15">
        <v>3.18</v>
      </c>
      <c r="AI137" s="15">
        <v>3.18</v>
      </c>
      <c r="AJ137" s="15">
        <v>3.19</v>
      </c>
      <c r="AK137" s="15">
        <v>3.2</v>
      </c>
      <c r="AL137" s="15">
        <v>3.2</v>
      </c>
      <c r="AM137" s="15">
        <v>3.21</v>
      </c>
      <c r="AN137" s="15">
        <v>3.22</v>
      </c>
      <c r="AO137" s="15">
        <v>3.22</v>
      </c>
      <c r="AP137" s="15">
        <v>3.24</v>
      </c>
      <c r="AQ137" s="15">
        <v>3.25</v>
      </c>
      <c r="AR137" s="15">
        <v>3.26</v>
      </c>
      <c r="AS137" s="15">
        <v>3.28</v>
      </c>
      <c r="AT137" s="15">
        <v>3.29</v>
      </c>
      <c r="AU137" s="15">
        <v>3.3</v>
      </c>
      <c r="AV137" s="15">
        <v>3.31</v>
      </c>
      <c r="AW137" s="15">
        <v>3.32</v>
      </c>
      <c r="AX137" s="15">
        <v>3.33</v>
      </c>
      <c r="AY137" s="15">
        <v>3.34</v>
      </c>
    </row>
    <row r="138" spans="1:51" x14ac:dyDescent="0.2">
      <c r="A138" s="5">
        <v>41425</v>
      </c>
      <c r="B138" s="15">
        <v>1.1499999999999999</v>
      </c>
      <c r="C138" s="15">
        <v>1.25</v>
      </c>
      <c r="D138" s="15">
        <v>1.4</v>
      </c>
      <c r="E138" s="15">
        <v>1.59</v>
      </c>
      <c r="F138" s="15">
        <v>1.78</v>
      </c>
      <c r="G138" s="15">
        <v>1.94</v>
      </c>
      <c r="H138" s="15">
        <v>2.14</v>
      </c>
      <c r="I138" s="15">
        <v>2.31</v>
      </c>
      <c r="J138" s="15">
        <v>2.46</v>
      </c>
      <c r="K138" s="15">
        <v>2.61</v>
      </c>
      <c r="L138" s="15">
        <v>2.73</v>
      </c>
      <c r="M138" s="15">
        <v>2.84</v>
      </c>
      <c r="N138" s="15">
        <v>2.94</v>
      </c>
      <c r="O138" s="15">
        <v>3.02</v>
      </c>
      <c r="P138" s="15">
        <v>3.09</v>
      </c>
      <c r="Q138" s="15">
        <v>3.14</v>
      </c>
      <c r="R138" s="15">
        <v>3.18</v>
      </c>
      <c r="S138" s="15">
        <v>3.21</v>
      </c>
      <c r="T138" s="15">
        <v>3.24</v>
      </c>
      <c r="U138" s="15">
        <v>3.27</v>
      </c>
      <c r="V138" s="15">
        <v>3.28</v>
      </c>
      <c r="W138" s="15">
        <v>3.29</v>
      </c>
      <c r="X138" s="15">
        <v>3.29</v>
      </c>
      <c r="Y138" s="15">
        <v>3.3</v>
      </c>
      <c r="Z138" s="15">
        <v>3.3</v>
      </c>
      <c r="AA138" s="15">
        <v>3.31</v>
      </c>
      <c r="AB138" s="15">
        <v>3.31</v>
      </c>
      <c r="AC138" s="15">
        <v>3.31</v>
      </c>
      <c r="AD138" s="15">
        <v>3.32</v>
      </c>
      <c r="AE138" s="15">
        <v>3.32</v>
      </c>
      <c r="AF138" s="15">
        <v>3.32</v>
      </c>
      <c r="AG138" s="15">
        <v>3.33</v>
      </c>
      <c r="AH138" s="15">
        <v>3.33</v>
      </c>
      <c r="AI138" s="15">
        <v>3.33</v>
      </c>
      <c r="AJ138" s="15">
        <v>3.34</v>
      </c>
      <c r="AK138" s="15">
        <v>3.34</v>
      </c>
      <c r="AL138" s="15">
        <v>3.34</v>
      </c>
      <c r="AM138" s="15">
        <v>3.35</v>
      </c>
      <c r="AN138" s="15">
        <v>3.35</v>
      </c>
      <c r="AO138" s="15">
        <v>3.35</v>
      </c>
      <c r="AP138" s="15">
        <v>3.37</v>
      </c>
      <c r="AQ138" s="15">
        <v>3.38</v>
      </c>
      <c r="AR138" s="15">
        <v>3.4</v>
      </c>
      <c r="AS138" s="15">
        <v>3.41</v>
      </c>
      <c r="AT138" s="15">
        <v>3.42</v>
      </c>
      <c r="AU138" s="15">
        <v>3.44</v>
      </c>
      <c r="AV138" s="15">
        <v>3.45</v>
      </c>
      <c r="AW138" s="15">
        <v>3.46</v>
      </c>
      <c r="AX138" s="15">
        <v>3.47</v>
      </c>
      <c r="AY138" s="15">
        <v>3.48</v>
      </c>
    </row>
    <row r="139" spans="1:51" x14ac:dyDescent="0.2">
      <c r="A139" s="5">
        <v>41455</v>
      </c>
      <c r="B139" s="15">
        <v>1.28</v>
      </c>
      <c r="C139" s="15">
        <v>1.46</v>
      </c>
      <c r="D139" s="15">
        <v>1.65</v>
      </c>
      <c r="E139" s="15">
        <v>1.88</v>
      </c>
      <c r="F139" s="15">
        <v>2.1</v>
      </c>
      <c r="G139" s="15">
        <v>2.2999999999999998</v>
      </c>
      <c r="H139" s="15">
        <v>2.48</v>
      </c>
      <c r="I139" s="15">
        <v>2.64</v>
      </c>
      <c r="J139" s="15">
        <v>2.79</v>
      </c>
      <c r="K139" s="15">
        <v>2.92</v>
      </c>
      <c r="L139" s="15">
        <v>3.04</v>
      </c>
      <c r="M139" s="15">
        <v>3.13</v>
      </c>
      <c r="N139" s="15">
        <v>3.21</v>
      </c>
      <c r="O139" s="15">
        <v>3.28</v>
      </c>
      <c r="P139" s="15">
        <v>3.34</v>
      </c>
      <c r="Q139" s="15">
        <v>3.37</v>
      </c>
      <c r="R139" s="15">
        <v>3.39</v>
      </c>
      <c r="S139" s="15">
        <v>3.41</v>
      </c>
      <c r="T139" s="15">
        <v>3.43</v>
      </c>
      <c r="U139" s="15">
        <v>3.45</v>
      </c>
      <c r="V139" s="15">
        <v>3.45</v>
      </c>
      <c r="W139" s="15">
        <v>3.45</v>
      </c>
      <c r="X139" s="15">
        <v>3.45</v>
      </c>
      <c r="Y139" s="15">
        <v>3.45</v>
      </c>
      <c r="Z139" s="15">
        <v>3.45</v>
      </c>
      <c r="AA139" s="15">
        <v>3.45</v>
      </c>
      <c r="AB139" s="15">
        <v>3.44</v>
      </c>
      <c r="AC139" s="15">
        <v>3.44</v>
      </c>
      <c r="AD139" s="15">
        <v>3.44</v>
      </c>
      <c r="AE139" s="15">
        <v>3.43</v>
      </c>
      <c r="AF139" s="15">
        <v>3.44</v>
      </c>
      <c r="AG139" s="15">
        <v>3.44</v>
      </c>
      <c r="AH139" s="15">
        <v>3.45</v>
      </c>
      <c r="AI139" s="15">
        <v>3.45</v>
      </c>
      <c r="AJ139" s="15">
        <v>3.45</v>
      </c>
      <c r="AK139" s="15">
        <v>3.46</v>
      </c>
      <c r="AL139" s="15">
        <v>3.46</v>
      </c>
      <c r="AM139" s="15">
        <v>3.46</v>
      </c>
      <c r="AN139" s="15">
        <v>3.47</v>
      </c>
      <c r="AO139" s="15">
        <v>3.47</v>
      </c>
      <c r="AP139" s="15">
        <v>3.49</v>
      </c>
      <c r="AQ139" s="15">
        <v>3.5</v>
      </c>
      <c r="AR139" s="15">
        <v>3.52</v>
      </c>
      <c r="AS139" s="15">
        <v>3.53</v>
      </c>
      <c r="AT139" s="15">
        <v>3.55</v>
      </c>
      <c r="AU139" s="15">
        <v>3.56</v>
      </c>
      <c r="AV139" s="15">
        <v>3.58</v>
      </c>
      <c r="AW139" s="15">
        <v>3.59</v>
      </c>
      <c r="AX139" s="15">
        <v>3.6</v>
      </c>
      <c r="AY139" s="15">
        <v>3.61</v>
      </c>
    </row>
    <row r="140" spans="1:51" x14ac:dyDescent="0.2">
      <c r="A140" s="5">
        <v>41486</v>
      </c>
      <c r="B140" s="15">
        <v>1.28</v>
      </c>
      <c r="C140" s="15">
        <v>1.4</v>
      </c>
      <c r="D140" s="15">
        <v>1.6</v>
      </c>
      <c r="E140" s="15">
        <v>1.8</v>
      </c>
      <c r="F140" s="15">
        <v>2.0299999999999998</v>
      </c>
      <c r="G140" s="15">
        <v>2.2599999999999998</v>
      </c>
      <c r="H140" s="15">
        <v>2.4300000000000002</v>
      </c>
      <c r="I140" s="15">
        <v>2.59</v>
      </c>
      <c r="J140" s="15">
        <v>2.75</v>
      </c>
      <c r="K140" s="15">
        <v>2.89</v>
      </c>
      <c r="L140" s="15">
        <v>3.01</v>
      </c>
      <c r="M140" s="15">
        <v>3.11</v>
      </c>
      <c r="N140" s="15">
        <v>3.2</v>
      </c>
      <c r="O140" s="15">
        <v>3.27</v>
      </c>
      <c r="P140" s="15">
        <v>3.33</v>
      </c>
      <c r="Q140" s="15">
        <v>3.38</v>
      </c>
      <c r="R140" s="15">
        <v>3.41</v>
      </c>
      <c r="S140" s="15">
        <v>3.45</v>
      </c>
      <c r="T140" s="15">
        <v>3.48</v>
      </c>
      <c r="U140" s="15">
        <v>3.5</v>
      </c>
      <c r="V140" s="15">
        <v>3.49</v>
      </c>
      <c r="W140" s="15">
        <v>3.48</v>
      </c>
      <c r="X140" s="15">
        <v>3.47</v>
      </c>
      <c r="Y140" s="15">
        <v>3.46</v>
      </c>
      <c r="Z140" s="15">
        <v>3.45</v>
      </c>
      <c r="AA140" s="15">
        <v>3.45</v>
      </c>
      <c r="AB140" s="15">
        <v>3.46</v>
      </c>
      <c r="AC140" s="15">
        <v>3.47</v>
      </c>
      <c r="AD140" s="15">
        <v>3.47</v>
      </c>
      <c r="AE140" s="15">
        <v>3.48</v>
      </c>
      <c r="AF140" s="15">
        <v>3.47</v>
      </c>
      <c r="AG140" s="15">
        <v>3.47</v>
      </c>
      <c r="AH140" s="15">
        <v>3.46</v>
      </c>
      <c r="AI140" s="15">
        <v>3.46</v>
      </c>
      <c r="AJ140" s="15">
        <v>3.45</v>
      </c>
      <c r="AK140" s="15">
        <v>3.45</v>
      </c>
      <c r="AL140" s="15">
        <v>3.44</v>
      </c>
      <c r="AM140" s="15">
        <v>3.44</v>
      </c>
      <c r="AN140" s="15">
        <v>3.44</v>
      </c>
      <c r="AO140" s="15">
        <v>3.43</v>
      </c>
      <c r="AP140" s="15">
        <v>3.44</v>
      </c>
      <c r="AQ140" s="15">
        <v>3.45</v>
      </c>
      <c r="AR140" s="15">
        <v>3.46</v>
      </c>
      <c r="AS140" s="15">
        <v>3.47</v>
      </c>
      <c r="AT140" s="15">
        <v>3.48</v>
      </c>
      <c r="AU140" s="15">
        <v>3.49</v>
      </c>
      <c r="AV140" s="15">
        <v>3.5</v>
      </c>
      <c r="AW140" s="15">
        <v>3.5</v>
      </c>
      <c r="AX140" s="15">
        <v>3.51</v>
      </c>
      <c r="AY140" s="15">
        <v>3.52</v>
      </c>
    </row>
    <row r="141" spans="1:51" x14ac:dyDescent="0.2">
      <c r="A141" s="5">
        <v>41517</v>
      </c>
      <c r="B141" s="15">
        <v>1.23</v>
      </c>
      <c r="C141" s="15">
        <v>1.43</v>
      </c>
      <c r="D141" s="15">
        <v>1.66</v>
      </c>
      <c r="E141" s="15">
        <v>1.92</v>
      </c>
      <c r="F141" s="15">
        <v>2.17</v>
      </c>
      <c r="G141" s="15">
        <v>2.4</v>
      </c>
      <c r="H141" s="15">
        <v>2.58</v>
      </c>
      <c r="I141" s="15">
        <v>2.75</v>
      </c>
      <c r="J141" s="15">
        <v>2.91</v>
      </c>
      <c r="K141" s="15">
        <v>3.05</v>
      </c>
      <c r="L141" s="15">
        <v>3.17</v>
      </c>
      <c r="M141" s="15">
        <v>3.28</v>
      </c>
      <c r="N141" s="15">
        <v>3.36</v>
      </c>
      <c r="O141" s="15">
        <v>3.44</v>
      </c>
      <c r="P141" s="15">
        <v>3.5</v>
      </c>
      <c r="Q141" s="15">
        <v>3.53</v>
      </c>
      <c r="R141" s="15">
        <v>3.56</v>
      </c>
      <c r="S141" s="15">
        <v>3.58</v>
      </c>
      <c r="T141" s="15">
        <v>3.6</v>
      </c>
      <c r="U141" s="15">
        <v>3.62</v>
      </c>
      <c r="V141" s="15">
        <v>3.62</v>
      </c>
      <c r="W141" s="15">
        <v>3.62</v>
      </c>
      <c r="X141" s="15">
        <v>3.62</v>
      </c>
      <c r="Y141" s="15">
        <v>3.62</v>
      </c>
      <c r="Z141" s="15">
        <v>3.62</v>
      </c>
      <c r="AA141" s="15">
        <v>3.61</v>
      </c>
      <c r="AB141" s="15">
        <v>3.6</v>
      </c>
      <c r="AC141" s="15">
        <v>3.59</v>
      </c>
      <c r="AD141" s="15">
        <v>3.58</v>
      </c>
      <c r="AE141" s="15">
        <v>3.58</v>
      </c>
      <c r="AF141" s="15">
        <v>3.58</v>
      </c>
      <c r="AG141" s="15">
        <v>3.58</v>
      </c>
      <c r="AH141" s="15">
        <v>3.58</v>
      </c>
      <c r="AI141" s="15">
        <v>3.59</v>
      </c>
      <c r="AJ141" s="15">
        <v>3.59</v>
      </c>
      <c r="AK141" s="15">
        <v>3.59</v>
      </c>
      <c r="AL141" s="15">
        <v>3.59</v>
      </c>
      <c r="AM141" s="15">
        <v>3.6</v>
      </c>
      <c r="AN141" s="15">
        <v>3.6</v>
      </c>
      <c r="AO141" s="15">
        <v>3.6</v>
      </c>
      <c r="AP141" s="15">
        <v>3.61</v>
      </c>
      <c r="AQ141" s="15">
        <v>3.62</v>
      </c>
      <c r="AR141" s="15">
        <v>3.62</v>
      </c>
      <c r="AS141" s="15">
        <v>3.63</v>
      </c>
      <c r="AT141" s="15">
        <v>3.64</v>
      </c>
      <c r="AU141" s="15">
        <v>3.64</v>
      </c>
      <c r="AV141" s="15">
        <v>3.65</v>
      </c>
      <c r="AW141" s="15">
        <v>3.66</v>
      </c>
      <c r="AX141" s="15">
        <v>3.66</v>
      </c>
      <c r="AY141" s="15">
        <v>3.67</v>
      </c>
    </row>
    <row r="142" spans="1:51" x14ac:dyDescent="0.2">
      <c r="A142" s="5">
        <v>41547</v>
      </c>
      <c r="B142" s="15">
        <v>1.26</v>
      </c>
      <c r="C142" s="15">
        <v>1.42</v>
      </c>
      <c r="D142" s="15">
        <v>1.62</v>
      </c>
      <c r="E142" s="15">
        <v>1.84</v>
      </c>
      <c r="F142" s="15">
        <v>2.08</v>
      </c>
      <c r="G142" s="15">
        <v>2.31</v>
      </c>
      <c r="H142" s="15">
        <v>2.5</v>
      </c>
      <c r="I142" s="15">
        <v>2.67</v>
      </c>
      <c r="J142" s="15">
        <v>2.83</v>
      </c>
      <c r="K142" s="15">
        <v>2.97</v>
      </c>
      <c r="L142" s="15">
        <v>3.1</v>
      </c>
      <c r="M142" s="15">
        <v>3.2</v>
      </c>
      <c r="N142" s="15">
        <v>3.29</v>
      </c>
      <c r="O142" s="15">
        <v>3.37</v>
      </c>
      <c r="P142" s="15">
        <v>3.43</v>
      </c>
      <c r="Q142" s="15">
        <v>3.47</v>
      </c>
      <c r="R142" s="15">
        <v>3.5</v>
      </c>
      <c r="S142" s="15">
        <v>3.53</v>
      </c>
      <c r="T142" s="15">
        <v>3.55</v>
      </c>
      <c r="U142" s="15">
        <v>3.58</v>
      </c>
      <c r="V142" s="15">
        <v>3.57</v>
      </c>
      <c r="W142" s="15">
        <v>3.57</v>
      </c>
      <c r="X142" s="15">
        <v>3.57</v>
      </c>
      <c r="Y142" s="15">
        <v>3.57</v>
      </c>
      <c r="Z142" s="15">
        <v>3.57</v>
      </c>
      <c r="AA142" s="15">
        <v>3.56</v>
      </c>
      <c r="AB142" s="15">
        <v>3.56</v>
      </c>
      <c r="AC142" s="15">
        <v>3.56</v>
      </c>
      <c r="AD142" s="15">
        <v>3.56</v>
      </c>
      <c r="AE142" s="15">
        <v>3.56</v>
      </c>
      <c r="AF142" s="15">
        <v>3.56</v>
      </c>
      <c r="AG142" s="15">
        <v>3.56</v>
      </c>
      <c r="AH142" s="15">
        <v>3.56</v>
      </c>
      <c r="AI142" s="15">
        <v>3.57</v>
      </c>
      <c r="AJ142" s="15">
        <v>3.57</v>
      </c>
      <c r="AK142" s="15">
        <v>3.57</v>
      </c>
      <c r="AL142" s="15">
        <v>3.57</v>
      </c>
      <c r="AM142" s="15">
        <v>3.57</v>
      </c>
      <c r="AN142" s="15">
        <v>3.58</v>
      </c>
      <c r="AO142" s="15">
        <v>3.58</v>
      </c>
      <c r="AP142" s="15">
        <v>3.58</v>
      </c>
      <c r="AQ142" s="15">
        <v>3.59</v>
      </c>
      <c r="AR142" s="15">
        <v>3.6</v>
      </c>
      <c r="AS142" s="15">
        <v>3.61</v>
      </c>
      <c r="AT142" s="15">
        <v>3.61</v>
      </c>
      <c r="AU142" s="15">
        <v>3.62</v>
      </c>
      <c r="AV142" s="15">
        <v>3.62</v>
      </c>
      <c r="AW142" s="15">
        <v>3.63</v>
      </c>
      <c r="AX142" s="15">
        <v>3.63</v>
      </c>
      <c r="AY142" s="15">
        <v>3.64</v>
      </c>
    </row>
    <row r="143" spans="1:51" x14ac:dyDescent="0.2">
      <c r="A143" s="5">
        <v>41578</v>
      </c>
      <c r="B143" s="15">
        <v>1.25</v>
      </c>
      <c r="C143" s="15">
        <v>1.36</v>
      </c>
      <c r="D143" s="15">
        <v>1.52</v>
      </c>
      <c r="E143" s="15">
        <v>1.74</v>
      </c>
      <c r="F143" s="15">
        <v>1.97</v>
      </c>
      <c r="G143" s="15">
        <v>2.2000000000000002</v>
      </c>
      <c r="H143" s="15">
        <v>2.39</v>
      </c>
      <c r="I143" s="15">
        <v>2.58</v>
      </c>
      <c r="J143" s="15">
        <v>2.74</v>
      </c>
      <c r="K143" s="15">
        <v>2.89</v>
      </c>
      <c r="L143" s="15">
        <v>3.03</v>
      </c>
      <c r="M143" s="15">
        <v>3.14</v>
      </c>
      <c r="N143" s="15">
        <v>3.24</v>
      </c>
      <c r="O143" s="15">
        <v>3.32</v>
      </c>
      <c r="P143" s="15">
        <v>3.39</v>
      </c>
      <c r="Q143" s="15">
        <v>3.43</v>
      </c>
      <c r="R143" s="15">
        <v>3.47</v>
      </c>
      <c r="S143" s="15">
        <v>3.5</v>
      </c>
      <c r="T143" s="15">
        <v>3.52</v>
      </c>
      <c r="U143" s="15">
        <v>3.55</v>
      </c>
      <c r="V143" s="15">
        <v>3.56</v>
      </c>
      <c r="W143" s="15">
        <v>3.57</v>
      </c>
      <c r="X143" s="15">
        <v>3.58</v>
      </c>
      <c r="Y143" s="15">
        <v>3.58</v>
      </c>
      <c r="Z143" s="15">
        <v>3.59</v>
      </c>
      <c r="AA143" s="15">
        <v>3.59</v>
      </c>
      <c r="AB143" s="15">
        <v>3.58</v>
      </c>
      <c r="AC143" s="15">
        <v>3.58</v>
      </c>
      <c r="AD143" s="15">
        <v>3.58</v>
      </c>
      <c r="AE143" s="15">
        <v>3.58</v>
      </c>
      <c r="AF143" s="15">
        <v>3.58</v>
      </c>
      <c r="AG143" s="15">
        <v>3.59</v>
      </c>
      <c r="AH143" s="15">
        <v>3.59</v>
      </c>
      <c r="AI143" s="15">
        <v>3.6</v>
      </c>
      <c r="AJ143" s="15">
        <v>3.6</v>
      </c>
      <c r="AK143" s="15">
        <v>3.6</v>
      </c>
      <c r="AL143" s="15">
        <v>3.61</v>
      </c>
      <c r="AM143" s="15">
        <v>3.61</v>
      </c>
      <c r="AN143" s="15">
        <v>3.61</v>
      </c>
      <c r="AO143" s="15">
        <v>3.62</v>
      </c>
      <c r="AP143" s="15">
        <v>3.62</v>
      </c>
      <c r="AQ143" s="15">
        <v>3.63</v>
      </c>
      <c r="AR143" s="15">
        <v>3.63</v>
      </c>
      <c r="AS143" s="15">
        <v>3.64</v>
      </c>
      <c r="AT143" s="15">
        <v>3.64</v>
      </c>
      <c r="AU143" s="15">
        <v>3.65</v>
      </c>
      <c r="AV143" s="15">
        <v>3.65</v>
      </c>
      <c r="AW143" s="15">
        <v>3.66</v>
      </c>
      <c r="AX143" s="15">
        <v>3.66</v>
      </c>
      <c r="AY143" s="15">
        <v>3.67</v>
      </c>
    </row>
    <row r="144" spans="1:51" x14ac:dyDescent="0.2">
      <c r="A144" s="5">
        <v>41608</v>
      </c>
      <c r="B144" s="15">
        <v>1.3</v>
      </c>
      <c r="C144" s="15">
        <v>1.38</v>
      </c>
      <c r="D144" s="15">
        <v>1.55</v>
      </c>
      <c r="E144" s="15">
        <v>1.77</v>
      </c>
      <c r="F144" s="15">
        <v>2.02</v>
      </c>
      <c r="G144" s="15">
        <v>2.25</v>
      </c>
      <c r="H144" s="15">
        <v>2.4700000000000002</v>
      </c>
      <c r="I144" s="15">
        <v>2.66</v>
      </c>
      <c r="J144" s="15">
        <v>2.83</v>
      </c>
      <c r="K144" s="15">
        <v>2.99</v>
      </c>
      <c r="L144" s="15">
        <v>3.13</v>
      </c>
      <c r="M144" s="15">
        <v>3.25</v>
      </c>
      <c r="N144" s="15">
        <v>3.35</v>
      </c>
      <c r="O144" s="15">
        <v>3.43</v>
      </c>
      <c r="P144" s="15">
        <v>3.5</v>
      </c>
      <c r="Q144" s="15">
        <v>3.54</v>
      </c>
      <c r="R144" s="15">
        <v>3.58</v>
      </c>
      <c r="S144" s="15">
        <v>3.61</v>
      </c>
      <c r="T144" s="15">
        <v>3.64</v>
      </c>
      <c r="U144" s="15">
        <v>3.66</v>
      </c>
      <c r="V144" s="15">
        <v>3.67</v>
      </c>
      <c r="W144" s="15">
        <v>3.68</v>
      </c>
      <c r="X144" s="15">
        <v>3.68</v>
      </c>
      <c r="Y144" s="15">
        <v>3.69</v>
      </c>
      <c r="Z144" s="15">
        <v>3.69</v>
      </c>
      <c r="AA144" s="15">
        <v>3.68</v>
      </c>
      <c r="AB144" s="15">
        <v>3.67</v>
      </c>
      <c r="AC144" s="15">
        <v>3.66</v>
      </c>
      <c r="AD144" s="15">
        <v>3.65</v>
      </c>
      <c r="AE144" s="15">
        <v>3.64</v>
      </c>
      <c r="AF144" s="15">
        <v>3.64</v>
      </c>
      <c r="AG144" s="15">
        <v>3.64</v>
      </c>
      <c r="AH144" s="15">
        <v>3.64</v>
      </c>
      <c r="AI144" s="15">
        <v>3.64</v>
      </c>
      <c r="AJ144" s="15">
        <v>3.65</v>
      </c>
      <c r="AK144" s="15">
        <v>3.65</v>
      </c>
      <c r="AL144" s="15">
        <v>3.65</v>
      </c>
      <c r="AM144" s="15">
        <v>3.65</v>
      </c>
      <c r="AN144" s="15">
        <v>3.65</v>
      </c>
      <c r="AO144" s="15">
        <v>3.65</v>
      </c>
      <c r="AP144" s="15">
        <v>3.65</v>
      </c>
      <c r="AQ144" s="15">
        <v>3.66</v>
      </c>
      <c r="AR144" s="15">
        <v>3.66</v>
      </c>
      <c r="AS144" s="15">
        <v>3.66</v>
      </c>
      <c r="AT144" s="15">
        <v>3.66</v>
      </c>
      <c r="AU144" s="15">
        <v>3.66</v>
      </c>
      <c r="AV144" s="15">
        <v>3.66</v>
      </c>
      <c r="AW144" s="15">
        <v>3.66</v>
      </c>
      <c r="AX144" s="15">
        <v>3.66</v>
      </c>
      <c r="AY144" s="15">
        <v>3.67</v>
      </c>
    </row>
    <row r="145" spans="1:51" x14ac:dyDescent="0.2">
      <c r="A145" s="5">
        <v>41639</v>
      </c>
      <c r="B145" s="15">
        <v>1.34</v>
      </c>
      <c r="C145" s="15">
        <v>1.49</v>
      </c>
      <c r="D145" s="15">
        <v>1.71</v>
      </c>
      <c r="E145" s="15">
        <v>1.96</v>
      </c>
      <c r="F145" s="15">
        <v>2.2200000000000002</v>
      </c>
      <c r="G145" s="15">
        <v>2.46</v>
      </c>
      <c r="H145" s="15">
        <v>2.67</v>
      </c>
      <c r="I145" s="15">
        <v>2.85</v>
      </c>
      <c r="J145" s="15">
        <v>3.03</v>
      </c>
      <c r="K145" s="15">
        <v>3.18</v>
      </c>
      <c r="L145" s="15">
        <v>3.31</v>
      </c>
      <c r="M145" s="15">
        <v>3.42</v>
      </c>
      <c r="N145" s="15">
        <v>3.51</v>
      </c>
      <c r="O145" s="15">
        <v>3.59</v>
      </c>
      <c r="P145" s="15">
        <v>3.66</v>
      </c>
      <c r="Q145" s="15">
        <v>3.7</v>
      </c>
      <c r="R145" s="15">
        <v>3.73</v>
      </c>
      <c r="S145" s="15">
        <v>3.75</v>
      </c>
      <c r="T145" s="15">
        <v>3.78</v>
      </c>
      <c r="U145" s="15">
        <v>3.8</v>
      </c>
      <c r="V145" s="15">
        <v>3.8</v>
      </c>
      <c r="W145" s="15">
        <v>3.81</v>
      </c>
      <c r="X145" s="15">
        <v>3.81</v>
      </c>
      <c r="Y145" s="15">
        <v>3.81</v>
      </c>
      <c r="Z145" s="15">
        <v>3.81</v>
      </c>
      <c r="AA145" s="15">
        <v>3.8</v>
      </c>
      <c r="AB145" s="15">
        <v>3.8</v>
      </c>
      <c r="AC145" s="15">
        <v>3.79</v>
      </c>
      <c r="AD145" s="15">
        <v>3.79</v>
      </c>
      <c r="AE145" s="15">
        <v>3.78</v>
      </c>
      <c r="AF145" s="15">
        <v>3.78</v>
      </c>
      <c r="AG145" s="15">
        <v>3.77</v>
      </c>
      <c r="AH145" s="15">
        <v>3.77</v>
      </c>
      <c r="AI145" s="15">
        <v>3.76</v>
      </c>
      <c r="AJ145" s="15">
        <v>3.76</v>
      </c>
      <c r="AK145" s="15">
        <v>3.76</v>
      </c>
      <c r="AL145" s="15">
        <v>3.75</v>
      </c>
      <c r="AM145" s="15">
        <v>3.75</v>
      </c>
      <c r="AN145" s="15">
        <v>3.75</v>
      </c>
      <c r="AO145" s="15">
        <v>3.74</v>
      </c>
      <c r="AP145" s="15">
        <v>3.74</v>
      </c>
      <c r="AQ145" s="15">
        <v>3.74</v>
      </c>
      <c r="AR145" s="15">
        <v>3.74</v>
      </c>
      <c r="AS145" s="15">
        <v>3.74</v>
      </c>
      <c r="AT145" s="15">
        <v>3.75</v>
      </c>
      <c r="AU145" s="15">
        <v>3.75</v>
      </c>
      <c r="AV145" s="15">
        <v>3.75</v>
      </c>
      <c r="AW145" s="15">
        <v>3.75</v>
      </c>
      <c r="AX145" s="15">
        <v>3.75</v>
      </c>
      <c r="AY145" s="15">
        <v>3.75</v>
      </c>
    </row>
    <row r="146" spans="1:51" x14ac:dyDescent="0.2">
      <c r="A146" s="5">
        <v>41670</v>
      </c>
      <c r="B146" s="15">
        <v>1.27</v>
      </c>
      <c r="C146" s="15">
        <v>1.33</v>
      </c>
      <c r="D146" s="15">
        <v>1.5</v>
      </c>
      <c r="E146" s="15">
        <v>1.71</v>
      </c>
      <c r="F146" s="15">
        <v>1.9</v>
      </c>
      <c r="G146" s="15">
        <v>2.13</v>
      </c>
      <c r="H146" s="15">
        <v>2.33</v>
      </c>
      <c r="I146" s="15">
        <v>2.5099999999999998</v>
      </c>
      <c r="J146" s="15">
        <v>2.68</v>
      </c>
      <c r="K146" s="15">
        <v>2.83</v>
      </c>
      <c r="L146" s="15">
        <v>2.97</v>
      </c>
      <c r="M146" s="15">
        <v>3.08</v>
      </c>
      <c r="N146" s="15">
        <v>3.18</v>
      </c>
      <c r="O146" s="15">
        <v>3.26</v>
      </c>
      <c r="P146" s="15">
        <v>3.33</v>
      </c>
      <c r="Q146" s="15">
        <v>3.37</v>
      </c>
      <c r="R146" s="15">
        <v>3.41</v>
      </c>
      <c r="S146" s="15">
        <v>3.44</v>
      </c>
      <c r="T146" s="15">
        <v>3.47</v>
      </c>
      <c r="U146" s="15">
        <v>3.5</v>
      </c>
      <c r="V146" s="15">
        <v>3.5</v>
      </c>
      <c r="W146" s="15">
        <v>3.51</v>
      </c>
      <c r="X146" s="15">
        <v>3.51</v>
      </c>
      <c r="Y146" s="15">
        <v>3.51</v>
      </c>
      <c r="Z146" s="15">
        <v>3.52</v>
      </c>
      <c r="AA146" s="15">
        <v>3.51</v>
      </c>
      <c r="AB146" s="15">
        <v>3.51</v>
      </c>
      <c r="AC146" s="15">
        <v>3.51</v>
      </c>
      <c r="AD146" s="15">
        <v>3.51</v>
      </c>
      <c r="AE146" s="15">
        <v>3.51</v>
      </c>
      <c r="AF146" s="15">
        <v>3.5</v>
      </c>
      <c r="AG146" s="15">
        <v>3.5</v>
      </c>
      <c r="AH146" s="15">
        <v>3.5</v>
      </c>
      <c r="AI146" s="15">
        <v>3.5</v>
      </c>
      <c r="AJ146" s="15">
        <v>3.5</v>
      </c>
      <c r="AK146" s="15">
        <v>3.49</v>
      </c>
      <c r="AL146" s="15">
        <v>3.49</v>
      </c>
      <c r="AM146" s="15">
        <v>3.49</v>
      </c>
      <c r="AN146" s="15">
        <v>3.49</v>
      </c>
      <c r="AO146" s="15">
        <v>3.49</v>
      </c>
      <c r="AP146" s="15">
        <v>3.49</v>
      </c>
      <c r="AQ146" s="15">
        <v>3.49</v>
      </c>
      <c r="AR146" s="15">
        <v>3.49</v>
      </c>
      <c r="AS146" s="15">
        <v>3.49</v>
      </c>
      <c r="AT146" s="15">
        <v>3.49</v>
      </c>
      <c r="AU146" s="15">
        <v>3.5</v>
      </c>
      <c r="AV146" s="15">
        <v>3.5</v>
      </c>
      <c r="AW146" s="15">
        <v>3.5</v>
      </c>
      <c r="AX146" s="15">
        <v>3.5</v>
      </c>
      <c r="AY146" s="15">
        <v>3.5</v>
      </c>
    </row>
    <row r="147" spans="1:51" x14ac:dyDescent="0.2">
      <c r="A147" s="5">
        <v>41698</v>
      </c>
      <c r="B147" s="15">
        <v>1.24</v>
      </c>
      <c r="C147" s="15">
        <v>1.33</v>
      </c>
      <c r="D147" s="15">
        <v>1.46</v>
      </c>
      <c r="E147" s="15">
        <v>1.68</v>
      </c>
      <c r="F147" s="15">
        <v>1.89</v>
      </c>
      <c r="G147" s="15">
        <v>2.09</v>
      </c>
      <c r="H147" s="15">
        <v>2.29</v>
      </c>
      <c r="I147" s="15">
        <v>2.46</v>
      </c>
      <c r="J147" s="15">
        <v>2.63</v>
      </c>
      <c r="K147" s="15">
        <v>2.77</v>
      </c>
      <c r="L147" s="15">
        <v>2.91</v>
      </c>
      <c r="M147" s="15">
        <v>3.02</v>
      </c>
      <c r="N147" s="15">
        <v>3.11</v>
      </c>
      <c r="O147" s="15">
        <v>3.19</v>
      </c>
      <c r="P147" s="15">
        <v>3.27</v>
      </c>
      <c r="Q147" s="15">
        <v>3.31</v>
      </c>
      <c r="R147" s="15">
        <v>3.34</v>
      </c>
      <c r="S147" s="15">
        <v>3.38</v>
      </c>
      <c r="T147" s="15">
        <v>3.41</v>
      </c>
      <c r="U147" s="15">
        <v>3.44</v>
      </c>
      <c r="V147" s="15">
        <v>3.44</v>
      </c>
      <c r="W147" s="15">
        <v>3.45</v>
      </c>
      <c r="X147" s="15">
        <v>3.46</v>
      </c>
      <c r="Y147" s="15">
        <v>3.46</v>
      </c>
      <c r="Z147" s="15">
        <v>3.47</v>
      </c>
      <c r="AA147" s="15">
        <v>3.47</v>
      </c>
      <c r="AB147" s="15">
        <v>3.46</v>
      </c>
      <c r="AC147" s="15">
        <v>3.46</v>
      </c>
      <c r="AD147" s="15">
        <v>3.46</v>
      </c>
      <c r="AE147" s="15">
        <v>3.46</v>
      </c>
      <c r="AF147" s="15">
        <v>3.46</v>
      </c>
      <c r="AG147" s="15">
        <v>3.46</v>
      </c>
      <c r="AH147" s="15">
        <v>3.46</v>
      </c>
      <c r="AI147" s="15">
        <v>3.46</v>
      </c>
      <c r="AJ147" s="15">
        <v>3.46</v>
      </c>
      <c r="AK147" s="15">
        <v>3.45</v>
      </c>
      <c r="AL147" s="15">
        <v>3.45</v>
      </c>
      <c r="AM147" s="15">
        <v>3.45</v>
      </c>
      <c r="AN147" s="15">
        <v>3.45</v>
      </c>
      <c r="AO147" s="15">
        <v>3.45</v>
      </c>
      <c r="AP147" s="15">
        <v>3.46</v>
      </c>
      <c r="AQ147" s="15">
        <v>3.46</v>
      </c>
      <c r="AR147" s="15">
        <v>3.46</v>
      </c>
      <c r="AS147" s="15">
        <v>3.46</v>
      </c>
      <c r="AT147" s="15">
        <v>3.47</v>
      </c>
      <c r="AU147" s="15">
        <v>3.47</v>
      </c>
      <c r="AV147" s="15">
        <v>3.47</v>
      </c>
      <c r="AW147" s="15">
        <v>3.47</v>
      </c>
      <c r="AX147" s="15">
        <v>3.48</v>
      </c>
      <c r="AY147" s="15">
        <v>3.48</v>
      </c>
    </row>
    <row r="148" spans="1:51" x14ac:dyDescent="0.2">
      <c r="A148" s="5">
        <v>41729</v>
      </c>
      <c r="B148" s="15">
        <v>1.27</v>
      </c>
      <c r="C148" s="15">
        <v>1.32</v>
      </c>
      <c r="D148" s="15">
        <v>1.47</v>
      </c>
      <c r="E148" s="15">
        <v>1.65</v>
      </c>
      <c r="F148" s="15">
        <v>1.82</v>
      </c>
      <c r="G148" s="15">
        <v>2.02</v>
      </c>
      <c r="H148" s="15">
        <v>2.2000000000000002</v>
      </c>
      <c r="I148" s="15">
        <v>2.37</v>
      </c>
      <c r="J148" s="15">
        <v>2.5299999999999998</v>
      </c>
      <c r="K148" s="15">
        <v>2.67</v>
      </c>
      <c r="L148" s="15">
        <v>2.81</v>
      </c>
      <c r="M148" s="15">
        <v>2.93</v>
      </c>
      <c r="N148" s="15">
        <v>3.03</v>
      </c>
      <c r="O148" s="15">
        <v>3.11</v>
      </c>
      <c r="P148" s="15">
        <v>3.18</v>
      </c>
      <c r="Q148" s="15">
        <v>3.23</v>
      </c>
      <c r="R148" s="15">
        <v>3.26</v>
      </c>
      <c r="S148" s="15">
        <v>3.3</v>
      </c>
      <c r="T148" s="15">
        <v>3.33</v>
      </c>
      <c r="U148" s="15">
        <v>3.36</v>
      </c>
      <c r="V148" s="15">
        <v>3.37</v>
      </c>
      <c r="W148" s="15">
        <v>3.38</v>
      </c>
      <c r="X148" s="15">
        <v>3.39</v>
      </c>
      <c r="Y148" s="15">
        <v>3.4</v>
      </c>
      <c r="Z148" s="15">
        <v>3.4</v>
      </c>
      <c r="AA148" s="15">
        <v>3.4</v>
      </c>
      <c r="AB148" s="15">
        <v>3.39</v>
      </c>
      <c r="AC148" s="15">
        <v>3.39</v>
      </c>
      <c r="AD148" s="15">
        <v>3.39</v>
      </c>
      <c r="AE148" s="15">
        <v>3.38</v>
      </c>
      <c r="AF148" s="15">
        <v>3.38</v>
      </c>
      <c r="AG148" s="15">
        <v>3.39</v>
      </c>
      <c r="AH148" s="15">
        <v>3.39</v>
      </c>
      <c r="AI148" s="15">
        <v>3.39</v>
      </c>
      <c r="AJ148" s="15">
        <v>3.39</v>
      </c>
      <c r="AK148" s="15">
        <v>3.39</v>
      </c>
      <c r="AL148" s="15">
        <v>3.39</v>
      </c>
      <c r="AM148" s="15">
        <v>3.39</v>
      </c>
      <c r="AN148" s="15">
        <v>3.4</v>
      </c>
      <c r="AO148" s="15">
        <v>3.4</v>
      </c>
      <c r="AP148" s="15">
        <v>3.4</v>
      </c>
      <c r="AQ148" s="15">
        <v>3.4</v>
      </c>
      <c r="AR148" s="15">
        <v>3.41</v>
      </c>
      <c r="AS148" s="15">
        <v>3.41</v>
      </c>
      <c r="AT148" s="15">
        <v>3.41</v>
      </c>
      <c r="AU148" s="15">
        <v>3.41</v>
      </c>
      <c r="AV148" s="15">
        <v>3.42</v>
      </c>
      <c r="AW148" s="15">
        <v>3.42</v>
      </c>
      <c r="AX148" s="15">
        <v>3.42</v>
      </c>
      <c r="AY148" s="15">
        <v>3.42</v>
      </c>
    </row>
    <row r="149" spans="1:51" x14ac:dyDescent="0.2">
      <c r="A149" s="5">
        <v>41759</v>
      </c>
      <c r="B149" s="15">
        <v>1.2</v>
      </c>
      <c r="C149" s="15">
        <v>1.23</v>
      </c>
      <c r="D149" s="15">
        <v>1.37</v>
      </c>
      <c r="E149" s="15">
        <v>1.54</v>
      </c>
      <c r="F149" s="15">
        <v>1.71</v>
      </c>
      <c r="G149" s="15">
        <v>1.9</v>
      </c>
      <c r="H149" s="15">
        <v>2.0699999999999998</v>
      </c>
      <c r="I149" s="15">
        <v>2.2400000000000002</v>
      </c>
      <c r="J149" s="15">
        <v>2.39</v>
      </c>
      <c r="K149" s="15">
        <v>2.54</v>
      </c>
      <c r="L149" s="15">
        <v>2.67</v>
      </c>
      <c r="M149" s="15">
        <v>2.78</v>
      </c>
      <c r="N149" s="15">
        <v>2.88</v>
      </c>
      <c r="O149" s="15">
        <v>2.96</v>
      </c>
      <c r="P149" s="15">
        <v>3.03</v>
      </c>
      <c r="Q149" s="15">
        <v>3.07</v>
      </c>
      <c r="R149" s="15">
        <v>3.11</v>
      </c>
      <c r="S149" s="15">
        <v>3.15</v>
      </c>
      <c r="T149" s="15">
        <v>3.18</v>
      </c>
      <c r="U149" s="15">
        <v>3.21</v>
      </c>
      <c r="V149" s="15">
        <v>3.22</v>
      </c>
      <c r="W149" s="15">
        <v>3.23</v>
      </c>
      <c r="X149" s="15">
        <v>3.24</v>
      </c>
      <c r="Y149" s="15">
        <v>3.25</v>
      </c>
      <c r="Z149" s="15">
        <v>3.26</v>
      </c>
      <c r="AA149" s="15">
        <v>3.25</v>
      </c>
      <c r="AB149" s="15">
        <v>3.25</v>
      </c>
      <c r="AC149" s="15">
        <v>3.25</v>
      </c>
      <c r="AD149" s="15">
        <v>3.24</v>
      </c>
      <c r="AE149" s="15">
        <v>3.24</v>
      </c>
      <c r="AF149" s="15">
        <v>3.24</v>
      </c>
      <c r="AG149" s="15">
        <v>3.24</v>
      </c>
      <c r="AH149" s="15">
        <v>3.25</v>
      </c>
      <c r="AI149" s="15">
        <v>3.25</v>
      </c>
      <c r="AJ149" s="15">
        <v>3.25</v>
      </c>
      <c r="AK149" s="15">
        <v>3.25</v>
      </c>
      <c r="AL149" s="15">
        <v>3.25</v>
      </c>
      <c r="AM149" s="15">
        <v>3.25</v>
      </c>
      <c r="AN149" s="15">
        <v>3.26</v>
      </c>
      <c r="AO149" s="15">
        <v>3.26</v>
      </c>
      <c r="AP149" s="15">
        <v>3.26</v>
      </c>
      <c r="AQ149" s="15">
        <v>3.26</v>
      </c>
      <c r="AR149" s="15">
        <v>3.26</v>
      </c>
      <c r="AS149" s="15">
        <v>3.26</v>
      </c>
      <c r="AT149" s="15">
        <v>3.26</v>
      </c>
      <c r="AU149" s="15">
        <v>3.26</v>
      </c>
      <c r="AV149" s="15">
        <v>3.26</v>
      </c>
      <c r="AW149" s="15">
        <v>3.26</v>
      </c>
      <c r="AX149" s="15">
        <v>3.26</v>
      </c>
      <c r="AY149" s="15">
        <v>3.26</v>
      </c>
    </row>
    <row r="150" spans="1:51" x14ac:dyDescent="0.2">
      <c r="A150" s="5">
        <v>41790</v>
      </c>
      <c r="B150" s="15">
        <v>1.1100000000000001</v>
      </c>
      <c r="C150" s="15">
        <v>1.1299999999999999</v>
      </c>
      <c r="D150" s="15">
        <v>1.22</v>
      </c>
      <c r="E150" s="15">
        <v>1.36</v>
      </c>
      <c r="F150" s="15">
        <v>1.53</v>
      </c>
      <c r="G150" s="15">
        <v>1.71</v>
      </c>
      <c r="H150" s="15">
        <v>1.89</v>
      </c>
      <c r="I150" s="15">
        <v>2.06</v>
      </c>
      <c r="J150" s="15">
        <v>2.21</v>
      </c>
      <c r="K150" s="15">
        <v>2.36</v>
      </c>
      <c r="L150" s="15">
        <v>2.4900000000000002</v>
      </c>
      <c r="M150" s="15">
        <v>2.6</v>
      </c>
      <c r="N150" s="15">
        <v>2.7</v>
      </c>
      <c r="O150" s="15">
        <v>2.79</v>
      </c>
      <c r="P150" s="15">
        <v>2.86</v>
      </c>
      <c r="Q150" s="15">
        <v>2.91</v>
      </c>
      <c r="R150" s="15">
        <v>2.95</v>
      </c>
      <c r="S150" s="15">
        <v>2.99</v>
      </c>
      <c r="T150" s="15">
        <v>3.03</v>
      </c>
      <c r="U150" s="15">
        <v>3.06</v>
      </c>
      <c r="V150" s="15">
        <v>3.07</v>
      </c>
      <c r="W150" s="15">
        <v>3.08</v>
      </c>
      <c r="X150" s="15">
        <v>3.1</v>
      </c>
      <c r="Y150" s="15">
        <v>3.11</v>
      </c>
      <c r="Z150" s="15">
        <v>3.12</v>
      </c>
      <c r="AA150" s="15">
        <v>3.12</v>
      </c>
      <c r="AB150" s="15">
        <v>3.12</v>
      </c>
      <c r="AC150" s="15">
        <v>3.12</v>
      </c>
      <c r="AD150" s="15">
        <v>3.12</v>
      </c>
      <c r="AE150" s="15">
        <v>3.12</v>
      </c>
      <c r="AF150" s="15">
        <v>3.12</v>
      </c>
      <c r="AG150" s="15">
        <v>3.12</v>
      </c>
      <c r="AH150" s="15">
        <v>3.12</v>
      </c>
      <c r="AI150" s="15">
        <v>3.12</v>
      </c>
      <c r="AJ150" s="15">
        <v>3.12</v>
      </c>
      <c r="AK150" s="15">
        <v>3.12</v>
      </c>
      <c r="AL150" s="15">
        <v>3.12</v>
      </c>
      <c r="AM150" s="15">
        <v>3.13</v>
      </c>
      <c r="AN150" s="15">
        <v>3.13</v>
      </c>
      <c r="AO150" s="15">
        <v>3.13</v>
      </c>
      <c r="AP150" s="15">
        <v>3.13</v>
      </c>
      <c r="AQ150" s="15">
        <v>3.12</v>
      </c>
      <c r="AR150" s="15">
        <v>3.12</v>
      </c>
      <c r="AS150" s="15">
        <v>3.12</v>
      </c>
      <c r="AT150" s="15">
        <v>3.12</v>
      </c>
      <c r="AU150" s="15">
        <v>3.12</v>
      </c>
      <c r="AV150" s="15">
        <v>3.12</v>
      </c>
      <c r="AW150" s="15">
        <v>3.12</v>
      </c>
      <c r="AX150" s="15">
        <v>3.11</v>
      </c>
      <c r="AY150" s="15">
        <v>3.11</v>
      </c>
    </row>
    <row r="151" spans="1:51" x14ac:dyDescent="0.2">
      <c r="A151" s="5">
        <v>41820</v>
      </c>
      <c r="B151" s="15">
        <v>1.07</v>
      </c>
      <c r="C151" s="15">
        <v>1.0900000000000001</v>
      </c>
      <c r="D151" s="15">
        <v>1.17</v>
      </c>
      <c r="E151" s="15">
        <v>1.27</v>
      </c>
      <c r="F151" s="15">
        <v>1.44</v>
      </c>
      <c r="G151" s="15">
        <v>1.61</v>
      </c>
      <c r="H151" s="15">
        <v>1.79</v>
      </c>
      <c r="I151" s="15">
        <v>1.96</v>
      </c>
      <c r="J151" s="15">
        <v>2.11</v>
      </c>
      <c r="K151" s="15">
        <v>2.2599999999999998</v>
      </c>
      <c r="L151" s="15">
        <v>2.39</v>
      </c>
      <c r="M151" s="15">
        <v>2.5</v>
      </c>
      <c r="N151" s="15">
        <v>2.6</v>
      </c>
      <c r="O151" s="15">
        <v>2.68</v>
      </c>
      <c r="P151" s="15">
        <v>2.75</v>
      </c>
      <c r="Q151" s="15">
        <v>2.81</v>
      </c>
      <c r="R151" s="15">
        <v>2.86</v>
      </c>
      <c r="S151" s="15">
        <v>2.9</v>
      </c>
      <c r="T151" s="15">
        <v>2.94</v>
      </c>
      <c r="U151" s="15">
        <v>2.97</v>
      </c>
      <c r="V151" s="15">
        <v>2.99</v>
      </c>
      <c r="W151" s="15">
        <v>3.01</v>
      </c>
      <c r="X151" s="15">
        <v>3.02</v>
      </c>
      <c r="Y151" s="15">
        <v>3.03</v>
      </c>
      <c r="Z151" s="15">
        <v>3.05</v>
      </c>
      <c r="AA151" s="15">
        <v>3.05</v>
      </c>
      <c r="AB151" s="15">
        <v>3.05</v>
      </c>
      <c r="AC151" s="15">
        <v>3.06</v>
      </c>
      <c r="AD151" s="15">
        <v>3.06</v>
      </c>
      <c r="AE151" s="15">
        <v>3.06</v>
      </c>
      <c r="AF151" s="15">
        <v>3.06</v>
      </c>
      <c r="AG151" s="15">
        <v>3.06</v>
      </c>
      <c r="AH151" s="15">
        <v>3.05</v>
      </c>
      <c r="AI151" s="15">
        <v>3.05</v>
      </c>
      <c r="AJ151" s="15">
        <v>3.05</v>
      </c>
      <c r="AK151" s="15">
        <v>3.05</v>
      </c>
      <c r="AL151" s="15">
        <v>3.04</v>
      </c>
      <c r="AM151" s="15">
        <v>3.04</v>
      </c>
      <c r="AN151" s="15">
        <v>3.04</v>
      </c>
      <c r="AO151" s="15">
        <v>3.04</v>
      </c>
      <c r="AP151" s="15">
        <v>3.04</v>
      </c>
      <c r="AQ151" s="15">
        <v>3.04</v>
      </c>
      <c r="AR151" s="15">
        <v>3.03</v>
      </c>
      <c r="AS151" s="15">
        <v>3.03</v>
      </c>
      <c r="AT151" s="15">
        <v>3.03</v>
      </c>
      <c r="AU151" s="15">
        <v>3.03</v>
      </c>
      <c r="AV151" s="15">
        <v>3.03</v>
      </c>
      <c r="AW151" s="15">
        <v>3.03</v>
      </c>
      <c r="AX151" s="15">
        <v>3.03</v>
      </c>
      <c r="AY151" s="15">
        <v>3.03</v>
      </c>
    </row>
    <row r="152" spans="1:51" x14ac:dyDescent="0.2">
      <c r="A152" s="5">
        <v>41851</v>
      </c>
      <c r="B152" s="15">
        <v>1</v>
      </c>
      <c r="C152" s="15">
        <v>1.04</v>
      </c>
      <c r="D152" s="15">
        <v>1.1000000000000001</v>
      </c>
      <c r="E152" s="15">
        <v>1.21</v>
      </c>
      <c r="F152" s="15">
        <v>1.35</v>
      </c>
      <c r="G152" s="15">
        <v>1.51</v>
      </c>
      <c r="H152" s="15">
        <v>1.66</v>
      </c>
      <c r="I152" s="15">
        <v>1.82</v>
      </c>
      <c r="J152" s="15">
        <v>1.97</v>
      </c>
      <c r="K152" s="15">
        <v>2.11</v>
      </c>
      <c r="L152" s="15">
        <v>2.2400000000000002</v>
      </c>
      <c r="M152" s="15">
        <v>2.34</v>
      </c>
      <c r="N152" s="15">
        <v>2.44</v>
      </c>
      <c r="O152" s="15">
        <v>2.5099999999999998</v>
      </c>
      <c r="P152" s="15">
        <v>2.58</v>
      </c>
      <c r="Q152" s="15">
        <v>2.63</v>
      </c>
      <c r="R152" s="15">
        <v>2.67</v>
      </c>
      <c r="S152" s="15">
        <v>2.7</v>
      </c>
      <c r="T152" s="15">
        <v>2.74</v>
      </c>
      <c r="U152" s="15">
        <v>2.77</v>
      </c>
      <c r="V152" s="15">
        <v>2.78</v>
      </c>
      <c r="W152" s="15">
        <v>2.8</v>
      </c>
      <c r="X152" s="15">
        <v>2.81</v>
      </c>
      <c r="Y152" s="15">
        <v>2.82</v>
      </c>
      <c r="Z152" s="15">
        <v>2.83</v>
      </c>
      <c r="AA152" s="15">
        <v>2.84</v>
      </c>
      <c r="AB152" s="15">
        <v>2.85</v>
      </c>
      <c r="AC152" s="15">
        <v>2.85</v>
      </c>
      <c r="AD152" s="15">
        <v>2.86</v>
      </c>
      <c r="AE152" s="15">
        <v>2.86</v>
      </c>
      <c r="AF152" s="15">
        <v>2.87</v>
      </c>
      <c r="AG152" s="15">
        <v>2.87</v>
      </c>
      <c r="AH152" s="15">
        <v>2.87</v>
      </c>
      <c r="AI152" s="15">
        <v>2.88</v>
      </c>
      <c r="AJ152" s="15">
        <v>2.88</v>
      </c>
      <c r="AK152" s="15">
        <v>2.88</v>
      </c>
      <c r="AL152" s="15">
        <v>2.89</v>
      </c>
      <c r="AM152" s="15">
        <v>2.89</v>
      </c>
      <c r="AN152" s="15">
        <v>2.89</v>
      </c>
      <c r="AO152" s="15">
        <v>2.89</v>
      </c>
      <c r="AP152" s="15">
        <v>2.89</v>
      </c>
      <c r="AQ152" s="15">
        <v>2.89</v>
      </c>
      <c r="AR152" s="15">
        <v>2.89</v>
      </c>
      <c r="AS152" s="15">
        <v>2.89</v>
      </c>
      <c r="AT152" s="15">
        <v>2.89</v>
      </c>
      <c r="AU152" s="15">
        <v>2.89</v>
      </c>
      <c r="AV152" s="15">
        <v>2.89</v>
      </c>
      <c r="AW152" s="15">
        <v>2.89</v>
      </c>
      <c r="AX152" s="15">
        <v>2.89</v>
      </c>
      <c r="AY152" s="15">
        <v>2.89</v>
      </c>
    </row>
    <row r="153" spans="1:51" x14ac:dyDescent="0.2">
      <c r="A153" s="5">
        <v>41882</v>
      </c>
      <c r="B153" s="15">
        <v>0.88</v>
      </c>
      <c r="C153" s="15">
        <v>0.89</v>
      </c>
      <c r="D153" s="15">
        <v>0.94</v>
      </c>
      <c r="E153" s="15">
        <v>1.01</v>
      </c>
      <c r="F153" s="15">
        <v>1.1299999999999999</v>
      </c>
      <c r="G153" s="15">
        <v>1.24</v>
      </c>
      <c r="H153" s="15">
        <v>1.36</v>
      </c>
      <c r="I153" s="15">
        <v>1.5</v>
      </c>
      <c r="J153" s="15">
        <v>1.62</v>
      </c>
      <c r="K153" s="15">
        <v>1.74</v>
      </c>
      <c r="L153" s="15">
        <v>1.84</v>
      </c>
      <c r="M153" s="15">
        <v>1.93</v>
      </c>
      <c r="N153" s="15">
        <v>2</v>
      </c>
      <c r="O153" s="15">
        <v>2.0699999999999998</v>
      </c>
      <c r="P153" s="15">
        <v>2.12</v>
      </c>
      <c r="Q153" s="15">
        <v>2.17</v>
      </c>
      <c r="R153" s="15">
        <v>2.21</v>
      </c>
      <c r="S153" s="15">
        <v>2.25</v>
      </c>
      <c r="T153" s="15">
        <v>2.2799999999999998</v>
      </c>
      <c r="U153" s="15">
        <v>2.31</v>
      </c>
      <c r="V153" s="15">
        <v>2.34</v>
      </c>
      <c r="W153" s="15">
        <v>2.36</v>
      </c>
      <c r="X153" s="15">
        <v>2.38</v>
      </c>
      <c r="Y153" s="15">
        <v>2.4</v>
      </c>
      <c r="Z153" s="15">
        <v>2.42</v>
      </c>
      <c r="AA153" s="15">
        <v>2.4300000000000002</v>
      </c>
      <c r="AB153" s="15">
        <v>2.44</v>
      </c>
      <c r="AC153" s="15">
        <v>2.4500000000000002</v>
      </c>
      <c r="AD153" s="15">
        <v>2.4500000000000002</v>
      </c>
      <c r="AE153" s="15">
        <v>2.46</v>
      </c>
      <c r="AF153" s="15">
        <v>2.4700000000000002</v>
      </c>
      <c r="AG153" s="15">
        <v>2.4700000000000002</v>
      </c>
      <c r="AH153" s="15">
        <v>2.4700000000000002</v>
      </c>
      <c r="AI153" s="15">
        <v>2.48</v>
      </c>
      <c r="AJ153" s="15">
        <v>2.48</v>
      </c>
      <c r="AK153" s="15">
        <v>2.48</v>
      </c>
      <c r="AL153" s="15">
        <v>2.4900000000000002</v>
      </c>
      <c r="AM153" s="15">
        <v>2.4900000000000002</v>
      </c>
      <c r="AN153" s="15">
        <v>2.4900000000000002</v>
      </c>
      <c r="AO153" s="15">
        <v>2.5</v>
      </c>
      <c r="AP153" s="15">
        <v>2.5</v>
      </c>
      <c r="AQ153" s="15">
        <v>2.5</v>
      </c>
      <c r="AR153" s="15">
        <v>2.5099999999999998</v>
      </c>
      <c r="AS153" s="15">
        <v>2.5099999999999998</v>
      </c>
      <c r="AT153" s="15">
        <v>2.52</v>
      </c>
      <c r="AU153" s="15">
        <v>2.52</v>
      </c>
      <c r="AV153" s="15">
        <v>2.52</v>
      </c>
      <c r="AW153" s="15">
        <v>2.5299999999999998</v>
      </c>
      <c r="AX153" s="15">
        <v>2.5299999999999998</v>
      </c>
      <c r="AY153" s="15">
        <v>2.5299999999999998</v>
      </c>
    </row>
    <row r="154" spans="1:51" x14ac:dyDescent="0.2">
      <c r="A154" s="5">
        <v>41912</v>
      </c>
      <c r="B154" s="15">
        <v>0.82</v>
      </c>
      <c r="C154" s="15">
        <v>0.84</v>
      </c>
      <c r="D154" s="15">
        <v>0.89</v>
      </c>
      <c r="E154" s="15">
        <v>0.98</v>
      </c>
      <c r="F154" s="15">
        <v>1.0900000000000001</v>
      </c>
      <c r="G154" s="15">
        <v>1.23</v>
      </c>
      <c r="H154" s="15">
        <v>1.38</v>
      </c>
      <c r="I154" s="15">
        <v>1.53</v>
      </c>
      <c r="J154" s="15">
        <v>1.67</v>
      </c>
      <c r="K154" s="15">
        <v>1.81</v>
      </c>
      <c r="L154" s="15">
        <v>1.93</v>
      </c>
      <c r="M154" s="15">
        <v>2.0299999999999998</v>
      </c>
      <c r="N154" s="15">
        <v>2.13</v>
      </c>
      <c r="O154" s="15">
        <v>2.21</v>
      </c>
      <c r="P154" s="15">
        <v>2.2799999999999998</v>
      </c>
      <c r="Q154" s="15">
        <v>2.34</v>
      </c>
      <c r="R154" s="15">
        <v>2.4</v>
      </c>
      <c r="S154" s="15">
        <v>2.44</v>
      </c>
      <c r="T154" s="15">
        <v>2.48</v>
      </c>
      <c r="U154" s="15">
        <v>2.52</v>
      </c>
      <c r="V154" s="15">
        <v>2.54</v>
      </c>
      <c r="W154" s="15">
        <v>2.56</v>
      </c>
      <c r="X154" s="15">
        <v>2.58</v>
      </c>
      <c r="Y154" s="15">
        <v>2.6</v>
      </c>
      <c r="Z154" s="15">
        <v>2.62</v>
      </c>
      <c r="AA154" s="15">
        <v>2.62</v>
      </c>
      <c r="AB154" s="15">
        <v>2.63</v>
      </c>
      <c r="AC154" s="15">
        <v>2.64</v>
      </c>
      <c r="AD154" s="15">
        <v>2.64</v>
      </c>
      <c r="AE154" s="15">
        <v>2.65</v>
      </c>
      <c r="AF154" s="15">
        <v>2.65</v>
      </c>
      <c r="AG154" s="15">
        <v>2.66</v>
      </c>
      <c r="AH154" s="15">
        <v>2.66</v>
      </c>
      <c r="AI154" s="15">
        <v>2.67</v>
      </c>
      <c r="AJ154" s="15">
        <v>2.67</v>
      </c>
      <c r="AK154" s="15">
        <v>2.68</v>
      </c>
      <c r="AL154" s="15">
        <v>2.68</v>
      </c>
      <c r="AM154" s="15">
        <v>2.69</v>
      </c>
      <c r="AN154" s="15">
        <v>2.69</v>
      </c>
      <c r="AO154" s="15">
        <v>2.69</v>
      </c>
      <c r="AP154" s="15">
        <v>2.69</v>
      </c>
      <c r="AQ154" s="15">
        <v>2.69</v>
      </c>
      <c r="AR154" s="15">
        <v>2.69</v>
      </c>
      <c r="AS154" s="15">
        <v>2.69</v>
      </c>
      <c r="AT154" s="15">
        <v>2.69</v>
      </c>
      <c r="AU154" s="15">
        <v>2.69</v>
      </c>
      <c r="AV154" s="15">
        <v>2.69</v>
      </c>
      <c r="AW154" s="15">
        <v>2.69</v>
      </c>
      <c r="AX154" s="15">
        <v>2.69</v>
      </c>
      <c r="AY154" s="15">
        <v>2.69</v>
      </c>
    </row>
    <row r="155" spans="1:51" x14ac:dyDescent="0.2">
      <c r="A155" s="5">
        <v>41943</v>
      </c>
      <c r="B155" s="15">
        <v>0.81</v>
      </c>
      <c r="C155" s="15">
        <v>0.84</v>
      </c>
      <c r="D155" s="15">
        <v>0.88</v>
      </c>
      <c r="E155" s="15">
        <v>0.97</v>
      </c>
      <c r="F155" s="15">
        <v>1.05</v>
      </c>
      <c r="G155" s="15">
        <v>1.19</v>
      </c>
      <c r="H155" s="15">
        <v>1.3</v>
      </c>
      <c r="I155" s="15">
        <v>1.44</v>
      </c>
      <c r="J155" s="15">
        <v>1.58</v>
      </c>
      <c r="K155" s="15">
        <v>1.72</v>
      </c>
      <c r="L155" s="15">
        <v>1.83</v>
      </c>
      <c r="M155" s="15">
        <v>1.92</v>
      </c>
      <c r="N155" s="15">
        <v>2.0099999999999998</v>
      </c>
      <c r="O155" s="15">
        <v>2.09</v>
      </c>
      <c r="P155" s="15">
        <v>2.15</v>
      </c>
      <c r="Q155" s="15">
        <v>2.21</v>
      </c>
      <c r="R155" s="15">
        <v>2.2599999999999998</v>
      </c>
      <c r="S155" s="15">
        <v>2.31</v>
      </c>
      <c r="T155" s="15">
        <v>2.35</v>
      </c>
      <c r="U155" s="15">
        <v>2.38</v>
      </c>
      <c r="V155" s="15">
        <v>2.4</v>
      </c>
      <c r="W155" s="15">
        <v>2.42</v>
      </c>
      <c r="X155" s="15">
        <v>2.44</v>
      </c>
      <c r="Y155" s="15">
        <v>2.4500000000000002</v>
      </c>
      <c r="Z155" s="15">
        <v>2.4700000000000002</v>
      </c>
      <c r="AA155" s="15">
        <v>2.48</v>
      </c>
      <c r="AB155" s="15">
        <v>2.4900000000000002</v>
      </c>
      <c r="AC155" s="15">
        <v>2.4900000000000002</v>
      </c>
      <c r="AD155" s="15">
        <v>2.5</v>
      </c>
      <c r="AE155" s="15">
        <v>2.5099999999999998</v>
      </c>
      <c r="AF155" s="15">
        <v>2.5099999999999998</v>
      </c>
      <c r="AG155" s="15">
        <v>2.52</v>
      </c>
      <c r="AH155" s="15">
        <v>2.52</v>
      </c>
      <c r="AI155" s="15">
        <v>2.5299999999999998</v>
      </c>
      <c r="AJ155" s="15">
        <v>2.5299999999999998</v>
      </c>
      <c r="AK155" s="15">
        <v>2.54</v>
      </c>
      <c r="AL155" s="15">
        <v>2.54</v>
      </c>
      <c r="AM155" s="15">
        <v>2.5499999999999998</v>
      </c>
      <c r="AN155" s="15">
        <v>2.5499999999999998</v>
      </c>
      <c r="AO155" s="15">
        <v>2.5499999999999998</v>
      </c>
      <c r="AP155" s="15">
        <v>2.5499999999999998</v>
      </c>
      <c r="AQ155" s="15">
        <v>2.56</v>
      </c>
      <c r="AR155" s="15">
        <v>2.56</v>
      </c>
      <c r="AS155" s="15">
        <v>2.56</v>
      </c>
      <c r="AT155" s="15">
        <v>2.56</v>
      </c>
      <c r="AU155" s="15">
        <v>2.56</v>
      </c>
      <c r="AV155" s="15">
        <v>2.56</v>
      </c>
      <c r="AW155" s="15">
        <v>2.56</v>
      </c>
      <c r="AX155" s="15">
        <v>2.56</v>
      </c>
      <c r="AY155" s="15">
        <v>2.56</v>
      </c>
    </row>
    <row r="156" spans="1:51" x14ac:dyDescent="0.2">
      <c r="A156" s="5">
        <v>41973</v>
      </c>
      <c r="B156" s="15">
        <v>0.76</v>
      </c>
      <c r="C156" s="15">
        <v>0.79</v>
      </c>
      <c r="D156" s="15">
        <v>0.86</v>
      </c>
      <c r="E156" s="15">
        <v>0.92</v>
      </c>
      <c r="F156" s="15">
        <v>0.98</v>
      </c>
      <c r="G156" s="15">
        <v>1.08</v>
      </c>
      <c r="H156" s="15">
        <v>1.17</v>
      </c>
      <c r="I156" s="15">
        <v>1.28</v>
      </c>
      <c r="J156" s="15">
        <v>1.4</v>
      </c>
      <c r="K156" s="15">
        <v>1.51</v>
      </c>
      <c r="L156" s="15">
        <v>1.62</v>
      </c>
      <c r="M156" s="15">
        <v>1.71</v>
      </c>
      <c r="N156" s="15">
        <v>1.79</v>
      </c>
      <c r="O156" s="15">
        <v>1.86</v>
      </c>
      <c r="P156" s="15">
        <v>1.93</v>
      </c>
      <c r="Q156" s="15">
        <v>1.98</v>
      </c>
      <c r="R156" s="15">
        <v>2.02</v>
      </c>
      <c r="S156" s="15">
        <v>2.06</v>
      </c>
      <c r="T156" s="15">
        <v>2.09</v>
      </c>
      <c r="U156" s="15">
        <v>2.13</v>
      </c>
      <c r="V156" s="15">
        <v>2.15</v>
      </c>
      <c r="W156" s="15">
        <v>2.1800000000000002</v>
      </c>
      <c r="X156" s="15">
        <v>2.2000000000000002</v>
      </c>
      <c r="Y156" s="15">
        <v>2.2200000000000002</v>
      </c>
      <c r="Z156" s="15">
        <v>2.2400000000000002</v>
      </c>
      <c r="AA156" s="15">
        <v>2.25</v>
      </c>
      <c r="AB156" s="15">
        <v>2.2599999999999998</v>
      </c>
      <c r="AC156" s="15">
        <v>2.2599999999999998</v>
      </c>
      <c r="AD156" s="15">
        <v>2.27</v>
      </c>
      <c r="AE156" s="15">
        <v>2.2799999999999998</v>
      </c>
      <c r="AF156" s="15">
        <v>2.2799999999999998</v>
      </c>
      <c r="AG156" s="15">
        <v>2.29</v>
      </c>
      <c r="AH156" s="15">
        <v>2.29</v>
      </c>
      <c r="AI156" s="15">
        <v>2.29</v>
      </c>
      <c r="AJ156" s="15">
        <v>2.2999999999999998</v>
      </c>
      <c r="AK156" s="15">
        <v>2.2999999999999998</v>
      </c>
      <c r="AL156" s="15">
        <v>2.2999999999999998</v>
      </c>
      <c r="AM156" s="15">
        <v>2.31</v>
      </c>
      <c r="AN156" s="15">
        <v>2.31</v>
      </c>
      <c r="AO156" s="15">
        <v>2.31</v>
      </c>
      <c r="AP156" s="15">
        <v>2.31</v>
      </c>
      <c r="AQ156" s="15">
        <v>2.31</v>
      </c>
      <c r="AR156" s="15">
        <v>2.31</v>
      </c>
      <c r="AS156" s="15">
        <v>2.2999999999999998</v>
      </c>
      <c r="AT156" s="15">
        <v>2.2999999999999998</v>
      </c>
      <c r="AU156" s="15">
        <v>2.2999999999999998</v>
      </c>
      <c r="AV156" s="15">
        <v>2.2999999999999998</v>
      </c>
      <c r="AW156" s="15">
        <v>2.2999999999999998</v>
      </c>
      <c r="AX156" s="15">
        <v>2.2999999999999998</v>
      </c>
      <c r="AY156" s="15">
        <v>2.2999999999999998</v>
      </c>
    </row>
    <row r="157" spans="1:51" x14ac:dyDescent="0.2">
      <c r="A157" s="5">
        <v>42004</v>
      </c>
      <c r="B157" s="15">
        <v>0.71</v>
      </c>
      <c r="C157" s="15">
        <v>0.72</v>
      </c>
      <c r="D157" s="15">
        <v>0.77</v>
      </c>
      <c r="E157" s="15">
        <v>0.83</v>
      </c>
      <c r="F157" s="15">
        <v>0.9</v>
      </c>
      <c r="G157" s="15">
        <v>0.99</v>
      </c>
      <c r="H157" s="15">
        <v>1.08</v>
      </c>
      <c r="I157" s="15">
        <v>1.18</v>
      </c>
      <c r="J157" s="15">
        <v>1.28</v>
      </c>
      <c r="K157" s="15">
        <v>1.37</v>
      </c>
      <c r="L157" s="15">
        <v>1.46</v>
      </c>
      <c r="M157" s="15">
        <v>1.54</v>
      </c>
      <c r="N157" s="15">
        <v>1.61</v>
      </c>
      <c r="O157" s="15">
        <v>1.67</v>
      </c>
      <c r="P157" s="15">
        <v>1.72</v>
      </c>
      <c r="Q157" s="15">
        <v>1.76</v>
      </c>
      <c r="R157" s="15">
        <v>1.81</v>
      </c>
      <c r="S157" s="15">
        <v>1.84</v>
      </c>
      <c r="T157" s="15">
        <v>1.88</v>
      </c>
      <c r="U157" s="15">
        <v>1.91</v>
      </c>
      <c r="V157" s="15">
        <v>1.93</v>
      </c>
      <c r="W157" s="15">
        <v>1.95</v>
      </c>
      <c r="X157" s="15">
        <v>1.97</v>
      </c>
      <c r="Y157" s="15">
        <v>1.99</v>
      </c>
      <c r="Z157" s="15">
        <v>2</v>
      </c>
      <c r="AA157" s="15">
        <v>2.02</v>
      </c>
      <c r="AB157" s="15">
        <v>2.0299999999999998</v>
      </c>
      <c r="AC157" s="15">
        <v>2.04</v>
      </c>
      <c r="AD157" s="15">
        <v>2.06</v>
      </c>
      <c r="AE157" s="15">
        <v>2.0699999999999998</v>
      </c>
      <c r="AF157" s="15">
        <v>2.0699999999999998</v>
      </c>
      <c r="AG157" s="15">
        <v>2.08</v>
      </c>
      <c r="AH157" s="15">
        <v>2.08</v>
      </c>
      <c r="AI157" s="15">
        <v>2.09</v>
      </c>
      <c r="AJ157" s="15">
        <v>2.09</v>
      </c>
      <c r="AK157" s="15">
        <v>2.1</v>
      </c>
      <c r="AL157" s="15">
        <v>2.1</v>
      </c>
      <c r="AM157" s="15">
        <v>2.1</v>
      </c>
      <c r="AN157" s="15">
        <v>2.11</v>
      </c>
      <c r="AO157" s="15">
        <v>2.11</v>
      </c>
      <c r="AP157" s="15">
        <v>2.11</v>
      </c>
      <c r="AQ157" s="15">
        <v>2.11</v>
      </c>
      <c r="AR157" s="15">
        <v>2.11</v>
      </c>
      <c r="AS157" s="15">
        <v>2.1</v>
      </c>
      <c r="AT157" s="15">
        <v>2.1</v>
      </c>
      <c r="AU157" s="15">
        <v>2.1</v>
      </c>
      <c r="AV157" s="15">
        <v>2.1</v>
      </c>
      <c r="AW157" s="15">
        <v>2.1</v>
      </c>
      <c r="AX157" s="15">
        <v>2.09</v>
      </c>
      <c r="AY157" s="15">
        <v>2.09</v>
      </c>
    </row>
    <row r="158" spans="1:51" x14ac:dyDescent="0.2">
      <c r="A158" s="5">
        <v>42035</v>
      </c>
      <c r="B158" s="15">
        <v>0.61</v>
      </c>
      <c r="C158" s="15">
        <v>0.62</v>
      </c>
      <c r="D158" s="15">
        <v>0.68</v>
      </c>
      <c r="E158" s="15">
        <v>0.73</v>
      </c>
      <c r="F158" s="15">
        <v>0.77</v>
      </c>
      <c r="G158" s="15">
        <v>0.85</v>
      </c>
      <c r="H158" s="15">
        <v>0.92</v>
      </c>
      <c r="I158" s="15">
        <v>1</v>
      </c>
      <c r="J158" s="15">
        <v>1.07</v>
      </c>
      <c r="K158" s="15">
        <v>1.1499999999999999</v>
      </c>
      <c r="L158" s="15">
        <v>1.22</v>
      </c>
      <c r="M158" s="15">
        <v>1.28</v>
      </c>
      <c r="N158" s="15">
        <v>1.33</v>
      </c>
      <c r="O158" s="15">
        <v>1.38</v>
      </c>
      <c r="P158" s="15">
        <v>1.41</v>
      </c>
      <c r="Q158" s="15">
        <v>1.45</v>
      </c>
      <c r="R158" s="15">
        <v>1.48</v>
      </c>
      <c r="S158" s="15">
        <v>1.51</v>
      </c>
      <c r="T158" s="15">
        <v>1.54</v>
      </c>
      <c r="U158" s="15">
        <v>1.56</v>
      </c>
      <c r="V158" s="15">
        <v>1.58</v>
      </c>
      <c r="W158" s="15">
        <v>1.6</v>
      </c>
      <c r="X158" s="15">
        <v>1.62</v>
      </c>
      <c r="Y158" s="15">
        <v>1.63</v>
      </c>
      <c r="Z158" s="15">
        <v>1.65</v>
      </c>
      <c r="AA158" s="15">
        <v>1.66</v>
      </c>
      <c r="AB158" s="15">
        <v>1.66</v>
      </c>
      <c r="AC158" s="15">
        <v>1.67</v>
      </c>
      <c r="AD158" s="15">
        <v>1.67</v>
      </c>
      <c r="AE158" s="15">
        <v>1.68</v>
      </c>
      <c r="AF158" s="15">
        <v>1.68</v>
      </c>
      <c r="AG158" s="15">
        <v>1.69</v>
      </c>
      <c r="AH158" s="15">
        <v>1.69</v>
      </c>
      <c r="AI158" s="15">
        <v>1.69</v>
      </c>
      <c r="AJ158" s="15">
        <v>1.7</v>
      </c>
      <c r="AK158" s="15">
        <v>1.7</v>
      </c>
      <c r="AL158" s="15">
        <v>1.7</v>
      </c>
      <c r="AM158" s="15">
        <v>1.7</v>
      </c>
      <c r="AN158" s="15">
        <v>1.71</v>
      </c>
      <c r="AO158" s="15">
        <v>1.71</v>
      </c>
      <c r="AP158" s="15">
        <v>1.7</v>
      </c>
      <c r="AQ158" s="15">
        <v>1.7</v>
      </c>
      <c r="AR158" s="15">
        <v>1.69</v>
      </c>
      <c r="AS158" s="15">
        <v>1.68</v>
      </c>
      <c r="AT158" s="15">
        <v>1.68</v>
      </c>
      <c r="AU158" s="15">
        <v>1.67</v>
      </c>
      <c r="AV158" s="15">
        <v>1.67</v>
      </c>
      <c r="AW158" s="15">
        <v>1.66</v>
      </c>
      <c r="AX158" s="15">
        <v>1.66</v>
      </c>
      <c r="AY158" s="15">
        <v>1.65</v>
      </c>
    </row>
    <row r="159" spans="1:51" x14ac:dyDescent="0.2">
      <c r="A159" s="5">
        <v>42063</v>
      </c>
      <c r="B159" s="15">
        <v>0.56000000000000005</v>
      </c>
      <c r="C159" s="15">
        <v>0.56000000000000005</v>
      </c>
      <c r="D159" s="15">
        <v>0.6</v>
      </c>
      <c r="E159" s="15">
        <v>0.66</v>
      </c>
      <c r="F159" s="15">
        <v>0.72</v>
      </c>
      <c r="G159" s="15">
        <v>0.8</v>
      </c>
      <c r="H159" s="15">
        <v>0.89</v>
      </c>
      <c r="I159" s="15">
        <v>0.98</v>
      </c>
      <c r="J159" s="15">
        <v>1.06</v>
      </c>
      <c r="K159" s="15">
        <v>1.1399999999999999</v>
      </c>
      <c r="L159" s="15">
        <v>1.22</v>
      </c>
      <c r="M159" s="15">
        <v>1.28</v>
      </c>
      <c r="N159" s="15">
        <v>1.33</v>
      </c>
      <c r="O159" s="15">
        <v>1.38</v>
      </c>
      <c r="P159" s="15">
        <v>1.43</v>
      </c>
      <c r="Q159" s="15">
        <v>1.47</v>
      </c>
      <c r="R159" s="15">
        <v>1.5</v>
      </c>
      <c r="S159" s="15">
        <v>1.53</v>
      </c>
      <c r="T159" s="15">
        <v>1.56</v>
      </c>
      <c r="U159" s="15">
        <v>1.58</v>
      </c>
      <c r="V159" s="15">
        <v>1.6</v>
      </c>
      <c r="W159" s="15">
        <v>1.62</v>
      </c>
      <c r="X159" s="15">
        <v>1.64</v>
      </c>
      <c r="Y159" s="15">
        <v>1.66</v>
      </c>
      <c r="Z159" s="15">
        <v>1.68</v>
      </c>
      <c r="AA159" s="15">
        <v>1.68</v>
      </c>
      <c r="AB159" s="15">
        <v>1.69</v>
      </c>
      <c r="AC159" s="15">
        <v>1.7</v>
      </c>
      <c r="AD159" s="15">
        <v>1.7</v>
      </c>
      <c r="AE159" s="15">
        <v>1.71</v>
      </c>
      <c r="AF159" s="15">
        <v>1.72</v>
      </c>
      <c r="AG159" s="15">
        <v>1.72</v>
      </c>
      <c r="AH159" s="15">
        <v>1.72</v>
      </c>
      <c r="AI159" s="15">
        <v>1.73</v>
      </c>
      <c r="AJ159" s="15">
        <v>1.73</v>
      </c>
      <c r="AK159" s="15">
        <v>1.73</v>
      </c>
      <c r="AL159" s="15">
        <v>1.74</v>
      </c>
      <c r="AM159" s="15">
        <v>1.74</v>
      </c>
      <c r="AN159" s="15">
        <v>1.74</v>
      </c>
      <c r="AO159" s="15">
        <v>1.75</v>
      </c>
      <c r="AP159" s="15">
        <v>1.74</v>
      </c>
      <c r="AQ159" s="15">
        <v>1.74</v>
      </c>
      <c r="AR159" s="15">
        <v>1.73</v>
      </c>
      <c r="AS159" s="15">
        <v>1.73</v>
      </c>
      <c r="AT159" s="15">
        <v>1.73</v>
      </c>
      <c r="AU159" s="15">
        <v>1.73</v>
      </c>
      <c r="AV159" s="15">
        <v>1.72</v>
      </c>
      <c r="AW159" s="15">
        <v>1.72</v>
      </c>
      <c r="AX159" s="15">
        <v>1.72</v>
      </c>
      <c r="AY159" s="15">
        <v>1.71</v>
      </c>
    </row>
    <row r="160" spans="1:51" x14ac:dyDescent="0.2">
      <c r="A160" s="5">
        <v>42094</v>
      </c>
      <c r="B160" s="15">
        <v>0.6</v>
      </c>
      <c r="C160" s="15">
        <v>0.6</v>
      </c>
      <c r="D160" s="15">
        <v>0.63</v>
      </c>
      <c r="E160" s="15">
        <v>0.69</v>
      </c>
      <c r="F160" s="15">
        <v>0.76</v>
      </c>
      <c r="G160" s="15">
        <v>0.83</v>
      </c>
      <c r="H160" s="15">
        <v>0.89</v>
      </c>
      <c r="I160" s="15">
        <v>0.95</v>
      </c>
      <c r="J160" s="15">
        <v>1.02</v>
      </c>
      <c r="K160" s="15">
        <v>1.08</v>
      </c>
      <c r="L160" s="15">
        <v>1.1200000000000001</v>
      </c>
      <c r="M160" s="15">
        <v>1.1599999999999999</v>
      </c>
      <c r="N160" s="15">
        <v>1.19</v>
      </c>
      <c r="O160" s="15">
        <v>1.21</v>
      </c>
      <c r="P160" s="15">
        <v>1.23</v>
      </c>
      <c r="Q160" s="15">
        <v>1.25</v>
      </c>
      <c r="R160" s="15">
        <v>1.27</v>
      </c>
      <c r="S160" s="15">
        <v>1.28</v>
      </c>
      <c r="T160" s="15">
        <v>1.3</v>
      </c>
      <c r="U160" s="15">
        <v>1.31</v>
      </c>
      <c r="V160" s="15">
        <v>1.31</v>
      </c>
      <c r="W160" s="15">
        <v>1.32</v>
      </c>
      <c r="X160" s="15">
        <v>1.32</v>
      </c>
      <c r="Y160" s="15">
        <v>1.32</v>
      </c>
      <c r="Z160" s="15">
        <v>1.32</v>
      </c>
      <c r="AA160" s="15">
        <v>1.32</v>
      </c>
      <c r="AB160" s="15">
        <v>1.32</v>
      </c>
      <c r="AC160" s="15">
        <v>1.32</v>
      </c>
      <c r="AD160" s="15">
        <v>1.32</v>
      </c>
      <c r="AE160" s="15">
        <v>1.32</v>
      </c>
      <c r="AF160" s="15">
        <v>1.32</v>
      </c>
      <c r="AG160" s="15">
        <v>1.32</v>
      </c>
      <c r="AH160" s="15">
        <v>1.32</v>
      </c>
      <c r="AI160" s="15">
        <v>1.32</v>
      </c>
      <c r="AJ160" s="15">
        <v>1.32</v>
      </c>
      <c r="AK160" s="15">
        <v>1.32</v>
      </c>
      <c r="AL160" s="15">
        <v>1.32</v>
      </c>
      <c r="AM160" s="15">
        <v>1.32</v>
      </c>
      <c r="AN160" s="15">
        <v>1.32</v>
      </c>
      <c r="AO160" s="15">
        <v>1.32</v>
      </c>
      <c r="AP160" s="15">
        <v>1.31</v>
      </c>
      <c r="AQ160" s="15">
        <v>1.31</v>
      </c>
      <c r="AR160" s="15">
        <v>1.3</v>
      </c>
      <c r="AS160" s="15">
        <v>1.3</v>
      </c>
      <c r="AT160" s="15">
        <v>1.29</v>
      </c>
      <c r="AU160" s="15">
        <v>1.29</v>
      </c>
      <c r="AV160" s="15">
        <v>1.28</v>
      </c>
      <c r="AW160" s="15">
        <v>1.28</v>
      </c>
      <c r="AX160" s="15">
        <v>1.27</v>
      </c>
      <c r="AY160" s="15">
        <v>1.27</v>
      </c>
    </row>
    <row r="161" spans="1:51" x14ac:dyDescent="0.2">
      <c r="A161" s="5">
        <v>42124</v>
      </c>
      <c r="B161" s="15">
        <v>0.68</v>
      </c>
      <c r="C161" s="15">
        <v>0.71</v>
      </c>
      <c r="D161" s="15">
        <v>0.77</v>
      </c>
      <c r="E161" s="15">
        <v>0.85</v>
      </c>
      <c r="F161" s="15">
        <v>0.89</v>
      </c>
      <c r="G161" s="15">
        <v>0.98</v>
      </c>
      <c r="H161" s="15">
        <v>1.05</v>
      </c>
      <c r="I161" s="15">
        <v>1.1299999999999999</v>
      </c>
      <c r="J161" s="15">
        <v>1.2</v>
      </c>
      <c r="K161" s="15">
        <v>1.26</v>
      </c>
      <c r="L161" s="15">
        <v>1.32</v>
      </c>
      <c r="M161" s="15">
        <v>1.37</v>
      </c>
      <c r="N161" s="15">
        <v>1.41</v>
      </c>
      <c r="O161" s="15">
        <v>1.44</v>
      </c>
      <c r="P161" s="15">
        <v>1.47</v>
      </c>
      <c r="Q161" s="15">
        <v>1.5</v>
      </c>
      <c r="R161" s="15">
        <v>1.52</v>
      </c>
      <c r="S161" s="15">
        <v>1.54</v>
      </c>
      <c r="T161" s="15">
        <v>1.56</v>
      </c>
      <c r="U161" s="15">
        <v>1.57</v>
      </c>
      <c r="V161" s="15">
        <v>1.58</v>
      </c>
      <c r="W161" s="15">
        <v>1.59</v>
      </c>
      <c r="X161" s="15">
        <v>1.6</v>
      </c>
      <c r="Y161" s="15">
        <v>1.6</v>
      </c>
      <c r="Z161" s="15">
        <v>1.61</v>
      </c>
      <c r="AA161" s="15">
        <v>1.62</v>
      </c>
      <c r="AB161" s="15">
        <v>1.62</v>
      </c>
      <c r="AC161" s="15">
        <v>1.63</v>
      </c>
      <c r="AD161" s="15">
        <v>1.64</v>
      </c>
      <c r="AE161" s="15">
        <v>1.64</v>
      </c>
      <c r="AF161" s="15">
        <v>1.64</v>
      </c>
      <c r="AG161" s="15">
        <v>1.64</v>
      </c>
      <c r="AH161" s="15">
        <v>1.65</v>
      </c>
      <c r="AI161" s="15">
        <v>1.65</v>
      </c>
      <c r="AJ161" s="15">
        <v>1.65</v>
      </c>
      <c r="AK161" s="15">
        <v>1.65</v>
      </c>
      <c r="AL161" s="15">
        <v>1.65</v>
      </c>
      <c r="AM161" s="15">
        <v>1.65</v>
      </c>
      <c r="AN161" s="15">
        <v>1.66</v>
      </c>
      <c r="AO161" s="15">
        <v>1.66</v>
      </c>
      <c r="AP161" s="15">
        <v>1.65</v>
      </c>
      <c r="AQ161" s="15">
        <v>1.65</v>
      </c>
      <c r="AR161" s="15">
        <v>1.64</v>
      </c>
      <c r="AS161" s="15">
        <v>1.64</v>
      </c>
      <c r="AT161" s="15">
        <v>1.64</v>
      </c>
      <c r="AU161" s="15">
        <v>1.63</v>
      </c>
      <c r="AV161" s="15">
        <v>1.63</v>
      </c>
      <c r="AW161" s="15">
        <v>1.63</v>
      </c>
      <c r="AX161" s="15">
        <v>1.62</v>
      </c>
      <c r="AY161" s="15">
        <v>1.62</v>
      </c>
    </row>
    <row r="162" spans="1:51" x14ac:dyDescent="0.2">
      <c r="A162" s="5">
        <v>42155</v>
      </c>
      <c r="B162" s="15">
        <v>0.73</v>
      </c>
      <c r="C162" s="15">
        <v>0.76</v>
      </c>
      <c r="D162" s="15">
        <v>0.83</v>
      </c>
      <c r="E162" s="15">
        <v>0.92</v>
      </c>
      <c r="F162" s="15">
        <v>0.99</v>
      </c>
      <c r="G162" s="15">
        <v>1.1200000000000001</v>
      </c>
      <c r="H162" s="15">
        <v>1.23</v>
      </c>
      <c r="I162" s="15">
        <v>1.34</v>
      </c>
      <c r="J162" s="15">
        <v>1.43</v>
      </c>
      <c r="K162" s="15">
        <v>1.52</v>
      </c>
      <c r="L162" s="15">
        <v>1.6</v>
      </c>
      <c r="M162" s="15">
        <v>1.67</v>
      </c>
      <c r="N162" s="15">
        <v>1.72</v>
      </c>
      <c r="O162" s="15">
        <v>1.77</v>
      </c>
      <c r="P162" s="15">
        <v>1.81</v>
      </c>
      <c r="Q162" s="15">
        <v>1.84</v>
      </c>
      <c r="R162" s="15">
        <v>1.87</v>
      </c>
      <c r="S162" s="15">
        <v>1.89</v>
      </c>
      <c r="T162" s="15">
        <v>1.91</v>
      </c>
      <c r="U162" s="15">
        <v>1.93</v>
      </c>
      <c r="V162" s="15">
        <v>1.94</v>
      </c>
      <c r="W162" s="15">
        <v>1.94</v>
      </c>
      <c r="X162" s="15">
        <v>1.95</v>
      </c>
      <c r="Y162" s="15">
        <v>1.95</v>
      </c>
      <c r="Z162" s="15">
        <v>1.96</v>
      </c>
      <c r="AA162" s="15">
        <v>1.96</v>
      </c>
      <c r="AB162" s="15">
        <v>1.96</v>
      </c>
      <c r="AC162" s="15">
        <v>1.96</v>
      </c>
      <c r="AD162" s="15">
        <v>1.96</v>
      </c>
      <c r="AE162" s="15">
        <v>1.96</v>
      </c>
      <c r="AF162" s="15">
        <v>1.96</v>
      </c>
      <c r="AG162" s="15">
        <v>1.97</v>
      </c>
      <c r="AH162" s="15">
        <v>1.97</v>
      </c>
      <c r="AI162" s="15">
        <v>1.97</v>
      </c>
      <c r="AJ162" s="15">
        <v>1.97</v>
      </c>
      <c r="AK162" s="15">
        <v>1.97</v>
      </c>
      <c r="AL162" s="15">
        <v>1.97</v>
      </c>
      <c r="AM162" s="15">
        <v>1.97</v>
      </c>
      <c r="AN162" s="15">
        <v>1.97</v>
      </c>
      <c r="AO162" s="15">
        <v>1.97</v>
      </c>
      <c r="AP162" s="15">
        <v>1.96</v>
      </c>
      <c r="AQ162" s="15">
        <v>1.96</v>
      </c>
      <c r="AR162" s="15">
        <v>1.95</v>
      </c>
      <c r="AS162" s="15">
        <v>1.95</v>
      </c>
      <c r="AT162" s="15">
        <v>1.94</v>
      </c>
      <c r="AU162" s="15">
        <v>1.93</v>
      </c>
      <c r="AV162" s="15">
        <v>1.93</v>
      </c>
      <c r="AW162" s="15">
        <v>1.92</v>
      </c>
      <c r="AX162" s="15">
        <v>1.92</v>
      </c>
      <c r="AY162" s="15">
        <v>1.91</v>
      </c>
    </row>
    <row r="163" spans="1:51" x14ac:dyDescent="0.2">
      <c r="A163" s="5">
        <v>42185</v>
      </c>
      <c r="B163" s="15">
        <v>0.92</v>
      </c>
      <c r="C163" s="15">
        <v>0.96</v>
      </c>
      <c r="D163" s="15">
        <v>1.06</v>
      </c>
      <c r="E163" s="15">
        <v>1.18</v>
      </c>
      <c r="F163" s="15">
        <v>1.34</v>
      </c>
      <c r="G163" s="15">
        <v>1.49</v>
      </c>
      <c r="H163" s="15">
        <v>1.64</v>
      </c>
      <c r="I163" s="15">
        <v>1.78</v>
      </c>
      <c r="J163" s="15">
        <v>1.9</v>
      </c>
      <c r="K163" s="15">
        <v>2.0099999999999998</v>
      </c>
      <c r="L163" s="15">
        <v>2.11</v>
      </c>
      <c r="M163" s="15">
        <v>2.19</v>
      </c>
      <c r="N163" s="15">
        <v>2.2599999999999998</v>
      </c>
      <c r="O163" s="15">
        <v>2.31</v>
      </c>
      <c r="P163" s="15">
        <v>2.36</v>
      </c>
      <c r="Q163" s="15">
        <v>2.4</v>
      </c>
      <c r="R163" s="15">
        <v>2.44</v>
      </c>
      <c r="S163" s="15">
        <v>2.48</v>
      </c>
      <c r="T163" s="15">
        <v>2.5099999999999998</v>
      </c>
      <c r="U163" s="15">
        <v>2.54</v>
      </c>
      <c r="V163" s="15">
        <v>2.54</v>
      </c>
      <c r="W163" s="15">
        <v>2.5499999999999998</v>
      </c>
      <c r="X163" s="15">
        <v>2.56</v>
      </c>
      <c r="Y163" s="15">
        <v>2.56</v>
      </c>
      <c r="Z163" s="15">
        <v>2.57</v>
      </c>
      <c r="AA163" s="15">
        <v>2.57</v>
      </c>
      <c r="AB163" s="15">
        <v>2.57</v>
      </c>
      <c r="AC163" s="15">
        <v>2.57</v>
      </c>
      <c r="AD163" s="15">
        <v>2.58</v>
      </c>
      <c r="AE163" s="15">
        <v>2.58</v>
      </c>
      <c r="AF163" s="15">
        <v>2.58</v>
      </c>
      <c r="AG163" s="15">
        <v>2.58</v>
      </c>
      <c r="AH163" s="15">
        <v>2.58</v>
      </c>
      <c r="AI163" s="15">
        <v>2.58</v>
      </c>
      <c r="AJ163" s="15">
        <v>2.58</v>
      </c>
      <c r="AK163" s="15">
        <v>2.58</v>
      </c>
      <c r="AL163" s="15">
        <v>2.58</v>
      </c>
      <c r="AM163" s="15">
        <v>2.58</v>
      </c>
      <c r="AN163" s="15">
        <v>2.58</v>
      </c>
      <c r="AO163" s="15">
        <v>2.58</v>
      </c>
      <c r="AP163" s="15">
        <v>2.57</v>
      </c>
      <c r="AQ163" s="15">
        <v>2.56</v>
      </c>
      <c r="AR163" s="15">
        <v>2.56</v>
      </c>
      <c r="AS163" s="15">
        <v>2.5499999999999998</v>
      </c>
      <c r="AT163" s="15">
        <v>2.54</v>
      </c>
      <c r="AU163" s="15">
        <v>2.5299999999999998</v>
      </c>
      <c r="AV163" s="15">
        <v>2.5299999999999998</v>
      </c>
      <c r="AW163" s="15">
        <v>2.52</v>
      </c>
      <c r="AX163" s="15">
        <v>2.52</v>
      </c>
      <c r="AY163" s="15">
        <v>2.5099999999999998</v>
      </c>
    </row>
    <row r="164" spans="1:51" x14ac:dyDescent="0.2">
      <c r="A164" s="5">
        <v>42216</v>
      </c>
      <c r="B164" s="15">
        <v>0.81</v>
      </c>
      <c r="C164" s="15">
        <v>0.85</v>
      </c>
      <c r="D164" s="15">
        <v>0.94</v>
      </c>
      <c r="E164" s="15">
        <v>1.04</v>
      </c>
      <c r="F164" s="15">
        <v>1.17</v>
      </c>
      <c r="G164" s="15">
        <v>1.29</v>
      </c>
      <c r="H164" s="15">
        <v>1.41</v>
      </c>
      <c r="I164" s="15">
        <v>1.54</v>
      </c>
      <c r="J164" s="15">
        <v>1.65</v>
      </c>
      <c r="K164" s="15">
        <v>1.76</v>
      </c>
      <c r="L164" s="15">
        <v>1.86</v>
      </c>
      <c r="M164" s="15">
        <v>1.94</v>
      </c>
      <c r="N164" s="15">
        <v>2.0099999999999998</v>
      </c>
      <c r="O164" s="15">
        <v>2.0699999999999998</v>
      </c>
      <c r="P164" s="15">
        <v>2.12</v>
      </c>
      <c r="Q164" s="15">
        <v>2.15</v>
      </c>
      <c r="R164" s="15">
        <v>2.19</v>
      </c>
      <c r="S164" s="15">
        <v>2.2200000000000002</v>
      </c>
      <c r="T164" s="15">
        <v>2.2400000000000002</v>
      </c>
      <c r="U164" s="15">
        <v>2.2599999999999998</v>
      </c>
      <c r="V164" s="15">
        <v>2.27</v>
      </c>
      <c r="W164" s="15">
        <v>2.2799999999999998</v>
      </c>
      <c r="X164" s="15">
        <v>2.2799999999999998</v>
      </c>
      <c r="Y164" s="15">
        <v>2.29</v>
      </c>
      <c r="Z164" s="15">
        <v>2.29</v>
      </c>
      <c r="AA164" s="15">
        <v>2.29</v>
      </c>
      <c r="AB164" s="15">
        <v>2.29</v>
      </c>
      <c r="AC164" s="15">
        <v>2.2799999999999998</v>
      </c>
      <c r="AD164" s="15">
        <v>2.2799999999999998</v>
      </c>
      <c r="AE164" s="15">
        <v>2.2799999999999998</v>
      </c>
      <c r="AF164" s="15">
        <v>2.2799999999999998</v>
      </c>
      <c r="AG164" s="15">
        <v>2.2799999999999998</v>
      </c>
      <c r="AH164" s="15">
        <v>2.2799999999999998</v>
      </c>
      <c r="AI164" s="15">
        <v>2.2799999999999998</v>
      </c>
      <c r="AJ164" s="15">
        <v>2.2799999999999998</v>
      </c>
      <c r="AK164" s="15">
        <v>2.2799999999999998</v>
      </c>
      <c r="AL164" s="15">
        <v>2.2799999999999998</v>
      </c>
      <c r="AM164" s="15">
        <v>2.2799999999999998</v>
      </c>
      <c r="AN164" s="15">
        <v>2.2799999999999998</v>
      </c>
      <c r="AO164" s="15">
        <v>2.2799999999999998</v>
      </c>
      <c r="AP164" s="15">
        <v>2.2799999999999998</v>
      </c>
      <c r="AQ164" s="15">
        <v>2.27</v>
      </c>
      <c r="AR164" s="15">
        <v>2.2599999999999998</v>
      </c>
      <c r="AS164" s="15">
        <v>2.2599999999999998</v>
      </c>
      <c r="AT164" s="15">
        <v>2.25</v>
      </c>
      <c r="AU164" s="15">
        <v>2.25</v>
      </c>
      <c r="AV164" s="15">
        <v>2.2400000000000002</v>
      </c>
      <c r="AW164" s="15">
        <v>2.2400000000000002</v>
      </c>
      <c r="AX164" s="15">
        <v>2.23</v>
      </c>
      <c r="AY164" s="15">
        <v>2.23</v>
      </c>
    </row>
    <row r="165" spans="1:51" x14ac:dyDescent="0.2">
      <c r="A165" s="5">
        <v>42247</v>
      </c>
      <c r="B165" s="15">
        <v>0.92</v>
      </c>
      <c r="C165" s="15">
        <v>0.97</v>
      </c>
      <c r="D165" s="15">
        <v>1.05</v>
      </c>
      <c r="E165" s="15">
        <v>1.17</v>
      </c>
      <c r="F165" s="15">
        <v>1.32</v>
      </c>
      <c r="G165" s="15">
        <v>1.47</v>
      </c>
      <c r="H165" s="15">
        <v>1.6</v>
      </c>
      <c r="I165" s="15">
        <v>1.74</v>
      </c>
      <c r="J165" s="15">
        <v>1.86</v>
      </c>
      <c r="K165" s="15">
        <v>2</v>
      </c>
      <c r="L165" s="15">
        <v>2.1</v>
      </c>
      <c r="M165" s="15">
        <v>2.1800000000000002</v>
      </c>
      <c r="N165" s="15">
        <v>2.25</v>
      </c>
      <c r="O165" s="15">
        <v>2.3199999999999998</v>
      </c>
      <c r="P165" s="15">
        <v>2.37</v>
      </c>
      <c r="Q165" s="15">
        <v>2.41</v>
      </c>
      <c r="R165" s="15">
        <v>2.44</v>
      </c>
      <c r="S165" s="15">
        <v>2.4700000000000002</v>
      </c>
      <c r="T165" s="15">
        <v>2.4900000000000002</v>
      </c>
      <c r="U165" s="15">
        <v>2.52</v>
      </c>
      <c r="V165" s="15">
        <v>2.52</v>
      </c>
      <c r="W165" s="15">
        <v>2.5299999999999998</v>
      </c>
      <c r="X165" s="15">
        <v>2.54</v>
      </c>
      <c r="Y165" s="15">
        <v>2.54</v>
      </c>
      <c r="Z165" s="15">
        <v>2.5499999999999998</v>
      </c>
      <c r="AA165" s="15">
        <v>2.54</v>
      </c>
      <c r="AB165" s="15">
        <v>2.5299999999999998</v>
      </c>
      <c r="AC165" s="15">
        <v>2.52</v>
      </c>
      <c r="AD165" s="15">
        <v>2.5099999999999998</v>
      </c>
      <c r="AE165" s="15">
        <v>2.5</v>
      </c>
      <c r="AF165" s="15">
        <v>2.5099999999999998</v>
      </c>
      <c r="AG165" s="15">
        <v>2.5099999999999998</v>
      </c>
      <c r="AH165" s="15">
        <v>2.5099999999999998</v>
      </c>
      <c r="AI165" s="15">
        <v>2.52</v>
      </c>
      <c r="AJ165" s="15">
        <v>2.52</v>
      </c>
      <c r="AK165" s="15">
        <v>2.52</v>
      </c>
      <c r="AL165" s="15">
        <v>2.52</v>
      </c>
      <c r="AM165" s="15">
        <v>2.5299999999999998</v>
      </c>
      <c r="AN165" s="15">
        <v>2.5299999999999998</v>
      </c>
      <c r="AO165" s="15">
        <v>2.5299999999999998</v>
      </c>
      <c r="AP165" s="15">
        <v>2.52</v>
      </c>
      <c r="AQ165" s="15">
        <v>2.5099999999999998</v>
      </c>
      <c r="AR165" s="15">
        <v>2.5</v>
      </c>
      <c r="AS165" s="15">
        <v>2.4900000000000002</v>
      </c>
      <c r="AT165" s="15">
        <v>2.4900000000000002</v>
      </c>
      <c r="AU165" s="15">
        <v>2.48</v>
      </c>
      <c r="AV165" s="15">
        <v>2.4700000000000002</v>
      </c>
      <c r="AW165" s="15">
        <v>2.46</v>
      </c>
      <c r="AX165" s="15">
        <v>2.46</v>
      </c>
      <c r="AY165" s="15">
        <v>2.4500000000000002</v>
      </c>
    </row>
    <row r="166" spans="1:51" x14ac:dyDescent="0.2">
      <c r="A166" s="5">
        <v>42277</v>
      </c>
      <c r="B166" s="15">
        <v>1.04</v>
      </c>
      <c r="C166" s="15">
        <v>1.06</v>
      </c>
      <c r="D166" s="15">
        <v>1.1399999999999999</v>
      </c>
      <c r="E166" s="15">
        <v>1.24</v>
      </c>
      <c r="F166" s="15">
        <v>1.36</v>
      </c>
      <c r="G166" s="15">
        <v>1.49</v>
      </c>
      <c r="H166" s="15">
        <v>1.62</v>
      </c>
      <c r="I166" s="15">
        <v>1.75</v>
      </c>
      <c r="J166" s="15">
        <v>1.87</v>
      </c>
      <c r="K166" s="15">
        <v>1.98</v>
      </c>
      <c r="L166" s="15">
        <v>2.09</v>
      </c>
      <c r="M166" s="15">
        <v>2.19</v>
      </c>
      <c r="N166" s="15">
        <v>2.2599999999999998</v>
      </c>
      <c r="O166" s="15">
        <v>2.33</v>
      </c>
      <c r="P166" s="15">
        <v>2.39</v>
      </c>
      <c r="Q166" s="15">
        <v>2.4300000000000002</v>
      </c>
      <c r="R166" s="15">
        <v>2.46</v>
      </c>
      <c r="S166" s="15">
        <v>2.5</v>
      </c>
      <c r="T166" s="15">
        <v>2.5299999999999998</v>
      </c>
      <c r="U166" s="15">
        <v>2.5499999999999998</v>
      </c>
      <c r="V166" s="15">
        <v>2.56</v>
      </c>
      <c r="W166" s="15">
        <v>2.57</v>
      </c>
      <c r="X166" s="15">
        <v>2.57</v>
      </c>
      <c r="Y166" s="15">
        <v>2.58</v>
      </c>
      <c r="Z166" s="15">
        <v>2.58</v>
      </c>
      <c r="AA166" s="15">
        <v>2.58</v>
      </c>
      <c r="AB166" s="15">
        <v>2.58</v>
      </c>
      <c r="AC166" s="15">
        <v>2.57</v>
      </c>
      <c r="AD166" s="15">
        <v>2.57</v>
      </c>
      <c r="AE166" s="15">
        <v>2.57</v>
      </c>
      <c r="AF166" s="15">
        <v>2.57</v>
      </c>
      <c r="AG166" s="15">
        <v>2.57</v>
      </c>
      <c r="AH166" s="15">
        <v>2.56</v>
      </c>
      <c r="AI166" s="15">
        <v>2.56</v>
      </c>
      <c r="AJ166" s="15">
        <v>2.56</v>
      </c>
      <c r="AK166" s="15">
        <v>2.56</v>
      </c>
      <c r="AL166" s="15">
        <v>2.56</v>
      </c>
      <c r="AM166" s="15">
        <v>2.56</v>
      </c>
      <c r="AN166" s="15">
        <v>2.56</v>
      </c>
      <c r="AO166" s="15">
        <v>2.56</v>
      </c>
      <c r="AP166" s="15">
        <v>2.5499999999999998</v>
      </c>
      <c r="AQ166" s="15">
        <v>2.54</v>
      </c>
      <c r="AR166" s="15">
        <v>2.5299999999999998</v>
      </c>
      <c r="AS166" s="15">
        <v>2.5299999999999998</v>
      </c>
      <c r="AT166" s="15">
        <v>2.52</v>
      </c>
      <c r="AU166" s="15">
        <v>2.5099999999999998</v>
      </c>
      <c r="AV166" s="15">
        <v>2.5099999999999998</v>
      </c>
      <c r="AW166" s="15">
        <v>2.5</v>
      </c>
      <c r="AX166" s="15">
        <v>2.5</v>
      </c>
      <c r="AY166" s="15">
        <v>2.4900000000000002</v>
      </c>
    </row>
    <row r="167" spans="1:51" x14ac:dyDescent="0.2">
      <c r="A167" s="5">
        <v>42308</v>
      </c>
      <c r="B167" s="15">
        <v>0.88</v>
      </c>
      <c r="C167" s="15">
        <v>0.89</v>
      </c>
      <c r="D167" s="15">
        <v>0.94</v>
      </c>
      <c r="E167" s="15">
        <v>1.04</v>
      </c>
      <c r="F167" s="15">
        <v>1.19</v>
      </c>
      <c r="G167" s="15">
        <v>1.32</v>
      </c>
      <c r="H167" s="15">
        <v>1.45</v>
      </c>
      <c r="I167" s="15">
        <v>1.58</v>
      </c>
      <c r="J167" s="15">
        <v>1.71</v>
      </c>
      <c r="K167" s="15">
        <v>1.82</v>
      </c>
      <c r="L167" s="15">
        <v>1.94</v>
      </c>
      <c r="M167" s="15">
        <v>2.0299999999999998</v>
      </c>
      <c r="N167" s="15">
        <v>2.11</v>
      </c>
      <c r="O167" s="15">
        <v>2.1800000000000002</v>
      </c>
      <c r="P167" s="15">
        <v>2.23</v>
      </c>
      <c r="Q167" s="15">
        <v>2.2799999999999998</v>
      </c>
      <c r="R167" s="15">
        <v>2.3199999999999998</v>
      </c>
      <c r="S167" s="15">
        <v>2.35</v>
      </c>
      <c r="T167" s="15">
        <v>2.38</v>
      </c>
      <c r="U167" s="15">
        <v>2.41</v>
      </c>
      <c r="V167" s="15">
        <v>2.42</v>
      </c>
      <c r="W167" s="15">
        <v>2.4300000000000002</v>
      </c>
      <c r="X167" s="15">
        <v>2.44</v>
      </c>
      <c r="Y167" s="15">
        <v>2.4500000000000002</v>
      </c>
      <c r="Z167" s="15">
        <v>2.46</v>
      </c>
      <c r="AA167" s="15">
        <v>2.46</v>
      </c>
      <c r="AB167" s="15">
        <v>2.46</v>
      </c>
      <c r="AC167" s="15">
        <v>2.46</v>
      </c>
      <c r="AD167" s="15">
        <v>2.46</v>
      </c>
      <c r="AE167" s="15">
        <v>2.46</v>
      </c>
      <c r="AF167" s="15">
        <v>2.46</v>
      </c>
      <c r="AG167" s="15">
        <v>2.46</v>
      </c>
      <c r="AH167" s="15">
        <v>2.46</v>
      </c>
      <c r="AI167" s="15">
        <v>2.46</v>
      </c>
      <c r="AJ167" s="15">
        <v>2.46</v>
      </c>
      <c r="AK167" s="15">
        <v>2.46</v>
      </c>
      <c r="AL167" s="15">
        <v>2.46</v>
      </c>
      <c r="AM167" s="15">
        <v>2.46</v>
      </c>
      <c r="AN167" s="15">
        <v>2.46</v>
      </c>
      <c r="AO167" s="15">
        <v>2.46</v>
      </c>
      <c r="AP167" s="15">
        <v>2.4500000000000002</v>
      </c>
      <c r="AQ167" s="15">
        <v>2.44</v>
      </c>
      <c r="AR167" s="15">
        <v>2.4300000000000002</v>
      </c>
      <c r="AS167" s="15">
        <v>2.4300000000000002</v>
      </c>
      <c r="AT167" s="15">
        <v>2.42</v>
      </c>
      <c r="AU167" s="15">
        <v>2.41</v>
      </c>
      <c r="AV167" s="15">
        <v>2.41</v>
      </c>
      <c r="AW167" s="15">
        <v>2.4</v>
      </c>
      <c r="AX167" s="15">
        <v>2.39</v>
      </c>
      <c r="AY167" s="15">
        <v>2.39</v>
      </c>
    </row>
    <row r="168" spans="1:51" x14ac:dyDescent="0.2">
      <c r="A168" s="5">
        <v>42338</v>
      </c>
      <c r="B168" s="15">
        <v>0.8</v>
      </c>
      <c r="C168" s="15">
        <v>0.78</v>
      </c>
      <c r="D168" s="15">
        <v>0.85</v>
      </c>
      <c r="E168" s="15">
        <v>0.96</v>
      </c>
      <c r="F168" s="15">
        <v>1.0900000000000001</v>
      </c>
      <c r="G168" s="15">
        <v>1.23</v>
      </c>
      <c r="H168" s="15">
        <v>1.36</v>
      </c>
      <c r="I168" s="15">
        <v>1.5</v>
      </c>
      <c r="J168" s="15">
        <v>1.64</v>
      </c>
      <c r="K168" s="15">
        <v>1.76</v>
      </c>
      <c r="L168" s="15">
        <v>1.89</v>
      </c>
      <c r="M168" s="15">
        <v>1.99</v>
      </c>
      <c r="N168" s="15">
        <v>2.08</v>
      </c>
      <c r="O168" s="15">
        <v>2.15</v>
      </c>
      <c r="P168" s="15">
        <v>2.2200000000000002</v>
      </c>
      <c r="Q168" s="15">
        <v>2.27</v>
      </c>
      <c r="R168" s="15">
        <v>2.31</v>
      </c>
      <c r="S168" s="15">
        <v>2.35</v>
      </c>
      <c r="T168" s="15">
        <v>2.39</v>
      </c>
      <c r="U168" s="15">
        <v>2.42</v>
      </c>
      <c r="V168" s="15">
        <v>2.4300000000000002</v>
      </c>
      <c r="W168" s="15">
        <v>2.44</v>
      </c>
      <c r="X168" s="15">
        <v>2.4500000000000002</v>
      </c>
      <c r="Y168" s="15">
        <v>2.46</v>
      </c>
      <c r="Z168" s="15">
        <v>2.4700000000000002</v>
      </c>
      <c r="AA168" s="15">
        <v>2.46</v>
      </c>
      <c r="AB168" s="15">
        <v>2.46</v>
      </c>
      <c r="AC168" s="15">
        <v>2.46</v>
      </c>
      <c r="AD168" s="15">
        <v>2.4500000000000002</v>
      </c>
      <c r="AE168" s="15">
        <v>2.4500000000000002</v>
      </c>
      <c r="AF168" s="15">
        <v>2.4500000000000002</v>
      </c>
      <c r="AG168" s="15">
        <v>2.4500000000000002</v>
      </c>
      <c r="AH168" s="15">
        <v>2.4500000000000002</v>
      </c>
      <c r="AI168" s="15">
        <v>2.4500000000000002</v>
      </c>
      <c r="AJ168" s="15">
        <v>2.4500000000000002</v>
      </c>
      <c r="AK168" s="15">
        <v>2.4500000000000002</v>
      </c>
      <c r="AL168" s="15">
        <v>2.4500000000000002</v>
      </c>
      <c r="AM168" s="15">
        <v>2.4500000000000002</v>
      </c>
      <c r="AN168" s="15">
        <v>2.4500000000000002</v>
      </c>
      <c r="AO168" s="15">
        <v>2.4500000000000002</v>
      </c>
      <c r="AP168" s="15">
        <v>2.44</v>
      </c>
      <c r="AQ168" s="15">
        <v>2.4300000000000002</v>
      </c>
      <c r="AR168" s="15">
        <v>2.4300000000000002</v>
      </c>
      <c r="AS168" s="15">
        <v>2.42</v>
      </c>
      <c r="AT168" s="15">
        <v>2.41</v>
      </c>
      <c r="AU168" s="15">
        <v>2.41</v>
      </c>
      <c r="AV168" s="15">
        <v>2.4</v>
      </c>
      <c r="AW168" s="15">
        <v>2.4</v>
      </c>
      <c r="AX168" s="15">
        <v>2.39</v>
      </c>
      <c r="AY168" s="15">
        <v>2.38</v>
      </c>
    </row>
    <row r="169" spans="1:51" x14ac:dyDescent="0.2">
      <c r="A169" s="5">
        <v>42369</v>
      </c>
      <c r="B169" s="15">
        <v>0.87</v>
      </c>
      <c r="C169" s="15">
        <v>0.9</v>
      </c>
      <c r="D169" s="15">
        <v>0.98</v>
      </c>
      <c r="E169" s="15">
        <v>1.1000000000000001</v>
      </c>
      <c r="F169" s="15">
        <v>1.24</v>
      </c>
      <c r="G169" s="15">
        <v>1.41</v>
      </c>
      <c r="H169" s="15">
        <v>1.55</v>
      </c>
      <c r="I169" s="15">
        <v>1.69</v>
      </c>
      <c r="J169" s="15">
        <v>1.83</v>
      </c>
      <c r="K169" s="15">
        <v>1.95</v>
      </c>
      <c r="L169" s="15">
        <v>2.06</v>
      </c>
      <c r="M169" s="15">
        <v>2.15</v>
      </c>
      <c r="N169" s="15">
        <v>2.23</v>
      </c>
      <c r="O169" s="15">
        <v>2.29</v>
      </c>
      <c r="P169" s="15">
        <v>2.35</v>
      </c>
      <c r="Q169" s="15">
        <v>2.4</v>
      </c>
      <c r="R169" s="15">
        <v>2.44</v>
      </c>
      <c r="S169" s="15">
        <v>2.48</v>
      </c>
      <c r="T169" s="15">
        <v>2.5099999999999998</v>
      </c>
      <c r="U169" s="15">
        <v>2.54</v>
      </c>
      <c r="V169" s="15">
        <v>2.5499999999999998</v>
      </c>
      <c r="W169" s="15">
        <v>2.56</v>
      </c>
      <c r="X169" s="15">
        <v>2.57</v>
      </c>
      <c r="Y169" s="15">
        <v>2.58</v>
      </c>
      <c r="Z169" s="15">
        <v>2.59</v>
      </c>
      <c r="AA169" s="15">
        <v>2.59</v>
      </c>
      <c r="AB169" s="15">
        <v>2.59</v>
      </c>
      <c r="AC169" s="15">
        <v>2.59</v>
      </c>
      <c r="AD169" s="15">
        <v>2.59</v>
      </c>
      <c r="AE169" s="15">
        <v>2.59</v>
      </c>
      <c r="AF169" s="15">
        <v>2.59</v>
      </c>
      <c r="AG169" s="15">
        <v>2.58</v>
      </c>
      <c r="AH169" s="15">
        <v>2.58</v>
      </c>
      <c r="AI169" s="15">
        <v>2.57</v>
      </c>
      <c r="AJ169" s="15">
        <v>2.57</v>
      </c>
      <c r="AK169" s="15">
        <v>2.56</v>
      </c>
      <c r="AL169" s="15">
        <v>2.56</v>
      </c>
      <c r="AM169" s="15">
        <v>2.5499999999999998</v>
      </c>
      <c r="AN169" s="15">
        <v>2.5499999999999998</v>
      </c>
      <c r="AO169" s="15">
        <v>2.5499999999999998</v>
      </c>
      <c r="AP169" s="15">
        <v>2.54</v>
      </c>
      <c r="AQ169" s="15">
        <v>2.54</v>
      </c>
      <c r="AR169" s="15">
        <v>2.5299999999999998</v>
      </c>
      <c r="AS169" s="15">
        <v>2.5299999999999998</v>
      </c>
      <c r="AT169" s="15">
        <v>2.52</v>
      </c>
      <c r="AU169" s="15">
        <v>2.52</v>
      </c>
      <c r="AV169" s="15">
        <v>2.52</v>
      </c>
      <c r="AW169" s="15">
        <v>2.5099999999999998</v>
      </c>
      <c r="AX169" s="15">
        <v>2.5099999999999998</v>
      </c>
      <c r="AY169" s="15">
        <v>2.5099999999999998</v>
      </c>
    </row>
    <row r="170" spans="1:51" x14ac:dyDescent="0.2">
      <c r="A170" s="5">
        <v>42400</v>
      </c>
      <c r="B170" s="15">
        <v>0.8</v>
      </c>
      <c r="C170" s="15">
        <v>0.78</v>
      </c>
      <c r="D170" s="15">
        <v>0.84</v>
      </c>
      <c r="E170" s="15">
        <v>0.93</v>
      </c>
      <c r="F170" s="15">
        <v>1.03</v>
      </c>
      <c r="G170" s="15">
        <v>1.1599999999999999</v>
      </c>
      <c r="H170" s="15">
        <v>1.27</v>
      </c>
      <c r="I170" s="15">
        <v>1.41</v>
      </c>
      <c r="J170" s="15">
        <v>1.52</v>
      </c>
      <c r="K170" s="15">
        <v>1.63</v>
      </c>
      <c r="L170" s="15">
        <v>1.74</v>
      </c>
      <c r="M170" s="15">
        <v>1.83</v>
      </c>
      <c r="N170" s="15">
        <v>1.9</v>
      </c>
      <c r="O170" s="15">
        <v>1.97</v>
      </c>
      <c r="P170" s="15">
        <v>2.02</v>
      </c>
      <c r="Q170" s="15">
        <v>2.0699999999999998</v>
      </c>
      <c r="R170" s="15">
        <v>2.1</v>
      </c>
      <c r="S170" s="15">
        <v>2.14</v>
      </c>
      <c r="T170" s="15">
        <v>2.17</v>
      </c>
      <c r="U170" s="15">
        <v>2.19</v>
      </c>
      <c r="V170" s="15">
        <v>2.2000000000000002</v>
      </c>
      <c r="W170" s="15">
        <v>2.21</v>
      </c>
      <c r="X170" s="15">
        <v>2.2200000000000002</v>
      </c>
      <c r="Y170" s="15">
        <v>2.23</v>
      </c>
      <c r="Z170" s="15">
        <v>2.2400000000000002</v>
      </c>
      <c r="AA170" s="15">
        <v>2.2400000000000002</v>
      </c>
      <c r="AB170" s="15">
        <v>2.2400000000000002</v>
      </c>
      <c r="AC170" s="15">
        <v>2.25</v>
      </c>
      <c r="AD170" s="15">
        <v>2.25</v>
      </c>
      <c r="AE170" s="15">
        <v>2.25</v>
      </c>
      <c r="AF170" s="15">
        <v>2.25</v>
      </c>
      <c r="AG170" s="15">
        <v>2.25</v>
      </c>
      <c r="AH170" s="15">
        <v>2.2400000000000002</v>
      </c>
      <c r="AI170" s="15">
        <v>2.2400000000000002</v>
      </c>
      <c r="AJ170" s="15">
        <v>2.2400000000000002</v>
      </c>
      <c r="AK170" s="15">
        <v>2.2400000000000002</v>
      </c>
      <c r="AL170" s="15">
        <v>2.23</v>
      </c>
      <c r="AM170" s="15">
        <v>2.23</v>
      </c>
      <c r="AN170" s="15">
        <v>2.23</v>
      </c>
      <c r="AO170" s="15">
        <v>2.23</v>
      </c>
      <c r="AP170" s="15">
        <v>2.2200000000000002</v>
      </c>
      <c r="AQ170" s="15">
        <v>2.2200000000000002</v>
      </c>
      <c r="AR170" s="15">
        <v>2.21</v>
      </c>
      <c r="AS170" s="15">
        <v>2.2000000000000002</v>
      </c>
      <c r="AT170" s="15">
        <v>2.2000000000000002</v>
      </c>
      <c r="AU170" s="15">
        <v>2.19</v>
      </c>
      <c r="AV170" s="15">
        <v>2.19</v>
      </c>
      <c r="AW170" s="15">
        <v>2.1800000000000002</v>
      </c>
      <c r="AX170" s="15">
        <v>2.1800000000000002</v>
      </c>
      <c r="AY170" s="15">
        <v>2.17</v>
      </c>
    </row>
    <row r="171" spans="1:51" x14ac:dyDescent="0.2">
      <c r="A171" s="5">
        <v>42429</v>
      </c>
      <c r="B171" s="15">
        <v>0.75</v>
      </c>
      <c r="C171" s="15">
        <v>0.73</v>
      </c>
      <c r="D171" s="15">
        <v>0.76</v>
      </c>
      <c r="E171" s="15">
        <v>0.83</v>
      </c>
      <c r="F171" s="15">
        <v>0.91</v>
      </c>
      <c r="G171" s="15">
        <v>1.01</v>
      </c>
      <c r="H171" s="15">
        <v>1.1200000000000001</v>
      </c>
      <c r="I171" s="15">
        <v>1.23</v>
      </c>
      <c r="J171" s="15">
        <v>1.34</v>
      </c>
      <c r="K171" s="15">
        <v>1.45</v>
      </c>
      <c r="L171" s="15">
        <v>1.54</v>
      </c>
      <c r="M171" s="15">
        <v>1.62</v>
      </c>
      <c r="N171" s="15">
        <v>1.69</v>
      </c>
      <c r="O171" s="15">
        <v>1.75</v>
      </c>
      <c r="P171" s="15">
        <v>1.8</v>
      </c>
      <c r="Q171" s="15">
        <v>1.83</v>
      </c>
      <c r="R171" s="15">
        <v>1.86</v>
      </c>
      <c r="S171" s="15">
        <v>1.88</v>
      </c>
      <c r="T171" s="15">
        <v>1.91</v>
      </c>
      <c r="U171" s="15">
        <v>1.93</v>
      </c>
      <c r="V171" s="15">
        <v>1.94</v>
      </c>
      <c r="W171" s="15">
        <v>1.94</v>
      </c>
      <c r="X171" s="15">
        <v>1.95</v>
      </c>
      <c r="Y171" s="15">
        <v>1.95</v>
      </c>
      <c r="Z171" s="15">
        <v>1.96</v>
      </c>
      <c r="AA171" s="15">
        <v>1.96</v>
      </c>
      <c r="AB171" s="15">
        <v>1.96</v>
      </c>
      <c r="AC171" s="15">
        <v>1.95</v>
      </c>
      <c r="AD171" s="15">
        <v>1.95</v>
      </c>
      <c r="AE171" s="15">
        <v>1.95</v>
      </c>
      <c r="AF171" s="15">
        <v>1.95</v>
      </c>
      <c r="AG171" s="15">
        <v>1.94</v>
      </c>
      <c r="AH171" s="15">
        <v>1.94</v>
      </c>
      <c r="AI171" s="15">
        <v>1.94</v>
      </c>
      <c r="AJ171" s="15">
        <v>1.93</v>
      </c>
      <c r="AK171" s="15">
        <v>1.93</v>
      </c>
      <c r="AL171" s="15">
        <v>1.93</v>
      </c>
      <c r="AM171" s="15">
        <v>1.93</v>
      </c>
      <c r="AN171" s="15">
        <v>1.92</v>
      </c>
      <c r="AO171" s="15">
        <v>1.92</v>
      </c>
      <c r="AP171" s="15">
        <v>1.91</v>
      </c>
      <c r="AQ171" s="15">
        <v>1.9</v>
      </c>
      <c r="AR171" s="15">
        <v>1.9</v>
      </c>
      <c r="AS171" s="15">
        <v>1.89</v>
      </c>
      <c r="AT171" s="15">
        <v>1.88</v>
      </c>
      <c r="AU171" s="15">
        <v>1.88</v>
      </c>
      <c r="AV171" s="15">
        <v>1.87</v>
      </c>
      <c r="AW171" s="15">
        <v>1.87</v>
      </c>
      <c r="AX171" s="15">
        <v>1.86</v>
      </c>
      <c r="AY171" s="15">
        <v>1.85</v>
      </c>
    </row>
    <row r="172" spans="1:51" x14ac:dyDescent="0.2">
      <c r="A172" s="5">
        <v>42460</v>
      </c>
      <c r="B172" s="15">
        <v>0.6</v>
      </c>
      <c r="C172" s="15">
        <v>0.6</v>
      </c>
      <c r="D172" s="15">
        <v>0.63</v>
      </c>
      <c r="E172" s="15">
        <v>0.69</v>
      </c>
      <c r="F172" s="15">
        <v>0.78</v>
      </c>
      <c r="G172" s="15">
        <v>0.88</v>
      </c>
      <c r="H172" s="15">
        <v>0.99</v>
      </c>
      <c r="I172" s="15">
        <v>1.1000000000000001</v>
      </c>
      <c r="J172" s="15">
        <v>1.2</v>
      </c>
      <c r="K172" s="15">
        <v>1.31</v>
      </c>
      <c r="L172" s="15">
        <v>1.4</v>
      </c>
      <c r="M172" s="15">
        <v>1.47</v>
      </c>
      <c r="N172" s="15">
        <v>1.54</v>
      </c>
      <c r="O172" s="15">
        <v>1.61</v>
      </c>
      <c r="P172" s="15">
        <v>1.67</v>
      </c>
      <c r="Q172" s="15">
        <v>1.7</v>
      </c>
      <c r="R172" s="15">
        <v>1.72</v>
      </c>
      <c r="S172" s="15">
        <v>1.74</v>
      </c>
      <c r="T172" s="15">
        <v>1.76</v>
      </c>
      <c r="U172" s="15">
        <v>1.78</v>
      </c>
      <c r="V172" s="15">
        <v>1.79</v>
      </c>
      <c r="W172" s="15">
        <v>1.8</v>
      </c>
      <c r="X172" s="15">
        <v>1.81</v>
      </c>
      <c r="Y172" s="15">
        <v>1.82</v>
      </c>
      <c r="Z172" s="15">
        <v>1.83</v>
      </c>
      <c r="AA172" s="15">
        <v>1.82</v>
      </c>
      <c r="AB172" s="15">
        <v>1.82</v>
      </c>
      <c r="AC172" s="15">
        <v>1.82</v>
      </c>
      <c r="AD172" s="15">
        <v>1.82</v>
      </c>
      <c r="AE172" s="15">
        <v>1.82</v>
      </c>
      <c r="AF172" s="15">
        <v>1.81</v>
      </c>
      <c r="AG172" s="15">
        <v>1.8</v>
      </c>
      <c r="AH172" s="15">
        <v>1.8</v>
      </c>
      <c r="AI172" s="15">
        <v>1.79</v>
      </c>
      <c r="AJ172" s="15">
        <v>1.78</v>
      </c>
      <c r="AK172" s="15">
        <v>1.78</v>
      </c>
      <c r="AL172" s="15">
        <v>1.77</v>
      </c>
      <c r="AM172" s="15">
        <v>1.77</v>
      </c>
      <c r="AN172" s="15">
        <v>1.77</v>
      </c>
      <c r="AO172" s="15">
        <v>1.76</v>
      </c>
      <c r="AP172" s="15">
        <v>1.75</v>
      </c>
      <c r="AQ172" s="15">
        <v>1.74</v>
      </c>
      <c r="AR172" s="15">
        <v>1.72</v>
      </c>
      <c r="AS172" s="15">
        <v>1.71</v>
      </c>
      <c r="AT172" s="15">
        <v>1.7</v>
      </c>
      <c r="AU172" s="15">
        <v>1.69</v>
      </c>
      <c r="AV172" s="15">
        <v>1.68</v>
      </c>
      <c r="AW172" s="15">
        <v>1.67</v>
      </c>
      <c r="AX172" s="15">
        <v>1.66</v>
      </c>
      <c r="AY172" s="15">
        <v>1.66</v>
      </c>
    </row>
    <row r="173" spans="1:51" x14ac:dyDescent="0.2">
      <c r="A173" s="5">
        <v>42490</v>
      </c>
      <c r="B173" s="15">
        <v>0.56000000000000005</v>
      </c>
      <c r="C173" s="15">
        <v>0.59</v>
      </c>
      <c r="D173" s="15">
        <v>0.64</v>
      </c>
      <c r="E173" s="15">
        <v>0.71</v>
      </c>
      <c r="F173" s="15">
        <v>0.78</v>
      </c>
      <c r="G173" s="15">
        <v>0.9</v>
      </c>
      <c r="H173" s="15">
        <v>1.02</v>
      </c>
      <c r="I173" s="15">
        <v>1.1499999999999999</v>
      </c>
      <c r="J173" s="15">
        <v>1.27</v>
      </c>
      <c r="K173" s="15">
        <v>1.39</v>
      </c>
      <c r="L173" s="15">
        <v>1.49</v>
      </c>
      <c r="M173" s="15">
        <v>1.57</v>
      </c>
      <c r="N173" s="15">
        <v>1.65</v>
      </c>
      <c r="O173" s="15">
        <v>1.72</v>
      </c>
      <c r="P173" s="15">
        <v>1.77</v>
      </c>
      <c r="Q173" s="15">
        <v>1.82</v>
      </c>
      <c r="R173" s="15">
        <v>1.85</v>
      </c>
      <c r="S173" s="15">
        <v>1.89</v>
      </c>
      <c r="T173" s="15">
        <v>1.92</v>
      </c>
      <c r="U173" s="15">
        <v>1.94</v>
      </c>
      <c r="V173" s="15">
        <v>1.95</v>
      </c>
      <c r="W173" s="15">
        <v>1.96</v>
      </c>
      <c r="X173" s="15">
        <v>1.97</v>
      </c>
      <c r="Y173" s="15">
        <v>1.98</v>
      </c>
      <c r="Z173" s="15">
        <v>1.98</v>
      </c>
      <c r="AA173" s="15">
        <v>1.98</v>
      </c>
      <c r="AB173" s="15">
        <v>1.98</v>
      </c>
      <c r="AC173" s="15">
        <v>1.98</v>
      </c>
      <c r="AD173" s="15">
        <v>1.98</v>
      </c>
      <c r="AE173" s="15">
        <v>1.98</v>
      </c>
      <c r="AF173" s="15">
        <v>1.98</v>
      </c>
      <c r="AG173" s="15">
        <v>1.97</v>
      </c>
      <c r="AH173" s="15">
        <v>1.97</v>
      </c>
      <c r="AI173" s="15">
        <v>1.96</v>
      </c>
      <c r="AJ173" s="15">
        <v>1.96</v>
      </c>
      <c r="AK173" s="15">
        <v>1.95</v>
      </c>
      <c r="AL173" s="15">
        <v>1.95</v>
      </c>
      <c r="AM173" s="15">
        <v>1.95</v>
      </c>
      <c r="AN173" s="15">
        <v>1.94</v>
      </c>
      <c r="AO173" s="15">
        <v>1.94</v>
      </c>
      <c r="AP173" s="15">
        <v>1.93</v>
      </c>
      <c r="AQ173" s="15">
        <v>1.92</v>
      </c>
      <c r="AR173" s="15">
        <v>1.91</v>
      </c>
      <c r="AS173" s="15">
        <v>1.9</v>
      </c>
      <c r="AT173" s="15">
        <v>1.89</v>
      </c>
      <c r="AU173" s="15">
        <v>1.88</v>
      </c>
      <c r="AV173" s="15">
        <v>1.87</v>
      </c>
      <c r="AW173" s="15">
        <v>1.86</v>
      </c>
      <c r="AX173" s="15">
        <v>1.86</v>
      </c>
      <c r="AY173" s="15">
        <v>1.85</v>
      </c>
    </row>
    <row r="174" spans="1:51" x14ac:dyDescent="0.2">
      <c r="A174" s="5">
        <v>42521</v>
      </c>
      <c r="B174" s="15">
        <v>0.56999999999999995</v>
      </c>
      <c r="C174" s="15">
        <v>0.57999999999999996</v>
      </c>
      <c r="D174" s="15">
        <v>0.62</v>
      </c>
      <c r="E174" s="15">
        <v>0.68</v>
      </c>
      <c r="F174" s="15">
        <v>0.74</v>
      </c>
      <c r="G174" s="15">
        <v>0.83</v>
      </c>
      <c r="H174" s="15">
        <v>0.94</v>
      </c>
      <c r="I174" s="15">
        <v>1.06</v>
      </c>
      <c r="J174" s="15">
        <v>1.18</v>
      </c>
      <c r="K174" s="15">
        <v>1.29</v>
      </c>
      <c r="L174" s="15">
        <v>1.39</v>
      </c>
      <c r="M174" s="15">
        <v>1.47</v>
      </c>
      <c r="N174" s="15">
        <v>1.55</v>
      </c>
      <c r="O174" s="15">
        <v>1.61</v>
      </c>
      <c r="P174" s="15">
        <v>1.67</v>
      </c>
      <c r="Q174" s="15">
        <v>1.71</v>
      </c>
      <c r="R174" s="15">
        <v>1.75</v>
      </c>
      <c r="S174" s="15">
        <v>1.78</v>
      </c>
      <c r="T174" s="15">
        <v>1.81</v>
      </c>
      <c r="U174" s="15">
        <v>1.84</v>
      </c>
      <c r="V174" s="15">
        <v>1.85</v>
      </c>
      <c r="W174" s="15">
        <v>1.85</v>
      </c>
      <c r="X174" s="15">
        <v>1.86</v>
      </c>
      <c r="Y174" s="15">
        <v>1.87</v>
      </c>
      <c r="Z174" s="15">
        <v>1.88</v>
      </c>
      <c r="AA174" s="15">
        <v>1.88</v>
      </c>
      <c r="AB174" s="15">
        <v>1.88</v>
      </c>
      <c r="AC174" s="15">
        <v>1.88</v>
      </c>
      <c r="AD174" s="15">
        <v>1.88</v>
      </c>
      <c r="AE174" s="15">
        <v>1.88</v>
      </c>
      <c r="AF174" s="15">
        <v>1.88</v>
      </c>
      <c r="AG174" s="15">
        <v>1.87</v>
      </c>
      <c r="AH174" s="15">
        <v>1.87</v>
      </c>
      <c r="AI174" s="15">
        <v>1.87</v>
      </c>
      <c r="AJ174" s="15">
        <v>1.87</v>
      </c>
      <c r="AK174" s="15">
        <v>1.86</v>
      </c>
      <c r="AL174" s="15">
        <v>1.86</v>
      </c>
      <c r="AM174" s="15">
        <v>1.86</v>
      </c>
      <c r="AN174" s="15">
        <v>1.86</v>
      </c>
      <c r="AO174" s="15">
        <v>1.86</v>
      </c>
      <c r="AP174" s="15">
        <v>1.85</v>
      </c>
      <c r="AQ174" s="15">
        <v>1.84</v>
      </c>
      <c r="AR174" s="15">
        <v>1.83</v>
      </c>
      <c r="AS174" s="15">
        <v>1.82</v>
      </c>
      <c r="AT174" s="15">
        <v>1.82</v>
      </c>
      <c r="AU174" s="15">
        <v>1.81</v>
      </c>
      <c r="AV174" s="15">
        <v>1.8</v>
      </c>
      <c r="AW174" s="15">
        <v>1.8</v>
      </c>
      <c r="AX174" s="15">
        <v>1.79</v>
      </c>
      <c r="AY174" s="15">
        <v>1.78</v>
      </c>
    </row>
    <row r="175" spans="1:51" x14ac:dyDescent="0.2">
      <c r="A175" s="5">
        <v>42551</v>
      </c>
      <c r="B175" s="15">
        <v>0.4</v>
      </c>
      <c r="C175" s="15">
        <v>0.39</v>
      </c>
      <c r="D175" s="15">
        <v>0.41</v>
      </c>
      <c r="E175" s="15">
        <v>0.44</v>
      </c>
      <c r="F175" s="15">
        <v>0.53</v>
      </c>
      <c r="G175" s="15">
        <v>0.6</v>
      </c>
      <c r="H175" s="15">
        <v>0.7</v>
      </c>
      <c r="I175" s="15">
        <v>0.81</v>
      </c>
      <c r="J175" s="15">
        <v>0.91</v>
      </c>
      <c r="K175" s="15">
        <v>1.03</v>
      </c>
      <c r="L175" s="15">
        <v>1.1100000000000001</v>
      </c>
      <c r="M175" s="15">
        <v>1.17</v>
      </c>
      <c r="N175" s="15">
        <v>1.24</v>
      </c>
      <c r="O175" s="15">
        <v>1.3</v>
      </c>
      <c r="P175" s="15">
        <v>1.35</v>
      </c>
      <c r="Q175" s="15">
        <v>1.38</v>
      </c>
      <c r="R175" s="15">
        <v>1.4</v>
      </c>
      <c r="S175" s="15">
        <v>1.42</v>
      </c>
      <c r="T175" s="15">
        <v>1.44</v>
      </c>
      <c r="U175" s="15">
        <v>1.46</v>
      </c>
      <c r="V175" s="15">
        <v>1.47</v>
      </c>
      <c r="W175" s="15">
        <v>1.47</v>
      </c>
      <c r="X175" s="15">
        <v>1.47</v>
      </c>
      <c r="Y175" s="15">
        <v>1.48</v>
      </c>
      <c r="Z175" s="15">
        <v>1.48</v>
      </c>
      <c r="AA175" s="15">
        <v>1.48</v>
      </c>
      <c r="AB175" s="15">
        <v>1.48</v>
      </c>
      <c r="AC175" s="15">
        <v>1.48</v>
      </c>
      <c r="AD175" s="15">
        <v>1.48</v>
      </c>
      <c r="AE175" s="15">
        <v>1.48</v>
      </c>
      <c r="AF175" s="15">
        <v>1.48</v>
      </c>
      <c r="AG175" s="15">
        <v>1.47</v>
      </c>
      <c r="AH175" s="15">
        <v>1.47</v>
      </c>
      <c r="AI175" s="15">
        <v>1.46</v>
      </c>
      <c r="AJ175" s="15">
        <v>1.46</v>
      </c>
      <c r="AK175" s="15">
        <v>1.46</v>
      </c>
      <c r="AL175" s="15">
        <v>1.45</v>
      </c>
      <c r="AM175" s="15">
        <v>1.45</v>
      </c>
      <c r="AN175" s="15">
        <v>1.45</v>
      </c>
      <c r="AO175" s="15">
        <v>1.44</v>
      </c>
      <c r="AP175" s="15">
        <v>1.44</v>
      </c>
      <c r="AQ175" s="15">
        <v>1.43</v>
      </c>
      <c r="AR175" s="15">
        <v>1.43</v>
      </c>
      <c r="AS175" s="15">
        <v>1.43</v>
      </c>
      <c r="AT175" s="15">
        <v>1.42</v>
      </c>
      <c r="AU175" s="15">
        <v>1.42</v>
      </c>
      <c r="AV175" s="15">
        <v>1.41</v>
      </c>
      <c r="AW175" s="15">
        <v>1.41</v>
      </c>
      <c r="AX175" s="15">
        <v>1.41</v>
      </c>
      <c r="AY175" s="15">
        <v>1.4</v>
      </c>
    </row>
    <row r="176" spans="1:51" x14ac:dyDescent="0.2">
      <c r="A176" s="5">
        <v>42582</v>
      </c>
      <c r="B176" s="15">
        <v>0.28000000000000003</v>
      </c>
      <c r="C176" s="15">
        <v>0.27</v>
      </c>
      <c r="D176" s="15">
        <v>0.25</v>
      </c>
      <c r="E176" s="15">
        <v>0.28999999999999998</v>
      </c>
      <c r="F176" s="15">
        <v>0.33</v>
      </c>
      <c r="G176" s="15">
        <v>0.4</v>
      </c>
      <c r="H176" s="15">
        <v>0.48</v>
      </c>
      <c r="I176" s="15">
        <v>0.57999999999999996</v>
      </c>
      <c r="J176" s="15">
        <v>0.67</v>
      </c>
      <c r="K176" s="15">
        <v>0.76</v>
      </c>
      <c r="L176" s="15">
        <v>0.85</v>
      </c>
      <c r="M176" s="15">
        <v>0.92</v>
      </c>
      <c r="N176" s="15">
        <v>0.98</v>
      </c>
      <c r="O176" s="15">
        <v>1.04</v>
      </c>
      <c r="P176" s="15">
        <v>1.08</v>
      </c>
      <c r="Q176" s="15">
        <v>1.1100000000000001</v>
      </c>
      <c r="R176" s="15">
        <v>1.1399999999999999</v>
      </c>
      <c r="S176" s="15">
        <v>1.1599999999999999</v>
      </c>
      <c r="T176" s="15">
        <v>1.19</v>
      </c>
      <c r="U176" s="15">
        <v>1.2</v>
      </c>
      <c r="V176" s="15">
        <v>1.21</v>
      </c>
      <c r="W176" s="15">
        <v>1.21</v>
      </c>
      <c r="X176" s="15">
        <v>1.22</v>
      </c>
      <c r="Y176" s="15">
        <v>1.22</v>
      </c>
      <c r="Z176" s="15">
        <v>1.22</v>
      </c>
      <c r="AA176" s="15">
        <v>1.22</v>
      </c>
      <c r="AB176" s="15">
        <v>1.22</v>
      </c>
      <c r="AC176" s="15">
        <v>1.22</v>
      </c>
      <c r="AD176" s="15">
        <v>1.21</v>
      </c>
      <c r="AE176" s="15">
        <v>1.21</v>
      </c>
      <c r="AF176" s="15">
        <v>1.21</v>
      </c>
      <c r="AG176" s="15">
        <v>1.2</v>
      </c>
      <c r="AH176" s="15">
        <v>1.19</v>
      </c>
      <c r="AI176" s="15">
        <v>1.19</v>
      </c>
      <c r="AJ176" s="15">
        <v>1.18</v>
      </c>
      <c r="AK176" s="15">
        <v>1.18</v>
      </c>
      <c r="AL176" s="15">
        <v>1.18</v>
      </c>
      <c r="AM176" s="15">
        <v>1.17</v>
      </c>
      <c r="AN176" s="15">
        <v>1.17</v>
      </c>
      <c r="AO176" s="15">
        <v>1.1599999999999999</v>
      </c>
      <c r="AP176" s="15">
        <v>1.1599999999999999</v>
      </c>
      <c r="AQ176" s="15">
        <v>1.1499999999999999</v>
      </c>
      <c r="AR176" s="15">
        <v>1.1399999999999999</v>
      </c>
      <c r="AS176" s="15">
        <v>1.1399999999999999</v>
      </c>
      <c r="AT176" s="15">
        <v>1.1299999999999999</v>
      </c>
      <c r="AU176" s="15">
        <v>1.1299999999999999</v>
      </c>
      <c r="AV176" s="15">
        <v>1.1200000000000001</v>
      </c>
      <c r="AW176" s="15">
        <v>1.1200000000000001</v>
      </c>
      <c r="AX176" s="15">
        <v>1.1100000000000001</v>
      </c>
      <c r="AY176" s="15">
        <v>1.1100000000000001</v>
      </c>
    </row>
    <row r="177" spans="1:51" x14ac:dyDescent="0.2">
      <c r="A177" s="5">
        <v>42613</v>
      </c>
      <c r="B177" s="15">
        <v>0.27</v>
      </c>
      <c r="C177" s="15">
        <v>0.27</v>
      </c>
      <c r="D177" s="15">
        <v>0.28000000000000003</v>
      </c>
      <c r="E177" s="15">
        <v>0.3</v>
      </c>
      <c r="F177" s="15">
        <v>0.34</v>
      </c>
      <c r="G177" s="15">
        <v>0.41</v>
      </c>
      <c r="H177" s="15">
        <v>0.49</v>
      </c>
      <c r="I177" s="15">
        <v>0.56999999999999995</v>
      </c>
      <c r="J177" s="15">
        <v>0.67</v>
      </c>
      <c r="K177" s="15">
        <v>0.75</v>
      </c>
      <c r="L177" s="15">
        <v>0.84</v>
      </c>
      <c r="M177" s="15">
        <v>0.91</v>
      </c>
      <c r="N177" s="15">
        <v>0.97</v>
      </c>
      <c r="O177" s="15">
        <v>1.03</v>
      </c>
      <c r="P177" s="15">
        <v>1.07</v>
      </c>
      <c r="Q177" s="15">
        <v>1.1000000000000001</v>
      </c>
      <c r="R177" s="15">
        <v>1.1299999999999999</v>
      </c>
      <c r="S177" s="15">
        <v>1.1599999999999999</v>
      </c>
      <c r="T177" s="15">
        <v>1.18</v>
      </c>
      <c r="U177" s="15">
        <v>1.2</v>
      </c>
      <c r="V177" s="15">
        <v>1.21</v>
      </c>
      <c r="W177" s="15">
        <v>1.22</v>
      </c>
      <c r="X177" s="15">
        <v>1.22</v>
      </c>
      <c r="Y177" s="15">
        <v>1.23</v>
      </c>
      <c r="Z177" s="15">
        <v>1.23</v>
      </c>
      <c r="AA177" s="15">
        <v>1.23</v>
      </c>
      <c r="AB177" s="15">
        <v>1.23</v>
      </c>
      <c r="AC177" s="15">
        <v>1.23</v>
      </c>
      <c r="AD177" s="15">
        <v>1.23</v>
      </c>
      <c r="AE177" s="15">
        <v>1.23</v>
      </c>
      <c r="AF177" s="15">
        <v>1.23</v>
      </c>
      <c r="AG177" s="15">
        <v>1.22</v>
      </c>
      <c r="AH177" s="15">
        <v>1.22</v>
      </c>
      <c r="AI177" s="15">
        <v>1.22</v>
      </c>
      <c r="AJ177" s="15">
        <v>1.21</v>
      </c>
      <c r="AK177" s="15">
        <v>1.21</v>
      </c>
      <c r="AL177" s="15">
        <v>1.21</v>
      </c>
      <c r="AM177" s="15">
        <v>1.21</v>
      </c>
      <c r="AN177" s="15">
        <v>1.21</v>
      </c>
      <c r="AO177" s="15">
        <v>1.2</v>
      </c>
      <c r="AP177" s="15">
        <v>1.2</v>
      </c>
      <c r="AQ177" s="15">
        <v>1.19</v>
      </c>
      <c r="AR177" s="15">
        <v>1.18</v>
      </c>
      <c r="AS177" s="15">
        <v>1.18</v>
      </c>
      <c r="AT177" s="15">
        <v>1.17</v>
      </c>
      <c r="AU177" s="15">
        <v>1.1599999999999999</v>
      </c>
      <c r="AV177" s="15">
        <v>1.1599999999999999</v>
      </c>
      <c r="AW177" s="15">
        <v>1.1499999999999999</v>
      </c>
      <c r="AX177" s="15">
        <v>1.1499999999999999</v>
      </c>
      <c r="AY177" s="15">
        <v>1.1399999999999999</v>
      </c>
    </row>
    <row r="178" spans="1:51" x14ac:dyDescent="0.2">
      <c r="A178" s="5">
        <v>42643</v>
      </c>
      <c r="B178" s="15">
        <v>0.27</v>
      </c>
      <c r="C178" s="15">
        <v>0.26</v>
      </c>
      <c r="D178" s="15">
        <v>0.26</v>
      </c>
      <c r="E178" s="15">
        <v>0.3</v>
      </c>
      <c r="F178" s="15">
        <v>0.35</v>
      </c>
      <c r="G178" s="15">
        <v>0.42</v>
      </c>
      <c r="H178" s="15">
        <v>0.5</v>
      </c>
      <c r="I178" s="15">
        <v>0.6</v>
      </c>
      <c r="J178" s="15">
        <v>0.69</v>
      </c>
      <c r="K178" s="15">
        <v>0.78</v>
      </c>
      <c r="L178" s="15">
        <v>0.87</v>
      </c>
      <c r="M178" s="15">
        <v>0.95</v>
      </c>
      <c r="N178" s="15">
        <v>1.01</v>
      </c>
      <c r="O178" s="15">
        <v>1.07</v>
      </c>
      <c r="P178" s="15">
        <v>1.1200000000000001</v>
      </c>
      <c r="Q178" s="15">
        <v>1.1499999999999999</v>
      </c>
      <c r="R178" s="15">
        <v>1.17</v>
      </c>
      <c r="S178" s="15">
        <v>1.19</v>
      </c>
      <c r="T178" s="15">
        <v>1.21</v>
      </c>
      <c r="U178" s="15">
        <v>1.23</v>
      </c>
      <c r="V178" s="15">
        <v>1.24</v>
      </c>
      <c r="W178" s="15">
        <v>1.26</v>
      </c>
      <c r="X178" s="15">
        <v>1.27</v>
      </c>
      <c r="Y178" s="15">
        <v>1.28</v>
      </c>
      <c r="Z178" s="15">
        <v>1.29</v>
      </c>
      <c r="AA178" s="15">
        <v>1.29</v>
      </c>
      <c r="AB178" s="15">
        <v>1.29</v>
      </c>
      <c r="AC178" s="15">
        <v>1.29</v>
      </c>
      <c r="AD178" s="15">
        <v>1.29</v>
      </c>
      <c r="AE178" s="15">
        <v>1.29</v>
      </c>
      <c r="AF178" s="15">
        <v>1.28</v>
      </c>
      <c r="AG178" s="15">
        <v>1.28</v>
      </c>
      <c r="AH178" s="15">
        <v>1.27</v>
      </c>
      <c r="AI178" s="15">
        <v>1.26</v>
      </c>
      <c r="AJ178" s="15">
        <v>1.26</v>
      </c>
      <c r="AK178" s="15">
        <v>1.25</v>
      </c>
      <c r="AL178" s="15">
        <v>1.25</v>
      </c>
      <c r="AM178" s="15">
        <v>1.24</v>
      </c>
      <c r="AN178" s="15">
        <v>1.24</v>
      </c>
      <c r="AO178" s="15">
        <v>1.23</v>
      </c>
      <c r="AP178" s="15">
        <v>1.22</v>
      </c>
      <c r="AQ178" s="15">
        <v>1.22</v>
      </c>
      <c r="AR178" s="15">
        <v>1.21</v>
      </c>
      <c r="AS178" s="15">
        <v>1.21</v>
      </c>
      <c r="AT178" s="15">
        <v>1.2</v>
      </c>
      <c r="AU178" s="15">
        <v>1.2</v>
      </c>
      <c r="AV178" s="15">
        <v>1.19</v>
      </c>
      <c r="AW178" s="15">
        <v>1.19</v>
      </c>
      <c r="AX178" s="15">
        <v>1.18</v>
      </c>
      <c r="AY178" s="15">
        <v>1.18</v>
      </c>
    </row>
    <row r="179" spans="1:51" x14ac:dyDescent="0.2">
      <c r="A179" s="5">
        <v>42674</v>
      </c>
      <c r="B179" s="15">
        <v>0.33</v>
      </c>
      <c r="C179" s="15">
        <v>0.38</v>
      </c>
      <c r="D179" s="15">
        <v>0.4</v>
      </c>
      <c r="E179" s="15">
        <v>0.47</v>
      </c>
      <c r="F179" s="15">
        <v>0.53</v>
      </c>
      <c r="G179" s="15">
        <v>0.62</v>
      </c>
      <c r="H179" s="15">
        <v>0.72</v>
      </c>
      <c r="I179" s="15">
        <v>0.83</v>
      </c>
      <c r="J179" s="15">
        <v>0.93</v>
      </c>
      <c r="K179" s="15">
        <v>1.05</v>
      </c>
      <c r="L179" s="15">
        <v>1.1299999999999999</v>
      </c>
      <c r="M179" s="15">
        <v>1.2</v>
      </c>
      <c r="N179" s="15">
        <v>1.27</v>
      </c>
      <c r="O179" s="15">
        <v>1.32</v>
      </c>
      <c r="P179" s="15">
        <v>1.37</v>
      </c>
      <c r="Q179" s="15">
        <v>1.41</v>
      </c>
      <c r="R179" s="15">
        <v>1.44</v>
      </c>
      <c r="S179" s="15">
        <v>1.47</v>
      </c>
      <c r="T179" s="15">
        <v>1.49</v>
      </c>
      <c r="U179" s="15">
        <v>1.51</v>
      </c>
      <c r="V179" s="15">
        <v>1.52</v>
      </c>
      <c r="W179" s="15">
        <v>1.53</v>
      </c>
      <c r="X179" s="15">
        <v>1.53</v>
      </c>
      <c r="Y179" s="15">
        <v>1.54</v>
      </c>
      <c r="Z179" s="15">
        <v>1.54</v>
      </c>
      <c r="AA179" s="15">
        <v>1.54</v>
      </c>
      <c r="AB179" s="15">
        <v>1.54</v>
      </c>
      <c r="AC179" s="15">
        <v>1.54</v>
      </c>
      <c r="AD179" s="15">
        <v>1.54</v>
      </c>
      <c r="AE179" s="15">
        <v>1.54</v>
      </c>
      <c r="AF179" s="15">
        <v>1.54</v>
      </c>
      <c r="AG179" s="15">
        <v>1.54</v>
      </c>
      <c r="AH179" s="15">
        <v>1.53</v>
      </c>
      <c r="AI179" s="15">
        <v>1.53</v>
      </c>
      <c r="AJ179" s="15">
        <v>1.53</v>
      </c>
      <c r="AK179" s="15">
        <v>1.52</v>
      </c>
      <c r="AL179" s="15">
        <v>1.52</v>
      </c>
      <c r="AM179" s="15">
        <v>1.52</v>
      </c>
      <c r="AN179" s="15">
        <v>1.52</v>
      </c>
      <c r="AO179" s="15">
        <v>1.51</v>
      </c>
      <c r="AP179" s="15">
        <v>1.5</v>
      </c>
      <c r="AQ179" s="15">
        <v>1.5</v>
      </c>
      <c r="AR179" s="15">
        <v>1.49</v>
      </c>
      <c r="AS179" s="15">
        <v>1.48</v>
      </c>
      <c r="AT179" s="15">
        <v>1.47</v>
      </c>
      <c r="AU179" s="15">
        <v>1.47</v>
      </c>
      <c r="AV179" s="15">
        <v>1.46</v>
      </c>
      <c r="AW179" s="15">
        <v>1.45</v>
      </c>
      <c r="AX179" s="15">
        <v>1.45</v>
      </c>
      <c r="AY179" s="15">
        <v>1.44</v>
      </c>
    </row>
    <row r="180" spans="1:51" x14ac:dyDescent="0.2">
      <c r="A180" s="5">
        <v>42704</v>
      </c>
      <c r="B180" s="15">
        <v>0.4</v>
      </c>
      <c r="C180" s="15">
        <v>0.44</v>
      </c>
      <c r="D180" s="15">
        <v>0.5</v>
      </c>
      <c r="E180" s="15">
        <v>0.59</v>
      </c>
      <c r="F180" s="15">
        <v>0.68</v>
      </c>
      <c r="G180" s="15">
        <v>0.8</v>
      </c>
      <c r="H180" s="15">
        <v>0.93</v>
      </c>
      <c r="I180" s="15">
        <v>1.07</v>
      </c>
      <c r="J180" s="15">
        <v>1.17</v>
      </c>
      <c r="K180" s="15">
        <v>1.31</v>
      </c>
      <c r="L180" s="15">
        <v>1.4</v>
      </c>
      <c r="M180" s="15">
        <v>1.47</v>
      </c>
      <c r="N180" s="15">
        <v>1.55</v>
      </c>
      <c r="O180" s="15">
        <v>1.61</v>
      </c>
      <c r="P180" s="15">
        <v>1.66</v>
      </c>
      <c r="Q180" s="15">
        <v>1.7</v>
      </c>
      <c r="R180" s="15">
        <v>1.73</v>
      </c>
      <c r="S180" s="15">
        <v>1.76</v>
      </c>
      <c r="T180" s="15">
        <v>1.79</v>
      </c>
      <c r="U180" s="15">
        <v>1.81</v>
      </c>
      <c r="V180" s="15">
        <v>1.82</v>
      </c>
      <c r="W180" s="15">
        <v>1.83</v>
      </c>
      <c r="X180" s="15">
        <v>1.84</v>
      </c>
      <c r="Y180" s="15">
        <v>1.85</v>
      </c>
      <c r="Z180" s="15">
        <v>1.85</v>
      </c>
      <c r="AA180" s="15">
        <v>1.86</v>
      </c>
      <c r="AB180" s="15">
        <v>1.86</v>
      </c>
      <c r="AC180" s="15">
        <v>1.86</v>
      </c>
      <c r="AD180" s="15">
        <v>1.86</v>
      </c>
      <c r="AE180" s="15">
        <v>1.87</v>
      </c>
      <c r="AF180" s="15">
        <v>1.86</v>
      </c>
      <c r="AG180" s="15">
        <v>1.86</v>
      </c>
      <c r="AH180" s="15">
        <v>1.86</v>
      </c>
      <c r="AI180" s="15">
        <v>1.86</v>
      </c>
      <c r="AJ180" s="15">
        <v>1.86</v>
      </c>
      <c r="AK180" s="15">
        <v>1.85</v>
      </c>
      <c r="AL180" s="15">
        <v>1.85</v>
      </c>
      <c r="AM180" s="15">
        <v>1.85</v>
      </c>
      <c r="AN180" s="15">
        <v>1.85</v>
      </c>
      <c r="AO180" s="15">
        <v>1.85</v>
      </c>
      <c r="AP180" s="15">
        <v>1.84</v>
      </c>
      <c r="AQ180" s="15">
        <v>1.83</v>
      </c>
      <c r="AR180" s="15">
        <v>1.82</v>
      </c>
      <c r="AS180" s="15">
        <v>1.81</v>
      </c>
      <c r="AT180" s="15">
        <v>1.81</v>
      </c>
      <c r="AU180" s="15">
        <v>1.8</v>
      </c>
      <c r="AV180" s="15">
        <v>1.79</v>
      </c>
      <c r="AW180" s="15">
        <v>1.79</v>
      </c>
      <c r="AX180" s="15">
        <v>1.78</v>
      </c>
      <c r="AY180" s="15">
        <v>1.77</v>
      </c>
    </row>
    <row r="181" spans="1:51" x14ac:dyDescent="0.2">
      <c r="A181" s="5">
        <v>42735</v>
      </c>
      <c r="B181" s="15">
        <v>0.35</v>
      </c>
      <c r="C181" s="15">
        <v>0.4</v>
      </c>
      <c r="D181" s="15">
        <v>0.45</v>
      </c>
      <c r="E181" s="15">
        <v>0.54</v>
      </c>
      <c r="F181" s="15">
        <v>0.63</v>
      </c>
      <c r="G181" s="15">
        <v>0.74</v>
      </c>
      <c r="H181" s="15">
        <v>0.87</v>
      </c>
      <c r="I181" s="15">
        <v>1</v>
      </c>
      <c r="J181" s="15">
        <v>1.1200000000000001</v>
      </c>
      <c r="K181" s="15">
        <v>1.24</v>
      </c>
      <c r="L181" s="15">
        <v>1.34</v>
      </c>
      <c r="M181" s="15">
        <v>1.41</v>
      </c>
      <c r="N181" s="15">
        <v>1.49</v>
      </c>
      <c r="O181" s="15">
        <v>1.56</v>
      </c>
      <c r="P181" s="15">
        <v>1.61</v>
      </c>
      <c r="Q181" s="15">
        <v>1.65</v>
      </c>
      <c r="R181" s="15">
        <v>1.69</v>
      </c>
      <c r="S181" s="15">
        <v>1.72</v>
      </c>
      <c r="T181" s="15">
        <v>1.74</v>
      </c>
      <c r="U181" s="15">
        <v>1.77</v>
      </c>
      <c r="V181" s="15">
        <v>1.78</v>
      </c>
      <c r="W181" s="15">
        <v>1.79</v>
      </c>
      <c r="X181" s="15">
        <v>1.8</v>
      </c>
      <c r="Y181" s="15">
        <v>1.8</v>
      </c>
      <c r="Z181" s="15">
        <v>1.81</v>
      </c>
      <c r="AA181" s="15">
        <v>1.81</v>
      </c>
      <c r="AB181" s="15">
        <v>1.82</v>
      </c>
      <c r="AC181" s="15">
        <v>1.82</v>
      </c>
      <c r="AD181" s="15">
        <v>1.82</v>
      </c>
      <c r="AE181" s="15">
        <v>1.82</v>
      </c>
      <c r="AF181" s="15">
        <v>1.82</v>
      </c>
      <c r="AG181" s="15">
        <v>1.82</v>
      </c>
      <c r="AH181" s="15">
        <v>1.82</v>
      </c>
      <c r="AI181" s="15">
        <v>1.81</v>
      </c>
      <c r="AJ181" s="15">
        <v>1.81</v>
      </c>
      <c r="AK181" s="15">
        <v>1.81</v>
      </c>
      <c r="AL181" s="15">
        <v>1.81</v>
      </c>
      <c r="AM181" s="15">
        <v>1.81</v>
      </c>
      <c r="AN181" s="15">
        <v>1.81</v>
      </c>
      <c r="AO181" s="15">
        <v>1.81</v>
      </c>
      <c r="AP181" s="15">
        <v>1.8</v>
      </c>
      <c r="AQ181" s="15">
        <v>1.79</v>
      </c>
      <c r="AR181" s="15">
        <v>1.78</v>
      </c>
      <c r="AS181" s="15">
        <v>1.77</v>
      </c>
      <c r="AT181" s="15">
        <v>1.76</v>
      </c>
      <c r="AU181" s="15">
        <v>1.75</v>
      </c>
      <c r="AV181" s="15">
        <v>1.75</v>
      </c>
      <c r="AW181" s="15">
        <v>1.74</v>
      </c>
      <c r="AX181" s="15">
        <v>1.73</v>
      </c>
      <c r="AY181" s="15">
        <v>1.72</v>
      </c>
    </row>
    <row r="182" spans="1:51" x14ac:dyDescent="0.2">
      <c r="A182" s="5">
        <v>42766</v>
      </c>
      <c r="B182" s="15">
        <v>0.38</v>
      </c>
      <c r="C182" s="15">
        <v>0.45</v>
      </c>
      <c r="D182" s="15">
        <v>0.54</v>
      </c>
      <c r="E182" s="15">
        <v>0.66</v>
      </c>
      <c r="F182" s="15">
        <v>0.78</v>
      </c>
      <c r="G182" s="15">
        <v>0.91</v>
      </c>
      <c r="H182" s="15">
        <v>1.05</v>
      </c>
      <c r="I182" s="15">
        <v>1.19</v>
      </c>
      <c r="J182" s="15">
        <v>1.32</v>
      </c>
      <c r="K182" s="15">
        <v>1.43</v>
      </c>
      <c r="L182" s="15">
        <v>1.54</v>
      </c>
      <c r="M182" s="15">
        <v>1.63</v>
      </c>
      <c r="N182" s="15">
        <v>1.71</v>
      </c>
      <c r="O182" s="15">
        <v>1.78</v>
      </c>
      <c r="P182" s="15">
        <v>1.84</v>
      </c>
      <c r="Q182" s="15">
        <v>1.88</v>
      </c>
      <c r="R182" s="15">
        <v>1.92</v>
      </c>
      <c r="S182" s="15">
        <v>1.95</v>
      </c>
      <c r="T182" s="15">
        <v>1.98</v>
      </c>
      <c r="U182" s="15">
        <v>2.0099999999999998</v>
      </c>
      <c r="V182" s="15">
        <v>2.02</v>
      </c>
      <c r="W182" s="15">
        <v>2.0299999999999998</v>
      </c>
      <c r="X182" s="15">
        <v>2.04</v>
      </c>
      <c r="Y182" s="15">
        <v>2.0499999999999998</v>
      </c>
      <c r="Z182" s="15">
        <v>2.06</v>
      </c>
      <c r="AA182" s="15">
        <v>2.0699999999999998</v>
      </c>
      <c r="AB182" s="15">
        <v>2.0699999999999998</v>
      </c>
      <c r="AC182" s="15">
        <v>2.08</v>
      </c>
      <c r="AD182" s="15">
        <v>2.08</v>
      </c>
      <c r="AE182" s="15">
        <v>2.08</v>
      </c>
      <c r="AF182" s="15">
        <v>2.08</v>
      </c>
      <c r="AG182" s="15">
        <v>2.08</v>
      </c>
      <c r="AH182" s="15">
        <v>2.08</v>
      </c>
      <c r="AI182" s="15">
        <v>2.08</v>
      </c>
      <c r="AJ182" s="15">
        <v>2.08</v>
      </c>
      <c r="AK182" s="15">
        <v>2.08</v>
      </c>
      <c r="AL182" s="15">
        <v>2.08</v>
      </c>
      <c r="AM182" s="15">
        <v>2.08</v>
      </c>
      <c r="AN182" s="15">
        <v>2.08</v>
      </c>
      <c r="AO182" s="15">
        <v>2.08</v>
      </c>
      <c r="AP182" s="15">
        <v>2.0699999999999998</v>
      </c>
      <c r="AQ182" s="15">
        <v>2.06</v>
      </c>
      <c r="AR182" s="15">
        <v>2.0499999999999998</v>
      </c>
      <c r="AS182" s="15">
        <v>2.0499999999999998</v>
      </c>
      <c r="AT182" s="15">
        <v>2.04</v>
      </c>
      <c r="AU182" s="15">
        <v>2.0299999999999998</v>
      </c>
      <c r="AV182" s="15">
        <v>2.02</v>
      </c>
      <c r="AW182" s="15">
        <v>2.02</v>
      </c>
      <c r="AX182" s="15">
        <v>2.0099999999999998</v>
      </c>
      <c r="AY182" s="15">
        <v>2</v>
      </c>
    </row>
    <row r="183" spans="1:51" x14ac:dyDescent="0.2">
      <c r="A183" s="5">
        <v>42794</v>
      </c>
      <c r="B183" s="15">
        <v>0.26</v>
      </c>
      <c r="C183" s="15">
        <v>0.32</v>
      </c>
      <c r="D183" s="15">
        <v>0.37</v>
      </c>
      <c r="E183" s="15">
        <v>0.47</v>
      </c>
      <c r="F183" s="15">
        <v>0.56000000000000005</v>
      </c>
      <c r="G183" s="15">
        <v>0.67</v>
      </c>
      <c r="H183" s="15">
        <v>0.8</v>
      </c>
      <c r="I183" s="15">
        <v>0.93</v>
      </c>
      <c r="J183" s="15">
        <v>1.05</v>
      </c>
      <c r="K183" s="15">
        <v>1.17</v>
      </c>
      <c r="L183" s="15">
        <v>1.28</v>
      </c>
      <c r="M183" s="15">
        <v>1.36</v>
      </c>
      <c r="N183" s="15">
        <v>1.44</v>
      </c>
      <c r="O183" s="15">
        <v>1.51</v>
      </c>
      <c r="P183" s="15">
        <v>1.57</v>
      </c>
      <c r="Q183" s="15">
        <v>1.62</v>
      </c>
      <c r="R183" s="15">
        <v>1.66</v>
      </c>
      <c r="S183" s="15">
        <v>1.69</v>
      </c>
      <c r="T183" s="15">
        <v>1.72</v>
      </c>
      <c r="U183" s="15">
        <v>1.75</v>
      </c>
      <c r="V183" s="15">
        <v>1.77</v>
      </c>
      <c r="W183" s="15">
        <v>1.78</v>
      </c>
      <c r="X183" s="15">
        <v>1.8</v>
      </c>
      <c r="Y183" s="15">
        <v>1.81</v>
      </c>
      <c r="Z183" s="15">
        <v>1.82</v>
      </c>
      <c r="AA183" s="15">
        <v>1.82</v>
      </c>
      <c r="AB183" s="15">
        <v>1.83</v>
      </c>
      <c r="AC183" s="15">
        <v>1.83</v>
      </c>
      <c r="AD183" s="15">
        <v>1.83</v>
      </c>
      <c r="AE183" s="15">
        <v>1.83</v>
      </c>
      <c r="AF183" s="15">
        <v>1.83</v>
      </c>
      <c r="AG183" s="15">
        <v>1.83</v>
      </c>
      <c r="AH183" s="15">
        <v>1.83</v>
      </c>
      <c r="AI183" s="15">
        <v>1.83</v>
      </c>
      <c r="AJ183" s="15">
        <v>1.82</v>
      </c>
      <c r="AK183" s="15">
        <v>1.82</v>
      </c>
      <c r="AL183" s="15">
        <v>1.82</v>
      </c>
      <c r="AM183" s="15">
        <v>1.82</v>
      </c>
      <c r="AN183" s="15">
        <v>1.82</v>
      </c>
      <c r="AO183" s="15">
        <v>1.82</v>
      </c>
      <c r="AP183" s="15">
        <v>1.81</v>
      </c>
      <c r="AQ183" s="15">
        <v>1.8</v>
      </c>
      <c r="AR183" s="15">
        <v>1.79</v>
      </c>
      <c r="AS183" s="15">
        <v>1.78</v>
      </c>
      <c r="AT183" s="15">
        <v>1.77</v>
      </c>
      <c r="AU183" s="15">
        <v>1.77</v>
      </c>
      <c r="AV183" s="15">
        <v>1.76</v>
      </c>
      <c r="AW183" s="15">
        <v>1.75</v>
      </c>
      <c r="AX183" s="15">
        <v>1.75</v>
      </c>
      <c r="AY183" s="15">
        <v>1.74</v>
      </c>
    </row>
    <row r="184" spans="1:51" x14ac:dyDescent="0.2">
      <c r="A184" s="5">
        <v>42825</v>
      </c>
      <c r="B184" s="15">
        <v>0.3</v>
      </c>
      <c r="C184" s="15">
        <v>0.38</v>
      </c>
      <c r="D184" s="15">
        <v>0.47</v>
      </c>
      <c r="E184" s="15">
        <v>0.59</v>
      </c>
      <c r="F184" s="15">
        <v>0.69</v>
      </c>
      <c r="G184" s="15">
        <v>0.81</v>
      </c>
      <c r="H184" s="15">
        <v>0.94</v>
      </c>
      <c r="I184" s="15">
        <v>1.06</v>
      </c>
      <c r="J184" s="15">
        <v>1.18</v>
      </c>
      <c r="K184" s="15">
        <v>1.3</v>
      </c>
      <c r="L184" s="15">
        <v>1.4</v>
      </c>
      <c r="M184" s="15">
        <v>1.48</v>
      </c>
      <c r="N184" s="15">
        <v>1.56</v>
      </c>
      <c r="O184" s="15">
        <v>1.63</v>
      </c>
      <c r="P184" s="15">
        <v>1.69</v>
      </c>
      <c r="Q184" s="15">
        <v>1.73</v>
      </c>
      <c r="R184" s="15">
        <v>1.77</v>
      </c>
      <c r="S184" s="15">
        <v>1.8</v>
      </c>
      <c r="T184" s="15">
        <v>1.83</v>
      </c>
      <c r="U184" s="15">
        <v>1.86</v>
      </c>
      <c r="V184" s="15">
        <v>1.88</v>
      </c>
      <c r="W184" s="15">
        <v>1.89</v>
      </c>
      <c r="X184" s="15">
        <v>1.9</v>
      </c>
      <c r="Y184" s="15">
        <v>1.91</v>
      </c>
      <c r="Z184" s="15">
        <v>1.92</v>
      </c>
      <c r="AA184" s="15">
        <v>1.93</v>
      </c>
      <c r="AB184" s="15">
        <v>1.93</v>
      </c>
      <c r="AC184" s="15">
        <v>1.94</v>
      </c>
      <c r="AD184" s="15">
        <v>1.94</v>
      </c>
      <c r="AE184" s="15">
        <v>1.94</v>
      </c>
      <c r="AF184" s="15">
        <v>1.94</v>
      </c>
      <c r="AG184" s="15">
        <v>1.94</v>
      </c>
      <c r="AH184" s="15">
        <v>1.95</v>
      </c>
      <c r="AI184" s="15">
        <v>1.95</v>
      </c>
      <c r="AJ184" s="15">
        <v>1.95</v>
      </c>
      <c r="AK184" s="15">
        <v>1.95</v>
      </c>
      <c r="AL184" s="15">
        <v>1.95</v>
      </c>
      <c r="AM184" s="15">
        <v>1.95</v>
      </c>
      <c r="AN184" s="15">
        <v>1.95</v>
      </c>
      <c r="AO184" s="15">
        <v>1.95</v>
      </c>
      <c r="AP184" s="15">
        <v>1.94</v>
      </c>
      <c r="AQ184" s="15">
        <v>1.93</v>
      </c>
      <c r="AR184" s="15">
        <v>1.92</v>
      </c>
      <c r="AS184" s="15">
        <v>1.92</v>
      </c>
      <c r="AT184" s="15">
        <v>1.91</v>
      </c>
      <c r="AU184" s="15">
        <v>1.91</v>
      </c>
      <c r="AV184" s="15">
        <v>1.9</v>
      </c>
      <c r="AW184" s="15">
        <v>1.89</v>
      </c>
      <c r="AX184" s="15">
        <v>1.89</v>
      </c>
      <c r="AY184" s="15">
        <v>1.88</v>
      </c>
    </row>
    <row r="185" spans="1:51" x14ac:dyDescent="0.2">
      <c r="A185" s="5">
        <v>42855</v>
      </c>
      <c r="B185" s="15">
        <v>0.23</v>
      </c>
      <c r="C185" s="15">
        <v>0.33</v>
      </c>
      <c r="D185" s="15">
        <v>0.42</v>
      </c>
      <c r="E185" s="15">
        <v>0.55000000000000004</v>
      </c>
      <c r="F185" s="15">
        <v>0.66</v>
      </c>
      <c r="G185" s="15">
        <v>0.78</v>
      </c>
      <c r="H185" s="15">
        <v>0.91</v>
      </c>
      <c r="I185" s="15">
        <v>1.04</v>
      </c>
      <c r="J185" s="15">
        <v>1.1599999999999999</v>
      </c>
      <c r="K185" s="15">
        <v>1.28</v>
      </c>
      <c r="L185" s="15">
        <v>1.38</v>
      </c>
      <c r="M185" s="15">
        <v>1.46</v>
      </c>
      <c r="N185" s="15">
        <v>1.54</v>
      </c>
      <c r="O185" s="15">
        <v>1.61</v>
      </c>
      <c r="P185" s="15">
        <v>1.67</v>
      </c>
      <c r="Q185" s="15">
        <v>1.71</v>
      </c>
      <c r="R185" s="15">
        <v>1.75</v>
      </c>
      <c r="S185" s="15">
        <v>1.79</v>
      </c>
      <c r="T185" s="15">
        <v>1.82</v>
      </c>
      <c r="U185" s="15">
        <v>1.85</v>
      </c>
      <c r="V185" s="15">
        <v>1.86</v>
      </c>
      <c r="W185" s="15">
        <v>1.87</v>
      </c>
      <c r="X185" s="15">
        <v>1.88</v>
      </c>
      <c r="Y185" s="15">
        <v>1.9</v>
      </c>
      <c r="Z185" s="15">
        <v>1.91</v>
      </c>
      <c r="AA185" s="15">
        <v>1.91</v>
      </c>
      <c r="AB185" s="15">
        <v>1.91</v>
      </c>
      <c r="AC185" s="15">
        <v>1.92</v>
      </c>
      <c r="AD185" s="15">
        <v>1.92</v>
      </c>
      <c r="AE185" s="15">
        <v>1.92</v>
      </c>
      <c r="AF185" s="15">
        <v>1.92</v>
      </c>
      <c r="AG185" s="15">
        <v>1.92</v>
      </c>
      <c r="AH185" s="15">
        <v>1.92</v>
      </c>
      <c r="AI185" s="15">
        <v>1.92</v>
      </c>
      <c r="AJ185" s="15">
        <v>1.92</v>
      </c>
      <c r="AK185" s="15">
        <v>1.92</v>
      </c>
      <c r="AL185" s="15">
        <v>1.92</v>
      </c>
      <c r="AM185" s="15">
        <v>1.92</v>
      </c>
      <c r="AN185" s="15">
        <v>1.92</v>
      </c>
      <c r="AO185" s="15">
        <v>1.92</v>
      </c>
      <c r="AP185" s="15">
        <v>1.91</v>
      </c>
      <c r="AQ185" s="15">
        <v>1.9</v>
      </c>
      <c r="AR185" s="15">
        <v>1.89</v>
      </c>
      <c r="AS185" s="15">
        <v>1.88</v>
      </c>
      <c r="AT185" s="15">
        <v>1.88</v>
      </c>
      <c r="AU185" s="15">
        <v>1.87</v>
      </c>
      <c r="AV185" s="15">
        <v>1.86</v>
      </c>
      <c r="AW185" s="15">
        <v>1.86</v>
      </c>
      <c r="AX185" s="15">
        <v>1.85</v>
      </c>
      <c r="AY185" s="15">
        <v>1.84</v>
      </c>
    </row>
    <row r="186" spans="1:51" x14ac:dyDescent="0.2">
      <c r="A186" s="5">
        <v>42886</v>
      </c>
      <c r="B186" s="15">
        <v>0.24</v>
      </c>
      <c r="C186" s="15">
        <v>0.33</v>
      </c>
      <c r="D186" s="15">
        <v>0.41</v>
      </c>
      <c r="E186" s="15">
        <v>0.53</v>
      </c>
      <c r="F186" s="15">
        <v>0.64</v>
      </c>
      <c r="G186" s="15">
        <v>0.77</v>
      </c>
      <c r="H186" s="15">
        <v>0.91</v>
      </c>
      <c r="I186" s="15">
        <v>1.03</v>
      </c>
      <c r="J186" s="15">
        <v>1.1599999999999999</v>
      </c>
      <c r="K186" s="15">
        <v>1.29</v>
      </c>
      <c r="L186" s="15">
        <v>1.4</v>
      </c>
      <c r="M186" s="15">
        <v>1.49</v>
      </c>
      <c r="N186" s="15">
        <v>1.57</v>
      </c>
      <c r="O186" s="15">
        <v>1.65</v>
      </c>
      <c r="P186" s="15">
        <v>1.71</v>
      </c>
      <c r="Q186" s="15">
        <v>1.76</v>
      </c>
      <c r="R186" s="15">
        <v>1.8</v>
      </c>
      <c r="S186" s="15">
        <v>1.84</v>
      </c>
      <c r="T186" s="15">
        <v>1.87</v>
      </c>
      <c r="U186" s="15">
        <v>1.9</v>
      </c>
      <c r="V186" s="15">
        <v>1.92</v>
      </c>
      <c r="W186" s="15">
        <v>1.93</v>
      </c>
      <c r="X186" s="15">
        <v>1.95</v>
      </c>
      <c r="Y186" s="15">
        <v>1.96</v>
      </c>
      <c r="Z186" s="15">
        <v>1.97</v>
      </c>
      <c r="AA186" s="15">
        <v>1.98</v>
      </c>
      <c r="AB186" s="15">
        <v>1.98</v>
      </c>
      <c r="AC186" s="15">
        <v>1.99</v>
      </c>
      <c r="AD186" s="15">
        <v>1.99</v>
      </c>
      <c r="AE186" s="15">
        <v>2</v>
      </c>
      <c r="AF186" s="15">
        <v>1.99</v>
      </c>
      <c r="AG186" s="15">
        <v>1.99</v>
      </c>
      <c r="AH186" s="15">
        <v>1.99</v>
      </c>
      <c r="AI186" s="15">
        <v>1.99</v>
      </c>
      <c r="AJ186" s="15">
        <v>1.98</v>
      </c>
      <c r="AK186" s="15">
        <v>1.98</v>
      </c>
      <c r="AL186" s="15">
        <v>1.98</v>
      </c>
      <c r="AM186" s="15">
        <v>1.98</v>
      </c>
      <c r="AN186" s="15">
        <v>1.98</v>
      </c>
      <c r="AO186" s="15">
        <v>1.98</v>
      </c>
      <c r="AP186" s="15">
        <v>1.97</v>
      </c>
      <c r="AQ186" s="15">
        <v>1.96</v>
      </c>
      <c r="AR186" s="15">
        <v>1.95</v>
      </c>
      <c r="AS186" s="15">
        <v>1.94</v>
      </c>
      <c r="AT186" s="15">
        <v>1.94</v>
      </c>
      <c r="AU186" s="15">
        <v>1.93</v>
      </c>
      <c r="AV186" s="15">
        <v>1.92</v>
      </c>
      <c r="AW186" s="15">
        <v>1.92</v>
      </c>
      <c r="AX186" s="15">
        <v>1.91</v>
      </c>
      <c r="AY186" s="15">
        <v>1.9</v>
      </c>
    </row>
    <row r="187" spans="1:51" x14ac:dyDescent="0.2">
      <c r="A187" s="5">
        <v>42916</v>
      </c>
      <c r="B187" s="15">
        <v>0.31</v>
      </c>
      <c r="C187" s="15">
        <v>0.44</v>
      </c>
      <c r="D187" s="15">
        <v>0.56000000000000005</v>
      </c>
      <c r="E187" s="15">
        <v>0.7</v>
      </c>
      <c r="F187" s="15">
        <v>0.83</v>
      </c>
      <c r="G187" s="15">
        <v>0.97</v>
      </c>
      <c r="H187" s="15">
        <v>1.1100000000000001</v>
      </c>
      <c r="I187" s="15">
        <v>1.23</v>
      </c>
      <c r="J187" s="15">
        <v>1.36</v>
      </c>
      <c r="K187" s="15">
        <v>1.49</v>
      </c>
      <c r="L187" s="15">
        <v>1.59</v>
      </c>
      <c r="M187" s="15">
        <v>1.67</v>
      </c>
      <c r="N187" s="15">
        <v>1.75</v>
      </c>
      <c r="O187" s="15">
        <v>1.82</v>
      </c>
      <c r="P187" s="15">
        <v>1.88</v>
      </c>
      <c r="Q187" s="15">
        <v>1.93</v>
      </c>
      <c r="R187" s="15">
        <v>1.97</v>
      </c>
      <c r="S187" s="15">
        <v>2.0099999999999998</v>
      </c>
      <c r="T187" s="15">
        <v>2.04</v>
      </c>
      <c r="U187" s="15">
        <v>2.0699999999999998</v>
      </c>
      <c r="V187" s="15">
        <v>2.08</v>
      </c>
      <c r="W187" s="15">
        <v>2.1</v>
      </c>
      <c r="X187" s="15">
        <v>2.11</v>
      </c>
      <c r="Y187" s="15">
        <v>2.12</v>
      </c>
      <c r="Z187" s="15">
        <v>2.13</v>
      </c>
      <c r="AA187" s="15">
        <v>2.14</v>
      </c>
      <c r="AB187" s="15">
        <v>2.14</v>
      </c>
      <c r="AC187" s="15">
        <v>2.14</v>
      </c>
      <c r="AD187" s="15">
        <v>2.15</v>
      </c>
      <c r="AE187" s="15">
        <v>2.15</v>
      </c>
      <c r="AF187" s="15">
        <v>2.15</v>
      </c>
      <c r="AG187" s="15">
        <v>2.15</v>
      </c>
      <c r="AH187" s="15">
        <v>2.15</v>
      </c>
      <c r="AI187" s="15">
        <v>2.15</v>
      </c>
      <c r="AJ187" s="15">
        <v>2.15</v>
      </c>
      <c r="AK187" s="15">
        <v>2.15</v>
      </c>
      <c r="AL187" s="15">
        <v>2.15</v>
      </c>
      <c r="AM187" s="15">
        <v>2.14</v>
      </c>
      <c r="AN187" s="15">
        <v>2.14</v>
      </c>
      <c r="AO187" s="15">
        <v>2.14</v>
      </c>
      <c r="AP187" s="15">
        <v>2.13</v>
      </c>
      <c r="AQ187" s="15">
        <v>2.12</v>
      </c>
      <c r="AR187" s="15">
        <v>2.12</v>
      </c>
      <c r="AS187" s="15">
        <v>2.11</v>
      </c>
      <c r="AT187" s="15">
        <v>2.1</v>
      </c>
      <c r="AU187" s="15">
        <v>2.09</v>
      </c>
      <c r="AV187" s="15">
        <v>2.09</v>
      </c>
      <c r="AW187" s="15">
        <v>2.08</v>
      </c>
      <c r="AX187" s="15">
        <v>2.0699999999999998</v>
      </c>
      <c r="AY187" s="15">
        <v>2.0699999999999998</v>
      </c>
    </row>
    <row r="188" spans="1:51" x14ac:dyDescent="0.2">
      <c r="A188" s="5">
        <v>42947</v>
      </c>
      <c r="B188" s="15">
        <v>0.2</v>
      </c>
      <c r="C188" s="15">
        <v>0.28999999999999998</v>
      </c>
      <c r="D188" s="15">
        <v>0.42</v>
      </c>
      <c r="E188" s="15">
        <v>0.56999999999999995</v>
      </c>
      <c r="F188" s="15">
        <v>0.72</v>
      </c>
      <c r="G188" s="15">
        <v>0.87</v>
      </c>
      <c r="H188" s="15">
        <v>1.01</v>
      </c>
      <c r="I188" s="15">
        <v>1.1499999999999999</v>
      </c>
      <c r="J188" s="15">
        <v>1.28</v>
      </c>
      <c r="K188" s="15">
        <v>1.42</v>
      </c>
      <c r="L188" s="15">
        <v>1.52</v>
      </c>
      <c r="M188" s="15">
        <v>1.61</v>
      </c>
      <c r="N188" s="15">
        <v>1.7</v>
      </c>
      <c r="O188" s="15">
        <v>1.77</v>
      </c>
      <c r="P188" s="15">
        <v>1.83</v>
      </c>
      <c r="Q188" s="15">
        <v>1.88</v>
      </c>
      <c r="R188" s="15">
        <v>1.92</v>
      </c>
      <c r="S188" s="15">
        <v>1.96</v>
      </c>
      <c r="T188" s="15">
        <v>1.99</v>
      </c>
      <c r="U188" s="15">
        <v>2.02</v>
      </c>
      <c r="V188" s="15">
        <v>2.04</v>
      </c>
      <c r="W188" s="15">
        <v>2.0499999999999998</v>
      </c>
      <c r="X188" s="15">
        <v>2.0699999999999998</v>
      </c>
      <c r="Y188" s="15">
        <v>2.08</v>
      </c>
      <c r="Z188" s="15">
        <v>2.09</v>
      </c>
      <c r="AA188" s="15">
        <v>2.1</v>
      </c>
      <c r="AB188" s="15">
        <v>2.1</v>
      </c>
      <c r="AC188" s="15">
        <v>2.11</v>
      </c>
      <c r="AD188" s="15">
        <v>2.11</v>
      </c>
      <c r="AE188" s="15">
        <v>2.11</v>
      </c>
      <c r="AF188" s="15">
        <v>2.11</v>
      </c>
      <c r="AG188" s="15">
        <v>2.11</v>
      </c>
      <c r="AH188" s="15">
        <v>2.11</v>
      </c>
      <c r="AI188" s="15">
        <v>2.11</v>
      </c>
      <c r="AJ188" s="15">
        <v>2.1</v>
      </c>
      <c r="AK188" s="15">
        <v>2.1</v>
      </c>
      <c r="AL188" s="15">
        <v>2.1</v>
      </c>
      <c r="AM188" s="15">
        <v>2.1</v>
      </c>
      <c r="AN188" s="15">
        <v>2.1</v>
      </c>
      <c r="AO188" s="15">
        <v>2.1</v>
      </c>
      <c r="AP188" s="15">
        <v>2.09</v>
      </c>
      <c r="AQ188" s="15">
        <v>2.08</v>
      </c>
      <c r="AR188" s="15">
        <v>2.0699999999999998</v>
      </c>
      <c r="AS188" s="15">
        <v>2.06</v>
      </c>
      <c r="AT188" s="15">
        <v>2.0499999999999998</v>
      </c>
      <c r="AU188" s="15">
        <v>2.04</v>
      </c>
      <c r="AV188" s="15">
        <v>2.04</v>
      </c>
      <c r="AW188" s="15">
        <v>2.0299999999999998</v>
      </c>
      <c r="AX188" s="15">
        <v>2.02</v>
      </c>
      <c r="AY188" s="15">
        <v>2.02</v>
      </c>
    </row>
    <row r="189" spans="1:51" x14ac:dyDescent="0.2">
      <c r="A189" s="5">
        <v>42978</v>
      </c>
      <c r="B189" s="15">
        <v>0.2</v>
      </c>
      <c r="C189" s="15">
        <v>0.28000000000000003</v>
      </c>
      <c r="D189" s="15">
        <v>0.39</v>
      </c>
      <c r="E189" s="15">
        <v>0.51</v>
      </c>
      <c r="F189" s="15">
        <v>0.62</v>
      </c>
      <c r="G189" s="15">
        <v>0.76</v>
      </c>
      <c r="H189" s="15">
        <v>0.89</v>
      </c>
      <c r="I189" s="15">
        <v>1.02</v>
      </c>
      <c r="J189" s="15">
        <v>1.1599999999999999</v>
      </c>
      <c r="K189" s="15">
        <v>1.28</v>
      </c>
      <c r="L189" s="15">
        <v>1.39</v>
      </c>
      <c r="M189" s="15">
        <v>1.49</v>
      </c>
      <c r="N189" s="15">
        <v>1.58</v>
      </c>
      <c r="O189" s="15">
        <v>1.65</v>
      </c>
      <c r="P189" s="15">
        <v>1.71</v>
      </c>
      <c r="Q189" s="15">
        <v>1.76</v>
      </c>
      <c r="R189" s="15">
        <v>1.8</v>
      </c>
      <c r="S189" s="15">
        <v>1.84</v>
      </c>
      <c r="T189" s="15">
        <v>1.88</v>
      </c>
      <c r="U189" s="15">
        <v>1.91</v>
      </c>
      <c r="V189" s="15">
        <v>1.92</v>
      </c>
      <c r="W189" s="15">
        <v>1.94</v>
      </c>
      <c r="X189" s="15">
        <v>1.95</v>
      </c>
      <c r="Y189" s="15">
        <v>1.97</v>
      </c>
      <c r="Z189" s="15">
        <v>1.98</v>
      </c>
      <c r="AA189" s="15">
        <v>1.98</v>
      </c>
      <c r="AB189" s="15">
        <v>1.98</v>
      </c>
      <c r="AC189" s="15">
        <v>1.98</v>
      </c>
      <c r="AD189" s="15">
        <v>1.98</v>
      </c>
      <c r="AE189" s="15">
        <v>1.99</v>
      </c>
      <c r="AF189" s="15">
        <v>1.99</v>
      </c>
      <c r="AG189" s="15">
        <v>1.99</v>
      </c>
      <c r="AH189" s="15">
        <v>1.99</v>
      </c>
      <c r="AI189" s="15">
        <v>1.99</v>
      </c>
      <c r="AJ189" s="15">
        <v>1.99</v>
      </c>
      <c r="AK189" s="15">
        <v>1.99</v>
      </c>
      <c r="AL189" s="15">
        <v>1.99</v>
      </c>
      <c r="AM189" s="15">
        <v>1.98</v>
      </c>
      <c r="AN189" s="15">
        <v>1.98</v>
      </c>
      <c r="AO189" s="15">
        <v>1.98</v>
      </c>
      <c r="AP189" s="15">
        <v>1.98</v>
      </c>
      <c r="AQ189" s="15">
        <v>1.97</v>
      </c>
      <c r="AR189" s="15">
        <v>1.96</v>
      </c>
      <c r="AS189" s="15">
        <v>1.95</v>
      </c>
      <c r="AT189" s="15">
        <v>1.95</v>
      </c>
      <c r="AU189" s="15">
        <v>1.94</v>
      </c>
      <c r="AV189" s="15">
        <v>1.94</v>
      </c>
      <c r="AW189" s="15">
        <v>1.93</v>
      </c>
      <c r="AX189" s="15">
        <v>1.92</v>
      </c>
      <c r="AY189" s="15">
        <v>1.92</v>
      </c>
    </row>
    <row r="190" spans="1:51" x14ac:dyDescent="0.2">
      <c r="A190" s="5">
        <v>43008</v>
      </c>
      <c r="B190" s="15">
        <v>0.21</v>
      </c>
      <c r="C190" s="15">
        <v>0.3</v>
      </c>
      <c r="D190" s="15">
        <v>0.43</v>
      </c>
      <c r="E190" s="15">
        <v>0.56999999999999995</v>
      </c>
      <c r="F190" s="15">
        <v>0.71</v>
      </c>
      <c r="G190" s="15">
        <v>0.85</v>
      </c>
      <c r="H190" s="15">
        <v>1</v>
      </c>
      <c r="I190" s="15">
        <v>1.1399999999999999</v>
      </c>
      <c r="J190" s="15">
        <v>1.27</v>
      </c>
      <c r="K190" s="15">
        <v>1.4</v>
      </c>
      <c r="L190" s="15">
        <v>1.5</v>
      </c>
      <c r="M190" s="15">
        <v>1.59</v>
      </c>
      <c r="N190" s="15">
        <v>1.68</v>
      </c>
      <c r="O190" s="15">
        <v>1.76</v>
      </c>
      <c r="P190" s="15">
        <v>1.82</v>
      </c>
      <c r="Q190" s="15">
        <v>1.87</v>
      </c>
      <c r="R190" s="15">
        <v>1.91</v>
      </c>
      <c r="S190" s="15">
        <v>1.95</v>
      </c>
      <c r="T190" s="15">
        <v>1.99</v>
      </c>
      <c r="U190" s="15">
        <v>2.02</v>
      </c>
      <c r="V190" s="15">
        <v>2.04</v>
      </c>
      <c r="W190" s="15">
        <v>2.0499999999999998</v>
      </c>
      <c r="X190" s="15">
        <v>2.0699999999999998</v>
      </c>
      <c r="Y190" s="15">
        <v>2.08</v>
      </c>
      <c r="Z190" s="15">
        <v>2.09</v>
      </c>
      <c r="AA190" s="15">
        <v>2.1</v>
      </c>
      <c r="AB190" s="15">
        <v>2.1</v>
      </c>
      <c r="AC190" s="15">
        <v>2.11</v>
      </c>
      <c r="AD190" s="15">
        <v>2.12</v>
      </c>
      <c r="AE190" s="15">
        <v>2.12</v>
      </c>
      <c r="AF190" s="15">
        <v>2.12</v>
      </c>
      <c r="AG190" s="15">
        <v>2.12</v>
      </c>
      <c r="AH190" s="15">
        <v>2.12</v>
      </c>
      <c r="AI190" s="15">
        <v>2.12</v>
      </c>
      <c r="AJ190" s="15">
        <v>2.12</v>
      </c>
      <c r="AK190" s="15">
        <v>2.12</v>
      </c>
      <c r="AL190" s="15">
        <v>2.12</v>
      </c>
      <c r="AM190" s="15">
        <v>2.12</v>
      </c>
      <c r="AN190" s="15">
        <v>2.12</v>
      </c>
      <c r="AO190" s="15">
        <v>2.12</v>
      </c>
      <c r="AP190" s="15">
        <v>2.12</v>
      </c>
      <c r="AQ190" s="15">
        <v>2.11</v>
      </c>
      <c r="AR190" s="15">
        <v>2.1</v>
      </c>
      <c r="AS190" s="15">
        <v>2.1</v>
      </c>
      <c r="AT190" s="15">
        <v>2.09</v>
      </c>
      <c r="AU190" s="15">
        <v>2.08</v>
      </c>
      <c r="AV190" s="15">
        <v>2.08</v>
      </c>
      <c r="AW190" s="15">
        <v>2.0699999999999998</v>
      </c>
      <c r="AX190" s="15">
        <v>2.0699999999999998</v>
      </c>
      <c r="AY190" s="15">
        <v>2.06</v>
      </c>
    </row>
    <row r="191" spans="1:51" x14ac:dyDescent="0.2">
      <c r="A191" s="5">
        <v>43039</v>
      </c>
      <c r="B191" s="15">
        <v>0.13</v>
      </c>
      <c r="C191" s="15">
        <v>0.19</v>
      </c>
      <c r="D191" s="15">
        <v>0.3</v>
      </c>
      <c r="E191" s="15">
        <v>0.44</v>
      </c>
      <c r="F191" s="15">
        <v>0.57999999999999996</v>
      </c>
      <c r="G191" s="15">
        <v>0.72</v>
      </c>
      <c r="H191" s="15">
        <v>0.86</v>
      </c>
      <c r="I191" s="15">
        <v>0.99</v>
      </c>
      <c r="J191" s="15">
        <v>1.1200000000000001</v>
      </c>
      <c r="K191" s="15">
        <v>1.24</v>
      </c>
      <c r="L191" s="15">
        <v>1.35</v>
      </c>
      <c r="M191" s="15">
        <v>1.44</v>
      </c>
      <c r="N191" s="15">
        <v>1.53</v>
      </c>
      <c r="O191" s="15">
        <v>1.61</v>
      </c>
      <c r="P191" s="15">
        <v>1.67</v>
      </c>
      <c r="Q191" s="15">
        <v>1.72</v>
      </c>
      <c r="R191" s="15">
        <v>1.77</v>
      </c>
      <c r="S191" s="15">
        <v>1.81</v>
      </c>
      <c r="T191" s="15">
        <v>1.84</v>
      </c>
      <c r="U191" s="15">
        <v>1.88</v>
      </c>
      <c r="V191" s="15">
        <v>1.89</v>
      </c>
      <c r="W191" s="15">
        <v>1.91</v>
      </c>
      <c r="X191" s="15">
        <v>1.93</v>
      </c>
      <c r="Y191" s="15">
        <v>1.94</v>
      </c>
      <c r="Z191" s="15">
        <v>1.95</v>
      </c>
      <c r="AA191" s="15">
        <v>1.96</v>
      </c>
      <c r="AB191" s="15">
        <v>1.97</v>
      </c>
      <c r="AC191" s="15">
        <v>1.98</v>
      </c>
      <c r="AD191" s="15">
        <v>1.98</v>
      </c>
      <c r="AE191" s="15">
        <v>1.99</v>
      </c>
      <c r="AF191" s="15">
        <v>1.99</v>
      </c>
      <c r="AG191" s="15">
        <v>1.99</v>
      </c>
      <c r="AH191" s="15">
        <v>1.99</v>
      </c>
      <c r="AI191" s="15">
        <v>1.99</v>
      </c>
      <c r="AJ191" s="15">
        <v>1.99</v>
      </c>
      <c r="AK191" s="15">
        <v>2</v>
      </c>
      <c r="AL191" s="15">
        <v>2</v>
      </c>
      <c r="AM191" s="15">
        <v>2</v>
      </c>
      <c r="AN191" s="15">
        <v>2</v>
      </c>
      <c r="AO191" s="15">
        <v>2</v>
      </c>
      <c r="AP191" s="15">
        <v>1.99</v>
      </c>
      <c r="AQ191" s="15">
        <v>1.99</v>
      </c>
      <c r="AR191" s="15">
        <v>1.98</v>
      </c>
      <c r="AS191" s="15">
        <v>1.98</v>
      </c>
      <c r="AT191" s="15">
        <v>1.97</v>
      </c>
      <c r="AU191" s="15">
        <v>1.97</v>
      </c>
      <c r="AV191" s="15">
        <v>1.96</v>
      </c>
      <c r="AW191" s="15">
        <v>1.96</v>
      </c>
      <c r="AX191" s="15">
        <v>1.95</v>
      </c>
      <c r="AY191" s="15">
        <v>1.95</v>
      </c>
    </row>
    <row r="192" spans="1:51" x14ac:dyDescent="0.2">
      <c r="A192" s="5">
        <v>43069</v>
      </c>
      <c r="B192" s="15">
        <v>0.15</v>
      </c>
      <c r="C192" s="15">
        <v>0.25</v>
      </c>
      <c r="D192" s="15">
        <v>0.36</v>
      </c>
      <c r="E192" s="15">
        <v>0.5</v>
      </c>
      <c r="F192" s="15">
        <v>0.64</v>
      </c>
      <c r="G192" s="15">
        <v>0.77</v>
      </c>
      <c r="H192" s="15">
        <v>0.9</v>
      </c>
      <c r="I192" s="15">
        <v>1.03</v>
      </c>
      <c r="J192" s="15">
        <v>1.1499999999999999</v>
      </c>
      <c r="K192" s="15">
        <v>1.26</v>
      </c>
      <c r="L192" s="15">
        <v>1.36</v>
      </c>
      <c r="M192" s="15">
        <v>1.45</v>
      </c>
      <c r="N192" s="15">
        <v>1.53</v>
      </c>
      <c r="O192" s="15">
        <v>1.6</v>
      </c>
      <c r="P192" s="15">
        <v>1.67</v>
      </c>
      <c r="Q192" s="15">
        <v>1.72</v>
      </c>
      <c r="R192" s="15">
        <v>1.76</v>
      </c>
      <c r="S192" s="15">
        <v>1.8</v>
      </c>
      <c r="T192" s="15">
        <v>1.83</v>
      </c>
      <c r="U192" s="15">
        <v>1.86</v>
      </c>
      <c r="V192" s="15">
        <v>1.88</v>
      </c>
      <c r="W192" s="15">
        <v>1.9</v>
      </c>
      <c r="X192" s="15">
        <v>1.91</v>
      </c>
      <c r="Y192" s="15">
        <v>1.93</v>
      </c>
      <c r="Z192" s="15">
        <v>1.94</v>
      </c>
      <c r="AA192" s="15">
        <v>1.95</v>
      </c>
      <c r="AB192" s="15">
        <v>1.95</v>
      </c>
      <c r="AC192" s="15">
        <v>1.96</v>
      </c>
      <c r="AD192" s="15">
        <v>1.96</v>
      </c>
      <c r="AE192" s="15">
        <v>1.97</v>
      </c>
      <c r="AF192" s="15">
        <v>1.97</v>
      </c>
      <c r="AG192" s="15">
        <v>1.97</v>
      </c>
      <c r="AH192" s="15">
        <v>1.97</v>
      </c>
      <c r="AI192" s="15">
        <v>1.98</v>
      </c>
      <c r="AJ192" s="15">
        <v>1.98</v>
      </c>
      <c r="AK192" s="15">
        <v>1.98</v>
      </c>
      <c r="AL192" s="15">
        <v>1.98</v>
      </c>
      <c r="AM192" s="15">
        <v>1.98</v>
      </c>
      <c r="AN192" s="15">
        <v>1.98</v>
      </c>
      <c r="AO192" s="15">
        <v>1.98</v>
      </c>
      <c r="AP192" s="15">
        <v>1.98</v>
      </c>
      <c r="AQ192" s="15">
        <v>1.97</v>
      </c>
      <c r="AR192" s="15">
        <v>1.97</v>
      </c>
      <c r="AS192" s="15">
        <v>1.96</v>
      </c>
      <c r="AT192" s="15">
        <v>1.96</v>
      </c>
      <c r="AU192" s="15">
        <v>1.95</v>
      </c>
      <c r="AV192" s="15">
        <v>1.95</v>
      </c>
      <c r="AW192" s="15">
        <v>1.94</v>
      </c>
      <c r="AX192" s="15">
        <v>1.94</v>
      </c>
      <c r="AY192" s="15">
        <v>1.94</v>
      </c>
    </row>
    <row r="193" spans="1:51" x14ac:dyDescent="0.2">
      <c r="A193" s="5">
        <v>43100</v>
      </c>
      <c r="B193" s="15">
        <v>0.09</v>
      </c>
      <c r="C193" s="15">
        <v>0.2</v>
      </c>
      <c r="D193" s="15">
        <v>0.37</v>
      </c>
      <c r="E193" s="15">
        <v>0.53</v>
      </c>
      <c r="F193" s="15">
        <v>0.65</v>
      </c>
      <c r="G193" s="15">
        <v>0.78</v>
      </c>
      <c r="H193" s="15">
        <v>0.9</v>
      </c>
      <c r="I193" s="15">
        <v>1.02</v>
      </c>
      <c r="J193" s="15">
        <v>1.1299999999999999</v>
      </c>
      <c r="K193" s="15">
        <v>1.26</v>
      </c>
      <c r="L193" s="15">
        <v>1.34</v>
      </c>
      <c r="M193" s="15">
        <v>1.42</v>
      </c>
      <c r="N193" s="15">
        <v>1.5</v>
      </c>
      <c r="O193" s="15">
        <v>1.56</v>
      </c>
      <c r="P193" s="15">
        <v>1.62</v>
      </c>
      <c r="Q193" s="15">
        <v>1.67</v>
      </c>
      <c r="R193" s="15">
        <v>1.71</v>
      </c>
      <c r="S193" s="15">
        <v>1.75</v>
      </c>
      <c r="T193" s="15">
        <v>1.78</v>
      </c>
      <c r="U193" s="15">
        <v>1.81</v>
      </c>
      <c r="V193" s="15">
        <v>1.82</v>
      </c>
      <c r="W193" s="15">
        <v>1.83</v>
      </c>
      <c r="X193" s="15">
        <v>1.85</v>
      </c>
      <c r="Y193" s="15">
        <v>1.86</v>
      </c>
      <c r="Z193" s="15">
        <v>1.87</v>
      </c>
      <c r="AA193" s="15">
        <v>1.87</v>
      </c>
      <c r="AB193" s="15">
        <v>1.88</v>
      </c>
      <c r="AC193" s="15">
        <v>1.88</v>
      </c>
      <c r="AD193" s="15">
        <v>1.88</v>
      </c>
      <c r="AE193" s="15">
        <v>1.89</v>
      </c>
      <c r="AF193" s="15">
        <v>1.89</v>
      </c>
      <c r="AG193" s="15">
        <v>1.89</v>
      </c>
      <c r="AH193" s="15">
        <v>1.89</v>
      </c>
      <c r="AI193" s="15">
        <v>1.89</v>
      </c>
      <c r="AJ193" s="15">
        <v>1.89</v>
      </c>
      <c r="AK193" s="15">
        <v>1.89</v>
      </c>
      <c r="AL193" s="15">
        <v>1.89</v>
      </c>
      <c r="AM193" s="15">
        <v>1.89</v>
      </c>
      <c r="AN193" s="15">
        <v>1.89</v>
      </c>
      <c r="AO193" s="15">
        <v>1.89</v>
      </c>
      <c r="AP193" s="15">
        <v>1.88</v>
      </c>
      <c r="AQ193" s="15">
        <v>1.88</v>
      </c>
      <c r="AR193" s="15">
        <v>1.87</v>
      </c>
      <c r="AS193" s="15">
        <v>1.87</v>
      </c>
      <c r="AT193" s="15">
        <v>1.86</v>
      </c>
      <c r="AU193" s="15">
        <v>1.86</v>
      </c>
      <c r="AV193" s="15">
        <v>1.85</v>
      </c>
      <c r="AW193" s="15">
        <v>1.85</v>
      </c>
      <c r="AX193" s="15">
        <v>1.84</v>
      </c>
      <c r="AY193" s="15">
        <v>1.84</v>
      </c>
    </row>
    <row r="194" spans="1:51" x14ac:dyDescent="0.2">
      <c r="A194" s="5">
        <v>43131</v>
      </c>
      <c r="B194" s="15">
        <v>0</v>
      </c>
      <c r="C194" s="15">
        <v>0.14000000000000001</v>
      </c>
      <c r="D194" s="15">
        <v>0.34</v>
      </c>
      <c r="E194" s="15">
        <v>0.55000000000000004</v>
      </c>
      <c r="F194" s="15">
        <v>0.73</v>
      </c>
      <c r="G194" s="15">
        <v>0.89</v>
      </c>
      <c r="H194" s="15">
        <v>1.02</v>
      </c>
      <c r="I194" s="15">
        <v>1.1499999999999999</v>
      </c>
      <c r="J194" s="15">
        <v>1.25</v>
      </c>
      <c r="K194" s="15">
        <v>1.35</v>
      </c>
      <c r="L194" s="15">
        <v>1.43</v>
      </c>
      <c r="M194" s="15">
        <v>1.5</v>
      </c>
      <c r="N194" s="15">
        <v>1.57</v>
      </c>
      <c r="O194" s="15">
        <v>1.63</v>
      </c>
      <c r="P194" s="15">
        <v>1.68</v>
      </c>
      <c r="Q194" s="15">
        <v>1.71</v>
      </c>
      <c r="R194" s="15">
        <v>1.74</v>
      </c>
      <c r="S194" s="15">
        <v>1.77</v>
      </c>
      <c r="T194" s="15">
        <v>1.8</v>
      </c>
      <c r="U194" s="15">
        <v>1.82</v>
      </c>
      <c r="V194" s="15">
        <v>1.83</v>
      </c>
      <c r="W194" s="15">
        <v>1.83</v>
      </c>
      <c r="X194" s="15">
        <v>1.84</v>
      </c>
      <c r="Y194" s="15">
        <v>1.85</v>
      </c>
      <c r="Z194" s="15">
        <v>1.85</v>
      </c>
      <c r="AA194" s="15">
        <v>1.85</v>
      </c>
      <c r="AB194" s="15">
        <v>1.85</v>
      </c>
      <c r="AC194" s="15">
        <v>1.85</v>
      </c>
      <c r="AD194" s="15">
        <v>1.85</v>
      </c>
      <c r="AE194" s="15">
        <v>1.85</v>
      </c>
      <c r="AF194" s="15">
        <v>1.85</v>
      </c>
      <c r="AG194" s="15">
        <v>1.84</v>
      </c>
      <c r="AH194" s="15">
        <v>1.84</v>
      </c>
      <c r="AI194" s="15">
        <v>1.84</v>
      </c>
      <c r="AJ194" s="15">
        <v>1.84</v>
      </c>
      <c r="AK194" s="15">
        <v>1.83</v>
      </c>
      <c r="AL194" s="15">
        <v>1.83</v>
      </c>
      <c r="AM194" s="15">
        <v>1.83</v>
      </c>
      <c r="AN194" s="15">
        <v>1.83</v>
      </c>
      <c r="AO194" s="15">
        <v>1.82</v>
      </c>
      <c r="AP194" s="15">
        <v>1.82</v>
      </c>
      <c r="AQ194" s="15">
        <v>1.81</v>
      </c>
      <c r="AR194" s="15">
        <v>1.8</v>
      </c>
      <c r="AS194" s="15">
        <v>1.8</v>
      </c>
      <c r="AT194" s="15">
        <v>1.79</v>
      </c>
      <c r="AU194" s="15">
        <v>1.79</v>
      </c>
      <c r="AV194" s="15">
        <v>1.78</v>
      </c>
      <c r="AW194" s="15">
        <v>1.77</v>
      </c>
      <c r="AX194" s="15">
        <v>1.77</v>
      </c>
      <c r="AY194" s="15">
        <v>1.76</v>
      </c>
    </row>
    <row r="195" spans="1:51" x14ac:dyDescent="0.2">
      <c r="A195" s="5">
        <v>43159</v>
      </c>
      <c r="B195" s="15">
        <v>0.01</v>
      </c>
      <c r="C195" s="15">
        <v>0.14000000000000001</v>
      </c>
      <c r="D195" s="15">
        <v>0.34</v>
      </c>
      <c r="E195" s="15">
        <v>0.54</v>
      </c>
      <c r="F195" s="15">
        <v>0.71</v>
      </c>
      <c r="G195" s="15">
        <v>0.87</v>
      </c>
      <c r="H195" s="15">
        <v>1.01</v>
      </c>
      <c r="I195" s="15">
        <v>1.1399999999999999</v>
      </c>
      <c r="J195" s="15">
        <v>1.26</v>
      </c>
      <c r="K195" s="15">
        <v>1.37</v>
      </c>
      <c r="L195" s="15">
        <v>1.46</v>
      </c>
      <c r="M195" s="15">
        <v>1.53</v>
      </c>
      <c r="N195" s="15">
        <v>1.6</v>
      </c>
      <c r="O195" s="15">
        <v>1.66</v>
      </c>
      <c r="P195" s="15">
        <v>1.71</v>
      </c>
      <c r="Q195" s="15">
        <v>1.75</v>
      </c>
      <c r="R195" s="15">
        <v>1.79</v>
      </c>
      <c r="S195" s="15">
        <v>1.82</v>
      </c>
      <c r="T195" s="15">
        <v>1.84</v>
      </c>
      <c r="U195" s="15">
        <v>1.87</v>
      </c>
      <c r="V195" s="15">
        <v>1.88</v>
      </c>
      <c r="W195" s="15">
        <v>1.89</v>
      </c>
      <c r="X195" s="15">
        <v>1.89</v>
      </c>
      <c r="Y195" s="15">
        <v>1.9</v>
      </c>
      <c r="Z195" s="15">
        <v>1.91</v>
      </c>
      <c r="AA195" s="15">
        <v>1.9</v>
      </c>
      <c r="AB195" s="15">
        <v>1.9</v>
      </c>
      <c r="AC195" s="15">
        <v>1.9</v>
      </c>
      <c r="AD195" s="15">
        <v>1.9</v>
      </c>
      <c r="AE195" s="15">
        <v>1.9</v>
      </c>
      <c r="AF195" s="15">
        <v>1.9</v>
      </c>
      <c r="AG195" s="15">
        <v>1.89</v>
      </c>
      <c r="AH195" s="15">
        <v>1.89</v>
      </c>
      <c r="AI195" s="15">
        <v>1.89</v>
      </c>
      <c r="AJ195" s="15">
        <v>1.88</v>
      </c>
      <c r="AK195" s="15">
        <v>1.88</v>
      </c>
      <c r="AL195" s="15">
        <v>1.88</v>
      </c>
      <c r="AM195" s="15">
        <v>1.87</v>
      </c>
      <c r="AN195" s="15">
        <v>1.87</v>
      </c>
      <c r="AO195" s="15">
        <v>1.87</v>
      </c>
      <c r="AP195" s="15">
        <v>1.86</v>
      </c>
      <c r="AQ195" s="15">
        <v>1.85</v>
      </c>
      <c r="AR195" s="15">
        <v>1.84</v>
      </c>
      <c r="AS195" s="15">
        <v>1.84</v>
      </c>
      <c r="AT195" s="15">
        <v>1.83</v>
      </c>
      <c r="AU195" s="15">
        <v>1.82</v>
      </c>
      <c r="AV195" s="15">
        <v>1.82</v>
      </c>
      <c r="AW195" s="15">
        <v>1.81</v>
      </c>
      <c r="AX195" s="15">
        <v>1.8</v>
      </c>
      <c r="AY195" s="15">
        <v>1.8</v>
      </c>
    </row>
    <row r="196" spans="1:51" x14ac:dyDescent="0.2">
      <c r="A196" s="5">
        <v>43190</v>
      </c>
      <c r="B196" s="15">
        <v>0.13</v>
      </c>
      <c r="C196" s="15">
        <v>0.25</v>
      </c>
      <c r="D196" s="15">
        <v>0.41</v>
      </c>
      <c r="E196" s="15">
        <v>0.59</v>
      </c>
      <c r="F196" s="15">
        <v>0.76</v>
      </c>
      <c r="G196" s="15">
        <v>0.92</v>
      </c>
      <c r="H196" s="15">
        <v>1.05</v>
      </c>
      <c r="I196" s="15">
        <v>1.18</v>
      </c>
      <c r="J196" s="15">
        <v>1.28</v>
      </c>
      <c r="K196" s="15">
        <v>1.39</v>
      </c>
      <c r="L196" s="15">
        <v>1.47</v>
      </c>
      <c r="M196" s="15">
        <v>1.54</v>
      </c>
      <c r="N196" s="15">
        <v>1.62</v>
      </c>
      <c r="O196" s="15">
        <v>1.68</v>
      </c>
      <c r="P196" s="15">
        <v>1.74</v>
      </c>
      <c r="Q196" s="15">
        <v>1.78</v>
      </c>
      <c r="R196" s="15">
        <v>1.81</v>
      </c>
      <c r="S196" s="15">
        <v>1.84</v>
      </c>
      <c r="T196" s="15">
        <v>1.86</v>
      </c>
      <c r="U196" s="15">
        <v>1.89</v>
      </c>
      <c r="V196" s="15">
        <v>1.9</v>
      </c>
      <c r="W196" s="15">
        <v>1.91</v>
      </c>
      <c r="X196" s="15">
        <v>1.91</v>
      </c>
      <c r="Y196" s="15">
        <v>1.92</v>
      </c>
      <c r="Z196" s="15">
        <v>1.93</v>
      </c>
      <c r="AA196" s="15">
        <v>1.92</v>
      </c>
      <c r="AB196" s="15">
        <v>1.92</v>
      </c>
      <c r="AC196" s="15">
        <v>1.91</v>
      </c>
      <c r="AD196" s="15">
        <v>1.91</v>
      </c>
      <c r="AE196" s="15">
        <v>1.91</v>
      </c>
      <c r="AF196" s="15">
        <v>1.9</v>
      </c>
      <c r="AG196" s="15">
        <v>1.9</v>
      </c>
      <c r="AH196" s="15">
        <v>1.9</v>
      </c>
      <c r="AI196" s="15">
        <v>1.89</v>
      </c>
      <c r="AJ196" s="15">
        <v>1.89</v>
      </c>
      <c r="AK196" s="15">
        <v>1.89</v>
      </c>
      <c r="AL196" s="15">
        <v>1.89</v>
      </c>
      <c r="AM196" s="15">
        <v>1.88</v>
      </c>
      <c r="AN196" s="15">
        <v>1.88</v>
      </c>
      <c r="AO196" s="15">
        <v>1.88</v>
      </c>
      <c r="AP196" s="15">
        <v>1.87</v>
      </c>
      <c r="AQ196" s="15">
        <v>1.87</v>
      </c>
      <c r="AR196" s="15">
        <v>1.86</v>
      </c>
      <c r="AS196" s="15">
        <v>1.86</v>
      </c>
      <c r="AT196" s="15">
        <v>1.86</v>
      </c>
      <c r="AU196" s="15">
        <v>1.85</v>
      </c>
      <c r="AV196" s="15">
        <v>1.85</v>
      </c>
      <c r="AW196" s="15">
        <v>1.85</v>
      </c>
      <c r="AX196" s="15">
        <v>1.84</v>
      </c>
      <c r="AY196" s="15">
        <v>1.84</v>
      </c>
    </row>
    <row r="197" spans="1:51" x14ac:dyDescent="0.2">
      <c r="A197" s="5">
        <v>43220</v>
      </c>
      <c r="B197" s="15">
        <v>0.14000000000000001</v>
      </c>
      <c r="C197" s="15">
        <v>0.26</v>
      </c>
      <c r="D197" s="15">
        <v>0.42</v>
      </c>
      <c r="E197" s="15">
        <v>0.6</v>
      </c>
      <c r="F197" s="15">
        <v>0.78</v>
      </c>
      <c r="G197" s="15">
        <v>0.94</v>
      </c>
      <c r="H197" s="15">
        <v>1.08</v>
      </c>
      <c r="I197" s="15">
        <v>1.19</v>
      </c>
      <c r="J197" s="15">
        <v>1.3</v>
      </c>
      <c r="K197" s="15">
        <v>1.42</v>
      </c>
      <c r="L197" s="15">
        <v>1.51</v>
      </c>
      <c r="M197" s="15">
        <v>1.58</v>
      </c>
      <c r="N197" s="15">
        <v>1.65</v>
      </c>
      <c r="O197" s="15">
        <v>1.71</v>
      </c>
      <c r="P197" s="15">
        <v>1.76</v>
      </c>
      <c r="Q197" s="15">
        <v>1.8</v>
      </c>
      <c r="R197" s="15">
        <v>1.83</v>
      </c>
      <c r="S197" s="15">
        <v>1.86</v>
      </c>
      <c r="T197" s="15">
        <v>1.89</v>
      </c>
      <c r="U197" s="15">
        <v>1.91</v>
      </c>
      <c r="V197" s="15">
        <v>1.92</v>
      </c>
      <c r="W197" s="15">
        <v>1.93</v>
      </c>
      <c r="X197" s="15">
        <v>1.94</v>
      </c>
      <c r="Y197" s="15">
        <v>1.95</v>
      </c>
      <c r="Z197" s="15">
        <v>1.96</v>
      </c>
      <c r="AA197" s="15">
        <v>1.96</v>
      </c>
      <c r="AB197" s="15">
        <v>1.95</v>
      </c>
      <c r="AC197" s="15">
        <v>1.95</v>
      </c>
      <c r="AD197" s="15">
        <v>1.95</v>
      </c>
      <c r="AE197" s="15">
        <v>1.95</v>
      </c>
      <c r="AF197" s="15">
        <v>1.95</v>
      </c>
      <c r="AG197" s="15">
        <v>1.94</v>
      </c>
      <c r="AH197" s="15">
        <v>1.94</v>
      </c>
      <c r="AI197" s="15">
        <v>1.94</v>
      </c>
      <c r="AJ197" s="15">
        <v>1.94</v>
      </c>
      <c r="AK197" s="15">
        <v>1.93</v>
      </c>
      <c r="AL197" s="15">
        <v>1.93</v>
      </c>
      <c r="AM197" s="15">
        <v>1.93</v>
      </c>
      <c r="AN197" s="15">
        <v>1.93</v>
      </c>
      <c r="AO197" s="15">
        <v>1.93</v>
      </c>
      <c r="AP197" s="15">
        <v>1.92</v>
      </c>
      <c r="AQ197" s="15">
        <v>1.91</v>
      </c>
      <c r="AR197" s="15">
        <v>1.91</v>
      </c>
      <c r="AS197" s="15">
        <v>1.9</v>
      </c>
      <c r="AT197" s="15">
        <v>1.9</v>
      </c>
      <c r="AU197" s="15">
        <v>1.89</v>
      </c>
      <c r="AV197" s="15">
        <v>1.89</v>
      </c>
      <c r="AW197" s="15">
        <v>1.88</v>
      </c>
      <c r="AX197" s="15">
        <v>1.88</v>
      </c>
      <c r="AY197" s="15">
        <v>1.87</v>
      </c>
    </row>
    <row r="198" spans="1:51" x14ac:dyDescent="0.2">
      <c r="A198" s="5">
        <v>43251</v>
      </c>
      <c r="B198" s="15">
        <v>0.19</v>
      </c>
      <c r="C198" s="15">
        <v>0.31</v>
      </c>
      <c r="D198" s="15">
        <v>0.43</v>
      </c>
      <c r="E198" s="15">
        <v>0.6</v>
      </c>
      <c r="F198" s="15">
        <v>0.75</v>
      </c>
      <c r="G198" s="15">
        <v>0.89</v>
      </c>
      <c r="H198" s="15">
        <v>1.03</v>
      </c>
      <c r="I198" s="15">
        <v>1.1499999999999999</v>
      </c>
      <c r="J198" s="15">
        <v>1.25</v>
      </c>
      <c r="K198" s="15">
        <v>1.35</v>
      </c>
      <c r="L198" s="15">
        <v>1.45</v>
      </c>
      <c r="M198" s="15">
        <v>1.54</v>
      </c>
      <c r="N198" s="15">
        <v>1.62</v>
      </c>
      <c r="O198" s="15">
        <v>1.68</v>
      </c>
      <c r="P198" s="15">
        <v>1.74</v>
      </c>
      <c r="Q198" s="15">
        <v>1.78</v>
      </c>
      <c r="R198" s="15">
        <v>1.81</v>
      </c>
      <c r="S198" s="15">
        <v>1.85</v>
      </c>
      <c r="T198" s="15">
        <v>1.88</v>
      </c>
      <c r="U198" s="15">
        <v>1.9</v>
      </c>
      <c r="V198" s="15">
        <v>1.92</v>
      </c>
      <c r="W198" s="15">
        <v>1.93</v>
      </c>
      <c r="X198" s="15">
        <v>1.94</v>
      </c>
      <c r="Y198" s="15">
        <v>1.94</v>
      </c>
      <c r="Z198" s="15">
        <v>1.95</v>
      </c>
      <c r="AA198" s="15">
        <v>1.95</v>
      </c>
      <c r="AB198" s="15">
        <v>1.95</v>
      </c>
      <c r="AC198" s="15">
        <v>1.94</v>
      </c>
      <c r="AD198" s="15">
        <v>1.94</v>
      </c>
      <c r="AE198" s="15">
        <v>1.94</v>
      </c>
      <c r="AF198" s="15">
        <v>1.94</v>
      </c>
      <c r="AG198" s="15">
        <v>1.94</v>
      </c>
      <c r="AH198" s="15">
        <v>1.94</v>
      </c>
      <c r="AI198" s="15">
        <v>1.94</v>
      </c>
      <c r="AJ198" s="15">
        <v>1.94</v>
      </c>
      <c r="AK198" s="15">
        <v>1.94</v>
      </c>
      <c r="AL198" s="15">
        <v>1.94</v>
      </c>
      <c r="AM198" s="15">
        <v>1.94</v>
      </c>
      <c r="AN198" s="15">
        <v>1.94</v>
      </c>
      <c r="AO198" s="15">
        <v>1.94</v>
      </c>
      <c r="AP198" s="15">
        <v>1.93</v>
      </c>
      <c r="AQ198" s="15">
        <v>1.92</v>
      </c>
      <c r="AR198" s="15">
        <v>1.92</v>
      </c>
      <c r="AS198" s="15">
        <v>1.91</v>
      </c>
      <c r="AT198" s="15">
        <v>1.91</v>
      </c>
      <c r="AU198" s="15">
        <v>1.9</v>
      </c>
      <c r="AV198" s="15">
        <v>1.89</v>
      </c>
      <c r="AW198" s="15">
        <v>1.89</v>
      </c>
      <c r="AX198" s="15">
        <v>1.89</v>
      </c>
      <c r="AY198" s="15">
        <v>1.88</v>
      </c>
    </row>
    <row r="199" spans="1:51" x14ac:dyDescent="0.2">
      <c r="A199" s="5">
        <v>43281</v>
      </c>
      <c r="B199" s="15">
        <v>0.23</v>
      </c>
      <c r="C199" s="15">
        <v>0.3</v>
      </c>
      <c r="D199" s="15">
        <v>0.43</v>
      </c>
      <c r="E199" s="15">
        <v>0.6</v>
      </c>
      <c r="F199" s="15">
        <v>0.74</v>
      </c>
      <c r="G199" s="15">
        <v>0.89</v>
      </c>
      <c r="H199" s="15">
        <v>1.02</v>
      </c>
      <c r="I199" s="15">
        <v>1.1499999999999999</v>
      </c>
      <c r="J199" s="15">
        <v>1.27</v>
      </c>
      <c r="K199" s="15">
        <v>1.35</v>
      </c>
      <c r="L199" s="15">
        <v>1.47</v>
      </c>
      <c r="M199" s="15">
        <v>1.56</v>
      </c>
      <c r="N199" s="15">
        <v>1.64</v>
      </c>
      <c r="O199" s="15">
        <v>1.7</v>
      </c>
      <c r="P199" s="15">
        <v>1.76</v>
      </c>
      <c r="Q199" s="15">
        <v>1.8</v>
      </c>
      <c r="R199" s="15">
        <v>1.83</v>
      </c>
      <c r="S199" s="15">
        <v>1.85</v>
      </c>
      <c r="T199" s="15">
        <v>1.88</v>
      </c>
      <c r="U199" s="15">
        <v>1.9</v>
      </c>
      <c r="V199" s="15">
        <v>1.92</v>
      </c>
      <c r="W199" s="15">
        <v>1.94</v>
      </c>
      <c r="X199" s="15">
        <v>1.96</v>
      </c>
      <c r="Y199" s="15">
        <v>1.97</v>
      </c>
      <c r="Z199" s="15">
        <v>1.99</v>
      </c>
      <c r="AA199" s="15">
        <v>1.99</v>
      </c>
      <c r="AB199" s="15">
        <v>1.99</v>
      </c>
      <c r="AC199" s="15">
        <v>1.99</v>
      </c>
      <c r="AD199" s="15">
        <v>1.99</v>
      </c>
      <c r="AE199" s="15">
        <v>1.99</v>
      </c>
      <c r="AF199" s="15">
        <v>1.98</v>
      </c>
      <c r="AG199" s="15">
        <v>1.98</v>
      </c>
      <c r="AH199" s="15">
        <v>1.97</v>
      </c>
      <c r="AI199" s="15">
        <v>1.97</v>
      </c>
      <c r="AJ199" s="15">
        <v>1.96</v>
      </c>
      <c r="AK199" s="15">
        <v>1.96</v>
      </c>
      <c r="AL199" s="15">
        <v>1.95</v>
      </c>
      <c r="AM199" s="15">
        <v>1.95</v>
      </c>
      <c r="AN199" s="15">
        <v>1.95</v>
      </c>
      <c r="AO199" s="15">
        <v>1.94</v>
      </c>
      <c r="AP199" s="15">
        <v>1.94</v>
      </c>
      <c r="AQ199" s="15">
        <v>1.93</v>
      </c>
      <c r="AR199" s="15">
        <v>1.93</v>
      </c>
      <c r="AS199" s="15">
        <v>1.93</v>
      </c>
      <c r="AT199" s="15">
        <v>1.92</v>
      </c>
      <c r="AU199" s="15">
        <v>1.92</v>
      </c>
      <c r="AV199" s="15">
        <v>1.91</v>
      </c>
      <c r="AW199" s="15">
        <v>1.91</v>
      </c>
      <c r="AX199" s="15">
        <v>1.91</v>
      </c>
      <c r="AY199" s="15">
        <v>1.91</v>
      </c>
    </row>
    <row r="200" spans="1:51" x14ac:dyDescent="0.2">
      <c r="A200" s="5">
        <v>43312</v>
      </c>
      <c r="B200" s="15">
        <v>0.18</v>
      </c>
      <c r="C200" s="15">
        <v>0.28999999999999998</v>
      </c>
      <c r="D200" s="15">
        <v>0.43</v>
      </c>
      <c r="E200" s="15">
        <v>0.6</v>
      </c>
      <c r="F200" s="15">
        <v>0.77</v>
      </c>
      <c r="G200" s="15">
        <v>0.91</v>
      </c>
      <c r="H200" s="15">
        <v>1.05</v>
      </c>
      <c r="I200" s="15">
        <v>1.18</v>
      </c>
      <c r="J200" s="15">
        <v>1.28</v>
      </c>
      <c r="K200" s="15">
        <v>1.39</v>
      </c>
      <c r="L200" s="15">
        <v>1.49</v>
      </c>
      <c r="M200" s="15">
        <v>1.57</v>
      </c>
      <c r="N200" s="15">
        <v>1.64</v>
      </c>
      <c r="O200" s="15">
        <v>1.7</v>
      </c>
      <c r="P200" s="15">
        <v>1.76</v>
      </c>
      <c r="Q200" s="15">
        <v>1.8</v>
      </c>
      <c r="R200" s="15">
        <v>1.84</v>
      </c>
      <c r="S200" s="15">
        <v>1.88</v>
      </c>
      <c r="T200" s="15">
        <v>1.91</v>
      </c>
      <c r="U200" s="15">
        <v>1.93</v>
      </c>
      <c r="V200" s="15">
        <v>1.95</v>
      </c>
      <c r="W200" s="15">
        <v>1.96</v>
      </c>
      <c r="X200" s="15">
        <v>1.97</v>
      </c>
      <c r="Y200" s="15">
        <v>1.98</v>
      </c>
      <c r="Z200" s="15">
        <v>1.99</v>
      </c>
      <c r="AA200" s="15">
        <v>1.99</v>
      </c>
      <c r="AB200" s="15">
        <v>1.99</v>
      </c>
      <c r="AC200" s="15">
        <v>1.99</v>
      </c>
      <c r="AD200" s="15">
        <v>1.99</v>
      </c>
      <c r="AE200" s="15">
        <v>1.98</v>
      </c>
      <c r="AF200" s="15">
        <v>1.99</v>
      </c>
      <c r="AG200" s="15">
        <v>1.99</v>
      </c>
      <c r="AH200" s="15">
        <v>1.99</v>
      </c>
      <c r="AI200" s="15">
        <v>1.99</v>
      </c>
      <c r="AJ200" s="15">
        <v>1.99</v>
      </c>
      <c r="AK200" s="15">
        <v>1.99</v>
      </c>
      <c r="AL200" s="15">
        <v>1.99</v>
      </c>
      <c r="AM200" s="15">
        <v>1.99</v>
      </c>
      <c r="AN200" s="15">
        <v>1.99</v>
      </c>
      <c r="AO200" s="15">
        <v>2</v>
      </c>
      <c r="AP200" s="15">
        <v>1.99</v>
      </c>
      <c r="AQ200" s="15">
        <v>1.99</v>
      </c>
      <c r="AR200" s="15">
        <v>1.98</v>
      </c>
      <c r="AS200" s="15">
        <v>1.98</v>
      </c>
      <c r="AT200" s="15">
        <v>1.97</v>
      </c>
      <c r="AU200" s="15">
        <v>1.97</v>
      </c>
      <c r="AV200" s="15">
        <v>1.97</v>
      </c>
      <c r="AW200" s="15">
        <v>1.96</v>
      </c>
      <c r="AX200" s="15">
        <v>1.96</v>
      </c>
      <c r="AY200" s="15">
        <v>1.96</v>
      </c>
    </row>
    <row r="201" spans="1:51" x14ac:dyDescent="0.2">
      <c r="A201" s="5">
        <v>43343</v>
      </c>
      <c r="B201" s="15">
        <v>0.2</v>
      </c>
      <c r="C201" s="15">
        <v>0.31</v>
      </c>
      <c r="D201" s="15">
        <v>0.44</v>
      </c>
      <c r="E201" s="15">
        <v>0.57999999999999996</v>
      </c>
      <c r="F201" s="15">
        <v>0.72</v>
      </c>
      <c r="G201" s="15">
        <v>0.86</v>
      </c>
      <c r="H201" s="15">
        <v>0.99</v>
      </c>
      <c r="I201" s="15">
        <v>1.1200000000000001</v>
      </c>
      <c r="J201" s="15">
        <v>1.24</v>
      </c>
      <c r="K201" s="15">
        <v>1.35</v>
      </c>
      <c r="L201" s="15">
        <v>1.44</v>
      </c>
      <c r="M201" s="15">
        <v>1.52</v>
      </c>
      <c r="N201" s="15">
        <v>1.6</v>
      </c>
      <c r="O201" s="15">
        <v>1.67</v>
      </c>
      <c r="P201" s="15">
        <v>1.72</v>
      </c>
      <c r="Q201" s="15">
        <v>1.77</v>
      </c>
      <c r="R201" s="15">
        <v>1.81</v>
      </c>
      <c r="S201" s="15">
        <v>1.84</v>
      </c>
      <c r="T201" s="15">
        <v>1.87</v>
      </c>
      <c r="U201" s="15">
        <v>1.9</v>
      </c>
      <c r="V201" s="15">
        <v>1.92</v>
      </c>
      <c r="W201" s="15">
        <v>1.93</v>
      </c>
      <c r="X201" s="15">
        <v>1.94</v>
      </c>
      <c r="Y201" s="15">
        <v>1.95</v>
      </c>
      <c r="Z201" s="15">
        <v>1.96</v>
      </c>
      <c r="AA201" s="15">
        <v>1.96</v>
      </c>
      <c r="AB201" s="15">
        <v>1.97</v>
      </c>
      <c r="AC201" s="15">
        <v>1.97</v>
      </c>
      <c r="AD201" s="15">
        <v>1.97</v>
      </c>
      <c r="AE201" s="15">
        <v>1.98</v>
      </c>
      <c r="AF201" s="15">
        <v>1.97</v>
      </c>
      <c r="AG201" s="15">
        <v>1.97</v>
      </c>
      <c r="AH201" s="15">
        <v>1.97</v>
      </c>
      <c r="AI201" s="15">
        <v>1.97</v>
      </c>
      <c r="AJ201" s="15">
        <v>1.96</v>
      </c>
      <c r="AK201" s="15">
        <v>1.96</v>
      </c>
      <c r="AL201" s="15">
        <v>1.96</v>
      </c>
      <c r="AM201" s="15">
        <v>1.96</v>
      </c>
      <c r="AN201" s="15">
        <v>1.96</v>
      </c>
      <c r="AO201" s="15">
        <v>1.95</v>
      </c>
      <c r="AP201" s="15">
        <v>1.95</v>
      </c>
      <c r="AQ201" s="15">
        <v>1.95</v>
      </c>
      <c r="AR201" s="15">
        <v>1.94</v>
      </c>
      <c r="AS201" s="15">
        <v>1.94</v>
      </c>
      <c r="AT201" s="15">
        <v>1.93</v>
      </c>
      <c r="AU201" s="15">
        <v>1.93</v>
      </c>
      <c r="AV201" s="15">
        <v>1.93</v>
      </c>
      <c r="AW201" s="15">
        <v>1.92</v>
      </c>
      <c r="AX201" s="15">
        <v>1.92</v>
      </c>
      <c r="AY201" s="15">
        <v>1.92</v>
      </c>
    </row>
    <row r="202" spans="1:51" x14ac:dyDescent="0.2">
      <c r="A202" s="5">
        <v>43373</v>
      </c>
      <c r="B202" s="15">
        <v>0.22</v>
      </c>
      <c r="C202" s="15">
        <v>0.36</v>
      </c>
      <c r="D202" s="15">
        <v>0.51</v>
      </c>
      <c r="E202" s="15">
        <v>0.68</v>
      </c>
      <c r="F202" s="15">
        <v>0.84</v>
      </c>
      <c r="G202" s="15">
        <v>1</v>
      </c>
      <c r="H202" s="15">
        <v>1.1299999999999999</v>
      </c>
      <c r="I202" s="15">
        <v>1.25</v>
      </c>
      <c r="J202" s="15">
        <v>1.36</v>
      </c>
      <c r="K202" s="15">
        <v>1.45</v>
      </c>
      <c r="L202" s="15">
        <v>1.55</v>
      </c>
      <c r="M202" s="15">
        <v>1.64</v>
      </c>
      <c r="N202" s="15">
        <v>1.7</v>
      </c>
      <c r="O202" s="15">
        <v>1.76</v>
      </c>
      <c r="P202" s="15">
        <v>1.81</v>
      </c>
      <c r="Q202" s="15">
        <v>1.85</v>
      </c>
      <c r="R202" s="15">
        <v>1.89</v>
      </c>
      <c r="S202" s="15">
        <v>1.92</v>
      </c>
      <c r="T202" s="15">
        <v>1.95</v>
      </c>
      <c r="U202" s="15">
        <v>1.98</v>
      </c>
      <c r="V202" s="15">
        <v>1.99</v>
      </c>
      <c r="W202" s="15">
        <v>2</v>
      </c>
      <c r="X202" s="15">
        <v>2.0099999999999998</v>
      </c>
      <c r="Y202" s="15">
        <v>2.0099999999999998</v>
      </c>
      <c r="Z202" s="15">
        <v>2.02</v>
      </c>
      <c r="AA202" s="15">
        <v>2.0299999999999998</v>
      </c>
      <c r="AB202" s="15">
        <v>2.0299999999999998</v>
      </c>
      <c r="AC202" s="15">
        <v>2.04</v>
      </c>
      <c r="AD202" s="15">
        <v>2.04</v>
      </c>
      <c r="AE202" s="15">
        <v>2.0499999999999998</v>
      </c>
      <c r="AF202" s="15">
        <v>2.04</v>
      </c>
      <c r="AG202" s="15">
        <v>2.04</v>
      </c>
      <c r="AH202" s="15">
        <v>2.0299999999999998</v>
      </c>
      <c r="AI202" s="15">
        <v>2.02</v>
      </c>
      <c r="AJ202" s="15">
        <v>2.02</v>
      </c>
      <c r="AK202" s="15">
        <v>2.0099999999999998</v>
      </c>
      <c r="AL202" s="15">
        <v>2.0099999999999998</v>
      </c>
      <c r="AM202" s="15">
        <v>2.0099999999999998</v>
      </c>
      <c r="AN202" s="15">
        <v>2</v>
      </c>
      <c r="AO202" s="15">
        <v>2</v>
      </c>
      <c r="AP202" s="15">
        <v>2</v>
      </c>
      <c r="AQ202" s="15">
        <v>1.99</v>
      </c>
      <c r="AR202" s="15">
        <v>1.99</v>
      </c>
      <c r="AS202" s="15">
        <v>1.99</v>
      </c>
      <c r="AT202" s="15">
        <v>1.99</v>
      </c>
      <c r="AU202" s="15">
        <v>1.99</v>
      </c>
      <c r="AV202" s="15">
        <v>1.99</v>
      </c>
      <c r="AW202" s="15">
        <v>1.98</v>
      </c>
      <c r="AX202" s="15">
        <v>1.98</v>
      </c>
      <c r="AY202" s="15">
        <v>1.98</v>
      </c>
    </row>
    <row r="203" spans="1:51" x14ac:dyDescent="0.2">
      <c r="A203" s="5">
        <v>43404</v>
      </c>
      <c r="B203" s="15">
        <v>0.24</v>
      </c>
      <c r="C203" s="15">
        <v>0.36</v>
      </c>
      <c r="D203" s="15">
        <v>0.51</v>
      </c>
      <c r="E203" s="15">
        <v>0.67</v>
      </c>
      <c r="F203" s="15">
        <v>0.82</v>
      </c>
      <c r="G203" s="15">
        <v>0.97</v>
      </c>
      <c r="H203" s="15">
        <v>1.1000000000000001</v>
      </c>
      <c r="I203" s="15">
        <v>1.23</v>
      </c>
      <c r="J203" s="15">
        <v>1.35</v>
      </c>
      <c r="K203" s="15">
        <v>1.46</v>
      </c>
      <c r="L203" s="15">
        <v>1.55</v>
      </c>
      <c r="M203" s="15">
        <v>1.62</v>
      </c>
      <c r="N203" s="15">
        <v>1.7</v>
      </c>
      <c r="O203" s="15">
        <v>1.76</v>
      </c>
      <c r="P203" s="15">
        <v>1.81</v>
      </c>
      <c r="Q203" s="15">
        <v>1.85</v>
      </c>
      <c r="R203" s="15">
        <v>1.89</v>
      </c>
      <c r="S203" s="15">
        <v>1.92</v>
      </c>
      <c r="T203" s="15">
        <v>1.95</v>
      </c>
      <c r="U203" s="15">
        <v>1.98</v>
      </c>
      <c r="V203" s="15">
        <v>1.99</v>
      </c>
      <c r="W203" s="15">
        <v>2</v>
      </c>
      <c r="X203" s="15">
        <v>2.0099999999999998</v>
      </c>
      <c r="Y203" s="15">
        <v>2.02</v>
      </c>
      <c r="Z203" s="15">
        <v>2.02</v>
      </c>
      <c r="AA203" s="15">
        <v>2.0299999999999998</v>
      </c>
      <c r="AB203" s="15">
        <v>2.0299999999999998</v>
      </c>
      <c r="AC203" s="15">
        <v>2.0299999999999998</v>
      </c>
      <c r="AD203" s="15">
        <v>2.0299999999999998</v>
      </c>
      <c r="AE203" s="15">
        <v>2.04</v>
      </c>
      <c r="AF203" s="15">
        <v>2.0299999999999998</v>
      </c>
      <c r="AG203" s="15">
        <v>2.0299999999999998</v>
      </c>
      <c r="AH203" s="15">
        <v>2.02</v>
      </c>
      <c r="AI203" s="15">
        <v>2.02</v>
      </c>
      <c r="AJ203" s="15">
        <v>2.0099999999999998</v>
      </c>
      <c r="AK203" s="15">
        <v>2.0099999999999998</v>
      </c>
      <c r="AL203" s="15">
        <v>2</v>
      </c>
      <c r="AM203" s="15">
        <v>2</v>
      </c>
      <c r="AN203" s="15">
        <v>2</v>
      </c>
      <c r="AO203" s="15">
        <v>1.99</v>
      </c>
      <c r="AP203" s="15">
        <v>1.99</v>
      </c>
      <c r="AQ203" s="15">
        <v>1.98</v>
      </c>
      <c r="AR203" s="15">
        <v>1.98</v>
      </c>
      <c r="AS203" s="15">
        <v>1.97</v>
      </c>
      <c r="AT203" s="15">
        <v>1.97</v>
      </c>
      <c r="AU203" s="15">
        <v>1.96</v>
      </c>
      <c r="AV203" s="15">
        <v>1.96</v>
      </c>
      <c r="AW203" s="15">
        <v>1.96</v>
      </c>
      <c r="AX203" s="15">
        <v>1.95</v>
      </c>
      <c r="AY203" s="15">
        <v>1.95</v>
      </c>
    </row>
    <row r="204" spans="1:51" x14ac:dyDescent="0.2">
      <c r="A204" s="5">
        <v>43434</v>
      </c>
      <c r="B204" s="15">
        <v>0.4</v>
      </c>
      <c r="C204" s="15">
        <v>0.48</v>
      </c>
      <c r="D204" s="15">
        <v>0.6</v>
      </c>
      <c r="E204" s="15">
        <v>0.75</v>
      </c>
      <c r="F204" s="15">
        <v>0.91</v>
      </c>
      <c r="G204" s="15">
        <v>1.04</v>
      </c>
      <c r="H204" s="15">
        <v>1.17</v>
      </c>
      <c r="I204" s="15">
        <v>1.3</v>
      </c>
      <c r="J204" s="15">
        <v>1.43</v>
      </c>
      <c r="K204" s="15">
        <v>1.53</v>
      </c>
      <c r="L204" s="15">
        <v>1.63</v>
      </c>
      <c r="M204" s="15">
        <v>1.72</v>
      </c>
      <c r="N204" s="15">
        <v>1.79</v>
      </c>
      <c r="O204" s="15">
        <v>1.86</v>
      </c>
      <c r="P204" s="15">
        <v>1.91</v>
      </c>
      <c r="Q204" s="15">
        <v>1.96</v>
      </c>
      <c r="R204" s="15">
        <v>2</v>
      </c>
      <c r="S204" s="15">
        <v>2.0299999999999998</v>
      </c>
      <c r="T204" s="15">
        <v>2.06</v>
      </c>
      <c r="U204" s="15">
        <v>2.09</v>
      </c>
      <c r="V204" s="15">
        <v>2.1</v>
      </c>
      <c r="W204" s="15">
        <v>2.11</v>
      </c>
      <c r="X204" s="15">
        <v>2.12</v>
      </c>
      <c r="Y204" s="15">
        <v>2.13</v>
      </c>
      <c r="Z204" s="15">
        <v>2.14</v>
      </c>
      <c r="AA204" s="15">
        <v>2.14</v>
      </c>
      <c r="AB204" s="15">
        <v>2.14</v>
      </c>
      <c r="AC204" s="15">
        <v>2.14</v>
      </c>
      <c r="AD204" s="15">
        <v>2.14</v>
      </c>
      <c r="AE204" s="15">
        <v>2.14</v>
      </c>
      <c r="AF204" s="15">
        <v>2.14</v>
      </c>
      <c r="AG204" s="15">
        <v>2.14</v>
      </c>
      <c r="AH204" s="15">
        <v>2.14</v>
      </c>
      <c r="AI204" s="15">
        <v>2.14</v>
      </c>
      <c r="AJ204" s="15">
        <v>2.13</v>
      </c>
      <c r="AK204" s="15">
        <v>2.13</v>
      </c>
      <c r="AL204" s="15">
        <v>2.13</v>
      </c>
      <c r="AM204" s="15">
        <v>2.13</v>
      </c>
      <c r="AN204" s="15">
        <v>2.13</v>
      </c>
      <c r="AO204" s="15">
        <v>2.13</v>
      </c>
      <c r="AP204" s="15">
        <v>2.12</v>
      </c>
      <c r="AQ204" s="15">
        <v>2.12</v>
      </c>
      <c r="AR204" s="15">
        <v>2.11</v>
      </c>
      <c r="AS204" s="15">
        <v>2.11</v>
      </c>
      <c r="AT204" s="15">
        <v>2.11</v>
      </c>
      <c r="AU204" s="15">
        <v>2.1</v>
      </c>
      <c r="AV204" s="15">
        <v>2.1</v>
      </c>
      <c r="AW204" s="15">
        <v>2.1</v>
      </c>
      <c r="AX204" s="15">
        <v>2.09</v>
      </c>
      <c r="AY204" s="15">
        <v>2.09</v>
      </c>
    </row>
    <row r="205" spans="1:51" x14ac:dyDescent="0.2">
      <c r="A205" s="5">
        <v>43465</v>
      </c>
      <c r="B205" s="15">
        <v>0.47</v>
      </c>
      <c r="C205" s="15">
        <v>0.54</v>
      </c>
      <c r="D205" s="15">
        <v>0.63</v>
      </c>
      <c r="E205" s="15">
        <v>0.76</v>
      </c>
      <c r="F205" s="15">
        <v>0.9</v>
      </c>
      <c r="G205" s="15">
        <v>1.04</v>
      </c>
      <c r="H205" s="15">
        <v>1.18</v>
      </c>
      <c r="I205" s="15">
        <v>1.31</v>
      </c>
      <c r="J205" s="15">
        <v>1.42</v>
      </c>
      <c r="K205" s="15">
        <v>1.55</v>
      </c>
      <c r="L205" s="15">
        <v>1.64</v>
      </c>
      <c r="M205" s="15">
        <v>1.71</v>
      </c>
      <c r="N205" s="15">
        <v>1.79</v>
      </c>
      <c r="O205" s="15">
        <v>1.85</v>
      </c>
      <c r="P205" s="15">
        <v>1.91</v>
      </c>
      <c r="Q205" s="15">
        <v>1.95</v>
      </c>
      <c r="R205" s="15">
        <v>1.98</v>
      </c>
      <c r="S205" s="15">
        <v>2.02</v>
      </c>
      <c r="T205" s="15">
        <v>2.0499999999999998</v>
      </c>
      <c r="U205" s="15">
        <v>2.0699999999999998</v>
      </c>
      <c r="V205" s="15">
        <v>2.09</v>
      </c>
      <c r="W205" s="15">
        <v>2.1</v>
      </c>
      <c r="X205" s="15">
        <v>2.11</v>
      </c>
      <c r="Y205" s="15">
        <v>2.11</v>
      </c>
      <c r="Z205" s="15">
        <v>2.12</v>
      </c>
      <c r="AA205" s="15">
        <v>2.13</v>
      </c>
      <c r="AB205" s="15">
        <v>2.13</v>
      </c>
      <c r="AC205" s="15">
        <v>2.13</v>
      </c>
      <c r="AD205" s="15">
        <v>2.13</v>
      </c>
      <c r="AE205" s="15">
        <v>2.13</v>
      </c>
      <c r="AF205" s="15">
        <v>2.13</v>
      </c>
      <c r="AG205" s="15">
        <v>2.13</v>
      </c>
      <c r="AH205" s="15">
        <v>2.12</v>
      </c>
      <c r="AI205" s="15">
        <v>2.12</v>
      </c>
      <c r="AJ205" s="15">
        <v>2.12</v>
      </c>
      <c r="AK205" s="15">
        <v>2.12</v>
      </c>
      <c r="AL205" s="15">
        <v>2.11</v>
      </c>
      <c r="AM205" s="15">
        <v>2.11</v>
      </c>
      <c r="AN205" s="15">
        <v>2.11</v>
      </c>
      <c r="AO205" s="15">
        <v>2.11</v>
      </c>
      <c r="AP205" s="15">
        <v>2.1</v>
      </c>
      <c r="AQ205" s="15">
        <v>2.1</v>
      </c>
      <c r="AR205" s="15">
        <v>2.1</v>
      </c>
      <c r="AS205" s="15">
        <v>2.1</v>
      </c>
      <c r="AT205" s="15">
        <v>2.09</v>
      </c>
      <c r="AU205" s="15">
        <v>2.09</v>
      </c>
      <c r="AV205" s="15">
        <v>2.09</v>
      </c>
      <c r="AW205" s="15">
        <v>2.08</v>
      </c>
      <c r="AX205" s="15">
        <v>2.08</v>
      </c>
      <c r="AY205" s="15">
        <v>2.08</v>
      </c>
    </row>
    <row r="206" spans="1:51" x14ac:dyDescent="0.2">
      <c r="A206" s="5">
        <v>43496</v>
      </c>
      <c r="B206" s="15">
        <v>0.42</v>
      </c>
      <c r="C206" s="15">
        <v>0.47</v>
      </c>
      <c r="D206" s="15">
        <v>0.53</v>
      </c>
      <c r="E206" s="15">
        <v>0.63</v>
      </c>
      <c r="F206" s="15">
        <v>0.76</v>
      </c>
      <c r="G206" s="15">
        <v>0.87</v>
      </c>
      <c r="H206" s="15">
        <v>0.98</v>
      </c>
      <c r="I206" s="15">
        <v>1.0900000000000001</v>
      </c>
      <c r="J206" s="15">
        <v>1.2</v>
      </c>
      <c r="K206" s="15">
        <v>1.31</v>
      </c>
      <c r="L206" s="15">
        <v>1.41</v>
      </c>
      <c r="M206" s="15">
        <v>1.49</v>
      </c>
      <c r="N206" s="15">
        <v>1.56</v>
      </c>
      <c r="O206" s="15">
        <v>1.61</v>
      </c>
      <c r="P206" s="15">
        <v>1.66</v>
      </c>
      <c r="Q206" s="15">
        <v>1.71</v>
      </c>
      <c r="R206" s="15">
        <v>1.75</v>
      </c>
      <c r="S206" s="15">
        <v>1.79</v>
      </c>
      <c r="T206" s="15">
        <v>1.83</v>
      </c>
      <c r="U206" s="15">
        <v>1.86</v>
      </c>
      <c r="V206" s="15">
        <v>1.87</v>
      </c>
      <c r="W206" s="15">
        <v>1.88</v>
      </c>
      <c r="X206" s="15">
        <v>1.89</v>
      </c>
      <c r="Y206" s="15">
        <v>1.9</v>
      </c>
      <c r="Z206" s="15">
        <v>1.91</v>
      </c>
      <c r="AA206" s="15">
        <v>1.91</v>
      </c>
      <c r="AB206" s="15">
        <v>1.91</v>
      </c>
      <c r="AC206" s="15">
        <v>1.91</v>
      </c>
      <c r="AD206" s="15">
        <v>1.91</v>
      </c>
      <c r="AE206" s="15">
        <v>1.91</v>
      </c>
      <c r="AF206" s="15">
        <v>1.9</v>
      </c>
      <c r="AG206" s="15">
        <v>1.9</v>
      </c>
      <c r="AH206" s="15">
        <v>1.89</v>
      </c>
      <c r="AI206" s="15">
        <v>1.89</v>
      </c>
      <c r="AJ206" s="15">
        <v>1.88</v>
      </c>
      <c r="AK206" s="15">
        <v>1.88</v>
      </c>
      <c r="AL206" s="15">
        <v>1.88</v>
      </c>
      <c r="AM206" s="15">
        <v>1.87</v>
      </c>
      <c r="AN206" s="15">
        <v>1.87</v>
      </c>
      <c r="AO206" s="15">
        <v>1.87</v>
      </c>
      <c r="AP206" s="15">
        <v>1.86</v>
      </c>
      <c r="AQ206" s="15">
        <v>1.86</v>
      </c>
      <c r="AR206" s="15">
        <v>1.86</v>
      </c>
      <c r="AS206" s="15">
        <v>1.86</v>
      </c>
      <c r="AT206" s="15">
        <v>1.86</v>
      </c>
      <c r="AU206" s="15">
        <v>1.86</v>
      </c>
      <c r="AV206" s="15">
        <v>1.85</v>
      </c>
      <c r="AW206" s="15">
        <v>1.85</v>
      </c>
      <c r="AX206" s="15">
        <v>1.85</v>
      </c>
      <c r="AY206" s="15">
        <v>1.85</v>
      </c>
    </row>
    <row r="207" spans="1:51" x14ac:dyDescent="0.2">
      <c r="A207" s="5">
        <v>43524</v>
      </c>
      <c r="B207" s="15">
        <v>0.3</v>
      </c>
      <c r="C207" s="15">
        <v>0.39</v>
      </c>
      <c r="D207" s="15">
        <v>0.46</v>
      </c>
      <c r="E207" s="15">
        <v>0.56999999999999995</v>
      </c>
      <c r="F207" s="15">
        <v>0.69</v>
      </c>
      <c r="G207" s="15">
        <v>0.8</v>
      </c>
      <c r="H207" s="15">
        <v>0.92</v>
      </c>
      <c r="I207" s="15">
        <v>1.03</v>
      </c>
      <c r="J207" s="15">
        <v>1.1399999999999999</v>
      </c>
      <c r="K207" s="15">
        <v>1.24</v>
      </c>
      <c r="L207" s="15">
        <v>1.33</v>
      </c>
      <c r="M207" s="15">
        <v>1.42</v>
      </c>
      <c r="N207" s="15">
        <v>1.49</v>
      </c>
      <c r="O207" s="15">
        <v>1.56</v>
      </c>
      <c r="P207" s="15">
        <v>1.62</v>
      </c>
      <c r="Q207" s="15">
        <v>1.66</v>
      </c>
      <c r="R207" s="15">
        <v>1.7</v>
      </c>
      <c r="S207" s="15">
        <v>1.74</v>
      </c>
      <c r="T207" s="15">
        <v>1.77</v>
      </c>
      <c r="U207" s="15">
        <v>1.8</v>
      </c>
      <c r="V207" s="15">
        <v>1.81</v>
      </c>
      <c r="W207" s="15">
        <v>1.82</v>
      </c>
      <c r="X207" s="15">
        <v>1.83</v>
      </c>
      <c r="Y207" s="15">
        <v>1.84</v>
      </c>
      <c r="Z207" s="15">
        <v>1.85</v>
      </c>
      <c r="AA207" s="15">
        <v>1.85</v>
      </c>
      <c r="AB207" s="15">
        <v>1.86</v>
      </c>
      <c r="AC207" s="15">
        <v>1.86</v>
      </c>
      <c r="AD207" s="15">
        <v>1.86</v>
      </c>
      <c r="AE207" s="15">
        <v>1.86</v>
      </c>
      <c r="AF207" s="15">
        <v>1.86</v>
      </c>
      <c r="AG207" s="15">
        <v>1.86</v>
      </c>
      <c r="AH207" s="15">
        <v>1.85</v>
      </c>
      <c r="AI207" s="15">
        <v>1.85</v>
      </c>
      <c r="AJ207" s="15">
        <v>1.85</v>
      </c>
      <c r="AK207" s="15">
        <v>1.85</v>
      </c>
      <c r="AL207" s="15">
        <v>1.84</v>
      </c>
      <c r="AM207" s="15">
        <v>1.84</v>
      </c>
      <c r="AN207" s="15">
        <v>1.84</v>
      </c>
      <c r="AO207" s="15">
        <v>1.84</v>
      </c>
      <c r="AP207" s="15">
        <v>1.83</v>
      </c>
      <c r="AQ207" s="15">
        <v>1.83</v>
      </c>
      <c r="AR207" s="15">
        <v>1.83</v>
      </c>
      <c r="AS207" s="15">
        <v>1.82</v>
      </c>
      <c r="AT207" s="15">
        <v>1.82</v>
      </c>
      <c r="AU207" s="15">
        <v>1.81</v>
      </c>
      <c r="AV207" s="15">
        <v>1.81</v>
      </c>
      <c r="AW207" s="15">
        <v>1.81</v>
      </c>
      <c r="AX207" s="15">
        <v>1.81</v>
      </c>
      <c r="AY207" s="15">
        <v>1.8</v>
      </c>
    </row>
    <row r="208" spans="1:51" x14ac:dyDescent="0.2">
      <c r="A208" s="5">
        <v>43555</v>
      </c>
      <c r="B208" s="15">
        <v>0.24</v>
      </c>
      <c r="C208" s="15">
        <v>0.27</v>
      </c>
      <c r="D208" s="15">
        <v>0.32</v>
      </c>
      <c r="E208" s="15">
        <v>0.39</v>
      </c>
      <c r="F208" s="15">
        <v>0.47</v>
      </c>
      <c r="G208" s="15">
        <v>0.56000000000000005</v>
      </c>
      <c r="H208" s="15">
        <v>0.65</v>
      </c>
      <c r="I208" s="15">
        <v>0.75</v>
      </c>
      <c r="J208" s="15">
        <v>0.86</v>
      </c>
      <c r="K208" s="15">
        <v>0.95</v>
      </c>
      <c r="L208" s="15">
        <v>1.04</v>
      </c>
      <c r="M208" s="15">
        <v>1.1100000000000001</v>
      </c>
      <c r="N208" s="15">
        <v>1.18</v>
      </c>
      <c r="O208" s="15">
        <v>1.25</v>
      </c>
      <c r="P208" s="15">
        <v>1.31</v>
      </c>
      <c r="Q208" s="15">
        <v>1.35</v>
      </c>
      <c r="R208" s="15">
        <v>1.39</v>
      </c>
      <c r="S208" s="15">
        <v>1.42</v>
      </c>
      <c r="T208" s="15">
        <v>1.45</v>
      </c>
      <c r="U208" s="15">
        <v>1.48</v>
      </c>
      <c r="V208" s="15">
        <v>1.5</v>
      </c>
      <c r="W208" s="15">
        <v>1.51</v>
      </c>
      <c r="X208" s="15">
        <v>1.53</v>
      </c>
      <c r="Y208" s="15">
        <v>1.54</v>
      </c>
      <c r="Z208" s="15">
        <v>1.55</v>
      </c>
      <c r="AA208" s="15">
        <v>1.56</v>
      </c>
      <c r="AB208" s="15">
        <v>1.56</v>
      </c>
      <c r="AC208" s="15">
        <v>1.56</v>
      </c>
      <c r="AD208" s="15">
        <v>1.57</v>
      </c>
      <c r="AE208" s="15">
        <v>1.57</v>
      </c>
      <c r="AF208" s="15">
        <v>1.57</v>
      </c>
      <c r="AG208" s="15">
        <v>1.56</v>
      </c>
      <c r="AH208" s="15">
        <v>1.56</v>
      </c>
      <c r="AI208" s="15">
        <v>1.55</v>
      </c>
      <c r="AJ208" s="15">
        <v>1.55</v>
      </c>
      <c r="AK208" s="15">
        <v>1.55</v>
      </c>
      <c r="AL208" s="15">
        <v>1.54</v>
      </c>
      <c r="AM208" s="15">
        <v>1.54</v>
      </c>
      <c r="AN208" s="15">
        <v>1.54</v>
      </c>
      <c r="AO208" s="15">
        <v>1.53</v>
      </c>
      <c r="AP208" s="15">
        <v>1.53</v>
      </c>
      <c r="AQ208" s="15">
        <v>1.53</v>
      </c>
      <c r="AR208" s="15">
        <v>1.53</v>
      </c>
      <c r="AS208" s="15">
        <v>1.52</v>
      </c>
      <c r="AT208" s="15">
        <v>1.52</v>
      </c>
      <c r="AU208" s="15">
        <v>1.52</v>
      </c>
      <c r="AV208" s="15">
        <v>1.52</v>
      </c>
      <c r="AW208" s="15">
        <v>1.52</v>
      </c>
      <c r="AX208" s="15">
        <v>1.52</v>
      </c>
      <c r="AY208" s="15">
        <v>1.51</v>
      </c>
    </row>
    <row r="209" spans="1:51" x14ac:dyDescent="0.2">
      <c r="A209" s="5">
        <v>43585</v>
      </c>
      <c r="B209" s="15">
        <v>0.19</v>
      </c>
      <c r="C209" s="15">
        <v>0.24</v>
      </c>
      <c r="D209" s="15">
        <v>0.28999999999999998</v>
      </c>
      <c r="E209" s="15">
        <v>0.37</v>
      </c>
      <c r="F209" s="15">
        <v>0.46</v>
      </c>
      <c r="G209" s="15">
        <v>0.56000000000000005</v>
      </c>
      <c r="H209" s="15">
        <v>0.66</v>
      </c>
      <c r="I209" s="15">
        <v>0.76</v>
      </c>
      <c r="J209" s="15">
        <v>0.85</v>
      </c>
      <c r="K209" s="15">
        <v>0.96</v>
      </c>
      <c r="L209" s="15">
        <v>1.04</v>
      </c>
      <c r="M209" s="15">
        <v>1.1200000000000001</v>
      </c>
      <c r="N209" s="15">
        <v>1.19</v>
      </c>
      <c r="O209" s="15">
        <v>1.25</v>
      </c>
      <c r="P209" s="15">
        <v>1.3</v>
      </c>
      <c r="Q209" s="15">
        <v>1.34</v>
      </c>
      <c r="R209" s="15">
        <v>1.38</v>
      </c>
      <c r="S209" s="15">
        <v>1.42</v>
      </c>
      <c r="T209" s="15">
        <v>1.45</v>
      </c>
      <c r="U209" s="15">
        <v>1.48</v>
      </c>
      <c r="V209" s="15">
        <v>1.5</v>
      </c>
      <c r="W209" s="15">
        <v>1.51</v>
      </c>
      <c r="X209" s="15">
        <v>1.52</v>
      </c>
      <c r="Y209" s="15">
        <v>1.53</v>
      </c>
      <c r="Z209" s="15">
        <v>1.54</v>
      </c>
      <c r="AA209" s="15">
        <v>1.55</v>
      </c>
      <c r="AB209" s="15">
        <v>1.55</v>
      </c>
      <c r="AC209" s="15">
        <v>1.56</v>
      </c>
      <c r="AD209" s="15">
        <v>1.56</v>
      </c>
      <c r="AE209" s="15">
        <v>1.57</v>
      </c>
      <c r="AF209" s="15">
        <v>1.56</v>
      </c>
      <c r="AG209" s="15">
        <v>1.56</v>
      </c>
      <c r="AH209" s="15">
        <v>1.56</v>
      </c>
      <c r="AI209" s="15">
        <v>1.55</v>
      </c>
      <c r="AJ209" s="15">
        <v>1.55</v>
      </c>
      <c r="AK209" s="15">
        <v>1.55</v>
      </c>
      <c r="AL209" s="15">
        <v>1.54</v>
      </c>
      <c r="AM209" s="15">
        <v>1.54</v>
      </c>
      <c r="AN209" s="15">
        <v>1.54</v>
      </c>
      <c r="AO209" s="15">
        <v>1.54</v>
      </c>
      <c r="AP209" s="15">
        <v>1.53</v>
      </c>
      <c r="AQ209" s="15">
        <v>1.53</v>
      </c>
      <c r="AR209" s="15">
        <v>1.53</v>
      </c>
      <c r="AS209" s="15">
        <v>1.53</v>
      </c>
      <c r="AT209" s="15">
        <v>1.52</v>
      </c>
      <c r="AU209" s="15">
        <v>1.52</v>
      </c>
      <c r="AV209" s="15">
        <v>1.52</v>
      </c>
      <c r="AW209" s="15">
        <v>1.52</v>
      </c>
      <c r="AX209" s="15">
        <v>1.52</v>
      </c>
      <c r="AY209" s="15">
        <v>1.52</v>
      </c>
    </row>
    <row r="210" spans="1:51" x14ac:dyDescent="0.2">
      <c r="A210" s="5">
        <v>43616</v>
      </c>
      <c r="B210" s="15">
        <v>0.26</v>
      </c>
      <c r="C210" s="15">
        <v>0.27</v>
      </c>
      <c r="D210" s="15">
        <v>0.3</v>
      </c>
      <c r="E210" s="15">
        <v>0.36</v>
      </c>
      <c r="F210" s="15">
        <v>0.45</v>
      </c>
      <c r="G210" s="15">
        <v>0.53</v>
      </c>
      <c r="H210" s="15">
        <v>0.62</v>
      </c>
      <c r="I210" s="15">
        <v>0.7</v>
      </c>
      <c r="J210" s="15">
        <v>0.79</v>
      </c>
      <c r="K210" s="15">
        <v>0.89</v>
      </c>
      <c r="L210" s="15">
        <v>0.97</v>
      </c>
      <c r="M210" s="15">
        <v>1.04</v>
      </c>
      <c r="N210" s="15">
        <v>1.1100000000000001</v>
      </c>
      <c r="O210" s="15">
        <v>1.18</v>
      </c>
      <c r="P210" s="15">
        <v>1.23</v>
      </c>
      <c r="Q210" s="15">
        <v>1.28</v>
      </c>
      <c r="R210" s="15">
        <v>1.32</v>
      </c>
      <c r="S210" s="15">
        <v>1.35</v>
      </c>
      <c r="T210" s="15">
        <v>1.38</v>
      </c>
      <c r="U210" s="15">
        <v>1.41</v>
      </c>
      <c r="V210" s="15">
        <v>1.43</v>
      </c>
      <c r="W210" s="15">
        <v>1.44</v>
      </c>
      <c r="X210" s="15">
        <v>1.45</v>
      </c>
      <c r="Y210" s="15">
        <v>1.46</v>
      </c>
      <c r="Z210" s="15">
        <v>1.47</v>
      </c>
      <c r="AA210" s="15">
        <v>1.48</v>
      </c>
      <c r="AB210" s="15">
        <v>1.48</v>
      </c>
      <c r="AC210" s="15">
        <v>1.48</v>
      </c>
      <c r="AD210" s="15">
        <v>1.49</v>
      </c>
      <c r="AE210" s="15">
        <v>1.49</v>
      </c>
      <c r="AF210" s="15">
        <v>1.49</v>
      </c>
      <c r="AG210" s="15">
        <v>1.49</v>
      </c>
      <c r="AH210" s="15">
        <v>1.48</v>
      </c>
      <c r="AI210" s="15">
        <v>1.48</v>
      </c>
      <c r="AJ210" s="15">
        <v>1.48</v>
      </c>
      <c r="AK210" s="15">
        <v>1.48</v>
      </c>
      <c r="AL210" s="15">
        <v>1.48</v>
      </c>
      <c r="AM210" s="15">
        <v>1.47</v>
      </c>
      <c r="AN210" s="15">
        <v>1.47</v>
      </c>
      <c r="AO210" s="15">
        <v>1.47</v>
      </c>
      <c r="AP210" s="15">
        <v>1.47</v>
      </c>
      <c r="AQ210" s="15">
        <v>1.46</v>
      </c>
      <c r="AR210" s="15">
        <v>1.46</v>
      </c>
      <c r="AS210" s="15">
        <v>1.46</v>
      </c>
      <c r="AT210" s="15">
        <v>1.46</v>
      </c>
      <c r="AU210" s="15">
        <v>1.45</v>
      </c>
      <c r="AV210" s="15">
        <v>1.45</v>
      </c>
      <c r="AW210" s="15">
        <v>1.45</v>
      </c>
      <c r="AX210" s="15">
        <v>1.45</v>
      </c>
      <c r="AY210" s="15">
        <v>1.45</v>
      </c>
    </row>
    <row r="211" spans="1:51" x14ac:dyDescent="0.2">
      <c r="A211" s="5">
        <v>43646</v>
      </c>
      <c r="B211" s="15">
        <v>0.15</v>
      </c>
      <c r="C211" s="15">
        <v>0.13</v>
      </c>
      <c r="D211" s="15">
        <v>0.14000000000000001</v>
      </c>
      <c r="E211" s="15">
        <v>0.2</v>
      </c>
      <c r="F211" s="15">
        <v>0.27</v>
      </c>
      <c r="G211" s="15">
        <v>0.34</v>
      </c>
      <c r="H211" s="15">
        <v>0.43</v>
      </c>
      <c r="I211" s="15">
        <v>0.52</v>
      </c>
      <c r="J211" s="15">
        <v>0.61</v>
      </c>
      <c r="K211" s="15">
        <v>0.69</v>
      </c>
      <c r="L211" s="15">
        <v>0.77</v>
      </c>
      <c r="M211" s="15">
        <v>0.83</v>
      </c>
      <c r="N211" s="15">
        <v>0.9</v>
      </c>
      <c r="O211" s="15">
        <v>0.96</v>
      </c>
      <c r="P211" s="15">
        <v>1.01</v>
      </c>
      <c r="Q211" s="15">
        <v>1.05</v>
      </c>
      <c r="R211" s="15">
        <v>1.0900000000000001</v>
      </c>
      <c r="S211" s="15">
        <v>1.1200000000000001</v>
      </c>
      <c r="T211" s="15">
        <v>1.1499999999999999</v>
      </c>
      <c r="U211" s="15">
        <v>1.18</v>
      </c>
      <c r="V211" s="15">
        <v>1.19</v>
      </c>
      <c r="W211" s="15">
        <v>1.2</v>
      </c>
      <c r="X211" s="15">
        <v>1.22</v>
      </c>
      <c r="Y211" s="15">
        <v>1.23</v>
      </c>
      <c r="Z211" s="15">
        <v>1.24</v>
      </c>
      <c r="AA211" s="15">
        <v>1.24</v>
      </c>
      <c r="AB211" s="15">
        <v>1.25</v>
      </c>
      <c r="AC211" s="15">
        <v>1.25</v>
      </c>
      <c r="AD211" s="15">
        <v>1.25</v>
      </c>
      <c r="AE211" s="15">
        <v>1.25</v>
      </c>
      <c r="AF211" s="15">
        <v>1.25</v>
      </c>
      <c r="AG211" s="15">
        <v>1.24</v>
      </c>
      <c r="AH211" s="15">
        <v>1.24</v>
      </c>
      <c r="AI211" s="15">
        <v>1.23</v>
      </c>
      <c r="AJ211" s="15">
        <v>1.23</v>
      </c>
      <c r="AK211" s="15">
        <v>1.23</v>
      </c>
      <c r="AL211" s="15">
        <v>1.22</v>
      </c>
      <c r="AM211" s="15">
        <v>1.22</v>
      </c>
      <c r="AN211" s="15">
        <v>1.22</v>
      </c>
      <c r="AO211" s="15">
        <v>1.21</v>
      </c>
      <c r="AP211" s="15">
        <v>1.21</v>
      </c>
      <c r="AQ211" s="15">
        <v>1.2</v>
      </c>
      <c r="AR211" s="15">
        <v>1.2</v>
      </c>
      <c r="AS211" s="15">
        <v>1.2</v>
      </c>
      <c r="AT211" s="15">
        <v>1.2</v>
      </c>
      <c r="AU211" s="15">
        <v>1.19</v>
      </c>
      <c r="AV211" s="15">
        <v>1.19</v>
      </c>
      <c r="AW211" s="15">
        <v>1.19</v>
      </c>
      <c r="AX211" s="15">
        <v>1.18</v>
      </c>
      <c r="AY211" s="15">
        <v>1.18</v>
      </c>
    </row>
    <row r="212" spans="1:51" x14ac:dyDescent="0.2">
      <c r="A212" s="5">
        <v>43677</v>
      </c>
      <c r="B212" s="15">
        <v>-0.01</v>
      </c>
      <c r="C212" s="15">
        <v>-0.04</v>
      </c>
      <c r="D212" s="15">
        <v>-0.02</v>
      </c>
      <c r="E212" s="15">
        <v>0.01</v>
      </c>
      <c r="F212" s="15">
        <v>0.06</v>
      </c>
      <c r="G212" s="15">
        <v>0.13</v>
      </c>
      <c r="H212" s="15">
        <v>0.2</v>
      </c>
      <c r="I212" s="15">
        <v>0.27</v>
      </c>
      <c r="J212" s="15">
        <v>0.34</v>
      </c>
      <c r="K212" s="15">
        <v>0.42</v>
      </c>
      <c r="L212" s="15">
        <v>0.49</v>
      </c>
      <c r="M212" s="15">
        <v>0.55000000000000004</v>
      </c>
      <c r="N212" s="15">
        <v>0.61</v>
      </c>
      <c r="O212" s="15">
        <v>0.66</v>
      </c>
      <c r="P212" s="15">
        <v>0.71</v>
      </c>
      <c r="Q212" s="15">
        <v>0.75</v>
      </c>
      <c r="R212" s="15">
        <v>0.79</v>
      </c>
      <c r="S212" s="15">
        <v>0.82</v>
      </c>
      <c r="T212" s="15">
        <v>0.85</v>
      </c>
      <c r="U212" s="15">
        <v>0.88</v>
      </c>
      <c r="V212" s="15">
        <v>0.89</v>
      </c>
      <c r="W212" s="15">
        <v>0.9</v>
      </c>
      <c r="X212" s="15">
        <v>0.91</v>
      </c>
      <c r="Y212" s="15">
        <v>0.92</v>
      </c>
      <c r="Z212" s="15">
        <v>0.93</v>
      </c>
      <c r="AA212" s="15">
        <v>0.94</v>
      </c>
      <c r="AB212" s="15">
        <v>0.94</v>
      </c>
      <c r="AC212" s="15">
        <v>0.94</v>
      </c>
      <c r="AD212" s="15">
        <v>0.94</v>
      </c>
      <c r="AE212" s="15">
        <v>0.94</v>
      </c>
      <c r="AF212" s="15">
        <v>0.94</v>
      </c>
      <c r="AG212" s="15">
        <v>0.94</v>
      </c>
      <c r="AH212" s="15">
        <v>0.94</v>
      </c>
      <c r="AI212" s="15">
        <v>0.93</v>
      </c>
      <c r="AJ212" s="15">
        <v>0.93</v>
      </c>
      <c r="AK212" s="15">
        <v>0.93</v>
      </c>
      <c r="AL212" s="15">
        <v>0.93</v>
      </c>
      <c r="AM212" s="15">
        <v>0.93</v>
      </c>
      <c r="AN212" s="15">
        <v>0.92</v>
      </c>
      <c r="AO212" s="15">
        <v>0.92</v>
      </c>
      <c r="AP212" s="15">
        <v>0.92</v>
      </c>
      <c r="AQ212" s="15">
        <v>0.91</v>
      </c>
      <c r="AR212" s="15">
        <v>0.91</v>
      </c>
      <c r="AS212" s="15">
        <v>0.91</v>
      </c>
      <c r="AT212" s="15">
        <v>0.9</v>
      </c>
      <c r="AU212" s="15">
        <v>0.9</v>
      </c>
      <c r="AV212" s="15">
        <v>0.9</v>
      </c>
      <c r="AW212" s="15">
        <v>0.89</v>
      </c>
      <c r="AX212" s="15">
        <v>0.89</v>
      </c>
      <c r="AY212" s="15">
        <v>0.89</v>
      </c>
    </row>
    <row r="213" spans="1:51" x14ac:dyDescent="0.2">
      <c r="A213" s="5">
        <v>43708</v>
      </c>
      <c r="B213" s="15">
        <v>-0.03</v>
      </c>
      <c r="C213" s="15">
        <v>-0.09</v>
      </c>
      <c r="D213" s="15">
        <v>-0.1</v>
      </c>
      <c r="E213" s="15">
        <v>-0.09</v>
      </c>
      <c r="F213" s="15">
        <v>-7.0000000000000007E-2</v>
      </c>
      <c r="G213" s="15">
        <v>-0.03</v>
      </c>
      <c r="H213" s="15">
        <v>0.02</v>
      </c>
      <c r="I213" s="15">
        <v>0.08</v>
      </c>
      <c r="J213" s="15">
        <v>0.13</v>
      </c>
      <c r="K213" s="15">
        <v>0.19</v>
      </c>
      <c r="L213" s="15">
        <v>0.24</v>
      </c>
      <c r="M213" s="15">
        <v>0.28000000000000003</v>
      </c>
      <c r="N213" s="15">
        <v>0.33</v>
      </c>
      <c r="O213" s="15">
        <v>0.37</v>
      </c>
      <c r="P213" s="15">
        <v>0.4</v>
      </c>
      <c r="Q213" s="15">
        <v>0.43</v>
      </c>
      <c r="R213" s="15">
        <v>0.45</v>
      </c>
      <c r="S213" s="15">
        <v>0.47</v>
      </c>
      <c r="T213" s="15">
        <v>0.49</v>
      </c>
      <c r="U213" s="15">
        <v>0.51</v>
      </c>
      <c r="V213" s="15">
        <v>0.52</v>
      </c>
      <c r="W213" s="15">
        <v>0.53</v>
      </c>
      <c r="X213" s="15">
        <v>0.54</v>
      </c>
      <c r="Y213" s="15">
        <v>0.55000000000000004</v>
      </c>
      <c r="Z213" s="15">
        <v>0.56000000000000005</v>
      </c>
      <c r="AA213" s="15">
        <v>0.56000000000000005</v>
      </c>
      <c r="AB213" s="15">
        <v>0.56000000000000005</v>
      </c>
      <c r="AC213" s="15">
        <v>0.56000000000000005</v>
      </c>
      <c r="AD213" s="15">
        <v>0.56000000000000005</v>
      </c>
      <c r="AE213" s="15">
        <v>0.56000000000000005</v>
      </c>
      <c r="AF213" s="15">
        <v>0.56000000000000005</v>
      </c>
      <c r="AG213" s="15">
        <v>0.55000000000000004</v>
      </c>
      <c r="AH213" s="15">
        <v>0.55000000000000004</v>
      </c>
      <c r="AI213" s="15">
        <v>0.55000000000000004</v>
      </c>
      <c r="AJ213" s="15">
        <v>0.55000000000000004</v>
      </c>
      <c r="AK213" s="15">
        <v>0.54</v>
      </c>
      <c r="AL213" s="15">
        <v>0.54</v>
      </c>
      <c r="AM213" s="15">
        <v>0.54</v>
      </c>
      <c r="AN213" s="15">
        <v>0.54</v>
      </c>
      <c r="AO213" s="15">
        <v>0.53</v>
      </c>
      <c r="AP213" s="15">
        <v>0.53</v>
      </c>
      <c r="AQ213" s="15">
        <v>0.52</v>
      </c>
      <c r="AR213" s="15">
        <v>0.52</v>
      </c>
      <c r="AS213" s="15">
        <v>0.51</v>
      </c>
      <c r="AT213" s="15">
        <v>0.51</v>
      </c>
      <c r="AU213" s="15">
        <v>0.51</v>
      </c>
      <c r="AV213" s="15">
        <v>0.5</v>
      </c>
      <c r="AW213" s="15">
        <v>0.5</v>
      </c>
      <c r="AX213" s="15">
        <v>0.5</v>
      </c>
      <c r="AY213" s="15">
        <v>0.49</v>
      </c>
    </row>
    <row r="214" spans="1:51" x14ac:dyDescent="0.2">
      <c r="A214" s="5">
        <v>43738</v>
      </c>
      <c r="B214" s="15">
        <v>0.1</v>
      </c>
      <c r="C214" s="15">
        <v>7.0000000000000007E-2</v>
      </c>
      <c r="D214" s="15">
        <v>0.05</v>
      </c>
      <c r="E214" s="15">
        <v>0.09</v>
      </c>
      <c r="F214" s="15">
        <v>0.12</v>
      </c>
      <c r="G214" s="15">
        <v>0.15</v>
      </c>
      <c r="H214" s="15">
        <v>0.2</v>
      </c>
      <c r="I214" s="15">
        <v>0.25</v>
      </c>
      <c r="J214" s="15">
        <v>0.3</v>
      </c>
      <c r="K214" s="15">
        <v>0.37</v>
      </c>
      <c r="L214" s="15">
        <v>0.43</v>
      </c>
      <c r="M214" s="15">
        <v>0.47</v>
      </c>
      <c r="N214" s="15">
        <v>0.52</v>
      </c>
      <c r="O214" s="15">
        <v>0.56000000000000005</v>
      </c>
      <c r="P214" s="15">
        <v>0.6</v>
      </c>
      <c r="Q214" s="15">
        <v>0.63</v>
      </c>
      <c r="R214" s="15">
        <v>0.65</v>
      </c>
      <c r="S214" s="15">
        <v>0.68</v>
      </c>
      <c r="T214" s="15">
        <v>0.7</v>
      </c>
      <c r="U214" s="15">
        <v>0.72</v>
      </c>
      <c r="V214" s="15">
        <v>0.72</v>
      </c>
      <c r="W214" s="15">
        <v>0.73</v>
      </c>
      <c r="X214" s="15">
        <v>0.74</v>
      </c>
      <c r="Y214" s="15">
        <v>0.74</v>
      </c>
      <c r="Z214" s="15">
        <v>0.75</v>
      </c>
      <c r="AA214" s="15">
        <v>0.75</v>
      </c>
      <c r="AB214" s="15">
        <v>0.75</v>
      </c>
      <c r="AC214" s="15">
        <v>0.75</v>
      </c>
      <c r="AD214" s="15">
        <v>0.75</v>
      </c>
      <c r="AE214" s="15">
        <v>0.75</v>
      </c>
      <c r="AF214" s="15">
        <v>0.74</v>
      </c>
      <c r="AG214" s="15">
        <v>0.73</v>
      </c>
      <c r="AH214" s="15">
        <v>0.73</v>
      </c>
      <c r="AI214" s="15">
        <v>0.72</v>
      </c>
      <c r="AJ214" s="15">
        <v>0.72</v>
      </c>
      <c r="AK214" s="15">
        <v>0.71</v>
      </c>
      <c r="AL214" s="15">
        <v>0.71</v>
      </c>
      <c r="AM214" s="15">
        <v>0.7</v>
      </c>
      <c r="AN214" s="15">
        <v>0.7</v>
      </c>
      <c r="AO214" s="15">
        <v>0.7</v>
      </c>
      <c r="AP214" s="15">
        <v>0.69</v>
      </c>
      <c r="AQ214" s="15">
        <v>0.68</v>
      </c>
      <c r="AR214" s="15">
        <v>0.68</v>
      </c>
      <c r="AS214" s="15">
        <v>0.67</v>
      </c>
      <c r="AT214" s="15">
        <v>0.67</v>
      </c>
      <c r="AU214" s="15">
        <v>0.66</v>
      </c>
      <c r="AV214" s="15">
        <v>0.65</v>
      </c>
      <c r="AW214" s="15">
        <v>0.65</v>
      </c>
      <c r="AX214" s="15">
        <v>0.64</v>
      </c>
      <c r="AY214" s="15">
        <v>0.64</v>
      </c>
    </row>
    <row r="215" spans="1:51" x14ac:dyDescent="0.2">
      <c r="A215" s="5">
        <v>43769</v>
      </c>
      <c r="B215" s="15">
        <v>7.0000000000000007E-2</v>
      </c>
      <c r="C215" s="15">
        <v>7.0000000000000007E-2</v>
      </c>
      <c r="D215" s="15">
        <v>0.08</v>
      </c>
      <c r="E215" s="15">
        <v>0.13</v>
      </c>
      <c r="F215" s="15">
        <v>0.17</v>
      </c>
      <c r="G215" s="15">
        <v>0.22</v>
      </c>
      <c r="H215" s="15">
        <v>0.28000000000000003</v>
      </c>
      <c r="I215" s="15">
        <v>0.34</v>
      </c>
      <c r="J215" s="15">
        <v>0.4</v>
      </c>
      <c r="K215" s="15">
        <v>0.47</v>
      </c>
      <c r="L215" s="15">
        <v>0.52</v>
      </c>
      <c r="M215" s="15">
        <v>0.56000000000000005</v>
      </c>
      <c r="N215" s="15">
        <v>0.62</v>
      </c>
      <c r="O215" s="15">
        <v>0.66</v>
      </c>
      <c r="P215" s="15">
        <v>0.7</v>
      </c>
      <c r="Q215" s="15">
        <v>0.74</v>
      </c>
      <c r="R215" s="15">
        <v>0.77</v>
      </c>
      <c r="S215" s="15">
        <v>0.79</v>
      </c>
      <c r="T215" s="15">
        <v>0.82</v>
      </c>
      <c r="U215" s="15">
        <v>0.84</v>
      </c>
      <c r="V215" s="15">
        <v>0.84</v>
      </c>
      <c r="W215" s="15">
        <v>0.85</v>
      </c>
      <c r="X215" s="15">
        <v>0.86</v>
      </c>
      <c r="Y215" s="15">
        <v>0.87</v>
      </c>
      <c r="Z215" s="15">
        <v>0.87</v>
      </c>
      <c r="AA215" s="15">
        <v>0.87</v>
      </c>
      <c r="AB215" s="15">
        <v>0.87</v>
      </c>
      <c r="AC215" s="15">
        <v>0.87</v>
      </c>
      <c r="AD215" s="15">
        <v>0.87</v>
      </c>
      <c r="AE215" s="15">
        <v>0.87</v>
      </c>
      <c r="AF215" s="15">
        <v>0.87</v>
      </c>
      <c r="AG215" s="15">
        <v>0.86</v>
      </c>
      <c r="AH215" s="15">
        <v>0.85</v>
      </c>
      <c r="AI215" s="15">
        <v>0.85</v>
      </c>
      <c r="AJ215" s="15">
        <v>0.84</v>
      </c>
      <c r="AK215" s="15">
        <v>0.83</v>
      </c>
      <c r="AL215" s="15">
        <v>0.83</v>
      </c>
      <c r="AM215" s="15">
        <v>0.82</v>
      </c>
      <c r="AN215" s="15">
        <v>0.82</v>
      </c>
      <c r="AO215" s="15">
        <v>0.81</v>
      </c>
      <c r="AP215" s="15">
        <v>0.81</v>
      </c>
      <c r="AQ215" s="15">
        <v>0.8</v>
      </c>
      <c r="AR215" s="15">
        <v>0.79</v>
      </c>
      <c r="AS215" s="15">
        <v>0.78</v>
      </c>
      <c r="AT215" s="15">
        <v>0.78</v>
      </c>
      <c r="AU215" s="15">
        <v>0.77</v>
      </c>
      <c r="AV215" s="15">
        <v>0.77</v>
      </c>
      <c r="AW215" s="15">
        <v>0.76</v>
      </c>
      <c r="AX215" s="15">
        <v>0.75</v>
      </c>
      <c r="AY215" s="15">
        <v>0.75</v>
      </c>
    </row>
    <row r="216" spans="1:51" x14ac:dyDescent="0.2">
      <c r="A216" s="5">
        <v>43799</v>
      </c>
      <c r="B216" s="15">
        <v>0.12</v>
      </c>
      <c r="C216" s="15">
        <v>0.13</v>
      </c>
      <c r="D216" s="15">
        <v>0.16</v>
      </c>
      <c r="E216" s="15">
        <v>0.19</v>
      </c>
      <c r="F216" s="15">
        <v>0.24</v>
      </c>
      <c r="G216" s="15">
        <v>0.28999999999999998</v>
      </c>
      <c r="H216" s="15">
        <v>0.34</v>
      </c>
      <c r="I216" s="15">
        <v>0.4</v>
      </c>
      <c r="J216" s="15">
        <v>0.46</v>
      </c>
      <c r="K216" s="15">
        <v>0.52</v>
      </c>
      <c r="L216" s="15">
        <v>0.57999999999999996</v>
      </c>
      <c r="M216" s="15">
        <v>0.63</v>
      </c>
      <c r="N216" s="15">
        <v>0.68</v>
      </c>
      <c r="O216" s="15">
        <v>0.73</v>
      </c>
      <c r="P216" s="15">
        <v>0.76</v>
      </c>
      <c r="Q216" s="15">
        <v>0.8</v>
      </c>
      <c r="R216" s="15">
        <v>0.83</v>
      </c>
      <c r="S216" s="15">
        <v>0.85</v>
      </c>
      <c r="T216" s="15">
        <v>0.88</v>
      </c>
      <c r="U216" s="15">
        <v>0.9</v>
      </c>
      <c r="V216" s="15">
        <v>0.9</v>
      </c>
      <c r="W216" s="15">
        <v>0.91</v>
      </c>
      <c r="X216" s="15">
        <v>0.92</v>
      </c>
      <c r="Y216" s="15">
        <v>0.93</v>
      </c>
      <c r="Z216" s="15">
        <v>0.93</v>
      </c>
      <c r="AA216" s="15">
        <v>0.93</v>
      </c>
      <c r="AB216" s="15">
        <v>0.93</v>
      </c>
      <c r="AC216" s="15">
        <v>0.93</v>
      </c>
      <c r="AD216" s="15">
        <v>0.93</v>
      </c>
      <c r="AE216" s="15">
        <v>0.93</v>
      </c>
      <c r="AF216" s="15">
        <v>0.92</v>
      </c>
      <c r="AG216" s="15">
        <v>0.91</v>
      </c>
      <c r="AH216" s="15">
        <v>0.91</v>
      </c>
      <c r="AI216" s="15">
        <v>0.9</v>
      </c>
      <c r="AJ216" s="15">
        <v>0.9</v>
      </c>
      <c r="AK216" s="15">
        <v>0.89</v>
      </c>
      <c r="AL216" s="15">
        <v>0.89</v>
      </c>
      <c r="AM216" s="15">
        <v>0.88</v>
      </c>
      <c r="AN216" s="15">
        <v>0.88</v>
      </c>
      <c r="AO216" s="15">
        <v>0.87</v>
      </c>
      <c r="AP216" s="15">
        <v>0.87</v>
      </c>
      <c r="AQ216" s="15">
        <v>0.86</v>
      </c>
      <c r="AR216" s="15">
        <v>0.85</v>
      </c>
      <c r="AS216" s="15">
        <v>0.84</v>
      </c>
      <c r="AT216" s="15">
        <v>0.84</v>
      </c>
      <c r="AU216" s="15">
        <v>0.83</v>
      </c>
      <c r="AV216" s="15">
        <v>0.82</v>
      </c>
      <c r="AW216" s="15">
        <v>0.82</v>
      </c>
      <c r="AX216" s="15">
        <v>0.81</v>
      </c>
      <c r="AY216" s="15">
        <v>0.81</v>
      </c>
    </row>
    <row r="217" spans="1:51" x14ac:dyDescent="0.2">
      <c r="A217" s="5">
        <v>43830</v>
      </c>
      <c r="B217" s="15">
        <v>0.11</v>
      </c>
      <c r="C217" s="15">
        <v>0.14000000000000001</v>
      </c>
      <c r="D217" s="15">
        <v>0.2</v>
      </c>
      <c r="E217" s="15">
        <v>0.25</v>
      </c>
      <c r="F217" s="15">
        <v>0.32</v>
      </c>
      <c r="G217" s="15">
        <v>0.38</v>
      </c>
      <c r="H217" s="15">
        <v>0.45</v>
      </c>
      <c r="I217" s="15">
        <v>0.51</v>
      </c>
      <c r="J217" s="15">
        <v>0.56999999999999995</v>
      </c>
      <c r="K217" s="15">
        <v>0.64</v>
      </c>
      <c r="L217" s="15">
        <v>0.71</v>
      </c>
      <c r="M217" s="15">
        <v>0.76</v>
      </c>
      <c r="N217" s="15">
        <v>0.82</v>
      </c>
      <c r="O217" s="15">
        <v>0.86</v>
      </c>
      <c r="P217" s="15">
        <v>0.91</v>
      </c>
      <c r="Q217" s="15">
        <v>0.94</v>
      </c>
      <c r="R217" s="15">
        <v>0.97</v>
      </c>
      <c r="S217" s="15">
        <v>1</v>
      </c>
      <c r="T217" s="15">
        <v>1.02</v>
      </c>
      <c r="U217" s="15">
        <v>1.04</v>
      </c>
      <c r="V217" s="15">
        <v>1.05</v>
      </c>
      <c r="W217" s="15">
        <v>1.06</v>
      </c>
      <c r="X217" s="15">
        <v>1.06</v>
      </c>
      <c r="Y217" s="15">
        <v>1.07</v>
      </c>
      <c r="Z217" s="15">
        <v>1.07</v>
      </c>
      <c r="AA217" s="15">
        <v>1.07</v>
      </c>
      <c r="AB217" s="15">
        <v>1.07</v>
      </c>
      <c r="AC217" s="15">
        <v>1.07</v>
      </c>
      <c r="AD217" s="15">
        <v>1.06</v>
      </c>
      <c r="AE217" s="15">
        <v>1.06</v>
      </c>
      <c r="AF217" s="15">
        <v>1.05</v>
      </c>
      <c r="AG217" s="15">
        <v>1.05</v>
      </c>
      <c r="AH217" s="15">
        <v>1.04</v>
      </c>
      <c r="AI217" s="15">
        <v>1.03</v>
      </c>
      <c r="AJ217" s="15">
        <v>1.03</v>
      </c>
      <c r="AK217" s="15">
        <v>1.02</v>
      </c>
      <c r="AL217" s="15">
        <v>1.01</v>
      </c>
      <c r="AM217" s="15">
        <v>1.01</v>
      </c>
      <c r="AN217" s="15">
        <v>1</v>
      </c>
      <c r="AO217" s="15">
        <v>1</v>
      </c>
      <c r="AP217" s="15">
        <v>0.99</v>
      </c>
      <c r="AQ217" s="15">
        <v>0.99</v>
      </c>
      <c r="AR217" s="15">
        <v>0.98</v>
      </c>
      <c r="AS217" s="15">
        <v>0.98</v>
      </c>
      <c r="AT217" s="15">
        <v>0.97</v>
      </c>
      <c r="AU217" s="15">
        <v>0.97</v>
      </c>
      <c r="AV217" s="15">
        <v>0.97</v>
      </c>
      <c r="AW217" s="15">
        <v>0.96</v>
      </c>
      <c r="AX217" s="15">
        <v>0.96</v>
      </c>
      <c r="AY217" s="15">
        <v>0.95</v>
      </c>
    </row>
    <row r="218" spans="1:51" x14ac:dyDescent="0.2">
      <c r="A218" s="5">
        <v>43861</v>
      </c>
      <c r="B218" s="15">
        <v>0.04</v>
      </c>
      <c r="C218" s="15">
        <v>0.04</v>
      </c>
      <c r="D218" s="15">
        <v>0.05</v>
      </c>
      <c r="E218" s="15">
        <v>0.08</v>
      </c>
      <c r="F218" s="15">
        <v>0.11</v>
      </c>
      <c r="G218" s="15">
        <v>0.15</v>
      </c>
      <c r="H218" s="15">
        <v>0.19</v>
      </c>
      <c r="I218" s="15">
        <v>0.24</v>
      </c>
      <c r="J218" s="15">
        <v>0.28999999999999998</v>
      </c>
      <c r="K218" s="15">
        <v>0.35</v>
      </c>
      <c r="L218" s="15">
        <v>0.41</v>
      </c>
      <c r="M218" s="15">
        <v>0.46</v>
      </c>
      <c r="N218" s="15">
        <v>0.51</v>
      </c>
      <c r="O218" s="15">
        <v>0.55000000000000004</v>
      </c>
      <c r="P218" s="15">
        <v>0.57999999999999996</v>
      </c>
      <c r="Q218" s="15">
        <v>0.62</v>
      </c>
      <c r="R218" s="15">
        <v>0.65</v>
      </c>
      <c r="S218" s="15">
        <v>0.67</v>
      </c>
      <c r="T218" s="15">
        <v>0.7</v>
      </c>
      <c r="U218" s="15">
        <v>0.72</v>
      </c>
      <c r="V218" s="15">
        <v>0.73</v>
      </c>
      <c r="W218" s="15">
        <v>0.73</v>
      </c>
      <c r="X218" s="15">
        <v>0.74</v>
      </c>
      <c r="Y218" s="15">
        <v>0.75</v>
      </c>
      <c r="Z218" s="15">
        <v>0.75</v>
      </c>
      <c r="AA218" s="15">
        <v>0.75</v>
      </c>
      <c r="AB218" s="15">
        <v>0.75</v>
      </c>
      <c r="AC218" s="15">
        <v>0.74</v>
      </c>
      <c r="AD218" s="15">
        <v>0.74</v>
      </c>
      <c r="AE218" s="15">
        <v>0.74</v>
      </c>
      <c r="AF218" s="15">
        <v>0.73</v>
      </c>
      <c r="AG218" s="15">
        <v>0.72</v>
      </c>
      <c r="AH218" s="15">
        <v>0.72</v>
      </c>
      <c r="AI218" s="15">
        <v>0.71</v>
      </c>
      <c r="AJ218" s="15">
        <v>0.7</v>
      </c>
      <c r="AK218" s="15">
        <v>0.7</v>
      </c>
      <c r="AL218" s="15">
        <v>0.69</v>
      </c>
      <c r="AM218" s="15">
        <v>0.69</v>
      </c>
      <c r="AN218" s="15">
        <v>0.68</v>
      </c>
      <c r="AO218" s="15">
        <v>0.68</v>
      </c>
      <c r="AP218" s="15">
        <v>0.67</v>
      </c>
      <c r="AQ218" s="15">
        <v>0.67</v>
      </c>
      <c r="AR218" s="15">
        <v>0.66</v>
      </c>
      <c r="AS218" s="15">
        <v>0.65</v>
      </c>
      <c r="AT218" s="15">
        <v>0.65</v>
      </c>
      <c r="AU218" s="15">
        <v>0.64</v>
      </c>
      <c r="AV218" s="15">
        <v>0.64</v>
      </c>
      <c r="AW218" s="15">
        <v>0.63</v>
      </c>
      <c r="AX218" s="15">
        <v>0.63</v>
      </c>
      <c r="AY218" s="15">
        <v>0.62</v>
      </c>
    </row>
    <row r="219" spans="1:51" x14ac:dyDescent="0.2">
      <c r="A219" s="5">
        <v>43890</v>
      </c>
      <c r="B219" s="15">
        <v>7.0000000000000007E-2</v>
      </c>
      <c r="C219" s="15">
        <v>0.06</v>
      </c>
      <c r="D219" s="15">
        <v>7.0000000000000007E-2</v>
      </c>
      <c r="E219" s="15">
        <v>0.09</v>
      </c>
      <c r="F219" s="15">
        <v>0.12</v>
      </c>
      <c r="G219" s="15">
        <v>0.15</v>
      </c>
      <c r="H219" s="15">
        <v>0.19</v>
      </c>
      <c r="I219" s="15">
        <v>0.23</v>
      </c>
      <c r="J219" s="15">
        <v>0.27</v>
      </c>
      <c r="K219" s="15">
        <v>0.31</v>
      </c>
      <c r="L219" s="15">
        <v>0.36</v>
      </c>
      <c r="M219" s="15">
        <v>0.39</v>
      </c>
      <c r="N219" s="15">
        <v>0.44</v>
      </c>
      <c r="O219" s="15">
        <v>0.47</v>
      </c>
      <c r="P219" s="15">
        <v>0.5</v>
      </c>
      <c r="Q219" s="15">
        <v>0.53</v>
      </c>
      <c r="R219" s="15">
        <v>0.55000000000000004</v>
      </c>
      <c r="S219" s="15">
        <v>0.57999999999999996</v>
      </c>
      <c r="T219" s="15">
        <v>0.6</v>
      </c>
      <c r="U219" s="15">
        <v>0.61</v>
      </c>
      <c r="V219" s="15">
        <v>0.62</v>
      </c>
      <c r="W219" s="15">
        <v>0.62</v>
      </c>
      <c r="X219" s="15">
        <v>0.63</v>
      </c>
      <c r="Y219" s="15">
        <v>0.63</v>
      </c>
      <c r="Z219" s="15">
        <v>0.64</v>
      </c>
      <c r="AA219" s="15">
        <v>0.63</v>
      </c>
      <c r="AB219" s="15">
        <v>0.63</v>
      </c>
      <c r="AC219" s="15">
        <v>0.62</v>
      </c>
      <c r="AD219" s="15">
        <v>0.62</v>
      </c>
      <c r="AE219" s="15">
        <v>0.61</v>
      </c>
      <c r="AF219" s="15">
        <v>0.61</v>
      </c>
      <c r="AG219" s="15">
        <v>0.6</v>
      </c>
      <c r="AH219" s="15">
        <v>0.59</v>
      </c>
      <c r="AI219" s="15">
        <v>0.57999999999999996</v>
      </c>
      <c r="AJ219" s="15">
        <v>0.57999999999999996</v>
      </c>
      <c r="AK219" s="15">
        <v>0.56999999999999995</v>
      </c>
      <c r="AL219" s="15">
        <v>0.56999999999999995</v>
      </c>
      <c r="AM219" s="15">
        <v>0.56000000000000005</v>
      </c>
      <c r="AN219" s="15">
        <v>0.56000000000000005</v>
      </c>
      <c r="AO219" s="15">
        <v>0.55000000000000004</v>
      </c>
      <c r="AP219" s="15">
        <v>0.54</v>
      </c>
      <c r="AQ219" s="15">
        <v>0.54</v>
      </c>
      <c r="AR219" s="15">
        <v>0.53</v>
      </c>
      <c r="AS219" s="15">
        <v>0.52</v>
      </c>
      <c r="AT219" s="15">
        <v>0.51</v>
      </c>
      <c r="AU219" s="15">
        <v>0.51</v>
      </c>
      <c r="AV219" s="15">
        <v>0.5</v>
      </c>
      <c r="AW219" s="15">
        <v>0.5</v>
      </c>
      <c r="AX219" s="15">
        <v>0.49</v>
      </c>
      <c r="AY219" s="15">
        <v>0.49</v>
      </c>
    </row>
    <row r="220" spans="1:51" x14ac:dyDescent="0.2">
      <c r="A220" s="5">
        <v>43921</v>
      </c>
      <c r="B220" s="15">
        <v>1.06</v>
      </c>
      <c r="C220" s="15">
        <v>1.06</v>
      </c>
      <c r="D220" s="15">
        <v>1.07</v>
      </c>
      <c r="E220" s="15">
        <v>1.1000000000000001</v>
      </c>
      <c r="F220" s="15">
        <v>1.1399999999999999</v>
      </c>
      <c r="G220" s="15">
        <v>1.18</v>
      </c>
      <c r="H220" s="15">
        <v>1.23</v>
      </c>
      <c r="I220" s="15">
        <v>1.27</v>
      </c>
      <c r="J220" s="15">
        <v>1.31</v>
      </c>
      <c r="K220" s="15">
        <v>1.36</v>
      </c>
      <c r="L220" s="15">
        <v>1.4</v>
      </c>
      <c r="M220" s="15">
        <v>1.44</v>
      </c>
      <c r="N220" s="15">
        <v>1.48</v>
      </c>
      <c r="O220" s="15">
        <v>1.51</v>
      </c>
      <c r="P220" s="15">
        <v>1.54</v>
      </c>
      <c r="Q220" s="15">
        <v>1.56</v>
      </c>
      <c r="R220" s="15">
        <v>1.57</v>
      </c>
      <c r="S220" s="15">
        <v>1.58</v>
      </c>
      <c r="T220" s="15">
        <v>1.59</v>
      </c>
      <c r="U220" s="15">
        <v>1.6</v>
      </c>
      <c r="V220" s="15">
        <v>1.59</v>
      </c>
      <c r="W220" s="15">
        <v>1.59</v>
      </c>
      <c r="X220" s="15">
        <v>1.58</v>
      </c>
      <c r="Y220" s="15">
        <v>1.58</v>
      </c>
      <c r="Z220" s="15">
        <v>1.58</v>
      </c>
      <c r="AA220" s="15">
        <v>1.57</v>
      </c>
      <c r="AB220" s="15">
        <v>1.56</v>
      </c>
      <c r="AC220" s="15">
        <v>1.55</v>
      </c>
      <c r="AD220" s="15">
        <v>1.55</v>
      </c>
      <c r="AE220" s="15">
        <v>1.54</v>
      </c>
      <c r="AF220" s="15">
        <v>1.53</v>
      </c>
      <c r="AG220" s="15">
        <v>1.52</v>
      </c>
      <c r="AH220" s="15">
        <v>1.52</v>
      </c>
      <c r="AI220" s="15">
        <v>1.51</v>
      </c>
      <c r="AJ220" s="15">
        <v>1.5</v>
      </c>
      <c r="AK220" s="15">
        <v>1.49</v>
      </c>
      <c r="AL220" s="15">
        <v>1.49</v>
      </c>
      <c r="AM220" s="15">
        <v>1.48</v>
      </c>
      <c r="AN220" s="15">
        <v>1.48</v>
      </c>
      <c r="AO220" s="15">
        <v>1.47</v>
      </c>
      <c r="AP220" s="15">
        <v>1.46</v>
      </c>
      <c r="AQ220" s="15">
        <v>1.46</v>
      </c>
      <c r="AR220" s="15">
        <v>1.45</v>
      </c>
      <c r="AS220" s="15">
        <v>1.44</v>
      </c>
      <c r="AT220" s="15">
        <v>1.44</v>
      </c>
      <c r="AU220" s="15">
        <v>1.43</v>
      </c>
      <c r="AV220" s="15">
        <v>1.42</v>
      </c>
      <c r="AW220" s="15">
        <v>1.42</v>
      </c>
      <c r="AX220" s="15">
        <v>1.41</v>
      </c>
      <c r="AY220" s="15">
        <v>1.41</v>
      </c>
    </row>
    <row r="221" spans="1:51" x14ac:dyDescent="0.2">
      <c r="A221" s="5">
        <v>43951</v>
      </c>
      <c r="B221" s="15">
        <v>0.56999999999999995</v>
      </c>
      <c r="C221" s="15">
        <v>0.51</v>
      </c>
      <c r="D221" s="15">
        <v>0.49</v>
      </c>
      <c r="E221" s="15">
        <v>0.5</v>
      </c>
      <c r="F221" s="15">
        <v>0.51</v>
      </c>
      <c r="G221" s="15">
        <v>0.54</v>
      </c>
      <c r="H221" s="15">
        <v>0.57999999999999996</v>
      </c>
      <c r="I221" s="15">
        <v>0.62</v>
      </c>
      <c r="J221" s="15">
        <v>0.65</v>
      </c>
      <c r="K221" s="15">
        <v>0.69</v>
      </c>
      <c r="L221" s="15">
        <v>0.73</v>
      </c>
      <c r="M221" s="15">
        <v>0.76</v>
      </c>
      <c r="N221" s="15">
        <v>0.79</v>
      </c>
      <c r="O221" s="15">
        <v>0.82</v>
      </c>
      <c r="P221" s="15">
        <v>0.84</v>
      </c>
      <c r="Q221" s="15">
        <v>0.85</v>
      </c>
      <c r="R221" s="15">
        <v>0.86</v>
      </c>
      <c r="S221" s="15">
        <v>0.87</v>
      </c>
      <c r="T221" s="15">
        <v>0.88</v>
      </c>
      <c r="U221" s="15">
        <v>0.89</v>
      </c>
      <c r="V221" s="15">
        <v>0.88</v>
      </c>
      <c r="W221" s="15">
        <v>0.87</v>
      </c>
      <c r="X221" s="15">
        <v>0.86</v>
      </c>
      <c r="Y221" s="15">
        <v>0.86</v>
      </c>
      <c r="Z221" s="15">
        <v>0.85</v>
      </c>
      <c r="AA221" s="15">
        <v>0.83</v>
      </c>
      <c r="AB221" s="15">
        <v>0.82</v>
      </c>
      <c r="AC221" s="15">
        <v>0.81</v>
      </c>
      <c r="AD221" s="15">
        <v>0.8</v>
      </c>
      <c r="AE221" s="15">
        <v>0.78</v>
      </c>
      <c r="AF221" s="15">
        <v>0.77</v>
      </c>
      <c r="AG221" s="15">
        <v>0.76</v>
      </c>
      <c r="AH221" s="15">
        <v>0.75</v>
      </c>
      <c r="AI221" s="15">
        <v>0.74</v>
      </c>
      <c r="AJ221" s="15">
        <v>0.73</v>
      </c>
      <c r="AK221" s="15">
        <v>0.72</v>
      </c>
      <c r="AL221" s="15">
        <v>0.71</v>
      </c>
      <c r="AM221" s="15">
        <v>0.7</v>
      </c>
      <c r="AN221" s="15">
        <v>0.69</v>
      </c>
      <c r="AO221" s="15">
        <v>0.68</v>
      </c>
      <c r="AP221" s="15">
        <v>0.67</v>
      </c>
      <c r="AQ221" s="15">
        <v>0.66</v>
      </c>
      <c r="AR221" s="15">
        <v>0.65</v>
      </c>
      <c r="AS221" s="15">
        <v>0.64</v>
      </c>
      <c r="AT221" s="15">
        <v>0.63</v>
      </c>
      <c r="AU221" s="15">
        <v>0.63</v>
      </c>
      <c r="AV221" s="15">
        <v>0.62</v>
      </c>
      <c r="AW221" s="15">
        <v>0.61</v>
      </c>
      <c r="AX221" s="15">
        <v>0.6</v>
      </c>
      <c r="AY221" s="15">
        <v>0.6</v>
      </c>
    </row>
    <row r="222" spans="1:51" x14ac:dyDescent="0.2">
      <c r="A222" s="5">
        <v>43982</v>
      </c>
      <c r="B222" s="15">
        <v>0.51</v>
      </c>
      <c r="C222" s="15">
        <v>0.45</v>
      </c>
      <c r="D222" s="15">
        <v>0.43</v>
      </c>
      <c r="E222" s="15">
        <v>0.44</v>
      </c>
      <c r="F222" s="15">
        <v>0.46</v>
      </c>
      <c r="G222" s="15">
        <v>0.48</v>
      </c>
      <c r="H222" s="15">
        <v>0.51</v>
      </c>
      <c r="I222" s="15">
        <v>0.55000000000000004</v>
      </c>
      <c r="J222" s="15">
        <v>0.57999999999999996</v>
      </c>
      <c r="K222" s="15">
        <v>0.61</v>
      </c>
      <c r="L222" s="15">
        <v>0.65</v>
      </c>
      <c r="M222" s="15">
        <v>0.69</v>
      </c>
      <c r="N222" s="15">
        <v>0.72</v>
      </c>
      <c r="O222" s="15">
        <v>0.75</v>
      </c>
      <c r="P222" s="15">
        <v>0.77</v>
      </c>
      <c r="Q222" s="15">
        <v>0.79</v>
      </c>
      <c r="R222" s="15">
        <v>0.8</v>
      </c>
      <c r="S222" s="15">
        <v>0.81</v>
      </c>
      <c r="T222" s="15">
        <v>0.82</v>
      </c>
      <c r="U222" s="15">
        <v>0.83</v>
      </c>
      <c r="V222" s="15">
        <v>0.83</v>
      </c>
      <c r="W222" s="15">
        <v>0.83</v>
      </c>
      <c r="X222" s="15">
        <v>0.82</v>
      </c>
      <c r="Y222" s="15">
        <v>0.82</v>
      </c>
      <c r="Z222" s="15">
        <v>0.82</v>
      </c>
      <c r="AA222" s="15">
        <v>0.81</v>
      </c>
      <c r="AB222" s="15">
        <v>0.8</v>
      </c>
      <c r="AC222" s="15">
        <v>0.79</v>
      </c>
      <c r="AD222" s="15">
        <v>0.78</v>
      </c>
      <c r="AE222" s="15">
        <v>0.77</v>
      </c>
      <c r="AF222" s="15">
        <v>0.75</v>
      </c>
      <c r="AG222" s="15">
        <v>0.74</v>
      </c>
      <c r="AH222" s="15">
        <v>0.73</v>
      </c>
      <c r="AI222" s="15">
        <v>0.72</v>
      </c>
      <c r="AJ222" s="15">
        <v>0.71</v>
      </c>
      <c r="AK222" s="15">
        <v>0.7</v>
      </c>
      <c r="AL222" s="15">
        <v>0.69</v>
      </c>
      <c r="AM222" s="15">
        <v>0.68</v>
      </c>
      <c r="AN222" s="15">
        <v>0.67</v>
      </c>
      <c r="AO222" s="15">
        <v>0.66</v>
      </c>
      <c r="AP222" s="15">
        <v>0.66</v>
      </c>
      <c r="AQ222" s="15">
        <v>0.65</v>
      </c>
      <c r="AR222" s="15">
        <v>0.64</v>
      </c>
      <c r="AS222" s="15">
        <v>0.64</v>
      </c>
      <c r="AT222" s="15">
        <v>0.63</v>
      </c>
      <c r="AU222" s="15">
        <v>0.63</v>
      </c>
      <c r="AV222" s="15">
        <v>0.62</v>
      </c>
      <c r="AW222" s="15">
        <v>0.62</v>
      </c>
      <c r="AX222" s="15">
        <v>0.61</v>
      </c>
      <c r="AY222" s="15">
        <v>0.61</v>
      </c>
    </row>
    <row r="223" spans="1:51" x14ac:dyDescent="0.2">
      <c r="A223" s="5">
        <v>44012</v>
      </c>
      <c r="B223" s="15">
        <v>0.32</v>
      </c>
      <c r="C223" s="15">
        <v>0.28000000000000003</v>
      </c>
      <c r="D223" s="15">
        <v>0.28000000000000003</v>
      </c>
      <c r="E223" s="15">
        <v>0.28999999999999998</v>
      </c>
      <c r="F223" s="15">
        <v>0.32</v>
      </c>
      <c r="G223" s="15">
        <v>0.35</v>
      </c>
      <c r="H223" s="15">
        <v>0.38</v>
      </c>
      <c r="I223" s="15">
        <v>0.42</v>
      </c>
      <c r="J223" s="15">
        <v>0.46</v>
      </c>
      <c r="K223" s="15">
        <v>0.48</v>
      </c>
      <c r="L223" s="15">
        <v>0.54</v>
      </c>
      <c r="M223" s="15">
        <v>0.57999999999999996</v>
      </c>
      <c r="N223" s="15">
        <v>0.61</v>
      </c>
      <c r="O223" s="15">
        <v>0.65</v>
      </c>
      <c r="P223" s="15">
        <v>0.67</v>
      </c>
      <c r="Q223" s="15">
        <v>0.69</v>
      </c>
      <c r="R223" s="15">
        <v>0.71</v>
      </c>
      <c r="S223" s="15">
        <v>0.72</v>
      </c>
      <c r="T223" s="15">
        <v>0.73</v>
      </c>
      <c r="U223" s="15">
        <v>0.74</v>
      </c>
      <c r="V223" s="15">
        <v>0.74</v>
      </c>
      <c r="W223" s="15">
        <v>0.74</v>
      </c>
      <c r="X223" s="15">
        <v>0.74</v>
      </c>
      <c r="Y223" s="15">
        <v>0.74</v>
      </c>
      <c r="Z223" s="15">
        <v>0.74</v>
      </c>
      <c r="AA223" s="15">
        <v>0.73</v>
      </c>
      <c r="AB223" s="15">
        <v>0.72</v>
      </c>
      <c r="AC223" s="15">
        <v>0.71</v>
      </c>
      <c r="AD223" s="15">
        <v>0.7</v>
      </c>
      <c r="AE223" s="15">
        <v>0.69</v>
      </c>
      <c r="AF223" s="15">
        <v>0.68</v>
      </c>
      <c r="AG223" s="15">
        <v>0.68</v>
      </c>
      <c r="AH223" s="15">
        <v>0.67</v>
      </c>
      <c r="AI223" s="15">
        <v>0.66</v>
      </c>
      <c r="AJ223" s="15">
        <v>0.66</v>
      </c>
      <c r="AK223" s="15">
        <v>0.65</v>
      </c>
      <c r="AL223" s="15">
        <v>0.64</v>
      </c>
      <c r="AM223" s="15">
        <v>0.64</v>
      </c>
      <c r="AN223" s="15">
        <v>0.63</v>
      </c>
      <c r="AO223" s="15">
        <v>0.63</v>
      </c>
      <c r="AP223" s="15">
        <v>0.62</v>
      </c>
      <c r="AQ223" s="15">
        <v>0.62</v>
      </c>
      <c r="AR223" s="15">
        <v>0.61</v>
      </c>
      <c r="AS223" s="15">
        <v>0.61</v>
      </c>
      <c r="AT223" s="15">
        <v>0.61</v>
      </c>
      <c r="AU223" s="15">
        <v>0.6</v>
      </c>
      <c r="AV223" s="15">
        <v>0.6</v>
      </c>
      <c r="AW223" s="15">
        <v>0.6</v>
      </c>
      <c r="AX223" s="15">
        <v>0.59</v>
      </c>
      <c r="AY223" s="15">
        <v>0.59</v>
      </c>
    </row>
    <row r="224" spans="1:51" x14ac:dyDescent="0.2">
      <c r="A224" s="5">
        <v>44043</v>
      </c>
      <c r="B224" s="15">
        <v>0.16</v>
      </c>
      <c r="C224" s="15">
        <v>0.15</v>
      </c>
      <c r="D224" s="15">
        <v>0.15</v>
      </c>
      <c r="E224" s="15">
        <v>0.16</v>
      </c>
      <c r="F224" s="15">
        <v>0.18</v>
      </c>
      <c r="G224" s="15">
        <v>0.21</v>
      </c>
      <c r="H224" s="15">
        <v>0.24</v>
      </c>
      <c r="I224" s="15">
        <v>0.28000000000000003</v>
      </c>
      <c r="J224" s="15">
        <v>0.31</v>
      </c>
      <c r="K224" s="15">
        <v>0.34</v>
      </c>
      <c r="L224" s="15">
        <v>0.38</v>
      </c>
      <c r="M224" s="15">
        <v>0.42</v>
      </c>
      <c r="N224" s="15">
        <v>0.46</v>
      </c>
      <c r="O224" s="15">
        <v>0.49</v>
      </c>
      <c r="P224" s="15">
        <v>0.51</v>
      </c>
      <c r="Q224" s="15">
        <v>0.53</v>
      </c>
      <c r="R224" s="15">
        <v>0.54</v>
      </c>
      <c r="S224" s="15">
        <v>0.56000000000000005</v>
      </c>
      <c r="T224" s="15">
        <v>0.56999999999999995</v>
      </c>
      <c r="U224" s="15">
        <v>0.57999999999999996</v>
      </c>
      <c r="V224" s="15">
        <v>0.56999999999999995</v>
      </c>
      <c r="W224" s="15">
        <v>0.56999999999999995</v>
      </c>
      <c r="X224" s="15">
        <v>0.56999999999999995</v>
      </c>
      <c r="Y224" s="15">
        <v>0.56000000000000005</v>
      </c>
      <c r="Z224" s="15">
        <v>0.56000000000000005</v>
      </c>
      <c r="AA224" s="15">
        <v>0.55000000000000004</v>
      </c>
      <c r="AB224" s="15">
        <v>0.54</v>
      </c>
      <c r="AC224" s="15">
        <v>0.53</v>
      </c>
      <c r="AD224" s="15">
        <v>0.52</v>
      </c>
      <c r="AE224" s="15">
        <v>0.52</v>
      </c>
      <c r="AF224" s="15">
        <v>0.51</v>
      </c>
      <c r="AG224" s="15">
        <v>0.5</v>
      </c>
      <c r="AH224" s="15">
        <v>0.49</v>
      </c>
      <c r="AI224" s="15">
        <v>0.48</v>
      </c>
      <c r="AJ224" s="15">
        <v>0.48</v>
      </c>
      <c r="AK224" s="15">
        <v>0.47</v>
      </c>
      <c r="AL224" s="15">
        <v>0.46</v>
      </c>
      <c r="AM224" s="15">
        <v>0.46</v>
      </c>
      <c r="AN224" s="15">
        <v>0.45</v>
      </c>
      <c r="AO224" s="15">
        <v>0.45</v>
      </c>
      <c r="AP224" s="15">
        <v>0.44</v>
      </c>
      <c r="AQ224" s="15">
        <v>0.43</v>
      </c>
      <c r="AR224" s="15">
        <v>0.43</v>
      </c>
      <c r="AS224" s="15">
        <v>0.42</v>
      </c>
      <c r="AT224" s="15">
        <v>0.42</v>
      </c>
      <c r="AU224" s="15">
        <v>0.41</v>
      </c>
      <c r="AV224" s="15">
        <v>0.41</v>
      </c>
      <c r="AW224" s="15">
        <v>0.4</v>
      </c>
      <c r="AX224" s="15">
        <v>0.4</v>
      </c>
      <c r="AY224" s="15">
        <v>0.39</v>
      </c>
    </row>
    <row r="225" spans="1:51" x14ac:dyDescent="0.2">
      <c r="A225" s="5">
        <v>44074</v>
      </c>
      <c r="B225" s="15">
        <v>0.15</v>
      </c>
      <c r="C225" s="15">
        <v>0.16</v>
      </c>
      <c r="D225" s="15">
        <v>0.17</v>
      </c>
      <c r="E225" s="15">
        <v>0.19</v>
      </c>
      <c r="F225" s="15">
        <v>0.23</v>
      </c>
      <c r="G225" s="15">
        <v>0.26</v>
      </c>
      <c r="H225" s="15">
        <v>0.3</v>
      </c>
      <c r="I225" s="15">
        <v>0.34</v>
      </c>
      <c r="J225" s="15">
        <v>0.39</v>
      </c>
      <c r="K225" s="15">
        <v>0.44</v>
      </c>
      <c r="L225" s="15">
        <v>0.49</v>
      </c>
      <c r="M225" s="15">
        <v>0.53</v>
      </c>
      <c r="N225" s="15">
        <v>0.56999999999999995</v>
      </c>
      <c r="O225" s="15">
        <v>0.6</v>
      </c>
      <c r="P225" s="15">
        <v>0.63</v>
      </c>
      <c r="Q225" s="15">
        <v>0.65</v>
      </c>
      <c r="R225" s="15">
        <v>0.67</v>
      </c>
      <c r="S225" s="15">
        <v>0.69</v>
      </c>
      <c r="T225" s="15">
        <v>0.7</v>
      </c>
      <c r="U225" s="15">
        <v>0.71</v>
      </c>
      <c r="V225" s="15">
        <v>0.72</v>
      </c>
      <c r="W225" s="15">
        <v>0.72</v>
      </c>
      <c r="X225" s="15">
        <v>0.72</v>
      </c>
      <c r="Y225" s="15">
        <v>0.72</v>
      </c>
      <c r="Z225" s="15">
        <v>0.72</v>
      </c>
      <c r="AA225" s="15">
        <v>0.71</v>
      </c>
      <c r="AB225" s="15">
        <v>0.71</v>
      </c>
      <c r="AC225" s="15">
        <v>0.7</v>
      </c>
      <c r="AD225" s="15">
        <v>0.7</v>
      </c>
      <c r="AE225" s="15">
        <v>0.69</v>
      </c>
      <c r="AF225" s="15">
        <v>0.69</v>
      </c>
      <c r="AG225" s="15">
        <v>0.68</v>
      </c>
      <c r="AH225" s="15">
        <v>0.67</v>
      </c>
      <c r="AI225" s="15">
        <v>0.67</v>
      </c>
      <c r="AJ225" s="15">
        <v>0.66</v>
      </c>
      <c r="AK225" s="15">
        <v>0.66</v>
      </c>
      <c r="AL225" s="15">
        <v>0.65</v>
      </c>
      <c r="AM225" s="15">
        <v>0.65</v>
      </c>
      <c r="AN225" s="15">
        <v>0.64</v>
      </c>
      <c r="AO225" s="15">
        <v>0.64</v>
      </c>
      <c r="AP225" s="15">
        <v>0.63</v>
      </c>
      <c r="AQ225" s="15">
        <v>0.63</v>
      </c>
      <c r="AR225" s="15">
        <v>0.62</v>
      </c>
      <c r="AS225" s="15">
        <v>0.62</v>
      </c>
      <c r="AT225" s="15">
        <v>0.61</v>
      </c>
      <c r="AU225" s="15">
        <v>0.61</v>
      </c>
      <c r="AV225" s="15">
        <v>0.6</v>
      </c>
      <c r="AW225" s="15">
        <v>0.6</v>
      </c>
      <c r="AX225" s="15">
        <v>0.6</v>
      </c>
      <c r="AY225" s="15">
        <v>0.59</v>
      </c>
    </row>
    <row r="226" spans="1:51" x14ac:dyDescent="0.2">
      <c r="A226" s="5">
        <v>44104</v>
      </c>
      <c r="B226" s="15">
        <v>0.11</v>
      </c>
      <c r="C226" s="15">
        <v>0.11</v>
      </c>
      <c r="D226" s="15">
        <v>0.12</v>
      </c>
      <c r="E226" s="15">
        <v>0.14000000000000001</v>
      </c>
      <c r="F226" s="15">
        <v>0.17</v>
      </c>
      <c r="G226" s="15">
        <v>0.2</v>
      </c>
      <c r="H226" s="15">
        <v>0.23</v>
      </c>
      <c r="I226" s="15">
        <v>0.28000000000000003</v>
      </c>
      <c r="J226" s="15">
        <v>0.32</v>
      </c>
      <c r="K226" s="15">
        <v>0.36</v>
      </c>
      <c r="L226" s="15">
        <v>0.41</v>
      </c>
      <c r="M226" s="15">
        <v>0.45</v>
      </c>
      <c r="N226" s="15">
        <v>0.48</v>
      </c>
      <c r="O226" s="15">
        <v>0.52</v>
      </c>
      <c r="P226" s="15">
        <v>0.55000000000000004</v>
      </c>
      <c r="Q226" s="15">
        <v>0.56000000000000005</v>
      </c>
      <c r="R226" s="15">
        <v>0.57999999999999996</v>
      </c>
      <c r="S226" s="15">
        <v>0.59</v>
      </c>
      <c r="T226" s="15">
        <v>0.61</v>
      </c>
      <c r="U226" s="15">
        <v>0.62</v>
      </c>
      <c r="V226" s="15">
        <v>0.62</v>
      </c>
      <c r="W226" s="15">
        <v>0.62</v>
      </c>
      <c r="X226" s="15">
        <v>0.62</v>
      </c>
      <c r="Y226" s="15">
        <v>0.61</v>
      </c>
      <c r="Z226" s="15">
        <v>0.61</v>
      </c>
      <c r="AA226" s="15">
        <v>0.61</v>
      </c>
      <c r="AB226" s="15">
        <v>0.6</v>
      </c>
      <c r="AC226" s="15">
        <v>0.59</v>
      </c>
      <c r="AD226" s="15">
        <v>0.59</v>
      </c>
      <c r="AE226" s="15">
        <v>0.57999999999999996</v>
      </c>
      <c r="AF226" s="15">
        <v>0.56999999999999995</v>
      </c>
      <c r="AG226" s="15">
        <v>0.56999999999999995</v>
      </c>
      <c r="AH226" s="15">
        <v>0.56000000000000005</v>
      </c>
      <c r="AI226" s="15">
        <v>0.55000000000000004</v>
      </c>
      <c r="AJ226" s="15">
        <v>0.55000000000000004</v>
      </c>
      <c r="AK226" s="15">
        <v>0.54</v>
      </c>
      <c r="AL226" s="15">
        <v>0.54</v>
      </c>
      <c r="AM226" s="15">
        <v>0.53</v>
      </c>
      <c r="AN226" s="15">
        <v>0.52</v>
      </c>
      <c r="AO226" s="15">
        <v>0.52</v>
      </c>
      <c r="AP226" s="15">
        <v>0.51</v>
      </c>
      <c r="AQ226" s="15">
        <v>0.51</v>
      </c>
      <c r="AR226" s="15">
        <v>0.5</v>
      </c>
      <c r="AS226" s="15">
        <v>0.49</v>
      </c>
      <c r="AT226" s="15">
        <v>0.49</v>
      </c>
      <c r="AU226" s="15">
        <v>0.48</v>
      </c>
      <c r="AV226" s="15">
        <v>0.48</v>
      </c>
      <c r="AW226" s="15">
        <v>0.47</v>
      </c>
      <c r="AX226" s="15">
        <v>0.47</v>
      </c>
      <c r="AY226" s="15">
        <v>0.46</v>
      </c>
    </row>
    <row r="227" spans="1:51" x14ac:dyDescent="0.2">
      <c r="A227" s="5">
        <v>44135</v>
      </c>
      <c r="B227" s="15">
        <v>0.01</v>
      </c>
      <c r="C227" s="15">
        <v>0</v>
      </c>
      <c r="D227" s="15">
        <v>0.01</v>
      </c>
      <c r="E227" s="15">
        <v>0.03</v>
      </c>
      <c r="F227" s="15">
        <v>0.06</v>
      </c>
      <c r="G227" s="15">
        <v>0.09</v>
      </c>
      <c r="H227" s="15">
        <v>0.13</v>
      </c>
      <c r="I227" s="15">
        <v>0.17</v>
      </c>
      <c r="J227" s="15">
        <v>0.21</v>
      </c>
      <c r="K227" s="15">
        <v>0.26</v>
      </c>
      <c r="L227" s="15">
        <v>0.31</v>
      </c>
      <c r="M227" s="15">
        <v>0.35</v>
      </c>
      <c r="N227" s="15">
        <v>0.39</v>
      </c>
      <c r="O227" s="15">
        <v>0.42</v>
      </c>
      <c r="P227" s="15">
        <v>0.45</v>
      </c>
      <c r="Q227" s="15">
        <v>0.47</v>
      </c>
      <c r="R227" s="15">
        <v>0.48</v>
      </c>
      <c r="S227" s="15">
        <v>0.5</v>
      </c>
      <c r="T227" s="15">
        <v>0.51</v>
      </c>
      <c r="U227" s="15">
        <v>0.52</v>
      </c>
      <c r="V227" s="15">
        <v>0.52</v>
      </c>
      <c r="W227" s="15">
        <v>0.52</v>
      </c>
      <c r="X227" s="15">
        <v>0.52</v>
      </c>
      <c r="Y227" s="15">
        <v>0.52</v>
      </c>
      <c r="Z227" s="15">
        <v>0.52</v>
      </c>
      <c r="AA227" s="15">
        <v>0.51</v>
      </c>
      <c r="AB227" s="15">
        <v>0.5</v>
      </c>
      <c r="AC227" s="15">
        <v>0.5</v>
      </c>
      <c r="AD227" s="15">
        <v>0.49</v>
      </c>
      <c r="AE227" s="15">
        <v>0.49</v>
      </c>
      <c r="AF227" s="15">
        <v>0.48</v>
      </c>
      <c r="AG227" s="15">
        <v>0.47</v>
      </c>
      <c r="AH227" s="15">
        <v>0.46</v>
      </c>
      <c r="AI227" s="15">
        <v>0.46</v>
      </c>
      <c r="AJ227" s="15">
        <v>0.45</v>
      </c>
      <c r="AK227" s="15">
        <v>0.44</v>
      </c>
      <c r="AL227" s="15">
        <v>0.44</v>
      </c>
      <c r="AM227" s="15">
        <v>0.43</v>
      </c>
      <c r="AN227" s="15">
        <v>0.43</v>
      </c>
      <c r="AO227" s="15">
        <v>0.42</v>
      </c>
      <c r="AP227" s="15">
        <v>0.41</v>
      </c>
      <c r="AQ227" s="15">
        <v>0.41</v>
      </c>
      <c r="AR227" s="15">
        <v>0.4</v>
      </c>
      <c r="AS227" s="15">
        <v>0.4</v>
      </c>
      <c r="AT227" s="15">
        <v>0.39</v>
      </c>
      <c r="AU227" s="15">
        <v>0.38</v>
      </c>
      <c r="AV227" s="15">
        <v>0.38</v>
      </c>
      <c r="AW227" s="15">
        <v>0.37</v>
      </c>
      <c r="AX227" s="15">
        <v>0.37</v>
      </c>
      <c r="AY227" s="15">
        <v>0.37</v>
      </c>
    </row>
    <row r="228" spans="1:51" x14ac:dyDescent="0.2">
      <c r="A228" s="5">
        <v>44165</v>
      </c>
      <c r="B228" s="15">
        <v>-0.05</v>
      </c>
      <c r="C228" s="15">
        <v>-0.05</v>
      </c>
      <c r="D228" s="15">
        <v>-0.04</v>
      </c>
      <c r="E228" s="15">
        <v>-0.02</v>
      </c>
      <c r="F228" s="15">
        <v>0.01</v>
      </c>
      <c r="G228" s="15">
        <v>0.04</v>
      </c>
      <c r="H228" s="15">
        <v>0.08</v>
      </c>
      <c r="I228" s="15">
        <v>0.12</v>
      </c>
      <c r="J228" s="15">
        <v>0.16</v>
      </c>
      <c r="K228" s="15">
        <v>0.21</v>
      </c>
      <c r="L228" s="15">
        <v>0.26</v>
      </c>
      <c r="M228" s="15">
        <v>0.3</v>
      </c>
      <c r="N228" s="15">
        <v>0.34</v>
      </c>
      <c r="O228" s="15">
        <v>0.37</v>
      </c>
      <c r="P228" s="15">
        <v>0.4</v>
      </c>
      <c r="Q228" s="15">
        <v>0.42</v>
      </c>
      <c r="R228" s="15">
        <v>0.44</v>
      </c>
      <c r="S228" s="15">
        <v>0.45</v>
      </c>
      <c r="T228" s="15">
        <v>0.47</v>
      </c>
      <c r="U228" s="15">
        <v>0.48</v>
      </c>
      <c r="V228" s="15">
        <v>0.48</v>
      </c>
      <c r="W228" s="15">
        <v>0.48</v>
      </c>
      <c r="X228" s="15">
        <v>0.48</v>
      </c>
      <c r="Y228" s="15">
        <v>0.48</v>
      </c>
      <c r="Z228" s="15">
        <v>0.48</v>
      </c>
      <c r="AA228" s="15">
        <v>0.48</v>
      </c>
      <c r="AB228" s="15">
        <v>0.47</v>
      </c>
      <c r="AC228" s="15">
        <v>0.47</v>
      </c>
      <c r="AD228" s="15">
        <v>0.46</v>
      </c>
      <c r="AE228" s="15">
        <v>0.46</v>
      </c>
      <c r="AF228" s="15">
        <v>0.45</v>
      </c>
      <c r="AG228" s="15">
        <v>0.44</v>
      </c>
      <c r="AH228" s="15">
        <v>0.44</v>
      </c>
      <c r="AI228" s="15">
        <v>0.43</v>
      </c>
      <c r="AJ228" s="15">
        <v>0.42</v>
      </c>
      <c r="AK228" s="15">
        <v>0.42</v>
      </c>
      <c r="AL228" s="15">
        <v>0.41</v>
      </c>
      <c r="AM228" s="15">
        <v>0.41</v>
      </c>
      <c r="AN228" s="15">
        <v>0.4</v>
      </c>
      <c r="AO228" s="15">
        <v>0.4</v>
      </c>
      <c r="AP228" s="15">
        <v>0.39</v>
      </c>
      <c r="AQ228" s="15">
        <v>0.39</v>
      </c>
      <c r="AR228" s="15">
        <v>0.38</v>
      </c>
      <c r="AS228" s="15">
        <v>0.38</v>
      </c>
      <c r="AT228" s="15">
        <v>0.37</v>
      </c>
      <c r="AU228" s="15">
        <v>0.37</v>
      </c>
      <c r="AV228" s="15">
        <v>0.36</v>
      </c>
      <c r="AW228" s="15">
        <v>0.36</v>
      </c>
      <c r="AX228" s="15">
        <v>0.35</v>
      </c>
      <c r="AY228" s="15">
        <v>0.35</v>
      </c>
    </row>
    <row r="229" spans="1:51" x14ac:dyDescent="0.2">
      <c r="A229" s="5">
        <v>44196</v>
      </c>
      <c r="B229" s="15">
        <v>-0.05</v>
      </c>
      <c r="C229" s="15">
        <v>-0.05</v>
      </c>
      <c r="D229" s="15">
        <v>-0.03</v>
      </c>
      <c r="E229" s="15">
        <v>-0.01</v>
      </c>
      <c r="F229" s="15">
        <v>0.01</v>
      </c>
      <c r="G229" s="15">
        <v>0.05</v>
      </c>
      <c r="H229" s="15">
        <v>0.08</v>
      </c>
      <c r="I229" s="15">
        <v>0.12</v>
      </c>
      <c r="J229" s="15">
        <v>0.16</v>
      </c>
      <c r="K229" s="15">
        <v>0.2</v>
      </c>
      <c r="L229" s="15">
        <v>0.25</v>
      </c>
      <c r="M229" s="15">
        <v>0.28999999999999998</v>
      </c>
      <c r="N229" s="15">
        <v>0.33</v>
      </c>
      <c r="O229" s="15">
        <v>0.37</v>
      </c>
      <c r="P229" s="15">
        <v>0.39</v>
      </c>
      <c r="Q229" s="15">
        <v>0.41</v>
      </c>
      <c r="R229" s="15">
        <v>0.43</v>
      </c>
      <c r="S229" s="15">
        <v>0.45</v>
      </c>
      <c r="T229" s="15">
        <v>0.46</v>
      </c>
      <c r="U229" s="15">
        <v>0.48</v>
      </c>
      <c r="V229" s="15">
        <v>0.47</v>
      </c>
      <c r="W229" s="15">
        <v>0.47</v>
      </c>
      <c r="X229" s="15">
        <v>0.47</v>
      </c>
      <c r="Y229" s="15">
        <v>0.47</v>
      </c>
      <c r="Z229" s="15">
        <v>0.47</v>
      </c>
      <c r="AA229" s="15">
        <v>0.47</v>
      </c>
      <c r="AB229" s="15">
        <v>0.46</v>
      </c>
      <c r="AC229" s="15">
        <v>0.46</v>
      </c>
      <c r="AD229" s="15">
        <v>0.45</v>
      </c>
      <c r="AE229" s="15">
        <v>0.44</v>
      </c>
      <c r="AF229" s="15">
        <v>0.44</v>
      </c>
      <c r="AG229" s="15">
        <v>0.43</v>
      </c>
      <c r="AH229" s="15">
        <v>0.42</v>
      </c>
      <c r="AI229" s="15">
        <v>0.41</v>
      </c>
      <c r="AJ229" s="15">
        <v>0.41</v>
      </c>
      <c r="AK229" s="15">
        <v>0.4</v>
      </c>
      <c r="AL229" s="15">
        <v>0.39</v>
      </c>
      <c r="AM229" s="15">
        <v>0.39</v>
      </c>
      <c r="AN229" s="15">
        <v>0.38</v>
      </c>
      <c r="AO229" s="15">
        <v>0.38</v>
      </c>
      <c r="AP229" s="15">
        <v>0.37</v>
      </c>
      <c r="AQ229" s="15">
        <v>0.37</v>
      </c>
      <c r="AR229" s="15">
        <v>0.36</v>
      </c>
      <c r="AS229" s="15">
        <v>0.36</v>
      </c>
      <c r="AT229" s="15">
        <v>0.35</v>
      </c>
      <c r="AU229" s="15">
        <v>0.35</v>
      </c>
      <c r="AV229" s="15">
        <v>0.34</v>
      </c>
      <c r="AW229" s="15">
        <v>0.34</v>
      </c>
      <c r="AX229" s="15">
        <v>0.33</v>
      </c>
      <c r="AY229" s="15">
        <v>0.33</v>
      </c>
    </row>
    <row r="230" spans="1:51" x14ac:dyDescent="0.2">
      <c r="A230" s="5">
        <v>44227</v>
      </c>
      <c r="B230" s="15">
        <v>-0.03</v>
      </c>
      <c r="C230" s="15">
        <v>-0.03</v>
      </c>
      <c r="D230" s="15">
        <v>-0.01</v>
      </c>
      <c r="E230" s="15">
        <v>0.02</v>
      </c>
      <c r="F230" s="15">
        <v>0.06</v>
      </c>
      <c r="G230" s="15">
        <v>0.1</v>
      </c>
      <c r="H230" s="15">
        <v>0.16</v>
      </c>
      <c r="I230" s="15">
        <v>0.21</v>
      </c>
      <c r="J230" s="15">
        <v>0.26</v>
      </c>
      <c r="K230" s="15">
        <v>0.31</v>
      </c>
      <c r="L230" s="15">
        <v>0.37</v>
      </c>
      <c r="M230" s="15">
        <v>0.41</v>
      </c>
      <c r="N230" s="15">
        <v>0.46</v>
      </c>
      <c r="O230" s="15">
        <v>0.49</v>
      </c>
      <c r="P230" s="15">
        <v>0.53</v>
      </c>
      <c r="Q230" s="15">
        <v>0.55000000000000004</v>
      </c>
      <c r="R230" s="15">
        <v>0.56999999999999995</v>
      </c>
      <c r="S230" s="15">
        <v>0.59</v>
      </c>
      <c r="T230" s="15">
        <v>0.61</v>
      </c>
      <c r="U230" s="15">
        <v>0.63</v>
      </c>
      <c r="V230" s="15">
        <v>0.63</v>
      </c>
      <c r="W230" s="15">
        <v>0.63</v>
      </c>
      <c r="X230" s="15">
        <v>0.64</v>
      </c>
      <c r="Y230" s="15">
        <v>0.64</v>
      </c>
      <c r="Z230" s="15">
        <v>0.64</v>
      </c>
      <c r="AA230" s="15">
        <v>0.64</v>
      </c>
      <c r="AB230" s="15">
        <v>0.63</v>
      </c>
      <c r="AC230" s="15">
        <v>0.63</v>
      </c>
      <c r="AD230" s="15">
        <v>0.63</v>
      </c>
      <c r="AE230" s="15">
        <v>0.62</v>
      </c>
      <c r="AF230" s="15">
        <v>0.62</v>
      </c>
      <c r="AG230" s="15">
        <v>0.61</v>
      </c>
      <c r="AH230" s="15">
        <v>0.6</v>
      </c>
      <c r="AI230" s="15">
        <v>0.6</v>
      </c>
      <c r="AJ230" s="15">
        <v>0.59</v>
      </c>
      <c r="AK230" s="15">
        <v>0.59</v>
      </c>
      <c r="AL230" s="15">
        <v>0.57999999999999996</v>
      </c>
      <c r="AM230" s="15">
        <v>0.57999999999999996</v>
      </c>
      <c r="AN230" s="15">
        <v>0.56999999999999995</v>
      </c>
      <c r="AO230" s="15">
        <v>0.56999999999999995</v>
      </c>
      <c r="AP230" s="15">
        <v>0.56999999999999995</v>
      </c>
      <c r="AQ230" s="15">
        <v>0.56000000000000005</v>
      </c>
      <c r="AR230" s="15">
        <v>0.56000000000000005</v>
      </c>
      <c r="AS230" s="15">
        <v>0.55000000000000004</v>
      </c>
      <c r="AT230" s="15">
        <v>0.55000000000000004</v>
      </c>
      <c r="AU230" s="15">
        <v>0.54</v>
      </c>
      <c r="AV230" s="15">
        <v>0.54</v>
      </c>
      <c r="AW230" s="15">
        <v>0.54</v>
      </c>
      <c r="AX230" s="15">
        <v>0.53</v>
      </c>
      <c r="AY230" s="15">
        <v>0.53</v>
      </c>
    </row>
    <row r="231" spans="1:51" x14ac:dyDescent="0.2">
      <c r="A231" s="5">
        <v>44255</v>
      </c>
      <c r="B231" s="15">
        <v>0.03</v>
      </c>
      <c r="C231" s="15">
        <v>7.0000000000000007E-2</v>
      </c>
      <c r="D231" s="15">
        <v>0.11</v>
      </c>
      <c r="E231" s="15">
        <v>0.17</v>
      </c>
      <c r="F231" s="15">
        <v>0.23</v>
      </c>
      <c r="G231" s="15">
        <v>0.3</v>
      </c>
      <c r="H231" s="15">
        <v>0.37</v>
      </c>
      <c r="I231" s="15">
        <v>0.43</v>
      </c>
      <c r="J231" s="15">
        <v>0.5</v>
      </c>
      <c r="K231" s="15">
        <v>0.56000000000000005</v>
      </c>
      <c r="L231" s="15">
        <v>0.63</v>
      </c>
      <c r="M231" s="15">
        <v>0.68</v>
      </c>
      <c r="N231" s="15">
        <v>0.73</v>
      </c>
      <c r="O231" s="15">
        <v>0.77</v>
      </c>
      <c r="P231" s="15">
        <v>0.8</v>
      </c>
      <c r="Q231" s="15">
        <v>0.83</v>
      </c>
      <c r="R231" s="15">
        <v>0.85</v>
      </c>
      <c r="S231" s="15">
        <v>0.87</v>
      </c>
      <c r="T231" s="15">
        <v>0.89</v>
      </c>
      <c r="U231" s="15">
        <v>0.9</v>
      </c>
      <c r="V231" s="15">
        <v>0.91</v>
      </c>
      <c r="W231" s="15">
        <v>0.91</v>
      </c>
      <c r="X231" s="15">
        <v>0.91</v>
      </c>
      <c r="Y231" s="15">
        <v>0.91</v>
      </c>
      <c r="Z231" s="15">
        <v>0.92</v>
      </c>
      <c r="AA231" s="15">
        <v>0.91</v>
      </c>
      <c r="AB231" s="15">
        <v>0.91</v>
      </c>
      <c r="AC231" s="15">
        <v>0.9</v>
      </c>
      <c r="AD231" s="15">
        <v>0.9</v>
      </c>
      <c r="AE231" s="15">
        <v>0.89</v>
      </c>
      <c r="AF231" s="15">
        <v>0.88</v>
      </c>
      <c r="AG231" s="15">
        <v>0.88</v>
      </c>
      <c r="AH231" s="15">
        <v>0.87</v>
      </c>
      <c r="AI231" s="15">
        <v>0.87</v>
      </c>
      <c r="AJ231" s="15">
        <v>0.86</v>
      </c>
      <c r="AK231" s="15">
        <v>0.85</v>
      </c>
      <c r="AL231" s="15">
        <v>0.85</v>
      </c>
      <c r="AM231" s="15">
        <v>0.85</v>
      </c>
      <c r="AN231" s="15">
        <v>0.84</v>
      </c>
      <c r="AO231" s="15">
        <v>0.84</v>
      </c>
      <c r="AP231" s="15">
        <v>0.83</v>
      </c>
      <c r="AQ231" s="15">
        <v>0.83</v>
      </c>
      <c r="AR231" s="15">
        <v>0.82</v>
      </c>
      <c r="AS231" s="15">
        <v>0.82</v>
      </c>
      <c r="AT231" s="15">
        <v>0.81</v>
      </c>
      <c r="AU231" s="15">
        <v>0.81</v>
      </c>
      <c r="AV231" s="15">
        <v>0.8</v>
      </c>
      <c r="AW231" s="15">
        <v>0.8</v>
      </c>
      <c r="AX231" s="15">
        <v>0.8</v>
      </c>
      <c r="AY231" s="15">
        <v>0.79</v>
      </c>
    </row>
    <row r="232" spans="1:51" x14ac:dyDescent="0.2">
      <c r="A232" s="5">
        <v>44286</v>
      </c>
      <c r="B232" s="15">
        <v>0.01</v>
      </c>
      <c r="C232" s="15">
        <v>0.03</v>
      </c>
      <c r="D232" s="15">
        <v>7.0000000000000007E-2</v>
      </c>
      <c r="E232" s="15">
        <v>0.13</v>
      </c>
      <c r="F232" s="15">
        <v>0.21</v>
      </c>
      <c r="G232" s="15">
        <v>0.28000000000000003</v>
      </c>
      <c r="H232" s="15">
        <v>0.36</v>
      </c>
      <c r="I232" s="15">
        <v>0.44</v>
      </c>
      <c r="J232" s="15">
        <v>0.52</v>
      </c>
      <c r="K232" s="15">
        <v>0.59</v>
      </c>
      <c r="L232" s="15">
        <v>0.66</v>
      </c>
      <c r="M232" s="15">
        <v>0.72</v>
      </c>
      <c r="N232" s="15">
        <v>0.78</v>
      </c>
      <c r="O232" s="15">
        <v>0.83</v>
      </c>
      <c r="P232" s="15">
        <v>0.87</v>
      </c>
      <c r="Q232" s="15">
        <v>0.9</v>
      </c>
      <c r="R232" s="15">
        <v>0.93</v>
      </c>
      <c r="S232" s="15">
        <v>0.95</v>
      </c>
      <c r="T232" s="15">
        <v>0.98</v>
      </c>
      <c r="U232" s="15">
        <v>1</v>
      </c>
      <c r="V232" s="15">
        <v>1</v>
      </c>
      <c r="W232" s="15">
        <v>1.01</v>
      </c>
      <c r="X232" s="15">
        <v>1.02</v>
      </c>
      <c r="Y232" s="15">
        <v>1.02</v>
      </c>
      <c r="Z232" s="15">
        <v>1.03</v>
      </c>
      <c r="AA232" s="15">
        <v>1.02</v>
      </c>
      <c r="AB232" s="15">
        <v>1.02</v>
      </c>
      <c r="AC232" s="15">
        <v>1.02</v>
      </c>
      <c r="AD232" s="15">
        <v>1.02</v>
      </c>
      <c r="AE232" s="15">
        <v>1.01</v>
      </c>
      <c r="AF232" s="15">
        <v>1.01</v>
      </c>
      <c r="AG232" s="15">
        <v>1</v>
      </c>
      <c r="AH232" s="15">
        <v>0.99</v>
      </c>
      <c r="AI232" s="15">
        <v>0.99</v>
      </c>
      <c r="AJ232" s="15">
        <v>0.98</v>
      </c>
      <c r="AK232" s="15">
        <v>0.98</v>
      </c>
      <c r="AL232" s="15">
        <v>0.97</v>
      </c>
      <c r="AM232" s="15">
        <v>0.97</v>
      </c>
      <c r="AN232" s="15">
        <v>0.97</v>
      </c>
      <c r="AO232" s="15">
        <v>0.96</v>
      </c>
      <c r="AP232" s="15">
        <v>0.96</v>
      </c>
      <c r="AQ232" s="15">
        <v>0.95</v>
      </c>
      <c r="AR232" s="15">
        <v>0.95</v>
      </c>
      <c r="AS232" s="15">
        <v>0.94</v>
      </c>
      <c r="AT232" s="15">
        <v>0.94</v>
      </c>
      <c r="AU232" s="15">
        <v>0.93</v>
      </c>
      <c r="AV232" s="15">
        <v>0.93</v>
      </c>
      <c r="AW232" s="15">
        <v>0.92</v>
      </c>
      <c r="AX232" s="15">
        <v>0.92</v>
      </c>
      <c r="AY232" s="15">
        <v>0.92</v>
      </c>
    </row>
    <row r="233" spans="1:51" x14ac:dyDescent="0.2">
      <c r="A233" s="5">
        <v>44316</v>
      </c>
      <c r="B233" s="15">
        <v>-0.01</v>
      </c>
      <c r="C233" s="15">
        <v>0.03</v>
      </c>
      <c r="D233" s="15">
        <v>0.09</v>
      </c>
      <c r="E233" s="15">
        <v>0.16</v>
      </c>
      <c r="F233" s="15">
        <v>0.24</v>
      </c>
      <c r="G233" s="15">
        <v>0.33</v>
      </c>
      <c r="H233" s="15">
        <v>0.41</v>
      </c>
      <c r="I233" s="15">
        <v>0.49</v>
      </c>
      <c r="J233" s="15">
        <v>0.56999999999999995</v>
      </c>
      <c r="K233" s="15">
        <v>0.64</v>
      </c>
      <c r="L233" s="15">
        <v>0.72</v>
      </c>
      <c r="M233" s="15">
        <v>0.78</v>
      </c>
      <c r="N233" s="15">
        <v>0.83</v>
      </c>
      <c r="O233" s="15">
        <v>0.88</v>
      </c>
      <c r="P233" s="15">
        <v>0.93</v>
      </c>
      <c r="Q233" s="15">
        <v>0.96</v>
      </c>
      <c r="R233" s="15">
        <v>0.98</v>
      </c>
      <c r="S233" s="15">
        <v>1.01</v>
      </c>
      <c r="T233" s="15">
        <v>1.03</v>
      </c>
      <c r="U233" s="15">
        <v>1.05</v>
      </c>
      <c r="V233" s="15">
        <v>1.06</v>
      </c>
      <c r="W233" s="15">
        <v>1.06</v>
      </c>
      <c r="X233" s="15">
        <v>1.07</v>
      </c>
      <c r="Y233" s="15">
        <v>1.07</v>
      </c>
      <c r="Z233" s="15">
        <v>1.08</v>
      </c>
      <c r="AA233" s="15">
        <v>1.07</v>
      </c>
      <c r="AB233" s="15">
        <v>1.07</v>
      </c>
      <c r="AC233" s="15">
        <v>1.07</v>
      </c>
      <c r="AD233" s="15">
        <v>1.07</v>
      </c>
      <c r="AE233" s="15">
        <v>1.06</v>
      </c>
      <c r="AF233" s="15">
        <v>1.06</v>
      </c>
      <c r="AG233" s="15">
        <v>1.05</v>
      </c>
      <c r="AH233" s="15">
        <v>1.04</v>
      </c>
      <c r="AI233" s="15">
        <v>1.04</v>
      </c>
      <c r="AJ233" s="15">
        <v>1.03</v>
      </c>
      <c r="AK233" s="15">
        <v>1.03</v>
      </c>
      <c r="AL233" s="15">
        <v>1.02</v>
      </c>
      <c r="AM233" s="15">
        <v>1.02</v>
      </c>
      <c r="AN233" s="15">
        <v>1.01</v>
      </c>
      <c r="AO233" s="15">
        <v>1.01</v>
      </c>
      <c r="AP233" s="15">
        <v>1</v>
      </c>
      <c r="AQ233" s="15">
        <v>1</v>
      </c>
      <c r="AR233" s="15">
        <v>0.99</v>
      </c>
      <c r="AS233" s="15">
        <v>0.99</v>
      </c>
      <c r="AT233" s="15">
        <v>0.98</v>
      </c>
      <c r="AU233" s="15">
        <v>0.98</v>
      </c>
      <c r="AV233" s="15">
        <v>0.97</v>
      </c>
      <c r="AW233" s="15">
        <v>0.97</v>
      </c>
      <c r="AX233" s="15">
        <v>0.96</v>
      </c>
      <c r="AY233" s="15">
        <v>0.96</v>
      </c>
    </row>
    <row r="234" spans="1:51" x14ac:dyDescent="0.2">
      <c r="A234" s="5">
        <v>44347</v>
      </c>
      <c r="B234" s="15">
        <v>0.04</v>
      </c>
      <c r="C234" s="15">
        <v>0.08</v>
      </c>
      <c r="D234" s="15">
        <v>0.14000000000000001</v>
      </c>
      <c r="E234" s="15">
        <v>0.21</v>
      </c>
      <c r="F234" s="15">
        <v>0.28000000000000003</v>
      </c>
      <c r="G234" s="15">
        <v>0.36</v>
      </c>
      <c r="H234" s="15">
        <v>0.44</v>
      </c>
      <c r="I234" s="15">
        <v>0.52</v>
      </c>
      <c r="J234" s="15">
        <v>0.6</v>
      </c>
      <c r="K234" s="15">
        <v>0.67</v>
      </c>
      <c r="L234" s="15">
        <v>0.73</v>
      </c>
      <c r="M234" s="15">
        <v>0.79</v>
      </c>
      <c r="N234" s="15">
        <v>0.85</v>
      </c>
      <c r="O234" s="15">
        <v>0.89</v>
      </c>
      <c r="P234" s="15">
        <v>0.94</v>
      </c>
      <c r="Q234" s="15">
        <v>0.97</v>
      </c>
      <c r="R234" s="15">
        <v>0.99</v>
      </c>
      <c r="S234" s="15">
        <v>1.02</v>
      </c>
      <c r="T234" s="15">
        <v>1.04</v>
      </c>
      <c r="U234" s="15">
        <v>1.05</v>
      </c>
      <c r="V234" s="15">
        <v>1.06</v>
      </c>
      <c r="W234" s="15">
        <v>1.07</v>
      </c>
      <c r="X234" s="15">
        <v>1.07</v>
      </c>
      <c r="Y234" s="15">
        <v>1.08</v>
      </c>
      <c r="Z234" s="15">
        <v>1.08</v>
      </c>
      <c r="AA234" s="15">
        <v>1.07</v>
      </c>
      <c r="AB234" s="15">
        <v>1.07</v>
      </c>
      <c r="AC234" s="15">
        <v>1.07</v>
      </c>
      <c r="AD234" s="15">
        <v>1.06</v>
      </c>
      <c r="AE234" s="15">
        <v>1.06</v>
      </c>
      <c r="AF234" s="15">
        <v>1.05</v>
      </c>
      <c r="AG234" s="15">
        <v>1.05</v>
      </c>
      <c r="AH234" s="15">
        <v>1.04</v>
      </c>
      <c r="AI234" s="15">
        <v>1.03</v>
      </c>
      <c r="AJ234" s="15">
        <v>1.03</v>
      </c>
      <c r="AK234" s="15">
        <v>1.02</v>
      </c>
      <c r="AL234" s="15">
        <v>1.02</v>
      </c>
      <c r="AM234" s="15">
        <v>1.02</v>
      </c>
      <c r="AN234" s="15">
        <v>1.01</v>
      </c>
      <c r="AO234" s="15">
        <v>1.01</v>
      </c>
      <c r="AP234" s="15">
        <v>1</v>
      </c>
      <c r="AQ234" s="15">
        <v>0.99</v>
      </c>
      <c r="AR234" s="15">
        <v>0.99</v>
      </c>
      <c r="AS234" s="15">
        <v>0.98</v>
      </c>
      <c r="AT234" s="15">
        <v>0.98</v>
      </c>
      <c r="AU234" s="15">
        <v>0.97</v>
      </c>
      <c r="AV234" s="15">
        <v>0.97</v>
      </c>
      <c r="AW234" s="15">
        <v>0.96</v>
      </c>
      <c r="AX234" s="15">
        <v>0.96</v>
      </c>
      <c r="AY234" s="15">
        <v>0.96</v>
      </c>
    </row>
    <row r="235" spans="1:51" x14ac:dyDescent="0.2">
      <c r="A235" s="5">
        <v>44377</v>
      </c>
      <c r="B235" s="15">
        <v>0</v>
      </c>
      <c r="C235" s="15">
        <v>0.05</v>
      </c>
      <c r="D235" s="15">
        <v>0.11</v>
      </c>
      <c r="E235" s="15">
        <v>0.18</v>
      </c>
      <c r="F235" s="15">
        <v>0.25</v>
      </c>
      <c r="G235" s="15">
        <v>0.32</v>
      </c>
      <c r="H235" s="15">
        <v>0.4</v>
      </c>
      <c r="I235" s="15">
        <v>0.47</v>
      </c>
      <c r="J235" s="15">
        <v>0.54</v>
      </c>
      <c r="K235" s="15">
        <v>0.61</v>
      </c>
      <c r="L235" s="15">
        <v>0.68</v>
      </c>
      <c r="M235" s="15">
        <v>0.73</v>
      </c>
      <c r="N235" s="15">
        <v>0.79</v>
      </c>
      <c r="O235" s="15">
        <v>0.83</v>
      </c>
      <c r="P235" s="15">
        <v>0.87</v>
      </c>
      <c r="Q235" s="15">
        <v>0.9</v>
      </c>
      <c r="R235" s="15">
        <v>0.93</v>
      </c>
      <c r="S235" s="15">
        <v>0.95</v>
      </c>
      <c r="T235" s="15">
        <v>0.97</v>
      </c>
      <c r="U235" s="15">
        <v>0.99</v>
      </c>
      <c r="V235" s="15">
        <v>0.99</v>
      </c>
      <c r="W235" s="15">
        <v>1</v>
      </c>
      <c r="X235" s="15">
        <v>1</v>
      </c>
      <c r="Y235" s="15">
        <v>1.01</v>
      </c>
      <c r="Z235" s="15">
        <v>1.01</v>
      </c>
      <c r="AA235" s="15">
        <v>1</v>
      </c>
      <c r="AB235" s="15">
        <v>1</v>
      </c>
      <c r="AC235" s="15">
        <v>0.99</v>
      </c>
      <c r="AD235" s="15">
        <v>0.99</v>
      </c>
      <c r="AE235" s="15">
        <v>0.99</v>
      </c>
      <c r="AF235" s="15">
        <v>0.98</v>
      </c>
      <c r="AG235" s="15">
        <v>0.97</v>
      </c>
      <c r="AH235" s="15">
        <v>0.96</v>
      </c>
      <c r="AI235" s="15">
        <v>0.96</v>
      </c>
      <c r="AJ235" s="15">
        <v>0.95</v>
      </c>
      <c r="AK235" s="15">
        <v>0.95</v>
      </c>
      <c r="AL235" s="15">
        <v>0.94</v>
      </c>
      <c r="AM235" s="15">
        <v>0.93</v>
      </c>
      <c r="AN235" s="15">
        <v>0.93</v>
      </c>
      <c r="AO235" s="15">
        <v>0.92</v>
      </c>
      <c r="AP235" s="15">
        <v>0.92</v>
      </c>
      <c r="AQ235" s="15">
        <v>0.91</v>
      </c>
      <c r="AR235" s="15">
        <v>0.9</v>
      </c>
      <c r="AS235" s="15">
        <v>0.9</v>
      </c>
      <c r="AT235" s="15">
        <v>0.89</v>
      </c>
      <c r="AU235" s="15">
        <v>0.89</v>
      </c>
      <c r="AV235" s="15">
        <v>0.88</v>
      </c>
      <c r="AW235" s="15">
        <v>0.88</v>
      </c>
      <c r="AX235" s="15">
        <v>0.87</v>
      </c>
      <c r="AY235" s="15">
        <v>0.87</v>
      </c>
    </row>
    <row r="236" spans="1:51" x14ac:dyDescent="0.2">
      <c r="A236" s="5">
        <v>44408</v>
      </c>
      <c r="B236" s="15">
        <v>-0.09</v>
      </c>
      <c r="C236" s="15">
        <v>-0.06</v>
      </c>
      <c r="D236" s="15">
        <v>-0.02</v>
      </c>
      <c r="E236" s="15">
        <v>0.02</v>
      </c>
      <c r="F236" s="15">
        <v>7.0000000000000007E-2</v>
      </c>
      <c r="G236" s="15">
        <v>0.12</v>
      </c>
      <c r="H236" s="15">
        <v>0.18</v>
      </c>
      <c r="I236" s="15">
        <v>0.24</v>
      </c>
      <c r="J236" s="15">
        <v>0.3</v>
      </c>
      <c r="K236" s="15">
        <v>0.36</v>
      </c>
      <c r="L236" s="15">
        <v>0.42</v>
      </c>
      <c r="M236" s="15">
        <v>0.47</v>
      </c>
      <c r="N236" s="15">
        <v>0.52</v>
      </c>
      <c r="O236" s="15">
        <v>0.56999999999999995</v>
      </c>
      <c r="P236" s="15">
        <v>0.6</v>
      </c>
      <c r="Q236" s="15">
        <v>0.63</v>
      </c>
      <c r="R236" s="15">
        <v>0.65</v>
      </c>
      <c r="S236" s="15">
        <v>0.68</v>
      </c>
      <c r="T236" s="15">
        <v>0.69</v>
      </c>
      <c r="U236" s="15">
        <v>0.71</v>
      </c>
      <c r="V236" s="15">
        <v>0.71</v>
      </c>
      <c r="W236" s="15">
        <v>0.72</v>
      </c>
      <c r="X236" s="15">
        <v>0.72</v>
      </c>
      <c r="Y236" s="15">
        <v>0.72</v>
      </c>
      <c r="Z236" s="15">
        <v>0.72</v>
      </c>
      <c r="AA236" s="15">
        <v>0.72</v>
      </c>
      <c r="AB236" s="15">
        <v>0.71</v>
      </c>
      <c r="AC236" s="15">
        <v>0.7</v>
      </c>
      <c r="AD236" s="15">
        <v>0.7</v>
      </c>
      <c r="AE236" s="15">
        <v>0.69</v>
      </c>
      <c r="AF236" s="15">
        <v>0.68</v>
      </c>
      <c r="AG236" s="15">
        <v>0.68</v>
      </c>
      <c r="AH236" s="15">
        <v>0.67</v>
      </c>
      <c r="AI236" s="15">
        <v>0.66</v>
      </c>
      <c r="AJ236" s="15">
        <v>0.65</v>
      </c>
      <c r="AK236" s="15">
        <v>0.65</v>
      </c>
      <c r="AL236" s="15">
        <v>0.64</v>
      </c>
      <c r="AM236" s="15">
        <v>0.63</v>
      </c>
      <c r="AN236" s="15">
        <v>0.63</v>
      </c>
      <c r="AO236" s="15">
        <v>0.62</v>
      </c>
      <c r="AP236" s="15">
        <v>0.62</v>
      </c>
      <c r="AQ236" s="15">
        <v>0.61</v>
      </c>
      <c r="AR236" s="15">
        <v>0.6</v>
      </c>
      <c r="AS236" s="15">
        <v>0.59</v>
      </c>
      <c r="AT236" s="15">
        <v>0.59</v>
      </c>
      <c r="AU236" s="15">
        <v>0.57999999999999996</v>
      </c>
      <c r="AV236" s="15">
        <v>0.56999999999999995</v>
      </c>
      <c r="AW236" s="15">
        <v>0.56999999999999995</v>
      </c>
      <c r="AX236" s="15">
        <v>0.56000000000000005</v>
      </c>
      <c r="AY236" s="15">
        <v>0.56000000000000005</v>
      </c>
    </row>
    <row r="237" spans="1:51" x14ac:dyDescent="0.2">
      <c r="A237" s="5">
        <v>44439</v>
      </c>
      <c r="B237" s="15">
        <v>-0.03</v>
      </c>
      <c r="C237" s="15">
        <v>0.01</v>
      </c>
      <c r="D237" s="15">
        <v>0.05</v>
      </c>
      <c r="E237" s="15">
        <v>0.1</v>
      </c>
      <c r="F237" s="15">
        <v>0.16</v>
      </c>
      <c r="G237" s="15">
        <v>0.21</v>
      </c>
      <c r="H237" s="15">
        <v>0.27</v>
      </c>
      <c r="I237" s="15">
        <v>0.34</v>
      </c>
      <c r="J237" s="15">
        <v>0.39</v>
      </c>
      <c r="K237" s="15">
        <v>0.46</v>
      </c>
      <c r="L237" s="15">
        <v>0.52</v>
      </c>
      <c r="M237" s="15">
        <v>0.56999999999999995</v>
      </c>
      <c r="N237" s="15">
        <v>0.62</v>
      </c>
      <c r="O237" s="15">
        <v>0.67</v>
      </c>
      <c r="P237" s="15">
        <v>0.7</v>
      </c>
      <c r="Q237" s="15">
        <v>0.73</v>
      </c>
      <c r="R237" s="15">
        <v>0.75</v>
      </c>
      <c r="S237" s="15">
        <v>0.77</v>
      </c>
      <c r="T237" s="15">
        <v>0.79</v>
      </c>
      <c r="U237" s="15">
        <v>0.81</v>
      </c>
      <c r="V237" s="15">
        <v>0.81</v>
      </c>
      <c r="W237" s="15">
        <v>0.82</v>
      </c>
      <c r="X237" s="15">
        <v>0.82</v>
      </c>
      <c r="Y237" s="15">
        <v>0.82</v>
      </c>
      <c r="Z237" s="15">
        <v>0.82</v>
      </c>
      <c r="AA237" s="15">
        <v>0.82</v>
      </c>
      <c r="AB237" s="15">
        <v>0.81</v>
      </c>
      <c r="AC237" s="15">
        <v>0.8</v>
      </c>
      <c r="AD237" s="15">
        <v>0.8</v>
      </c>
      <c r="AE237" s="15">
        <v>0.79</v>
      </c>
      <c r="AF237" s="15">
        <v>0.78</v>
      </c>
      <c r="AG237" s="15">
        <v>0.78</v>
      </c>
      <c r="AH237" s="15">
        <v>0.77</v>
      </c>
      <c r="AI237" s="15">
        <v>0.76</v>
      </c>
      <c r="AJ237" s="15">
        <v>0.75</v>
      </c>
      <c r="AK237" s="15">
        <v>0.75</v>
      </c>
      <c r="AL237" s="15">
        <v>0.74</v>
      </c>
      <c r="AM237" s="15">
        <v>0.73</v>
      </c>
      <c r="AN237" s="15">
        <v>0.73</v>
      </c>
      <c r="AO237" s="15">
        <v>0.72</v>
      </c>
      <c r="AP237" s="15">
        <v>0.71</v>
      </c>
      <c r="AQ237" s="15">
        <v>0.71</v>
      </c>
      <c r="AR237" s="15">
        <v>0.7</v>
      </c>
      <c r="AS237" s="15">
        <v>0.7</v>
      </c>
      <c r="AT237" s="15">
        <v>0.69</v>
      </c>
      <c r="AU237" s="15">
        <v>0.68</v>
      </c>
      <c r="AV237" s="15">
        <v>0.68</v>
      </c>
      <c r="AW237" s="15">
        <v>0.67</v>
      </c>
      <c r="AX237" s="15">
        <v>0.67</v>
      </c>
      <c r="AY237" s="15">
        <v>0.66</v>
      </c>
    </row>
    <row r="238" spans="1:51" x14ac:dyDescent="0.2">
      <c r="A238" s="5">
        <v>44469</v>
      </c>
      <c r="B238" s="15">
        <v>-0.01</v>
      </c>
      <c r="C238" s="15">
        <v>7.0000000000000007E-2</v>
      </c>
      <c r="D238" s="15">
        <v>0.14000000000000001</v>
      </c>
      <c r="E238" s="15">
        <v>0.22</v>
      </c>
      <c r="F238" s="15">
        <v>0.3</v>
      </c>
      <c r="G238" s="15">
        <v>0.38</v>
      </c>
      <c r="H238" s="15">
        <v>0.45</v>
      </c>
      <c r="I238" s="15">
        <v>0.52</v>
      </c>
      <c r="J238" s="15">
        <v>0.57999999999999996</v>
      </c>
      <c r="K238" s="15">
        <v>0.66</v>
      </c>
      <c r="L238" s="15">
        <v>0.72</v>
      </c>
      <c r="M238" s="15">
        <v>0.76</v>
      </c>
      <c r="N238" s="15">
        <v>0.81</v>
      </c>
      <c r="O238" s="15">
        <v>0.85</v>
      </c>
      <c r="P238" s="15">
        <v>0.89</v>
      </c>
      <c r="Q238" s="15">
        <v>0.92</v>
      </c>
      <c r="R238" s="15">
        <v>0.94</v>
      </c>
      <c r="S238" s="15">
        <v>0.96</v>
      </c>
      <c r="T238" s="15">
        <v>0.98</v>
      </c>
      <c r="U238" s="15">
        <v>1</v>
      </c>
      <c r="V238" s="15">
        <v>1</v>
      </c>
      <c r="W238" s="15">
        <v>1</v>
      </c>
      <c r="X238" s="15">
        <v>1</v>
      </c>
      <c r="Y238" s="15">
        <v>1.01</v>
      </c>
      <c r="Z238" s="15">
        <v>1.01</v>
      </c>
      <c r="AA238" s="15">
        <v>1</v>
      </c>
      <c r="AB238" s="15">
        <v>0.99</v>
      </c>
      <c r="AC238" s="15">
        <v>0.98</v>
      </c>
      <c r="AD238" s="15">
        <v>0.98</v>
      </c>
      <c r="AE238" s="15">
        <v>0.97</v>
      </c>
      <c r="AF238" s="15">
        <v>0.96</v>
      </c>
      <c r="AG238" s="15">
        <v>0.95</v>
      </c>
      <c r="AH238" s="15">
        <v>0.94</v>
      </c>
      <c r="AI238" s="15">
        <v>0.94</v>
      </c>
      <c r="AJ238" s="15">
        <v>0.93</v>
      </c>
      <c r="AK238" s="15">
        <v>0.92</v>
      </c>
      <c r="AL238" s="15">
        <v>0.92</v>
      </c>
      <c r="AM238" s="15">
        <v>0.91</v>
      </c>
      <c r="AN238" s="15">
        <v>0.9</v>
      </c>
      <c r="AO238" s="15">
        <v>0.9</v>
      </c>
      <c r="AP238" s="15">
        <v>0.89</v>
      </c>
      <c r="AQ238" s="15">
        <v>0.88</v>
      </c>
      <c r="AR238" s="15">
        <v>0.88</v>
      </c>
      <c r="AS238" s="15">
        <v>0.87</v>
      </c>
      <c r="AT238" s="15">
        <v>0.87</v>
      </c>
      <c r="AU238" s="15">
        <v>0.86</v>
      </c>
      <c r="AV238" s="15">
        <v>0.85</v>
      </c>
      <c r="AW238" s="15">
        <v>0.85</v>
      </c>
      <c r="AX238" s="15">
        <v>0.84</v>
      </c>
      <c r="AY238" s="15">
        <v>0.84</v>
      </c>
    </row>
    <row r="239" spans="1:51" x14ac:dyDescent="0.2">
      <c r="A239" s="5">
        <v>44500</v>
      </c>
      <c r="B239" s="15">
        <v>-0.06</v>
      </c>
      <c r="C239" s="15">
        <v>0.16</v>
      </c>
      <c r="D239" s="15">
        <v>0.31</v>
      </c>
      <c r="E239" s="15">
        <v>0.35</v>
      </c>
      <c r="F239" s="15">
        <v>0.42</v>
      </c>
      <c r="G239" s="15">
        <v>0.47</v>
      </c>
      <c r="H239" s="15">
        <v>0.51</v>
      </c>
      <c r="I239" s="15">
        <v>0.56999999999999995</v>
      </c>
      <c r="J239" s="15">
        <v>0.61</v>
      </c>
      <c r="K239" s="15">
        <v>0.67</v>
      </c>
      <c r="L239" s="15">
        <v>0.7</v>
      </c>
      <c r="M239" s="15">
        <v>0.72</v>
      </c>
      <c r="N239" s="15">
        <v>0.75</v>
      </c>
      <c r="O239" s="15">
        <v>0.76</v>
      </c>
      <c r="P239" s="15">
        <v>0.78</v>
      </c>
      <c r="Q239" s="15">
        <v>0.78</v>
      </c>
      <c r="R239" s="15">
        <v>0.78</v>
      </c>
      <c r="S239" s="15">
        <v>0.79</v>
      </c>
      <c r="T239" s="15">
        <v>0.79</v>
      </c>
      <c r="U239" s="15">
        <v>0.79</v>
      </c>
      <c r="V239" s="15">
        <v>0.78</v>
      </c>
      <c r="W239" s="15">
        <v>0.77</v>
      </c>
      <c r="X239" s="15">
        <v>0.76</v>
      </c>
      <c r="Y239" s="15">
        <v>0.75</v>
      </c>
      <c r="Z239" s="15">
        <v>0.74</v>
      </c>
      <c r="AA239" s="15">
        <v>0.72</v>
      </c>
      <c r="AB239" s="15">
        <v>0.7</v>
      </c>
      <c r="AC239" s="15">
        <v>0.69</v>
      </c>
      <c r="AD239" s="15">
        <v>0.67</v>
      </c>
      <c r="AE239" s="15">
        <v>0.66</v>
      </c>
      <c r="AF239" s="15">
        <v>0.64</v>
      </c>
      <c r="AG239" s="15">
        <v>0.63</v>
      </c>
      <c r="AH239" s="15">
        <v>0.61</v>
      </c>
      <c r="AI239" s="15">
        <v>0.6</v>
      </c>
      <c r="AJ239" s="15">
        <v>0.59</v>
      </c>
      <c r="AK239" s="15">
        <v>0.57999999999999996</v>
      </c>
      <c r="AL239" s="15">
        <v>0.56000000000000005</v>
      </c>
      <c r="AM239" s="15">
        <v>0.55000000000000004</v>
      </c>
      <c r="AN239" s="15">
        <v>0.54</v>
      </c>
      <c r="AO239" s="15">
        <v>0.53</v>
      </c>
      <c r="AP239" s="15">
        <v>0.52</v>
      </c>
      <c r="AQ239" s="15">
        <v>0.51</v>
      </c>
      <c r="AR239" s="15">
        <v>0.5</v>
      </c>
      <c r="AS239" s="15">
        <v>0.49</v>
      </c>
      <c r="AT239" s="15">
        <v>0.48</v>
      </c>
      <c r="AU239" s="15">
        <v>0.47</v>
      </c>
      <c r="AV239" s="15">
        <v>0.47</v>
      </c>
      <c r="AW239" s="15">
        <v>0.46</v>
      </c>
      <c r="AX239" s="15">
        <v>0.45</v>
      </c>
      <c r="AY239" s="15">
        <v>0.44</v>
      </c>
    </row>
    <row r="240" spans="1:51" x14ac:dyDescent="0.2">
      <c r="A240" s="5">
        <v>44530</v>
      </c>
      <c r="B240" s="15">
        <v>0.01</v>
      </c>
      <c r="C240" s="15">
        <v>0.15</v>
      </c>
      <c r="D240" s="15">
        <v>0.26</v>
      </c>
      <c r="E240" s="15">
        <v>0.32</v>
      </c>
      <c r="F240" s="15">
        <v>0.38</v>
      </c>
      <c r="G240" s="15">
        <v>0.43</v>
      </c>
      <c r="H240" s="15">
        <v>0.48</v>
      </c>
      <c r="I240" s="15">
        <v>0.54</v>
      </c>
      <c r="J240" s="15">
        <v>0.59</v>
      </c>
      <c r="K240" s="15">
        <v>0.64</v>
      </c>
      <c r="L240" s="15">
        <v>0.69</v>
      </c>
      <c r="M240" s="15">
        <v>0.72</v>
      </c>
      <c r="N240" s="15">
        <v>0.75</v>
      </c>
      <c r="O240" s="15">
        <v>0.78</v>
      </c>
      <c r="P240" s="15">
        <v>0.8</v>
      </c>
      <c r="Q240" s="15">
        <v>0.81</v>
      </c>
      <c r="R240" s="15">
        <v>0.81</v>
      </c>
      <c r="S240" s="15">
        <v>0.82</v>
      </c>
      <c r="T240" s="15">
        <v>0.82</v>
      </c>
      <c r="U240" s="15">
        <v>0.83</v>
      </c>
      <c r="V240" s="15">
        <v>0.82</v>
      </c>
      <c r="W240" s="15">
        <v>0.81</v>
      </c>
      <c r="X240" s="15">
        <v>0.8</v>
      </c>
      <c r="Y240" s="15">
        <v>0.8</v>
      </c>
      <c r="Z240" s="15">
        <v>0.79</v>
      </c>
      <c r="AA240" s="15">
        <v>0.78</v>
      </c>
      <c r="AB240" s="15">
        <v>0.76</v>
      </c>
      <c r="AC240" s="15">
        <v>0.75</v>
      </c>
      <c r="AD240" s="15">
        <v>0.74</v>
      </c>
      <c r="AE240" s="15">
        <v>0.72</v>
      </c>
      <c r="AF240" s="15">
        <v>0.71</v>
      </c>
      <c r="AG240" s="15">
        <v>0.7</v>
      </c>
      <c r="AH240" s="15">
        <v>0.69</v>
      </c>
      <c r="AI240" s="15">
        <v>0.68</v>
      </c>
      <c r="AJ240" s="15">
        <v>0.67</v>
      </c>
      <c r="AK240" s="15">
        <v>0.66</v>
      </c>
      <c r="AL240" s="15">
        <v>0.65</v>
      </c>
      <c r="AM240" s="15">
        <v>0.65</v>
      </c>
      <c r="AN240" s="15">
        <v>0.64</v>
      </c>
      <c r="AO240" s="15">
        <v>0.63</v>
      </c>
      <c r="AP240" s="15">
        <v>0.62</v>
      </c>
      <c r="AQ240" s="15">
        <v>0.62</v>
      </c>
      <c r="AR240" s="15">
        <v>0.61</v>
      </c>
      <c r="AS240" s="15">
        <v>0.6</v>
      </c>
      <c r="AT240" s="15">
        <v>0.6</v>
      </c>
      <c r="AU240" s="15">
        <v>0.59</v>
      </c>
      <c r="AV240" s="15">
        <v>0.57999999999999996</v>
      </c>
      <c r="AW240" s="15">
        <v>0.57999999999999996</v>
      </c>
      <c r="AX240" s="15">
        <v>0.56999999999999995</v>
      </c>
      <c r="AY240" s="15">
        <v>0.56999999999999995</v>
      </c>
    </row>
    <row r="241" spans="1:51" x14ac:dyDescent="0.2">
      <c r="A241" s="5">
        <v>44561</v>
      </c>
      <c r="B241" s="15">
        <v>-0.05</v>
      </c>
      <c r="C241" s="15">
        <v>0.14000000000000001</v>
      </c>
      <c r="D241" s="15">
        <v>0.28999999999999998</v>
      </c>
      <c r="E241" s="15">
        <v>0.39</v>
      </c>
      <c r="F241" s="15">
        <v>0.46</v>
      </c>
      <c r="G241" s="15">
        <v>0.51</v>
      </c>
      <c r="H241" s="15">
        <v>0.56999999999999995</v>
      </c>
      <c r="I241" s="15">
        <v>0.63</v>
      </c>
      <c r="J241" s="15">
        <v>0.68</v>
      </c>
      <c r="K241" s="15">
        <v>0.74</v>
      </c>
      <c r="L241" s="15">
        <v>0.79</v>
      </c>
      <c r="M241" s="15">
        <v>0.84</v>
      </c>
      <c r="N241" s="15">
        <v>0.87</v>
      </c>
      <c r="O241" s="15">
        <v>0.91</v>
      </c>
      <c r="P241" s="15">
        <v>0.93</v>
      </c>
      <c r="Q241" s="15">
        <v>0.95</v>
      </c>
      <c r="R241" s="15">
        <v>0.96</v>
      </c>
      <c r="S241" s="15">
        <v>0.97</v>
      </c>
      <c r="T241" s="15">
        <v>0.98</v>
      </c>
      <c r="U241" s="15">
        <v>0.99</v>
      </c>
      <c r="V241" s="15">
        <v>0.98</v>
      </c>
      <c r="W241" s="15">
        <v>0.97</v>
      </c>
      <c r="X241" s="15">
        <v>0.97</v>
      </c>
      <c r="Y241" s="15">
        <v>0.96</v>
      </c>
      <c r="Z241" s="15">
        <v>0.96</v>
      </c>
      <c r="AA241" s="15">
        <v>0.95</v>
      </c>
      <c r="AB241" s="15">
        <v>0.94</v>
      </c>
      <c r="AC241" s="15">
        <v>0.93</v>
      </c>
      <c r="AD241" s="15">
        <v>0.92</v>
      </c>
      <c r="AE241" s="15">
        <v>0.91</v>
      </c>
      <c r="AF241" s="15">
        <v>0.9</v>
      </c>
      <c r="AG241" s="15">
        <v>0.89</v>
      </c>
      <c r="AH241" s="15">
        <v>0.88</v>
      </c>
      <c r="AI241" s="15">
        <v>0.87</v>
      </c>
      <c r="AJ241" s="15">
        <v>0.86</v>
      </c>
      <c r="AK241" s="15">
        <v>0.86</v>
      </c>
      <c r="AL241" s="15">
        <v>0.85</v>
      </c>
      <c r="AM241" s="15">
        <v>0.84</v>
      </c>
      <c r="AN241" s="15">
        <v>0.84</v>
      </c>
      <c r="AO241" s="15">
        <v>0.83</v>
      </c>
      <c r="AP241" s="15">
        <v>0.82</v>
      </c>
      <c r="AQ241" s="15">
        <v>0.81</v>
      </c>
      <c r="AR241" s="15">
        <v>0.81</v>
      </c>
      <c r="AS241" s="15">
        <v>0.8</v>
      </c>
      <c r="AT241" s="15">
        <v>0.79</v>
      </c>
      <c r="AU241" s="15">
        <v>0.79</v>
      </c>
      <c r="AV241" s="15">
        <v>0.78</v>
      </c>
      <c r="AW241" s="15">
        <v>0.77</v>
      </c>
      <c r="AX241" s="15">
        <v>0.77</v>
      </c>
      <c r="AY241" s="15">
        <v>0.76</v>
      </c>
    </row>
    <row r="242" spans="1:51" x14ac:dyDescent="0.2">
      <c r="A242" s="5">
        <v>44592</v>
      </c>
      <c r="B242" s="15">
        <v>0</v>
      </c>
      <c r="C242" s="15">
        <v>0.28999999999999998</v>
      </c>
      <c r="D242" s="15">
        <v>0.48</v>
      </c>
      <c r="E242" s="15">
        <v>0.59</v>
      </c>
      <c r="F242" s="15">
        <v>0.65</v>
      </c>
      <c r="G242" s="15">
        <v>0.7</v>
      </c>
      <c r="H242" s="15">
        <v>0.74</v>
      </c>
      <c r="I242" s="15">
        <v>0.79</v>
      </c>
      <c r="J242" s="15">
        <v>0.84</v>
      </c>
      <c r="K242" s="15">
        <v>0.88</v>
      </c>
      <c r="L242" s="15">
        <v>0.92</v>
      </c>
      <c r="M242" s="15">
        <v>0.95</v>
      </c>
      <c r="N242" s="15">
        <v>0.97</v>
      </c>
      <c r="O242" s="15">
        <v>1</v>
      </c>
      <c r="P242" s="15">
        <v>1.02</v>
      </c>
      <c r="Q242" s="15">
        <v>1.02</v>
      </c>
      <c r="R242" s="15">
        <v>1.02</v>
      </c>
      <c r="S242" s="15">
        <v>1.02</v>
      </c>
      <c r="T242" s="15">
        <v>1.02</v>
      </c>
      <c r="U242" s="15">
        <v>1.03</v>
      </c>
      <c r="V242" s="15">
        <v>1.02</v>
      </c>
      <c r="W242" s="15">
        <v>1.01</v>
      </c>
      <c r="X242" s="15">
        <v>1</v>
      </c>
      <c r="Y242" s="15">
        <v>0.99</v>
      </c>
      <c r="Z242" s="15">
        <v>0.99</v>
      </c>
      <c r="AA242" s="15">
        <v>0.97</v>
      </c>
      <c r="AB242" s="15">
        <v>0.95</v>
      </c>
      <c r="AC242" s="15">
        <v>0.93</v>
      </c>
      <c r="AD242" s="15">
        <v>0.92</v>
      </c>
      <c r="AE242" s="15">
        <v>0.91</v>
      </c>
      <c r="AF242" s="15">
        <v>0.89</v>
      </c>
      <c r="AG242" s="15">
        <v>0.88</v>
      </c>
      <c r="AH242" s="15">
        <v>0.87</v>
      </c>
      <c r="AI242" s="15">
        <v>0.86</v>
      </c>
      <c r="AJ242" s="15">
        <v>0.85</v>
      </c>
      <c r="AK242" s="15">
        <v>0.84</v>
      </c>
      <c r="AL242" s="15">
        <v>0.83</v>
      </c>
      <c r="AM242" s="15">
        <v>0.82</v>
      </c>
      <c r="AN242" s="15">
        <v>0.81</v>
      </c>
      <c r="AO242" s="15">
        <v>0.8</v>
      </c>
      <c r="AP242" s="15">
        <v>0.79</v>
      </c>
      <c r="AQ242" s="15">
        <v>0.78</v>
      </c>
      <c r="AR242" s="15">
        <v>0.78</v>
      </c>
      <c r="AS242" s="15">
        <v>0.77</v>
      </c>
      <c r="AT242" s="15">
        <v>0.76</v>
      </c>
      <c r="AU242" s="15">
        <v>0.75</v>
      </c>
      <c r="AV242" s="15">
        <v>0.75</v>
      </c>
      <c r="AW242" s="15">
        <v>0.74</v>
      </c>
      <c r="AX242" s="15">
        <v>0.73</v>
      </c>
      <c r="AY242" s="15">
        <v>0.73</v>
      </c>
    </row>
    <row r="243" spans="1:51" x14ac:dyDescent="0.2">
      <c r="A243" s="5">
        <v>44620</v>
      </c>
      <c r="B243" s="15">
        <v>0.24</v>
      </c>
      <c r="C243" s="15">
        <v>0.63</v>
      </c>
      <c r="D243" s="15">
        <v>0.86</v>
      </c>
      <c r="E243" s="15">
        <v>0.99</v>
      </c>
      <c r="F243" s="15">
        <v>1.07</v>
      </c>
      <c r="G243" s="15">
        <v>1.18</v>
      </c>
      <c r="H243" s="15">
        <v>1.22</v>
      </c>
      <c r="I243" s="15">
        <v>1.29</v>
      </c>
      <c r="J243" s="15">
        <v>1.34</v>
      </c>
      <c r="K243" s="15">
        <v>1.41</v>
      </c>
      <c r="L243" s="15">
        <v>1.46</v>
      </c>
      <c r="M243" s="15">
        <v>1.51</v>
      </c>
      <c r="N243" s="15">
        <v>1.53</v>
      </c>
      <c r="O243" s="15">
        <v>1.56</v>
      </c>
      <c r="P243" s="15">
        <v>1.57</v>
      </c>
      <c r="Q243" s="15">
        <v>1.56</v>
      </c>
      <c r="R243" s="15">
        <v>1.55</v>
      </c>
      <c r="S243" s="15">
        <v>1.54</v>
      </c>
      <c r="T243" s="15">
        <v>1.53</v>
      </c>
      <c r="U243" s="15">
        <v>1.53</v>
      </c>
      <c r="V243" s="15">
        <v>1.51</v>
      </c>
      <c r="W243" s="15">
        <v>1.5</v>
      </c>
      <c r="X243" s="15">
        <v>1.48</v>
      </c>
      <c r="Y243" s="15">
        <v>1.47</v>
      </c>
      <c r="Z243" s="15">
        <v>1.46</v>
      </c>
      <c r="AA243" s="15">
        <v>1.44</v>
      </c>
      <c r="AB243" s="15">
        <v>1.42</v>
      </c>
      <c r="AC243" s="15">
        <v>1.41</v>
      </c>
      <c r="AD243" s="15">
        <v>1.39</v>
      </c>
      <c r="AE243" s="15">
        <v>1.38</v>
      </c>
      <c r="AF243" s="15">
        <v>1.36</v>
      </c>
      <c r="AG243" s="15">
        <v>1.34</v>
      </c>
      <c r="AH243" s="15">
        <v>1.33</v>
      </c>
      <c r="AI243" s="15">
        <v>1.31</v>
      </c>
      <c r="AJ243" s="15">
        <v>1.3</v>
      </c>
      <c r="AK243" s="15">
        <v>1.28</v>
      </c>
      <c r="AL243" s="15">
        <v>1.27</v>
      </c>
      <c r="AM243" s="15">
        <v>1.26</v>
      </c>
      <c r="AN243" s="15">
        <v>1.25</v>
      </c>
      <c r="AO243" s="15">
        <v>1.23</v>
      </c>
      <c r="AP243" s="15">
        <v>1.22</v>
      </c>
      <c r="AQ243" s="15">
        <v>1.21</v>
      </c>
      <c r="AR243" s="15">
        <v>1.2</v>
      </c>
      <c r="AS243" s="15">
        <v>1.19</v>
      </c>
      <c r="AT243" s="15">
        <v>1.19</v>
      </c>
      <c r="AU243" s="15">
        <v>1.18</v>
      </c>
      <c r="AV243" s="15">
        <v>1.17</v>
      </c>
      <c r="AW243" s="15">
        <v>1.1599999999999999</v>
      </c>
      <c r="AX243" s="15">
        <v>1.1499999999999999</v>
      </c>
      <c r="AY243" s="15">
        <v>1.1499999999999999</v>
      </c>
    </row>
    <row r="244" spans="1:51" x14ac:dyDescent="0.2">
      <c r="A244" s="5">
        <v>44651</v>
      </c>
      <c r="B244" s="15">
        <v>0.22</v>
      </c>
      <c r="C244" s="15">
        <v>0.85</v>
      </c>
      <c r="D244" s="15">
        <v>1.1100000000000001</v>
      </c>
      <c r="E244" s="15">
        <v>1.24</v>
      </c>
      <c r="F244" s="15">
        <v>1.31</v>
      </c>
      <c r="G244" s="15">
        <v>1.35</v>
      </c>
      <c r="H244" s="15">
        <v>1.39</v>
      </c>
      <c r="I244" s="15">
        <v>1.44</v>
      </c>
      <c r="J244" s="15">
        <v>1.48</v>
      </c>
      <c r="K244" s="15">
        <v>1.52</v>
      </c>
      <c r="L244" s="15">
        <v>1.55</v>
      </c>
      <c r="M244" s="15">
        <v>1.58</v>
      </c>
      <c r="N244" s="15">
        <v>1.59</v>
      </c>
      <c r="O244" s="15">
        <v>1.61</v>
      </c>
      <c r="P244" s="15">
        <v>1.62</v>
      </c>
      <c r="Q244" s="15">
        <v>1.6</v>
      </c>
      <c r="R244" s="15">
        <v>1.58</v>
      </c>
      <c r="S244" s="15">
        <v>1.56</v>
      </c>
      <c r="T244" s="15">
        <v>1.55</v>
      </c>
      <c r="U244" s="15">
        <v>1.54</v>
      </c>
      <c r="V244" s="15">
        <v>1.51</v>
      </c>
      <c r="W244" s="15">
        <v>1.48</v>
      </c>
      <c r="X244" s="15">
        <v>1.46</v>
      </c>
      <c r="Y244" s="15">
        <v>1.44</v>
      </c>
      <c r="Z244" s="15">
        <v>1.42</v>
      </c>
      <c r="AA244" s="15">
        <v>1.39</v>
      </c>
      <c r="AB244" s="15">
        <v>1.37</v>
      </c>
      <c r="AC244" s="15">
        <v>1.34</v>
      </c>
      <c r="AD244" s="15">
        <v>1.32</v>
      </c>
      <c r="AE244" s="15">
        <v>1.3</v>
      </c>
      <c r="AF244" s="15">
        <v>1.28</v>
      </c>
      <c r="AG244" s="15">
        <v>1.26</v>
      </c>
      <c r="AH244" s="15">
        <v>1.24</v>
      </c>
      <c r="AI244" s="15">
        <v>1.23</v>
      </c>
      <c r="AJ244" s="15">
        <v>1.21</v>
      </c>
      <c r="AK244" s="15">
        <v>1.2</v>
      </c>
      <c r="AL244" s="15">
        <v>1.18</v>
      </c>
      <c r="AM244" s="15">
        <v>1.17</v>
      </c>
      <c r="AN244" s="15">
        <v>1.1499999999999999</v>
      </c>
      <c r="AO244" s="15">
        <v>1.1399999999999999</v>
      </c>
      <c r="AP244" s="15">
        <v>1.1299999999999999</v>
      </c>
      <c r="AQ244" s="15">
        <v>1.1200000000000001</v>
      </c>
      <c r="AR244" s="15">
        <v>1.1000000000000001</v>
      </c>
      <c r="AS244" s="15">
        <v>1.0900000000000001</v>
      </c>
      <c r="AT244" s="15">
        <v>1.08</v>
      </c>
      <c r="AU244" s="15">
        <v>1.07</v>
      </c>
      <c r="AV244" s="15">
        <v>1.06</v>
      </c>
      <c r="AW244" s="15">
        <v>1.05</v>
      </c>
      <c r="AX244" s="15">
        <v>1.04</v>
      </c>
      <c r="AY244" s="15">
        <v>1.03</v>
      </c>
    </row>
    <row r="245" spans="1:51" x14ac:dyDescent="0.2">
      <c r="A245" s="5">
        <v>44681</v>
      </c>
      <c r="B245" s="15">
        <v>0.62</v>
      </c>
      <c r="C245" s="15">
        <v>1.34</v>
      </c>
      <c r="D245" s="15">
        <v>1.6</v>
      </c>
      <c r="E245" s="15">
        <v>1.72</v>
      </c>
      <c r="F245" s="15">
        <v>1.8</v>
      </c>
      <c r="G245" s="15">
        <v>1.87</v>
      </c>
      <c r="H245" s="15">
        <v>1.93</v>
      </c>
      <c r="I245" s="15">
        <v>1.99</v>
      </c>
      <c r="J245" s="15">
        <v>2.0499999999999998</v>
      </c>
      <c r="K245" s="15">
        <v>2.1</v>
      </c>
      <c r="L245" s="15">
        <v>2.15</v>
      </c>
      <c r="M245" s="15">
        <v>2.19</v>
      </c>
      <c r="N245" s="15">
        <v>2.21</v>
      </c>
      <c r="O245" s="15">
        <v>2.2200000000000002</v>
      </c>
      <c r="P245" s="15">
        <v>2.2400000000000002</v>
      </c>
      <c r="Q245" s="15">
        <v>2.21</v>
      </c>
      <c r="R245" s="15">
        <v>2.19</v>
      </c>
      <c r="S245" s="15">
        <v>2.17</v>
      </c>
      <c r="T245" s="15">
        <v>2.15</v>
      </c>
      <c r="U245" s="15">
        <v>2.13</v>
      </c>
      <c r="V245" s="15">
        <v>2.09</v>
      </c>
      <c r="W245" s="15">
        <v>2.0499999999999998</v>
      </c>
      <c r="X245" s="15">
        <v>2.02</v>
      </c>
      <c r="Y245" s="15">
        <v>1.99</v>
      </c>
      <c r="Z245" s="15">
        <v>1.96</v>
      </c>
      <c r="AA245" s="15">
        <v>1.92</v>
      </c>
      <c r="AB245" s="15">
        <v>1.89</v>
      </c>
      <c r="AC245" s="15">
        <v>1.86</v>
      </c>
      <c r="AD245" s="15">
        <v>1.83</v>
      </c>
      <c r="AE245" s="15">
        <v>1.8</v>
      </c>
      <c r="AF245" s="15">
        <v>1.77</v>
      </c>
      <c r="AG245" s="15">
        <v>1.75</v>
      </c>
      <c r="AH245" s="15">
        <v>1.72</v>
      </c>
      <c r="AI245" s="15">
        <v>1.7</v>
      </c>
      <c r="AJ245" s="15">
        <v>1.68</v>
      </c>
      <c r="AK245" s="15">
        <v>1.66</v>
      </c>
      <c r="AL245" s="15">
        <v>1.64</v>
      </c>
      <c r="AM245" s="15">
        <v>1.62</v>
      </c>
      <c r="AN245" s="15">
        <v>1.6</v>
      </c>
      <c r="AO245" s="15">
        <v>1.59</v>
      </c>
      <c r="AP245" s="15">
        <v>1.57</v>
      </c>
      <c r="AQ245" s="15">
        <v>1.55</v>
      </c>
      <c r="AR245" s="15">
        <v>1.54</v>
      </c>
      <c r="AS245" s="15">
        <v>1.52</v>
      </c>
      <c r="AT245" s="15">
        <v>1.51</v>
      </c>
      <c r="AU245" s="15">
        <v>1.5</v>
      </c>
      <c r="AV245" s="15">
        <v>1.48</v>
      </c>
      <c r="AW245" s="15">
        <v>1.47</v>
      </c>
      <c r="AX245" s="15">
        <v>1.46</v>
      </c>
      <c r="AY245" s="15">
        <v>1.45</v>
      </c>
    </row>
    <row r="246" spans="1:51" x14ac:dyDescent="0.2">
      <c r="A246" s="5">
        <v>44712</v>
      </c>
      <c r="B246" s="15">
        <v>1.04</v>
      </c>
      <c r="C246" s="15">
        <v>1.64</v>
      </c>
      <c r="D246" s="15">
        <v>1.85</v>
      </c>
      <c r="E246" s="15">
        <v>1.99</v>
      </c>
      <c r="F246" s="15">
        <v>2.0699999999999998</v>
      </c>
      <c r="G246" s="15">
        <v>2.16</v>
      </c>
      <c r="H246" s="15">
        <v>2.2200000000000002</v>
      </c>
      <c r="I246" s="15">
        <v>2.29</v>
      </c>
      <c r="J246" s="15">
        <v>2.37</v>
      </c>
      <c r="K246" s="15">
        <v>2.4300000000000002</v>
      </c>
      <c r="L246" s="15">
        <v>2.48</v>
      </c>
      <c r="M246" s="15">
        <v>2.52</v>
      </c>
      <c r="N246" s="15">
        <v>2.5499999999999998</v>
      </c>
      <c r="O246" s="15">
        <v>2.57</v>
      </c>
      <c r="P246" s="15">
        <v>2.59</v>
      </c>
      <c r="Q246" s="15">
        <v>2.57</v>
      </c>
      <c r="R246" s="15">
        <v>2.5499999999999998</v>
      </c>
      <c r="S246" s="15">
        <v>2.54</v>
      </c>
      <c r="T246" s="15">
        <v>2.52</v>
      </c>
      <c r="U246" s="15">
        <v>2.5099999999999998</v>
      </c>
      <c r="V246" s="15">
        <v>2.48</v>
      </c>
      <c r="W246" s="15">
        <v>2.4500000000000002</v>
      </c>
      <c r="X246" s="15">
        <v>2.42</v>
      </c>
      <c r="Y246" s="15">
        <v>2.4</v>
      </c>
      <c r="Z246" s="15">
        <v>2.37</v>
      </c>
      <c r="AA246" s="15">
        <v>2.34</v>
      </c>
      <c r="AB246" s="15">
        <v>2.3199999999999998</v>
      </c>
      <c r="AC246" s="15">
        <v>2.29</v>
      </c>
      <c r="AD246" s="15">
        <v>2.27</v>
      </c>
      <c r="AE246" s="15">
        <v>2.2400000000000002</v>
      </c>
      <c r="AF246" s="15">
        <v>2.2200000000000002</v>
      </c>
      <c r="AG246" s="15">
        <v>2.2000000000000002</v>
      </c>
      <c r="AH246" s="15">
        <v>2.1800000000000002</v>
      </c>
      <c r="AI246" s="15">
        <v>2.16</v>
      </c>
      <c r="AJ246" s="15">
        <v>2.14</v>
      </c>
      <c r="AK246" s="15">
        <v>2.13</v>
      </c>
      <c r="AL246" s="15">
        <v>2.11</v>
      </c>
      <c r="AM246" s="15">
        <v>2.1</v>
      </c>
      <c r="AN246" s="15">
        <v>2.08</v>
      </c>
      <c r="AO246" s="15">
        <v>2.0699999999999998</v>
      </c>
      <c r="AP246" s="15">
        <v>2.0499999999999998</v>
      </c>
      <c r="AQ246" s="15">
        <v>2.04</v>
      </c>
      <c r="AR246" s="15">
        <v>2.02</v>
      </c>
      <c r="AS246" s="15">
        <v>2.0099999999999998</v>
      </c>
      <c r="AT246" s="15">
        <v>2</v>
      </c>
      <c r="AU246" s="15">
        <v>1.98</v>
      </c>
      <c r="AV246" s="15">
        <v>1.97</v>
      </c>
      <c r="AW246" s="15">
        <v>1.96</v>
      </c>
      <c r="AX246" s="15">
        <v>1.95</v>
      </c>
      <c r="AY246" s="15">
        <v>1.94</v>
      </c>
    </row>
    <row r="247" spans="1:51" x14ac:dyDescent="0.2">
      <c r="A247" s="5">
        <v>44742</v>
      </c>
      <c r="B247" s="15">
        <v>1.69</v>
      </c>
      <c r="C247" s="15">
        <v>2.21</v>
      </c>
      <c r="D247" s="15">
        <v>2.4</v>
      </c>
      <c r="E247" s="15">
        <v>2.5299999999999998</v>
      </c>
      <c r="F247" s="15">
        <v>2.64</v>
      </c>
      <c r="G247" s="15">
        <v>2.76</v>
      </c>
      <c r="H247" s="15">
        <v>2.81</v>
      </c>
      <c r="I247" s="15">
        <v>2.89</v>
      </c>
      <c r="J247" s="15">
        <v>2.97</v>
      </c>
      <c r="K247" s="15">
        <v>3.03</v>
      </c>
      <c r="L247" s="15">
        <v>3.1</v>
      </c>
      <c r="M247" s="15">
        <v>3.15</v>
      </c>
      <c r="N247" s="15">
        <v>3.18</v>
      </c>
      <c r="O247" s="15">
        <v>3.21</v>
      </c>
      <c r="P247" s="15">
        <v>3.23</v>
      </c>
      <c r="Q247" s="15">
        <v>3.2</v>
      </c>
      <c r="R247" s="15">
        <v>3.18</v>
      </c>
      <c r="S247" s="15">
        <v>3.16</v>
      </c>
      <c r="T247" s="15">
        <v>3.14</v>
      </c>
      <c r="U247" s="15">
        <v>3.12</v>
      </c>
      <c r="V247" s="15">
        <v>3.08</v>
      </c>
      <c r="W247" s="15">
        <v>3.04</v>
      </c>
      <c r="X247" s="15">
        <v>3</v>
      </c>
      <c r="Y247" s="15">
        <v>2.97</v>
      </c>
      <c r="Z247" s="15">
        <v>2.93</v>
      </c>
      <c r="AA247" s="15">
        <v>2.9</v>
      </c>
      <c r="AB247" s="15">
        <v>2.86</v>
      </c>
      <c r="AC247" s="15">
        <v>2.83</v>
      </c>
      <c r="AD247" s="15">
        <v>2.8</v>
      </c>
      <c r="AE247" s="15">
        <v>2.77</v>
      </c>
      <c r="AF247" s="15">
        <v>2.74</v>
      </c>
      <c r="AG247" s="15">
        <v>2.71</v>
      </c>
      <c r="AH247" s="15">
        <v>2.69</v>
      </c>
      <c r="AI247" s="15">
        <v>2.66</v>
      </c>
      <c r="AJ247" s="15">
        <v>2.64</v>
      </c>
      <c r="AK247" s="15">
        <v>2.62</v>
      </c>
      <c r="AL247" s="15">
        <v>2.6</v>
      </c>
      <c r="AM247" s="15">
        <v>2.58</v>
      </c>
      <c r="AN247" s="15">
        <v>2.56</v>
      </c>
      <c r="AO247" s="15">
        <v>2.54</v>
      </c>
      <c r="AP247" s="15">
        <v>2.52</v>
      </c>
      <c r="AQ247" s="15">
        <v>2.5</v>
      </c>
      <c r="AR247" s="15">
        <v>2.48</v>
      </c>
      <c r="AS247" s="15">
        <v>2.46</v>
      </c>
      <c r="AT247" s="15">
        <v>2.44</v>
      </c>
      <c r="AU247" s="15">
        <v>2.4300000000000002</v>
      </c>
      <c r="AV247" s="15">
        <v>2.41</v>
      </c>
      <c r="AW247" s="15">
        <v>2.39</v>
      </c>
      <c r="AX247" s="15">
        <v>2.38</v>
      </c>
      <c r="AY247" s="15">
        <v>2.36</v>
      </c>
    </row>
    <row r="248" spans="1:51" x14ac:dyDescent="0.2">
      <c r="A248" s="5">
        <v>44773</v>
      </c>
      <c r="B248" s="15">
        <v>1.43</v>
      </c>
      <c r="C248" s="15">
        <v>1.6</v>
      </c>
      <c r="D248" s="15">
        <v>1.66</v>
      </c>
      <c r="E248" s="15">
        <v>1.73</v>
      </c>
      <c r="F248" s="15">
        <v>1.81</v>
      </c>
      <c r="G248" s="15">
        <v>1.89</v>
      </c>
      <c r="H248" s="15">
        <v>1.95</v>
      </c>
      <c r="I248" s="15">
        <v>2.02</v>
      </c>
      <c r="J248" s="15">
        <v>2.08</v>
      </c>
      <c r="K248" s="15">
        <v>2.14</v>
      </c>
      <c r="L248" s="15">
        <v>2.19</v>
      </c>
      <c r="M248" s="15">
        <v>2.2400000000000002</v>
      </c>
      <c r="N248" s="15">
        <v>2.27</v>
      </c>
      <c r="O248" s="15">
        <v>2.29</v>
      </c>
      <c r="P248" s="15">
        <v>2.31</v>
      </c>
      <c r="Q248" s="15">
        <v>2.29</v>
      </c>
      <c r="R248" s="15">
        <v>2.2799999999999998</v>
      </c>
      <c r="S248" s="15">
        <v>2.2599999999999998</v>
      </c>
      <c r="T248" s="15">
        <v>2.25</v>
      </c>
      <c r="U248" s="15">
        <v>2.2400000000000002</v>
      </c>
      <c r="V248" s="15">
        <v>2.2000000000000002</v>
      </c>
      <c r="W248" s="15">
        <v>2.17</v>
      </c>
      <c r="X248" s="15">
        <v>2.14</v>
      </c>
      <c r="Y248" s="15">
        <v>2.11</v>
      </c>
      <c r="Z248" s="15">
        <v>2.08</v>
      </c>
      <c r="AA248" s="15">
        <v>2.0499999999999998</v>
      </c>
      <c r="AB248" s="15">
        <v>2.0299999999999998</v>
      </c>
      <c r="AC248" s="15">
        <v>2</v>
      </c>
      <c r="AD248" s="15">
        <v>1.98</v>
      </c>
      <c r="AE248" s="15">
        <v>1.96</v>
      </c>
      <c r="AF248" s="15">
        <v>1.93</v>
      </c>
      <c r="AG248" s="15">
        <v>1.91</v>
      </c>
      <c r="AH248" s="15">
        <v>1.89</v>
      </c>
      <c r="AI248" s="15">
        <v>1.87</v>
      </c>
      <c r="AJ248" s="15">
        <v>1.85</v>
      </c>
      <c r="AK248" s="15">
        <v>1.83</v>
      </c>
      <c r="AL248" s="15">
        <v>1.81</v>
      </c>
      <c r="AM248" s="15">
        <v>1.79</v>
      </c>
      <c r="AN248" s="15">
        <v>1.78</v>
      </c>
      <c r="AO248" s="15">
        <v>1.76</v>
      </c>
      <c r="AP248" s="15">
        <v>1.74</v>
      </c>
      <c r="AQ248" s="15">
        <v>1.72</v>
      </c>
      <c r="AR248" s="15">
        <v>1.7</v>
      </c>
      <c r="AS248" s="15">
        <v>1.68</v>
      </c>
      <c r="AT248" s="15">
        <v>1.66</v>
      </c>
      <c r="AU248" s="15">
        <v>1.64</v>
      </c>
      <c r="AV248" s="15">
        <v>1.63</v>
      </c>
      <c r="AW248" s="15">
        <v>1.61</v>
      </c>
      <c r="AX248" s="15">
        <v>1.59</v>
      </c>
      <c r="AY248" s="15">
        <v>1.58</v>
      </c>
    </row>
    <row r="249" spans="1:51" x14ac:dyDescent="0.2">
      <c r="A249" s="5">
        <v>44804</v>
      </c>
      <c r="B249" s="15">
        <v>2.31</v>
      </c>
      <c r="C249" s="15">
        <v>2.64</v>
      </c>
      <c r="D249" s="15">
        <v>2.67</v>
      </c>
      <c r="E249" s="15">
        <v>2.71</v>
      </c>
      <c r="F249" s="15">
        <v>2.73</v>
      </c>
      <c r="G249" s="15">
        <v>2.76</v>
      </c>
      <c r="H249" s="15">
        <v>2.79</v>
      </c>
      <c r="I249" s="15">
        <v>2.82</v>
      </c>
      <c r="J249" s="15">
        <v>2.86</v>
      </c>
      <c r="K249" s="15">
        <v>2.9</v>
      </c>
      <c r="L249" s="15">
        <v>2.93</v>
      </c>
      <c r="M249" s="15">
        <v>2.95</v>
      </c>
      <c r="N249" s="15">
        <v>2.96</v>
      </c>
      <c r="O249" s="15">
        <v>2.97</v>
      </c>
      <c r="P249" s="15">
        <v>2.97</v>
      </c>
      <c r="Q249" s="15">
        <v>2.94</v>
      </c>
      <c r="R249" s="15">
        <v>2.9</v>
      </c>
      <c r="S249" s="15">
        <v>2.87</v>
      </c>
      <c r="T249" s="15">
        <v>2.85</v>
      </c>
      <c r="U249" s="15">
        <v>2.83</v>
      </c>
      <c r="V249" s="15">
        <v>2.77</v>
      </c>
      <c r="W249" s="15">
        <v>2.73</v>
      </c>
      <c r="X249" s="15">
        <v>2.69</v>
      </c>
      <c r="Y249" s="15">
        <v>2.65</v>
      </c>
      <c r="Z249" s="15">
        <v>2.61</v>
      </c>
      <c r="AA249" s="15">
        <v>2.57</v>
      </c>
      <c r="AB249" s="15">
        <v>2.5299999999999998</v>
      </c>
      <c r="AC249" s="15">
        <v>2.5</v>
      </c>
      <c r="AD249" s="15">
        <v>2.46</v>
      </c>
      <c r="AE249" s="15">
        <v>2.4300000000000002</v>
      </c>
      <c r="AF249" s="15">
        <v>2.41</v>
      </c>
      <c r="AG249" s="15">
        <v>2.38</v>
      </c>
      <c r="AH249" s="15">
        <v>2.36</v>
      </c>
      <c r="AI249" s="15">
        <v>2.34</v>
      </c>
      <c r="AJ249" s="15">
        <v>2.3199999999999998</v>
      </c>
      <c r="AK249" s="15">
        <v>2.2999999999999998</v>
      </c>
      <c r="AL249" s="15">
        <v>2.29</v>
      </c>
      <c r="AM249" s="15">
        <v>2.27</v>
      </c>
      <c r="AN249" s="15">
        <v>2.25</v>
      </c>
      <c r="AO249" s="15">
        <v>2.2400000000000002</v>
      </c>
      <c r="AP249" s="15">
        <v>2.2200000000000002</v>
      </c>
      <c r="AQ249" s="15">
        <v>2.2000000000000002</v>
      </c>
      <c r="AR249" s="15">
        <v>2.1800000000000002</v>
      </c>
      <c r="AS249" s="15">
        <v>2.16</v>
      </c>
      <c r="AT249" s="15">
        <v>2.14</v>
      </c>
      <c r="AU249" s="15">
        <v>2.12</v>
      </c>
      <c r="AV249" s="15">
        <v>2.1</v>
      </c>
      <c r="AW249" s="15">
        <v>2.09</v>
      </c>
      <c r="AX249" s="15">
        <v>2.0699999999999998</v>
      </c>
      <c r="AY249" s="15">
        <v>2.06</v>
      </c>
    </row>
    <row r="250" spans="1:51" x14ac:dyDescent="0.2">
      <c r="A250" s="5">
        <v>44834</v>
      </c>
      <c r="B250" s="15">
        <v>2.97</v>
      </c>
      <c r="C250" s="15">
        <v>3.32</v>
      </c>
      <c r="D250" s="15">
        <v>3.38</v>
      </c>
      <c r="E250" s="15">
        <v>3.43</v>
      </c>
      <c r="F250" s="15">
        <v>3.46</v>
      </c>
      <c r="G250" s="15">
        <v>3.49</v>
      </c>
      <c r="H250" s="15">
        <v>3.51</v>
      </c>
      <c r="I250" s="15">
        <v>3.53</v>
      </c>
      <c r="J250" s="15">
        <v>3.55</v>
      </c>
      <c r="K250" s="15">
        <v>3.58</v>
      </c>
      <c r="L250" s="15">
        <v>3.59</v>
      </c>
      <c r="M250" s="15">
        <v>3.6</v>
      </c>
      <c r="N250" s="15">
        <v>3.58</v>
      </c>
      <c r="O250" s="15">
        <v>3.57</v>
      </c>
      <c r="P250" s="15">
        <v>3.56</v>
      </c>
      <c r="Q250" s="15">
        <v>3.5</v>
      </c>
      <c r="R250" s="15">
        <v>3.45</v>
      </c>
      <c r="S250" s="15">
        <v>3.4</v>
      </c>
      <c r="T250" s="15">
        <v>3.36</v>
      </c>
      <c r="U250" s="15">
        <v>3.33</v>
      </c>
      <c r="V250" s="15">
        <v>3.24</v>
      </c>
      <c r="W250" s="15">
        <v>3.17</v>
      </c>
      <c r="X250" s="15">
        <v>3.1</v>
      </c>
      <c r="Y250" s="15">
        <v>3.04</v>
      </c>
      <c r="Z250" s="15">
        <v>2.98</v>
      </c>
      <c r="AA250" s="15">
        <v>2.92</v>
      </c>
      <c r="AB250" s="15">
        <v>2.86</v>
      </c>
      <c r="AC250" s="15">
        <v>2.81</v>
      </c>
      <c r="AD250" s="15">
        <v>2.76</v>
      </c>
      <c r="AE250" s="15">
        <v>2.72</v>
      </c>
      <c r="AF250" s="15">
        <v>2.69</v>
      </c>
      <c r="AG250" s="15">
        <v>2.66</v>
      </c>
      <c r="AH250" s="15">
        <v>2.63</v>
      </c>
      <c r="AI250" s="15">
        <v>2.6</v>
      </c>
      <c r="AJ250" s="15">
        <v>2.58</v>
      </c>
      <c r="AK250" s="15">
        <v>2.56</v>
      </c>
      <c r="AL250" s="15">
        <v>2.5299999999999998</v>
      </c>
      <c r="AM250" s="15">
        <v>2.5099999999999998</v>
      </c>
      <c r="AN250" s="15">
        <v>2.4900000000000002</v>
      </c>
      <c r="AO250" s="15">
        <v>2.4700000000000002</v>
      </c>
      <c r="AP250" s="15">
        <v>2.44</v>
      </c>
      <c r="AQ250" s="15">
        <v>2.41</v>
      </c>
      <c r="AR250" s="15">
        <v>2.37</v>
      </c>
      <c r="AS250" s="15">
        <v>2.34</v>
      </c>
      <c r="AT250" s="15">
        <v>2.3199999999999998</v>
      </c>
      <c r="AU250" s="15">
        <v>2.29</v>
      </c>
      <c r="AV250" s="15">
        <v>2.2599999999999998</v>
      </c>
      <c r="AW250" s="15">
        <v>2.2400000000000002</v>
      </c>
      <c r="AX250" s="15">
        <v>2.21</v>
      </c>
      <c r="AY250" s="15">
        <v>2.19</v>
      </c>
    </row>
    <row r="251" spans="1:51" x14ac:dyDescent="0.2">
      <c r="A251" s="5">
        <v>44865</v>
      </c>
      <c r="B251" s="15">
        <v>3.16</v>
      </c>
      <c r="C251" s="15">
        <v>3.4</v>
      </c>
      <c r="D251" s="15">
        <v>3.43</v>
      </c>
      <c r="E251" s="15">
        <v>3.45</v>
      </c>
      <c r="F251" s="15">
        <v>3.46</v>
      </c>
      <c r="G251" s="15">
        <v>3.5</v>
      </c>
      <c r="H251" s="15">
        <v>3.5</v>
      </c>
      <c r="I251" s="15">
        <v>3.52</v>
      </c>
      <c r="J251" s="15">
        <v>3.55</v>
      </c>
      <c r="K251" s="15">
        <v>3.57</v>
      </c>
      <c r="L251" s="15">
        <v>3.6</v>
      </c>
      <c r="M251" s="15">
        <v>3.62</v>
      </c>
      <c r="N251" s="15">
        <v>3.62</v>
      </c>
      <c r="O251" s="15">
        <v>3.62</v>
      </c>
      <c r="P251" s="15">
        <v>3.61</v>
      </c>
      <c r="Q251" s="15">
        <v>3.55</v>
      </c>
      <c r="R251" s="15">
        <v>3.5</v>
      </c>
      <c r="S251" s="15">
        <v>3.45</v>
      </c>
      <c r="T251" s="15">
        <v>3.41</v>
      </c>
      <c r="U251" s="15">
        <v>3.37</v>
      </c>
      <c r="V251" s="15">
        <v>3.31</v>
      </c>
      <c r="W251" s="15">
        <v>3.25</v>
      </c>
      <c r="X251" s="15">
        <v>3.2</v>
      </c>
      <c r="Y251" s="15">
        <v>3.15</v>
      </c>
      <c r="Z251" s="15">
        <v>3.11</v>
      </c>
      <c r="AA251" s="15">
        <v>3.06</v>
      </c>
      <c r="AB251" s="15">
        <v>3.02</v>
      </c>
      <c r="AC251" s="15">
        <v>2.97</v>
      </c>
      <c r="AD251" s="15">
        <v>2.94</v>
      </c>
      <c r="AE251" s="15">
        <v>2.9</v>
      </c>
      <c r="AF251" s="15">
        <v>2.86</v>
      </c>
      <c r="AG251" s="15">
        <v>2.82</v>
      </c>
      <c r="AH251" s="15">
        <v>2.78</v>
      </c>
      <c r="AI251" s="15">
        <v>2.74</v>
      </c>
      <c r="AJ251" s="15">
        <v>2.71</v>
      </c>
      <c r="AK251" s="15">
        <v>2.67</v>
      </c>
      <c r="AL251" s="15">
        <v>2.64</v>
      </c>
      <c r="AM251" s="15">
        <v>2.61</v>
      </c>
      <c r="AN251" s="15">
        <v>2.59</v>
      </c>
      <c r="AO251" s="15">
        <v>2.56</v>
      </c>
      <c r="AP251" s="15">
        <v>2.5299999999999998</v>
      </c>
      <c r="AQ251" s="15">
        <v>2.4900000000000002</v>
      </c>
      <c r="AR251" s="15">
        <v>2.46</v>
      </c>
      <c r="AS251" s="15">
        <v>2.44</v>
      </c>
      <c r="AT251" s="15">
        <v>2.41</v>
      </c>
      <c r="AU251" s="15">
        <v>2.38</v>
      </c>
      <c r="AV251" s="15">
        <v>2.36</v>
      </c>
      <c r="AW251" s="15">
        <v>2.33</v>
      </c>
      <c r="AX251" s="15">
        <v>2.31</v>
      </c>
      <c r="AY251" s="15">
        <v>2.29</v>
      </c>
    </row>
    <row r="252" spans="1:51" x14ac:dyDescent="0.2">
      <c r="A252" s="5">
        <v>44895</v>
      </c>
      <c r="B252" s="15">
        <v>3.22</v>
      </c>
      <c r="C252" s="15">
        <v>3.25</v>
      </c>
      <c r="D252" s="15">
        <v>3.14</v>
      </c>
      <c r="E252" s="15">
        <v>3.07</v>
      </c>
      <c r="F252" s="15">
        <v>3.09</v>
      </c>
      <c r="G252" s="15">
        <v>3.02</v>
      </c>
      <c r="H252" s="15">
        <v>3.01</v>
      </c>
      <c r="I252" s="15">
        <v>3.07</v>
      </c>
      <c r="J252" s="15">
        <v>3.02</v>
      </c>
      <c r="K252" s="15">
        <v>3.04</v>
      </c>
      <c r="L252" s="15">
        <v>3.05</v>
      </c>
      <c r="M252" s="15">
        <v>3.06</v>
      </c>
      <c r="N252" s="15">
        <v>3.05</v>
      </c>
      <c r="O252" s="15">
        <v>3.04</v>
      </c>
      <c r="P252" s="15">
        <v>3.04</v>
      </c>
      <c r="Q252" s="15">
        <v>2.98</v>
      </c>
      <c r="R252" s="15">
        <v>2.94</v>
      </c>
      <c r="S252" s="15">
        <v>2.89</v>
      </c>
      <c r="T252" s="15">
        <v>2.86</v>
      </c>
      <c r="U252" s="15">
        <v>2.82</v>
      </c>
      <c r="V252" s="15">
        <v>2.76</v>
      </c>
      <c r="W252" s="15">
        <v>2.71</v>
      </c>
      <c r="X252" s="15">
        <v>2.66</v>
      </c>
      <c r="Y252" s="15">
        <v>2.61</v>
      </c>
      <c r="Z252" s="15">
        <v>2.57</v>
      </c>
      <c r="AA252" s="15">
        <v>2.52</v>
      </c>
      <c r="AB252" s="15">
        <v>2.48</v>
      </c>
      <c r="AC252" s="15">
        <v>2.44</v>
      </c>
      <c r="AD252" s="15">
        <v>2.4</v>
      </c>
      <c r="AE252" s="15">
        <v>2.36</v>
      </c>
      <c r="AF252" s="15">
        <v>2.3199999999999998</v>
      </c>
      <c r="AG252" s="15">
        <v>2.29</v>
      </c>
      <c r="AH252" s="15">
        <v>2.2599999999999998</v>
      </c>
      <c r="AI252" s="15">
        <v>2.23</v>
      </c>
      <c r="AJ252" s="15">
        <v>2.2000000000000002</v>
      </c>
      <c r="AK252" s="15">
        <v>2.17</v>
      </c>
      <c r="AL252" s="15">
        <v>2.15</v>
      </c>
      <c r="AM252" s="15">
        <v>2.12</v>
      </c>
      <c r="AN252" s="15">
        <v>2.1</v>
      </c>
      <c r="AO252" s="15">
        <v>2.08</v>
      </c>
      <c r="AP252" s="15">
        <v>2.06</v>
      </c>
      <c r="AQ252" s="15">
        <v>2.04</v>
      </c>
      <c r="AR252" s="15">
        <v>2.0299999999999998</v>
      </c>
      <c r="AS252" s="15">
        <v>2.0099999999999998</v>
      </c>
      <c r="AT252" s="15">
        <v>2</v>
      </c>
      <c r="AU252" s="15">
        <v>1.99</v>
      </c>
      <c r="AV252" s="15">
        <v>1.97</v>
      </c>
      <c r="AW252" s="15">
        <v>1.96</v>
      </c>
      <c r="AX252" s="15">
        <v>1.95</v>
      </c>
      <c r="AY252" s="15">
        <v>1.94</v>
      </c>
    </row>
    <row r="253" spans="1:51" x14ac:dyDescent="0.2">
      <c r="A253" s="5">
        <v>44926</v>
      </c>
      <c r="B253" s="15">
        <v>3.64</v>
      </c>
      <c r="C253" s="15">
        <v>3.76</v>
      </c>
      <c r="D253" s="15">
        <v>3.67</v>
      </c>
      <c r="E253" s="15">
        <v>3.62</v>
      </c>
      <c r="F253" s="15">
        <v>3.6</v>
      </c>
      <c r="G253" s="15">
        <v>3.57</v>
      </c>
      <c r="H253" s="15">
        <v>3.56</v>
      </c>
      <c r="I253" s="15">
        <v>3.55</v>
      </c>
      <c r="J253" s="15">
        <v>3.55</v>
      </c>
      <c r="K253" s="15">
        <v>3.56</v>
      </c>
      <c r="L253" s="15">
        <v>3.55</v>
      </c>
      <c r="M253" s="15">
        <v>3.55</v>
      </c>
      <c r="N253" s="15">
        <v>3.53</v>
      </c>
      <c r="O253" s="15">
        <v>3.5</v>
      </c>
      <c r="P253" s="15">
        <v>3.49</v>
      </c>
      <c r="Q253" s="15">
        <v>3.42</v>
      </c>
      <c r="R253" s="15">
        <v>3.37</v>
      </c>
      <c r="S253" s="15">
        <v>3.31</v>
      </c>
      <c r="T253" s="15">
        <v>3.27</v>
      </c>
      <c r="U253" s="15">
        <v>3.23</v>
      </c>
      <c r="V253" s="15">
        <v>3.17</v>
      </c>
      <c r="W253" s="15">
        <v>3.11</v>
      </c>
      <c r="X253" s="15">
        <v>3.06</v>
      </c>
      <c r="Y253" s="15">
        <v>3.01</v>
      </c>
      <c r="Z253" s="15">
        <v>2.97</v>
      </c>
      <c r="AA253" s="15">
        <v>2.92</v>
      </c>
      <c r="AB253" s="15">
        <v>2.87</v>
      </c>
      <c r="AC253" s="15">
        <v>2.82</v>
      </c>
      <c r="AD253" s="15">
        <v>2.78</v>
      </c>
      <c r="AE253" s="15">
        <v>2.74</v>
      </c>
      <c r="AF253" s="15">
        <v>2.7</v>
      </c>
      <c r="AG253" s="15">
        <v>2.66</v>
      </c>
      <c r="AH253" s="15">
        <v>2.63</v>
      </c>
      <c r="AI253" s="15">
        <v>2.59</v>
      </c>
      <c r="AJ253" s="15">
        <v>2.56</v>
      </c>
      <c r="AK253" s="15">
        <v>2.5299999999999998</v>
      </c>
      <c r="AL253" s="15">
        <v>2.5</v>
      </c>
      <c r="AM253" s="15">
        <v>2.48</v>
      </c>
      <c r="AN253" s="15">
        <v>2.4500000000000002</v>
      </c>
      <c r="AO253" s="15">
        <v>2.4300000000000002</v>
      </c>
      <c r="AP253" s="15">
        <v>2.4</v>
      </c>
      <c r="AQ253" s="15">
        <v>2.37</v>
      </c>
      <c r="AR253" s="15">
        <v>2.34</v>
      </c>
      <c r="AS253" s="15">
        <v>2.3199999999999998</v>
      </c>
      <c r="AT253" s="15">
        <v>2.29</v>
      </c>
      <c r="AU253" s="15">
        <v>2.27</v>
      </c>
      <c r="AV253" s="15">
        <v>2.25</v>
      </c>
      <c r="AW253" s="15">
        <v>2.23</v>
      </c>
      <c r="AX253" s="15">
        <v>2.21</v>
      </c>
      <c r="AY253" s="15">
        <v>2.19</v>
      </c>
    </row>
    <row r="254" spans="1:51" x14ac:dyDescent="0.2">
      <c r="A254" s="5">
        <v>44957</v>
      </c>
      <c r="B254" s="15">
        <v>3.77</v>
      </c>
      <c r="C254" s="15">
        <v>3.7</v>
      </c>
      <c r="D254" s="15">
        <v>3.52</v>
      </c>
      <c r="E254" s="15">
        <v>3.4</v>
      </c>
      <c r="F254" s="15">
        <v>3.34</v>
      </c>
      <c r="G254" s="15">
        <v>3.3</v>
      </c>
      <c r="H254" s="15">
        <v>3.28</v>
      </c>
      <c r="I254" s="15">
        <v>3.27</v>
      </c>
      <c r="J254" s="15">
        <v>3.27</v>
      </c>
      <c r="K254" s="15">
        <v>3.27</v>
      </c>
      <c r="L254" s="15">
        <v>3.28</v>
      </c>
      <c r="M254" s="15">
        <v>3.28</v>
      </c>
      <c r="N254" s="15">
        <v>3.27</v>
      </c>
      <c r="O254" s="15">
        <v>3.26</v>
      </c>
      <c r="P254" s="15">
        <v>3.25</v>
      </c>
      <c r="Q254" s="15">
        <v>3.2</v>
      </c>
      <c r="R254" s="15">
        <v>3.16</v>
      </c>
      <c r="S254" s="15">
        <v>3.12</v>
      </c>
      <c r="T254" s="15">
        <v>3.09</v>
      </c>
      <c r="U254" s="15">
        <v>3.06</v>
      </c>
      <c r="V254" s="15">
        <v>3</v>
      </c>
      <c r="W254" s="15">
        <v>2.94</v>
      </c>
      <c r="X254" s="15">
        <v>2.89</v>
      </c>
      <c r="Y254" s="15">
        <v>2.85</v>
      </c>
      <c r="Z254" s="15">
        <v>2.81</v>
      </c>
      <c r="AA254" s="15">
        <v>2.76</v>
      </c>
      <c r="AB254" s="15">
        <v>2.72</v>
      </c>
      <c r="AC254" s="15">
        <v>2.69</v>
      </c>
      <c r="AD254" s="15">
        <v>2.65</v>
      </c>
      <c r="AE254" s="15">
        <v>2.62</v>
      </c>
      <c r="AF254" s="15">
        <v>2.58</v>
      </c>
      <c r="AG254" s="15">
        <v>2.5499999999999998</v>
      </c>
      <c r="AH254" s="15">
        <v>2.52</v>
      </c>
      <c r="AI254" s="15">
        <v>2.4900000000000002</v>
      </c>
      <c r="AJ254" s="15">
        <v>2.46</v>
      </c>
      <c r="AK254" s="15">
        <v>2.44</v>
      </c>
      <c r="AL254" s="15">
        <v>2.41</v>
      </c>
      <c r="AM254" s="15">
        <v>2.39</v>
      </c>
      <c r="AN254" s="15">
        <v>2.37</v>
      </c>
      <c r="AO254" s="15">
        <v>2.35</v>
      </c>
      <c r="AP254" s="15">
        <v>2.3199999999999998</v>
      </c>
      <c r="AQ254" s="15">
        <v>2.29</v>
      </c>
      <c r="AR254" s="15">
        <v>2.27</v>
      </c>
      <c r="AS254" s="15">
        <v>2.2400000000000002</v>
      </c>
      <c r="AT254" s="15">
        <v>2.2200000000000002</v>
      </c>
      <c r="AU254" s="15">
        <v>2.2000000000000002</v>
      </c>
      <c r="AV254" s="15">
        <v>2.1800000000000002</v>
      </c>
      <c r="AW254" s="15">
        <v>2.16</v>
      </c>
      <c r="AX254" s="15">
        <v>2.14</v>
      </c>
      <c r="AY254" s="15">
        <v>2.12</v>
      </c>
    </row>
    <row r="255" spans="1:51" x14ac:dyDescent="0.2">
      <c r="A255" s="5">
        <v>44985</v>
      </c>
      <c r="B255" s="15">
        <v>4.0999999999999996</v>
      </c>
      <c r="C255" s="15">
        <v>4.16</v>
      </c>
      <c r="D255" s="15">
        <v>4</v>
      </c>
      <c r="E255" s="15">
        <v>3.85</v>
      </c>
      <c r="F255" s="15">
        <v>3.75</v>
      </c>
      <c r="G255" s="15">
        <v>3.69</v>
      </c>
      <c r="H255" s="15">
        <v>3.65</v>
      </c>
      <c r="I255" s="15">
        <v>3.62</v>
      </c>
      <c r="J255" s="15">
        <v>3.61</v>
      </c>
      <c r="K255" s="15">
        <v>3.61</v>
      </c>
      <c r="L255" s="15">
        <v>3.61</v>
      </c>
      <c r="M255" s="15">
        <v>3.6</v>
      </c>
      <c r="N255" s="15">
        <v>3.59</v>
      </c>
      <c r="O255" s="15">
        <v>3.59</v>
      </c>
      <c r="P255" s="15">
        <v>3.58</v>
      </c>
      <c r="Q255" s="15">
        <v>3.52</v>
      </c>
      <c r="R255" s="15">
        <v>3.47</v>
      </c>
      <c r="S255" s="15">
        <v>3.42</v>
      </c>
      <c r="T255" s="15">
        <v>3.38</v>
      </c>
      <c r="U255" s="15">
        <v>3.34</v>
      </c>
      <c r="V255" s="15">
        <v>3.3</v>
      </c>
      <c r="W255" s="15">
        <v>3.25</v>
      </c>
      <c r="X255" s="15">
        <v>3.21</v>
      </c>
      <c r="Y255" s="15">
        <v>3.18</v>
      </c>
      <c r="Z255" s="15">
        <v>3.14</v>
      </c>
      <c r="AA255" s="15">
        <v>3.1</v>
      </c>
      <c r="AB255" s="15">
        <v>3.06</v>
      </c>
      <c r="AC255" s="15">
        <v>3.03</v>
      </c>
      <c r="AD255" s="15">
        <v>2.99</v>
      </c>
      <c r="AE255" s="15">
        <v>2.96</v>
      </c>
      <c r="AF255" s="15">
        <v>2.93</v>
      </c>
      <c r="AG255" s="15">
        <v>2.89</v>
      </c>
      <c r="AH255" s="15">
        <v>2.86</v>
      </c>
      <c r="AI255" s="15">
        <v>2.83</v>
      </c>
      <c r="AJ255" s="15">
        <v>2.8</v>
      </c>
      <c r="AK255" s="15">
        <v>2.78</v>
      </c>
      <c r="AL255" s="15">
        <v>2.75</v>
      </c>
      <c r="AM255" s="15">
        <v>2.73</v>
      </c>
      <c r="AN255" s="15">
        <v>2.71</v>
      </c>
      <c r="AO255" s="15">
        <v>2.68</v>
      </c>
      <c r="AP255" s="15">
        <v>2.66</v>
      </c>
      <c r="AQ255" s="15">
        <v>2.64</v>
      </c>
      <c r="AR255" s="15">
        <v>2.61</v>
      </c>
      <c r="AS255" s="15">
        <v>2.59</v>
      </c>
      <c r="AT255" s="15">
        <v>2.57</v>
      </c>
      <c r="AU255" s="15">
        <v>2.5499999999999998</v>
      </c>
      <c r="AV255" s="15">
        <v>2.5299999999999998</v>
      </c>
      <c r="AW255" s="15">
        <v>2.52</v>
      </c>
      <c r="AX255" s="15">
        <v>2.5</v>
      </c>
      <c r="AY255" s="15">
        <v>2.48</v>
      </c>
    </row>
    <row r="256" spans="1:51" x14ac:dyDescent="0.2">
      <c r="A256" s="5">
        <v>45016</v>
      </c>
      <c r="B256" s="15">
        <v>4.0599999999999996</v>
      </c>
      <c r="C256" s="15">
        <v>3.91</v>
      </c>
      <c r="D256" s="15">
        <v>3.73</v>
      </c>
      <c r="E256" s="15">
        <v>3.6</v>
      </c>
      <c r="F256" s="15">
        <v>3.52</v>
      </c>
      <c r="G256" s="15">
        <v>3.48</v>
      </c>
      <c r="H256" s="15">
        <v>3.45</v>
      </c>
      <c r="I256" s="15">
        <v>3.44</v>
      </c>
      <c r="J256" s="15">
        <v>3.44</v>
      </c>
      <c r="K256" s="15">
        <v>3.44</v>
      </c>
      <c r="L256" s="15">
        <v>3.45</v>
      </c>
      <c r="M256" s="15">
        <v>3.46</v>
      </c>
      <c r="N256" s="15">
        <v>3.46</v>
      </c>
      <c r="O256" s="15">
        <v>3.45</v>
      </c>
      <c r="P256" s="15">
        <v>3.45</v>
      </c>
      <c r="Q256" s="15">
        <v>3.4</v>
      </c>
      <c r="R256" s="15">
        <v>3.36</v>
      </c>
      <c r="S256" s="15">
        <v>3.31</v>
      </c>
      <c r="T256" s="15">
        <v>3.28</v>
      </c>
      <c r="U256" s="15">
        <v>3.25</v>
      </c>
      <c r="V256" s="15">
        <v>3.2</v>
      </c>
      <c r="W256" s="15">
        <v>3.16</v>
      </c>
      <c r="X256" s="15">
        <v>3.12</v>
      </c>
      <c r="Y256" s="15">
        <v>3.08</v>
      </c>
      <c r="Z256" s="15">
        <v>3.05</v>
      </c>
      <c r="AA256" s="15">
        <v>3.01</v>
      </c>
      <c r="AB256" s="15">
        <v>2.97</v>
      </c>
      <c r="AC256" s="15">
        <v>2.94</v>
      </c>
      <c r="AD256" s="15">
        <v>2.91</v>
      </c>
      <c r="AE256" s="15">
        <v>2.88</v>
      </c>
      <c r="AF256" s="15">
        <v>2.84</v>
      </c>
      <c r="AG256" s="15">
        <v>2.81</v>
      </c>
      <c r="AH256" s="15">
        <v>2.77</v>
      </c>
      <c r="AI256" s="15">
        <v>2.74</v>
      </c>
      <c r="AJ256" s="15">
        <v>2.72</v>
      </c>
      <c r="AK256" s="15">
        <v>2.69</v>
      </c>
      <c r="AL256" s="15">
        <v>2.66</v>
      </c>
      <c r="AM256" s="15">
        <v>2.64</v>
      </c>
      <c r="AN256" s="15">
        <v>2.62</v>
      </c>
      <c r="AO256" s="15">
        <v>2.6</v>
      </c>
      <c r="AP256" s="15">
        <v>2.57</v>
      </c>
      <c r="AQ256" s="15">
        <v>2.5499999999999998</v>
      </c>
      <c r="AR256" s="15">
        <v>2.5299999999999998</v>
      </c>
      <c r="AS256" s="15">
        <v>2.5099999999999998</v>
      </c>
      <c r="AT256" s="15">
        <v>2.4900000000000002</v>
      </c>
      <c r="AU256" s="15">
        <v>2.4700000000000002</v>
      </c>
      <c r="AV256" s="15">
        <v>2.4500000000000002</v>
      </c>
      <c r="AW256" s="15">
        <v>2.4300000000000002</v>
      </c>
      <c r="AX256" s="15">
        <v>2.42</v>
      </c>
      <c r="AY256" s="15">
        <v>2.4</v>
      </c>
    </row>
    <row r="257" spans="1:51" x14ac:dyDescent="0.2">
      <c r="A257" s="5">
        <v>45046</v>
      </c>
      <c r="B257" s="15">
        <v>4.22</v>
      </c>
      <c r="C257" s="15">
        <v>3.91</v>
      </c>
      <c r="D257" s="15">
        <v>3.67</v>
      </c>
      <c r="E257" s="15">
        <v>3.54</v>
      </c>
      <c r="F257" s="15">
        <v>3.48</v>
      </c>
      <c r="G257" s="15">
        <v>3.44</v>
      </c>
      <c r="H257" s="15">
        <v>3.42</v>
      </c>
      <c r="I257" s="15">
        <v>3.41</v>
      </c>
      <c r="J257" s="15">
        <v>3.41</v>
      </c>
      <c r="K257" s="15">
        <v>3.42</v>
      </c>
      <c r="L257" s="15">
        <v>3.43</v>
      </c>
      <c r="M257" s="15">
        <v>3.44</v>
      </c>
      <c r="N257" s="15">
        <v>3.44</v>
      </c>
      <c r="O257" s="15">
        <v>3.44</v>
      </c>
      <c r="P257" s="15">
        <v>3.44</v>
      </c>
      <c r="Q257" s="15">
        <v>3.4</v>
      </c>
      <c r="R257" s="15">
        <v>3.37</v>
      </c>
      <c r="S257" s="15">
        <v>3.33</v>
      </c>
      <c r="T257" s="15">
        <v>3.31</v>
      </c>
      <c r="U257" s="15">
        <v>3.28</v>
      </c>
      <c r="V257" s="15">
        <v>3.24</v>
      </c>
      <c r="W257" s="15">
        <v>3.19</v>
      </c>
      <c r="X257" s="15">
        <v>3.16</v>
      </c>
      <c r="Y257" s="15">
        <v>3.12</v>
      </c>
      <c r="Z257" s="15">
        <v>3.09</v>
      </c>
      <c r="AA257" s="15">
        <v>3.05</v>
      </c>
      <c r="AB257" s="15">
        <v>3.01</v>
      </c>
      <c r="AC257" s="15">
        <v>2.97</v>
      </c>
      <c r="AD257" s="15">
        <v>2.94</v>
      </c>
      <c r="AE257" s="15">
        <v>2.91</v>
      </c>
      <c r="AF257" s="15">
        <v>2.87</v>
      </c>
      <c r="AG257" s="15">
        <v>2.84</v>
      </c>
      <c r="AH257" s="15">
        <v>2.81</v>
      </c>
      <c r="AI257" s="15">
        <v>2.79</v>
      </c>
      <c r="AJ257" s="15">
        <v>2.76</v>
      </c>
      <c r="AK257" s="15">
        <v>2.74</v>
      </c>
      <c r="AL257" s="15">
        <v>2.71</v>
      </c>
      <c r="AM257" s="15">
        <v>2.69</v>
      </c>
      <c r="AN257" s="15">
        <v>2.67</v>
      </c>
      <c r="AO257" s="15">
        <v>2.65</v>
      </c>
      <c r="AP257" s="15">
        <v>2.62</v>
      </c>
      <c r="AQ257" s="15">
        <v>2.6</v>
      </c>
      <c r="AR257" s="15">
        <v>2.58</v>
      </c>
      <c r="AS257" s="15">
        <v>2.5499999999999998</v>
      </c>
      <c r="AT257" s="15">
        <v>2.5299999999999998</v>
      </c>
      <c r="AU257" s="15">
        <v>2.5099999999999998</v>
      </c>
      <c r="AV257" s="15">
        <v>2.4900000000000002</v>
      </c>
      <c r="AW257" s="15">
        <v>2.4700000000000002</v>
      </c>
      <c r="AX257" s="15">
        <v>2.4500000000000002</v>
      </c>
      <c r="AY257" s="15">
        <v>2.44</v>
      </c>
    </row>
    <row r="258" spans="1:51" x14ac:dyDescent="0.2">
      <c r="A258" s="5">
        <v>45077</v>
      </c>
      <c r="B258" s="15">
        <v>4.3499999999999996</v>
      </c>
      <c r="C258" s="15">
        <v>4.01</v>
      </c>
      <c r="D258" s="15">
        <v>3.76</v>
      </c>
      <c r="E258" s="15">
        <v>3.61</v>
      </c>
      <c r="F258" s="15">
        <v>3.52</v>
      </c>
      <c r="G258" s="15">
        <v>3.47</v>
      </c>
      <c r="H258" s="15">
        <v>3.45</v>
      </c>
      <c r="I258" s="15">
        <v>3.44</v>
      </c>
      <c r="J258" s="15">
        <v>3.44</v>
      </c>
      <c r="K258" s="15">
        <v>3.45</v>
      </c>
      <c r="L258" s="15">
        <v>3.46</v>
      </c>
      <c r="M258" s="15">
        <v>3.47</v>
      </c>
      <c r="N258" s="15">
        <v>3.48</v>
      </c>
      <c r="O258" s="15">
        <v>3.48</v>
      </c>
      <c r="P258" s="15">
        <v>3.48</v>
      </c>
      <c r="Q258" s="15">
        <v>3.44</v>
      </c>
      <c r="R258" s="15">
        <v>3.4</v>
      </c>
      <c r="S258" s="15">
        <v>3.37</v>
      </c>
      <c r="T258" s="15">
        <v>3.34</v>
      </c>
      <c r="U258" s="15">
        <v>3.31</v>
      </c>
      <c r="V258" s="15">
        <v>3.28</v>
      </c>
      <c r="W258" s="15">
        <v>3.24</v>
      </c>
      <c r="X258" s="15">
        <v>3.21</v>
      </c>
      <c r="Y258" s="15">
        <v>3.18</v>
      </c>
      <c r="Z258" s="15">
        <v>3.16</v>
      </c>
      <c r="AA258" s="15">
        <v>3.12</v>
      </c>
      <c r="AB258" s="15">
        <v>3.09</v>
      </c>
      <c r="AC258" s="15">
        <v>3.06</v>
      </c>
      <c r="AD258" s="15">
        <v>3.03</v>
      </c>
      <c r="AE258" s="15">
        <v>3</v>
      </c>
      <c r="AF258" s="15">
        <v>2.97</v>
      </c>
      <c r="AG258" s="15">
        <v>2.94</v>
      </c>
      <c r="AH258" s="15">
        <v>2.91</v>
      </c>
      <c r="AI258" s="15">
        <v>2.89</v>
      </c>
      <c r="AJ258" s="15">
        <v>2.86</v>
      </c>
      <c r="AK258" s="15">
        <v>2.84</v>
      </c>
      <c r="AL258" s="15">
        <v>2.82</v>
      </c>
      <c r="AM258" s="15">
        <v>2.8</v>
      </c>
      <c r="AN258" s="15">
        <v>2.77</v>
      </c>
      <c r="AO258" s="15">
        <v>2.76</v>
      </c>
      <c r="AP258" s="15">
        <v>2.73</v>
      </c>
      <c r="AQ258" s="15">
        <v>2.71</v>
      </c>
      <c r="AR258" s="15">
        <v>2.69</v>
      </c>
      <c r="AS258" s="15">
        <v>2.67</v>
      </c>
      <c r="AT258" s="15">
        <v>2.65</v>
      </c>
      <c r="AU258" s="15">
        <v>2.64</v>
      </c>
      <c r="AV258" s="15">
        <v>2.62</v>
      </c>
      <c r="AW258" s="15">
        <v>2.6</v>
      </c>
      <c r="AX258" s="15">
        <v>2.59</v>
      </c>
      <c r="AY258" s="15">
        <v>2.57</v>
      </c>
    </row>
    <row r="259" spans="1:51" x14ac:dyDescent="0.2">
      <c r="A259" s="5">
        <v>45107</v>
      </c>
      <c r="B259" s="15">
        <v>4.54</v>
      </c>
      <c r="C259" s="15">
        <v>4.33</v>
      </c>
      <c r="D259" s="15">
        <v>4.0599999999999996</v>
      </c>
      <c r="E259" s="15">
        <v>3.84</v>
      </c>
      <c r="F259" s="15">
        <v>3.69</v>
      </c>
      <c r="G259" s="15">
        <v>3.59</v>
      </c>
      <c r="H259" s="15">
        <v>3.52</v>
      </c>
      <c r="I259" s="15">
        <v>3.48</v>
      </c>
      <c r="J259" s="15">
        <v>3.45</v>
      </c>
      <c r="K259" s="15">
        <v>3.43</v>
      </c>
      <c r="L259" s="15">
        <v>3.42</v>
      </c>
      <c r="M259" s="15">
        <v>3.41</v>
      </c>
      <c r="N259" s="15">
        <v>3.4</v>
      </c>
      <c r="O259" s="15">
        <v>3.39</v>
      </c>
      <c r="P259" s="15">
        <v>3.37</v>
      </c>
      <c r="Q259" s="15">
        <v>3.33</v>
      </c>
      <c r="R259" s="15">
        <v>3.3</v>
      </c>
      <c r="S259" s="15">
        <v>3.27</v>
      </c>
      <c r="T259" s="15">
        <v>3.24</v>
      </c>
      <c r="U259" s="15">
        <v>3.21</v>
      </c>
      <c r="V259" s="15">
        <v>3.17</v>
      </c>
      <c r="W259" s="15">
        <v>3.13</v>
      </c>
      <c r="X259" s="15">
        <v>3.1</v>
      </c>
      <c r="Y259" s="15">
        <v>3.06</v>
      </c>
      <c r="Z259" s="15">
        <v>3.03</v>
      </c>
      <c r="AA259" s="15">
        <v>3</v>
      </c>
      <c r="AB259" s="15">
        <v>2.96</v>
      </c>
      <c r="AC259" s="15">
        <v>2.93</v>
      </c>
      <c r="AD259" s="15">
        <v>2.9</v>
      </c>
      <c r="AE259" s="15">
        <v>2.87</v>
      </c>
      <c r="AF259" s="15">
        <v>2.84</v>
      </c>
      <c r="AG259" s="15">
        <v>2.81</v>
      </c>
      <c r="AH259" s="15">
        <v>2.78</v>
      </c>
      <c r="AI259" s="15">
        <v>2.76</v>
      </c>
      <c r="AJ259" s="15">
        <v>2.73</v>
      </c>
      <c r="AK259" s="15">
        <v>2.71</v>
      </c>
      <c r="AL259" s="15">
        <v>2.69</v>
      </c>
      <c r="AM259" s="15">
        <v>2.67</v>
      </c>
      <c r="AN259" s="15">
        <v>2.65</v>
      </c>
      <c r="AO259" s="15">
        <v>2.63</v>
      </c>
      <c r="AP259" s="15">
        <v>2.61</v>
      </c>
      <c r="AQ259" s="15">
        <v>2.59</v>
      </c>
      <c r="AR259" s="15">
        <v>2.57</v>
      </c>
      <c r="AS259" s="15">
        <v>2.5499999999999998</v>
      </c>
      <c r="AT259" s="15">
        <v>2.54</v>
      </c>
      <c r="AU259" s="15">
        <v>2.52</v>
      </c>
      <c r="AV259" s="15">
        <v>2.5</v>
      </c>
      <c r="AW259" s="15">
        <v>2.4900000000000002</v>
      </c>
      <c r="AX259" s="15">
        <v>2.48</v>
      </c>
      <c r="AY259" s="15">
        <v>2.46</v>
      </c>
    </row>
    <row r="260" spans="1:51" x14ac:dyDescent="0.2">
      <c r="A260" s="5">
        <v>45138</v>
      </c>
      <c r="B260" s="15">
        <v>4.45</v>
      </c>
      <c r="C260" s="15">
        <v>4.1399999999999997</v>
      </c>
      <c r="D260" s="15">
        <v>3.89</v>
      </c>
      <c r="E260" s="15">
        <v>3.72</v>
      </c>
      <c r="F260" s="15">
        <v>3.61</v>
      </c>
      <c r="G260" s="15">
        <v>3.55</v>
      </c>
      <c r="H260" s="15">
        <v>3.5</v>
      </c>
      <c r="I260" s="15">
        <v>3.5</v>
      </c>
      <c r="J260" s="15">
        <v>3.49</v>
      </c>
      <c r="K260" s="15">
        <v>3.49</v>
      </c>
      <c r="L260" s="15">
        <v>3.5</v>
      </c>
      <c r="M260" s="15">
        <v>3.5</v>
      </c>
      <c r="N260" s="15">
        <v>3.5</v>
      </c>
      <c r="O260" s="15">
        <v>3.5</v>
      </c>
      <c r="P260" s="15">
        <v>3.49</v>
      </c>
      <c r="Q260" s="15">
        <v>3.46</v>
      </c>
      <c r="R260" s="15">
        <v>3.43</v>
      </c>
      <c r="S260" s="15">
        <v>3.4</v>
      </c>
      <c r="T260" s="15">
        <v>3.38</v>
      </c>
      <c r="U260" s="15">
        <v>3.35</v>
      </c>
      <c r="V260" s="15">
        <v>3.31</v>
      </c>
      <c r="W260" s="15">
        <v>3.27</v>
      </c>
      <c r="X260" s="15">
        <v>3.23</v>
      </c>
      <c r="Y260" s="15">
        <v>3.19</v>
      </c>
      <c r="Z260" s="15">
        <v>3.16</v>
      </c>
      <c r="AA260" s="15">
        <v>3.13</v>
      </c>
      <c r="AB260" s="15">
        <v>3.1</v>
      </c>
      <c r="AC260" s="15">
        <v>3.07</v>
      </c>
      <c r="AD260" s="15">
        <v>3.04</v>
      </c>
      <c r="AE260" s="15">
        <v>3.02</v>
      </c>
      <c r="AF260" s="15">
        <v>2.98</v>
      </c>
      <c r="AG260" s="15">
        <v>2.95</v>
      </c>
      <c r="AH260" s="15">
        <v>2.92</v>
      </c>
      <c r="AI260" s="15">
        <v>2.89</v>
      </c>
      <c r="AJ260" s="15">
        <v>2.86</v>
      </c>
      <c r="AK260" s="15">
        <v>2.84</v>
      </c>
      <c r="AL260" s="15">
        <v>2.81</v>
      </c>
      <c r="AM260" s="15">
        <v>2.79</v>
      </c>
      <c r="AN260" s="15">
        <v>2.77</v>
      </c>
      <c r="AO260" s="15">
        <v>2.75</v>
      </c>
      <c r="AP260" s="15">
        <v>2.72</v>
      </c>
      <c r="AQ260" s="15">
        <v>2.7</v>
      </c>
      <c r="AR260" s="15">
        <v>2.68</v>
      </c>
      <c r="AS260" s="15">
        <v>2.66</v>
      </c>
      <c r="AT260" s="15">
        <v>2.64</v>
      </c>
      <c r="AU260" s="15">
        <v>2.62</v>
      </c>
      <c r="AV260" s="15">
        <v>2.6</v>
      </c>
      <c r="AW260" s="15">
        <v>2.58</v>
      </c>
      <c r="AX260" s="15">
        <v>2.57</v>
      </c>
      <c r="AY260" s="15">
        <v>2.5499999999999998</v>
      </c>
    </row>
    <row r="261" spans="1:51" x14ac:dyDescent="0.2">
      <c r="A261" s="5">
        <v>45169</v>
      </c>
      <c r="B261" s="15">
        <v>4.51</v>
      </c>
      <c r="C261" s="15">
        <v>4.1500000000000004</v>
      </c>
      <c r="D261" s="15">
        <v>3.91</v>
      </c>
      <c r="E261" s="15">
        <v>3.73</v>
      </c>
      <c r="F261" s="15">
        <v>3.64</v>
      </c>
      <c r="G261" s="15">
        <v>3.59</v>
      </c>
      <c r="H261" s="15">
        <v>3.58</v>
      </c>
      <c r="I261" s="15">
        <v>3.55</v>
      </c>
      <c r="J261" s="15">
        <v>3.56</v>
      </c>
      <c r="K261" s="15">
        <v>3.55</v>
      </c>
      <c r="L261" s="15">
        <v>3.56</v>
      </c>
      <c r="M261" s="15">
        <v>3.57</v>
      </c>
      <c r="N261" s="15">
        <v>3.58</v>
      </c>
      <c r="O261" s="15">
        <v>3.58</v>
      </c>
      <c r="P261" s="15">
        <v>3.58</v>
      </c>
      <c r="Q261" s="15">
        <v>3.55</v>
      </c>
      <c r="R261" s="15">
        <v>3.52</v>
      </c>
      <c r="S261" s="15">
        <v>3.5</v>
      </c>
      <c r="T261" s="15">
        <v>3.47</v>
      </c>
      <c r="U261" s="15">
        <v>3.45</v>
      </c>
      <c r="V261" s="15">
        <v>3.42</v>
      </c>
      <c r="W261" s="15">
        <v>3.38</v>
      </c>
      <c r="X261" s="15">
        <v>3.35</v>
      </c>
      <c r="Y261" s="15">
        <v>3.32</v>
      </c>
      <c r="Z261" s="15">
        <v>3.3</v>
      </c>
      <c r="AA261" s="15">
        <v>3.26</v>
      </c>
      <c r="AB261" s="15">
        <v>3.22</v>
      </c>
      <c r="AC261" s="15">
        <v>3.19</v>
      </c>
      <c r="AD261" s="15">
        <v>3.16</v>
      </c>
      <c r="AE261" s="15">
        <v>3.13</v>
      </c>
      <c r="AF261" s="15">
        <v>3.1</v>
      </c>
      <c r="AG261" s="15">
        <v>3.07</v>
      </c>
      <c r="AH261" s="15">
        <v>3.04</v>
      </c>
      <c r="AI261" s="15">
        <v>3.02</v>
      </c>
      <c r="AJ261" s="15">
        <v>2.99</v>
      </c>
      <c r="AK261" s="15">
        <v>2.97</v>
      </c>
      <c r="AL261" s="15">
        <v>2.95</v>
      </c>
      <c r="AM261" s="15">
        <v>2.93</v>
      </c>
      <c r="AN261" s="15">
        <v>2.91</v>
      </c>
      <c r="AO261" s="15">
        <v>2.89</v>
      </c>
      <c r="AP261" s="15">
        <v>2.87</v>
      </c>
      <c r="AQ261" s="15">
        <v>2.85</v>
      </c>
      <c r="AR261" s="15">
        <v>2.83</v>
      </c>
      <c r="AS261" s="15">
        <v>2.81</v>
      </c>
      <c r="AT261" s="15">
        <v>2.79</v>
      </c>
      <c r="AU261" s="15">
        <v>2.77</v>
      </c>
      <c r="AV261" s="15">
        <v>2.75</v>
      </c>
      <c r="AW261" s="15">
        <v>2.74</v>
      </c>
      <c r="AX261" s="15">
        <v>2.72</v>
      </c>
      <c r="AY261" s="15">
        <v>2.7</v>
      </c>
    </row>
    <row r="262" spans="1:51" x14ac:dyDescent="0.2">
      <c r="A262" s="5">
        <v>45199</v>
      </c>
      <c r="B262" s="15">
        <v>4.6900000000000004</v>
      </c>
      <c r="C262" s="15">
        <v>4.34</v>
      </c>
      <c r="D262" s="15">
        <v>4.1100000000000003</v>
      </c>
      <c r="E262" s="15">
        <v>3.99</v>
      </c>
      <c r="F262" s="15">
        <v>3.93</v>
      </c>
      <c r="G262" s="15">
        <v>3.91</v>
      </c>
      <c r="H262" s="15">
        <v>3.9</v>
      </c>
      <c r="I262" s="15">
        <v>3.9</v>
      </c>
      <c r="J262" s="15">
        <v>3.91</v>
      </c>
      <c r="K262" s="15">
        <v>3.93</v>
      </c>
      <c r="L262" s="15">
        <v>3.94</v>
      </c>
      <c r="M262" s="15">
        <v>3.96</v>
      </c>
      <c r="N262" s="15">
        <v>3.96</v>
      </c>
      <c r="O262" s="15">
        <v>3.97</v>
      </c>
      <c r="P262" s="15">
        <v>3.97</v>
      </c>
      <c r="Q262" s="15">
        <v>3.94</v>
      </c>
      <c r="R262" s="15">
        <v>3.92</v>
      </c>
      <c r="S262" s="15">
        <v>3.89</v>
      </c>
      <c r="T262" s="15">
        <v>3.87</v>
      </c>
      <c r="U262" s="15">
        <v>3.85</v>
      </c>
      <c r="V262" s="15">
        <v>3.82</v>
      </c>
      <c r="W262" s="15">
        <v>3.78</v>
      </c>
      <c r="X262" s="15">
        <v>3.75</v>
      </c>
      <c r="Y262" s="15">
        <v>3.72</v>
      </c>
      <c r="Z262" s="15">
        <v>3.7</v>
      </c>
      <c r="AA262" s="15">
        <v>3.66</v>
      </c>
      <c r="AB262" s="15">
        <v>3.62</v>
      </c>
      <c r="AC262" s="15">
        <v>3.58</v>
      </c>
      <c r="AD262" s="15">
        <v>3.55</v>
      </c>
      <c r="AE262" s="15">
        <v>3.52</v>
      </c>
      <c r="AF262" s="15">
        <v>3.49</v>
      </c>
      <c r="AG262" s="15">
        <v>3.46</v>
      </c>
      <c r="AH262" s="15">
        <v>3.43</v>
      </c>
      <c r="AI262" s="15">
        <v>3.41</v>
      </c>
      <c r="AJ262" s="15">
        <v>3.39</v>
      </c>
      <c r="AK262" s="15">
        <v>3.36</v>
      </c>
      <c r="AL262" s="15">
        <v>3.34</v>
      </c>
      <c r="AM262" s="15">
        <v>3.32</v>
      </c>
      <c r="AN262" s="15">
        <v>3.3</v>
      </c>
      <c r="AO262" s="15">
        <v>3.29</v>
      </c>
      <c r="AP262" s="15">
        <v>3.26</v>
      </c>
      <c r="AQ262" s="15">
        <v>3.23</v>
      </c>
      <c r="AR262" s="15">
        <v>3.21</v>
      </c>
      <c r="AS262" s="15">
        <v>3.19</v>
      </c>
      <c r="AT262" s="15">
        <v>3.16</v>
      </c>
      <c r="AU262" s="15">
        <v>3.14</v>
      </c>
      <c r="AV262" s="15">
        <v>3.12</v>
      </c>
      <c r="AW262" s="15">
        <v>3.1</v>
      </c>
      <c r="AX262" s="15">
        <v>3.08</v>
      </c>
      <c r="AY262" s="15">
        <v>3.07</v>
      </c>
    </row>
    <row r="263" spans="1:51" x14ac:dyDescent="0.2">
      <c r="A263" s="5">
        <v>45230</v>
      </c>
      <c r="B263" s="15">
        <v>4.6900000000000004</v>
      </c>
      <c r="C263" s="15">
        <v>4.2699999999999996</v>
      </c>
      <c r="D263" s="15">
        <v>4.04</v>
      </c>
      <c r="E263" s="15">
        <v>3.95</v>
      </c>
      <c r="F263" s="15">
        <v>3.93</v>
      </c>
      <c r="G263" s="15">
        <v>3.93</v>
      </c>
      <c r="H263" s="15">
        <v>3.95</v>
      </c>
      <c r="I263" s="15">
        <v>3.97</v>
      </c>
      <c r="J263" s="15">
        <v>4</v>
      </c>
      <c r="K263" s="15">
        <v>4.03</v>
      </c>
      <c r="L263" s="15">
        <v>4.0599999999999996</v>
      </c>
      <c r="M263" s="15">
        <v>4.09</v>
      </c>
      <c r="N263" s="15">
        <v>4.0999999999999996</v>
      </c>
      <c r="O263" s="15">
        <v>4.12</v>
      </c>
      <c r="P263" s="15">
        <v>4.13</v>
      </c>
      <c r="Q263" s="15">
        <v>4.0999999999999996</v>
      </c>
      <c r="R263" s="15">
        <v>4.08</v>
      </c>
      <c r="S263" s="15">
        <v>4.0599999999999996</v>
      </c>
      <c r="T263" s="15">
        <v>4.05</v>
      </c>
      <c r="U263" s="15">
        <v>4.03</v>
      </c>
      <c r="V263" s="15">
        <v>4</v>
      </c>
      <c r="W263" s="15">
        <v>3.97</v>
      </c>
      <c r="X263" s="15">
        <v>3.95</v>
      </c>
      <c r="Y263" s="15">
        <v>3.92</v>
      </c>
      <c r="Z263" s="15">
        <v>3.9</v>
      </c>
      <c r="AA263" s="15">
        <v>3.86</v>
      </c>
      <c r="AB263" s="15">
        <v>3.82</v>
      </c>
      <c r="AC263" s="15">
        <v>3.78</v>
      </c>
      <c r="AD263" s="15">
        <v>3.74</v>
      </c>
      <c r="AE263" s="15">
        <v>3.71</v>
      </c>
      <c r="AF263" s="15">
        <v>3.68</v>
      </c>
      <c r="AG263" s="15">
        <v>3.65</v>
      </c>
      <c r="AH263" s="15">
        <v>3.62</v>
      </c>
      <c r="AI263" s="15">
        <v>3.59</v>
      </c>
      <c r="AJ263" s="15">
        <v>3.57</v>
      </c>
      <c r="AK263" s="15">
        <v>3.54</v>
      </c>
      <c r="AL263" s="15">
        <v>3.52</v>
      </c>
      <c r="AM263" s="15">
        <v>3.5</v>
      </c>
      <c r="AN263" s="15">
        <v>3.48</v>
      </c>
      <c r="AO263" s="15">
        <v>3.46</v>
      </c>
      <c r="AP263" s="15">
        <v>3.44</v>
      </c>
      <c r="AQ263" s="15">
        <v>3.41</v>
      </c>
      <c r="AR263" s="15">
        <v>3.39</v>
      </c>
      <c r="AS263" s="15">
        <v>3.37</v>
      </c>
      <c r="AT263" s="15">
        <v>3.35</v>
      </c>
      <c r="AU263" s="15">
        <v>3.33</v>
      </c>
      <c r="AV263" s="15">
        <v>3.31</v>
      </c>
      <c r="AW263" s="15">
        <v>3.29</v>
      </c>
      <c r="AX263" s="15">
        <v>3.27</v>
      </c>
      <c r="AY263" s="15">
        <v>3.26</v>
      </c>
    </row>
    <row r="264" spans="1:51" x14ac:dyDescent="0.2">
      <c r="A264" s="5">
        <v>45260</v>
      </c>
      <c r="B264" s="15">
        <v>4.47</v>
      </c>
      <c r="C264" s="15">
        <v>3.95</v>
      </c>
      <c r="D264" s="15">
        <v>3.69</v>
      </c>
      <c r="E264" s="15">
        <v>3.58</v>
      </c>
      <c r="F264" s="15">
        <v>3.54</v>
      </c>
      <c r="G264" s="15">
        <v>3.53</v>
      </c>
      <c r="H264" s="15">
        <v>3.53</v>
      </c>
      <c r="I264" s="15">
        <v>3.54</v>
      </c>
      <c r="J264" s="15">
        <v>3.56</v>
      </c>
      <c r="K264" s="15">
        <v>3.58</v>
      </c>
      <c r="L264" s="15">
        <v>3.61</v>
      </c>
      <c r="M264" s="15">
        <v>3.63</v>
      </c>
      <c r="N264" s="15">
        <v>3.64</v>
      </c>
      <c r="O264" s="15">
        <v>3.65</v>
      </c>
      <c r="P264" s="15">
        <v>3.66</v>
      </c>
      <c r="Q264" s="15">
        <v>3.64</v>
      </c>
      <c r="R264" s="15">
        <v>3.62</v>
      </c>
      <c r="S264" s="15">
        <v>3.61</v>
      </c>
      <c r="T264" s="15">
        <v>3.59</v>
      </c>
      <c r="U264" s="15">
        <v>3.58</v>
      </c>
      <c r="V264" s="15">
        <v>3.54</v>
      </c>
      <c r="W264" s="15">
        <v>3.51</v>
      </c>
      <c r="X264" s="15">
        <v>3.47</v>
      </c>
      <c r="Y264" s="15">
        <v>3.44</v>
      </c>
      <c r="Z264" s="15">
        <v>3.42</v>
      </c>
      <c r="AA264" s="15">
        <v>3.39</v>
      </c>
      <c r="AB264" s="15">
        <v>3.37</v>
      </c>
      <c r="AC264" s="15">
        <v>3.35</v>
      </c>
      <c r="AD264" s="15">
        <v>3.33</v>
      </c>
      <c r="AE264" s="15">
        <v>3.31</v>
      </c>
      <c r="AF264" s="15">
        <v>3.28</v>
      </c>
      <c r="AG264" s="15">
        <v>3.26</v>
      </c>
      <c r="AH264" s="15">
        <v>3.23</v>
      </c>
      <c r="AI264" s="15">
        <v>3.21</v>
      </c>
      <c r="AJ264" s="15">
        <v>3.18</v>
      </c>
      <c r="AK264" s="15">
        <v>3.16</v>
      </c>
      <c r="AL264" s="15">
        <v>3.14</v>
      </c>
      <c r="AM264" s="15">
        <v>3.12</v>
      </c>
      <c r="AN264" s="15">
        <v>3.11</v>
      </c>
      <c r="AO264" s="15">
        <v>3.09</v>
      </c>
      <c r="AP264" s="15">
        <v>3.07</v>
      </c>
      <c r="AQ264" s="15">
        <v>3.04</v>
      </c>
      <c r="AR264" s="15">
        <v>3.02</v>
      </c>
      <c r="AS264" s="15">
        <v>3</v>
      </c>
      <c r="AT264" s="15">
        <v>2.98</v>
      </c>
      <c r="AU264" s="15">
        <v>2.96</v>
      </c>
      <c r="AV264" s="15">
        <v>2.94</v>
      </c>
      <c r="AW264" s="15">
        <v>2.93</v>
      </c>
      <c r="AX264" s="15">
        <v>2.91</v>
      </c>
      <c r="AY264" s="15">
        <v>2.89</v>
      </c>
    </row>
    <row r="265" spans="1:51" x14ac:dyDescent="0.2">
      <c r="A265" s="5">
        <v>45291</v>
      </c>
      <c r="B265" s="15">
        <v>4.09</v>
      </c>
      <c r="C265" s="15">
        <v>3.43</v>
      </c>
      <c r="D265" s="15">
        <v>3.17</v>
      </c>
      <c r="E265" s="15">
        <v>3.09</v>
      </c>
      <c r="F265" s="15">
        <v>3.06</v>
      </c>
      <c r="G265" s="15">
        <v>3.06</v>
      </c>
      <c r="H265" s="15">
        <v>3.07</v>
      </c>
      <c r="I265" s="15">
        <v>3.09</v>
      </c>
      <c r="J265" s="15">
        <v>3.11</v>
      </c>
      <c r="K265" s="15">
        <v>3.13</v>
      </c>
      <c r="L265" s="15">
        <v>3.16</v>
      </c>
      <c r="M265" s="15">
        <v>3.18</v>
      </c>
      <c r="N265" s="15">
        <v>3.19</v>
      </c>
      <c r="O265" s="15">
        <v>3.2</v>
      </c>
      <c r="P265" s="15">
        <v>3.21</v>
      </c>
      <c r="Q265" s="15">
        <v>3.19</v>
      </c>
      <c r="R265" s="15">
        <v>3.18</v>
      </c>
      <c r="S265" s="15">
        <v>3.16</v>
      </c>
      <c r="T265" s="15">
        <v>3.15</v>
      </c>
      <c r="U265" s="15">
        <v>3.14</v>
      </c>
      <c r="V265" s="15">
        <v>3.12</v>
      </c>
      <c r="W265" s="15">
        <v>3.09</v>
      </c>
      <c r="X265" s="15">
        <v>3.07</v>
      </c>
      <c r="Y265" s="15">
        <v>3.05</v>
      </c>
      <c r="Z265" s="15">
        <v>3.03</v>
      </c>
      <c r="AA265" s="15">
        <v>3</v>
      </c>
      <c r="AB265" s="15">
        <v>2.98</v>
      </c>
      <c r="AC265" s="15">
        <v>2.96</v>
      </c>
      <c r="AD265" s="15">
        <v>2.93</v>
      </c>
      <c r="AE265" s="15">
        <v>2.91</v>
      </c>
      <c r="AF265" s="15">
        <v>2.89</v>
      </c>
      <c r="AG265" s="15">
        <v>2.87</v>
      </c>
      <c r="AH265" s="15">
        <v>2.85</v>
      </c>
      <c r="AI265" s="15">
        <v>2.83</v>
      </c>
      <c r="AJ265" s="15">
        <v>2.82</v>
      </c>
      <c r="AK265" s="15">
        <v>2.8</v>
      </c>
      <c r="AL265" s="15">
        <v>2.78</v>
      </c>
      <c r="AM265" s="15">
        <v>2.77</v>
      </c>
      <c r="AN265" s="15">
        <v>2.76</v>
      </c>
      <c r="AO265" s="15">
        <v>2.74</v>
      </c>
      <c r="AP265" s="15">
        <v>2.72</v>
      </c>
      <c r="AQ265" s="15">
        <v>2.7</v>
      </c>
      <c r="AR265" s="15">
        <v>2.68</v>
      </c>
      <c r="AS265" s="15">
        <v>2.66</v>
      </c>
      <c r="AT265" s="15">
        <v>2.64</v>
      </c>
      <c r="AU265" s="15">
        <v>2.63</v>
      </c>
      <c r="AV265" s="15">
        <v>2.61</v>
      </c>
      <c r="AW265" s="15">
        <v>2.6</v>
      </c>
      <c r="AX265" s="15">
        <v>2.58</v>
      </c>
      <c r="AY265" s="15">
        <v>2.57</v>
      </c>
    </row>
    <row r="266" spans="1:51" x14ac:dyDescent="0.2">
      <c r="A266" s="5">
        <v>45322</v>
      </c>
      <c r="B266" s="15">
        <v>4.08</v>
      </c>
      <c r="C266" s="15">
        <v>3.49</v>
      </c>
      <c r="D266" s="15">
        <v>3.26</v>
      </c>
      <c r="E266" s="15">
        <v>3.17</v>
      </c>
      <c r="F266" s="15">
        <v>3.13</v>
      </c>
      <c r="G266" s="15">
        <v>3.13</v>
      </c>
      <c r="H266" s="15">
        <v>3.14</v>
      </c>
      <c r="I266" s="15">
        <v>3.15</v>
      </c>
      <c r="J266" s="15">
        <v>3.17</v>
      </c>
      <c r="K266" s="15">
        <v>3.2</v>
      </c>
      <c r="L266" s="15">
        <v>3.23</v>
      </c>
      <c r="M266" s="15">
        <v>3.25</v>
      </c>
      <c r="N266" s="15">
        <v>3.26</v>
      </c>
      <c r="O266" s="15">
        <v>3.27</v>
      </c>
      <c r="P266" s="15">
        <v>3.28</v>
      </c>
      <c r="Q266" s="15">
        <v>3.27</v>
      </c>
      <c r="R266" s="15">
        <v>3.25</v>
      </c>
      <c r="S266" s="15">
        <v>3.24</v>
      </c>
      <c r="T266" s="15">
        <v>3.23</v>
      </c>
      <c r="U266" s="15">
        <v>3.22</v>
      </c>
      <c r="V266" s="15">
        <v>3.19</v>
      </c>
      <c r="W266" s="15">
        <v>3.16</v>
      </c>
      <c r="X266" s="15">
        <v>3.13</v>
      </c>
      <c r="Y266" s="15">
        <v>3.11</v>
      </c>
      <c r="Z266" s="15">
        <v>3.09</v>
      </c>
      <c r="AA266" s="15">
        <v>3.06</v>
      </c>
      <c r="AB266" s="15">
        <v>3.04</v>
      </c>
      <c r="AC266" s="15">
        <v>3.01</v>
      </c>
      <c r="AD266" s="15">
        <v>2.99</v>
      </c>
      <c r="AE266" s="15">
        <v>2.97</v>
      </c>
      <c r="AF266" s="15">
        <v>2.95</v>
      </c>
      <c r="AG266" s="15">
        <v>2.93</v>
      </c>
      <c r="AH266" s="15">
        <v>2.91</v>
      </c>
      <c r="AI266" s="15">
        <v>2.89</v>
      </c>
      <c r="AJ266" s="15">
        <v>2.87</v>
      </c>
      <c r="AK266" s="15">
        <v>2.85</v>
      </c>
      <c r="AL266" s="15">
        <v>2.84</v>
      </c>
      <c r="AM266" s="15">
        <v>2.82</v>
      </c>
      <c r="AN266" s="15">
        <v>2.81</v>
      </c>
      <c r="AO266" s="15">
        <v>2.79</v>
      </c>
      <c r="AP266" s="15">
        <v>2.77</v>
      </c>
      <c r="AQ266" s="15">
        <v>2.75</v>
      </c>
      <c r="AR266" s="15">
        <v>2.73</v>
      </c>
      <c r="AS266" s="15">
        <v>2.71</v>
      </c>
      <c r="AT266" s="15">
        <v>2.69</v>
      </c>
      <c r="AU266" s="15">
        <v>2.67</v>
      </c>
      <c r="AV266" s="15">
        <v>2.65</v>
      </c>
      <c r="AW266" s="15">
        <v>2.64</v>
      </c>
      <c r="AX266" s="15">
        <v>2.62</v>
      </c>
      <c r="AY266" s="15">
        <v>2.61</v>
      </c>
    </row>
    <row r="267" spans="1:51" x14ac:dyDescent="0.2">
      <c r="A267" s="5">
        <v>45351</v>
      </c>
      <c r="B267" s="15">
        <v>4.3099999999999996</v>
      </c>
      <c r="C267" s="15">
        <v>3.84</v>
      </c>
      <c r="D267" s="15">
        <v>3.61</v>
      </c>
      <c r="E267" s="15">
        <v>3.48</v>
      </c>
      <c r="F267" s="15">
        <v>3.4</v>
      </c>
      <c r="G267" s="15">
        <v>3.36</v>
      </c>
      <c r="H267" s="15">
        <v>3.34</v>
      </c>
      <c r="I267" s="15">
        <v>3.33</v>
      </c>
      <c r="J267" s="15">
        <v>3.33</v>
      </c>
      <c r="K267" s="15">
        <v>3.33</v>
      </c>
      <c r="L267" s="15">
        <v>3.34</v>
      </c>
      <c r="M267" s="15">
        <v>3.35</v>
      </c>
      <c r="N267" s="15">
        <v>3.35</v>
      </c>
      <c r="O267" s="15">
        <v>3.35</v>
      </c>
      <c r="P267" s="15">
        <v>3.35</v>
      </c>
      <c r="Q267" s="15">
        <v>3.33</v>
      </c>
      <c r="R267" s="15">
        <v>3.3</v>
      </c>
      <c r="S267" s="15">
        <v>3.29</v>
      </c>
      <c r="T267" s="15">
        <v>3.27</v>
      </c>
      <c r="U267" s="15">
        <v>3.25</v>
      </c>
      <c r="V267" s="15">
        <v>3.22</v>
      </c>
      <c r="W267" s="15">
        <v>3.19</v>
      </c>
      <c r="X267" s="15">
        <v>3.16</v>
      </c>
      <c r="Y267" s="15">
        <v>3.14</v>
      </c>
      <c r="Z267" s="15">
        <v>3.11</v>
      </c>
      <c r="AA267" s="15">
        <v>3.08</v>
      </c>
      <c r="AB267" s="15">
        <v>3.05</v>
      </c>
      <c r="AC267" s="15">
        <v>3.02</v>
      </c>
      <c r="AD267" s="15">
        <v>2.99</v>
      </c>
      <c r="AE267" s="15">
        <v>2.96</v>
      </c>
      <c r="AF267" s="15">
        <v>2.94</v>
      </c>
      <c r="AG267" s="15">
        <v>2.91</v>
      </c>
      <c r="AH267" s="15">
        <v>2.89</v>
      </c>
      <c r="AI267" s="15">
        <v>2.87</v>
      </c>
      <c r="AJ267" s="15">
        <v>2.85</v>
      </c>
      <c r="AK267" s="15">
        <v>2.83</v>
      </c>
      <c r="AL267" s="15">
        <v>2.81</v>
      </c>
      <c r="AM267" s="15">
        <v>2.79</v>
      </c>
      <c r="AN267" s="15">
        <v>2.78</v>
      </c>
      <c r="AO267" s="15">
        <v>2.76</v>
      </c>
      <c r="AP267" s="15">
        <v>2.74</v>
      </c>
      <c r="AQ267" s="15">
        <v>2.72</v>
      </c>
      <c r="AR267" s="15">
        <v>2.69</v>
      </c>
      <c r="AS267" s="15">
        <v>2.67</v>
      </c>
      <c r="AT267" s="15">
        <v>2.65</v>
      </c>
      <c r="AU267" s="15">
        <v>2.63</v>
      </c>
      <c r="AV267" s="15">
        <v>2.61</v>
      </c>
      <c r="AW267" s="15">
        <v>2.6</v>
      </c>
      <c r="AX267" s="15">
        <v>2.58</v>
      </c>
      <c r="AY267" s="15">
        <v>2.56</v>
      </c>
    </row>
    <row r="268" spans="1:51" x14ac:dyDescent="0.2">
      <c r="A268" s="5">
        <v>45382</v>
      </c>
      <c r="B268" s="15">
        <v>4.1900000000000004</v>
      </c>
      <c r="C268" s="15">
        <v>3.72</v>
      </c>
      <c r="D268" s="15">
        <v>3.47</v>
      </c>
      <c r="E268" s="15">
        <v>3.32</v>
      </c>
      <c r="F268" s="15">
        <v>3.23</v>
      </c>
      <c r="G268" s="15">
        <v>3.19</v>
      </c>
      <c r="H268" s="15">
        <v>3.16</v>
      </c>
      <c r="I268" s="15">
        <v>3.15</v>
      </c>
      <c r="J268" s="15">
        <v>3.14</v>
      </c>
      <c r="K268" s="15">
        <v>3.15</v>
      </c>
      <c r="L268" s="15">
        <v>3.16</v>
      </c>
      <c r="M268" s="15">
        <v>3.17</v>
      </c>
      <c r="N268" s="15">
        <v>3.17</v>
      </c>
      <c r="O268" s="15">
        <v>3.18</v>
      </c>
      <c r="P268" s="15">
        <v>3.18</v>
      </c>
      <c r="Q268" s="15">
        <v>3.16</v>
      </c>
      <c r="R268" s="15">
        <v>3.14</v>
      </c>
      <c r="S268" s="15">
        <v>3.12</v>
      </c>
      <c r="T268" s="15">
        <v>3.1</v>
      </c>
      <c r="U268" s="15">
        <v>3.09</v>
      </c>
      <c r="V268" s="15">
        <v>3.06</v>
      </c>
      <c r="W268" s="15">
        <v>3.03</v>
      </c>
      <c r="X268" s="15">
        <v>3</v>
      </c>
      <c r="Y268" s="15">
        <v>2.98</v>
      </c>
      <c r="Z268" s="15">
        <v>2.95</v>
      </c>
      <c r="AA268" s="15">
        <v>2.93</v>
      </c>
      <c r="AB268" s="15">
        <v>2.9</v>
      </c>
      <c r="AC268" s="15">
        <v>2.88</v>
      </c>
      <c r="AD268" s="15">
        <v>2.85</v>
      </c>
      <c r="AE268" s="15">
        <v>2.83</v>
      </c>
      <c r="AF268" s="15">
        <v>2.8</v>
      </c>
      <c r="AG268" s="15">
        <v>2.78</v>
      </c>
      <c r="AH268" s="15">
        <v>2.76</v>
      </c>
      <c r="AI268" s="15">
        <v>2.73</v>
      </c>
      <c r="AJ268" s="15">
        <v>2.71</v>
      </c>
      <c r="AK268" s="15">
        <v>2.69</v>
      </c>
      <c r="AL268" s="15">
        <v>2.67</v>
      </c>
      <c r="AM268" s="15">
        <v>2.65</v>
      </c>
      <c r="AN268" s="15">
        <v>2.64</v>
      </c>
      <c r="AO268" s="15">
        <v>2.62</v>
      </c>
      <c r="AP268" s="15">
        <v>2.6</v>
      </c>
      <c r="AQ268" s="15">
        <v>2.58</v>
      </c>
      <c r="AR268" s="15">
        <v>2.5499999999999998</v>
      </c>
      <c r="AS268" s="15">
        <v>2.5299999999999998</v>
      </c>
      <c r="AT268" s="15">
        <v>2.5099999999999998</v>
      </c>
      <c r="AU268" s="15">
        <v>2.5</v>
      </c>
      <c r="AV268" s="15">
        <v>2.48</v>
      </c>
      <c r="AW268" s="15">
        <v>2.46</v>
      </c>
      <c r="AX268" s="15">
        <v>2.44</v>
      </c>
      <c r="AY268" s="15">
        <v>2.4300000000000002</v>
      </c>
    </row>
    <row r="269" spans="1:51" x14ac:dyDescent="0.2">
      <c r="A269" s="5">
        <v>45412</v>
      </c>
      <c r="B269" s="15">
        <v>4.21</v>
      </c>
      <c r="C269" s="15">
        <v>3.91</v>
      </c>
      <c r="D269" s="15">
        <v>3.69</v>
      </c>
      <c r="E269" s="15">
        <v>3.57</v>
      </c>
      <c r="F269" s="15">
        <v>3.48</v>
      </c>
      <c r="G269" s="15">
        <v>3.43</v>
      </c>
      <c r="H269" s="15">
        <v>3.4</v>
      </c>
      <c r="I269" s="15">
        <v>3.38</v>
      </c>
      <c r="J269" s="15">
        <v>3.37</v>
      </c>
      <c r="K269" s="15">
        <v>3.38</v>
      </c>
      <c r="L269" s="15">
        <v>3.38</v>
      </c>
      <c r="M269" s="15">
        <v>3.38</v>
      </c>
      <c r="N269" s="15">
        <v>3.38</v>
      </c>
      <c r="O269" s="15">
        <v>3.38</v>
      </c>
      <c r="P269" s="15">
        <v>3.38</v>
      </c>
      <c r="Q269" s="15">
        <v>3.35</v>
      </c>
      <c r="R269" s="15">
        <v>3.33</v>
      </c>
      <c r="S269" s="15">
        <v>3.31</v>
      </c>
      <c r="T269" s="15">
        <v>3.29</v>
      </c>
      <c r="U269" s="15">
        <v>3.27</v>
      </c>
      <c r="V269" s="15">
        <v>3.24</v>
      </c>
      <c r="W269" s="15">
        <v>3.21</v>
      </c>
      <c r="X269" s="15">
        <v>3.17</v>
      </c>
      <c r="Y269" s="15">
        <v>3.15</v>
      </c>
      <c r="Z269" s="15">
        <v>3.12</v>
      </c>
      <c r="AA269" s="15">
        <v>3.09</v>
      </c>
      <c r="AB269" s="15">
        <v>3.06</v>
      </c>
      <c r="AC269" s="15">
        <v>3.03</v>
      </c>
      <c r="AD269" s="15">
        <v>3</v>
      </c>
      <c r="AE269" s="15">
        <v>2.98</v>
      </c>
      <c r="AF269" s="15">
        <v>2.95</v>
      </c>
      <c r="AG269" s="15">
        <v>2.93</v>
      </c>
      <c r="AH269" s="15">
        <v>2.9</v>
      </c>
      <c r="AI269" s="15">
        <v>2.88</v>
      </c>
      <c r="AJ269" s="15">
        <v>2.86</v>
      </c>
      <c r="AK269" s="15">
        <v>2.84</v>
      </c>
      <c r="AL269" s="15">
        <v>2.82</v>
      </c>
      <c r="AM269" s="15">
        <v>2.81</v>
      </c>
      <c r="AN269" s="15">
        <v>2.79</v>
      </c>
      <c r="AO269" s="15">
        <v>2.78</v>
      </c>
      <c r="AP269" s="15">
        <v>2.75</v>
      </c>
      <c r="AQ269" s="15">
        <v>2.72</v>
      </c>
      <c r="AR269" s="15">
        <v>2.69</v>
      </c>
      <c r="AS269" s="15">
        <v>2.67</v>
      </c>
      <c r="AT269" s="15">
        <v>2.65</v>
      </c>
      <c r="AU269" s="15">
        <v>2.62</v>
      </c>
      <c r="AV269" s="15">
        <v>2.6</v>
      </c>
      <c r="AW269" s="15">
        <v>2.58</v>
      </c>
      <c r="AX269" s="15">
        <v>2.56</v>
      </c>
      <c r="AY269" s="15">
        <v>2.54</v>
      </c>
    </row>
    <row r="270" spans="1:51" x14ac:dyDescent="0.2">
      <c r="A270" s="5">
        <v>45443</v>
      </c>
      <c r="B270" s="15">
        <v>4.21</v>
      </c>
      <c r="C270" s="15">
        <v>3.94</v>
      </c>
      <c r="D270" s="15">
        <v>3.74</v>
      </c>
      <c r="E270" s="15">
        <v>3.61</v>
      </c>
      <c r="F270" s="15">
        <v>3.53</v>
      </c>
      <c r="G270" s="15">
        <v>3.47</v>
      </c>
      <c r="H270" s="15">
        <v>3.44</v>
      </c>
      <c r="I270" s="15">
        <v>3.42</v>
      </c>
      <c r="J270" s="15">
        <v>3.41</v>
      </c>
      <c r="K270" s="15">
        <v>3.42</v>
      </c>
      <c r="L270" s="15">
        <v>3.42</v>
      </c>
      <c r="M270" s="15">
        <v>3.42</v>
      </c>
      <c r="N270" s="15">
        <v>3.42</v>
      </c>
      <c r="O270" s="15">
        <v>3.42</v>
      </c>
      <c r="P270" s="15">
        <v>3.42</v>
      </c>
      <c r="Q270" s="15">
        <v>3.4</v>
      </c>
      <c r="R270" s="15">
        <v>3.38</v>
      </c>
      <c r="S270" s="15">
        <v>3.36</v>
      </c>
      <c r="T270" s="15">
        <v>3.34</v>
      </c>
      <c r="U270" s="15">
        <v>3.33</v>
      </c>
      <c r="V270" s="15">
        <v>3.28</v>
      </c>
      <c r="W270" s="15">
        <v>3.25</v>
      </c>
      <c r="X270" s="15">
        <v>3.21</v>
      </c>
      <c r="Y270" s="15">
        <v>3.18</v>
      </c>
      <c r="Z270" s="15">
        <v>3.16</v>
      </c>
      <c r="AA270" s="15">
        <v>3.13</v>
      </c>
      <c r="AB270" s="15">
        <v>3.11</v>
      </c>
      <c r="AC270" s="15">
        <v>3.08</v>
      </c>
      <c r="AD270" s="15">
        <v>3.06</v>
      </c>
      <c r="AE270" s="15">
        <v>3.04</v>
      </c>
      <c r="AF270" s="15">
        <v>3.01</v>
      </c>
      <c r="AG270" s="15">
        <v>2.98</v>
      </c>
      <c r="AH270" s="15">
        <v>2.95</v>
      </c>
      <c r="AI270" s="15">
        <v>2.92</v>
      </c>
      <c r="AJ270" s="15">
        <v>2.9</v>
      </c>
      <c r="AK270" s="15">
        <v>2.87</v>
      </c>
      <c r="AL270" s="15">
        <v>2.85</v>
      </c>
      <c r="AM270" s="15">
        <v>2.82</v>
      </c>
      <c r="AN270" s="15">
        <v>2.8</v>
      </c>
      <c r="AO270" s="15">
        <v>2.78</v>
      </c>
      <c r="AP270" s="15">
        <v>2.76</v>
      </c>
      <c r="AQ270" s="15">
        <v>2.73</v>
      </c>
      <c r="AR270" s="15">
        <v>2.71</v>
      </c>
      <c r="AS270" s="15">
        <v>2.69</v>
      </c>
      <c r="AT270" s="15">
        <v>2.67</v>
      </c>
      <c r="AU270" s="15">
        <v>2.65</v>
      </c>
      <c r="AV270" s="15">
        <v>2.63</v>
      </c>
      <c r="AW270" s="15">
        <v>2.61</v>
      </c>
      <c r="AX270" s="15">
        <v>2.59</v>
      </c>
      <c r="AY270" s="15">
        <v>2.57</v>
      </c>
    </row>
    <row r="271" spans="1:51" x14ac:dyDescent="0.2">
      <c r="A271" s="5">
        <v>45473</v>
      </c>
      <c r="B271" s="15">
        <v>4.12</v>
      </c>
      <c r="C271" s="15">
        <v>3.79</v>
      </c>
      <c r="D271" s="15">
        <v>3.62</v>
      </c>
      <c r="E271" s="15">
        <v>3.51</v>
      </c>
      <c r="F271" s="15">
        <v>3.45</v>
      </c>
      <c r="G271" s="15">
        <v>3.42</v>
      </c>
      <c r="H271" s="15">
        <v>3.41</v>
      </c>
      <c r="I271" s="15">
        <v>3.4</v>
      </c>
      <c r="J271" s="15">
        <v>3.41</v>
      </c>
      <c r="K271" s="15">
        <v>3.41</v>
      </c>
      <c r="L271" s="15">
        <v>3.42</v>
      </c>
      <c r="M271" s="15">
        <v>3.43</v>
      </c>
      <c r="N271" s="15">
        <v>3.44</v>
      </c>
      <c r="O271" s="15">
        <v>3.44</v>
      </c>
      <c r="P271" s="15">
        <v>3.44</v>
      </c>
      <c r="Q271" s="15">
        <v>3.42</v>
      </c>
      <c r="R271" s="15">
        <v>3.4</v>
      </c>
      <c r="S271" s="15">
        <v>3.38</v>
      </c>
      <c r="T271" s="15">
        <v>3.36</v>
      </c>
      <c r="U271" s="15">
        <v>3.35</v>
      </c>
      <c r="V271" s="15">
        <v>3.31</v>
      </c>
      <c r="W271" s="15">
        <v>3.28</v>
      </c>
      <c r="X271" s="15">
        <v>3.25</v>
      </c>
      <c r="Y271" s="15">
        <v>3.22</v>
      </c>
      <c r="Z271" s="15">
        <v>3.19</v>
      </c>
      <c r="AA271" s="15">
        <v>3.16</v>
      </c>
      <c r="AB271" s="15">
        <v>3.13</v>
      </c>
      <c r="AC271" s="15">
        <v>3.1</v>
      </c>
      <c r="AD271" s="15">
        <v>3.07</v>
      </c>
      <c r="AE271" s="15">
        <v>3.04</v>
      </c>
      <c r="AF271" s="15">
        <v>3.01</v>
      </c>
      <c r="AG271" s="15">
        <v>2.98</v>
      </c>
      <c r="AH271" s="15">
        <v>2.96</v>
      </c>
      <c r="AI271" s="15">
        <v>2.93</v>
      </c>
      <c r="AJ271" s="15">
        <v>2.91</v>
      </c>
      <c r="AK271" s="15">
        <v>2.89</v>
      </c>
      <c r="AL271" s="15">
        <v>2.87</v>
      </c>
      <c r="AM271" s="15">
        <v>2.85</v>
      </c>
      <c r="AN271" s="15">
        <v>2.83</v>
      </c>
      <c r="AO271" s="15">
        <v>2.81</v>
      </c>
      <c r="AP271" s="15">
        <v>2.78</v>
      </c>
      <c r="AQ271" s="15">
        <v>2.76</v>
      </c>
      <c r="AR271" s="15">
        <v>2.73</v>
      </c>
      <c r="AS271" s="15">
        <v>2.71</v>
      </c>
      <c r="AT271" s="15">
        <v>2.69</v>
      </c>
      <c r="AU271" s="15">
        <v>2.67</v>
      </c>
      <c r="AV271" s="15">
        <v>2.64</v>
      </c>
      <c r="AW271" s="15">
        <v>2.62</v>
      </c>
      <c r="AX271" s="15">
        <v>2.61</v>
      </c>
      <c r="AY271" s="15">
        <v>2.59</v>
      </c>
    </row>
    <row r="272" spans="1:51" x14ac:dyDescent="0.2">
      <c r="A272" s="5">
        <v>45504</v>
      </c>
      <c r="B272" s="15">
        <v>3.88</v>
      </c>
      <c r="C272" s="15">
        <v>3.46</v>
      </c>
      <c r="D272" s="15">
        <v>3.29</v>
      </c>
      <c r="E272" s="15">
        <v>3.21</v>
      </c>
      <c r="F272" s="15">
        <v>3.17</v>
      </c>
      <c r="G272" s="15">
        <v>3.15</v>
      </c>
      <c r="H272" s="15">
        <v>3.15</v>
      </c>
      <c r="I272" s="15">
        <v>3.16</v>
      </c>
      <c r="J272" s="15">
        <v>3.17</v>
      </c>
      <c r="K272" s="15">
        <v>3.17</v>
      </c>
      <c r="L272" s="15">
        <v>3.18</v>
      </c>
      <c r="M272" s="15">
        <v>3.2</v>
      </c>
      <c r="N272" s="15">
        <v>3.22</v>
      </c>
      <c r="O272" s="15">
        <v>3.24</v>
      </c>
      <c r="P272" s="15">
        <v>3.25</v>
      </c>
      <c r="Q272" s="15">
        <v>3.23</v>
      </c>
      <c r="R272" s="15">
        <v>3.22</v>
      </c>
      <c r="S272" s="15">
        <v>3.2</v>
      </c>
      <c r="T272" s="15">
        <v>3.19</v>
      </c>
      <c r="U272" s="15">
        <v>3.18</v>
      </c>
      <c r="V272" s="15">
        <v>3.14</v>
      </c>
      <c r="W272" s="15">
        <v>3.11</v>
      </c>
      <c r="X272" s="15">
        <v>3.08</v>
      </c>
      <c r="Y272" s="15">
        <v>3.05</v>
      </c>
      <c r="Z272" s="15">
        <v>3.03</v>
      </c>
      <c r="AA272" s="15">
        <v>3</v>
      </c>
      <c r="AB272" s="15">
        <v>2.97</v>
      </c>
      <c r="AC272" s="15">
        <v>2.94</v>
      </c>
      <c r="AD272" s="15">
        <v>2.92</v>
      </c>
      <c r="AE272" s="15">
        <v>2.9</v>
      </c>
      <c r="AF272" s="15">
        <v>2.87</v>
      </c>
      <c r="AG272" s="15">
        <v>2.84</v>
      </c>
      <c r="AH272" s="15">
        <v>2.82</v>
      </c>
      <c r="AI272" s="15">
        <v>2.8</v>
      </c>
      <c r="AJ272" s="15">
        <v>2.77</v>
      </c>
      <c r="AK272" s="15">
        <v>2.75</v>
      </c>
      <c r="AL272" s="15">
        <v>2.73</v>
      </c>
      <c r="AM272" s="15">
        <v>2.72</v>
      </c>
      <c r="AN272" s="15">
        <v>2.7</v>
      </c>
      <c r="AO272" s="15">
        <v>2.68</v>
      </c>
      <c r="AP272" s="15">
        <v>2.66</v>
      </c>
      <c r="AQ272" s="15">
        <v>2.64</v>
      </c>
      <c r="AR272" s="15">
        <v>2.61</v>
      </c>
      <c r="AS272" s="15">
        <v>2.59</v>
      </c>
      <c r="AT272" s="15">
        <v>2.57</v>
      </c>
      <c r="AU272" s="15">
        <v>2.5499999999999998</v>
      </c>
      <c r="AV272" s="15">
        <v>2.54</v>
      </c>
      <c r="AW272" s="15">
        <v>2.52</v>
      </c>
      <c r="AX272" s="15">
        <v>2.5</v>
      </c>
      <c r="AY272" s="15">
        <v>2.4900000000000002</v>
      </c>
    </row>
    <row r="273" spans="1:51" x14ac:dyDescent="0.2">
      <c r="A273" s="5">
        <v>45535</v>
      </c>
      <c r="B273" s="15">
        <v>3.73</v>
      </c>
      <c r="C273" s="15">
        <v>3.36</v>
      </c>
      <c r="D273" s="15">
        <v>3.23</v>
      </c>
      <c r="E273" s="15">
        <v>3.19</v>
      </c>
      <c r="F273" s="15">
        <v>3.17</v>
      </c>
      <c r="G273" s="15">
        <v>3.17</v>
      </c>
      <c r="H273" s="15">
        <v>3.18</v>
      </c>
      <c r="I273" s="15">
        <v>3.2</v>
      </c>
      <c r="J273" s="15">
        <v>3.21</v>
      </c>
      <c r="K273" s="15">
        <v>3.23</v>
      </c>
      <c r="L273" s="15">
        <v>3.25</v>
      </c>
      <c r="M273" s="15">
        <v>3.27</v>
      </c>
      <c r="N273" s="15">
        <v>3.29</v>
      </c>
      <c r="O273" s="15">
        <v>3.3</v>
      </c>
      <c r="P273" s="15">
        <v>3.31</v>
      </c>
      <c r="Q273" s="15">
        <v>3.29</v>
      </c>
      <c r="R273" s="15">
        <v>3.28</v>
      </c>
      <c r="S273" s="15">
        <v>3.27</v>
      </c>
      <c r="T273" s="15">
        <v>3.25</v>
      </c>
      <c r="U273" s="15">
        <v>3.24</v>
      </c>
      <c r="V273" s="15">
        <v>3.22</v>
      </c>
      <c r="W273" s="15">
        <v>3.19</v>
      </c>
      <c r="X273" s="15">
        <v>3.17</v>
      </c>
      <c r="Y273" s="15">
        <v>3.14</v>
      </c>
      <c r="Z273" s="15">
        <v>3.13</v>
      </c>
      <c r="AA273" s="15">
        <v>3.09</v>
      </c>
      <c r="AB273" s="15">
        <v>3.07</v>
      </c>
      <c r="AC273" s="15">
        <v>3.04</v>
      </c>
      <c r="AD273" s="15">
        <v>3.01</v>
      </c>
      <c r="AE273" s="15">
        <v>2.99</v>
      </c>
      <c r="AF273" s="15">
        <v>2.97</v>
      </c>
      <c r="AG273" s="15">
        <v>2.94</v>
      </c>
      <c r="AH273" s="15">
        <v>2.92</v>
      </c>
      <c r="AI273" s="15">
        <v>2.9</v>
      </c>
      <c r="AJ273" s="15">
        <v>2.88</v>
      </c>
      <c r="AK273" s="15">
        <v>2.86</v>
      </c>
      <c r="AL273" s="15">
        <v>2.84</v>
      </c>
      <c r="AM273" s="15">
        <v>2.83</v>
      </c>
      <c r="AN273" s="15">
        <v>2.81</v>
      </c>
      <c r="AO273" s="15">
        <v>2.79</v>
      </c>
      <c r="AP273" s="15">
        <v>2.77</v>
      </c>
      <c r="AQ273" s="15">
        <v>2.75</v>
      </c>
      <c r="AR273" s="15">
        <v>2.72</v>
      </c>
      <c r="AS273" s="15">
        <v>2.7</v>
      </c>
      <c r="AT273" s="15">
        <v>2.68</v>
      </c>
      <c r="AU273" s="15">
        <v>2.66</v>
      </c>
      <c r="AV273" s="15">
        <v>2.65</v>
      </c>
      <c r="AW273" s="15">
        <v>2.63</v>
      </c>
      <c r="AX273" s="15">
        <v>2.61</v>
      </c>
      <c r="AY273" s="15">
        <v>2.6</v>
      </c>
    </row>
    <row r="274" spans="1:51" x14ac:dyDescent="0.2">
      <c r="A274" s="5">
        <v>45565</v>
      </c>
      <c r="B274" s="15">
        <v>3.43</v>
      </c>
      <c r="C274" s="15">
        <v>3.04</v>
      </c>
      <c r="D274" s="15">
        <v>2.96</v>
      </c>
      <c r="E274" s="15">
        <v>2.95</v>
      </c>
      <c r="F274" s="15">
        <v>2.96</v>
      </c>
      <c r="G274" s="15">
        <v>2.99</v>
      </c>
      <c r="H274" s="15">
        <v>3.02</v>
      </c>
      <c r="I274" s="15">
        <v>3.05</v>
      </c>
      <c r="J274" s="15">
        <v>3.08</v>
      </c>
      <c r="K274" s="15">
        <v>3.11</v>
      </c>
      <c r="L274" s="15">
        <v>3.14</v>
      </c>
      <c r="M274" s="15">
        <v>3.17</v>
      </c>
      <c r="N274" s="15">
        <v>3.19</v>
      </c>
      <c r="O274" s="15">
        <v>3.21</v>
      </c>
      <c r="P274" s="15">
        <v>3.23</v>
      </c>
      <c r="Q274" s="15">
        <v>3.22</v>
      </c>
      <c r="R274" s="15">
        <v>3.21</v>
      </c>
      <c r="S274" s="15">
        <v>3.21</v>
      </c>
      <c r="T274" s="15">
        <v>3.2</v>
      </c>
      <c r="U274" s="15">
        <v>3.2</v>
      </c>
      <c r="V274" s="15">
        <v>3.18</v>
      </c>
      <c r="W274" s="15">
        <v>3.16</v>
      </c>
      <c r="X274" s="15">
        <v>3.14</v>
      </c>
      <c r="Y274" s="15">
        <v>3.13</v>
      </c>
      <c r="Z274" s="15">
        <v>3.11</v>
      </c>
      <c r="AA274" s="15">
        <v>3.08</v>
      </c>
      <c r="AB274" s="15">
        <v>3.06</v>
      </c>
      <c r="AC274" s="15">
        <v>3.03</v>
      </c>
      <c r="AD274" s="15">
        <v>3.01</v>
      </c>
      <c r="AE274" s="15">
        <v>2.99</v>
      </c>
      <c r="AF274" s="15">
        <v>2.96</v>
      </c>
      <c r="AG274" s="15">
        <v>2.94</v>
      </c>
      <c r="AH274" s="15">
        <v>2.93</v>
      </c>
      <c r="AI274" s="15">
        <v>2.91</v>
      </c>
      <c r="AJ274" s="15">
        <v>2.89</v>
      </c>
      <c r="AK274" s="15">
        <v>2.87</v>
      </c>
      <c r="AL274" s="15">
        <v>2.86</v>
      </c>
      <c r="AM274" s="15">
        <v>2.85</v>
      </c>
      <c r="AN274" s="15">
        <v>2.83</v>
      </c>
      <c r="AO274" s="15">
        <v>2.82</v>
      </c>
      <c r="AP274" s="15">
        <v>2.8</v>
      </c>
      <c r="AQ274" s="15">
        <v>2.78</v>
      </c>
      <c r="AR274" s="15">
        <v>2.76</v>
      </c>
      <c r="AS274" s="15">
        <v>2.74</v>
      </c>
      <c r="AT274" s="15">
        <v>2.72</v>
      </c>
      <c r="AU274" s="15">
        <v>2.7</v>
      </c>
      <c r="AV274" s="15">
        <v>2.69</v>
      </c>
      <c r="AW274" s="15">
        <v>2.67</v>
      </c>
      <c r="AX274" s="15">
        <v>2.65</v>
      </c>
      <c r="AY274" s="15">
        <v>2.64</v>
      </c>
    </row>
    <row r="275" spans="1:51" x14ac:dyDescent="0.2">
      <c r="A275" s="5">
        <v>45596</v>
      </c>
      <c r="B275" s="15">
        <v>3.36</v>
      </c>
      <c r="C275" s="15">
        <v>3.16</v>
      </c>
      <c r="D275" s="15">
        <v>3.13</v>
      </c>
      <c r="E275" s="15">
        <v>3.13</v>
      </c>
      <c r="F275" s="15">
        <v>3.13</v>
      </c>
      <c r="G275" s="15">
        <v>3.14</v>
      </c>
      <c r="H275" s="15">
        <v>3.15</v>
      </c>
      <c r="I275" s="15">
        <v>3.17</v>
      </c>
      <c r="J275" s="15">
        <v>3.18</v>
      </c>
      <c r="K275" s="15">
        <v>3.2</v>
      </c>
      <c r="L275" s="15">
        <v>3.21</v>
      </c>
      <c r="M275" s="15">
        <v>3.22</v>
      </c>
      <c r="N275" s="15">
        <v>3.23</v>
      </c>
      <c r="O275" s="15">
        <v>3.24</v>
      </c>
      <c r="P275" s="15">
        <v>3.24</v>
      </c>
      <c r="Q275" s="15">
        <v>3.22</v>
      </c>
      <c r="R275" s="15">
        <v>3.2</v>
      </c>
      <c r="S275" s="15">
        <v>3.18</v>
      </c>
      <c r="T275" s="15">
        <v>3.17</v>
      </c>
      <c r="U275" s="15">
        <v>3.16</v>
      </c>
      <c r="V275" s="15">
        <v>3.12</v>
      </c>
      <c r="W275" s="15">
        <v>3.1</v>
      </c>
      <c r="X275" s="15">
        <v>3.07</v>
      </c>
      <c r="Y275" s="15">
        <v>3.04</v>
      </c>
      <c r="Z275" s="15">
        <v>3.02</v>
      </c>
      <c r="AA275" s="15">
        <v>2.99</v>
      </c>
      <c r="AB275" s="15">
        <v>2.96</v>
      </c>
      <c r="AC275" s="15">
        <v>2.93</v>
      </c>
      <c r="AD275" s="15">
        <v>2.91</v>
      </c>
      <c r="AE275" s="15">
        <v>2.88</v>
      </c>
      <c r="AF275" s="15">
        <v>2.86</v>
      </c>
      <c r="AG275" s="15">
        <v>2.84</v>
      </c>
      <c r="AH275" s="15">
        <v>2.82</v>
      </c>
      <c r="AI275" s="15">
        <v>2.8</v>
      </c>
      <c r="AJ275" s="15">
        <v>2.78</v>
      </c>
      <c r="AK275" s="15">
        <v>2.76</v>
      </c>
      <c r="AL275" s="15">
        <v>2.75</v>
      </c>
      <c r="AM275" s="15">
        <v>2.73</v>
      </c>
      <c r="AN275" s="15">
        <v>2.72</v>
      </c>
      <c r="AO275" s="15">
        <v>2.7</v>
      </c>
      <c r="AP275" s="15">
        <v>2.68</v>
      </c>
      <c r="AQ275" s="15">
        <v>2.65</v>
      </c>
      <c r="AR275" s="15">
        <v>2.63</v>
      </c>
      <c r="AS275" s="15">
        <v>2.61</v>
      </c>
      <c r="AT275" s="15">
        <v>2.59</v>
      </c>
      <c r="AU275" s="15">
        <v>2.57</v>
      </c>
      <c r="AV275" s="15">
        <v>2.5499999999999998</v>
      </c>
      <c r="AW275" s="15">
        <v>2.5299999999999998</v>
      </c>
      <c r="AX275" s="15">
        <v>2.52</v>
      </c>
      <c r="AY275" s="15">
        <v>2.5</v>
      </c>
    </row>
    <row r="276" spans="1:51" x14ac:dyDescent="0.2">
      <c r="A276" s="5">
        <v>45626</v>
      </c>
      <c r="B276" s="15">
        <v>3.14</v>
      </c>
      <c r="C276" s="15">
        <v>2.91</v>
      </c>
      <c r="D276" s="15">
        <v>2.86</v>
      </c>
      <c r="E276" s="15">
        <v>2.86</v>
      </c>
      <c r="F276" s="15">
        <v>2.86</v>
      </c>
      <c r="G276" s="15">
        <v>2.88</v>
      </c>
      <c r="H276" s="15">
        <v>2.9</v>
      </c>
      <c r="I276" s="15">
        <v>2.91</v>
      </c>
      <c r="J276" s="15">
        <v>2.93</v>
      </c>
      <c r="K276" s="15">
        <v>2.95</v>
      </c>
      <c r="L276" s="15">
        <v>2.97</v>
      </c>
      <c r="M276" s="15">
        <v>2.99</v>
      </c>
      <c r="N276" s="15">
        <v>3</v>
      </c>
      <c r="O276" s="15">
        <v>3.01</v>
      </c>
      <c r="P276" s="15">
        <v>3.02</v>
      </c>
      <c r="Q276" s="15">
        <v>3</v>
      </c>
      <c r="R276" s="15">
        <v>2.99</v>
      </c>
      <c r="S276" s="15">
        <v>2.98</v>
      </c>
      <c r="T276" s="15">
        <v>2.97</v>
      </c>
      <c r="U276" s="15">
        <v>2.96</v>
      </c>
      <c r="V276" s="15">
        <v>2.93</v>
      </c>
      <c r="W276" s="15">
        <v>2.9</v>
      </c>
      <c r="X276" s="15">
        <v>2.87</v>
      </c>
      <c r="Y276" s="15">
        <v>2.85</v>
      </c>
      <c r="Z276" s="15">
        <v>2.83</v>
      </c>
      <c r="AA276" s="15">
        <v>2.8</v>
      </c>
      <c r="AB276" s="15">
        <v>2.77</v>
      </c>
      <c r="AC276" s="15">
        <v>2.75</v>
      </c>
      <c r="AD276" s="15">
        <v>2.72</v>
      </c>
      <c r="AE276" s="15">
        <v>2.7</v>
      </c>
      <c r="AF276" s="15">
        <v>2.67</v>
      </c>
      <c r="AG276" s="15">
        <v>2.65</v>
      </c>
      <c r="AH276" s="15">
        <v>2.63</v>
      </c>
      <c r="AI276" s="15">
        <v>2.6</v>
      </c>
      <c r="AJ276" s="15">
        <v>2.58</v>
      </c>
      <c r="AK276" s="15">
        <v>2.56</v>
      </c>
      <c r="AL276" s="15">
        <v>2.54</v>
      </c>
      <c r="AM276" s="15">
        <v>2.5299999999999998</v>
      </c>
      <c r="AN276" s="15">
        <v>2.5099999999999998</v>
      </c>
      <c r="AO276" s="15">
        <v>2.5</v>
      </c>
      <c r="AP276" s="15">
        <v>2.4700000000000002</v>
      </c>
      <c r="AQ276" s="15">
        <v>2.4500000000000002</v>
      </c>
      <c r="AR276" s="15">
        <v>2.4300000000000002</v>
      </c>
      <c r="AS276" s="15">
        <v>2.41</v>
      </c>
      <c r="AT276" s="15">
        <v>2.39</v>
      </c>
      <c r="AU276" s="15">
        <v>2.37</v>
      </c>
      <c r="AV276" s="15">
        <v>2.35</v>
      </c>
      <c r="AW276" s="15">
        <v>2.33</v>
      </c>
      <c r="AX276" s="15">
        <v>2.31</v>
      </c>
      <c r="AY276" s="15">
        <v>2.2999999999999998</v>
      </c>
    </row>
    <row r="277" spans="1:51" x14ac:dyDescent="0.2">
      <c r="A277" s="5">
        <v>45657</v>
      </c>
      <c r="B277" s="15">
        <v>3.14</v>
      </c>
      <c r="C277" s="15">
        <v>3</v>
      </c>
      <c r="D277" s="15">
        <v>3</v>
      </c>
      <c r="E277" s="15">
        <v>3.03</v>
      </c>
      <c r="F277" s="15">
        <v>3.05</v>
      </c>
      <c r="G277" s="15">
        <v>3.08</v>
      </c>
      <c r="H277" s="15">
        <v>3.1</v>
      </c>
      <c r="I277" s="15">
        <v>3.13</v>
      </c>
      <c r="J277" s="15">
        <v>3.15</v>
      </c>
      <c r="K277" s="15">
        <v>3.17</v>
      </c>
      <c r="L277" s="15">
        <v>3.19</v>
      </c>
      <c r="M277" s="15">
        <v>3.21</v>
      </c>
      <c r="N277" s="15">
        <v>3.22</v>
      </c>
      <c r="O277" s="15">
        <v>3.23</v>
      </c>
      <c r="P277" s="15">
        <v>3.24</v>
      </c>
      <c r="Q277" s="15">
        <v>3.22</v>
      </c>
      <c r="R277" s="15">
        <v>3.2</v>
      </c>
      <c r="S277" s="15">
        <v>3.19</v>
      </c>
      <c r="T277" s="15">
        <v>3.18</v>
      </c>
      <c r="U277" s="15">
        <v>3.17</v>
      </c>
      <c r="V277" s="15">
        <v>3.13</v>
      </c>
      <c r="W277" s="15">
        <v>3.11</v>
      </c>
      <c r="X277" s="15">
        <v>3.08</v>
      </c>
      <c r="Y277" s="15">
        <v>3.05</v>
      </c>
      <c r="Z277" s="15">
        <v>3.03</v>
      </c>
      <c r="AA277" s="15">
        <v>3</v>
      </c>
      <c r="AB277" s="15">
        <v>2.98</v>
      </c>
      <c r="AC277" s="15">
        <v>2.95</v>
      </c>
      <c r="AD277" s="15">
        <v>2.93</v>
      </c>
      <c r="AE277" s="15">
        <v>2.91</v>
      </c>
      <c r="AF277" s="15">
        <v>2.88</v>
      </c>
      <c r="AG277" s="15">
        <v>2.86</v>
      </c>
      <c r="AH277" s="15">
        <v>2.84</v>
      </c>
      <c r="AI277" s="15">
        <v>2.82</v>
      </c>
      <c r="AJ277" s="15">
        <v>2.8</v>
      </c>
      <c r="AK277" s="15">
        <v>2.78</v>
      </c>
      <c r="AL277" s="15">
        <v>2.76</v>
      </c>
      <c r="AM277" s="15">
        <v>2.74</v>
      </c>
      <c r="AN277" s="15">
        <v>2.73</v>
      </c>
      <c r="AO277" s="15">
        <v>2.71</v>
      </c>
      <c r="AP277" s="15">
        <v>2.69</v>
      </c>
      <c r="AQ277" s="15">
        <v>2.67</v>
      </c>
      <c r="AR277" s="15">
        <v>2.65</v>
      </c>
      <c r="AS277" s="15">
        <v>2.63</v>
      </c>
      <c r="AT277" s="15">
        <v>2.61</v>
      </c>
      <c r="AU277" s="15">
        <v>2.59</v>
      </c>
      <c r="AV277" s="15">
        <v>2.57</v>
      </c>
      <c r="AW277" s="15">
        <v>2.56</v>
      </c>
      <c r="AX277" s="15">
        <v>2.54</v>
      </c>
      <c r="AY277" s="15">
        <v>2.52</v>
      </c>
    </row>
    <row r="278" spans="1:51" x14ac:dyDescent="0.2">
      <c r="A278" s="5">
        <v>45688</v>
      </c>
      <c r="B278" s="15">
        <v>3.09</v>
      </c>
      <c r="C278" s="15">
        <v>2.96</v>
      </c>
      <c r="D278" s="15">
        <v>2.95</v>
      </c>
      <c r="E278" s="15">
        <v>2.98</v>
      </c>
      <c r="F278" s="15">
        <v>3</v>
      </c>
      <c r="G278" s="15">
        <v>3.02</v>
      </c>
      <c r="H278" s="15">
        <v>3.04</v>
      </c>
      <c r="I278" s="15">
        <v>3.06</v>
      </c>
      <c r="J278" s="15">
        <v>3.09</v>
      </c>
      <c r="K278" s="15">
        <v>3.11</v>
      </c>
      <c r="L278" s="15">
        <v>3.13</v>
      </c>
      <c r="M278" s="15">
        <v>3.15</v>
      </c>
      <c r="N278" s="15">
        <v>3.16</v>
      </c>
      <c r="O278" s="15">
        <v>3.17</v>
      </c>
      <c r="P278" s="15">
        <v>3.18</v>
      </c>
      <c r="Q278" s="15">
        <v>3.16</v>
      </c>
      <c r="R278" s="15">
        <v>3.15</v>
      </c>
      <c r="S278" s="15">
        <v>3.14</v>
      </c>
      <c r="T278" s="15">
        <v>3.13</v>
      </c>
      <c r="U278" s="15">
        <v>3.12</v>
      </c>
      <c r="V278" s="15">
        <v>3.08</v>
      </c>
      <c r="W278" s="15">
        <v>3.06</v>
      </c>
      <c r="X278" s="15">
        <v>3.03</v>
      </c>
      <c r="Y278" s="15">
        <v>3.01</v>
      </c>
      <c r="Z278" s="15">
        <v>2.99</v>
      </c>
      <c r="AA278" s="15">
        <v>2.96</v>
      </c>
      <c r="AB278" s="15">
        <v>2.93</v>
      </c>
      <c r="AC278" s="15">
        <v>2.91</v>
      </c>
      <c r="AD278" s="15">
        <v>2.88</v>
      </c>
      <c r="AE278" s="15">
        <v>2.86</v>
      </c>
      <c r="AF278" s="15">
        <v>2.84</v>
      </c>
      <c r="AG278" s="15">
        <v>2.81</v>
      </c>
      <c r="AH278" s="15">
        <v>2.79</v>
      </c>
      <c r="AI278" s="15">
        <v>2.77</v>
      </c>
      <c r="AJ278" s="15">
        <v>2.75</v>
      </c>
      <c r="AK278" s="15">
        <v>2.73</v>
      </c>
      <c r="AL278" s="15">
        <v>2.72</v>
      </c>
      <c r="AM278" s="15">
        <v>2.7</v>
      </c>
      <c r="AN278" s="15">
        <v>2.68</v>
      </c>
      <c r="AO278" s="15">
        <v>2.67</v>
      </c>
      <c r="AP278" s="15">
        <v>2.65</v>
      </c>
      <c r="AQ278" s="15">
        <v>2.63</v>
      </c>
      <c r="AR278" s="15">
        <v>2.61</v>
      </c>
      <c r="AS278" s="15">
        <v>2.59</v>
      </c>
      <c r="AT278" s="15">
        <v>2.57</v>
      </c>
      <c r="AU278" s="15">
        <v>2.5499999999999998</v>
      </c>
      <c r="AV278" s="15">
        <v>2.5299999999999998</v>
      </c>
      <c r="AW278" s="15">
        <v>2.52</v>
      </c>
      <c r="AX278" s="15">
        <v>2.5</v>
      </c>
      <c r="AY278" s="15">
        <v>2.4900000000000002</v>
      </c>
    </row>
    <row r="279" spans="1:51" x14ac:dyDescent="0.2">
      <c r="A279" s="5">
        <v>45716</v>
      </c>
      <c r="B279" s="15">
        <v>3.01</v>
      </c>
      <c r="C279" s="15">
        <v>2.9</v>
      </c>
      <c r="D279" s="15">
        <v>2.88</v>
      </c>
      <c r="E279" s="15">
        <v>2.92</v>
      </c>
      <c r="F279" s="15">
        <v>2.94</v>
      </c>
      <c r="G279" s="15">
        <v>2.97</v>
      </c>
      <c r="H279" s="15">
        <v>3</v>
      </c>
      <c r="I279" s="15">
        <v>3.03</v>
      </c>
      <c r="J279" s="15">
        <v>3.06</v>
      </c>
      <c r="K279" s="15">
        <v>3.07</v>
      </c>
      <c r="L279" s="15">
        <v>3.1</v>
      </c>
      <c r="M279" s="15">
        <v>3.12</v>
      </c>
      <c r="N279" s="15">
        <v>3.14</v>
      </c>
      <c r="O279" s="15">
        <v>3.15</v>
      </c>
      <c r="P279" s="15">
        <v>3.16</v>
      </c>
      <c r="Q279" s="15">
        <v>3.15</v>
      </c>
      <c r="R279" s="15">
        <v>3.15</v>
      </c>
      <c r="S279" s="15">
        <v>3.14</v>
      </c>
      <c r="T279" s="15">
        <v>3.13</v>
      </c>
      <c r="U279" s="15">
        <v>3.13</v>
      </c>
      <c r="V279" s="15">
        <v>3.1</v>
      </c>
      <c r="W279" s="15">
        <v>3.08</v>
      </c>
      <c r="X279" s="15">
        <v>3.06</v>
      </c>
      <c r="Y279" s="15">
        <v>3.04</v>
      </c>
      <c r="Z279" s="15">
        <v>3.02</v>
      </c>
      <c r="AA279" s="15">
        <v>3</v>
      </c>
      <c r="AB279" s="15">
        <v>2.98</v>
      </c>
      <c r="AC279" s="15">
        <v>2.96</v>
      </c>
      <c r="AD279" s="15">
        <v>2.94</v>
      </c>
      <c r="AE279" s="15">
        <v>2.92</v>
      </c>
      <c r="AF279" s="15">
        <v>2.91</v>
      </c>
      <c r="AG279" s="15">
        <v>2.89</v>
      </c>
      <c r="AH279" s="15">
        <v>2.88</v>
      </c>
      <c r="AI279" s="15">
        <v>2.86</v>
      </c>
      <c r="AJ279" s="15">
        <v>2.85</v>
      </c>
      <c r="AK279" s="15">
        <v>2.84</v>
      </c>
      <c r="AL279" s="15">
        <v>2.83</v>
      </c>
      <c r="AM279" s="15">
        <v>2.82</v>
      </c>
      <c r="AN279" s="15">
        <v>2.81</v>
      </c>
      <c r="AO279" s="15">
        <v>2.8</v>
      </c>
      <c r="AP279" s="15">
        <v>2.78</v>
      </c>
      <c r="AQ279" s="15">
        <v>2.77</v>
      </c>
      <c r="AR279" s="15">
        <v>2.75</v>
      </c>
      <c r="AS279" s="15">
        <v>2.74</v>
      </c>
      <c r="AT279" s="15">
        <v>2.72</v>
      </c>
      <c r="AU279" s="15">
        <v>2.71</v>
      </c>
      <c r="AV279" s="15">
        <v>2.7</v>
      </c>
      <c r="AW279" s="15">
        <v>2.68</v>
      </c>
      <c r="AX279" s="15">
        <v>2.67</v>
      </c>
      <c r="AY279" s="15">
        <v>2.66</v>
      </c>
    </row>
    <row r="280" spans="1:51" x14ac:dyDescent="0.2">
      <c r="A280" s="5">
        <v>45747</v>
      </c>
      <c r="B280" s="15">
        <v>3.04</v>
      </c>
      <c r="C280" s="15">
        <v>2.99</v>
      </c>
      <c r="D280" s="15">
        <v>3.04</v>
      </c>
      <c r="E280" s="15">
        <v>3.14</v>
      </c>
      <c r="F280" s="15">
        <v>3.21</v>
      </c>
      <c r="G280" s="15">
        <v>3.28</v>
      </c>
      <c r="H280" s="15">
        <v>3.34</v>
      </c>
      <c r="I280" s="15">
        <v>3.39</v>
      </c>
      <c r="J280" s="15">
        <v>3.44</v>
      </c>
      <c r="K280" s="15">
        <v>3.45</v>
      </c>
      <c r="L280" s="15">
        <v>3.5</v>
      </c>
      <c r="M280" s="15">
        <v>3.55</v>
      </c>
      <c r="N280" s="15">
        <v>3.56</v>
      </c>
      <c r="O280" s="15">
        <v>3.57</v>
      </c>
      <c r="P280" s="15">
        <v>3.58</v>
      </c>
      <c r="Q280" s="15">
        <v>3.57</v>
      </c>
      <c r="R280" s="15">
        <v>3.56</v>
      </c>
      <c r="S280" s="15">
        <v>3.56</v>
      </c>
      <c r="T280" s="15">
        <v>3.56</v>
      </c>
      <c r="U280" s="15">
        <v>3.55</v>
      </c>
      <c r="V280" s="15">
        <v>3.53</v>
      </c>
      <c r="W280" s="15">
        <v>3.51</v>
      </c>
      <c r="X280" s="15">
        <v>3.49</v>
      </c>
      <c r="Y280" s="15">
        <v>3.48</v>
      </c>
      <c r="Z280" s="15">
        <v>3.46</v>
      </c>
      <c r="AA280" s="15">
        <v>3.44</v>
      </c>
      <c r="AB280" s="15">
        <v>3.42</v>
      </c>
      <c r="AC280" s="15">
        <v>3.4</v>
      </c>
      <c r="AD280" s="15">
        <v>3.39</v>
      </c>
      <c r="AE280" s="15">
        <v>3.37</v>
      </c>
      <c r="AF280" s="15">
        <v>3.36</v>
      </c>
      <c r="AG280" s="15">
        <v>3.35</v>
      </c>
      <c r="AH280" s="15">
        <v>3.34</v>
      </c>
      <c r="AI280" s="15">
        <v>3.33</v>
      </c>
      <c r="AJ280" s="15">
        <v>3.33</v>
      </c>
      <c r="AK280" s="15">
        <v>3.32</v>
      </c>
      <c r="AL280" s="15">
        <v>3.31</v>
      </c>
      <c r="AM280" s="15">
        <v>3.3</v>
      </c>
      <c r="AN280" s="15">
        <v>3.3</v>
      </c>
      <c r="AO280" s="15">
        <v>3.29</v>
      </c>
      <c r="AP280" s="15">
        <v>3.28</v>
      </c>
      <c r="AQ280" s="15">
        <v>3.26</v>
      </c>
      <c r="AR280" s="15">
        <v>3.25</v>
      </c>
      <c r="AS280" s="15">
        <v>3.24</v>
      </c>
      <c r="AT280" s="15">
        <v>3.23</v>
      </c>
      <c r="AU280" s="15">
        <v>3.22</v>
      </c>
      <c r="AV280" s="15">
        <v>3.2</v>
      </c>
      <c r="AW280" s="15">
        <v>3.19</v>
      </c>
      <c r="AX280" s="15">
        <v>3.18</v>
      </c>
      <c r="AY280" s="15">
        <v>3.17</v>
      </c>
    </row>
    <row r="281" spans="1:51" x14ac:dyDescent="0.2">
      <c r="A281" s="5">
        <v>45777</v>
      </c>
      <c r="B281" s="15">
        <v>2.87</v>
      </c>
      <c r="C281" s="15">
        <v>2.8</v>
      </c>
      <c r="D281" s="15">
        <v>2.87</v>
      </c>
      <c r="E281" s="15">
        <v>2.95</v>
      </c>
      <c r="F281" s="15">
        <v>3.03</v>
      </c>
      <c r="G281" s="15">
        <v>3.11</v>
      </c>
      <c r="H281" s="15">
        <v>3.18</v>
      </c>
      <c r="I281" s="15">
        <v>3.25</v>
      </c>
      <c r="J281" s="15">
        <v>3.31</v>
      </c>
      <c r="K281" s="15">
        <v>3.36</v>
      </c>
      <c r="L281" s="15">
        <v>3.41</v>
      </c>
      <c r="M281" s="15">
        <v>3.45</v>
      </c>
      <c r="N281" s="15">
        <v>3.47</v>
      </c>
      <c r="O281" s="15">
        <v>3.49</v>
      </c>
      <c r="P281" s="15">
        <v>3.51</v>
      </c>
      <c r="Q281" s="15">
        <v>3.51</v>
      </c>
      <c r="R281" s="15">
        <v>3.5</v>
      </c>
      <c r="S281" s="15">
        <v>3.5</v>
      </c>
      <c r="T281" s="15">
        <v>3.49</v>
      </c>
      <c r="U281" s="15">
        <v>3.49</v>
      </c>
      <c r="V281" s="15">
        <v>3.47</v>
      </c>
      <c r="W281" s="15">
        <v>3.45</v>
      </c>
      <c r="X281" s="15">
        <v>3.43</v>
      </c>
      <c r="Y281" s="15">
        <v>3.41</v>
      </c>
      <c r="Z281" s="15">
        <v>3.4</v>
      </c>
      <c r="AA281" s="15">
        <v>3.38</v>
      </c>
      <c r="AB281" s="15">
        <v>3.36</v>
      </c>
      <c r="AC281" s="15">
        <v>3.34</v>
      </c>
      <c r="AD281" s="15">
        <v>3.32</v>
      </c>
      <c r="AE281" s="15">
        <v>3.31</v>
      </c>
      <c r="AF281" s="15">
        <v>3.3</v>
      </c>
      <c r="AG281" s="15">
        <v>3.28</v>
      </c>
      <c r="AH281" s="15">
        <v>3.27</v>
      </c>
      <c r="AI281" s="15">
        <v>3.26</v>
      </c>
      <c r="AJ281" s="15">
        <v>3.25</v>
      </c>
      <c r="AK281" s="15">
        <v>3.24</v>
      </c>
      <c r="AL281" s="15">
        <v>3.23</v>
      </c>
      <c r="AM281" s="15">
        <v>3.22</v>
      </c>
      <c r="AN281" s="15">
        <v>3.21</v>
      </c>
      <c r="AO281" s="15">
        <v>3.21</v>
      </c>
      <c r="AP281" s="15">
        <v>3.19</v>
      </c>
      <c r="AQ281" s="15">
        <v>3.18</v>
      </c>
      <c r="AR281" s="15">
        <v>3.17</v>
      </c>
      <c r="AS281" s="15">
        <v>3.16</v>
      </c>
      <c r="AT281" s="15">
        <v>3.15</v>
      </c>
      <c r="AU281" s="15">
        <v>3.14</v>
      </c>
      <c r="AV281" s="15">
        <v>3.14</v>
      </c>
      <c r="AW281" s="15">
        <v>3.13</v>
      </c>
      <c r="AX281" s="15">
        <v>3.12</v>
      </c>
      <c r="AY281" s="15">
        <v>3.11</v>
      </c>
    </row>
    <row r="282" spans="1:51" x14ac:dyDescent="0.2">
      <c r="A282" s="5">
        <v>45808</v>
      </c>
      <c r="B282" s="15">
        <v>2.82</v>
      </c>
      <c r="C282" s="15">
        <v>2.79</v>
      </c>
      <c r="D282" s="15">
        <v>2.87</v>
      </c>
      <c r="E282" s="15">
        <v>2.96</v>
      </c>
      <c r="F282" s="15">
        <v>3.04</v>
      </c>
      <c r="G282" s="15">
        <v>3.11</v>
      </c>
      <c r="H282" s="15">
        <v>3.19</v>
      </c>
      <c r="I282" s="15">
        <v>3.26</v>
      </c>
      <c r="J282" s="15">
        <v>3.32</v>
      </c>
      <c r="K282" s="15">
        <v>3.38</v>
      </c>
      <c r="L282" s="15">
        <v>3.43</v>
      </c>
      <c r="M282" s="15">
        <v>3.47</v>
      </c>
      <c r="N282" s="15">
        <v>3.5</v>
      </c>
      <c r="O282" s="15">
        <v>3.53</v>
      </c>
      <c r="P282" s="15">
        <v>3.55</v>
      </c>
      <c r="Q282" s="15">
        <v>3.56</v>
      </c>
      <c r="R282" s="15">
        <v>3.56</v>
      </c>
      <c r="S282" s="15">
        <v>3.56</v>
      </c>
      <c r="T282" s="15">
        <v>3.56</v>
      </c>
      <c r="U282" s="15">
        <v>3.56</v>
      </c>
      <c r="V282" s="15">
        <v>3.55</v>
      </c>
      <c r="W282" s="15">
        <v>3.53</v>
      </c>
      <c r="X282" s="15">
        <v>3.52</v>
      </c>
      <c r="Y282" s="15">
        <v>3.51</v>
      </c>
      <c r="Z282" s="15">
        <v>3.5</v>
      </c>
      <c r="AA282" s="15">
        <v>3.49</v>
      </c>
      <c r="AB282" s="15">
        <v>3.47</v>
      </c>
      <c r="AC282" s="15">
        <v>3.46</v>
      </c>
      <c r="AD282" s="15">
        <v>3.45</v>
      </c>
      <c r="AE282" s="15">
        <v>3.44</v>
      </c>
      <c r="AF282" s="15">
        <v>3.43</v>
      </c>
      <c r="AG282" s="15">
        <v>3.42</v>
      </c>
      <c r="AH282" s="15">
        <v>3.42</v>
      </c>
      <c r="AI282" s="15">
        <v>3.41</v>
      </c>
      <c r="AJ282" s="15">
        <v>3.4</v>
      </c>
      <c r="AK282" s="15">
        <v>3.39</v>
      </c>
      <c r="AL282" s="15">
        <v>3.39</v>
      </c>
      <c r="AM282" s="15">
        <v>3.38</v>
      </c>
      <c r="AN282" s="15">
        <v>3.38</v>
      </c>
      <c r="AO282" s="15">
        <v>3.37</v>
      </c>
      <c r="AP282" s="15">
        <v>3.36</v>
      </c>
      <c r="AQ282" s="15">
        <v>3.36</v>
      </c>
      <c r="AR282" s="15">
        <v>3.35</v>
      </c>
      <c r="AS282" s="15">
        <v>3.34</v>
      </c>
      <c r="AT282" s="15">
        <v>3.34</v>
      </c>
      <c r="AU282" s="15">
        <v>3.33</v>
      </c>
      <c r="AV282" s="15">
        <v>3.33</v>
      </c>
      <c r="AW282" s="15">
        <v>3.32</v>
      </c>
      <c r="AX282" s="15">
        <v>3.32</v>
      </c>
      <c r="AY282" s="15">
        <v>3.31</v>
      </c>
    </row>
    <row r="283" spans="1:51" x14ac:dyDescent="0.2">
      <c r="A283" s="5">
        <v>45838</v>
      </c>
      <c r="B283" s="15">
        <v>2.84</v>
      </c>
      <c r="C283" s="15">
        <v>2.84</v>
      </c>
      <c r="D283" s="15">
        <v>2.92</v>
      </c>
      <c r="E283" s="15">
        <v>3.03</v>
      </c>
      <c r="F283" s="15">
        <v>3.11</v>
      </c>
      <c r="G283" s="15">
        <v>3.19</v>
      </c>
      <c r="H283" s="15">
        <v>3.27</v>
      </c>
      <c r="I283" s="15">
        <v>3.34</v>
      </c>
      <c r="J283" s="15">
        <v>3.41</v>
      </c>
      <c r="K283" s="15">
        <v>3.44</v>
      </c>
      <c r="L283" s="15">
        <v>3.51</v>
      </c>
      <c r="M283" s="15">
        <v>3.57</v>
      </c>
      <c r="N283" s="15">
        <v>3.59</v>
      </c>
      <c r="O283" s="15">
        <v>3.62</v>
      </c>
      <c r="P283" s="15">
        <v>3.64</v>
      </c>
      <c r="Q283" s="15">
        <v>3.64</v>
      </c>
      <c r="R283" s="15">
        <v>3.65</v>
      </c>
      <c r="S283" s="15">
        <v>3.66</v>
      </c>
      <c r="T283" s="15">
        <v>3.66</v>
      </c>
      <c r="U283" s="15">
        <v>3.67</v>
      </c>
      <c r="V283" s="15">
        <v>3.66</v>
      </c>
      <c r="W283" s="15">
        <v>3.65</v>
      </c>
      <c r="X283" s="15">
        <v>3.64</v>
      </c>
      <c r="Y283" s="15">
        <v>3.63</v>
      </c>
      <c r="Z283" s="15">
        <v>3.62</v>
      </c>
      <c r="AA283" s="15">
        <v>3.61</v>
      </c>
      <c r="AB283" s="15">
        <v>3.6</v>
      </c>
      <c r="AC283" s="15">
        <v>3.6</v>
      </c>
      <c r="AD283" s="15">
        <v>3.59</v>
      </c>
      <c r="AE283" s="15">
        <v>3.58</v>
      </c>
      <c r="AF283" s="15">
        <v>3.58</v>
      </c>
      <c r="AG283" s="15">
        <v>3.57</v>
      </c>
      <c r="AH283" s="15">
        <v>3.57</v>
      </c>
      <c r="AI283" s="15">
        <v>3.56</v>
      </c>
      <c r="AJ283" s="15">
        <v>3.56</v>
      </c>
      <c r="AK283" s="15">
        <v>3.56</v>
      </c>
      <c r="AL283" s="15">
        <v>3.55</v>
      </c>
      <c r="AM283" s="15">
        <v>3.55</v>
      </c>
      <c r="AN283" s="15">
        <v>3.55</v>
      </c>
      <c r="AO283" s="15">
        <v>3.54</v>
      </c>
      <c r="AP283" s="15">
        <v>3.54</v>
      </c>
      <c r="AQ283" s="15">
        <v>3.53</v>
      </c>
      <c r="AR283" s="15">
        <v>3.52</v>
      </c>
      <c r="AS283" s="15">
        <v>3.51</v>
      </c>
      <c r="AT283" s="15">
        <v>3.51</v>
      </c>
      <c r="AU283" s="15">
        <v>3.5</v>
      </c>
      <c r="AV283" s="15">
        <v>3.49</v>
      </c>
      <c r="AW283" s="15">
        <v>3.49</v>
      </c>
      <c r="AX283" s="15">
        <v>3.48</v>
      </c>
      <c r="AY283" s="15">
        <v>3.47</v>
      </c>
    </row>
    <row r="284" spans="1:51" x14ac:dyDescent="0.2">
      <c r="A284" s="5">
        <v>45869</v>
      </c>
      <c r="B284" s="15">
        <v>2.8</v>
      </c>
      <c r="C284" s="15">
        <v>2.83</v>
      </c>
      <c r="D284" s="15">
        <v>2.91</v>
      </c>
      <c r="E284" s="15">
        <v>3.01</v>
      </c>
      <c r="F284" s="15">
        <v>3.1</v>
      </c>
      <c r="G284" s="15">
        <v>3.17</v>
      </c>
      <c r="H284" s="15">
        <v>3.24</v>
      </c>
      <c r="I284" s="15">
        <v>3.31</v>
      </c>
      <c r="J284" s="15">
        <v>3.37</v>
      </c>
      <c r="K284" s="15">
        <v>3.41</v>
      </c>
      <c r="L284" s="15">
        <v>3.46</v>
      </c>
      <c r="M284" s="15">
        <v>3.5</v>
      </c>
      <c r="N284" s="15">
        <v>3.54</v>
      </c>
      <c r="O284" s="15">
        <v>3.57</v>
      </c>
      <c r="P284" s="15">
        <v>3.6</v>
      </c>
      <c r="Q284" s="15">
        <v>3.61</v>
      </c>
      <c r="R284" s="15">
        <v>3.62</v>
      </c>
      <c r="S284" s="15">
        <v>3.63</v>
      </c>
      <c r="T284" s="15">
        <v>3.64</v>
      </c>
      <c r="U284" s="15">
        <v>3.64</v>
      </c>
      <c r="V284" s="15">
        <v>3.63</v>
      </c>
      <c r="W284" s="15">
        <v>3.63</v>
      </c>
      <c r="X284" s="15">
        <v>3.62</v>
      </c>
      <c r="Y284" s="15">
        <v>3.61</v>
      </c>
      <c r="Z284" s="15">
        <v>3.61</v>
      </c>
      <c r="AA284" s="15">
        <v>3.6</v>
      </c>
      <c r="AB284" s="15">
        <v>3.59</v>
      </c>
      <c r="AC284" s="15">
        <v>3.58</v>
      </c>
      <c r="AD284" s="15">
        <v>3.57</v>
      </c>
      <c r="AE284" s="15">
        <v>3.56</v>
      </c>
      <c r="AF284" s="15">
        <v>3.56</v>
      </c>
      <c r="AG284" s="15">
        <v>3.55</v>
      </c>
      <c r="AH284" s="15">
        <v>3.54</v>
      </c>
      <c r="AI284" s="15">
        <v>3.54</v>
      </c>
      <c r="AJ284" s="15">
        <v>3.53</v>
      </c>
      <c r="AK284" s="15">
        <v>3.53</v>
      </c>
      <c r="AL284" s="15">
        <v>3.52</v>
      </c>
      <c r="AM284" s="15">
        <v>3.52</v>
      </c>
      <c r="AN284" s="15">
        <v>3.51</v>
      </c>
      <c r="AO284" s="15">
        <v>3.51</v>
      </c>
      <c r="AP284" s="15">
        <v>3.5</v>
      </c>
      <c r="AQ284" s="15">
        <v>3.49</v>
      </c>
      <c r="AR284" s="15">
        <v>3.48</v>
      </c>
      <c r="AS284" s="15">
        <v>3.47</v>
      </c>
      <c r="AT284" s="15">
        <v>3.46</v>
      </c>
      <c r="AU284" s="15">
        <v>3.46</v>
      </c>
      <c r="AV284" s="15">
        <v>3.45</v>
      </c>
      <c r="AW284" s="15">
        <v>3.44</v>
      </c>
      <c r="AX284" s="15">
        <v>3.43</v>
      </c>
      <c r="AY284" s="15">
        <v>3.43</v>
      </c>
    </row>
    <row r="285" spans="1:51" x14ac:dyDescent="0.2">
      <c r="A285" s="5">
        <v>45900</v>
      </c>
      <c r="B285" s="15">
        <v>2.89</v>
      </c>
      <c r="C285" s="15">
        <v>2.89</v>
      </c>
      <c r="D285" s="15">
        <v>2.95</v>
      </c>
      <c r="E285" s="15">
        <v>3.06</v>
      </c>
      <c r="F285" s="15">
        <v>3.14</v>
      </c>
      <c r="G285" s="15">
        <v>3.22</v>
      </c>
      <c r="H285" s="15">
        <v>3.3</v>
      </c>
      <c r="I285" s="15">
        <v>3.38</v>
      </c>
      <c r="J285" s="15">
        <v>3.45</v>
      </c>
      <c r="K285" s="15">
        <v>3.5</v>
      </c>
      <c r="L285" s="15">
        <v>3.57</v>
      </c>
      <c r="M285" s="15">
        <v>3.63</v>
      </c>
      <c r="N285" s="15">
        <v>3.67</v>
      </c>
      <c r="O285" s="15">
        <v>3.71</v>
      </c>
      <c r="P285" s="15">
        <v>3.74</v>
      </c>
      <c r="Q285" s="15">
        <v>3.75</v>
      </c>
      <c r="R285" s="15">
        <v>3.77</v>
      </c>
      <c r="S285" s="15">
        <v>3.78</v>
      </c>
      <c r="T285" s="15">
        <v>3.8</v>
      </c>
      <c r="U285" s="15">
        <v>3.81</v>
      </c>
      <c r="V285" s="15">
        <v>3.8</v>
      </c>
      <c r="W285" s="15">
        <v>3.8</v>
      </c>
      <c r="X285" s="15">
        <v>3.8</v>
      </c>
      <c r="Y285" s="15">
        <v>3.8</v>
      </c>
      <c r="Z285" s="15">
        <v>3.79</v>
      </c>
      <c r="AA285" s="15">
        <v>3.79</v>
      </c>
      <c r="AB285" s="15">
        <v>3.78</v>
      </c>
      <c r="AC285" s="15">
        <v>3.77</v>
      </c>
      <c r="AD285" s="15">
        <v>3.77</v>
      </c>
      <c r="AE285" s="15">
        <v>3.76</v>
      </c>
      <c r="AF285" s="15">
        <v>3.76</v>
      </c>
      <c r="AG285" s="15">
        <v>3.75</v>
      </c>
      <c r="AH285" s="15">
        <v>3.75</v>
      </c>
      <c r="AI285" s="15">
        <v>3.74</v>
      </c>
      <c r="AJ285" s="15">
        <v>3.74</v>
      </c>
      <c r="AK285" s="15">
        <v>3.73</v>
      </c>
      <c r="AL285" s="15">
        <v>3.73</v>
      </c>
      <c r="AM285" s="15">
        <v>3.72</v>
      </c>
      <c r="AN285" s="15">
        <v>3.72</v>
      </c>
      <c r="AO285" s="15">
        <v>3.72</v>
      </c>
      <c r="AP285" s="15">
        <v>3.7</v>
      </c>
      <c r="AQ285" s="15">
        <v>3.69</v>
      </c>
      <c r="AR285" s="15">
        <v>3.68</v>
      </c>
      <c r="AS285" s="15">
        <v>3.67</v>
      </c>
      <c r="AT285" s="15">
        <v>3.66</v>
      </c>
      <c r="AU285" s="15">
        <v>3.66</v>
      </c>
      <c r="AV285" s="15">
        <v>3.65</v>
      </c>
      <c r="AW285" s="15">
        <v>3.64</v>
      </c>
      <c r="AX285" s="15">
        <v>3.63</v>
      </c>
      <c r="AY285" s="15">
        <v>3.62</v>
      </c>
    </row>
    <row r="286" spans="1:51" x14ac:dyDescent="0.2">
      <c r="A286" s="5">
        <v>45930</v>
      </c>
      <c r="B286" s="15">
        <v>2.87</v>
      </c>
      <c r="C286" s="15">
        <v>2.9</v>
      </c>
      <c r="D286" s="15">
        <v>2.98</v>
      </c>
      <c r="E286" s="15">
        <v>3.06</v>
      </c>
      <c r="F286" s="15">
        <v>3.13</v>
      </c>
      <c r="G286" s="15">
        <v>3.2</v>
      </c>
      <c r="H286" s="15">
        <v>3.27</v>
      </c>
      <c r="I286" s="15">
        <v>3.33</v>
      </c>
      <c r="J286" s="15">
        <v>3.39</v>
      </c>
      <c r="K286" s="15">
        <v>3.45</v>
      </c>
      <c r="L286" s="15">
        <v>3.5</v>
      </c>
      <c r="M286" s="15">
        <v>3.55</v>
      </c>
      <c r="N286" s="15">
        <v>3.59</v>
      </c>
      <c r="O286" s="15">
        <v>3.63</v>
      </c>
      <c r="P286" s="15">
        <v>3.66</v>
      </c>
      <c r="Q286" s="15">
        <v>3.67</v>
      </c>
      <c r="R286" s="15">
        <v>3.68</v>
      </c>
      <c r="S286" s="15">
        <v>3.7</v>
      </c>
      <c r="T286" s="15">
        <v>3.71</v>
      </c>
      <c r="U286" s="15">
        <v>3.72</v>
      </c>
      <c r="V286" s="15">
        <v>3.71</v>
      </c>
      <c r="W286" s="15">
        <v>3.71</v>
      </c>
      <c r="X286" s="15">
        <v>3.71</v>
      </c>
      <c r="Y286" s="15">
        <v>3.7</v>
      </c>
      <c r="Z286" s="15">
        <v>3.7</v>
      </c>
      <c r="AA286" s="15">
        <v>3.69</v>
      </c>
      <c r="AB286" s="15">
        <v>3.69</v>
      </c>
      <c r="AC286" s="15">
        <v>3.68</v>
      </c>
      <c r="AD286" s="15">
        <v>3.68</v>
      </c>
      <c r="AE286" s="15">
        <v>3.67</v>
      </c>
      <c r="AF286" s="15">
        <v>3.66</v>
      </c>
      <c r="AG286" s="15">
        <v>3.65</v>
      </c>
      <c r="AH286" s="15">
        <v>3.65</v>
      </c>
      <c r="AI286" s="15">
        <v>3.64</v>
      </c>
      <c r="AJ286" s="15">
        <v>3.63</v>
      </c>
      <c r="AK286" s="15">
        <v>3.62</v>
      </c>
      <c r="AL286" s="15">
        <v>3.62</v>
      </c>
      <c r="AM286" s="15">
        <v>3.61</v>
      </c>
      <c r="AN286" s="15">
        <v>3.61</v>
      </c>
      <c r="AO286" s="15">
        <v>3.6</v>
      </c>
      <c r="AP286" s="15">
        <v>3.59</v>
      </c>
      <c r="AQ286" s="15">
        <v>3.58</v>
      </c>
      <c r="AR286" s="15">
        <v>3.57</v>
      </c>
      <c r="AS286" s="15">
        <v>3.55</v>
      </c>
      <c r="AT286" s="15">
        <v>3.54</v>
      </c>
      <c r="AU286" s="15">
        <v>3.53</v>
      </c>
      <c r="AV286" s="15">
        <v>3.52</v>
      </c>
      <c r="AW286" s="15">
        <v>3.51</v>
      </c>
      <c r="AX286" s="15">
        <v>3.51</v>
      </c>
      <c r="AY286" s="15">
        <v>3.5</v>
      </c>
    </row>
    <row r="287" spans="1:51" x14ac:dyDescent="0.2">
      <c r="A287" s="5">
        <v>45961</v>
      </c>
      <c r="B287" s="15">
        <v>2.84</v>
      </c>
      <c r="C287" s="15">
        <v>2.84</v>
      </c>
      <c r="D287" s="15">
        <v>2.9</v>
      </c>
      <c r="E287" s="15">
        <v>2.98</v>
      </c>
      <c r="F287" s="15">
        <v>3.05</v>
      </c>
      <c r="G287" s="15">
        <v>3.12</v>
      </c>
      <c r="H287" s="15">
        <v>3.19</v>
      </c>
      <c r="I287" s="15">
        <v>3.26</v>
      </c>
      <c r="J287" s="15">
        <v>3.32</v>
      </c>
      <c r="K287" s="15">
        <v>3.38</v>
      </c>
      <c r="L287" s="15">
        <v>3.44</v>
      </c>
      <c r="M287" s="15">
        <v>3.48</v>
      </c>
      <c r="N287" s="15">
        <v>3.53</v>
      </c>
      <c r="O287" s="15">
        <v>3.57</v>
      </c>
      <c r="P287" s="15">
        <v>3.6</v>
      </c>
      <c r="Q287" s="15">
        <v>3.62</v>
      </c>
      <c r="R287" s="15">
        <v>3.63</v>
      </c>
      <c r="S287" s="15">
        <v>3.65</v>
      </c>
      <c r="T287" s="15">
        <v>3.66</v>
      </c>
      <c r="U287" s="15">
        <v>3.67</v>
      </c>
      <c r="V287" s="15">
        <v>3.67</v>
      </c>
      <c r="W287" s="15">
        <v>3.67</v>
      </c>
      <c r="X287" s="15">
        <v>3.67</v>
      </c>
      <c r="Y287" s="15">
        <v>3.67</v>
      </c>
      <c r="Z287" s="15">
        <v>3.66</v>
      </c>
      <c r="AA287" s="15">
        <v>3.66</v>
      </c>
      <c r="AB287" s="15">
        <v>3.65</v>
      </c>
      <c r="AC287" s="15">
        <v>3.65</v>
      </c>
      <c r="AD287" s="15">
        <v>3.64</v>
      </c>
      <c r="AE287" s="15">
        <v>3.64</v>
      </c>
      <c r="AF287" s="15">
        <v>3.63</v>
      </c>
      <c r="AG287" s="15">
        <v>3.62</v>
      </c>
      <c r="AH287" s="15">
        <v>3.61</v>
      </c>
      <c r="AI287" s="15">
        <v>3.61</v>
      </c>
      <c r="AJ287" s="15">
        <v>3.6</v>
      </c>
      <c r="AK287" s="15">
        <v>3.6</v>
      </c>
      <c r="AL287" s="15">
        <v>3.59</v>
      </c>
      <c r="AM287" s="15">
        <v>3.59</v>
      </c>
      <c r="AN287" s="15">
        <v>3.58</v>
      </c>
      <c r="AO287" s="15">
        <v>3.58</v>
      </c>
      <c r="AP287" s="15">
        <v>3.56</v>
      </c>
      <c r="AQ287" s="15">
        <v>3.55</v>
      </c>
      <c r="AR287" s="15">
        <v>3.54</v>
      </c>
      <c r="AS287" s="15">
        <v>3.53</v>
      </c>
      <c r="AT287" s="15">
        <v>3.52</v>
      </c>
      <c r="AU287" s="15">
        <v>3.51</v>
      </c>
      <c r="AV287" s="15">
        <v>3.5</v>
      </c>
      <c r="AW287" s="15">
        <v>3.49</v>
      </c>
      <c r="AX287" s="15">
        <v>3.49</v>
      </c>
      <c r="AY287" s="15">
        <v>3.48</v>
      </c>
    </row>
    <row r="288" spans="1:51" x14ac:dyDescent="0.2">
      <c r="A288" s="5">
        <v>45991</v>
      </c>
      <c r="B288" s="15">
        <v>2.89</v>
      </c>
      <c r="C288" s="15">
        <v>2.94</v>
      </c>
      <c r="D288" s="15">
        <v>3.02</v>
      </c>
      <c r="E288" s="15">
        <v>3.11</v>
      </c>
      <c r="F288" s="15">
        <v>3.19</v>
      </c>
      <c r="G288" s="15">
        <v>3.27</v>
      </c>
      <c r="H288" s="15">
        <v>3.35</v>
      </c>
      <c r="I288" s="15">
        <v>3.42</v>
      </c>
      <c r="J288" s="15">
        <v>3.48</v>
      </c>
      <c r="K288" s="15">
        <v>3.55</v>
      </c>
      <c r="L288" s="15">
        <v>3.62</v>
      </c>
      <c r="M288" s="15">
        <v>3.67</v>
      </c>
      <c r="N288" s="15">
        <v>3.72</v>
      </c>
      <c r="O288" s="15">
        <v>3.77</v>
      </c>
      <c r="P288" s="15">
        <v>3.8</v>
      </c>
      <c r="Q288" s="15">
        <v>3.83</v>
      </c>
      <c r="R288" s="15">
        <v>3.85</v>
      </c>
      <c r="S288" s="15">
        <v>3.87</v>
      </c>
      <c r="T288" s="15">
        <v>3.89</v>
      </c>
      <c r="U288" s="15">
        <v>3.9</v>
      </c>
      <c r="V288" s="15">
        <v>3.91</v>
      </c>
      <c r="W288" s="15">
        <v>3.91</v>
      </c>
      <c r="X288" s="15">
        <v>3.91</v>
      </c>
      <c r="Y288" s="15">
        <v>3.92</v>
      </c>
      <c r="Z288" s="15">
        <v>3.92</v>
      </c>
      <c r="AA288" s="15">
        <v>3.92</v>
      </c>
      <c r="AB288" s="15">
        <v>3.92</v>
      </c>
      <c r="AC288" s="15">
        <v>3.91</v>
      </c>
      <c r="AD288" s="15">
        <v>3.91</v>
      </c>
      <c r="AE288" s="15">
        <v>3.91</v>
      </c>
      <c r="AF288" s="15">
        <v>3.9</v>
      </c>
      <c r="AG288" s="15">
        <v>3.89</v>
      </c>
      <c r="AH288" s="15">
        <v>3.88</v>
      </c>
      <c r="AI288" s="15">
        <v>3.87</v>
      </c>
      <c r="AJ288" s="15">
        <v>3.86</v>
      </c>
      <c r="AK288" s="15">
        <v>3.86</v>
      </c>
      <c r="AL288" s="15">
        <v>3.85</v>
      </c>
      <c r="AM288" s="15">
        <v>3.84</v>
      </c>
      <c r="AN288" s="15">
        <v>3.84</v>
      </c>
      <c r="AO288" s="15">
        <v>3.83</v>
      </c>
      <c r="AP288" s="15">
        <v>3.82</v>
      </c>
      <c r="AQ288" s="15">
        <v>3.81</v>
      </c>
      <c r="AR288" s="15">
        <v>3.79</v>
      </c>
      <c r="AS288" s="15">
        <v>3.78</v>
      </c>
      <c r="AT288" s="15">
        <v>3.77</v>
      </c>
      <c r="AU288" s="15">
        <v>3.76</v>
      </c>
      <c r="AV288" s="15">
        <v>3.75</v>
      </c>
      <c r="AW288" s="15">
        <v>3.74</v>
      </c>
      <c r="AX288" s="15">
        <v>3.73</v>
      </c>
      <c r="AY288" s="15">
        <v>3.72</v>
      </c>
    </row>
    <row r="289" spans="1:51" x14ac:dyDescent="0.2">
      <c r="A289" s="5">
        <v>46022</v>
      </c>
      <c r="B289" s="15">
        <v>2.93</v>
      </c>
      <c r="C289" s="15">
        <v>3.01</v>
      </c>
      <c r="D289" s="15">
        <v>3.14</v>
      </c>
      <c r="E289" s="15">
        <v>3.24</v>
      </c>
      <c r="F289" s="15">
        <v>3.33</v>
      </c>
      <c r="G289" s="15">
        <v>3.42</v>
      </c>
      <c r="H289" s="15">
        <v>3.5</v>
      </c>
      <c r="I289" s="15">
        <v>3.58</v>
      </c>
      <c r="J289" s="15">
        <v>3.65</v>
      </c>
      <c r="K289" s="15">
        <v>3.72</v>
      </c>
      <c r="L289" s="15">
        <v>3.78</v>
      </c>
      <c r="M289" s="15">
        <v>3.84</v>
      </c>
      <c r="N289" s="15">
        <v>3.89</v>
      </c>
      <c r="O289" s="15">
        <v>3.93</v>
      </c>
      <c r="P289" s="15">
        <v>3.97</v>
      </c>
      <c r="Q289" s="15">
        <v>3.99</v>
      </c>
      <c r="R289" s="15">
        <v>4.0199999999999996</v>
      </c>
      <c r="S289" s="15">
        <v>4.04</v>
      </c>
      <c r="T289" s="15">
        <v>4.05</v>
      </c>
      <c r="U289" s="15">
        <v>4.07</v>
      </c>
      <c r="V289" s="15">
        <v>4.07</v>
      </c>
      <c r="W289" s="15">
        <v>4.07</v>
      </c>
      <c r="X289" s="15">
        <v>4.08</v>
      </c>
      <c r="Y289" s="15">
        <v>4.08</v>
      </c>
      <c r="Z289" s="15">
        <v>4.08</v>
      </c>
      <c r="AA289" s="15">
        <v>4.07</v>
      </c>
      <c r="AB289" s="15">
        <v>4.07</v>
      </c>
      <c r="AC289" s="15">
        <v>4.0599999999999996</v>
      </c>
      <c r="AD289" s="15">
        <v>4.0599999999999996</v>
      </c>
      <c r="AE289" s="15">
        <v>4.05</v>
      </c>
      <c r="AF289" s="15">
        <v>4.04</v>
      </c>
      <c r="AG289" s="15">
        <v>4.03</v>
      </c>
      <c r="AH289" s="15">
        <v>4.0199999999999996</v>
      </c>
      <c r="AI289" s="15">
        <v>4.01</v>
      </c>
      <c r="AJ289" s="15">
        <v>4.01</v>
      </c>
      <c r="AK289" s="15">
        <v>4</v>
      </c>
      <c r="AL289" s="15">
        <v>3.99</v>
      </c>
      <c r="AM289" s="15">
        <v>3.98</v>
      </c>
      <c r="AN289" s="15">
        <v>3.98</v>
      </c>
      <c r="AO289" s="15">
        <v>3.97</v>
      </c>
      <c r="AP289" s="15">
        <v>3.95</v>
      </c>
      <c r="AQ289" s="15">
        <v>3.93</v>
      </c>
      <c r="AR289" s="15">
        <v>3.92</v>
      </c>
      <c r="AS289" s="15">
        <v>3.9</v>
      </c>
      <c r="AT289" s="15">
        <v>3.89</v>
      </c>
      <c r="AU289" s="15">
        <v>3.87</v>
      </c>
      <c r="AV289" s="15">
        <v>3.86</v>
      </c>
      <c r="AW289" s="15">
        <v>3.84</v>
      </c>
      <c r="AX289" s="15">
        <v>3.83</v>
      </c>
      <c r="AY289" s="15">
        <v>3.82</v>
      </c>
    </row>
    <row r="290" spans="1:51" x14ac:dyDescent="0.2">
      <c r="A290" s="5">
        <v>46053</v>
      </c>
      <c r="B290" s="15">
        <v>2.91</v>
      </c>
      <c r="C290" s="15">
        <v>2.98</v>
      </c>
      <c r="D290" s="15">
        <v>3.07</v>
      </c>
      <c r="E290" s="15">
        <v>3.17</v>
      </c>
      <c r="F290" s="15">
        <v>3.26</v>
      </c>
      <c r="G290" s="15">
        <v>3.35</v>
      </c>
      <c r="H290" s="15">
        <v>3.43</v>
      </c>
      <c r="I290" s="15">
        <v>3.51</v>
      </c>
      <c r="J290" s="15">
        <v>3.58</v>
      </c>
      <c r="K290" s="15">
        <v>3.64</v>
      </c>
      <c r="L290" s="15">
        <v>3.71</v>
      </c>
      <c r="M290" s="15">
        <v>3.76</v>
      </c>
      <c r="N290" s="15">
        <v>3.81</v>
      </c>
      <c r="O290" s="15">
        <v>3.86</v>
      </c>
      <c r="P290" s="15">
        <v>3.89</v>
      </c>
      <c r="Q290" s="15">
        <v>3.92</v>
      </c>
      <c r="R290" s="15">
        <v>3.94</v>
      </c>
      <c r="S290" s="15">
        <v>3.96</v>
      </c>
      <c r="T290" s="15">
        <v>3.98</v>
      </c>
      <c r="U290" s="15">
        <v>3.99</v>
      </c>
      <c r="V290" s="15">
        <v>3.99</v>
      </c>
      <c r="W290" s="15">
        <v>3.99</v>
      </c>
      <c r="X290" s="15">
        <v>3.99</v>
      </c>
      <c r="Y290" s="15">
        <v>3.99</v>
      </c>
      <c r="Z290" s="15">
        <v>3.99</v>
      </c>
      <c r="AA290" s="15">
        <v>3.99</v>
      </c>
      <c r="AB290" s="15">
        <v>3.98</v>
      </c>
      <c r="AC290" s="15">
        <v>3.97</v>
      </c>
      <c r="AD290" s="15">
        <v>3.96</v>
      </c>
      <c r="AE290" s="15">
        <v>3.96</v>
      </c>
      <c r="AF290" s="15">
        <v>3.94</v>
      </c>
      <c r="AG290" s="15">
        <v>3.93</v>
      </c>
      <c r="AH290" s="15">
        <v>3.91</v>
      </c>
      <c r="AI290" s="15">
        <v>3.9</v>
      </c>
      <c r="AJ290" s="15">
        <v>3.89</v>
      </c>
      <c r="AK290" s="15">
        <v>3.88</v>
      </c>
      <c r="AL290" s="15">
        <v>3.87</v>
      </c>
      <c r="AM290" s="15">
        <v>3.86</v>
      </c>
      <c r="AN290" s="15">
        <v>3.85</v>
      </c>
      <c r="AO290" s="15">
        <v>3.84</v>
      </c>
      <c r="AP290" s="15">
        <v>3.82</v>
      </c>
      <c r="AQ290" s="15">
        <v>3.8</v>
      </c>
      <c r="AR290" s="15">
        <v>3.78</v>
      </c>
      <c r="AS290" s="15">
        <v>3.76</v>
      </c>
      <c r="AT290" s="15">
        <v>3.74</v>
      </c>
      <c r="AU290" s="15">
        <v>3.73</v>
      </c>
      <c r="AV290" s="15">
        <v>3.71</v>
      </c>
      <c r="AW290" s="15">
        <v>3.7</v>
      </c>
      <c r="AX290" s="15">
        <v>3.68</v>
      </c>
      <c r="AY290" s="15">
        <v>3.67</v>
      </c>
    </row>
    <row r="291" spans="1:51" x14ac:dyDescent="0.2">
      <c r="A291" s="5">
        <v>46081</v>
      </c>
      <c r="B291" s="19">
        <f>ROUND(Zinsswaps!B291+'iBoxx Extrapolation'!$F291,2)</f>
        <v>2.99</v>
      </c>
      <c r="C291" s="19">
        <f>ROUND(Zinsswaps!C291+'iBoxx Extrapolation'!$F291,2)</f>
        <v>3</v>
      </c>
      <c r="D291" s="19">
        <f>ROUND(Zinsswaps!D291+'iBoxx Extrapolation'!$F291,2)</f>
        <v>3.05</v>
      </c>
      <c r="E291" s="19">
        <f>ROUND(Zinsswaps!E291+'iBoxx Extrapolation'!$F291,2)</f>
        <v>3.12</v>
      </c>
      <c r="F291" s="19">
        <f>ROUND(Zinsswaps!F291+'iBoxx Extrapolation'!$F291,2)</f>
        <v>3.19</v>
      </c>
      <c r="G291" s="19">
        <f>ROUND(Zinsswaps!G291+'iBoxx Extrapolation'!$F291,2)</f>
        <v>3.27</v>
      </c>
      <c r="H291" s="19">
        <f>ROUND(Zinsswaps!H291+'iBoxx Extrapolation'!$F291,2)</f>
        <v>3.34</v>
      </c>
      <c r="I291" s="19">
        <f>ROUND(Zinsswaps!I291+'iBoxx Extrapolation'!$F291,2)</f>
        <v>3.41</v>
      </c>
      <c r="J291" s="19">
        <f>ROUND(Zinsswaps!J291+'iBoxx Extrapolation'!$F291,2)</f>
        <v>3.48</v>
      </c>
      <c r="K291" s="19">
        <f>ROUND(Zinsswaps!K291+'iBoxx Extrapolation'!$F291,2)</f>
        <v>3.54</v>
      </c>
      <c r="L291" s="19">
        <f>ROUND(Zinsswaps!L291+'iBoxx Extrapolation'!$F291,2)</f>
        <v>3.6</v>
      </c>
      <c r="M291" s="19">
        <f>ROUND(Zinsswaps!M291+'iBoxx Extrapolation'!$F291,2)</f>
        <v>3.65</v>
      </c>
      <c r="N291" s="19">
        <f>ROUND(Zinsswaps!N291+'iBoxx Extrapolation'!$F291,2)</f>
        <v>3.7</v>
      </c>
      <c r="O291" s="19">
        <f>ROUND(Zinsswaps!O291+'iBoxx Extrapolation'!$F291,2)</f>
        <v>3.75</v>
      </c>
      <c r="P291" s="19">
        <f>ROUND(Zinsswaps!P291+'iBoxx Extrapolation'!$F291,2)</f>
        <v>3.78</v>
      </c>
      <c r="Q291" s="19">
        <f>ROUND(Zinsswaps!Q291+'iBoxx Extrapolation'!$F291,2)</f>
        <v>3.81</v>
      </c>
      <c r="R291" s="19">
        <f>ROUND(Zinsswaps!R291+'iBoxx Extrapolation'!$F291,2)</f>
        <v>3.83</v>
      </c>
      <c r="S291" s="19">
        <f>ROUND(Zinsswaps!S291+'iBoxx Extrapolation'!$F291,2)</f>
        <v>3.85</v>
      </c>
      <c r="T291" s="19">
        <f>ROUND(Zinsswaps!T291+'iBoxx Extrapolation'!$F291,2)</f>
        <v>3.87</v>
      </c>
      <c r="U291" s="19">
        <f>ROUND(Zinsswaps!U291+'iBoxx Extrapolation'!$F291,2)</f>
        <v>3.89</v>
      </c>
      <c r="V291" s="19">
        <f>ROUND(Zinsswaps!V291+'iBoxx Extrapolation'!$F291,2)</f>
        <v>3.89</v>
      </c>
      <c r="W291" s="19">
        <f>ROUND(Zinsswaps!W291+'iBoxx Extrapolation'!$F291,2)</f>
        <v>3.89</v>
      </c>
      <c r="X291" s="19">
        <f>ROUND(Zinsswaps!X291+'iBoxx Extrapolation'!$F291,2)</f>
        <v>3.89</v>
      </c>
      <c r="Y291" s="19">
        <f>ROUND(Zinsswaps!Y291+'iBoxx Extrapolation'!$F291,2)</f>
        <v>3.89</v>
      </c>
      <c r="Z291" s="19">
        <f>ROUND(Zinsswaps!Z291+'iBoxx Extrapolation'!$F291,2)</f>
        <v>3.89</v>
      </c>
      <c r="AA291" s="19">
        <f>ROUND(Zinsswaps!AA291+'iBoxx Extrapolation'!$F291,2)</f>
        <v>3.88</v>
      </c>
      <c r="AB291" s="19">
        <f>ROUND(Zinsswaps!AB291+'iBoxx Extrapolation'!$F291,2)</f>
        <v>3.88</v>
      </c>
      <c r="AC291" s="19">
        <f>ROUND(Zinsswaps!AC291+'iBoxx Extrapolation'!$F291,2)</f>
        <v>3.87</v>
      </c>
      <c r="AD291" s="19">
        <f>ROUND(Zinsswaps!AD291+'iBoxx Extrapolation'!$F291,2)</f>
        <v>3.86</v>
      </c>
      <c r="AE291" s="19">
        <f>ROUND(Zinsswaps!AE291+'iBoxx Extrapolation'!$F291,2)</f>
        <v>3.86</v>
      </c>
      <c r="AF291" s="19">
        <f>ROUND(Zinsswaps!AF291+'iBoxx Extrapolation'!$F291,2)</f>
        <v>3.84</v>
      </c>
      <c r="AG291" s="19">
        <f>ROUND(Zinsswaps!AG291+'iBoxx Extrapolation'!$F291,2)</f>
        <v>3.82</v>
      </c>
      <c r="AH291" s="19">
        <f>ROUND(Zinsswaps!AH291+'iBoxx Extrapolation'!$F291,2)</f>
        <v>3.81</v>
      </c>
      <c r="AI291" s="19">
        <f>ROUND(Zinsswaps!AI291+'iBoxx Extrapolation'!$F291,2)</f>
        <v>3.79</v>
      </c>
      <c r="AJ291" s="19">
        <f>ROUND(Zinsswaps!AJ291+'iBoxx Extrapolation'!$F291,2)</f>
        <v>3.78</v>
      </c>
      <c r="AK291" s="19">
        <f>ROUND(Zinsswaps!AK291+'iBoxx Extrapolation'!$F291,2)</f>
        <v>3.77</v>
      </c>
      <c r="AL291" s="19">
        <f>ROUND(Zinsswaps!AL291+'iBoxx Extrapolation'!$F291,2)</f>
        <v>3.76</v>
      </c>
      <c r="AM291" s="19">
        <f>ROUND(Zinsswaps!AM291+'iBoxx Extrapolation'!$F291,2)</f>
        <v>3.75</v>
      </c>
      <c r="AN291" s="19">
        <f>ROUND(Zinsswaps!AN291+'iBoxx Extrapolation'!$F291,2)</f>
        <v>3.74</v>
      </c>
      <c r="AO291" s="19">
        <f>ROUND(Zinsswaps!AO291+'iBoxx Extrapolation'!$F291,2)</f>
        <v>3.73</v>
      </c>
      <c r="AP291" s="19">
        <f>ROUND(Zinsswaps!AP291+'iBoxx Extrapolation'!$F291,2)</f>
        <v>3.7</v>
      </c>
      <c r="AQ291" s="19">
        <f>ROUND(Zinsswaps!AQ291+'iBoxx Extrapolation'!$F291,2)</f>
        <v>3.68</v>
      </c>
      <c r="AR291" s="19">
        <f>ROUND(Zinsswaps!AR291+'iBoxx Extrapolation'!$F291,2)</f>
        <v>3.66</v>
      </c>
      <c r="AS291" s="19">
        <f>ROUND(Zinsswaps!AS291+'iBoxx Extrapolation'!$F291,2)</f>
        <v>3.64</v>
      </c>
      <c r="AT291" s="19">
        <f>ROUND(Zinsswaps!AT291+'iBoxx Extrapolation'!$F291,2)</f>
        <v>3.62</v>
      </c>
      <c r="AU291" s="19">
        <f>ROUND(Zinsswaps!AU291+'iBoxx Extrapolation'!$F291,2)</f>
        <v>3.61</v>
      </c>
      <c r="AV291" s="19">
        <f>ROUND(Zinsswaps!AV291+'iBoxx Extrapolation'!$F291,2)</f>
        <v>3.59</v>
      </c>
      <c r="AW291" s="19">
        <f>ROUND(Zinsswaps!AW291+'iBoxx Extrapolation'!$F291,2)</f>
        <v>3.57</v>
      </c>
      <c r="AX291" s="19">
        <f>ROUND(Zinsswaps!AX291+'iBoxx Extrapolation'!$F291,2)</f>
        <v>3.56</v>
      </c>
      <c r="AY291" s="19">
        <f>ROUND(Zinsswaps!AY291+'iBoxx Extrapolation'!$F291,2)</f>
        <v>3.54</v>
      </c>
    </row>
    <row r="292" spans="1:51" s="16" customFormat="1" x14ac:dyDescent="0.2">
      <c r="A292" s="12">
        <v>46112</v>
      </c>
      <c r="B292" s="14">
        <f>ROUND(Zinsswaps!B292+'iBoxx Extrapolation'!$F292,2)</f>
        <v>2.99</v>
      </c>
      <c r="C292" s="14">
        <f>ROUND(Zinsswaps!C292+'iBoxx Extrapolation'!$F292,2)</f>
        <v>3</v>
      </c>
      <c r="D292" s="14">
        <f>ROUND(Zinsswaps!D292+'iBoxx Extrapolation'!$F292,2)</f>
        <v>3.05</v>
      </c>
      <c r="E292" s="14">
        <f>ROUND(Zinsswaps!E292+'iBoxx Extrapolation'!$F292,2)</f>
        <v>3.12</v>
      </c>
      <c r="F292" s="14">
        <f>ROUND(Zinsswaps!F292+'iBoxx Extrapolation'!$F292,2)</f>
        <v>3.19</v>
      </c>
      <c r="G292" s="14">
        <f>ROUND(Zinsswaps!G292+'iBoxx Extrapolation'!$F292,2)</f>
        <v>3.27</v>
      </c>
      <c r="H292" s="14">
        <f>ROUND(Zinsswaps!H292+'iBoxx Extrapolation'!$F292,2)</f>
        <v>3.34</v>
      </c>
      <c r="I292" s="14">
        <f>ROUND(Zinsswaps!I292+'iBoxx Extrapolation'!$F292,2)</f>
        <v>3.41</v>
      </c>
      <c r="J292" s="14">
        <f>ROUND(Zinsswaps!J292+'iBoxx Extrapolation'!$F292,2)</f>
        <v>3.48</v>
      </c>
      <c r="K292" s="14">
        <f>ROUND(Zinsswaps!K292+'iBoxx Extrapolation'!$F292,2)</f>
        <v>3.54</v>
      </c>
      <c r="L292" s="14">
        <f>ROUND(Zinsswaps!L292+'iBoxx Extrapolation'!$F292,2)</f>
        <v>3.6</v>
      </c>
      <c r="M292" s="14">
        <f>ROUND(Zinsswaps!M292+'iBoxx Extrapolation'!$F292,2)</f>
        <v>3.65</v>
      </c>
      <c r="N292" s="14">
        <f>ROUND(Zinsswaps!N292+'iBoxx Extrapolation'!$F292,2)</f>
        <v>3.7</v>
      </c>
      <c r="O292" s="14">
        <f>ROUND(Zinsswaps!O292+'iBoxx Extrapolation'!$F292,2)</f>
        <v>3.75</v>
      </c>
      <c r="P292" s="14">
        <f>ROUND(Zinsswaps!P292+'iBoxx Extrapolation'!$F292,2)</f>
        <v>3.78</v>
      </c>
      <c r="Q292" s="14">
        <f>ROUND(Zinsswaps!Q292+'iBoxx Extrapolation'!$F292,2)</f>
        <v>3.81</v>
      </c>
      <c r="R292" s="14">
        <f>ROUND(Zinsswaps!R292+'iBoxx Extrapolation'!$F292,2)</f>
        <v>3.83</v>
      </c>
      <c r="S292" s="14">
        <f>ROUND(Zinsswaps!S292+'iBoxx Extrapolation'!$F292,2)</f>
        <v>3.85</v>
      </c>
      <c r="T292" s="14">
        <f>ROUND(Zinsswaps!T292+'iBoxx Extrapolation'!$F292,2)</f>
        <v>3.87</v>
      </c>
      <c r="U292" s="14">
        <f>ROUND(Zinsswaps!U292+'iBoxx Extrapolation'!$F292,2)</f>
        <v>3.89</v>
      </c>
      <c r="V292" s="14">
        <f>ROUND(Zinsswaps!V292+'iBoxx Extrapolation'!$F292,2)</f>
        <v>3.89</v>
      </c>
      <c r="W292" s="14">
        <f>ROUND(Zinsswaps!W292+'iBoxx Extrapolation'!$F292,2)</f>
        <v>3.89</v>
      </c>
      <c r="X292" s="14">
        <f>ROUND(Zinsswaps!X292+'iBoxx Extrapolation'!$F292,2)</f>
        <v>3.89</v>
      </c>
      <c r="Y292" s="14">
        <f>ROUND(Zinsswaps!Y292+'iBoxx Extrapolation'!$F292,2)</f>
        <v>3.89</v>
      </c>
      <c r="Z292" s="14">
        <f>ROUND(Zinsswaps!Z292+'iBoxx Extrapolation'!$F292,2)</f>
        <v>3.89</v>
      </c>
      <c r="AA292" s="14">
        <f>ROUND(Zinsswaps!AA292+'iBoxx Extrapolation'!$F292,2)</f>
        <v>3.88</v>
      </c>
      <c r="AB292" s="14">
        <f>ROUND(Zinsswaps!AB292+'iBoxx Extrapolation'!$F292,2)</f>
        <v>3.88</v>
      </c>
      <c r="AC292" s="14">
        <f>ROUND(Zinsswaps!AC292+'iBoxx Extrapolation'!$F292,2)</f>
        <v>3.87</v>
      </c>
      <c r="AD292" s="14">
        <f>ROUND(Zinsswaps!AD292+'iBoxx Extrapolation'!$F292,2)</f>
        <v>3.86</v>
      </c>
      <c r="AE292" s="14">
        <f>ROUND(Zinsswaps!AE292+'iBoxx Extrapolation'!$F292,2)</f>
        <v>3.86</v>
      </c>
      <c r="AF292" s="14">
        <f>ROUND(Zinsswaps!AF292+'iBoxx Extrapolation'!$F292,2)</f>
        <v>3.84</v>
      </c>
      <c r="AG292" s="14">
        <f>ROUND(Zinsswaps!AG292+'iBoxx Extrapolation'!$F292,2)</f>
        <v>3.82</v>
      </c>
      <c r="AH292" s="14">
        <f>ROUND(Zinsswaps!AH292+'iBoxx Extrapolation'!$F292,2)</f>
        <v>3.81</v>
      </c>
      <c r="AI292" s="14">
        <f>ROUND(Zinsswaps!AI292+'iBoxx Extrapolation'!$F292,2)</f>
        <v>3.79</v>
      </c>
      <c r="AJ292" s="14">
        <f>ROUND(Zinsswaps!AJ292+'iBoxx Extrapolation'!$F292,2)</f>
        <v>3.78</v>
      </c>
      <c r="AK292" s="14">
        <f>ROUND(Zinsswaps!AK292+'iBoxx Extrapolation'!$F292,2)</f>
        <v>3.77</v>
      </c>
      <c r="AL292" s="14">
        <f>ROUND(Zinsswaps!AL292+'iBoxx Extrapolation'!$F292,2)</f>
        <v>3.76</v>
      </c>
      <c r="AM292" s="14">
        <f>ROUND(Zinsswaps!AM292+'iBoxx Extrapolation'!$F292,2)</f>
        <v>3.75</v>
      </c>
      <c r="AN292" s="14">
        <f>ROUND(Zinsswaps!AN292+'iBoxx Extrapolation'!$F292,2)</f>
        <v>3.74</v>
      </c>
      <c r="AO292" s="14">
        <f>ROUND(Zinsswaps!AO292+'iBoxx Extrapolation'!$F292,2)</f>
        <v>3.73</v>
      </c>
      <c r="AP292" s="14">
        <f>ROUND(Zinsswaps!AP292+'iBoxx Extrapolation'!$F292,2)</f>
        <v>3.7</v>
      </c>
      <c r="AQ292" s="14">
        <f>ROUND(Zinsswaps!AQ292+'iBoxx Extrapolation'!$F292,2)</f>
        <v>3.68</v>
      </c>
      <c r="AR292" s="14">
        <f>ROUND(Zinsswaps!AR292+'iBoxx Extrapolation'!$F292,2)</f>
        <v>3.66</v>
      </c>
      <c r="AS292" s="14">
        <f>ROUND(Zinsswaps!AS292+'iBoxx Extrapolation'!$F292,2)</f>
        <v>3.64</v>
      </c>
      <c r="AT292" s="14">
        <f>ROUND(Zinsswaps!AT292+'iBoxx Extrapolation'!$F292,2)</f>
        <v>3.62</v>
      </c>
      <c r="AU292" s="14">
        <f>ROUND(Zinsswaps!AU292+'iBoxx Extrapolation'!$F292,2)</f>
        <v>3.61</v>
      </c>
      <c r="AV292" s="14">
        <f>ROUND(Zinsswaps!AV292+'iBoxx Extrapolation'!$F292,2)</f>
        <v>3.59</v>
      </c>
      <c r="AW292" s="14">
        <f>ROUND(Zinsswaps!AW292+'iBoxx Extrapolation'!$F292,2)</f>
        <v>3.57</v>
      </c>
      <c r="AX292" s="14">
        <f>ROUND(Zinsswaps!AX292+'iBoxx Extrapolation'!$F292,2)</f>
        <v>3.56</v>
      </c>
      <c r="AY292" s="14">
        <f>ROUND(Zinsswaps!AY292+'iBoxx Extrapolation'!$F292,2)</f>
        <v>3.54</v>
      </c>
    </row>
    <row r="293" spans="1:51" s="16" customFormat="1" x14ac:dyDescent="0.2">
      <c r="A293" s="12">
        <v>46142</v>
      </c>
      <c r="B293" s="14">
        <f>ROUND(Zinsswaps!B293+'iBoxx Extrapolation'!$F293,2)</f>
        <v>2.99</v>
      </c>
      <c r="C293" s="14">
        <f>ROUND(Zinsswaps!C293+'iBoxx Extrapolation'!$F293,2)</f>
        <v>3</v>
      </c>
      <c r="D293" s="14">
        <f>ROUND(Zinsswaps!D293+'iBoxx Extrapolation'!$F293,2)</f>
        <v>3.05</v>
      </c>
      <c r="E293" s="14">
        <f>ROUND(Zinsswaps!E293+'iBoxx Extrapolation'!$F293,2)</f>
        <v>3.12</v>
      </c>
      <c r="F293" s="14">
        <f>ROUND(Zinsswaps!F293+'iBoxx Extrapolation'!$F293,2)</f>
        <v>3.19</v>
      </c>
      <c r="G293" s="14">
        <f>ROUND(Zinsswaps!G293+'iBoxx Extrapolation'!$F293,2)</f>
        <v>3.27</v>
      </c>
      <c r="H293" s="14">
        <f>ROUND(Zinsswaps!H293+'iBoxx Extrapolation'!$F293,2)</f>
        <v>3.34</v>
      </c>
      <c r="I293" s="14">
        <f>ROUND(Zinsswaps!I293+'iBoxx Extrapolation'!$F293,2)</f>
        <v>3.41</v>
      </c>
      <c r="J293" s="14">
        <f>ROUND(Zinsswaps!J293+'iBoxx Extrapolation'!$F293,2)</f>
        <v>3.48</v>
      </c>
      <c r="K293" s="14">
        <f>ROUND(Zinsswaps!K293+'iBoxx Extrapolation'!$F293,2)</f>
        <v>3.54</v>
      </c>
      <c r="L293" s="14">
        <f>ROUND(Zinsswaps!L293+'iBoxx Extrapolation'!$F293,2)</f>
        <v>3.6</v>
      </c>
      <c r="M293" s="14">
        <f>ROUND(Zinsswaps!M293+'iBoxx Extrapolation'!$F293,2)</f>
        <v>3.65</v>
      </c>
      <c r="N293" s="14">
        <f>ROUND(Zinsswaps!N293+'iBoxx Extrapolation'!$F293,2)</f>
        <v>3.7</v>
      </c>
      <c r="O293" s="14">
        <f>ROUND(Zinsswaps!O293+'iBoxx Extrapolation'!$F293,2)</f>
        <v>3.75</v>
      </c>
      <c r="P293" s="14">
        <f>ROUND(Zinsswaps!P293+'iBoxx Extrapolation'!$F293,2)</f>
        <v>3.78</v>
      </c>
      <c r="Q293" s="14">
        <f>ROUND(Zinsswaps!Q293+'iBoxx Extrapolation'!$F293,2)</f>
        <v>3.81</v>
      </c>
      <c r="R293" s="14">
        <f>ROUND(Zinsswaps!R293+'iBoxx Extrapolation'!$F293,2)</f>
        <v>3.83</v>
      </c>
      <c r="S293" s="14">
        <f>ROUND(Zinsswaps!S293+'iBoxx Extrapolation'!$F293,2)</f>
        <v>3.85</v>
      </c>
      <c r="T293" s="14">
        <f>ROUND(Zinsswaps!T293+'iBoxx Extrapolation'!$F293,2)</f>
        <v>3.87</v>
      </c>
      <c r="U293" s="14">
        <f>ROUND(Zinsswaps!U293+'iBoxx Extrapolation'!$F293,2)</f>
        <v>3.89</v>
      </c>
      <c r="V293" s="14">
        <f>ROUND(Zinsswaps!V293+'iBoxx Extrapolation'!$F293,2)</f>
        <v>3.89</v>
      </c>
      <c r="W293" s="14">
        <f>ROUND(Zinsswaps!W293+'iBoxx Extrapolation'!$F293,2)</f>
        <v>3.89</v>
      </c>
      <c r="X293" s="14">
        <f>ROUND(Zinsswaps!X293+'iBoxx Extrapolation'!$F293,2)</f>
        <v>3.89</v>
      </c>
      <c r="Y293" s="14">
        <f>ROUND(Zinsswaps!Y293+'iBoxx Extrapolation'!$F293,2)</f>
        <v>3.89</v>
      </c>
      <c r="Z293" s="14">
        <f>ROUND(Zinsswaps!Z293+'iBoxx Extrapolation'!$F293,2)</f>
        <v>3.89</v>
      </c>
      <c r="AA293" s="14">
        <f>ROUND(Zinsswaps!AA293+'iBoxx Extrapolation'!$F293,2)</f>
        <v>3.88</v>
      </c>
      <c r="AB293" s="14">
        <f>ROUND(Zinsswaps!AB293+'iBoxx Extrapolation'!$F293,2)</f>
        <v>3.88</v>
      </c>
      <c r="AC293" s="14">
        <f>ROUND(Zinsswaps!AC293+'iBoxx Extrapolation'!$F293,2)</f>
        <v>3.87</v>
      </c>
      <c r="AD293" s="14">
        <f>ROUND(Zinsswaps!AD293+'iBoxx Extrapolation'!$F293,2)</f>
        <v>3.86</v>
      </c>
      <c r="AE293" s="14">
        <f>ROUND(Zinsswaps!AE293+'iBoxx Extrapolation'!$F293,2)</f>
        <v>3.86</v>
      </c>
      <c r="AF293" s="14">
        <f>ROUND(Zinsswaps!AF293+'iBoxx Extrapolation'!$F293,2)</f>
        <v>3.84</v>
      </c>
      <c r="AG293" s="14">
        <f>ROUND(Zinsswaps!AG293+'iBoxx Extrapolation'!$F293,2)</f>
        <v>3.82</v>
      </c>
      <c r="AH293" s="14">
        <f>ROUND(Zinsswaps!AH293+'iBoxx Extrapolation'!$F293,2)</f>
        <v>3.81</v>
      </c>
      <c r="AI293" s="14">
        <f>ROUND(Zinsswaps!AI293+'iBoxx Extrapolation'!$F293,2)</f>
        <v>3.79</v>
      </c>
      <c r="AJ293" s="14">
        <f>ROUND(Zinsswaps!AJ293+'iBoxx Extrapolation'!$F293,2)</f>
        <v>3.78</v>
      </c>
      <c r="AK293" s="14">
        <f>ROUND(Zinsswaps!AK293+'iBoxx Extrapolation'!$F293,2)</f>
        <v>3.77</v>
      </c>
      <c r="AL293" s="14">
        <f>ROUND(Zinsswaps!AL293+'iBoxx Extrapolation'!$F293,2)</f>
        <v>3.76</v>
      </c>
      <c r="AM293" s="14">
        <f>ROUND(Zinsswaps!AM293+'iBoxx Extrapolation'!$F293,2)</f>
        <v>3.75</v>
      </c>
      <c r="AN293" s="14">
        <f>ROUND(Zinsswaps!AN293+'iBoxx Extrapolation'!$F293,2)</f>
        <v>3.74</v>
      </c>
      <c r="AO293" s="14">
        <f>ROUND(Zinsswaps!AO293+'iBoxx Extrapolation'!$F293,2)</f>
        <v>3.73</v>
      </c>
      <c r="AP293" s="14">
        <f>ROUND(Zinsswaps!AP293+'iBoxx Extrapolation'!$F293,2)</f>
        <v>3.7</v>
      </c>
      <c r="AQ293" s="14">
        <f>ROUND(Zinsswaps!AQ293+'iBoxx Extrapolation'!$F293,2)</f>
        <v>3.68</v>
      </c>
      <c r="AR293" s="14">
        <f>ROUND(Zinsswaps!AR293+'iBoxx Extrapolation'!$F293,2)</f>
        <v>3.66</v>
      </c>
      <c r="AS293" s="14">
        <f>ROUND(Zinsswaps!AS293+'iBoxx Extrapolation'!$F293,2)</f>
        <v>3.64</v>
      </c>
      <c r="AT293" s="14">
        <f>ROUND(Zinsswaps!AT293+'iBoxx Extrapolation'!$F293,2)</f>
        <v>3.62</v>
      </c>
      <c r="AU293" s="14">
        <f>ROUND(Zinsswaps!AU293+'iBoxx Extrapolation'!$F293,2)</f>
        <v>3.61</v>
      </c>
      <c r="AV293" s="14">
        <f>ROUND(Zinsswaps!AV293+'iBoxx Extrapolation'!$F293,2)</f>
        <v>3.59</v>
      </c>
      <c r="AW293" s="14">
        <f>ROUND(Zinsswaps!AW293+'iBoxx Extrapolation'!$F293,2)</f>
        <v>3.57</v>
      </c>
      <c r="AX293" s="14">
        <f>ROUND(Zinsswaps!AX293+'iBoxx Extrapolation'!$F293,2)</f>
        <v>3.56</v>
      </c>
      <c r="AY293" s="14">
        <f>ROUND(Zinsswaps!AY293+'iBoxx Extrapolation'!$F293,2)</f>
        <v>3.54</v>
      </c>
    </row>
    <row r="294" spans="1:51" s="16" customFormat="1" x14ac:dyDescent="0.2">
      <c r="A294" s="12">
        <v>46173</v>
      </c>
      <c r="B294" s="14">
        <f>ROUND(Zinsswaps!B294+'iBoxx Extrapolation'!$F294,2)</f>
        <v>2.99</v>
      </c>
      <c r="C294" s="14">
        <f>ROUND(Zinsswaps!C294+'iBoxx Extrapolation'!$F294,2)</f>
        <v>3</v>
      </c>
      <c r="D294" s="14">
        <f>ROUND(Zinsswaps!D294+'iBoxx Extrapolation'!$F294,2)</f>
        <v>3.05</v>
      </c>
      <c r="E294" s="14">
        <f>ROUND(Zinsswaps!E294+'iBoxx Extrapolation'!$F294,2)</f>
        <v>3.12</v>
      </c>
      <c r="F294" s="14">
        <f>ROUND(Zinsswaps!F294+'iBoxx Extrapolation'!$F294,2)</f>
        <v>3.19</v>
      </c>
      <c r="G294" s="14">
        <f>ROUND(Zinsswaps!G294+'iBoxx Extrapolation'!$F294,2)</f>
        <v>3.27</v>
      </c>
      <c r="H294" s="14">
        <f>ROUND(Zinsswaps!H294+'iBoxx Extrapolation'!$F294,2)</f>
        <v>3.34</v>
      </c>
      <c r="I294" s="14">
        <f>ROUND(Zinsswaps!I294+'iBoxx Extrapolation'!$F294,2)</f>
        <v>3.41</v>
      </c>
      <c r="J294" s="14">
        <f>ROUND(Zinsswaps!J294+'iBoxx Extrapolation'!$F294,2)</f>
        <v>3.48</v>
      </c>
      <c r="K294" s="14">
        <f>ROUND(Zinsswaps!K294+'iBoxx Extrapolation'!$F294,2)</f>
        <v>3.54</v>
      </c>
      <c r="L294" s="14">
        <f>ROUND(Zinsswaps!L294+'iBoxx Extrapolation'!$F294,2)</f>
        <v>3.6</v>
      </c>
      <c r="M294" s="14">
        <f>ROUND(Zinsswaps!M294+'iBoxx Extrapolation'!$F294,2)</f>
        <v>3.65</v>
      </c>
      <c r="N294" s="14">
        <f>ROUND(Zinsswaps!N294+'iBoxx Extrapolation'!$F294,2)</f>
        <v>3.7</v>
      </c>
      <c r="O294" s="14">
        <f>ROUND(Zinsswaps!O294+'iBoxx Extrapolation'!$F294,2)</f>
        <v>3.75</v>
      </c>
      <c r="P294" s="14">
        <f>ROUND(Zinsswaps!P294+'iBoxx Extrapolation'!$F294,2)</f>
        <v>3.78</v>
      </c>
      <c r="Q294" s="14">
        <f>ROUND(Zinsswaps!Q294+'iBoxx Extrapolation'!$F294,2)</f>
        <v>3.81</v>
      </c>
      <c r="R294" s="14">
        <f>ROUND(Zinsswaps!R294+'iBoxx Extrapolation'!$F294,2)</f>
        <v>3.83</v>
      </c>
      <c r="S294" s="14">
        <f>ROUND(Zinsswaps!S294+'iBoxx Extrapolation'!$F294,2)</f>
        <v>3.85</v>
      </c>
      <c r="T294" s="14">
        <f>ROUND(Zinsswaps!T294+'iBoxx Extrapolation'!$F294,2)</f>
        <v>3.87</v>
      </c>
      <c r="U294" s="14">
        <f>ROUND(Zinsswaps!U294+'iBoxx Extrapolation'!$F294,2)</f>
        <v>3.89</v>
      </c>
      <c r="V294" s="14">
        <f>ROUND(Zinsswaps!V294+'iBoxx Extrapolation'!$F294,2)</f>
        <v>3.89</v>
      </c>
      <c r="W294" s="14">
        <f>ROUND(Zinsswaps!W294+'iBoxx Extrapolation'!$F294,2)</f>
        <v>3.89</v>
      </c>
      <c r="X294" s="14">
        <f>ROUND(Zinsswaps!X294+'iBoxx Extrapolation'!$F294,2)</f>
        <v>3.89</v>
      </c>
      <c r="Y294" s="14">
        <f>ROUND(Zinsswaps!Y294+'iBoxx Extrapolation'!$F294,2)</f>
        <v>3.89</v>
      </c>
      <c r="Z294" s="14">
        <f>ROUND(Zinsswaps!Z294+'iBoxx Extrapolation'!$F294,2)</f>
        <v>3.89</v>
      </c>
      <c r="AA294" s="14">
        <f>ROUND(Zinsswaps!AA294+'iBoxx Extrapolation'!$F294,2)</f>
        <v>3.88</v>
      </c>
      <c r="AB294" s="14">
        <f>ROUND(Zinsswaps!AB294+'iBoxx Extrapolation'!$F294,2)</f>
        <v>3.88</v>
      </c>
      <c r="AC294" s="14">
        <f>ROUND(Zinsswaps!AC294+'iBoxx Extrapolation'!$F294,2)</f>
        <v>3.87</v>
      </c>
      <c r="AD294" s="14">
        <f>ROUND(Zinsswaps!AD294+'iBoxx Extrapolation'!$F294,2)</f>
        <v>3.86</v>
      </c>
      <c r="AE294" s="14">
        <f>ROUND(Zinsswaps!AE294+'iBoxx Extrapolation'!$F294,2)</f>
        <v>3.86</v>
      </c>
      <c r="AF294" s="14">
        <f>ROUND(Zinsswaps!AF294+'iBoxx Extrapolation'!$F294,2)</f>
        <v>3.84</v>
      </c>
      <c r="AG294" s="14">
        <f>ROUND(Zinsswaps!AG294+'iBoxx Extrapolation'!$F294,2)</f>
        <v>3.82</v>
      </c>
      <c r="AH294" s="14">
        <f>ROUND(Zinsswaps!AH294+'iBoxx Extrapolation'!$F294,2)</f>
        <v>3.81</v>
      </c>
      <c r="AI294" s="14">
        <f>ROUND(Zinsswaps!AI294+'iBoxx Extrapolation'!$F294,2)</f>
        <v>3.79</v>
      </c>
      <c r="AJ294" s="14">
        <f>ROUND(Zinsswaps!AJ294+'iBoxx Extrapolation'!$F294,2)</f>
        <v>3.78</v>
      </c>
      <c r="AK294" s="14">
        <f>ROUND(Zinsswaps!AK294+'iBoxx Extrapolation'!$F294,2)</f>
        <v>3.77</v>
      </c>
      <c r="AL294" s="14">
        <f>ROUND(Zinsswaps!AL294+'iBoxx Extrapolation'!$F294,2)</f>
        <v>3.76</v>
      </c>
      <c r="AM294" s="14">
        <f>ROUND(Zinsswaps!AM294+'iBoxx Extrapolation'!$F294,2)</f>
        <v>3.75</v>
      </c>
      <c r="AN294" s="14">
        <f>ROUND(Zinsswaps!AN294+'iBoxx Extrapolation'!$F294,2)</f>
        <v>3.74</v>
      </c>
      <c r="AO294" s="14">
        <f>ROUND(Zinsswaps!AO294+'iBoxx Extrapolation'!$F294,2)</f>
        <v>3.73</v>
      </c>
      <c r="AP294" s="14">
        <f>ROUND(Zinsswaps!AP294+'iBoxx Extrapolation'!$F294,2)</f>
        <v>3.7</v>
      </c>
      <c r="AQ294" s="14">
        <f>ROUND(Zinsswaps!AQ294+'iBoxx Extrapolation'!$F294,2)</f>
        <v>3.68</v>
      </c>
      <c r="AR294" s="14">
        <f>ROUND(Zinsswaps!AR294+'iBoxx Extrapolation'!$F294,2)</f>
        <v>3.66</v>
      </c>
      <c r="AS294" s="14">
        <f>ROUND(Zinsswaps!AS294+'iBoxx Extrapolation'!$F294,2)</f>
        <v>3.64</v>
      </c>
      <c r="AT294" s="14">
        <f>ROUND(Zinsswaps!AT294+'iBoxx Extrapolation'!$F294,2)</f>
        <v>3.62</v>
      </c>
      <c r="AU294" s="14">
        <f>ROUND(Zinsswaps!AU294+'iBoxx Extrapolation'!$F294,2)</f>
        <v>3.61</v>
      </c>
      <c r="AV294" s="14">
        <f>ROUND(Zinsswaps!AV294+'iBoxx Extrapolation'!$F294,2)</f>
        <v>3.59</v>
      </c>
      <c r="AW294" s="14">
        <f>ROUND(Zinsswaps!AW294+'iBoxx Extrapolation'!$F294,2)</f>
        <v>3.57</v>
      </c>
      <c r="AX294" s="14">
        <f>ROUND(Zinsswaps!AX294+'iBoxx Extrapolation'!$F294,2)</f>
        <v>3.56</v>
      </c>
      <c r="AY294" s="14">
        <f>ROUND(Zinsswaps!AY294+'iBoxx Extrapolation'!$F294,2)</f>
        <v>3.54</v>
      </c>
    </row>
    <row r="295" spans="1:51" s="16" customFormat="1" x14ac:dyDescent="0.2">
      <c r="A295" s="12">
        <v>46203</v>
      </c>
      <c r="B295" s="14">
        <f>ROUND(Zinsswaps!B295+'iBoxx Extrapolation'!$F295,2)</f>
        <v>2.99</v>
      </c>
      <c r="C295" s="14">
        <f>ROUND(Zinsswaps!C295+'iBoxx Extrapolation'!$F295,2)</f>
        <v>3</v>
      </c>
      <c r="D295" s="14">
        <f>ROUND(Zinsswaps!D295+'iBoxx Extrapolation'!$F295,2)</f>
        <v>3.05</v>
      </c>
      <c r="E295" s="14">
        <f>ROUND(Zinsswaps!E295+'iBoxx Extrapolation'!$F295,2)</f>
        <v>3.12</v>
      </c>
      <c r="F295" s="14">
        <f>ROUND(Zinsswaps!F295+'iBoxx Extrapolation'!$F295,2)</f>
        <v>3.19</v>
      </c>
      <c r="G295" s="14">
        <f>ROUND(Zinsswaps!G295+'iBoxx Extrapolation'!$F295,2)</f>
        <v>3.27</v>
      </c>
      <c r="H295" s="14">
        <f>ROUND(Zinsswaps!H295+'iBoxx Extrapolation'!$F295,2)</f>
        <v>3.34</v>
      </c>
      <c r="I295" s="14">
        <f>ROUND(Zinsswaps!I295+'iBoxx Extrapolation'!$F295,2)</f>
        <v>3.41</v>
      </c>
      <c r="J295" s="14">
        <f>ROUND(Zinsswaps!J295+'iBoxx Extrapolation'!$F295,2)</f>
        <v>3.48</v>
      </c>
      <c r="K295" s="14">
        <f>ROUND(Zinsswaps!K295+'iBoxx Extrapolation'!$F295,2)</f>
        <v>3.54</v>
      </c>
      <c r="L295" s="14">
        <f>ROUND(Zinsswaps!L295+'iBoxx Extrapolation'!$F295,2)</f>
        <v>3.6</v>
      </c>
      <c r="M295" s="14">
        <f>ROUND(Zinsswaps!M295+'iBoxx Extrapolation'!$F295,2)</f>
        <v>3.65</v>
      </c>
      <c r="N295" s="14">
        <f>ROUND(Zinsswaps!N295+'iBoxx Extrapolation'!$F295,2)</f>
        <v>3.7</v>
      </c>
      <c r="O295" s="14">
        <f>ROUND(Zinsswaps!O295+'iBoxx Extrapolation'!$F295,2)</f>
        <v>3.75</v>
      </c>
      <c r="P295" s="14">
        <f>ROUND(Zinsswaps!P295+'iBoxx Extrapolation'!$F295,2)</f>
        <v>3.78</v>
      </c>
      <c r="Q295" s="14">
        <f>ROUND(Zinsswaps!Q295+'iBoxx Extrapolation'!$F295,2)</f>
        <v>3.81</v>
      </c>
      <c r="R295" s="14">
        <f>ROUND(Zinsswaps!R295+'iBoxx Extrapolation'!$F295,2)</f>
        <v>3.83</v>
      </c>
      <c r="S295" s="14">
        <f>ROUND(Zinsswaps!S295+'iBoxx Extrapolation'!$F295,2)</f>
        <v>3.85</v>
      </c>
      <c r="T295" s="14">
        <f>ROUND(Zinsswaps!T295+'iBoxx Extrapolation'!$F295,2)</f>
        <v>3.87</v>
      </c>
      <c r="U295" s="14">
        <f>ROUND(Zinsswaps!U295+'iBoxx Extrapolation'!$F295,2)</f>
        <v>3.89</v>
      </c>
      <c r="V295" s="14">
        <f>ROUND(Zinsswaps!V295+'iBoxx Extrapolation'!$F295,2)</f>
        <v>3.89</v>
      </c>
      <c r="W295" s="14">
        <f>ROUND(Zinsswaps!W295+'iBoxx Extrapolation'!$F295,2)</f>
        <v>3.89</v>
      </c>
      <c r="X295" s="14">
        <f>ROUND(Zinsswaps!X295+'iBoxx Extrapolation'!$F295,2)</f>
        <v>3.89</v>
      </c>
      <c r="Y295" s="14">
        <f>ROUND(Zinsswaps!Y295+'iBoxx Extrapolation'!$F295,2)</f>
        <v>3.89</v>
      </c>
      <c r="Z295" s="14">
        <f>ROUND(Zinsswaps!Z295+'iBoxx Extrapolation'!$F295,2)</f>
        <v>3.89</v>
      </c>
      <c r="AA295" s="14">
        <f>ROUND(Zinsswaps!AA295+'iBoxx Extrapolation'!$F295,2)</f>
        <v>3.88</v>
      </c>
      <c r="AB295" s="14">
        <f>ROUND(Zinsswaps!AB295+'iBoxx Extrapolation'!$F295,2)</f>
        <v>3.88</v>
      </c>
      <c r="AC295" s="14">
        <f>ROUND(Zinsswaps!AC295+'iBoxx Extrapolation'!$F295,2)</f>
        <v>3.87</v>
      </c>
      <c r="AD295" s="14">
        <f>ROUND(Zinsswaps!AD295+'iBoxx Extrapolation'!$F295,2)</f>
        <v>3.86</v>
      </c>
      <c r="AE295" s="14">
        <f>ROUND(Zinsswaps!AE295+'iBoxx Extrapolation'!$F295,2)</f>
        <v>3.86</v>
      </c>
      <c r="AF295" s="14">
        <f>ROUND(Zinsswaps!AF295+'iBoxx Extrapolation'!$F295,2)</f>
        <v>3.84</v>
      </c>
      <c r="AG295" s="14">
        <f>ROUND(Zinsswaps!AG295+'iBoxx Extrapolation'!$F295,2)</f>
        <v>3.82</v>
      </c>
      <c r="AH295" s="14">
        <f>ROUND(Zinsswaps!AH295+'iBoxx Extrapolation'!$F295,2)</f>
        <v>3.81</v>
      </c>
      <c r="AI295" s="14">
        <f>ROUND(Zinsswaps!AI295+'iBoxx Extrapolation'!$F295,2)</f>
        <v>3.79</v>
      </c>
      <c r="AJ295" s="14">
        <f>ROUND(Zinsswaps!AJ295+'iBoxx Extrapolation'!$F295,2)</f>
        <v>3.78</v>
      </c>
      <c r="AK295" s="14">
        <f>ROUND(Zinsswaps!AK295+'iBoxx Extrapolation'!$F295,2)</f>
        <v>3.77</v>
      </c>
      <c r="AL295" s="14">
        <f>ROUND(Zinsswaps!AL295+'iBoxx Extrapolation'!$F295,2)</f>
        <v>3.76</v>
      </c>
      <c r="AM295" s="14">
        <f>ROUND(Zinsswaps!AM295+'iBoxx Extrapolation'!$F295,2)</f>
        <v>3.75</v>
      </c>
      <c r="AN295" s="14">
        <f>ROUND(Zinsswaps!AN295+'iBoxx Extrapolation'!$F295,2)</f>
        <v>3.74</v>
      </c>
      <c r="AO295" s="14">
        <f>ROUND(Zinsswaps!AO295+'iBoxx Extrapolation'!$F295,2)</f>
        <v>3.73</v>
      </c>
      <c r="AP295" s="14">
        <f>ROUND(Zinsswaps!AP295+'iBoxx Extrapolation'!$F295,2)</f>
        <v>3.7</v>
      </c>
      <c r="AQ295" s="14">
        <f>ROUND(Zinsswaps!AQ295+'iBoxx Extrapolation'!$F295,2)</f>
        <v>3.68</v>
      </c>
      <c r="AR295" s="14">
        <f>ROUND(Zinsswaps!AR295+'iBoxx Extrapolation'!$F295,2)</f>
        <v>3.66</v>
      </c>
      <c r="AS295" s="14">
        <f>ROUND(Zinsswaps!AS295+'iBoxx Extrapolation'!$F295,2)</f>
        <v>3.64</v>
      </c>
      <c r="AT295" s="14">
        <f>ROUND(Zinsswaps!AT295+'iBoxx Extrapolation'!$F295,2)</f>
        <v>3.62</v>
      </c>
      <c r="AU295" s="14">
        <f>ROUND(Zinsswaps!AU295+'iBoxx Extrapolation'!$F295,2)</f>
        <v>3.61</v>
      </c>
      <c r="AV295" s="14">
        <f>ROUND(Zinsswaps!AV295+'iBoxx Extrapolation'!$F295,2)</f>
        <v>3.59</v>
      </c>
      <c r="AW295" s="14">
        <f>ROUND(Zinsswaps!AW295+'iBoxx Extrapolation'!$F295,2)</f>
        <v>3.57</v>
      </c>
      <c r="AX295" s="14">
        <f>ROUND(Zinsswaps!AX295+'iBoxx Extrapolation'!$F295,2)</f>
        <v>3.56</v>
      </c>
      <c r="AY295" s="14">
        <f>ROUND(Zinsswaps!AY295+'iBoxx Extrapolation'!$F295,2)</f>
        <v>3.54</v>
      </c>
    </row>
    <row r="296" spans="1:51" s="16" customFormat="1" x14ac:dyDescent="0.2">
      <c r="A296" s="12">
        <v>46234</v>
      </c>
      <c r="B296" s="14">
        <f>ROUND(Zinsswaps!B296+'iBoxx Extrapolation'!$F296,2)</f>
        <v>2.99</v>
      </c>
      <c r="C296" s="14">
        <f>ROUND(Zinsswaps!C296+'iBoxx Extrapolation'!$F296,2)</f>
        <v>3</v>
      </c>
      <c r="D296" s="14">
        <f>ROUND(Zinsswaps!D296+'iBoxx Extrapolation'!$F296,2)</f>
        <v>3.05</v>
      </c>
      <c r="E296" s="14">
        <f>ROUND(Zinsswaps!E296+'iBoxx Extrapolation'!$F296,2)</f>
        <v>3.12</v>
      </c>
      <c r="F296" s="14">
        <f>ROUND(Zinsswaps!F296+'iBoxx Extrapolation'!$F296,2)</f>
        <v>3.19</v>
      </c>
      <c r="G296" s="14">
        <f>ROUND(Zinsswaps!G296+'iBoxx Extrapolation'!$F296,2)</f>
        <v>3.27</v>
      </c>
      <c r="H296" s="14">
        <f>ROUND(Zinsswaps!H296+'iBoxx Extrapolation'!$F296,2)</f>
        <v>3.34</v>
      </c>
      <c r="I296" s="14">
        <f>ROUND(Zinsswaps!I296+'iBoxx Extrapolation'!$F296,2)</f>
        <v>3.41</v>
      </c>
      <c r="J296" s="14">
        <f>ROUND(Zinsswaps!J296+'iBoxx Extrapolation'!$F296,2)</f>
        <v>3.48</v>
      </c>
      <c r="K296" s="14">
        <f>ROUND(Zinsswaps!K296+'iBoxx Extrapolation'!$F296,2)</f>
        <v>3.54</v>
      </c>
      <c r="L296" s="14">
        <f>ROUND(Zinsswaps!L296+'iBoxx Extrapolation'!$F296,2)</f>
        <v>3.6</v>
      </c>
      <c r="M296" s="14">
        <f>ROUND(Zinsswaps!M296+'iBoxx Extrapolation'!$F296,2)</f>
        <v>3.65</v>
      </c>
      <c r="N296" s="14">
        <f>ROUND(Zinsswaps!N296+'iBoxx Extrapolation'!$F296,2)</f>
        <v>3.7</v>
      </c>
      <c r="O296" s="14">
        <f>ROUND(Zinsswaps!O296+'iBoxx Extrapolation'!$F296,2)</f>
        <v>3.75</v>
      </c>
      <c r="P296" s="14">
        <f>ROUND(Zinsswaps!P296+'iBoxx Extrapolation'!$F296,2)</f>
        <v>3.78</v>
      </c>
      <c r="Q296" s="14">
        <f>ROUND(Zinsswaps!Q296+'iBoxx Extrapolation'!$F296,2)</f>
        <v>3.81</v>
      </c>
      <c r="R296" s="14">
        <f>ROUND(Zinsswaps!R296+'iBoxx Extrapolation'!$F296,2)</f>
        <v>3.83</v>
      </c>
      <c r="S296" s="14">
        <f>ROUND(Zinsswaps!S296+'iBoxx Extrapolation'!$F296,2)</f>
        <v>3.85</v>
      </c>
      <c r="T296" s="14">
        <f>ROUND(Zinsswaps!T296+'iBoxx Extrapolation'!$F296,2)</f>
        <v>3.87</v>
      </c>
      <c r="U296" s="14">
        <f>ROUND(Zinsswaps!U296+'iBoxx Extrapolation'!$F296,2)</f>
        <v>3.89</v>
      </c>
      <c r="V296" s="14">
        <f>ROUND(Zinsswaps!V296+'iBoxx Extrapolation'!$F296,2)</f>
        <v>3.89</v>
      </c>
      <c r="W296" s="14">
        <f>ROUND(Zinsswaps!W296+'iBoxx Extrapolation'!$F296,2)</f>
        <v>3.89</v>
      </c>
      <c r="X296" s="14">
        <f>ROUND(Zinsswaps!X296+'iBoxx Extrapolation'!$F296,2)</f>
        <v>3.89</v>
      </c>
      <c r="Y296" s="14">
        <f>ROUND(Zinsswaps!Y296+'iBoxx Extrapolation'!$F296,2)</f>
        <v>3.89</v>
      </c>
      <c r="Z296" s="14">
        <f>ROUND(Zinsswaps!Z296+'iBoxx Extrapolation'!$F296,2)</f>
        <v>3.89</v>
      </c>
      <c r="AA296" s="14">
        <f>ROUND(Zinsswaps!AA296+'iBoxx Extrapolation'!$F296,2)</f>
        <v>3.88</v>
      </c>
      <c r="AB296" s="14">
        <f>ROUND(Zinsswaps!AB296+'iBoxx Extrapolation'!$F296,2)</f>
        <v>3.88</v>
      </c>
      <c r="AC296" s="14">
        <f>ROUND(Zinsswaps!AC296+'iBoxx Extrapolation'!$F296,2)</f>
        <v>3.87</v>
      </c>
      <c r="AD296" s="14">
        <f>ROUND(Zinsswaps!AD296+'iBoxx Extrapolation'!$F296,2)</f>
        <v>3.86</v>
      </c>
      <c r="AE296" s="14">
        <f>ROUND(Zinsswaps!AE296+'iBoxx Extrapolation'!$F296,2)</f>
        <v>3.86</v>
      </c>
      <c r="AF296" s="14">
        <f>ROUND(Zinsswaps!AF296+'iBoxx Extrapolation'!$F296,2)</f>
        <v>3.84</v>
      </c>
      <c r="AG296" s="14">
        <f>ROUND(Zinsswaps!AG296+'iBoxx Extrapolation'!$F296,2)</f>
        <v>3.82</v>
      </c>
      <c r="AH296" s="14">
        <f>ROUND(Zinsswaps!AH296+'iBoxx Extrapolation'!$F296,2)</f>
        <v>3.81</v>
      </c>
      <c r="AI296" s="14">
        <f>ROUND(Zinsswaps!AI296+'iBoxx Extrapolation'!$F296,2)</f>
        <v>3.79</v>
      </c>
      <c r="AJ296" s="14">
        <f>ROUND(Zinsswaps!AJ296+'iBoxx Extrapolation'!$F296,2)</f>
        <v>3.78</v>
      </c>
      <c r="AK296" s="14">
        <f>ROUND(Zinsswaps!AK296+'iBoxx Extrapolation'!$F296,2)</f>
        <v>3.77</v>
      </c>
      <c r="AL296" s="14">
        <f>ROUND(Zinsswaps!AL296+'iBoxx Extrapolation'!$F296,2)</f>
        <v>3.76</v>
      </c>
      <c r="AM296" s="14">
        <f>ROUND(Zinsswaps!AM296+'iBoxx Extrapolation'!$F296,2)</f>
        <v>3.75</v>
      </c>
      <c r="AN296" s="14">
        <f>ROUND(Zinsswaps!AN296+'iBoxx Extrapolation'!$F296,2)</f>
        <v>3.74</v>
      </c>
      <c r="AO296" s="14">
        <f>ROUND(Zinsswaps!AO296+'iBoxx Extrapolation'!$F296,2)</f>
        <v>3.73</v>
      </c>
      <c r="AP296" s="14">
        <f>ROUND(Zinsswaps!AP296+'iBoxx Extrapolation'!$F296,2)</f>
        <v>3.7</v>
      </c>
      <c r="AQ296" s="14">
        <f>ROUND(Zinsswaps!AQ296+'iBoxx Extrapolation'!$F296,2)</f>
        <v>3.68</v>
      </c>
      <c r="AR296" s="14">
        <f>ROUND(Zinsswaps!AR296+'iBoxx Extrapolation'!$F296,2)</f>
        <v>3.66</v>
      </c>
      <c r="AS296" s="14">
        <f>ROUND(Zinsswaps!AS296+'iBoxx Extrapolation'!$F296,2)</f>
        <v>3.64</v>
      </c>
      <c r="AT296" s="14">
        <f>ROUND(Zinsswaps!AT296+'iBoxx Extrapolation'!$F296,2)</f>
        <v>3.62</v>
      </c>
      <c r="AU296" s="14">
        <f>ROUND(Zinsswaps!AU296+'iBoxx Extrapolation'!$F296,2)</f>
        <v>3.61</v>
      </c>
      <c r="AV296" s="14">
        <f>ROUND(Zinsswaps!AV296+'iBoxx Extrapolation'!$F296,2)</f>
        <v>3.59</v>
      </c>
      <c r="AW296" s="14">
        <f>ROUND(Zinsswaps!AW296+'iBoxx Extrapolation'!$F296,2)</f>
        <v>3.57</v>
      </c>
      <c r="AX296" s="14">
        <f>ROUND(Zinsswaps!AX296+'iBoxx Extrapolation'!$F296,2)</f>
        <v>3.56</v>
      </c>
      <c r="AY296" s="14">
        <f>ROUND(Zinsswaps!AY296+'iBoxx Extrapolation'!$F296,2)</f>
        <v>3.54</v>
      </c>
    </row>
    <row r="297" spans="1:51" s="16" customFormat="1" x14ac:dyDescent="0.2">
      <c r="A297" s="12">
        <v>46265</v>
      </c>
      <c r="B297" s="14">
        <f>ROUND(Zinsswaps!B297+'iBoxx Extrapolation'!$F297,2)</f>
        <v>2.99</v>
      </c>
      <c r="C297" s="14">
        <f>ROUND(Zinsswaps!C297+'iBoxx Extrapolation'!$F297,2)</f>
        <v>3</v>
      </c>
      <c r="D297" s="14">
        <f>ROUND(Zinsswaps!D297+'iBoxx Extrapolation'!$F297,2)</f>
        <v>3.05</v>
      </c>
      <c r="E297" s="14">
        <f>ROUND(Zinsswaps!E297+'iBoxx Extrapolation'!$F297,2)</f>
        <v>3.12</v>
      </c>
      <c r="F297" s="14">
        <f>ROUND(Zinsswaps!F297+'iBoxx Extrapolation'!$F297,2)</f>
        <v>3.19</v>
      </c>
      <c r="G297" s="14">
        <f>ROUND(Zinsswaps!G297+'iBoxx Extrapolation'!$F297,2)</f>
        <v>3.27</v>
      </c>
      <c r="H297" s="14">
        <f>ROUND(Zinsswaps!H297+'iBoxx Extrapolation'!$F297,2)</f>
        <v>3.34</v>
      </c>
      <c r="I297" s="14">
        <f>ROUND(Zinsswaps!I297+'iBoxx Extrapolation'!$F297,2)</f>
        <v>3.41</v>
      </c>
      <c r="J297" s="14">
        <f>ROUND(Zinsswaps!J297+'iBoxx Extrapolation'!$F297,2)</f>
        <v>3.48</v>
      </c>
      <c r="K297" s="14">
        <f>ROUND(Zinsswaps!K297+'iBoxx Extrapolation'!$F297,2)</f>
        <v>3.54</v>
      </c>
      <c r="L297" s="14">
        <f>ROUND(Zinsswaps!L297+'iBoxx Extrapolation'!$F297,2)</f>
        <v>3.6</v>
      </c>
      <c r="M297" s="14">
        <f>ROUND(Zinsswaps!M297+'iBoxx Extrapolation'!$F297,2)</f>
        <v>3.65</v>
      </c>
      <c r="N297" s="14">
        <f>ROUND(Zinsswaps!N297+'iBoxx Extrapolation'!$F297,2)</f>
        <v>3.7</v>
      </c>
      <c r="O297" s="14">
        <f>ROUND(Zinsswaps!O297+'iBoxx Extrapolation'!$F297,2)</f>
        <v>3.75</v>
      </c>
      <c r="P297" s="14">
        <f>ROUND(Zinsswaps!P297+'iBoxx Extrapolation'!$F297,2)</f>
        <v>3.78</v>
      </c>
      <c r="Q297" s="14">
        <f>ROUND(Zinsswaps!Q297+'iBoxx Extrapolation'!$F297,2)</f>
        <v>3.81</v>
      </c>
      <c r="R297" s="14">
        <f>ROUND(Zinsswaps!R297+'iBoxx Extrapolation'!$F297,2)</f>
        <v>3.83</v>
      </c>
      <c r="S297" s="14">
        <f>ROUND(Zinsswaps!S297+'iBoxx Extrapolation'!$F297,2)</f>
        <v>3.85</v>
      </c>
      <c r="T297" s="14">
        <f>ROUND(Zinsswaps!T297+'iBoxx Extrapolation'!$F297,2)</f>
        <v>3.87</v>
      </c>
      <c r="U297" s="14">
        <f>ROUND(Zinsswaps!U297+'iBoxx Extrapolation'!$F297,2)</f>
        <v>3.89</v>
      </c>
      <c r="V297" s="14">
        <f>ROUND(Zinsswaps!V297+'iBoxx Extrapolation'!$F297,2)</f>
        <v>3.89</v>
      </c>
      <c r="W297" s="14">
        <f>ROUND(Zinsswaps!W297+'iBoxx Extrapolation'!$F297,2)</f>
        <v>3.89</v>
      </c>
      <c r="X297" s="14">
        <f>ROUND(Zinsswaps!X297+'iBoxx Extrapolation'!$F297,2)</f>
        <v>3.89</v>
      </c>
      <c r="Y297" s="14">
        <f>ROUND(Zinsswaps!Y297+'iBoxx Extrapolation'!$F297,2)</f>
        <v>3.89</v>
      </c>
      <c r="Z297" s="14">
        <f>ROUND(Zinsswaps!Z297+'iBoxx Extrapolation'!$F297,2)</f>
        <v>3.89</v>
      </c>
      <c r="AA297" s="14">
        <f>ROUND(Zinsswaps!AA297+'iBoxx Extrapolation'!$F297,2)</f>
        <v>3.88</v>
      </c>
      <c r="AB297" s="14">
        <f>ROUND(Zinsswaps!AB297+'iBoxx Extrapolation'!$F297,2)</f>
        <v>3.88</v>
      </c>
      <c r="AC297" s="14">
        <f>ROUND(Zinsswaps!AC297+'iBoxx Extrapolation'!$F297,2)</f>
        <v>3.87</v>
      </c>
      <c r="AD297" s="14">
        <f>ROUND(Zinsswaps!AD297+'iBoxx Extrapolation'!$F297,2)</f>
        <v>3.86</v>
      </c>
      <c r="AE297" s="14">
        <f>ROUND(Zinsswaps!AE297+'iBoxx Extrapolation'!$F297,2)</f>
        <v>3.86</v>
      </c>
      <c r="AF297" s="14">
        <f>ROUND(Zinsswaps!AF297+'iBoxx Extrapolation'!$F297,2)</f>
        <v>3.84</v>
      </c>
      <c r="AG297" s="14">
        <f>ROUND(Zinsswaps!AG297+'iBoxx Extrapolation'!$F297,2)</f>
        <v>3.82</v>
      </c>
      <c r="AH297" s="14">
        <f>ROUND(Zinsswaps!AH297+'iBoxx Extrapolation'!$F297,2)</f>
        <v>3.81</v>
      </c>
      <c r="AI297" s="14">
        <f>ROUND(Zinsswaps!AI297+'iBoxx Extrapolation'!$F297,2)</f>
        <v>3.79</v>
      </c>
      <c r="AJ297" s="14">
        <f>ROUND(Zinsswaps!AJ297+'iBoxx Extrapolation'!$F297,2)</f>
        <v>3.78</v>
      </c>
      <c r="AK297" s="14">
        <f>ROUND(Zinsswaps!AK297+'iBoxx Extrapolation'!$F297,2)</f>
        <v>3.77</v>
      </c>
      <c r="AL297" s="14">
        <f>ROUND(Zinsswaps!AL297+'iBoxx Extrapolation'!$F297,2)</f>
        <v>3.76</v>
      </c>
      <c r="AM297" s="14">
        <f>ROUND(Zinsswaps!AM297+'iBoxx Extrapolation'!$F297,2)</f>
        <v>3.75</v>
      </c>
      <c r="AN297" s="14">
        <f>ROUND(Zinsswaps!AN297+'iBoxx Extrapolation'!$F297,2)</f>
        <v>3.74</v>
      </c>
      <c r="AO297" s="14">
        <f>ROUND(Zinsswaps!AO297+'iBoxx Extrapolation'!$F297,2)</f>
        <v>3.73</v>
      </c>
      <c r="AP297" s="14">
        <f>ROUND(Zinsswaps!AP297+'iBoxx Extrapolation'!$F297,2)</f>
        <v>3.7</v>
      </c>
      <c r="AQ297" s="14">
        <f>ROUND(Zinsswaps!AQ297+'iBoxx Extrapolation'!$F297,2)</f>
        <v>3.68</v>
      </c>
      <c r="AR297" s="14">
        <f>ROUND(Zinsswaps!AR297+'iBoxx Extrapolation'!$F297,2)</f>
        <v>3.66</v>
      </c>
      <c r="AS297" s="14">
        <f>ROUND(Zinsswaps!AS297+'iBoxx Extrapolation'!$F297,2)</f>
        <v>3.64</v>
      </c>
      <c r="AT297" s="14">
        <f>ROUND(Zinsswaps!AT297+'iBoxx Extrapolation'!$F297,2)</f>
        <v>3.62</v>
      </c>
      <c r="AU297" s="14">
        <f>ROUND(Zinsswaps!AU297+'iBoxx Extrapolation'!$F297,2)</f>
        <v>3.61</v>
      </c>
      <c r="AV297" s="14">
        <f>ROUND(Zinsswaps!AV297+'iBoxx Extrapolation'!$F297,2)</f>
        <v>3.59</v>
      </c>
      <c r="AW297" s="14">
        <f>ROUND(Zinsswaps!AW297+'iBoxx Extrapolation'!$F297,2)</f>
        <v>3.57</v>
      </c>
      <c r="AX297" s="14">
        <f>ROUND(Zinsswaps!AX297+'iBoxx Extrapolation'!$F297,2)</f>
        <v>3.56</v>
      </c>
      <c r="AY297" s="14">
        <f>ROUND(Zinsswaps!AY297+'iBoxx Extrapolation'!$F297,2)</f>
        <v>3.54</v>
      </c>
    </row>
    <row r="298" spans="1:51" s="16" customFormat="1" x14ac:dyDescent="0.2">
      <c r="A298" s="12">
        <v>46295</v>
      </c>
      <c r="B298" s="14">
        <f>ROUND(Zinsswaps!B298+'iBoxx Extrapolation'!$F298,2)</f>
        <v>2.99</v>
      </c>
      <c r="C298" s="14">
        <f>ROUND(Zinsswaps!C298+'iBoxx Extrapolation'!$F298,2)</f>
        <v>3</v>
      </c>
      <c r="D298" s="14">
        <f>ROUND(Zinsswaps!D298+'iBoxx Extrapolation'!$F298,2)</f>
        <v>3.05</v>
      </c>
      <c r="E298" s="14">
        <f>ROUND(Zinsswaps!E298+'iBoxx Extrapolation'!$F298,2)</f>
        <v>3.12</v>
      </c>
      <c r="F298" s="14">
        <f>ROUND(Zinsswaps!F298+'iBoxx Extrapolation'!$F298,2)</f>
        <v>3.19</v>
      </c>
      <c r="G298" s="14">
        <f>ROUND(Zinsswaps!G298+'iBoxx Extrapolation'!$F298,2)</f>
        <v>3.27</v>
      </c>
      <c r="H298" s="14">
        <f>ROUND(Zinsswaps!H298+'iBoxx Extrapolation'!$F298,2)</f>
        <v>3.34</v>
      </c>
      <c r="I298" s="14">
        <f>ROUND(Zinsswaps!I298+'iBoxx Extrapolation'!$F298,2)</f>
        <v>3.41</v>
      </c>
      <c r="J298" s="14">
        <f>ROUND(Zinsswaps!J298+'iBoxx Extrapolation'!$F298,2)</f>
        <v>3.48</v>
      </c>
      <c r="K298" s="14">
        <f>ROUND(Zinsswaps!K298+'iBoxx Extrapolation'!$F298,2)</f>
        <v>3.54</v>
      </c>
      <c r="L298" s="14">
        <f>ROUND(Zinsswaps!L298+'iBoxx Extrapolation'!$F298,2)</f>
        <v>3.6</v>
      </c>
      <c r="M298" s="14">
        <f>ROUND(Zinsswaps!M298+'iBoxx Extrapolation'!$F298,2)</f>
        <v>3.65</v>
      </c>
      <c r="N298" s="14">
        <f>ROUND(Zinsswaps!N298+'iBoxx Extrapolation'!$F298,2)</f>
        <v>3.7</v>
      </c>
      <c r="O298" s="14">
        <f>ROUND(Zinsswaps!O298+'iBoxx Extrapolation'!$F298,2)</f>
        <v>3.75</v>
      </c>
      <c r="P298" s="14">
        <f>ROUND(Zinsswaps!P298+'iBoxx Extrapolation'!$F298,2)</f>
        <v>3.78</v>
      </c>
      <c r="Q298" s="14">
        <f>ROUND(Zinsswaps!Q298+'iBoxx Extrapolation'!$F298,2)</f>
        <v>3.81</v>
      </c>
      <c r="R298" s="14">
        <f>ROUND(Zinsswaps!R298+'iBoxx Extrapolation'!$F298,2)</f>
        <v>3.83</v>
      </c>
      <c r="S298" s="14">
        <f>ROUND(Zinsswaps!S298+'iBoxx Extrapolation'!$F298,2)</f>
        <v>3.85</v>
      </c>
      <c r="T298" s="14">
        <f>ROUND(Zinsswaps!T298+'iBoxx Extrapolation'!$F298,2)</f>
        <v>3.87</v>
      </c>
      <c r="U298" s="14">
        <f>ROUND(Zinsswaps!U298+'iBoxx Extrapolation'!$F298,2)</f>
        <v>3.89</v>
      </c>
      <c r="V298" s="14">
        <f>ROUND(Zinsswaps!V298+'iBoxx Extrapolation'!$F298,2)</f>
        <v>3.89</v>
      </c>
      <c r="W298" s="14">
        <f>ROUND(Zinsswaps!W298+'iBoxx Extrapolation'!$F298,2)</f>
        <v>3.89</v>
      </c>
      <c r="X298" s="14">
        <f>ROUND(Zinsswaps!X298+'iBoxx Extrapolation'!$F298,2)</f>
        <v>3.89</v>
      </c>
      <c r="Y298" s="14">
        <f>ROUND(Zinsswaps!Y298+'iBoxx Extrapolation'!$F298,2)</f>
        <v>3.89</v>
      </c>
      <c r="Z298" s="14">
        <f>ROUND(Zinsswaps!Z298+'iBoxx Extrapolation'!$F298,2)</f>
        <v>3.89</v>
      </c>
      <c r="AA298" s="14">
        <f>ROUND(Zinsswaps!AA298+'iBoxx Extrapolation'!$F298,2)</f>
        <v>3.88</v>
      </c>
      <c r="AB298" s="14">
        <f>ROUND(Zinsswaps!AB298+'iBoxx Extrapolation'!$F298,2)</f>
        <v>3.88</v>
      </c>
      <c r="AC298" s="14">
        <f>ROUND(Zinsswaps!AC298+'iBoxx Extrapolation'!$F298,2)</f>
        <v>3.87</v>
      </c>
      <c r="AD298" s="14">
        <f>ROUND(Zinsswaps!AD298+'iBoxx Extrapolation'!$F298,2)</f>
        <v>3.86</v>
      </c>
      <c r="AE298" s="14">
        <f>ROUND(Zinsswaps!AE298+'iBoxx Extrapolation'!$F298,2)</f>
        <v>3.86</v>
      </c>
      <c r="AF298" s="14">
        <f>ROUND(Zinsswaps!AF298+'iBoxx Extrapolation'!$F298,2)</f>
        <v>3.84</v>
      </c>
      <c r="AG298" s="14">
        <f>ROUND(Zinsswaps!AG298+'iBoxx Extrapolation'!$F298,2)</f>
        <v>3.82</v>
      </c>
      <c r="AH298" s="14">
        <f>ROUND(Zinsswaps!AH298+'iBoxx Extrapolation'!$F298,2)</f>
        <v>3.81</v>
      </c>
      <c r="AI298" s="14">
        <f>ROUND(Zinsswaps!AI298+'iBoxx Extrapolation'!$F298,2)</f>
        <v>3.79</v>
      </c>
      <c r="AJ298" s="14">
        <f>ROUND(Zinsswaps!AJ298+'iBoxx Extrapolation'!$F298,2)</f>
        <v>3.78</v>
      </c>
      <c r="AK298" s="14">
        <f>ROUND(Zinsswaps!AK298+'iBoxx Extrapolation'!$F298,2)</f>
        <v>3.77</v>
      </c>
      <c r="AL298" s="14">
        <f>ROUND(Zinsswaps!AL298+'iBoxx Extrapolation'!$F298,2)</f>
        <v>3.76</v>
      </c>
      <c r="AM298" s="14">
        <f>ROUND(Zinsswaps!AM298+'iBoxx Extrapolation'!$F298,2)</f>
        <v>3.75</v>
      </c>
      <c r="AN298" s="14">
        <f>ROUND(Zinsswaps!AN298+'iBoxx Extrapolation'!$F298,2)</f>
        <v>3.74</v>
      </c>
      <c r="AO298" s="14">
        <f>ROUND(Zinsswaps!AO298+'iBoxx Extrapolation'!$F298,2)</f>
        <v>3.73</v>
      </c>
      <c r="AP298" s="14">
        <f>ROUND(Zinsswaps!AP298+'iBoxx Extrapolation'!$F298,2)</f>
        <v>3.7</v>
      </c>
      <c r="AQ298" s="14">
        <f>ROUND(Zinsswaps!AQ298+'iBoxx Extrapolation'!$F298,2)</f>
        <v>3.68</v>
      </c>
      <c r="AR298" s="14">
        <f>ROUND(Zinsswaps!AR298+'iBoxx Extrapolation'!$F298,2)</f>
        <v>3.66</v>
      </c>
      <c r="AS298" s="14">
        <f>ROUND(Zinsswaps!AS298+'iBoxx Extrapolation'!$F298,2)</f>
        <v>3.64</v>
      </c>
      <c r="AT298" s="14">
        <f>ROUND(Zinsswaps!AT298+'iBoxx Extrapolation'!$F298,2)</f>
        <v>3.62</v>
      </c>
      <c r="AU298" s="14">
        <f>ROUND(Zinsswaps!AU298+'iBoxx Extrapolation'!$F298,2)</f>
        <v>3.61</v>
      </c>
      <c r="AV298" s="14">
        <f>ROUND(Zinsswaps!AV298+'iBoxx Extrapolation'!$F298,2)</f>
        <v>3.59</v>
      </c>
      <c r="AW298" s="14">
        <f>ROUND(Zinsswaps!AW298+'iBoxx Extrapolation'!$F298,2)</f>
        <v>3.57</v>
      </c>
      <c r="AX298" s="14">
        <f>ROUND(Zinsswaps!AX298+'iBoxx Extrapolation'!$F298,2)</f>
        <v>3.56</v>
      </c>
      <c r="AY298" s="14">
        <f>ROUND(Zinsswaps!AY298+'iBoxx Extrapolation'!$F298,2)</f>
        <v>3.54</v>
      </c>
    </row>
    <row r="299" spans="1:51" s="16" customFormat="1" x14ac:dyDescent="0.2">
      <c r="A299" s="12">
        <v>46326</v>
      </c>
      <c r="B299" s="14">
        <f>ROUND(Zinsswaps!B299+'iBoxx Extrapolation'!$F299,2)</f>
        <v>2.99</v>
      </c>
      <c r="C299" s="14">
        <f>ROUND(Zinsswaps!C299+'iBoxx Extrapolation'!$F299,2)</f>
        <v>3</v>
      </c>
      <c r="D299" s="14">
        <f>ROUND(Zinsswaps!D299+'iBoxx Extrapolation'!$F299,2)</f>
        <v>3.05</v>
      </c>
      <c r="E299" s="14">
        <f>ROUND(Zinsswaps!E299+'iBoxx Extrapolation'!$F299,2)</f>
        <v>3.12</v>
      </c>
      <c r="F299" s="14">
        <f>ROUND(Zinsswaps!F299+'iBoxx Extrapolation'!$F299,2)</f>
        <v>3.19</v>
      </c>
      <c r="G299" s="14">
        <f>ROUND(Zinsswaps!G299+'iBoxx Extrapolation'!$F299,2)</f>
        <v>3.27</v>
      </c>
      <c r="H299" s="14">
        <f>ROUND(Zinsswaps!H299+'iBoxx Extrapolation'!$F299,2)</f>
        <v>3.34</v>
      </c>
      <c r="I299" s="14">
        <f>ROUND(Zinsswaps!I299+'iBoxx Extrapolation'!$F299,2)</f>
        <v>3.41</v>
      </c>
      <c r="J299" s="14">
        <f>ROUND(Zinsswaps!J299+'iBoxx Extrapolation'!$F299,2)</f>
        <v>3.48</v>
      </c>
      <c r="K299" s="14">
        <f>ROUND(Zinsswaps!K299+'iBoxx Extrapolation'!$F299,2)</f>
        <v>3.54</v>
      </c>
      <c r="L299" s="14">
        <f>ROUND(Zinsswaps!L299+'iBoxx Extrapolation'!$F299,2)</f>
        <v>3.6</v>
      </c>
      <c r="M299" s="14">
        <f>ROUND(Zinsswaps!M299+'iBoxx Extrapolation'!$F299,2)</f>
        <v>3.65</v>
      </c>
      <c r="N299" s="14">
        <f>ROUND(Zinsswaps!N299+'iBoxx Extrapolation'!$F299,2)</f>
        <v>3.7</v>
      </c>
      <c r="O299" s="14">
        <f>ROUND(Zinsswaps!O299+'iBoxx Extrapolation'!$F299,2)</f>
        <v>3.75</v>
      </c>
      <c r="P299" s="14">
        <f>ROUND(Zinsswaps!P299+'iBoxx Extrapolation'!$F299,2)</f>
        <v>3.78</v>
      </c>
      <c r="Q299" s="14">
        <f>ROUND(Zinsswaps!Q299+'iBoxx Extrapolation'!$F299,2)</f>
        <v>3.81</v>
      </c>
      <c r="R299" s="14">
        <f>ROUND(Zinsswaps!R299+'iBoxx Extrapolation'!$F299,2)</f>
        <v>3.83</v>
      </c>
      <c r="S299" s="14">
        <f>ROUND(Zinsswaps!S299+'iBoxx Extrapolation'!$F299,2)</f>
        <v>3.85</v>
      </c>
      <c r="T299" s="14">
        <f>ROUND(Zinsswaps!T299+'iBoxx Extrapolation'!$F299,2)</f>
        <v>3.87</v>
      </c>
      <c r="U299" s="14">
        <f>ROUND(Zinsswaps!U299+'iBoxx Extrapolation'!$F299,2)</f>
        <v>3.89</v>
      </c>
      <c r="V299" s="14">
        <f>ROUND(Zinsswaps!V299+'iBoxx Extrapolation'!$F299,2)</f>
        <v>3.89</v>
      </c>
      <c r="W299" s="14">
        <f>ROUND(Zinsswaps!W299+'iBoxx Extrapolation'!$F299,2)</f>
        <v>3.89</v>
      </c>
      <c r="X299" s="14">
        <f>ROUND(Zinsswaps!X299+'iBoxx Extrapolation'!$F299,2)</f>
        <v>3.89</v>
      </c>
      <c r="Y299" s="14">
        <f>ROUND(Zinsswaps!Y299+'iBoxx Extrapolation'!$F299,2)</f>
        <v>3.89</v>
      </c>
      <c r="Z299" s="14">
        <f>ROUND(Zinsswaps!Z299+'iBoxx Extrapolation'!$F299,2)</f>
        <v>3.89</v>
      </c>
      <c r="AA299" s="14">
        <f>ROUND(Zinsswaps!AA299+'iBoxx Extrapolation'!$F299,2)</f>
        <v>3.88</v>
      </c>
      <c r="AB299" s="14">
        <f>ROUND(Zinsswaps!AB299+'iBoxx Extrapolation'!$F299,2)</f>
        <v>3.88</v>
      </c>
      <c r="AC299" s="14">
        <f>ROUND(Zinsswaps!AC299+'iBoxx Extrapolation'!$F299,2)</f>
        <v>3.87</v>
      </c>
      <c r="AD299" s="14">
        <f>ROUND(Zinsswaps!AD299+'iBoxx Extrapolation'!$F299,2)</f>
        <v>3.86</v>
      </c>
      <c r="AE299" s="14">
        <f>ROUND(Zinsswaps!AE299+'iBoxx Extrapolation'!$F299,2)</f>
        <v>3.86</v>
      </c>
      <c r="AF299" s="14">
        <f>ROUND(Zinsswaps!AF299+'iBoxx Extrapolation'!$F299,2)</f>
        <v>3.84</v>
      </c>
      <c r="AG299" s="14">
        <f>ROUND(Zinsswaps!AG299+'iBoxx Extrapolation'!$F299,2)</f>
        <v>3.82</v>
      </c>
      <c r="AH299" s="14">
        <f>ROUND(Zinsswaps!AH299+'iBoxx Extrapolation'!$F299,2)</f>
        <v>3.81</v>
      </c>
      <c r="AI299" s="14">
        <f>ROUND(Zinsswaps!AI299+'iBoxx Extrapolation'!$F299,2)</f>
        <v>3.79</v>
      </c>
      <c r="AJ299" s="14">
        <f>ROUND(Zinsswaps!AJ299+'iBoxx Extrapolation'!$F299,2)</f>
        <v>3.78</v>
      </c>
      <c r="AK299" s="14">
        <f>ROUND(Zinsswaps!AK299+'iBoxx Extrapolation'!$F299,2)</f>
        <v>3.77</v>
      </c>
      <c r="AL299" s="14">
        <f>ROUND(Zinsswaps!AL299+'iBoxx Extrapolation'!$F299,2)</f>
        <v>3.76</v>
      </c>
      <c r="AM299" s="14">
        <f>ROUND(Zinsswaps!AM299+'iBoxx Extrapolation'!$F299,2)</f>
        <v>3.75</v>
      </c>
      <c r="AN299" s="14">
        <f>ROUND(Zinsswaps!AN299+'iBoxx Extrapolation'!$F299,2)</f>
        <v>3.74</v>
      </c>
      <c r="AO299" s="14">
        <f>ROUND(Zinsswaps!AO299+'iBoxx Extrapolation'!$F299,2)</f>
        <v>3.73</v>
      </c>
      <c r="AP299" s="14">
        <f>ROUND(Zinsswaps!AP299+'iBoxx Extrapolation'!$F299,2)</f>
        <v>3.7</v>
      </c>
      <c r="AQ299" s="14">
        <f>ROUND(Zinsswaps!AQ299+'iBoxx Extrapolation'!$F299,2)</f>
        <v>3.68</v>
      </c>
      <c r="AR299" s="14">
        <f>ROUND(Zinsswaps!AR299+'iBoxx Extrapolation'!$F299,2)</f>
        <v>3.66</v>
      </c>
      <c r="AS299" s="14">
        <f>ROUND(Zinsswaps!AS299+'iBoxx Extrapolation'!$F299,2)</f>
        <v>3.64</v>
      </c>
      <c r="AT299" s="14">
        <f>ROUND(Zinsswaps!AT299+'iBoxx Extrapolation'!$F299,2)</f>
        <v>3.62</v>
      </c>
      <c r="AU299" s="14">
        <f>ROUND(Zinsswaps!AU299+'iBoxx Extrapolation'!$F299,2)</f>
        <v>3.61</v>
      </c>
      <c r="AV299" s="14">
        <f>ROUND(Zinsswaps!AV299+'iBoxx Extrapolation'!$F299,2)</f>
        <v>3.59</v>
      </c>
      <c r="AW299" s="14">
        <f>ROUND(Zinsswaps!AW299+'iBoxx Extrapolation'!$F299,2)</f>
        <v>3.57</v>
      </c>
      <c r="AX299" s="14">
        <f>ROUND(Zinsswaps!AX299+'iBoxx Extrapolation'!$F299,2)</f>
        <v>3.56</v>
      </c>
      <c r="AY299" s="14">
        <f>ROUND(Zinsswaps!AY299+'iBoxx Extrapolation'!$F299,2)</f>
        <v>3.54</v>
      </c>
    </row>
    <row r="300" spans="1:51" s="16" customFormat="1" x14ac:dyDescent="0.2">
      <c r="A300" s="12">
        <v>46356</v>
      </c>
      <c r="B300" s="14">
        <f>ROUND(Zinsswaps!B300+'iBoxx Extrapolation'!$F300,2)</f>
        <v>2.99</v>
      </c>
      <c r="C300" s="14">
        <f>ROUND(Zinsswaps!C300+'iBoxx Extrapolation'!$F300,2)</f>
        <v>3</v>
      </c>
      <c r="D300" s="14">
        <f>ROUND(Zinsswaps!D300+'iBoxx Extrapolation'!$F300,2)</f>
        <v>3.05</v>
      </c>
      <c r="E300" s="14">
        <f>ROUND(Zinsswaps!E300+'iBoxx Extrapolation'!$F300,2)</f>
        <v>3.12</v>
      </c>
      <c r="F300" s="14">
        <f>ROUND(Zinsswaps!F300+'iBoxx Extrapolation'!$F300,2)</f>
        <v>3.19</v>
      </c>
      <c r="G300" s="14">
        <f>ROUND(Zinsswaps!G300+'iBoxx Extrapolation'!$F300,2)</f>
        <v>3.27</v>
      </c>
      <c r="H300" s="14">
        <f>ROUND(Zinsswaps!H300+'iBoxx Extrapolation'!$F300,2)</f>
        <v>3.34</v>
      </c>
      <c r="I300" s="14">
        <f>ROUND(Zinsswaps!I300+'iBoxx Extrapolation'!$F300,2)</f>
        <v>3.41</v>
      </c>
      <c r="J300" s="14">
        <f>ROUND(Zinsswaps!J300+'iBoxx Extrapolation'!$F300,2)</f>
        <v>3.48</v>
      </c>
      <c r="K300" s="14">
        <f>ROUND(Zinsswaps!K300+'iBoxx Extrapolation'!$F300,2)</f>
        <v>3.54</v>
      </c>
      <c r="L300" s="14">
        <f>ROUND(Zinsswaps!L300+'iBoxx Extrapolation'!$F300,2)</f>
        <v>3.6</v>
      </c>
      <c r="M300" s="14">
        <f>ROUND(Zinsswaps!M300+'iBoxx Extrapolation'!$F300,2)</f>
        <v>3.65</v>
      </c>
      <c r="N300" s="14">
        <f>ROUND(Zinsswaps!N300+'iBoxx Extrapolation'!$F300,2)</f>
        <v>3.7</v>
      </c>
      <c r="O300" s="14">
        <f>ROUND(Zinsswaps!O300+'iBoxx Extrapolation'!$F300,2)</f>
        <v>3.75</v>
      </c>
      <c r="P300" s="14">
        <f>ROUND(Zinsswaps!P300+'iBoxx Extrapolation'!$F300,2)</f>
        <v>3.78</v>
      </c>
      <c r="Q300" s="14">
        <f>ROUND(Zinsswaps!Q300+'iBoxx Extrapolation'!$F300,2)</f>
        <v>3.81</v>
      </c>
      <c r="R300" s="14">
        <f>ROUND(Zinsswaps!R300+'iBoxx Extrapolation'!$F300,2)</f>
        <v>3.83</v>
      </c>
      <c r="S300" s="14">
        <f>ROUND(Zinsswaps!S300+'iBoxx Extrapolation'!$F300,2)</f>
        <v>3.85</v>
      </c>
      <c r="T300" s="14">
        <f>ROUND(Zinsswaps!T300+'iBoxx Extrapolation'!$F300,2)</f>
        <v>3.87</v>
      </c>
      <c r="U300" s="14">
        <f>ROUND(Zinsswaps!U300+'iBoxx Extrapolation'!$F300,2)</f>
        <v>3.89</v>
      </c>
      <c r="V300" s="14">
        <f>ROUND(Zinsswaps!V300+'iBoxx Extrapolation'!$F300,2)</f>
        <v>3.89</v>
      </c>
      <c r="W300" s="14">
        <f>ROUND(Zinsswaps!W300+'iBoxx Extrapolation'!$F300,2)</f>
        <v>3.89</v>
      </c>
      <c r="X300" s="14">
        <f>ROUND(Zinsswaps!X300+'iBoxx Extrapolation'!$F300,2)</f>
        <v>3.89</v>
      </c>
      <c r="Y300" s="14">
        <f>ROUND(Zinsswaps!Y300+'iBoxx Extrapolation'!$F300,2)</f>
        <v>3.89</v>
      </c>
      <c r="Z300" s="14">
        <f>ROUND(Zinsswaps!Z300+'iBoxx Extrapolation'!$F300,2)</f>
        <v>3.89</v>
      </c>
      <c r="AA300" s="14">
        <f>ROUND(Zinsswaps!AA300+'iBoxx Extrapolation'!$F300,2)</f>
        <v>3.88</v>
      </c>
      <c r="AB300" s="14">
        <f>ROUND(Zinsswaps!AB300+'iBoxx Extrapolation'!$F300,2)</f>
        <v>3.88</v>
      </c>
      <c r="AC300" s="14">
        <f>ROUND(Zinsswaps!AC300+'iBoxx Extrapolation'!$F300,2)</f>
        <v>3.87</v>
      </c>
      <c r="AD300" s="14">
        <f>ROUND(Zinsswaps!AD300+'iBoxx Extrapolation'!$F300,2)</f>
        <v>3.86</v>
      </c>
      <c r="AE300" s="14">
        <f>ROUND(Zinsswaps!AE300+'iBoxx Extrapolation'!$F300,2)</f>
        <v>3.86</v>
      </c>
      <c r="AF300" s="14">
        <f>ROUND(Zinsswaps!AF300+'iBoxx Extrapolation'!$F300,2)</f>
        <v>3.84</v>
      </c>
      <c r="AG300" s="14">
        <f>ROUND(Zinsswaps!AG300+'iBoxx Extrapolation'!$F300,2)</f>
        <v>3.82</v>
      </c>
      <c r="AH300" s="14">
        <f>ROUND(Zinsswaps!AH300+'iBoxx Extrapolation'!$F300,2)</f>
        <v>3.81</v>
      </c>
      <c r="AI300" s="14">
        <f>ROUND(Zinsswaps!AI300+'iBoxx Extrapolation'!$F300,2)</f>
        <v>3.79</v>
      </c>
      <c r="AJ300" s="14">
        <f>ROUND(Zinsswaps!AJ300+'iBoxx Extrapolation'!$F300,2)</f>
        <v>3.78</v>
      </c>
      <c r="AK300" s="14">
        <f>ROUND(Zinsswaps!AK300+'iBoxx Extrapolation'!$F300,2)</f>
        <v>3.77</v>
      </c>
      <c r="AL300" s="14">
        <f>ROUND(Zinsswaps!AL300+'iBoxx Extrapolation'!$F300,2)</f>
        <v>3.76</v>
      </c>
      <c r="AM300" s="14">
        <f>ROUND(Zinsswaps!AM300+'iBoxx Extrapolation'!$F300,2)</f>
        <v>3.75</v>
      </c>
      <c r="AN300" s="14">
        <f>ROUND(Zinsswaps!AN300+'iBoxx Extrapolation'!$F300,2)</f>
        <v>3.74</v>
      </c>
      <c r="AO300" s="14">
        <f>ROUND(Zinsswaps!AO300+'iBoxx Extrapolation'!$F300,2)</f>
        <v>3.73</v>
      </c>
      <c r="AP300" s="14">
        <f>ROUND(Zinsswaps!AP300+'iBoxx Extrapolation'!$F300,2)</f>
        <v>3.7</v>
      </c>
      <c r="AQ300" s="14">
        <f>ROUND(Zinsswaps!AQ300+'iBoxx Extrapolation'!$F300,2)</f>
        <v>3.68</v>
      </c>
      <c r="AR300" s="14">
        <f>ROUND(Zinsswaps!AR300+'iBoxx Extrapolation'!$F300,2)</f>
        <v>3.66</v>
      </c>
      <c r="AS300" s="14">
        <f>ROUND(Zinsswaps!AS300+'iBoxx Extrapolation'!$F300,2)</f>
        <v>3.64</v>
      </c>
      <c r="AT300" s="14">
        <f>ROUND(Zinsswaps!AT300+'iBoxx Extrapolation'!$F300,2)</f>
        <v>3.62</v>
      </c>
      <c r="AU300" s="14">
        <f>ROUND(Zinsswaps!AU300+'iBoxx Extrapolation'!$F300,2)</f>
        <v>3.61</v>
      </c>
      <c r="AV300" s="14">
        <f>ROUND(Zinsswaps!AV300+'iBoxx Extrapolation'!$F300,2)</f>
        <v>3.59</v>
      </c>
      <c r="AW300" s="14">
        <f>ROUND(Zinsswaps!AW300+'iBoxx Extrapolation'!$F300,2)</f>
        <v>3.57</v>
      </c>
      <c r="AX300" s="14">
        <f>ROUND(Zinsswaps!AX300+'iBoxx Extrapolation'!$F300,2)</f>
        <v>3.56</v>
      </c>
      <c r="AY300" s="14">
        <f>ROUND(Zinsswaps!AY300+'iBoxx Extrapolation'!$F300,2)</f>
        <v>3.54</v>
      </c>
    </row>
    <row r="301" spans="1:51" s="16" customFormat="1" x14ac:dyDescent="0.2">
      <c r="A301" s="12">
        <v>46387</v>
      </c>
      <c r="B301" s="14">
        <f>ROUND(Zinsswaps!B301+'iBoxx Extrapolation'!$F301,2)</f>
        <v>2.99</v>
      </c>
      <c r="C301" s="14">
        <f>ROUND(Zinsswaps!C301+'iBoxx Extrapolation'!$F301,2)</f>
        <v>3</v>
      </c>
      <c r="D301" s="14">
        <f>ROUND(Zinsswaps!D301+'iBoxx Extrapolation'!$F301,2)</f>
        <v>3.05</v>
      </c>
      <c r="E301" s="14">
        <f>ROUND(Zinsswaps!E301+'iBoxx Extrapolation'!$F301,2)</f>
        <v>3.12</v>
      </c>
      <c r="F301" s="14">
        <f>ROUND(Zinsswaps!F301+'iBoxx Extrapolation'!$F301,2)</f>
        <v>3.19</v>
      </c>
      <c r="G301" s="14">
        <f>ROUND(Zinsswaps!G301+'iBoxx Extrapolation'!$F301,2)</f>
        <v>3.27</v>
      </c>
      <c r="H301" s="14">
        <f>ROUND(Zinsswaps!H301+'iBoxx Extrapolation'!$F301,2)</f>
        <v>3.34</v>
      </c>
      <c r="I301" s="14">
        <f>ROUND(Zinsswaps!I301+'iBoxx Extrapolation'!$F301,2)</f>
        <v>3.41</v>
      </c>
      <c r="J301" s="14">
        <f>ROUND(Zinsswaps!J301+'iBoxx Extrapolation'!$F301,2)</f>
        <v>3.48</v>
      </c>
      <c r="K301" s="14">
        <f>ROUND(Zinsswaps!K301+'iBoxx Extrapolation'!$F301,2)</f>
        <v>3.54</v>
      </c>
      <c r="L301" s="14">
        <f>ROUND(Zinsswaps!L301+'iBoxx Extrapolation'!$F301,2)</f>
        <v>3.6</v>
      </c>
      <c r="M301" s="14">
        <f>ROUND(Zinsswaps!M301+'iBoxx Extrapolation'!$F301,2)</f>
        <v>3.65</v>
      </c>
      <c r="N301" s="14">
        <f>ROUND(Zinsswaps!N301+'iBoxx Extrapolation'!$F301,2)</f>
        <v>3.7</v>
      </c>
      <c r="O301" s="14">
        <f>ROUND(Zinsswaps!O301+'iBoxx Extrapolation'!$F301,2)</f>
        <v>3.75</v>
      </c>
      <c r="P301" s="14">
        <f>ROUND(Zinsswaps!P301+'iBoxx Extrapolation'!$F301,2)</f>
        <v>3.78</v>
      </c>
      <c r="Q301" s="14">
        <f>ROUND(Zinsswaps!Q301+'iBoxx Extrapolation'!$F301,2)</f>
        <v>3.81</v>
      </c>
      <c r="R301" s="14">
        <f>ROUND(Zinsswaps!R301+'iBoxx Extrapolation'!$F301,2)</f>
        <v>3.83</v>
      </c>
      <c r="S301" s="14">
        <f>ROUND(Zinsswaps!S301+'iBoxx Extrapolation'!$F301,2)</f>
        <v>3.85</v>
      </c>
      <c r="T301" s="14">
        <f>ROUND(Zinsswaps!T301+'iBoxx Extrapolation'!$F301,2)</f>
        <v>3.87</v>
      </c>
      <c r="U301" s="14">
        <f>ROUND(Zinsswaps!U301+'iBoxx Extrapolation'!$F301,2)</f>
        <v>3.89</v>
      </c>
      <c r="V301" s="14">
        <f>ROUND(Zinsswaps!V301+'iBoxx Extrapolation'!$F301,2)</f>
        <v>3.89</v>
      </c>
      <c r="W301" s="14">
        <f>ROUND(Zinsswaps!W301+'iBoxx Extrapolation'!$F301,2)</f>
        <v>3.89</v>
      </c>
      <c r="X301" s="14">
        <f>ROUND(Zinsswaps!X301+'iBoxx Extrapolation'!$F301,2)</f>
        <v>3.89</v>
      </c>
      <c r="Y301" s="14">
        <f>ROUND(Zinsswaps!Y301+'iBoxx Extrapolation'!$F301,2)</f>
        <v>3.89</v>
      </c>
      <c r="Z301" s="14">
        <f>ROUND(Zinsswaps!Z301+'iBoxx Extrapolation'!$F301,2)</f>
        <v>3.89</v>
      </c>
      <c r="AA301" s="14">
        <f>ROUND(Zinsswaps!AA301+'iBoxx Extrapolation'!$F301,2)</f>
        <v>3.88</v>
      </c>
      <c r="AB301" s="14">
        <f>ROUND(Zinsswaps!AB301+'iBoxx Extrapolation'!$F301,2)</f>
        <v>3.88</v>
      </c>
      <c r="AC301" s="14">
        <f>ROUND(Zinsswaps!AC301+'iBoxx Extrapolation'!$F301,2)</f>
        <v>3.87</v>
      </c>
      <c r="AD301" s="14">
        <f>ROUND(Zinsswaps!AD301+'iBoxx Extrapolation'!$F301,2)</f>
        <v>3.86</v>
      </c>
      <c r="AE301" s="14">
        <f>ROUND(Zinsswaps!AE301+'iBoxx Extrapolation'!$F301,2)</f>
        <v>3.86</v>
      </c>
      <c r="AF301" s="14">
        <f>ROUND(Zinsswaps!AF301+'iBoxx Extrapolation'!$F301,2)</f>
        <v>3.84</v>
      </c>
      <c r="AG301" s="14">
        <f>ROUND(Zinsswaps!AG301+'iBoxx Extrapolation'!$F301,2)</f>
        <v>3.82</v>
      </c>
      <c r="AH301" s="14">
        <f>ROUND(Zinsswaps!AH301+'iBoxx Extrapolation'!$F301,2)</f>
        <v>3.81</v>
      </c>
      <c r="AI301" s="14">
        <f>ROUND(Zinsswaps!AI301+'iBoxx Extrapolation'!$F301,2)</f>
        <v>3.79</v>
      </c>
      <c r="AJ301" s="14">
        <f>ROUND(Zinsswaps!AJ301+'iBoxx Extrapolation'!$F301,2)</f>
        <v>3.78</v>
      </c>
      <c r="AK301" s="14">
        <f>ROUND(Zinsswaps!AK301+'iBoxx Extrapolation'!$F301,2)</f>
        <v>3.77</v>
      </c>
      <c r="AL301" s="14">
        <f>ROUND(Zinsswaps!AL301+'iBoxx Extrapolation'!$F301,2)</f>
        <v>3.76</v>
      </c>
      <c r="AM301" s="14">
        <f>ROUND(Zinsswaps!AM301+'iBoxx Extrapolation'!$F301,2)</f>
        <v>3.75</v>
      </c>
      <c r="AN301" s="14">
        <f>ROUND(Zinsswaps!AN301+'iBoxx Extrapolation'!$F301,2)</f>
        <v>3.74</v>
      </c>
      <c r="AO301" s="14">
        <f>ROUND(Zinsswaps!AO301+'iBoxx Extrapolation'!$F301,2)</f>
        <v>3.73</v>
      </c>
      <c r="AP301" s="14">
        <f>ROUND(Zinsswaps!AP301+'iBoxx Extrapolation'!$F301,2)</f>
        <v>3.7</v>
      </c>
      <c r="AQ301" s="14">
        <f>ROUND(Zinsswaps!AQ301+'iBoxx Extrapolation'!$F301,2)</f>
        <v>3.68</v>
      </c>
      <c r="AR301" s="14">
        <f>ROUND(Zinsswaps!AR301+'iBoxx Extrapolation'!$F301,2)</f>
        <v>3.66</v>
      </c>
      <c r="AS301" s="14">
        <f>ROUND(Zinsswaps!AS301+'iBoxx Extrapolation'!$F301,2)</f>
        <v>3.64</v>
      </c>
      <c r="AT301" s="14">
        <f>ROUND(Zinsswaps!AT301+'iBoxx Extrapolation'!$F301,2)</f>
        <v>3.62</v>
      </c>
      <c r="AU301" s="14">
        <f>ROUND(Zinsswaps!AU301+'iBoxx Extrapolation'!$F301,2)</f>
        <v>3.61</v>
      </c>
      <c r="AV301" s="14">
        <f>ROUND(Zinsswaps!AV301+'iBoxx Extrapolation'!$F301,2)</f>
        <v>3.59</v>
      </c>
      <c r="AW301" s="14">
        <f>ROUND(Zinsswaps!AW301+'iBoxx Extrapolation'!$F301,2)</f>
        <v>3.57</v>
      </c>
      <c r="AX301" s="14">
        <f>ROUND(Zinsswaps!AX301+'iBoxx Extrapolation'!$F301,2)</f>
        <v>3.56</v>
      </c>
      <c r="AY301" s="14">
        <f>ROUND(Zinsswaps!AY301+'iBoxx Extrapolation'!$F301,2)</f>
        <v>3.54</v>
      </c>
    </row>
    <row r="302" spans="1:51" s="16" customFormat="1" x14ac:dyDescent="0.2">
      <c r="A302" s="12">
        <v>46418</v>
      </c>
      <c r="B302" s="14">
        <f>ROUND(Zinsswaps!B302+'iBoxx Extrapolation'!$F302,2)</f>
        <v>2.99</v>
      </c>
      <c r="C302" s="14">
        <f>ROUND(Zinsswaps!C302+'iBoxx Extrapolation'!$F302,2)</f>
        <v>3</v>
      </c>
      <c r="D302" s="14">
        <f>ROUND(Zinsswaps!D302+'iBoxx Extrapolation'!$F302,2)</f>
        <v>3.05</v>
      </c>
      <c r="E302" s="14">
        <f>ROUND(Zinsswaps!E302+'iBoxx Extrapolation'!$F302,2)</f>
        <v>3.12</v>
      </c>
      <c r="F302" s="14">
        <f>ROUND(Zinsswaps!F302+'iBoxx Extrapolation'!$F302,2)</f>
        <v>3.19</v>
      </c>
      <c r="G302" s="14">
        <f>ROUND(Zinsswaps!G302+'iBoxx Extrapolation'!$F302,2)</f>
        <v>3.27</v>
      </c>
      <c r="H302" s="14">
        <f>ROUND(Zinsswaps!H302+'iBoxx Extrapolation'!$F302,2)</f>
        <v>3.34</v>
      </c>
      <c r="I302" s="14">
        <f>ROUND(Zinsswaps!I302+'iBoxx Extrapolation'!$F302,2)</f>
        <v>3.41</v>
      </c>
      <c r="J302" s="14">
        <f>ROUND(Zinsswaps!J302+'iBoxx Extrapolation'!$F302,2)</f>
        <v>3.48</v>
      </c>
      <c r="K302" s="14">
        <f>ROUND(Zinsswaps!K302+'iBoxx Extrapolation'!$F302,2)</f>
        <v>3.54</v>
      </c>
      <c r="L302" s="14">
        <f>ROUND(Zinsswaps!L302+'iBoxx Extrapolation'!$F302,2)</f>
        <v>3.6</v>
      </c>
      <c r="M302" s="14">
        <f>ROUND(Zinsswaps!M302+'iBoxx Extrapolation'!$F302,2)</f>
        <v>3.65</v>
      </c>
      <c r="N302" s="14">
        <f>ROUND(Zinsswaps!N302+'iBoxx Extrapolation'!$F302,2)</f>
        <v>3.7</v>
      </c>
      <c r="O302" s="14">
        <f>ROUND(Zinsswaps!O302+'iBoxx Extrapolation'!$F302,2)</f>
        <v>3.75</v>
      </c>
      <c r="P302" s="14">
        <f>ROUND(Zinsswaps!P302+'iBoxx Extrapolation'!$F302,2)</f>
        <v>3.78</v>
      </c>
      <c r="Q302" s="14">
        <f>ROUND(Zinsswaps!Q302+'iBoxx Extrapolation'!$F302,2)</f>
        <v>3.81</v>
      </c>
      <c r="R302" s="14">
        <f>ROUND(Zinsswaps!R302+'iBoxx Extrapolation'!$F302,2)</f>
        <v>3.83</v>
      </c>
      <c r="S302" s="14">
        <f>ROUND(Zinsswaps!S302+'iBoxx Extrapolation'!$F302,2)</f>
        <v>3.85</v>
      </c>
      <c r="T302" s="14">
        <f>ROUND(Zinsswaps!T302+'iBoxx Extrapolation'!$F302,2)</f>
        <v>3.87</v>
      </c>
      <c r="U302" s="14">
        <f>ROUND(Zinsswaps!U302+'iBoxx Extrapolation'!$F302,2)</f>
        <v>3.89</v>
      </c>
      <c r="V302" s="14">
        <f>ROUND(Zinsswaps!V302+'iBoxx Extrapolation'!$F302,2)</f>
        <v>3.89</v>
      </c>
      <c r="W302" s="14">
        <f>ROUND(Zinsswaps!W302+'iBoxx Extrapolation'!$F302,2)</f>
        <v>3.89</v>
      </c>
      <c r="X302" s="14">
        <f>ROUND(Zinsswaps!X302+'iBoxx Extrapolation'!$F302,2)</f>
        <v>3.89</v>
      </c>
      <c r="Y302" s="14">
        <f>ROUND(Zinsswaps!Y302+'iBoxx Extrapolation'!$F302,2)</f>
        <v>3.89</v>
      </c>
      <c r="Z302" s="14">
        <f>ROUND(Zinsswaps!Z302+'iBoxx Extrapolation'!$F302,2)</f>
        <v>3.89</v>
      </c>
      <c r="AA302" s="14">
        <f>ROUND(Zinsswaps!AA302+'iBoxx Extrapolation'!$F302,2)</f>
        <v>3.88</v>
      </c>
      <c r="AB302" s="14">
        <f>ROUND(Zinsswaps!AB302+'iBoxx Extrapolation'!$F302,2)</f>
        <v>3.88</v>
      </c>
      <c r="AC302" s="14">
        <f>ROUND(Zinsswaps!AC302+'iBoxx Extrapolation'!$F302,2)</f>
        <v>3.87</v>
      </c>
      <c r="AD302" s="14">
        <f>ROUND(Zinsswaps!AD302+'iBoxx Extrapolation'!$F302,2)</f>
        <v>3.86</v>
      </c>
      <c r="AE302" s="14">
        <f>ROUND(Zinsswaps!AE302+'iBoxx Extrapolation'!$F302,2)</f>
        <v>3.86</v>
      </c>
      <c r="AF302" s="14">
        <f>ROUND(Zinsswaps!AF302+'iBoxx Extrapolation'!$F302,2)</f>
        <v>3.84</v>
      </c>
      <c r="AG302" s="14">
        <f>ROUND(Zinsswaps!AG302+'iBoxx Extrapolation'!$F302,2)</f>
        <v>3.82</v>
      </c>
      <c r="AH302" s="14">
        <f>ROUND(Zinsswaps!AH302+'iBoxx Extrapolation'!$F302,2)</f>
        <v>3.81</v>
      </c>
      <c r="AI302" s="14">
        <f>ROUND(Zinsswaps!AI302+'iBoxx Extrapolation'!$F302,2)</f>
        <v>3.79</v>
      </c>
      <c r="AJ302" s="14">
        <f>ROUND(Zinsswaps!AJ302+'iBoxx Extrapolation'!$F302,2)</f>
        <v>3.78</v>
      </c>
      <c r="AK302" s="14">
        <f>ROUND(Zinsswaps!AK302+'iBoxx Extrapolation'!$F302,2)</f>
        <v>3.77</v>
      </c>
      <c r="AL302" s="14">
        <f>ROUND(Zinsswaps!AL302+'iBoxx Extrapolation'!$F302,2)</f>
        <v>3.76</v>
      </c>
      <c r="AM302" s="14">
        <f>ROUND(Zinsswaps!AM302+'iBoxx Extrapolation'!$F302,2)</f>
        <v>3.75</v>
      </c>
      <c r="AN302" s="14">
        <f>ROUND(Zinsswaps!AN302+'iBoxx Extrapolation'!$F302,2)</f>
        <v>3.74</v>
      </c>
      <c r="AO302" s="14">
        <f>ROUND(Zinsswaps!AO302+'iBoxx Extrapolation'!$F302,2)</f>
        <v>3.73</v>
      </c>
      <c r="AP302" s="14">
        <f>ROUND(Zinsswaps!AP302+'iBoxx Extrapolation'!$F302,2)</f>
        <v>3.7</v>
      </c>
      <c r="AQ302" s="14">
        <f>ROUND(Zinsswaps!AQ302+'iBoxx Extrapolation'!$F302,2)</f>
        <v>3.68</v>
      </c>
      <c r="AR302" s="14">
        <f>ROUND(Zinsswaps!AR302+'iBoxx Extrapolation'!$F302,2)</f>
        <v>3.66</v>
      </c>
      <c r="AS302" s="14">
        <f>ROUND(Zinsswaps!AS302+'iBoxx Extrapolation'!$F302,2)</f>
        <v>3.64</v>
      </c>
      <c r="AT302" s="14">
        <f>ROUND(Zinsswaps!AT302+'iBoxx Extrapolation'!$F302,2)</f>
        <v>3.62</v>
      </c>
      <c r="AU302" s="14">
        <f>ROUND(Zinsswaps!AU302+'iBoxx Extrapolation'!$F302,2)</f>
        <v>3.61</v>
      </c>
      <c r="AV302" s="14">
        <f>ROUND(Zinsswaps!AV302+'iBoxx Extrapolation'!$F302,2)</f>
        <v>3.59</v>
      </c>
      <c r="AW302" s="14">
        <f>ROUND(Zinsswaps!AW302+'iBoxx Extrapolation'!$F302,2)</f>
        <v>3.57</v>
      </c>
      <c r="AX302" s="14">
        <f>ROUND(Zinsswaps!AX302+'iBoxx Extrapolation'!$F302,2)</f>
        <v>3.56</v>
      </c>
      <c r="AY302" s="14">
        <f>ROUND(Zinsswaps!AY302+'iBoxx Extrapolation'!$F302,2)</f>
        <v>3.54</v>
      </c>
    </row>
    <row r="303" spans="1:51" s="16" customFormat="1" x14ac:dyDescent="0.2">
      <c r="A303" s="12">
        <v>46446</v>
      </c>
      <c r="B303" s="14">
        <f>ROUND(Zinsswaps!B303+'iBoxx Extrapolation'!$F303,2)</f>
        <v>2.99</v>
      </c>
      <c r="C303" s="14">
        <f>ROUND(Zinsswaps!C303+'iBoxx Extrapolation'!$F303,2)</f>
        <v>3</v>
      </c>
      <c r="D303" s="14">
        <f>ROUND(Zinsswaps!D303+'iBoxx Extrapolation'!$F303,2)</f>
        <v>3.05</v>
      </c>
      <c r="E303" s="14">
        <f>ROUND(Zinsswaps!E303+'iBoxx Extrapolation'!$F303,2)</f>
        <v>3.12</v>
      </c>
      <c r="F303" s="14">
        <f>ROUND(Zinsswaps!F303+'iBoxx Extrapolation'!$F303,2)</f>
        <v>3.19</v>
      </c>
      <c r="G303" s="14">
        <f>ROUND(Zinsswaps!G303+'iBoxx Extrapolation'!$F303,2)</f>
        <v>3.27</v>
      </c>
      <c r="H303" s="14">
        <f>ROUND(Zinsswaps!H303+'iBoxx Extrapolation'!$F303,2)</f>
        <v>3.34</v>
      </c>
      <c r="I303" s="14">
        <f>ROUND(Zinsswaps!I303+'iBoxx Extrapolation'!$F303,2)</f>
        <v>3.41</v>
      </c>
      <c r="J303" s="14">
        <f>ROUND(Zinsswaps!J303+'iBoxx Extrapolation'!$F303,2)</f>
        <v>3.48</v>
      </c>
      <c r="K303" s="14">
        <f>ROUND(Zinsswaps!K303+'iBoxx Extrapolation'!$F303,2)</f>
        <v>3.54</v>
      </c>
      <c r="L303" s="14">
        <f>ROUND(Zinsswaps!L303+'iBoxx Extrapolation'!$F303,2)</f>
        <v>3.6</v>
      </c>
      <c r="M303" s="14">
        <f>ROUND(Zinsswaps!M303+'iBoxx Extrapolation'!$F303,2)</f>
        <v>3.65</v>
      </c>
      <c r="N303" s="14">
        <f>ROUND(Zinsswaps!N303+'iBoxx Extrapolation'!$F303,2)</f>
        <v>3.7</v>
      </c>
      <c r="O303" s="14">
        <f>ROUND(Zinsswaps!O303+'iBoxx Extrapolation'!$F303,2)</f>
        <v>3.75</v>
      </c>
      <c r="P303" s="14">
        <f>ROUND(Zinsswaps!P303+'iBoxx Extrapolation'!$F303,2)</f>
        <v>3.78</v>
      </c>
      <c r="Q303" s="14">
        <f>ROUND(Zinsswaps!Q303+'iBoxx Extrapolation'!$F303,2)</f>
        <v>3.81</v>
      </c>
      <c r="R303" s="14">
        <f>ROUND(Zinsswaps!R303+'iBoxx Extrapolation'!$F303,2)</f>
        <v>3.83</v>
      </c>
      <c r="S303" s="14">
        <f>ROUND(Zinsswaps!S303+'iBoxx Extrapolation'!$F303,2)</f>
        <v>3.85</v>
      </c>
      <c r="T303" s="14">
        <f>ROUND(Zinsswaps!T303+'iBoxx Extrapolation'!$F303,2)</f>
        <v>3.87</v>
      </c>
      <c r="U303" s="14">
        <f>ROUND(Zinsswaps!U303+'iBoxx Extrapolation'!$F303,2)</f>
        <v>3.89</v>
      </c>
      <c r="V303" s="14">
        <f>ROUND(Zinsswaps!V303+'iBoxx Extrapolation'!$F303,2)</f>
        <v>3.89</v>
      </c>
      <c r="W303" s="14">
        <f>ROUND(Zinsswaps!W303+'iBoxx Extrapolation'!$F303,2)</f>
        <v>3.89</v>
      </c>
      <c r="X303" s="14">
        <f>ROUND(Zinsswaps!X303+'iBoxx Extrapolation'!$F303,2)</f>
        <v>3.89</v>
      </c>
      <c r="Y303" s="14">
        <f>ROUND(Zinsswaps!Y303+'iBoxx Extrapolation'!$F303,2)</f>
        <v>3.89</v>
      </c>
      <c r="Z303" s="14">
        <f>ROUND(Zinsswaps!Z303+'iBoxx Extrapolation'!$F303,2)</f>
        <v>3.89</v>
      </c>
      <c r="AA303" s="14">
        <f>ROUND(Zinsswaps!AA303+'iBoxx Extrapolation'!$F303,2)</f>
        <v>3.88</v>
      </c>
      <c r="AB303" s="14">
        <f>ROUND(Zinsswaps!AB303+'iBoxx Extrapolation'!$F303,2)</f>
        <v>3.88</v>
      </c>
      <c r="AC303" s="14">
        <f>ROUND(Zinsswaps!AC303+'iBoxx Extrapolation'!$F303,2)</f>
        <v>3.87</v>
      </c>
      <c r="AD303" s="14">
        <f>ROUND(Zinsswaps!AD303+'iBoxx Extrapolation'!$F303,2)</f>
        <v>3.86</v>
      </c>
      <c r="AE303" s="14">
        <f>ROUND(Zinsswaps!AE303+'iBoxx Extrapolation'!$F303,2)</f>
        <v>3.86</v>
      </c>
      <c r="AF303" s="14">
        <f>ROUND(Zinsswaps!AF303+'iBoxx Extrapolation'!$F303,2)</f>
        <v>3.84</v>
      </c>
      <c r="AG303" s="14">
        <f>ROUND(Zinsswaps!AG303+'iBoxx Extrapolation'!$F303,2)</f>
        <v>3.82</v>
      </c>
      <c r="AH303" s="14">
        <f>ROUND(Zinsswaps!AH303+'iBoxx Extrapolation'!$F303,2)</f>
        <v>3.81</v>
      </c>
      <c r="AI303" s="14">
        <f>ROUND(Zinsswaps!AI303+'iBoxx Extrapolation'!$F303,2)</f>
        <v>3.79</v>
      </c>
      <c r="AJ303" s="14">
        <f>ROUND(Zinsswaps!AJ303+'iBoxx Extrapolation'!$F303,2)</f>
        <v>3.78</v>
      </c>
      <c r="AK303" s="14">
        <f>ROUND(Zinsswaps!AK303+'iBoxx Extrapolation'!$F303,2)</f>
        <v>3.77</v>
      </c>
      <c r="AL303" s="14">
        <f>ROUND(Zinsswaps!AL303+'iBoxx Extrapolation'!$F303,2)</f>
        <v>3.76</v>
      </c>
      <c r="AM303" s="14">
        <f>ROUND(Zinsswaps!AM303+'iBoxx Extrapolation'!$F303,2)</f>
        <v>3.75</v>
      </c>
      <c r="AN303" s="14">
        <f>ROUND(Zinsswaps!AN303+'iBoxx Extrapolation'!$F303,2)</f>
        <v>3.74</v>
      </c>
      <c r="AO303" s="14">
        <f>ROUND(Zinsswaps!AO303+'iBoxx Extrapolation'!$F303,2)</f>
        <v>3.73</v>
      </c>
      <c r="AP303" s="14">
        <f>ROUND(Zinsswaps!AP303+'iBoxx Extrapolation'!$F303,2)</f>
        <v>3.7</v>
      </c>
      <c r="AQ303" s="14">
        <f>ROUND(Zinsswaps!AQ303+'iBoxx Extrapolation'!$F303,2)</f>
        <v>3.68</v>
      </c>
      <c r="AR303" s="14">
        <f>ROUND(Zinsswaps!AR303+'iBoxx Extrapolation'!$F303,2)</f>
        <v>3.66</v>
      </c>
      <c r="AS303" s="14">
        <f>ROUND(Zinsswaps!AS303+'iBoxx Extrapolation'!$F303,2)</f>
        <v>3.64</v>
      </c>
      <c r="AT303" s="14">
        <f>ROUND(Zinsswaps!AT303+'iBoxx Extrapolation'!$F303,2)</f>
        <v>3.62</v>
      </c>
      <c r="AU303" s="14">
        <f>ROUND(Zinsswaps!AU303+'iBoxx Extrapolation'!$F303,2)</f>
        <v>3.61</v>
      </c>
      <c r="AV303" s="14">
        <f>ROUND(Zinsswaps!AV303+'iBoxx Extrapolation'!$F303,2)</f>
        <v>3.59</v>
      </c>
      <c r="AW303" s="14">
        <f>ROUND(Zinsswaps!AW303+'iBoxx Extrapolation'!$F303,2)</f>
        <v>3.57</v>
      </c>
      <c r="AX303" s="14">
        <f>ROUND(Zinsswaps!AX303+'iBoxx Extrapolation'!$F303,2)</f>
        <v>3.56</v>
      </c>
      <c r="AY303" s="14">
        <f>ROUND(Zinsswaps!AY303+'iBoxx Extrapolation'!$F303,2)</f>
        <v>3.54</v>
      </c>
    </row>
    <row r="304" spans="1:51" s="16" customFormat="1" x14ac:dyDescent="0.2">
      <c r="A304" s="12">
        <v>46477</v>
      </c>
      <c r="B304" s="14">
        <f>ROUND(Zinsswaps!B304+'iBoxx Extrapolation'!$F304,2)</f>
        <v>2.99</v>
      </c>
      <c r="C304" s="14">
        <f>ROUND(Zinsswaps!C304+'iBoxx Extrapolation'!$F304,2)</f>
        <v>3</v>
      </c>
      <c r="D304" s="14">
        <f>ROUND(Zinsswaps!D304+'iBoxx Extrapolation'!$F304,2)</f>
        <v>3.05</v>
      </c>
      <c r="E304" s="14">
        <f>ROUND(Zinsswaps!E304+'iBoxx Extrapolation'!$F304,2)</f>
        <v>3.12</v>
      </c>
      <c r="F304" s="14">
        <f>ROUND(Zinsswaps!F304+'iBoxx Extrapolation'!$F304,2)</f>
        <v>3.19</v>
      </c>
      <c r="G304" s="14">
        <f>ROUND(Zinsswaps!G304+'iBoxx Extrapolation'!$F304,2)</f>
        <v>3.27</v>
      </c>
      <c r="H304" s="14">
        <f>ROUND(Zinsswaps!H304+'iBoxx Extrapolation'!$F304,2)</f>
        <v>3.34</v>
      </c>
      <c r="I304" s="14">
        <f>ROUND(Zinsswaps!I304+'iBoxx Extrapolation'!$F304,2)</f>
        <v>3.41</v>
      </c>
      <c r="J304" s="14">
        <f>ROUND(Zinsswaps!J304+'iBoxx Extrapolation'!$F304,2)</f>
        <v>3.48</v>
      </c>
      <c r="K304" s="14">
        <f>ROUND(Zinsswaps!K304+'iBoxx Extrapolation'!$F304,2)</f>
        <v>3.54</v>
      </c>
      <c r="L304" s="14">
        <f>ROUND(Zinsswaps!L304+'iBoxx Extrapolation'!$F304,2)</f>
        <v>3.6</v>
      </c>
      <c r="M304" s="14">
        <f>ROUND(Zinsswaps!M304+'iBoxx Extrapolation'!$F304,2)</f>
        <v>3.65</v>
      </c>
      <c r="N304" s="14">
        <f>ROUND(Zinsswaps!N304+'iBoxx Extrapolation'!$F304,2)</f>
        <v>3.7</v>
      </c>
      <c r="O304" s="14">
        <f>ROUND(Zinsswaps!O304+'iBoxx Extrapolation'!$F304,2)</f>
        <v>3.75</v>
      </c>
      <c r="P304" s="14">
        <f>ROUND(Zinsswaps!P304+'iBoxx Extrapolation'!$F304,2)</f>
        <v>3.78</v>
      </c>
      <c r="Q304" s="14">
        <f>ROUND(Zinsswaps!Q304+'iBoxx Extrapolation'!$F304,2)</f>
        <v>3.81</v>
      </c>
      <c r="R304" s="14">
        <f>ROUND(Zinsswaps!R304+'iBoxx Extrapolation'!$F304,2)</f>
        <v>3.83</v>
      </c>
      <c r="S304" s="14">
        <f>ROUND(Zinsswaps!S304+'iBoxx Extrapolation'!$F304,2)</f>
        <v>3.85</v>
      </c>
      <c r="T304" s="14">
        <f>ROUND(Zinsswaps!T304+'iBoxx Extrapolation'!$F304,2)</f>
        <v>3.87</v>
      </c>
      <c r="U304" s="14">
        <f>ROUND(Zinsswaps!U304+'iBoxx Extrapolation'!$F304,2)</f>
        <v>3.89</v>
      </c>
      <c r="V304" s="14">
        <f>ROUND(Zinsswaps!V304+'iBoxx Extrapolation'!$F304,2)</f>
        <v>3.89</v>
      </c>
      <c r="W304" s="14">
        <f>ROUND(Zinsswaps!W304+'iBoxx Extrapolation'!$F304,2)</f>
        <v>3.89</v>
      </c>
      <c r="X304" s="14">
        <f>ROUND(Zinsswaps!X304+'iBoxx Extrapolation'!$F304,2)</f>
        <v>3.89</v>
      </c>
      <c r="Y304" s="14">
        <f>ROUND(Zinsswaps!Y304+'iBoxx Extrapolation'!$F304,2)</f>
        <v>3.89</v>
      </c>
      <c r="Z304" s="14">
        <f>ROUND(Zinsswaps!Z304+'iBoxx Extrapolation'!$F304,2)</f>
        <v>3.89</v>
      </c>
      <c r="AA304" s="14">
        <f>ROUND(Zinsswaps!AA304+'iBoxx Extrapolation'!$F304,2)</f>
        <v>3.88</v>
      </c>
      <c r="AB304" s="14">
        <f>ROUND(Zinsswaps!AB304+'iBoxx Extrapolation'!$F304,2)</f>
        <v>3.88</v>
      </c>
      <c r="AC304" s="14">
        <f>ROUND(Zinsswaps!AC304+'iBoxx Extrapolation'!$F304,2)</f>
        <v>3.87</v>
      </c>
      <c r="AD304" s="14">
        <f>ROUND(Zinsswaps!AD304+'iBoxx Extrapolation'!$F304,2)</f>
        <v>3.86</v>
      </c>
      <c r="AE304" s="14">
        <f>ROUND(Zinsswaps!AE304+'iBoxx Extrapolation'!$F304,2)</f>
        <v>3.86</v>
      </c>
      <c r="AF304" s="14">
        <f>ROUND(Zinsswaps!AF304+'iBoxx Extrapolation'!$F304,2)</f>
        <v>3.84</v>
      </c>
      <c r="AG304" s="14">
        <f>ROUND(Zinsswaps!AG304+'iBoxx Extrapolation'!$F304,2)</f>
        <v>3.82</v>
      </c>
      <c r="AH304" s="14">
        <f>ROUND(Zinsswaps!AH304+'iBoxx Extrapolation'!$F304,2)</f>
        <v>3.81</v>
      </c>
      <c r="AI304" s="14">
        <f>ROUND(Zinsswaps!AI304+'iBoxx Extrapolation'!$F304,2)</f>
        <v>3.79</v>
      </c>
      <c r="AJ304" s="14">
        <f>ROUND(Zinsswaps!AJ304+'iBoxx Extrapolation'!$F304,2)</f>
        <v>3.78</v>
      </c>
      <c r="AK304" s="14">
        <f>ROUND(Zinsswaps!AK304+'iBoxx Extrapolation'!$F304,2)</f>
        <v>3.77</v>
      </c>
      <c r="AL304" s="14">
        <f>ROUND(Zinsswaps!AL304+'iBoxx Extrapolation'!$F304,2)</f>
        <v>3.76</v>
      </c>
      <c r="AM304" s="14">
        <f>ROUND(Zinsswaps!AM304+'iBoxx Extrapolation'!$F304,2)</f>
        <v>3.75</v>
      </c>
      <c r="AN304" s="14">
        <f>ROUND(Zinsswaps!AN304+'iBoxx Extrapolation'!$F304,2)</f>
        <v>3.74</v>
      </c>
      <c r="AO304" s="14">
        <f>ROUND(Zinsswaps!AO304+'iBoxx Extrapolation'!$F304,2)</f>
        <v>3.73</v>
      </c>
      <c r="AP304" s="14">
        <f>ROUND(Zinsswaps!AP304+'iBoxx Extrapolation'!$F304,2)</f>
        <v>3.7</v>
      </c>
      <c r="AQ304" s="14">
        <f>ROUND(Zinsswaps!AQ304+'iBoxx Extrapolation'!$F304,2)</f>
        <v>3.68</v>
      </c>
      <c r="AR304" s="14">
        <f>ROUND(Zinsswaps!AR304+'iBoxx Extrapolation'!$F304,2)</f>
        <v>3.66</v>
      </c>
      <c r="AS304" s="14">
        <f>ROUND(Zinsswaps!AS304+'iBoxx Extrapolation'!$F304,2)</f>
        <v>3.64</v>
      </c>
      <c r="AT304" s="14">
        <f>ROUND(Zinsswaps!AT304+'iBoxx Extrapolation'!$F304,2)</f>
        <v>3.62</v>
      </c>
      <c r="AU304" s="14">
        <f>ROUND(Zinsswaps!AU304+'iBoxx Extrapolation'!$F304,2)</f>
        <v>3.61</v>
      </c>
      <c r="AV304" s="14">
        <f>ROUND(Zinsswaps!AV304+'iBoxx Extrapolation'!$F304,2)</f>
        <v>3.59</v>
      </c>
      <c r="AW304" s="14">
        <f>ROUND(Zinsswaps!AW304+'iBoxx Extrapolation'!$F304,2)</f>
        <v>3.57</v>
      </c>
      <c r="AX304" s="14">
        <f>ROUND(Zinsswaps!AX304+'iBoxx Extrapolation'!$F304,2)</f>
        <v>3.56</v>
      </c>
      <c r="AY304" s="14">
        <f>ROUND(Zinsswaps!AY304+'iBoxx Extrapolation'!$F304,2)</f>
        <v>3.54</v>
      </c>
    </row>
    <row r="305" spans="1:51" s="16" customFormat="1" x14ac:dyDescent="0.2">
      <c r="A305" s="12">
        <v>46507</v>
      </c>
      <c r="B305" s="14">
        <f>ROUND(Zinsswaps!B305+'iBoxx Extrapolation'!$F305,2)</f>
        <v>2.99</v>
      </c>
      <c r="C305" s="14">
        <f>ROUND(Zinsswaps!C305+'iBoxx Extrapolation'!$F305,2)</f>
        <v>3</v>
      </c>
      <c r="D305" s="14">
        <f>ROUND(Zinsswaps!D305+'iBoxx Extrapolation'!$F305,2)</f>
        <v>3.05</v>
      </c>
      <c r="E305" s="14">
        <f>ROUND(Zinsswaps!E305+'iBoxx Extrapolation'!$F305,2)</f>
        <v>3.12</v>
      </c>
      <c r="F305" s="14">
        <f>ROUND(Zinsswaps!F305+'iBoxx Extrapolation'!$F305,2)</f>
        <v>3.19</v>
      </c>
      <c r="G305" s="14">
        <f>ROUND(Zinsswaps!G305+'iBoxx Extrapolation'!$F305,2)</f>
        <v>3.27</v>
      </c>
      <c r="H305" s="14">
        <f>ROUND(Zinsswaps!H305+'iBoxx Extrapolation'!$F305,2)</f>
        <v>3.34</v>
      </c>
      <c r="I305" s="14">
        <f>ROUND(Zinsswaps!I305+'iBoxx Extrapolation'!$F305,2)</f>
        <v>3.41</v>
      </c>
      <c r="J305" s="14">
        <f>ROUND(Zinsswaps!J305+'iBoxx Extrapolation'!$F305,2)</f>
        <v>3.48</v>
      </c>
      <c r="K305" s="14">
        <f>ROUND(Zinsswaps!K305+'iBoxx Extrapolation'!$F305,2)</f>
        <v>3.54</v>
      </c>
      <c r="L305" s="14">
        <f>ROUND(Zinsswaps!L305+'iBoxx Extrapolation'!$F305,2)</f>
        <v>3.6</v>
      </c>
      <c r="M305" s="14">
        <f>ROUND(Zinsswaps!M305+'iBoxx Extrapolation'!$F305,2)</f>
        <v>3.65</v>
      </c>
      <c r="N305" s="14">
        <f>ROUND(Zinsswaps!N305+'iBoxx Extrapolation'!$F305,2)</f>
        <v>3.7</v>
      </c>
      <c r="O305" s="14">
        <f>ROUND(Zinsswaps!O305+'iBoxx Extrapolation'!$F305,2)</f>
        <v>3.75</v>
      </c>
      <c r="P305" s="14">
        <f>ROUND(Zinsswaps!P305+'iBoxx Extrapolation'!$F305,2)</f>
        <v>3.78</v>
      </c>
      <c r="Q305" s="14">
        <f>ROUND(Zinsswaps!Q305+'iBoxx Extrapolation'!$F305,2)</f>
        <v>3.81</v>
      </c>
      <c r="R305" s="14">
        <f>ROUND(Zinsswaps!R305+'iBoxx Extrapolation'!$F305,2)</f>
        <v>3.83</v>
      </c>
      <c r="S305" s="14">
        <f>ROUND(Zinsswaps!S305+'iBoxx Extrapolation'!$F305,2)</f>
        <v>3.85</v>
      </c>
      <c r="T305" s="14">
        <f>ROUND(Zinsswaps!T305+'iBoxx Extrapolation'!$F305,2)</f>
        <v>3.87</v>
      </c>
      <c r="U305" s="14">
        <f>ROUND(Zinsswaps!U305+'iBoxx Extrapolation'!$F305,2)</f>
        <v>3.89</v>
      </c>
      <c r="V305" s="14">
        <f>ROUND(Zinsswaps!V305+'iBoxx Extrapolation'!$F305,2)</f>
        <v>3.89</v>
      </c>
      <c r="W305" s="14">
        <f>ROUND(Zinsswaps!W305+'iBoxx Extrapolation'!$F305,2)</f>
        <v>3.89</v>
      </c>
      <c r="X305" s="14">
        <f>ROUND(Zinsswaps!X305+'iBoxx Extrapolation'!$F305,2)</f>
        <v>3.89</v>
      </c>
      <c r="Y305" s="14">
        <f>ROUND(Zinsswaps!Y305+'iBoxx Extrapolation'!$F305,2)</f>
        <v>3.89</v>
      </c>
      <c r="Z305" s="14">
        <f>ROUND(Zinsswaps!Z305+'iBoxx Extrapolation'!$F305,2)</f>
        <v>3.89</v>
      </c>
      <c r="AA305" s="14">
        <f>ROUND(Zinsswaps!AA305+'iBoxx Extrapolation'!$F305,2)</f>
        <v>3.88</v>
      </c>
      <c r="AB305" s="14">
        <f>ROUND(Zinsswaps!AB305+'iBoxx Extrapolation'!$F305,2)</f>
        <v>3.88</v>
      </c>
      <c r="AC305" s="14">
        <f>ROUND(Zinsswaps!AC305+'iBoxx Extrapolation'!$F305,2)</f>
        <v>3.87</v>
      </c>
      <c r="AD305" s="14">
        <f>ROUND(Zinsswaps!AD305+'iBoxx Extrapolation'!$F305,2)</f>
        <v>3.86</v>
      </c>
      <c r="AE305" s="14">
        <f>ROUND(Zinsswaps!AE305+'iBoxx Extrapolation'!$F305,2)</f>
        <v>3.86</v>
      </c>
      <c r="AF305" s="14">
        <f>ROUND(Zinsswaps!AF305+'iBoxx Extrapolation'!$F305,2)</f>
        <v>3.84</v>
      </c>
      <c r="AG305" s="14">
        <f>ROUND(Zinsswaps!AG305+'iBoxx Extrapolation'!$F305,2)</f>
        <v>3.82</v>
      </c>
      <c r="AH305" s="14">
        <f>ROUND(Zinsswaps!AH305+'iBoxx Extrapolation'!$F305,2)</f>
        <v>3.81</v>
      </c>
      <c r="AI305" s="14">
        <f>ROUND(Zinsswaps!AI305+'iBoxx Extrapolation'!$F305,2)</f>
        <v>3.79</v>
      </c>
      <c r="AJ305" s="14">
        <f>ROUND(Zinsswaps!AJ305+'iBoxx Extrapolation'!$F305,2)</f>
        <v>3.78</v>
      </c>
      <c r="AK305" s="14">
        <f>ROUND(Zinsswaps!AK305+'iBoxx Extrapolation'!$F305,2)</f>
        <v>3.77</v>
      </c>
      <c r="AL305" s="14">
        <f>ROUND(Zinsswaps!AL305+'iBoxx Extrapolation'!$F305,2)</f>
        <v>3.76</v>
      </c>
      <c r="AM305" s="14">
        <f>ROUND(Zinsswaps!AM305+'iBoxx Extrapolation'!$F305,2)</f>
        <v>3.75</v>
      </c>
      <c r="AN305" s="14">
        <f>ROUND(Zinsswaps!AN305+'iBoxx Extrapolation'!$F305,2)</f>
        <v>3.74</v>
      </c>
      <c r="AO305" s="14">
        <f>ROUND(Zinsswaps!AO305+'iBoxx Extrapolation'!$F305,2)</f>
        <v>3.73</v>
      </c>
      <c r="AP305" s="14">
        <f>ROUND(Zinsswaps!AP305+'iBoxx Extrapolation'!$F305,2)</f>
        <v>3.7</v>
      </c>
      <c r="AQ305" s="14">
        <f>ROUND(Zinsswaps!AQ305+'iBoxx Extrapolation'!$F305,2)</f>
        <v>3.68</v>
      </c>
      <c r="AR305" s="14">
        <f>ROUND(Zinsswaps!AR305+'iBoxx Extrapolation'!$F305,2)</f>
        <v>3.66</v>
      </c>
      <c r="AS305" s="14">
        <f>ROUND(Zinsswaps!AS305+'iBoxx Extrapolation'!$F305,2)</f>
        <v>3.64</v>
      </c>
      <c r="AT305" s="14">
        <f>ROUND(Zinsswaps!AT305+'iBoxx Extrapolation'!$F305,2)</f>
        <v>3.62</v>
      </c>
      <c r="AU305" s="14">
        <f>ROUND(Zinsswaps!AU305+'iBoxx Extrapolation'!$F305,2)</f>
        <v>3.61</v>
      </c>
      <c r="AV305" s="14">
        <f>ROUND(Zinsswaps!AV305+'iBoxx Extrapolation'!$F305,2)</f>
        <v>3.59</v>
      </c>
      <c r="AW305" s="14">
        <f>ROUND(Zinsswaps!AW305+'iBoxx Extrapolation'!$F305,2)</f>
        <v>3.57</v>
      </c>
      <c r="AX305" s="14">
        <f>ROUND(Zinsswaps!AX305+'iBoxx Extrapolation'!$F305,2)</f>
        <v>3.56</v>
      </c>
      <c r="AY305" s="14">
        <f>ROUND(Zinsswaps!AY305+'iBoxx Extrapolation'!$F305,2)</f>
        <v>3.54</v>
      </c>
    </row>
    <row r="306" spans="1:51" s="16" customFormat="1" x14ac:dyDescent="0.2">
      <c r="A306" s="12">
        <v>46538</v>
      </c>
      <c r="B306" s="14">
        <f>ROUND(Zinsswaps!B306+'iBoxx Extrapolation'!$F306,2)</f>
        <v>2.99</v>
      </c>
      <c r="C306" s="14">
        <f>ROUND(Zinsswaps!C306+'iBoxx Extrapolation'!$F306,2)</f>
        <v>3</v>
      </c>
      <c r="D306" s="14">
        <f>ROUND(Zinsswaps!D306+'iBoxx Extrapolation'!$F306,2)</f>
        <v>3.05</v>
      </c>
      <c r="E306" s="14">
        <f>ROUND(Zinsswaps!E306+'iBoxx Extrapolation'!$F306,2)</f>
        <v>3.12</v>
      </c>
      <c r="F306" s="14">
        <f>ROUND(Zinsswaps!F306+'iBoxx Extrapolation'!$F306,2)</f>
        <v>3.19</v>
      </c>
      <c r="G306" s="14">
        <f>ROUND(Zinsswaps!G306+'iBoxx Extrapolation'!$F306,2)</f>
        <v>3.27</v>
      </c>
      <c r="H306" s="14">
        <f>ROUND(Zinsswaps!H306+'iBoxx Extrapolation'!$F306,2)</f>
        <v>3.34</v>
      </c>
      <c r="I306" s="14">
        <f>ROUND(Zinsswaps!I306+'iBoxx Extrapolation'!$F306,2)</f>
        <v>3.41</v>
      </c>
      <c r="J306" s="14">
        <f>ROUND(Zinsswaps!J306+'iBoxx Extrapolation'!$F306,2)</f>
        <v>3.48</v>
      </c>
      <c r="K306" s="14">
        <f>ROUND(Zinsswaps!K306+'iBoxx Extrapolation'!$F306,2)</f>
        <v>3.54</v>
      </c>
      <c r="L306" s="14">
        <f>ROUND(Zinsswaps!L306+'iBoxx Extrapolation'!$F306,2)</f>
        <v>3.6</v>
      </c>
      <c r="M306" s="14">
        <f>ROUND(Zinsswaps!M306+'iBoxx Extrapolation'!$F306,2)</f>
        <v>3.65</v>
      </c>
      <c r="N306" s="14">
        <f>ROUND(Zinsswaps!N306+'iBoxx Extrapolation'!$F306,2)</f>
        <v>3.7</v>
      </c>
      <c r="O306" s="14">
        <f>ROUND(Zinsswaps!O306+'iBoxx Extrapolation'!$F306,2)</f>
        <v>3.75</v>
      </c>
      <c r="P306" s="14">
        <f>ROUND(Zinsswaps!P306+'iBoxx Extrapolation'!$F306,2)</f>
        <v>3.78</v>
      </c>
      <c r="Q306" s="14">
        <f>ROUND(Zinsswaps!Q306+'iBoxx Extrapolation'!$F306,2)</f>
        <v>3.81</v>
      </c>
      <c r="R306" s="14">
        <f>ROUND(Zinsswaps!R306+'iBoxx Extrapolation'!$F306,2)</f>
        <v>3.83</v>
      </c>
      <c r="S306" s="14">
        <f>ROUND(Zinsswaps!S306+'iBoxx Extrapolation'!$F306,2)</f>
        <v>3.85</v>
      </c>
      <c r="T306" s="14">
        <f>ROUND(Zinsswaps!T306+'iBoxx Extrapolation'!$F306,2)</f>
        <v>3.87</v>
      </c>
      <c r="U306" s="14">
        <f>ROUND(Zinsswaps!U306+'iBoxx Extrapolation'!$F306,2)</f>
        <v>3.89</v>
      </c>
      <c r="V306" s="14">
        <f>ROUND(Zinsswaps!V306+'iBoxx Extrapolation'!$F306,2)</f>
        <v>3.89</v>
      </c>
      <c r="W306" s="14">
        <f>ROUND(Zinsswaps!W306+'iBoxx Extrapolation'!$F306,2)</f>
        <v>3.89</v>
      </c>
      <c r="X306" s="14">
        <f>ROUND(Zinsswaps!X306+'iBoxx Extrapolation'!$F306,2)</f>
        <v>3.89</v>
      </c>
      <c r="Y306" s="14">
        <f>ROUND(Zinsswaps!Y306+'iBoxx Extrapolation'!$F306,2)</f>
        <v>3.89</v>
      </c>
      <c r="Z306" s="14">
        <f>ROUND(Zinsswaps!Z306+'iBoxx Extrapolation'!$F306,2)</f>
        <v>3.89</v>
      </c>
      <c r="AA306" s="14">
        <f>ROUND(Zinsswaps!AA306+'iBoxx Extrapolation'!$F306,2)</f>
        <v>3.88</v>
      </c>
      <c r="AB306" s="14">
        <f>ROUND(Zinsswaps!AB306+'iBoxx Extrapolation'!$F306,2)</f>
        <v>3.88</v>
      </c>
      <c r="AC306" s="14">
        <f>ROUND(Zinsswaps!AC306+'iBoxx Extrapolation'!$F306,2)</f>
        <v>3.87</v>
      </c>
      <c r="AD306" s="14">
        <f>ROUND(Zinsswaps!AD306+'iBoxx Extrapolation'!$F306,2)</f>
        <v>3.86</v>
      </c>
      <c r="AE306" s="14">
        <f>ROUND(Zinsswaps!AE306+'iBoxx Extrapolation'!$F306,2)</f>
        <v>3.86</v>
      </c>
      <c r="AF306" s="14">
        <f>ROUND(Zinsswaps!AF306+'iBoxx Extrapolation'!$F306,2)</f>
        <v>3.84</v>
      </c>
      <c r="AG306" s="14">
        <f>ROUND(Zinsswaps!AG306+'iBoxx Extrapolation'!$F306,2)</f>
        <v>3.82</v>
      </c>
      <c r="AH306" s="14">
        <f>ROUND(Zinsswaps!AH306+'iBoxx Extrapolation'!$F306,2)</f>
        <v>3.81</v>
      </c>
      <c r="AI306" s="14">
        <f>ROUND(Zinsswaps!AI306+'iBoxx Extrapolation'!$F306,2)</f>
        <v>3.79</v>
      </c>
      <c r="AJ306" s="14">
        <f>ROUND(Zinsswaps!AJ306+'iBoxx Extrapolation'!$F306,2)</f>
        <v>3.78</v>
      </c>
      <c r="AK306" s="14">
        <f>ROUND(Zinsswaps!AK306+'iBoxx Extrapolation'!$F306,2)</f>
        <v>3.77</v>
      </c>
      <c r="AL306" s="14">
        <f>ROUND(Zinsswaps!AL306+'iBoxx Extrapolation'!$F306,2)</f>
        <v>3.76</v>
      </c>
      <c r="AM306" s="14">
        <f>ROUND(Zinsswaps!AM306+'iBoxx Extrapolation'!$F306,2)</f>
        <v>3.75</v>
      </c>
      <c r="AN306" s="14">
        <f>ROUND(Zinsswaps!AN306+'iBoxx Extrapolation'!$F306,2)</f>
        <v>3.74</v>
      </c>
      <c r="AO306" s="14">
        <f>ROUND(Zinsswaps!AO306+'iBoxx Extrapolation'!$F306,2)</f>
        <v>3.73</v>
      </c>
      <c r="AP306" s="14">
        <f>ROUND(Zinsswaps!AP306+'iBoxx Extrapolation'!$F306,2)</f>
        <v>3.7</v>
      </c>
      <c r="AQ306" s="14">
        <f>ROUND(Zinsswaps!AQ306+'iBoxx Extrapolation'!$F306,2)</f>
        <v>3.68</v>
      </c>
      <c r="AR306" s="14">
        <f>ROUND(Zinsswaps!AR306+'iBoxx Extrapolation'!$F306,2)</f>
        <v>3.66</v>
      </c>
      <c r="AS306" s="14">
        <f>ROUND(Zinsswaps!AS306+'iBoxx Extrapolation'!$F306,2)</f>
        <v>3.64</v>
      </c>
      <c r="AT306" s="14">
        <f>ROUND(Zinsswaps!AT306+'iBoxx Extrapolation'!$F306,2)</f>
        <v>3.62</v>
      </c>
      <c r="AU306" s="14">
        <f>ROUND(Zinsswaps!AU306+'iBoxx Extrapolation'!$F306,2)</f>
        <v>3.61</v>
      </c>
      <c r="AV306" s="14">
        <f>ROUND(Zinsswaps!AV306+'iBoxx Extrapolation'!$F306,2)</f>
        <v>3.59</v>
      </c>
      <c r="AW306" s="14">
        <f>ROUND(Zinsswaps!AW306+'iBoxx Extrapolation'!$F306,2)</f>
        <v>3.57</v>
      </c>
      <c r="AX306" s="14">
        <f>ROUND(Zinsswaps!AX306+'iBoxx Extrapolation'!$F306,2)</f>
        <v>3.56</v>
      </c>
      <c r="AY306" s="14">
        <f>ROUND(Zinsswaps!AY306+'iBoxx Extrapolation'!$F306,2)</f>
        <v>3.54</v>
      </c>
    </row>
    <row r="307" spans="1:51" s="16" customFormat="1" x14ac:dyDescent="0.2">
      <c r="A307" s="12">
        <v>46568</v>
      </c>
      <c r="B307" s="14">
        <f>ROUND(Zinsswaps!B307+'iBoxx Extrapolation'!$F307,2)</f>
        <v>2.99</v>
      </c>
      <c r="C307" s="14">
        <f>ROUND(Zinsswaps!C307+'iBoxx Extrapolation'!$F307,2)</f>
        <v>3</v>
      </c>
      <c r="D307" s="14">
        <f>ROUND(Zinsswaps!D307+'iBoxx Extrapolation'!$F307,2)</f>
        <v>3.05</v>
      </c>
      <c r="E307" s="14">
        <f>ROUND(Zinsswaps!E307+'iBoxx Extrapolation'!$F307,2)</f>
        <v>3.12</v>
      </c>
      <c r="F307" s="14">
        <f>ROUND(Zinsswaps!F307+'iBoxx Extrapolation'!$F307,2)</f>
        <v>3.19</v>
      </c>
      <c r="G307" s="14">
        <f>ROUND(Zinsswaps!G307+'iBoxx Extrapolation'!$F307,2)</f>
        <v>3.27</v>
      </c>
      <c r="H307" s="14">
        <f>ROUND(Zinsswaps!H307+'iBoxx Extrapolation'!$F307,2)</f>
        <v>3.34</v>
      </c>
      <c r="I307" s="14">
        <f>ROUND(Zinsswaps!I307+'iBoxx Extrapolation'!$F307,2)</f>
        <v>3.41</v>
      </c>
      <c r="J307" s="14">
        <f>ROUND(Zinsswaps!J307+'iBoxx Extrapolation'!$F307,2)</f>
        <v>3.48</v>
      </c>
      <c r="K307" s="14">
        <f>ROUND(Zinsswaps!K307+'iBoxx Extrapolation'!$F307,2)</f>
        <v>3.54</v>
      </c>
      <c r="L307" s="14">
        <f>ROUND(Zinsswaps!L307+'iBoxx Extrapolation'!$F307,2)</f>
        <v>3.6</v>
      </c>
      <c r="M307" s="14">
        <f>ROUND(Zinsswaps!M307+'iBoxx Extrapolation'!$F307,2)</f>
        <v>3.65</v>
      </c>
      <c r="N307" s="14">
        <f>ROUND(Zinsswaps!N307+'iBoxx Extrapolation'!$F307,2)</f>
        <v>3.7</v>
      </c>
      <c r="O307" s="14">
        <f>ROUND(Zinsswaps!O307+'iBoxx Extrapolation'!$F307,2)</f>
        <v>3.75</v>
      </c>
      <c r="P307" s="14">
        <f>ROUND(Zinsswaps!P307+'iBoxx Extrapolation'!$F307,2)</f>
        <v>3.78</v>
      </c>
      <c r="Q307" s="14">
        <f>ROUND(Zinsswaps!Q307+'iBoxx Extrapolation'!$F307,2)</f>
        <v>3.81</v>
      </c>
      <c r="R307" s="14">
        <f>ROUND(Zinsswaps!R307+'iBoxx Extrapolation'!$F307,2)</f>
        <v>3.83</v>
      </c>
      <c r="S307" s="14">
        <f>ROUND(Zinsswaps!S307+'iBoxx Extrapolation'!$F307,2)</f>
        <v>3.85</v>
      </c>
      <c r="T307" s="14">
        <f>ROUND(Zinsswaps!T307+'iBoxx Extrapolation'!$F307,2)</f>
        <v>3.87</v>
      </c>
      <c r="U307" s="14">
        <f>ROUND(Zinsswaps!U307+'iBoxx Extrapolation'!$F307,2)</f>
        <v>3.89</v>
      </c>
      <c r="V307" s="14">
        <f>ROUND(Zinsswaps!V307+'iBoxx Extrapolation'!$F307,2)</f>
        <v>3.89</v>
      </c>
      <c r="W307" s="14">
        <f>ROUND(Zinsswaps!W307+'iBoxx Extrapolation'!$F307,2)</f>
        <v>3.89</v>
      </c>
      <c r="X307" s="14">
        <f>ROUND(Zinsswaps!X307+'iBoxx Extrapolation'!$F307,2)</f>
        <v>3.89</v>
      </c>
      <c r="Y307" s="14">
        <f>ROUND(Zinsswaps!Y307+'iBoxx Extrapolation'!$F307,2)</f>
        <v>3.89</v>
      </c>
      <c r="Z307" s="14">
        <f>ROUND(Zinsswaps!Z307+'iBoxx Extrapolation'!$F307,2)</f>
        <v>3.89</v>
      </c>
      <c r="AA307" s="14">
        <f>ROUND(Zinsswaps!AA307+'iBoxx Extrapolation'!$F307,2)</f>
        <v>3.88</v>
      </c>
      <c r="AB307" s="14">
        <f>ROUND(Zinsswaps!AB307+'iBoxx Extrapolation'!$F307,2)</f>
        <v>3.88</v>
      </c>
      <c r="AC307" s="14">
        <f>ROUND(Zinsswaps!AC307+'iBoxx Extrapolation'!$F307,2)</f>
        <v>3.87</v>
      </c>
      <c r="AD307" s="14">
        <f>ROUND(Zinsswaps!AD307+'iBoxx Extrapolation'!$F307,2)</f>
        <v>3.86</v>
      </c>
      <c r="AE307" s="14">
        <f>ROUND(Zinsswaps!AE307+'iBoxx Extrapolation'!$F307,2)</f>
        <v>3.86</v>
      </c>
      <c r="AF307" s="14">
        <f>ROUND(Zinsswaps!AF307+'iBoxx Extrapolation'!$F307,2)</f>
        <v>3.84</v>
      </c>
      <c r="AG307" s="14">
        <f>ROUND(Zinsswaps!AG307+'iBoxx Extrapolation'!$F307,2)</f>
        <v>3.82</v>
      </c>
      <c r="AH307" s="14">
        <f>ROUND(Zinsswaps!AH307+'iBoxx Extrapolation'!$F307,2)</f>
        <v>3.81</v>
      </c>
      <c r="AI307" s="14">
        <f>ROUND(Zinsswaps!AI307+'iBoxx Extrapolation'!$F307,2)</f>
        <v>3.79</v>
      </c>
      <c r="AJ307" s="14">
        <f>ROUND(Zinsswaps!AJ307+'iBoxx Extrapolation'!$F307,2)</f>
        <v>3.78</v>
      </c>
      <c r="AK307" s="14">
        <f>ROUND(Zinsswaps!AK307+'iBoxx Extrapolation'!$F307,2)</f>
        <v>3.77</v>
      </c>
      <c r="AL307" s="14">
        <f>ROUND(Zinsswaps!AL307+'iBoxx Extrapolation'!$F307,2)</f>
        <v>3.76</v>
      </c>
      <c r="AM307" s="14">
        <f>ROUND(Zinsswaps!AM307+'iBoxx Extrapolation'!$F307,2)</f>
        <v>3.75</v>
      </c>
      <c r="AN307" s="14">
        <f>ROUND(Zinsswaps!AN307+'iBoxx Extrapolation'!$F307,2)</f>
        <v>3.74</v>
      </c>
      <c r="AO307" s="14">
        <f>ROUND(Zinsswaps!AO307+'iBoxx Extrapolation'!$F307,2)</f>
        <v>3.73</v>
      </c>
      <c r="AP307" s="14">
        <f>ROUND(Zinsswaps!AP307+'iBoxx Extrapolation'!$F307,2)</f>
        <v>3.7</v>
      </c>
      <c r="AQ307" s="14">
        <f>ROUND(Zinsswaps!AQ307+'iBoxx Extrapolation'!$F307,2)</f>
        <v>3.68</v>
      </c>
      <c r="AR307" s="14">
        <f>ROUND(Zinsswaps!AR307+'iBoxx Extrapolation'!$F307,2)</f>
        <v>3.66</v>
      </c>
      <c r="AS307" s="14">
        <f>ROUND(Zinsswaps!AS307+'iBoxx Extrapolation'!$F307,2)</f>
        <v>3.64</v>
      </c>
      <c r="AT307" s="14">
        <f>ROUND(Zinsswaps!AT307+'iBoxx Extrapolation'!$F307,2)</f>
        <v>3.62</v>
      </c>
      <c r="AU307" s="14">
        <f>ROUND(Zinsswaps!AU307+'iBoxx Extrapolation'!$F307,2)</f>
        <v>3.61</v>
      </c>
      <c r="AV307" s="14">
        <f>ROUND(Zinsswaps!AV307+'iBoxx Extrapolation'!$F307,2)</f>
        <v>3.59</v>
      </c>
      <c r="AW307" s="14">
        <f>ROUND(Zinsswaps!AW307+'iBoxx Extrapolation'!$F307,2)</f>
        <v>3.57</v>
      </c>
      <c r="AX307" s="14">
        <f>ROUND(Zinsswaps!AX307+'iBoxx Extrapolation'!$F307,2)</f>
        <v>3.56</v>
      </c>
      <c r="AY307" s="14">
        <f>ROUND(Zinsswaps!AY307+'iBoxx Extrapolation'!$F307,2)</f>
        <v>3.54</v>
      </c>
    </row>
    <row r="308" spans="1:51" s="16" customFormat="1" x14ac:dyDescent="0.2">
      <c r="A308" s="12">
        <v>46599</v>
      </c>
      <c r="B308" s="14">
        <f>ROUND(Zinsswaps!B308+'iBoxx Extrapolation'!$F308,2)</f>
        <v>2.99</v>
      </c>
      <c r="C308" s="14">
        <f>ROUND(Zinsswaps!C308+'iBoxx Extrapolation'!$F308,2)</f>
        <v>3</v>
      </c>
      <c r="D308" s="14">
        <f>ROUND(Zinsswaps!D308+'iBoxx Extrapolation'!$F308,2)</f>
        <v>3.05</v>
      </c>
      <c r="E308" s="14">
        <f>ROUND(Zinsswaps!E308+'iBoxx Extrapolation'!$F308,2)</f>
        <v>3.12</v>
      </c>
      <c r="F308" s="14">
        <f>ROUND(Zinsswaps!F308+'iBoxx Extrapolation'!$F308,2)</f>
        <v>3.19</v>
      </c>
      <c r="G308" s="14">
        <f>ROUND(Zinsswaps!G308+'iBoxx Extrapolation'!$F308,2)</f>
        <v>3.27</v>
      </c>
      <c r="H308" s="14">
        <f>ROUND(Zinsswaps!H308+'iBoxx Extrapolation'!$F308,2)</f>
        <v>3.34</v>
      </c>
      <c r="I308" s="14">
        <f>ROUND(Zinsswaps!I308+'iBoxx Extrapolation'!$F308,2)</f>
        <v>3.41</v>
      </c>
      <c r="J308" s="14">
        <f>ROUND(Zinsswaps!J308+'iBoxx Extrapolation'!$F308,2)</f>
        <v>3.48</v>
      </c>
      <c r="K308" s="14">
        <f>ROUND(Zinsswaps!K308+'iBoxx Extrapolation'!$F308,2)</f>
        <v>3.54</v>
      </c>
      <c r="L308" s="14">
        <f>ROUND(Zinsswaps!L308+'iBoxx Extrapolation'!$F308,2)</f>
        <v>3.6</v>
      </c>
      <c r="M308" s="14">
        <f>ROUND(Zinsswaps!M308+'iBoxx Extrapolation'!$F308,2)</f>
        <v>3.65</v>
      </c>
      <c r="N308" s="14">
        <f>ROUND(Zinsswaps!N308+'iBoxx Extrapolation'!$F308,2)</f>
        <v>3.7</v>
      </c>
      <c r="O308" s="14">
        <f>ROUND(Zinsswaps!O308+'iBoxx Extrapolation'!$F308,2)</f>
        <v>3.75</v>
      </c>
      <c r="P308" s="14">
        <f>ROUND(Zinsswaps!P308+'iBoxx Extrapolation'!$F308,2)</f>
        <v>3.78</v>
      </c>
      <c r="Q308" s="14">
        <f>ROUND(Zinsswaps!Q308+'iBoxx Extrapolation'!$F308,2)</f>
        <v>3.81</v>
      </c>
      <c r="R308" s="14">
        <f>ROUND(Zinsswaps!R308+'iBoxx Extrapolation'!$F308,2)</f>
        <v>3.83</v>
      </c>
      <c r="S308" s="14">
        <f>ROUND(Zinsswaps!S308+'iBoxx Extrapolation'!$F308,2)</f>
        <v>3.85</v>
      </c>
      <c r="T308" s="14">
        <f>ROUND(Zinsswaps!T308+'iBoxx Extrapolation'!$F308,2)</f>
        <v>3.87</v>
      </c>
      <c r="U308" s="14">
        <f>ROUND(Zinsswaps!U308+'iBoxx Extrapolation'!$F308,2)</f>
        <v>3.89</v>
      </c>
      <c r="V308" s="14">
        <f>ROUND(Zinsswaps!V308+'iBoxx Extrapolation'!$F308,2)</f>
        <v>3.89</v>
      </c>
      <c r="W308" s="14">
        <f>ROUND(Zinsswaps!W308+'iBoxx Extrapolation'!$F308,2)</f>
        <v>3.89</v>
      </c>
      <c r="X308" s="14">
        <f>ROUND(Zinsswaps!X308+'iBoxx Extrapolation'!$F308,2)</f>
        <v>3.89</v>
      </c>
      <c r="Y308" s="14">
        <f>ROUND(Zinsswaps!Y308+'iBoxx Extrapolation'!$F308,2)</f>
        <v>3.89</v>
      </c>
      <c r="Z308" s="14">
        <f>ROUND(Zinsswaps!Z308+'iBoxx Extrapolation'!$F308,2)</f>
        <v>3.89</v>
      </c>
      <c r="AA308" s="14">
        <f>ROUND(Zinsswaps!AA308+'iBoxx Extrapolation'!$F308,2)</f>
        <v>3.88</v>
      </c>
      <c r="AB308" s="14">
        <f>ROUND(Zinsswaps!AB308+'iBoxx Extrapolation'!$F308,2)</f>
        <v>3.88</v>
      </c>
      <c r="AC308" s="14">
        <f>ROUND(Zinsswaps!AC308+'iBoxx Extrapolation'!$F308,2)</f>
        <v>3.87</v>
      </c>
      <c r="AD308" s="14">
        <f>ROUND(Zinsswaps!AD308+'iBoxx Extrapolation'!$F308,2)</f>
        <v>3.86</v>
      </c>
      <c r="AE308" s="14">
        <f>ROUND(Zinsswaps!AE308+'iBoxx Extrapolation'!$F308,2)</f>
        <v>3.86</v>
      </c>
      <c r="AF308" s="14">
        <f>ROUND(Zinsswaps!AF308+'iBoxx Extrapolation'!$F308,2)</f>
        <v>3.84</v>
      </c>
      <c r="AG308" s="14">
        <f>ROUND(Zinsswaps!AG308+'iBoxx Extrapolation'!$F308,2)</f>
        <v>3.82</v>
      </c>
      <c r="AH308" s="14">
        <f>ROUND(Zinsswaps!AH308+'iBoxx Extrapolation'!$F308,2)</f>
        <v>3.81</v>
      </c>
      <c r="AI308" s="14">
        <f>ROUND(Zinsswaps!AI308+'iBoxx Extrapolation'!$F308,2)</f>
        <v>3.79</v>
      </c>
      <c r="AJ308" s="14">
        <f>ROUND(Zinsswaps!AJ308+'iBoxx Extrapolation'!$F308,2)</f>
        <v>3.78</v>
      </c>
      <c r="AK308" s="14">
        <f>ROUND(Zinsswaps!AK308+'iBoxx Extrapolation'!$F308,2)</f>
        <v>3.77</v>
      </c>
      <c r="AL308" s="14">
        <f>ROUND(Zinsswaps!AL308+'iBoxx Extrapolation'!$F308,2)</f>
        <v>3.76</v>
      </c>
      <c r="AM308" s="14">
        <f>ROUND(Zinsswaps!AM308+'iBoxx Extrapolation'!$F308,2)</f>
        <v>3.75</v>
      </c>
      <c r="AN308" s="14">
        <f>ROUND(Zinsswaps!AN308+'iBoxx Extrapolation'!$F308,2)</f>
        <v>3.74</v>
      </c>
      <c r="AO308" s="14">
        <f>ROUND(Zinsswaps!AO308+'iBoxx Extrapolation'!$F308,2)</f>
        <v>3.73</v>
      </c>
      <c r="AP308" s="14">
        <f>ROUND(Zinsswaps!AP308+'iBoxx Extrapolation'!$F308,2)</f>
        <v>3.7</v>
      </c>
      <c r="AQ308" s="14">
        <f>ROUND(Zinsswaps!AQ308+'iBoxx Extrapolation'!$F308,2)</f>
        <v>3.68</v>
      </c>
      <c r="AR308" s="14">
        <f>ROUND(Zinsswaps!AR308+'iBoxx Extrapolation'!$F308,2)</f>
        <v>3.66</v>
      </c>
      <c r="AS308" s="14">
        <f>ROUND(Zinsswaps!AS308+'iBoxx Extrapolation'!$F308,2)</f>
        <v>3.64</v>
      </c>
      <c r="AT308" s="14">
        <f>ROUND(Zinsswaps!AT308+'iBoxx Extrapolation'!$F308,2)</f>
        <v>3.62</v>
      </c>
      <c r="AU308" s="14">
        <f>ROUND(Zinsswaps!AU308+'iBoxx Extrapolation'!$F308,2)</f>
        <v>3.61</v>
      </c>
      <c r="AV308" s="14">
        <f>ROUND(Zinsswaps!AV308+'iBoxx Extrapolation'!$F308,2)</f>
        <v>3.59</v>
      </c>
      <c r="AW308" s="14">
        <f>ROUND(Zinsswaps!AW308+'iBoxx Extrapolation'!$F308,2)</f>
        <v>3.57</v>
      </c>
      <c r="AX308" s="14">
        <f>ROUND(Zinsswaps!AX308+'iBoxx Extrapolation'!$F308,2)</f>
        <v>3.56</v>
      </c>
      <c r="AY308" s="14">
        <f>ROUND(Zinsswaps!AY308+'iBoxx Extrapolation'!$F308,2)</f>
        <v>3.54</v>
      </c>
    </row>
    <row r="309" spans="1:51" s="16" customFormat="1" x14ac:dyDescent="0.2">
      <c r="A309" s="12">
        <v>46630</v>
      </c>
      <c r="B309" s="14">
        <f>ROUND(Zinsswaps!B309+'iBoxx Extrapolation'!$F309,2)</f>
        <v>2.99</v>
      </c>
      <c r="C309" s="14">
        <f>ROUND(Zinsswaps!C309+'iBoxx Extrapolation'!$F309,2)</f>
        <v>3</v>
      </c>
      <c r="D309" s="14">
        <f>ROUND(Zinsswaps!D309+'iBoxx Extrapolation'!$F309,2)</f>
        <v>3.05</v>
      </c>
      <c r="E309" s="14">
        <f>ROUND(Zinsswaps!E309+'iBoxx Extrapolation'!$F309,2)</f>
        <v>3.12</v>
      </c>
      <c r="F309" s="14">
        <f>ROUND(Zinsswaps!F309+'iBoxx Extrapolation'!$F309,2)</f>
        <v>3.19</v>
      </c>
      <c r="G309" s="14">
        <f>ROUND(Zinsswaps!G309+'iBoxx Extrapolation'!$F309,2)</f>
        <v>3.27</v>
      </c>
      <c r="H309" s="14">
        <f>ROUND(Zinsswaps!H309+'iBoxx Extrapolation'!$F309,2)</f>
        <v>3.34</v>
      </c>
      <c r="I309" s="14">
        <f>ROUND(Zinsswaps!I309+'iBoxx Extrapolation'!$F309,2)</f>
        <v>3.41</v>
      </c>
      <c r="J309" s="14">
        <f>ROUND(Zinsswaps!J309+'iBoxx Extrapolation'!$F309,2)</f>
        <v>3.48</v>
      </c>
      <c r="K309" s="14">
        <f>ROUND(Zinsswaps!K309+'iBoxx Extrapolation'!$F309,2)</f>
        <v>3.54</v>
      </c>
      <c r="L309" s="14">
        <f>ROUND(Zinsswaps!L309+'iBoxx Extrapolation'!$F309,2)</f>
        <v>3.6</v>
      </c>
      <c r="M309" s="14">
        <f>ROUND(Zinsswaps!M309+'iBoxx Extrapolation'!$F309,2)</f>
        <v>3.65</v>
      </c>
      <c r="N309" s="14">
        <f>ROUND(Zinsswaps!N309+'iBoxx Extrapolation'!$F309,2)</f>
        <v>3.7</v>
      </c>
      <c r="O309" s="14">
        <f>ROUND(Zinsswaps!O309+'iBoxx Extrapolation'!$F309,2)</f>
        <v>3.75</v>
      </c>
      <c r="P309" s="14">
        <f>ROUND(Zinsswaps!P309+'iBoxx Extrapolation'!$F309,2)</f>
        <v>3.78</v>
      </c>
      <c r="Q309" s="14">
        <f>ROUND(Zinsswaps!Q309+'iBoxx Extrapolation'!$F309,2)</f>
        <v>3.81</v>
      </c>
      <c r="R309" s="14">
        <f>ROUND(Zinsswaps!R309+'iBoxx Extrapolation'!$F309,2)</f>
        <v>3.83</v>
      </c>
      <c r="S309" s="14">
        <f>ROUND(Zinsswaps!S309+'iBoxx Extrapolation'!$F309,2)</f>
        <v>3.85</v>
      </c>
      <c r="T309" s="14">
        <f>ROUND(Zinsswaps!T309+'iBoxx Extrapolation'!$F309,2)</f>
        <v>3.87</v>
      </c>
      <c r="U309" s="14">
        <f>ROUND(Zinsswaps!U309+'iBoxx Extrapolation'!$F309,2)</f>
        <v>3.89</v>
      </c>
      <c r="V309" s="14">
        <f>ROUND(Zinsswaps!V309+'iBoxx Extrapolation'!$F309,2)</f>
        <v>3.89</v>
      </c>
      <c r="W309" s="14">
        <f>ROUND(Zinsswaps!W309+'iBoxx Extrapolation'!$F309,2)</f>
        <v>3.89</v>
      </c>
      <c r="X309" s="14">
        <f>ROUND(Zinsswaps!X309+'iBoxx Extrapolation'!$F309,2)</f>
        <v>3.89</v>
      </c>
      <c r="Y309" s="14">
        <f>ROUND(Zinsswaps!Y309+'iBoxx Extrapolation'!$F309,2)</f>
        <v>3.89</v>
      </c>
      <c r="Z309" s="14">
        <f>ROUND(Zinsswaps!Z309+'iBoxx Extrapolation'!$F309,2)</f>
        <v>3.89</v>
      </c>
      <c r="AA309" s="14">
        <f>ROUND(Zinsswaps!AA309+'iBoxx Extrapolation'!$F309,2)</f>
        <v>3.88</v>
      </c>
      <c r="AB309" s="14">
        <f>ROUND(Zinsswaps!AB309+'iBoxx Extrapolation'!$F309,2)</f>
        <v>3.88</v>
      </c>
      <c r="AC309" s="14">
        <f>ROUND(Zinsswaps!AC309+'iBoxx Extrapolation'!$F309,2)</f>
        <v>3.87</v>
      </c>
      <c r="AD309" s="14">
        <f>ROUND(Zinsswaps!AD309+'iBoxx Extrapolation'!$F309,2)</f>
        <v>3.86</v>
      </c>
      <c r="AE309" s="14">
        <f>ROUND(Zinsswaps!AE309+'iBoxx Extrapolation'!$F309,2)</f>
        <v>3.86</v>
      </c>
      <c r="AF309" s="14">
        <f>ROUND(Zinsswaps!AF309+'iBoxx Extrapolation'!$F309,2)</f>
        <v>3.84</v>
      </c>
      <c r="AG309" s="14">
        <f>ROUND(Zinsswaps!AG309+'iBoxx Extrapolation'!$F309,2)</f>
        <v>3.82</v>
      </c>
      <c r="AH309" s="14">
        <f>ROUND(Zinsswaps!AH309+'iBoxx Extrapolation'!$F309,2)</f>
        <v>3.81</v>
      </c>
      <c r="AI309" s="14">
        <f>ROUND(Zinsswaps!AI309+'iBoxx Extrapolation'!$F309,2)</f>
        <v>3.79</v>
      </c>
      <c r="AJ309" s="14">
        <f>ROUND(Zinsswaps!AJ309+'iBoxx Extrapolation'!$F309,2)</f>
        <v>3.78</v>
      </c>
      <c r="AK309" s="14">
        <f>ROUND(Zinsswaps!AK309+'iBoxx Extrapolation'!$F309,2)</f>
        <v>3.77</v>
      </c>
      <c r="AL309" s="14">
        <f>ROUND(Zinsswaps!AL309+'iBoxx Extrapolation'!$F309,2)</f>
        <v>3.76</v>
      </c>
      <c r="AM309" s="14">
        <f>ROUND(Zinsswaps!AM309+'iBoxx Extrapolation'!$F309,2)</f>
        <v>3.75</v>
      </c>
      <c r="AN309" s="14">
        <f>ROUND(Zinsswaps!AN309+'iBoxx Extrapolation'!$F309,2)</f>
        <v>3.74</v>
      </c>
      <c r="AO309" s="14">
        <f>ROUND(Zinsswaps!AO309+'iBoxx Extrapolation'!$F309,2)</f>
        <v>3.73</v>
      </c>
      <c r="AP309" s="14">
        <f>ROUND(Zinsswaps!AP309+'iBoxx Extrapolation'!$F309,2)</f>
        <v>3.7</v>
      </c>
      <c r="AQ309" s="14">
        <f>ROUND(Zinsswaps!AQ309+'iBoxx Extrapolation'!$F309,2)</f>
        <v>3.68</v>
      </c>
      <c r="AR309" s="14">
        <f>ROUND(Zinsswaps!AR309+'iBoxx Extrapolation'!$F309,2)</f>
        <v>3.66</v>
      </c>
      <c r="AS309" s="14">
        <f>ROUND(Zinsswaps!AS309+'iBoxx Extrapolation'!$F309,2)</f>
        <v>3.64</v>
      </c>
      <c r="AT309" s="14">
        <f>ROUND(Zinsswaps!AT309+'iBoxx Extrapolation'!$F309,2)</f>
        <v>3.62</v>
      </c>
      <c r="AU309" s="14">
        <f>ROUND(Zinsswaps!AU309+'iBoxx Extrapolation'!$F309,2)</f>
        <v>3.61</v>
      </c>
      <c r="AV309" s="14">
        <f>ROUND(Zinsswaps!AV309+'iBoxx Extrapolation'!$F309,2)</f>
        <v>3.59</v>
      </c>
      <c r="AW309" s="14">
        <f>ROUND(Zinsswaps!AW309+'iBoxx Extrapolation'!$F309,2)</f>
        <v>3.57</v>
      </c>
      <c r="AX309" s="14">
        <f>ROUND(Zinsswaps!AX309+'iBoxx Extrapolation'!$F309,2)</f>
        <v>3.56</v>
      </c>
      <c r="AY309" s="14">
        <f>ROUND(Zinsswaps!AY309+'iBoxx Extrapolation'!$F309,2)</f>
        <v>3.54</v>
      </c>
    </row>
    <row r="310" spans="1:51" s="16" customFormat="1" x14ac:dyDescent="0.2">
      <c r="A310" s="12">
        <v>46660</v>
      </c>
      <c r="B310" s="14">
        <f>ROUND(Zinsswaps!B310+'iBoxx Extrapolation'!$F310,2)</f>
        <v>2.99</v>
      </c>
      <c r="C310" s="14">
        <f>ROUND(Zinsswaps!C310+'iBoxx Extrapolation'!$F310,2)</f>
        <v>3</v>
      </c>
      <c r="D310" s="14">
        <f>ROUND(Zinsswaps!D310+'iBoxx Extrapolation'!$F310,2)</f>
        <v>3.05</v>
      </c>
      <c r="E310" s="14">
        <f>ROUND(Zinsswaps!E310+'iBoxx Extrapolation'!$F310,2)</f>
        <v>3.12</v>
      </c>
      <c r="F310" s="14">
        <f>ROUND(Zinsswaps!F310+'iBoxx Extrapolation'!$F310,2)</f>
        <v>3.19</v>
      </c>
      <c r="G310" s="14">
        <f>ROUND(Zinsswaps!G310+'iBoxx Extrapolation'!$F310,2)</f>
        <v>3.27</v>
      </c>
      <c r="H310" s="14">
        <f>ROUND(Zinsswaps!H310+'iBoxx Extrapolation'!$F310,2)</f>
        <v>3.34</v>
      </c>
      <c r="I310" s="14">
        <f>ROUND(Zinsswaps!I310+'iBoxx Extrapolation'!$F310,2)</f>
        <v>3.41</v>
      </c>
      <c r="J310" s="14">
        <f>ROUND(Zinsswaps!J310+'iBoxx Extrapolation'!$F310,2)</f>
        <v>3.48</v>
      </c>
      <c r="K310" s="14">
        <f>ROUND(Zinsswaps!K310+'iBoxx Extrapolation'!$F310,2)</f>
        <v>3.54</v>
      </c>
      <c r="L310" s="14">
        <f>ROUND(Zinsswaps!L310+'iBoxx Extrapolation'!$F310,2)</f>
        <v>3.6</v>
      </c>
      <c r="M310" s="14">
        <f>ROUND(Zinsswaps!M310+'iBoxx Extrapolation'!$F310,2)</f>
        <v>3.65</v>
      </c>
      <c r="N310" s="14">
        <f>ROUND(Zinsswaps!N310+'iBoxx Extrapolation'!$F310,2)</f>
        <v>3.7</v>
      </c>
      <c r="O310" s="14">
        <f>ROUND(Zinsswaps!O310+'iBoxx Extrapolation'!$F310,2)</f>
        <v>3.75</v>
      </c>
      <c r="P310" s="14">
        <f>ROUND(Zinsswaps!P310+'iBoxx Extrapolation'!$F310,2)</f>
        <v>3.78</v>
      </c>
      <c r="Q310" s="14">
        <f>ROUND(Zinsswaps!Q310+'iBoxx Extrapolation'!$F310,2)</f>
        <v>3.81</v>
      </c>
      <c r="R310" s="14">
        <f>ROUND(Zinsswaps!R310+'iBoxx Extrapolation'!$F310,2)</f>
        <v>3.83</v>
      </c>
      <c r="S310" s="14">
        <f>ROUND(Zinsswaps!S310+'iBoxx Extrapolation'!$F310,2)</f>
        <v>3.85</v>
      </c>
      <c r="T310" s="14">
        <f>ROUND(Zinsswaps!T310+'iBoxx Extrapolation'!$F310,2)</f>
        <v>3.87</v>
      </c>
      <c r="U310" s="14">
        <f>ROUND(Zinsswaps!U310+'iBoxx Extrapolation'!$F310,2)</f>
        <v>3.89</v>
      </c>
      <c r="V310" s="14">
        <f>ROUND(Zinsswaps!V310+'iBoxx Extrapolation'!$F310,2)</f>
        <v>3.89</v>
      </c>
      <c r="W310" s="14">
        <f>ROUND(Zinsswaps!W310+'iBoxx Extrapolation'!$F310,2)</f>
        <v>3.89</v>
      </c>
      <c r="X310" s="14">
        <f>ROUND(Zinsswaps!X310+'iBoxx Extrapolation'!$F310,2)</f>
        <v>3.89</v>
      </c>
      <c r="Y310" s="14">
        <f>ROUND(Zinsswaps!Y310+'iBoxx Extrapolation'!$F310,2)</f>
        <v>3.89</v>
      </c>
      <c r="Z310" s="14">
        <f>ROUND(Zinsswaps!Z310+'iBoxx Extrapolation'!$F310,2)</f>
        <v>3.89</v>
      </c>
      <c r="AA310" s="14">
        <f>ROUND(Zinsswaps!AA310+'iBoxx Extrapolation'!$F310,2)</f>
        <v>3.88</v>
      </c>
      <c r="AB310" s="14">
        <f>ROUND(Zinsswaps!AB310+'iBoxx Extrapolation'!$F310,2)</f>
        <v>3.88</v>
      </c>
      <c r="AC310" s="14">
        <f>ROUND(Zinsswaps!AC310+'iBoxx Extrapolation'!$F310,2)</f>
        <v>3.87</v>
      </c>
      <c r="AD310" s="14">
        <f>ROUND(Zinsswaps!AD310+'iBoxx Extrapolation'!$F310,2)</f>
        <v>3.86</v>
      </c>
      <c r="AE310" s="14">
        <f>ROUND(Zinsswaps!AE310+'iBoxx Extrapolation'!$F310,2)</f>
        <v>3.86</v>
      </c>
      <c r="AF310" s="14">
        <f>ROUND(Zinsswaps!AF310+'iBoxx Extrapolation'!$F310,2)</f>
        <v>3.84</v>
      </c>
      <c r="AG310" s="14">
        <f>ROUND(Zinsswaps!AG310+'iBoxx Extrapolation'!$F310,2)</f>
        <v>3.82</v>
      </c>
      <c r="AH310" s="14">
        <f>ROUND(Zinsswaps!AH310+'iBoxx Extrapolation'!$F310,2)</f>
        <v>3.81</v>
      </c>
      <c r="AI310" s="14">
        <f>ROUND(Zinsswaps!AI310+'iBoxx Extrapolation'!$F310,2)</f>
        <v>3.79</v>
      </c>
      <c r="AJ310" s="14">
        <f>ROUND(Zinsswaps!AJ310+'iBoxx Extrapolation'!$F310,2)</f>
        <v>3.78</v>
      </c>
      <c r="AK310" s="14">
        <f>ROUND(Zinsswaps!AK310+'iBoxx Extrapolation'!$F310,2)</f>
        <v>3.77</v>
      </c>
      <c r="AL310" s="14">
        <f>ROUND(Zinsswaps!AL310+'iBoxx Extrapolation'!$F310,2)</f>
        <v>3.76</v>
      </c>
      <c r="AM310" s="14">
        <f>ROUND(Zinsswaps!AM310+'iBoxx Extrapolation'!$F310,2)</f>
        <v>3.75</v>
      </c>
      <c r="AN310" s="14">
        <f>ROUND(Zinsswaps!AN310+'iBoxx Extrapolation'!$F310,2)</f>
        <v>3.74</v>
      </c>
      <c r="AO310" s="14">
        <f>ROUND(Zinsswaps!AO310+'iBoxx Extrapolation'!$F310,2)</f>
        <v>3.73</v>
      </c>
      <c r="AP310" s="14">
        <f>ROUND(Zinsswaps!AP310+'iBoxx Extrapolation'!$F310,2)</f>
        <v>3.7</v>
      </c>
      <c r="AQ310" s="14">
        <f>ROUND(Zinsswaps!AQ310+'iBoxx Extrapolation'!$F310,2)</f>
        <v>3.68</v>
      </c>
      <c r="AR310" s="14">
        <f>ROUND(Zinsswaps!AR310+'iBoxx Extrapolation'!$F310,2)</f>
        <v>3.66</v>
      </c>
      <c r="AS310" s="14">
        <f>ROUND(Zinsswaps!AS310+'iBoxx Extrapolation'!$F310,2)</f>
        <v>3.64</v>
      </c>
      <c r="AT310" s="14">
        <f>ROUND(Zinsswaps!AT310+'iBoxx Extrapolation'!$F310,2)</f>
        <v>3.62</v>
      </c>
      <c r="AU310" s="14">
        <f>ROUND(Zinsswaps!AU310+'iBoxx Extrapolation'!$F310,2)</f>
        <v>3.61</v>
      </c>
      <c r="AV310" s="14">
        <f>ROUND(Zinsswaps!AV310+'iBoxx Extrapolation'!$F310,2)</f>
        <v>3.59</v>
      </c>
      <c r="AW310" s="14">
        <f>ROUND(Zinsswaps!AW310+'iBoxx Extrapolation'!$F310,2)</f>
        <v>3.57</v>
      </c>
      <c r="AX310" s="14">
        <f>ROUND(Zinsswaps!AX310+'iBoxx Extrapolation'!$F310,2)</f>
        <v>3.56</v>
      </c>
      <c r="AY310" s="14">
        <f>ROUND(Zinsswaps!AY310+'iBoxx Extrapolation'!$F310,2)</f>
        <v>3.54</v>
      </c>
    </row>
    <row r="311" spans="1:51" s="16" customFormat="1" x14ac:dyDescent="0.2">
      <c r="A311" s="12">
        <v>46691</v>
      </c>
      <c r="B311" s="14">
        <f>ROUND(Zinsswaps!B311+'iBoxx Extrapolation'!$F311,2)</f>
        <v>2.99</v>
      </c>
      <c r="C311" s="14">
        <f>ROUND(Zinsswaps!C311+'iBoxx Extrapolation'!$F311,2)</f>
        <v>3</v>
      </c>
      <c r="D311" s="14">
        <f>ROUND(Zinsswaps!D311+'iBoxx Extrapolation'!$F311,2)</f>
        <v>3.05</v>
      </c>
      <c r="E311" s="14">
        <f>ROUND(Zinsswaps!E311+'iBoxx Extrapolation'!$F311,2)</f>
        <v>3.12</v>
      </c>
      <c r="F311" s="14">
        <f>ROUND(Zinsswaps!F311+'iBoxx Extrapolation'!$F311,2)</f>
        <v>3.19</v>
      </c>
      <c r="G311" s="14">
        <f>ROUND(Zinsswaps!G311+'iBoxx Extrapolation'!$F311,2)</f>
        <v>3.27</v>
      </c>
      <c r="H311" s="14">
        <f>ROUND(Zinsswaps!H311+'iBoxx Extrapolation'!$F311,2)</f>
        <v>3.34</v>
      </c>
      <c r="I311" s="14">
        <f>ROUND(Zinsswaps!I311+'iBoxx Extrapolation'!$F311,2)</f>
        <v>3.41</v>
      </c>
      <c r="J311" s="14">
        <f>ROUND(Zinsswaps!J311+'iBoxx Extrapolation'!$F311,2)</f>
        <v>3.48</v>
      </c>
      <c r="K311" s="14">
        <f>ROUND(Zinsswaps!K311+'iBoxx Extrapolation'!$F311,2)</f>
        <v>3.54</v>
      </c>
      <c r="L311" s="14">
        <f>ROUND(Zinsswaps!L311+'iBoxx Extrapolation'!$F311,2)</f>
        <v>3.6</v>
      </c>
      <c r="M311" s="14">
        <f>ROUND(Zinsswaps!M311+'iBoxx Extrapolation'!$F311,2)</f>
        <v>3.65</v>
      </c>
      <c r="N311" s="14">
        <f>ROUND(Zinsswaps!N311+'iBoxx Extrapolation'!$F311,2)</f>
        <v>3.7</v>
      </c>
      <c r="O311" s="14">
        <f>ROUND(Zinsswaps!O311+'iBoxx Extrapolation'!$F311,2)</f>
        <v>3.75</v>
      </c>
      <c r="P311" s="14">
        <f>ROUND(Zinsswaps!P311+'iBoxx Extrapolation'!$F311,2)</f>
        <v>3.78</v>
      </c>
      <c r="Q311" s="14">
        <f>ROUND(Zinsswaps!Q311+'iBoxx Extrapolation'!$F311,2)</f>
        <v>3.81</v>
      </c>
      <c r="R311" s="14">
        <f>ROUND(Zinsswaps!R311+'iBoxx Extrapolation'!$F311,2)</f>
        <v>3.83</v>
      </c>
      <c r="S311" s="14">
        <f>ROUND(Zinsswaps!S311+'iBoxx Extrapolation'!$F311,2)</f>
        <v>3.85</v>
      </c>
      <c r="T311" s="14">
        <f>ROUND(Zinsswaps!T311+'iBoxx Extrapolation'!$F311,2)</f>
        <v>3.87</v>
      </c>
      <c r="U311" s="14">
        <f>ROUND(Zinsswaps!U311+'iBoxx Extrapolation'!$F311,2)</f>
        <v>3.89</v>
      </c>
      <c r="V311" s="14">
        <f>ROUND(Zinsswaps!V311+'iBoxx Extrapolation'!$F311,2)</f>
        <v>3.89</v>
      </c>
      <c r="W311" s="14">
        <f>ROUND(Zinsswaps!W311+'iBoxx Extrapolation'!$F311,2)</f>
        <v>3.89</v>
      </c>
      <c r="X311" s="14">
        <f>ROUND(Zinsswaps!X311+'iBoxx Extrapolation'!$F311,2)</f>
        <v>3.89</v>
      </c>
      <c r="Y311" s="14">
        <f>ROUND(Zinsswaps!Y311+'iBoxx Extrapolation'!$F311,2)</f>
        <v>3.89</v>
      </c>
      <c r="Z311" s="14">
        <f>ROUND(Zinsswaps!Z311+'iBoxx Extrapolation'!$F311,2)</f>
        <v>3.89</v>
      </c>
      <c r="AA311" s="14">
        <f>ROUND(Zinsswaps!AA311+'iBoxx Extrapolation'!$F311,2)</f>
        <v>3.88</v>
      </c>
      <c r="AB311" s="14">
        <f>ROUND(Zinsswaps!AB311+'iBoxx Extrapolation'!$F311,2)</f>
        <v>3.88</v>
      </c>
      <c r="AC311" s="14">
        <f>ROUND(Zinsswaps!AC311+'iBoxx Extrapolation'!$F311,2)</f>
        <v>3.87</v>
      </c>
      <c r="AD311" s="14">
        <f>ROUND(Zinsswaps!AD311+'iBoxx Extrapolation'!$F311,2)</f>
        <v>3.86</v>
      </c>
      <c r="AE311" s="14">
        <f>ROUND(Zinsswaps!AE311+'iBoxx Extrapolation'!$F311,2)</f>
        <v>3.86</v>
      </c>
      <c r="AF311" s="14">
        <f>ROUND(Zinsswaps!AF311+'iBoxx Extrapolation'!$F311,2)</f>
        <v>3.84</v>
      </c>
      <c r="AG311" s="14">
        <f>ROUND(Zinsswaps!AG311+'iBoxx Extrapolation'!$F311,2)</f>
        <v>3.82</v>
      </c>
      <c r="AH311" s="14">
        <f>ROUND(Zinsswaps!AH311+'iBoxx Extrapolation'!$F311,2)</f>
        <v>3.81</v>
      </c>
      <c r="AI311" s="14">
        <f>ROUND(Zinsswaps!AI311+'iBoxx Extrapolation'!$F311,2)</f>
        <v>3.79</v>
      </c>
      <c r="AJ311" s="14">
        <f>ROUND(Zinsswaps!AJ311+'iBoxx Extrapolation'!$F311,2)</f>
        <v>3.78</v>
      </c>
      <c r="AK311" s="14">
        <f>ROUND(Zinsswaps!AK311+'iBoxx Extrapolation'!$F311,2)</f>
        <v>3.77</v>
      </c>
      <c r="AL311" s="14">
        <f>ROUND(Zinsswaps!AL311+'iBoxx Extrapolation'!$F311,2)</f>
        <v>3.76</v>
      </c>
      <c r="AM311" s="14">
        <f>ROUND(Zinsswaps!AM311+'iBoxx Extrapolation'!$F311,2)</f>
        <v>3.75</v>
      </c>
      <c r="AN311" s="14">
        <f>ROUND(Zinsswaps!AN311+'iBoxx Extrapolation'!$F311,2)</f>
        <v>3.74</v>
      </c>
      <c r="AO311" s="14">
        <f>ROUND(Zinsswaps!AO311+'iBoxx Extrapolation'!$F311,2)</f>
        <v>3.73</v>
      </c>
      <c r="AP311" s="14">
        <f>ROUND(Zinsswaps!AP311+'iBoxx Extrapolation'!$F311,2)</f>
        <v>3.7</v>
      </c>
      <c r="AQ311" s="14">
        <f>ROUND(Zinsswaps!AQ311+'iBoxx Extrapolation'!$F311,2)</f>
        <v>3.68</v>
      </c>
      <c r="AR311" s="14">
        <f>ROUND(Zinsswaps!AR311+'iBoxx Extrapolation'!$F311,2)</f>
        <v>3.66</v>
      </c>
      <c r="AS311" s="14">
        <f>ROUND(Zinsswaps!AS311+'iBoxx Extrapolation'!$F311,2)</f>
        <v>3.64</v>
      </c>
      <c r="AT311" s="14">
        <f>ROUND(Zinsswaps!AT311+'iBoxx Extrapolation'!$F311,2)</f>
        <v>3.62</v>
      </c>
      <c r="AU311" s="14">
        <f>ROUND(Zinsswaps!AU311+'iBoxx Extrapolation'!$F311,2)</f>
        <v>3.61</v>
      </c>
      <c r="AV311" s="14">
        <f>ROUND(Zinsswaps!AV311+'iBoxx Extrapolation'!$F311,2)</f>
        <v>3.59</v>
      </c>
      <c r="AW311" s="14">
        <f>ROUND(Zinsswaps!AW311+'iBoxx Extrapolation'!$F311,2)</f>
        <v>3.57</v>
      </c>
      <c r="AX311" s="14">
        <f>ROUND(Zinsswaps!AX311+'iBoxx Extrapolation'!$F311,2)</f>
        <v>3.56</v>
      </c>
      <c r="AY311" s="14">
        <f>ROUND(Zinsswaps!AY311+'iBoxx Extrapolation'!$F311,2)</f>
        <v>3.54</v>
      </c>
    </row>
    <row r="312" spans="1:51" s="16" customFormat="1" x14ac:dyDescent="0.2">
      <c r="A312" s="12">
        <v>46721</v>
      </c>
      <c r="B312" s="14">
        <f>ROUND(Zinsswaps!B312+'iBoxx Extrapolation'!$F312,2)</f>
        <v>2.99</v>
      </c>
      <c r="C312" s="14">
        <f>ROUND(Zinsswaps!C312+'iBoxx Extrapolation'!$F312,2)</f>
        <v>3</v>
      </c>
      <c r="D312" s="14">
        <f>ROUND(Zinsswaps!D312+'iBoxx Extrapolation'!$F312,2)</f>
        <v>3.05</v>
      </c>
      <c r="E312" s="14">
        <f>ROUND(Zinsswaps!E312+'iBoxx Extrapolation'!$F312,2)</f>
        <v>3.12</v>
      </c>
      <c r="F312" s="14">
        <f>ROUND(Zinsswaps!F312+'iBoxx Extrapolation'!$F312,2)</f>
        <v>3.19</v>
      </c>
      <c r="G312" s="14">
        <f>ROUND(Zinsswaps!G312+'iBoxx Extrapolation'!$F312,2)</f>
        <v>3.27</v>
      </c>
      <c r="H312" s="14">
        <f>ROUND(Zinsswaps!H312+'iBoxx Extrapolation'!$F312,2)</f>
        <v>3.34</v>
      </c>
      <c r="I312" s="14">
        <f>ROUND(Zinsswaps!I312+'iBoxx Extrapolation'!$F312,2)</f>
        <v>3.41</v>
      </c>
      <c r="J312" s="14">
        <f>ROUND(Zinsswaps!J312+'iBoxx Extrapolation'!$F312,2)</f>
        <v>3.48</v>
      </c>
      <c r="K312" s="14">
        <f>ROUND(Zinsswaps!K312+'iBoxx Extrapolation'!$F312,2)</f>
        <v>3.54</v>
      </c>
      <c r="L312" s="14">
        <f>ROUND(Zinsswaps!L312+'iBoxx Extrapolation'!$F312,2)</f>
        <v>3.6</v>
      </c>
      <c r="M312" s="14">
        <f>ROUND(Zinsswaps!M312+'iBoxx Extrapolation'!$F312,2)</f>
        <v>3.65</v>
      </c>
      <c r="N312" s="14">
        <f>ROUND(Zinsswaps!N312+'iBoxx Extrapolation'!$F312,2)</f>
        <v>3.7</v>
      </c>
      <c r="O312" s="14">
        <f>ROUND(Zinsswaps!O312+'iBoxx Extrapolation'!$F312,2)</f>
        <v>3.75</v>
      </c>
      <c r="P312" s="14">
        <f>ROUND(Zinsswaps!P312+'iBoxx Extrapolation'!$F312,2)</f>
        <v>3.78</v>
      </c>
      <c r="Q312" s="14">
        <f>ROUND(Zinsswaps!Q312+'iBoxx Extrapolation'!$F312,2)</f>
        <v>3.81</v>
      </c>
      <c r="R312" s="14">
        <f>ROUND(Zinsswaps!R312+'iBoxx Extrapolation'!$F312,2)</f>
        <v>3.83</v>
      </c>
      <c r="S312" s="14">
        <f>ROUND(Zinsswaps!S312+'iBoxx Extrapolation'!$F312,2)</f>
        <v>3.85</v>
      </c>
      <c r="T312" s="14">
        <f>ROUND(Zinsswaps!T312+'iBoxx Extrapolation'!$F312,2)</f>
        <v>3.87</v>
      </c>
      <c r="U312" s="14">
        <f>ROUND(Zinsswaps!U312+'iBoxx Extrapolation'!$F312,2)</f>
        <v>3.89</v>
      </c>
      <c r="V312" s="14">
        <f>ROUND(Zinsswaps!V312+'iBoxx Extrapolation'!$F312,2)</f>
        <v>3.89</v>
      </c>
      <c r="W312" s="14">
        <f>ROUND(Zinsswaps!W312+'iBoxx Extrapolation'!$F312,2)</f>
        <v>3.89</v>
      </c>
      <c r="X312" s="14">
        <f>ROUND(Zinsswaps!X312+'iBoxx Extrapolation'!$F312,2)</f>
        <v>3.89</v>
      </c>
      <c r="Y312" s="14">
        <f>ROUND(Zinsswaps!Y312+'iBoxx Extrapolation'!$F312,2)</f>
        <v>3.89</v>
      </c>
      <c r="Z312" s="14">
        <f>ROUND(Zinsswaps!Z312+'iBoxx Extrapolation'!$F312,2)</f>
        <v>3.89</v>
      </c>
      <c r="AA312" s="14">
        <f>ROUND(Zinsswaps!AA312+'iBoxx Extrapolation'!$F312,2)</f>
        <v>3.88</v>
      </c>
      <c r="AB312" s="14">
        <f>ROUND(Zinsswaps!AB312+'iBoxx Extrapolation'!$F312,2)</f>
        <v>3.88</v>
      </c>
      <c r="AC312" s="14">
        <f>ROUND(Zinsswaps!AC312+'iBoxx Extrapolation'!$F312,2)</f>
        <v>3.87</v>
      </c>
      <c r="AD312" s="14">
        <f>ROUND(Zinsswaps!AD312+'iBoxx Extrapolation'!$F312,2)</f>
        <v>3.86</v>
      </c>
      <c r="AE312" s="14">
        <f>ROUND(Zinsswaps!AE312+'iBoxx Extrapolation'!$F312,2)</f>
        <v>3.86</v>
      </c>
      <c r="AF312" s="14">
        <f>ROUND(Zinsswaps!AF312+'iBoxx Extrapolation'!$F312,2)</f>
        <v>3.84</v>
      </c>
      <c r="AG312" s="14">
        <f>ROUND(Zinsswaps!AG312+'iBoxx Extrapolation'!$F312,2)</f>
        <v>3.82</v>
      </c>
      <c r="AH312" s="14">
        <f>ROUND(Zinsswaps!AH312+'iBoxx Extrapolation'!$F312,2)</f>
        <v>3.81</v>
      </c>
      <c r="AI312" s="14">
        <f>ROUND(Zinsswaps!AI312+'iBoxx Extrapolation'!$F312,2)</f>
        <v>3.79</v>
      </c>
      <c r="AJ312" s="14">
        <f>ROUND(Zinsswaps!AJ312+'iBoxx Extrapolation'!$F312,2)</f>
        <v>3.78</v>
      </c>
      <c r="AK312" s="14">
        <f>ROUND(Zinsswaps!AK312+'iBoxx Extrapolation'!$F312,2)</f>
        <v>3.77</v>
      </c>
      <c r="AL312" s="14">
        <f>ROUND(Zinsswaps!AL312+'iBoxx Extrapolation'!$F312,2)</f>
        <v>3.76</v>
      </c>
      <c r="AM312" s="14">
        <f>ROUND(Zinsswaps!AM312+'iBoxx Extrapolation'!$F312,2)</f>
        <v>3.75</v>
      </c>
      <c r="AN312" s="14">
        <f>ROUND(Zinsswaps!AN312+'iBoxx Extrapolation'!$F312,2)</f>
        <v>3.74</v>
      </c>
      <c r="AO312" s="14">
        <f>ROUND(Zinsswaps!AO312+'iBoxx Extrapolation'!$F312,2)</f>
        <v>3.73</v>
      </c>
      <c r="AP312" s="14">
        <f>ROUND(Zinsswaps!AP312+'iBoxx Extrapolation'!$F312,2)</f>
        <v>3.7</v>
      </c>
      <c r="AQ312" s="14">
        <f>ROUND(Zinsswaps!AQ312+'iBoxx Extrapolation'!$F312,2)</f>
        <v>3.68</v>
      </c>
      <c r="AR312" s="14">
        <f>ROUND(Zinsswaps!AR312+'iBoxx Extrapolation'!$F312,2)</f>
        <v>3.66</v>
      </c>
      <c r="AS312" s="14">
        <f>ROUND(Zinsswaps!AS312+'iBoxx Extrapolation'!$F312,2)</f>
        <v>3.64</v>
      </c>
      <c r="AT312" s="14">
        <f>ROUND(Zinsswaps!AT312+'iBoxx Extrapolation'!$F312,2)</f>
        <v>3.62</v>
      </c>
      <c r="AU312" s="14">
        <f>ROUND(Zinsswaps!AU312+'iBoxx Extrapolation'!$F312,2)</f>
        <v>3.61</v>
      </c>
      <c r="AV312" s="14">
        <f>ROUND(Zinsswaps!AV312+'iBoxx Extrapolation'!$F312,2)</f>
        <v>3.59</v>
      </c>
      <c r="AW312" s="14">
        <f>ROUND(Zinsswaps!AW312+'iBoxx Extrapolation'!$F312,2)</f>
        <v>3.57</v>
      </c>
      <c r="AX312" s="14">
        <f>ROUND(Zinsswaps!AX312+'iBoxx Extrapolation'!$F312,2)</f>
        <v>3.56</v>
      </c>
      <c r="AY312" s="14">
        <f>ROUND(Zinsswaps!AY312+'iBoxx Extrapolation'!$F312,2)</f>
        <v>3.54</v>
      </c>
    </row>
    <row r="313" spans="1:51" s="16" customFormat="1" x14ac:dyDescent="0.2">
      <c r="A313" s="12">
        <v>46752</v>
      </c>
      <c r="B313" s="14">
        <f>ROUND(Zinsswaps!B313+'iBoxx Extrapolation'!$F313,2)</f>
        <v>2.99</v>
      </c>
      <c r="C313" s="14">
        <f>ROUND(Zinsswaps!C313+'iBoxx Extrapolation'!$F313,2)</f>
        <v>3</v>
      </c>
      <c r="D313" s="14">
        <f>ROUND(Zinsswaps!D313+'iBoxx Extrapolation'!$F313,2)</f>
        <v>3.05</v>
      </c>
      <c r="E313" s="14">
        <f>ROUND(Zinsswaps!E313+'iBoxx Extrapolation'!$F313,2)</f>
        <v>3.12</v>
      </c>
      <c r="F313" s="14">
        <f>ROUND(Zinsswaps!F313+'iBoxx Extrapolation'!$F313,2)</f>
        <v>3.19</v>
      </c>
      <c r="G313" s="14">
        <f>ROUND(Zinsswaps!G313+'iBoxx Extrapolation'!$F313,2)</f>
        <v>3.27</v>
      </c>
      <c r="H313" s="14">
        <f>ROUND(Zinsswaps!H313+'iBoxx Extrapolation'!$F313,2)</f>
        <v>3.34</v>
      </c>
      <c r="I313" s="14">
        <f>ROUND(Zinsswaps!I313+'iBoxx Extrapolation'!$F313,2)</f>
        <v>3.41</v>
      </c>
      <c r="J313" s="14">
        <f>ROUND(Zinsswaps!J313+'iBoxx Extrapolation'!$F313,2)</f>
        <v>3.48</v>
      </c>
      <c r="K313" s="14">
        <f>ROUND(Zinsswaps!K313+'iBoxx Extrapolation'!$F313,2)</f>
        <v>3.54</v>
      </c>
      <c r="L313" s="14">
        <f>ROUND(Zinsswaps!L313+'iBoxx Extrapolation'!$F313,2)</f>
        <v>3.6</v>
      </c>
      <c r="M313" s="14">
        <f>ROUND(Zinsswaps!M313+'iBoxx Extrapolation'!$F313,2)</f>
        <v>3.65</v>
      </c>
      <c r="N313" s="14">
        <f>ROUND(Zinsswaps!N313+'iBoxx Extrapolation'!$F313,2)</f>
        <v>3.7</v>
      </c>
      <c r="O313" s="14">
        <f>ROUND(Zinsswaps!O313+'iBoxx Extrapolation'!$F313,2)</f>
        <v>3.75</v>
      </c>
      <c r="P313" s="14">
        <f>ROUND(Zinsswaps!P313+'iBoxx Extrapolation'!$F313,2)</f>
        <v>3.78</v>
      </c>
      <c r="Q313" s="14">
        <f>ROUND(Zinsswaps!Q313+'iBoxx Extrapolation'!$F313,2)</f>
        <v>3.81</v>
      </c>
      <c r="R313" s="14">
        <f>ROUND(Zinsswaps!R313+'iBoxx Extrapolation'!$F313,2)</f>
        <v>3.83</v>
      </c>
      <c r="S313" s="14">
        <f>ROUND(Zinsswaps!S313+'iBoxx Extrapolation'!$F313,2)</f>
        <v>3.85</v>
      </c>
      <c r="T313" s="14">
        <f>ROUND(Zinsswaps!T313+'iBoxx Extrapolation'!$F313,2)</f>
        <v>3.87</v>
      </c>
      <c r="U313" s="14">
        <f>ROUND(Zinsswaps!U313+'iBoxx Extrapolation'!$F313,2)</f>
        <v>3.89</v>
      </c>
      <c r="V313" s="14">
        <f>ROUND(Zinsswaps!V313+'iBoxx Extrapolation'!$F313,2)</f>
        <v>3.89</v>
      </c>
      <c r="W313" s="14">
        <f>ROUND(Zinsswaps!W313+'iBoxx Extrapolation'!$F313,2)</f>
        <v>3.89</v>
      </c>
      <c r="X313" s="14">
        <f>ROUND(Zinsswaps!X313+'iBoxx Extrapolation'!$F313,2)</f>
        <v>3.89</v>
      </c>
      <c r="Y313" s="14">
        <f>ROUND(Zinsswaps!Y313+'iBoxx Extrapolation'!$F313,2)</f>
        <v>3.89</v>
      </c>
      <c r="Z313" s="14">
        <f>ROUND(Zinsswaps!Z313+'iBoxx Extrapolation'!$F313,2)</f>
        <v>3.89</v>
      </c>
      <c r="AA313" s="14">
        <f>ROUND(Zinsswaps!AA313+'iBoxx Extrapolation'!$F313,2)</f>
        <v>3.88</v>
      </c>
      <c r="AB313" s="14">
        <f>ROUND(Zinsswaps!AB313+'iBoxx Extrapolation'!$F313,2)</f>
        <v>3.88</v>
      </c>
      <c r="AC313" s="14">
        <f>ROUND(Zinsswaps!AC313+'iBoxx Extrapolation'!$F313,2)</f>
        <v>3.87</v>
      </c>
      <c r="AD313" s="14">
        <f>ROUND(Zinsswaps!AD313+'iBoxx Extrapolation'!$F313,2)</f>
        <v>3.86</v>
      </c>
      <c r="AE313" s="14">
        <f>ROUND(Zinsswaps!AE313+'iBoxx Extrapolation'!$F313,2)</f>
        <v>3.86</v>
      </c>
      <c r="AF313" s="14">
        <f>ROUND(Zinsswaps!AF313+'iBoxx Extrapolation'!$F313,2)</f>
        <v>3.84</v>
      </c>
      <c r="AG313" s="14">
        <f>ROUND(Zinsswaps!AG313+'iBoxx Extrapolation'!$F313,2)</f>
        <v>3.82</v>
      </c>
      <c r="AH313" s="14">
        <f>ROUND(Zinsswaps!AH313+'iBoxx Extrapolation'!$F313,2)</f>
        <v>3.81</v>
      </c>
      <c r="AI313" s="14">
        <f>ROUND(Zinsswaps!AI313+'iBoxx Extrapolation'!$F313,2)</f>
        <v>3.79</v>
      </c>
      <c r="AJ313" s="14">
        <f>ROUND(Zinsswaps!AJ313+'iBoxx Extrapolation'!$F313,2)</f>
        <v>3.78</v>
      </c>
      <c r="AK313" s="14">
        <f>ROUND(Zinsswaps!AK313+'iBoxx Extrapolation'!$F313,2)</f>
        <v>3.77</v>
      </c>
      <c r="AL313" s="14">
        <f>ROUND(Zinsswaps!AL313+'iBoxx Extrapolation'!$F313,2)</f>
        <v>3.76</v>
      </c>
      <c r="AM313" s="14">
        <f>ROUND(Zinsswaps!AM313+'iBoxx Extrapolation'!$F313,2)</f>
        <v>3.75</v>
      </c>
      <c r="AN313" s="14">
        <f>ROUND(Zinsswaps!AN313+'iBoxx Extrapolation'!$F313,2)</f>
        <v>3.74</v>
      </c>
      <c r="AO313" s="14">
        <f>ROUND(Zinsswaps!AO313+'iBoxx Extrapolation'!$F313,2)</f>
        <v>3.73</v>
      </c>
      <c r="AP313" s="14">
        <f>ROUND(Zinsswaps!AP313+'iBoxx Extrapolation'!$F313,2)</f>
        <v>3.7</v>
      </c>
      <c r="AQ313" s="14">
        <f>ROUND(Zinsswaps!AQ313+'iBoxx Extrapolation'!$F313,2)</f>
        <v>3.68</v>
      </c>
      <c r="AR313" s="14">
        <f>ROUND(Zinsswaps!AR313+'iBoxx Extrapolation'!$F313,2)</f>
        <v>3.66</v>
      </c>
      <c r="AS313" s="14">
        <f>ROUND(Zinsswaps!AS313+'iBoxx Extrapolation'!$F313,2)</f>
        <v>3.64</v>
      </c>
      <c r="AT313" s="14">
        <f>ROUND(Zinsswaps!AT313+'iBoxx Extrapolation'!$F313,2)</f>
        <v>3.62</v>
      </c>
      <c r="AU313" s="14">
        <f>ROUND(Zinsswaps!AU313+'iBoxx Extrapolation'!$F313,2)</f>
        <v>3.61</v>
      </c>
      <c r="AV313" s="14">
        <f>ROUND(Zinsswaps!AV313+'iBoxx Extrapolation'!$F313,2)</f>
        <v>3.59</v>
      </c>
      <c r="AW313" s="14">
        <f>ROUND(Zinsswaps!AW313+'iBoxx Extrapolation'!$F313,2)</f>
        <v>3.57</v>
      </c>
      <c r="AX313" s="14">
        <f>ROUND(Zinsswaps!AX313+'iBoxx Extrapolation'!$F313,2)</f>
        <v>3.56</v>
      </c>
      <c r="AY313" s="14">
        <f>ROUND(Zinsswaps!AY313+'iBoxx Extrapolation'!$F313,2)</f>
        <v>3.54</v>
      </c>
    </row>
    <row r="314" spans="1:51" s="16" customFormat="1" x14ac:dyDescent="0.2">
      <c r="A314" s="12">
        <v>46783</v>
      </c>
      <c r="B314" s="14">
        <f>ROUND(Zinsswaps!B314+'iBoxx Extrapolation'!$F314,2)</f>
        <v>2.99</v>
      </c>
      <c r="C314" s="14">
        <f>ROUND(Zinsswaps!C314+'iBoxx Extrapolation'!$F314,2)</f>
        <v>3</v>
      </c>
      <c r="D314" s="14">
        <f>ROUND(Zinsswaps!D314+'iBoxx Extrapolation'!$F314,2)</f>
        <v>3.05</v>
      </c>
      <c r="E314" s="14">
        <f>ROUND(Zinsswaps!E314+'iBoxx Extrapolation'!$F314,2)</f>
        <v>3.12</v>
      </c>
      <c r="F314" s="14">
        <f>ROUND(Zinsswaps!F314+'iBoxx Extrapolation'!$F314,2)</f>
        <v>3.19</v>
      </c>
      <c r="G314" s="14">
        <f>ROUND(Zinsswaps!G314+'iBoxx Extrapolation'!$F314,2)</f>
        <v>3.27</v>
      </c>
      <c r="H314" s="14">
        <f>ROUND(Zinsswaps!H314+'iBoxx Extrapolation'!$F314,2)</f>
        <v>3.34</v>
      </c>
      <c r="I314" s="14">
        <f>ROUND(Zinsswaps!I314+'iBoxx Extrapolation'!$F314,2)</f>
        <v>3.41</v>
      </c>
      <c r="J314" s="14">
        <f>ROUND(Zinsswaps!J314+'iBoxx Extrapolation'!$F314,2)</f>
        <v>3.48</v>
      </c>
      <c r="K314" s="14">
        <f>ROUND(Zinsswaps!K314+'iBoxx Extrapolation'!$F314,2)</f>
        <v>3.54</v>
      </c>
      <c r="L314" s="14">
        <f>ROUND(Zinsswaps!L314+'iBoxx Extrapolation'!$F314,2)</f>
        <v>3.6</v>
      </c>
      <c r="M314" s="14">
        <f>ROUND(Zinsswaps!M314+'iBoxx Extrapolation'!$F314,2)</f>
        <v>3.65</v>
      </c>
      <c r="N314" s="14">
        <f>ROUND(Zinsswaps!N314+'iBoxx Extrapolation'!$F314,2)</f>
        <v>3.7</v>
      </c>
      <c r="O314" s="14">
        <f>ROUND(Zinsswaps!O314+'iBoxx Extrapolation'!$F314,2)</f>
        <v>3.75</v>
      </c>
      <c r="P314" s="14">
        <f>ROUND(Zinsswaps!P314+'iBoxx Extrapolation'!$F314,2)</f>
        <v>3.78</v>
      </c>
      <c r="Q314" s="14">
        <f>ROUND(Zinsswaps!Q314+'iBoxx Extrapolation'!$F314,2)</f>
        <v>3.81</v>
      </c>
      <c r="R314" s="14">
        <f>ROUND(Zinsswaps!R314+'iBoxx Extrapolation'!$F314,2)</f>
        <v>3.83</v>
      </c>
      <c r="S314" s="14">
        <f>ROUND(Zinsswaps!S314+'iBoxx Extrapolation'!$F314,2)</f>
        <v>3.85</v>
      </c>
      <c r="T314" s="14">
        <f>ROUND(Zinsswaps!T314+'iBoxx Extrapolation'!$F314,2)</f>
        <v>3.87</v>
      </c>
      <c r="U314" s="14">
        <f>ROUND(Zinsswaps!U314+'iBoxx Extrapolation'!$F314,2)</f>
        <v>3.89</v>
      </c>
      <c r="V314" s="14">
        <f>ROUND(Zinsswaps!V314+'iBoxx Extrapolation'!$F314,2)</f>
        <v>3.89</v>
      </c>
      <c r="W314" s="14">
        <f>ROUND(Zinsswaps!W314+'iBoxx Extrapolation'!$F314,2)</f>
        <v>3.89</v>
      </c>
      <c r="X314" s="14">
        <f>ROUND(Zinsswaps!X314+'iBoxx Extrapolation'!$F314,2)</f>
        <v>3.89</v>
      </c>
      <c r="Y314" s="14">
        <f>ROUND(Zinsswaps!Y314+'iBoxx Extrapolation'!$F314,2)</f>
        <v>3.89</v>
      </c>
      <c r="Z314" s="14">
        <f>ROUND(Zinsswaps!Z314+'iBoxx Extrapolation'!$F314,2)</f>
        <v>3.89</v>
      </c>
      <c r="AA314" s="14">
        <f>ROUND(Zinsswaps!AA314+'iBoxx Extrapolation'!$F314,2)</f>
        <v>3.88</v>
      </c>
      <c r="AB314" s="14">
        <f>ROUND(Zinsswaps!AB314+'iBoxx Extrapolation'!$F314,2)</f>
        <v>3.88</v>
      </c>
      <c r="AC314" s="14">
        <f>ROUND(Zinsswaps!AC314+'iBoxx Extrapolation'!$F314,2)</f>
        <v>3.87</v>
      </c>
      <c r="AD314" s="14">
        <f>ROUND(Zinsswaps!AD314+'iBoxx Extrapolation'!$F314,2)</f>
        <v>3.86</v>
      </c>
      <c r="AE314" s="14">
        <f>ROUND(Zinsswaps!AE314+'iBoxx Extrapolation'!$F314,2)</f>
        <v>3.86</v>
      </c>
      <c r="AF314" s="14">
        <f>ROUND(Zinsswaps!AF314+'iBoxx Extrapolation'!$F314,2)</f>
        <v>3.84</v>
      </c>
      <c r="AG314" s="14">
        <f>ROUND(Zinsswaps!AG314+'iBoxx Extrapolation'!$F314,2)</f>
        <v>3.82</v>
      </c>
      <c r="AH314" s="14">
        <f>ROUND(Zinsswaps!AH314+'iBoxx Extrapolation'!$F314,2)</f>
        <v>3.81</v>
      </c>
      <c r="AI314" s="14">
        <f>ROUND(Zinsswaps!AI314+'iBoxx Extrapolation'!$F314,2)</f>
        <v>3.79</v>
      </c>
      <c r="AJ314" s="14">
        <f>ROUND(Zinsswaps!AJ314+'iBoxx Extrapolation'!$F314,2)</f>
        <v>3.78</v>
      </c>
      <c r="AK314" s="14">
        <f>ROUND(Zinsswaps!AK314+'iBoxx Extrapolation'!$F314,2)</f>
        <v>3.77</v>
      </c>
      <c r="AL314" s="14">
        <f>ROUND(Zinsswaps!AL314+'iBoxx Extrapolation'!$F314,2)</f>
        <v>3.76</v>
      </c>
      <c r="AM314" s="14">
        <f>ROUND(Zinsswaps!AM314+'iBoxx Extrapolation'!$F314,2)</f>
        <v>3.75</v>
      </c>
      <c r="AN314" s="14">
        <f>ROUND(Zinsswaps!AN314+'iBoxx Extrapolation'!$F314,2)</f>
        <v>3.74</v>
      </c>
      <c r="AO314" s="14">
        <f>ROUND(Zinsswaps!AO314+'iBoxx Extrapolation'!$F314,2)</f>
        <v>3.73</v>
      </c>
      <c r="AP314" s="14">
        <f>ROUND(Zinsswaps!AP314+'iBoxx Extrapolation'!$F314,2)</f>
        <v>3.7</v>
      </c>
      <c r="AQ314" s="14">
        <f>ROUND(Zinsswaps!AQ314+'iBoxx Extrapolation'!$F314,2)</f>
        <v>3.68</v>
      </c>
      <c r="AR314" s="14">
        <f>ROUND(Zinsswaps!AR314+'iBoxx Extrapolation'!$F314,2)</f>
        <v>3.66</v>
      </c>
      <c r="AS314" s="14">
        <f>ROUND(Zinsswaps!AS314+'iBoxx Extrapolation'!$F314,2)</f>
        <v>3.64</v>
      </c>
      <c r="AT314" s="14">
        <f>ROUND(Zinsswaps!AT314+'iBoxx Extrapolation'!$F314,2)</f>
        <v>3.62</v>
      </c>
      <c r="AU314" s="14">
        <f>ROUND(Zinsswaps!AU314+'iBoxx Extrapolation'!$F314,2)</f>
        <v>3.61</v>
      </c>
      <c r="AV314" s="14">
        <f>ROUND(Zinsswaps!AV314+'iBoxx Extrapolation'!$F314,2)</f>
        <v>3.59</v>
      </c>
      <c r="AW314" s="14">
        <f>ROUND(Zinsswaps!AW314+'iBoxx Extrapolation'!$F314,2)</f>
        <v>3.57</v>
      </c>
      <c r="AX314" s="14">
        <f>ROUND(Zinsswaps!AX314+'iBoxx Extrapolation'!$F314,2)</f>
        <v>3.56</v>
      </c>
      <c r="AY314" s="14">
        <f>ROUND(Zinsswaps!AY314+'iBoxx Extrapolation'!$F314,2)</f>
        <v>3.54</v>
      </c>
    </row>
    <row r="315" spans="1:51" s="16" customFormat="1" x14ac:dyDescent="0.2">
      <c r="A315" s="12">
        <v>46812</v>
      </c>
      <c r="B315" s="14">
        <f>ROUND(Zinsswaps!B315+'iBoxx Extrapolation'!$F315,2)</f>
        <v>2.99</v>
      </c>
      <c r="C315" s="14">
        <f>ROUND(Zinsswaps!C315+'iBoxx Extrapolation'!$F315,2)</f>
        <v>3</v>
      </c>
      <c r="D315" s="14">
        <f>ROUND(Zinsswaps!D315+'iBoxx Extrapolation'!$F315,2)</f>
        <v>3.05</v>
      </c>
      <c r="E315" s="14">
        <f>ROUND(Zinsswaps!E315+'iBoxx Extrapolation'!$F315,2)</f>
        <v>3.12</v>
      </c>
      <c r="F315" s="14">
        <f>ROUND(Zinsswaps!F315+'iBoxx Extrapolation'!$F315,2)</f>
        <v>3.19</v>
      </c>
      <c r="G315" s="14">
        <f>ROUND(Zinsswaps!G315+'iBoxx Extrapolation'!$F315,2)</f>
        <v>3.27</v>
      </c>
      <c r="H315" s="14">
        <f>ROUND(Zinsswaps!H315+'iBoxx Extrapolation'!$F315,2)</f>
        <v>3.34</v>
      </c>
      <c r="I315" s="14">
        <f>ROUND(Zinsswaps!I315+'iBoxx Extrapolation'!$F315,2)</f>
        <v>3.41</v>
      </c>
      <c r="J315" s="14">
        <f>ROUND(Zinsswaps!J315+'iBoxx Extrapolation'!$F315,2)</f>
        <v>3.48</v>
      </c>
      <c r="K315" s="14">
        <f>ROUND(Zinsswaps!K315+'iBoxx Extrapolation'!$F315,2)</f>
        <v>3.54</v>
      </c>
      <c r="L315" s="14">
        <f>ROUND(Zinsswaps!L315+'iBoxx Extrapolation'!$F315,2)</f>
        <v>3.6</v>
      </c>
      <c r="M315" s="14">
        <f>ROUND(Zinsswaps!M315+'iBoxx Extrapolation'!$F315,2)</f>
        <v>3.65</v>
      </c>
      <c r="N315" s="14">
        <f>ROUND(Zinsswaps!N315+'iBoxx Extrapolation'!$F315,2)</f>
        <v>3.7</v>
      </c>
      <c r="O315" s="14">
        <f>ROUND(Zinsswaps!O315+'iBoxx Extrapolation'!$F315,2)</f>
        <v>3.75</v>
      </c>
      <c r="P315" s="14">
        <f>ROUND(Zinsswaps!P315+'iBoxx Extrapolation'!$F315,2)</f>
        <v>3.78</v>
      </c>
      <c r="Q315" s="14">
        <f>ROUND(Zinsswaps!Q315+'iBoxx Extrapolation'!$F315,2)</f>
        <v>3.81</v>
      </c>
      <c r="R315" s="14">
        <f>ROUND(Zinsswaps!R315+'iBoxx Extrapolation'!$F315,2)</f>
        <v>3.83</v>
      </c>
      <c r="S315" s="14">
        <f>ROUND(Zinsswaps!S315+'iBoxx Extrapolation'!$F315,2)</f>
        <v>3.85</v>
      </c>
      <c r="T315" s="14">
        <f>ROUND(Zinsswaps!T315+'iBoxx Extrapolation'!$F315,2)</f>
        <v>3.87</v>
      </c>
      <c r="U315" s="14">
        <f>ROUND(Zinsswaps!U315+'iBoxx Extrapolation'!$F315,2)</f>
        <v>3.89</v>
      </c>
      <c r="V315" s="14">
        <f>ROUND(Zinsswaps!V315+'iBoxx Extrapolation'!$F315,2)</f>
        <v>3.89</v>
      </c>
      <c r="W315" s="14">
        <f>ROUND(Zinsswaps!W315+'iBoxx Extrapolation'!$F315,2)</f>
        <v>3.89</v>
      </c>
      <c r="X315" s="14">
        <f>ROUND(Zinsswaps!X315+'iBoxx Extrapolation'!$F315,2)</f>
        <v>3.89</v>
      </c>
      <c r="Y315" s="14">
        <f>ROUND(Zinsswaps!Y315+'iBoxx Extrapolation'!$F315,2)</f>
        <v>3.89</v>
      </c>
      <c r="Z315" s="14">
        <f>ROUND(Zinsswaps!Z315+'iBoxx Extrapolation'!$F315,2)</f>
        <v>3.89</v>
      </c>
      <c r="AA315" s="14">
        <f>ROUND(Zinsswaps!AA315+'iBoxx Extrapolation'!$F315,2)</f>
        <v>3.88</v>
      </c>
      <c r="AB315" s="14">
        <f>ROUND(Zinsswaps!AB315+'iBoxx Extrapolation'!$F315,2)</f>
        <v>3.88</v>
      </c>
      <c r="AC315" s="14">
        <f>ROUND(Zinsswaps!AC315+'iBoxx Extrapolation'!$F315,2)</f>
        <v>3.87</v>
      </c>
      <c r="AD315" s="14">
        <f>ROUND(Zinsswaps!AD315+'iBoxx Extrapolation'!$F315,2)</f>
        <v>3.86</v>
      </c>
      <c r="AE315" s="14">
        <f>ROUND(Zinsswaps!AE315+'iBoxx Extrapolation'!$F315,2)</f>
        <v>3.86</v>
      </c>
      <c r="AF315" s="14">
        <f>ROUND(Zinsswaps!AF315+'iBoxx Extrapolation'!$F315,2)</f>
        <v>3.84</v>
      </c>
      <c r="AG315" s="14">
        <f>ROUND(Zinsswaps!AG315+'iBoxx Extrapolation'!$F315,2)</f>
        <v>3.82</v>
      </c>
      <c r="AH315" s="14">
        <f>ROUND(Zinsswaps!AH315+'iBoxx Extrapolation'!$F315,2)</f>
        <v>3.81</v>
      </c>
      <c r="AI315" s="14">
        <f>ROUND(Zinsswaps!AI315+'iBoxx Extrapolation'!$F315,2)</f>
        <v>3.79</v>
      </c>
      <c r="AJ315" s="14">
        <f>ROUND(Zinsswaps!AJ315+'iBoxx Extrapolation'!$F315,2)</f>
        <v>3.78</v>
      </c>
      <c r="AK315" s="14">
        <f>ROUND(Zinsswaps!AK315+'iBoxx Extrapolation'!$F315,2)</f>
        <v>3.77</v>
      </c>
      <c r="AL315" s="14">
        <f>ROUND(Zinsswaps!AL315+'iBoxx Extrapolation'!$F315,2)</f>
        <v>3.76</v>
      </c>
      <c r="AM315" s="14">
        <f>ROUND(Zinsswaps!AM315+'iBoxx Extrapolation'!$F315,2)</f>
        <v>3.75</v>
      </c>
      <c r="AN315" s="14">
        <f>ROUND(Zinsswaps!AN315+'iBoxx Extrapolation'!$F315,2)</f>
        <v>3.74</v>
      </c>
      <c r="AO315" s="14">
        <f>ROUND(Zinsswaps!AO315+'iBoxx Extrapolation'!$F315,2)</f>
        <v>3.73</v>
      </c>
      <c r="AP315" s="14">
        <f>ROUND(Zinsswaps!AP315+'iBoxx Extrapolation'!$F315,2)</f>
        <v>3.7</v>
      </c>
      <c r="AQ315" s="14">
        <f>ROUND(Zinsswaps!AQ315+'iBoxx Extrapolation'!$F315,2)</f>
        <v>3.68</v>
      </c>
      <c r="AR315" s="14">
        <f>ROUND(Zinsswaps!AR315+'iBoxx Extrapolation'!$F315,2)</f>
        <v>3.66</v>
      </c>
      <c r="AS315" s="14">
        <f>ROUND(Zinsswaps!AS315+'iBoxx Extrapolation'!$F315,2)</f>
        <v>3.64</v>
      </c>
      <c r="AT315" s="14">
        <f>ROUND(Zinsswaps!AT315+'iBoxx Extrapolation'!$F315,2)</f>
        <v>3.62</v>
      </c>
      <c r="AU315" s="14">
        <f>ROUND(Zinsswaps!AU315+'iBoxx Extrapolation'!$F315,2)</f>
        <v>3.61</v>
      </c>
      <c r="AV315" s="14">
        <f>ROUND(Zinsswaps!AV315+'iBoxx Extrapolation'!$F315,2)</f>
        <v>3.59</v>
      </c>
      <c r="AW315" s="14">
        <f>ROUND(Zinsswaps!AW315+'iBoxx Extrapolation'!$F315,2)</f>
        <v>3.57</v>
      </c>
      <c r="AX315" s="14">
        <f>ROUND(Zinsswaps!AX315+'iBoxx Extrapolation'!$F315,2)</f>
        <v>3.56</v>
      </c>
      <c r="AY315" s="14">
        <f>ROUND(Zinsswaps!AY315+'iBoxx Extrapolation'!$F315,2)</f>
        <v>3.54</v>
      </c>
    </row>
    <row r="316" spans="1:51" s="16" customFormat="1" x14ac:dyDescent="0.2">
      <c r="A316" s="12">
        <v>46843</v>
      </c>
      <c r="B316" s="14">
        <f>ROUND(Zinsswaps!B316+'iBoxx Extrapolation'!$F316,2)</f>
        <v>2.99</v>
      </c>
      <c r="C316" s="14">
        <f>ROUND(Zinsswaps!C316+'iBoxx Extrapolation'!$F316,2)</f>
        <v>3</v>
      </c>
      <c r="D316" s="14">
        <f>ROUND(Zinsswaps!D316+'iBoxx Extrapolation'!$F316,2)</f>
        <v>3.05</v>
      </c>
      <c r="E316" s="14">
        <f>ROUND(Zinsswaps!E316+'iBoxx Extrapolation'!$F316,2)</f>
        <v>3.12</v>
      </c>
      <c r="F316" s="14">
        <f>ROUND(Zinsswaps!F316+'iBoxx Extrapolation'!$F316,2)</f>
        <v>3.19</v>
      </c>
      <c r="G316" s="14">
        <f>ROUND(Zinsswaps!G316+'iBoxx Extrapolation'!$F316,2)</f>
        <v>3.27</v>
      </c>
      <c r="H316" s="14">
        <f>ROUND(Zinsswaps!H316+'iBoxx Extrapolation'!$F316,2)</f>
        <v>3.34</v>
      </c>
      <c r="I316" s="14">
        <f>ROUND(Zinsswaps!I316+'iBoxx Extrapolation'!$F316,2)</f>
        <v>3.41</v>
      </c>
      <c r="J316" s="14">
        <f>ROUND(Zinsswaps!J316+'iBoxx Extrapolation'!$F316,2)</f>
        <v>3.48</v>
      </c>
      <c r="K316" s="14">
        <f>ROUND(Zinsswaps!K316+'iBoxx Extrapolation'!$F316,2)</f>
        <v>3.54</v>
      </c>
      <c r="L316" s="14">
        <f>ROUND(Zinsswaps!L316+'iBoxx Extrapolation'!$F316,2)</f>
        <v>3.6</v>
      </c>
      <c r="M316" s="14">
        <f>ROUND(Zinsswaps!M316+'iBoxx Extrapolation'!$F316,2)</f>
        <v>3.65</v>
      </c>
      <c r="N316" s="14">
        <f>ROUND(Zinsswaps!N316+'iBoxx Extrapolation'!$F316,2)</f>
        <v>3.7</v>
      </c>
      <c r="O316" s="14">
        <f>ROUND(Zinsswaps!O316+'iBoxx Extrapolation'!$F316,2)</f>
        <v>3.75</v>
      </c>
      <c r="P316" s="14">
        <f>ROUND(Zinsswaps!P316+'iBoxx Extrapolation'!$F316,2)</f>
        <v>3.78</v>
      </c>
      <c r="Q316" s="14">
        <f>ROUND(Zinsswaps!Q316+'iBoxx Extrapolation'!$F316,2)</f>
        <v>3.81</v>
      </c>
      <c r="R316" s="14">
        <f>ROUND(Zinsswaps!R316+'iBoxx Extrapolation'!$F316,2)</f>
        <v>3.83</v>
      </c>
      <c r="S316" s="14">
        <f>ROUND(Zinsswaps!S316+'iBoxx Extrapolation'!$F316,2)</f>
        <v>3.85</v>
      </c>
      <c r="T316" s="14">
        <f>ROUND(Zinsswaps!T316+'iBoxx Extrapolation'!$F316,2)</f>
        <v>3.87</v>
      </c>
      <c r="U316" s="14">
        <f>ROUND(Zinsswaps!U316+'iBoxx Extrapolation'!$F316,2)</f>
        <v>3.89</v>
      </c>
      <c r="V316" s="14">
        <f>ROUND(Zinsswaps!V316+'iBoxx Extrapolation'!$F316,2)</f>
        <v>3.89</v>
      </c>
      <c r="W316" s="14">
        <f>ROUND(Zinsswaps!W316+'iBoxx Extrapolation'!$F316,2)</f>
        <v>3.89</v>
      </c>
      <c r="X316" s="14">
        <f>ROUND(Zinsswaps!X316+'iBoxx Extrapolation'!$F316,2)</f>
        <v>3.89</v>
      </c>
      <c r="Y316" s="14">
        <f>ROUND(Zinsswaps!Y316+'iBoxx Extrapolation'!$F316,2)</f>
        <v>3.89</v>
      </c>
      <c r="Z316" s="14">
        <f>ROUND(Zinsswaps!Z316+'iBoxx Extrapolation'!$F316,2)</f>
        <v>3.89</v>
      </c>
      <c r="AA316" s="14">
        <f>ROUND(Zinsswaps!AA316+'iBoxx Extrapolation'!$F316,2)</f>
        <v>3.88</v>
      </c>
      <c r="AB316" s="14">
        <f>ROUND(Zinsswaps!AB316+'iBoxx Extrapolation'!$F316,2)</f>
        <v>3.88</v>
      </c>
      <c r="AC316" s="14">
        <f>ROUND(Zinsswaps!AC316+'iBoxx Extrapolation'!$F316,2)</f>
        <v>3.87</v>
      </c>
      <c r="AD316" s="14">
        <f>ROUND(Zinsswaps!AD316+'iBoxx Extrapolation'!$F316,2)</f>
        <v>3.86</v>
      </c>
      <c r="AE316" s="14">
        <f>ROUND(Zinsswaps!AE316+'iBoxx Extrapolation'!$F316,2)</f>
        <v>3.86</v>
      </c>
      <c r="AF316" s="14">
        <f>ROUND(Zinsswaps!AF316+'iBoxx Extrapolation'!$F316,2)</f>
        <v>3.84</v>
      </c>
      <c r="AG316" s="14">
        <f>ROUND(Zinsswaps!AG316+'iBoxx Extrapolation'!$F316,2)</f>
        <v>3.82</v>
      </c>
      <c r="AH316" s="14">
        <f>ROUND(Zinsswaps!AH316+'iBoxx Extrapolation'!$F316,2)</f>
        <v>3.81</v>
      </c>
      <c r="AI316" s="14">
        <f>ROUND(Zinsswaps!AI316+'iBoxx Extrapolation'!$F316,2)</f>
        <v>3.79</v>
      </c>
      <c r="AJ316" s="14">
        <f>ROUND(Zinsswaps!AJ316+'iBoxx Extrapolation'!$F316,2)</f>
        <v>3.78</v>
      </c>
      <c r="AK316" s="14">
        <f>ROUND(Zinsswaps!AK316+'iBoxx Extrapolation'!$F316,2)</f>
        <v>3.77</v>
      </c>
      <c r="AL316" s="14">
        <f>ROUND(Zinsswaps!AL316+'iBoxx Extrapolation'!$F316,2)</f>
        <v>3.76</v>
      </c>
      <c r="AM316" s="14">
        <f>ROUND(Zinsswaps!AM316+'iBoxx Extrapolation'!$F316,2)</f>
        <v>3.75</v>
      </c>
      <c r="AN316" s="14">
        <f>ROUND(Zinsswaps!AN316+'iBoxx Extrapolation'!$F316,2)</f>
        <v>3.74</v>
      </c>
      <c r="AO316" s="14">
        <f>ROUND(Zinsswaps!AO316+'iBoxx Extrapolation'!$F316,2)</f>
        <v>3.73</v>
      </c>
      <c r="AP316" s="14">
        <f>ROUND(Zinsswaps!AP316+'iBoxx Extrapolation'!$F316,2)</f>
        <v>3.7</v>
      </c>
      <c r="AQ316" s="14">
        <f>ROUND(Zinsswaps!AQ316+'iBoxx Extrapolation'!$F316,2)</f>
        <v>3.68</v>
      </c>
      <c r="AR316" s="14">
        <f>ROUND(Zinsswaps!AR316+'iBoxx Extrapolation'!$F316,2)</f>
        <v>3.66</v>
      </c>
      <c r="AS316" s="14">
        <f>ROUND(Zinsswaps!AS316+'iBoxx Extrapolation'!$F316,2)</f>
        <v>3.64</v>
      </c>
      <c r="AT316" s="14">
        <f>ROUND(Zinsswaps!AT316+'iBoxx Extrapolation'!$F316,2)</f>
        <v>3.62</v>
      </c>
      <c r="AU316" s="14">
        <f>ROUND(Zinsswaps!AU316+'iBoxx Extrapolation'!$F316,2)</f>
        <v>3.61</v>
      </c>
      <c r="AV316" s="14">
        <f>ROUND(Zinsswaps!AV316+'iBoxx Extrapolation'!$F316,2)</f>
        <v>3.59</v>
      </c>
      <c r="AW316" s="14">
        <f>ROUND(Zinsswaps!AW316+'iBoxx Extrapolation'!$F316,2)</f>
        <v>3.57</v>
      </c>
      <c r="AX316" s="14">
        <f>ROUND(Zinsswaps!AX316+'iBoxx Extrapolation'!$F316,2)</f>
        <v>3.56</v>
      </c>
      <c r="AY316" s="14">
        <f>ROUND(Zinsswaps!AY316+'iBoxx Extrapolation'!$F316,2)</f>
        <v>3.54</v>
      </c>
    </row>
    <row r="317" spans="1:51" s="16" customFormat="1" x14ac:dyDescent="0.2">
      <c r="A317" s="12">
        <v>46873</v>
      </c>
      <c r="B317" s="14">
        <f>ROUND(Zinsswaps!B317+'iBoxx Extrapolation'!$F317,2)</f>
        <v>2.99</v>
      </c>
      <c r="C317" s="14">
        <f>ROUND(Zinsswaps!C317+'iBoxx Extrapolation'!$F317,2)</f>
        <v>3</v>
      </c>
      <c r="D317" s="14">
        <f>ROUND(Zinsswaps!D317+'iBoxx Extrapolation'!$F317,2)</f>
        <v>3.05</v>
      </c>
      <c r="E317" s="14">
        <f>ROUND(Zinsswaps!E317+'iBoxx Extrapolation'!$F317,2)</f>
        <v>3.12</v>
      </c>
      <c r="F317" s="14">
        <f>ROUND(Zinsswaps!F317+'iBoxx Extrapolation'!$F317,2)</f>
        <v>3.19</v>
      </c>
      <c r="G317" s="14">
        <f>ROUND(Zinsswaps!G317+'iBoxx Extrapolation'!$F317,2)</f>
        <v>3.27</v>
      </c>
      <c r="H317" s="14">
        <f>ROUND(Zinsswaps!H317+'iBoxx Extrapolation'!$F317,2)</f>
        <v>3.34</v>
      </c>
      <c r="I317" s="14">
        <f>ROUND(Zinsswaps!I317+'iBoxx Extrapolation'!$F317,2)</f>
        <v>3.41</v>
      </c>
      <c r="J317" s="14">
        <f>ROUND(Zinsswaps!J317+'iBoxx Extrapolation'!$F317,2)</f>
        <v>3.48</v>
      </c>
      <c r="K317" s="14">
        <f>ROUND(Zinsswaps!K317+'iBoxx Extrapolation'!$F317,2)</f>
        <v>3.54</v>
      </c>
      <c r="L317" s="14">
        <f>ROUND(Zinsswaps!L317+'iBoxx Extrapolation'!$F317,2)</f>
        <v>3.6</v>
      </c>
      <c r="M317" s="14">
        <f>ROUND(Zinsswaps!M317+'iBoxx Extrapolation'!$F317,2)</f>
        <v>3.65</v>
      </c>
      <c r="N317" s="14">
        <f>ROUND(Zinsswaps!N317+'iBoxx Extrapolation'!$F317,2)</f>
        <v>3.7</v>
      </c>
      <c r="O317" s="14">
        <f>ROUND(Zinsswaps!O317+'iBoxx Extrapolation'!$F317,2)</f>
        <v>3.75</v>
      </c>
      <c r="P317" s="14">
        <f>ROUND(Zinsswaps!P317+'iBoxx Extrapolation'!$F317,2)</f>
        <v>3.78</v>
      </c>
      <c r="Q317" s="14">
        <f>ROUND(Zinsswaps!Q317+'iBoxx Extrapolation'!$F317,2)</f>
        <v>3.81</v>
      </c>
      <c r="R317" s="14">
        <f>ROUND(Zinsswaps!R317+'iBoxx Extrapolation'!$F317,2)</f>
        <v>3.83</v>
      </c>
      <c r="S317" s="14">
        <f>ROUND(Zinsswaps!S317+'iBoxx Extrapolation'!$F317,2)</f>
        <v>3.85</v>
      </c>
      <c r="T317" s="14">
        <f>ROUND(Zinsswaps!T317+'iBoxx Extrapolation'!$F317,2)</f>
        <v>3.87</v>
      </c>
      <c r="U317" s="14">
        <f>ROUND(Zinsswaps!U317+'iBoxx Extrapolation'!$F317,2)</f>
        <v>3.89</v>
      </c>
      <c r="V317" s="14">
        <f>ROUND(Zinsswaps!V317+'iBoxx Extrapolation'!$F317,2)</f>
        <v>3.89</v>
      </c>
      <c r="W317" s="14">
        <f>ROUND(Zinsswaps!W317+'iBoxx Extrapolation'!$F317,2)</f>
        <v>3.89</v>
      </c>
      <c r="X317" s="14">
        <f>ROUND(Zinsswaps!X317+'iBoxx Extrapolation'!$F317,2)</f>
        <v>3.89</v>
      </c>
      <c r="Y317" s="14">
        <f>ROUND(Zinsswaps!Y317+'iBoxx Extrapolation'!$F317,2)</f>
        <v>3.89</v>
      </c>
      <c r="Z317" s="14">
        <f>ROUND(Zinsswaps!Z317+'iBoxx Extrapolation'!$F317,2)</f>
        <v>3.89</v>
      </c>
      <c r="AA317" s="14">
        <f>ROUND(Zinsswaps!AA317+'iBoxx Extrapolation'!$F317,2)</f>
        <v>3.88</v>
      </c>
      <c r="AB317" s="14">
        <f>ROUND(Zinsswaps!AB317+'iBoxx Extrapolation'!$F317,2)</f>
        <v>3.88</v>
      </c>
      <c r="AC317" s="14">
        <f>ROUND(Zinsswaps!AC317+'iBoxx Extrapolation'!$F317,2)</f>
        <v>3.87</v>
      </c>
      <c r="AD317" s="14">
        <f>ROUND(Zinsswaps!AD317+'iBoxx Extrapolation'!$F317,2)</f>
        <v>3.86</v>
      </c>
      <c r="AE317" s="14">
        <f>ROUND(Zinsswaps!AE317+'iBoxx Extrapolation'!$F317,2)</f>
        <v>3.86</v>
      </c>
      <c r="AF317" s="14">
        <f>ROUND(Zinsswaps!AF317+'iBoxx Extrapolation'!$F317,2)</f>
        <v>3.84</v>
      </c>
      <c r="AG317" s="14">
        <f>ROUND(Zinsswaps!AG317+'iBoxx Extrapolation'!$F317,2)</f>
        <v>3.82</v>
      </c>
      <c r="AH317" s="14">
        <f>ROUND(Zinsswaps!AH317+'iBoxx Extrapolation'!$F317,2)</f>
        <v>3.81</v>
      </c>
      <c r="AI317" s="14">
        <f>ROUND(Zinsswaps!AI317+'iBoxx Extrapolation'!$F317,2)</f>
        <v>3.79</v>
      </c>
      <c r="AJ317" s="14">
        <f>ROUND(Zinsswaps!AJ317+'iBoxx Extrapolation'!$F317,2)</f>
        <v>3.78</v>
      </c>
      <c r="AK317" s="14">
        <f>ROUND(Zinsswaps!AK317+'iBoxx Extrapolation'!$F317,2)</f>
        <v>3.77</v>
      </c>
      <c r="AL317" s="14">
        <f>ROUND(Zinsswaps!AL317+'iBoxx Extrapolation'!$F317,2)</f>
        <v>3.76</v>
      </c>
      <c r="AM317" s="14">
        <f>ROUND(Zinsswaps!AM317+'iBoxx Extrapolation'!$F317,2)</f>
        <v>3.75</v>
      </c>
      <c r="AN317" s="14">
        <f>ROUND(Zinsswaps!AN317+'iBoxx Extrapolation'!$F317,2)</f>
        <v>3.74</v>
      </c>
      <c r="AO317" s="14">
        <f>ROUND(Zinsswaps!AO317+'iBoxx Extrapolation'!$F317,2)</f>
        <v>3.73</v>
      </c>
      <c r="AP317" s="14">
        <f>ROUND(Zinsswaps!AP317+'iBoxx Extrapolation'!$F317,2)</f>
        <v>3.7</v>
      </c>
      <c r="AQ317" s="14">
        <f>ROUND(Zinsswaps!AQ317+'iBoxx Extrapolation'!$F317,2)</f>
        <v>3.68</v>
      </c>
      <c r="AR317" s="14">
        <f>ROUND(Zinsswaps!AR317+'iBoxx Extrapolation'!$F317,2)</f>
        <v>3.66</v>
      </c>
      <c r="AS317" s="14">
        <f>ROUND(Zinsswaps!AS317+'iBoxx Extrapolation'!$F317,2)</f>
        <v>3.64</v>
      </c>
      <c r="AT317" s="14">
        <f>ROUND(Zinsswaps!AT317+'iBoxx Extrapolation'!$F317,2)</f>
        <v>3.62</v>
      </c>
      <c r="AU317" s="14">
        <f>ROUND(Zinsswaps!AU317+'iBoxx Extrapolation'!$F317,2)</f>
        <v>3.61</v>
      </c>
      <c r="AV317" s="14">
        <f>ROUND(Zinsswaps!AV317+'iBoxx Extrapolation'!$F317,2)</f>
        <v>3.59</v>
      </c>
      <c r="AW317" s="14">
        <f>ROUND(Zinsswaps!AW317+'iBoxx Extrapolation'!$F317,2)</f>
        <v>3.57</v>
      </c>
      <c r="AX317" s="14">
        <f>ROUND(Zinsswaps!AX317+'iBoxx Extrapolation'!$F317,2)</f>
        <v>3.56</v>
      </c>
      <c r="AY317" s="14">
        <f>ROUND(Zinsswaps!AY317+'iBoxx Extrapolation'!$F317,2)</f>
        <v>3.54</v>
      </c>
    </row>
    <row r="318" spans="1:51" s="16" customFormat="1" x14ac:dyDescent="0.2">
      <c r="A318" s="12">
        <v>46904</v>
      </c>
      <c r="B318" s="14">
        <f>ROUND(Zinsswaps!B318+'iBoxx Extrapolation'!$F318,2)</f>
        <v>2.99</v>
      </c>
      <c r="C318" s="14">
        <f>ROUND(Zinsswaps!C318+'iBoxx Extrapolation'!$F318,2)</f>
        <v>3</v>
      </c>
      <c r="D318" s="14">
        <f>ROUND(Zinsswaps!D318+'iBoxx Extrapolation'!$F318,2)</f>
        <v>3.05</v>
      </c>
      <c r="E318" s="14">
        <f>ROUND(Zinsswaps!E318+'iBoxx Extrapolation'!$F318,2)</f>
        <v>3.12</v>
      </c>
      <c r="F318" s="14">
        <f>ROUND(Zinsswaps!F318+'iBoxx Extrapolation'!$F318,2)</f>
        <v>3.19</v>
      </c>
      <c r="G318" s="14">
        <f>ROUND(Zinsswaps!G318+'iBoxx Extrapolation'!$F318,2)</f>
        <v>3.27</v>
      </c>
      <c r="H318" s="14">
        <f>ROUND(Zinsswaps!H318+'iBoxx Extrapolation'!$F318,2)</f>
        <v>3.34</v>
      </c>
      <c r="I318" s="14">
        <f>ROUND(Zinsswaps!I318+'iBoxx Extrapolation'!$F318,2)</f>
        <v>3.41</v>
      </c>
      <c r="J318" s="14">
        <f>ROUND(Zinsswaps!J318+'iBoxx Extrapolation'!$F318,2)</f>
        <v>3.48</v>
      </c>
      <c r="K318" s="14">
        <f>ROUND(Zinsswaps!K318+'iBoxx Extrapolation'!$F318,2)</f>
        <v>3.54</v>
      </c>
      <c r="L318" s="14">
        <f>ROUND(Zinsswaps!L318+'iBoxx Extrapolation'!$F318,2)</f>
        <v>3.6</v>
      </c>
      <c r="M318" s="14">
        <f>ROUND(Zinsswaps!M318+'iBoxx Extrapolation'!$F318,2)</f>
        <v>3.65</v>
      </c>
      <c r="N318" s="14">
        <f>ROUND(Zinsswaps!N318+'iBoxx Extrapolation'!$F318,2)</f>
        <v>3.7</v>
      </c>
      <c r="O318" s="14">
        <f>ROUND(Zinsswaps!O318+'iBoxx Extrapolation'!$F318,2)</f>
        <v>3.75</v>
      </c>
      <c r="P318" s="14">
        <f>ROUND(Zinsswaps!P318+'iBoxx Extrapolation'!$F318,2)</f>
        <v>3.78</v>
      </c>
      <c r="Q318" s="14">
        <f>ROUND(Zinsswaps!Q318+'iBoxx Extrapolation'!$F318,2)</f>
        <v>3.81</v>
      </c>
      <c r="R318" s="14">
        <f>ROUND(Zinsswaps!R318+'iBoxx Extrapolation'!$F318,2)</f>
        <v>3.83</v>
      </c>
      <c r="S318" s="14">
        <f>ROUND(Zinsswaps!S318+'iBoxx Extrapolation'!$F318,2)</f>
        <v>3.85</v>
      </c>
      <c r="T318" s="14">
        <f>ROUND(Zinsswaps!T318+'iBoxx Extrapolation'!$F318,2)</f>
        <v>3.87</v>
      </c>
      <c r="U318" s="14">
        <f>ROUND(Zinsswaps!U318+'iBoxx Extrapolation'!$F318,2)</f>
        <v>3.89</v>
      </c>
      <c r="V318" s="14">
        <f>ROUND(Zinsswaps!V318+'iBoxx Extrapolation'!$F318,2)</f>
        <v>3.89</v>
      </c>
      <c r="W318" s="14">
        <f>ROUND(Zinsswaps!W318+'iBoxx Extrapolation'!$F318,2)</f>
        <v>3.89</v>
      </c>
      <c r="X318" s="14">
        <f>ROUND(Zinsswaps!X318+'iBoxx Extrapolation'!$F318,2)</f>
        <v>3.89</v>
      </c>
      <c r="Y318" s="14">
        <f>ROUND(Zinsswaps!Y318+'iBoxx Extrapolation'!$F318,2)</f>
        <v>3.89</v>
      </c>
      <c r="Z318" s="14">
        <f>ROUND(Zinsswaps!Z318+'iBoxx Extrapolation'!$F318,2)</f>
        <v>3.89</v>
      </c>
      <c r="AA318" s="14">
        <f>ROUND(Zinsswaps!AA318+'iBoxx Extrapolation'!$F318,2)</f>
        <v>3.88</v>
      </c>
      <c r="AB318" s="14">
        <f>ROUND(Zinsswaps!AB318+'iBoxx Extrapolation'!$F318,2)</f>
        <v>3.88</v>
      </c>
      <c r="AC318" s="14">
        <f>ROUND(Zinsswaps!AC318+'iBoxx Extrapolation'!$F318,2)</f>
        <v>3.87</v>
      </c>
      <c r="AD318" s="14">
        <f>ROUND(Zinsswaps!AD318+'iBoxx Extrapolation'!$F318,2)</f>
        <v>3.86</v>
      </c>
      <c r="AE318" s="14">
        <f>ROUND(Zinsswaps!AE318+'iBoxx Extrapolation'!$F318,2)</f>
        <v>3.86</v>
      </c>
      <c r="AF318" s="14">
        <f>ROUND(Zinsswaps!AF318+'iBoxx Extrapolation'!$F318,2)</f>
        <v>3.84</v>
      </c>
      <c r="AG318" s="14">
        <f>ROUND(Zinsswaps!AG318+'iBoxx Extrapolation'!$F318,2)</f>
        <v>3.82</v>
      </c>
      <c r="AH318" s="14">
        <f>ROUND(Zinsswaps!AH318+'iBoxx Extrapolation'!$F318,2)</f>
        <v>3.81</v>
      </c>
      <c r="AI318" s="14">
        <f>ROUND(Zinsswaps!AI318+'iBoxx Extrapolation'!$F318,2)</f>
        <v>3.79</v>
      </c>
      <c r="AJ318" s="14">
        <f>ROUND(Zinsswaps!AJ318+'iBoxx Extrapolation'!$F318,2)</f>
        <v>3.78</v>
      </c>
      <c r="AK318" s="14">
        <f>ROUND(Zinsswaps!AK318+'iBoxx Extrapolation'!$F318,2)</f>
        <v>3.77</v>
      </c>
      <c r="AL318" s="14">
        <f>ROUND(Zinsswaps!AL318+'iBoxx Extrapolation'!$F318,2)</f>
        <v>3.76</v>
      </c>
      <c r="AM318" s="14">
        <f>ROUND(Zinsswaps!AM318+'iBoxx Extrapolation'!$F318,2)</f>
        <v>3.75</v>
      </c>
      <c r="AN318" s="14">
        <f>ROUND(Zinsswaps!AN318+'iBoxx Extrapolation'!$F318,2)</f>
        <v>3.74</v>
      </c>
      <c r="AO318" s="14">
        <f>ROUND(Zinsswaps!AO318+'iBoxx Extrapolation'!$F318,2)</f>
        <v>3.73</v>
      </c>
      <c r="AP318" s="14">
        <f>ROUND(Zinsswaps!AP318+'iBoxx Extrapolation'!$F318,2)</f>
        <v>3.7</v>
      </c>
      <c r="AQ318" s="14">
        <f>ROUND(Zinsswaps!AQ318+'iBoxx Extrapolation'!$F318,2)</f>
        <v>3.68</v>
      </c>
      <c r="AR318" s="14">
        <f>ROUND(Zinsswaps!AR318+'iBoxx Extrapolation'!$F318,2)</f>
        <v>3.66</v>
      </c>
      <c r="AS318" s="14">
        <f>ROUND(Zinsswaps!AS318+'iBoxx Extrapolation'!$F318,2)</f>
        <v>3.64</v>
      </c>
      <c r="AT318" s="14">
        <f>ROUND(Zinsswaps!AT318+'iBoxx Extrapolation'!$F318,2)</f>
        <v>3.62</v>
      </c>
      <c r="AU318" s="14">
        <f>ROUND(Zinsswaps!AU318+'iBoxx Extrapolation'!$F318,2)</f>
        <v>3.61</v>
      </c>
      <c r="AV318" s="14">
        <f>ROUND(Zinsswaps!AV318+'iBoxx Extrapolation'!$F318,2)</f>
        <v>3.59</v>
      </c>
      <c r="AW318" s="14">
        <f>ROUND(Zinsswaps!AW318+'iBoxx Extrapolation'!$F318,2)</f>
        <v>3.57</v>
      </c>
      <c r="AX318" s="14">
        <f>ROUND(Zinsswaps!AX318+'iBoxx Extrapolation'!$F318,2)</f>
        <v>3.56</v>
      </c>
      <c r="AY318" s="14">
        <f>ROUND(Zinsswaps!AY318+'iBoxx Extrapolation'!$F318,2)</f>
        <v>3.54</v>
      </c>
    </row>
    <row r="319" spans="1:51" s="16" customFormat="1" x14ac:dyDescent="0.2">
      <c r="A319" s="12">
        <v>46934</v>
      </c>
      <c r="B319" s="14">
        <f>ROUND(Zinsswaps!B319+'iBoxx Extrapolation'!$F319,2)</f>
        <v>2.99</v>
      </c>
      <c r="C319" s="14">
        <f>ROUND(Zinsswaps!C319+'iBoxx Extrapolation'!$F319,2)</f>
        <v>3</v>
      </c>
      <c r="D319" s="14">
        <f>ROUND(Zinsswaps!D319+'iBoxx Extrapolation'!$F319,2)</f>
        <v>3.05</v>
      </c>
      <c r="E319" s="14">
        <f>ROUND(Zinsswaps!E319+'iBoxx Extrapolation'!$F319,2)</f>
        <v>3.12</v>
      </c>
      <c r="F319" s="14">
        <f>ROUND(Zinsswaps!F319+'iBoxx Extrapolation'!$F319,2)</f>
        <v>3.19</v>
      </c>
      <c r="G319" s="14">
        <f>ROUND(Zinsswaps!G319+'iBoxx Extrapolation'!$F319,2)</f>
        <v>3.27</v>
      </c>
      <c r="H319" s="14">
        <f>ROUND(Zinsswaps!H319+'iBoxx Extrapolation'!$F319,2)</f>
        <v>3.34</v>
      </c>
      <c r="I319" s="14">
        <f>ROUND(Zinsswaps!I319+'iBoxx Extrapolation'!$F319,2)</f>
        <v>3.41</v>
      </c>
      <c r="J319" s="14">
        <f>ROUND(Zinsswaps!J319+'iBoxx Extrapolation'!$F319,2)</f>
        <v>3.48</v>
      </c>
      <c r="K319" s="14">
        <f>ROUND(Zinsswaps!K319+'iBoxx Extrapolation'!$F319,2)</f>
        <v>3.54</v>
      </c>
      <c r="L319" s="14">
        <f>ROUND(Zinsswaps!L319+'iBoxx Extrapolation'!$F319,2)</f>
        <v>3.6</v>
      </c>
      <c r="M319" s="14">
        <f>ROUND(Zinsswaps!M319+'iBoxx Extrapolation'!$F319,2)</f>
        <v>3.65</v>
      </c>
      <c r="N319" s="14">
        <f>ROUND(Zinsswaps!N319+'iBoxx Extrapolation'!$F319,2)</f>
        <v>3.7</v>
      </c>
      <c r="O319" s="14">
        <f>ROUND(Zinsswaps!O319+'iBoxx Extrapolation'!$F319,2)</f>
        <v>3.75</v>
      </c>
      <c r="P319" s="14">
        <f>ROUND(Zinsswaps!P319+'iBoxx Extrapolation'!$F319,2)</f>
        <v>3.78</v>
      </c>
      <c r="Q319" s="14">
        <f>ROUND(Zinsswaps!Q319+'iBoxx Extrapolation'!$F319,2)</f>
        <v>3.81</v>
      </c>
      <c r="R319" s="14">
        <f>ROUND(Zinsswaps!R319+'iBoxx Extrapolation'!$F319,2)</f>
        <v>3.83</v>
      </c>
      <c r="S319" s="14">
        <f>ROUND(Zinsswaps!S319+'iBoxx Extrapolation'!$F319,2)</f>
        <v>3.85</v>
      </c>
      <c r="T319" s="14">
        <f>ROUND(Zinsswaps!T319+'iBoxx Extrapolation'!$F319,2)</f>
        <v>3.87</v>
      </c>
      <c r="U319" s="14">
        <f>ROUND(Zinsswaps!U319+'iBoxx Extrapolation'!$F319,2)</f>
        <v>3.89</v>
      </c>
      <c r="V319" s="14">
        <f>ROUND(Zinsswaps!V319+'iBoxx Extrapolation'!$F319,2)</f>
        <v>3.89</v>
      </c>
      <c r="W319" s="14">
        <f>ROUND(Zinsswaps!W319+'iBoxx Extrapolation'!$F319,2)</f>
        <v>3.89</v>
      </c>
      <c r="X319" s="14">
        <f>ROUND(Zinsswaps!X319+'iBoxx Extrapolation'!$F319,2)</f>
        <v>3.89</v>
      </c>
      <c r="Y319" s="14">
        <f>ROUND(Zinsswaps!Y319+'iBoxx Extrapolation'!$F319,2)</f>
        <v>3.89</v>
      </c>
      <c r="Z319" s="14">
        <f>ROUND(Zinsswaps!Z319+'iBoxx Extrapolation'!$F319,2)</f>
        <v>3.89</v>
      </c>
      <c r="AA319" s="14">
        <f>ROUND(Zinsswaps!AA319+'iBoxx Extrapolation'!$F319,2)</f>
        <v>3.88</v>
      </c>
      <c r="AB319" s="14">
        <f>ROUND(Zinsswaps!AB319+'iBoxx Extrapolation'!$F319,2)</f>
        <v>3.88</v>
      </c>
      <c r="AC319" s="14">
        <f>ROUND(Zinsswaps!AC319+'iBoxx Extrapolation'!$F319,2)</f>
        <v>3.87</v>
      </c>
      <c r="AD319" s="14">
        <f>ROUND(Zinsswaps!AD319+'iBoxx Extrapolation'!$F319,2)</f>
        <v>3.86</v>
      </c>
      <c r="AE319" s="14">
        <f>ROUND(Zinsswaps!AE319+'iBoxx Extrapolation'!$F319,2)</f>
        <v>3.86</v>
      </c>
      <c r="AF319" s="14">
        <f>ROUND(Zinsswaps!AF319+'iBoxx Extrapolation'!$F319,2)</f>
        <v>3.84</v>
      </c>
      <c r="AG319" s="14">
        <f>ROUND(Zinsswaps!AG319+'iBoxx Extrapolation'!$F319,2)</f>
        <v>3.82</v>
      </c>
      <c r="AH319" s="14">
        <f>ROUND(Zinsswaps!AH319+'iBoxx Extrapolation'!$F319,2)</f>
        <v>3.81</v>
      </c>
      <c r="AI319" s="14">
        <f>ROUND(Zinsswaps!AI319+'iBoxx Extrapolation'!$F319,2)</f>
        <v>3.79</v>
      </c>
      <c r="AJ319" s="14">
        <f>ROUND(Zinsswaps!AJ319+'iBoxx Extrapolation'!$F319,2)</f>
        <v>3.78</v>
      </c>
      <c r="AK319" s="14">
        <f>ROUND(Zinsswaps!AK319+'iBoxx Extrapolation'!$F319,2)</f>
        <v>3.77</v>
      </c>
      <c r="AL319" s="14">
        <f>ROUND(Zinsswaps!AL319+'iBoxx Extrapolation'!$F319,2)</f>
        <v>3.76</v>
      </c>
      <c r="AM319" s="14">
        <f>ROUND(Zinsswaps!AM319+'iBoxx Extrapolation'!$F319,2)</f>
        <v>3.75</v>
      </c>
      <c r="AN319" s="14">
        <f>ROUND(Zinsswaps!AN319+'iBoxx Extrapolation'!$F319,2)</f>
        <v>3.74</v>
      </c>
      <c r="AO319" s="14">
        <f>ROUND(Zinsswaps!AO319+'iBoxx Extrapolation'!$F319,2)</f>
        <v>3.73</v>
      </c>
      <c r="AP319" s="14">
        <f>ROUND(Zinsswaps!AP319+'iBoxx Extrapolation'!$F319,2)</f>
        <v>3.7</v>
      </c>
      <c r="AQ319" s="14">
        <f>ROUND(Zinsswaps!AQ319+'iBoxx Extrapolation'!$F319,2)</f>
        <v>3.68</v>
      </c>
      <c r="AR319" s="14">
        <f>ROUND(Zinsswaps!AR319+'iBoxx Extrapolation'!$F319,2)</f>
        <v>3.66</v>
      </c>
      <c r="AS319" s="14">
        <f>ROUND(Zinsswaps!AS319+'iBoxx Extrapolation'!$F319,2)</f>
        <v>3.64</v>
      </c>
      <c r="AT319" s="14">
        <f>ROUND(Zinsswaps!AT319+'iBoxx Extrapolation'!$F319,2)</f>
        <v>3.62</v>
      </c>
      <c r="AU319" s="14">
        <f>ROUND(Zinsswaps!AU319+'iBoxx Extrapolation'!$F319,2)</f>
        <v>3.61</v>
      </c>
      <c r="AV319" s="14">
        <f>ROUND(Zinsswaps!AV319+'iBoxx Extrapolation'!$F319,2)</f>
        <v>3.59</v>
      </c>
      <c r="AW319" s="14">
        <f>ROUND(Zinsswaps!AW319+'iBoxx Extrapolation'!$F319,2)</f>
        <v>3.57</v>
      </c>
      <c r="AX319" s="14">
        <f>ROUND(Zinsswaps!AX319+'iBoxx Extrapolation'!$F319,2)</f>
        <v>3.56</v>
      </c>
      <c r="AY319" s="14">
        <f>ROUND(Zinsswaps!AY319+'iBoxx Extrapolation'!$F319,2)</f>
        <v>3.54</v>
      </c>
    </row>
    <row r="320" spans="1:51" s="16" customFormat="1" x14ac:dyDescent="0.2">
      <c r="A320" s="12">
        <v>46965</v>
      </c>
      <c r="B320" s="14">
        <f>ROUND(Zinsswaps!B320+'iBoxx Extrapolation'!$F320,2)</f>
        <v>2.99</v>
      </c>
      <c r="C320" s="14">
        <f>ROUND(Zinsswaps!C320+'iBoxx Extrapolation'!$F320,2)</f>
        <v>3</v>
      </c>
      <c r="D320" s="14">
        <f>ROUND(Zinsswaps!D320+'iBoxx Extrapolation'!$F320,2)</f>
        <v>3.05</v>
      </c>
      <c r="E320" s="14">
        <f>ROUND(Zinsswaps!E320+'iBoxx Extrapolation'!$F320,2)</f>
        <v>3.12</v>
      </c>
      <c r="F320" s="14">
        <f>ROUND(Zinsswaps!F320+'iBoxx Extrapolation'!$F320,2)</f>
        <v>3.19</v>
      </c>
      <c r="G320" s="14">
        <f>ROUND(Zinsswaps!G320+'iBoxx Extrapolation'!$F320,2)</f>
        <v>3.27</v>
      </c>
      <c r="H320" s="14">
        <f>ROUND(Zinsswaps!H320+'iBoxx Extrapolation'!$F320,2)</f>
        <v>3.34</v>
      </c>
      <c r="I320" s="14">
        <f>ROUND(Zinsswaps!I320+'iBoxx Extrapolation'!$F320,2)</f>
        <v>3.41</v>
      </c>
      <c r="J320" s="14">
        <f>ROUND(Zinsswaps!J320+'iBoxx Extrapolation'!$F320,2)</f>
        <v>3.48</v>
      </c>
      <c r="K320" s="14">
        <f>ROUND(Zinsswaps!K320+'iBoxx Extrapolation'!$F320,2)</f>
        <v>3.54</v>
      </c>
      <c r="L320" s="14">
        <f>ROUND(Zinsswaps!L320+'iBoxx Extrapolation'!$F320,2)</f>
        <v>3.6</v>
      </c>
      <c r="M320" s="14">
        <f>ROUND(Zinsswaps!M320+'iBoxx Extrapolation'!$F320,2)</f>
        <v>3.65</v>
      </c>
      <c r="N320" s="14">
        <f>ROUND(Zinsswaps!N320+'iBoxx Extrapolation'!$F320,2)</f>
        <v>3.7</v>
      </c>
      <c r="O320" s="14">
        <f>ROUND(Zinsswaps!O320+'iBoxx Extrapolation'!$F320,2)</f>
        <v>3.75</v>
      </c>
      <c r="P320" s="14">
        <f>ROUND(Zinsswaps!P320+'iBoxx Extrapolation'!$F320,2)</f>
        <v>3.78</v>
      </c>
      <c r="Q320" s="14">
        <f>ROUND(Zinsswaps!Q320+'iBoxx Extrapolation'!$F320,2)</f>
        <v>3.81</v>
      </c>
      <c r="R320" s="14">
        <f>ROUND(Zinsswaps!R320+'iBoxx Extrapolation'!$F320,2)</f>
        <v>3.83</v>
      </c>
      <c r="S320" s="14">
        <f>ROUND(Zinsswaps!S320+'iBoxx Extrapolation'!$F320,2)</f>
        <v>3.85</v>
      </c>
      <c r="T320" s="14">
        <f>ROUND(Zinsswaps!T320+'iBoxx Extrapolation'!$F320,2)</f>
        <v>3.87</v>
      </c>
      <c r="U320" s="14">
        <f>ROUND(Zinsswaps!U320+'iBoxx Extrapolation'!$F320,2)</f>
        <v>3.89</v>
      </c>
      <c r="V320" s="14">
        <f>ROUND(Zinsswaps!V320+'iBoxx Extrapolation'!$F320,2)</f>
        <v>3.89</v>
      </c>
      <c r="W320" s="14">
        <f>ROUND(Zinsswaps!W320+'iBoxx Extrapolation'!$F320,2)</f>
        <v>3.89</v>
      </c>
      <c r="X320" s="14">
        <f>ROUND(Zinsswaps!X320+'iBoxx Extrapolation'!$F320,2)</f>
        <v>3.89</v>
      </c>
      <c r="Y320" s="14">
        <f>ROUND(Zinsswaps!Y320+'iBoxx Extrapolation'!$F320,2)</f>
        <v>3.89</v>
      </c>
      <c r="Z320" s="14">
        <f>ROUND(Zinsswaps!Z320+'iBoxx Extrapolation'!$F320,2)</f>
        <v>3.89</v>
      </c>
      <c r="AA320" s="14">
        <f>ROUND(Zinsswaps!AA320+'iBoxx Extrapolation'!$F320,2)</f>
        <v>3.88</v>
      </c>
      <c r="AB320" s="14">
        <f>ROUND(Zinsswaps!AB320+'iBoxx Extrapolation'!$F320,2)</f>
        <v>3.88</v>
      </c>
      <c r="AC320" s="14">
        <f>ROUND(Zinsswaps!AC320+'iBoxx Extrapolation'!$F320,2)</f>
        <v>3.87</v>
      </c>
      <c r="AD320" s="14">
        <f>ROUND(Zinsswaps!AD320+'iBoxx Extrapolation'!$F320,2)</f>
        <v>3.86</v>
      </c>
      <c r="AE320" s="14">
        <f>ROUND(Zinsswaps!AE320+'iBoxx Extrapolation'!$F320,2)</f>
        <v>3.86</v>
      </c>
      <c r="AF320" s="14">
        <f>ROUND(Zinsswaps!AF320+'iBoxx Extrapolation'!$F320,2)</f>
        <v>3.84</v>
      </c>
      <c r="AG320" s="14">
        <f>ROUND(Zinsswaps!AG320+'iBoxx Extrapolation'!$F320,2)</f>
        <v>3.82</v>
      </c>
      <c r="AH320" s="14">
        <f>ROUND(Zinsswaps!AH320+'iBoxx Extrapolation'!$F320,2)</f>
        <v>3.81</v>
      </c>
      <c r="AI320" s="14">
        <f>ROUND(Zinsswaps!AI320+'iBoxx Extrapolation'!$F320,2)</f>
        <v>3.79</v>
      </c>
      <c r="AJ320" s="14">
        <f>ROUND(Zinsswaps!AJ320+'iBoxx Extrapolation'!$F320,2)</f>
        <v>3.78</v>
      </c>
      <c r="AK320" s="14">
        <f>ROUND(Zinsswaps!AK320+'iBoxx Extrapolation'!$F320,2)</f>
        <v>3.77</v>
      </c>
      <c r="AL320" s="14">
        <f>ROUND(Zinsswaps!AL320+'iBoxx Extrapolation'!$F320,2)</f>
        <v>3.76</v>
      </c>
      <c r="AM320" s="14">
        <f>ROUND(Zinsswaps!AM320+'iBoxx Extrapolation'!$F320,2)</f>
        <v>3.75</v>
      </c>
      <c r="AN320" s="14">
        <f>ROUND(Zinsswaps!AN320+'iBoxx Extrapolation'!$F320,2)</f>
        <v>3.74</v>
      </c>
      <c r="AO320" s="14">
        <f>ROUND(Zinsswaps!AO320+'iBoxx Extrapolation'!$F320,2)</f>
        <v>3.73</v>
      </c>
      <c r="AP320" s="14">
        <f>ROUND(Zinsswaps!AP320+'iBoxx Extrapolation'!$F320,2)</f>
        <v>3.7</v>
      </c>
      <c r="AQ320" s="14">
        <f>ROUND(Zinsswaps!AQ320+'iBoxx Extrapolation'!$F320,2)</f>
        <v>3.68</v>
      </c>
      <c r="AR320" s="14">
        <f>ROUND(Zinsswaps!AR320+'iBoxx Extrapolation'!$F320,2)</f>
        <v>3.66</v>
      </c>
      <c r="AS320" s="14">
        <f>ROUND(Zinsswaps!AS320+'iBoxx Extrapolation'!$F320,2)</f>
        <v>3.64</v>
      </c>
      <c r="AT320" s="14">
        <f>ROUND(Zinsswaps!AT320+'iBoxx Extrapolation'!$F320,2)</f>
        <v>3.62</v>
      </c>
      <c r="AU320" s="14">
        <f>ROUND(Zinsswaps!AU320+'iBoxx Extrapolation'!$F320,2)</f>
        <v>3.61</v>
      </c>
      <c r="AV320" s="14">
        <f>ROUND(Zinsswaps!AV320+'iBoxx Extrapolation'!$F320,2)</f>
        <v>3.59</v>
      </c>
      <c r="AW320" s="14">
        <f>ROUND(Zinsswaps!AW320+'iBoxx Extrapolation'!$F320,2)</f>
        <v>3.57</v>
      </c>
      <c r="AX320" s="14">
        <f>ROUND(Zinsswaps!AX320+'iBoxx Extrapolation'!$F320,2)</f>
        <v>3.56</v>
      </c>
      <c r="AY320" s="14">
        <f>ROUND(Zinsswaps!AY320+'iBoxx Extrapolation'!$F320,2)</f>
        <v>3.54</v>
      </c>
    </row>
    <row r="321" spans="1:51" s="16" customFormat="1" x14ac:dyDescent="0.2">
      <c r="A321" s="12">
        <v>46996</v>
      </c>
      <c r="B321" s="14">
        <f>ROUND(Zinsswaps!B321+'iBoxx Extrapolation'!$F321,2)</f>
        <v>2.99</v>
      </c>
      <c r="C321" s="14">
        <f>ROUND(Zinsswaps!C321+'iBoxx Extrapolation'!$F321,2)</f>
        <v>3</v>
      </c>
      <c r="D321" s="14">
        <f>ROUND(Zinsswaps!D321+'iBoxx Extrapolation'!$F321,2)</f>
        <v>3.05</v>
      </c>
      <c r="E321" s="14">
        <f>ROUND(Zinsswaps!E321+'iBoxx Extrapolation'!$F321,2)</f>
        <v>3.12</v>
      </c>
      <c r="F321" s="14">
        <f>ROUND(Zinsswaps!F321+'iBoxx Extrapolation'!$F321,2)</f>
        <v>3.19</v>
      </c>
      <c r="G321" s="14">
        <f>ROUND(Zinsswaps!G321+'iBoxx Extrapolation'!$F321,2)</f>
        <v>3.27</v>
      </c>
      <c r="H321" s="14">
        <f>ROUND(Zinsswaps!H321+'iBoxx Extrapolation'!$F321,2)</f>
        <v>3.34</v>
      </c>
      <c r="I321" s="14">
        <f>ROUND(Zinsswaps!I321+'iBoxx Extrapolation'!$F321,2)</f>
        <v>3.41</v>
      </c>
      <c r="J321" s="14">
        <f>ROUND(Zinsswaps!J321+'iBoxx Extrapolation'!$F321,2)</f>
        <v>3.48</v>
      </c>
      <c r="K321" s="14">
        <f>ROUND(Zinsswaps!K321+'iBoxx Extrapolation'!$F321,2)</f>
        <v>3.54</v>
      </c>
      <c r="L321" s="14">
        <f>ROUND(Zinsswaps!L321+'iBoxx Extrapolation'!$F321,2)</f>
        <v>3.6</v>
      </c>
      <c r="M321" s="14">
        <f>ROUND(Zinsswaps!M321+'iBoxx Extrapolation'!$F321,2)</f>
        <v>3.65</v>
      </c>
      <c r="N321" s="14">
        <f>ROUND(Zinsswaps!N321+'iBoxx Extrapolation'!$F321,2)</f>
        <v>3.7</v>
      </c>
      <c r="O321" s="14">
        <f>ROUND(Zinsswaps!O321+'iBoxx Extrapolation'!$F321,2)</f>
        <v>3.75</v>
      </c>
      <c r="P321" s="14">
        <f>ROUND(Zinsswaps!P321+'iBoxx Extrapolation'!$F321,2)</f>
        <v>3.78</v>
      </c>
      <c r="Q321" s="14">
        <f>ROUND(Zinsswaps!Q321+'iBoxx Extrapolation'!$F321,2)</f>
        <v>3.81</v>
      </c>
      <c r="R321" s="14">
        <f>ROUND(Zinsswaps!R321+'iBoxx Extrapolation'!$F321,2)</f>
        <v>3.83</v>
      </c>
      <c r="S321" s="14">
        <f>ROUND(Zinsswaps!S321+'iBoxx Extrapolation'!$F321,2)</f>
        <v>3.85</v>
      </c>
      <c r="T321" s="14">
        <f>ROUND(Zinsswaps!T321+'iBoxx Extrapolation'!$F321,2)</f>
        <v>3.87</v>
      </c>
      <c r="U321" s="14">
        <f>ROUND(Zinsswaps!U321+'iBoxx Extrapolation'!$F321,2)</f>
        <v>3.89</v>
      </c>
      <c r="V321" s="14">
        <f>ROUND(Zinsswaps!V321+'iBoxx Extrapolation'!$F321,2)</f>
        <v>3.89</v>
      </c>
      <c r="W321" s="14">
        <f>ROUND(Zinsswaps!W321+'iBoxx Extrapolation'!$F321,2)</f>
        <v>3.89</v>
      </c>
      <c r="X321" s="14">
        <f>ROUND(Zinsswaps!X321+'iBoxx Extrapolation'!$F321,2)</f>
        <v>3.89</v>
      </c>
      <c r="Y321" s="14">
        <f>ROUND(Zinsswaps!Y321+'iBoxx Extrapolation'!$F321,2)</f>
        <v>3.89</v>
      </c>
      <c r="Z321" s="14">
        <f>ROUND(Zinsswaps!Z321+'iBoxx Extrapolation'!$F321,2)</f>
        <v>3.89</v>
      </c>
      <c r="AA321" s="14">
        <f>ROUND(Zinsswaps!AA321+'iBoxx Extrapolation'!$F321,2)</f>
        <v>3.88</v>
      </c>
      <c r="AB321" s="14">
        <f>ROUND(Zinsswaps!AB321+'iBoxx Extrapolation'!$F321,2)</f>
        <v>3.88</v>
      </c>
      <c r="AC321" s="14">
        <f>ROUND(Zinsswaps!AC321+'iBoxx Extrapolation'!$F321,2)</f>
        <v>3.87</v>
      </c>
      <c r="AD321" s="14">
        <f>ROUND(Zinsswaps!AD321+'iBoxx Extrapolation'!$F321,2)</f>
        <v>3.86</v>
      </c>
      <c r="AE321" s="14">
        <f>ROUND(Zinsswaps!AE321+'iBoxx Extrapolation'!$F321,2)</f>
        <v>3.86</v>
      </c>
      <c r="AF321" s="14">
        <f>ROUND(Zinsswaps!AF321+'iBoxx Extrapolation'!$F321,2)</f>
        <v>3.84</v>
      </c>
      <c r="AG321" s="14">
        <f>ROUND(Zinsswaps!AG321+'iBoxx Extrapolation'!$F321,2)</f>
        <v>3.82</v>
      </c>
      <c r="AH321" s="14">
        <f>ROUND(Zinsswaps!AH321+'iBoxx Extrapolation'!$F321,2)</f>
        <v>3.81</v>
      </c>
      <c r="AI321" s="14">
        <f>ROUND(Zinsswaps!AI321+'iBoxx Extrapolation'!$F321,2)</f>
        <v>3.79</v>
      </c>
      <c r="AJ321" s="14">
        <f>ROUND(Zinsswaps!AJ321+'iBoxx Extrapolation'!$F321,2)</f>
        <v>3.78</v>
      </c>
      <c r="AK321" s="14">
        <f>ROUND(Zinsswaps!AK321+'iBoxx Extrapolation'!$F321,2)</f>
        <v>3.77</v>
      </c>
      <c r="AL321" s="14">
        <f>ROUND(Zinsswaps!AL321+'iBoxx Extrapolation'!$F321,2)</f>
        <v>3.76</v>
      </c>
      <c r="AM321" s="14">
        <f>ROUND(Zinsswaps!AM321+'iBoxx Extrapolation'!$F321,2)</f>
        <v>3.75</v>
      </c>
      <c r="AN321" s="14">
        <f>ROUND(Zinsswaps!AN321+'iBoxx Extrapolation'!$F321,2)</f>
        <v>3.74</v>
      </c>
      <c r="AO321" s="14">
        <f>ROUND(Zinsswaps!AO321+'iBoxx Extrapolation'!$F321,2)</f>
        <v>3.73</v>
      </c>
      <c r="AP321" s="14">
        <f>ROUND(Zinsswaps!AP321+'iBoxx Extrapolation'!$F321,2)</f>
        <v>3.7</v>
      </c>
      <c r="AQ321" s="14">
        <f>ROUND(Zinsswaps!AQ321+'iBoxx Extrapolation'!$F321,2)</f>
        <v>3.68</v>
      </c>
      <c r="AR321" s="14">
        <f>ROUND(Zinsswaps!AR321+'iBoxx Extrapolation'!$F321,2)</f>
        <v>3.66</v>
      </c>
      <c r="AS321" s="14">
        <f>ROUND(Zinsswaps!AS321+'iBoxx Extrapolation'!$F321,2)</f>
        <v>3.64</v>
      </c>
      <c r="AT321" s="14">
        <f>ROUND(Zinsswaps!AT321+'iBoxx Extrapolation'!$F321,2)</f>
        <v>3.62</v>
      </c>
      <c r="AU321" s="14">
        <f>ROUND(Zinsswaps!AU321+'iBoxx Extrapolation'!$F321,2)</f>
        <v>3.61</v>
      </c>
      <c r="AV321" s="14">
        <f>ROUND(Zinsswaps!AV321+'iBoxx Extrapolation'!$F321,2)</f>
        <v>3.59</v>
      </c>
      <c r="AW321" s="14">
        <f>ROUND(Zinsswaps!AW321+'iBoxx Extrapolation'!$F321,2)</f>
        <v>3.57</v>
      </c>
      <c r="AX321" s="14">
        <f>ROUND(Zinsswaps!AX321+'iBoxx Extrapolation'!$F321,2)</f>
        <v>3.56</v>
      </c>
      <c r="AY321" s="14">
        <f>ROUND(Zinsswaps!AY321+'iBoxx Extrapolation'!$F321,2)</f>
        <v>3.54</v>
      </c>
    </row>
    <row r="322" spans="1:51" s="16" customFormat="1" x14ac:dyDescent="0.2">
      <c r="A322" s="12">
        <v>47026</v>
      </c>
      <c r="B322" s="14">
        <f>ROUND(Zinsswaps!B322+'iBoxx Extrapolation'!$F322,2)</f>
        <v>2.99</v>
      </c>
      <c r="C322" s="14">
        <f>ROUND(Zinsswaps!C322+'iBoxx Extrapolation'!$F322,2)</f>
        <v>3</v>
      </c>
      <c r="D322" s="14">
        <f>ROUND(Zinsswaps!D322+'iBoxx Extrapolation'!$F322,2)</f>
        <v>3.05</v>
      </c>
      <c r="E322" s="14">
        <f>ROUND(Zinsswaps!E322+'iBoxx Extrapolation'!$F322,2)</f>
        <v>3.12</v>
      </c>
      <c r="F322" s="14">
        <f>ROUND(Zinsswaps!F322+'iBoxx Extrapolation'!$F322,2)</f>
        <v>3.19</v>
      </c>
      <c r="G322" s="14">
        <f>ROUND(Zinsswaps!G322+'iBoxx Extrapolation'!$F322,2)</f>
        <v>3.27</v>
      </c>
      <c r="H322" s="14">
        <f>ROUND(Zinsswaps!H322+'iBoxx Extrapolation'!$F322,2)</f>
        <v>3.34</v>
      </c>
      <c r="I322" s="14">
        <f>ROUND(Zinsswaps!I322+'iBoxx Extrapolation'!$F322,2)</f>
        <v>3.41</v>
      </c>
      <c r="J322" s="14">
        <f>ROUND(Zinsswaps!J322+'iBoxx Extrapolation'!$F322,2)</f>
        <v>3.48</v>
      </c>
      <c r="K322" s="14">
        <f>ROUND(Zinsswaps!K322+'iBoxx Extrapolation'!$F322,2)</f>
        <v>3.54</v>
      </c>
      <c r="L322" s="14">
        <f>ROUND(Zinsswaps!L322+'iBoxx Extrapolation'!$F322,2)</f>
        <v>3.6</v>
      </c>
      <c r="M322" s="14">
        <f>ROUND(Zinsswaps!M322+'iBoxx Extrapolation'!$F322,2)</f>
        <v>3.65</v>
      </c>
      <c r="N322" s="14">
        <f>ROUND(Zinsswaps!N322+'iBoxx Extrapolation'!$F322,2)</f>
        <v>3.7</v>
      </c>
      <c r="O322" s="14">
        <f>ROUND(Zinsswaps!O322+'iBoxx Extrapolation'!$F322,2)</f>
        <v>3.75</v>
      </c>
      <c r="P322" s="14">
        <f>ROUND(Zinsswaps!P322+'iBoxx Extrapolation'!$F322,2)</f>
        <v>3.78</v>
      </c>
      <c r="Q322" s="14">
        <f>ROUND(Zinsswaps!Q322+'iBoxx Extrapolation'!$F322,2)</f>
        <v>3.81</v>
      </c>
      <c r="R322" s="14">
        <f>ROUND(Zinsswaps!R322+'iBoxx Extrapolation'!$F322,2)</f>
        <v>3.83</v>
      </c>
      <c r="S322" s="14">
        <f>ROUND(Zinsswaps!S322+'iBoxx Extrapolation'!$F322,2)</f>
        <v>3.85</v>
      </c>
      <c r="T322" s="14">
        <f>ROUND(Zinsswaps!T322+'iBoxx Extrapolation'!$F322,2)</f>
        <v>3.87</v>
      </c>
      <c r="U322" s="14">
        <f>ROUND(Zinsswaps!U322+'iBoxx Extrapolation'!$F322,2)</f>
        <v>3.89</v>
      </c>
      <c r="V322" s="14">
        <f>ROUND(Zinsswaps!V322+'iBoxx Extrapolation'!$F322,2)</f>
        <v>3.89</v>
      </c>
      <c r="W322" s="14">
        <f>ROUND(Zinsswaps!W322+'iBoxx Extrapolation'!$F322,2)</f>
        <v>3.89</v>
      </c>
      <c r="X322" s="14">
        <f>ROUND(Zinsswaps!X322+'iBoxx Extrapolation'!$F322,2)</f>
        <v>3.89</v>
      </c>
      <c r="Y322" s="14">
        <f>ROUND(Zinsswaps!Y322+'iBoxx Extrapolation'!$F322,2)</f>
        <v>3.89</v>
      </c>
      <c r="Z322" s="14">
        <f>ROUND(Zinsswaps!Z322+'iBoxx Extrapolation'!$F322,2)</f>
        <v>3.89</v>
      </c>
      <c r="AA322" s="14">
        <f>ROUND(Zinsswaps!AA322+'iBoxx Extrapolation'!$F322,2)</f>
        <v>3.88</v>
      </c>
      <c r="AB322" s="14">
        <f>ROUND(Zinsswaps!AB322+'iBoxx Extrapolation'!$F322,2)</f>
        <v>3.88</v>
      </c>
      <c r="AC322" s="14">
        <f>ROUND(Zinsswaps!AC322+'iBoxx Extrapolation'!$F322,2)</f>
        <v>3.87</v>
      </c>
      <c r="AD322" s="14">
        <f>ROUND(Zinsswaps!AD322+'iBoxx Extrapolation'!$F322,2)</f>
        <v>3.86</v>
      </c>
      <c r="AE322" s="14">
        <f>ROUND(Zinsswaps!AE322+'iBoxx Extrapolation'!$F322,2)</f>
        <v>3.86</v>
      </c>
      <c r="AF322" s="14">
        <f>ROUND(Zinsswaps!AF322+'iBoxx Extrapolation'!$F322,2)</f>
        <v>3.84</v>
      </c>
      <c r="AG322" s="14">
        <f>ROUND(Zinsswaps!AG322+'iBoxx Extrapolation'!$F322,2)</f>
        <v>3.82</v>
      </c>
      <c r="AH322" s="14">
        <f>ROUND(Zinsswaps!AH322+'iBoxx Extrapolation'!$F322,2)</f>
        <v>3.81</v>
      </c>
      <c r="AI322" s="14">
        <f>ROUND(Zinsswaps!AI322+'iBoxx Extrapolation'!$F322,2)</f>
        <v>3.79</v>
      </c>
      <c r="AJ322" s="14">
        <f>ROUND(Zinsswaps!AJ322+'iBoxx Extrapolation'!$F322,2)</f>
        <v>3.78</v>
      </c>
      <c r="AK322" s="14">
        <f>ROUND(Zinsswaps!AK322+'iBoxx Extrapolation'!$F322,2)</f>
        <v>3.77</v>
      </c>
      <c r="AL322" s="14">
        <f>ROUND(Zinsswaps!AL322+'iBoxx Extrapolation'!$F322,2)</f>
        <v>3.76</v>
      </c>
      <c r="AM322" s="14">
        <f>ROUND(Zinsswaps!AM322+'iBoxx Extrapolation'!$F322,2)</f>
        <v>3.75</v>
      </c>
      <c r="AN322" s="14">
        <f>ROUND(Zinsswaps!AN322+'iBoxx Extrapolation'!$F322,2)</f>
        <v>3.74</v>
      </c>
      <c r="AO322" s="14">
        <f>ROUND(Zinsswaps!AO322+'iBoxx Extrapolation'!$F322,2)</f>
        <v>3.73</v>
      </c>
      <c r="AP322" s="14">
        <f>ROUND(Zinsswaps!AP322+'iBoxx Extrapolation'!$F322,2)</f>
        <v>3.7</v>
      </c>
      <c r="AQ322" s="14">
        <f>ROUND(Zinsswaps!AQ322+'iBoxx Extrapolation'!$F322,2)</f>
        <v>3.68</v>
      </c>
      <c r="AR322" s="14">
        <f>ROUND(Zinsswaps!AR322+'iBoxx Extrapolation'!$F322,2)</f>
        <v>3.66</v>
      </c>
      <c r="AS322" s="14">
        <f>ROUND(Zinsswaps!AS322+'iBoxx Extrapolation'!$F322,2)</f>
        <v>3.64</v>
      </c>
      <c r="AT322" s="14">
        <f>ROUND(Zinsswaps!AT322+'iBoxx Extrapolation'!$F322,2)</f>
        <v>3.62</v>
      </c>
      <c r="AU322" s="14">
        <f>ROUND(Zinsswaps!AU322+'iBoxx Extrapolation'!$F322,2)</f>
        <v>3.61</v>
      </c>
      <c r="AV322" s="14">
        <f>ROUND(Zinsswaps!AV322+'iBoxx Extrapolation'!$F322,2)</f>
        <v>3.59</v>
      </c>
      <c r="AW322" s="14">
        <f>ROUND(Zinsswaps!AW322+'iBoxx Extrapolation'!$F322,2)</f>
        <v>3.57</v>
      </c>
      <c r="AX322" s="14">
        <f>ROUND(Zinsswaps!AX322+'iBoxx Extrapolation'!$F322,2)</f>
        <v>3.56</v>
      </c>
      <c r="AY322" s="14">
        <f>ROUND(Zinsswaps!AY322+'iBoxx Extrapolation'!$F322,2)</f>
        <v>3.54</v>
      </c>
    </row>
    <row r="323" spans="1:51" s="16" customFormat="1" x14ac:dyDescent="0.2">
      <c r="A323" s="12">
        <v>47057</v>
      </c>
      <c r="B323" s="14">
        <f>ROUND(Zinsswaps!B323+'iBoxx Extrapolation'!$F323,2)</f>
        <v>2.99</v>
      </c>
      <c r="C323" s="14">
        <f>ROUND(Zinsswaps!C323+'iBoxx Extrapolation'!$F323,2)</f>
        <v>3</v>
      </c>
      <c r="D323" s="14">
        <f>ROUND(Zinsswaps!D323+'iBoxx Extrapolation'!$F323,2)</f>
        <v>3.05</v>
      </c>
      <c r="E323" s="14">
        <f>ROUND(Zinsswaps!E323+'iBoxx Extrapolation'!$F323,2)</f>
        <v>3.12</v>
      </c>
      <c r="F323" s="14">
        <f>ROUND(Zinsswaps!F323+'iBoxx Extrapolation'!$F323,2)</f>
        <v>3.19</v>
      </c>
      <c r="G323" s="14">
        <f>ROUND(Zinsswaps!G323+'iBoxx Extrapolation'!$F323,2)</f>
        <v>3.27</v>
      </c>
      <c r="H323" s="14">
        <f>ROUND(Zinsswaps!H323+'iBoxx Extrapolation'!$F323,2)</f>
        <v>3.34</v>
      </c>
      <c r="I323" s="14">
        <f>ROUND(Zinsswaps!I323+'iBoxx Extrapolation'!$F323,2)</f>
        <v>3.41</v>
      </c>
      <c r="J323" s="14">
        <f>ROUND(Zinsswaps!J323+'iBoxx Extrapolation'!$F323,2)</f>
        <v>3.48</v>
      </c>
      <c r="K323" s="14">
        <f>ROUND(Zinsswaps!K323+'iBoxx Extrapolation'!$F323,2)</f>
        <v>3.54</v>
      </c>
      <c r="L323" s="14">
        <f>ROUND(Zinsswaps!L323+'iBoxx Extrapolation'!$F323,2)</f>
        <v>3.6</v>
      </c>
      <c r="M323" s="14">
        <f>ROUND(Zinsswaps!M323+'iBoxx Extrapolation'!$F323,2)</f>
        <v>3.65</v>
      </c>
      <c r="N323" s="14">
        <f>ROUND(Zinsswaps!N323+'iBoxx Extrapolation'!$F323,2)</f>
        <v>3.7</v>
      </c>
      <c r="O323" s="14">
        <f>ROUND(Zinsswaps!O323+'iBoxx Extrapolation'!$F323,2)</f>
        <v>3.75</v>
      </c>
      <c r="P323" s="14">
        <f>ROUND(Zinsswaps!P323+'iBoxx Extrapolation'!$F323,2)</f>
        <v>3.78</v>
      </c>
      <c r="Q323" s="14">
        <f>ROUND(Zinsswaps!Q323+'iBoxx Extrapolation'!$F323,2)</f>
        <v>3.81</v>
      </c>
      <c r="R323" s="14">
        <f>ROUND(Zinsswaps!R323+'iBoxx Extrapolation'!$F323,2)</f>
        <v>3.83</v>
      </c>
      <c r="S323" s="14">
        <f>ROUND(Zinsswaps!S323+'iBoxx Extrapolation'!$F323,2)</f>
        <v>3.85</v>
      </c>
      <c r="T323" s="14">
        <f>ROUND(Zinsswaps!T323+'iBoxx Extrapolation'!$F323,2)</f>
        <v>3.87</v>
      </c>
      <c r="U323" s="14">
        <f>ROUND(Zinsswaps!U323+'iBoxx Extrapolation'!$F323,2)</f>
        <v>3.89</v>
      </c>
      <c r="V323" s="14">
        <f>ROUND(Zinsswaps!V323+'iBoxx Extrapolation'!$F323,2)</f>
        <v>3.89</v>
      </c>
      <c r="W323" s="14">
        <f>ROUND(Zinsswaps!W323+'iBoxx Extrapolation'!$F323,2)</f>
        <v>3.89</v>
      </c>
      <c r="X323" s="14">
        <f>ROUND(Zinsswaps!X323+'iBoxx Extrapolation'!$F323,2)</f>
        <v>3.89</v>
      </c>
      <c r="Y323" s="14">
        <f>ROUND(Zinsswaps!Y323+'iBoxx Extrapolation'!$F323,2)</f>
        <v>3.89</v>
      </c>
      <c r="Z323" s="14">
        <f>ROUND(Zinsswaps!Z323+'iBoxx Extrapolation'!$F323,2)</f>
        <v>3.89</v>
      </c>
      <c r="AA323" s="14">
        <f>ROUND(Zinsswaps!AA323+'iBoxx Extrapolation'!$F323,2)</f>
        <v>3.88</v>
      </c>
      <c r="AB323" s="14">
        <f>ROUND(Zinsswaps!AB323+'iBoxx Extrapolation'!$F323,2)</f>
        <v>3.88</v>
      </c>
      <c r="AC323" s="14">
        <f>ROUND(Zinsswaps!AC323+'iBoxx Extrapolation'!$F323,2)</f>
        <v>3.87</v>
      </c>
      <c r="AD323" s="14">
        <f>ROUND(Zinsswaps!AD323+'iBoxx Extrapolation'!$F323,2)</f>
        <v>3.86</v>
      </c>
      <c r="AE323" s="14">
        <f>ROUND(Zinsswaps!AE323+'iBoxx Extrapolation'!$F323,2)</f>
        <v>3.86</v>
      </c>
      <c r="AF323" s="14">
        <f>ROUND(Zinsswaps!AF323+'iBoxx Extrapolation'!$F323,2)</f>
        <v>3.84</v>
      </c>
      <c r="AG323" s="14">
        <f>ROUND(Zinsswaps!AG323+'iBoxx Extrapolation'!$F323,2)</f>
        <v>3.82</v>
      </c>
      <c r="AH323" s="14">
        <f>ROUND(Zinsswaps!AH323+'iBoxx Extrapolation'!$F323,2)</f>
        <v>3.81</v>
      </c>
      <c r="AI323" s="14">
        <f>ROUND(Zinsswaps!AI323+'iBoxx Extrapolation'!$F323,2)</f>
        <v>3.79</v>
      </c>
      <c r="AJ323" s="14">
        <f>ROUND(Zinsswaps!AJ323+'iBoxx Extrapolation'!$F323,2)</f>
        <v>3.78</v>
      </c>
      <c r="AK323" s="14">
        <f>ROUND(Zinsswaps!AK323+'iBoxx Extrapolation'!$F323,2)</f>
        <v>3.77</v>
      </c>
      <c r="AL323" s="14">
        <f>ROUND(Zinsswaps!AL323+'iBoxx Extrapolation'!$F323,2)</f>
        <v>3.76</v>
      </c>
      <c r="AM323" s="14">
        <f>ROUND(Zinsswaps!AM323+'iBoxx Extrapolation'!$F323,2)</f>
        <v>3.75</v>
      </c>
      <c r="AN323" s="14">
        <f>ROUND(Zinsswaps!AN323+'iBoxx Extrapolation'!$F323,2)</f>
        <v>3.74</v>
      </c>
      <c r="AO323" s="14">
        <f>ROUND(Zinsswaps!AO323+'iBoxx Extrapolation'!$F323,2)</f>
        <v>3.73</v>
      </c>
      <c r="AP323" s="14">
        <f>ROUND(Zinsswaps!AP323+'iBoxx Extrapolation'!$F323,2)</f>
        <v>3.7</v>
      </c>
      <c r="AQ323" s="14">
        <f>ROUND(Zinsswaps!AQ323+'iBoxx Extrapolation'!$F323,2)</f>
        <v>3.68</v>
      </c>
      <c r="AR323" s="14">
        <f>ROUND(Zinsswaps!AR323+'iBoxx Extrapolation'!$F323,2)</f>
        <v>3.66</v>
      </c>
      <c r="AS323" s="14">
        <f>ROUND(Zinsswaps!AS323+'iBoxx Extrapolation'!$F323,2)</f>
        <v>3.64</v>
      </c>
      <c r="AT323" s="14">
        <f>ROUND(Zinsswaps!AT323+'iBoxx Extrapolation'!$F323,2)</f>
        <v>3.62</v>
      </c>
      <c r="AU323" s="14">
        <f>ROUND(Zinsswaps!AU323+'iBoxx Extrapolation'!$F323,2)</f>
        <v>3.61</v>
      </c>
      <c r="AV323" s="14">
        <f>ROUND(Zinsswaps!AV323+'iBoxx Extrapolation'!$F323,2)</f>
        <v>3.59</v>
      </c>
      <c r="AW323" s="14">
        <f>ROUND(Zinsswaps!AW323+'iBoxx Extrapolation'!$F323,2)</f>
        <v>3.57</v>
      </c>
      <c r="AX323" s="14">
        <f>ROUND(Zinsswaps!AX323+'iBoxx Extrapolation'!$F323,2)</f>
        <v>3.56</v>
      </c>
      <c r="AY323" s="14">
        <f>ROUND(Zinsswaps!AY323+'iBoxx Extrapolation'!$F323,2)</f>
        <v>3.54</v>
      </c>
    </row>
    <row r="324" spans="1:51" s="16" customFormat="1" x14ac:dyDescent="0.2">
      <c r="A324" s="12">
        <v>47087</v>
      </c>
      <c r="B324" s="14">
        <f>ROUND(Zinsswaps!B324+'iBoxx Extrapolation'!$F324,2)</f>
        <v>2.99</v>
      </c>
      <c r="C324" s="14">
        <f>ROUND(Zinsswaps!C324+'iBoxx Extrapolation'!$F324,2)</f>
        <v>3</v>
      </c>
      <c r="D324" s="14">
        <f>ROUND(Zinsswaps!D324+'iBoxx Extrapolation'!$F324,2)</f>
        <v>3.05</v>
      </c>
      <c r="E324" s="14">
        <f>ROUND(Zinsswaps!E324+'iBoxx Extrapolation'!$F324,2)</f>
        <v>3.12</v>
      </c>
      <c r="F324" s="14">
        <f>ROUND(Zinsswaps!F324+'iBoxx Extrapolation'!$F324,2)</f>
        <v>3.19</v>
      </c>
      <c r="G324" s="14">
        <f>ROUND(Zinsswaps!G324+'iBoxx Extrapolation'!$F324,2)</f>
        <v>3.27</v>
      </c>
      <c r="H324" s="14">
        <f>ROUND(Zinsswaps!H324+'iBoxx Extrapolation'!$F324,2)</f>
        <v>3.34</v>
      </c>
      <c r="I324" s="14">
        <f>ROUND(Zinsswaps!I324+'iBoxx Extrapolation'!$F324,2)</f>
        <v>3.41</v>
      </c>
      <c r="J324" s="14">
        <f>ROUND(Zinsswaps!J324+'iBoxx Extrapolation'!$F324,2)</f>
        <v>3.48</v>
      </c>
      <c r="K324" s="14">
        <f>ROUND(Zinsswaps!K324+'iBoxx Extrapolation'!$F324,2)</f>
        <v>3.54</v>
      </c>
      <c r="L324" s="14">
        <f>ROUND(Zinsswaps!L324+'iBoxx Extrapolation'!$F324,2)</f>
        <v>3.6</v>
      </c>
      <c r="M324" s="14">
        <f>ROUND(Zinsswaps!M324+'iBoxx Extrapolation'!$F324,2)</f>
        <v>3.65</v>
      </c>
      <c r="N324" s="14">
        <f>ROUND(Zinsswaps!N324+'iBoxx Extrapolation'!$F324,2)</f>
        <v>3.7</v>
      </c>
      <c r="O324" s="14">
        <f>ROUND(Zinsswaps!O324+'iBoxx Extrapolation'!$F324,2)</f>
        <v>3.75</v>
      </c>
      <c r="P324" s="14">
        <f>ROUND(Zinsswaps!P324+'iBoxx Extrapolation'!$F324,2)</f>
        <v>3.78</v>
      </c>
      <c r="Q324" s="14">
        <f>ROUND(Zinsswaps!Q324+'iBoxx Extrapolation'!$F324,2)</f>
        <v>3.81</v>
      </c>
      <c r="R324" s="14">
        <f>ROUND(Zinsswaps!R324+'iBoxx Extrapolation'!$F324,2)</f>
        <v>3.83</v>
      </c>
      <c r="S324" s="14">
        <f>ROUND(Zinsswaps!S324+'iBoxx Extrapolation'!$F324,2)</f>
        <v>3.85</v>
      </c>
      <c r="T324" s="14">
        <f>ROUND(Zinsswaps!T324+'iBoxx Extrapolation'!$F324,2)</f>
        <v>3.87</v>
      </c>
      <c r="U324" s="14">
        <f>ROUND(Zinsswaps!U324+'iBoxx Extrapolation'!$F324,2)</f>
        <v>3.89</v>
      </c>
      <c r="V324" s="14">
        <f>ROUND(Zinsswaps!V324+'iBoxx Extrapolation'!$F324,2)</f>
        <v>3.89</v>
      </c>
      <c r="W324" s="14">
        <f>ROUND(Zinsswaps!W324+'iBoxx Extrapolation'!$F324,2)</f>
        <v>3.89</v>
      </c>
      <c r="X324" s="14">
        <f>ROUND(Zinsswaps!X324+'iBoxx Extrapolation'!$F324,2)</f>
        <v>3.89</v>
      </c>
      <c r="Y324" s="14">
        <f>ROUND(Zinsswaps!Y324+'iBoxx Extrapolation'!$F324,2)</f>
        <v>3.89</v>
      </c>
      <c r="Z324" s="14">
        <f>ROUND(Zinsswaps!Z324+'iBoxx Extrapolation'!$F324,2)</f>
        <v>3.89</v>
      </c>
      <c r="AA324" s="14">
        <f>ROUND(Zinsswaps!AA324+'iBoxx Extrapolation'!$F324,2)</f>
        <v>3.88</v>
      </c>
      <c r="AB324" s="14">
        <f>ROUND(Zinsswaps!AB324+'iBoxx Extrapolation'!$F324,2)</f>
        <v>3.88</v>
      </c>
      <c r="AC324" s="14">
        <f>ROUND(Zinsswaps!AC324+'iBoxx Extrapolation'!$F324,2)</f>
        <v>3.87</v>
      </c>
      <c r="AD324" s="14">
        <f>ROUND(Zinsswaps!AD324+'iBoxx Extrapolation'!$F324,2)</f>
        <v>3.86</v>
      </c>
      <c r="AE324" s="14">
        <f>ROUND(Zinsswaps!AE324+'iBoxx Extrapolation'!$F324,2)</f>
        <v>3.86</v>
      </c>
      <c r="AF324" s="14">
        <f>ROUND(Zinsswaps!AF324+'iBoxx Extrapolation'!$F324,2)</f>
        <v>3.84</v>
      </c>
      <c r="AG324" s="14">
        <f>ROUND(Zinsswaps!AG324+'iBoxx Extrapolation'!$F324,2)</f>
        <v>3.82</v>
      </c>
      <c r="AH324" s="14">
        <f>ROUND(Zinsswaps!AH324+'iBoxx Extrapolation'!$F324,2)</f>
        <v>3.81</v>
      </c>
      <c r="AI324" s="14">
        <f>ROUND(Zinsswaps!AI324+'iBoxx Extrapolation'!$F324,2)</f>
        <v>3.79</v>
      </c>
      <c r="AJ324" s="14">
        <f>ROUND(Zinsswaps!AJ324+'iBoxx Extrapolation'!$F324,2)</f>
        <v>3.78</v>
      </c>
      <c r="AK324" s="14">
        <f>ROUND(Zinsswaps!AK324+'iBoxx Extrapolation'!$F324,2)</f>
        <v>3.77</v>
      </c>
      <c r="AL324" s="14">
        <f>ROUND(Zinsswaps!AL324+'iBoxx Extrapolation'!$F324,2)</f>
        <v>3.76</v>
      </c>
      <c r="AM324" s="14">
        <f>ROUND(Zinsswaps!AM324+'iBoxx Extrapolation'!$F324,2)</f>
        <v>3.75</v>
      </c>
      <c r="AN324" s="14">
        <f>ROUND(Zinsswaps!AN324+'iBoxx Extrapolation'!$F324,2)</f>
        <v>3.74</v>
      </c>
      <c r="AO324" s="14">
        <f>ROUND(Zinsswaps!AO324+'iBoxx Extrapolation'!$F324,2)</f>
        <v>3.73</v>
      </c>
      <c r="AP324" s="14">
        <f>ROUND(Zinsswaps!AP324+'iBoxx Extrapolation'!$F324,2)</f>
        <v>3.7</v>
      </c>
      <c r="AQ324" s="14">
        <f>ROUND(Zinsswaps!AQ324+'iBoxx Extrapolation'!$F324,2)</f>
        <v>3.68</v>
      </c>
      <c r="AR324" s="14">
        <f>ROUND(Zinsswaps!AR324+'iBoxx Extrapolation'!$F324,2)</f>
        <v>3.66</v>
      </c>
      <c r="AS324" s="14">
        <f>ROUND(Zinsswaps!AS324+'iBoxx Extrapolation'!$F324,2)</f>
        <v>3.64</v>
      </c>
      <c r="AT324" s="14">
        <f>ROUND(Zinsswaps!AT324+'iBoxx Extrapolation'!$F324,2)</f>
        <v>3.62</v>
      </c>
      <c r="AU324" s="14">
        <f>ROUND(Zinsswaps!AU324+'iBoxx Extrapolation'!$F324,2)</f>
        <v>3.61</v>
      </c>
      <c r="AV324" s="14">
        <f>ROUND(Zinsswaps!AV324+'iBoxx Extrapolation'!$F324,2)</f>
        <v>3.59</v>
      </c>
      <c r="AW324" s="14">
        <f>ROUND(Zinsswaps!AW324+'iBoxx Extrapolation'!$F324,2)</f>
        <v>3.57</v>
      </c>
      <c r="AX324" s="14">
        <f>ROUND(Zinsswaps!AX324+'iBoxx Extrapolation'!$F324,2)</f>
        <v>3.56</v>
      </c>
      <c r="AY324" s="14">
        <f>ROUND(Zinsswaps!AY324+'iBoxx Extrapolation'!$F324,2)</f>
        <v>3.54</v>
      </c>
    </row>
    <row r="325" spans="1:51" s="16" customFormat="1" x14ac:dyDescent="0.2">
      <c r="A325" s="12">
        <v>47118</v>
      </c>
      <c r="B325" s="14">
        <f>ROUND(Zinsswaps!B325+'iBoxx Extrapolation'!$F325,2)</f>
        <v>2.99</v>
      </c>
      <c r="C325" s="14">
        <f>ROUND(Zinsswaps!C325+'iBoxx Extrapolation'!$F325,2)</f>
        <v>3</v>
      </c>
      <c r="D325" s="14">
        <f>ROUND(Zinsswaps!D325+'iBoxx Extrapolation'!$F325,2)</f>
        <v>3.05</v>
      </c>
      <c r="E325" s="14">
        <f>ROUND(Zinsswaps!E325+'iBoxx Extrapolation'!$F325,2)</f>
        <v>3.12</v>
      </c>
      <c r="F325" s="14">
        <f>ROUND(Zinsswaps!F325+'iBoxx Extrapolation'!$F325,2)</f>
        <v>3.19</v>
      </c>
      <c r="G325" s="14">
        <f>ROUND(Zinsswaps!G325+'iBoxx Extrapolation'!$F325,2)</f>
        <v>3.27</v>
      </c>
      <c r="H325" s="14">
        <f>ROUND(Zinsswaps!H325+'iBoxx Extrapolation'!$F325,2)</f>
        <v>3.34</v>
      </c>
      <c r="I325" s="14">
        <f>ROUND(Zinsswaps!I325+'iBoxx Extrapolation'!$F325,2)</f>
        <v>3.41</v>
      </c>
      <c r="J325" s="14">
        <f>ROUND(Zinsswaps!J325+'iBoxx Extrapolation'!$F325,2)</f>
        <v>3.48</v>
      </c>
      <c r="K325" s="14">
        <f>ROUND(Zinsswaps!K325+'iBoxx Extrapolation'!$F325,2)</f>
        <v>3.54</v>
      </c>
      <c r="L325" s="14">
        <f>ROUND(Zinsswaps!L325+'iBoxx Extrapolation'!$F325,2)</f>
        <v>3.6</v>
      </c>
      <c r="M325" s="14">
        <f>ROUND(Zinsswaps!M325+'iBoxx Extrapolation'!$F325,2)</f>
        <v>3.65</v>
      </c>
      <c r="N325" s="14">
        <f>ROUND(Zinsswaps!N325+'iBoxx Extrapolation'!$F325,2)</f>
        <v>3.7</v>
      </c>
      <c r="O325" s="14">
        <f>ROUND(Zinsswaps!O325+'iBoxx Extrapolation'!$F325,2)</f>
        <v>3.75</v>
      </c>
      <c r="P325" s="14">
        <f>ROUND(Zinsswaps!P325+'iBoxx Extrapolation'!$F325,2)</f>
        <v>3.78</v>
      </c>
      <c r="Q325" s="14">
        <f>ROUND(Zinsswaps!Q325+'iBoxx Extrapolation'!$F325,2)</f>
        <v>3.81</v>
      </c>
      <c r="R325" s="14">
        <f>ROUND(Zinsswaps!R325+'iBoxx Extrapolation'!$F325,2)</f>
        <v>3.83</v>
      </c>
      <c r="S325" s="14">
        <f>ROUND(Zinsswaps!S325+'iBoxx Extrapolation'!$F325,2)</f>
        <v>3.85</v>
      </c>
      <c r="T325" s="14">
        <f>ROUND(Zinsswaps!T325+'iBoxx Extrapolation'!$F325,2)</f>
        <v>3.87</v>
      </c>
      <c r="U325" s="14">
        <f>ROUND(Zinsswaps!U325+'iBoxx Extrapolation'!$F325,2)</f>
        <v>3.89</v>
      </c>
      <c r="V325" s="14">
        <f>ROUND(Zinsswaps!V325+'iBoxx Extrapolation'!$F325,2)</f>
        <v>3.89</v>
      </c>
      <c r="W325" s="14">
        <f>ROUND(Zinsswaps!W325+'iBoxx Extrapolation'!$F325,2)</f>
        <v>3.89</v>
      </c>
      <c r="X325" s="14">
        <f>ROUND(Zinsswaps!X325+'iBoxx Extrapolation'!$F325,2)</f>
        <v>3.89</v>
      </c>
      <c r="Y325" s="14">
        <f>ROUND(Zinsswaps!Y325+'iBoxx Extrapolation'!$F325,2)</f>
        <v>3.89</v>
      </c>
      <c r="Z325" s="14">
        <f>ROUND(Zinsswaps!Z325+'iBoxx Extrapolation'!$F325,2)</f>
        <v>3.89</v>
      </c>
      <c r="AA325" s="14">
        <f>ROUND(Zinsswaps!AA325+'iBoxx Extrapolation'!$F325,2)</f>
        <v>3.88</v>
      </c>
      <c r="AB325" s="14">
        <f>ROUND(Zinsswaps!AB325+'iBoxx Extrapolation'!$F325,2)</f>
        <v>3.88</v>
      </c>
      <c r="AC325" s="14">
        <f>ROUND(Zinsswaps!AC325+'iBoxx Extrapolation'!$F325,2)</f>
        <v>3.87</v>
      </c>
      <c r="AD325" s="14">
        <f>ROUND(Zinsswaps!AD325+'iBoxx Extrapolation'!$F325,2)</f>
        <v>3.86</v>
      </c>
      <c r="AE325" s="14">
        <f>ROUND(Zinsswaps!AE325+'iBoxx Extrapolation'!$F325,2)</f>
        <v>3.86</v>
      </c>
      <c r="AF325" s="14">
        <f>ROUND(Zinsswaps!AF325+'iBoxx Extrapolation'!$F325,2)</f>
        <v>3.84</v>
      </c>
      <c r="AG325" s="14">
        <f>ROUND(Zinsswaps!AG325+'iBoxx Extrapolation'!$F325,2)</f>
        <v>3.82</v>
      </c>
      <c r="AH325" s="14">
        <f>ROUND(Zinsswaps!AH325+'iBoxx Extrapolation'!$F325,2)</f>
        <v>3.81</v>
      </c>
      <c r="AI325" s="14">
        <f>ROUND(Zinsswaps!AI325+'iBoxx Extrapolation'!$F325,2)</f>
        <v>3.79</v>
      </c>
      <c r="AJ325" s="14">
        <f>ROUND(Zinsswaps!AJ325+'iBoxx Extrapolation'!$F325,2)</f>
        <v>3.78</v>
      </c>
      <c r="AK325" s="14">
        <f>ROUND(Zinsswaps!AK325+'iBoxx Extrapolation'!$F325,2)</f>
        <v>3.77</v>
      </c>
      <c r="AL325" s="14">
        <f>ROUND(Zinsswaps!AL325+'iBoxx Extrapolation'!$F325,2)</f>
        <v>3.76</v>
      </c>
      <c r="AM325" s="14">
        <f>ROUND(Zinsswaps!AM325+'iBoxx Extrapolation'!$F325,2)</f>
        <v>3.75</v>
      </c>
      <c r="AN325" s="14">
        <f>ROUND(Zinsswaps!AN325+'iBoxx Extrapolation'!$F325,2)</f>
        <v>3.74</v>
      </c>
      <c r="AO325" s="14">
        <f>ROUND(Zinsswaps!AO325+'iBoxx Extrapolation'!$F325,2)</f>
        <v>3.73</v>
      </c>
      <c r="AP325" s="14">
        <f>ROUND(Zinsswaps!AP325+'iBoxx Extrapolation'!$F325,2)</f>
        <v>3.7</v>
      </c>
      <c r="AQ325" s="14">
        <f>ROUND(Zinsswaps!AQ325+'iBoxx Extrapolation'!$F325,2)</f>
        <v>3.68</v>
      </c>
      <c r="AR325" s="14">
        <f>ROUND(Zinsswaps!AR325+'iBoxx Extrapolation'!$F325,2)</f>
        <v>3.66</v>
      </c>
      <c r="AS325" s="14">
        <f>ROUND(Zinsswaps!AS325+'iBoxx Extrapolation'!$F325,2)</f>
        <v>3.64</v>
      </c>
      <c r="AT325" s="14">
        <f>ROUND(Zinsswaps!AT325+'iBoxx Extrapolation'!$F325,2)</f>
        <v>3.62</v>
      </c>
      <c r="AU325" s="14">
        <f>ROUND(Zinsswaps!AU325+'iBoxx Extrapolation'!$F325,2)</f>
        <v>3.61</v>
      </c>
      <c r="AV325" s="14">
        <f>ROUND(Zinsswaps!AV325+'iBoxx Extrapolation'!$F325,2)</f>
        <v>3.59</v>
      </c>
      <c r="AW325" s="14">
        <f>ROUND(Zinsswaps!AW325+'iBoxx Extrapolation'!$F325,2)</f>
        <v>3.57</v>
      </c>
      <c r="AX325" s="14">
        <f>ROUND(Zinsswaps!AX325+'iBoxx Extrapolation'!$F325,2)</f>
        <v>3.56</v>
      </c>
      <c r="AY325" s="14">
        <f>ROUND(Zinsswaps!AY325+'iBoxx Extrapolation'!$F325,2)</f>
        <v>3.54</v>
      </c>
    </row>
    <row r="326" spans="1:51" s="16" customFormat="1" x14ac:dyDescent="0.2">
      <c r="A326" s="12">
        <v>47149</v>
      </c>
      <c r="B326" s="14">
        <f>ROUND(Zinsswaps!B326+'iBoxx Extrapolation'!$F326,2)</f>
        <v>2.99</v>
      </c>
      <c r="C326" s="14">
        <f>ROUND(Zinsswaps!C326+'iBoxx Extrapolation'!$F326,2)</f>
        <v>3</v>
      </c>
      <c r="D326" s="14">
        <f>ROUND(Zinsswaps!D326+'iBoxx Extrapolation'!$F326,2)</f>
        <v>3.05</v>
      </c>
      <c r="E326" s="14">
        <f>ROUND(Zinsswaps!E326+'iBoxx Extrapolation'!$F326,2)</f>
        <v>3.12</v>
      </c>
      <c r="F326" s="14">
        <f>ROUND(Zinsswaps!F326+'iBoxx Extrapolation'!$F326,2)</f>
        <v>3.19</v>
      </c>
      <c r="G326" s="14">
        <f>ROUND(Zinsswaps!G326+'iBoxx Extrapolation'!$F326,2)</f>
        <v>3.27</v>
      </c>
      <c r="H326" s="14">
        <f>ROUND(Zinsswaps!H326+'iBoxx Extrapolation'!$F326,2)</f>
        <v>3.34</v>
      </c>
      <c r="I326" s="14">
        <f>ROUND(Zinsswaps!I326+'iBoxx Extrapolation'!$F326,2)</f>
        <v>3.41</v>
      </c>
      <c r="J326" s="14">
        <f>ROUND(Zinsswaps!J326+'iBoxx Extrapolation'!$F326,2)</f>
        <v>3.48</v>
      </c>
      <c r="K326" s="14">
        <f>ROUND(Zinsswaps!K326+'iBoxx Extrapolation'!$F326,2)</f>
        <v>3.54</v>
      </c>
      <c r="L326" s="14">
        <f>ROUND(Zinsswaps!L326+'iBoxx Extrapolation'!$F326,2)</f>
        <v>3.6</v>
      </c>
      <c r="M326" s="14">
        <f>ROUND(Zinsswaps!M326+'iBoxx Extrapolation'!$F326,2)</f>
        <v>3.65</v>
      </c>
      <c r="N326" s="14">
        <f>ROUND(Zinsswaps!N326+'iBoxx Extrapolation'!$F326,2)</f>
        <v>3.7</v>
      </c>
      <c r="O326" s="14">
        <f>ROUND(Zinsswaps!O326+'iBoxx Extrapolation'!$F326,2)</f>
        <v>3.75</v>
      </c>
      <c r="P326" s="14">
        <f>ROUND(Zinsswaps!P326+'iBoxx Extrapolation'!$F326,2)</f>
        <v>3.78</v>
      </c>
      <c r="Q326" s="14">
        <f>ROUND(Zinsswaps!Q326+'iBoxx Extrapolation'!$F326,2)</f>
        <v>3.81</v>
      </c>
      <c r="R326" s="14">
        <f>ROUND(Zinsswaps!R326+'iBoxx Extrapolation'!$F326,2)</f>
        <v>3.83</v>
      </c>
      <c r="S326" s="14">
        <f>ROUND(Zinsswaps!S326+'iBoxx Extrapolation'!$F326,2)</f>
        <v>3.85</v>
      </c>
      <c r="T326" s="14">
        <f>ROUND(Zinsswaps!T326+'iBoxx Extrapolation'!$F326,2)</f>
        <v>3.87</v>
      </c>
      <c r="U326" s="14">
        <f>ROUND(Zinsswaps!U326+'iBoxx Extrapolation'!$F326,2)</f>
        <v>3.89</v>
      </c>
      <c r="V326" s="14">
        <f>ROUND(Zinsswaps!V326+'iBoxx Extrapolation'!$F326,2)</f>
        <v>3.89</v>
      </c>
      <c r="W326" s="14">
        <f>ROUND(Zinsswaps!W326+'iBoxx Extrapolation'!$F326,2)</f>
        <v>3.89</v>
      </c>
      <c r="X326" s="14">
        <f>ROUND(Zinsswaps!X326+'iBoxx Extrapolation'!$F326,2)</f>
        <v>3.89</v>
      </c>
      <c r="Y326" s="14">
        <f>ROUND(Zinsswaps!Y326+'iBoxx Extrapolation'!$F326,2)</f>
        <v>3.89</v>
      </c>
      <c r="Z326" s="14">
        <f>ROUND(Zinsswaps!Z326+'iBoxx Extrapolation'!$F326,2)</f>
        <v>3.89</v>
      </c>
      <c r="AA326" s="14">
        <f>ROUND(Zinsswaps!AA326+'iBoxx Extrapolation'!$F326,2)</f>
        <v>3.88</v>
      </c>
      <c r="AB326" s="14">
        <f>ROUND(Zinsswaps!AB326+'iBoxx Extrapolation'!$F326,2)</f>
        <v>3.88</v>
      </c>
      <c r="AC326" s="14">
        <f>ROUND(Zinsswaps!AC326+'iBoxx Extrapolation'!$F326,2)</f>
        <v>3.87</v>
      </c>
      <c r="AD326" s="14">
        <f>ROUND(Zinsswaps!AD326+'iBoxx Extrapolation'!$F326,2)</f>
        <v>3.86</v>
      </c>
      <c r="AE326" s="14">
        <f>ROUND(Zinsswaps!AE326+'iBoxx Extrapolation'!$F326,2)</f>
        <v>3.86</v>
      </c>
      <c r="AF326" s="14">
        <f>ROUND(Zinsswaps!AF326+'iBoxx Extrapolation'!$F326,2)</f>
        <v>3.84</v>
      </c>
      <c r="AG326" s="14">
        <f>ROUND(Zinsswaps!AG326+'iBoxx Extrapolation'!$F326,2)</f>
        <v>3.82</v>
      </c>
      <c r="AH326" s="14">
        <f>ROUND(Zinsswaps!AH326+'iBoxx Extrapolation'!$F326,2)</f>
        <v>3.81</v>
      </c>
      <c r="AI326" s="14">
        <f>ROUND(Zinsswaps!AI326+'iBoxx Extrapolation'!$F326,2)</f>
        <v>3.79</v>
      </c>
      <c r="AJ326" s="14">
        <f>ROUND(Zinsswaps!AJ326+'iBoxx Extrapolation'!$F326,2)</f>
        <v>3.78</v>
      </c>
      <c r="AK326" s="14">
        <f>ROUND(Zinsswaps!AK326+'iBoxx Extrapolation'!$F326,2)</f>
        <v>3.77</v>
      </c>
      <c r="AL326" s="14">
        <f>ROUND(Zinsswaps!AL326+'iBoxx Extrapolation'!$F326,2)</f>
        <v>3.76</v>
      </c>
      <c r="AM326" s="14">
        <f>ROUND(Zinsswaps!AM326+'iBoxx Extrapolation'!$F326,2)</f>
        <v>3.75</v>
      </c>
      <c r="AN326" s="14">
        <f>ROUND(Zinsswaps!AN326+'iBoxx Extrapolation'!$F326,2)</f>
        <v>3.74</v>
      </c>
      <c r="AO326" s="14">
        <f>ROUND(Zinsswaps!AO326+'iBoxx Extrapolation'!$F326,2)</f>
        <v>3.73</v>
      </c>
      <c r="AP326" s="14">
        <f>ROUND(Zinsswaps!AP326+'iBoxx Extrapolation'!$F326,2)</f>
        <v>3.7</v>
      </c>
      <c r="AQ326" s="14">
        <f>ROUND(Zinsswaps!AQ326+'iBoxx Extrapolation'!$F326,2)</f>
        <v>3.68</v>
      </c>
      <c r="AR326" s="14">
        <f>ROUND(Zinsswaps!AR326+'iBoxx Extrapolation'!$F326,2)</f>
        <v>3.66</v>
      </c>
      <c r="AS326" s="14">
        <f>ROUND(Zinsswaps!AS326+'iBoxx Extrapolation'!$F326,2)</f>
        <v>3.64</v>
      </c>
      <c r="AT326" s="14">
        <f>ROUND(Zinsswaps!AT326+'iBoxx Extrapolation'!$F326,2)</f>
        <v>3.62</v>
      </c>
      <c r="AU326" s="14">
        <f>ROUND(Zinsswaps!AU326+'iBoxx Extrapolation'!$F326,2)</f>
        <v>3.61</v>
      </c>
      <c r="AV326" s="14">
        <f>ROUND(Zinsswaps!AV326+'iBoxx Extrapolation'!$F326,2)</f>
        <v>3.59</v>
      </c>
      <c r="AW326" s="14">
        <f>ROUND(Zinsswaps!AW326+'iBoxx Extrapolation'!$F326,2)</f>
        <v>3.57</v>
      </c>
      <c r="AX326" s="14">
        <f>ROUND(Zinsswaps!AX326+'iBoxx Extrapolation'!$F326,2)</f>
        <v>3.56</v>
      </c>
      <c r="AY326" s="14">
        <f>ROUND(Zinsswaps!AY326+'iBoxx Extrapolation'!$F326,2)</f>
        <v>3.54</v>
      </c>
    </row>
    <row r="327" spans="1:51" s="16" customFormat="1" x14ac:dyDescent="0.2">
      <c r="A327" s="12">
        <v>47177</v>
      </c>
      <c r="B327" s="14">
        <f>ROUND(Zinsswaps!B327+'iBoxx Extrapolation'!$F327,2)</f>
        <v>2.99</v>
      </c>
      <c r="C327" s="14">
        <f>ROUND(Zinsswaps!C327+'iBoxx Extrapolation'!$F327,2)</f>
        <v>3</v>
      </c>
      <c r="D327" s="14">
        <f>ROUND(Zinsswaps!D327+'iBoxx Extrapolation'!$F327,2)</f>
        <v>3.05</v>
      </c>
      <c r="E327" s="14">
        <f>ROUND(Zinsswaps!E327+'iBoxx Extrapolation'!$F327,2)</f>
        <v>3.12</v>
      </c>
      <c r="F327" s="14">
        <f>ROUND(Zinsswaps!F327+'iBoxx Extrapolation'!$F327,2)</f>
        <v>3.19</v>
      </c>
      <c r="G327" s="14">
        <f>ROUND(Zinsswaps!G327+'iBoxx Extrapolation'!$F327,2)</f>
        <v>3.27</v>
      </c>
      <c r="H327" s="14">
        <f>ROUND(Zinsswaps!H327+'iBoxx Extrapolation'!$F327,2)</f>
        <v>3.34</v>
      </c>
      <c r="I327" s="14">
        <f>ROUND(Zinsswaps!I327+'iBoxx Extrapolation'!$F327,2)</f>
        <v>3.41</v>
      </c>
      <c r="J327" s="14">
        <f>ROUND(Zinsswaps!J327+'iBoxx Extrapolation'!$F327,2)</f>
        <v>3.48</v>
      </c>
      <c r="K327" s="14">
        <f>ROUND(Zinsswaps!K327+'iBoxx Extrapolation'!$F327,2)</f>
        <v>3.54</v>
      </c>
      <c r="L327" s="14">
        <f>ROUND(Zinsswaps!L327+'iBoxx Extrapolation'!$F327,2)</f>
        <v>3.6</v>
      </c>
      <c r="M327" s="14">
        <f>ROUND(Zinsswaps!M327+'iBoxx Extrapolation'!$F327,2)</f>
        <v>3.65</v>
      </c>
      <c r="N327" s="14">
        <f>ROUND(Zinsswaps!N327+'iBoxx Extrapolation'!$F327,2)</f>
        <v>3.7</v>
      </c>
      <c r="O327" s="14">
        <f>ROUND(Zinsswaps!O327+'iBoxx Extrapolation'!$F327,2)</f>
        <v>3.75</v>
      </c>
      <c r="P327" s="14">
        <f>ROUND(Zinsswaps!P327+'iBoxx Extrapolation'!$F327,2)</f>
        <v>3.78</v>
      </c>
      <c r="Q327" s="14">
        <f>ROUND(Zinsswaps!Q327+'iBoxx Extrapolation'!$F327,2)</f>
        <v>3.81</v>
      </c>
      <c r="R327" s="14">
        <f>ROUND(Zinsswaps!R327+'iBoxx Extrapolation'!$F327,2)</f>
        <v>3.83</v>
      </c>
      <c r="S327" s="14">
        <f>ROUND(Zinsswaps!S327+'iBoxx Extrapolation'!$F327,2)</f>
        <v>3.85</v>
      </c>
      <c r="T327" s="14">
        <f>ROUND(Zinsswaps!T327+'iBoxx Extrapolation'!$F327,2)</f>
        <v>3.87</v>
      </c>
      <c r="U327" s="14">
        <f>ROUND(Zinsswaps!U327+'iBoxx Extrapolation'!$F327,2)</f>
        <v>3.89</v>
      </c>
      <c r="V327" s="14">
        <f>ROUND(Zinsswaps!V327+'iBoxx Extrapolation'!$F327,2)</f>
        <v>3.89</v>
      </c>
      <c r="W327" s="14">
        <f>ROUND(Zinsswaps!W327+'iBoxx Extrapolation'!$F327,2)</f>
        <v>3.89</v>
      </c>
      <c r="X327" s="14">
        <f>ROUND(Zinsswaps!X327+'iBoxx Extrapolation'!$F327,2)</f>
        <v>3.89</v>
      </c>
      <c r="Y327" s="14">
        <f>ROUND(Zinsswaps!Y327+'iBoxx Extrapolation'!$F327,2)</f>
        <v>3.89</v>
      </c>
      <c r="Z327" s="14">
        <f>ROUND(Zinsswaps!Z327+'iBoxx Extrapolation'!$F327,2)</f>
        <v>3.89</v>
      </c>
      <c r="AA327" s="14">
        <f>ROUND(Zinsswaps!AA327+'iBoxx Extrapolation'!$F327,2)</f>
        <v>3.88</v>
      </c>
      <c r="AB327" s="14">
        <f>ROUND(Zinsswaps!AB327+'iBoxx Extrapolation'!$F327,2)</f>
        <v>3.88</v>
      </c>
      <c r="AC327" s="14">
        <f>ROUND(Zinsswaps!AC327+'iBoxx Extrapolation'!$F327,2)</f>
        <v>3.87</v>
      </c>
      <c r="AD327" s="14">
        <f>ROUND(Zinsswaps!AD327+'iBoxx Extrapolation'!$F327,2)</f>
        <v>3.86</v>
      </c>
      <c r="AE327" s="14">
        <f>ROUND(Zinsswaps!AE327+'iBoxx Extrapolation'!$F327,2)</f>
        <v>3.86</v>
      </c>
      <c r="AF327" s="14">
        <f>ROUND(Zinsswaps!AF327+'iBoxx Extrapolation'!$F327,2)</f>
        <v>3.84</v>
      </c>
      <c r="AG327" s="14">
        <f>ROUND(Zinsswaps!AG327+'iBoxx Extrapolation'!$F327,2)</f>
        <v>3.82</v>
      </c>
      <c r="AH327" s="14">
        <f>ROUND(Zinsswaps!AH327+'iBoxx Extrapolation'!$F327,2)</f>
        <v>3.81</v>
      </c>
      <c r="AI327" s="14">
        <f>ROUND(Zinsswaps!AI327+'iBoxx Extrapolation'!$F327,2)</f>
        <v>3.79</v>
      </c>
      <c r="AJ327" s="14">
        <f>ROUND(Zinsswaps!AJ327+'iBoxx Extrapolation'!$F327,2)</f>
        <v>3.78</v>
      </c>
      <c r="AK327" s="14">
        <f>ROUND(Zinsswaps!AK327+'iBoxx Extrapolation'!$F327,2)</f>
        <v>3.77</v>
      </c>
      <c r="AL327" s="14">
        <f>ROUND(Zinsswaps!AL327+'iBoxx Extrapolation'!$F327,2)</f>
        <v>3.76</v>
      </c>
      <c r="AM327" s="14">
        <f>ROUND(Zinsswaps!AM327+'iBoxx Extrapolation'!$F327,2)</f>
        <v>3.75</v>
      </c>
      <c r="AN327" s="14">
        <f>ROUND(Zinsswaps!AN327+'iBoxx Extrapolation'!$F327,2)</f>
        <v>3.74</v>
      </c>
      <c r="AO327" s="14">
        <f>ROUND(Zinsswaps!AO327+'iBoxx Extrapolation'!$F327,2)</f>
        <v>3.73</v>
      </c>
      <c r="AP327" s="14">
        <f>ROUND(Zinsswaps!AP327+'iBoxx Extrapolation'!$F327,2)</f>
        <v>3.7</v>
      </c>
      <c r="AQ327" s="14">
        <f>ROUND(Zinsswaps!AQ327+'iBoxx Extrapolation'!$F327,2)</f>
        <v>3.68</v>
      </c>
      <c r="AR327" s="14">
        <f>ROUND(Zinsswaps!AR327+'iBoxx Extrapolation'!$F327,2)</f>
        <v>3.66</v>
      </c>
      <c r="AS327" s="14">
        <f>ROUND(Zinsswaps!AS327+'iBoxx Extrapolation'!$F327,2)</f>
        <v>3.64</v>
      </c>
      <c r="AT327" s="14">
        <f>ROUND(Zinsswaps!AT327+'iBoxx Extrapolation'!$F327,2)</f>
        <v>3.62</v>
      </c>
      <c r="AU327" s="14">
        <f>ROUND(Zinsswaps!AU327+'iBoxx Extrapolation'!$F327,2)</f>
        <v>3.61</v>
      </c>
      <c r="AV327" s="14">
        <f>ROUND(Zinsswaps!AV327+'iBoxx Extrapolation'!$F327,2)</f>
        <v>3.59</v>
      </c>
      <c r="AW327" s="14">
        <f>ROUND(Zinsswaps!AW327+'iBoxx Extrapolation'!$F327,2)</f>
        <v>3.57</v>
      </c>
      <c r="AX327" s="14">
        <f>ROUND(Zinsswaps!AX327+'iBoxx Extrapolation'!$F327,2)</f>
        <v>3.56</v>
      </c>
      <c r="AY327" s="14">
        <f>ROUND(Zinsswaps!AY327+'iBoxx Extrapolation'!$F327,2)</f>
        <v>3.54</v>
      </c>
    </row>
    <row r="328" spans="1:51" s="16" customFormat="1" x14ac:dyDescent="0.2">
      <c r="A328" s="12">
        <v>47208</v>
      </c>
      <c r="B328" s="14">
        <f>ROUND(Zinsswaps!B328+'iBoxx Extrapolation'!$F328,2)</f>
        <v>2.99</v>
      </c>
      <c r="C328" s="14">
        <f>ROUND(Zinsswaps!C328+'iBoxx Extrapolation'!$F328,2)</f>
        <v>3</v>
      </c>
      <c r="D328" s="14">
        <f>ROUND(Zinsswaps!D328+'iBoxx Extrapolation'!$F328,2)</f>
        <v>3.05</v>
      </c>
      <c r="E328" s="14">
        <f>ROUND(Zinsswaps!E328+'iBoxx Extrapolation'!$F328,2)</f>
        <v>3.12</v>
      </c>
      <c r="F328" s="14">
        <f>ROUND(Zinsswaps!F328+'iBoxx Extrapolation'!$F328,2)</f>
        <v>3.19</v>
      </c>
      <c r="G328" s="14">
        <f>ROUND(Zinsswaps!G328+'iBoxx Extrapolation'!$F328,2)</f>
        <v>3.27</v>
      </c>
      <c r="H328" s="14">
        <f>ROUND(Zinsswaps!H328+'iBoxx Extrapolation'!$F328,2)</f>
        <v>3.34</v>
      </c>
      <c r="I328" s="14">
        <f>ROUND(Zinsswaps!I328+'iBoxx Extrapolation'!$F328,2)</f>
        <v>3.41</v>
      </c>
      <c r="J328" s="14">
        <f>ROUND(Zinsswaps!J328+'iBoxx Extrapolation'!$F328,2)</f>
        <v>3.48</v>
      </c>
      <c r="K328" s="14">
        <f>ROUND(Zinsswaps!K328+'iBoxx Extrapolation'!$F328,2)</f>
        <v>3.54</v>
      </c>
      <c r="L328" s="14">
        <f>ROUND(Zinsswaps!L328+'iBoxx Extrapolation'!$F328,2)</f>
        <v>3.6</v>
      </c>
      <c r="M328" s="14">
        <f>ROUND(Zinsswaps!M328+'iBoxx Extrapolation'!$F328,2)</f>
        <v>3.65</v>
      </c>
      <c r="N328" s="14">
        <f>ROUND(Zinsswaps!N328+'iBoxx Extrapolation'!$F328,2)</f>
        <v>3.7</v>
      </c>
      <c r="O328" s="14">
        <f>ROUND(Zinsswaps!O328+'iBoxx Extrapolation'!$F328,2)</f>
        <v>3.75</v>
      </c>
      <c r="P328" s="14">
        <f>ROUND(Zinsswaps!P328+'iBoxx Extrapolation'!$F328,2)</f>
        <v>3.78</v>
      </c>
      <c r="Q328" s="14">
        <f>ROUND(Zinsswaps!Q328+'iBoxx Extrapolation'!$F328,2)</f>
        <v>3.81</v>
      </c>
      <c r="R328" s="14">
        <f>ROUND(Zinsswaps!R328+'iBoxx Extrapolation'!$F328,2)</f>
        <v>3.83</v>
      </c>
      <c r="S328" s="14">
        <f>ROUND(Zinsswaps!S328+'iBoxx Extrapolation'!$F328,2)</f>
        <v>3.85</v>
      </c>
      <c r="T328" s="14">
        <f>ROUND(Zinsswaps!T328+'iBoxx Extrapolation'!$F328,2)</f>
        <v>3.87</v>
      </c>
      <c r="U328" s="14">
        <f>ROUND(Zinsswaps!U328+'iBoxx Extrapolation'!$F328,2)</f>
        <v>3.89</v>
      </c>
      <c r="V328" s="14">
        <f>ROUND(Zinsswaps!V328+'iBoxx Extrapolation'!$F328,2)</f>
        <v>3.89</v>
      </c>
      <c r="W328" s="14">
        <f>ROUND(Zinsswaps!W328+'iBoxx Extrapolation'!$F328,2)</f>
        <v>3.89</v>
      </c>
      <c r="X328" s="14">
        <f>ROUND(Zinsswaps!X328+'iBoxx Extrapolation'!$F328,2)</f>
        <v>3.89</v>
      </c>
      <c r="Y328" s="14">
        <f>ROUND(Zinsswaps!Y328+'iBoxx Extrapolation'!$F328,2)</f>
        <v>3.89</v>
      </c>
      <c r="Z328" s="14">
        <f>ROUND(Zinsswaps!Z328+'iBoxx Extrapolation'!$F328,2)</f>
        <v>3.89</v>
      </c>
      <c r="AA328" s="14">
        <f>ROUND(Zinsswaps!AA328+'iBoxx Extrapolation'!$F328,2)</f>
        <v>3.88</v>
      </c>
      <c r="AB328" s="14">
        <f>ROUND(Zinsswaps!AB328+'iBoxx Extrapolation'!$F328,2)</f>
        <v>3.88</v>
      </c>
      <c r="AC328" s="14">
        <f>ROUND(Zinsswaps!AC328+'iBoxx Extrapolation'!$F328,2)</f>
        <v>3.87</v>
      </c>
      <c r="AD328" s="14">
        <f>ROUND(Zinsswaps!AD328+'iBoxx Extrapolation'!$F328,2)</f>
        <v>3.86</v>
      </c>
      <c r="AE328" s="14">
        <f>ROUND(Zinsswaps!AE328+'iBoxx Extrapolation'!$F328,2)</f>
        <v>3.86</v>
      </c>
      <c r="AF328" s="14">
        <f>ROUND(Zinsswaps!AF328+'iBoxx Extrapolation'!$F328,2)</f>
        <v>3.84</v>
      </c>
      <c r="AG328" s="14">
        <f>ROUND(Zinsswaps!AG328+'iBoxx Extrapolation'!$F328,2)</f>
        <v>3.82</v>
      </c>
      <c r="AH328" s="14">
        <f>ROUND(Zinsswaps!AH328+'iBoxx Extrapolation'!$F328,2)</f>
        <v>3.81</v>
      </c>
      <c r="AI328" s="14">
        <f>ROUND(Zinsswaps!AI328+'iBoxx Extrapolation'!$F328,2)</f>
        <v>3.79</v>
      </c>
      <c r="AJ328" s="14">
        <f>ROUND(Zinsswaps!AJ328+'iBoxx Extrapolation'!$F328,2)</f>
        <v>3.78</v>
      </c>
      <c r="AK328" s="14">
        <f>ROUND(Zinsswaps!AK328+'iBoxx Extrapolation'!$F328,2)</f>
        <v>3.77</v>
      </c>
      <c r="AL328" s="14">
        <f>ROUND(Zinsswaps!AL328+'iBoxx Extrapolation'!$F328,2)</f>
        <v>3.76</v>
      </c>
      <c r="AM328" s="14">
        <f>ROUND(Zinsswaps!AM328+'iBoxx Extrapolation'!$F328,2)</f>
        <v>3.75</v>
      </c>
      <c r="AN328" s="14">
        <f>ROUND(Zinsswaps!AN328+'iBoxx Extrapolation'!$F328,2)</f>
        <v>3.74</v>
      </c>
      <c r="AO328" s="14">
        <f>ROUND(Zinsswaps!AO328+'iBoxx Extrapolation'!$F328,2)</f>
        <v>3.73</v>
      </c>
      <c r="AP328" s="14">
        <f>ROUND(Zinsswaps!AP328+'iBoxx Extrapolation'!$F328,2)</f>
        <v>3.7</v>
      </c>
      <c r="AQ328" s="14">
        <f>ROUND(Zinsswaps!AQ328+'iBoxx Extrapolation'!$F328,2)</f>
        <v>3.68</v>
      </c>
      <c r="AR328" s="14">
        <f>ROUND(Zinsswaps!AR328+'iBoxx Extrapolation'!$F328,2)</f>
        <v>3.66</v>
      </c>
      <c r="AS328" s="14">
        <f>ROUND(Zinsswaps!AS328+'iBoxx Extrapolation'!$F328,2)</f>
        <v>3.64</v>
      </c>
      <c r="AT328" s="14">
        <f>ROUND(Zinsswaps!AT328+'iBoxx Extrapolation'!$F328,2)</f>
        <v>3.62</v>
      </c>
      <c r="AU328" s="14">
        <f>ROUND(Zinsswaps!AU328+'iBoxx Extrapolation'!$F328,2)</f>
        <v>3.61</v>
      </c>
      <c r="AV328" s="14">
        <f>ROUND(Zinsswaps!AV328+'iBoxx Extrapolation'!$F328,2)</f>
        <v>3.59</v>
      </c>
      <c r="AW328" s="14">
        <f>ROUND(Zinsswaps!AW328+'iBoxx Extrapolation'!$F328,2)</f>
        <v>3.57</v>
      </c>
      <c r="AX328" s="14">
        <f>ROUND(Zinsswaps!AX328+'iBoxx Extrapolation'!$F328,2)</f>
        <v>3.56</v>
      </c>
      <c r="AY328" s="14">
        <f>ROUND(Zinsswaps!AY328+'iBoxx Extrapolation'!$F328,2)</f>
        <v>3.54</v>
      </c>
    </row>
    <row r="329" spans="1:51" s="16" customFormat="1" x14ac:dyDescent="0.2">
      <c r="A329" s="12">
        <v>47238</v>
      </c>
      <c r="B329" s="14">
        <f>ROUND(Zinsswaps!B329+'iBoxx Extrapolation'!$F329,2)</f>
        <v>2.99</v>
      </c>
      <c r="C329" s="14">
        <f>ROUND(Zinsswaps!C329+'iBoxx Extrapolation'!$F329,2)</f>
        <v>3</v>
      </c>
      <c r="D329" s="14">
        <f>ROUND(Zinsswaps!D329+'iBoxx Extrapolation'!$F329,2)</f>
        <v>3.05</v>
      </c>
      <c r="E329" s="14">
        <f>ROUND(Zinsswaps!E329+'iBoxx Extrapolation'!$F329,2)</f>
        <v>3.12</v>
      </c>
      <c r="F329" s="14">
        <f>ROUND(Zinsswaps!F329+'iBoxx Extrapolation'!$F329,2)</f>
        <v>3.19</v>
      </c>
      <c r="G329" s="14">
        <f>ROUND(Zinsswaps!G329+'iBoxx Extrapolation'!$F329,2)</f>
        <v>3.27</v>
      </c>
      <c r="H329" s="14">
        <f>ROUND(Zinsswaps!H329+'iBoxx Extrapolation'!$F329,2)</f>
        <v>3.34</v>
      </c>
      <c r="I329" s="14">
        <f>ROUND(Zinsswaps!I329+'iBoxx Extrapolation'!$F329,2)</f>
        <v>3.41</v>
      </c>
      <c r="J329" s="14">
        <f>ROUND(Zinsswaps!J329+'iBoxx Extrapolation'!$F329,2)</f>
        <v>3.48</v>
      </c>
      <c r="K329" s="14">
        <f>ROUND(Zinsswaps!K329+'iBoxx Extrapolation'!$F329,2)</f>
        <v>3.54</v>
      </c>
      <c r="L329" s="14">
        <f>ROUND(Zinsswaps!L329+'iBoxx Extrapolation'!$F329,2)</f>
        <v>3.6</v>
      </c>
      <c r="M329" s="14">
        <f>ROUND(Zinsswaps!M329+'iBoxx Extrapolation'!$F329,2)</f>
        <v>3.65</v>
      </c>
      <c r="N329" s="14">
        <f>ROUND(Zinsswaps!N329+'iBoxx Extrapolation'!$F329,2)</f>
        <v>3.7</v>
      </c>
      <c r="O329" s="14">
        <f>ROUND(Zinsswaps!O329+'iBoxx Extrapolation'!$F329,2)</f>
        <v>3.75</v>
      </c>
      <c r="P329" s="14">
        <f>ROUND(Zinsswaps!P329+'iBoxx Extrapolation'!$F329,2)</f>
        <v>3.78</v>
      </c>
      <c r="Q329" s="14">
        <f>ROUND(Zinsswaps!Q329+'iBoxx Extrapolation'!$F329,2)</f>
        <v>3.81</v>
      </c>
      <c r="R329" s="14">
        <f>ROUND(Zinsswaps!R329+'iBoxx Extrapolation'!$F329,2)</f>
        <v>3.83</v>
      </c>
      <c r="S329" s="14">
        <f>ROUND(Zinsswaps!S329+'iBoxx Extrapolation'!$F329,2)</f>
        <v>3.85</v>
      </c>
      <c r="T329" s="14">
        <f>ROUND(Zinsswaps!T329+'iBoxx Extrapolation'!$F329,2)</f>
        <v>3.87</v>
      </c>
      <c r="U329" s="14">
        <f>ROUND(Zinsswaps!U329+'iBoxx Extrapolation'!$F329,2)</f>
        <v>3.89</v>
      </c>
      <c r="V329" s="14">
        <f>ROUND(Zinsswaps!V329+'iBoxx Extrapolation'!$F329,2)</f>
        <v>3.89</v>
      </c>
      <c r="W329" s="14">
        <f>ROUND(Zinsswaps!W329+'iBoxx Extrapolation'!$F329,2)</f>
        <v>3.89</v>
      </c>
      <c r="X329" s="14">
        <f>ROUND(Zinsswaps!X329+'iBoxx Extrapolation'!$F329,2)</f>
        <v>3.89</v>
      </c>
      <c r="Y329" s="14">
        <f>ROUND(Zinsswaps!Y329+'iBoxx Extrapolation'!$F329,2)</f>
        <v>3.89</v>
      </c>
      <c r="Z329" s="14">
        <f>ROUND(Zinsswaps!Z329+'iBoxx Extrapolation'!$F329,2)</f>
        <v>3.89</v>
      </c>
      <c r="AA329" s="14">
        <f>ROUND(Zinsswaps!AA329+'iBoxx Extrapolation'!$F329,2)</f>
        <v>3.88</v>
      </c>
      <c r="AB329" s="14">
        <f>ROUND(Zinsswaps!AB329+'iBoxx Extrapolation'!$F329,2)</f>
        <v>3.88</v>
      </c>
      <c r="AC329" s="14">
        <f>ROUND(Zinsswaps!AC329+'iBoxx Extrapolation'!$F329,2)</f>
        <v>3.87</v>
      </c>
      <c r="AD329" s="14">
        <f>ROUND(Zinsswaps!AD329+'iBoxx Extrapolation'!$F329,2)</f>
        <v>3.86</v>
      </c>
      <c r="AE329" s="14">
        <f>ROUND(Zinsswaps!AE329+'iBoxx Extrapolation'!$F329,2)</f>
        <v>3.86</v>
      </c>
      <c r="AF329" s="14">
        <f>ROUND(Zinsswaps!AF329+'iBoxx Extrapolation'!$F329,2)</f>
        <v>3.84</v>
      </c>
      <c r="AG329" s="14">
        <f>ROUND(Zinsswaps!AG329+'iBoxx Extrapolation'!$F329,2)</f>
        <v>3.82</v>
      </c>
      <c r="AH329" s="14">
        <f>ROUND(Zinsswaps!AH329+'iBoxx Extrapolation'!$F329,2)</f>
        <v>3.81</v>
      </c>
      <c r="AI329" s="14">
        <f>ROUND(Zinsswaps!AI329+'iBoxx Extrapolation'!$F329,2)</f>
        <v>3.79</v>
      </c>
      <c r="AJ329" s="14">
        <f>ROUND(Zinsswaps!AJ329+'iBoxx Extrapolation'!$F329,2)</f>
        <v>3.78</v>
      </c>
      <c r="AK329" s="14">
        <f>ROUND(Zinsswaps!AK329+'iBoxx Extrapolation'!$F329,2)</f>
        <v>3.77</v>
      </c>
      <c r="AL329" s="14">
        <f>ROUND(Zinsswaps!AL329+'iBoxx Extrapolation'!$F329,2)</f>
        <v>3.76</v>
      </c>
      <c r="AM329" s="14">
        <f>ROUND(Zinsswaps!AM329+'iBoxx Extrapolation'!$F329,2)</f>
        <v>3.75</v>
      </c>
      <c r="AN329" s="14">
        <f>ROUND(Zinsswaps!AN329+'iBoxx Extrapolation'!$F329,2)</f>
        <v>3.74</v>
      </c>
      <c r="AO329" s="14">
        <f>ROUND(Zinsswaps!AO329+'iBoxx Extrapolation'!$F329,2)</f>
        <v>3.73</v>
      </c>
      <c r="AP329" s="14">
        <f>ROUND(Zinsswaps!AP329+'iBoxx Extrapolation'!$F329,2)</f>
        <v>3.7</v>
      </c>
      <c r="AQ329" s="14">
        <f>ROUND(Zinsswaps!AQ329+'iBoxx Extrapolation'!$F329,2)</f>
        <v>3.68</v>
      </c>
      <c r="AR329" s="14">
        <f>ROUND(Zinsswaps!AR329+'iBoxx Extrapolation'!$F329,2)</f>
        <v>3.66</v>
      </c>
      <c r="AS329" s="14">
        <f>ROUND(Zinsswaps!AS329+'iBoxx Extrapolation'!$F329,2)</f>
        <v>3.64</v>
      </c>
      <c r="AT329" s="14">
        <f>ROUND(Zinsswaps!AT329+'iBoxx Extrapolation'!$F329,2)</f>
        <v>3.62</v>
      </c>
      <c r="AU329" s="14">
        <f>ROUND(Zinsswaps!AU329+'iBoxx Extrapolation'!$F329,2)</f>
        <v>3.61</v>
      </c>
      <c r="AV329" s="14">
        <f>ROUND(Zinsswaps!AV329+'iBoxx Extrapolation'!$F329,2)</f>
        <v>3.59</v>
      </c>
      <c r="AW329" s="14">
        <f>ROUND(Zinsswaps!AW329+'iBoxx Extrapolation'!$F329,2)</f>
        <v>3.57</v>
      </c>
      <c r="AX329" s="14">
        <f>ROUND(Zinsswaps!AX329+'iBoxx Extrapolation'!$F329,2)</f>
        <v>3.56</v>
      </c>
      <c r="AY329" s="14">
        <f>ROUND(Zinsswaps!AY329+'iBoxx Extrapolation'!$F329,2)</f>
        <v>3.54</v>
      </c>
    </row>
    <row r="330" spans="1:51" s="16" customFormat="1" x14ac:dyDescent="0.2">
      <c r="A330" s="12">
        <v>47269</v>
      </c>
      <c r="B330" s="14">
        <f>ROUND(Zinsswaps!B330+'iBoxx Extrapolation'!$F330,2)</f>
        <v>2.99</v>
      </c>
      <c r="C330" s="14">
        <f>ROUND(Zinsswaps!C330+'iBoxx Extrapolation'!$F330,2)</f>
        <v>3</v>
      </c>
      <c r="D330" s="14">
        <f>ROUND(Zinsswaps!D330+'iBoxx Extrapolation'!$F330,2)</f>
        <v>3.05</v>
      </c>
      <c r="E330" s="14">
        <f>ROUND(Zinsswaps!E330+'iBoxx Extrapolation'!$F330,2)</f>
        <v>3.12</v>
      </c>
      <c r="F330" s="14">
        <f>ROUND(Zinsswaps!F330+'iBoxx Extrapolation'!$F330,2)</f>
        <v>3.19</v>
      </c>
      <c r="G330" s="14">
        <f>ROUND(Zinsswaps!G330+'iBoxx Extrapolation'!$F330,2)</f>
        <v>3.27</v>
      </c>
      <c r="H330" s="14">
        <f>ROUND(Zinsswaps!H330+'iBoxx Extrapolation'!$F330,2)</f>
        <v>3.34</v>
      </c>
      <c r="I330" s="14">
        <f>ROUND(Zinsswaps!I330+'iBoxx Extrapolation'!$F330,2)</f>
        <v>3.41</v>
      </c>
      <c r="J330" s="14">
        <f>ROUND(Zinsswaps!J330+'iBoxx Extrapolation'!$F330,2)</f>
        <v>3.48</v>
      </c>
      <c r="K330" s="14">
        <f>ROUND(Zinsswaps!K330+'iBoxx Extrapolation'!$F330,2)</f>
        <v>3.54</v>
      </c>
      <c r="L330" s="14">
        <f>ROUND(Zinsswaps!L330+'iBoxx Extrapolation'!$F330,2)</f>
        <v>3.6</v>
      </c>
      <c r="M330" s="14">
        <f>ROUND(Zinsswaps!M330+'iBoxx Extrapolation'!$F330,2)</f>
        <v>3.65</v>
      </c>
      <c r="N330" s="14">
        <f>ROUND(Zinsswaps!N330+'iBoxx Extrapolation'!$F330,2)</f>
        <v>3.7</v>
      </c>
      <c r="O330" s="14">
        <f>ROUND(Zinsswaps!O330+'iBoxx Extrapolation'!$F330,2)</f>
        <v>3.75</v>
      </c>
      <c r="P330" s="14">
        <f>ROUND(Zinsswaps!P330+'iBoxx Extrapolation'!$F330,2)</f>
        <v>3.78</v>
      </c>
      <c r="Q330" s="14">
        <f>ROUND(Zinsswaps!Q330+'iBoxx Extrapolation'!$F330,2)</f>
        <v>3.81</v>
      </c>
      <c r="R330" s="14">
        <f>ROUND(Zinsswaps!R330+'iBoxx Extrapolation'!$F330,2)</f>
        <v>3.83</v>
      </c>
      <c r="S330" s="14">
        <f>ROUND(Zinsswaps!S330+'iBoxx Extrapolation'!$F330,2)</f>
        <v>3.85</v>
      </c>
      <c r="T330" s="14">
        <f>ROUND(Zinsswaps!T330+'iBoxx Extrapolation'!$F330,2)</f>
        <v>3.87</v>
      </c>
      <c r="U330" s="14">
        <f>ROUND(Zinsswaps!U330+'iBoxx Extrapolation'!$F330,2)</f>
        <v>3.89</v>
      </c>
      <c r="V330" s="14">
        <f>ROUND(Zinsswaps!V330+'iBoxx Extrapolation'!$F330,2)</f>
        <v>3.89</v>
      </c>
      <c r="W330" s="14">
        <f>ROUND(Zinsswaps!W330+'iBoxx Extrapolation'!$F330,2)</f>
        <v>3.89</v>
      </c>
      <c r="X330" s="14">
        <f>ROUND(Zinsswaps!X330+'iBoxx Extrapolation'!$F330,2)</f>
        <v>3.89</v>
      </c>
      <c r="Y330" s="14">
        <f>ROUND(Zinsswaps!Y330+'iBoxx Extrapolation'!$F330,2)</f>
        <v>3.89</v>
      </c>
      <c r="Z330" s="14">
        <f>ROUND(Zinsswaps!Z330+'iBoxx Extrapolation'!$F330,2)</f>
        <v>3.89</v>
      </c>
      <c r="AA330" s="14">
        <f>ROUND(Zinsswaps!AA330+'iBoxx Extrapolation'!$F330,2)</f>
        <v>3.88</v>
      </c>
      <c r="AB330" s="14">
        <f>ROUND(Zinsswaps!AB330+'iBoxx Extrapolation'!$F330,2)</f>
        <v>3.88</v>
      </c>
      <c r="AC330" s="14">
        <f>ROUND(Zinsswaps!AC330+'iBoxx Extrapolation'!$F330,2)</f>
        <v>3.87</v>
      </c>
      <c r="AD330" s="14">
        <f>ROUND(Zinsswaps!AD330+'iBoxx Extrapolation'!$F330,2)</f>
        <v>3.86</v>
      </c>
      <c r="AE330" s="14">
        <f>ROUND(Zinsswaps!AE330+'iBoxx Extrapolation'!$F330,2)</f>
        <v>3.86</v>
      </c>
      <c r="AF330" s="14">
        <f>ROUND(Zinsswaps!AF330+'iBoxx Extrapolation'!$F330,2)</f>
        <v>3.84</v>
      </c>
      <c r="AG330" s="14">
        <f>ROUND(Zinsswaps!AG330+'iBoxx Extrapolation'!$F330,2)</f>
        <v>3.82</v>
      </c>
      <c r="AH330" s="14">
        <f>ROUND(Zinsswaps!AH330+'iBoxx Extrapolation'!$F330,2)</f>
        <v>3.81</v>
      </c>
      <c r="AI330" s="14">
        <f>ROUND(Zinsswaps!AI330+'iBoxx Extrapolation'!$F330,2)</f>
        <v>3.79</v>
      </c>
      <c r="AJ330" s="14">
        <f>ROUND(Zinsswaps!AJ330+'iBoxx Extrapolation'!$F330,2)</f>
        <v>3.78</v>
      </c>
      <c r="AK330" s="14">
        <f>ROUND(Zinsswaps!AK330+'iBoxx Extrapolation'!$F330,2)</f>
        <v>3.77</v>
      </c>
      <c r="AL330" s="14">
        <f>ROUND(Zinsswaps!AL330+'iBoxx Extrapolation'!$F330,2)</f>
        <v>3.76</v>
      </c>
      <c r="AM330" s="14">
        <f>ROUND(Zinsswaps!AM330+'iBoxx Extrapolation'!$F330,2)</f>
        <v>3.75</v>
      </c>
      <c r="AN330" s="14">
        <f>ROUND(Zinsswaps!AN330+'iBoxx Extrapolation'!$F330,2)</f>
        <v>3.74</v>
      </c>
      <c r="AO330" s="14">
        <f>ROUND(Zinsswaps!AO330+'iBoxx Extrapolation'!$F330,2)</f>
        <v>3.73</v>
      </c>
      <c r="AP330" s="14">
        <f>ROUND(Zinsswaps!AP330+'iBoxx Extrapolation'!$F330,2)</f>
        <v>3.7</v>
      </c>
      <c r="AQ330" s="14">
        <f>ROUND(Zinsswaps!AQ330+'iBoxx Extrapolation'!$F330,2)</f>
        <v>3.68</v>
      </c>
      <c r="AR330" s="14">
        <f>ROUND(Zinsswaps!AR330+'iBoxx Extrapolation'!$F330,2)</f>
        <v>3.66</v>
      </c>
      <c r="AS330" s="14">
        <f>ROUND(Zinsswaps!AS330+'iBoxx Extrapolation'!$F330,2)</f>
        <v>3.64</v>
      </c>
      <c r="AT330" s="14">
        <f>ROUND(Zinsswaps!AT330+'iBoxx Extrapolation'!$F330,2)</f>
        <v>3.62</v>
      </c>
      <c r="AU330" s="14">
        <f>ROUND(Zinsswaps!AU330+'iBoxx Extrapolation'!$F330,2)</f>
        <v>3.61</v>
      </c>
      <c r="AV330" s="14">
        <f>ROUND(Zinsswaps!AV330+'iBoxx Extrapolation'!$F330,2)</f>
        <v>3.59</v>
      </c>
      <c r="AW330" s="14">
        <f>ROUND(Zinsswaps!AW330+'iBoxx Extrapolation'!$F330,2)</f>
        <v>3.57</v>
      </c>
      <c r="AX330" s="14">
        <f>ROUND(Zinsswaps!AX330+'iBoxx Extrapolation'!$F330,2)</f>
        <v>3.56</v>
      </c>
      <c r="AY330" s="14">
        <f>ROUND(Zinsswaps!AY330+'iBoxx Extrapolation'!$F330,2)</f>
        <v>3.54</v>
      </c>
    </row>
    <row r="331" spans="1:51" s="16" customFormat="1" x14ac:dyDescent="0.2">
      <c r="A331" s="12">
        <v>47299</v>
      </c>
      <c r="B331" s="14">
        <f>ROUND(Zinsswaps!B331+'iBoxx Extrapolation'!$F331,2)</f>
        <v>2.99</v>
      </c>
      <c r="C331" s="14">
        <f>ROUND(Zinsswaps!C331+'iBoxx Extrapolation'!$F331,2)</f>
        <v>3</v>
      </c>
      <c r="D331" s="14">
        <f>ROUND(Zinsswaps!D331+'iBoxx Extrapolation'!$F331,2)</f>
        <v>3.05</v>
      </c>
      <c r="E331" s="14">
        <f>ROUND(Zinsswaps!E331+'iBoxx Extrapolation'!$F331,2)</f>
        <v>3.12</v>
      </c>
      <c r="F331" s="14">
        <f>ROUND(Zinsswaps!F331+'iBoxx Extrapolation'!$F331,2)</f>
        <v>3.19</v>
      </c>
      <c r="G331" s="14">
        <f>ROUND(Zinsswaps!G331+'iBoxx Extrapolation'!$F331,2)</f>
        <v>3.27</v>
      </c>
      <c r="H331" s="14">
        <f>ROUND(Zinsswaps!H331+'iBoxx Extrapolation'!$F331,2)</f>
        <v>3.34</v>
      </c>
      <c r="I331" s="14">
        <f>ROUND(Zinsswaps!I331+'iBoxx Extrapolation'!$F331,2)</f>
        <v>3.41</v>
      </c>
      <c r="J331" s="14">
        <f>ROUND(Zinsswaps!J331+'iBoxx Extrapolation'!$F331,2)</f>
        <v>3.48</v>
      </c>
      <c r="K331" s="14">
        <f>ROUND(Zinsswaps!K331+'iBoxx Extrapolation'!$F331,2)</f>
        <v>3.54</v>
      </c>
      <c r="L331" s="14">
        <f>ROUND(Zinsswaps!L331+'iBoxx Extrapolation'!$F331,2)</f>
        <v>3.6</v>
      </c>
      <c r="M331" s="14">
        <f>ROUND(Zinsswaps!M331+'iBoxx Extrapolation'!$F331,2)</f>
        <v>3.65</v>
      </c>
      <c r="N331" s="14">
        <f>ROUND(Zinsswaps!N331+'iBoxx Extrapolation'!$F331,2)</f>
        <v>3.7</v>
      </c>
      <c r="O331" s="14">
        <f>ROUND(Zinsswaps!O331+'iBoxx Extrapolation'!$F331,2)</f>
        <v>3.75</v>
      </c>
      <c r="P331" s="14">
        <f>ROUND(Zinsswaps!P331+'iBoxx Extrapolation'!$F331,2)</f>
        <v>3.78</v>
      </c>
      <c r="Q331" s="14">
        <f>ROUND(Zinsswaps!Q331+'iBoxx Extrapolation'!$F331,2)</f>
        <v>3.81</v>
      </c>
      <c r="R331" s="14">
        <f>ROUND(Zinsswaps!R331+'iBoxx Extrapolation'!$F331,2)</f>
        <v>3.83</v>
      </c>
      <c r="S331" s="14">
        <f>ROUND(Zinsswaps!S331+'iBoxx Extrapolation'!$F331,2)</f>
        <v>3.85</v>
      </c>
      <c r="T331" s="14">
        <f>ROUND(Zinsswaps!T331+'iBoxx Extrapolation'!$F331,2)</f>
        <v>3.87</v>
      </c>
      <c r="U331" s="14">
        <f>ROUND(Zinsswaps!U331+'iBoxx Extrapolation'!$F331,2)</f>
        <v>3.89</v>
      </c>
      <c r="V331" s="14">
        <f>ROUND(Zinsswaps!V331+'iBoxx Extrapolation'!$F331,2)</f>
        <v>3.89</v>
      </c>
      <c r="W331" s="14">
        <f>ROUND(Zinsswaps!W331+'iBoxx Extrapolation'!$F331,2)</f>
        <v>3.89</v>
      </c>
      <c r="X331" s="14">
        <f>ROUND(Zinsswaps!X331+'iBoxx Extrapolation'!$F331,2)</f>
        <v>3.89</v>
      </c>
      <c r="Y331" s="14">
        <f>ROUND(Zinsswaps!Y331+'iBoxx Extrapolation'!$F331,2)</f>
        <v>3.89</v>
      </c>
      <c r="Z331" s="14">
        <f>ROUND(Zinsswaps!Z331+'iBoxx Extrapolation'!$F331,2)</f>
        <v>3.89</v>
      </c>
      <c r="AA331" s="14">
        <f>ROUND(Zinsswaps!AA331+'iBoxx Extrapolation'!$F331,2)</f>
        <v>3.88</v>
      </c>
      <c r="AB331" s="14">
        <f>ROUND(Zinsswaps!AB331+'iBoxx Extrapolation'!$F331,2)</f>
        <v>3.88</v>
      </c>
      <c r="AC331" s="14">
        <f>ROUND(Zinsswaps!AC331+'iBoxx Extrapolation'!$F331,2)</f>
        <v>3.87</v>
      </c>
      <c r="AD331" s="14">
        <f>ROUND(Zinsswaps!AD331+'iBoxx Extrapolation'!$F331,2)</f>
        <v>3.86</v>
      </c>
      <c r="AE331" s="14">
        <f>ROUND(Zinsswaps!AE331+'iBoxx Extrapolation'!$F331,2)</f>
        <v>3.86</v>
      </c>
      <c r="AF331" s="14">
        <f>ROUND(Zinsswaps!AF331+'iBoxx Extrapolation'!$F331,2)</f>
        <v>3.84</v>
      </c>
      <c r="AG331" s="14">
        <f>ROUND(Zinsswaps!AG331+'iBoxx Extrapolation'!$F331,2)</f>
        <v>3.82</v>
      </c>
      <c r="AH331" s="14">
        <f>ROUND(Zinsswaps!AH331+'iBoxx Extrapolation'!$F331,2)</f>
        <v>3.81</v>
      </c>
      <c r="AI331" s="14">
        <f>ROUND(Zinsswaps!AI331+'iBoxx Extrapolation'!$F331,2)</f>
        <v>3.79</v>
      </c>
      <c r="AJ331" s="14">
        <f>ROUND(Zinsswaps!AJ331+'iBoxx Extrapolation'!$F331,2)</f>
        <v>3.78</v>
      </c>
      <c r="AK331" s="14">
        <f>ROUND(Zinsswaps!AK331+'iBoxx Extrapolation'!$F331,2)</f>
        <v>3.77</v>
      </c>
      <c r="AL331" s="14">
        <f>ROUND(Zinsswaps!AL331+'iBoxx Extrapolation'!$F331,2)</f>
        <v>3.76</v>
      </c>
      <c r="AM331" s="14">
        <f>ROUND(Zinsswaps!AM331+'iBoxx Extrapolation'!$F331,2)</f>
        <v>3.75</v>
      </c>
      <c r="AN331" s="14">
        <f>ROUND(Zinsswaps!AN331+'iBoxx Extrapolation'!$F331,2)</f>
        <v>3.74</v>
      </c>
      <c r="AO331" s="14">
        <f>ROUND(Zinsswaps!AO331+'iBoxx Extrapolation'!$F331,2)</f>
        <v>3.73</v>
      </c>
      <c r="AP331" s="14">
        <f>ROUND(Zinsswaps!AP331+'iBoxx Extrapolation'!$F331,2)</f>
        <v>3.7</v>
      </c>
      <c r="AQ331" s="14">
        <f>ROUND(Zinsswaps!AQ331+'iBoxx Extrapolation'!$F331,2)</f>
        <v>3.68</v>
      </c>
      <c r="AR331" s="14">
        <f>ROUND(Zinsswaps!AR331+'iBoxx Extrapolation'!$F331,2)</f>
        <v>3.66</v>
      </c>
      <c r="AS331" s="14">
        <f>ROUND(Zinsswaps!AS331+'iBoxx Extrapolation'!$F331,2)</f>
        <v>3.64</v>
      </c>
      <c r="AT331" s="14">
        <f>ROUND(Zinsswaps!AT331+'iBoxx Extrapolation'!$F331,2)</f>
        <v>3.62</v>
      </c>
      <c r="AU331" s="14">
        <f>ROUND(Zinsswaps!AU331+'iBoxx Extrapolation'!$F331,2)</f>
        <v>3.61</v>
      </c>
      <c r="AV331" s="14">
        <f>ROUND(Zinsswaps!AV331+'iBoxx Extrapolation'!$F331,2)</f>
        <v>3.59</v>
      </c>
      <c r="AW331" s="14">
        <f>ROUND(Zinsswaps!AW331+'iBoxx Extrapolation'!$F331,2)</f>
        <v>3.57</v>
      </c>
      <c r="AX331" s="14">
        <f>ROUND(Zinsswaps!AX331+'iBoxx Extrapolation'!$F331,2)</f>
        <v>3.56</v>
      </c>
      <c r="AY331" s="14">
        <f>ROUND(Zinsswaps!AY331+'iBoxx Extrapolation'!$F331,2)</f>
        <v>3.54</v>
      </c>
    </row>
    <row r="332" spans="1:51" s="16" customFormat="1" x14ac:dyDescent="0.2">
      <c r="A332" s="12">
        <v>47330</v>
      </c>
      <c r="B332" s="14">
        <f>ROUND(Zinsswaps!B332+'iBoxx Extrapolation'!$F332,2)</f>
        <v>2.99</v>
      </c>
      <c r="C332" s="14">
        <f>ROUND(Zinsswaps!C332+'iBoxx Extrapolation'!$F332,2)</f>
        <v>3</v>
      </c>
      <c r="D332" s="14">
        <f>ROUND(Zinsswaps!D332+'iBoxx Extrapolation'!$F332,2)</f>
        <v>3.05</v>
      </c>
      <c r="E332" s="14">
        <f>ROUND(Zinsswaps!E332+'iBoxx Extrapolation'!$F332,2)</f>
        <v>3.12</v>
      </c>
      <c r="F332" s="14">
        <f>ROUND(Zinsswaps!F332+'iBoxx Extrapolation'!$F332,2)</f>
        <v>3.19</v>
      </c>
      <c r="G332" s="14">
        <f>ROUND(Zinsswaps!G332+'iBoxx Extrapolation'!$F332,2)</f>
        <v>3.27</v>
      </c>
      <c r="H332" s="14">
        <f>ROUND(Zinsswaps!H332+'iBoxx Extrapolation'!$F332,2)</f>
        <v>3.34</v>
      </c>
      <c r="I332" s="14">
        <f>ROUND(Zinsswaps!I332+'iBoxx Extrapolation'!$F332,2)</f>
        <v>3.41</v>
      </c>
      <c r="J332" s="14">
        <f>ROUND(Zinsswaps!J332+'iBoxx Extrapolation'!$F332,2)</f>
        <v>3.48</v>
      </c>
      <c r="K332" s="14">
        <f>ROUND(Zinsswaps!K332+'iBoxx Extrapolation'!$F332,2)</f>
        <v>3.54</v>
      </c>
      <c r="L332" s="14">
        <f>ROUND(Zinsswaps!L332+'iBoxx Extrapolation'!$F332,2)</f>
        <v>3.6</v>
      </c>
      <c r="M332" s="14">
        <f>ROUND(Zinsswaps!M332+'iBoxx Extrapolation'!$F332,2)</f>
        <v>3.65</v>
      </c>
      <c r="N332" s="14">
        <f>ROUND(Zinsswaps!N332+'iBoxx Extrapolation'!$F332,2)</f>
        <v>3.7</v>
      </c>
      <c r="O332" s="14">
        <f>ROUND(Zinsswaps!O332+'iBoxx Extrapolation'!$F332,2)</f>
        <v>3.75</v>
      </c>
      <c r="P332" s="14">
        <f>ROUND(Zinsswaps!P332+'iBoxx Extrapolation'!$F332,2)</f>
        <v>3.78</v>
      </c>
      <c r="Q332" s="14">
        <f>ROUND(Zinsswaps!Q332+'iBoxx Extrapolation'!$F332,2)</f>
        <v>3.81</v>
      </c>
      <c r="R332" s="14">
        <f>ROUND(Zinsswaps!R332+'iBoxx Extrapolation'!$F332,2)</f>
        <v>3.83</v>
      </c>
      <c r="S332" s="14">
        <f>ROUND(Zinsswaps!S332+'iBoxx Extrapolation'!$F332,2)</f>
        <v>3.85</v>
      </c>
      <c r="T332" s="14">
        <f>ROUND(Zinsswaps!T332+'iBoxx Extrapolation'!$F332,2)</f>
        <v>3.87</v>
      </c>
      <c r="U332" s="14">
        <f>ROUND(Zinsswaps!U332+'iBoxx Extrapolation'!$F332,2)</f>
        <v>3.89</v>
      </c>
      <c r="V332" s="14">
        <f>ROUND(Zinsswaps!V332+'iBoxx Extrapolation'!$F332,2)</f>
        <v>3.89</v>
      </c>
      <c r="W332" s="14">
        <f>ROUND(Zinsswaps!W332+'iBoxx Extrapolation'!$F332,2)</f>
        <v>3.89</v>
      </c>
      <c r="X332" s="14">
        <f>ROUND(Zinsswaps!X332+'iBoxx Extrapolation'!$F332,2)</f>
        <v>3.89</v>
      </c>
      <c r="Y332" s="14">
        <f>ROUND(Zinsswaps!Y332+'iBoxx Extrapolation'!$F332,2)</f>
        <v>3.89</v>
      </c>
      <c r="Z332" s="14">
        <f>ROUND(Zinsswaps!Z332+'iBoxx Extrapolation'!$F332,2)</f>
        <v>3.89</v>
      </c>
      <c r="AA332" s="14">
        <f>ROUND(Zinsswaps!AA332+'iBoxx Extrapolation'!$F332,2)</f>
        <v>3.88</v>
      </c>
      <c r="AB332" s="14">
        <f>ROUND(Zinsswaps!AB332+'iBoxx Extrapolation'!$F332,2)</f>
        <v>3.88</v>
      </c>
      <c r="AC332" s="14">
        <f>ROUND(Zinsswaps!AC332+'iBoxx Extrapolation'!$F332,2)</f>
        <v>3.87</v>
      </c>
      <c r="AD332" s="14">
        <f>ROUND(Zinsswaps!AD332+'iBoxx Extrapolation'!$F332,2)</f>
        <v>3.86</v>
      </c>
      <c r="AE332" s="14">
        <f>ROUND(Zinsswaps!AE332+'iBoxx Extrapolation'!$F332,2)</f>
        <v>3.86</v>
      </c>
      <c r="AF332" s="14">
        <f>ROUND(Zinsswaps!AF332+'iBoxx Extrapolation'!$F332,2)</f>
        <v>3.84</v>
      </c>
      <c r="AG332" s="14">
        <f>ROUND(Zinsswaps!AG332+'iBoxx Extrapolation'!$F332,2)</f>
        <v>3.82</v>
      </c>
      <c r="AH332" s="14">
        <f>ROUND(Zinsswaps!AH332+'iBoxx Extrapolation'!$F332,2)</f>
        <v>3.81</v>
      </c>
      <c r="AI332" s="14">
        <f>ROUND(Zinsswaps!AI332+'iBoxx Extrapolation'!$F332,2)</f>
        <v>3.79</v>
      </c>
      <c r="AJ332" s="14">
        <f>ROUND(Zinsswaps!AJ332+'iBoxx Extrapolation'!$F332,2)</f>
        <v>3.78</v>
      </c>
      <c r="AK332" s="14">
        <f>ROUND(Zinsswaps!AK332+'iBoxx Extrapolation'!$F332,2)</f>
        <v>3.77</v>
      </c>
      <c r="AL332" s="14">
        <f>ROUND(Zinsswaps!AL332+'iBoxx Extrapolation'!$F332,2)</f>
        <v>3.76</v>
      </c>
      <c r="AM332" s="14">
        <f>ROUND(Zinsswaps!AM332+'iBoxx Extrapolation'!$F332,2)</f>
        <v>3.75</v>
      </c>
      <c r="AN332" s="14">
        <f>ROUND(Zinsswaps!AN332+'iBoxx Extrapolation'!$F332,2)</f>
        <v>3.74</v>
      </c>
      <c r="AO332" s="14">
        <f>ROUND(Zinsswaps!AO332+'iBoxx Extrapolation'!$F332,2)</f>
        <v>3.73</v>
      </c>
      <c r="AP332" s="14">
        <f>ROUND(Zinsswaps!AP332+'iBoxx Extrapolation'!$F332,2)</f>
        <v>3.7</v>
      </c>
      <c r="AQ332" s="14">
        <f>ROUND(Zinsswaps!AQ332+'iBoxx Extrapolation'!$F332,2)</f>
        <v>3.68</v>
      </c>
      <c r="AR332" s="14">
        <f>ROUND(Zinsswaps!AR332+'iBoxx Extrapolation'!$F332,2)</f>
        <v>3.66</v>
      </c>
      <c r="AS332" s="14">
        <f>ROUND(Zinsswaps!AS332+'iBoxx Extrapolation'!$F332,2)</f>
        <v>3.64</v>
      </c>
      <c r="AT332" s="14">
        <f>ROUND(Zinsswaps!AT332+'iBoxx Extrapolation'!$F332,2)</f>
        <v>3.62</v>
      </c>
      <c r="AU332" s="14">
        <f>ROUND(Zinsswaps!AU332+'iBoxx Extrapolation'!$F332,2)</f>
        <v>3.61</v>
      </c>
      <c r="AV332" s="14">
        <f>ROUND(Zinsswaps!AV332+'iBoxx Extrapolation'!$F332,2)</f>
        <v>3.59</v>
      </c>
      <c r="AW332" s="14">
        <f>ROUND(Zinsswaps!AW332+'iBoxx Extrapolation'!$F332,2)</f>
        <v>3.57</v>
      </c>
      <c r="AX332" s="14">
        <f>ROUND(Zinsswaps!AX332+'iBoxx Extrapolation'!$F332,2)</f>
        <v>3.56</v>
      </c>
      <c r="AY332" s="14">
        <f>ROUND(Zinsswaps!AY332+'iBoxx Extrapolation'!$F332,2)</f>
        <v>3.54</v>
      </c>
    </row>
    <row r="333" spans="1:51" s="16" customFormat="1" x14ac:dyDescent="0.2">
      <c r="A333" s="12">
        <v>47361</v>
      </c>
      <c r="B333" s="14">
        <f>ROUND(Zinsswaps!B333+'iBoxx Extrapolation'!$F333,2)</f>
        <v>2.99</v>
      </c>
      <c r="C333" s="14">
        <f>ROUND(Zinsswaps!C333+'iBoxx Extrapolation'!$F333,2)</f>
        <v>3</v>
      </c>
      <c r="D333" s="14">
        <f>ROUND(Zinsswaps!D333+'iBoxx Extrapolation'!$F333,2)</f>
        <v>3.05</v>
      </c>
      <c r="E333" s="14">
        <f>ROUND(Zinsswaps!E333+'iBoxx Extrapolation'!$F333,2)</f>
        <v>3.12</v>
      </c>
      <c r="F333" s="14">
        <f>ROUND(Zinsswaps!F333+'iBoxx Extrapolation'!$F333,2)</f>
        <v>3.19</v>
      </c>
      <c r="G333" s="14">
        <f>ROUND(Zinsswaps!G333+'iBoxx Extrapolation'!$F333,2)</f>
        <v>3.27</v>
      </c>
      <c r="H333" s="14">
        <f>ROUND(Zinsswaps!H333+'iBoxx Extrapolation'!$F333,2)</f>
        <v>3.34</v>
      </c>
      <c r="I333" s="14">
        <f>ROUND(Zinsswaps!I333+'iBoxx Extrapolation'!$F333,2)</f>
        <v>3.41</v>
      </c>
      <c r="J333" s="14">
        <f>ROUND(Zinsswaps!J333+'iBoxx Extrapolation'!$F333,2)</f>
        <v>3.48</v>
      </c>
      <c r="K333" s="14">
        <f>ROUND(Zinsswaps!K333+'iBoxx Extrapolation'!$F333,2)</f>
        <v>3.54</v>
      </c>
      <c r="L333" s="14">
        <f>ROUND(Zinsswaps!L333+'iBoxx Extrapolation'!$F333,2)</f>
        <v>3.6</v>
      </c>
      <c r="M333" s="14">
        <f>ROUND(Zinsswaps!M333+'iBoxx Extrapolation'!$F333,2)</f>
        <v>3.65</v>
      </c>
      <c r="N333" s="14">
        <f>ROUND(Zinsswaps!N333+'iBoxx Extrapolation'!$F333,2)</f>
        <v>3.7</v>
      </c>
      <c r="O333" s="14">
        <f>ROUND(Zinsswaps!O333+'iBoxx Extrapolation'!$F333,2)</f>
        <v>3.75</v>
      </c>
      <c r="P333" s="14">
        <f>ROUND(Zinsswaps!P333+'iBoxx Extrapolation'!$F333,2)</f>
        <v>3.78</v>
      </c>
      <c r="Q333" s="14">
        <f>ROUND(Zinsswaps!Q333+'iBoxx Extrapolation'!$F333,2)</f>
        <v>3.81</v>
      </c>
      <c r="R333" s="14">
        <f>ROUND(Zinsswaps!R333+'iBoxx Extrapolation'!$F333,2)</f>
        <v>3.83</v>
      </c>
      <c r="S333" s="14">
        <f>ROUND(Zinsswaps!S333+'iBoxx Extrapolation'!$F333,2)</f>
        <v>3.85</v>
      </c>
      <c r="T333" s="14">
        <f>ROUND(Zinsswaps!T333+'iBoxx Extrapolation'!$F333,2)</f>
        <v>3.87</v>
      </c>
      <c r="U333" s="14">
        <f>ROUND(Zinsswaps!U333+'iBoxx Extrapolation'!$F333,2)</f>
        <v>3.89</v>
      </c>
      <c r="V333" s="14">
        <f>ROUND(Zinsswaps!V333+'iBoxx Extrapolation'!$F333,2)</f>
        <v>3.89</v>
      </c>
      <c r="W333" s="14">
        <f>ROUND(Zinsswaps!W333+'iBoxx Extrapolation'!$F333,2)</f>
        <v>3.89</v>
      </c>
      <c r="X333" s="14">
        <f>ROUND(Zinsswaps!X333+'iBoxx Extrapolation'!$F333,2)</f>
        <v>3.89</v>
      </c>
      <c r="Y333" s="14">
        <f>ROUND(Zinsswaps!Y333+'iBoxx Extrapolation'!$F333,2)</f>
        <v>3.89</v>
      </c>
      <c r="Z333" s="14">
        <f>ROUND(Zinsswaps!Z333+'iBoxx Extrapolation'!$F333,2)</f>
        <v>3.89</v>
      </c>
      <c r="AA333" s="14">
        <f>ROUND(Zinsswaps!AA333+'iBoxx Extrapolation'!$F333,2)</f>
        <v>3.88</v>
      </c>
      <c r="AB333" s="14">
        <f>ROUND(Zinsswaps!AB333+'iBoxx Extrapolation'!$F333,2)</f>
        <v>3.88</v>
      </c>
      <c r="AC333" s="14">
        <f>ROUND(Zinsswaps!AC333+'iBoxx Extrapolation'!$F333,2)</f>
        <v>3.87</v>
      </c>
      <c r="AD333" s="14">
        <f>ROUND(Zinsswaps!AD333+'iBoxx Extrapolation'!$F333,2)</f>
        <v>3.86</v>
      </c>
      <c r="AE333" s="14">
        <f>ROUND(Zinsswaps!AE333+'iBoxx Extrapolation'!$F333,2)</f>
        <v>3.86</v>
      </c>
      <c r="AF333" s="14">
        <f>ROUND(Zinsswaps!AF333+'iBoxx Extrapolation'!$F333,2)</f>
        <v>3.84</v>
      </c>
      <c r="AG333" s="14">
        <f>ROUND(Zinsswaps!AG333+'iBoxx Extrapolation'!$F333,2)</f>
        <v>3.82</v>
      </c>
      <c r="AH333" s="14">
        <f>ROUND(Zinsswaps!AH333+'iBoxx Extrapolation'!$F333,2)</f>
        <v>3.81</v>
      </c>
      <c r="AI333" s="14">
        <f>ROUND(Zinsswaps!AI333+'iBoxx Extrapolation'!$F333,2)</f>
        <v>3.79</v>
      </c>
      <c r="AJ333" s="14">
        <f>ROUND(Zinsswaps!AJ333+'iBoxx Extrapolation'!$F333,2)</f>
        <v>3.78</v>
      </c>
      <c r="AK333" s="14">
        <f>ROUND(Zinsswaps!AK333+'iBoxx Extrapolation'!$F333,2)</f>
        <v>3.77</v>
      </c>
      <c r="AL333" s="14">
        <f>ROUND(Zinsswaps!AL333+'iBoxx Extrapolation'!$F333,2)</f>
        <v>3.76</v>
      </c>
      <c r="AM333" s="14">
        <f>ROUND(Zinsswaps!AM333+'iBoxx Extrapolation'!$F333,2)</f>
        <v>3.75</v>
      </c>
      <c r="AN333" s="14">
        <f>ROUND(Zinsswaps!AN333+'iBoxx Extrapolation'!$F333,2)</f>
        <v>3.74</v>
      </c>
      <c r="AO333" s="14">
        <f>ROUND(Zinsswaps!AO333+'iBoxx Extrapolation'!$F333,2)</f>
        <v>3.73</v>
      </c>
      <c r="AP333" s="14">
        <f>ROUND(Zinsswaps!AP333+'iBoxx Extrapolation'!$F333,2)</f>
        <v>3.7</v>
      </c>
      <c r="AQ333" s="14">
        <f>ROUND(Zinsswaps!AQ333+'iBoxx Extrapolation'!$F333,2)</f>
        <v>3.68</v>
      </c>
      <c r="AR333" s="14">
        <f>ROUND(Zinsswaps!AR333+'iBoxx Extrapolation'!$F333,2)</f>
        <v>3.66</v>
      </c>
      <c r="AS333" s="14">
        <f>ROUND(Zinsswaps!AS333+'iBoxx Extrapolation'!$F333,2)</f>
        <v>3.64</v>
      </c>
      <c r="AT333" s="14">
        <f>ROUND(Zinsswaps!AT333+'iBoxx Extrapolation'!$F333,2)</f>
        <v>3.62</v>
      </c>
      <c r="AU333" s="14">
        <f>ROUND(Zinsswaps!AU333+'iBoxx Extrapolation'!$F333,2)</f>
        <v>3.61</v>
      </c>
      <c r="AV333" s="14">
        <f>ROUND(Zinsswaps!AV333+'iBoxx Extrapolation'!$F333,2)</f>
        <v>3.59</v>
      </c>
      <c r="AW333" s="14">
        <f>ROUND(Zinsswaps!AW333+'iBoxx Extrapolation'!$F333,2)</f>
        <v>3.57</v>
      </c>
      <c r="AX333" s="14">
        <f>ROUND(Zinsswaps!AX333+'iBoxx Extrapolation'!$F333,2)</f>
        <v>3.56</v>
      </c>
      <c r="AY333" s="14">
        <f>ROUND(Zinsswaps!AY333+'iBoxx Extrapolation'!$F333,2)</f>
        <v>3.54</v>
      </c>
    </row>
    <row r="334" spans="1:51" s="16" customFormat="1" x14ac:dyDescent="0.2">
      <c r="A334" s="12">
        <v>47391</v>
      </c>
      <c r="B334" s="14">
        <f>ROUND(Zinsswaps!B334+'iBoxx Extrapolation'!$F334,2)</f>
        <v>2.99</v>
      </c>
      <c r="C334" s="14">
        <f>ROUND(Zinsswaps!C334+'iBoxx Extrapolation'!$F334,2)</f>
        <v>3</v>
      </c>
      <c r="D334" s="14">
        <f>ROUND(Zinsswaps!D334+'iBoxx Extrapolation'!$F334,2)</f>
        <v>3.05</v>
      </c>
      <c r="E334" s="14">
        <f>ROUND(Zinsswaps!E334+'iBoxx Extrapolation'!$F334,2)</f>
        <v>3.12</v>
      </c>
      <c r="F334" s="14">
        <f>ROUND(Zinsswaps!F334+'iBoxx Extrapolation'!$F334,2)</f>
        <v>3.19</v>
      </c>
      <c r="G334" s="14">
        <f>ROUND(Zinsswaps!G334+'iBoxx Extrapolation'!$F334,2)</f>
        <v>3.27</v>
      </c>
      <c r="H334" s="14">
        <f>ROUND(Zinsswaps!H334+'iBoxx Extrapolation'!$F334,2)</f>
        <v>3.34</v>
      </c>
      <c r="I334" s="14">
        <f>ROUND(Zinsswaps!I334+'iBoxx Extrapolation'!$F334,2)</f>
        <v>3.41</v>
      </c>
      <c r="J334" s="14">
        <f>ROUND(Zinsswaps!J334+'iBoxx Extrapolation'!$F334,2)</f>
        <v>3.48</v>
      </c>
      <c r="K334" s="14">
        <f>ROUND(Zinsswaps!K334+'iBoxx Extrapolation'!$F334,2)</f>
        <v>3.54</v>
      </c>
      <c r="L334" s="14">
        <f>ROUND(Zinsswaps!L334+'iBoxx Extrapolation'!$F334,2)</f>
        <v>3.6</v>
      </c>
      <c r="M334" s="14">
        <f>ROUND(Zinsswaps!M334+'iBoxx Extrapolation'!$F334,2)</f>
        <v>3.65</v>
      </c>
      <c r="N334" s="14">
        <f>ROUND(Zinsswaps!N334+'iBoxx Extrapolation'!$F334,2)</f>
        <v>3.7</v>
      </c>
      <c r="O334" s="14">
        <f>ROUND(Zinsswaps!O334+'iBoxx Extrapolation'!$F334,2)</f>
        <v>3.75</v>
      </c>
      <c r="P334" s="14">
        <f>ROUND(Zinsswaps!P334+'iBoxx Extrapolation'!$F334,2)</f>
        <v>3.78</v>
      </c>
      <c r="Q334" s="14">
        <f>ROUND(Zinsswaps!Q334+'iBoxx Extrapolation'!$F334,2)</f>
        <v>3.81</v>
      </c>
      <c r="R334" s="14">
        <f>ROUND(Zinsswaps!R334+'iBoxx Extrapolation'!$F334,2)</f>
        <v>3.83</v>
      </c>
      <c r="S334" s="14">
        <f>ROUND(Zinsswaps!S334+'iBoxx Extrapolation'!$F334,2)</f>
        <v>3.85</v>
      </c>
      <c r="T334" s="14">
        <f>ROUND(Zinsswaps!T334+'iBoxx Extrapolation'!$F334,2)</f>
        <v>3.87</v>
      </c>
      <c r="U334" s="14">
        <f>ROUND(Zinsswaps!U334+'iBoxx Extrapolation'!$F334,2)</f>
        <v>3.89</v>
      </c>
      <c r="V334" s="14">
        <f>ROUND(Zinsswaps!V334+'iBoxx Extrapolation'!$F334,2)</f>
        <v>3.89</v>
      </c>
      <c r="W334" s="14">
        <f>ROUND(Zinsswaps!W334+'iBoxx Extrapolation'!$F334,2)</f>
        <v>3.89</v>
      </c>
      <c r="X334" s="14">
        <f>ROUND(Zinsswaps!X334+'iBoxx Extrapolation'!$F334,2)</f>
        <v>3.89</v>
      </c>
      <c r="Y334" s="14">
        <f>ROUND(Zinsswaps!Y334+'iBoxx Extrapolation'!$F334,2)</f>
        <v>3.89</v>
      </c>
      <c r="Z334" s="14">
        <f>ROUND(Zinsswaps!Z334+'iBoxx Extrapolation'!$F334,2)</f>
        <v>3.89</v>
      </c>
      <c r="AA334" s="14">
        <f>ROUND(Zinsswaps!AA334+'iBoxx Extrapolation'!$F334,2)</f>
        <v>3.88</v>
      </c>
      <c r="AB334" s="14">
        <f>ROUND(Zinsswaps!AB334+'iBoxx Extrapolation'!$F334,2)</f>
        <v>3.88</v>
      </c>
      <c r="AC334" s="14">
        <f>ROUND(Zinsswaps!AC334+'iBoxx Extrapolation'!$F334,2)</f>
        <v>3.87</v>
      </c>
      <c r="AD334" s="14">
        <f>ROUND(Zinsswaps!AD334+'iBoxx Extrapolation'!$F334,2)</f>
        <v>3.86</v>
      </c>
      <c r="AE334" s="14">
        <f>ROUND(Zinsswaps!AE334+'iBoxx Extrapolation'!$F334,2)</f>
        <v>3.86</v>
      </c>
      <c r="AF334" s="14">
        <f>ROUND(Zinsswaps!AF334+'iBoxx Extrapolation'!$F334,2)</f>
        <v>3.84</v>
      </c>
      <c r="AG334" s="14">
        <f>ROUND(Zinsswaps!AG334+'iBoxx Extrapolation'!$F334,2)</f>
        <v>3.82</v>
      </c>
      <c r="AH334" s="14">
        <f>ROUND(Zinsswaps!AH334+'iBoxx Extrapolation'!$F334,2)</f>
        <v>3.81</v>
      </c>
      <c r="AI334" s="14">
        <f>ROUND(Zinsswaps!AI334+'iBoxx Extrapolation'!$F334,2)</f>
        <v>3.79</v>
      </c>
      <c r="AJ334" s="14">
        <f>ROUND(Zinsswaps!AJ334+'iBoxx Extrapolation'!$F334,2)</f>
        <v>3.78</v>
      </c>
      <c r="AK334" s="14">
        <f>ROUND(Zinsswaps!AK334+'iBoxx Extrapolation'!$F334,2)</f>
        <v>3.77</v>
      </c>
      <c r="AL334" s="14">
        <f>ROUND(Zinsswaps!AL334+'iBoxx Extrapolation'!$F334,2)</f>
        <v>3.76</v>
      </c>
      <c r="AM334" s="14">
        <f>ROUND(Zinsswaps!AM334+'iBoxx Extrapolation'!$F334,2)</f>
        <v>3.75</v>
      </c>
      <c r="AN334" s="14">
        <f>ROUND(Zinsswaps!AN334+'iBoxx Extrapolation'!$F334,2)</f>
        <v>3.74</v>
      </c>
      <c r="AO334" s="14">
        <f>ROUND(Zinsswaps!AO334+'iBoxx Extrapolation'!$F334,2)</f>
        <v>3.73</v>
      </c>
      <c r="AP334" s="14">
        <f>ROUND(Zinsswaps!AP334+'iBoxx Extrapolation'!$F334,2)</f>
        <v>3.7</v>
      </c>
      <c r="AQ334" s="14">
        <f>ROUND(Zinsswaps!AQ334+'iBoxx Extrapolation'!$F334,2)</f>
        <v>3.68</v>
      </c>
      <c r="AR334" s="14">
        <f>ROUND(Zinsswaps!AR334+'iBoxx Extrapolation'!$F334,2)</f>
        <v>3.66</v>
      </c>
      <c r="AS334" s="14">
        <f>ROUND(Zinsswaps!AS334+'iBoxx Extrapolation'!$F334,2)</f>
        <v>3.64</v>
      </c>
      <c r="AT334" s="14">
        <f>ROUND(Zinsswaps!AT334+'iBoxx Extrapolation'!$F334,2)</f>
        <v>3.62</v>
      </c>
      <c r="AU334" s="14">
        <f>ROUND(Zinsswaps!AU334+'iBoxx Extrapolation'!$F334,2)</f>
        <v>3.61</v>
      </c>
      <c r="AV334" s="14">
        <f>ROUND(Zinsswaps!AV334+'iBoxx Extrapolation'!$F334,2)</f>
        <v>3.59</v>
      </c>
      <c r="AW334" s="14">
        <f>ROUND(Zinsswaps!AW334+'iBoxx Extrapolation'!$F334,2)</f>
        <v>3.57</v>
      </c>
      <c r="AX334" s="14">
        <f>ROUND(Zinsswaps!AX334+'iBoxx Extrapolation'!$F334,2)</f>
        <v>3.56</v>
      </c>
      <c r="AY334" s="14">
        <f>ROUND(Zinsswaps!AY334+'iBoxx Extrapolation'!$F334,2)</f>
        <v>3.54</v>
      </c>
    </row>
    <row r="335" spans="1:51" s="16" customFormat="1" x14ac:dyDescent="0.2">
      <c r="A335" s="12">
        <v>47422</v>
      </c>
      <c r="B335" s="14">
        <f>ROUND(Zinsswaps!B335+'iBoxx Extrapolation'!$F335,2)</f>
        <v>2.99</v>
      </c>
      <c r="C335" s="14">
        <f>ROUND(Zinsswaps!C335+'iBoxx Extrapolation'!$F335,2)</f>
        <v>3</v>
      </c>
      <c r="D335" s="14">
        <f>ROUND(Zinsswaps!D335+'iBoxx Extrapolation'!$F335,2)</f>
        <v>3.05</v>
      </c>
      <c r="E335" s="14">
        <f>ROUND(Zinsswaps!E335+'iBoxx Extrapolation'!$F335,2)</f>
        <v>3.12</v>
      </c>
      <c r="F335" s="14">
        <f>ROUND(Zinsswaps!F335+'iBoxx Extrapolation'!$F335,2)</f>
        <v>3.19</v>
      </c>
      <c r="G335" s="14">
        <f>ROUND(Zinsswaps!G335+'iBoxx Extrapolation'!$F335,2)</f>
        <v>3.27</v>
      </c>
      <c r="H335" s="14">
        <f>ROUND(Zinsswaps!H335+'iBoxx Extrapolation'!$F335,2)</f>
        <v>3.34</v>
      </c>
      <c r="I335" s="14">
        <f>ROUND(Zinsswaps!I335+'iBoxx Extrapolation'!$F335,2)</f>
        <v>3.41</v>
      </c>
      <c r="J335" s="14">
        <f>ROUND(Zinsswaps!J335+'iBoxx Extrapolation'!$F335,2)</f>
        <v>3.48</v>
      </c>
      <c r="K335" s="14">
        <f>ROUND(Zinsswaps!K335+'iBoxx Extrapolation'!$F335,2)</f>
        <v>3.54</v>
      </c>
      <c r="L335" s="14">
        <f>ROUND(Zinsswaps!L335+'iBoxx Extrapolation'!$F335,2)</f>
        <v>3.6</v>
      </c>
      <c r="M335" s="14">
        <f>ROUND(Zinsswaps!M335+'iBoxx Extrapolation'!$F335,2)</f>
        <v>3.65</v>
      </c>
      <c r="N335" s="14">
        <f>ROUND(Zinsswaps!N335+'iBoxx Extrapolation'!$F335,2)</f>
        <v>3.7</v>
      </c>
      <c r="O335" s="14">
        <f>ROUND(Zinsswaps!O335+'iBoxx Extrapolation'!$F335,2)</f>
        <v>3.75</v>
      </c>
      <c r="P335" s="14">
        <f>ROUND(Zinsswaps!P335+'iBoxx Extrapolation'!$F335,2)</f>
        <v>3.78</v>
      </c>
      <c r="Q335" s="14">
        <f>ROUND(Zinsswaps!Q335+'iBoxx Extrapolation'!$F335,2)</f>
        <v>3.81</v>
      </c>
      <c r="R335" s="14">
        <f>ROUND(Zinsswaps!R335+'iBoxx Extrapolation'!$F335,2)</f>
        <v>3.83</v>
      </c>
      <c r="S335" s="14">
        <f>ROUND(Zinsswaps!S335+'iBoxx Extrapolation'!$F335,2)</f>
        <v>3.85</v>
      </c>
      <c r="T335" s="14">
        <f>ROUND(Zinsswaps!T335+'iBoxx Extrapolation'!$F335,2)</f>
        <v>3.87</v>
      </c>
      <c r="U335" s="14">
        <f>ROUND(Zinsswaps!U335+'iBoxx Extrapolation'!$F335,2)</f>
        <v>3.89</v>
      </c>
      <c r="V335" s="14">
        <f>ROUND(Zinsswaps!V335+'iBoxx Extrapolation'!$F335,2)</f>
        <v>3.89</v>
      </c>
      <c r="W335" s="14">
        <f>ROUND(Zinsswaps!W335+'iBoxx Extrapolation'!$F335,2)</f>
        <v>3.89</v>
      </c>
      <c r="X335" s="14">
        <f>ROUND(Zinsswaps!X335+'iBoxx Extrapolation'!$F335,2)</f>
        <v>3.89</v>
      </c>
      <c r="Y335" s="14">
        <f>ROUND(Zinsswaps!Y335+'iBoxx Extrapolation'!$F335,2)</f>
        <v>3.89</v>
      </c>
      <c r="Z335" s="14">
        <f>ROUND(Zinsswaps!Z335+'iBoxx Extrapolation'!$F335,2)</f>
        <v>3.89</v>
      </c>
      <c r="AA335" s="14">
        <f>ROUND(Zinsswaps!AA335+'iBoxx Extrapolation'!$F335,2)</f>
        <v>3.88</v>
      </c>
      <c r="AB335" s="14">
        <f>ROUND(Zinsswaps!AB335+'iBoxx Extrapolation'!$F335,2)</f>
        <v>3.88</v>
      </c>
      <c r="AC335" s="14">
        <f>ROUND(Zinsswaps!AC335+'iBoxx Extrapolation'!$F335,2)</f>
        <v>3.87</v>
      </c>
      <c r="AD335" s="14">
        <f>ROUND(Zinsswaps!AD335+'iBoxx Extrapolation'!$F335,2)</f>
        <v>3.86</v>
      </c>
      <c r="AE335" s="14">
        <f>ROUND(Zinsswaps!AE335+'iBoxx Extrapolation'!$F335,2)</f>
        <v>3.86</v>
      </c>
      <c r="AF335" s="14">
        <f>ROUND(Zinsswaps!AF335+'iBoxx Extrapolation'!$F335,2)</f>
        <v>3.84</v>
      </c>
      <c r="AG335" s="14">
        <f>ROUND(Zinsswaps!AG335+'iBoxx Extrapolation'!$F335,2)</f>
        <v>3.82</v>
      </c>
      <c r="AH335" s="14">
        <f>ROUND(Zinsswaps!AH335+'iBoxx Extrapolation'!$F335,2)</f>
        <v>3.81</v>
      </c>
      <c r="AI335" s="14">
        <f>ROUND(Zinsswaps!AI335+'iBoxx Extrapolation'!$F335,2)</f>
        <v>3.79</v>
      </c>
      <c r="AJ335" s="14">
        <f>ROUND(Zinsswaps!AJ335+'iBoxx Extrapolation'!$F335,2)</f>
        <v>3.78</v>
      </c>
      <c r="AK335" s="14">
        <f>ROUND(Zinsswaps!AK335+'iBoxx Extrapolation'!$F335,2)</f>
        <v>3.77</v>
      </c>
      <c r="AL335" s="14">
        <f>ROUND(Zinsswaps!AL335+'iBoxx Extrapolation'!$F335,2)</f>
        <v>3.76</v>
      </c>
      <c r="AM335" s="14">
        <f>ROUND(Zinsswaps!AM335+'iBoxx Extrapolation'!$F335,2)</f>
        <v>3.75</v>
      </c>
      <c r="AN335" s="14">
        <f>ROUND(Zinsswaps!AN335+'iBoxx Extrapolation'!$F335,2)</f>
        <v>3.74</v>
      </c>
      <c r="AO335" s="14">
        <f>ROUND(Zinsswaps!AO335+'iBoxx Extrapolation'!$F335,2)</f>
        <v>3.73</v>
      </c>
      <c r="AP335" s="14">
        <f>ROUND(Zinsswaps!AP335+'iBoxx Extrapolation'!$F335,2)</f>
        <v>3.7</v>
      </c>
      <c r="AQ335" s="14">
        <f>ROUND(Zinsswaps!AQ335+'iBoxx Extrapolation'!$F335,2)</f>
        <v>3.68</v>
      </c>
      <c r="AR335" s="14">
        <f>ROUND(Zinsswaps!AR335+'iBoxx Extrapolation'!$F335,2)</f>
        <v>3.66</v>
      </c>
      <c r="AS335" s="14">
        <f>ROUND(Zinsswaps!AS335+'iBoxx Extrapolation'!$F335,2)</f>
        <v>3.64</v>
      </c>
      <c r="AT335" s="14">
        <f>ROUND(Zinsswaps!AT335+'iBoxx Extrapolation'!$F335,2)</f>
        <v>3.62</v>
      </c>
      <c r="AU335" s="14">
        <f>ROUND(Zinsswaps!AU335+'iBoxx Extrapolation'!$F335,2)</f>
        <v>3.61</v>
      </c>
      <c r="AV335" s="14">
        <f>ROUND(Zinsswaps!AV335+'iBoxx Extrapolation'!$F335,2)</f>
        <v>3.59</v>
      </c>
      <c r="AW335" s="14">
        <f>ROUND(Zinsswaps!AW335+'iBoxx Extrapolation'!$F335,2)</f>
        <v>3.57</v>
      </c>
      <c r="AX335" s="14">
        <f>ROUND(Zinsswaps!AX335+'iBoxx Extrapolation'!$F335,2)</f>
        <v>3.56</v>
      </c>
      <c r="AY335" s="14">
        <f>ROUND(Zinsswaps!AY335+'iBoxx Extrapolation'!$F335,2)</f>
        <v>3.54</v>
      </c>
    </row>
    <row r="336" spans="1:51" s="16" customFormat="1" x14ac:dyDescent="0.2">
      <c r="A336" s="12">
        <v>47452</v>
      </c>
      <c r="B336" s="14">
        <f>ROUND(Zinsswaps!B336+'iBoxx Extrapolation'!$F336,2)</f>
        <v>2.99</v>
      </c>
      <c r="C336" s="14">
        <f>ROUND(Zinsswaps!C336+'iBoxx Extrapolation'!$F336,2)</f>
        <v>3</v>
      </c>
      <c r="D336" s="14">
        <f>ROUND(Zinsswaps!D336+'iBoxx Extrapolation'!$F336,2)</f>
        <v>3.05</v>
      </c>
      <c r="E336" s="14">
        <f>ROUND(Zinsswaps!E336+'iBoxx Extrapolation'!$F336,2)</f>
        <v>3.12</v>
      </c>
      <c r="F336" s="14">
        <f>ROUND(Zinsswaps!F336+'iBoxx Extrapolation'!$F336,2)</f>
        <v>3.19</v>
      </c>
      <c r="G336" s="14">
        <f>ROUND(Zinsswaps!G336+'iBoxx Extrapolation'!$F336,2)</f>
        <v>3.27</v>
      </c>
      <c r="H336" s="14">
        <f>ROUND(Zinsswaps!H336+'iBoxx Extrapolation'!$F336,2)</f>
        <v>3.34</v>
      </c>
      <c r="I336" s="14">
        <f>ROUND(Zinsswaps!I336+'iBoxx Extrapolation'!$F336,2)</f>
        <v>3.41</v>
      </c>
      <c r="J336" s="14">
        <f>ROUND(Zinsswaps!J336+'iBoxx Extrapolation'!$F336,2)</f>
        <v>3.48</v>
      </c>
      <c r="K336" s="14">
        <f>ROUND(Zinsswaps!K336+'iBoxx Extrapolation'!$F336,2)</f>
        <v>3.54</v>
      </c>
      <c r="L336" s="14">
        <f>ROUND(Zinsswaps!L336+'iBoxx Extrapolation'!$F336,2)</f>
        <v>3.6</v>
      </c>
      <c r="M336" s="14">
        <f>ROUND(Zinsswaps!M336+'iBoxx Extrapolation'!$F336,2)</f>
        <v>3.65</v>
      </c>
      <c r="N336" s="14">
        <f>ROUND(Zinsswaps!N336+'iBoxx Extrapolation'!$F336,2)</f>
        <v>3.7</v>
      </c>
      <c r="O336" s="14">
        <f>ROUND(Zinsswaps!O336+'iBoxx Extrapolation'!$F336,2)</f>
        <v>3.75</v>
      </c>
      <c r="P336" s="14">
        <f>ROUND(Zinsswaps!P336+'iBoxx Extrapolation'!$F336,2)</f>
        <v>3.78</v>
      </c>
      <c r="Q336" s="14">
        <f>ROUND(Zinsswaps!Q336+'iBoxx Extrapolation'!$F336,2)</f>
        <v>3.81</v>
      </c>
      <c r="R336" s="14">
        <f>ROUND(Zinsswaps!R336+'iBoxx Extrapolation'!$F336,2)</f>
        <v>3.83</v>
      </c>
      <c r="S336" s="14">
        <f>ROUND(Zinsswaps!S336+'iBoxx Extrapolation'!$F336,2)</f>
        <v>3.85</v>
      </c>
      <c r="T336" s="14">
        <f>ROUND(Zinsswaps!T336+'iBoxx Extrapolation'!$F336,2)</f>
        <v>3.87</v>
      </c>
      <c r="U336" s="14">
        <f>ROUND(Zinsswaps!U336+'iBoxx Extrapolation'!$F336,2)</f>
        <v>3.89</v>
      </c>
      <c r="V336" s="14">
        <f>ROUND(Zinsswaps!V336+'iBoxx Extrapolation'!$F336,2)</f>
        <v>3.89</v>
      </c>
      <c r="W336" s="14">
        <f>ROUND(Zinsswaps!W336+'iBoxx Extrapolation'!$F336,2)</f>
        <v>3.89</v>
      </c>
      <c r="X336" s="14">
        <f>ROUND(Zinsswaps!X336+'iBoxx Extrapolation'!$F336,2)</f>
        <v>3.89</v>
      </c>
      <c r="Y336" s="14">
        <f>ROUND(Zinsswaps!Y336+'iBoxx Extrapolation'!$F336,2)</f>
        <v>3.89</v>
      </c>
      <c r="Z336" s="14">
        <f>ROUND(Zinsswaps!Z336+'iBoxx Extrapolation'!$F336,2)</f>
        <v>3.89</v>
      </c>
      <c r="AA336" s="14">
        <f>ROUND(Zinsswaps!AA336+'iBoxx Extrapolation'!$F336,2)</f>
        <v>3.88</v>
      </c>
      <c r="AB336" s="14">
        <f>ROUND(Zinsswaps!AB336+'iBoxx Extrapolation'!$F336,2)</f>
        <v>3.88</v>
      </c>
      <c r="AC336" s="14">
        <f>ROUND(Zinsswaps!AC336+'iBoxx Extrapolation'!$F336,2)</f>
        <v>3.87</v>
      </c>
      <c r="AD336" s="14">
        <f>ROUND(Zinsswaps!AD336+'iBoxx Extrapolation'!$F336,2)</f>
        <v>3.86</v>
      </c>
      <c r="AE336" s="14">
        <f>ROUND(Zinsswaps!AE336+'iBoxx Extrapolation'!$F336,2)</f>
        <v>3.86</v>
      </c>
      <c r="AF336" s="14">
        <f>ROUND(Zinsswaps!AF336+'iBoxx Extrapolation'!$F336,2)</f>
        <v>3.84</v>
      </c>
      <c r="AG336" s="14">
        <f>ROUND(Zinsswaps!AG336+'iBoxx Extrapolation'!$F336,2)</f>
        <v>3.82</v>
      </c>
      <c r="AH336" s="14">
        <f>ROUND(Zinsswaps!AH336+'iBoxx Extrapolation'!$F336,2)</f>
        <v>3.81</v>
      </c>
      <c r="AI336" s="14">
        <f>ROUND(Zinsswaps!AI336+'iBoxx Extrapolation'!$F336,2)</f>
        <v>3.79</v>
      </c>
      <c r="AJ336" s="14">
        <f>ROUND(Zinsswaps!AJ336+'iBoxx Extrapolation'!$F336,2)</f>
        <v>3.78</v>
      </c>
      <c r="AK336" s="14">
        <f>ROUND(Zinsswaps!AK336+'iBoxx Extrapolation'!$F336,2)</f>
        <v>3.77</v>
      </c>
      <c r="AL336" s="14">
        <f>ROUND(Zinsswaps!AL336+'iBoxx Extrapolation'!$F336,2)</f>
        <v>3.76</v>
      </c>
      <c r="AM336" s="14">
        <f>ROUND(Zinsswaps!AM336+'iBoxx Extrapolation'!$F336,2)</f>
        <v>3.75</v>
      </c>
      <c r="AN336" s="14">
        <f>ROUND(Zinsswaps!AN336+'iBoxx Extrapolation'!$F336,2)</f>
        <v>3.74</v>
      </c>
      <c r="AO336" s="14">
        <f>ROUND(Zinsswaps!AO336+'iBoxx Extrapolation'!$F336,2)</f>
        <v>3.73</v>
      </c>
      <c r="AP336" s="14">
        <f>ROUND(Zinsswaps!AP336+'iBoxx Extrapolation'!$F336,2)</f>
        <v>3.7</v>
      </c>
      <c r="AQ336" s="14">
        <f>ROUND(Zinsswaps!AQ336+'iBoxx Extrapolation'!$F336,2)</f>
        <v>3.68</v>
      </c>
      <c r="AR336" s="14">
        <f>ROUND(Zinsswaps!AR336+'iBoxx Extrapolation'!$F336,2)</f>
        <v>3.66</v>
      </c>
      <c r="AS336" s="14">
        <f>ROUND(Zinsswaps!AS336+'iBoxx Extrapolation'!$F336,2)</f>
        <v>3.64</v>
      </c>
      <c r="AT336" s="14">
        <f>ROUND(Zinsswaps!AT336+'iBoxx Extrapolation'!$F336,2)</f>
        <v>3.62</v>
      </c>
      <c r="AU336" s="14">
        <f>ROUND(Zinsswaps!AU336+'iBoxx Extrapolation'!$F336,2)</f>
        <v>3.61</v>
      </c>
      <c r="AV336" s="14">
        <f>ROUND(Zinsswaps!AV336+'iBoxx Extrapolation'!$F336,2)</f>
        <v>3.59</v>
      </c>
      <c r="AW336" s="14">
        <f>ROUND(Zinsswaps!AW336+'iBoxx Extrapolation'!$F336,2)</f>
        <v>3.57</v>
      </c>
      <c r="AX336" s="14">
        <f>ROUND(Zinsswaps!AX336+'iBoxx Extrapolation'!$F336,2)</f>
        <v>3.56</v>
      </c>
      <c r="AY336" s="14">
        <f>ROUND(Zinsswaps!AY336+'iBoxx Extrapolation'!$F336,2)</f>
        <v>3.54</v>
      </c>
    </row>
    <row r="337" spans="1:51" s="16" customFormat="1" x14ac:dyDescent="0.2">
      <c r="A337" s="12">
        <v>47483</v>
      </c>
      <c r="B337" s="14">
        <f>ROUND(Zinsswaps!B337+'iBoxx Extrapolation'!$F337,2)</f>
        <v>2.99</v>
      </c>
      <c r="C337" s="14">
        <f>ROUND(Zinsswaps!C337+'iBoxx Extrapolation'!$F337,2)</f>
        <v>3</v>
      </c>
      <c r="D337" s="14">
        <f>ROUND(Zinsswaps!D337+'iBoxx Extrapolation'!$F337,2)</f>
        <v>3.05</v>
      </c>
      <c r="E337" s="14">
        <f>ROUND(Zinsswaps!E337+'iBoxx Extrapolation'!$F337,2)</f>
        <v>3.12</v>
      </c>
      <c r="F337" s="14">
        <f>ROUND(Zinsswaps!F337+'iBoxx Extrapolation'!$F337,2)</f>
        <v>3.19</v>
      </c>
      <c r="G337" s="14">
        <f>ROUND(Zinsswaps!G337+'iBoxx Extrapolation'!$F337,2)</f>
        <v>3.27</v>
      </c>
      <c r="H337" s="14">
        <f>ROUND(Zinsswaps!H337+'iBoxx Extrapolation'!$F337,2)</f>
        <v>3.34</v>
      </c>
      <c r="I337" s="14">
        <f>ROUND(Zinsswaps!I337+'iBoxx Extrapolation'!$F337,2)</f>
        <v>3.41</v>
      </c>
      <c r="J337" s="14">
        <f>ROUND(Zinsswaps!J337+'iBoxx Extrapolation'!$F337,2)</f>
        <v>3.48</v>
      </c>
      <c r="K337" s="14">
        <f>ROUND(Zinsswaps!K337+'iBoxx Extrapolation'!$F337,2)</f>
        <v>3.54</v>
      </c>
      <c r="L337" s="14">
        <f>ROUND(Zinsswaps!L337+'iBoxx Extrapolation'!$F337,2)</f>
        <v>3.6</v>
      </c>
      <c r="M337" s="14">
        <f>ROUND(Zinsswaps!M337+'iBoxx Extrapolation'!$F337,2)</f>
        <v>3.65</v>
      </c>
      <c r="N337" s="14">
        <f>ROUND(Zinsswaps!N337+'iBoxx Extrapolation'!$F337,2)</f>
        <v>3.7</v>
      </c>
      <c r="O337" s="14">
        <f>ROUND(Zinsswaps!O337+'iBoxx Extrapolation'!$F337,2)</f>
        <v>3.75</v>
      </c>
      <c r="P337" s="14">
        <f>ROUND(Zinsswaps!P337+'iBoxx Extrapolation'!$F337,2)</f>
        <v>3.78</v>
      </c>
      <c r="Q337" s="14">
        <f>ROUND(Zinsswaps!Q337+'iBoxx Extrapolation'!$F337,2)</f>
        <v>3.81</v>
      </c>
      <c r="R337" s="14">
        <f>ROUND(Zinsswaps!R337+'iBoxx Extrapolation'!$F337,2)</f>
        <v>3.83</v>
      </c>
      <c r="S337" s="14">
        <f>ROUND(Zinsswaps!S337+'iBoxx Extrapolation'!$F337,2)</f>
        <v>3.85</v>
      </c>
      <c r="T337" s="14">
        <f>ROUND(Zinsswaps!T337+'iBoxx Extrapolation'!$F337,2)</f>
        <v>3.87</v>
      </c>
      <c r="U337" s="14">
        <f>ROUND(Zinsswaps!U337+'iBoxx Extrapolation'!$F337,2)</f>
        <v>3.89</v>
      </c>
      <c r="V337" s="14">
        <f>ROUND(Zinsswaps!V337+'iBoxx Extrapolation'!$F337,2)</f>
        <v>3.89</v>
      </c>
      <c r="W337" s="14">
        <f>ROUND(Zinsswaps!W337+'iBoxx Extrapolation'!$F337,2)</f>
        <v>3.89</v>
      </c>
      <c r="X337" s="14">
        <f>ROUND(Zinsswaps!X337+'iBoxx Extrapolation'!$F337,2)</f>
        <v>3.89</v>
      </c>
      <c r="Y337" s="14">
        <f>ROUND(Zinsswaps!Y337+'iBoxx Extrapolation'!$F337,2)</f>
        <v>3.89</v>
      </c>
      <c r="Z337" s="14">
        <f>ROUND(Zinsswaps!Z337+'iBoxx Extrapolation'!$F337,2)</f>
        <v>3.89</v>
      </c>
      <c r="AA337" s="14">
        <f>ROUND(Zinsswaps!AA337+'iBoxx Extrapolation'!$F337,2)</f>
        <v>3.88</v>
      </c>
      <c r="AB337" s="14">
        <f>ROUND(Zinsswaps!AB337+'iBoxx Extrapolation'!$F337,2)</f>
        <v>3.88</v>
      </c>
      <c r="AC337" s="14">
        <f>ROUND(Zinsswaps!AC337+'iBoxx Extrapolation'!$F337,2)</f>
        <v>3.87</v>
      </c>
      <c r="AD337" s="14">
        <f>ROUND(Zinsswaps!AD337+'iBoxx Extrapolation'!$F337,2)</f>
        <v>3.86</v>
      </c>
      <c r="AE337" s="14">
        <f>ROUND(Zinsswaps!AE337+'iBoxx Extrapolation'!$F337,2)</f>
        <v>3.86</v>
      </c>
      <c r="AF337" s="14">
        <f>ROUND(Zinsswaps!AF337+'iBoxx Extrapolation'!$F337,2)</f>
        <v>3.84</v>
      </c>
      <c r="AG337" s="14">
        <f>ROUND(Zinsswaps!AG337+'iBoxx Extrapolation'!$F337,2)</f>
        <v>3.82</v>
      </c>
      <c r="AH337" s="14">
        <f>ROUND(Zinsswaps!AH337+'iBoxx Extrapolation'!$F337,2)</f>
        <v>3.81</v>
      </c>
      <c r="AI337" s="14">
        <f>ROUND(Zinsswaps!AI337+'iBoxx Extrapolation'!$F337,2)</f>
        <v>3.79</v>
      </c>
      <c r="AJ337" s="14">
        <f>ROUND(Zinsswaps!AJ337+'iBoxx Extrapolation'!$F337,2)</f>
        <v>3.78</v>
      </c>
      <c r="AK337" s="14">
        <f>ROUND(Zinsswaps!AK337+'iBoxx Extrapolation'!$F337,2)</f>
        <v>3.77</v>
      </c>
      <c r="AL337" s="14">
        <f>ROUND(Zinsswaps!AL337+'iBoxx Extrapolation'!$F337,2)</f>
        <v>3.76</v>
      </c>
      <c r="AM337" s="14">
        <f>ROUND(Zinsswaps!AM337+'iBoxx Extrapolation'!$F337,2)</f>
        <v>3.75</v>
      </c>
      <c r="AN337" s="14">
        <f>ROUND(Zinsswaps!AN337+'iBoxx Extrapolation'!$F337,2)</f>
        <v>3.74</v>
      </c>
      <c r="AO337" s="14">
        <f>ROUND(Zinsswaps!AO337+'iBoxx Extrapolation'!$F337,2)</f>
        <v>3.73</v>
      </c>
      <c r="AP337" s="14">
        <f>ROUND(Zinsswaps!AP337+'iBoxx Extrapolation'!$F337,2)</f>
        <v>3.7</v>
      </c>
      <c r="AQ337" s="14">
        <f>ROUND(Zinsswaps!AQ337+'iBoxx Extrapolation'!$F337,2)</f>
        <v>3.68</v>
      </c>
      <c r="AR337" s="14">
        <f>ROUND(Zinsswaps!AR337+'iBoxx Extrapolation'!$F337,2)</f>
        <v>3.66</v>
      </c>
      <c r="AS337" s="14">
        <f>ROUND(Zinsswaps!AS337+'iBoxx Extrapolation'!$F337,2)</f>
        <v>3.64</v>
      </c>
      <c r="AT337" s="14">
        <f>ROUND(Zinsswaps!AT337+'iBoxx Extrapolation'!$F337,2)</f>
        <v>3.62</v>
      </c>
      <c r="AU337" s="14">
        <f>ROUND(Zinsswaps!AU337+'iBoxx Extrapolation'!$F337,2)</f>
        <v>3.61</v>
      </c>
      <c r="AV337" s="14">
        <f>ROUND(Zinsswaps!AV337+'iBoxx Extrapolation'!$F337,2)</f>
        <v>3.59</v>
      </c>
      <c r="AW337" s="14">
        <f>ROUND(Zinsswaps!AW337+'iBoxx Extrapolation'!$F337,2)</f>
        <v>3.57</v>
      </c>
      <c r="AX337" s="14">
        <f>ROUND(Zinsswaps!AX337+'iBoxx Extrapolation'!$F337,2)</f>
        <v>3.56</v>
      </c>
      <c r="AY337" s="14">
        <f>ROUND(Zinsswaps!AY337+'iBoxx Extrapolation'!$F337,2)</f>
        <v>3.54</v>
      </c>
    </row>
    <row r="338" spans="1:51" s="16" customFormat="1" x14ac:dyDescent="0.2">
      <c r="A338" s="12">
        <v>47514</v>
      </c>
      <c r="B338" s="14">
        <f>ROUND(Zinsswaps!B338+'iBoxx Extrapolation'!$F338,2)</f>
        <v>2.99</v>
      </c>
      <c r="C338" s="14">
        <f>ROUND(Zinsswaps!C338+'iBoxx Extrapolation'!$F338,2)</f>
        <v>3</v>
      </c>
      <c r="D338" s="14">
        <f>ROUND(Zinsswaps!D338+'iBoxx Extrapolation'!$F338,2)</f>
        <v>3.05</v>
      </c>
      <c r="E338" s="14">
        <f>ROUND(Zinsswaps!E338+'iBoxx Extrapolation'!$F338,2)</f>
        <v>3.12</v>
      </c>
      <c r="F338" s="14">
        <f>ROUND(Zinsswaps!F338+'iBoxx Extrapolation'!$F338,2)</f>
        <v>3.19</v>
      </c>
      <c r="G338" s="14">
        <f>ROUND(Zinsswaps!G338+'iBoxx Extrapolation'!$F338,2)</f>
        <v>3.27</v>
      </c>
      <c r="H338" s="14">
        <f>ROUND(Zinsswaps!H338+'iBoxx Extrapolation'!$F338,2)</f>
        <v>3.34</v>
      </c>
      <c r="I338" s="14">
        <f>ROUND(Zinsswaps!I338+'iBoxx Extrapolation'!$F338,2)</f>
        <v>3.41</v>
      </c>
      <c r="J338" s="14">
        <f>ROUND(Zinsswaps!J338+'iBoxx Extrapolation'!$F338,2)</f>
        <v>3.48</v>
      </c>
      <c r="K338" s="14">
        <f>ROUND(Zinsswaps!K338+'iBoxx Extrapolation'!$F338,2)</f>
        <v>3.54</v>
      </c>
      <c r="L338" s="14">
        <f>ROUND(Zinsswaps!L338+'iBoxx Extrapolation'!$F338,2)</f>
        <v>3.6</v>
      </c>
      <c r="M338" s="14">
        <f>ROUND(Zinsswaps!M338+'iBoxx Extrapolation'!$F338,2)</f>
        <v>3.65</v>
      </c>
      <c r="N338" s="14">
        <f>ROUND(Zinsswaps!N338+'iBoxx Extrapolation'!$F338,2)</f>
        <v>3.7</v>
      </c>
      <c r="O338" s="14">
        <f>ROUND(Zinsswaps!O338+'iBoxx Extrapolation'!$F338,2)</f>
        <v>3.75</v>
      </c>
      <c r="P338" s="14">
        <f>ROUND(Zinsswaps!P338+'iBoxx Extrapolation'!$F338,2)</f>
        <v>3.78</v>
      </c>
      <c r="Q338" s="14">
        <f>ROUND(Zinsswaps!Q338+'iBoxx Extrapolation'!$F338,2)</f>
        <v>3.81</v>
      </c>
      <c r="R338" s="14">
        <f>ROUND(Zinsswaps!R338+'iBoxx Extrapolation'!$F338,2)</f>
        <v>3.83</v>
      </c>
      <c r="S338" s="14">
        <f>ROUND(Zinsswaps!S338+'iBoxx Extrapolation'!$F338,2)</f>
        <v>3.85</v>
      </c>
      <c r="T338" s="14">
        <f>ROUND(Zinsswaps!T338+'iBoxx Extrapolation'!$F338,2)</f>
        <v>3.87</v>
      </c>
      <c r="U338" s="14">
        <f>ROUND(Zinsswaps!U338+'iBoxx Extrapolation'!$F338,2)</f>
        <v>3.89</v>
      </c>
      <c r="V338" s="14">
        <f>ROUND(Zinsswaps!V338+'iBoxx Extrapolation'!$F338,2)</f>
        <v>3.89</v>
      </c>
      <c r="W338" s="14">
        <f>ROUND(Zinsswaps!W338+'iBoxx Extrapolation'!$F338,2)</f>
        <v>3.89</v>
      </c>
      <c r="X338" s="14">
        <f>ROUND(Zinsswaps!X338+'iBoxx Extrapolation'!$F338,2)</f>
        <v>3.89</v>
      </c>
      <c r="Y338" s="14">
        <f>ROUND(Zinsswaps!Y338+'iBoxx Extrapolation'!$F338,2)</f>
        <v>3.89</v>
      </c>
      <c r="Z338" s="14">
        <f>ROUND(Zinsswaps!Z338+'iBoxx Extrapolation'!$F338,2)</f>
        <v>3.89</v>
      </c>
      <c r="AA338" s="14">
        <f>ROUND(Zinsswaps!AA338+'iBoxx Extrapolation'!$F338,2)</f>
        <v>3.88</v>
      </c>
      <c r="AB338" s="14">
        <f>ROUND(Zinsswaps!AB338+'iBoxx Extrapolation'!$F338,2)</f>
        <v>3.88</v>
      </c>
      <c r="AC338" s="14">
        <f>ROUND(Zinsswaps!AC338+'iBoxx Extrapolation'!$F338,2)</f>
        <v>3.87</v>
      </c>
      <c r="AD338" s="14">
        <f>ROUND(Zinsswaps!AD338+'iBoxx Extrapolation'!$F338,2)</f>
        <v>3.86</v>
      </c>
      <c r="AE338" s="14">
        <f>ROUND(Zinsswaps!AE338+'iBoxx Extrapolation'!$F338,2)</f>
        <v>3.86</v>
      </c>
      <c r="AF338" s="14">
        <f>ROUND(Zinsswaps!AF338+'iBoxx Extrapolation'!$F338,2)</f>
        <v>3.84</v>
      </c>
      <c r="AG338" s="14">
        <f>ROUND(Zinsswaps!AG338+'iBoxx Extrapolation'!$F338,2)</f>
        <v>3.82</v>
      </c>
      <c r="AH338" s="14">
        <f>ROUND(Zinsswaps!AH338+'iBoxx Extrapolation'!$F338,2)</f>
        <v>3.81</v>
      </c>
      <c r="AI338" s="14">
        <f>ROUND(Zinsswaps!AI338+'iBoxx Extrapolation'!$F338,2)</f>
        <v>3.79</v>
      </c>
      <c r="AJ338" s="14">
        <f>ROUND(Zinsswaps!AJ338+'iBoxx Extrapolation'!$F338,2)</f>
        <v>3.78</v>
      </c>
      <c r="AK338" s="14">
        <f>ROUND(Zinsswaps!AK338+'iBoxx Extrapolation'!$F338,2)</f>
        <v>3.77</v>
      </c>
      <c r="AL338" s="14">
        <f>ROUND(Zinsswaps!AL338+'iBoxx Extrapolation'!$F338,2)</f>
        <v>3.76</v>
      </c>
      <c r="AM338" s="14">
        <f>ROUND(Zinsswaps!AM338+'iBoxx Extrapolation'!$F338,2)</f>
        <v>3.75</v>
      </c>
      <c r="AN338" s="14">
        <f>ROUND(Zinsswaps!AN338+'iBoxx Extrapolation'!$F338,2)</f>
        <v>3.74</v>
      </c>
      <c r="AO338" s="14">
        <f>ROUND(Zinsswaps!AO338+'iBoxx Extrapolation'!$F338,2)</f>
        <v>3.73</v>
      </c>
      <c r="AP338" s="14">
        <f>ROUND(Zinsswaps!AP338+'iBoxx Extrapolation'!$F338,2)</f>
        <v>3.7</v>
      </c>
      <c r="AQ338" s="14">
        <f>ROUND(Zinsswaps!AQ338+'iBoxx Extrapolation'!$F338,2)</f>
        <v>3.68</v>
      </c>
      <c r="AR338" s="14">
        <f>ROUND(Zinsswaps!AR338+'iBoxx Extrapolation'!$F338,2)</f>
        <v>3.66</v>
      </c>
      <c r="AS338" s="14">
        <f>ROUND(Zinsswaps!AS338+'iBoxx Extrapolation'!$F338,2)</f>
        <v>3.64</v>
      </c>
      <c r="AT338" s="14">
        <f>ROUND(Zinsswaps!AT338+'iBoxx Extrapolation'!$F338,2)</f>
        <v>3.62</v>
      </c>
      <c r="AU338" s="14">
        <f>ROUND(Zinsswaps!AU338+'iBoxx Extrapolation'!$F338,2)</f>
        <v>3.61</v>
      </c>
      <c r="AV338" s="14">
        <f>ROUND(Zinsswaps!AV338+'iBoxx Extrapolation'!$F338,2)</f>
        <v>3.59</v>
      </c>
      <c r="AW338" s="14">
        <f>ROUND(Zinsswaps!AW338+'iBoxx Extrapolation'!$F338,2)</f>
        <v>3.57</v>
      </c>
      <c r="AX338" s="14">
        <f>ROUND(Zinsswaps!AX338+'iBoxx Extrapolation'!$F338,2)</f>
        <v>3.56</v>
      </c>
      <c r="AY338" s="14">
        <f>ROUND(Zinsswaps!AY338+'iBoxx Extrapolation'!$F338,2)</f>
        <v>3.54</v>
      </c>
    </row>
    <row r="339" spans="1:51" s="16" customFormat="1" x14ac:dyDescent="0.2">
      <c r="A339" s="12">
        <v>47542</v>
      </c>
      <c r="B339" s="14">
        <f>ROUND(Zinsswaps!B339+'iBoxx Extrapolation'!$F339,2)</f>
        <v>2.99</v>
      </c>
      <c r="C339" s="14">
        <f>ROUND(Zinsswaps!C339+'iBoxx Extrapolation'!$F339,2)</f>
        <v>3</v>
      </c>
      <c r="D339" s="14">
        <f>ROUND(Zinsswaps!D339+'iBoxx Extrapolation'!$F339,2)</f>
        <v>3.05</v>
      </c>
      <c r="E339" s="14">
        <f>ROUND(Zinsswaps!E339+'iBoxx Extrapolation'!$F339,2)</f>
        <v>3.12</v>
      </c>
      <c r="F339" s="14">
        <f>ROUND(Zinsswaps!F339+'iBoxx Extrapolation'!$F339,2)</f>
        <v>3.19</v>
      </c>
      <c r="G339" s="14">
        <f>ROUND(Zinsswaps!G339+'iBoxx Extrapolation'!$F339,2)</f>
        <v>3.27</v>
      </c>
      <c r="H339" s="14">
        <f>ROUND(Zinsswaps!H339+'iBoxx Extrapolation'!$F339,2)</f>
        <v>3.34</v>
      </c>
      <c r="I339" s="14">
        <f>ROUND(Zinsswaps!I339+'iBoxx Extrapolation'!$F339,2)</f>
        <v>3.41</v>
      </c>
      <c r="J339" s="14">
        <f>ROUND(Zinsswaps!J339+'iBoxx Extrapolation'!$F339,2)</f>
        <v>3.48</v>
      </c>
      <c r="K339" s="14">
        <f>ROUND(Zinsswaps!K339+'iBoxx Extrapolation'!$F339,2)</f>
        <v>3.54</v>
      </c>
      <c r="L339" s="14">
        <f>ROUND(Zinsswaps!L339+'iBoxx Extrapolation'!$F339,2)</f>
        <v>3.6</v>
      </c>
      <c r="M339" s="14">
        <f>ROUND(Zinsswaps!M339+'iBoxx Extrapolation'!$F339,2)</f>
        <v>3.65</v>
      </c>
      <c r="N339" s="14">
        <f>ROUND(Zinsswaps!N339+'iBoxx Extrapolation'!$F339,2)</f>
        <v>3.7</v>
      </c>
      <c r="O339" s="14">
        <f>ROUND(Zinsswaps!O339+'iBoxx Extrapolation'!$F339,2)</f>
        <v>3.75</v>
      </c>
      <c r="P339" s="14">
        <f>ROUND(Zinsswaps!P339+'iBoxx Extrapolation'!$F339,2)</f>
        <v>3.78</v>
      </c>
      <c r="Q339" s="14">
        <f>ROUND(Zinsswaps!Q339+'iBoxx Extrapolation'!$F339,2)</f>
        <v>3.81</v>
      </c>
      <c r="R339" s="14">
        <f>ROUND(Zinsswaps!R339+'iBoxx Extrapolation'!$F339,2)</f>
        <v>3.83</v>
      </c>
      <c r="S339" s="14">
        <f>ROUND(Zinsswaps!S339+'iBoxx Extrapolation'!$F339,2)</f>
        <v>3.85</v>
      </c>
      <c r="T339" s="14">
        <f>ROUND(Zinsswaps!T339+'iBoxx Extrapolation'!$F339,2)</f>
        <v>3.87</v>
      </c>
      <c r="U339" s="14">
        <f>ROUND(Zinsswaps!U339+'iBoxx Extrapolation'!$F339,2)</f>
        <v>3.89</v>
      </c>
      <c r="V339" s="14">
        <f>ROUND(Zinsswaps!V339+'iBoxx Extrapolation'!$F339,2)</f>
        <v>3.89</v>
      </c>
      <c r="W339" s="14">
        <f>ROUND(Zinsswaps!W339+'iBoxx Extrapolation'!$F339,2)</f>
        <v>3.89</v>
      </c>
      <c r="X339" s="14">
        <f>ROUND(Zinsswaps!X339+'iBoxx Extrapolation'!$F339,2)</f>
        <v>3.89</v>
      </c>
      <c r="Y339" s="14">
        <f>ROUND(Zinsswaps!Y339+'iBoxx Extrapolation'!$F339,2)</f>
        <v>3.89</v>
      </c>
      <c r="Z339" s="14">
        <f>ROUND(Zinsswaps!Z339+'iBoxx Extrapolation'!$F339,2)</f>
        <v>3.89</v>
      </c>
      <c r="AA339" s="14">
        <f>ROUND(Zinsswaps!AA339+'iBoxx Extrapolation'!$F339,2)</f>
        <v>3.88</v>
      </c>
      <c r="AB339" s="14">
        <f>ROUND(Zinsswaps!AB339+'iBoxx Extrapolation'!$F339,2)</f>
        <v>3.88</v>
      </c>
      <c r="AC339" s="14">
        <f>ROUND(Zinsswaps!AC339+'iBoxx Extrapolation'!$F339,2)</f>
        <v>3.87</v>
      </c>
      <c r="AD339" s="14">
        <f>ROUND(Zinsswaps!AD339+'iBoxx Extrapolation'!$F339,2)</f>
        <v>3.86</v>
      </c>
      <c r="AE339" s="14">
        <f>ROUND(Zinsswaps!AE339+'iBoxx Extrapolation'!$F339,2)</f>
        <v>3.86</v>
      </c>
      <c r="AF339" s="14">
        <f>ROUND(Zinsswaps!AF339+'iBoxx Extrapolation'!$F339,2)</f>
        <v>3.84</v>
      </c>
      <c r="AG339" s="14">
        <f>ROUND(Zinsswaps!AG339+'iBoxx Extrapolation'!$F339,2)</f>
        <v>3.82</v>
      </c>
      <c r="AH339" s="14">
        <f>ROUND(Zinsswaps!AH339+'iBoxx Extrapolation'!$F339,2)</f>
        <v>3.81</v>
      </c>
      <c r="AI339" s="14">
        <f>ROUND(Zinsswaps!AI339+'iBoxx Extrapolation'!$F339,2)</f>
        <v>3.79</v>
      </c>
      <c r="AJ339" s="14">
        <f>ROUND(Zinsswaps!AJ339+'iBoxx Extrapolation'!$F339,2)</f>
        <v>3.78</v>
      </c>
      <c r="AK339" s="14">
        <f>ROUND(Zinsswaps!AK339+'iBoxx Extrapolation'!$F339,2)</f>
        <v>3.77</v>
      </c>
      <c r="AL339" s="14">
        <f>ROUND(Zinsswaps!AL339+'iBoxx Extrapolation'!$F339,2)</f>
        <v>3.76</v>
      </c>
      <c r="AM339" s="14">
        <f>ROUND(Zinsswaps!AM339+'iBoxx Extrapolation'!$F339,2)</f>
        <v>3.75</v>
      </c>
      <c r="AN339" s="14">
        <f>ROUND(Zinsswaps!AN339+'iBoxx Extrapolation'!$F339,2)</f>
        <v>3.74</v>
      </c>
      <c r="AO339" s="14">
        <f>ROUND(Zinsswaps!AO339+'iBoxx Extrapolation'!$F339,2)</f>
        <v>3.73</v>
      </c>
      <c r="AP339" s="14">
        <f>ROUND(Zinsswaps!AP339+'iBoxx Extrapolation'!$F339,2)</f>
        <v>3.7</v>
      </c>
      <c r="AQ339" s="14">
        <f>ROUND(Zinsswaps!AQ339+'iBoxx Extrapolation'!$F339,2)</f>
        <v>3.68</v>
      </c>
      <c r="AR339" s="14">
        <f>ROUND(Zinsswaps!AR339+'iBoxx Extrapolation'!$F339,2)</f>
        <v>3.66</v>
      </c>
      <c r="AS339" s="14">
        <f>ROUND(Zinsswaps!AS339+'iBoxx Extrapolation'!$F339,2)</f>
        <v>3.64</v>
      </c>
      <c r="AT339" s="14">
        <f>ROUND(Zinsswaps!AT339+'iBoxx Extrapolation'!$F339,2)</f>
        <v>3.62</v>
      </c>
      <c r="AU339" s="14">
        <f>ROUND(Zinsswaps!AU339+'iBoxx Extrapolation'!$F339,2)</f>
        <v>3.61</v>
      </c>
      <c r="AV339" s="14">
        <f>ROUND(Zinsswaps!AV339+'iBoxx Extrapolation'!$F339,2)</f>
        <v>3.59</v>
      </c>
      <c r="AW339" s="14">
        <f>ROUND(Zinsswaps!AW339+'iBoxx Extrapolation'!$F339,2)</f>
        <v>3.57</v>
      </c>
      <c r="AX339" s="14">
        <f>ROUND(Zinsswaps!AX339+'iBoxx Extrapolation'!$F339,2)</f>
        <v>3.56</v>
      </c>
      <c r="AY339" s="14">
        <f>ROUND(Zinsswaps!AY339+'iBoxx Extrapolation'!$F339,2)</f>
        <v>3.54</v>
      </c>
    </row>
    <row r="340" spans="1:51" s="16" customFormat="1" x14ac:dyDescent="0.2">
      <c r="A340" s="12">
        <v>47573</v>
      </c>
      <c r="B340" s="14">
        <f>ROUND(Zinsswaps!B340+'iBoxx Extrapolation'!$F340,2)</f>
        <v>2.99</v>
      </c>
      <c r="C340" s="14">
        <f>ROUND(Zinsswaps!C340+'iBoxx Extrapolation'!$F340,2)</f>
        <v>3</v>
      </c>
      <c r="D340" s="14">
        <f>ROUND(Zinsswaps!D340+'iBoxx Extrapolation'!$F340,2)</f>
        <v>3.05</v>
      </c>
      <c r="E340" s="14">
        <f>ROUND(Zinsswaps!E340+'iBoxx Extrapolation'!$F340,2)</f>
        <v>3.12</v>
      </c>
      <c r="F340" s="14">
        <f>ROUND(Zinsswaps!F340+'iBoxx Extrapolation'!$F340,2)</f>
        <v>3.19</v>
      </c>
      <c r="G340" s="14">
        <f>ROUND(Zinsswaps!G340+'iBoxx Extrapolation'!$F340,2)</f>
        <v>3.27</v>
      </c>
      <c r="H340" s="14">
        <f>ROUND(Zinsswaps!H340+'iBoxx Extrapolation'!$F340,2)</f>
        <v>3.34</v>
      </c>
      <c r="I340" s="14">
        <f>ROUND(Zinsswaps!I340+'iBoxx Extrapolation'!$F340,2)</f>
        <v>3.41</v>
      </c>
      <c r="J340" s="14">
        <f>ROUND(Zinsswaps!J340+'iBoxx Extrapolation'!$F340,2)</f>
        <v>3.48</v>
      </c>
      <c r="K340" s="14">
        <f>ROUND(Zinsswaps!K340+'iBoxx Extrapolation'!$F340,2)</f>
        <v>3.54</v>
      </c>
      <c r="L340" s="14">
        <f>ROUND(Zinsswaps!L340+'iBoxx Extrapolation'!$F340,2)</f>
        <v>3.6</v>
      </c>
      <c r="M340" s="14">
        <f>ROUND(Zinsswaps!M340+'iBoxx Extrapolation'!$F340,2)</f>
        <v>3.65</v>
      </c>
      <c r="N340" s="14">
        <f>ROUND(Zinsswaps!N340+'iBoxx Extrapolation'!$F340,2)</f>
        <v>3.7</v>
      </c>
      <c r="O340" s="14">
        <f>ROUND(Zinsswaps!O340+'iBoxx Extrapolation'!$F340,2)</f>
        <v>3.75</v>
      </c>
      <c r="P340" s="14">
        <f>ROUND(Zinsswaps!P340+'iBoxx Extrapolation'!$F340,2)</f>
        <v>3.78</v>
      </c>
      <c r="Q340" s="14">
        <f>ROUND(Zinsswaps!Q340+'iBoxx Extrapolation'!$F340,2)</f>
        <v>3.81</v>
      </c>
      <c r="R340" s="14">
        <f>ROUND(Zinsswaps!R340+'iBoxx Extrapolation'!$F340,2)</f>
        <v>3.83</v>
      </c>
      <c r="S340" s="14">
        <f>ROUND(Zinsswaps!S340+'iBoxx Extrapolation'!$F340,2)</f>
        <v>3.85</v>
      </c>
      <c r="T340" s="14">
        <f>ROUND(Zinsswaps!T340+'iBoxx Extrapolation'!$F340,2)</f>
        <v>3.87</v>
      </c>
      <c r="U340" s="14">
        <f>ROUND(Zinsswaps!U340+'iBoxx Extrapolation'!$F340,2)</f>
        <v>3.89</v>
      </c>
      <c r="V340" s="14">
        <f>ROUND(Zinsswaps!V340+'iBoxx Extrapolation'!$F340,2)</f>
        <v>3.89</v>
      </c>
      <c r="W340" s="14">
        <f>ROUND(Zinsswaps!W340+'iBoxx Extrapolation'!$F340,2)</f>
        <v>3.89</v>
      </c>
      <c r="X340" s="14">
        <f>ROUND(Zinsswaps!X340+'iBoxx Extrapolation'!$F340,2)</f>
        <v>3.89</v>
      </c>
      <c r="Y340" s="14">
        <f>ROUND(Zinsswaps!Y340+'iBoxx Extrapolation'!$F340,2)</f>
        <v>3.89</v>
      </c>
      <c r="Z340" s="14">
        <f>ROUND(Zinsswaps!Z340+'iBoxx Extrapolation'!$F340,2)</f>
        <v>3.89</v>
      </c>
      <c r="AA340" s="14">
        <f>ROUND(Zinsswaps!AA340+'iBoxx Extrapolation'!$F340,2)</f>
        <v>3.88</v>
      </c>
      <c r="AB340" s="14">
        <f>ROUND(Zinsswaps!AB340+'iBoxx Extrapolation'!$F340,2)</f>
        <v>3.88</v>
      </c>
      <c r="AC340" s="14">
        <f>ROUND(Zinsswaps!AC340+'iBoxx Extrapolation'!$F340,2)</f>
        <v>3.87</v>
      </c>
      <c r="AD340" s="14">
        <f>ROUND(Zinsswaps!AD340+'iBoxx Extrapolation'!$F340,2)</f>
        <v>3.86</v>
      </c>
      <c r="AE340" s="14">
        <f>ROUND(Zinsswaps!AE340+'iBoxx Extrapolation'!$F340,2)</f>
        <v>3.86</v>
      </c>
      <c r="AF340" s="14">
        <f>ROUND(Zinsswaps!AF340+'iBoxx Extrapolation'!$F340,2)</f>
        <v>3.84</v>
      </c>
      <c r="AG340" s="14">
        <f>ROUND(Zinsswaps!AG340+'iBoxx Extrapolation'!$F340,2)</f>
        <v>3.82</v>
      </c>
      <c r="AH340" s="14">
        <f>ROUND(Zinsswaps!AH340+'iBoxx Extrapolation'!$F340,2)</f>
        <v>3.81</v>
      </c>
      <c r="AI340" s="14">
        <f>ROUND(Zinsswaps!AI340+'iBoxx Extrapolation'!$F340,2)</f>
        <v>3.79</v>
      </c>
      <c r="AJ340" s="14">
        <f>ROUND(Zinsswaps!AJ340+'iBoxx Extrapolation'!$F340,2)</f>
        <v>3.78</v>
      </c>
      <c r="AK340" s="14">
        <f>ROUND(Zinsswaps!AK340+'iBoxx Extrapolation'!$F340,2)</f>
        <v>3.77</v>
      </c>
      <c r="AL340" s="14">
        <f>ROUND(Zinsswaps!AL340+'iBoxx Extrapolation'!$F340,2)</f>
        <v>3.76</v>
      </c>
      <c r="AM340" s="14">
        <f>ROUND(Zinsswaps!AM340+'iBoxx Extrapolation'!$F340,2)</f>
        <v>3.75</v>
      </c>
      <c r="AN340" s="14">
        <f>ROUND(Zinsswaps!AN340+'iBoxx Extrapolation'!$F340,2)</f>
        <v>3.74</v>
      </c>
      <c r="AO340" s="14">
        <f>ROUND(Zinsswaps!AO340+'iBoxx Extrapolation'!$F340,2)</f>
        <v>3.73</v>
      </c>
      <c r="AP340" s="14">
        <f>ROUND(Zinsswaps!AP340+'iBoxx Extrapolation'!$F340,2)</f>
        <v>3.7</v>
      </c>
      <c r="AQ340" s="14">
        <f>ROUND(Zinsswaps!AQ340+'iBoxx Extrapolation'!$F340,2)</f>
        <v>3.68</v>
      </c>
      <c r="AR340" s="14">
        <f>ROUND(Zinsswaps!AR340+'iBoxx Extrapolation'!$F340,2)</f>
        <v>3.66</v>
      </c>
      <c r="AS340" s="14">
        <f>ROUND(Zinsswaps!AS340+'iBoxx Extrapolation'!$F340,2)</f>
        <v>3.64</v>
      </c>
      <c r="AT340" s="14">
        <f>ROUND(Zinsswaps!AT340+'iBoxx Extrapolation'!$F340,2)</f>
        <v>3.62</v>
      </c>
      <c r="AU340" s="14">
        <f>ROUND(Zinsswaps!AU340+'iBoxx Extrapolation'!$F340,2)</f>
        <v>3.61</v>
      </c>
      <c r="AV340" s="14">
        <f>ROUND(Zinsswaps!AV340+'iBoxx Extrapolation'!$F340,2)</f>
        <v>3.59</v>
      </c>
      <c r="AW340" s="14">
        <f>ROUND(Zinsswaps!AW340+'iBoxx Extrapolation'!$F340,2)</f>
        <v>3.57</v>
      </c>
      <c r="AX340" s="14">
        <f>ROUND(Zinsswaps!AX340+'iBoxx Extrapolation'!$F340,2)</f>
        <v>3.56</v>
      </c>
      <c r="AY340" s="14">
        <f>ROUND(Zinsswaps!AY340+'iBoxx Extrapolation'!$F340,2)</f>
        <v>3.54</v>
      </c>
    </row>
    <row r="341" spans="1:51" s="16" customFormat="1" x14ac:dyDescent="0.2">
      <c r="A341" s="12">
        <v>47603</v>
      </c>
      <c r="B341" s="14">
        <f>ROUND(Zinsswaps!B341+'iBoxx Extrapolation'!$F341,2)</f>
        <v>2.99</v>
      </c>
      <c r="C341" s="14">
        <f>ROUND(Zinsswaps!C341+'iBoxx Extrapolation'!$F341,2)</f>
        <v>3</v>
      </c>
      <c r="D341" s="14">
        <f>ROUND(Zinsswaps!D341+'iBoxx Extrapolation'!$F341,2)</f>
        <v>3.05</v>
      </c>
      <c r="E341" s="14">
        <f>ROUND(Zinsswaps!E341+'iBoxx Extrapolation'!$F341,2)</f>
        <v>3.12</v>
      </c>
      <c r="F341" s="14">
        <f>ROUND(Zinsswaps!F341+'iBoxx Extrapolation'!$F341,2)</f>
        <v>3.19</v>
      </c>
      <c r="G341" s="14">
        <f>ROUND(Zinsswaps!G341+'iBoxx Extrapolation'!$F341,2)</f>
        <v>3.27</v>
      </c>
      <c r="H341" s="14">
        <f>ROUND(Zinsswaps!H341+'iBoxx Extrapolation'!$F341,2)</f>
        <v>3.34</v>
      </c>
      <c r="I341" s="14">
        <f>ROUND(Zinsswaps!I341+'iBoxx Extrapolation'!$F341,2)</f>
        <v>3.41</v>
      </c>
      <c r="J341" s="14">
        <f>ROUND(Zinsswaps!J341+'iBoxx Extrapolation'!$F341,2)</f>
        <v>3.48</v>
      </c>
      <c r="K341" s="14">
        <f>ROUND(Zinsswaps!K341+'iBoxx Extrapolation'!$F341,2)</f>
        <v>3.54</v>
      </c>
      <c r="L341" s="14">
        <f>ROUND(Zinsswaps!L341+'iBoxx Extrapolation'!$F341,2)</f>
        <v>3.6</v>
      </c>
      <c r="M341" s="14">
        <f>ROUND(Zinsswaps!M341+'iBoxx Extrapolation'!$F341,2)</f>
        <v>3.65</v>
      </c>
      <c r="N341" s="14">
        <f>ROUND(Zinsswaps!N341+'iBoxx Extrapolation'!$F341,2)</f>
        <v>3.7</v>
      </c>
      <c r="O341" s="14">
        <f>ROUND(Zinsswaps!O341+'iBoxx Extrapolation'!$F341,2)</f>
        <v>3.75</v>
      </c>
      <c r="P341" s="14">
        <f>ROUND(Zinsswaps!P341+'iBoxx Extrapolation'!$F341,2)</f>
        <v>3.78</v>
      </c>
      <c r="Q341" s="14">
        <f>ROUND(Zinsswaps!Q341+'iBoxx Extrapolation'!$F341,2)</f>
        <v>3.81</v>
      </c>
      <c r="R341" s="14">
        <f>ROUND(Zinsswaps!R341+'iBoxx Extrapolation'!$F341,2)</f>
        <v>3.83</v>
      </c>
      <c r="S341" s="14">
        <f>ROUND(Zinsswaps!S341+'iBoxx Extrapolation'!$F341,2)</f>
        <v>3.85</v>
      </c>
      <c r="T341" s="14">
        <f>ROUND(Zinsswaps!T341+'iBoxx Extrapolation'!$F341,2)</f>
        <v>3.87</v>
      </c>
      <c r="U341" s="14">
        <f>ROUND(Zinsswaps!U341+'iBoxx Extrapolation'!$F341,2)</f>
        <v>3.89</v>
      </c>
      <c r="V341" s="14">
        <f>ROUND(Zinsswaps!V341+'iBoxx Extrapolation'!$F341,2)</f>
        <v>3.89</v>
      </c>
      <c r="W341" s="14">
        <f>ROUND(Zinsswaps!W341+'iBoxx Extrapolation'!$F341,2)</f>
        <v>3.89</v>
      </c>
      <c r="X341" s="14">
        <f>ROUND(Zinsswaps!X341+'iBoxx Extrapolation'!$F341,2)</f>
        <v>3.89</v>
      </c>
      <c r="Y341" s="14">
        <f>ROUND(Zinsswaps!Y341+'iBoxx Extrapolation'!$F341,2)</f>
        <v>3.89</v>
      </c>
      <c r="Z341" s="14">
        <f>ROUND(Zinsswaps!Z341+'iBoxx Extrapolation'!$F341,2)</f>
        <v>3.89</v>
      </c>
      <c r="AA341" s="14">
        <f>ROUND(Zinsswaps!AA341+'iBoxx Extrapolation'!$F341,2)</f>
        <v>3.88</v>
      </c>
      <c r="AB341" s="14">
        <f>ROUND(Zinsswaps!AB341+'iBoxx Extrapolation'!$F341,2)</f>
        <v>3.88</v>
      </c>
      <c r="AC341" s="14">
        <f>ROUND(Zinsswaps!AC341+'iBoxx Extrapolation'!$F341,2)</f>
        <v>3.87</v>
      </c>
      <c r="AD341" s="14">
        <f>ROUND(Zinsswaps!AD341+'iBoxx Extrapolation'!$F341,2)</f>
        <v>3.86</v>
      </c>
      <c r="AE341" s="14">
        <f>ROUND(Zinsswaps!AE341+'iBoxx Extrapolation'!$F341,2)</f>
        <v>3.86</v>
      </c>
      <c r="AF341" s="14">
        <f>ROUND(Zinsswaps!AF341+'iBoxx Extrapolation'!$F341,2)</f>
        <v>3.84</v>
      </c>
      <c r="AG341" s="14">
        <f>ROUND(Zinsswaps!AG341+'iBoxx Extrapolation'!$F341,2)</f>
        <v>3.82</v>
      </c>
      <c r="AH341" s="14">
        <f>ROUND(Zinsswaps!AH341+'iBoxx Extrapolation'!$F341,2)</f>
        <v>3.81</v>
      </c>
      <c r="AI341" s="14">
        <f>ROUND(Zinsswaps!AI341+'iBoxx Extrapolation'!$F341,2)</f>
        <v>3.79</v>
      </c>
      <c r="AJ341" s="14">
        <f>ROUND(Zinsswaps!AJ341+'iBoxx Extrapolation'!$F341,2)</f>
        <v>3.78</v>
      </c>
      <c r="AK341" s="14">
        <f>ROUND(Zinsswaps!AK341+'iBoxx Extrapolation'!$F341,2)</f>
        <v>3.77</v>
      </c>
      <c r="AL341" s="14">
        <f>ROUND(Zinsswaps!AL341+'iBoxx Extrapolation'!$F341,2)</f>
        <v>3.76</v>
      </c>
      <c r="AM341" s="14">
        <f>ROUND(Zinsswaps!AM341+'iBoxx Extrapolation'!$F341,2)</f>
        <v>3.75</v>
      </c>
      <c r="AN341" s="14">
        <f>ROUND(Zinsswaps!AN341+'iBoxx Extrapolation'!$F341,2)</f>
        <v>3.74</v>
      </c>
      <c r="AO341" s="14">
        <f>ROUND(Zinsswaps!AO341+'iBoxx Extrapolation'!$F341,2)</f>
        <v>3.73</v>
      </c>
      <c r="AP341" s="14">
        <f>ROUND(Zinsswaps!AP341+'iBoxx Extrapolation'!$F341,2)</f>
        <v>3.7</v>
      </c>
      <c r="AQ341" s="14">
        <f>ROUND(Zinsswaps!AQ341+'iBoxx Extrapolation'!$F341,2)</f>
        <v>3.68</v>
      </c>
      <c r="AR341" s="14">
        <f>ROUND(Zinsswaps!AR341+'iBoxx Extrapolation'!$F341,2)</f>
        <v>3.66</v>
      </c>
      <c r="AS341" s="14">
        <f>ROUND(Zinsswaps!AS341+'iBoxx Extrapolation'!$F341,2)</f>
        <v>3.64</v>
      </c>
      <c r="AT341" s="14">
        <f>ROUND(Zinsswaps!AT341+'iBoxx Extrapolation'!$F341,2)</f>
        <v>3.62</v>
      </c>
      <c r="AU341" s="14">
        <f>ROUND(Zinsswaps!AU341+'iBoxx Extrapolation'!$F341,2)</f>
        <v>3.61</v>
      </c>
      <c r="AV341" s="14">
        <f>ROUND(Zinsswaps!AV341+'iBoxx Extrapolation'!$F341,2)</f>
        <v>3.59</v>
      </c>
      <c r="AW341" s="14">
        <f>ROUND(Zinsswaps!AW341+'iBoxx Extrapolation'!$F341,2)</f>
        <v>3.57</v>
      </c>
      <c r="AX341" s="14">
        <f>ROUND(Zinsswaps!AX341+'iBoxx Extrapolation'!$F341,2)</f>
        <v>3.56</v>
      </c>
      <c r="AY341" s="14">
        <f>ROUND(Zinsswaps!AY341+'iBoxx Extrapolation'!$F341,2)</f>
        <v>3.54</v>
      </c>
    </row>
    <row r="342" spans="1:51" s="16" customFormat="1" x14ac:dyDescent="0.2">
      <c r="A342" s="12">
        <v>47634</v>
      </c>
      <c r="B342" s="14">
        <f>ROUND(Zinsswaps!B342+'iBoxx Extrapolation'!$F342,2)</f>
        <v>2.99</v>
      </c>
      <c r="C342" s="14">
        <f>ROUND(Zinsswaps!C342+'iBoxx Extrapolation'!$F342,2)</f>
        <v>3</v>
      </c>
      <c r="D342" s="14">
        <f>ROUND(Zinsswaps!D342+'iBoxx Extrapolation'!$F342,2)</f>
        <v>3.05</v>
      </c>
      <c r="E342" s="14">
        <f>ROUND(Zinsswaps!E342+'iBoxx Extrapolation'!$F342,2)</f>
        <v>3.12</v>
      </c>
      <c r="F342" s="14">
        <f>ROUND(Zinsswaps!F342+'iBoxx Extrapolation'!$F342,2)</f>
        <v>3.19</v>
      </c>
      <c r="G342" s="14">
        <f>ROUND(Zinsswaps!G342+'iBoxx Extrapolation'!$F342,2)</f>
        <v>3.27</v>
      </c>
      <c r="H342" s="14">
        <f>ROUND(Zinsswaps!H342+'iBoxx Extrapolation'!$F342,2)</f>
        <v>3.34</v>
      </c>
      <c r="I342" s="14">
        <f>ROUND(Zinsswaps!I342+'iBoxx Extrapolation'!$F342,2)</f>
        <v>3.41</v>
      </c>
      <c r="J342" s="14">
        <f>ROUND(Zinsswaps!J342+'iBoxx Extrapolation'!$F342,2)</f>
        <v>3.48</v>
      </c>
      <c r="K342" s="14">
        <f>ROUND(Zinsswaps!K342+'iBoxx Extrapolation'!$F342,2)</f>
        <v>3.54</v>
      </c>
      <c r="L342" s="14">
        <f>ROUND(Zinsswaps!L342+'iBoxx Extrapolation'!$F342,2)</f>
        <v>3.6</v>
      </c>
      <c r="M342" s="14">
        <f>ROUND(Zinsswaps!M342+'iBoxx Extrapolation'!$F342,2)</f>
        <v>3.65</v>
      </c>
      <c r="N342" s="14">
        <f>ROUND(Zinsswaps!N342+'iBoxx Extrapolation'!$F342,2)</f>
        <v>3.7</v>
      </c>
      <c r="O342" s="14">
        <f>ROUND(Zinsswaps!O342+'iBoxx Extrapolation'!$F342,2)</f>
        <v>3.75</v>
      </c>
      <c r="P342" s="14">
        <f>ROUND(Zinsswaps!P342+'iBoxx Extrapolation'!$F342,2)</f>
        <v>3.78</v>
      </c>
      <c r="Q342" s="14">
        <f>ROUND(Zinsswaps!Q342+'iBoxx Extrapolation'!$F342,2)</f>
        <v>3.81</v>
      </c>
      <c r="R342" s="14">
        <f>ROUND(Zinsswaps!R342+'iBoxx Extrapolation'!$F342,2)</f>
        <v>3.83</v>
      </c>
      <c r="S342" s="14">
        <f>ROUND(Zinsswaps!S342+'iBoxx Extrapolation'!$F342,2)</f>
        <v>3.85</v>
      </c>
      <c r="T342" s="14">
        <f>ROUND(Zinsswaps!T342+'iBoxx Extrapolation'!$F342,2)</f>
        <v>3.87</v>
      </c>
      <c r="U342" s="14">
        <f>ROUND(Zinsswaps!U342+'iBoxx Extrapolation'!$F342,2)</f>
        <v>3.89</v>
      </c>
      <c r="V342" s="14">
        <f>ROUND(Zinsswaps!V342+'iBoxx Extrapolation'!$F342,2)</f>
        <v>3.89</v>
      </c>
      <c r="W342" s="14">
        <f>ROUND(Zinsswaps!W342+'iBoxx Extrapolation'!$F342,2)</f>
        <v>3.89</v>
      </c>
      <c r="X342" s="14">
        <f>ROUND(Zinsswaps!X342+'iBoxx Extrapolation'!$F342,2)</f>
        <v>3.89</v>
      </c>
      <c r="Y342" s="14">
        <f>ROUND(Zinsswaps!Y342+'iBoxx Extrapolation'!$F342,2)</f>
        <v>3.89</v>
      </c>
      <c r="Z342" s="14">
        <f>ROUND(Zinsswaps!Z342+'iBoxx Extrapolation'!$F342,2)</f>
        <v>3.89</v>
      </c>
      <c r="AA342" s="14">
        <f>ROUND(Zinsswaps!AA342+'iBoxx Extrapolation'!$F342,2)</f>
        <v>3.88</v>
      </c>
      <c r="AB342" s="14">
        <f>ROUND(Zinsswaps!AB342+'iBoxx Extrapolation'!$F342,2)</f>
        <v>3.88</v>
      </c>
      <c r="AC342" s="14">
        <f>ROUND(Zinsswaps!AC342+'iBoxx Extrapolation'!$F342,2)</f>
        <v>3.87</v>
      </c>
      <c r="AD342" s="14">
        <f>ROUND(Zinsswaps!AD342+'iBoxx Extrapolation'!$F342,2)</f>
        <v>3.86</v>
      </c>
      <c r="AE342" s="14">
        <f>ROUND(Zinsswaps!AE342+'iBoxx Extrapolation'!$F342,2)</f>
        <v>3.86</v>
      </c>
      <c r="AF342" s="14">
        <f>ROUND(Zinsswaps!AF342+'iBoxx Extrapolation'!$F342,2)</f>
        <v>3.84</v>
      </c>
      <c r="AG342" s="14">
        <f>ROUND(Zinsswaps!AG342+'iBoxx Extrapolation'!$F342,2)</f>
        <v>3.82</v>
      </c>
      <c r="AH342" s="14">
        <f>ROUND(Zinsswaps!AH342+'iBoxx Extrapolation'!$F342,2)</f>
        <v>3.81</v>
      </c>
      <c r="AI342" s="14">
        <f>ROUND(Zinsswaps!AI342+'iBoxx Extrapolation'!$F342,2)</f>
        <v>3.79</v>
      </c>
      <c r="AJ342" s="14">
        <f>ROUND(Zinsswaps!AJ342+'iBoxx Extrapolation'!$F342,2)</f>
        <v>3.78</v>
      </c>
      <c r="AK342" s="14">
        <f>ROUND(Zinsswaps!AK342+'iBoxx Extrapolation'!$F342,2)</f>
        <v>3.77</v>
      </c>
      <c r="AL342" s="14">
        <f>ROUND(Zinsswaps!AL342+'iBoxx Extrapolation'!$F342,2)</f>
        <v>3.76</v>
      </c>
      <c r="AM342" s="14">
        <f>ROUND(Zinsswaps!AM342+'iBoxx Extrapolation'!$F342,2)</f>
        <v>3.75</v>
      </c>
      <c r="AN342" s="14">
        <f>ROUND(Zinsswaps!AN342+'iBoxx Extrapolation'!$F342,2)</f>
        <v>3.74</v>
      </c>
      <c r="AO342" s="14">
        <f>ROUND(Zinsswaps!AO342+'iBoxx Extrapolation'!$F342,2)</f>
        <v>3.73</v>
      </c>
      <c r="AP342" s="14">
        <f>ROUND(Zinsswaps!AP342+'iBoxx Extrapolation'!$F342,2)</f>
        <v>3.7</v>
      </c>
      <c r="AQ342" s="14">
        <f>ROUND(Zinsswaps!AQ342+'iBoxx Extrapolation'!$F342,2)</f>
        <v>3.68</v>
      </c>
      <c r="AR342" s="14">
        <f>ROUND(Zinsswaps!AR342+'iBoxx Extrapolation'!$F342,2)</f>
        <v>3.66</v>
      </c>
      <c r="AS342" s="14">
        <f>ROUND(Zinsswaps!AS342+'iBoxx Extrapolation'!$F342,2)</f>
        <v>3.64</v>
      </c>
      <c r="AT342" s="14">
        <f>ROUND(Zinsswaps!AT342+'iBoxx Extrapolation'!$F342,2)</f>
        <v>3.62</v>
      </c>
      <c r="AU342" s="14">
        <f>ROUND(Zinsswaps!AU342+'iBoxx Extrapolation'!$F342,2)</f>
        <v>3.61</v>
      </c>
      <c r="AV342" s="14">
        <f>ROUND(Zinsswaps!AV342+'iBoxx Extrapolation'!$F342,2)</f>
        <v>3.59</v>
      </c>
      <c r="AW342" s="14">
        <f>ROUND(Zinsswaps!AW342+'iBoxx Extrapolation'!$F342,2)</f>
        <v>3.57</v>
      </c>
      <c r="AX342" s="14">
        <f>ROUND(Zinsswaps!AX342+'iBoxx Extrapolation'!$F342,2)</f>
        <v>3.56</v>
      </c>
      <c r="AY342" s="14">
        <f>ROUND(Zinsswaps!AY342+'iBoxx Extrapolation'!$F342,2)</f>
        <v>3.54</v>
      </c>
    </row>
    <row r="343" spans="1:51" s="16" customFormat="1" x14ac:dyDescent="0.2">
      <c r="A343" s="12">
        <v>47664</v>
      </c>
      <c r="B343" s="14">
        <f>ROUND(Zinsswaps!B343+'iBoxx Extrapolation'!$F343,2)</f>
        <v>2.99</v>
      </c>
      <c r="C343" s="14">
        <f>ROUND(Zinsswaps!C343+'iBoxx Extrapolation'!$F343,2)</f>
        <v>3</v>
      </c>
      <c r="D343" s="14">
        <f>ROUND(Zinsswaps!D343+'iBoxx Extrapolation'!$F343,2)</f>
        <v>3.05</v>
      </c>
      <c r="E343" s="14">
        <f>ROUND(Zinsswaps!E343+'iBoxx Extrapolation'!$F343,2)</f>
        <v>3.12</v>
      </c>
      <c r="F343" s="14">
        <f>ROUND(Zinsswaps!F343+'iBoxx Extrapolation'!$F343,2)</f>
        <v>3.19</v>
      </c>
      <c r="G343" s="14">
        <f>ROUND(Zinsswaps!G343+'iBoxx Extrapolation'!$F343,2)</f>
        <v>3.27</v>
      </c>
      <c r="H343" s="14">
        <f>ROUND(Zinsswaps!H343+'iBoxx Extrapolation'!$F343,2)</f>
        <v>3.34</v>
      </c>
      <c r="I343" s="14">
        <f>ROUND(Zinsswaps!I343+'iBoxx Extrapolation'!$F343,2)</f>
        <v>3.41</v>
      </c>
      <c r="J343" s="14">
        <f>ROUND(Zinsswaps!J343+'iBoxx Extrapolation'!$F343,2)</f>
        <v>3.48</v>
      </c>
      <c r="K343" s="14">
        <f>ROUND(Zinsswaps!K343+'iBoxx Extrapolation'!$F343,2)</f>
        <v>3.54</v>
      </c>
      <c r="L343" s="14">
        <f>ROUND(Zinsswaps!L343+'iBoxx Extrapolation'!$F343,2)</f>
        <v>3.6</v>
      </c>
      <c r="M343" s="14">
        <f>ROUND(Zinsswaps!M343+'iBoxx Extrapolation'!$F343,2)</f>
        <v>3.65</v>
      </c>
      <c r="N343" s="14">
        <f>ROUND(Zinsswaps!N343+'iBoxx Extrapolation'!$F343,2)</f>
        <v>3.7</v>
      </c>
      <c r="O343" s="14">
        <f>ROUND(Zinsswaps!O343+'iBoxx Extrapolation'!$F343,2)</f>
        <v>3.75</v>
      </c>
      <c r="P343" s="14">
        <f>ROUND(Zinsswaps!P343+'iBoxx Extrapolation'!$F343,2)</f>
        <v>3.78</v>
      </c>
      <c r="Q343" s="14">
        <f>ROUND(Zinsswaps!Q343+'iBoxx Extrapolation'!$F343,2)</f>
        <v>3.81</v>
      </c>
      <c r="R343" s="14">
        <f>ROUND(Zinsswaps!R343+'iBoxx Extrapolation'!$F343,2)</f>
        <v>3.83</v>
      </c>
      <c r="S343" s="14">
        <f>ROUND(Zinsswaps!S343+'iBoxx Extrapolation'!$F343,2)</f>
        <v>3.85</v>
      </c>
      <c r="T343" s="14">
        <f>ROUND(Zinsswaps!T343+'iBoxx Extrapolation'!$F343,2)</f>
        <v>3.87</v>
      </c>
      <c r="U343" s="14">
        <f>ROUND(Zinsswaps!U343+'iBoxx Extrapolation'!$F343,2)</f>
        <v>3.89</v>
      </c>
      <c r="V343" s="14">
        <f>ROUND(Zinsswaps!V343+'iBoxx Extrapolation'!$F343,2)</f>
        <v>3.89</v>
      </c>
      <c r="W343" s="14">
        <f>ROUND(Zinsswaps!W343+'iBoxx Extrapolation'!$F343,2)</f>
        <v>3.89</v>
      </c>
      <c r="X343" s="14">
        <f>ROUND(Zinsswaps!X343+'iBoxx Extrapolation'!$F343,2)</f>
        <v>3.89</v>
      </c>
      <c r="Y343" s="14">
        <f>ROUND(Zinsswaps!Y343+'iBoxx Extrapolation'!$F343,2)</f>
        <v>3.89</v>
      </c>
      <c r="Z343" s="14">
        <f>ROUND(Zinsswaps!Z343+'iBoxx Extrapolation'!$F343,2)</f>
        <v>3.89</v>
      </c>
      <c r="AA343" s="14">
        <f>ROUND(Zinsswaps!AA343+'iBoxx Extrapolation'!$F343,2)</f>
        <v>3.88</v>
      </c>
      <c r="AB343" s="14">
        <f>ROUND(Zinsswaps!AB343+'iBoxx Extrapolation'!$F343,2)</f>
        <v>3.88</v>
      </c>
      <c r="AC343" s="14">
        <f>ROUND(Zinsswaps!AC343+'iBoxx Extrapolation'!$F343,2)</f>
        <v>3.87</v>
      </c>
      <c r="AD343" s="14">
        <f>ROUND(Zinsswaps!AD343+'iBoxx Extrapolation'!$F343,2)</f>
        <v>3.86</v>
      </c>
      <c r="AE343" s="14">
        <f>ROUND(Zinsswaps!AE343+'iBoxx Extrapolation'!$F343,2)</f>
        <v>3.86</v>
      </c>
      <c r="AF343" s="14">
        <f>ROUND(Zinsswaps!AF343+'iBoxx Extrapolation'!$F343,2)</f>
        <v>3.84</v>
      </c>
      <c r="AG343" s="14">
        <f>ROUND(Zinsswaps!AG343+'iBoxx Extrapolation'!$F343,2)</f>
        <v>3.82</v>
      </c>
      <c r="AH343" s="14">
        <f>ROUND(Zinsswaps!AH343+'iBoxx Extrapolation'!$F343,2)</f>
        <v>3.81</v>
      </c>
      <c r="AI343" s="14">
        <f>ROUND(Zinsswaps!AI343+'iBoxx Extrapolation'!$F343,2)</f>
        <v>3.79</v>
      </c>
      <c r="AJ343" s="14">
        <f>ROUND(Zinsswaps!AJ343+'iBoxx Extrapolation'!$F343,2)</f>
        <v>3.78</v>
      </c>
      <c r="AK343" s="14">
        <f>ROUND(Zinsswaps!AK343+'iBoxx Extrapolation'!$F343,2)</f>
        <v>3.77</v>
      </c>
      <c r="AL343" s="14">
        <f>ROUND(Zinsswaps!AL343+'iBoxx Extrapolation'!$F343,2)</f>
        <v>3.76</v>
      </c>
      <c r="AM343" s="14">
        <f>ROUND(Zinsswaps!AM343+'iBoxx Extrapolation'!$F343,2)</f>
        <v>3.75</v>
      </c>
      <c r="AN343" s="14">
        <f>ROUND(Zinsswaps!AN343+'iBoxx Extrapolation'!$F343,2)</f>
        <v>3.74</v>
      </c>
      <c r="AO343" s="14">
        <f>ROUND(Zinsswaps!AO343+'iBoxx Extrapolation'!$F343,2)</f>
        <v>3.73</v>
      </c>
      <c r="AP343" s="14">
        <f>ROUND(Zinsswaps!AP343+'iBoxx Extrapolation'!$F343,2)</f>
        <v>3.7</v>
      </c>
      <c r="AQ343" s="14">
        <f>ROUND(Zinsswaps!AQ343+'iBoxx Extrapolation'!$F343,2)</f>
        <v>3.68</v>
      </c>
      <c r="AR343" s="14">
        <f>ROUND(Zinsswaps!AR343+'iBoxx Extrapolation'!$F343,2)</f>
        <v>3.66</v>
      </c>
      <c r="AS343" s="14">
        <f>ROUND(Zinsswaps!AS343+'iBoxx Extrapolation'!$F343,2)</f>
        <v>3.64</v>
      </c>
      <c r="AT343" s="14">
        <f>ROUND(Zinsswaps!AT343+'iBoxx Extrapolation'!$F343,2)</f>
        <v>3.62</v>
      </c>
      <c r="AU343" s="14">
        <f>ROUND(Zinsswaps!AU343+'iBoxx Extrapolation'!$F343,2)</f>
        <v>3.61</v>
      </c>
      <c r="AV343" s="14">
        <f>ROUND(Zinsswaps!AV343+'iBoxx Extrapolation'!$F343,2)</f>
        <v>3.59</v>
      </c>
      <c r="AW343" s="14">
        <f>ROUND(Zinsswaps!AW343+'iBoxx Extrapolation'!$F343,2)</f>
        <v>3.57</v>
      </c>
      <c r="AX343" s="14">
        <f>ROUND(Zinsswaps!AX343+'iBoxx Extrapolation'!$F343,2)</f>
        <v>3.56</v>
      </c>
      <c r="AY343" s="14">
        <f>ROUND(Zinsswaps!AY343+'iBoxx Extrapolation'!$F343,2)</f>
        <v>3.54</v>
      </c>
    </row>
    <row r="344" spans="1:51" s="16" customFormat="1" x14ac:dyDescent="0.2">
      <c r="A344" s="12">
        <v>47695</v>
      </c>
      <c r="B344" s="14">
        <f>ROUND(Zinsswaps!B344+'iBoxx Extrapolation'!$F344,2)</f>
        <v>2.99</v>
      </c>
      <c r="C344" s="14">
        <f>ROUND(Zinsswaps!C344+'iBoxx Extrapolation'!$F344,2)</f>
        <v>3</v>
      </c>
      <c r="D344" s="14">
        <f>ROUND(Zinsswaps!D344+'iBoxx Extrapolation'!$F344,2)</f>
        <v>3.05</v>
      </c>
      <c r="E344" s="14">
        <f>ROUND(Zinsswaps!E344+'iBoxx Extrapolation'!$F344,2)</f>
        <v>3.12</v>
      </c>
      <c r="F344" s="14">
        <f>ROUND(Zinsswaps!F344+'iBoxx Extrapolation'!$F344,2)</f>
        <v>3.19</v>
      </c>
      <c r="G344" s="14">
        <f>ROUND(Zinsswaps!G344+'iBoxx Extrapolation'!$F344,2)</f>
        <v>3.27</v>
      </c>
      <c r="H344" s="14">
        <f>ROUND(Zinsswaps!H344+'iBoxx Extrapolation'!$F344,2)</f>
        <v>3.34</v>
      </c>
      <c r="I344" s="14">
        <f>ROUND(Zinsswaps!I344+'iBoxx Extrapolation'!$F344,2)</f>
        <v>3.41</v>
      </c>
      <c r="J344" s="14">
        <f>ROUND(Zinsswaps!J344+'iBoxx Extrapolation'!$F344,2)</f>
        <v>3.48</v>
      </c>
      <c r="K344" s="14">
        <f>ROUND(Zinsswaps!K344+'iBoxx Extrapolation'!$F344,2)</f>
        <v>3.54</v>
      </c>
      <c r="L344" s="14">
        <f>ROUND(Zinsswaps!L344+'iBoxx Extrapolation'!$F344,2)</f>
        <v>3.6</v>
      </c>
      <c r="M344" s="14">
        <f>ROUND(Zinsswaps!M344+'iBoxx Extrapolation'!$F344,2)</f>
        <v>3.65</v>
      </c>
      <c r="N344" s="14">
        <f>ROUND(Zinsswaps!N344+'iBoxx Extrapolation'!$F344,2)</f>
        <v>3.7</v>
      </c>
      <c r="O344" s="14">
        <f>ROUND(Zinsswaps!O344+'iBoxx Extrapolation'!$F344,2)</f>
        <v>3.75</v>
      </c>
      <c r="P344" s="14">
        <f>ROUND(Zinsswaps!P344+'iBoxx Extrapolation'!$F344,2)</f>
        <v>3.78</v>
      </c>
      <c r="Q344" s="14">
        <f>ROUND(Zinsswaps!Q344+'iBoxx Extrapolation'!$F344,2)</f>
        <v>3.81</v>
      </c>
      <c r="R344" s="14">
        <f>ROUND(Zinsswaps!R344+'iBoxx Extrapolation'!$F344,2)</f>
        <v>3.83</v>
      </c>
      <c r="S344" s="14">
        <f>ROUND(Zinsswaps!S344+'iBoxx Extrapolation'!$F344,2)</f>
        <v>3.85</v>
      </c>
      <c r="T344" s="14">
        <f>ROUND(Zinsswaps!T344+'iBoxx Extrapolation'!$F344,2)</f>
        <v>3.87</v>
      </c>
      <c r="U344" s="14">
        <f>ROUND(Zinsswaps!U344+'iBoxx Extrapolation'!$F344,2)</f>
        <v>3.89</v>
      </c>
      <c r="V344" s="14">
        <f>ROUND(Zinsswaps!V344+'iBoxx Extrapolation'!$F344,2)</f>
        <v>3.89</v>
      </c>
      <c r="W344" s="14">
        <f>ROUND(Zinsswaps!W344+'iBoxx Extrapolation'!$F344,2)</f>
        <v>3.89</v>
      </c>
      <c r="X344" s="14">
        <f>ROUND(Zinsswaps!X344+'iBoxx Extrapolation'!$F344,2)</f>
        <v>3.89</v>
      </c>
      <c r="Y344" s="14">
        <f>ROUND(Zinsswaps!Y344+'iBoxx Extrapolation'!$F344,2)</f>
        <v>3.89</v>
      </c>
      <c r="Z344" s="14">
        <f>ROUND(Zinsswaps!Z344+'iBoxx Extrapolation'!$F344,2)</f>
        <v>3.89</v>
      </c>
      <c r="AA344" s="14">
        <f>ROUND(Zinsswaps!AA344+'iBoxx Extrapolation'!$F344,2)</f>
        <v>3.88</v>
      </c>
      <c r="AB344" s="14">
        <f>ROUND(Zinsswaps!AB344+'iBoxx Extrapolation'!$F344,2)</f>
        <v>3.88</v>
      </c>
      <c r="AC344" s="14">
        <f>ROUND(Zinsswaps!AC344+'iBoxx Extrapolation'!$F344,2)</f>
        <v>3.87</v>
      </c>
      <c r="AD344" s="14">
        <f>ROUND(Zinsswaps!AD344+'iBoxx Extrapolation'!$F344,2)</f>
        <v>3.86</v>
      </c>
      <c r="AE344" s="14">
        <f>ROUND(Zinsswaps!AE344+'iBoxx Extrapolation'!$F344,2)</f>
        <v>3.86</v>
      </c>
      <c r="AF344" s="14">
        <f>ROUND(Zinsswaps!AF344+'iBoxx Extrapolation'!$F344,2)</f>
        <v>3.84</v>
      </c>
      <c r="AG344" s="14">
        <f>ROUND(Zinsswaps!AG344+'iBoxx Extrapolation'!$F344,2)</f>
        <v>3.82</v>
      </c>
      <c r="AH344" s="14">
        <f>ROUND(Zinsswaps!AH344+'iBoxx Extrapolation'!$F344,2)</f>
        <v>3.81</v>
      </c>
      <c r="AI344" s="14">
        <f>ROUND(Zinsswaps!AI344+'iBoxx Extrapolation'!$F344,2)</f>
        <v>3.79</v>
      </c>
      <c r="AJ344" s="14">
        <f>ROUND(Zinsswaps!AJ344+'iBoxx Extrapolation'!$F344,2)</f>
        <v>3.78</v>
      </c>
      <c r="AK344" s="14">
        <f>ROUND(Zinsswaps!AK344+'iBoxx Extrapolation'!$F344,2)</f>
        <v>3.77</v>
      </c>
      <c r="AL344" s="14">
        <f>ROUND(Zinsswaps!AL344+'iBoxx Extrapolation'!$F344,2)</f>
        <v>3.76</v>
      </c>
      <c r="AM344" s="14">
        <f>ROUND(Zinsswaps!AM344+'iBoxx Extrapolation'!$F344,2)</f>
        <v>3.75</v>
      </c>
      <c r="AN344" s="14">
        <f>ROUND(Zinsswaps!AN344+'iBoxx Extrapolation'!$F344,2)</f>
        <v>3.74</v>
      </c>
      <c r="AO344" s="14">
        <f>ROUND(Zinsswaps!AO344+'iBoxx Extrapolation'!$F344,2)</f>
        <v>3.73</v>
      </c>
      <c r="AP344" s="14">
        <f>ROUND(Zinsswaps!AP344+'iBoxx Extrapolation'!$F344,2)</f>
        <v>3.7</v>
      </c>
      <c r="AQ344" s="14">
        <f>ROUND(Zinsswaps!AQ344+'iBoxx Extrapolation'!$F344,2)</f>
        <v>3.68</v>
      </c>
      <c r="AR344" s="14">
        <f>ROUND(Zinsswaps!AR344+'iBoxx Extrapolation'!$F344,2)</f>
        <v>3.66</v>
      </c>
      <c r="AS344" s="14">
        <f>ROUND(Zinsswaps!AS344+'iBoxx Extrapolation'!$F344,2)</f>
        <v>3.64</v>
      </c>
      <c r="AT344" s="14">
        <f>ROUND(Zinsswaps!AT344+'iBoxx Extrapolation'!$F344,2)</f>
        <v>3.62</v>
      </c>
      <c r="AU344" s="14">
        <f>ROUND(Zinsswaps!AU344+'iBoxx Extrapolation'!$F344,2)</f>
        <v>3.61</v>
      </c>
      <c r="AV344" s="14">
        <f>ROUND(Zinsswaps!AV344+'iBoxx Extrapolation'!$F344,2)</f>
        <v>3.59</v>
      </c>
      <c r="AW344" s="14">
        <f>ROUND(Zinsswaps!AW344+'iBoxx Extrapolation'!$F344,2)</f>
        <v>3.57</v>
      </c>
      <c r="AX344" s="14">
        <f>ROUND(Zinsswaps!AX344+'iBoxx Extrapolation'!$F344,2)</f>
        <v>3.56</v>
      </c>
      <c r="AY344" s="14">
        <f>ROUND(Zinsswaps!AY344+'iBoxx Extrapolation'!$F344,2)</f>
        <v>3.54</v>
      </c>
    </row>
    <row r="345" spans="1:51" s="16" customFormat="1" x14ac:dyDescent="0.2">
      <c r="A345" s="12">
        <v>47726</v>
      </c>
      <c r="B345" s="14">
        <f>ROUND(Zinsswaps!B345+'iBoxx Extrapolation'!$F345,2)</f>
        <v>2.99</v>
      </c>
      <c r="C345" s="14">
        <f>ROUND(Zinsswaps!C345+'iBoxx Extrapolation'!$F345,2)</f>
        <v>3</v>
      </c>
      <c r="D345" s="14">
        <f>ROUND(Zinsswaps!D345+'iBoxx Extrapolation'!$F345,2)</f>
        <v>3.05</v>
      </c>
      <c r="E345" s="14">
        <f>ROUND(Zinsswaps!E345+'iBoxx Extrapolation'!$F345,2)</f>
        <v>3.12</v>
      </c>
      <c r="F345" s="14">
        <f>ROUND(Zinsswaps!F345+'iBoxx Extrapolation'!$F345,2)</f>
        <v>3.19</v>
      </c>
      <c r="G345" s="14">
        <f>ROUND(Zinsswaps!G345+'iBoxx Extrapolation'!$F345,2)</f>
        <v>3.27</v>
      </c>
      <c r="H345" s="14">
        <f>ROUND(Zinsswaps!H345+'iBoxx Extrapolation'!$F345,2)</f>
        <v>3.34</v>
      </c>
      <c r="I345" s="14">
        <f>ROUND(Zinsswaps!I345+'iBoxx Extrapolation'!$F345,2)</f>
        <v>3.41</v>
      </c>
      <c r="J345" s="14">
        <f>ROUND(Zinsswaps!J345+'iBoxx Extrapolation'!$F345,2)</f>
        <v>3.48</v>
      </c>
      <c r="K345" s="14">
        <f>ROUND(Zinsswaps!K345+'iBoxx Extrapolation'!$F345,2)</f>
        <v>3.54</v>
      </c>
      <c r="L345" s="14">
        <f>ROUND(Zinsswaps!L345+'iBoxx Extrapolation'!$F345,2)</f>
        <v>3.6</v>
      </c>
      <c r="M345" s="14">
        <f>ROUND(Zinsswaps!M345+'iBoxx Extrapolation'!$F345,2)</f>
        <v>3.65</v>
      </c>
      <c r="N345" s="14">
        <f>ROUND(Zinsswaps!N345+'iBoxx Extrapolation'!$F345,2)</f>
        <v>3.7</v>
      </c>
      <c r="O345" s="14">
        <f>ROUND(Zinsswaps!O345+'iBoxx Extrapolation'!$F345,2)</f>
        <v>3.75</v>
      </c>
      <c r="P345" s="14">
        <f>ROUND(Zinsswaps!P345+'iBoxx Extrapolation'!$F345,2)</f>
        <v>3.78</v>
      </c>
      <c r="Q345" s="14">
        <f>ROUND(Zinsswaps!Q345+'iBoxx Extrapolation'!$F345,2)</f>
        <v>3.81</v>
      </c>
      <c r="R345" s="14">
        <f>ROUND(Zinsswaps!R345+'iBoxx Extrapolation'!$F345,2)</f>
        <v>3.83</v>
      </c>
      <c r="S345" s="14">
        <f>ROUND(Zinsswaps!S345+'iBoxx Extrapolation'!$F345,2)</f>
        <v>3.85</v>
      </c>
      <c r="T345" s="14">
        <f>ROUND(Zinsswaps!T345+'iBoxx Extrapolation'!$F345,2)</f>
        <v>3.87</v>
      </c>
      <c r="U345" s="14">
        <f>ROUND(Zinsswaps!U345+'iBoxx Extrapolation'!$F345,2)</f>
        <v>3.89</v>
      </c>
      <c r="V345" s="14">
        <f>ROUND(Zinsswaps!V345+'iBoxx Extrapolation'!$F345,2)</f>
        <v>3.89</v>
      </c>
      <c r="W345" s="14">
        <f>ROUND(Zinsswaps!W345+'iBoxx Extrapolation'!$F345,2)</f>
        <v>3.89</v>
      </c>
      <c r="X345" s="14">
        <f>ROUND(Zinsswaps!X345+'iBoxx Extrapolation'!$F345,2)</f>
        <v>3.89</v>
      </c>
      <c r="Y345" s="14">
        <f>ROUND(Zinsswaps!Y345+'iBoxx Extrapolation'!$F345,2)</f>
        <v>3.89</v>
      </c>
      <c r="Z345" s="14">
        <f>ROUND(Zinsswaps!Z345+'iBoxx Extrapolation'!$F345,2)</f>
        <v>3.89</v>
      </c>
      <c r="AA345" s="14">
        <f>ROUND(Zinsswaps!AA345+'iBoxx Extrapolation'!$F345,2)</f>
        <v>3.88</v>
      </c>
      <c r="AB345" s="14">
        <f>ROUND(Zinsswaps!AB345+'iBoxx Extrapolation'!$F345,2)</f>
        <v>3.88</v>
      </c>
      <c r="AC345" s="14">
        <f>ROUND(Zinsswaps!AC345+'iBoxx Extrapolation'!$F345,2)</f>
        <v>3.87</v>
      </c>
      <c r="AD345" s="14">
        <f>ROUND(Zinsswaps!AD345+'iBoxx Extrapolation'!$F345,2)</f>
        <v>3.86</v>
      </c>
      <c r="AE345" s="14">
        <f>ROUND(Zinsswaps!AE345+'iBoxx Extrapolation'!$F345,2)</f>
        <v>3.86</v>
      </c>
      <c r="AF345" s="14">
        <f>ROUND(Zinsswaps!AF345+'iBoxx Extrapolation'!$F345,2)</f>
        <v>3.84</v>
      </c>
      <c r="AG345" s="14">
        <f>ROUND(Zinsswaps!AG345+'iBoxx Extrapolation'!$F345,2)</f>
        <v>3.82</v>
      </c>
      <c r="AH345" s="14">
        <f>ROUND(Zinsswaps!AH345+'iBoxx Extrapolation'!$F345,2)</f>
        <v>3.81</v>
      </c>
      <c r="AI345" s="14">
        <f>ROUND(Zinsswaps!AI345+'iBoxx Extrapolation'!$F345,2)</f>
        <v>3.79</v>
      </c>
      <c r="AJ345" s="14">
        <f>ROUND(Zinsswaps!AJ345+'iBoxx Extrapolation'!$F345,2)</f>
        <v>3.78</v>
      </c>
      <c r="AK345" s="14">
        <f>ROUND(Zinsswaps!AK345+'iBoxx Extrapolation'!$F345,2)</f>
        <v>3.77</v>
      </c>
      <c r="AL345" s="14">
        <f>ROUND(Zinsswaps!AL345+'iBoxx Extrapolation'!$F345,2)</f>
        <v>3.76</v>
      </c>
      <c r="AM345" s="14">
        <f>ROUND(Zinsswaps!AM345+'iBoxx Extrapolation'!$F345,2)</f>
        <v>3.75</v>
      </c>
      <c r="AN345" s="14">
        <f>ROUND(Zinsswaps!AN345+'iBoxx Extrapolation'!$F345,2)</f>
        <v>3.74</v>
      </c>
      <c r="AO345" s="14">
        <f>ROUND(Zinsswaps!AO345+'iBoxx Extrapolation'!$F345,2)</f>
        <v>3.73</v>
      </c>
      <c r="AP345" s="14">
        <f>ROUND(Zinsswaps!AP345+'iBoxx Extrapolation'!$F345,2)</f>
        <v>3.7</v>
      </c>
      <c r="AQ345" s="14">
        <f>ROUND(Zinsswaps!AQ345+'iBoxx Extrapolation'!$F345,2)</f>
        <v>3.68</v>
      </c>
      <c r="AR345" s="14">
        <f>ROUND(Zinsswaps!AR345+'iBoxx Extrapolation'!$F345,2)</f>
        <v>3.66</v>
      </c>
      <c r="AS345" s="14">
        <f>ROUND(Zinsswaps!AS345+'iBoxx Extrapolation'!$F345,2)</f>
        <v>3.64</v>
      </c>
      <c r="AT345" s="14">
        <f>ROUND(Zinsswaps!AT345+'iBoxx Extrapolation'!$F345,2)</f>
        <v>3.62</v>
      </c>
      <c r="AU345" s="14">
        <f>ROUND(Zinsswaps!AU345+'iBoxx Extrapolation'!$F345,2)</f>
        <v>3.61</v>
      </c>
      <c r="AV345" s="14">
        <f>ROUND(Zinsswaps!AV345+'iBoxx Extrapolation'!$F345,2)</f>
        <v>3.59</v>
      </c>
      <c r="AW345" s="14">
        <f>ROUND(Zinsswaps!AW345+'iBoxx Extrapolation'!$F345,2)</f>
        <v>3.57</v>
      </c>
      <c r="AX345" s="14">
        <f>ROUND(Zinsswaps!AX345+'iBoxx Extrapolation'!$F345,2)</f>
        <v>3.56</v>
      </c>
      <c r="AY345" s="14">
        <f>ROUND(Zinsswaps!AY345+'iBoxx Extrapolation'!$F345,2)</f>
        <v>3.54</v>
      </c>
    </row>
    <row r="346" spans="1:51" s="16" customFormat="1" x14ac:dyDescent="0.2">
      <c r="A346" s="12">
        <v>47756</v>
      </c>
      <c r="B346" s="14">
        <f>ROUND(Zinsswaps!B346+'iBoxx Extrapolation'!$F346,2)</f>
        <v>2.99</v>
      </c>
      <c r="C346" s="14">
        <f>ROUND(Zinsswaps!C346+'iBoxx Extrapolation'!$F346,2)</f>
        <v>3</v>
      </c>
      <c r="D346" s="14">
        <f>ROUND(Zinsswaps!D346+'iBoxx Extrapolation'!$F346,2)</f>
        <v>3.05</v>
      </c>
      <c r="E346" s="14">
        <f>ROUND(Zinsswaps!E346+'iBoxx Extrapolation'!$F346,2)</f>
        <v>3.12</v>
      </c>
      <c r="F346" s="14">
        <f>ROUND(Zinsswaps!F346+'iBoxx Extrapolation'!$F346,2)</f>
        <v>3.19</v>
      </c>
      <c r="G346" s="14">
        <f>ROUND(Zinsswaps!G346+'iBoxx Extrapolation'!$F346,2)</f>
        <v>3.27</v>
      </c>
      <c r="H346" s="14">
        <f>ROUND(Zinsswaps!H346+'iBoxx Extrapolation'!$F346,2)</f>
        <v>3.34</v>
      </c>
      <c r="I346" s="14">
        <f>ROUND(Zinsswaps!I346+'iBoxx Extrapolation'!$F346,2)</f>
        <v>3.41</v>
      </c>
      <c r="J346" s="14">
        <f>ROUND(Zinsswaps!J346+'iBoxx Extrapolation'!$F346,2)</f>
        <v>3.48</v>
      </c>
      <c r="K346" s="14">
        <f>ROUND(Zinsswaps!K346+'iBoxx Extrapolation'!$F346,2)</f>
        <v>3.54</v>
      </c>
      <c r="L346" s="14">
        <f>ROUND(Zinsswaps!L346+'iBoxx Extrapolation'!$F346,2)</f>
        <v>3.6</v>
      </c>
      <c r="M346" s="14">
        <f>ROUND(Zinsswaps!M346+'iBoxx Extrapolation'!$F346,2)</f>
        <v>3.65</v>
      </c>
      <c r="N346" s="14">
        <f>ROUND(Zinsswaps!N346+'iBoxx Extrapolation'!$F346,2)</f>
        <v>3.7</v>
      </c>
      <c r="O346" s="14">
        <f>ROUND(Zinsswaps!O346+'iBoxx Extrapolation'!$F346,2)</f>
        <v>3.75</v>
      </c>
      <c r="P346" s="14">
        <f>ROUND(Zinsswaps!P346+'iBoxx Extrapolation'!$F346,2)</f>
        <v>3.78</v>
      </c>
      <c r="Q346" s="14">
        <f>ROUND(Zinsswaps!Q346+'iBoxx Extrapolation'!$F346,2)</f>
        <v>3.81</v>
      </c>
      <c r="R346" s="14">
        <f>ROUND(Zinsswaps!R346+'iBoxx Extrapolation'!$F346,2)</f>
        <v>3.83</v>
      </c>
      <c r="S346" s="14">
        <f>ROUND(Zinsswaps!S346+'iBoxx Extrapolation'!$F346,2)</f>
        <v>3.85</v>
      </c>
      <c r="T346" s="14">
        <f>ROUND(Zinsswaps!T346+'iBoxx Extrapolation'!$F346,2)</f>
        <v>3.87</v>
      </c>
      <c r="U346" s="14">
        <f>ROUND(Zinsswaps!U346+'iBoxx Extrapolation'!$F346,2)</f>
        <v>3.89</v>
      </c>
      <c r="V346" s="14">
        <f>ROUND(Zinsswaps!V346+'iBoxx Extrapolation'!$F346,2)</f>
        <v>3.89</v>
      </c>
      <c r="W346" s="14">
        <f>ROUND(Zinsswaps!W346+'iBoxx Extrapolation'!$F346,2)</f>
        <v>3.89</v>
      </c>
      <c r="X346" s="14">
        <f>ROUND(Zinsswaps!X346+'iBoxx Extrapolation'!$F346,2)</f>
        <v>3.89</v>
      </c>
      <c r="Y346" s="14">
        <f>ROUND(Zinsswaps!Y346+'iBoxx Extrapolation'!$F346,2)</f>
        <v>3.89</v>
      </c>
      <c r="Z346" s="14">
        <f>ROUND(Zinsswaps!Z346+'iBoxx Extrapolation'!$F346,2)</f>
        <v>3.89</v>
      </c>
      <c r="AA346" s="14">
        <f>ROUND(Zinsswaps!AA346+'iBoxx Extrapolation'!$F346,2)</f>
        <v>3.88</v>
      </c>
      <c r="AB346" s="14">
        <f>ROUND(Zinsswaps!AB346+'iBoxx Extrapolation'!$F346,2)</f>
        <v>3.88</v>
      </c>
      <c r="AC346" s="14">
        <f>ROUND(Zinsswaps!AC346+'iBoxx Extrapolation'!$F346,2)</f>
        <v>3.87</v>
      </c>
      <c r="AD346" s="14">
        <f>ROUND(Zinsswaps!AD346+'iBoxx Extrapolation'!$F346,2)</f>
        <v>3.86</v>
      </c>
      <c r="AE346" s="14">
        <f>ROUND(Zinsswaps!AE346+'iBoxx Extrapolation'!$F346,2)</f>
        <v>3.86</v>
      </c>
      <c r="AF346" s="14">
        <f>ROUND(Zinsswaps!AF346+'iBoxx Extrapolation'!$F346,2)</f>
        <v>3.84</v>
      </c>
      <c r="AG346" s="14">
        <f>ROUND(Zinsswaps!AG346+'iBoxx Extrapolation'!$F346,2)</f>
        <v>3.82</v>
      </c>
      <c r="AH346" s="14">
        <f>ROUND(Zinsswaps!AH346+'iBoxx Extrapolation'!$F346,2)</f>
        <v>3.81</v>
      </c>
      <c r="AI346" s="14">
        <f>ROUND(Zinsswaps!AI346+'iBoxx Extrapolation'!$F346,2)</f>
        <v>3.79</v>
      </c>
      <c r="AJ346" s="14">
        <f>ROUND(Zinsswaps!AJ346+'iBoxx Extrapolation'!$F346,2)</f>
        <v>3.78</v>
      </c>
      <c r="AK346" s="14">
        <f>ROUND(Zinsswaps!AK346+'iBoxx Extrapolation'!$F346,2)</f>
        <v>3.77</v>
      </c>
      <c r="AL346" s="14">
        <f>ROUND(Zinsswaps!AL346+'iBoxx Extrapolation'!$F346,2)</f>
        <v>3.76</v>
      </c>
      <c r="AM346" s="14">
        <f>ROUND(Zinsswaps!AM346+'iBoxx Extrapolation'!$F346,2)</f>
        <v>3.75</v>
      </c>
      <c r="AN346" s="14">
        <f>ROUND(Zinsswaps!AN346+'iBoxx Extrapolation'!$F346,2)</f>
        <v>3.74</v>
      </c>
      <c r="AO346" s="14">
        <f>ROUND(Zinsswaps!AO346+'iBoxx Extrapolation'!$F346,2)</f>
        <v>3.73</v>
      </c>
      <c r="AP346" s="14">
        <f>ROUND(Zinsswaps!AP346+'iBoxx Extrapolation'!$F346,2)</f>
        <v>3.7</v>
      </c>
      <c r="AQ346" s="14">
        <f>ROUND(Zinsswaps!AQ346+'iBoxx Extrapolation'!$F346,2)</f>
        <v>3.68</v>
      </c>
      <c r="AR346" s="14">
        <f>ROUND(Zinsswaps!AR346+'iBoxx Extrapolation'!$F346,2)</f>
        <v>3.66</v>
      </c>
      <c r="AS346" s="14">
        <f>ROUND(Zinsswaps!AS346+'iBoxx Extrapolation'!$F346,2)</f>
        <v>3.64</v>
      </c>
      <c r="AT346" s="14">
        <f>ROUND(Zinsswaps!AT346+'iBoxx Extrapolation'!$F346,2)</f>
        <v>3.62</v>
      </c>
      <c r="AU346" s="14">
        <f>ROUND(Zinsswaps!AU346+'iBoxx Extrapolation'!$F346,2)</f>
        <v>3.61</v>
      </c>
      <c r="AV346" s="14">
        <f>ROUND(Zinsswaps!AV346+'iBoxx Extrapolation'!$F346,2)</f>
        <v>3.59</v>
      </c>
      <c r="AW346" s="14">
        <f>ROUND(Zinsswaps!AW346+'iBoxx Extrapolation'!$F346,2)</f>
        <v>3.57</v>
      </c>
      <c r="AX346" s="14">
        <f>ROUND(Zinsswaps!AX346+'iBoxx Extrapolation'!$F346,2)</f>
        <v>3.56</v>
      </c>
      <c r="AY346" s="14">
        <f>ROUND(Zinsswaps!AY346+'iBoxx Extrapolation'!$F346,2)</f>
        <v>3.54</v>
      </c>
    </row>
    <row r="347" spans="1:51" s="16" customFormat="1" x14ac:dyDescent="0.2">
      <c r="A347" s="12">
        <v>47787</v>
      </c>
      <c r="B347" s="14">
        <f>ROUND(Zinsswaps!B347+'iBoxx Extrapolation'!$F347,2)</f>
        <v>2.99</v>
      </c>
      <c r="C347" s="14">
        <f>ROUND(Zinsswaps!C347+'iBoxx Extrapolation'!$F347,2)</f>
        <v>3</v>
      </c>
      <c r="D347" s="14">
        <f>ROUND(Zinsswaps!D347+'iBoxx Extrapolation'!$F347,2)</f>
        <v>3.05</v>
      </c>
      <c r="E347" s="14">
        <f>ROUND(Zinsswaps!E347+'iBoxx Extrapolation'!$F347,2)</f>
        <v>3.12</v>
      </c>
      <c r="F347" s="14">
        <f>ROUND(Zinsswaps!F347+'iBoxx Extrapolation'!$F347,2)</f>
        <v>3.19</v>
      </c>
      <c r="G347" s="14">
        <f>ROUND(Zinsswaps!G347+'iBoxx Extrapolation'!$F347,2)</f>
        <v>3.27</v>
      </c>
      <c r="H347" s="14">
        <f>ROUND(Zinsswaps!H347+'iBoxx Extrapolation'!$F347,2)</f>
        <v>3.34</v>
      </c>
      <c r="I347" s="14">
        <f>ROUND(Zinsswaps!I347+'iBoxx Extrapolation'!$F347,2)</f>
        <v>3.41</v>
      </c>
      <c r="J347" s="14">
        <f>ROUND(Zinsswaps!J347+'iBoxx Extrapolation'!$F347,2)</f>
        <v>3.48</v>
      </c>
      <c r="K347" s="14">
        <f>ROUND(Zinsswaps!K347+'iBoxx Extrapolation'!$F347,2)</f>
        <v>3.54</v>
      </c>
      <c r="L347" s="14">
        <f>ROUND(Zinsswaps!L347+'iBoxx Extrapolation'!$F347,2)</f>
        <v>3.6</v>
      </c>
      <c r="M347" s="14">
        <f>ROUND(Zinsswaps!M347+'iBoxx Extrapolation'!$F347,2)</f>
        <v>3.65</v>
      </c>
      <c r="N347" s="14">
        <f>ROUND(Zinsswaps!N347+'iBoxx Extrapolation'!$F347,2)</f>
        <v>3.7</v>
      </c>
      <c r="O347" s="14">
        <f>ROUND(Zinsswaps!O347+'iBoxx Extrapolation'!$F347,2)</f>
        <v>3.75</v>
      </c>
      <c r="P347" s="14">
        <f>ROUND(Zinsswaps!P347+'iBoxx Extrapolation'!$F347,2)</f>
        <v>3.78</v>
      </c>
      <c r="Q347" s="14">
        <f>ROUND(Zinsswaps!Q347+'iBoxx Extrapolation'!$F347,2)</f>
        <v>3.81</v>
      </c>
      <c r="R347" s="14">
        <f>ROUND(Zinsswaps!R347+'iBoxx Extrapolation'!$F347,2)</f>
        <v>3.83</v>
      </c>
      <c r="S347" s="14">
        <f>ROUND(Zinsswaps!S347+'iBoxx Extrapolation'!$F347,2)</f>
        <v>3.85</v>
      </c>
      <c r="T347" s="14">
        <f>ROUND(Zinsswaps!T347+'iBoxx Extrapolation'!$F347,2)</f>
        <v>3.87</v>
      </c>
      <c r="U347" s="14">
        <f>ROUND(Zinsswaps!U347+'iBoxx Extrapolation'!$F347,2)</f>
        <v>3.89</v>
      </c>
      <c r="V347" s="14">
        <f>ROUND(Zinsswaps!V347+'iBoxx Extrapolation'!$F347,2)</f>
        <v>3.89</v>
      </c>
      <c r="W347" s="14">
        <f>ROUND(Zinsswaps!W347+'iBoxx Extrapolation'!$F347,2)</f>
        <v>3.89</v>
      </c>
      <c r="X347" s="14">
        <f>ROUND(Zinsswaps!X347+'iBoxx Extrapolation'!$F347,2)</f>
        <v>3.89</v>
      </c>
      <c r="Y347" s="14">
        <f>ROUND(Zinsswaps!Y347+'iBoxx Extrapolation'!$F347,2)</f>
        <v>3.89</v>
      </c>
      <c r="Z347" s="14">
        <f>ROUND(Zinsswaps!Z347+'iBoxx Extrapolation'!$F347,2)</f>
        <v>3.89</v>
      </c>
      <c r="AA347" s="14">
        <f>ROUND(Zinsswaps!AA347+'iBoxx Extrapolation'!$F347,2)</f>
        <v>3.88</v>
      </c>
      <c r="AB347" s="14">
        <f>ROUND(Zinsswaps!AB347+'iBoxx Extrapolation'!$F347,2)</f>
        <v>3.88</v>
      </c>
      <c r="AC347" s="14">
        <f>ROUND(Zinsswaps!AC347+'iBoxx Extrapolation'!$F347,2)</f>
        <v>3.87</v>
      </c>
      <c r="AD347" s="14">
        <f>ROUND(Zinsswaps!AD347+'iBoxx Extrapolation'!$F347,2)</f>
        <v>3.86</v>
      </c>
      <c r="AE347" s="14">
        <f>ROUND(Zinsswaps!AE347+'iBoxx Extrapolation'!$F347,2)</f>
        <v>3.86</v>
      </c>
      <c r="AF347" s="14">
        <f>ROUND(Zinsswaps!AF347+'iBoxx Extrapolation'!$F347,2)</f>
        <v>3.84</v>
      </c>
      <c r="AG347" s="14">
        <f>ROUND(Zinsswaps!AG347+'iBoxx Extrapolation'!$F347,2)</f>
        <v>3.82</v>
      </c>
      <c r="AH347" s="14">
        <f>ROUND(Zinsswaps!AH347+'iBoxx Extrapolation'!$F347,2)</f>
        <v>3.81</v>
      </c>
      <c r="AI347" s="14">
        <f>ROUND(Zinsswaps!AI347+'iBoxx Extrapolation'!$F347,2)</f>
        <v>3.79</v>
      </c>
      <c r="AJ347" s="14">
        <f>ROUND(Zinsswaps!AJ347+'iBoxx Extrapolation'!$F347,2)</f>
        <v>3.78</v>
      </c>
      <c r="AK347" s="14">
        <f>ROUND(Zinsswaps!AK347+'iBoxx Extrapolation'!$F347,2)</f>
        <v>3.77</v>
      </c>
      <c r="AL347" s="14">
        <f>ROUND(Zinsswaps!AL347+'iBoxx Extrapolation'!$F347,2)</f>
        <v>3.76</v>
      </c>
      <c r="AM347" s="14">
        <f>ROUND(Zinsswaps!AM347+'iBoxx Extrapolation'!$F347,2)</f>
        <v>3.75</v>
      </c>
      <c r="AN347" s="14">
        <f>ROUND(Zinsswaps!AN347+'iBoxx Extrapolation'!$F347,2)</f>
        <v>3.74</v>
      </c>
      <c r="AO347" s="14">
        <f>ROUND(Zinsswaps!AO347+'iBoxx Extrapolation'!$F347,2)</f>
        <v>3.73</v>
      </c>
      <c r="AP347" s="14">
        <f>ROUND(Zinsswaps!AP347+'iBoxx Extrapolation'!$F347,2)</f>
        <v>3.7</v>
      </c>
      <c r="AQ347" s="14">
        <f>ROUND(Zinsswaps!AQ347+'iBoxx Extrapolation'!$F347,2)</f>
        <v>3.68</v>
      </c>
      <c r="AR347" s="14">
        <f>ROUND(Zinsswaps!AR347+'iBoxx Extrapolation'!$F347,2)</f>
        <v>3.66</v>
      </c>
      <c r="AS347" s="14">
        <f>ROUND(Zinsswaps!AS347+'iBoxx Extrapolation'!$F347,2)</f>
        <v>3.64</v>
      </c>
      <c r="AT347" s="14">
        <f>ROUND(Zinsswaps!AT347+'iBoxx Extrapolation'!$F347,2)</f>
        <v>3.62</v>
      </c>
      <c r="AU347" s="14">
        <f>ROUND(Zinsswaps!AU347+'iBoxx Extrapolation'!$F347,2)</f>
        <v>3.61</v>
      </c>
      <c r="AV347" s="14">
        <f>ROUND(Zinsswaps!AV347+'iBoxx Extrapolation'!$F347,2)</f>
        <v>3.59</v>
      </c>
      <c r="AW347" s="14">
        <f>ROUND(Zinsswaps!AW347+'iBoxx Extrapolation'!$F347,2)</f>
        <v>3.57</v>
      </c>
      <c r="AX347" s="14">
        <f>ROUND(Zinsswaps!AX347+'iBoxx Extrapolation'!$F347,2)</f>
        <v>3.56</v>
      </c>
      <c r="AY347" s="14">
        <f>ROUND(Zinsswaps!AY347+'iBoxx Extrapolation'!$F347,2)</f>
        <v>3.54</v>
      </c>
    </row>
    <row r="348" spans="1:51" s="16" customFormat="1" x14ac:dyDescent="0.2">
      <c r="A348" s="12">
        <v>47817</v>
      </c>
      <c r="B348" s="14">
        <f>ROUND(Zinsswaps!B348+'iBoxx Extrapolation'!$F348,2)</f>
        <v>2.99</v>
      </c>
      <c r="C348" s="14">
        <f>ROUND(Zinsswaps!C348+'iBoxx Extrapolation'!$F348,2)</f>
        <v>3</v>
      </c>
      <c r="D348" s="14">
        <f>ROUND(Zinsswaps!D348+'iBoxx Extrapolation'!$F348,2)</f>
        <v>3.05</v>
      </c>
      <c r="E348" s="14">
        <f>ROUND(Zinsswaps!E348+'iBoxx Extrapolation'!$F348,2)</f>
        <v>3.12</v>
      </c>
      <c r="F348" s="14">
        <f>ROUND(Zinsswaps!F348+'iBoxx Extrapolation'!$F348,2)</f>
        <v>3.19</v>
      </c>
      <c r="G348" s="14">
        <f>ROUND(Zinsswaps!G348+'iBoxx Extrapolation'!$F348,2)</f>
        <v>3.27</v>
      </c>
      <c r="H348" s="14">
        <f>ROUND(Zinsswaps!H348+'iBoxx Extrapolation'!$F348,2)</f>
        <v>3.34</v>
      </c>
      <c r="I348" s="14">
        <f>ROUND(Zinsswaps!I348+'iBoxx Extrapolation'!$F348,2)</f>
        <v>3.41</v>
      </c>
      <c r="J348" s="14">
        <f>ROUND(Zinsswaps!J348+'iBoxx Extrapolation'!$F348,2)</f>
        <v>3.48</v>
      </c>
      <c r="K348" s="14">
        <f>ROUND(Zinsswaps!K348+'iBoxx Extrapolation'!$F348,2)</f>
        <v>3.54</v>
      </c>
      <c r="L348" s="14">
        <f>ROUND(Zinsswaps!L348+'iBoxx Extrapolation'!$F348,2)</f>
        <v>3.6</v>
      </c>
      <c r="M348" s="14">
        <f>ROUND(Zinsswaps!M348+'iBoxx Extrapolation'!$F348,2)</f>
        <v>3.65</v>
      </c>
      <c r="N348" s="14">
        <f>ROUND(Zinsswaps!N348+'iBoxx Extrapolation'!$F348,2)</f>
        <v>3.7</v>
      </c>
      <c r="O348" s="14">
        <f>ROUND(Zinsswaps!O348+'iBoxx Extrapolation'!$F348,2)</f>
        <v>3.75</v>
      </c>
      <c r="P348" s="14">
        <f>ROUND(Zinsswaps!P348+'iBoxx Extrapolation'!$F348,2)</f>
        <v>3.78</v>
      </c>
      <c r="Q348" s="14">
        <f>ROUND(Zinsswaps!Q348+'iBoxx Extrapolation'!$F348,2)</f>
        <v>3.81</v>
      </c>
      <c r="R348" s="14">
        <f>ROUND(Zinsswaps!R348+'iBoxx Extrapolation'!$F348,2)</f>
        <v>3.83</v>
      </c>
      <c r="S348" s="14">
        <f>ROUND(Zinsswaps!S348+'iBoxx Extrapolation'!$F348,2)</f>
        <v>3.85</v>
      </c>
      <c r="T348" s="14">
        <f>ROUND(Zinsswaps!T348+'iBoxx Extrapolation'!$F348,2)</f>
        <v>3.87</v>
      </c>
      <c r="U348" s="14">
        <f>ROUND(Zinsswaps!U348+'iBoxx Extrapolation'!$F348,2)</f>
        <v>3.89</v>
      </c>
      <c r="V348" s="14">
        <f>ROUND(Zinsswaps!V348+'iBoxx Extrapolation'!$F348,2)</f>
        <v>3.89</v>
      </c>
      <c r="W348" s="14">
        <f>ROUND(Zinsswaps!W348+'iBoxx Extrapolation'!$F348,2)</f>
        <v>3.89</v>
      </c>
      <c r="X348" s="14">
        <f>ROUND(Zinsswaps!X348+'iBoxx Extrapolation'!$F348,2)</f>
        <v>3.89</v>
      </c>
      <c r="Y348" s="14">
        <f>ROUND(Zinsswaps!Y348+'iBoxx Extrapolation'!$F348,2)</f>
        <v>3.89</v>
      </c>
      <c r="Z348" s="14">
        <f>ROUND(Zinsswaps!Z348+'iBoxx Extrapolation'!$F348,2)</f>
        <v>3.89</v>
      </c>
      <c r="AA348" s="14">
        <f>ROUND(Zinsswaps!AA348+'iBoxx Extrapolation'!$F348,2)</f>
        <v>3.88</v>
      </c>
      <c r="AB348" s="14">
        <f>ROUND(Zinsswaps!AB348+'iBoxx Extrapolation'!$F348,2)</f>
        <v>3.88</v>
      </c>
      <c r="AC348" s="14">
        <f>ROUND(Zinsswaps!AC348+'iBoxx Extrapolation'!$F348,2)</f>
        <v>3.87</v>
      </c>
      <c r="AD348" s="14">
        <f>ROUND(Zinsswaps!AD348+'iBoxx Extrapolation'!$F348,2)</f>
        <v>3.86</v>
      </c>
      <c r="AE348" s="14">
        <f>ROUND(Zinsswaps!AE348+'iBoxx Extrapolation'!$F348,2)</f>
        <v>3.86</v>
      </c>
      <c r="AF348" s="14">
        <f>ROUND(Zinsswaps!AF348+'iBoxx Extrapolation'!$F348,2)</f>
        <v>3.84</v>
      </c>
      <c r="AG348" s="14">
        <f>ROUND(Zinsswaps!AG348+'iBoxx Extrapolation'!$F348,2)</f>
        <v>3.82</v>
      </c>
      <c r="AH348" s="14">
        <f>ROUND(Zinsswaps!AH348+'iBoxx Extrapolation'!$F348,2)</f>
        <v>3.81</v>
      </c>
      <c r="AI348" s="14">
        <f>ROUND(Zinsswaps!AI348+'iBoxx Extrapolation'!$F348,2)</f>
        <v>3.79</v>
      </c>
      <c r="AJ348" s="14">
        <f>ROUND(Zinsswaps!AJ348+'iBoxx Extrapolation'!$F348,2)</f>
        <v>3.78</v>
      </c>
      <c r="AK348" s="14">
        <f>ROUND(Zinsswaps!AK348+'iBoxx Extrapolation'!$F348,2)</f>
        <v>3.77</v>
      </c>
      <c r="AL348" s="14">
        <f>ROUND(Zinsswaps!AL348+'iBoxx Extrapolation'!$F348,2)</f>
        <v>3.76</v>
      </c>
      <c r="AM348" s="14">
        <f>ROUND(Zinsswaps!AM348+'iBoxx Extrapolation'!$F348,2)</f>
        <v>3.75</v>
      </c>
      <c r="AN348" s="14">
        <f>ROUND(Zinsswaps!AN348+'iBoxx Extrapolation'!$F348,2)</f>
        <v>3.74</v>
      </c>
      <c r="AO348" s="14">
        <f>ROUND(Zinsswaps!AO348+'iBoxx Extrapolation'!$F348,2)</f>
        <v>3.73</v>
      </c>
      <c r="AP348" s="14">
        <f>ROUND(Zinsswaps!AP348+'iBoxx Extrapolation'!$F348,2)</f>
        <v>3.7</v>
      </c>
      <c r="AQ348" s="14">
        <f>ROUND(Zinsswaps!AQ348+'iBoxx Extrapolation'!$F348,2)</f>
        <v>3.68</v>
      </c>
      <c r="AR348" s="14">
        <f>ROUND(Zinsswaps!AR348+'iBoxx Extrapolation'!$F348,2)</f>
        <v>3.66</v>
      </c>
      <c r="AS348" s="14">
        <f>ROUND(Zinsswaps!AS348+'iBoxx Extrapolation'!$F348,2)</f>
        <v>3.64</v>
      </c>
      <c r="AT348" s="14">
        <f>ROUND(Zinsswaps!AT348+'iBoxx Extrapolation'!$F348,2)</f>
        <v>3.62</v>
      </c>
      <c r="AU348" s="14">
        <f>ROUND(Zinsswaps!AU348+'iBoxx Extrapolation'!$F348,2)</f>
        <v>3.61</v>
      </c>
      <c r="AV348" s="14">
        <f>ROUND(Zinsswaps!AV348+'iBoxx Extrapolation'!$F348,2)</f>
        <v>3.59</v>
      </c>
      <c r="AW348" s="14">
        <f>ROUND(Zinsswaps!AW348+'iBoxx Extrapolation'!$F348,2)</f>
        <v>3.57</v>
      </c>
      <c r="AX348" s="14">
        <f>ROUND(Zinsswaps!AX348+'iBoxx Extrapolation'!$F348,2)</f>
        <v>3.56</v>
      </c>
      <c r="AY348" s="14">
        <f>ROUND(Zinsswaps!AY348+'iBoxx Extrapolation'!$F348,2)</f>
        <v>3.54</v>
      </c>
    </row>
    <row r="349" spans="1:51" s="16" customFormat="1" x14ac:dyDescent="0.2">
      <c r="A349" s="12">
        <v>47848</v>
      </c>
      <c r="B349" s="14">
        <f>ROUND(Zinsswaps!B349+'iBoxx Extrapolation'!$F349,2)</f>
        <v>2.99</v>
      </c>
      <c r="C349" s="14">
        <f>ROUND(Zinsswaps!C349+'iBoxx Extrapolation'!$F349,2)</f>
        <v>3</v>
      </c>
      <c r="D349" s="14">
        <f>ROUND(Zinsswaps!D349+'iBoxx Extrapolation'!$F349,2)</f>
        <v>3.05</v>
      </c>
      <c r="E349" s="14">
        <f>ROUND(Zinsswaps!E349+'iBoxx Extrapolation'!$F349,2)</f>
        <v>3.12</v>
      </c>
      <c r="F349" s="14">
        <f>ROUND(Zinsswaps!F349+'iBoxx Extrapolation'!$F349,2)</f>
        <v>3.19</v>
      </c>
      <c r="G349" s="14">
        <f>ROUND(Zinsswaps!G349+'iBoxx Extrapolation'!$F349,2)</f>
        <v>3.27</v>
      </c>
      <c r="H349" s="14">
        <f>ROUND(Zinsswaps!H349+'iBoxx Extrapolation'!$F349,2)</f>
        <v>3.34</v>
      </c>
      <c r="I349" s="14">
        <f>ROUND(Zinsswaps!I349+'iBoxx Extrapolation'!$F349,2)</f>
        <v>3.41</v>
      </c>
      <c r="J349" s="14">
        <f>ROUND(Zinsswaps!J349+'iBoxx Extrapolation'!$F349,2)</f>
        <v>3.48</v>
      </c>
      <c r="K349" s="14">
        <f>ROUND(Zinsswaps!K349+'iBoxx Extrapolation'!$F349,2)</f>
        <v>3.54</v>
      </c>
      <c r="L349" s="14">
        <f>ROUND(Zinsswaps!L349+'iBoxx Extrapolation'!$F349,2)</f>
        <v>3.6</v>
      </c>
      <c r="M349" s="14">
        <f>ROUND(Zinsswaps!M349+'iBoxx Extrapolation'!$F349,2)</f>
        <v>3.65</v>
      </c>
      <c r="N349" s="14">
        <f>ROUND(Zinsswaps!N349+'iBoxx Extrapolation'!$F349,2)</f>
        <v>3.7</v>
      </c>
      <c r="O349" s="14">
        <f>ROUND(Zinsswaps!O349+'iBoxx Extrapolation'!$F349,2)</f>
        <v>3.75</v>
      </c>
      <c r="P349" s="14">
        <f>ROUND(Zinsswaps!P349+'iBoxx Extrapolation'!$F349,2)</f>
        <v>3.78</v>
      </c>
      <c r="Q349" s="14">
        <f>ROUND(Zinsswaps!Q349+'iBoxx Extrapolation'!$F349,2)</f>
        <v>3.81</v>
      </c>
      <c r="R349" s="14">
        <f>ROUND(Zinsswaps!R349+'iBoxx Extrapolation'!$F349,2)</f>
        <v>3.83</v>
      </c>
      <c r="S349" s="14">
        <f>ROUND(Zinsswaps!S349+'iBoxx Extrapolation'!$F349,2)</f>
        <v>3.85</v>
      </c>
      <c r="T349" s="14">
        <f>ROUND(Zinsswaps!T349+'iBoxx Extrapolation'!$F349,2)</f>
        <v>3.87</v>
      </c>
      <c r="U349" s="14">
        <f>ROUND(Zinsswaps!U349+'iBoxx Extrapolation'!$F349,2)</f>
        <v>3.89</v>
      </c>
      <c r="V349" s="14">
        <f>ROUND(Zinsswaps!V349+'iBoxx Extrapolation'!$F349,2)</f>
        <v>3.89</v>
      </c>
      <c r="W349" s="14">
        <f>ROUND(Zinsswaps!W349+'iBoxx Extrapolation'!$F349,2)</f>
        <v>3.89</v>
      </c>
      <c r="X349" s="14">
        <f>ROUND(Zinsswaps!X349+'iBoxx Extrapolation'!$F349,2)</f>
        <v>3.89</v>
      </c>
      <c r="Y349" s="14">
        <f>ROUND(Zinsswaps!Y349+'iBoxx Extrapolation'!$F349,2)</f>
        <v>3.89</v>
      </c>
      <c r="Z349" s="14">
        <f>ROUND(Zinsswaps!Z349+'iBoxx Extrapolation'!$F349,2)</f>
        <v>3.89</v>
      </c>
      <c r="AA349" s="14">
        <f>ROUND(Zinsswaps!AA349+'iBoxx Extrapolation'!$F349,2)</f>
        <v>3.88</v>
      </c>
      <c r="AB349" s="14">
        <f>ROUND(Zinsswaps!AB349+'iBoxx Extrapolation'!$F349,2)</f>
        <v>3.88</v>
      </c>
      <c r="AC349" s="14">
        <f>ROUND(Zinsswaps!AC349+'iBoxx Extrapolation'!$F349,2)</f>
        <v>3.87</v>
      </c>
      <c r="AD349" s="14">
        <f>ROUND(Zinsswaps!AD349+'iBoxx Extrapolation'!$F349,2)</f>
        <v>3.86</v>
      </c>
      <c r="AE349" s="14">
        <f>ROUND(Zinsswaps!AE349+'iBoxx Extrapolation'!$F349,2)</f>
        <v>3.86</v>
      </c>
      <c r="AF349" s="14">
        <f>ROUND(Zinsswaps!AF349+'iBoxx Extrapolation'!$F349,2)</f>
        <v>3.84</v>
      </c>
      <c r="AG349" s="14">
        <f>ROUND(Zinsswaps!AG349+'iBoxx Extrapolation'!$F349,2)</f>
        <v>3.82</v>
      </c>
      <c r="AH349" s="14">
        <f>ROUND(Zinsswaps!AH349+'iBoxx Extrapolation'!$F349,2)</f>
        <v>3.81</v>
      </c>
      <c r="AI349" s="14">
        <f>ROUND(Zinsswaps!AI349+'iBoxx Extrapolation'!$F349,2)</f>
        <v>3.79</v>
      </c>
      <c r="AJ349" s="14">
        <f>ROUND(Zinsswaps!AJ349+'iBoxx Extrapolation'!$F349,2)</f>
        <v>3.78</v>
      </c>
      <c r="AK349" s="14">
        <f>ROUND(Zinsswaps!AK349+'iBoxx Extrapolation'!$F349,2)</f>
        <v>3.77</v>
      </c>
      <c r="AL349" s="14">
        <f>ROUND(Zinsswaps!AL349+'iBoxx Extrapolation'!$F349,2)</f>
        <v>3.76</v>
      </c>
      <c r="AM349" s="14">
        <f>ROUND(Zinsswaps!AM349+'iBoxx Extrapolation'!$F349,2)</f>
        <v>3.75</v>
      </c>
      <c r="AN349" s="14">
        <f>ROUND(Zinsswaps!AN349+'iBoxx Extrapolation'!$F349,2)</f>
        <v>3.74</v>
      </c>
      <c r="AO349" s="14">
        <f>ROUND(Zinsswaps!AO349+'iBoxx Extrapolation'!$F349,2)</f>
        <v>3.73</v>
      </c>
      <c r="AP349" s="14">
        <f>ROUND(Zinsswaps!AP349+'iBoxx Extrapolation'!$F349,2)</f>
        <v>3.7</v>
      </c>
      <c r="AQ349" s="14">
        <f>ROUND(Zinsswaps!AQ349+'iBoxx Extrapolation'!$F349,2)</f>
        <v>3.68</v>
      </c>
      <c r="AR349" s="14">
        <f>ROUND(Zinsswaps!AR349+'iBoxx Extrapolation'!$F349,2)</f>
        <v>3.66</v>
      </c>
      <c r="AS349" s="14">
        <f>ROUND(Zinsswaps!AS349+'iBoxx Extrapolation'!$F349,2)</f>
        <v>3.64</v>
      </c>
      <c r="AT349" s="14">
        <f>ROUND(Zinsswaps!AT349+'iBoxx Extrapolation'!$F349,2)</f>
        <v>3.62</v>
      </c>
      <c r="AU349" s="14">
        <f>ROUND(Zinsswaps!AU349+'iBoxx Extrapolation'!$F349,2)</f>
        <v>3.61</v>
      </c>
      <c r="AV349" s="14">
        <f>ROUND(Zinsswaps!AV349+'iBoxx Extrapolation'!$F349,2)</f>
        <v>3.59</v>
      </c>
      <c r="AW349" s="14">
        <f>ROUND(Zinsswaps!AW349+'iBoxx Extrapolation'!$F349,2)</f>
        <v>3.57</v>
      </c>
      <c r="AX349" s="14">
        <f>ROUND(Zinsswaps!AX349+'iBoxx Extrapolation'!$F349,2)</f>
        <v>3.56</v>
      </c>
      <c r="AY349" s="14">
        <f>ROUND(Zinsswaps!AY349+'iBoxx Extrapolation'!$F349,2)</f>
        <v>3.54</v>
      </c>
    </row>
    <row r="350" spans="1:51" s="16" customFormat="1" x14ac:dyDescent="0.2">
      <c r="A350" s="12">
        <v>47879</v>
      </c>
      <c r="B350" s="14">
        <f>ROUND(Zinsswaps!B350+'iBoxx Extrapolation'!$F350,2)</f>
        <v>2.99</v>
      </c>
      <c r="C350" s="14">
        <f>ROUND(Zinsswaps!C350+'iBoxx Extrapolation'!$F350,2)</f>
        <v>3</v>
      </c>
      <c r="D350" s="14">
        <f>ROUND(Zinsswaps!D350+'iBoxx Extrapolation'!$F350,2)</f>
        <v>3.05</v>
      </c>
      <c r="E350" s="14">
        <f>ROUND(Zinsswaps!E350+'iBoxx Extrapolation'!$F350,2)</f>
        <v>3.12</v>
      </c>
      <c r="F350" s="14">
        <f>ROUND(Zinsswaps!F350+'iBoxx Extrapolation'!$F350,2)</f>
        <v>3.19</v>
      </c>
      <c r="G350" s="14">
        <f>ROUND(Zinsswaps!G350+'iBoxx Extrapolation'!$F350,2)</f>
        <v>3.27</v>
      </c>
      <c r="H350" s="14">
        <f>ROUND(Zinsswaps!H350+'iBoxx Extrapolation'!$F350,2)</f>
        <v>3.34</v>
      </c>
      <c r="I350" s="14">
        <f>ROUND(Zinsswaps!I350+'iBoxx Extrapolation'!$F350,2)</f>
        <v>3.41</v>
      </c>
      <c r="J350" s="14">
        <f>ROUND(Zinsswaps!J350+'iBoxx Extrapolation'!$F350,2)</f>
        <v>3.48</v>
      </c>
      <c r="K350" s="14">
        <f>ROUND(Zinsswaps!K350+'iBoxx Extrapolation'!$F350,2)</f>
        <v>3.54</v>
      </c>
      <c r="L350" s="14">
        <f>ROUND(Zinsswaps!L350+'iBoxx Extrapolation'!$F350,2)</f>
        <v>3.6</v>
      </c>
      <c r="M350" s="14">
        <f>ROUND(Zinsswaps!M350+'iBoxx Extrapolation'!$F350,2)</f>
        <v>3.65</v>
      </c>
      <c r="N350" s="14">
        <f>ROUND(Zinsswaps!N350+'iBoxx Extrapolation'!$F350,2)</f>
        <v>3.7</v>
      </c>
      <c r="O350" s="14">
        <f>ROUND(Zinsswaps!O350+'iBoxx Extrapolation'!$F350,2)</f>
        <v>3.75</v>
      </c>
      <c r="P350" s="14">
        <f>ROUND(Zinsswaps!P350+'iBoxx Extrapolation'!$F350,2)</f>
        <v>3.78</v>
      </c>
      <c r="Q350" s="14">
        <f>ROUND(Zinsswaps!Q350+'iBoxx Extrapolation'!$F350,2)</f>
        <v>3.81</v>
      </c>
      <c r="R350" s="14">
        <f>ROUND(Zinsswaps!R350+'iBoxx Extrapolation'!$F350,2)</f>
        <v>3.83</v>
      </c>
      <c r="S350" s="14">
        <f>ROUND(Zinsswaps!S350+'iBoxx Extrapolation'!$F350,2)</f>
        <v>3.85</v>
      </c>
      <c r="T350" s="14">
        <f>ROUND(Zinsswaps!T350+'iBoxx Extrapolation'!$F350,2)</f>
        <v>3.87</v>
      </c>
      <c r="U350" s="14">
        <f>ROUND(Zinsswaps!U350+'iBoxx Extrapolation'!$F350,2)</f>
        <v>3.89</v>
      </c>
      <c r="V350" s="14">
        <f>ROUND(Zinsswaps!V350+'iBoxx Extrapolation'!$F350,2)</f>
        <v>3.89</v>
      </c>
      <c r="W350" s="14">
        <f>ROUND(Zinsswaps!W350+'iBoxx Extrapolation'!$F350,2)</f>
        <v>3.89</v>
      </c>
      <c r="X350" s="14">
        <f>ROUND(Zinsswaps!X350+'iBoxx Extrapolation'!$F350,2)</f>
        <v>3.89</v>
      </c>
      <c r="Y350" s="14">
        <f>ROUND(Zinsswaps!Y350+'iBoxx Extrapolation'!$F350,2)</f>
        <v>3.89</v>
      </c>
      <c r="Z350" s="14">
        <f>ROUND(Zinsswaps!Z350+'iBoxx Extrapolation'!$F350,2)</f>
        <v>3.89</v>
      </c>
      <c r="AA350" s="14">
        <f>ROUND(Zinsswaps!AA350+'iBoxx Extrapolation'!$F350,2)</f>
        <v>3.88</v>
      </c>
      <c r="AB350" s="14">
        <f>ROUND(Zinsswaps!AB350+'iBoxx Extrapolation'!$F350,2)</f>
        <v>3.88</v>
      </c>
      <c r="AC350" s="14">
        <f>ROUND(Zinsswaps!AC350+'iBoxx Extrapolation'!$F350,2)</f>
        <v>3.87</v>
      </c>
      <c r="AD350" s="14">
        <f>ROUND(Zinsswaps!AD350+'iBoxx Extrapolation'!$F350,2)</f>
        <v>3.86</v>
      </c>
      <c r="AE350" s="14">
        <f>ROUND(Zinsswaps!AE350+'iBoxx Extrapolation'!$F350,2)</f>
        <v>3.86</v>
      </c>
      <c r="AF350" s="14">
        <f>ROUND(Zinsswaps!AF350+'iBoxx Extrapolation'!$F350,2)</f>
        <v>3.84</v>
      </c>
      <c r="AG350" s="14">
        <f>ROUND(Zinsswaps!AG350+'iBoxx Extrapolation'!$F350,2)</f>
        <v>3.82</v>
      </c>
      <c r="AH350" s="14">
        <f>ROUND(Zinsswaps!AH350+'iBoxx Extrapolation'!$F350,2)</f>
        <v>3.81</v>
      </c>
      <c r="AI350" s="14">
        <f>ROUND(Zinsswaps!AI350+'iBoxx Extrapolation'!$F350,2)</f>
        <v>3.79</v>
      </c>
      <c r="AJ350" s="14">
        <f>ROUND(Zinsswaps!AJ350+'iBoxx Extrapolation'!$F350,2)</f>
        <v>3.78</v>
      </c>
      <c r="AK350" s="14">
        <f>ROUND(Zinsswaps!AK350+'iBoxx Extrapolation'!$F350,2)</f>
        <v>3.77</v>
      </c>
      <c r="AL350" s="14">
        <f>ROUND(Zinsswaps!AL350+'iBoxx Extrapolation'!$F350,2)</f>
        <v>3.76</v>
      </c>
      <c r="AM350" s="14">
        <f>ROUND(Zinsswaps!AM350+'iBoxx Extrapolation'!$F350,2)</f>
        <v>3.75</v>
      </c>
      <c r="AN350" s="14">
        <f>ROUND(Zinsswaps!AN350+'iBoxx Extrapolation'!$F350,2)</f>
        <v>3.74</v>
      </c>
      <c r="AO350" s="14">
        <f>ROUND(Zinsswaps!AO350+'iBoxx Extrapolation'!$F350,2)</f>
        <v>3.73</v>
      </c>
      <c r="AP350" s="14">
        <f>ROUND(Zinsswaps!AP350+'iBoxx Extrapolation'!$F350,2)</f>
        <v>3.7</v>
      </c>
      <c r="AQ350" s="14">
        <f>ROUND(Zinsswaps!AQ350+'iBoxx Extrapolation'!$F350,2)</f>
        <v>3.68</v>
      </c>
      <c r="AR350" s="14">
        <f>ROUND(Zinsswaps!AR350+'iBoxx Extrapolation'!$F350,2)</f>
        <v>3.66</v>
      </c>
      <c r="AS350" s="14">
        <f>ROUND(Zinsswaps!AS350+'iBoxx Extrapolation'!$F350,2)</f>
        <v>3.64</v>
      </c>
      <c r="AT350" s="14">
        <f>ROUND(Zinsswaps!AT350+'iBoxx Extrapolation'!$F350,2)</f>
        <v>3.62</v>
      </c>
      <c r="AU350" s="14">
        <f>ROUND(Zinsswaps!AU350+'iBoxx Extrapolation'!$F350,2)</f>
        <v>3.61</v>
      </c>
      <c r="AV350" s="14">
        <f>ROUND(Zinsswaps!AV350+'iBoxx Extrapolation'!$F350,2)</f>
        <v>3.59</v>
      </c>
      <c r="AW350" s="14">
        <f>ROUND(Zinsswaps!AW350+'iBoxx Extrapolation'!$F350,2)</f>
        <v>3.57</v>
      </c>
      <c r="AX350" s="14">
        <f>ROUND(Zinsswaps!AX350+'iBoxx Extrapolation'!$F350,2)</f>
        <v>3.56</v>
      </c>
      <c r="AY350" s="14">
        <f>ROUND(Zinsswaps!AY350+'iBoxx Extrapolation'!$F350,2)</f>
        <v>3.54</v>
      </c>
    </row>
    <row r="351" spans="1:51" s="16" customFormat="1" x14ac:dyDescent="0.2">
      <c r="A351" s="12">
        <v>47907</v>
      </c>
      <c r="B351" s="14">
        <f>ROUND(Zinsswaps!B351+'iBoxx Extrapolation'!$F351,2)</f>
        <v>2.99</v>
      </c>
      <c r="C351" s="14">
        <f>ROUND(Zinsswaps!C351+'iBoxx Extrapolation'!$F351,2)</f>
        <v>3</v>
      </c>
      <c r="D351" s="14">
        <f>ROUND(Zinsswaps!D351+'iBoxx Extrapolation'!$F351,2)</f>
        <v>3.05</v>
      </c>
      <c r="E351" s="14">
        <f>ROUND(Zinsswaps!E351+'iBoxx Extrapolation'!$F351,2)</f>
        <v>3.12</v>
      </c>
      <c r="F351" s="14">
        <f>ROUND(Zinsswaps!F351+'iBoxx Extrapolation'!$F351,2)</f>
        <v>3.19</v>
      </c>
      <c r="G351" s="14">
        <f>ROUND(Zinsswaps!G351+'iBoxx Extrapolation'!$F351,2)</f>
        <v>3.27</v>
      </c>
      <c r="H351" s="14">
        <f>ROUND(Zinsswaps!H351+'iBoxx Extrapolation'!$F351,2)</f>
        <v>3.34</v>
      </c>
      <c r="I351" s="14">
        <f>ROUND(Zinsswaps!I351+'iBoxx Extrapolation'!$F351,2)</f>
        <v>3.41</v>
      </c>
      <c r="J351" s="14">
        <f>ROUND(Zinsswaps!J351+'iBoxx Extrapolation'!$F351,2)</f>
        <v>3.48</v>
      </c>
      <c r="K351" s="14">
        <f>ROUND(Zinsswaps!K351+'iBoxx Extrapolation'!$F351,2)</f>
        <v>3.54</v>
      </c>
      <c r="L351" s="14">
        <f>ROUND(Zinsswaps!L351+'iBoxx Extrapolation'!$F351,2)</f>
        <v>3.6</v>
      </c>
      <c r="M351" s="14">
        <f>ROUND(Zinsswaps!M351+'iBoxx Extrapolation'!$F351,2)</f>
        <v>3.65</v>
      </c>
      <c r="N351" s="14">
        <f>ROUND(Zinsswaps!N351+'iBoxx Extrapolation'!$F351,2)</f>
        <v>3.7</v>
      </c>
      <c r="O351" s="14">
        <f>ROUND(Zinsswaps!O351+'iBoxx Extrapolation'!$F351,2)</f>
        <v>3.75</v>
      </c>
      <c r="P351" s="14">
        <f>ROUND(Zinsswaps!P351+'iBoxx Extrapolation'!$F351,2)</f>
        <v>3.78</v>
      </c>
      <c r="Q351" s="14">
        <f>ROUND(Zinsswaps!Q351+'iBoxx Extrapolation'!$F351,2)</f>
        <v>3.81</v>
      </c>
      <c r="R351" s="14">
        <f>ROUND(Zinsswaps!R351+'iBoxx Extrapolation'!$F351,2)</f>
        <v>3.83</v>
      </c>
      <c r="S351" s="14">
        <f>ROUND(Zinsswaps!S351+'iBoxx Extrapolation'!$F351,2)</f>
        <v>3.85</v>
      </c>
      <c r="T351" s="14">
        <f>ROUND(Zinsswaps!T351+'iBoxx Extrapolation'!$F351,2)</f>
        <v>3.87</v>
      </c>
      <c r="U351" s="14">
        <f>ROUND(Zinsswaps!U351+'iBoxx Extrapolation'!$F351,2)</f>
        <v>3.89</v>
      </c>
      <c r="V351" s="14">
        <f>ROUND(Zinsswaps!V351+'iBoxx Extrapolation'!$F351,2)</f>
        <v>3.89</v>
      </c>
      <c r="W351" s="14">
        <f>ROUND(Zinsswaps!W351+'iBoxx Extrapolation'!$F351,2)</f>
        <v>3.89</v>
      </c>
      <c r="X351" s="14">
        <f>ROUND(Zinsswaps!X351+'iBoxx Extrapolation'!$F351,2)</f>
        <v>3.89</v>
      </c>
      <c r="Y351" s="14">
        <f>ROUND(Zinsswaps!Y351+'iBoxx Extrapolation'!$F351,2)</f>
        <v>3.89</v>
      </c>
      <c r="Z351" s="14">
        <f>ROUND(Zinsswaps!Z351+'iBoxx Extrapolation'!$F351,2)</f>
        <v>3.89</v>
      </c>
      <c r="AA351" s="14">
        <f>ROUND(Zinsswaps!AA351+'iBoxx Extrapolation'!$F351,2)</f>
        <v>3.88</v>
      </c>
      <c r="AB351" s="14">
        <f>ROUND(Zinsswaps!AB351+'iBoxx Extrapolation'!$F351,2)</f>
        <v>3.88</v>
      </c>
      <c r="AC351" s="14">
        <f>ROUND(Zinsswaps!AC351+'iBoxx Extrapolation'!$F351,2)</f>
        <v>3.87</v>
      </c>
      <c r="AD351" s="14">
        <f>ROUND(Zinsswaps!AD351+'iBoxx Extrapolation'!$F351,2)</f>
        <v>3.86</v>
      </c>
      <c r="AE351" s="14">
        <f>ROUND(Zinsswaps!AE351+'iBoxx Extrapolation'!$F351,2)</f>
        <v>3.86</v>
      </c>
      <c r="AF351" s="14">
        <f>ROUND(Zinsswaps!AF351+'iBoxx Extrapolation'!$F351,2)</f>
        <v>3.84</v>
      </c>
      <c r="AG351" s="14">
        <f>ROUND(Zinsswaps!AG351+'iBoxx Extrapolation'!$F351,2)</f>
        <v>3.82</v>
      </c>
      <c r="AH351" s="14">
        <f>ROUND(Zinsswaps!AH351+'iBoxx Extrapolation'!$F351,2)</f>
        <v>3.81</v>
      </c>
      <c r="AI351" s="14">
        <f>ROUND(Zinsswaps!AI351+'iBoxx Extrapolation'!$F351,2)</f>
        <v>3.79</v>
      </c>
      <c r="AJ351" s="14">
        <f>ROUND(Zinsswaps!AJ351+'iBoxx Extrapolation'!$F351,2)</f>
        <v>3.78</v>
      </c>
      <c r="AK351" s="14">
        <f>ROUND(Zinsswaps!AK351+'iBoxx Extrapolation'!$F351,2)</f>
        <v>3.77</v>
      </c>
      <c r="AL351" s="14">
        <f>ROUND(Zinsswaps!AL351+'iBoxx Extrapolation'!$F351,2)</f>
        <v>3.76</v>
      </c>
      <c r="AM351" s="14">
        <f>ROUND(Zinsswaps!AM351+'iBoxx Extrapolation'!$F351,2)</f>
        <v>3.75</v>
      </c>
      <c r="AN351" s="14">
        <f>ROUND(Zinsswaps!AN351+'iBoxx Extrapolation'!$F351,2)</f>
        <v>3.74</v>
      </c>
      <c r="AO351" s="14">
        <f>ROUND(Zinsswaps!AO351+'iBoxx Extrapolation'!$F351,2)</f>
        <v>3.73</v>
      </c>
      <c r="AP351" s="14">
        <f>ROUND(Zinsswaps!AP351+'iBoxx Extrapolation'!$F351,2)</f>
        <v>3.7</v>
      </c>
      <c r="AQ351" s="14">
        <f>ROUND(Zinsswaps!AQ351+'iBoxx Extrapolation'!$F351,2)</f>
        <v>3.68</v>
      </c>
      <c r="AR351" s="14">
        <f>ROUND(Zinsswaps!AR351+'iBoxx Extrapolation'!$F351,2)</f>
        <v>3.66</v>
      </c>
      <c r="AS351" s="14">
        <f>ROUND(Zinsswaps!AS351+'iBoxx Extrapolation'!$F351,2)</f>
        <v>3.64</v>
      </c>
      <c r="AT351" s="14">
        <f>ROUND(Zinsswaps!AT351+'iBoxx Extrapolation'!$F351,2)</f>
        <v>3.62</v>
      </c>
      <c r="AU351" s="14">
        <f>ROUND(Zinsswaps!AU351+'iBoxx Extrapolation'!$F351,2)</f>
        <v>3.61</v>
      </c>
      <c r="AV351" s="14">
        <f>ROUND(Zinsswaps!AV351+'iBoxx Extrapolation'!$F351,2)</f>
        <v>3.59</v>
      </c>
      <c r="AW351" s="14">
        <f>ROUND(Zinsswaps!AW351+'iBoxx Extrapolation'!$F351,2)</f>
        <v>3.57</v>
      </c>
      <c r="AX351" s="14">
        <f>ROUND(Zinsswaps!AX351+'iBoxx Extrapolation'!$F351,2)</f>
        <v>3.56</v>
      </c>
      <c r="AY351" s="14">
        <f>ROUND(Zinsswaps!AY351+'iBoxx Extrapolation'!$F351,2)</f>
        <v>3.54</v>
      </c>
    </row>
    <row r="352" spans="1:51" s="16" customFormat="1" x14ac:dyDescent="0.2">
      <c r="A352" s="12">
        <v>47938</v>
      </c>
      <c r="B352" s="14">
        <f>ROUND(Zinsswaps!B352+'iBoxx Extrapolation'!$F352,2)</f>
        <v>2.99</v>
      </c>
      <c r="C352" s="14">
        <f>ROUND(Zinsswaps!C352+'iBoxx Extrapolation'!$F352,2)</f>
        <v>3</v>
      </c>
      <c r="D352" s="14">
        <f>ROUND(Zinsswaps!D352+'iBoxx Extrapolation'!$F352,2)</f>
        <v>3.05</v>
      </c>
      <c r="E352" s="14">
        <f>ROUND(Zinsswaps!E352+'iBoxx Extrapolation'!$F352,2)</f>
        <v>3.12</v>
      </c>
      <c r="F352" s="14">
        <f>ROUND(Zinsswaps!F352+'iBoxx Extrapolation'!$F352,2)</f>
        <v>3.19</v>
      </c>
      <c r="G352" s="14">
        <f>ROUND(Zinsswaps!G352+'iBoxx Extrapolation'!$F352,2)</f>
        <v>3.27</v>
      </c>
      <c r="H352" s="14">
        <f>ROUND(Zinsswaps!H352+'iBoxx Extrapolation'!$F352,2)</f>
        <v>3.34</v>
      </c>
      <c r="I352" s="14">
        <f>ROUND(Zinsswaps!I352+'iBoxx Extrapolation'!$F352,2)</f>
        <v>3.41</v>
      </c>
      <c r="J352" s="14">
        <f>ROUND(Zinsswaps!J352+'iBoxx Extrapolation'!$F352,2)</f>
        <v>3.48</v>
      </c>
      <c r="K352" s="14">
        <f>ROUND(Zinsswaps!K352+'iBoxx Extrapolation'!$F352,2)</f>
        <v>3.54</v>
      </c>
      <c r="L352" s="14">
        <f>ROUND(Zinsswaps!L352+'iBoxx Extrapolation'!$F352,2)</f>
        <v>3.6</v>
      </c>
      <c r="M352" s="14">
        <f>ROUND(Zinsswaps!M352+'iBoxx Extrapolation'!$F352,2)</f>
        <v>3.65</v>
      </c>
      <c r="N352" s="14">
        <f>ROUND(Zinsswaps!N352+'iBoxx Extrapolation'!$F352,2)</f>
        <v>3.7</v>
      </c>
      <c r="O352" s="14">
        <f>ROUND(Zinsswaps!O352+'iBoxx Extrapolation'!$F352,2)</f>
        <v>3.75</v>
      </c>
      <c r="P352" s="14">
        <f>ROUND(Zinsswaps!P352+'iBoxx Extrapolation'!$F352,2)</f>
        <v>3.78</v>
      </c>
      <c r="Q352" s="14">
        <f>ROUND(Zinsswaps!Q352+'iBoxx Extrapolation'!$F352,2)</f>
        <v>3.81</v>
      </c>
      <c r="R352" s="14">
        <f>ROUND(Zinsswaps!R352+'iBoxx Extrapolation'!$F352,2)</f>
        <v>3.83</v>
      </c>
      <c r="S352" s="14">
        <f>ROUND(Zinsswaps!S352+'iBoxx Extrapolation'!$F352,2)</f>
        <v>3.85</v>
      </c>
      <c r="T352" s="14">
        <f>ROUND(Zinsswaps!T352+'iBoxx Extrapolation'!$F352,2)</f>
        <v>3.87</v>
      </c>
      <c r="U352" s="14">
        <f>ROUND(Zinsswaps!U352+'iBoxx Extrapolation'!$F352,2)</f>
        <v>3.89</v>
      </c>
      <c r="V352" s="14">
        <f>ROUND(Zinsswaps!V352+'iBoxx Extrapolation'!$F352,2)</f>
        <v>3.89</v>
      </c>
      <c r="W352" s="14">
        <f>ROUND(Zinsswaps!W352+'iBoxx Extrapolation'!$F352,2)</f>
        <v>3.89</v>
      </c>
      <c r="X352" s="14">
        <f>ROUND(Zinsswaps!X352+'iBoxx Extrapolation'!$F352,2)</f>
        <v>3.89</v>
      </c>
      <c r="Y352" s="14">
        <f>ROUND(Zinsswaps!Y352+'iBoxx Extrapolation'!$F352,2)</f>
        <v>3.89</v>
      </c>
      <c r="Z352" s="14">
        <f>ROUND(Zinsswaps!Z352+'iBoxx Extrapolation'!$F352,2)</f>
        <v>3.89</v>
      </c>
      <c r="AA352" s="14">
        <f>ROUND(Zinsswaps!AA352+'iBoxx Extrapolation'!$F352,2)</f>
        <v>3.88</v>
      </c>
      <c r="AB352" s="14">
        <f>ROUND(Zinsswaps!AB352+'iBoxx Extrapolation'!$F352,2)</f>
        <v>3.88</v>
      </c>
      <c r="AC352" s="14">
        <f>ROUND(Zinsswaps!AC352+'iBoxx Extrapolation'!$F352,2)</f>
        <v>3.87</v>
      </c>
      <c r="AD352" s="14">
        <f>ROUND(Zinsswaps!AD352+'iBoxx Extrapolation'!$F352,2)</f>
        <v>3.86</v>
      </c>
      <c r="AE352" s="14">
        <f>ROUND(Zinsswaps!AE352+'iBoxx Extrapolation'!$F352,2)</f>
        <v>3.86</v>
      </c>
      <c r="AF352" s="14">
        <f>ROUND(Zinsswaps!AF352+'iBoxx Extrapolation'!$F352,2)</f>
        <v>3.84</v>
      </c>
      <c r="AG352" s="14">
        <f>ROUND(Zinsswaps!AG352+'iBoxx Extrapolation'!$F352,2)</f>
        <v>3.82</v>
      </c>
      <c r="AH352" s="14">
        <f>ROUND(Zinsswaps!AH352+'iBoxx Extrapolation'!$F352,2)</f>
        <v>3.81</v>
      </c>
      <c r="AI352" s="14">
        <f>ROUND(Zinsswaps!AI352+'iBoxx Extrapolation'!$F352,2)</f>
        <v>3.79</v>
      </c>
      <c r="AJ352" s="14">
        <f>ROUND(Zinsswaps!AJ352+'iBoxx Extrapolation'!$F352,2)</f>
        <v>3.78</v>
      </c>
      <c r="AK352" s="14">
        <f>ROUND(Zinsswaps!AK352+'iBoxx Extrapolation'!$F352,2)</f>
        <v>3.77</v>
      </c>
      <c r="AL352" s="14">
        <f>ROUND(Zinsswaps!AL352+'iBoxx Extrapolation'!$F352,2)</f>
        <v>3.76</v>
      </c>
      <c r="AM352" s="14">
        <f>ROUND(Zinsswaps!AM352+'iBoxx Extrapolation'!$F352,2)</f>
        <v>3.75</v>
      </c>
      <c r="AN352" s="14">
        <f>ROUND(Zinsswaps!AN352+'iBoxx Extrapolation'!$F352,2)</f>
        <v>3.74</v>
      </c>
      <c r="AO352" s="14">
        <f>ROUND(Zinsswaps!AO352+'iBoxx Extrapolation'!$F352,2)</f>
        <v>3.73</v>
      </c>
      <c r="AP352" s="14">
        <f>ROUND(Zinsswaps!AP352+'iBoxx Extrapolation'!$F352,2)</f>
        <v>3.7</v>
      </c>
      <c r="AQ352" s="14">
        <f>ROUND(Zinsswaps!AQ352+'iBoxx Extrapolation'!$F352,2)</f>
        <v>3.68</v>
      </c>
      <c r="AR352" s="14">
        <f>ROUND(Zinsswaps!AR352+'iBoxx Extrapolation'!$F352,2)</f>
        <v>3.66</v>
      </c>
      <c r="AS352" s="14">
        <f>ROUND(Zinsswaps!AS352+'iBoxx Extrapolation'!$F352,2)</f>
        <v>3.64</v>
      </c>
      <c r="AT352" s="14">
        <f>ROUND(Zinsswaps!AT352+'iBoxx Extrapolation'!$F352,2)</f>
        <v>3.62</v>
      </c>
      <c r="AU352" s="14">
        <f>ROUND(Zinsswaps!AU352+'iBoxx Extrapolation'!$F352,2)</f>
        <v>3.61</v>
      </c>
      <c r="AV352" s="14">
        <f>ROUND(Zinsswaps!AV352+'iBoxx Extrapolation'!$F352,2)</f>
        <v>3.59</v>
      </c>
      <c r="AW352" s="14">
        <f>ROUND(Zinsswaps!AW352+'iBoxx Extrapolation'!$F352,2)</f>
        <v>3.57</v>
      </c>
      <c r="AX352" s="14">
        <f>ROUND(Zinsswaps!AX352+'iBoxx Extrapolation'!$F352,2)</f>
        <v>3.56</v>
      </c>
      <c r="AY352" s="14">
        <f>ROUND(Zinsswaps!AY352+'iBoxx Extrapolation'!$F352,2)</f>
        <v>3.54</v>
      </c>
    </row>
    <row r="353" spans="1:51" s="16" customFormat="1" x14ac:dyDescent="0.2">
      <c r="A353" s="12">
        <v>47968</v>
      </c>
      <c r="B353" s="14">
        <f>ROUND(Zinsswaps!B353+'iBoxx Extrapolation'!$F353,2)</f>
        <v>2.99</v>
      </c>
      <c r="C353" s="14">
        <f>ROUND(Zinsswaps!C353+'iBoxx Extrapolation'!$F353,2)</f>
        <v>3</v>
      </c>
      <c r="D353" s="14">
        <f>ROUND(Zinsswaps!D353+'iBoxx Extrapolation'!$F353,2)</f>
        <v>3.05</v>
      </c>
      <c r="E353" s="14">
        <f>ROUND(Zinsswaps!E353+'iBoxx Extrapolation'!$F353,2)</f>
        <v>3.12</v>
      </c>
      <c r="F353" s="14">
        <f>ROUND(Zinsswaps!F353+'iBoxx Extrapolation'!$F353,2)</f>
        <v>3.19</v>
      </c>
      <c r="G353" s="14">
        <f>ROUND(Zinsswaps!G353+'iBoxx Extrapolation'!$F353,2)</f>
        <v>3.27</v>
      </c>
      <c r="H353" s="14">
        <f>ROUND(Zinsswaps!H353+'iBoxx Extrapolation'!$F353,2)</f>
        <v>3.34</v>
      </c>
      <c r="I353" s="14">
        <f>ROUND(Zinsswaps!I353+'iBoxx Extrapolation'!$F353,2)</f>
        <v>3.41</v>
      </c>
      <c r="J353" s="14">
        <f>ROUND(Zinsswaps!J353+'iBoxx Extrapolation'!$F353,2)</f>
        <v>3.48</v>
      </c>
      <c r="K353" s="14">
        <f>ROUND(Zinsswaps!K353+'iBoxx Extrapolation'!$F353,2)</f>
        <v>3.54</v>
      </c>
      <c r="L353" s="14">
        <f>ROUND(Zinsswaps!L353+'iBoxx Extrapolation'!$F353,2)</f>
        <v>3.6</v>
      </c>
      <c r="M353" s="14">
        <f>ROUND(Zinsswaps!M353+'iBoxx Extrapolation'!$F353,2)</f>
        <v>3.65</v>
      </c>
      <c r="N353" s="14">
        <f>ROUND(Zinsswaps!N353+'iBoxx Extrapolation'!$F353,2)</f>
        <v>3.7</v>
      </c>
      <c r="O353" s="14">
        <f>ROUND(Zinsswaps!O353+'iBoxx Extrapolation'!$F353,2)</f>
        <v>3.75</v>
      </c>
      <c r="P353" s="14">
        <f>ROUND(Zinsswaps!P353+'iBoxx Extrapolation'!$F353,2)</f>
        <v>3.78</v>
      </c>
      <c r="Q353" s="14">
        <f>ROUND(Zinsswaps!Q353+'iBoxx Extrapolation'!$F353,2)</f>
        <v>3.81</v>
      </c>
      <c r="R353" s="14">
        <f>ROUND(Zinsswaps!R353+'iBoxx Extrapolation'!$F353,2)</f>
        <v>3.83</v>
      </c>
      <c r="S353" s="14">
        <f>ROUND(Zinsswaps!S353+'iBoxx Extrapolation'!$F353,2)</f>
        <v>3.85</v>
      </c>
      <c r="T353" s="14">
        <f>ROUND(Zinsswaps!T353+'iBoxx Extrapolation'!$F353,2)</f>
        <v>3.87</v>
      </c>
      <c r="U353" s="14">
        <f>ROUND(Zinsswaps!U353+'iBoxx Extrapolation'!$F353,2)</f>
        <v>3.89</v>
      </c>
      <c r="V353" s="14">
        <f>ROUND(Zinsswaps!V353+'iBoxx Extrapolation'!$F353,2)</f>
        <v>3.89</v>
      </c>
      <c r="W353" s="14">
        <f>ROUND(Zinsswaps!W353+'iBoxx Extrapolation'!$F353,2)</f>
        <v>3.89</v>
      </c>
      <c r="X353" s="14">
        <f>ROUND(Zinsswaps!X353+'iBoxx Extrapolation'!$F353,2)</f>
        <v>3.89</v>
      </c>
      <c r="Y353" s="14">
        <f>ROUND(Zinsswaps!Y353+'iBoxx Extrapolation'!$F353,2)</f>
        <v>3.89</v>
      </c>
      <c r="Z353" s="14">
        <f>ROUND(Zinsswaps!Z353+'iBoxx Extrapolation'!$F353,2)</f>
        <v>3.89</v>
      </c>
      <c r="AA353" s="14">
        <f>ROUND(Zinsswaps!AA353+'iBoxx Extrapolation'!$F353,2)</f>
        <v>3.88</v>
      </c>
      <c r="AB353" s="14">
        <f>ROUND(Zinsswaps!AB353+'iBoxx Extrapolation'!$F353,2)</f>
        <v>3.88</v>
      </c>
      <c r="AC353" s="14">
        <f>ROUND(Zinsswaps!AC353+'iBoxx Extrapolation'!$F353,2)</f>
        <v>3.87</v>
      </c>
      <c r="AD353" s="14">
        <f>ROUND(Zinsswaps!AD353+'iBoxx Extrapolation'!$F353,2)</f>
        <v>3.86</v>
      </c>
      <c r="AE353" s="14">
        <f>ROUND(Zinsswaps!AE353+'iBoxx Extrapolation'!$F353,2)</f>
        <v>3.86</v>
      </c>
      <c r="AF353" s="14">
        <f>ROUND(Zinsswaps!AF353+'iBoxx Extrapolation'!$F353,2)</f>
        <v>3.84</v>
      </c>
      <c r="AG353" s="14">
        <f>ROUND(Zinsswaps!AG353+'iBoxx Extrapolation'!$F353,2)</f>
        <v>3.82</v>
      </c>
      <c r="AH353" s="14">
        <f>ROUND(Zinsswaps!AH353+'iBoxx Extrapolation'!$F353,2)</f>
        <v>3.81</v>
      </c>
      <c r="AI353" s="14">
        <f>ROUND(Zinsswaps!AI353+'iBoxx Extrapolation'!$F353,2)</f>
        <v>3.79</v>
      </c>
      <c r="AJ353" s="14">
        <f>ROUND(Zinsswaps!AJ353+'iBoxx Extrapolation'!$F353,2)</f>
        <v>3.78</v>
      </c>
      <c r="AK353" s="14">
        <f>ROUND(Zinsswaps!AK353+'iBoxx Extrapolation'!$F353,2)</f>
        <v>3.77</v>
      </c>
      <c r="AL353" s="14">
        <f>ROUND(Zinsswaps!AL353+'iBoxx Extrapolation'!$F353,2)</f>
        <v>3.76</v>
      </c>
      <c r="AM353" s="14">
        <f>ROUND(Zinsswaps!AM353+'iBoxx Extrapolation'!$F353,2)</f>
        <v>3.75</v>
      </c>
      <c r="AN353" s="14">
        <f>ROUND(Zinsswaps!AN353+'iBoxx Extrapolation'!$F353,2)</f>
        <v>3.74</v>
      </c>
      <c r="AO353" s="14">
        <f>ROUND(Zinsswaps!AO353+'iBoxx Extrapolation'!$F353,2)</f>
        <v>3.73</v>
      </c>
      <c r="AP353" s="14">
        <f>ROUND(Zinsswaps!AP353+'iBoxx Extrapolation'!$F353,2)</f>
        <v>3.7</v>
      </c>
      <c r="AQ353" s="14">
        <f>ROUND(Zinsswaps!AQ353+'iBoxx Extrapolation'!$F353,2)</f>
        <v>3.68</v>
      </c>
      <c r="AR353" s="14">
        <f>ROUND(Zinsswaps!AR353+'iBoxx Extrapolation'!$F353,2)</f>
        <v>3.66</v>
      </c>
      <c r="AS353" s="14">
        <f>ROUND(Zinsswaps!AS353+'iBoxx Extrapolation'!$F353,2)</f>
        <v>3.64</v>
      </c>
      <c r="AT353" s="14">
        <f>ROUND(Zinsswaps!AT353+'iBoxx Extrapolation'!$F353,2)</f>
        <v>3.62</v>
      </c>
      <c r="AU353" s="14">
        <f>ROUND(Zinsswaps!AU353+'iBoxx Extrapolation'!$F353,2)</f>
        <v>3.61</v>
      </c>
      <c r="AV353" s="14">
        <f>ROUND(Zinsswaps!AV353+'iBoxx Extrapolation'!$F353,2)</f>
        <v>3.59</v>
      </c>
      <c r="AW353" s="14">
        <f>ROUND(Zinsswaps!AW353+'iBoxx Extrapolation'!$F353,2)</f>
        <v>3.57</v>
      </c>
      <c r="AX353" s="14">
        <f>ROUND(Zinsswaps!AX353+'iBoxx Extrapolation'!$F353,2)</f>
        <v>3.56</v>
      </c>
      <c r="AY353" s="14">
        <f>ROUND(Zinsswaps!AY353+'iBoxx Extrapolation'!$F353,2)</f>
        <v>3.54</v>
      </c>
    </row>
    <row r="354" spans="1:51" s="16" customFormat="1" x14ac:dyDescent="0.2">
      <c r="A354" s="12">
        <v>47999</v>
      </c>
      <c r="B354" s="14">
        <f>ROUND(Zinsswaps!B354+'iBoxx Extrapolation'!$F354,2)</f>
        <v>2.99</v>
      </c>
      <c r="C354" s="14">
        <f>ROUND(Zinsswaps!C354+'iBoxx Extrapolation'!$F354,2)</f>
        <v>3</v>
      </c>
      <c r="D354" s="14">
        <f>ROUND(Zinsswaps!D354+'iBoxx Extrapolation'!$F354,2)</f>
        <v>3.05</v>
      </c>
      <c r="E354" s="14">
        <f>ROUND(Zinsswaps!E354+'iBoxx Extrapolation'!$F354,2)</f>
        <v>3.12</v>
      </c>
      <c r="F354" s="14">
        <f>ROUND(Zinsswaps!F354+'iBoxx Extrapolation'!$F354,2)</f>
        <v>3.19</v>
      </c>
      <c r="G354" s="14">
        <f>ROUND(Zinsswaps!G354+'iBoxx Extrapolation'!$F354,2)</f>
        <v>3.27</v>
      </c>
      <c r="H354" s="14">
        <f>ROUND(Zinsswaps!H354+'iBoxx Extrapolation'!$F354,2)</f>
        <v>3.34</v>
      </c>
      <c r="I354" s="14">
        <f>ROUND(Zinsswaps!I354+'iBoxx Extrapolation'!$F354,2)</f>
        <v>3.41</v>
      </c>
      <c r="J354" s="14">
        <f>ROUND(Zinsswaps!J354+'iBoxx Extrapolation'!$F354,2)</f>
        <v>3.48</v>
      </c>
      <c r="K354" s="14">
        <f>ROUND(Zinsswaps!K354+'iBoxx Extrapolation'!$F354,2)</f>
        <v>3.54</v>
      </c>
      <c r="L354" s="14">
        <f>ROUND(Zinsswaps!L354+'iBoxx Extrapolation'!$F354,2)</f>
        <v>3.6</v>
      </c>
      <c r="M354" s="14">
        <f>ROUND(Zinsswaps!M354+'iBoxx Extrapolation'!$F354,2)</f>
        <v>3.65</v>
      </c>
      <c r="N354" s="14">
        <f>ROUND(Zinsswaps!N354+'iBoxx Extrapolation'!$F354,2)</f>
        <v>3.7</v>
      </c>
      <c r="O354" s="14">
        <f>ROUND(Zinsswaps!O354+'iBoxx Extrapolation'!$F354,2)</f>
        <v>3.75</v>
      </c>
      <c r="P354" s="14">
        <f>ROUND(Zinsswaps!P354+'iBoxx Extrapolation'!$F354,2)</f>
        <v>3.78</v>
      </c>
      <c r="Q354" s="14">
        <f>ROUND(Zinsswaps!Q354+'iBoxx Extrapolation'!$F354,2)</f>
        <v>3.81</v>
      </c>
      <c r="R354" s="14">
        <f>ROUND(Zinsswaps!R354+'iBoxx Extrapolation'!$F354,2)</f>
        <v>3.83</v>
      </c>
      <c r="S354" s="14">
        <f>ROUND(Zinsswaps!S354+'iBoxx Extrapolation'!$F354,2)</f>
        <v>3.85</v>
      </c>
      <c r="T354" s="14">
        <f>ROUND(Zinsswaps!T354+'iBoxx Extrapolation'!$F354,2)</f>
        <v>3.87</v>
      </c>
      <c r="U354" s="14">
        <f>ROUND(Zinsswaps!U354+'iBoxx Extrapolation'!$F354,2)</f>
        <v>3.89</v>
      </c>
      <c r="V354" s="14">
        <f>ROUND(Zinsswaps!V354+'iBoxx Extrapolation'!$F354,2)</f>
        <v>3.89</v>
      </c>
      <c r="W354" s="14">
        <f>ROUND(Zinsswaps!W354+'iBoxx Extrapolation'!$F354,2)</f>
        <v>3.89</v>
      </c>
      <c r="X354" s="14">
        <f>ROUND(Zinsswaps!X354+'iBoxx Extrapolation'!$F354,2)</f>
        <v>3.89</v>
      </c>
      <c r="Y354" s="14">
        <f>ROUND(Zinsswaps!Y354+'iBoxx Extrapolation'!$F354,2)</f>
        <v>3.89</v>
      </c>
      <c r="Z354" s="14">
        <f>ROUND(Zinsswaps!Z354+'iBoxx Extrapolation'!$F354,2)</f>
        <v>3.89</v>
      </c>
      <c r="AA354" s="14">
        <f>ROUND(Zinsswaps!AA354+'iBoxx Extrapolation'!$F354,2)</f>
        <v>3.88</v>
      </c>
      <c r="AB354" s="14">
        <f>ROUND(Zinsswaps!AB354+'iBoxx Extrapolation'!$F354,2)</f>
        <v>3.88</v>
      </c>
      <c r="AC354" s="14">
        <f>ROUND(Zinsswaps!AC354+'iBoxx Extrapolation'!$F354,2)</f>
        <v>3.87</v>
      </c>
      <c r="AD354" s="14">
        <f>ROUND(Zinsswaps!AD354+'iBoxx Extrapolation'!$F354,2)</f>
        <v>3.86</v>
      </c>
      <c r="AE354" s="14">
        <f>ROUND(Zinsswaps!AE354+'iBoxx Extrapolation'!$F354,2)</f>
        <v>3.86</v>
      </c>
      <c r="AF354" s="14">
        <f>ROUND(Zinsswaps!AF354+'iBoxx Extrapolation'!$F354,2)</f>
        <v>3.84</v>
      </c>
      <c r="AG354" s="14">
        <f>ROUND(Zinsswaps!AG354+'iBoxx Extrapolation'!$F354,2)</f>
        <v>3.82</v>
      </c>
      <c r="AH354" s="14">
        <f>ROUND(Zinsswaps!AH354+'iBoxx Extrapolation'!$F354,2)</f>
        <v>3.81</v>
      </c>
      <c r="AI354" s="14">
        <f>ROUND(Zinsswaps!AI354+'iBoxx Extrapolation'!$F354,2)</f>
        <v>3.79</v>
      </c>
      <c r="AJ354" s="14">
        <f>ROUND(Zinsswaps!AJ354+'iBoxx Extrapolation'!$F354,2)</f>
        <v>3.78</v>
      </c>
      <c r="AK354" s="14">
        <f>ROUND(Zinsswaps!AK354+'iBoxx Extrapolation'!$F354,2)</f>
        <v>3.77</v>
      </c>
      <c r="AL354" s="14">
        <f>ROUND(Zinsswaps!AL354+'iBoxx Extrapolation'!$F354,2)</f>
        <v>3.76</v>
      </c>
      <c r="AM354" s="14">
        <f>ROUND(Zinsswaps!AM354+'iBoxx Extrapolation'!$F354,2)</f>
        <v>3.75</v>
      </c>
      <c r="AN354" s="14">
        <f>ROUND(Zinsswaps!AN354+'iBoxx Extrapolation'!$F354,2)</f>
        <v>3.74</v>
      </c>
      <c r="AO354" s="14">
        <f>ROUND(Zinsswaps!AO354+'iBoxx Extrapolation'!$F354,2)</f>
        <v>3.73</v>
      </c>
      <c r="AP354" s="14">
        <f>ROUND(Zinsswaps!AP354+'iBoxx Extrapolation'!$F354,2)</f>
        <v>3.7</v>
      </c>
      <c r="AQ354" s="14">
        <f>ROUND(Zinsswaps!AQ354+'iBoxx Extrapolation'!$F354,2)</f>
        <v>3.68</v>
      </c>
      <c r="AR354" s="14">
        <f>ROUND(Zinsswaps!AR354+'iBoxx Extrapolation'!$F354,2)</f>
        <v>3.66</v>
      </c>
      <c r="AS354" s="14">
        <f>ROUND(Zinsswaps!AS354+'iBoxx Extrapolation'!$F354,2)</f>
        <v>3.64</v>
      </c>
      <c r="AT354" s="14">
        <f>ROUND(Zinsswaps!AT354+'iBoxx Extrapolation'!$F354,2)</f>
        <v>3.62</v>
      </c>
      <c r="AU354" s="14">
        <f>ROUND(Zinsswaps!AU354+'iBoxx Extrapolation'!$F354,2)</f>
        <v>3.61</v>
      </c>
      <c r="AV354" s="14">
        <f>ROUND(Zinsswaps!AV354+'iBoxx Extrapolation'!$F354,2)</f>
        <v>3.59</v>
      </c>
      <c r="AW354" s="14">
        <f>ROUND(Zinsswaps!AW354+'iBoxx Extrapolation'!$F354,2)</f>
        <v>3.57</v>
      </c>
      <c r="AX354" s="14">
        <f>ROUND(Zinsswaps!AX354+'iBoxx Extrapolation'!$F354,2)</f>
        <v>3.56</v>
      </c>
      <c r="AY354" s="14">
        <f>ROUND(Zinsswaps!AY354+'iBoxx Extrapolation'!$F354,2)</f>
        <v>3.54</v>
      </c>
    </row>
    <row r="355" spans="1:51" s="16" customFormat="1" x14ac:dyDescent="0.2">
      <c r="A355" s="12">
        <v>48029</v>
      </c>
      <c r="B355" s="14">
        <f>ROUND(Zinsswaps!B355+'iBoxx Extrapolation'!$F355,2)</f>
        <v>2.99</v>
      </c>
      <c r="C355" s="14">
        <f>ROUND(Zinsswaps!C355+'iBoxx Extrapolation'!$F355,2)</f>
        <v>3</v>
      </c>
      <c r="D355" s="14">
        <f>ROUND(Zinsswaps!D355+'iBoxx Extrapolation'!$F355,2)</f>
        <v>3.05</v>
      </c>
      <c r="E355" s="14">
        <f>ROUND(Zinsswaps!E355+'iBoxx Extrapolation'!$F355,2)</f>
        <v>3.12</v>
      </c>
      <c r="F355" s="14">
        <f>ROUND(Zinsswaps!F355+'iBoxx Extrapolation'!$F355,2)</f>
        <v>3.19</v>
      </c>
      <c r="G355" s="14">
        <f>ROUND(Zinsswaps!G355+'iBoxx Extrapolation'!$F355,2)</f>
        <v>3.27</v>
      </c>
      <c r="H355" s="14">
        <f>ROUND(Zinsswaps!H355+'iBoxx Extrapolation'!$F355,2)</f>
        <v>3.34</v>
      </c>
      <c r="I355" s="14">
        <f>ROUND(Zinsswaps!I355+'iBoxx Extrapolation'!$F355,2)</f>
        <v>3.41</v>
      </c>
      <c r="J355" s="14">
        <f>ROUND(Zinsswaps!J355+'iBoxx Extrapolation'!$F355,2)</f>
        <v>3.48</v>
      </c>
      <c r="K355" s="14">
        <f>ROUND(Zinsswaps!K355+'iBoxx Extrapolation'!$F355,2)</f>
        <v>3.54</v>
      </c>
      <c r="L355" s="14">
        <f>ROUND(Zinsswaps!L355+'iBoxx Extrapolation'!$F355,2)</f>
        <v>3.6</v>
      </c>
      <c r="M355" s="14">
        <f>ROUND(Zinsswaps!M355+'iBoxx Extrapolation'!$F355,2)</f>
        <v>3.65</v>
      </c>
      <c r="N355" s="14">
        <f>ROUND(Zinsswaps!N355+'iBoxx Extrapolation'!$F355,2)</f>
        <v>3.7</v>
      </c>
      <c r="O355" s="14">
        <f>ROUND(Zinsswaps!O355+'iBoxx Extrapolation'!$F355,2)</f>
        <v>3.75</v>
      </c>
      <c r="P355" s="14">
        <f>ROUND(Zinsswaps!P355+'iBoxx Extrapolation'!$F355,2)</f>
        <v>3.78</v>
      </c>
      <c r="Q355" s="14">
        <f>ROUND(Zinsswaps!Q355+'iBoxx Extrapolation'!$F355,2)</f>
        <v>3.81</v>
      </c>
      <c r="R355" s="14">
        <f>ROUND(Zinsswaps!R355+'iBoxx Extrapolation'!$F355,2)</f>
        <v>3.83</v>
      </c>
      <c r="S355" s="14">
        <f>ROUND(Zinsswaps!S355+'iBoxx Extrapolation'!$F355,2)</f>
        <v>3.85</v>
      </c>
      <c r="T355" s="14">
        <f>ROUND(Zinsswaps!T355+'iBoxx Extrapolation'!$F355,2)</f>
        <v>3.87</v>
      </c>
      <c r="U355" s="14">
        <f>ROUND(Zinsswaps!U355+'iBoxx Extrapolation'!$F355,2)</f>
        <v>3.89</v>
      </c>
      <c r="V355" s="14">
        <f>ROUND(Zinsswaps!V355+'iBoxx Extrapolation'!$F355,2)</f>
        <v>3.89</v>
      </c>
      <c r="W355" s="14">
        <f>ROUND(Zinsswaps!W355+'iBoxx Extrapolation'!$F355,2)</f>
        <v>3.89</v>
      </c>
      <c r="X355" s="14">
        <f>ROUND(Zinsswaps!X355+'iBoxx Extrapolation'!$F355,2)</f>
        <v>3.89</v>
      </c>
      <c r="Y355" s="14">
        <f>ROUND(Zinsswaps!Y355+'iBoxx Extrapolation'!$F355,2)</f>
        <v>3.89</v>
      </c>
      <c r="Z355" s="14">
        <f>ROUND(Zinsswaps!Z355+'iBoxx Extrapolation'!$F355,2)</f>
        <v>3.89</v>
      </c>
      <c r="AA355" s="14">
        <f>ROUND(Zinsswaps!AA355+'iBoxx Extrapolation'!$F355,2)</f>
        <v>3.88</v>
      </c>
      <c r="AB355" s="14">
        <f>ROUND(Zinsswaps!AB355+'iBoxx Extrapolation'!$F355,2)</f>
        <v>3.88</v>
      </c>
      <c r="AC355" s="14">
        <f>ROUND(Zinsswaps!AC355+'iBoxx Extrapolation'!$F355,2)</f>
        <v>3.87</v>
      </c>
      <c r="AD355" s="14">
        <f>ROUND(Zinsswaps!AD355+'iBoxx Extrapolation'!$F355,2)</f>
        <v>3.86</v>
      </c>
      <c r="AE355" s="14">
        <f>ROUND(Zinsswaps!AE355+'iBoxx Extrapolation'!$F355,2)</f>
        <v>3.86</v>
      </c>
      <c r="AF355" s="14">
        <f>ROUND(Zinsswaps!AF355+'iBoxx Extrapolation'!$F355,2)</f>
        <v>3.84</v>
      </c>
      <c r="AG355" s="14">
        <f>ROUND(Zinsswaps!AG355+'iBoxx Extrapolation'!$F355,2)</f>
        <v>3.82</v>
      </c>
      <c r="AH355" s="14">
        <f>ROUND(Zinsswaps!AH355+'iBoxx Extrapolation'!$F355,2)</f>
        <v>3.81</v>
      </c>
      <c r="AI355" s="14">
        <f>ROUND(Zinsswaps!AI355+'iBoxx Extrapolation'!$F355,2)</f>
        <v>3.79</v>
      </c>
      <c r="AJ355" s="14">
        <f>ROUND(Zinsswaps!AJ355+'iBoxx Extrapolation'!$F355,2)</f>
        <v>3.78</v>
      </c>
      <c r="AK355" s="14">
        <f>ROUND(Zinsswaps!AK355+'iBoxx Extrapolation'!$F355,2)</f>
        <v>3.77</v>
      </c>
      <c r="AL355" s="14">
        <f>ROUND(Zinsswaps!AL355+'iBoxx Extrapolation'!$F355,2)</f>
        <v>3.76</v>
      </c>
      <c r="AM355" s="14">
        <f>ROUND(Zinsswaps!AM355+'iBoxx Extrapolation'!$F355,2)</f>
        <v>3.75</v>
      </c>
      <c r="AN355" s="14">
        <f>ROUND(Zinsswaps!AN355+'iBoxx Extrapolation'!$F355,2)</f>
        <v>3.74</v>
      </c>
      <c r="AO355" s="14">
        <f>ROUND(Zinsswaps!AO355+'iBoxx Extrapolation'!$F355,2)</f>
        <v>3.73</v>
      </c>
      <c r="AP355" s="14">
        <f>ROUND(Zinsswaps!AP355+'iBoxx Extrapolation'!$F355,2)</f>
        <v>3.7</v>
      </c>
      <c r="AQ355" s="14">
        <f>ROUND(Zinsswaps!AQ355+'iBoxx Extrapolation'!$F355,2)</f>
        <v>3.68</v>
      </c>
      <c r="AR355" s="14">
        <f>ROUND(Zinsswaps!AR355+'iBoxx Extrapolation'!$F355,2)</f>
        <v>3.66</v>
      </c>
      <c r="AS355" s="14">
        <f>ROUND(Zinsswaps!AS355+'iBoxx Extrapolation'!$F355,2)</f>
        <v>3.64</v>
      </c>
      <c r="AT355" s="14">
        <f>ROUND(Zinsswaps!AT355+'iBoxx Extrapolation'!$F355,2)</f>
        <v>3.62</v>
      </c>
      <c r="AU355" s="14">
        <f>ROUND(Zinsswaps!AU355+'iBoxx Extrapolation'!$F355,2)</f>
        <v>3.61</v>
      </c>
      <c r="AV355" s="14">
        <f>ROUND(Zinsswaps!AV355+'iBoxx Extrapolation'!$F355,2)</f>
        <v>3.59</v>
      </c>
      <c r="AW355" s="14">
        <f>ROUND(Zinsswaps!AW355+'iBoxx Extrapolation'!$F355,2)</f>
        <v>3.57</v>
      </c>
      <c r="AX355" s="14">
        <f>ROUND(Zinsswaps!AX355+'iBoxx Extrapolation'!$F355,2)</f>
        <v>3.56</v>
      </c>
      <c r="AY355" s="14">
        <f>ROUND(Zinsswaps!AY355+'iBoxx Extrapolation'!$F355,2)</f>
        <v>3.54</v>
      </c>
    </row>
    <row r="356" spans="1:51" s="16" customFormat="1" x14ac:dyDescent="0.2">
      <c r="A356" s="12">
        <v>48060</v>
      </c>
      <c r="B356" s="14">
        <f>ROUND(Zinsswaps!B356+'iBoxx Extrapolation'!$F356,2)</f>
        <v>2.99</v>
      </c>
      <c r="C356" s="14">
        <f>ROUND(Zinsswaps!C356+'iBoxx Extrapolation'!$F356,2)</f>
        <v>3</v>
      </c>
      <c r="D356" s="14">
        <f>ROUND(Zinsswaps!D356+'iBoxx Extrapolation'!$F356,2)</f>
        <v>3.05</v>
      </c>
      <c r="E356" s="14">
        <f>ROUND(Zinsswaps!E356+'iBoxx Extrapolation'!$F356,2)</f>
        <v>3.12</v>
      </c>
      <c r="F356" s="14">
        <f>ROUND(Zinsswaps!F356+'iBoxx Extrapolation'!$F356,2)</f>
        <v>3.19</v>
      </c>
      <c r="G356" s="14">
        <f>ROUND(Zinsswaps!G356+'iBoxx Extrapolation'!$F356,2)</f>
        <v>3.27</v>
      </c>
      <c r="H356" s="14">
        <f>ROUND(Zinsswaps!H356+'iBoxx Extrapolation'!$F356,2)</f>
        <v>3.34</v>
      </c>
      <c r="I356" s="14">
        <f>ROUND(Zinsswaps!I356+'iBoxx Extrapolation'!$F356,2)</f>
        <v>3.41</v>
      </c>
      <c r="J356" s="14">
        <f>ROUND(Zinsswaps!J356+'iBoxx Extrapolation'!$F356,2)</f>
        <v>3.48</v>
      </c>
      <c r="K356" s="14">
        <f>ROUND(Zinsswaps!K356+'iBoxx Extrapolation'!$F356,2)</f>
        <v>3.54</v>
      </c>
      <c r="L356" s="14">
        <f>ROUND(Zinsswaps!L356+'iBoxx Extrapolation'!$F356,2)</f>
        <v>3.6</v>
      </c>
      <c r="M356" s="14">
        <f>ROUND(Zinsswaps!M356+'iBoxx Extrapolation'!$F356,2)</f>
        <v>3.65</v>
      </c>
      <c r="N356" s="14">
        <f>ROUND(Zinsswaps!N356+'iBoxx Extrapolation'!$F356,2)</f>
        <v>3.7</v>
      </c>
      <c r="O356" s="14">
        <f>ROUND(Zinsswaps!O356+'iBoxx Extrapolation'!$F356,2)</f>
        <v>3.75</v>
      </c>
      <c r="P356" s="14">
        <f>ROUND(Zinsswaps!P356+'iBoxx Extrapolation'!$F356,2)</f>
        <v>3.78</v>
      </c>
      <c r="Q356" s="14">
        <f>ROUND(Zinsswaps!Q356+'iBoxx Extrapolation'!$F356,2)</f>
        <v>3.81</v>
      </c>
      <c r="R356" s="14">
        <f>ROUND(Zinsswaps!R356+'iBoxx Extrapolation'!$F356,2)</f>
        <v>3.83</v>
      </c>
      <c r="S356" s="14">
        <f>ROUND(Zinsswaps!S356+'iBoxx Extrapolation'!$F356,2)</f>
        <v>3.85</v>
      </c>
      <c r="T356" s="14">
        <f>ROUND(Zinsswaps!T356+'iBoxx Extrapolation'!$F356,2)</f>
        <v>3.87</v>
      </c>
      <c r="U356" s="14">
        <f>ROUND(Zinsswaps!U356+'iBoxx Extrapolation'!$F356,2)</f>
        <v>3.89</v>
      </c>
      <c r="V356" s="14">
        <f>ROUND(Zinsswaps!V356+'iBoxx Extrapolation'!$F356,2)</f>
        <v>3.89</v>
      </c>
      <c r="W356" s="14">
        <f>ROUND(Zinsswaps!W356+'iBoxx Extrapolation'!$F356,2)</f>
        <v>3.89</v>
      </c>
      <c r="X356" s="14">
        <f>ROUND(Zinsswaps!X356+'iBoxx Extrapolation'!$F356,2)</f>
        <v>3.89</v>
      </c>
      <c r="Y356" s="14">
        <f>ROUND(Zinsswaps!Y356+'iBoxx Extrapolation'!$F356,2)</f>
        <v>3.89</v>
      </c>
      <c r="Z356" s="14">
        <f>ROUND(Zinsswaps!Z356+'iBoxx Extrapolation'!$F356,2)</f>
        <v>3.89</v>
      </c>
      <c r="AA356" s="14">
        <f>ROUND(Zinsswaps!AA356+'iBoxx Extrapolation'!$F356,2)</f>
        <v>3.88</v>
      </c>
      <c r="AB356" s="14">
        <f>ROUND(Zinsswaps!AB356+'iBoxx Extrapolation'!$F356,2)</f>
        <v>3.88</v>
      </c>
      <c r="AC356" s="14">
        <f>ROUND(Zinsswaps!AC356+'iBoxx Extrapolation'!$F356,2)</f>
        <v>3.87</v>
      </c>
      <c r="AD356" s="14">
        <f>ROUND(Zinsswaps!AD356+'iBoxx Extrapolation'!$F356,2)</f>
        <v>3.86</v>
      </c>
      <c r="AE356" s="14">
        <f>ROUND(Zinsswaps!AE356+'iBoxx Extrapolation'!$F356,2)</f>
        <v>3.86</v>
      </c>
      <c r="AF356" s="14">
        <f>ROUND(Zinsswaps!AF356+'iBoxx Extrapolation'!$F356,2)</f>
        <v>3.84</v>
      </c>
      <c r="AG356" s="14">
        <f>ROUND(Zinsswaps!AG356+'iBoxx Extrapolation'!$F356,2)</f>
        <v>3.82</v>
      </c>
      <c r="AH356" s="14">
        <f>ROUND(Zinsswaps!AH356+'iBoxx Extrapolation'!$F356,2)</f>
        <v>3.81</v>
      </c>
      <c r="AI356" s="14">
        <f>ROUND(Zinsswaps!AI356+'iBoxx Extrapolation'!$F356,2)</f>
        <v>3.79</v>
      </c>
      <c r="AJ356" s="14">
        <f>ROUND(Zinsswaps!AJ356+'iBoxx Extrapolation'!$F356,2)</f>
        <v>3.78</v>
      </c>
      <c r="AK356" s="14">
        <f>ROUND(Zinsswaps!AK356+'iBoxx Extrapolation'!$F356,2)</f>
        <v>3.77</v>
      </c>
      <c r="AL356" s="14">
        <f>ROUND(Zinsswaps!AL356+'iBoxx Extrapolation'!$F356,2)</f>
        <v>3.76</v>
      </c>
      <c r="AM356" s="14">
        <f>ROUND(Zinsswaps!AM356+'iBoxx Extrapolation'!$F356,2)</f>
        <v>3.75</v>
      </c>
      <c r="AN356" s="14">
        <f>ROUND(Zinsswaps!AN356+'iBoxx Extrapolation'!$F356,2)</f>
        <v>3.74</v>
      </c>
      <c r="AO356" s="14">
        <f>ROUND(Zinsswaps!AO356+'iBoxx Extrapolation'!$F356,2)</f>
        <v>3.73</v>
      </c>
      <c r="AP356" s="14">
        <f>ROUND(Zinsswaps!AP356+'iBoxx Extrapolation'!$F356,2)</f>
        <v>3.7</v>
      </c>
      <c r="AQ356" s="14">
        <f>ROUND(Zinsswaps!AQ356+'iBoxx Extrapolation'!$F356,2)</f>
        <v>3.68</v>
      </c>
      <c r="AR356" s="14">
        <f>ROUND(Zinsswaps!AR356+'iBoxx Extrapolation'!$F356,2)</f>
        <v>3.66</v>
      </c>
      <c r="AS356" s="14">
        <f>ROUND(Zinsswaps!AS356+'iBoxx Extrapolation'!$F356,2)</f>
        <v>3.64</v>
      </c>
      <c r="AT356" s="14">
        <f>ROUND(Zinsswaps!AT356+'iBoxx Extrapolation'!$F356,2)</f>
        <v>3.62</v>
      </c>
      <c r="AU356" s="14">
        <f>ROUND(Zinsswaps!AU356+'iBoxx Extrapolation'!$F356,2)</f>
        <v>3.61</v>
      </c>
      <c r="AV356" s="14">
        <f>ROUND(Zinsswaps!AV356+'iBoxx Extrapolation'!$F356,2)</f>
        <v>3.59</v>
      </c>
      <c r="AW356" s="14">
        <f>ROUND(Zinsswaps!AW356+'iBoxx Extrapolation'!$F356,2)</f>
        <v>3.57</v>
      </c>
      <c r="AX356" s="14">
        <f>ROUND(Zinsswaps!AX356+'iBoxx Extrapolation'!$F356,2)</f>
        <v>3.56</v>
      </c>
      <c r="AY356" s="14">
        <f>ROUND(Zinsswaps!AY356+'iBoxx Extrapolation'!$F356,2)</f>
        <v>3.54</v>
      </c>
    </row>
    <row r="357" spans="1:51" s="16" customFormat="1" x14ac:dyDescent="0.2">
      <c r="A357" s="12">
        <v>48091</v>
      </c>
      <c r="B357" s="14">
        <f>ROUND(Zinsswaps!B357+'iBoxx Extrapolation'!$F357,2)</f>
        <v>2.99</v>
      </c>
      <c r="C357" s="14">
        <f>ROUND(Zinsswaps!C357+'iBoxx Extrapolation'!$F357,2)</f>
        <v>3</v>
      </c>
      <c r="D357" s="14">
        <f>ROUND(Zinsswaps!D357+'iBoxx Extrapolation'!$F357,2)</f>
        <v>3.05</v>
      </c>
      <c r="E357" s="14">
        <f>ROUND(Zinsswaps!E357+'iBoxx Extrapolation'!$F357,2)</f>
        <v>3.12</v>
      </c>
      <c r="F357" s="14">
        <f>ROUND(Zinsswaps!F357+'iBoxx Extrapolation'!$F357,2)</f>
        <v>3.19</v>
      </c>
      <c r="G357" s="14">
        <f>ROUND(Zinsswaps!G357+'iBoxx Extrapolation'!$F357,2)</f>
        <v>3.27</v>
      </c>
      <c r="H357" s="14">
        <f>ROUND(Zinsswaps!H357+'iBoxx Extrapolation'!$F357,2)</f>
        <v>3.34</v>
      </c>
      <c r="I357" s="14">
        <f>ROUND(Zinsswaps!I357+'iBoxx Extrapolation'!$F357,2)</f>
        <v>3.41</v>
      </c>
      <c r="J357" s="14">
        <f>ROUND(Zinsswaps!J357+'iBoxx Extrapolation'!$F357,2)</f>
        <v>3.48</v>
      </c>
      <c r="K357" s="14">
        <f>ROUND(Zinsswaps!K357+'iBoxx Extrapolation'!$F357,2)</f>
        <v>3.54</v>
      </c>
      <c r="L357" s="14">
        <f>ROUND(Zinsswaps!L357+'iBoxx Extrapolation'!$F357,2)</f>
        <v>3.6</v>
      </c>
      <c r="M357" s="14">
        <f>ROUND(Zinsswaps!M357+'iBoxx Extrapolation'!$F357,2)</f>
        <v>3.65</v>
      </c>
      <c r="N357" s="14">
        <f>ROUND(Zinsswaps!N357+'iBoxx Extrapolation'!$F357,2)</f>
        <v>3.7</v>
      </c>
      <c r="O357" s="14">
        <f>ROUND(Zinsswaps!O357+'iBoxx Extrapolation'!$F357,2)</f>
        <v>3.75</v>
      </c>
      <c r="P357" s="14">
        <f>ROUND(Zinsswaps!P357+'iBoxx Extrapolation'!$F357,2)</f>
        <v>3.78</v>
      </c>
      <c r="Q357" s="14">
        <f>ROUND(Zinsswaps!Q357+'iBoxx Extrapolation'!$F357,2)</f>
        <v>3.81</v>
      </c>
      <c r="R357" s="14">
        <f>ROUND(Zinsswaps!R357+'iBoxx Extrapolation'!$F357,2)</f>
        <v>3.83</v>
      </c>
      <c r="S357" s="14">
        <f>ROUND(Zinsswaps!S357+'iBoxx Extrapolation'!$F357,2)</f>
        <v>3.85</v>
      </c>
      <c r="T357" s="14">
        <f>ROUND(Zinsswaps!T357+'iBoxx Extrapolation'!$F357,2)</f>
        <v>3.87</v>
      </c>
      <c r="U357" s="14">
        <f>ROUND(Zinsswaps!U357+'iBoxx Extrapolation'!$F357,2)</f>
        <v>3.89</v>
      </c>
      <c r="V357" s="14">
        <f>ROUND(Zinsswaps!V357+'iBoxx Extrapolation'!$F357,2)</f>
        <v>3.89</v>
      </c>
      <c r="W357" s="14">
        <f>ROUND(Zinsswaps!W357+'iBoxx Extrapolation'!$F357,2)</f>
        <v>3.89</v>
      </c>
      <c r="X357" s="14">
        <f>ROUND(Zinsswaps!X357+'iBoxx Extrapolation'!$F357,2)</f>
        <v>3.89</v>
      </c>
      <c r="Y357" s="14">
        <f>ROUND(Zinsswaps!Y357+'iBoxx Extrapolation'!$F357,2)</f>
        <v>3.89</v>
      </c>
      <c r="Z357" s="14">
        <f>ROUND(Zinsswaps!Z357+'iBoxx Extrapolation'!$F357,2)</f>
        <v>3.89</v>
      </c>
      <c r="AA357" s="14">
        <f>ROUND(Zinsswaps!AA357+'iBoxx Extrapolation'!$F357,2)</f>
        <v>3.88</v>
      </c>
      <c r="AB357" s="14">
        <f>ROUND(Zinsswaps!AB357+'iBoxx Extrapolation'!$F357,2)</f>
        <v>3.88</v>
      </c>
      <c r="AC357" s="14">
        <f>ROUND(Zinsswaps!AC357+'iBoxx Extrapolation'!$F357,2)</f>
        <v>3.87</v>
      </c>
      <c r="AD357" s="14">
        <f>ROUND(Zinsswaps!AD357+'iBoxx Extrapolation'!$F357,2)</f>
        <v>3.86</v>
      </c>
      <c r="AE357" s="14">
        <f>ROUND(Zinsswaps!AE357+'iBoxx Extrapolation'!$F357,2)</f>
        <v>3.86</v>
      </c>
      <c r="AF357" s="14">
        <f>ROUND(Zinsswaps!AF357+'iBoxx Extrapolation'!$F357,2)</f>
        <v>3.84</v>
      </c>
      <c r="AG357" s="14">
        <f>ROUND(Zinsswaps!AG357+'iBoxx Extrapolation'!$F357,2)</f>
        <v>3.82</v>
      </c>
      <c r="AH357" s="14">
        <f>ROUND(Zinsswaps!AH357+'iBoxx Extrapolation'!$F357,2)</f>
        <v>3.81</v>
      </c>
      <c r="AI357" s="14">
        <f>ROUND(Zinsswaps!AI357+'iBoxx Extrapolation'!$F357,2)</f>
        <v>3.79</v>
      </c>
      <c r="AJ357" s="14">
        <f>ROUND(Zinsswaps!AJ357+'iBoxx Extrapolation'!$F357,2)</f>
        <v>3.78</v>
      </c>
      <c r="AK357" s="14">
        <f>ROUND(Zinsswaps!AK357+'iBoxx Extrapolation'!$F357,2)</f>
        <v>3.77</v>
      </c>
      <c r="AL357" s="14">
        <f>ROUND(Zinsswaps!AL357+'iBoxx Extrapolation'!$F357,2)</f>
        <v>3.76</v>
      </c>
      <c r="AM357" s="14">
        <f>ROUND(Zinsswaps!AM357+'iBoxx Extrapolation'!$F357,2)</f>
        <v>3.75</v>
      </c>
      <c r="AN357" s="14">
        <f>ROUND(Zinsswaps!AN357+'iBoxx Extrapolation'!$F357,2)</f>
        <v>3.74</v>
      </c>
      <c r="AO357" s="14">
        <f>ROUND(Zinsswaps!AO357+'iBoxx Extrapolation'!$F357,2)</f>
        <v>3.73</v>
      </c>
      <c r="AP357" s="14">
        <f>ROUND(Zinsswaps!AP357+'iBoxx Extrapolation'!$F357,2)</f>
        <v>3.7</v>
      </c>
      <c r="AQ357" s="14">
        <f>ROUND(Zinsswaps!AQ357+'iBoxx Extrapolation'!$F357,2)</f>
        <v>3.68</v>
      </c>
      <c r="AR357" s="14">
        <f>ROUND(Zinsswaps!AR357+'iBoxx Extrapolation'!$F357,2)</f>
        <v>3.66</v>
      </c>
      <c r="AS357" s="14">
        <f>ROUND(Zinsswaps!AS357+'iBoxx Extrapolation'!$F357,2)</f>
        <v>3.64</v>
      </c>
      <c r="AT357" s="14">
        <f>ROUND(Zinsswaps!AT357+'iBoxx Extrapolation'!$F357,2)</f>
        <v>3.62</v>
      </c>
      <c r="AU357" s="14">
        <f>ROUND(Zinsswaps!AU357+'iBoxx Extrapolation'!$F357,2)</f>
        <v>3.61</v>
      </c>
      <c r="AV357" s="14">
        <f>ROUND(Zinsswaps!AV357+'iBoxx Extrapolation'!$F357,2)</f>
        <v>3.59</v>
      </c>
      <c r="AW357" s="14">
        <f>ROUND(Zinsswaps!AW357+'iBoxx Extrapolation'!$F357,2)</f>
        <v>3.57</v>
      </c>
      <c r="AX357" s="14">
        <f>ROUND(Zinsswaps!AX357+'iBoxx Extrapolation'!$F357,2)</f>
        <v>3.56</v>
      </c>
      <c r="AY357" s="14">
        <f>ROUND(Zinsswaps!AY357+'iBoxx Extrapolation'!$F357,2)</f>
        <v>3.54</v>
      </c>
    </row>
    <row r="358" spans="1:51" s="16" customFormat="1" x14ac:dyDescent="0.2">
      <c r="A358" s="12">
        <v>48121</v>
      </c>
      <c r="B358" s="14">
        <f>ROUND(Zinsswaps!B358+'iBoxx Extrapolation'!$F358,2)</f>
        <v>2.99</v>
      </c>
      <c r="C358" s="14">
        <f>ROUND(Zinsswaps!C358+'iBoxx Extrapolation'!$F358,2)</f>
        <v>3</v>
      </c>
      <c r="D358" s="14">
        <f>ROUND(Zinsswaps!D358+'iBoxx Extrapolation'!$F358,2)</f>
        <v>3.05</v>
      </c>
      <c r="E358" s="14">
        <f>ROUND(Zinsswaps!E358+'iBoxx Extrapolation'!$F358,2)</f>
        <v>3.12</v>
      </c>
      <c r="F358" s="14">
        <f>ROUND(Zinsswaps!F358+'iBoxx Extrapolation'!$F358,2)</f>
        <v>3.19</v>
      </c>
      <c r="G358" s="14">
        <f>ROUND(Zinsswaps!G358+'iBoxx Extrapolation'!$F358,2)</f>
        <v>3.27</v>
      </c>
      <c r="H358" s="14">
        <f>ROUND(Zinsswaps!H358+'iBoxx Extrapolation'!$F358,2)</f>
        <v>3.34</v>
      </c>
      <c r="I358" s="14">
        <f>ROUND(Zinsswaps!I358+'iBoxx Extrapolation'!$F358,2)</f>
        <v>3.41</v>
      </c>
      <c r="J358" s="14">
        <f>ROUND(Zinsswaps!J358+'iBoxx Extrapolation'!$F358,2)</f>
        <v>3.48</v>
      </c>
      <c r="K358" s="14">
        <f>ROUND(Zinsswaps!K358+'iBoxx Extrapolation'!$F358,2)</f>
        <v>3.54</v>
      </c>
      <c r="L358" s="14">
        <f>ROUND(Zinsswaps!L358+'iBoxx Extrapolation'!$F358,2)</f>
        <v>3.6</v>
      </c>
      <c r="M358" s="14">
        <f>ROUND(Zinsswaps!M358+'iBoxx Extrapolation'!$F358,2)</f>
        <v>3.65</v>
      </c>
      <c r="N358" s="14">
        <f>ROUND(Zinsswaps!N358+'iBoxx Extrapolation'!$F358,2)</f>
        <v>3.7</v>
      </c>
      <c r="O358" s="14">
        <f>ROUND(Zinsswaps!O358+'iBoxx Extrapolation'!$F358,2)</f>
        <v>3.75</v>
      </c>
      <c r="P358" s="14">
        <f>ROUND(Zinsswaps!P358+'iBoxx Extrapolation'!$F358,2)</f>
        <v>3.78</v>
      </c>
      <c r="Q358" s="14">
        <f>ROUND(Zinsswaps!Q358+'iBoxx Extrapolation'!$F358,2)</f>
        <v>3.81</v>
      </c>
      <c r="R358" s="14">
        <f>ROUND(Zinsswaps!R358+'iBoxx Extrapolation'!$F358,2)</f>
        <v>3.83</v>
      </c>
      <c r="S358" s="14">
        <f>ROUND(Zinsswaps!S358+'iBoxx Extrapolation'!$F358,2)</f>
        <v>3.85</v>
      </c>
      <c r="T358" s="14">
        <f>ROUND(Zinsswaps!T358+'iBoxx Extrapolation'!$F358,2)</f>
        <v>3.87</v>
      </c>
      <c r="U358" s="14">
        <f>ROUND(Zinsswaps!U358+'iBoxx Extrapolation'!$F358,2)</f>
        <v>3.89</v>
      </c>
      <c r="V358" s="14">
        <f>ROUND(Zinsswaps!V358+'iBoxx Extrapolation'!$F358,2)</f>
        <v>3.89</v>
      </c>
      <c r="W358" s="14">
        <f>ROUND(Zinsswaps!W358+'iBoxx Extrapolation'!$F358,2)</f>
        <v>3.89</v>
      </c>
      <c r="X358" s="14">
        <f>ROUND(Zinsswaps!X358+'iBoxx Extrapolation'!$F358,2)</f>
        <v>3.89</v>
      </c>
      <c r="Y358" s="14">
        <f>ROUND(Zinsswaps!Y358+'iBoxx Extrapolation'!$F358,2)</f>
        <v>3.89</v>
      </c>
      <c r="Z358" s="14">
        <f>ROUND(Zinsswaps!Z358+'iBoxx Extrapolation'!$F358,2)</f>
        <v>3.89</v>
      </c>
      <c r="AA358" s="14">
        <f>ROUND(Zinsswaps!AA358+'iBoxx Extrapolation'!$F358,2)</f>
        <v>3.88</v>
      </c>
      <c r="AB358" s="14">
        <f>ROUND(Zinsswaps!AB358+'iBoxx Extrapolation'!$F358,2)</f>
        <v>3.88</v>
      </c>
      <c r="AC358" s="14">
        <f>ROUND(Zinsswaps!AC358+'iBoxx Extrapolation'!$F358,2)</f>
        <v>3.87</v>
      </c>
      <c r="AD358" s="14">
        <f>ROUND(Zinsswaps!AD358+'iBoxx Extrapolation'!$F358,2)</f>
        <v>3.86</v>
      </c>
      <c r="AE358" s="14">
        <f>ROUND(Zinsswaps!AE358+'iBoxx Extrapolation'!$F358,2)</f>
        <v>3.86</v>
      </c>
      <c r="AF358" s="14">
        <f>ROUND(Zinsswaps!AF358+'iBoxx Extrapolation'!$F358,2)</f>
        <v>3.84</v>
      </c>
      <c r="AG358" s="14">
        <f>ROUND(Zinsswaps!AG358+'iBoxx Extrapolation'!$F358,2)</f>
        <v>3.82</v>
      </c>
      <c r="AH358" s="14">
        <f>ROUND(Zinsswaps!AH358+'iBoxx Extrapolation'!$F358,2)</f>
        <v>3.81</v>
      </c>
      <c r="AI358" s="14">
        <f>ROUND(Zinsswaps!AI358+'iBoxx Extrapolation'!$F358,2)</f>
        <v>3.79</v>
      </c>
      <c r="AJ358" s="14">
        <f>ROUND(Zinsswaps!AJ358+'iBoxx Extrapolation'!$F358,2)</f>
        <v>3.78</v>
      </c>
      <c r="AK358" s="14">
        <f>ROUND(Zinsswaps!AK358+'iBoxx Extrapolation'!$F358,2)</f>
        <v>3.77</v>
      </c>
      <c r="AL358" s="14">
        <f>ROUND(Zinsswaps!AL358+'iBoxx Extrapolation'!$F358,2)</f>
        <v>3.76</v>
      </c>
      <c r="AM358" s="14">
        <f>ROUND(Zinsswaps!AM358+'iBoxx Extrapolation'!$F358,2)</f>
        <v>3.75</v>
      </c>
      <c r="AN358" s="14">
        <f>ROUND(Zinsswaps!AN358+'iBoxx Extrapolation'!$F358,2)</f>
        <v>3.74</v>
      </c>
      <c r="AO358" s="14">
        <f>ROUND(Zinsswaps!AO358+'iBoxx Extrapolation'!$F358,2)</f>
        <v>3.73</v>
      </c>
      <c r="AP358" s="14">
        <f>ROUND(Zinsswaps!AP358+'iBoxx Extrapolation'!$F358,2)</f>
        <v>3.7</v>
      </c>
      <c r="AQ358" s="14">
        <f>ROUND(Zinsswaps!AQ358+'iBoxx Extrapolation'!$F358,2)</f>
        <v>3.68</v>
      </c>
      <c r="AR358" s="14">
        <f>ROUND(Zinsswaps!AR358+'iBoxx Extrapolation'!$F358,2)</f>
        <v>3.66</v>
      </c>
      <c r="AS358" s="14">
        <f>ROUND(Zinsswaps!AS358+'iBoxx Extrapolation'!$F358,2)</f>
        <v>3.64</v>
      </c>
      <c r="AT358" s="14">
        <f>ROUND(Zinsswaps!AT358+'iBoxx Extrapolation'!$F358,2)</f>
        <v>3.62</v>
      </c>
      <c r="AU358" s="14">
        <f>ROUND(Zinsswaps!AU358+'iBoxx Extrapolation'!$F358,2)</f>
        <v>3.61</v>
      </c>
      <c r="AV358" s="14">
        <f>ROUND(Zinsswaps!AV358+'iBoxx Extrapolation'!$F358,2)</f>
        <v>3.59</v>
      </c>
      <c r="AW358" s="14">
        <f>ROUND(Zinsswaps!AW358+'iBoxx Extrapolation'!$F358,2)</f>
        <v>3.57</v>
      </c>
      <c r="AX358" s="14">
        <f>ROUND(Zinsswaps!AX358+'iBoxx Extrapolation'!$F358,2)</f>
        <v>3.56</v>
      </c>
      <c r="AY358" s="14">
        <f>ROUND(Zinsswaps!AY358+'iBoxx Extrapolation'!$F358,2)</f>
        <v>3.54</v>
      </c>
    </row>
    <row r="359" spans="1:51" s="16" customFormat="1" x14ac:dyDescent="0.2">
      <c r="A359" s="12">
        <v>48152</v>
      </c>
      <c r="B359" s="14">
        <f>ROUND(Zinsswaps!B359+'iBoxx Extrapolation'!$F359,2)</f>
        <v>2.99</v>
      </c>
      <c r="C359" s="14">
        <f>ROUND(Zinsswaps!C359+'iBoxx Extrapolation'!$F359,2)</f>
        <v>3</v>
      </c>
      <c r="D359" s="14">
        <f>ROUND(Zinsswaps!D359+'iBoxx Extrapolation'!$F359,2)</f>
        <v>3.05</v>
      </c>
      <c r="E359" s="14">
        <f>ROUND(Zinsswaps!E359+'iBoxx Extrapolation'!$F359,2)</f>
        <v>3.12</v>
      </c>
      <c r="F359" s="14">
        <f>ROUND(Zinsswaps!F359+'iBoxx Extrapolation'!$F359,2)</f>
        <v>3.19</v>
      </c>
      <c r="G359" s="14">
        <f>ROUND(Zinsswaps!G359+'iBoxx Extrapolation'!$F359,2)</f>
        <v>3.27</v>
      </c>
      <c r="H359" s="14">
        <f>ROUND(Zinsswaps!H359+'iBoxx Extrapolation'!$F359,2)</f>
        <v>3.34</v>
      </c>
      <c r="I359" s="14">
        <f>ROUND(Zinsswaps!I359+'iBoxx Extrapolation'!$F359,2)</f>
        <v>3.41</v>
      </c>
      <c r="J359" s="14">
        <f>ROUND(Zinsswaps!J359+'iBoxx Extrapolation'!$F359,2)</f>
        <v>3.48</v>
      </c>
      <c r="K359" s="14">
        <f>ROUND(Zinsswaps!K359+'iBoxx Extrapolation'!$F359,2)</f>
        <v>3.54</v>
      </c>
      <c r="L359" s="14">
        <f>ROUND(Zinsswaps!L359+'iBoxx Extrapolation'!$F359,2)</f>
        <v>3.6</v>
      </c>
      <c r="M359" s="14">
        <f>ROUND(Zinsswaps!M359+'iBoxx Extrapolation'!$F359,2)</f>
        <v>3.65</v>
      </c>
      <c r="N359" s="14">
        <f>ROUND(Zinsswaps!N359+'iBoxx Extrapolation'!$F359,2)</f>
        <v>3.7</v>
      </c>
      <c r="O359" s="14">
        <f>ROUND(Zinsswaps!O359+'iBoxx Extrapolation'!$F359,2)</f>
        <v>3.75</v>
      </c>
      <c r="P359" s="14">
        <f>ROUND(Zinsswaps!P359+'iBoxx Extrapolation'!$F359,2)</f>
        <v>3.78</v>
      </c>
      <c r="Q359" s="14">
        <f>ROUND(Zinsswaps!Q359+'iBoxx Extrapolation'!$F359,2)</f>
        <v>3.81</v>
      </c>
      <c r="R359" s="14">
        <f>ROUND(Zinsswaps!R359+'iBoxx Extrapolation'!$F359,2)</f>
        <v>3.83</v>
      </c>
      <c r="S359" s="14">
        <f>ROUND(Zinsswaps!S359+'iBoxx Extrapolation'!$F359,2)</f>
        <v>3.85</v>
      </c>
      <c r="T359" s="14">
        <f>ROUND(Zinsswaps!T359+'iBoxx Extrapolation'!$F359,2)</f>
        <v>3.87</v>
      </c>
      <c r="U359" s="14">
        <f>ROUND(Zinsswaps!U359+'iBoxx Extrapolation'!$F359,2)</f>
        <v>3.89</v>
      </c>
      <c r="V359" s="14">
        <f>ROUND(Zinsswaps!V359+'iBoxx Extrapolation'!$F359,2)</f>
        <v>3.89</v>
      </c>
      <c r="W359" s="14">
        <f>ROUND(Zinsswaps!W359+'iBoxx Extrapolation'!$F359,2)</f>
        <v>3.89</v>
      </c>
      <c r="X359" s="14">
        <f>ROUND(Zinsswaps!X359+'iBoxx Extrapolation'!$F359,2)</f>
        <v>3.89</v>
      </c>
      <c r="Y359" s="14">
        <f>ROUND(Zinsswaps!Y359+'iBoxx Extrapolation'!$F359,2)</f>
        <v>3.89</v>
      </c>
      <c r="Z359" s="14">
        <f>ROUND(Zinsswaps!Z359+'iBoxx Extrapolation'!$F359,2)</f>
        <v>3.89</v>
      </c>
      <c r="AA359" s="14">
        <f>ROUND(Zinsswaps!AA359+'iBoxx Extrapolation'!$F359,2)</f>
        <v>3.88</v>
      </c>
      <c r="AB359" s="14">
        <f>ROUND(Zinsswaps!AB359+'iBoxx Extrapolation'!$F359,2)</f>
        <v>3.88</v>
      </c>
      <c r="AC359" s="14">
        <f>ROUND(Zinsswaps!AC359+'iBoxx Extrapolation'!$F359,2)</f>
        <v>3.87</v>
      </c>
      <c r="AD359" s="14">
        <f>ROUND(Zinsswaps!AD359+'iBoxx Extrapolation'!$F359,2)</f>
        <v>3.86</v>
      </c>
      <c r="AE359" s="14">
        <f>ROUND(Zinsswaps!AE359+'iBoxx Extrapolation'!$F359,2)</f>
        <v>3.86</v>
      </c>
      <c r="AF359" s="14">
        <f>ROUND(Zinsswaps!AF359+'iBoxx Extrapolation'!$F359,2)</f>
        <v>3.84</v>
      </c>
      <c r="AG359" s="14">
        <f>ROUND(Zinsswaps!AG359+'iBoxx Extrapolation'!$F359,2)</f>
        <v>3.82</v>
      </c>
      <c r="AH359" s="14">
        <f>ROUND(Zinsswaps!AH359+'iBoxx Extrapolation'!$F359,2)</f>
        <v>3.81</v>
      </c>
      <c r="AI359" s="14">
        <f>ROUND(Zinsswaps!AI359+'iBoxx Extrapolation'!$F359,2)</f>
        <v>3.79</v>
      </c>
      <c r="AJ359" s="14">
        <f>ROUND(Zinsswaps!AJ359+'iBoxx Extrapolation'!$F359,2)</f>
        <v>3.78</v>
      </c>
      <c r="AK359" s="14">
        <f>ROUND(Zinsswaps!AK359+'iBoxx Extrapolation'!$F359,2)</f>
        <v>3.77</v>
      </c>
      <c r="AL359" s="14">
        <f>ROUND(Zinsswaps!AL359+'iBoxx Extrapolation'!$F359,2)</f>
        <v>3.76</v>
      </c>
      <c r="AM359" s="14">
        <f>ROUND(Zinsswaps!AM359+'iBoxx Extrapolation'!$F359,2)</f>
        <v>3.75</v>
      </c>
      <c r="AN359" s="14">
        <f>ROUND(Zinsswaps!AN359+'iBoxx Extrapolation'!$F359,2)</f>
        <v>3.74</v>
      </c>
      <c r="AO359" s="14">
        <f>ROUND(Zinsswaps!AO359+'iBoxx Extrapolation'!$F359,2)</f>
        <v>3.73</v>
      </c>
      <c r="AP359" s="14">
        <f>ROUND(Zinsswaps!AP359+'iBoxx Extrapolation'!$F359,2)</f>
        <v>3.7</v>
      </c>
      <c r="AQ359" s="14">
        <f>ROUND(Zinsswaps!AQ359+'iBoxx Extrapolation'!$F359,2)</f>
        <v>3.68</v>
      </c>
      <c r="AR359" s="14">
        <f>ROUND(Zinsswaps!AR359+'iBoxx Extrapolation'!$F359,2)</f>
        <v>3.66</v>
      </c>
      <c r="AS359" s="14">
        <f>ROUND(Zinsswaps!AS359+'iBoxx Extrapolation'!$F359,2)</f>
        <v>3.64</v>
      </c>
      <c r="AT359" s="14">
        <f>ROUND(Zinsswaps!AT359+'iBoxx Extrapolation'!$F359,2)</f>
        <v>3.62</v>
      </c>
      <c r="AU359" s="14">
        <f>ROUND(Zinsswaps!AU359+'iBoxx Extrapolation'!$F359,2)</f>
        <v>3.61</v>
      </c>
      <c r="AV359" s="14">
        <f>ROUND(Zinsswaps!AV359+'iBoxx Extrapolation'!$F359,2)</f>
        <v>3.59</v>
      </c>
      <c r="AW359" s="14">
        <f>ROUND(Zinsswaps!AW359+'iBoxx Extrapolation'!$F359,2)</f>
        <v>3.57</v>
      </c>
      <c r="AX359" s="14">
        <f>ROUND(Zinsswaps!AX359+'iBoxx Extrapolation'!$F359,2)</f>
        <v>3.56</v>
      </c>
      <c r="AY359" s="14">
        <f>ROUND(Zinsswaps!AY359+'iBoxx Extrapolation'!$F359,2)</f>
        <v>3.54</v>
      </c>
    </row>
    <row r="360" spans="1:51" s="16" customFormat="1" x14ac:dyDescent="0.2">
      <c r="A360" s="12">
        <v>48182</v>
      </c>
      <c r="B360" s="14">
        <f>ROUND(Zinsswaps!B360+'iBoxx Extrapolation'!$F360,2)</f>
        <v>2.99</v>
      </c>
      <c r="C360" s="14">
        <f>ROUND(Zinsswaps!C360+'iBoxx Extrapolation'!$F360,2)</f>
        <v>3</v>
      </c>
      <c r="D360" s="14">
        <f>ROUND(Zinsswaps!D360+'iBoxx Extrapolation'!$F360,2)</f>
        <v>3.05</v>
      </c>
      <c r="E360" s="14">
        <f>ROUND(Zinsswaps!E360+'iBoxx Extrapolation'!$F360,2)</f>
        <v>3.12</v>
      </c>
      <c r="F360" s="14">
        <f>ROUND(Zinsswaps!F360+'iBoxx Extrapolation'!$F360,2)</f>
        <v>3.19</v>
      </c>
      <c r="G360" s="14">
        <f>ROUND(Zinsswaps!G360+'iBoxx Extrapolation'!$F360,2)</f>
        <v>3.27</v>
      </c>
      <c r="H360" s="14">
        <f>ROUND(Zinsswaps!H360+'iBoxx Extrapolation'!$F360,2)</f>
        <v>3.34</v>
      </c>
      <c r="I360" s="14">
        <f>ROUND(Zinsswaps!I360+'iBoxx Extrapolation'!$F360,2)</f>
        <v>3.41</v>
      </c>
      <c r="J360" s="14">
        <f>ROUND(Zinsswaps!J360+'iBoxx Extrapolation'!$F360,2)</f>
        <v>3.48</v>
      </c>
      <c r="K360" s="14">
        <f>ROUND(Zinsswaps!K360+'iBoxx Extrapolation'!$F360,2)</f>
        <v>3.54</v>
      </c>
      <c r="L360" s="14">
        <f>ROUND(Zinsswaps!L360+'iBoxx Extrapolation'!$F360,2)</f>
        <v>3.6</v>
      </c>
      <c r="M360" s="14">
        <f>ROUND(Zinsswaps!M360+'iBoxx Extrapolation'!$F360,2)</f>
        <v>3.65</v>
      </c>
      <c r="N360" s="14">
        <f>ROUND(Zinsswaps!N360+'iBoxx Extrapolation'!$F360,2)</f>
        <v>3.7</v>
      </c>
      <c r="O360" s="14">
        <f>ROUND(Zinsswaps!O360+'iBoxx Extrapolation'!$F360,2)</f>
        <v>3.75</v>
      </c>
      <c r="P360" s="14">
        <f>ROUND(Zinsswaps!P360+'iBoxx Extrapolation'!$F360,2)</f>
        <v>3.78</v>
      </c>
      <c r="Q360" s="14">
        <f>ROUND(Zinsswaps!Q360+'iBoxx Extrapolation'!$F360,2)</f>
        <v>3.81</v>
      </c>
      <c r="R360" s="14">
        <f>ROUND(Zinsswaps!R360+'iBoxx Extrapolation'!$F360,2)</f>
        <v>3.83</v>
      </c>
      <c r="S360" s="14">
        <f>ROUND(Zinsswaps!S360+'iBoxx Extrapolation'!$F360,2)</f>
        <v>3.85</v>
      </c>
      <c r="T360" s="14">
        <f>ROUND(Zinsswaps!T360+'iBoxx Extrapolation'!$F360,2)</f>
        <v>3.87</v>
      </c>
      <c r="U360" s="14">
        <f>ROUND(Zinsswaps!U360+'iBoxx Extrapolation'!$F360,2)</f>
        <v>3.89</v>
      </c>
      <c r="V360" s="14">
        <f>ROUND(Zinsswaps!V360+'iBoxx Extrapolation'!$F360,2)</f>
        <v>3.89</v>
      </c>
      <c r="W360" s="14">
        <f>ROUND(Zinsswaps!W360+'iBoxx Extrapolation'!$F360,2)</f>
        <v>3.89</v>
      </c>
      <c r="X360" s="14">
        <f>ROUND(Zinsswaps!X360+'iBoxx Extrapolation'!$F360,2)</f>
        <v>3.89</v>
      </c>
      <c r="Y360" s="14">
        <f>ROUND(Zinsswaps!Y360+'iBoxx Extrapolation'!$F360,2)</f>
        <v>3.89</v>
      </c>
      <c r="Z360" s="14">
        <f>ROUND(Zinsswaps!Z360+'iBoxx Extrapolation'!$F360,2)</f>
        <v>3.89</v>
      </c>
      <c r="AA360" s="14">
        <f>ROUND(Zinsswaps!AA360+'iBoxx Extrapolation'!$F360,2)</f>
        <v>3.88</v>
      </c>
      <c r="AB360" s="14">
        <f>ROUND(Zinsswaps!AB360+'iBoxx Extrapolation'!$F360,2)</f>
        <v>3.88</v>
      </c>
      <c r="AC360" s="14">
        <f>ROUND(Zinsswaps!AC360+'iBoxx Extrapolation'!$F360,2)</f>
        <v>3.87</v>
      </c>
      <c r="AD360" s="14">
        <f>ROUND(Zinsswaps!AD360+'iBoxx Extrapolation'!$F360,2)</f>
        <v>3.86</v>
      </c>
      <c r="AE360" s="14">
        <f>ROUND(Zinsswaps!AE360+'iBoxx Extrapolation'!$F360,2)</f>
        <v>3.86</v>
      </c>
      <c r="AF360" s="14">
        <f>ROUND(Zinsswaps!AF360+'iBoxx Extrapolation'!$F360,2)</f>
        <v>3.84</v>
      </c>
      <c r="AG360" s="14">
        <f>ROUND(Zinsswaps!AG360+'iBoxx Extrapolation'!$F360,2)</f>
        <v>3.82</v>
      </c>
      <c r="AH360" s="14">
        <f>ROUND(Zinsswaps!AH360+'iBoxx Extrapolation'!$F360,2)</f>
        <v>3.81</v>
      </c>
      <c r="AI360" s="14">
        <f>ROUND(Zinsswaps!AI360+'iBoxx Extrapolation'!$F360,2)</f>
        <v>3.79</v>
      </c>
      <c r="AJ360" s="14">
        <f>ROUND(Zinsswaps!AJ360+'iBoxx Extrapolation'!$F360,2)</f>
        <v>3.78</v>
      </c>
      <c r="AK360" s="14">
        <f>ROUND(Zinsswaps!AK360+'iBoxx Extrapolation'!$F360,2)</f>
        <v>3.77</v>
      </c>
      <c r="AL360" s="14">
        <f>ROUND(Zinsswaps!AL360+'iBoxx Extrapolation'!$F360,2)</f>
        <v>3.76</v>
      </c>
      <c r="AM360" s="14">
        <f>ROUND(Zinsswaps!AM360+'iBoxx Extrapolation'!$F360,2)</f>
        <v>3.75</v>
      </c>
      <c r="AN360" s="14">
        <f>ROUND(Zinsswaps!AN360+'iBoxx Extrapolation'!$F360,2)</f>
        <v>3.74</v>
      </c>
      <c r="AO360" s="14">
        <f>ROUND(Zinsswaps!AO360+'iBoxx Extrapolation'!$F360,2)</f>
        <v>3.73</v>
      </c>
      <c r="AP360" s="14">
        <f>ROUND(Zinsswaps!AP360+'iBoxx Extrapolation'!$F360,2)</f>
        <v>3.7</v>
      </c>
      <c r="AQ360" s="14">
        <f>ROUND(Zinsswaps!AQ360+'iBoxx Extrapolation'!$F360,2)</f>
        <v>3.68</v>
      </c>
      <c r="AR360" s="14">
        <f>ROUND(Zinsswaps!AR360+'iBoxx Extrapolation'!$F360,2)</f>
        <v>3.66</v>
      </c>
      <c r="AS360" s="14">
        <f>ROUND(Zinsswaps!AS360+'iBoxx Extrapolation'!$F360,2)</f>
        <v>3.64</v>
      </c>
      <c r="AT360" s="14">
        <f>ROUND(Zinsswaps!AT360+'iBoxx Extrapolation'!$F360,2)</f>
        <v>3.62</v>
      </c>
      <c r="AU360" s="14">
        <f>ROUND(Zinsswaps!AU360+'iBoxx Extrapolation'!$F360,2)</f>
        <v>3.61</v>
      </c>
      <c r="AV360" s="14">
        <f>ROUND(Zinsswaps!AV360+'iBoxx Extrapolation'!$F360,2)</f>
        <v>3.59</v>
      </c>
      <c r="AW360" s="14">
        <f>ROUND(Zinsswaps!AW360+'iBoxx Extrapolation'!$F360,2)</f>
        <v>3.57</v>
      </c>
      <c r="AX360" s="14">
        <f>ROUND(Zinsswaps!AX360+'iBoxx Extrapolation'!$F360,2)</f>
        <v>3.56</v>
      </c>
      <c r="AY360" s="14">
        <f>ROUND(Zinsswaps!AY360+'iBoxx Extrapolation'!$F360,2)</f>
        <v>3.54</v>
      </c>
    </row>
    <row r="361" spans="1:51" s="16" customFormat="1" x14ac:dyDescent="0.2">
      <c r="A361" s="12">
        <v>48213</v>
      </c>
      <c r="B361" s="14">
        <f>ROUND(Zinsswaps!B361+'iBoxx Extrapolation'!$F361,2)</f>
        <v>2.99</v>
      </c>
      <c r="C361" s="14">
        <f>ROUND(Zinsswaps!C361+'iBoxx Extrapolation'!$F361,2)</f>
        <v>3</v>
      </c>
      <c r="D361" s="14">
        <f>ROUND(Zinsswaps!D361+'iBoxx Extrapolation'!$F361,2)</f>
        <v>3.05</v>
      </c>
      <c r="E361" s="14">
        <f>ROUND(Zinsswaps!E361+'iBoxx Extrapolation'!$F361,2)</f>
        <v>3.12</v>
      </c>
      <c r="F361" s="14">
        <f>ROUND(Zinsswaps!F361+'iBoxx Extrapolation'!$F361,2)</f>
        <v>3.19</v>
      </c>
      <c r="G361" s="14">
        <f>ROUND(Zinsswaps!G361+'iBoxx Extrapolation'!$F361,2)</f>
        <v>3.27</v>
      </c>
      <c r="H361" s="14">
        <f>ROUND(Zinsswaps!H361+'iBoxx Extrapolation'!$F361,2)</f>
        <v>3.34</v>
      </c>
      <c r="I361" s="14">
        <f>ROUND(Zinsswaps!I361+'iBoxx Extrapolation'!$F361,2)</f>
        <v>3.41</v>
      </c>
      <c r="J361" s="14">
        <f>ROUND(Zinsswaps!J361+'iBoxx Extrapolation'!$F361,2)</f>
        <v>3.48</v>
      </c>
      <c r="K361" s="14">
        <f>ROUND(Zinsswaps!K361+'iBoxx Extrapolation'!$F361,2)</f>
        <v>3.54</v>
      </c>
      <c r="L361" s="14">
        <f>ROUND(Zinsswaps!L361+'iBoxx Extrapolation'!$F361,2)</f>
        <v>3.6</v>
      </c>
      <c r="M361" s="14">
        <f>ROUND(Zinsswaps!M361+'iBoxx Extrapolation'!$F361,2)</f>
        <v>3.65</v>
      </c>
      <c r="N361" s="14">
        <f>ROUND(Zinsswaps!N361+'iBoxx Extrapolation'!$F361,2)</f>
        <v>3.7</v>
      </c>
      <c r="O361" s="14">
        <f>ROUND(Zinsswaps!O361+'iBoxx Extrapolation'!$F361,2)</f>
        <v>3.75</v>
      </c>
      <c r="P361" s="14">
        <f>ROUND(Zinsswaps!P361+'iBoxx Extrapolation'!$F361,2)</f>
        <v>3.78</v>
      </c>
      <c r="Q361" s="14">
        <f>ROUND(Zinsswaps!Q361+'iBoxx Extrapolation'!$F361,2)</f>
        <v>3.81</v>
      </c>
      <c r="R361" s="14">
        <f>ROUND(Zinsswaps!R361+'iBoxx Extrapolation'!$F361,2)</f>
        <v>3.83</v>
      </c>
      <c r="S361" s="14">
        <f>ROUND(Zinsswaps!S361+'iBoxx Extrapolation'!$F361,2)</f>
        <v>3.85</v>
      </c>
      <c r="T361" s="14">
        <f>ROUND(Zinsswaps!T361+'iBoxx Extrapolation'!$F361,2)</f>
        <v>3.87</v>
      </c>
      <c r="U361" s="14">
        <f>ROUND(Zinsswaps!U361+'iBoxx Extrapolation'!$F361,2)</f>
        <v>3.89</v>
      </c>
      <c r="V361" s="14">
        <f>ROUND(Zinsswaps!V361+'iBoxx Extrapolation'!$F361,2)</f>
        <v>3.89</v>
      </c>
      <c r="W361" s="14">
        <f>ROUND(Zinsswaps!W361+'iBoxx Extrapolation'!$F361,2)</f>
        <v>3.89</v>
      </c>
      <c r="X361" s="14">
        <f>ROUND(Zinsswaps!X361+'iBoxx Extrapolation'!$F361,2)</f>
        <v>3.89</v>
      </c>
      <c r="Y361" s="14">
        <f>ROUND(Zinsswaps!Y361+'iBoxx Extrapolation'!$F361,2)</f>
        <v>3.89</v>
      </c>
      <c r="Z361" s="14">
        <f>ROUND(Zinsswaps!Z361+'iBoxx Extrapolation'!$F361,2)</f>
        <v>3.89</v>
      </c>
      <c r="AA361" s="14">
        <f>ROUND(Zinsswaps!AA361+'iBoxx Extrapolation'!$F361,2)</f>
        <v>3.88</v>
      </c>
      <c r="AB361" s="14">
        <f>ROUND(Zinsswaps!AB361+'iBoxx Extrapolation'!$F361,2)</f>
        <v>3.88</v>
      </c>
      <c r="AC361" s="14">
        <f>ROUND(Zinsswaps!AC361+'iBoxx Extrapolation'!$F361,2)</f>
        <v>3.87</v>
      </c>
      <c r="AD361" s="14">
        <f>ROUND(Zinsswaps!AD361+'iBoxx Extrapolation'!$F361,2)</f>
        <v>3.86</v>
      </c>
      <c r="AE361" s="14">
        <f>ROUND(Zinsswaps!AE361+'iBoxx Extrapolation'!$F361,2)</f>
        <v>3.86</v>
      </c>
      <c r="AF361" s="14">
        <f>ROUND(Zinsswaps!AF361+'iBoxx Extrapolation'!$F361,2)</f>
        <v>3.84</v>
      </c>
      <c r="AG361" s="14">
        <f>ROUND(Zinsswaps!AG361+'iBoxx Extrapolation'!$F361,2)</f>
        <v>3.82</v>
      </c>
      <c r="AH361" s="14">
        <f>ROUND(Zinsswaps!AH361+'iBoxx Extrapolation'!$F361,2)</f>
        <v>3.81</v>
      </c>
      <c r="AI361" s="14">
        <f>ROUND(Zinsswaps!AI361+'iBoxx Extrapolation'!$F361,2)</f>
        <v>3.79</v>
      </c>
      <c r="AJ361" s="14">
        <f>ROUND(Zinsswaps!AJ361+'iBoxx Extrapolation'!$F361,2)</f>
        <v>3.78</v>
      </c>
      <c r="AK361" s="14">
        <f>ROUND(Zinsswaps!AK361+'iBoxx Extrapolation'!$F361,2)</f>
        <v>3.77</v>
      </c>
      <c r="AL361" s="14">
        <f>ROUND(Zinsswaps!AL361+'iBoxx Extrapolation'!$F361,2)</f>
        <v>3.76</v>
      </c>
      <c r="AM361" s="14">
        <f>ROUND(Zinsswaps!AM361+'iBoxx Extrapolation'!$F361,2)</f>
        <v>3.75</v>
      </c>
      <c r="AN361" s="14">
        <f>ROUND(Zinsswaps!AN361+'iBoxx Extrapolation'!$F361,2)</f>
        <v>3.74</v>
      </c>
      <c r="AO361" s="14">
        <f>ROUND(Zinsswaps!AO361+'iBoxx Extrapolation'!$F361,2)</f>
        <v>3.73</v>
      </c>
      <c r="AP361" s="14">
        <f>ROUND(Zinsswaps!AP361+'iBoxx Extrapolation'!$F361,2)</f>
        <v>3.7</v>
      </c>
      <c r="AQ361" s="14">
        <f>ROUND(Zinsswaps!AQ361+'iBoxx Extrapolation'!$F361,2)</f>
        <v>3.68</v>
      </c>
      <c r="AR361" s="14">
        <f>ROUND(Zinsswaps!AR361+'iBoxx Extrapolation'!$F361,2)</f>
        <v>3.66</v>
      </c>
      <c r="AS361" s="14">
        <f>ROUND(Zinsswaps!AS361+'iBoxx Extrapolation'!$F361,2)</f>
        <v>3.64</v>
      </c>
      <c r="AT361" s="14">
        <f>ROUND(Zinsswaps!AT361+'iBoxx Extrapolation'!$F361,2)</f>
        <v>3.62</v>
      </c>
      <c r="AU361" s="14">
        <f>ROUND(Zinsswaps!AU361+'iBoxx Extrapolation'!$F361,2)</f>
        <v>3.61</v>
      </c>
      <c r="AV361" s="14">
        <f>ROUND(Zinsswaps!AV361+'iBoxx Extrapolation'!$F361,2)</f>
        <v>3.59</v>
      </c>
      <c r="AW361" s="14">
        <f>ROUND(Zinsswaps!AW361+'iBoxx Extrapolation'!$F361,2)</f>
        <v>3.57</v>
      </c>
      <c r="AX361" s="14">
        <f>ROUND(Zinsswaps!AX361+'iBoxx Extrapolation'!$F361,2)</f>
        <v>3.56</v>
      </c>
      <c r="AY361" s="14">
        <f>ROUND(Zinsswaps!AY361+'iBoxx Extrapolation'!$F361,2)</f>
        <v>3.54</v>
      </c>
    </row>
    <row r="362" spans="1:51" s="16" customFormat="1" x14ac:dyDescent="0.2">
      <c r="A362" s="12">
        <v>48244</v>
      </c>
      <c r="B362" s="14">
        <f>ROUND(Zinsswaps!B362+'iBoxx Extrapolation'!$F362,2)</f>
        <v>2.99</v>
      </c>
      <c r="C362" s="14">
        <f>ROUND(Zinsswaps!C362+'iBoxx Extrapolation'!$F362,2)</f>
        <v>3</v>
      </c>
      <c r="D362" s="14">
        <f>ROUND(Zinsswaps!D362+'iBoxx Extrapolation'!$F362,2)</f>
        <v>3.05</v>
      </c>
      <c r="E362" s="14">
        <f>ROUND(Zinsswaps!E362+'iBoxx Extrapolation'!$F362,2)</f>
        <v>3.12</v>
      </c>
      <c r="F362" s="14">
        <f>ROUND(Zinsswaps!F362+'iBoxx Extrapolation'!$F362,2)</f>
        <v>3.19</v>
      </c>
      <c r="G362" s="14">
        <f>ROUND(Zinsswaps!G362+'iBoxx Extrapolation'!$F362,2)</f>
        <v>3.27</v>
      </c>
      <c r="H362" s="14">
        <f>ROUND(Zinsswaps!H362+'iBoxx Extrapolation'!$F362,2)</f>
        <v>3.34</v>
      </c>
      <c r="I362" s="14">
        <f>ROUND(Zinsswaps!I362+'iBoxx Extrapolation'!$F362,2)</f>
        <v>3.41</v>
      </c>
      <c r="J362" s="14">
        <f>ROUND(Zinsswaps!J362+'iBoxx Extrapolation'!$F362,2)</f>
        <v>3.48</v>
      </c>
      <c r="K362" s="14">
        <f>ROUND(Zinsswaps!K362+'iBoxx Extrapolation'!$F362,2)</f>
        <v>3.54</v>
      </c>
      <c r="L362" s="14">
        <f>ROUND(Zinsswaps!L362+'iBoxx Extrapolation'!$F362,2)</f>
        <v>3.6</v>
      </c>
      <c r="M362" s="14">
        <f>ROUND(Zinsswaps!M362+'iBoxx Extrapolation'!$F362,2)</f>
        <v>3.65</v>
      </c>
      <c r="N362" s="14">
        <f>ROUND(Zinsswaps!N362+'iBoxx Extrapolation'!$F362,2)</f>
        <v>3.7</v>
      </c>
      <c r="O362" s="14">
        <f>ROUND(Zinsswaps!O362+'iBoxx Extrapolation'!$F362,2)</f>
        <v>3.75</v>
      </c>
      <c r="P362" s="14">
        <f>ROUND(Zinsswaps!P362+'iBoxx Extrapolation'!$F362,2)</f>
        <v>3.78</v>
      </c>
      <c r="Q362" s="14">
        <f>ROUND(Zinsswaps!Q362+'iBoxx Extrapolation'!$F362,2)</f>
        <v>3.81</v>
      </c>
      <c r="R362" s="14">
        <f>ROUND(Zinsswaps!R362+'iBoxx Extrapolation'!$F362,2)</f>
        <v>3.83</v>
      </c>
      <c r="S362" s="14">
        <f>ROUND(Zinsswaps!S362+'iBoxx Extrapolation'!$F362,2)</f>
        <v>3.85</v>
      </c>
      <c r="T362" s="14">
        <f>ROUND(Zinsswaps!T362+'iBoxx Extrapolation'!$F362,2)</f>
        <v>3.87</v>
      </c>
      <c r="U362" s="14">
        <f>ROUND(Zinsswaps!U362+'iBoxx Extrapolation'!$F362,2)</f>
        <v>3.89</v>
      </c>
      <c r="V362" s="14">
        <f>ROUND(Zinsswaps!V362+'iBoxx Extrapolation'!$F362,2)</f>
        <v>3.89</v>
      </c>
      <c r="W362" s="14">
        <f>ROUND(Zinsswaps!W362+'iBoxx Extrapolation'!$F362,2)</f>
        <v>3.89</v>
      </c>
      <c r="X362" s="14">
        <f>ROUND(Zinsswaps!X362+'iBoxx Extrapolation'!$F362,2)</f>
        <v>3.89</v>
      </c>
      <c r="Y362" s="14">
        <f>ROUND(Zinsswaps!Y362+'iBoxx Extrapolation'!$F362,2)</f>
        <v>3.89</v>
      </c>
      <c r="Z362" s="14">
        <f>ROUND(Zinsswaps!Z362+'iBoxx Extrapolation'!$F362,2)</f>
        <v>3.89</v>
      </c>
      <c r="AA362" s="14">
        <f>ROUND(Zinsswaps!AA362+'iBoxx Extrapolation'!$F362,2)</f>
        <v>3.88</v>
      </c>
      <c r="AB362" s="14">
        <f>ROUND(Zinsswaps!AB362+'iBoxx Extrapolation'!$F362,2)</f>
        <v>3.88</v>
      </c>
      <c r="AC362" s="14">
        <f>ROUND(Zinsswaps!AC362+'iBoxx Extrapolation'!$F362,2)</f>
        <v>3.87</v>
      </c>
      <c r="AD362" s="14">
        <f>ROUND(Zinsswaps!AD362+'iBoxx Extrapolation'!$F362,2)</f>
        <v>3.86</v>
      </c>
      <c r="AE362" s="14">
        <f>ROUND(Zinsswaps!AE362+'iBoxx Extrapolation'!$F362,2)</f>
        <v>3.86</v>
      </c>
      <c r="AF362" s="14">
        <f>ROUND(Zinsswaps!AF362+'iBoxx Extrapolation'!$F362,2)</f>
        <v>3.84</v>
      </c>
      <c r="AG362" s="14">
        <f>ROUND(Zinsswaps!AG362+'iBoxx Extrapolation'!$F362,2)</f>
        <v>3.82</v>
      </c>
      <c r="AH362" s="14">
        <f>ROUND(Zinsswaps!AH362+'iBoxx Extrapolation'!$F362,2)</f>
        <v>3.81</v>
      </c>
      <c r="AI362" s="14">
        <f>ROUND(Zinsswaps!AI362+'iBoxx Extrapolation'!$F362,2)</f>
        <v>3.79</v>
      </c>
      <c r="AJ362" s="14">
        <f>ROUND(Zinsswaps!AJ362+'iBoxx Extrapolation'!$F362,2)</f>
        <v>3.78</v>
      </c>
      <c r="AK362" s="14">
        <f>ROUND(Zinsswaps!AK362+'iBoxx Extrapolation'!$F362,2)</f>
        <v>3.77</v>
      </c>
      <c r="AL362" s="14">
        <f>ROUND(Zinsswaps!AL362+'iBoxx Extrapolation'!$F362,2)</f>
        <v>3.76</v>
      </c>
      <c r="AM362" s="14">
        <f>ROUND(Zinsswaps!AM362+'iBoxx Extrapolation'!$F362,2)</f>
        <v>3.75</v>
      </c>
      <c r="AN362" s="14">
        <f>ROUND(Zinsswaps!AN362+'iBoxx Extrapolation'!$F362,2)</f>
        <v>3.74</v>
      </c>
      <c r="AO362" s="14">
        <f>ROUND(Zinsswaps!AO362+'iBoxx Extrapolation'!$F362,2)</f>
        <v>3.73</v>
      </c>
      <c r="AP362" s="14">
        <f>ROUND(Zinsswaps!AP362+'iBoxx Extrapolation'!$F362,2)</f>
        <v>3.7</v>
      </c>
      <c r="AQ362" s="14">
        <f>ROUND(Zinsswaps!AQ362+'iBoxx Extrapolation'!$F362,2)</f>
        <v>3.68</v>
      </c>
      <c r="AR362" s="14">
        <f>ROUND(Zinsswaps!AR362+'iBoxx Extrapolation'!$F362,2)</f>
        <v>3.66</v>
      </c>
      <c r="AS362" s="14">
        <f>ROUND(Zinsswaps!AS362+'iBoxx Extrapolation'!$F362,2)</f>
        <v>3.64</v>
      </c>
      <c r="AT362" s="14">
        <f>ROUND(Zinsswaps!AT362+'iBoxx Extrapolation'!$F362,2)</f>
        <v>3.62</v>
      </c>
      <c r="AU362" s="14">
        <f>ROUND(Zinsswaps!AU362+'iBoxx Extrapolation'!$F362,2)</f>
        <v>3.61</v>
      </c>
      <c r="AV362" s="14">
        <f>ROUND(Zinsswaps!AV362+'iBoxx Extrapolation'!$F362,2)</f>
        <v>3.59</v>
      </c>
      <c r="AW362" s="14">
        <f>ROUND(Zinsswaps!AW362+'iBoxx Extrapolation'!$F362,2)</f>
        <v>3.57</v>
      </c>
      <c r="AX362" s="14">
        <f>ROUND(Zinsswaps!AX362+'iBoxx Extrapolation'!$F362,2)</f>
        <v>3.56</v>
      </c>
      <c r="AY362" s="14">
        <f>ROUND(Zinsswaps!AY362+'iBoxx Extrapolation'!$F362,2)</f>
        <v>3.54</v>
      </c>
    </row>
    <row r="363" spans="1:51" s="16" customFormat="1" x14ac:dyDescent="0.2">
      <c r="A363" s="12">
        <v>48273</v>
      </c>
      <c r="B363" s="14">
        <f>ROUND(Zinsswaps!B363+'iBoxx Extrapolation'!$F363,2)</f>
        <v>2.99</v>
      </c>
      <c r="C363" s="14">
        <f>ROUND(Zinsswaps!C363+'iBoxx Extrapolation'!$F363,2)</f>
        <v>3</v>
      </c>
      <c r="D363" s="14">
        <f>ROUND(Zinsswaps!D363+'iBoxx Extrapolation'!$F363,2)</f>
        <v>3.05</v>
      </c>
      <c r="E363" s="14">
        <f>ROUND(Zinsswaps!E363+'iBoxx Extrapolation'!$F363,2)</f>
        <v>3.12</v>
      </c>
      <c r="F363" s="14">
        <f>ROUND(Zinsswaps!F363+'iBoxx Extrapolation'!$F363,2)</f>
        <v>3.19</v>
      </c>
      <c r="G363" s="14">
        <f>ROUND(Zinsswaps!G363+'iBoxx Extrapolation'!$F363,2)</f>
        <v>3.27</v>
      </c>
      <c r="H363" s="14">
        <f>ROUND(Zinsswaps!H363+'iBoxx Extrapolation'!$F363,2)</f>
        <v>3.34</v>
      </c>
      <c r="I363" s="14">
        <f>ROUND(Zinsswaps!I363+'iBoxx Extrapolation'!$F363,2)</f>
        <v>3.41</v>
      </c>
      <c r="J363" s="14">
        <f>ROUND(Zinsswaps!J363+'iBoxx Extrapolation'!$F363,2)</f>
        <v>3.48</v>
      </c>
      <c r="K363" s="14">
        <f>ROUND(Zinsswaps!K363+'iBoxx Extrapolation'!$F363,2)</f>
        <v>3.54</v>
      </c>
      <c r="L363" s="14">
        <f>ROUND(Zinsswaps!L363+'iBoxx Extrapolation'!$F363,2)</f>
        <v>3.6</v>
      </c>
      <c r="M363" s="14">
        <f>ROUND(Zinsswaps!M363+'iBoxx Extrapolation'!$F363,2)</f>
        <v>3.65</v>
      </c>
      <c r="N363" s="14">
        <f>ROUND(Zinsswaps!N363+'iBoxx Extrapolation'!$F363,2)</f>
        <v>3.7</v>
      </c>
      <c r="O363" s="14">
        <f>ROUND(Zinsswaps!O363+'iBoxx Extrapolation'!$F363,2)</f>
        <v>3.75</v>
      </c>
      <c r="P363" s="14">
        <f>ROUND(Zinsswaps!P363+'iBoxx Extrapolation'!$F363,2)</f>
        <v>3.78</v>
      </c>
      <c r="Q363" s="14">
        <f>ROUND(Zinsswaps!Q363+'iBoxx Extrapolation'!$F363,2)</f>
        <v>3.81</v>
      </c>
      <c r="R363" s="14">
        <f>ROUND(Zinsswaps!R363+'iBoxx Extrapolation'!$F363,2)</f>
        <v>3.83</v>
      </c>
      <c r="S363" s="14">
        <f>ROUND(Zinsswaps!S363+'iBoxx Extrapolation'!$F363,2)</f>
        <v>3.85</v>
      </c>
      <c r="T363" s="14">
        <f>ROUND(Zinsswaps!T363+'iBoxx Extrapolation'!$F363,2)</f>
        <v>3.87</v>
      </c>
      <c r="U363" s="14">
        <f>ROUND(Zinsswaps!U363+'iBoxx Extrapolation'!$F363,2)</f>
        <v>3.89</v>
      </c>
      <c r="V363" s="14">
        <f>ROUND(Zinsswaps!V363+'iBoxx Extrapolation'!$F363,2)</f>
        <v>3.89</v>
      </c>
      <c r="W363" s="14">
        <f>ROUND(Zinsswaps!W363+'iBoxx Extrapolation'!$F363,2)</f>
        <v>3.89</v>
      </c>
      <c r="X363" s="14">
        <f>ROUND(Zinsswaps!X363+'iBoxx Extrapolation'!$F363,2)</f>
        <v>3.89</v>
      </c>
      <c r="Y363" s="14">
        <f>ROUND(Zinsswaps!Y363+'iBoxx Extrapolation'!$F363,2)</f>
        <v>3.89</v>
      </c>
      <c r="Z363" s="14">
        <f>ROUND(Zinsswaps!Z363+'iBoxx Extrapolation'!$F363,2)</f>
        <v>3.89</v>
      </c>
      <c r="AA363" s="14">
        <f>ROUND(Zinsswaps!AA363+'iBoxx Extrapolation'!$F363,2)</f>
        <v>3.88</v>
      </c>
      <c r="AB363" s="14">
        <f>ROUND(Zinsswaps!AB363+'iBoxx Extrapolation'!$F363,2)</f>
        <v>3.88</v>
      </c>
      <c r="AC363" s="14">
        <f>ROUND(Zinsswaps!AC363+'iBoxx Extrapolation'!$F363,2)</f>
        <v>3.87</v>
      </c>
      <c r="AD363" s="14">
        <f>ROUND(Zinsswaps!AD363+'iBoxx Extrapolation'!$F363,2)</f>
        <v>3.86</v>
      </c>
      <c r="AE363" s="14">
        <f>ROUND(Zinsswaps!AE363+'iBoxx Extrapolation'!$F363,2)</f>
        <v>3.86</v>
      </c>
      <c r="AF363" s="14">
        <f>ROUND(Zinsswaps!AF363+'iBoxx Extrapolation'!$F363,2)</f>
        <v>3.84</v>
      </c>
      <c r="AG363" s="14">
        <f>ROUND(Zinsswaps!AG363+'iBoxx Extrapolation'!$F363,2)</f>
        <v>3.82</v>
      </c>
      <c r="AH363" s="14">
        <f>ROUND(Zinsswaps!AH363+'iBoxx Extrapolation'!$F363,2)</f>
        <v>3.81</v>
      </c>
      <c r="AI363" s="14">
        <f>ROUND(Zinsswaps!AI363+'iBoxx Extrapolation'!$F363,2)</f>
        <v>3.79</v>
      </c>
      <c r="AJ363" s="14">
        <f>ROUND(Zinsswaps!AJ363+'iBoxx Extrapolation'!$F363,2)</f>
        <v>3.78</v>
      </c>
      <c r="AK363" s="14">
        <f>ROUND(Zinsswaps!AK363+'iBoxx Extrapolation'!$F363,2)</f>
        <v>3.77</v>
      </c>
      <c r="AL363" s="14">
        <f>ROUND(Zinsswaps!AL363+'iBoxx Extrapolation'!$F363,2)</f>
        <v>3.76</v>
      </c>
      <c r="AM363" s="14">
        <f>ROUND(Zinsswaps!AM363+'iBoxx Extrapolation'!$F363,2)</f>
        <v>3.75</v>
      </c>
      <c r="AN363" s="14">
        <f>ROUND(Zinsswaps!AN363+'iBoxx Extrapolation'!$F363,2)</f>
        <v>3.74</v>
      </c>
      <c r="AO363" s="14">
        <f>ROUND(Zinsswaps!AO363+'iBoxx Extrapolation'!$F363,2)</f>
        <v>3.73</v>
      </c>
      <c r="AP363" s="14">
        <f>ROUND(Zinsswaps!AP363+'iBoxx Extrapolation'!$F363,2)</f>
        <v>3.7</v>
      </c>
      <c r="AQ363" s="14">
        <f>ROUND(Zinsswaps!AQ363+'iBoxx Extrapolation'!$F363,2)</f>
        <v>3.68</v>
      </c>
      <c r="AR363" s="14">
        <f>ROUND(Zinsswaps!AR363+'iBoxx Extrapolation'!$F363,2)</f>
        <v>3.66</v>
      </c>
      <c r="AS363" s="14">
        <f>ROUND(Zinsswaps!AS363+'iBoxx Extrapolation'!$F363,2)</f>
        <v>3.64</v>
      </c>
      <c r="AT363" s="14">
        <f>ROUND(Zinsswaps!AT363+'iBoxx Extrapolation'!$F363,2)</f>
        <v>3.62</v>
      </c>
      <c r="AU363" s="14">
        <f>ROUND(Zinsswaps!AU363+'iBoxx Extrapolation'!$F363,2)</f>
        <v>3.61</v>
      </c>
      <c r="AV363" s="14">
        <f>ROUND(Zinsswaps!AV363+'iBoxx Extrapolation'!$F363,2)</f>
        <v>3.59</v>
      </c>
      <c r="AW363" s="14">
        <f>ROUND(Zinsswaps!AW363+'iBoxx Extrapolation'!$F363,2)</f>
        <v>3.57</v>
      </c>
      <c r="AX363" s="14">
        <f>ROUND(Zinsswaps!AX363+'iBoxx Extrapolation'!$F363,2)</f>
        <v>3.56</v>
      </c>
      <c r="AY363" s="14">
        <f>ROUND(Zinsswaps!AY363+'iBoxx Extrapolation'!$F363,2)</f>
        <v>3.54</v>
      </c>
    </row>
    <row r="364" spans="1:51" s="16" customFormat="1" x14ac:dyDescent="0.2">
      <c r="A364" s="12">
        <v>48304</v>
      </c>
      <c r="B364" s="14">
        <f>ROUND(Zinsswaps!B364+'iBoxx Extrapolation'!$F364,2)</f>
        <v>2.99</v>
      </c>
      <c r="C364" s="14">
        <f>ROUND(Zinsswaps!C364+'iBoxx Extrapolation'!$F364,2)</f>
        <v>3</v>
      </c>
      <c r="D364" s="14">
        <f>ROUND(Zinsswaps!D364+'iBoxx Extrapolation'!$F364,2)</f>
        <v>3.05</v>
      </c>
      <c r="E364" s="14">
        <f>ROUND(Zinsswaps!E364+'iBoxx Extrapolation'!$F364,2)</f>
        <v>3.12</v>
      </c>
      <c r="F364" s="14">
        <f>ROUND(Zinsswaps!F364+'iBoxx Extrapolation'!$F364,2)</f>
        <v>3.19</v>
      </c>
      <c r="G364" s="14">
        <f>ROUND(Zinsswaps!G364+'iBoxx Extrapolation'!$F364,2)</f>
        <v>3.27</v>
      </c>
      <c r="H364" s="14">
        <f>ROUND(Zinsswaps!H364+'iBoxx Extrapolation'!$F364,2)</f>
        <v>3.34</v>
      </c>
      <c r="I364" s="14">
        <f>ROUND(Zinsswaps!I364+'iBoxx Extrapolation'!$F364,2)</f>
        <v>3.41</v>
      </c>
      <c r="J364" s="14">
        <f>ROUND(Zinsswaps!J364+'iBoxx Extrapolation'!$F364,2)</f>
        <v>3.48</v>
      </c>
      <c r="K364" s="14">
        <f>ROUND(Zinsswaps!K364+'iBoxx Extrapolation'!$F364,2)</f>
        <v>3.54</v>
      </c>
      <c r="L364" s="14">
        <f>ROUND(Zinsswaps!L364+'iBoxx Extrapolation'!$F364,2)</f>
        <v>3.6</v>
      </c>
      <c r="M364" s="14">
        <f>ROUND(Zinsswaps!M364+'iBoxx Extrapolation'!$F364,2)</f>
        <v>3.65</v>
      </c>
      <c r="N364" s="14">
        <f>ROUND(Zinsswaps!N364+'iBoxx Extrapolation'!$F364,2)</f>
        <v>3.7</v>
      </c>
      <c r="O364" s="14">
        <f>ROUND(Zinsswaps!O364+'iBoxx Extrapolation'!$F364,2)</f>
        <v>3.75</v>
      </c>
      <c r="P364" s="14">
        <f>ROUND(Zinsswaps!P364+'iBoxx Extrapolation'!$F364,2)</f>
        <v>3.78</v>
      </c>
      <c r="Q364" s="14">
        <f>ROUND(Zinsswaps!Q364+'iBoxx Extrapolation'!$F364,2)</f>
        <v>3.81</v>
      </c>
      <c r="R364" s="14">
        <f>ROUND(Zinsswaps!R364+'iBoxx Extrapolation'!$F364,2)</f>
        <v>3.83</v>
      </c>
      <c r="S364" s="14">
        <f>ROUND(Zinsswaps!S364+'iBoxx Extrapolation'!$F364,2)</f>
        <v>3.85</v>
      </c>
      <c r="T364" s="14">
        <f>ROUND(Zinsswaps!T364+'iBoxx Extrapolation'!$F364,2)</f>
        <v>3.87</v>
      </c>
      <c r="U364" s="14">
        <f>ROUND(Zinsswaps!U364+'iBoxx Extrapolation'!$F364,2)</f>
        <v>3.89</v>
      </c>
      <c r="V364" s="14">
        <f>ROUND(Zinsswaps!V364+'iBoxx Extrapolation'!$F364,2)</f>
        <v>3.89</v>
      </c>
      <c r="W364" s="14">
        <f>ROUND(Zinsswaps!W364+'iBoxx Extrapolation'!$F364,2)</f>
        <v>3.89</v>
      </c>
      <c r="X364" s="14">
        <f>ROUND(Zinsswaps!X364+'iBoxx Extrapolation'!$F364,2)</f>
        <v>3.89</v>
      </c>
      <c r="Y364" s="14">
        <f>ROUND(Zinsswaps!Y364+'iBoxx Extrapolation'!$F364,2)</f>
        <v>3.89</v>
      </c>
      <c r="Z364" s="14">
        <f>ROUND(Zinsswaps!Z364+'iBoxx Extrapolation'!$F364,2)</f>
        <v>3.89</v>
      </c>
      <c r="AA364" s="14">
        <f>ROUND(Zinsswaps!AA364+'iBoxx Extrapolation'!$F364,2)</f>
        <v>3.88</v>
      </c>
      <c r="AB364" s="14">
        <f>ROUND(Zinsswaps!AB364+'iBoxx Extrapolation'!$F364,2)</f>
        <v>3.88</v>
      </c>
      <c r="AC364" s="14">
        <f>ROUND(Zinsswaps!AC364+'iBoxx Extrapolation'!$F364,2)</f>
        <v>3.87</v>
      </c>
      <c r="AD364" s="14">
        <f>ROUND(Zinsswaps!AD364+'iBoxx Extrapolation'!$F364,2)</f>
        <v>3.86</v>
      </c>
      <c r="AE364" s="14">
        <f>ROUND(Zinsswaps!AE364+'iBoxx Extrapolation'!$F364,2)</f>
        <v>3.86</v>
      </c>
      <c r="AF364" s="14">
        <f>ROUND(Zinsswaps!AF364+'iBoxx Extrapolation'!$F364,2)</f>
        <v>3.84</v>
      </c>
      <c r="AG364" s="14">
        <f>ROUND(Zinsswaps!AG364+'iBoxx Extrapolation'!$F364,2)</f>
        <v>3.82</v>
      </c>
      <c r="AH364" s="14">
        <f>ROUND(Zinsswaps!AH364+'iBoxx Extrapolation'!$F364,2)</f>
        <v>3.81</v>
      </c>
      <c r="AI364" s="14">
        <f>ROUND(Zinsswaps!AI364+'iBoxx Extrapolation'!$F364,2)</f>
        <v>3.79</v>
      </c>
      <c r="AJ364" s="14">
        <f>ROUND(Zinsswaps!AJ364+'iBoxx Extrapolation'!$F364,2)</f>
        <v>3.78</v>
      </c>
      <c r="AK364" s="14">
        <f>ROUND(Zinsswaps!AK364+'iBoxx Extrapolation'!$F364,2)</f>
        <v>3.77</v>
      </c>
      <c r="AL364" s="14">
        <f>ROUND(Zinsswaps!AL364+'iBoxx Extrapolation'!$F364,2)</f>
        <v>3.76</v>
      </c>
      <c r="AM364" s="14">
        <f>ROUND(Zinsswaps!AM364+'iBoxx Extrapolation'!$F364,2)</f>
        <v>3.75</v>
      </c>
      <c r="AN364" s="14">
        <f>ROUND(Zinsswaps!AN364+'iBoxx Extrapolation'!$F364,2)</f>
        <v>3.74</v>
      </c>
      <c r="AO364" s="14">
        <f>ROUND(Zinsswaps!AO364+'iBoxx Extrapolation'!$F364,2)</f>
        <v>3.73</v>
      </c>
      <c r="AP364" s="14">
        <f>ROUND(Zinsswaps!AP364+'iBoxx Extrapolation'!$F364,2)</f>
        <v>3.7</v>
      </c>
      <c r="AQ364" s="14">
        <f>ROUND(Zinsswaps!AQ364+'iBoxx Extrapolation'!$F364,2)</f>
        <v>3.68</v>
      </c>
      <c r="AR364" s="14">
        <f>ROUND(Zinsswaps!AR364+'iBoxx Extrapolation'!$F364,2)</f>
        <v>3.66</v>
      </c>
      <c r="AS364" s="14">
        <f>ROUND(Zinsswaps!AS364+'iBoxx Extrapolation'!$F364,2)</f>
        <v>3.64</v>
      </c>
      <c r="AT364" s="14">
        <f>ROUND(Zinsswaps!AT364+'iBoxx Extrapolation'!$F364,2)</f>
        <v>3.62</v>
      </c>
      <c r="AU364" s="14">
        <f>ROUND(Zinsswaps!AU364+'iBoxx Extrapolation'!$F364,2)</f>
        <v>3.61</v>
      </c>
      <c r="AV364" s="14">
        <f>ROUND(Zinsswaps!AV364+'iBoxx Extrapolation'!$F364,2)</f>
        <v>3.59</v>
      </c>
      <c r="AW364" s="14">
        <f>ROUND(Zinsswaps!AW364+'iBoxx Extrapolation'!$F364,2)</f>
        <v>3.57</v>
      </c>
      <c r="AX364" s="14">
        <f>ROUND(Zinsswaps!AX364+'iBoxx Extrapolation'!$F364,2)</f>
        <v>3.56</v>
      </c>
      <c r="AY364" s="14">
        <f>ROUND(Zinsswaps!AY364+'iBoxx Extrapolation'!$F364,2)</f>
        <v>3.54</v>
      </c>
    </row>
    <row r="365" spans="1:51" s="16" customFormat="1" x14ac:dyDescent="0.2">
      <c r="A365" s="12">
        <v>48334</v>
      </c>
      <c r="B365" s="14">
        <f>ROUND(Zinsswaps!B365+'iBoxx Extrapolation'!$F365,2)</f>
        <v>2.99</v>
      </c>
      <c r="C365" s="14">
        <f>ROUND(Zinsswaps!C365+'iBoxx Extrapolation'!$F365,2)</f>
        <v>3</v>
      </c>
      <c r="D365" s="14">
        <f>ROUND(Zinsswaps!D365+'iBoxx Extrapolation'!$F365,2)</f>
        <v>3.05</v>
      </c>
      <c r="E365" s="14">
        <f>ROUND(Zinsswaps!E365+'iBoxx Extrapolation'!$F365,2)</f>
        <v>3.12</v>
      </c>
      <c r="F365" s="14">
        <f>ROUND(Zinsswaps!F365+'iBoxx Extrapolation'!$F365,2)</f>
        <v>3.19</v>
      </c>
      <c r="G365" s="14">
        <f>ROUND(Zinsswaps!G365+'iBoxx Extrapolation'!$F365,2)</f>
        <v>3.27</v>
      </c>
      <c r="H365" s="14">
        <f>ROUND(Zinsswaps!H365+'iBoxx Extrapolation'!$F365,2)</f>
        <v>3.34</v>
      </c>
      <c r="I365" s="14">
        <f>ROUND(Zinsswaps!I365+'iBoxx Extrapolation'!$F365,2)</f>
        <v>3.41</v>
      </c>
      <c r="J365" s="14">
        <f>ROUND(Zinsswaps!J365+'iBoxx Extrapolation'!$F365,2)</f>
        <v>3.48</v>
      </c>
      <c r="K365" s="14">
        <f>ROUND(Zinsswaps!K365+'iBoxx Extrapolation'!$F365,2)</f>
        <v>3.54</v>
      </c>
      <c r="L365" s="14">
        <f>ROUND(Zinsswaps!L365+'iBoxx Extrapolation'!$F365,2)</f>
        <v>3.6</v>
      </c>
      <c r="M365" s="14">
        <f>ROUND(Zinsswaps!M365+'iBoxx Extrapolation'!$F365,2)</f>
        <v>3.65</v>
      </c>
      <c r="N365" s="14">
        <f>ROUND(Zinsswaps!N365+'iBoxx Extrapolation'!$F365,2)</f>
        <v>3.7</v>
      </c>
      <c r="O365" s="14">
        <f>ROUND(Zinsswaps!O365+'iBoxx Extrapolation'!$F365,2)</f>
        <v>3.75</v>
      </c>
      <c r="P365" s="14">
        <f>ROUND(Zinsswaps!P365+'iBoxx Extrapolation'!$F365,2)</f>
        <v>3.78</v>
      </c>
      <c r="Q365" s="14">
        <f>ROUND(Zinsswaps!Q365+'iBoxx Extrapolation'!$F365,2)</f>
        <v>3.81</v>
      </c>
      <c r="R365" s="14">
        <f>ROUND(Zinsswaps!R365+'iBoxx Extrapolation'!$F365,2)</f>
        <v>3.83</v>
      </c>
      <c r="S365" s="14">
        <f>ROUND(Zinsswaps!S365+'iBoxx Extrapolation'!$F365,2)</f>
        <v>3.85</v>
      </c>
      <c r="T365" s="14">
        <f>ROUND(Zinsswaps!T365+'iBoxx Extrapolation'!$F365,2)</f>
        <v>3.87</v>
      </c>
      <c r="U365" s="14">
        <f>ROUND(Zinsswaps!U365+'iBoxx Extrapolation'!$F365,2)</f>
        <v>3.89</v>
      </c>
      <c r="V365" s="14">
        <f>ROUND(Zinsswaps!V365+'iBoxx Extrapolation'!$F365,2)</f>
        <v>3.89</v>
      </c>
      <c r="W365" s="14">
        <f>ROUND(Zinsswaps!W365+'iBoxx Extrapolation'!$F365,2)</f>
        <v>3.89</v>
      </c>
      <c r="X365" s="14">
        <f>ROUND(Zinsswaps!X365+'iBoxx Extrapolation'!$F365,2)</f>
        <v>3.89</v>
      </c>
      <c r="Y365" s="14">
        <f>ROUND(Zinsswaps!Y365+'iBoxx Extrapolation'!$F365,2)</f>
        <v>3.89</v>
      </c>
      <c r="Z365" s="14">
        <f>ROUND(Zinsswaps!Z365+'iBoxx Extrapolation'!$F365,2)</f>
        <v>3.89</v>
      </c>
      <c r="AA365" s="14">
        <f>ROUND(Zinsswaps!AA365+'iBoxx Extrapolation'!$F365,2)</f>
        <v>3.88</v>
      </c>
      <c r="AB365" s="14">
        <f>ROUND(Zinsswaps!AB365+'iBoxx Extrapolation'!$F365,2)</f>
        <v>3.88</v>
      </c>
      <c r="AC365" s="14">
        <f>ROUND(Zinsswaps!AC365+'iBoxx Extrapolation'!$F365,2)</f>
        <v>3.87</v>
      </c>
      <c r="AD365" s="14">
        <f>ROUND(Zinsswaps!AD365+'iBoxx Extrapolation'!$F365,2)</f>
        <v>3.86</v>
      </c>
      <c r="AE365" s="14">
        <f>ROUND(Zinsswaps!AE365+'iBoxx Extrapolation'!$F365,2)</f>
        <v>3.86</v>
      </c>
      <c r="AF365" s="14">
        <f>ROUND(Zinsswaps!AF365+'iBoxx Extrapolation'!$F365,2)</f>
        <v>3.84</v>
      </c>
      <c r="AG365" s="14">
        <f>ROUND(Zinsswaps!AG365+'iBoxx Extrapolation'!$F365,2)</f>
        <v>3.82</v>
      </c>
      <c r="AH365" s="14">
        <f>ROUND(Zinsswaps!AH365+'iBoxx Extrapolation'!$F365,2)</f>
        <v>3.81</v>
      </c>
      <c r="AI365" s="14">
        <f>ROUND(Zinsswaps!AI365+'iBoxx Extrapolation'!$F365,2)</f>
        <v>3.79</v>
      </c>
      <c r="AJ365" s="14">
        <f>ROUND(Zinsswaps!AJ365+'iBoxx Extrapolation'!$F365,2)</f>
        <v>3.78</v>
      </c>
      <c r="AK365" s="14">
        <f>ROUND(Zinsswaps!AK365+'iBoxx Extrapolation'!$F365,2)</f>
        <v>3.77</v>
      </c>
      <c r="AL365" s="14">
        <f>ROUND(Zinsswaps!AL365+'iBoxx Extrapolation'!$F365,2)</f>
        <v>3.76</v>
      </c>
      <c r="AM365" s="14">
        <f>ROUND(Zinsswaps!AM365+'iBoxx Extrapolation'!$F365,2)</f>
        <v>3.75</v>
      </c>
      <c r="AN365" s="14">
        <f>ROUND(Zinsswaps!AN365+'iBoxx Extrapolation'!$F365,2)</f>
        <v>3.74</v>
      </c>
      <c r="AO365" s="14">
        <f>ROUND(Zinsswaps!AO365+'iBoxx Extrapolation'!$F365,2)</f>
        <v>3.73</v>
      </c>
      <c r="AP365" s="14">
        <f>ROUND(Zinsswaps!AP365+'iBoxx Extrapolation'!$F365,2)</f>
        <v>3.7</v>
      </c>
      <c r="AQ365" s="14">
        <f>ROUND(Zinsswaps!AQ365+'iBoxx Extrapolation'!$F365,2)</f>
        <v>3.68</v>
      </c>
      <c r="AR365" s="14">
        <f>ROUND(Zinsswaps!AR365+'iBoxx Extrapolation'!$F365,2)</f>
        <v>3.66</v>
      </c>
      <c r="AS365" s="14">
        <f>ROUND(Zinsswaps!AS365+'iBoxx Extrapolation'!$F365,2)</f>
        <v>3.64</v>
      </c>
      <c r="AT365" s="14">
        <f>ROUND(Zinsswaps!AT365+'iBoxx Extrapolation'!$F365,2)</f>
        <v>3.62</v>
      </c>
      <c r="AU365" s="14">
        <f>ROUND(Zinsswaps!AU365+'iBoxx Extrapolation'!$F365,2)</f>
        <v>3.61</v>
      </c>
      <c r="AV365" s="14">
        <f>ROUND(Zinsswaps!AV365+'iBoxx Extrapolation'!$F365,2)</f>
        <v>3.59</v>
      </c>
      <c r="AW365" s="14">
        <f>ROUND(Zinsswaps!AW365+'iBoxx Extrapolation'!$F365,2)</f>
        <v>3.57</v>
      </c>
      <c r="AX365" s="14">
        <f>ROUND(Zinsswaps!AX365+'iBoxx Extrapolation'!$F365,2)</f>
        <v>3.56</v>
      </c>
      <c r="AY365" s="14">
        <f>ROUND(Zinsswaps!AY365+'iBoxx Extrapolation'!$F365,2)</f>
        <v>3.54</v>
      </c>
    </row>
    <row r="366" spans="1:51" s="16" customFormat="1" x14ac:dyDescent="0.2">
      <c r="A366" s="12">
        <v>48365</v>
      </c>
      <c r="B366" s="14">
        <f>ROUND(Zinsswaps!B366+'iBoxx Extrapolation'!$F366,2)</f>
        <v>2.99</v>
      </c>
      <c r="C366" s="14">
        <f>ROUND(Zinsswaps!C366+'iBoxx Extrapolation'!$F366,2)</f>
        <v>3</v>
      </c>
      <c r="D366" s="14">
        <f>ROUND(Zinsswaps!D366+'iBoxx Extrapolation'!$F366,2)</f>
        <v>3.05</v>
      </c>
      <c r="E366" s="14">
        <f>ROUND(Zinsswaps!E366+'iBoxx Extrapolation'!$F366,2)</f>
        <v>3.12</v>
      </c>
      <c r="F366" s="14">
        <f>ROUND(Zinsswaps!F366+'iBoxx Extrapolation'!$F366,2)</f>
        <v>3.19</v>
      </c>
      <c r="G366" s="14">
        <f>ROUND(Zinsswaps!G366+'iBoxx Extrapolation'!$F366,2)</f>
        <v>3.27</v>
      </c>
      <c r="H366" s="14">
        <f>ROUND(Zinsswaps!H366+'iBoxx Extrapolation'!$F366,2)</f>
        <v>3.34</v>
      </c>
      <c r="I366" s="14">
        <f>ROUND(Zinsswaps!I366+'iBoxx Extrapolation'!$F366,2)</f>
        <v>3.41</v>
      </c>
      <c r="J366" s="14">
        <f>ROUND(Zinsswaps!J366+'iBoxx Extrapolation'!$F366,2)</f>
        <v>3.48</v>
      </c>
      <c r="K366" s="14">
        <f>ROUND(Zinsswaps!K366+'iBoxx Extrapolation'!$F366,2)</f>
        <v>3.54</v>
      </c>
      <c r="L366" s="14">
        <f>ROUND(Zinsswaps!L366+'iBoxx Extrapolation'!$F366,2)</f>
        <v>3.6</v>
      </c>
      <c r="M366" s="14">
        <f>ROUND(Zinsswaps!M366+'iBoxx Extrapolation'!$F366,2)</f>
        <v>3.65</v>
      </c>
      <c r="N366" s="14">
        <f>ROUND(Zinsswaps!N366+'iBoxx Extrapolation'!$F366,2)</f>
        <v>3.7</v>
      </c>
      <c r="O366" s="14">
        <f>ROUND(Zinsswaps!O366+'iBoxx Extrapolation'!$F366,2)</f>
        <v>3.75</v>
      </c>
      <c r="P366" s="14">
        <f>ROUND(Zinsswaps!P366+'iBoxx Extrapolation'!$F366,2)</f>
        <v>3.78</v>
      </c>
      <c r="Q366" s="14">
        <f>ROUND(Zinsswaps!Q366+'iBoxx Extrapolation'!$F366,2)</f>
        <v>3.81</v>
      </c>
      <c r="R366" s="14">
        <f>ROUND(Zinsswaps!R366+'iBoxx Extrapolation'!$F366,2)</f>
        <v>3.83</v>
      </c>
      <c r="S366" s="14">
        <f>ROUND(Zinsswaps!S366+'iBoxx Extrapolation'!$F366,2)</f>
        <v>3.85</v>
      </c>
      <c r="T366" s="14">
        <f>ROUND(Zinsswaps!T366+'iBoxx Extrapolation'!$F366,2)</f>
        <v>3.87</v>
      </c>
      <c r="U366" s="14">
        <f>ROUND(Zinsswaps!U366+'iBoxx Extrapolation'!$F366,2)</f>
        <v>3.89</v>
      </c>
      <c r="V366" s="14">
        <f>ROUND(Zinsswaps!V366+'iBoxx Extrapolation'!$F366,2)</f>
        <v>3.89</v>
      </c>
      <c r="W366" s="14">
        <f>ROUND(Zinsswaps!W366+'iBoxx Extrapolation'!$F366,2)</f>
        <v>3.89</v>
      </c>
      <c r="X366" s="14">
        <f>ROUND(Zinsswaps!X366+'iBoxx Extrapolation'!$F366,2)</f>
        <v>3.89</v>
      </c>
      <c r="Y366" s="14">
        <f>ROUND(Zinsswaps!Y366+'iBoxx Extrapolation'!$F366,2)</f>
        <v>3.89</v>
      </c>
      <c r="Z366" s="14">
        <f>ROUND(Zinsswaps!Z366+'iBoxx Extrapolation'!$F366,2)</f>
        <v>3.89</v>
      </c>
      <c r="AA366" s="14">
        <f>ROUND(Zinsswaps!AA366+'iBoxx Extrapolation'!$F366,2)</f>
        <v>3.88</v>
      </c>
      <c r="AB366" s="14">
        <f>ROUND(Zinsswaps!AB366+'iBoxx Extrapolation'!$F366,2)</f>
        <v>3.88</v>
      </c>
      <c r="AC366" s="14">
        <f>ROUND(Zinsswaps!AC366+'iBoxx Extrapolation'!$F366,2)</f>
        <v>3.87</v>
      </c>
      <c r="AD366" s="14">
        <f>ROUND(Zinsswaps!AD366+'iBoxx Extrapolation'!$F366,2)</f>
        <v>3.86</v>
      </c>
      <c r="AE366" s="14">
        <f>ROUND(Zinsswaps!AE366+'iBoxx Extrapolation'!$F366,2)</f>
        <v>3.86</v>
      </c>
      <c r="AF366" s="14">
        <f>ROUND(Zinsswaps!AF366+'iBoxx Extrapolation'!$F366,2)</f>
        <v>3.84</v>
      </c>
      <c r="AG366" s="14">
        <f>ROUND(Zinsswaps!AG366+'iBoxx Extrapolation'!$F366,2)</f>
        <v>3.82</v>
      </c>
      <c r="AH366" s="14">
        <f>ROUND(Zinsswaps!AH366+'iBoxx Extrapolation'!$F366,2)</f>
        <v>3.81</v>
      </c>
      <c r="AI366" s="14">
        <f>ROUND(Zinsswaps!AI366+'iBoxx Extrapolation'!$F366,2)</f>
        <v>3.79</v>
      </c>
      <c r="AJ366" s="14">
        <f>ROUND(Zinsswaps!AJ366+'iBoxx Extrapolation'!$F366,2)</f>
        <v>3.78</v>
      </c>
      <c r="AK366" s="14">
        <f>ROUND(Zinsswaps!AK366+'iBoxx Extrapolation'!$F366,2)</f>
        <v>3.77</v>
      </c>
      <c r="AL366" s="14">
        <f>ROUND(Zinsswaps!AL366+'iBoxx Extrapolation'!$F366,2)</f>
        <v>3.76</v>
      </c>
      <c r="AM366" s="14">
        <f>ROUND(Zinsswaps!AM366+'iBoxx Extrapolation'!$F366,2)</f>
        <v>3.75</v>
      </c>
      <c r="AN366" s="14">
        <f>ROUND(Zinsswaps!AN366+'iBoxx Extrapolation'!$F366,2)</f>
        <v>3.74</v>
      </c>
      <c r="AO366" s="14">
        <f>ROUND(Zinsswaps!AO366+'iBoxx Extrapolation'!$F366,2)</f>
        <v>3.73</v>
      </c>
      <c r="AP366" s="14">
        <f>ROUND(Zinsswaps!AP366+'iBoxx Extrapolation'!$F366,2)</f>
        <v>3.7</v>
      </c>
      <c r="AQ366" s="14">
        <f>ROUND(Zinsswaps!AQ366+'iBoxx Extrapolation'!$F366,2)</f>
        <v>3.68</v>
      </c>
      <c r="AR366" s="14">
        <f>ROUND(Zinsswaps!AR366+'iBoxx Extrapolation'!$F366,2)</f>
        <v>3.66</v>
      </c>
      <c r="AS366" s="14">
        <f>ROUND(Zinsswaps!AS366+'iBoxx Extrapolation'!$F366,2)</f>
        <v>3.64</v>
      </c>
      <c r="AT366" s="14">
        <f>ROUND(Zinsswaps!AT366+'iBoxx Extrapolation'!$F366,2)</f>
        <v>3.62</v>
      </c>
      <c r="AU366" s="14">
        <f>ROUND(Zinsswaps!AU366+'iBoxx Extrapolation'!$F366,2)</f>
        <v>3.61</v>
      </c>
      <c r="AV366" s="14">
        <f>ROUND(Zinsswaps!AV366+'iBoxx Extrapolation'!$F366,2)</f>
        <v>3.59</v>
      </c>
      <c r="AW366" s="14">
        <f>ROUND(Zinsswaps!AW366+'iBoxx Extrapolation'!$F366,2)</f>
        <v>3.57</v>
      </c>
      <c r="AX366" s="14">
        <f>ROUND(Zinsswaps!AX366+'iBoxx Extrapolation'!$F366,2)</f>
        <v>3.56</v>
      </c>
      <c r="AY366" s="14">
        <f>ROUND(Zinsswaps!AY366+'iBoxx Extrapolation'!$F366,2)</f>
        <v>3.54</v>
      </c>
    </row>
    <row r="367" spans="1:51" s="16" customFormat="1" x14ac:dyDescent="0.2">
      <c r="A367" s="12">
        <v>48395</v>
      </c>
      <c r="B367" s="14">
        <f>ROUND(Zinsswaps!B367+'iBoxx Extrapolation'!$F367,2)</f>
        <v>2.99</v>
      </c>
      <c r="C367" s="14">
        <f>ROUND(Zinsswaps!C367+'iBoxx Extrapolation'!$F367,2)</f>
        <v>3</v>
      </c>
      <c r="D367" s="14">
        <f>ROUND(Zinsswaps!D367+'iBoxx Extrapolation'!$F367,2)</f>
        <v>3.05</v>
      </c>
      <c r="E367" s="14">
        <f>ROUND(Zinsswaps!E367+'iBoxx Extrapolation'!$F367,2)</f>
        <v>3.12</v>
      </c>
      <c r="F367" s="14">
        <f>ROUND(Zinsswaps!F367+'iBoxx Extrapolation'!$F367,2)</f>
        <v>3.19</v>
      </c>
      <c r="G367" s="14">
        <f>ROUND(Zinsswaps!G367+'iBoxx Extrapolation'!$F367,2)</f>
        <v>3.27</v>
      </c>
      <c r="H367" s="14">
        <f>ROUND(Zinsswaps!H367+'iBoxx Extrapolation'!$F367,2)</f>
        <v>3.34</v>
      </c>
      <c r="I367" s="14">
        <f>ROUND(Zinsswaps!I367+'iBoxx Extrapolation'!$F367,2)</f>
        <v>3.41</v>
      </c>
      <c r="J367" s="14">
        <f>ROUND(Zinsswaps!J367+'iBoxx Extrapolation'!$F367,2)</f>
        <v>3.48</v>
      </c>
      <c r="K367" s="14">
        <f>ROUND(Zinsswaps!K367+'iBoxx Extrapolation'!$F367,2)</f>
        <v>3.54</v>
      </c>
      <c r="L367" s="14">
        <f>ROUND(Zinsswaps!L367+'iBoxx Extrapolation'!$F367,2)</f>
        <v>3.6</v>
      </c>
      <c r="M367" s="14">
        <f>ROUND(Zinsswaps!M367+'iBoxx Extrapolation'!$F367,2)</f>
        <v>3.65</v>
      </c>
      <c r="N367" s="14">
        <f>ROUND(Zinsswaps!N367+'iBoxx Extrapolation'!$F367,2)</f>
        <v>3.7</v>
      </c>
      <c r="O367" s="14">
        <f>ROUND(Zinsswaps!O367+'iBoxx Extrapolation'!$F367,2)</f>
        <v>3.75</v>
      </c>
      <c r="P367" s="14">
        <f>ROUND(Zinsswaps!P367+'iBoxx Extrapolation'!$F367,2)</f>
        <v>3.78</v>
      </c>
      <c r="Q367" s="14">
        <f>ROUND(Zinsswaps!Q367+'iBoxx Extrapolation'!$F367,2)</f>
        <v>3.81</v>
      </c>
      <c r="R367" s="14">
        <f>ROUND(Zinsswaps!R367+'iBoxx Extrapolation'!$F367,2)</f>
        <v>3.83</v>
      </c>
      <c r="S367" s="14">
        <f>ROUND(Zinsswaps!S367+'iBoxx Extrapolation'!$F367,2)</f>
        <v>3.85</v>
      </c>
      <c r="T367" s="14">
        <f>ROUND(Zinsswaps!T367+'iBoxx Extrapolation'!$F367,2)</f>
        <v>3.87</v>
      </c>
      <c r="U367" s="14">
        <f>ROUND(Zinsswaps!U367+'iBoxx Extrapolation'!$F367,2)</f>
        <v>3.89</v>
      </c>
      <c r="V367" s="14">
        <f>ROUND(Zinsswaps!V367+'iBoxx Extrapolation'!$F367,2)</f>
        <v>3.89</v>
      </c>
      <c r="W367" s="14">
        <f>ROUND(Zinsswaps!W367+'iBoxx Extrapolation'!$F367,2)</f>
        <v>3.89</v>
      </c>
      <c r="X367" s="14">
        <f>ROUND(Zinsswaps!X367+'iBoxx Extrapolation'!$F367,2)</f>
        <v>3.89</v>
      </c>
      <c r="Y367" s="14">
        <f>ROUND(Zinsswaps!Y367+'iBoxx Extrapolation'!$F367,2)</f>
        <v>3.89</v>
      </c>
      <c r="Z367" s="14">
        <f>ROUND(Zinsswaps!Z367+'iBoxx Extrapolation'!$F367,2)</f>
        <v>3.89</v>
      </c>
      <c r="AA367" s="14">
        <f>ROUND(Zinsswaps!AA367+'iBoxx Extrapolation'!$F367,2)</f>
        <v>3.88</v>
      </c>
      <c r="AB367" s="14">
        <f>ROUND(Zinsswaps!AB367+'iBoxx Extrapolation'!$F367,2)</f>
        <v>3.88</v>
      </c>
      <c r="AC367" s="14">
        <f>ROUND(Zinsswaps!AC367+'iBoxx Extrapolation'!$F367,2)</f>
        <v>3.87</v>
      </c>
      <c r="AD367" s="14">
        <f>ROUND(Zinsswaps!AD367+'iBoxx Extrapolation'!$F367,2)</f>
        <v>3.86</v>
      </c>
      <c r="AE367" s="14">
        <f>ROUND(Zinsswaps!AE367+'iBoxx Extrapolation'!$F367,2)</f>
        <v>3.86</v>
      </c>
      <c r="AF367" s="14">
        <f>ROUND(Zinsswaps!AF367+'iBoxx Extrapolation'!$F367,2)</f>
        <v>3.84</v>
      </c>
      <c r="AG367" s="14">
        <f>ROUND(Zinsswaps!AG367+'iBoxx Extrapolation'!$F367,2)</f>
        <v>3.82</v>
      </c>
      <c r="AH367" s="14">
        <f>ROUND(Zinsswaps!AH367+'iBoxx Extrapolation'!$F367,2)</f>
        <v>3.81</v>
      </c>
      <c r="AI367" s="14">
        <f>ROUND(Zinsswaps!AI367+'iBoxx Extrapolation'!$F367,2)</f>
        <v>3.79</v>
      </c>
      <c r="AJ367" s="14">
        <f>ROUND(Zinsswaps!AJ367+'iBoxx Extrapolation'!$F367,2)</f>
        <v>3.78</v>
      </c>
      <c r="AK367" s="14">
        <f>ROUND(Zinsswaps!AK367+'iBoxx Extrapolation'!$F367,2)</f>
        <v>3.77</v>
      </c>
      <c r="AL367" s="14">
        <f>ROUND(Zinsswaps!AL367+'iBoxx Extrapolation'!$F367,2)</f>
        <v>3.76</v>
      </c>
      <c r="AM367" s="14">
        <f>ROUND(Zinsswaps!AM367+'iBoxx Extrapolation'!$F367,2)</f>
        <v>3.75</v>
      </c>
      <c r="AN367" s="14">
        <f>ROUND(Zinsswaps!AN367+'iBoxx Extrapolation'!$F367,2)</f>
        <v>3.74</v>
      </c>
      <c r="AO367" s="14">
        <f>ROUND(Zinsswaps!AO367+'iBoxx Extrapolation'!$F367,2)</f>
        <v>3.73</v>
      </c>
      <c r="AP367" s="14">
        <f>ROUND(Zinsswaps!AP367+'iBoxx Extrapolation'!$F367,2)</f>
        <v>3.7</v>
      </c>
      <c r="AQ367" s="14">
        <f>ROUND(Zinsswaps!AQ367+'iBoxx Extrapolation'!$F367,2)</f>
        <v>3.68</v>
      </c>
      <c r="AR367" s="14">
        <f>ROUND(Zinsswaps!AR367+'iBoxx Extrapolation'!$F367,2)</f>
        <v>3.66</v>
      </c>
      <c r="AS367" s="14">
        <f>ROUND(Zinsswaps!AS367+'iBoxx Extrapolation'!$F367,2)</f>
        <v>3.64</v>
      </c>
      <c r="AT367" s="14">
        <f>ROUND(Zinsswaps!AT367+'iBoxx Extrapolation'!$F367,2)</f>
        <v>3.62</v>
      </c>
      <c r="AU367" s="14">
        <f>ROUND(Zinsswaps!AU367+'iBoxx Extrapolation'!$F367,2)</f>
        <v>3.61</v>
      </c>
      <c r="AV367" s="14">
        <f>ROUND(Zinsswaps!AV367+'iBoxx Extrapolation'!$F367,2)</f>
        <v>3.59</v>
      </c>
      <c r="AW367" s="14">
        <f>ROUND(Zinsswaps!AW367+'iBoxx Extrapolation'!$F367,2)</f>
        <v>3.57</v>
      </c>
      <c r="AX367" s="14">
        <f>ROUND(Zinsswaps!AX367+'iBoxx Extrapolation'!$F367,2)</f>
        <v>3.56</v>
      </c>
      <c r="AY367" s="14">
        <f>ROUND(Zinsswaps!AY367+'iBoxx Extrapolation'!$F367,2)</f>
        <v>3.54</v>
      </c>
    </row>
    <row r="368" spans="1:51" s="16" customFormat="1" x14ac:dyDescent="0.2">
      <c r="A368" s="12">
        <v>48426</v>
      </c>
      <c r="B368" s="14">
        <f>ROUND(Zinsswaps!B368+'iBoxx Extrapolation'!$F368,2)</f>
        <v>2.99</v>
      </c>
      <c r="C368" s="14">
        <f>ROUND(Zinsswaps!C368+'iBoxx Extrapolation'!$F368,2)</f>
        <v>3</v>
      </c>
      <c r="D368" s="14">
        <f>ROUND(Zinsswaps!D368+'iBoxx Extrapolation'!$F368,2)</f>
        <v>3.05</v>
      </c>
      <c r="E368" s="14">
        <f>ROUND(Zinsswaps!E368+'iBoxx Extrapolation'!$F368,2)</f>
        <v>3.12</v>
      </c>
      <c r="F368" s="14">
        <f>ROUND(Zinsswaps!F368+'iBoxx Extrapolation'!$F368,2)</f>
        <v>3.19</v>
      </c>
      <c r="G368" s="14">
        <f>ROUND(Zinsswaps!G368+'iBoxx Extrapolation'!$F368,2)</f>
        <v>3.27</v>
      </c>
      <c r="H368" s="14">
        <f>ROUND(Zinsswaps!H368+'iBoxx Extrapolation'!$F368,2)</f>
        <v>3.34</v>
      </c>
      <c r="I368" s="14">
        <f>ROUND(Zinsswaps!I368+'iBoxx Extrapolation'!$F368,2)</f>
        <v>3.41</v>
      </c>
      <c r="J368" s="14">
        <f>ROUND(Zinsswaps!J368+'iBoxx Extrapolation'!$F368,2)</f>
        <v>3.48</v>
      </c>
      <c r="K368" s="14">
        <f>ROUND(Zinsswaps!K368+'iBoxx Extrapolation'!$F368,2)</f>
        <v>3.54</v>
      </c>
      <c r="L368" s="14">
        <f>ROUND(Zinsswaps!L368+'iBoxx Extrapolation'!$F368,2)</f>
        <v>3.6</v>
      </c>
      <c r="M368" s="14">
        <f>ROUND(Zinsswaps!M368+'iBoxx Extrapolation'!$F368,2)</f>
        <v>3.65</v>
      </c>
      <c r="N368" s="14">
        <f>ROUND(Zinsswaps!N368+'iBoxx Extrapolation'!$F368,2)</f>
        <v>3.7</v>
      </c>
      <c r="O368" s="14">
        <f>ROUND(Zinsswaps!O368+'iBoxx Extrapolation'!$F368,2)</f>
        <v>3.75</v>
      </c>
      <c r="P368" s="14">
        <f>ROUND(Zinsswaps!P368+'iBoxx Extrapolation'!$F368,2)</f>
        <v>3.78</v>
      </c>
      <c r="Q368" s="14">
        <f>ROUND(Zinsswaps!Q368+'iBoxx Extrapolation'!$F368,2)</f>
        <v>3.81</v>
      </c>
      <c r="R368" s="14">
        <f>ROUND(Zinsswaps!R368+'iBoxx Extrapolation'!$F368,2)</f>
        <v>3.83</v>
      </c>
      <c r="S368" s="14">
        <f>ROUND(Zinsswaps!S368+'iBoxx Extrapolation'!$F368,2)</f>
        <v>3.85</v>
      </c>
      <c r="T368" s="14">
        <f>ROUND(Zinsswaps!T368+'iBoxx Extrapolation'!$F368,2)</f>
        <v>3.87</v>
      </c>
      <c r="U368" s="14">
        <f>ROUND(Zinsswaps!U368+'iBoxx Extrapolation'!$F368,2)</f>
        <v>3.89</v>
      </c>
      <c r="V368" s="14">
        <f>ROUND(Zinsswaps!V368+'iBoxx Extrapolation'!$F368,2)</f>
        <v>3.89</v>
      </c>
      <c r="W368" s="14">
        <f>ROUND(Zinsswaps!W368+'iBoxx Extrapolation'!$F368,2)</f>
        <v>3.89</v>
      </c>
      <c r="X368" s="14">
        <f>ROUND(Zinsswaps!X368+'iBoxx Extrapolation'!$F368,2)</f>
        <v>3.89</v>
      </c>
      <c r="Y368" s="14">
        <f>ROUND(Zinsswaps!Y368+'iBoxx Extrapolation'!$F368,2)</f>
        <v>3.89</v>
      </c>
      <c r="Z368" s="14">
        <f>ROUND(Zinsswaps!Z368+'iBoxx Extrapolation'!$F368,2)</f>
        <v>3.89</v>
      </c>
      <c r="AA368" s="14">
        <f>ROUND(Zinsswaps!AA368+'iBoxx Extrapolation'!$F368,2)</f>
        <v>3.88</v>
      </c>
      <c r="AB368" s="14">
        <f>ROUND(Zinsswaps!AB368+'iBoxx Extrapolation'!$F368,2)</f>
        <v>3.88</v>
      </c>
      <c r="AC368" s="14">
        <f>ROUND(Zinsswaps!AC368+'iBoxx Extrapolation'!$F368,2)</f>
        <v>3.87</v>
      </c>
      <c r="AD368" s="14">
        <f>ROUND(Zinsswaps!AD368+'iBoxx Extrapolation'!$F368,2)</f>
        <v>3.86</v>
      </c>
      <c r="AE368" s="14">
        <f>ROUND(Zinsswaps!AE368+'iBoxx Extrapolation'!$F368,2)</f>
        <v>3.86</v>
      </c>
      <c r="AF368" s="14">
        <f>ROUND(Zinsswaps!AF368+'iBoxx Extrapolation'!$F368,2)</f>
        <v>3.84</v>
      </c>
      <c r="AG368" s="14">
        <f>ROUND(Zinsswaps!AG368+'iBoxx Extrapolation'!$F368,2)</f>
        <v>3.82</v>
      </c>
      <c r="AH368" s="14">
        <f>ROUND(Zinsswaps!AH368+'iBoxx Extrapolation'!$F368,2)</f>
        <v>3.81</v>
      </c>
      <c r="AI368" s="14">
        <f>ROUND(Zinsswaps!AI368+'iBoxx Extrapolation'!$F368,2)</f>
        <v>3.79</v>
      </c>
      <c r="AJ368" s="14">
        <f>ROUND(Zinsswaps!AJ368+'iBoxx Extrapolation'!$F368,2)</f>
        <v>3.78</v>
      </c>
      <c r="AK368" s="14">
        <f>ROUND(Zinsswaps!AK368+'iBoxx Extrapolation'!$F368,2)</f>
        <v>3.77</v>
      </c>
      <c r="AL368" s="14">
        <f>ROUND(Zinsswaps!AL368+'iBoxx Extrapolation'!$F368,2)</f>
        <v>3.76</v>
      </c>
      <c r="AM368" s="14">
        <f>ROUND(Zinsswaps!AM368+'iBoxx Extrapolation'!$F368,2)</f>
        <v>3.75</v>
      </c>
      <c r="AN368" s="14">
        <f>ROUND(Zinsswaps!AN368+'iBoxx Extrapolation'!$F368,2)</f>
        <v>3.74</v>
      </c>
      <c r="AO368" s="14">
        <f>ROUND(Zinsswaps!AO368+'iBoxx Extrapolation'!$F368,2)</f>
        <v>3.73</v>
      </c>
      <c r="AP368" s="14">
        <f>ROUND(Zinsswaps!AP368+'iBoxx Extrapolation'!$F368,2)</f>
        <v>3.7</v>
      </c>
      <c r="AQ368" s="14">
        <f>ROUND(Zinsswaps!AQ368+'iBoxx Extrapolation'!$F368,2)</f>
        <v>3.68</v>
      </c>
      <c r="AR368" s="14">
        <f>ROUND(Zinsswaps!AR368+'iBoxx Extrapolation'!$F368,2)</f>
        <v>3.66</v>
      </c>
      <c r="AS368" s="14">
        <f>ROUND(Zinsswaps!AS368+'iBoxx Extrapolation'!$F368,2)</f>
        <v>3.64</v>
      </c>
      <c r="AT368" s="14">
        <f>ROUND(Zinsswaps!AT368+'iBoxx Extrapolation'!$F368,2)</f>
        <v>3.62</v>
      </c>
      <c r="AU368" s="14">
        <f>ROUND(Zinsswaps!AU368+'iBoxx Extrapolation'!$F368,2)</f>
        <v>3.61</v>
      </c>
      <c r="AV368" s="14">
        <f>ROUND(Zinsswaps!AV368+'iBoxx Extrapolation'!$F368,2)</f>
        <v>3.59</v>
      </c>
      <c r="AW368" s="14">
        <f>ROUND(Zinsswaps!AW368+'iBoxx Extrapolation'!$F368,2)</f>
        <v>3.57</v>
      </c>
      <c r="AX368" s="14">
        <f>ROUND(Zinsswaps!AX368+'iBoxx Extrapolation'!$F368,2)</f>
        <v>3.56</v>
      </c>
      <c r="AY368" s="14">
        <f>ROUND(Zinsswaps!AY368+'iBoxx Extrapolation'!$F368,2)</f>
        <v>3.54</v>
      </c>
    </row>
    <row r="369" spans="1:51" s="16" customFormat="1" x14ac:dyDescent="0.2">
      <c r="A369" s="12">
        <v>48457</v>
      </c>
      <c r="B369" s="14">
        <f>ROUND(Zinsswaps!B369+'iBoxx Extrapolation'!$F369,2)</f>
        <v>2.99</v>
      </c>
      <c r="C369" s="14">
        <f>ROUND(Zinsswaps!C369+'iBoxx Extrapolation'!$F369,2)</f>
        <v>3</v>
      </c>
      <c r="D369" s="14">
        <f>ROUND(Zinsswaps!D369+'iBoxx Extrapolation'!$F369,2)</f>
        <v>3.05</v>
      </c>
      <c r="E369" s="14">
        <f>ROUND(Zinsswaps!E369+'iBoxx Extrapolation'!$F369,2)</f>
        <v>3.12</v>
      </c>
      <c r="F369" s="14">
        <f>ROUND(Zinsswaps!F369+'iBoxx Extrapolation'!$F369,2)</f>
        <v>3.19</v>
      </c>
      <c r="G369" s="14">
        <f>ROUND(Zinsswaps!G369+'iBoxx Extrapolation'!$F369,2)</f>
        <v>3.27</v>
      </c>
      <c r="H369" s="14">
        <f>ROUND(Zinsswaps!H369+'iBoxx Extrapolation'!$F369,2)</f>
        <v>3.34</v>
      </c>
      <c r="I369" s="14">
        <f>ROUND(Zinsswaps!I369+'iBoxx Extrapolation'!$F369,2)</f>
        <v>3.41</v>
      </c>
      <c r="J369" s="14">
        <f>ROUND(Zinsswaps!J369+'iBoxx Extrapolation'!$F369,2)</f>
        <v>3.48</v>
      </c>
      <c r="K369" s="14">
        <f>ROUND(Zinsswaps!K369+'iBoxx Extrapolation'!$F369,2)</f>
        <v>3.54</v>
      </c>
      <c r="L369" s="14">
        <f>ROUND(Zinsswaps!L369+'iBoxx Extrapolation'!$F369,2)</f>
        <v>3.6</v>
      </c>
      <c r="M369" s="14">
        <f>ROUND(Zinsswaps!M369+'iBoxx Extrapolation'!$F369,2)</f>
        <v>3.65</v>
      </c>
      <c r="N369" s="14">
        <f>ROUND(Zinsswaps!N369+'iBoxx Extrapolation'!$F369,2)</f>
        <v>3.7</v>
      </c>
      <c r="O369" s="14">
        <f>ROUND(Zinsswaps!O369+'iBoxx Extrapolation'!$F369,2)</f>
        <v>3.75</v>
      </c>
      <c r="P369" s="14">
        <f>ROUND(Zinsswaps!P369+'iBoxx Extrapolation'!$F369,2)</f>
        <v>3.78</v>
      </c>
      <c r="Q369" s="14">
        <f>ROUND(Zinsswaps!Q369+'iBoxx Extrapolation'!$F369,2)</f>
        <v>3.81</v>
      </c>
      <c r="R369" s="14">
        <f>ROUND(Zinsswaps!R369+'iBoxx Extrapolation'!$F369,2)</f>
        <v>3.83</v>
      </c>
      <c r="S369" s="14">
        <f>ROUND(Zinsswaps!S369+'iBoxx Extrapolation'!$F369,2)</f>
        <v>3.85</v>
      </c>
      <c r="T369" s="14">
        <f>ROUND(Zinsswaps!T369+'iBoxx Extrapolation'!$F369,2)</f>
        <v>3.87</v>
      </c>
      <c r="U369" s="14">
        <f>ROUND(Zinsswaps!U369+'iBoxx Extrapolation'!$F369,2)</f>
        <v>3.89</v>
      </c>
      <c r="V369" s="14">
        <f>ROUND(Zinsswaps!V369+'iBoxx Extrapolation'!$F369,2)</f>
        <v>3.89</v>
      </c>
      <c r="W369" s="14">
        <f>ROUND(Zinsswaps!W369+'iBoxx Extrapolation'!$F369,2)</f>
        <v>3.89</v>
      </c>
      <c r="X369" s="14">
        <f>ROUND(Zinsswaps!X369+'iBoxx Extrapolation'!$F369,2)</f>
        <v>3.89</v>
      </c>
      <c r="Y369" s="14">
        <f>ROUND(Zinsswaps!Y369+'iBoxx Extrapolation'!$F369,2)</f>
        <v>3.89</v>
      </c>
      <c r="Z369" s="14">
        <f>ROUND(Zinsswaps!Z369+'iBoxx Extrapolation'!$F369,2)</f>
        <v>3.89</v>
      </c>
      <c r="AA369" s="14">
        <f>ROUND(Zinsswaps!AA369+'iBoxx Extrapolation'!$F369,2)</f>
        <v>3.88</v>
      </c>
      <c r="AB369" s="14">
        <f>ROUND(Zinsswaps!AB369+'iBoxx Extrapolation'!$F369,2)</f>
        <v>3.88</v>
      </c>
      <c r="AC369" s="14">
        <f>ROUND(Zinsswaps!AC369+'iBoxx Extrapolation'!$F369,2)</f>
        <v>3.87</v>
      </c>
      <c r="AD369" s="14">
        <f>ROUND(Zinsswaps!AD369+'iBoxx Extrapolation'!$F369,2)</f>
        <v>3.86</v>
      </c>
      <c r="AE369" s="14">
        <f>ROUND(Zinsswaps!AE369+'iBoxx Extrapolation'!$F369,2)</f>
        <v>3.86</v>
      </c>
      <c r="AF369" s="14">
        <f>ROUND(Zinsswaps!AF369+'iBoxx Extrapolation'!$F369,2)</f>
        <v>3.84</v>
      </c>
      <c r="AG369" s="14">
        <f>ROUND(Zinsswaps!AG369+'iBoxx Extrapolation'!$F369,2)</f>
        <v>3.82</v>
      </c>
      <c r="AH369" s="14">
        <f>ROUND(Zinsswaps!AH369+'iBoxx Extrapolation'!$F369,2)</f>
        <v>3.81</v>
      </c>
      <c r="AI369" s="14">
        <f>ROUND(Zinsswaps!AI369+'iBoxx Extrapolation'!$F369,2)</f>
        <v>3.79</v>
      </c>
      <c r="AJ369" s="14">
        <f>ROUND(Zinsswaps!AJ369+'iBoxx Extrapolation'!$F369,2)</f>
        <v>3.78</v>
      </c>
      <c r="AK369" s="14">
        <f>ROUND(Zinsswaps!AK369+'iBoxx Extrapolation'!$F369,2)</f>
        <v>3.77</v>
      </c>
      <c r="AL369" s="14">
        <f>ROUND(Zinsswaps!AL369+'iBoxx Extrapolation'!$F369,2)</f>
        <v>3.76</v>
      </c>
      <c r="AM369" s="14">
        <f>ROUND(Zinsswaps!AM369+'iBoxx Extrapolation'!$F369,2)</f>
        <v>3.75</v>
      </c>
      <c r="AN369" s="14">
        <f>ROUND(Zinsswaps!AN369+'iBoxx Extrapolation'!$F369,2)</f>
        <v>3.74</v>
      </c>
      <c r="AO369" s="14">
        <f>ROUND(Zinsswaps!AO369+'iBoxx Extrapolation'!$F369,2)</f>
        <v>3.73</v>
      </c>
      <c r="AP369" s="14">
        <f>ROUND(Zinsswaps!AP369+'iBoxx Extrapolation'!$F369,2)</f>
        <v>3.7</v>
      </c>
      <c r="AQ369" s="14">
        <f>ROUND(Zinsswaps!AQ369+'iBoxx Extrapolation'!$F369,2)</f>
        <v>3.68</v>
      </c>
      <c r="AR369" s="14">
        <f>ROUND(Zinsswaps!AR369+'iBoxx Extrapolation'!$F369,2)</f>
        <v>3.66</v>
      </c>
      <c r="AS369" s="14">
        <f>ROUND(Zinsswaps!AS369+'iBoxx Extrapolation'!$F369,2)</f>
        <v>3.64</v>
      </c>
      <c r="AT369" s="14">
        <f>ROUND(Zinsswaps!AT369+'iBoxx Extrapolation'!$F369,2)</f>
        <v>3.62</v>
      </c>
      <c r="AU369" s="14">
        <f>ROUND(Zinsswaps!AU369+'iBoxx Extrapolation'!$F369,2)</f>
        <v>3.61</v>
      </c>
      <c r="AV369" s="14">
        <f>ROUND(Zinsswaps!AV369+'iBoxx Extrapolation'!$F369,2)</f>
        <v>3.59</v>
      </c>
      <c r="AW369" s="14">
        <f>ROUND(Zinsswaps!AW369+'iBoxx Extrapolation'!$F369,2)</f>
        <v>3.57</v>
      </c>
      <c r="AX369" s="14">
        <f>ROUND(Zinsswaps!AX369+'iBoxx Extrapolation'!$F369,2)</f>
        <v>3.56</v>
      </c>
      <c r="AY369" s="14">
        <f>ROUND(Zinsswaps!AY369+'iBoxx Extrapolation'!$F369,2)</f>
        <v>3.54</v>
      </c>
    </row>
    <row r="370" spans="1:51" s="16" customFormat="1" x14ac:dyDescent="0.2">
      <c r="A370" s="12">
        <v>48487</v>
      </c>
      <c r="B370" s="14">
        <f>ROUND(Zinsswaps!B370+'iBoxx Extrapolation'!$F370,2)</f>
        <v>2.99</v>
      </c>
      <c r="C370" s="14">
        <f>ROUND(Zinsswaps!C370+'iBoxx Extrapolation'!$F370,2)</f>
        <v>3</v>
      </c>
      <c r="D370" s="14">
        <f>ROUND(Zinsswaps!D370+'iBoxx Extrapolation'!$F370,2)</f>
        <v>3.05</v>
      </c>
      <c r="E370" s="14">
        <f>ROUND(Zinsswaps!E370+'iBoxx Extrapolation'!$F370,2)</f>
        <v>3.12</v>
      </c>
      <c r="F370" s="14">
        <f>ROUND(Zinsswaps!F370+'iBoxx Extrapolation'!$F370,2)</f>
        <v>3.19</v>
      </c>
      <c r="G370" s="14">
        <f>ROUND(Zinsswaps!G370+'iBoxx Extrapolation'!$F370,2)</f>
        <v>3.27</v>
      </c>
      <c r="H370" s="14">
        <f>ROUND(Zinsswaps!H370+'iBoxx Extrapolation'!$F370,2)</f>
        <v>3.34</v>
      </c>
      <c r="I370" s="14">
        <f>ROUND(Zinsswaps!I370+'iBoxx Extrapolation'!$F370,2)</f>
        <v>3.41</v>
      </c>
      <c r="J370" s="14">
        <f>ROUND(Zinsswaps!J370+'iBoxx Extrapolation'!$F370,2)</f>
        <v>3.48</v>
      </c>
      <c r="K370" s="14">
        <f>ROUND(Zinsswaps!K370+'iBoxx Extrapolation'!$F370,2)</f>
        <v>3.54</v>
      </c>
      <c r="L370" s="14">
        <f>ROUND(Zinsswaps!L370+'iBoxx Extrapolation'!$F370,2)</f>
        <v>3.6</v>
      </c>
      <c r="M370" s="14">
        <f>ROUND(Zinsswaps!M370+'iBoxx Extrapolation'!$F370,2)</f>
        <v>3.65</v>
      </c>
      <c r="N370" s="14">
        <f>ROUND(Zinsswaps!N370+'iBoxx Extrapolation'!$F370,2)</f>
        <v>3.7</v>
      </c>
      <c r="O370" s="14">
        <f>ROUND(Zinsswaps!O370+'iBoxx Extrapolation'!$F370,2)</f>
        <v>3.75</v>
      </c>
      <c r="P370" s="14">
        <f>ROUND(Zinsswaps!P370+'iBoxx Extrapolation'!$F370,2)</f>
        <v>3.78</v>
      </c>
      <c r="Q370" s="14">
        <f>ROUND(Zinsswaps!Q370+'iBoxx Extrapolation'!$F370,2)</f>
        <v>3.81</v>
      </c>
      <c r="R370" s="14">
        <f>ROUND(Zinsswaps!R370+'iBoxx Extrapolation'!$F370,2)</f>
        <v>3.83</v>
      </c>
      <c r="S370" s="14">
        <f>ROUND(Zinsswaps!S370+'iBoxx Extrapolation'!$F370,2)</f>
        <v>3.85</v>
      </c>
      <c r="T370" s="14">
        <f>ROUND(Zinsswaps!T370+'iBoxx Extrapolation'!$F370,2)</f>
        <v>3.87</v>
      </c>
      <c r="U370" s="14">
        <f>ROUND(Zinsswaps!U370+'iBoxx Extrapolation'!$F370,2)</f>
        <v>3.89</v>
      </c>
      <c r="V370" s="14">
        <f>ROUND(Zinsswaps!V370+'iBoxx Extrapolation'!$F370,2)</f>
        <v>3.89</v>
      </c>
      <c r="W370" s="14">
        <f>ROUND(Zinsswaps!W370+'iBoxx Extrapolation'!$F370,2)</f>
        <v>3.89</v>
      </c>
      <c r="X370" s="14">
        <f>ROUND(Zinsswaps!X370+'iBoxx Extrapolation'!$F370,2)</f>
        <v>3.89</v>
      </c>
      <c r="Y370" s="14">
        <f>ROUND(Zinsswaps!Y370+'iBoxx Extrapolation'!$F370,2)</f>
        <v>3.89</v>
      </c>
      <c r="Z370" s="14">
        <f>ROUND(Zinsswaps!Z370+'iBoxx Extrapolation'!$F370,2)</f>
        <v>3.89</v>
      </c>
      <c r="AA370" s="14">
        <f>ROUND(Zinsswaps!AA370+'iBoxx Extrapolation'!$F370,2)</f>
        <v>3.88</v>
      </c>
      <c r="AB370" s="14">
        <f>ROUND(Zinsswaps!AB370+'iBoxx Extrapolation'!$F370,2)</f>
        <v>3.88</v>
      </c>
      <c r="AC370" s="14">
        <f>ROUND(Zinsswaps!AC370+'iBoxx Extrapolation'!$F370,2)</f>
        <v>3.87</v>
      </c>
      <c r="AD370" s="14">
        <f>ROUND(Zinsswaps!AD370+'iBoxx Extrapolation'!$F370,2)</f>
        <v>3.86</v>
      </c>
      <c r="AE370" s="14">
        <f>ROUND(Zinsswaps!AE370+'iBoxx Extrapolation'!$F370,2)</f>
        <v>3.86</v>
      </c>
      <c r="AF370" s="14">
        <f>ROUND(Zinsswaps!AF370+'iBoxx Extrapolation'!$F370,2)</f>
        <v>3.84</v>
      </c>
      <c r="AG370" s="14">
        <f>ROUND(Zinsswaps!AG370+'iBoxx Extrapolation'!$F370,2)</f>
        <v>3.82</v>
      </c>
      <c r="AH370" s="14">
        <f>ROUND(Zinsswaps!AH370+'iBoxx Extrapolation'!$F370,2)</f>
        <v>3.81</v>
      </c>
      <c r="AI370" s="14">
        <f>ROUND(Zinsswaps!AI370+'iBoxx Extrapolation'!$F370,2)</f>
        <v>3.79</v>
      </c>
      <c r="AJ370" s="14">
        <f>ROUND(Zinsswaps!AJ370+'iBoxx Extrapolation'!$F370,2)</f>
        <v>3.78</v>
      </c>
      <c r="AK370" s="14">
        <f>ROUND(Zinsswaps!AK370+'iBoxx Extrapolation'!$F370,2)</f>
        <v>3.77</v>
      </c>
      <c r="AL370" s="14">
        <f>ROUND(Zinsswaps!AL370+'iBoxx Extrapolation'!$F370,2)</f>
        <v>3.76</v>
      </c>
      <c r="AM370" s="14">
        <f>ROUND(Zinsswaps!AM370+'iBoxx Extrapolation'!$F370,2)</f>
        <v>3.75</v>
      </c>
      <c r="AN370" s="14">
        <f>ROUND(Zinsswaps!AN370+'iBoxx Extrapolation'!$F370,2)</f>
        <v>3.74</v>
      </c>
      <c r="AO370" s="14">
        <f>ROUND(Zinsswaps!AO370+'iBoxx Extrapolation'!$F370,2)</f>
        <v>3.73</v>
      </c>
      <c r="AP370" s="14">
        <f>ROUND(Zinsswaps!AP370+'iBoxx Extrapolation'!$F370,2)</f>
        <v>3.7</v>
      </c>
      <c r="AQ370" s="14">
        <f>ROUND(Zinsswaps!AQ370+'iBoxx Extrapolation'!$F370,2)</f>
        <v>3.68</v>
      </c>
      <c r="AR370" s="14">
        <f>ROUND(Zinsswaps!AR370+'iBoxx Extrapolation'!$F370,2)</f>
        <v>3.66</v>
      </c>
      <c r="AS370" s="14">
        <f>ROUND(Zinsswaps!AS370+'iBoxx Extrapolation'!$F370,2)</f>
        <v>3.64</v>
      </c>
      <c r="AT370" s="14">
        <f>ROUND(Zinsswaps!AT370+'iBoxx Extrapolation'!$F370,2)</f>
        <v>3.62</v>
      </c>
      <c r="AU370" s="14">
        <f>ROUND(Zinsswaps!AU370+'iBoxx Extrapolation'!$F370,2)</f>
        <v>3.61</v>
      </c>
      <c r="AV370" s="14">
        <f>ROUND(Zinsswaps!AV370+'iBoxx Extrapolation'!$F370,2)</f>
        <v>3.59</v>
      </c>
      <c r="AW370" s="14">
        <f>ROUND(Zinsswaps!AW370+'iBoxx Extrapolation'!$F370,2)</f>
        <v>3.57</v>
      </c>
      <c r="AX370" s="14">
        <f>ROUND(Zinsswaps!AX370+'iBoxx Extrapolation'!$F370,2)</f>
        <v>3.56</v>
      </c>
      <c r="AY370" s="14">
        <f>ROUND(Zinsswaps!AY370+'iBoxx Extrapolation'!$F370,2)</f>
        <v>3.54</v>
      </c>
    </row>
    <row r="371" spans="1:51" s="16" customFormat="1" x14ac:dyDescent="0.2">
      <c r="A371" s="12">
        <v>48518</v>
      </c>
      <c r="B371" s="14">
        <f>ROUND(Zinsswaps!B371+'iBoxx Extrapolation'!$F371,2)</f>
        <v>2.99</v>
      </c>
      <c r="C371" s="14">
        <f>ROUND(Zinsswaps!C371+'iBoxx Extrapolation'!$F371,2)</f>
        <v>3</v>
      </c>
      <c r="D371" s="14">
        <f>ROUND(Zinsswaps!D371+'iBoxx Extrapolation'!$F371,2)</f>
        <v>3.05</v>
      </c>
      <c r="E371" s="14">
        <f>ROUND(Zinsswaps!E371+'iBoxx Extrapolation'!$F371,2)</f>
        <v>3.12</v>
      </c>
      <c r="F371" s="14">
        <f>ROUND(Zinsswaps!F371+'iBoxx Extrapolation'!$F371,2)</f>
        <v>3.19</v>
      </c>
      <c r="G371" s="14">
        <f>ROUND(Zinsswaps!G371+'iBoxx Extrapolation'!$F371,2)</f>
        <v>3.27</v>
      </c>
      <c r="H371" s="14">
        <f>ROUND(Zinsswaps!H371+'iBoxx Extrapolation'!$F371,2)</f>
        <v>3.34</v>
      </c>
      <c r="I371" s="14">
        <f>ROUND(Zinsswaps!I371+'iBoxx Extrapolation'!$F371,2)</f>
        <v>3.41</v>
      </c>
      <c r="J371" s="14">
        <f>ROUND(Zinsswaps!J371+'iBoxx Extrapolation'!$F371,2)</f>
        <v>3.48</v>
      </c>
      <c r="K371" s="14">
        <f>ROUND(Zinsswaps!K371+'iBoxx Extrapolation'!$F371,2)</f>
        <v>3.54</v>
      </c>
      <c r="L371" s="14">
        <f>ROUND(Zinsswaps!L371+'iBoxx Extrapolation'!$F371,2)</f>
        <v>3.6</v>
      </c>
      <c r="M371" s="14">
        <f>ROUND(Zinsswaps!M371+'iBoxx Extrapolation'!$F371,2)</f>
        <v>3.65</v>
      </c>
      <c r="N371" s="14">
        <f>ROUND(Zinsswaps!N371+'iBoxx Extrapolation'!$F371,2)</f>
        <v>3.7</v>
      </c>
      <c r="O371" s="14">
        <f>ROUND(Zinsswaps!O371+'iBoxx Extrapolation'!$F371,2)</f>
        <v>3.75</v>
      </c>
      <c r="P371" s="14">
        <f>ROUND(Zinsswaps!P371+'iBoxx Extrapolation'!$F371,2)</f>
        <v>3.78</v>
      </c>
      <c r="Q371" s="14">
        <f>ROUND(Zinsswaps!Q371+'iBoxx Extrapolation'!$F371,2)</f>
        <v>3.81</v>
      </c>
      <c r="R371" s="14">
        <f>ROUND(Zinsswaps!R371+'iBoxx Extrapolation'!$F371,2)</f>
        <v>3.83</v>
      </c>
      <c r="S371" s="14">
        <f>ROUND(Zinsswaps!S371+'iBoxx Extrapolation'!$F371,2)</f>
        <v>3.85</v>
      </c>
      <c r="T371" s="14">
        <f>ROUND(Zinsswaps!T371+'iBoxx Extrapolation'!$F371,2)</f>
        <v>3.87</v>
      </c>
      <c r="U371" s="14">
        <f>ROUND(Zinsswaps!U371+'iBoxx Extrapolation'!$F371,2)</f>
        <v>3.89</v>
      </c>
      <c r="V371" s="14">
        <f>ROUND(Zinsswaps!V371+'iBoxx Extrapolation'!$F371,2)</f>
        <v>3.89</v>
      </c>
      <c r="W371" s="14">
        <f>ROUND(Zinsswaps!W371+'iBoxx Extrapolation'!$F371,2)</f>
        <v>3.89</v>
      </c>
      <c r="X371" s="14">
        <f>ROUND(Zinsswaps!X371+'iBoxx Extrapolation'!$F371,2)</f>
        <v>3.89</v>
      </c>
      <c r="Y371" s="14">
        <f>ROUND(Zinsswaps!Y371+'iBoxx Extrapolation'!$F371,2)</f>
        <v>3.89</v>
      </c>
      <c r="Z371" s="14">
        <f>ROUND(Zinsswaps!Z371+'iBoxx Extrapolation'!$F371,2)</f>
        <v>3.89</v>
      </c>
      <c r="AA371" s="14">
        <f>ROUND(Zinsswaps!AA371+'iBoxx Extrapolation'!$F371,2)</f>
        <v>3.88</v>
      </c>
      <c r="AB371" s="14">
        <f>ROUND(Zinsswaps!AB371+'iBoxx Extrapolation'!$F371,2)</f>
        <v>3.88</v>
      </c>
      <c r="AC371" s="14">
        <f>ROUND(Zinsswaps!AC371+'iBoxx Extrapolation'!$F371,2)</f>
        <v>3.87</v>
      </c>
      <c r="AD371" s="14">
        <f>ROUND(Zinsswaps!AD371+'iBoxx Extrapolation'!$F371,2)</f>
        <v>3.86</v>
      </c>
      <c r="AE371" s="14">
        <f>ROUND(Zinsswaps!AE371+'iBoxx Extrapolation'!$F371,2)</f>
        <v>3.86</v>
      </c>
      <c r="AF371" s="14">
        <f>ROUND(Zinsswaps!AF371+'iBoxx Extrapolation'!$F371,2)</f>
        <v>3.84</v>
      </c>
      <c r="AG371" s="14">
        <f>ROUND(Zinsswaps!AG371+'iBoxx Extrapolation'!$F371,2)</f>
        <v>3.82</v>
      </c>
      <c r="AH371" s="14">
        <f>ROUND(Zinsswaps!AH371+'iBoxx Extrapolation'!$F371,2)</f>
        <v>3.81</v>
      </c>
      <c r="AI371" s="14">
        <f>ROUND(Zinsswaps!AI371+'iBoxx Extrapolation'!$F371,2)</f>
        <v>3.79</v>
      </c>
      <c r="AJ371" s="14">
        <f>ROUND(Zinsswaps!AJ371+'iBoxx Extrapolation'!$F371,2)</f>
        <v>3.78</v>
      </c>
      <c r="AK371" s="14">
        <f>ROUND(Zinsswaps!AK371+'iBoxx Extrapolation'!$F371,2)</f>
        <v>3.77</v>
      </c>
      <c r="AL371" s="14">
        <f>ROUND(Zinsswaps!AL371+'iBoxx Extrapolation'!$F371,2)</f>
        <v>3.76</v>
      </c>
      <c r="AM371" s="14">
        <f>ROUND(Zinsswaps!AM371+'iBoxx Extrapolation'!$F371,2)</f>
        <v>3.75</v>
      </c>
      <c r="AN371" s="14">
        <f>ROUND(Zinsswaps!AN371+'iBoxx Extrapolation'!$F371,2)</f>
        <v>3.74</v>
      </c>
      <c r="AO371" s="14">
        <f>ROUND(Zinsswaps!AO371+'iBoxx Extrapolation'!$F371,2)</f>
        <v>3.73</v>
      </c>
      <c r="AP371" s="14">
        <f>ROUND(Zinsswaps!AP371+'iBoxx Extrapolation'!$F371,2)</f>
        <v>3.7</v>
      </c>
      <c r="AQ371" s="14">
        <f>ROUND(Zinsswaps!AQ371+'iBoxx Extrapolation'!$F371,2)</f>
        <v>3.68</v>
      </c>
      <c r="AR371" s="14">
        <f>ROUND(Zinsswaps!AR371+'iBoxx Extrapolation'!$F371,2)</f>
        <v>3.66</v>
      </c>
      <c r="AS371" s="14">
        <f>ROUND(Zinsswaps!AS371+'iBoxx Extrapolation'!$F371,2)</f>
        <v>3.64</v>
      </c>
      <c r="AT371" s="14">
        <f>ROUND(Zinsswaps!AT371+'iBoxx Extrapolation'!$F371,2)</f>
        <v>3.62</v>
      </c>
      <c r="AU371" s="14">
        <f>ROUND(Zinsswaps!AU371+'iBoxx Extrapolation'!$F371,2)</f>
        <v>3.61</v>
      </c>
      <c r="AV371" s="14">
        <f>ROUND(Zinsswaps!AV371+'iBoxx Extrapolation'!$F371,2)</f>
        <v>3.59</v>
      </c>
      <c r="AW371" s="14">
        <f>ROUND(Zinsswaps!AW371+'iBoxx Extrapolation'!$F371,2)</f>
        <v>3.57</v>
      </c>
      <c r="AX371" s="14">
        <f>ROUND(Zinsswaps!AX371+'iBoxx Extrapolation'!$F371,2)</f>
        <v>3.56</v>
      </c>
      <c r="AY371" s="14">
        <f>ROUND(Zinsswaps!AY371+'iBoxx Extrapolation'!$F371,2)</f>
        <v>3.54</v>
      </c>
    </row>
    <row r="372" spans="1:51" s="16" customFormat="1" x14ac:dyDescent="0.2">
      <c r="A372" s="12">
        <v>48548</v>
      </c>
      <c r="B372" s="14">
        <f>ROUND(Zinsswaps!B372+'iBoxx Extrapolation'!$F372,2)</f>
        <v>2.99</v>
      </c>
      <c r="C372" s="14">
        <f>ROUND(Zinsswaps!C372+'iBoxx Extrapolation'!$F372,2)</f>
        <v>3</v>
      </c>
      <c r="D372" s="14">
        <f>ROUND(Zinsswaps!D372+'iBoxx Extrapolation'!$F372,2)</f>
        <v>3.05</v>
      </c>
      <c r="E372" s="14">
        <f>ROUND(Zinsswaps!E372+'iBoxx Extrapolation'!$F372,2)</f>
        <v>3.12</v>
      </c>
      <c r="F372" s="14">
        <f>ROUND(Zinsswaps!F372+'iBoxx Extrapolation'!$F372,2)</f>
        <v>3.19</v>
      </c>
      <c r="G372" s="14">
        <f>ROUND(Zinsswaps!G372+'iBoxx Extrapolation'!$F372,2)</f>
        <v>3.27</v>
      </c>
      <c r="H372" s="14">
        <f>ROUND(Zinsswaps!H372+'iBoxx Extrapolation'!$F372,2)</f>
        <v>3.34</v>
      </c>
      <c r="I372" s="14">
        <f>ROUND(Zinsswaps!I372+'iBoxx Extrapolation'!$F372,2)</f>
        <v>3.41</v>
      </c>
      <c r="J372" s="14">
        <f>ROUND(Zinsswaps!J372+'iBoxx Extrapolation'!$F372,2)</f>
        <v>3.48</v>
      </c>
      <c r="K372" s="14">
        <f>ROUND(Zinsswaps!K372+'iBoxx Extrapolation'!$F372,2)</f>
        <v>3.54</v>
      </c>
      <c r="L372" s="14">
        <f>ROUND(Zinsswaps!L372+'iBoxx Extrapolation'!$F372,2)</f>
        <v>3.6</v>
      </c>
      <c r="M372" s="14">
        <f>ROUND(Zinsswaps!M372+'iBoxx Extrapolation'!$F372,2)</f>
        <v>3.65</v>
      </c>
      <c r="N372" s="14">
        <f>ROUND(Zinsswaps!N372+'iBoxx Extrapolation'!$F372,2)</f>
        <v>3.7</v>
      </c>
      <c r="O372" s="14">
        <f>ROUND(Zinsswaps!O372+'iBoxx Extrapolation'!$F372,2)</f>
        <v>3.75</v>
      </c>
      <c r="P372" s="14">
        <f>ROUND(Zinsswaps!P372+'iBoxx Extrapolation'!$F372,2)</f>
        <v>3.78</v>
      </c>
      <c r="Q372" s="14">
        <f>ROUND(Zinsswaps!Q372+'iBoxx Extrapolation'!$F372,2)</f>
        <v>3.81</v>
      </c>
      <c r="R372" s="14">
        <f>ROUND(Zinsswaps!R372+'iBoxx Extrapolation'!$F372,2)</f>
        <v>3.83</v>
      </c>
      <c r="S372" s="14">
        <f>ROUND(Zinsswaps!S372+'iBoxx Extrapolation'!$F372,2)</f>
        <v>3.85</v>
      </c>
      <c r="T372" s="14">
        <f>ROUND(Zinsswaps!T372+'iBoxx Extrapolation'!$F372,2)</f>
        <v>3.87</v>
      </c>
      <c r="U372" s="14">
        <f>ROUND(Zinsswaps!U372+'iBoxx Extrapolation'!$F372,2)</f>
        <v>3.89</v>
      </c>
      <c r="V372" s="14">
        <f>ROUND(Zinsswaps!V372+'iBoxx Extrapolation'!$F372,2)</f>
        <v>3.89</v>
      </c>
      <c r="W372" s="14">
        <f>ROUND(Zinsswaps!W372+'iBoxx Extrapolation'!$F372,2)</f>
        <v>3.89</v>
      </c>
      <c r="X372" s="14">
        <f>ROUND(Zinsswaps!X372+'iBoxx Extrapolation'!$F372,2)</f>
        <v>3.89</v>
      </c>
      <c r="Y372" s="14">
        <f>ROUND(Zinsswaps!Y372+'iBoxx Extrapolation'!$F372,2)</f>
        <v>3.89</v>
      </c>
      <c r="Z372" s="14">
        <f>ROUND(Zinsswaps!Z372+'iBoxx Extrapolation'!$F372,2)</f>
        <v>3.89</v>
      </c>
      <c r="AA372" s="14">
        <f>ROUND(Zinsswaps!AA372+'iBoxx Extrapolation'!$F372,2)</f>
        <v>3.88</v>
      </c>
      <c r="AB372" s="14">
        <f>ROUND(Zinsswaps!AB372+'iBoxx Extrapolation'!$F372,2)</f>
        <v>3.88</v>
      </c>
      <c r="AC372" s="14">
        <f>ROUND(Zinsswaps!AC372+'iBoxx Extrapolation'!$F372,2)</f>
        <v>3.87</v>
      </c>
      <c r="AD372" s="14">
        <f>ROUND(Zinsswaps!AD372+'iBoxx Extrapolation'!$F372,2)</f>
        <v>3.86</v>
      </c>
      <c r="AE372" s="14">
        <f>ROUND(Zinsswaps!AE372+'iBoxx Extrapolation'!$F372,2)</f>
        <v>3.86</v>
      </c>
      <c r="AF372" s="14">
        <f>ROUND(Zinsswaps!AF372+'iBoxx Extrapolation'!$F372,2)</f>
        <v>3.84</v>
      </c>
      <c r="AG372" s="14">
        <f>ROUND(Zinsswaps!AG372+'iBoxx Extrapolation'!$F372,2)</f>
        <v>3.82</v>
      </c>
      <c r="AH372" s="14">
        <f>ROUND(Zinsswaps!AH372+'iBoxx Extrapolation'!$F372,2)</f>
        <v>3.81</v>
      </c>
      <c r="AI372" s="14">
        <f>ROUND(Zinsswaps!AI372+'iBoxx Extrapolation'!$F372,2)</f>
        <v>3.79</v>
      </c>
      <c r="AJ372" s="14">
        <f>ROUND(Zinsswaps!AJ372+'iBoxx Extrapolation'!$F372,2)</f>
        <v>3.78</v>
      </c>
      <c r="AK372" s="14">
        <f>ROUND(Zinsswaps!AK372+'iBoxx Extrapolation'!$F372,2)</f>
        <v>3.77</v>
      </c>
      <c r="AL372" s="14">
        <f>ROUND(Zinsswaps!AL372+'iBoxx Extrapolation'!$F372,2)</f>
        <v>3.76</v>
      </c>
      <c r="AM372" s="14">
        <f>ROUND(Zinsswaps!AM372+'iBoxx Extrapolation'!$F372,2)</f>
        <v>3.75</v>
      </c>
      <c r="AN372" s="14">
        <f>ROUND(Zinsswaps!AN372+'iBoxx Extrapolation'!$F372,2)</f>
        <v>3.74</v>
      </c>
      <c r="AO372" s="14">
        <f>ROUND(Zinsswaps!AO372+'iBoxx Extrapolation'!$F372,2)</f>
        <v>3.73</v>
      </c>
      <c r="AP372" s="14">
        <f>ROUND(Zinsswaps!AP372+'iBoxx Extrapolation'!$F372,2)</f>
        <v>3.7</v>
      </c>
      <c r="AQ372" s="14">
        <f>ROUND(Zinsswaps!AQ372+'iBoxx Extrapolation'!$F372,2)</f>
        <v>3.68</v>
      </c>
      <c r="AR372" s="14">
        <f>ROUND(Zinsswaps!AR372+'iBoxx Extrapolation'!$F372,2)</f>
        <v>3.66</v>
      </c>
      <c r="AS372" s="14">
        <f>ROUND(Zinsswaps!AS372+'iBoxx Extrapolation'!$F372,2)</f>
        <v>3.64</v>
      </c>
      <c r="AT372" s="14">
        <f>ROUND(Zinsswaps!AT372+'iBoxx Extrapolation'!$F372,2)</f>
        <v>3.62</v>
      </c>
      <c r="AU372" s="14">
        <f>ROUND(Zinsswaps!AU372+'iBoxx Extrapolation'!$F372,2)</f>
        <v>3.61</v>
      </c>
      <c r="AV372" s="14">
        <f>ROUND(Zinsswaps!AV372+'iBoxx Extrapolation'!$F372,2)</f>
        <v>3.59</v>
      </c>
      <c r="AW372" s="14">
        <f>ROUND(Zinsswaps!AW372+'iBoxx Extrapolation'!$F372,2)</f>
        <v>3.57</v>
      </c>
      <c r="AX372" s="14">
        <f>ROUND(Zinsswaps!AX372+'iBoxx Extrapolation'!$F372,2)</f>
        <v>3.56</v>
      </c>
      <c r="AY372" s="14">
        <f>ROUND(Zinsswaps!AY372+'iBoxx Extrapolation'!$F372,2)</f>
        <v>3.54</v>
      </c>
    </row>
    <row r="373" spans="1:51" s="16" customFormat="1" x14ac:dyDescent="0.2">
      <c r="A373" s="12">
        <v>48579</v>
      </c>
      <c r="B373" s="14">
        <f>ROUND(Zinsswaps!B373+'iBoxx Extrapolation'!$F373,2)</f>
        <v>2.99</v>
      </c>
      <c r="C373" s="14">
        <f>ROUND(Zinsswaps!C373+'iBoxx Extrapolation'!$F373,2)</f>
        <v>3</v>
      </c>
      <c r="D373" s="14">
        <f>ROUND(Zinsswaps!D373+'iBoxx Extrapolation'!$F373,2)</f>
        <v>3.05</v>
      </c>
      <c r="E373" s="14">
        <f>ROUND(Zinsswaps!E373+'iBoxx Extrapolation'!$F373,2)</f>
        <v>3.12</v>
      </c>
      <c r="F373" s="14">
        <f>ROUND(Zinsswaps!F373+'iBoxx Extrapolation'!$F373,2)</f>
        <v>3.19</v>
      </c>
      <c r="G373" s="14">
        <f>ROUND(Zinsswaps!G373+'iBoxx Extrapolation'!$F373,2)</f>
        <v>3.27</v>
      </c>
      <c r="H373" s="14">
        <f>ROUND(Zinsswaps!H373+'iBoxx Extrapolation'!$F373,2)</f>
        <v>3.34</v>
      </c>
      <c r="I373" s="14">
        <f>ROUND(Zinsswaps!I373+'iBoxx Extrapolation'!$F373,2)</f>
        <v>3.41</v>
      </c>
      <c r="J373" s="14">
        <f>ROUND(Zinsswaps!J373+'iBoxx Extrapolation'!$F373,2)</f>
        <v>3.48</v>
      </c>
      <c r="K373" s="14">
        <f>ROUND(Zinsswaps!K373+'iBoxx Extrapolation'!$F373,2)</f>
        <v>3.54</v>
      </c>
      <c r="L373" s="14">
        <f>ROUND(Zinsswaps!L373+'iBoxx Extrapolation'!$F373,2)</f>
        <v>3.6</v>
      </c>
      <c r="M373" s="14">
        <f>ROUND(Zinsswaps!M373+'iBoxx Extrapolation'!$F373,2)</f>
        <v>3.65</v>
      </c>
      <c r="N373" s="14">
        <f>ROUND(Zinsswaps!N373+'iBoxx Extrapolation'!$F373,2)</f>
        <v>3.7</v>
      </c>
      <c r="O373" s="14">
        <f>ROUND(Zinsswaps!O373+'iBoxx Extrapolation'!$F373,2)</f>
        <v>3.75</v>
      </c>
      <c r="P373" s="14">
        <f>ROUND(Zinsswaps!P373+'iBoxx Extrapolation'!$F373,2)</f>
        <v>3.78</v>
      </c>
      <c r="Q373" s="14">
        <f>ROUND(Zinsswaps!Q373+'iBoxx Extrapolation'!$F373,2)</f>
        <v>3.81</v>
      </c>
      <c r="R373" s="14">
        <f>ROUND(Zinsswaps!R373+'iBoxx Extrapolation'!$F373,2)</f>
        <v>3.83</v>
      </c>
      <c r="S373" s="14">
        <f>ROUND(Zinsswaps!S373+'iBoxx Extrapolation'!$F373,2)</f>
        <v>3.85</v>
      </c>
      <c r="T373" s="14">
        <f>ROUND(Zinsswaps!T373+'iBoxx Extrapolation'!$F373,2)</f>
        <v>3.87</v>
      </c>
      <c r="U373" s="14">
        <f>ROUND(Zinsswaps!U373+'iBoxx Extrapolation'!$F373,2)</f>
        <v>3.89</v>
      </c>
      <c r="V373" s="14">
        <f>ROUND(Zinsswaps!V373+'iBoxx Extrapolation'!$F373,2)</f>
        <v>3.89</v>
      </c>
      <c r="W373" s="14">
        <f>ROUND(Zinsswaps!W373+'iBoxx Extrapolation'!$F373,2)</f>
        <v>3.89</v>
      </c>
      <c r="X373" s="14">
        <f>ROUND(Zinsswaps!X373+'iBoxx Extrapolation'!$F373,2)</f>
        <v>3.89</v>
      </c>
      <c r="Y373" s="14">
        <f>ROUND(Zinsswaps!Y373+'iBoxx Extrapolation'!$F373,2)</f>
        <v>3.89</v>
      </c>
      <c r="Z373" s="14">
        <f>ROUND(Zinsswaps!Z373+'iBoxx Extrapolation'!$F373,2)</f>
        <v>3.89</v>
      </c>
      <c r="AA373" s="14">
        <f>ROUND(Zinsswaps!AA373+'iBoxx Extrapolation'!$F373,2)</f>
        <v>3.88</v>
      </c>
      <c r="AB373" s="14">
        <f>ROUND(Zinsswaps!AB373+'iBoxx Extrapolation'!$F373,2)</f>
        <v>3.88</v>
      </c>
      <c r="AC373" s="14">
        <f>ROUND(Zinsswaps!AC373+'iBoxx Extrapolation'!$F373,2)</f>
        <v>3.87</v>
      </c>
      <c r="AD373" s="14">
        <f>ROUND(Zinsswaps!AD373+'iBoxx Extrapolation'!$F373,2)</f>
        <v>3.86</v>
      </c>
      <c r="AE373" s="14">
        <f>ROUND(Zinsswaps!AE373+'iBoxx Extrapolation'!$F373,2)</f>
        <v>3.86</v>
      </c>
      <c r="AF373" s="14">
        <f>ROUND(Zinsswaps!AF373+'iBoxx Extrapolation'!$F373,2)</f>
        <v>3.84</v>
      </c>
      <c r="AG373" s="14">
        <f>ROUND(Zinsswaps!AG373+'iBoxx Extrapolation'!$F373,2)</f>
        <v>3.82</v>
      </c>
      <c r="AH373" s="14">
        <f>ROUND(Zinsswaps!AH373+'iBoxx Extrapolation'!$F373,2)</f>
        <v>3.81</v>
      </c>
      <c r="AI373" s="14">
        <f>ROUND(Zinsswaps!AI373+'iBoxx Extrapolation'!$F373,2)</f>
        <v>3.79</v>
      </c>
      <c r="AJ373" s="14">
        <f>ROUND(Zinsswaps!AJ373+'iBoxx Extrapolation'!$F373,2)</f>
        <v>3.78</v>
      </c>
      <c r="AK373" s="14">
        <f>ROUND(Zinsswaps!AK373+'iBoxx Extrapolation'!$F373,2)</f>
        <v>3.77</v>
      </c>
      <c r="AL373" s="14">
        <f>ROUND(Zinsswaps!AL373+'iBoxx Extrapolation'!$F373,2)</f>
        <v>3.76</v>
      </c>
      <c r="AM373" s="14">
        <f>ROUND(Zinsswaps!AM373+'iBoxx Extrapolation'!$F373,2)</f>
        <v>3.75</v>
      </c>
      <c r="AN373" s="14">
        <f>ROUND(Zinsswaps!AN373+'iBoxx Extrapolation'!$F373,2)</f>
        <v>3.74</v>
      </c>
      <c r="AO373" s="14">
        <f>ROUND(Zinsswaps!AO373+'iBoxx Extrapolation'!$F373,2)</f>
        <v>3.73</v>
      </c>
      <c r="AP373" s="14">
        <f>ROUND(Zinsswaps!AP373+'iBoxx Extrapolation'!$F373,2)</f>
        <v>3.7</v>
      </c>
      <c r="AQ373" s="14">
        <f>ROUND(Zinsswaps!AQ373+'iBoxx Extrapolation'!$F373,2)</f>
        <v>3.68</v>
      </c>
      <c r="AR373" s="14">
        <f>ROUND(Zinsswaps!AR373+'iBoxx Extrapolation'!$F373,2)</f>
        <v>3.66</v>
      </c>
      <c r="AS373" s="14">
        <f>ROUND(Zinsswaps!AS373+'iBoxx Extrapolation'!$F373,2)</f>
        <v>3.64</v>
      </c>
      <c r="AT373" s="14">
        <f>ROUND(Zinsswaps!AT373+'iBoxx Extrapolation'!$F373,2)</f>
        <v>3.62</v>
      </c>
      <c r="AU373" s="14">
        <f>ROUND(Zinsswaps!AU373+'iBoxx Extrapolation'!$F373,2)</f>
        <v>3.61</v>
      </c>
      <c r="AV373" s="14">
        <f>ROUND(Zinsswaps!AV373+'iBoxx Extrapolation'!$F373,2)</f>
        <v>3.59</v>
      </c>
      <c r="AW373" s="14">
        <f>ROUND(Zinsswaps!AW373+'iBoxx Extrapolation'!$F373,2)</f>
        <v>3.57</v>
      </c>
      <c r="AX373" s="14">
        <f>ROUND(Zinsswaps!AX373+'iBoxx Extrapolation'!$F373,2)</f>
        <v>3.56</v>
      </c>
      <c r="AY373" s="14">
        <f>ROUND(Zinsswaps!AY373+'iBoxx Extrapolation'!$F373,2)</f>
        <v>3.54</v>
      </c>
    </row>
    <row r="374" spans="1:51" s="16" customFormat="1" x14ac:dyDescent="0.2">
      <c r="A374" s="12">
        <v>48610</v>
      </c>
      <c r="B374" s="14">
        <f>ROUND(Zinsswaps!B374+'iBoxx Extrapolation'!$F374,2)</f>
        <v>2.99</v>
      </c>
      <c r="C374" s="14">
        <f>ROUND(Zinsswaps!C374+'iBoxx Extrapolation'!$F374,2)</f>
        <v>3</v>
      </c>
      <c r="D374" s="14">
        <f>ROUND(Zinsswaps!D374+'iBoxx Extrapolation'!$F374,2)</f>
        <v>3.05</v>
      </c>
      <c r="E374" s="14">
        <f>ROUND(Zinsswaps!E374+'iBoxx Extrapolation'!$F374,2)</f>
        <v>3.12</v>
      </c>
      <c r="F374" s="14">
        <f>ROUND(Zinsswaps!F374+'iBoxx Extrapolation'!$F374,2)</f>
        <v>3.19</v>
      </c>
      <c r="G374" s="14">
        <f>ROUND(Zinsswaps!G374+'iBoxx Extrapolation'!$F374,2)</f>
        <v>3.27</v>
      </c>
      <c r="H374" s="14">
        <f>ROUND(Zinsswaps!H374+'iBoxx Extrapolation'!$F374,2)</f>
        <v>3.34</v>
      </c>
      <c r="I374" s="14">
        <f>ROUND(Zinsswaps!I374+'iBoxx Extrapolation'!$F374,2)</f>
        <v>3.41</v>
      </c>
      <c r="J374" s="14">
        <f>ROUND(Zinsswaps!J374+'iBoxx Extrapolation'!$F374,2)</f>
        <v>3.48</v>
      </c>
      <c r="K374" s="14">
        <f>ROUND(Zinsswaps!K374+'iBoxx Extrapolation'!$F374,2)</f>
        <v>3.54</v>
      </c>
      <c r="L374" s="14">
        <f>ROUND(Zinsswaps!L374+'iBoxx Extrapolation'!$F374,2)</f>
        <v>3.6</v>
      </c>
      <c r="M374" s="14">
        <f>ROUND(Zinsswaps!M374+'iBoxx Extrapolation'!$F374,2)</f>
        <v>3.65</v>
      </c>
      <c r="N374" s="14">
        <f>ROUND(Zinsswaps!N374+'iBoxx Extrapolation'!$F374,2)</f>
        <v>3.7</v>
      </c>
      <c r="O374" s="14">
        <f>ROUND(Zinsswaps!O374+'iBoxx Extrapolation'!$F374,2)</f>
        <v>3.75</v>
      </c>
      <c r="P374" s="14">
        <f>ROUND(Zinsswaps!P374+'iBoxx Extrapolation'!$F374,2)</f>
        <v>3.78</v>
      </c>
      <c r="Q374" s="14">
        <f>ROUND(Zinsswaps!Q374+'iBoxx Extrapolation'!$F374,2)</f>
        <v>3.81</v>
      </c>
      <c r="R374" s="14">
        <f>ROUND(Zinsswaps!R374+'iBoxx Extrapolation'!$F374,2)</f>
        <v>3.83</v>
      </c>
      <c r="S374" s="14">
        <f>ROUND(Zinsswaps!S374+'iBoxx Extrapolation'!$F374,2)</f>
        <v>3.85</v>
      </c>
      <c r="T374" s="14">
        <f>ROUND(Zinsswaps!T374+'iBoxx Extrapolation'!$F374,2)</f>
        <v>3.87</v>
      </c>
      <c r="U374" s="14">
        <f>ROUND(Zinsswaps!U374+'iBoxx Extrapolation'!$F374,2)</f>
        <v>3.89</v>
      </c>
      <c r="V374" s="14">
        <f>ROUND(Zinsswaps!V374+'iBoxx Extrapolation'!$F374,2)</f>
        <v>3.89</v>
      </c>
      <c r="W374" s="14">
        <f>ROUND(Zinsswaps!W374+'iBoxx Extrapolation'!$F374,2)</f>
        <v>3.89</v>
      </c>
      <c r="X374" s="14">
        <f>ROUND(Zinsswaps!X374+'iBoxx Extrapolation'!$F374,2)</f>
        <v>3.89</v>
      </c>
      <c r="Y374" s="14">
        <f>ROUND(Zinsswaps!Y374+'iBoxx Extrapolation'!$F374,2)</f>
        <v>3.89</v>
      </c>
      <c r="Z374" s="14">
        <f>ROUND(Zinsswaps!Z374+'iBoxx Extrapolation'!$F374,2)</f>
        <v>3.89</v>
      </c>
      <c r="AA374" s="14">
        <f>ROUND(Zinsswaps!AA374+'iBoxx Extrapolation'!$F374,2)</f>
        <v>3.88</v>
      </c>
      <c r="AB374" s="14">
        <f>ROUND(Zinsswaps!AB374+'iBoxx Extrapolation'!$F374,2)</f>
        <v>3.88</v>
      </c>
      <c r="AC374" s="14">
        <f>ROUND(Zinsswaps!AC374+'iBoxx Extrapolation'!$F374,2)</f>
        <v>3.87</v>
      </c>
      <c r="AD374" s="14">
        <f>ROUND(Zinsswaps!AD374+'iBoxx Extrapolation'!$F374,2)</f>
        <v>3.86</v>
      </c>
      <c r="AE374" s="14">
        <f>ROUND(Zinsswaps!AE374+'iBoxx Extrapolation'!$F374,2)</f>
        <v>3.86</v>
      </c>
      <c r="AF374" s="14">
        <f>ROUND(Zinsswaps!AF374+'iBoxx Extrapolation'!$F374,2)</f>
        <v>3.84</v>
      </c>
      <c r="AG374" s="14">
        <f>ROUND(Zinsswaps!AG374+'iBoxx Extrapolation'!$F374,2)</f>
        <v>3.82</v>
      </c>
      <c r="AH374" s="14">
        <f>ROUND(Zinsswaps!AH374+'iBoxx Extrapolation'!$F374,2)</f>
        <v>3.81</v>
      </c>
      <c r="AI374" s="14">
        <f>ROUND(Zinsswaps!AI374+'iBoxx Extrapolation'!$F374,2)</f>
        <v>3.79</v>
      </c>
      <c r="AJ374" s="14">
        <f>ROUND(Zinsswaps!AJ374+'iBoxx Extrapolation'!$F374,2)</f>
        <v>3.78</v>
      </c>
      <c r="AK374" s="14">
        <f>ROUND(Zinsswaps!AK374+'iBoxx Extrapolation'!$F374,2)</f>
        <v>3.77</v>
      </c>
      <c r="AL374" s="14">
        <f>ROUND(Zinsswaps!AL374+'iBoxx Extrapolation'!$F374,2)</f>
        <v>3.76</v>
      </c>
      <c r="AM374" s="14">
        <f>ROUND(Zinsswaps!AM374+'iBoxx Extrapolation'!$F374,2)</f>
        <v>3.75</v>
      </c>
      <c r="AN374" s="14">
        <f>ROUND(Zinsswaps!AN374+'iBoxx Extrapolation'!$F374,2)</f>
        <v>3.74</v>
      </c>
      <c r="AO374" s="14">
        <f>ROUND(Zinsswaps!AO374+'iBoxx Extrapolation'!$F374,2)</f>
        <v>3.73</v>
      </c>
      <c r="AP374" s="14">
        <f>ROUND(Zinsswaps!AP374+'iBoxx Extrapolation'!$F374,2)</f>
        <v>3.7</v>
      </c>
      <c r="AQ374" s="14">
        <f>ROUND(Zinsswaps!AQ374+'iBoxx Extrapolation'!$F374,2)</f>
        <v>3.68</v>
      </c>
      <c r="AR374" s="14">
        <f>ROUND(Zinsswaps!AR374+'iBoxx Extrapolation'!$F374,2)</f>
        <v>3.66</v>
      </c>
      <c r="AS374" s="14">
        <f>ROUND(Zinsswaps!AS374+'iBoxx Extrapolation'!$F374,2)</f>
        <v>3.64</v>
      </c>
      <c r="AT374" s="14">
        <f>ROUND(Zinsswaps!AT374+'iBoxx Extrapolation'!$F374,2)</f>
        <v>3.62</v>
      </c>
      <c r="AU374" s="14">
        <f>ROUND(Zinsswaps!AU374+'iBoxx Extrapolation'!$F374,2)</f>
        <v>3.61</v>
      </c>
      <c r="AV374" s="14">
        <f>ROUND(Zinsswaps!AV374+'iBoxx Extrapolation'!$F374,2)</f>
        <v>3.59</v>
      </c>
      <c r="AW374" s="14">
        <f>ROUND(Zinsswaps!AW374+'iBoxx Extrapolation'!$F374,2)</f>
        <v>3.57</v>
      </c>
      <c r="AX374" s="14">
        <f>ROUND(Zinsswaps!AX374+'iBoxx Extrapolation'!$F374,2)</f>
        <v>3.56</v>
      </c>
      <c r="AY374" s="14">
        <f>ROUND(Zinsswaps!AY374+'iBoxx Extrapolation'!$F374,2)</f>
        <v>3.54</v>
      </c>
    </row>
    <row r="375" spans="1:51" s="16" customFormat="1" x14ac:dyDescent="0.2">
      <c r="A375" s="12">
        <v>48638</v>
      </c>
      <c r="B375" s="14">
        <f>ROUND(Zinsswaps!B375+'iBoxx Extrapolation'!$F375,2)</f>
        <v>2.99</v>
      </c>
      <c r="C375" s="14">
        <f>ROUND(Zinsswaps!C375+'iBoxx Extrapolation'!$F375,2)</f>
        <v>3</v>
      </c>
      <c r="D375" s="14">
        <f>ROUND(Zinsswaps!D375+'iBoxx Extrapolation'!$F375,2)</f>
        <v>3.05</v>
      </c>
      <c r="E375" s="14">
        <f>ROUND(Zinsswaps!E375+'iBoxx Extrapolation'!$F375,2)</f>
        <v>3.12</v>
      </c>
      <c r="F375" s="14">
        <f>ROUND(Zinsswaps!F375+'iBoxx Extrapolation'!$F375,2)</f>
        <v>3.19</v>
      </c>
      <c r="G375" s="14">
        <f>ROUND(Zinsswaps!G375+'iBoxx Extrapolation'!$F375,2)</f>
        <v>3.27</v>
      </c>
      <c r="H375" s="14">
        <f>ROUND(Zinsswaps!H375+'iBoxx Extrapolation'!$F375,2)</f>
        <v>3.34</v>
      </c>
      <c r="I375" s="14">
        <f>ROUND(Zinsswaps!I375+'iBoxx Extrapolation'!$F375,2)</f>
        <v>3.41</v>
      </c>
      <c r="J375" s="14">
        <f>ROUND(Zinsswaps!J375+'iBoxx Extrapolation'!$F375,2)</f>
        <v>3.48</v>
      </c>
      <c r="K375" s="14">
        <f>ROUND(Zinsswaps!K375+'iBoxx Extrapolation'!$F375,2)</f>
        <v>3.54</v>
      </c>
      <c r="L375" s="14">
        <f>ROUND(Zinsswaps!L375+'iBoxx Extrapolation'!$F375,2)</f>
        <v>3.6</v>
      </c>
      <c r="M375" s="14">
        <f>ROUND(Zinsswaps!M375+'iBoxx Extrapolation'!$F375,2)</f>
        <v>3.65</v>
      </c>
      <c r="N375" s="14">
        <f>ROUND(Zinsswaps!N375+'iBoxx Extrapolation'!$F375,2)</f>
        <v>3.7</v>
      </c>
      <c r="O375" s="14">
        <f>ROUND(Zinsswaps!O375+'iBoxx Extrapolation'!$F375,2)</f>
        <v>3.75</v>
      </c>
      <c r="P375" s="14">
        <f>ROUND(Zinsswaps!P375+'iBoxx Extrapolation'!$F375,2)</f>
        <v>3.78</v>
      </c>
      <c r="Q375" s="14">
        <f>ROUND(Zinsswaps!Q375+'iBoxx Extrapolation'!$F375,2)</f>
        <v>3.81</v>
      </c>
      <c r="R375" s="14">
        <f>ROUND(Zinsswaps!R375+'iBoxx Extrapolation'!$F375,2)</f>
        <v>3.83</v>
      </c>
      <c r="S375" s="14">
        <f>ROUND(Zinsswaps!S375+'iBoxx Extrapolation'!$F375,2)</f>
        <v>3.85</v>
      </c>
      <c r="T375" s="14">
        <f>ROUND(Zinsswaps!T375+'iBoxx Extrapolation'!$F375,2)</f>
        <v>3.87</v>
      </c>
      <c r="U375" s="14">
        <f>ROUND(Zinsswaps!U375+'iBoxx Extrapolation'!$F375,2)</f>
        <v>3.89</v>
      </c>
      <c r="V375" s="14">
        <f>ROUND(Zinsswaps!V375+'iBoxx Extrapolation'!$F375,2)</f>
        <v>3.89</v>
      </c>
      <c r="W375" s="14">
        <f>ROUND(Zinsswaps!W375+'iBoxx Extrapolation'!$F375,2)</f>
        <v>3.89</v>
      </c>
      <c r="X375" s="14">
        <f>ROUND(Zinsswaps!X375+'iBoxx Extrapolation'!$F375,2)</f>
        <v>3.89</v>
      </c>
      <c r="Y375" s="14">
        <f>ROUND(Zinsswaps!Y375+'iBoxx Extrapolation'!$F375,2)</f>
        <v>3.89</v>
      </c>
      <c r="Z375" s="14">
        <f>ROUND(Zinsswaps!Z375+'iBoxx Extrapolation'!$F375,2)</f>
        <v>3.89</v>
      </c>
      <c r="AA375" s="14">
        <f>ROUND(Zinsswaps!AA375+'iBoxx Extrapolation'!$F375,2)</f>
        <v>3.88</v>
      </c>
      <c r="AB375" s="14">
        <f>ROUND(Zinsswaps!AB375+'iBoxx Extrapolation'!$F375,2)</f>
        <v>3.88</v>
      </c>
      <c r="AC375" s="14">
        <f>ROUND(Zinsswaps!AC375+'iBoxx Extrapolation'!$F375,2)</f>
        <v>3.87</v>
      </c>
      <c r="AD375" s="14">
        <f>ROUND(Zinsswaps!AD375+'iBoxx Extrapolation'!$F375,2)</f>
        <v>3.86</v>
      </c>
      <c r="AE375" s="14">
        <f>ROUND(Zinsswaps!AE375+'iBoxx Extrapolation'!$F375,2)</f>
        <v>3.86</v>
      </c>
      <c r="AF375" s="14">
        <f>ROUND(Zinsswaps!AF375+'iBoxx Extrapolation'!$F375,2)</f>
        <v>3.84</v>
      </c>
      <c r="AG375" s="14">
        <f>ROUND(Zinsswaps!AG375+'iBoxx Extrapolation'!$F375,2)</f>
        <v>3.82</v>
      </c>
      <c r="AH375" s="14">
        <f>ROUND(Zinsswaps!AH375+'iBoxx Extrapolation'!$F375,2)</f>
        <v>3.81</v>
      </c>
      <c r="AI375" s="14">
        <f>ROUND(Zinsswaps!AI375+'iBoxx Extrapolation'!$F375,2)</f>
        <v>3.79</v>
      </c>
      <c r="AJ375" s="14">
        <f>ROUND(Zinsswaps!AJ375+'iBoxx Extrapolation'!$F375,2)</f>
        <v>3.78</v>
      </c>
      <c r="AK375" s="14">
        <f>ROUND(Zinsswaps!AK375+'iBoxx Extrapolation'!$F375,2)</f>
        <v>3.77</v>
      </c>
      <c r="AL375" s="14">
        <f>ROUND(Zinsswaps!AL375+'iBoxx Extrapolation'!$F375,2)</f>
        <v>3.76</v>
      </c>
      <c r="AM375" s="14">
        <f>ROUND(Zinsswaps!AM375+'iBoxx Extrapolation'!$F375,2)</f>
        <v>3.75</v>
      </c>
      <c r="AN375" s="14">
        <f>ROUND(Zinsswaps!AN375+'iBoxx Extrapolation'!$F375,2)</f>
        <v>3.74</v>
      </c>
      <c r="AO375" s="14">
        <f>ROUND(Zinsswaps!AO375+'iBoxx Extrapolation'!$F375,2)</f>
        <v>3.73</v>
      </c>
      <c r="AP375" s="14">
        <f>ROUND(Zinsswaps!AP375+'iBoxx Extrapolation'!$F375,2)</f>
        <v>3.7</v>
      </c>
      <c r="AQ375" s="14">
        <f>ROUND(Zinsswaps!AQ375+'iBoxx Extrapolation'!$F375,2)</f>
        <v>3.68</v>
      </c>
      <c r="AR375" s="14">
        <f>ROUND(Zinsswaps!AR375+'iBoxx Extrapolation'!$F375,2)</f>
        <v>3.66</v>
      </c>
      <c r="AS375" s="14">
        <f>ROUND(Zinsswaps!AS375+'iBoxx Extrapolation'!$F375,2)</f>
        <v>3.64</v>
      </c>
      <c r="AT375" s="14">
        <f>ROUND(Zinsswaps!AT375+'iBoxx Extrapolation'!$F375,2)</f>
        <v>3.62</v>
      </c>
      <c r="AU375" s="14">
        <f>ROUND(Zinsswaps!AU375+'iBoxx Extrapolation'!$F375,2)</f>
        <v>3.61</v>
      </c>
      <c r="AV375" s="14">
        <f>ROUND(Zinsswaps!AV375+'iBoxx Extrapolation'!$F375,2)</f>
        <v>3.59</v>
      </c>
      <c r="AW375" s="14">
        <f>ROUND(Zinsswaps!AW375+'iBoxx Extrapolation'!$F375,2)</f>
        <v>3.57</v>
      </c>
      <c r="AX375" s="14">
        <f>ROUND(Zinsswaps!AX375+'iBoxx Extrapolation'!$F375,2)</f>
        <v>3.56</v>
      </c>
      <c r="AY375" s="14">
        <f>ROUND(Zinsswaps!AY375+'iBoxx Extrapolation'!$F375,2)</f>
        <v>3.54</v>
      </c>
    </row>
    <row r="376" spans="1:51" s="16" customFormat="1" x14ac:dyDescent="0.2">
      <c r="A376" s="12">
        <v>48669</v>
      </c>
      <c r="B376" s="14">
        <f>ROUND(Zinsswaps!B376+'iBoxx Extrapolation'!$F376,2)</f>
        <v>2.99</v>
      </c>
      <c r="C376" s="14">
        <f>ROUND(Zinsswaps!C376+'iBoxx Extrapolation'!$F376,2)</f>
        <v>3</v>
      </c>
      <c r="D376" s="14">
        <f>ROUND(Zinsswaps!D376+'iBoxx Extrapolation'!$F376,2)</f>
        <v>3.05</v>
      </c>
      <c r="E376" s="14">
        <f>ROUND(Zinsswaps!E376+'iBoxx Extrapolation'!$F376,2)</f>
        <v>3.12</v>
      </c>
      <c r="F376" s="14">
        <f>ROUND(Zinsswaps!F376+'iBoxx Extrapolation'!$F376,2)</f>
        <v>3.19</v>
      </c>
      <c r="G376" s="14">
        <f>ROUND(Zinsswaps!G376+'iBoxx Extrapolation'!$F376,2)</f>
        <v>3.27</v>
      </c>
      <c r="H376" s="14">
        <f>ROUND(Zinsswaps!H376+'iBoxx Extrapolation'!$F376,2)</f>
        <v>3.34</v>
      </c>
      <c r="I376" s="14">
        <f>ROUND(Zinsswaps!I376+'iBoxx Extrapolation'!$F376,2)</f>
        <v>3.41</v>
      </c>
      <c r="J376" s="14">
        <f>ROUND(Zinsswaps!J376+'iBoxx Extrapolation'!$F376,2)</f>
        <v>3.48</v>
      </c>
      <c r="K376" s="14">
        <f>ROUND(Zinsswaps!K376+'iBoxx Extrapolation'!$F376,2)</f>
        <v>3.54</v>
      </c>
      <c r="L376" s="14">
        <f>ROUND(Zinsswaps!L376+'iBoxx Extrapolation'!$F376,2)</f>
        <v>3.6</v>
      </c>
      <c r="M376" s="14">
        <f>ROUND(Zinsswaps!M376+'iBoxx Extrapolation'!$F376,2)</f>
        <v>3.65</v>
      </c>
      <c r="N376" s="14">
        <f>ROUND(Zinsswaps!N376+'iBoxx Extrapolation'!$F376,2)</f>
        <v>3.7</v>
      </c>
      <c r="O376" s="14">
        <f>ROUND(Zinsswaps!O376+'iBoxx Extrapolation'!$F376,2)</f>
        <v>3.75</v>
      </c>
      <c r="P376" s="14">
        <f>ROUND(Zinsswaps!P376+'iBoxx Extrapolation'!$F376,2)</f>
        <v>3.78</v>
      </c>
      <c r="Q376" s="14">
        <f>ROUND(Zinsswaps!Q376+'iBoxx Extrapolation'!$F376,2)</f>
        <v>3.81</v>
      </c>
      <c r="R376" s="14">
        <f>ROUND(Zinsswaps!R376+'iBoxx Extrapolation'!$F376,2)</f>
        <v>3.83</v>
      </c>
      <c r="S376" s="14">
        <f>ROUND(Zinsswaps!S376+'iBoxx Extrapolation'!$F376,2)</f>
        <v>3.85</v>
      </c>
      <c r="T376" s="14">
        <f>ROUND(Zinsswaps!T376+'iBoxx Extrapolation'!$F376,2)</f>
        <v>3.87</v>
      </c>
      <c r="U376" s="14">
        <f>ROUND(Zinsswaps!U376+'iBoxx Extrapolation'!$F376,2)</f>
        <v>3.89</v>
      </c>
      <c r="V376" s="14">
        <f>ROUND(Zinsswaps!V376+'iBoxx Extrapolation'!$F376,2)</f>
        <v>3.89</v>
      </c>
      <c r="W376" s="14">
        <f>ROUND(Zinsswaps!W376+'iBoxx Extrapolation'!$F376,2)</f>
        <v>3.89</v>
      </c>
      <c r="X376" s="14">
        <f>ROUND(Zinsswaps!X376+'iBoxx Extrapolation'!$F376,2)</f>
        <v>3.89</v>
      </c>
      <c r="Y376" s="14">
        <f>ROUND(Zinsswaps!Y376+'iBoxx Extrapolation'!$F376,2)</f>
        <v>3.89</v>
      </c>
      <c r="Z376" s="14">
        <f>ROUND(Zinsswaps!Z376+'iBoxx Extrapolation'!$F376,2)</f>
        <v>3.89</v>
      </c>
      <c r="AA376" s="14">
        <f>ROUND(Zinsswaps!AA376+'iBoxx Extrapolation'!$F376,2)</f>
        <v>3.88</v>
      </c>
      <c r="AB376" s="14">
        <f>ROUND(Zinsswaps!AB376+'iBoxx Extrapolation'!$F376,2)</f>
        <v>3.88</v>
      </c>
      <c r="AC376" s="14">
        <f>ROUND(Zinsswaps!AC376+'iBoxx Extrapolation'!$F376,2)</f>
        <v>3.87</v>
      </c>
      <c r="AD376" s="14">
        <f>ROUND(Zinsswaps!AD376+'iBoxx Extrapolation'!$F376,2)</f>
        <v>3.86</v>
      </c>
      <c r="AE376" s="14">
        <f>ROUND(Zinsswaps!AE376+'iBoxx Extrapolation'!$F376,2)</f>
        <v>3.86</v>
      </c>
      <c r="AF376" s="14">
        <f>ROUND(Zinsswaps!AF376+'iBoxx Extrapolation'!$F376,2)</f>
        <v>3.84</v>
      </c>
      <c r="AG376" s="14">
        <f>ROUND(Zinsswaps!AG376+'iBoxx Extrapolation'!$F376,2)</f>
        <v>3.82</v>
      </c>
      <c r="AH376" s="14">
        <f>ROUND(Zinsswaps!AH376+'iBoxx Extrapolation'!$F376,2)</f>
        <v>3.81</v>
      </c>
      <c r="AI376" s="14">
        <f>ROUND(Zinsswaps!AI376+'iBoxx Extrapolation'!$F376,2)</f>
        <v>3.79</v>
      </c>
      <c r="AJ376" s="14">
        <f>ROUND(Zinsswaps!AJ376+'iBoxx Extrapolation'!$F376,2)</f>
        <v>3.78</v>
      </c>
      <c r="AK376" s="14">
        <f>ROUND(Zinsswaps!AK376+'iBoxx Extrapolation'!$F376,2)</f>
        <v>3.77</v>
      </c>
      <c r="AL376" s="14">
        <f>ROUND(Zinsswaps!AL376+'iBoxx Extrapolation'!$F376,2)</f>
        <v>3.76</v>
      </c>
      <c r="AM376" s="14">
        <f>ROUND(Zinsswaps!AM376+'iBoxx Extrapolation'!$F376,2)</f>
        <v>3.75</v>
      </c>
      <c r="AN376" s="14">
        <f>ROUND(Zinsswaps!AN376+'iBoxx Extrapolation'!$F376,2)</f>
        <v>3.74</v>
      </c>
      <c r="AO376" s="14">
        <f>ROUND(Zinsswaps!AO376+'iBoxx Extrapolation'!$F376,2)</f>
        <v>3.73</v>
      </c>
      <c r="AP376" s="14">
        <f>ROUND(Zinsswaps!AP376+'iBoxx Extrapolation'!$F376,2)</f>
        <v>3.7</v>
      </c>
      <c r="AQ376" s="14">
        <f>ROUND(Zinsswaps!AQ376+'iBoxx Extrapolation'!$F376,2)</f>
        <v>3.68</v>
      </c>
      <c r="AR376" s="14">
        <f>ROUND(Zinsswaps!AR376+'iBoxx Extrapolation'!$F376,2)</f>
        <v>3.66</v>
      </c>
      <c r="AS376" s="14">
        <f>ROUND(Zinsswaps!AS376+'iBoxx Extrapolation'!$F376,2)</f>
        <v>3.64</v>
      </c>
      <c r="AT376" s="14">
        <f>ROUND(Zinsswaps!AT376+'iBoxx Extrapolation'!$F376,2)</f>
        <v>3.62</v>
      </c>
      <c r="AU376" s="14">
        <f>ROUND(Zinsswaps!AU376+'iBoxx Extrapolation'!$F376,2)</f>
        <v>3.61</v>
      </c>
      <c r="AV376" s="14">
        <f>ROUND(Zinsswaps!AV376+'iBoxx Extrapolation'!$F376,2)</f>
        <v>3.59</v>
      </c>
      <c r="AW376" s="14">
        <f>ROUND(Zinsswaps!AW376+'iBoxx Extrapolation'!$F376,2)</f>
        <v>3.57</v>
      </c>
      <c r="AX376" s="14">
        <f>ROUND(Zinsswaps!AX376+'iBoxx Extrapolation'!$F376,2)</f>
        <v>3.56</v>
      </c>
      <c r="AY376" s="14">
        <f>ROUND(Zinsswaps!AY376+'iBoxx Extrapolation'!$F376,2)</f>
        <v>3.54</v>
      </c>
    </row>
    <row r="377" spans="1:51" s="16" customFormat="1" x14ac:dyDescent="0.2">
      <c r="A377" s="12">
        <v>48699</v>
      </c>
      <c r="B377" s="14">
        <f>ROUND(Zinsswaps!B377+'iBoxx Extrapolation'!$F377,2)</f>
        <v>2.99</v>
      </c>
      <c r="C377" s="14">
        <f>ROUND(Zinsswaps!C377+'iBoxx Extrapolation'!$F377,2)</f>
        <v>3</v>
      </c>
      <c r="D377" s="14">
        <f>ROUND(Zinsswaps!D377+'iBoxx Extrapolation'!$F377,2)</f>
        <v>3.05</v>
      </c>
      <c r="E377" s="14">
        <f>ROUND(Zinsswaps!E377+'iBoxx Extrapolation'!$F377,2)</f>
        <v>3.12</v>
      </c>
      <c r="F377" s="14">
        <f>ROUND(Zinsswaps!F377+'iBoxx Extrapolation'!$F377,2)</f>
        <v>3.19</v>
      </c>
      <c r="G377" s="14">
        <f>ROUND(Zinsswaps!G377+'iBoxx Extrapolation'!$F377,2)</f>
        <v>3.27</v>
      </c>
      <c r="H377" s="14">
        <f>ROUND(Zinsswaps!H377+'iBoxx Extrapolation'!$F377,2)</f>
        <v>3.34</v>
      </c>
      <c r="I377" s="14">
        <f>ROUND(Zinsswaps!I377+'iBoxx Extrapolation'!$F377,2)</f>
        <v>3.41</v>
      </c>
      <c r="J377" s="14">
        <f>ROUND(Zinsswaps!J377+'iBoxx Extrapolation'!$F377,2)</f>
        <v>3.48</v>
      </c>
      <c r="K377" s="14">
        <f>ROUND(Zinsswaps!K377+'iBoxx Extrapolation'!$F377,2)</f>
        <v>3.54</v>
      </c>
      <c r="L377" s="14">
        <f>ROUND(Zinsswaps!L377+'iBoxx Extrapolation'!$F377,2)</f>
        <v>3.6</v>
      </c>
      <c r="M377" s="14">
        <f>ROUND(Zinsswaps!M377+'iBoxx Extrapolation'!$F377,2)</f>
        <v>3.65</v>
      </c>
      <c r="N377" s="14">
        <f>ROUND(Zinsswaps!N377+'iBoxx Extrapolation'!$F377,2)</f>
        <v>3.7</v>
      </c>
      <c r="O377" s="14">
        <f>ROUND(Zinsswaps!O377+'iBoxx Extrapolation'!$F377,2)</f>
        <v>3.75</v>
      </c>
      <c r="P377" s="14">
        <f>ROUND(Zinsswaps!P377+'iBoxx Extrapolation'!$F377,2)</f>
        <v>3.78</v>
      </c>
      <c r="Q377" s="14">
        <f>ROUND(Zinsswaps!Q377+'iBoxx Extrapolation'!$F377,2)</f>
        <v>3.81</v>
      </c>
      <c r="R377" s="14">
        <f>ROUND(Zinsswaps!R377+'iBoxx Extrapolation'!$F377,2)</f>
        <v>3.83</v>
      </c>
      <c r="S377" s="14">
        <f>ROUND(Zinsswaps!S377+'iBoxx Extrapolation'!$F377,2)</f>
        <v>3.85</v>
      </c>
      <c r="T377" s="14">
        <f>ROUND(Zinsswaps!T377+'iBoxx Extrapolation'!$F377,2)</f>
        <v>3.87</v>
      </c>
      <c r="U377" s="14">
        <f>ROUND(Zinsswaps!U377+'iBoxx Extrapolation'!$F377,2)</f>
        <v>3.89</v>
      </c>
      <c r="V377" s="14">
        <f>ROUND(Zinsswaps!V377+'iBoxx Extrapolation'!$F377,2)</f>
        <v>3.89</v>
      </c>
      <c r="W377" s="14">
        <f>ROUND(Zinsswaps!W377+'iBoxx Extrapolation'!$F377,2)</f>
        <v>3.89</v>
      </c>
      <c r="X377" s="14">
        <f>ROUND(Zinsswaps!X377+'iBoxx Extrapolation'!$F377,2)</f>
        <v>3.89</v>
      </c>
      <c r="Y377" s="14">
        <f>ROUND(Zinsswaps!Y377+'iBoxx Extrapolation'!$F377,2)</f>
        <v>3.89</v>
      </c>
      <c r="Z377" s="14">
        <f>ROUND(Zinsswaps!Z377+'iBoxx Extrapolation'!$F377,2)</f>
        <v>3.89</v>
      </c>
      <c r="AA377" s="14">
        <f>ROUND(Zinsswaps!AA377+'iBoxx Extrapolation'!$F377,2)</f>
        <v>3.88</v>
      </c>
      <c r="AB377" s="14">
        <f>ROUND(Zinsswaps!AB377+'iBoxx Extrapolation'!$F377,2)</f>
        <v>3.88</v>
      </c>
      <c r="AC377" s="14">
        <f>ROUND(Zinsswaps!AC377+'iBoxx Extrapolation'!$F377,2)</f>
        <v>3.87</v>
      </c>
      <c r="AD377" s="14">
        <f>ROUND(Zinsswaps!AD377+'iBoxx Extrapolation'!$F377,2)</f>
        <v>3.86</v>
      </c>
      <c r="AE377" s="14">
        <f>ROUND(Zinsswaps!AE377+'iBoxx Extrapolation'!$F377,2)</f>
        <v>3.86</v>
      </c>
      <c r="AF377" s="14">
        <f>ROUND(Zinsswaps!AF377+'iBoxx Extrapolation'!$F377,2)</f>
        <v>3.84</v>
      </c>
      <c r="AG377" s="14">
        <f>ROUND(Zinsswaps!AG377+'iBoxx Extrapolation'!$F377,2)</f>
        <v>3.82</v>
      </c>
      <c r="AH377" s="14">
        <f>ROUND(Zinsswaps!AH377+'iBoxx Extrapolation'!$F377,2)</f>
        <v>3.81</v>
      </c>
      <c r="AI377" s="14">
        <f>ROUND(Zinsswaps!AI377+'iBoxx Extrapolation'!$F377,2)</f>
        <v>3.79</v>
      </c>
      <c r="AJ377" s="14">
        <f>ROUND(Zinsswaps!AJ377+'iBoxx Extrapolation'!$F377,2)</f>
        <v>3.78</v>
      </c>
      <c r="AK377" s="14">
        <f>ROUND(Zinsswaps!AK377+'iBoxx Extrapolation'!$F377,2)</f>
        <v>3.77</v>
      </c>
      <c r="AL377" s="14">
        <f>ROUND(Zinsswaps!AL377+'iBoxx Extrapolation'!$F377,2)</f>
        <v>3.76</v>
      </c>
      <c r="AM377" s="14">
        <f>ROUND(Zinsswaps!AM377+'iBoxx Extrapolation'!$F377,2)</f>
        <v>3.75</v>
      </c>
      <c r="AN377" s="14">
        <f>ROUND(Zinsswaps!AN377+'iBoxx Extrapolation'!$F377,2)</f>
        <v>3.74</v>
      </c>
      <c r="AO377" s="14">
        <f>ROUND(Zinsswaps!AO377+'iBoxx Extrapolation'!$F377,2)</f>
        <v>3.73</v>
      </c>
      <c r="AP377" s="14">
        <f>ROUND(Zinsswaps!AP377+'iBoxx Extrapolation'!$F377,2)</f>
        <v>3.7</v>
      </c>
      <c r="AQ377" s="14">
        <f>ROUND(Zinsswaps!AQ377+'iBoxx Extrapolation'!$F377,2)</f>
        <v>3.68</v>
      </c>
      <c r="AR377" s="14">
        <f>ROUND(Zinsswaps!AR377+'iBoxx Extrapolation'!$F377,2)</f>
        <v>3.66</v>
      </c>
      <c r="AS377" s="14">
        <f>ROUND(Zinsswaps!AS377+'iBoxx Extrapolation'!$F377,2)</f>
        <v>3.64</v>
      </c>
      <c r="AT377" s="14">
        <f>ROUND(Zinsswaps!AT377+'iBoxx Extrapolation'!$F377,2)</f>
        <v>3.62</v>
      </c>
      <c r="AU377" s="14">
        <f>ROUND(Zinsswaps!AU377+'iBoxx Extrapolation'!$F377,2)</f>
        <v>3.61</v>
      </c>
      <c r="AV377" s="14">
        <f>ROUND(Zinsswaps!AV377+'iBoxx Extrapolation'!$F377,2)</f>
        <v>3.59</v>
      </c>
      <c r="AW377" s="14">
        <f>ROUND(Zinsswaps!AW377+'iBoxx Extrapolation'!$F377,2)</f>
        <v>3.57</v>
      </c>
      <c r="AX377" s="14">
        <f>ROUND(Zinsswaps!AX377+'iBoxx Extrapolation'!$F377,2)</f>
        <v>3.56</v>
      </c>
      <c r="AY377" s="14">
        <f>ROUND(Zinsswaps!AY377+'iBoxx Extrapolation'!$F377,2)</f>
        <v>3.54</v>
      </c>
    </row>
    <row r="378" spans="1:51" s="16" customFormat="1" x14ac:dyDescent="0.2">
      <c r="A378" s="12">
        <v>48730</v>
      </c>
      <c r="B378" s="14">
        <f>ROUND(Zinsswaps!B378+'iBoxx Extrapolation'!$F378,2)</f>
        <v>2.99</v>
      </c>
      <c r="C378" s="14">
        <f>ROUND(Zinsswaps!C378+'iBoxx Extrapolation'!$F378,2)</f>
        <v>3</v>
      </c>
      <c r="D378" s="14">
        <f>ROUND(Zinsswaps!D378+'iBoxx Extrapolation'!$F378,2)</f>
        <v>3.05</v>
      </c>
      <c r="E378" s="14">
        <f>ROUND(Zinsswaps!E378+'iBoxx Extrapolation'!$F378,2)</f>
        <v>3.12</v>
      </c>
      <c r="F378" s="14">
        <f>ROUND(Zinsswaps!F378+'iBoxx Extrapolation'!$F378,2)</f>
        <v>3.19</v>
      </c>
      <c r="G378" s="14">
        <f>ROUND(Zinsswaps!G378+'iBoxx Extrapolation'!$F378,2)</f>
        <v>3.27</v>
      </c>
      <c r="H378" s="14">
        <f>ROUND(Zinsswaps!H378+'iBoxx Extrapolation'!$F378,2)</f>
        <v>3.34</v>
      </c>
      <c r="I378" s="14">
        <f>ROUND(Zinsswaps!I378+'iBoxx Extrapolation'!$F378,2)</f>
        <v>3.41</v>
      </c>
      <c r="J378" s="14">
        <f>ROUND(Zinsswaps!J378+'iBoxx Extrapolation'!$F378,2)</f>
        <v>3.48</v>
      </c>
      <c r="K378" s="14">
        <f>ROUND(Zinsswaps!K378+'iBoxx Extrapolation'!$F378,2)</f>
        <v>3.54</v>
      </c>
      <c r="L378" s="14">
        <f>ROUND(Zinsswaps!L378+'iBoxx Extrapolation'!$F378,2)</f>
        <v>3.6</v>
      </c>
      <c r="M378" s="14">
        <f>ROUND(Zinsswaps!M378+'iBoxx Extrapolation'!$F378,2)</f>
        <v>3.65</v>
      </c>
      <c r="N378" s="14">
        <f>ROUND(Zinsswaps!N378+'iBoxx Extrapolation'!$F378,2)</f>
        <v>3.7</v>
      </c>
      <c r="O378" s="14">
        <f>ROUND(Zinsswaps!O378+'iBoxx Extrapolation'!$F378,2)</f>
        <v>3.75</v>
      </c>
      <c r="P378" s="14">
        <f>ROUND(Zinsswaps!P378+'iBoxx Extrapolation'!$F378,2)</f>
        <v>3.78</v>
      </c>
      <c r="Q378" s="14">
        <f>ROUND(Zinsswaps!Q378+'iBoxx Extrapolation'!$F378,2)</f>
        <v>3.81</v>
      </c>
      <c r="R378" s="14">
        <f>ROUND(Zinsswaps!R378+'iBoxx Extrapolation'!$F378,2)</f>
        <v>3.83</v>
      </c>
      <c r="S378" s="14">
        <f>ROUND(Zinsswaps!S378+'iBoxx Extrapolation'!$F378,2)</f>
        <v>3.85</v>
      </c>
      <c r="T378" s="14">
        <f>ROUND(Zinsswaps!T378+'iBoxx Extrapolation'!$F378,2)</f>
        <v>3.87</v>
      </c>
      <c r="U378" s="14">
        <f>ROUND(Zinsswaps!U378+'iBoxx Extrapolation'!$F378,2)</f>
        <v>3.89</v>
      </c>
      <c r="V378" s="14">
        <f>ROUND(Zinsswaps!V378+'iBoxx Extrapolation'!$F378,2)</f>
        <v>3.89</v>
      </c>
      <c r="W378" s="14">
        <f>ROUND(Zinsswaps!W378+'iBoxx Extrapolation'!$F378,2)</f>
        <v>3.89</v>
      </c>
      <c r="X378" s="14">
        <f>ROUND(Zinsswaps!X378+'iBoxx Extrapolation'!$F378,2)</f>
        <v>3.89</v>
      </c>
      <c r="Y378" s="14">
        <f>ROUND(Zinsswaps!Y378+'iBoxx Extrapolation'!$F378,2)</f>
        <v>3.89</v>
      </c>
      <c r="Z378" s="14">
        <f>ROUND(Zinsswaps!Z378+'iBoxx Extrapolation'!$F378,2)</f>
        <v>3.89</v>
      </c>
      <c r="AA378" s="14">
        <f>ROUND(Zinsswaps!AA378+'iBoxx Extrapolation'!$F378,2)</f>
        <v>3.88</v>
      </c>
      <c r="AB378" s="14">
        <f>ROUND(Zinsswaps!AB378+'iBoxx Extrapolation'!$F378,2)</f>
        <v>3.88</v>
      </c>
      <c r="AC378" s="14">
        <f>ROUND(Zinsswaps!AC378+'iBoxx Extrapolation'!$F378,2)</f>
        <v>3.87</v>
      </c>
      <c r="AD378" s="14">
        <f>ROUND(Zinsswaps!AD378+'iBoxx Extrapolation'!$F378,2)</f>
        <v>3.86</v>
      </c>
      <c r="AE378" s="14">
        <f>ROUND(Zinsswaps!AE378+'iBoxx Extrapolation'!$F378,2)</f>
        <v>3.86</v>
      </c>
      <c r="AF378" s="14">
        <f>ROUND(Zinsswaps!AF378+'iBoxx Extrapolation'!$F378,2)</f>
        <v>3.84</v>
      </c>
      <c r="AG378" s="14">
        <f>ROUND(Zinsswaps!AG378+'iBoxx Extrapolation'!$F378,2)</f>
        <v>3.82</v>
      </c>
      <c r="AH378" s="14">
        <f>ROUND(Zinsswaps!AH378+'iBoxx Extrapolation'!$F378,2)</f>
        <v>3.81</v>
      </c>
      <c r="AI378" s="14">
        <f>ROUND(Zinsswaps!AI378+'iBoxx Extrapolation'!$F378,2)</f>
        <v>3.79</v>
      </c>
      <c r="AJ378" s="14">
        <f>ROUND(Zinsswaps!AJ378+'iBoxx Extrapolation'!$F378,2)</f>
        <v>3.78</v>
      </c>
      <c r="AK378" s="14">
        <f>ROUND(Zinsswaps!AK378+'iBoxx Extrapolation'!$F378,2)</f>
        <v>3.77</v>
      </c>
      <c r="AL378" s="14">
        <f>ROUND(Zinsswaps!AL378+'iBoxx Extrapolation'!$F378,2)</f>
        <v>3.76</v>
      </c>
      <c r="AM378" s="14">
        <f>ROUND(Zinsswaps!AM378+'iBoxx Extrapolation'!$F378,2)</f>
        <v>3.75</v>
      </c>
      <c r="AN378" s="14">
        <f>ROUND(Zinsswaps!AN378+'iBoxx Extrapolation'!$F378,2)</f>
        <v>3.74</v>
      </c>
      <c r="AO378" s="14">
        <f>ROUND(Zinsswaps!AO378+'iBoxx Extrapolation'!$F378,2)</f>
        <v>3.73</v>
      </c>
      <c r="AP378" s="14">
        <f>ROUND(Zinsswaps!AP378+'iBoxx Extrapolation'!$F378,2)</f>
        <v>3.7</v>
      </c>
      <c r="AQ378" s="14">
        <f>ROUND(Zinsswaps!AQ378+'iBoxx Extrapolation'!$F378,2)</f>
        <v>3.68</v>
      </c>
      <c r="AR378" s="14">
        <f>ROUND(Zinsswaps!AR378+'iBoxx Extrapolation'!$F378,2)</f>
        <v>3.66</v>
      </c>
      <c r="AS378" s="14">
        <f>ROUND(Zinsswaps!AS378+'iBoxx Extrapolation'!$F378,2)</f>
        <v>3.64</v>
      </c>
      <c r="AT378" s="14">
        <f>ROUND(Zinsswaps!AT378+'iBoxx Extrapolation'!$F378,2)</f>
        <v>3.62</v>
      </c>
      <c r="AU378" s="14">
        <f>ROUND(Zinsswaps!AU378+'iBoxx Extrapolation'!$F378,2)</f>
        <v>3.61</v>
      </c>
      <c r="AV378" s="14">
        <f>ROUND(Zinsswaps!AV378+'iBoxx Extrapolation'!$F378,2)</f>
        <v>3.59</v>
      </c>
      <c r="AW378" s="14">
        <f>ROUND(Zinsswaps!AW378+'iBoxx Extrapolation'!$F378,2)</f>
        <v>3.57</v>
      </c>
      <c r="AX378" s="14">
        <f>ROUND(Zinsswaps!AX378+'iBoxx Extrapolation'!$F378,2)</f>
        <v>3.56</v>
      </c>
      <c r="AY378" s="14">
        <f>ROUND(Zinsswaps!AY378+'iBoxx Extrapolation'!$F378,2)</f>
        <v>3.54</v>
      </c>
    </row>
    <row r="379" spans="1:51" s="16" customFormat="1" x14ac:dyDescent="0.2">
      <c r="A379" s="12">
        <v>48760</v>
      </c>
      <c r="B379" s="14">
        <f>ROUND(Zinsswaps!B379+'iBoxx Extrapolation'!$F379,2)</f>
        <v>2.99</v>
      </c>
      <c r="C379" s="14">
        <f>ROUND(Zinsswaps!C379+'iBoxx Extrapolation'!$F379,2)</f>
        <v>3</v>
      </c>
      <c r="D379" s="14">
        <f>ROUND(Zinsswaps!D379+'iBoxx Extrapolation'!$F379,2)</f>
        <v>3.05</v>
      </c>
      <c r="E379" s="14">
        <f>ROUND(Zinsswaps!E379+'iBoxx Extrapolation'!$F379,2)</f>
        <v>3.12</v>
      </c>
      <c r="F379" s="14">
        <f>ROUND(Zinsswaps!F379+'iBoxx Extrapolation'!$F379,2)</f>
        <v>3.19</v>
      </c>
      <c r="G379" s="14">
        <f>ROUND(Zinsswaps!G379+'iBoxx Extrapolation'!$F379,2)</f>
        <v>3.27</v>
      </c>
      <c r="H379" s="14">
        <f>ROUND(Zinsswaps!H379+'iBoxx Extrapolation'!$F379,2)</f>
        <v>3.34</v>
      </c>
      <c r="I379" s="14">
        <f>ROUND(Zinsswaps!I379+'iBoxx Extrapolation'!$F379,2)</f>
        <v>3.41</v>
      </c>
      <c r="J379" s="14">
        <f>ROUND(Zinsswaps!J379+'iBoxx Extrapolation'!$F379,2)</f>
        <v>3.48</v>
      </c>
      <c r="K379" s="14">
        <f>ROUND(Zinsswaps!K379+'iBoxx Extrapolation'!$F379,2)</f>
        <v>3.54</v>
      </c>
      <c r="L379" s="14">
        <f>ROUND(Zinsswaps!L379+'iBoxx Extrapolation'!$F379,2)</f>
        <v>3.6</v>
      </c>
      <c r="M379" s="14">
        <f>ROUND(Zinsswaps!M379+'iBoxx Extrapolation'!$F379,2)</f>
        <v>3.65</v>
      </c>
      <c r="N379" s="14">
        <f>ROUND(Zinsswaps!N379+'iBoxx Extrapolation'!$F379,2)</f>
        <v>3.7</v>
      </c>
      <c r="O379" s="14">
        <f>ROUND(Zinsswaps!O379+'iBoxx Extrapolation'!$F379,2)</f>
        <v>3.75</v>
      </c>
      <c r="P379" s="14">
        <f>ROUND(Zinsswaps!P379+'iBoxx Extrapolation'!$F379,2)</f>
        <v>3.78</v>
      </c>
      <c r="Q379" s="14">
        <f>ROUND(Zinsswaps!Q379+'iBoxx Extrapolation'!$F379,2)</f>
        <v>3.81</v>
      </c>
      <c r="R379" s="14">
        <f>ROUND(Zinsswaps!R379+'iBoxx Extrapolation'!$F379,2)</f>
        <v>3.83</v>
      </c>
      <c r="S379" s="14">
        <f>ROUND(Zinsswaps!S379+'iBoxx Extrapolation'!$F379,2)</f>
        <v>3.85</v>
      </c>
      <c r="T379" s="14">
        <f>ROUND(Zinsswaps!T379+'iBoxx Extrapolation'!$F379,2)</f>
        <v>3.87</v>
      </c>
      <c r="U379" s="14">
        <f>ROUND(Zinsswaps!U379+'iBoxx Extrapolation'!$F379,2)</f>
        <v>3.89</v>
      </c>
      <c r="V379" s="14">
        <f>ROUND(Zinsswaps!V379+'iBoxx Extrapolation'!$F379,2)</f>
        <v>3.89</v>
      </c>
      <c r="W379" s="14">
        <f>ROUND(Zinsswaps!W379+'iBoxx Extrapolation'!$F379,2)</f>
        <v>3.89</v>
      </c>
      <c r="X379" s="14">
        <f>ROUND(Zinsswaps!X379+'iBoxx Extrapolation'!$F379,2)</f>
        <v>3.89</v>
      </c>
      <c r="Y379" s="14">
        <f>ROUND(Zinsswaps!Y379+'iBoxx Extrapolation'!$F379,2)</f>
        <v>3.89</v>
      </c>
      <c r="Z379" s="14">
        <f>ROUND(Zinsswaps!Z379+'iBoxx Extrapolation'!$F379,2)</f>
        <v>3.89</v>
      </c>
      <c r="AA379" s="14">
        <f>ROUND(Zinsswaps!AA379+'iBoxx Extrapolation'!$F379,2)</f>
        <v>3.88</v>
      </c>
      <c r="AB379" s="14">
        <f>ROUND(Zinsswaps!AB379+'iBoxx Extrapolation'!$F379,2)</f>
        <v>3.88</v>
      </c>
      <c r="AC379" s="14">
        <f>ROUND(Zinsswaps!AC379+'iBoxx Extrapolation'!$F379,2)</f>
        <v>3.87</v>
      </c>
      <c r="AD379" s="14">
        <f>ROUND(Zinsswaps!AD379+'iBoxx Extrapolation'!$F379,2)</f>
        <v>3.86</v>
      </c>
      <c r="AE379" s="14">
        <f>ROUND(Zinsswaps!AE379+'iBoxx Extrapolation'!$F379,2)</f>
        <v>3.86</v>
      </c>
      <c r="AF379" s="14">
        <f>ROUND(Zinsswaps!AF379+'iBoxx Extrapolation'!$F379,2)</f>
        <v>3.84</v>
      </c>
      <c r="AG379" s="14">
        <f>ROUND(Zinsswaps!AG379+'iBoxx Extrapolation'!$F379,2)</f>
        <v>3.82</v>
      </c>
      <c r="AH379" s="14">
        <f>ROUND(Zinsswaps!AH379+'iBoxx Extrapolation'!$F379,2)</f>
        <v>3.81</v>
      </c>
      <c r="AI379" s="14">
        <f>ROUND(Zinsswaps!AI379+'iBoxx Extrapolation'!$F379,2)</f>
        <v>3.79</v>
      </c>
      <c r="AJ379" s="14">
        <f>ROUND(Zinsswaps!AJ379+'iBoxx Extrapolation'!$F379,2)</f>
        <v>3.78</v>
      </c>
      <c r="AK379" s="14">
        <f>ROUND(Zinsswaps!AK379+'iBoxx Extrapolation'!$F379,2)</f>
        <v>3.77</v>
      </c>
      <c r="AL379" s="14">
        <f>ROUND(Zinsswaps!AL379+'iBoxx Extrapolation'!$F379,2)</f>
        <v>3.76</v>
      </c>
      <c r="AM379" s="14">
        <f>ROUND(Zinsswaps!AM379+'iBoxx Extrapolation'!$F379,2)</f>
        <v>3.75</v>
      </c>
      <c r="AN379" s="14">
        <f>ROUND(Zinsswaps!AN379+'iBoxx Extrapolation'!$F379,2)</f>
        <v>3.74</v>
      </c>
      <c r="AO379" s="14">
        <f>ROUND(Zinsswaps!AO379+'iBoxx Extrapolation'!$F379,2)</f>
        <v>3.73</v>
      </c>
      <c r="AP379" s="14">
        <f>ROUND(Zinsswaps!AP379+'iBoxx Extrapolation'!$F379,2)</f>
        <v>3.7</v>
      </c>
      <c r="AQ379" s="14">
        <f>ROUND(Zinsswaps!AQ379+'iBoxx Extrapolation'!$F379,2)</f>
        <v>3.68</v>
      </c>
      <c r="AR379" s="14">
        <f>ROUND(Zinsswaps!AR379+'iBoxx Extrapolation'!$F379,2)</f>
        <v>3.66</v>
      </c>
      <c r="AS379" s="14">
        <f>ROUND(Zinsswaps!AS379+'iBoxx Extrapolation'!$F379,2)</f>
        <v>3.64</v>
      </c>
      <c r="AT379" s="14">
        <f>ROUND(Zinsswaps!AT379+'iBoxx Extrapolation'!$F379,2)</f>
        <v>3.62</v>
      </c>
      <c r="AU379" s="14">
        <f>ROUND(Zinsswaps!AU379+'iBoxx Extrapolation'!$F379,2)</f>
        <v>3.61</v>
      </c>
      <c r="AV379" s="14">
        <f>ROUND(Zinsswaps!AV379+'iBoxx Extrapolation'!$F379,2)</f>
        <v>3.59</v>
      </c>
      <c r="AW379" s="14">
        <f>ROUND(Zinsswaps!AW379+'iBoxx Extrapolation'!$F379,2)</f>
        <v>3.57</v>
      </c>
      <c r="AX379" s="14">
        <f>ROUND(Zinsswaps!AX379+'iBoxx Extrapolation'!$F379,2)</f>
        <v>3.56</v>
      </c>
      <c r="AY379" s="14">
        <f>ROUND(Zinsswaps!AY379+'iBoxx Extrapolation'!$F379,2)</f>
        <v>3.54</v>
      </c>
    </row>
    <row r="380" spans="1:51" s="16" customFormat="1" x14ac:dyDescent="0.2">
      <c r="A380" s="12">
        <v>48791</v>
      </c>
      <c r="B380" s="14">
        <f>ROUND(Zinsswaps!B380+'iBoxx Extrapolation'!$F380,2)</f>
        <v>2.99</v>
      </c>
      <c r="C380" s="14">
        <f>ROUND(Zinsswaps!C380+'iBoxx Extrapolation'!$F380,2)</f>
        <v>3</v>
      </c>
      <c r="D380" s="14">
        <f>ROUND(Zinsswaps!D380+'iBoxx Extrapolation'!$F380,2)</f>
        <v>3.05</v>
      </c>
      <c r="E380" s="14">
        <f>ROUND(Zinsswaps!E380+'iBoxx Extrapolation'!$F380,2)</f>
        <v>3.12</v>
      </c>
      <c r="F380" s="14">
        <f>ROUND(Zinsswaps!F380+'iBoxx Extrapolation'!$F380,2)</f>
        <v>3.19</v>
      </c>
      <c r="G380" s="14">
        <f>ROUND(Zinsswaps!G380+'iBoxx Extrapolation'!$F380,2)</f>
        <v>3.27</v>
      </c>
      <c r="H380" s="14">
        <f>ROUND(Zinsswaps!H380+'iBoxx Extrapolation'!$F380,2)</f>
        <v>3.34</v>
      </c>
      <c r="I380" s="14">
        <f>ROUND(Zinsswaps!I380+'iBoxx Extrapolation'!$F380,2)</f>
        <v>3.41</v>
      </c>
      <c r="J380" s="14">
        <f>ROUND(Zinsswaps!J380+'iBoxx Extrapolation'!$F380,2)</f>
        <v>3.48</v>
      </c>
      <c r="K380" s="14">
        <f>ROUND(Zinsswaps!K380+'iBoxx Extrapolation'!$F380,2)</f>
        <v>3.54</v>
      </c>
      <c r="L380" s="14">
        <f>ROUND(Zinsswaps!L380+'iBoxx Extrapolation'!$F380,2)</f>
        <v>3.6</v>
      </c>
      <c r="M380" s="14">
        <f>ROUND(Zinsswaps!M380+'iBoxx Extrapolation'!$F380,2)</f>
        <v>3.65</v>
      </c>
      <c r="N380" s="14">
        <f>ROUND(Zinsswaps!N380+'iBoxx Extrapolation'!$F380,2)</f>
        <v>3.7</v>
      </c>
      <c r="O380" s="14">
        <f>ROUND(Zinsswaps!O380+'iBoxx Extrapolation'!$F380,2)</f>
        <v>3.75</v>
      </c>
      <c r="P380" s="14">
        <f>ROUND(Zinsswaps!P380+'iBoxx Extrapolation'!$F380,2)</f>
        <v>3.78</v>
      </c>
      <c r="Q380" s="14">
        <f>ROUND(Zinsswaps!Q380+'iBoxx Extrapolation'!$F380,2)</f>
        <v>3.81</v>
      </c>
      <c r="R380" s="14">
        <f>ROUND(Zinsswaps!R380+'iBoxx Extrapolation'!$F380,2)</f>
        <v>3.83</v>
      </c>
      <c r="S380" s="14">
        <f>ROUND(Zinsswaps!S380+'iBoxx Extrapolation'!$F380,2)</f>
        <v>3.85</v>
      </c>
      <c r="T380" s="14">
        <f>ROUND(Zinsswaps!T380+'iBoxx Extrapolation'!$F380,2)</f>
        <v>3.87</v>
      </c>
      <c r="U380" s="14">
        <f>ROUND(Zinsswaps!U380+'iBoxx Extrapolation'!$F380,2)</f>
        <v>3.89</v>
      </c>
      <c r="V380" s="14">
        <f>ROUND(Zinsswaps!V380+'iBoxx Extrapolation'!$F380,2)</f>
        <v>3.89</v>
      </c>
      <c r="W380" s="14">
        <f>ROUND(Zinsswaps!W380+'iBoxx Extrapolation'!$F380,2)</f>
        <v>3.89</v>
      </c>
      <c r="X380" s="14">
        <f>ROUND(Zinsswaps!X380+'iBoxx Extrapolation'!$F380,2)</f>
        <v>3.89</v>
      </c>
      <c r="Y380" s="14">
        <f>ROUND(Zinsswaps!Y380+'iBoxx Extrapolation'!$F380,2)</f>
        <v>3.89</v>
      </c>
      <c r="Z380" s="14">
        <f>ROUND(Zinsswaps!Z380+'iBoxx Extrapolation'!$F380,2)</f>
        <v>3.89</v>
      </c>
      <c r="AA380" s="14">
        <f>ROUND(Zinsswaps!AA380+'iBoxx Extrapolation'!$F380,2)</f>
        <v>3.88</v>
      </c>
      <c r="AB380" s="14">
        <f>ROUND(Zinsswaps!AB380+'iBoxx Extrapolation'!$F380,2)</f>
        <v>3.88</v>
      </c>
      <c r="AC380" s="14">
        <f>ROUND(Zinsswaps!AC380+'iBoxx Extrapolation'!$F380,2)</f>
        <v>3.87</v>
      </c>
      <c r="AD380" s="14">
        <f>ROUND(Zinsswaps!AD380+'iBoxx Extrapolation'!$F380,2)</f>
        <v>3.86</v>
      </c>
      <c r="AE380" s="14">
        <f>ROUND(Zinsswaps!AE380+'iBoxx Extrapolation'!$F380,2)</f>
        <v>3.86</v>
      </c>
      <c r="AF380" s="14">
        <f>ROUND(Zinsswaps!AF380+'iBoxx Extrapolation'!$F380,2)</f>
        <v>3.84</v>
      </c>
      <c r="AG380" s="14">
        <f>ROUND(Zinsswaps!AG380+'iBoxx Extrapolation'!$F380,2)</f>
        <v>3.82</v>
      </c>
      <c r="AH380" s="14">
        <f>ROUND(Zinsswaps!AH380+'iBoxx Extrapolation'!$F380,2)</f>
        <v>3.81</v>
      </c>
      <c r="AI380" s="14">
        <f>ROUND(Zinsswaps!AI380+'iBoxx Extrapolation'!$F380,2)</f>
        <v>3.79</v>
      </c>
      <c r="AJ380" s="14">
        <f>ROUND(Zinsswaps!AJ380+'iBoxx Extrapolation'!$F380,2)</f>
        <v>3.78</v>
      </c>
      <c r="AK380" s="14">
        <f>ROUND(Zinsswaps!AK380+'iBoxx Extrapolation'!$F380,2)</f>
        <v>3.77</v>
      </c>
      <c r="AL380" s="14">
        <f>ROUND(Zinsswaps!AL380+'iBoxx Extrapolation'!$F380,2)</f>
        <v>3.76</v>
      </c>
      <c r="AM380" s="14">
        <f>ROUND(Zinsswaps!AM380+'iBoxx Extrapolation'!$F380,2)</f>
        <v>3.75</v>
      </c>
      <c r="AN380" s="14">
        <f>ROUND(Zinsswaps!AN380+'iBoxx Extrapolation'!$F380,2)</f>
        <v>3.74</v>
      </c>
      <c r="AO380" s="14">
        <f>ROUND(Zinsswaps!AO380+'iBoxx Extrapolation'!$F380,2)</f>
        <v>3.73</v>
      </c>
      <c r="AP380" s="14">
        <f>ROUND(Zinsswaps!AP380+'iBoxx Extrapolation'!$F380,2)</f>
        <v>3.7</v>
      </c>
      <c r="AQ380" s="14">
        <f>ROUND(Zinsswaps!AQ380+'iBoxx Extrapolation'!$F380,2)</f>
        <v>3.68</v>
      </c>
      <c r="AR380" s="14">
        <f>ROUND(Zinsswaps!AR380+'iBoxx Extrapolation'!$F380,2)</f>
        <v>3.66</v>
      </c>
      <c r="AS380" s="14">
        <f>ROUND(Zinsswaps!AS380+'iBoxx Extrapolation'!$F380,2)</f>
        <v>3.64</v>
      </c>
      <c r="AT380" s="14">
        <f>ROUND(Zinsswaps!AT380+'iBoxx Extrapolation'!$F380,2)</f>
        <v>3.62</v>
      </c>
      <c r="AU380" s="14">
        <f>ROUND(Zinsswaps!AU380+'iBoxx Extrapolation'!$F380,2)</f>
        <v>3.61</v>
      </c>
      <c r="AV380" s="14">
        <f>ROUND(Zinsswaps!AV380+'iBoxx Extrapolation'!$F380,2)</f>
        <v>3.59</v>
      </c>
      <c r="AW380" s="14">
        <f>ROUND(Zinsswaps!AW380+'iBoxx Extrapolation'!$F380,2)</f>
        <v>3.57</v>
      </c>
      <c r="AX380" s="14">
        <f>ROUND(Zinsswaps!AX380+'iBoxx Extrapolation'!$F380,2)</f>
        <v>3.56</v>
      </c>
      <c r="AY380" s="14">
        <f>ROUND(Zinsswaps!AY380+'iBoxx Extrapolation'!$F380,2)</f>
        <v>3.54</v>
      </c>
    </row>
    <row r="381" spans="1:51" s="16" customFormat="1" x14ac:dyDescent="0.2">
      <c r="A381" s="12">
        <v>48822</v>
      </c>
      <c r="B381" s="14">
        <f>ROUND(Zinsswaps!B381+'iBoxx Extrapolation'!$F381,2)</f>
        <v>2.99</v>
      </c>
      <c r="C381" s="14">
        <f>ROUND(Zinsswaps!C381+'iBoxx Extrapolation'!$F381,2)</f>
        <v>3</v>
      </c>
      <c r="D381" s="14">
        <f>ROUND(Zinsswaps!D381+'iBoxx Extrapolation'!$F381,2)</f>
        <v>3.05</v>
      </c>
      <c r="E381" s="14">
        <f>ROUND(Zinsswaps!E381+'iBoxx Extrapolation'!$F381,2)</f>
        <v>3.12</v>
      </c>
      <c r="F381" s="14">
        <f>ROUND(Zinsswaps!F381+'iBoxx Extrapolation'!$F381,2)</f>
        <v>3.19</v>
      </c>
      <c r="G381" s="14">
        <f>ROUND(Zinsswaps!G381+'iBoxx Extrapolation'!$F381,2)</f>
        <v>3.27</v>
      </c>
      <c r="H381" s="14">
        <f>ROUND(Zinsswaps!H381+'iBoxx Extrapolation'!$F381,2)</f>
        <v>3.34</v>
      </c>
      <c r="I381" s="14">
        <f>ROUND(Zinsswaps!I381+'iBoxx Extrapolation'!$F381,2)</f>
        <v>3.41</v>
      </c>
      <c r="J381" s="14">
        <f>ROUND(Zinsswaps!J381+'iBoxx Extrapolation'!$F381,2)</f>
        <v>3.48</v>
      </c>
      <c r="K381" s="14">
        <f>ROUND(Zinsswaps!K381+'iBoxx Extrapolation'!$F381,2)</f>
        <v>3.54</v>
      </c>
      <c r="L381" s="14">
        <f>ROUND(Zinsswaps!L381+'iBoxx Extrapolation'!$F381,2)</f>
        <v>3.6</v>
      </c>
      <c r="M381" s="14">
        <f>ROUND(Zinsswaps!M381+'iBoxx Extrapolation'!$F381,2)</f>
        <v>3.65</v>
      </c>
      <c r="N381" s="14">
        <f>ROUND(Zinsswaps!N381+'iBoxx Extrapolation'!$F381,2)</f>
        <v>3.7</v>
      </c>
      <c r="O381" s="14">
        <f>ROUND(Zinsswaps!O381+'iBoxx Extrapolation'!$F381,2)</f>
        <v>3.75</v>
      </c>
      <c r="P381" s="14">
        <f>ROUND(Zinsswaps!P381+'iBoxx Extrapolation'!$F381,2)</f>
        <v>3.78</v>
      </c>
      <c r="Q381" s="14">
        <f>ROUND(Zinsswaps!Q381+'iBoxx Extrapolation'!$F381,2)</f>
        <v>3.81</v>
      </c>
      <c r="R381" s="14">
        <f>ROUND(Zinsswaps!R381+'iBoxx Extrapolation'!$F381,2)</f>
        <v>3.83</v>
      </c>
      <c r="S381" s="14">
        <f>ROUND(Zinsswaps!S381+'iBoxx Extrapolation'!$F381,2)</f>
        <v>3.85</v>
      </c>
      <c r="T381" s="14">
        <f>ROUND(Zinsswaps!T381+'iBoxx Extrapolation'!$F381,2)</f>
        <v>3.87</v>
      </c>
      <c r="U381" s="14">
        <f>ROUND(Zinsswaps!U381+'iBoxx Extrapolation'!$F381,2)</f>
        <v>3.89</v>
      </c>
      <c r="V381" s="14">
        <f>ROUND(Zinsswaps!V381+'iBoxx Extrapolation'!$F381,2)</f>
        <v>3.89</v>
      </c>
      <c r="W381" s="14">
        <f>ROUND(Zinsswaps!W381+'iBoxx Extrapolation'!$F381,2)</f>
        <v>3.89</v>
      </c>
      <c r="X381" s="14">
        <f>ROUND(Zinsswaps!X381+'iBoxx Extrapolation'!$F381,2)</f>
        <v>3.89</v>
      </c>
      <c r="Y381" s="14">
        <f>ROUND(Zinsswaps!Y381+'iBoxx Extrapolation'!$F381,2)</f>
        <v>3.89</v>
      </c>
      <c r="Z381" s="14">
        <f>ROUND(Zinsswaps!Z381+'iBoxx Extrapolation'!$F381,2)</f>
        <v>3.89</v>
      </c>
      <c r="AA381" s="14">
        <f>ROUND(Zinsswaps!AA381+'iBoxx Extrapolation'!$F381,2)</f>
        <v>3.88</v>
      </c>
      <c r="AB381" s="14">
        <f>ROUND(Zinsswaps!AB381+'iBoxx Extrapolation'!$F381,2)</f>
        <v>3.88</v>
      </c>
      <c r="AC381" s="14">
        <f>ROUND(Zinsswaps!AC381+'iBoxx Extrapolation'!$F381,2)</f>
        <v>3.87</v>
      </c>
      <c r="AD381" s="14">
        <f>ROUND(Zinsswaps!AD381+'iBoxx Extrapolation'!$F381,2)</f>
        <v>3.86</v>
      </c>
      <c r="AE381" s="14">
        <f>ROUND(Zinsswaps!AE381+'iBoxx Extrapolation'!$F381,2)</f>
        <v>3.86</v>
      </c>
      <c r="AF381" s="14">
        <f>ROUND(Zinsswaps!AF381+'iBoxx Extrapolation'!$F381,2)</f>
        <v>3.84</v>
      </c>
      <c r="AG381" s="14">
        <f>ROUND(Zinsswaps!AG381+'iBoxx Extrapolation'!$F381,2)</f>
        <v>3.82</v>
      </c>
      <c r="AH381" s="14">
        <f>ROUND(Zinsswaps!AH381+'iBoxx Extrapolation'!$F381,2)</f>
        <v>3.81</v>
      </c>
      <c r="AI381" s="14">
        <f>ROUND(Zinsswaps!AI381+'iBoxx Extrapolation'!$F381,2)</f>
        <v>3.79</v>
      </c>
      <c r="AJ381" s="14">
        <f>ROUND(Zinsswaps!AJ381+'iBoxx Extrapolation'!$F381,2)</f>
        <v>3.78</v>
      </c>
      <c r="AK381" s="14">
        <f>ROUND(Zinsswaps!AK381+'iBoxx Extrapolation'!$F381,2)</f>
        <v>3.77</v>
      </c>
      <c r="AL381" s="14">
        <f>ROUND(Zinsswaps!AL381+'iBoxx Extrapolation'!$F381,2)</f>
        <v>3.76</v>
      </c>
      <c r="AM381" s="14">
        <f>ROUND(Zinsswaps!AM381+'iBoxx Extrapolation'!$F381,2)</f>
        <v>3.75</v>
      </c>
      <c r="AN381" s="14">
        <f>ROUND(Zinsswaps!AN381+'iBoxx Extrapolation'!$F381,2)</f>
        <v>3.74</v>
      </c>
      <c r="AO381" s="14">
        <f>ROUND(Zinsswaps!AO381+'iBoxx Extrapolation'!$F381,2)</f>
        <v>3.73</v>
      </c>
      <c r="AP381" s="14">
        <f>ROUND(Zinsswaps!AP381+'iBoxx Extrapolation'!$F381,2)</f>
        <v>3.7</v>
      </c>
      <c r="AQ381" s="14">
        <f>ROUND(Zinsswaps!AQ381+'iBoxx Extrapolation'!$F381,2)</f>
        <v>3.68</v>
      </c>
      <c r="AR381" s="14">
        <f>ROUND(Zinsswaps!AR381+'iBoxx Extrapolation'!$F381,2)</f>
        <v>3.66</v>
      </c>
      <c r="AS381" s="14">
        <f>ROUND(Zinsswaps!AS381+'iBoxx Extrapolation'!$F381,2)</f>
        <v>3.64</v>
      </c>
      <c r="AT381" s="14">
        <f>ROUND(Zinsswaps!AT381+'iBoxx Extrapolation'!$F381,2)</f>
        <v>3.62</v>
      </c>
      <c r="AU381" s="14">
        <f>ROUND(Zinsswaps!AU381+'iBoxx Extrapolation'!$F381,2)</f>
        <v>3.61</v>
      </c>
      <c r="AV381" s="14">
        <f>ROUND(Zinsswaps!AV381+'iBoxx Extrapolation'!$F381,2)</f>
        <v>3.59</v>
      </c>
      <c r="AW381" s="14">
        <f>ROUND(Zinsswaps!AW381+'iBoxx Extrapolation'!$F381,2)</f>
        <v>3.57</v>
      </c>
      <c r="AX381" s="14">
        <f>ROUND(Zinsswaps!AX381+'iBoxx Extrapolation'!$F381,2)</f>
        <v>3.56</v>
      </c>
      <c r="AY381" s="14">
        <f>ROUND(Zinsswaps!AY381+'iBoxx Extrapolation'!$F381,2)</f>
        <v>3.54</v>
      </c>
    </row>
    <row r="382" spans="1:51" s="16" customFormat="1" x14ac:dyDescent="0.2">
      <c r="A382" s="12">
        <v>48852</v>
      </c>
      <c r="B382" s="14">
        <f>ROUND(Zinsswaps!B382+'iBoxx Extrapolation'!$F382,2)</f>
        <v>2.99</v>
      </c>
      <c r="C382" s="14">
        <f>ROUND(Zinsswaps!C382+'iBoxx Extrapolation'!$F382,2)</f>
        <v>3</v>
      </c>
      <c r="D382" s="14">
        <f>ROUND(Zinsswaps!D382+'iBoxx Extrapolation'!$F382,2)</f>
        <v>3.05</v>
      </c>
      <c r="E382" s="14">
        <f>ROUND(Zinsswaps!E382+'iBoxx Extrapolation'!$F382,2)</f>
        <v>3.12</v>
      </c>
      <c r="F382" s="14">
        <f>ROUND(Zinsswaps!F382+'iBoxx Extrapolation'!$F382,2)</f>
        <v>3.19</v>
      </c>
      <c r="G382" s="14">
        <f>ROUND(Zinsswaps!G382+'iBoxx Extrapolation'!$F382,2)</f>
        <v>3.27</v>
      </c>
      <c r="H382" s="14">
        <f>ROUND(Zinsswaps!H382+'iBoxx Extrapolation'!$F382,2)</f>
        <v>3.34</v>
      </c>
      <c r="I382" s="14">
        <f>ROUND(Zinsswaps!I382+'iBoxx Extrapolation'!$F382,2)</f>
        <v>3.41</v>
      </c>
      <c r="J382" s="14">
        <f>ROUND(Zinsswaps!J382+'iBoxx Extrapolation'!$F382,2)</f>
        <v>3.48</v>
      </c>
      <c r="K382" s="14">
        <f>ROUND(Zinsswaps!K382+'iBoxx Extrapolation'!$F382,2)</f>
        <v>3.54</v>
      </c>
      <c r="L382" s="14">
        <f>ROUND(Zinsswaps!L382+'iBoxx Extrapolation'!$F382,2)</f>
        <v>3.6</v>
      </c>
      <c r="M382" s="14">
        <f>ROUND(Zinsswaps!M382+'iBoxx Extrapolation'!$F382,2)</f>
        <v>3.65</v>
      </c>
      <c r="N382" s="14">
        <f>ROUND(Zinsswaps!N382+'iBoxx Extrapolation'!$F382,2)</f>
        <v>3.7</v>
      </c>
      <c r="O382" s="14">
        <f>ROUND(Zinsswaps!O382+'iBoxx Extrapolation'!$F382,2)</f>
        <v>3.75</v>
      </c>
      <c r="P382" s="14">
        <f>ROUND(Zinsswaps!P382+'iBoxx Extrapolation'!$F382,2)</f>
        <v>3.78</v>
      </c>
      <c r="Q382" s="14">
        <f>ROUND(Zinsswaps!Q382+'iBoxx Extrapolation'!$F382,2)</f>
        <v>3.81</v>
      </c>
      <c r="R382" s="14">
        <f>ROUND(Zinsswaps!R382+'iBoxx Extrapolation'!$F382,2)</f>
        <v>3.83</v>
      </c>
      <c r="S382" s="14">
        <f>ROUND(Zinsswaps!S382+'iBoxx Extrapolation'!$F382,2)</f>
        <v>3.85</v>
      </c>
      <c r="T382" s="14">
        <f>ROUND(Zinsswaps!T382+'iBoxx Extrapolation'!$F382,2)</f>
        <v>3.87</v>
      </c>
      <c r="U382" s="14">
        <f>ROUND(Zinsswaps!U382+'iBoxx Extrapolation'!$F382,2)</f>
        <v>3.89</v>
      </c>
      <c r="V382" s="14">
        <f>ROUND(Zinsswaps!V382+'iBoxx Extrapolation'!$F382,2)</f>
        <v>3.89</v>
      </c>
      <c r="W382" s="14">
        <f>ROUND(Zinsswaps!W382+'iBoxx Extrapolation'!$F382,2)</f>
        <v>3.89</v>
      </c>
      <c r="X382" s="14">
        <f>ROUND(Zinsswaps!X382+'iBoxx Extrapolation'!$F382,2)</f>
        <v>3.89</v>
      </c>
      <c r="Y382" s="14">
        <f>ROUND(Zinsswaps!Y382+'iBoxx Extrapolation'!$F382,2)</f>
        <v>3.89</v>
      </c>
      <c r="Z382" s="14">
        <f>ROUND(Zinsswaps!Z382+'iBoxx Extrapolation'!$F382,2)</f>
        <v>3.89</v>
      </c>
      <c r="AA382" s="14">
        <f>ROUND(Zinsswaps!AA382+'iBoxx Extrapolation'!$F382,2)</f>
        <v>3.88</v>
      </c>
      <c r="AB382" s="14">
        <f>ROUND(Zinsswaps!AB382+'iBoxx Extrapolation'!$F382,2)</f>
        <v>3.88</v>
      </c>
      <c r="AC382" s="14">
        <f>ROUND(Zinsswaps!AC382+'iBoxx Extrapolation'!$F382,2)</f>
        <v>3.87</v>
      </c>
      <c r="AD382" s="14">
        <f>ROUND(Zinsswaps!AD382+'iBoxx Extrapolation'!$F382,2)</f>
        <v>3.86</v>
      </c>
      <c r="AE382" s="14">
        <f>ROUND(Zinsswaps!AE382+'iBoxx Extrapolation'!$F382,2)</f>
        <v>3.86</v>
      </c>
      <c r="AF382" s="14">
        <f>ROUND(Zinsswaps!AF382+'iBoxx Extrapolation'!$F382,2)</f>
        <v>3.84</v>
      </c>
      <c r="AG382" s="14">
        <f>ROUND(Zinsswaps!AG382+'iBoxx Extrapolation'!$F382,2)</f>
        <v>3.82</v>
      </c>
      <c r="AH382" s="14">
        <f>ROUND(Zinsswaps!AH382+'iBoxx Extrapolation'!$F382,2)</f>
        <v>3.81</v>
      </c>
      <c r="AI382" s="14">
        <f>ROUND(Zinsswaps!AI382+'iBoxx Extrapolation'!$F382,2)</f>
        <v>3.79</v>
      </c>
      <c r="AJ382" s="14">
        <f>ROUND(Zinsswaps!AJ382+'iBoxx Extrapolation'!$F382,2)</f>
        <v>3.78</v>
      </c>
      <c r="AK382" s="14">
        <f>ROUND(Zinsswaps!AK382+'iBoxx Extrapolation'!$F382,2)</f>
        <v>3.77</v>
      </c>
      <c r="AL382" s="14">
        <f>ROUND(Zinsswaps!AL382+'iBoxx Extrapolation'!$F382,2)</f>
        <v>3.76</v>
      </c>
      <c r="AM382" s="14">
        <f>ROUND(Zinsswaps!AM382+'iBoxx Extrapolation'!$F382,2)</f>
        <v>3.75</v>
      </c>
      <c r="AN382" s="14">
        <f>ROUND(Zinsswaps!AN382+'iBoxx Extrapolation'!$F382,2)</f>
        <v>3.74</v>
      </c>
      <c r="AO382" s="14">
        <f>ROUND(Zinsswaps!AO382+'iBoxx Extrapolation'!$F382,2)</f>
        <v>3.73</v>
      </c>
      <c r="AP382" s="14">
        <f>ROUND(Zinsswaps!AP382+'iBoxx Extrapolation'!$F382,2)</f>
        <v>3.7</v>
      </c>
      <c r="AQ382" s="14">
        <f>ROUND(Zinsswaps!AQ382+'iBoxx Extrapolation'!$F382,2)</f>
        <v>3.68</v>
      </c>
      <c r="AR382" s="14">
        <f>ROUND(Zinsswaps!AR382+'iBoxx Extrapolation'!$F382,2)</f>
        <v>3.66</v>
      </c>
      <c r="AS382" s="14">
        <f>ROUND(Zinsswaps!AS382+'iBoxx Extrapolation'!$F382,2)</f>
        <v>3.64</v>
      </c>
      <c r="AT382" s="14">
        <f>ROUND(Zinsswaps!AT382+'iBoxx Extrapolation'!$F382,2)</f>
        <v>3.62</v>
      </c>
      <c r="AU382" s="14">
        <f>ROUND(Zinsswaps!AU382+'iBoxx Extrapolation'!$F382,2)</f>
        <v>3.61</v>
      </c>
      <c r="AV382" s="14">
        <f>ROUND(Zinsswaps!AV382+'iBoxx Extrapolation'!$F382,2)</f>
        <v>3.59</v>
      </c>
      <c r="AW382" s="14">
        <f>ROUND(Zinsswaps!AW382+'iBoxx Extrapolation'!$F382,2)</f>
        <v>3.57</v>
      </c>
      <c r="AX382" s="14">
        <f>ROUND(Zinsswaps!AX382+'iBoxx Extrapolation'!$F382,2)</f>
        <v>3.56</v>
      </c>
      <c r="AY382" s="14">
        <f>ROUND(Zinsswaps!AY382+'iBoxx Extrapolation'!$F382,2)</f>
        <v>3.54</v>
      </c>
    </row>
    <row r="383" spans="1:51" s="16" customFormat="1" x14ac:dyDescent="0.2">
      <c r="A383" s="12">
        <v>48883</v>
      </c>
      <c r="B383" s="14">
        <f>ROUND(Zinsswaps!B383+'iBoxx Extrapolation'!$F383,2)</f>
        <v>2.99</v>
      </c>
      <c r="C383" s="14">
        <f>ROUND(Zinsswaps!C383+'iBoxx Extrapolation'!$F383,2)</f>
        <v>3</v>
      </c>
      <c r="D383" s="14">
        <f>ROUND(Zinsswaps!D383+'iBoxx Extrapolation'!$F383,2)</f>
        <v>3.05</v>
      </c>
      <c r="E383" s="14">
        <f>ROUND(Zinsswaps!E383+'iBoxx Extrapolation'!$F383,2)</f>
        <v>3.12</v>
      </c>
      <c r="F383" s="14">
        <f>ROUND(Zinsswaps!F383+'iBoxx Extrapolation'!$F383,2)</f>
        <v>3.19</v>
      </c>
      <c r="G383" s="14">
        <f>ROUND(Zinsswaps!G383+'iBoxx Extrapolation'!$F383,2)</f>
        <v>3.27</v>
      </c>
      <c r="H383" s="14">
        <f>ROUND(Zinsswaps!H383+'iBoxx Extrapolation'!$F383,2)</f>
        <v>3.34</v>
      </c>
      <c r="I383" s="14">
        <f>ROUND(Zinsswaps!I383+'iBoxx Extrapolation'!$F383,2)</f>
        <v>3.41</v>
      </c>
      <c r="J383" s="14">
        <f>ROUND(Zinsswaps!J383+'iBoxx Extrapolation'!$F383,2)</f>
        <v>3.48</v>
      </c>
      <c r="K383" s="14">
        <f>ROUND(Zinsswaps!K383+'iBoxx Extrapolation'!$F383,2)</f>
        <v>3.54</v>
      </c>
      <c r="L383" s="14">
        <f>ROUND(Zinsswaps!L383+'iBoxx Extrapolation'!$F383,2)</f>
        <v>3.6</v>
      </c>
      <c r="M383" s="14">
        <f>ROUND(Zinsswaps!M383+'iBoxx Extrapolation'!$F383,2)</f>
        <v>3.65</v>
      </c>
      <c r="N383" s="14">
        <f>ROUND(Zinsswaps!N383+'iBoxx Extrapolation'!$F383,2)</f>
        <v>3.7</v>
      </c>
      <c r="O383" s="14">
        <f>ROUND(Zinsswaps!O383+'iBoxx Extrapolation'!$F383,2)</f>
        <v>3.75</v>
      </c>
      <c r="P383" s="14">
        <f>ROUND(Zinsswaps!P383+'iBoxx Extrapolation'!$F383,2)</f>
        <v>3.78</v>
      </c>
      <c r="Q383" s="14">
        <f>ROUND(Zinsswaps!Q383+'iBoxx Extrapolation'!$F383,2)</f>
        <v>3.81</v>
      </c>
      <c r="R383" s="14">
        <f>ROUND(Zinsswaps!R383+'iBoxx Extrapolation'!$F383,2)</f>
        <v>3.83</v>
      </c>
      <c r="S383" s="14">
        <f>ROUND(Zinsswaps!S383+'iBoxx Extrapolation'!$F383,2)</f>
        <v>3.85</v>
      </c>
      <c r="T383" s="14">
        <f>ROUND(Zinsswaps!T383+'iBoxx Extrapolation'!$F383,2)</f>
        <v>3.87</v>
      </c>
      <c r="U383" s="14">
        <f>ROUND(Zinsswaps!U383+'iBoxx Extrapolation'!$F383,2)</f>
        <v>3.89</v>
      </c>
      <c r="V383" s="14">
        <f>ROUND(Zinsswaps!V383+'iBoxx Extrapolation'!$F383,2)</f>
        <v>3.89</v>
      </c>
      <c r="W383" s="14">
        <f>ROUND(Zinsswaps!W383+'iBoxx Extrapolation'!$F383,2)</f>
        <v>3.89</v>
      </c>
      <c r="X383" s="14">
        <f>ROUND(Zinsswaps!X383+'iBoxx Extrapolation'!$F383,2)</f>
        <v>3.89</v>
      </c>
      <c r="Y383" s="14">
        <f>ROUND(Zinsswaps!Y383+'iBoxx Extrapolation'!$F383,2)</f>
        <v>3.89</v>
      </c>
      <c r="Z383" s="14">
        <f>ROUND(Zinsswaps!Z383+'iBoxx Extrapolation'!$F383,2)</f>
        <v>3.89</v>
      </c>
      <c r="AA383" s="14">
        <f>ROUND(Zinsswaps!AA383+'iBoxx Extrapolation'!$F383,2)</f>
        <v>3.88</v>
      </c>
      <c r="AB383" s="14">
        <f>ROUND(Zinsswaps!AB383+'iBoxx Extrapolation'!$F383,2)</f>
        <v>3.88</v>
      </c>
      <c r="AC383" s="14">
        <f>ROUND(Zinsswaps!AC383+'iBoxx Extrapolation'!$F383,2)</f>
        <v>3.87</v>
      </c>
      <c r="AD383" s="14">
        <f>ROUND(Zinsswaps!AD383+'iBoxx Extrapolation'!$F383,2)</f>
        <v>3.86</v>
      </c>
      <c r="AE383" s="14">
        <f>ROUND(Zinsswaps!AE383+'iBoxx Extrapolation'!$F383,2)</f>
        <v>3.86</v>
      </c>
      <c r="AF383" s="14">
        <f>ROUND(Zinsswaps!AF383+'iBoxx Extrapolation'!$F383,2)</f>
        <v>3.84</v>
      </c>
      <c r="AG383" s="14">
        <f>ROUND(Zinsswaps!AG383+'iBoxx Extrapolation'!$F383,2)</f>
        <v>3.82</v>
      </c>
      <c r="AH383" s="14">
        <f>ROUND(Zinsswaps!AH383+'iBoxx Extrapolation'!$F383,2)</f>
        <v>3.81</v>
      </c>
      <c r="AI383" s="14">
        <f>ROUND(Zinsswaps!AI383+'iBoxx Extrapolation'!$F383,2)</f>
        <v>3.79</v>
      </c>
      <c r="AJ383" s="14">
        <f>ROUND(Zinsswaps!AJ383+'iBoxx Extrapolation'!$F383,2)</f>
        <v>3.78</v>
      </c>
      <c r="AK383" s="14">
        <f>ROUND(Zinsswaps!AK383+'iBoxx Extrapolation'!$F383,2)</f>
        <v>3.77</v>
      </c>
      <c r="AL383" s="14">
        <f>ROUND(Zinsswaps!AL383+'iBoxx Extrapolation'!$F383,2)</f>
        <v>3.76</v>
      </c>
      <c r="AM383" s="14">
        <f>ROUND(Zinsswaps!AM383+'iBoxx Extrapolation'!$F383,2)</f>
        <v>3.75</v>
      </c>
      <c r="AN383" s="14">
        <f>ROUND(Zinsswaps!AN383+'iBoxx Extrapolation'!$F383,2)</f>
        <v>3.74</v>
      </c>
      <c r="AO383" s="14">
        <f>ROUND(Zinsswaps!AO383+'iBoxx Extrapolation'!$F383,2)</f>
        <v>3.73</v>
      </c>
      <c r="AP383" s="14">
        <f>ROUND(Zinsswaps!AP383+'iBoxx Extrapolation'!$F383,2)</f>
        <v>3.7</v>
      </c>
      <c r="AQ383" s="14">
        <f>ROUND(Zinsswaps!AQ383+'iBoxx Extrapolation'!$F383,2)</f>
        <v>3.68</v>
      </c>
      <c r="AR383" s="14">
        <f>ROUND(Zinsswaps!AR383+'iBoxx Extrapolation'!$F383,2)</f>
        <v>3.66</v>
      </c>
      <c r="AS383" s="14">
        <f>ROUND(Zinsswaps!AS383+'iBoxx Extrapolation'!$F383,2)</f>
        <v>3.64</v>
      </c>
      <c r="AT383" s="14">
        <f>ROUND(Zinsswaps!AT383+'iBoxx Extrapolation'!$F383,2)</f>
        <v>3.62</v>
      </c>
      <c r="AU383" s="14">
        <f>ROUND(Zinsswaps!AU383+'iBoxx Extrapolation'!$F383,2)</f>
        <v>3.61</v>
      </c>
      <c r="AV383" s="14">
        <f>ROUND(Zinsswaps!AV383+'iBoxx Extrapolation'!$F383,2)</f>
        <v>3.59</v>
      </c>
      <c r="AW383" s="14">
        <f>ROUND(Zinsswaps!AW383+'iBoxx Extrapolation'!$F383,2)</f>
        <v>3.57</v>
      </c>
      <c r="AX383" s="14">
        <f>ROUND(Zinsswaps!AX383+'iBoxx Extrapolation'!$F383,2)</f>
        <v>3.56</v>
      </c>
      <c r="AY383" s="14">
        <f>ROUND(Zinsswaps!AY383+'iBoxx Extrapolation'!$F383,2)</f>
        <v>3.54</v>
      </c>
    </row>
    <row r="384" spans="1:51" s="16" customFormat="1" x14ac:dyDescent="0.2">
      <c r="A384" s="12">
        <v>48913</v>
      </c>
      <c r="B384" s="14">
        <f>ROUND(Zinsswaps!B384+'iBoxx Extrapolation'!$F384,2)</f>
        <v>2.99</v>
      </c>
      <c r="C384" s="14">
        <f>ROUND(Zinsswaps!C384+'iBoxx Extrapolation'!$F384,2)</f>
        <v>3</v>
      </c>
      <c r="D384" s="14">
        <f>ROUND(Zinsswaps!D384+'iBoxx Extrapolation'!$F384,2)</f>
        <v>3.05</v>
      </c>
      <c r="E384" s="14">
        <f>ROUND(Zinsswaps!E384+'iBoxx Extrapolation'!$F384,2)</f>
        <v>3.12</v>
      </c>
      <c r="F384" s="14">
        <f>ROUND(Zinsswaps!F384+'iBoxx Extrapolation'!$F384,2)</f>
        <v>3.19</v>
      </c>
      <c r="G384" s="14">
        <f>ROUND(Zinsswaps!G384+'iBoxx Extrapolation'!$F384,2)</f>
        <v>3.27</v>
      </c>
      <c r="H384" s="14">
        <f>ROUND(Zinsswaps!H384+'iBoxx Extrapolation'!$F384,2)</f>
        <v>3.34</v>
      </c>
      <c r="I384" s="14">
        <f>ROUND(Zinsswaps!I384+'iBoxx Extrapolation'!$F384,2)</f>
        <v>3.41</v>
      </c>
      <c r="J384" s="14">
        <f>ROUND(Zinsswaps!J384+'iBoxx Extrapolation'!$F384,2)</f>
        <v>3.48</v>
      </c>
      <c r="K384" s="14">
        <f>ROUND(Zinsswaps!K384+'iBoxx Extrapolation'!$F384,2)</f>
        <v>3.54</v>
      </c>
      <c r="L384" s="14">
        <f>ROUND(Zinsswaps!L384+'iBoxx Extrapolation'!$F384,2)</f>
        <v>3.6</v>
      </c>
      <c r="M384" s="14">
        <f>ROUND(Zinsswaps!M384+'iBoxx Extrapolation'!$F384,2)</f>
        <v>3.65</v>
      </c>
      <c r="N384" s="14">
        <f>ROUND(Zinsswaps!N384+'iBoxx Extrapolation'!$F384,2)</f>
        <v>3.7</v>
      </c>
      <c r="O384" s="14">
        <f>ROUND(Zinsswaps!O384+'iBoxx Extrapolation'!$F384,2)</f>
        <v>3.75</v>
      </c>
      <c r="P384" s="14">
        <f>ROUND(Zinsswaps!P384+'iBoxx Extrapolation'!$F384,2)</f>
        <v>3.78</v>
      </c>
      <c r="Q384" s="14">
        <f>ROUND(Zinsswaps!Q384+'iBoxx Extrapolation'!$F384,2)</f>
        <v>3.81</v>
      </c>
      <c r="R384" s="14">
        <f>ROUND(Zinsswaps!R384+'iBoxx Extrapolation'!$F384,2)</f>
        <v>3.83</v>
      </c>
      <c r="S384" s="14">
        <f>ROUND(Zinsswaps!S384+'iBoxx Extrapolation'!$F384,2)</f>
        <v>3.85</v>
      </c>
      <c r="T384" s="14">
        <f>ROUND(Zinsswaps!T384+'iBoxx Extrapolation'!$F384,2)</f>
        <v>3.87</v>
      </c>
      <c r="U384" s="14">
        <f>ROUND(Zinsswaps!U384+'iBoxx Extrapolation'!$F384,2)</f>
        <v>3.89</v>
      </c>
      <c r="V384" s="14">
        <f>ROUND(Zinsswaps!V384+'iBoxx Extrapolation'!$F384,2)</f>
        <v>3.89</v>
      </c>
      <c r="W384" s="14">
        <f>ROUND(Zinsswaps!W384+'iBoxx Extrapolation'!$F384,2)</f>
        <v>3.89</v>
      </c>
      <c r="X384" s="14">
        <f>ROUND(Zinsswaps!X384+'iBoxx Extrapolation'!$F384,2)</f>
        <v>3.89</v>
      </c>
      <c r="Y384" s="14">
        <f>ROUND(Zinsswaps!Y384+'iBoxx Extrapolation'!$F384,2)</f>
        <v>3.89</v>
      </c>
      <c r="Z384" s="14">
        <f>ROUND(Zinsswaps!Z384+'iBoxx Extrapolation'!$F384,2)</f>
        <v>3.89</v>
      </c>
      <c r="AA384" s="14">
        <f>ROUND(Zinsswaps!AA384+'iBoxx Extrapolation'!$F384,2)</f>
        <v>3.88</v>
      </c>
      <c r="AB384" s="14">
        <f>ROUND(Zinsswaps!AB384+'iBoxx Extrapolation'!$F384,2)</f>
        <v>3.88</v>
      </c>
      <c r="AC384" s="14">
        <f>ROUND(Zinsswaps!AC384+'iBoxx Extrapolation'!$F384,2)</f>
        <v>3.87</v>
      </c>
      <c r="AD384" s="14">
        <f>ROUND(Zinsswaps!AD384+'iBoxx Extrapolation'!$F384,2)</f>
        <v>3.86</v>
      </c>
      <c r="AE384" s="14">
        <f>ROUND(Zinsswaps!AE384+'iBoxx Extrapolation'!$F384,2)</f>
        <v>3.86</v>
      </c>
      <c r="AF384" s="14">
        <f>ROUND(Zinsswaps!AF384+'iBoxx Extrapolation'!$F384,2)</f>
        <v>3.84</v>
      </c>
      <c r="AG384" s="14">
        <f>ROUND(Zinsswaps!AG384+'iBoxx Extrapolation'!$F384,2)</f>
        <v>3.82</v>
      </c>
      <c r="AH384" s="14">
        <f>ROUND(Zinsswaps!AH384+'iBoxx Extrapolation'!$F384,2)</f>
        <v>3.81</v>
      </c>
      <c r="AI384" s="14">
        <f>ROUND(Zinsswaps!AI384+'iBoxx Extrapolation'!$F384,2)</f>
        <v>3.79</v>
      </c>
      <c r="AJ384" s="14">
        <f>ROUND(Zinsswaps!AJ384+'iBoxx Extrapolation'!$F384,2)</f>
        <v>3.78</v>
      </c>
      <c r="AK384" s="14">
        <f>ROUND(Zinsswaps!AK384+'iBoxx Extrapolation'!$F384,2)</f>
        <v>3.77</v>
      </c>
      <c r="AL384" s="14">
        <f>ROUND(Zinsswaps!AL384+'iBoxx Extrapolation'!$F384,2)</f>
        <v>3.76</v>
      </c>
      <c r="AM384" s="14">
        <f>ROUND(Zinsswaps!AM384+'iBoxx Extrapolation'!$F384,2)</f>
        <v>3.75</v>
      </c>
      <c r="AN384" s="14">
        <f>ROUND(Zinsswaps!AN384+'iBoxx Extrapolation'!$F384,2)</f>
        <v>3.74</v>
      </c>
      <c r="AO384" s="14">
        <f>ROUND(Zinsswaps!AO384+'iBoxx Extrapolation'!$F384,2)</f>
        <v>3.73</v>
      </c>
      <c r="AP384" s="14">
        <f>ROUND(Zinsswaps!AP384+'iBoxx Extrapolation'!$F384,2)</f>
        <v>3.7</v>
      </c>
      <c r="AQ384" s="14">
        <f>ROUND(Zinsswaps!AQ384+'iBoxx Extrapolation'!$F384,2)</f>
        <v>3.68</v>
      </c>
      <c r="AR384" s="14">
        <f>ROUND(Zinsswaps!AR384+'iBoxx Extrapolation'!$F384,2)</f>
        <v>3.66</v>
      </c>
      <c r="AS384" s="14">
        <f>ROUND(Zinsswaps!AS384+'iBoxx Extrapolation'!$F384,2)</f>
        <v>3.64</v>
      </c>
      <c r="AT384" s="14">
        <f>ROUND(Zinsswaps!AT384+'iBoxx Extrapolation'!$F384,2)</f>
        <v>3.62</v>
      </c>
      <c r="AU384" s="14">
        <f>ROUND(Zinsswaps!AU384+'iBoxx Extrapolation'!$F384,2)</f>
        <v>3.61</v>
      </c>
      <c r="AV384" s="14">
        <f>ROUND(Zinsswaps!AV384+'iBoxx Extrapolation'!$F384,2)</f>
        <v>3.59</v>
      </c>
      <c r="AW384" s="14">
        <f>ROUND(Zinsswaps!AW384+'iBoxx Extrapolation'!$F384,2)</f>
        <v>3.57</v>
      </c>
      <c r="AX384" s="14">
        <f>ROUND(Zinsswaps!AX384+'iBoxx Extrapolation'!$F384,2)</f>
        <v>3.56</v>
      </c>
      <c r="AY384" s="14">
        <f>ROUND(Zinsswaps!AY384+'iBoxx Extrapolation'!$F384,2)</f>
        <v>3.54</v>
      </c>
    </row>
    <row r="385" spans="1:51" s="16" customFormat="1" x14ac:dyDescent="0.2">
      <c r="A385" s="12">
        <v>48944</v>
      </c>
      <c r="B385" s="14">
        <f>ROUND(Zinsswaps!B385+'iBoxx Extrapolation'!$F385,2)</f>
        <v>2.99</v>
      </c>
      <c r="C385" s="14">
        <f>ROUND(Zinsswaps!C385+'iBoxx Extrapolation'!$F385,2)</f>
        <v>3</v>
      </c>
      <c r="D385" s="14">
        <f>ROUND(Zinsswaps!D385+'iBoxx Extrapolation'!$F385,2)</f>
        <v>3.05</v>
      </c>
      <c r="E385" s="14">
        <f>ROUND(Zinsswaps!E385+'iBoxx Extrapolation'!$F385,2)</f>
        <v>3.12</v>
      </c>
      <c r="F385" s="14">
        <f>ROUND(Zinsswaps!F385+'iBoxx Extrapolation'!$F385,2)</f>
        <v>3.19</v>
      </c>
      <c r="G385" s="14">
        <f>ROUND(Zinsswaps!G385+'iBoxx Extrapolation'!$F385,2)</f>
        <v>3.27</v>
      </c>
      <c r="H385" s="14">
        <f>ROUND(Zinsswaps!H385+'iBoxx Extrapolation'!$F385,2)</f>
        <v>3.34</v>
      </c>
      <c r="I385" s="14">
        <f>ROUND(Zinsswaps!I385+'iBoxx Extrapolation'!$F385,2)</f>
        <v>3.41</v>
      </c>
      <c r="J385" s="14">
        <f>ROUND(Zinsswaps!J385+'iBoxx Extrapolation'!$F385,2)</f>
        <v>3.48</v>
      </c>
      <c r="K385" s="14">
        <f>ROUND(Zinsswaps!K385+'iBoxx Extrapolation'!$F385,2)</f>
        <v>3.54</v>
      </c>
      <c r="L385" s="14">
        <f>ROUND(Zinsswaps!L385+'iBoxx Extrapolation'!$F385,2)</f>
        <v>3.6</v>
      </c>
      <c r="M385" s="14">
        <f>ROUND(Zinsswaps!M385+'iBoxx Extrapolation'!$F385,2)</f>
        <v>3.65</v>
      </c>
      <c r="N385" s="14">
        <f>ROUND(Zinsswaps!N385+'iBoxx Extrapolation'!$F385,2)</f>
        <v>3.7</v>
      </c>
      <c r="O385" s="14">
        <f>ROUND(Zinsswaps!O385+'iBoxx Extrapolation'!$F385,2)</f>
        <v>3.75</v>
      </c>
      <c r="P385" s="14">
        <f>ROUND(Zinsswaps!P385+'iBoxx Extrapolation'!$F385,2)</f>
        <v>3.78</v>
      </c>
      <c r="Q385" s="14">
        <f>ROUND(Zinsswaps!Q385+'iBoxx Extrapolation'!$F385,2)</f>
        <v>3.81</v>
      </c>
      <c r="R385" s="14">
        <f>ROUND(Zinsswaps!R385+'iBoxx Extrapolation'!$F385,2)</f>
        <v>3.83</v>
      </c>
      <c r="S385" s="14">
        <f>ROUND(Zinsswaps!S385+'iBoxx Extrapolation'!$F385,2)</f>
        <v>3.85</v>
      </c>
      <c r="T385" s="14">
        <f>ROUND(Zinsswaps!T385+'iBoxx Extrapolation'!$F385,2)</f>
        <v>3.87</v>
      </c>
      <c r="U385" s="14">
        <f>ROUND(Zinsswaps!U385+'iBoxx Extrapolation'!$F385,2)</f>
        <v>3.89</v>
      </c>
      <c r="V385" s="14">
        <f>ROUND(Zinsswaps!V385+'iBoxx Extrapolation'!$F385,2)</f>
        <v>3.89</v>
      </c>
      <c r="W385" s="14">
        <f>ROUND(Zinsswaps!W385+'iBoxx Extrapolation'!$F385,2)</f>
        <v>3.89</v>
      </c>
      <c r="X385" s="14">
        <f>ROUND(Zinsswaps!X385+'iBoxx Extrapolation'!$F385,2)</f>
        <v>3.89</v>
      </c>
      <c r="Y385" s="14">
        <f>ROUND(Zinsswaps!Y385+'iBoxx Extrapolation'!$F385,2)</f>
        <v>3.89</v>
      </c>
      <c r="Z385" s="14">
        <f>ROUND(Zinsswaps!Z385+'iBoxx Extrapolation'!$F385,2)</f>
        <v>3.89</v>
      </c>
      <c r="AA385" s="14">
        <f>ROUND(Zinsswaps!AA385+'iBoxx Extrapolation'!$F385,2)</f>
        <v>3.88</v>
      </c>
      <c r="AB385" s="14">
        <f>ROUND(Zinsswaps!AB385+'iBoxx Extrapolation'!$F385,2)</f>
        <v>3.88</v>
      </c>
      <c r="AC385" s="14">
        <f>ROUND(Zinsswaps!AC385+'iBoxx Extrapolation'!$F385,2)</f>
        <v>3.87</v>
      </c>
      <c r="AD385" s="14">
        <f>ROUND(Zinsswaps!AD385+'iBoxx Extrapolation'!$F385,2)</f>
        <v>3.86</v>
      </c>
      <c r="AE385" s="14">
        <f>ROUND(Zinsswaps!AE385+'iBoxx Extrapolation'!$F385,2)</f>
        <v>3.86</v>
      </c>
      <c r="AF385" s="14">
        <f>ROUND(Zinsswaps!AF385+'iBoxx Extrapolation'!$F385,2)</f>
        <v>3.84</v>
      </c>
      <c r="AG385" s="14">
        <f>ROUND(Zinsswaps!AG385+'iBoxx Extrapolation'!$F385,2)</f>
        <v>3.82</v>
      </c>
      <c r="AH385" s="14">
        <f>ROUND(Zinsswaps!AH385+'iBoxx Extrapolation'!$F385,2)</f>
        <v>3.81</v>
      </c>
      <c r="AI385" s="14">
        <f>ROUND(Zinsswaps!AI385+'iBoxx Extrapolation'!$F385,2)</f>
        <v>3.79</v>
      </c>
      <c r="AJ385" s="14">
        <f>ROUND(Zinsswaps!AJ385+'iBoxx Extrapolation'!$F385,2)</f>
        <v>3.78</v>
      </c>
      <c r="AK385" s="14">
        <f>ROUND(Zinsswaps!AK385+'iBoxx Extrapolation'!$F385,2)</f>
        <v>3.77</v>
      </c>
      <c r="AL385" s="14">
        <f>ROUND(Zinsswaps!AL385+'iBoxx Extrapolation'!$F385,2)</f>
        <v>3.76</v>
      </c>
      <c r="AM385" s="14">
        <f>ROUND(Zinsswaps!AM385+'iBoxx Extrapolation'!$F385,2)</f>
        <v>3.75</v>
      </c>
      <c r="AN385" s="14">
        <f>ROUND(Zinsswaps!AN385+'iBoxx Extrapolation'!$F385,2)</f>
        <v>3.74</v>
      </c>
      <c r="AO385" s="14">
        <f>ROUND(Zinsswaps!AO385+'iBoxx Extrapolation'!$F385,2)</f>
        <v>3.73</v>
      </c>
      <c r="AP385" s="14">
        <f>ROUND(Zinsswaps!AP385+'iBoxx Extrapolation'!$F385,2)</f>
        <v>3.7</v>
      </c>
      <c r="AQ385" s="14">
        <f>ROUND(Zinsswaps!AQ385+'iBoxx Extrapolation'!$F385,2)</f>
        <v>3.68</v>
      </c>
      <c r="AR385" s="14">
        <f>ROUND(Zinsswaps!AR385+'iBoxx Extrapolation'!$F385,2)</f>
        <v>3.66</v>
      </c>
      <c r="AS385" s="14">
        <f>ROUND(Zinsswaps!AS385+'iBoxx Extrapolation'!$F385,2)</f>
        <v>3.64</v>
      </c>
      <c r="AT385" s="14">
        <f>ROUND(Zinsswaps!AT385+'iBoxx Extrapolation'!$F385,2)</f>
        <v>3.62</v>
      </c>
      <c r="AU385" s="14">
        <f>ROUND(Zinsswaps!AU385+'iBoxx Extrapolation'!$F385,2)</f>
        <v>3.61</v>
      </c>
      <c r="AV385" s="14">
        <f>ROUND(Zinsswaps!AV385+'iBoxx Extrapolation'!$F385,2)</f>
        <v>3.59</v>
      </c>
      <c r="AW385" s="14">
        <f>ROUND(Zinsswaps!AW385+'iBoxx Extrapolation'!$F385,2)</f>
        <v>3.57</v>
      </c>
      <c r="AX385" s="14">
        <f>ROUND(Zinsswaps!AX385+'iBoxx Extrapolation'!$F385,2)</f>
        <v>3.56</v>
      </c>
      <c r="AY385" s="14">
        <f>ROUND(Zinsswaps!AY385+'iBoxx Extrapolation'!$F385,2)</f>
        <v>3.54</v>
      </c>
    </row>
    <row r="386" spans="1:51" s="16" customFormat="1" x14ac:dyDescent="0.2">
      <c r="A386" s="12">
        <v>48975</v>
      </c>
      <c r="B386" s="14">
        <f>ROUND(Zinsswaps!B386+'iBoxx Extrapolation'!$F386,2)</f>
        <v>2.99</v>
      </c>
      <c r="C386" s="14">
        <f>ROUND(Zinsswaps!C386+'iBoxx Extrapolation'!$F386,2)</f>
        <v>3</v>
      </c>
      <c r="D386" s="14">
        <f>ROUND(Zinsswaps!D386+'iBoxx Extrapolation'!$F386,2)</f>
        <v>3.05</v>
      </c>
      <c r="E386" s="14">
        <f>ROUND(Zinsswaps!E386+'iBoxx Extrapolation'!$F386,2)</f>
        <v>3.12</v>
      </c>
      <c r="F386" s="14">
        <f>ROUND(Zinsswaps!F386+'iBoxx Extrapolation'!$F386,2)</f>
        <v>3.19</v>
      </c>
      <c r="G386" s="14">
        <f>ROUND(Zinsswaps!G386+'iBoxx Extrapolation'!$F386,2)</f>
        <v>3.27</v>
      </c>
      <c r="H386" s="14">
        <f>ROUND(Zinsswaps!H386+'iBoxx Extrapolation'!$F386,2)</f>
        <v>3.34</v>
      </c>
      <c r="I386" s="14">
        <f>ROUND(Zinsswaps!I386+'iBoxx Extrapolation'!$F386,2)</f>
        <v>3.41</v>
      </c>
      <c r="J386" s="14">
        <f>ROUND(Zinsswaps!J386+'iBoxx Extrapolation'!$F386,2)</f>
        <v>3.48</v>
      </c>
      <c r="K386" s="14">
        <f>ROUND(Zinsswaps!K386+'iBoxx Extrapolation'!$F386,2)</f>
        <v>3.54</v>
      </c>
      <c r="L386" s="14">
        <f>ROUND(Zinsswaps!L386+'iBoxx Extrapolation'!$F386,2)</f>
        <v>3.6</v>
      </c>
      <c r="M386" s="14">
        <f>ROUND(Zinsswaps!M386+'iBoxx Extrapolation'!$F386,2)</f>
        <v>3.65</v>
      </c>
      <c r="N386" s="14">
        <f>ROUND(Zinsswaps!N386+'iBoxx Extrapolation'!$F386,2)</f>
        <v>3.7</v>
      </c>
      <c r="O386" s="14">
        <f>ROUND(Zinsswaps!O386+'iBoxx Extrapolation'!$F386,2)</f>
        <v>3.75</v>
      </c>
      <c r="P386" s="14">
        <f>ROUND(Zinsswaps!P386+'iBoxx Extrapolation'!$F386,2)</f>
        <v>3.78</v>
      </c>
      <c r="Q386" s="14">
        <f>ROUND(Zinsswaps!Q386+'iBoxx Extrapolation'!$F386,2)</f>
        <v>3.81</v>
      </c>
      <c r="R386" s="14">
        <f>ROUND(Zinsswaps!R386+'iBoxx Extrapolation'!$F386,2)</f>
        <v>3.83</v>
      </c>
      <c r="S386" s="14">
        <f>ROUND(Zinsswaps!S386+'iBoxx Extrapolation'!$F386,2)</f>
        <v>3.85</v>
      </c>
      <c r="T386" s="14">
        <f>ROUND(Zinsswaps!T386+'iBoxx Extrapolation'!$F386,2)</f>
        <v>3.87</v>
      </c>
      <c r="U386" s="14">
        <f>ROUND(Zinsswaps!U386+'iBoxx Extrapolation'!$F386,2)</f>
        <v>3.89</v>
      </c>
      <c r="V386" s="14">
        <f>ROUND(Zinsswaps!V386+'iBoxx Extrapolation'!$F386,2)</f>
        <v>3.89</v>
      </c>
      <c r="W386" s="14">
        <f>ROUND(Zinsswaps!W386+'iBoxx Extrapolation'!$F386,2)</f>
        <v>3.89</v>
      </c>
      <c r="X386" s="14">
        <f>ROUND(Zinsswaps!X386+'iBoxx Extrapolation'!$F386,2)</f>
        <v>3.89</v>
      </c>
      <c r="Y386" s="14">
        <f>ROUND(Zinsswaps!Y386+'iBoxx Extrapolation'!$F386,2)</f>
        <v>3.89</v>
      </c>
      <c r="Z386" s="14">
        <f>ROUND(Zinsswaps!Z386+'iBoxx Extrapolation'!$F386,2)</f>
        <v>3.89</v>
      </c>
      <c r="AA386" s="14">
        <f>ROUND(Zinsswaps!AA386+'iBoxx Extrapolation'!$F386,2)</f>
        <v>3.88</v>
      </c>
      <c r="AB386" s="14">
        <f>ROUND(Zinsswaps!AB386+'iBoxx Extrapolation'!$F386,2)</f>
        <v>3.88</v>
      </c>
      <c r="AC386" s="14">
        <f>ROUND(Zinsswaps!AC386+'iBoxx Extrapolation'!$F386,2)</f>
        <v>3.87</v>
      </c>
      <c r="AD386" s="14">
        <f>ROUND(Zinsswaps!AD386+'iBoxx Extrapolation'!$F386,2)</f>
        <v>3.86</v>
      </c>
      <c r="AE386" s="14">
        <f>ROUND(Zinsswaps!AE386+'iBoxx Extrapolation'!$F386,2)</f>
        <v>3.86</v>
      </c>
      <c r="AF386" s="14">
        <f>ROUND(Zinsswaps!AF386+'iBoxx Extrapolation'!$F386,2)</f>
        <v>3.84</v>
      </c>
      <c r="AG386" s="14">
        <f>ROUND(Zinsswaps!AG386+'iBoxx Extrapolation'!$F386,2)</f>
        <v>3.82</v>
      </c>
      <c r="AH386" s="14">
        <f>ROUND(Zinsswaps!AH386+'iBoxx Extrapolation'!$F386,2)</f>
        <v>3.81</v>
      </c>
      <c r="AI386" s="14">
        <f>ROUND(Zinsswaps!AI386+'iBoxx Extrapolation'!$F386,2)</f>
        <v>3.79</v>
      </c>
      <c r="AJ386" s="14">
        <f>ROUND(Zinsswaps!AJ386+'iBoxx Extrapolation'!$F386,2)</f>
        <v>3.78</v>
      </c>
      <c r="AK386" s="14">
        <f>ROUND(Zinsswaps!AK386+'iBoxx Extrapolation'!$F386,2)</f>
        <v>3.77</v>
      </c>
      <c r="AL386" s="14">
        <f>ROUND(Zinsswaps!AL386+'iBoxx Extrapolation'!$F386,2)</f>
        <v>3.76</v>
      </c>
      <c r="AM386" s="14">
        <f>ROUND(Zinsswaps!AM386+'iBoxx Extrapolation'!$F386,2)</f>
        <v>3.75</v>
      </c>
      <c r="AN386" s="14">
        <f>ROUND(Zinsswaps!AN386+'iBoxx Extrapolation'!$F386,2)</f>
        <v>3.74</v>
      </c>
      <c r="AO386" s="14">
        <f>ROUND(Zinsswaps!AO386+'iBoxx Extrapolation'!$F386,2)</f>
        <v>3.73</v>
      </c>
      <c r="AP386" s="14">
        <f>ROUND(Zinsswaps!AP386+'iBoxx Extrapolation'!$F386,2)</f>
        <v>3.7</v>
      </c>
      <c r="AQ386" s="14">
        <f>ROUND(Zinsswaps!AQ386+'iBoxx Extrapolation'!$F386,2)</f>
        <v>3.68</v>
      </c>
      <c r="AR386" s="14">
        <f>ROUND(Zinsswaps!AR386+'iBoxx Extrapolation'!$F386,2)</f>
        <v>3.66</v>
      </c>
      <c r="AS386" s="14">
        <f>ROUND(Zinsswaps!AS386+'iBoxx Extrapolation'!$F386,2)</f>
        <v>3.64</v>
      </c>
      <c r="AT386" s="14">
        <f>ROUND(Zinsswaps!AT386+'iBoxx Extrapolation'!$F386,2)</f>
        <v>3.62</v>
      </c>
      <c r="AU386" s="14">
        <f>ROUND(Zinsswaps!AU386+'iBoxx Extrapolation'!$F386,2)</f>
        <v>3.61</v>
      </c>
      <c r="AV386" s="14">
        <f>ROUND(Zinsswaps!AV386+'iBoxx Extrapolation'!$F386,2)</f>
        <v>3.59</v>
      </c>
      <c r="AW386" s="14">
        <f>ROUND(Zinsswaps!AW386+'iBoxx Extrapolation'!$F386,2)</f>
        <v>3.57</v>
      </c>
      <c r="AX386" s="14">
        <f>ROUND(Zinsswaps!AX386+'iBoxx Extrapolation'!$F386,2)</f>
        <v>3.56</v>
      </c>
      <c r="AY386" s="14">
        <f>ROUND(Zinsswaps!AY386+'iBoxx Extrapolation'!$F386,2)</f>
        <v>3.54</v>
      </c>
    </row>
    <row r="387" spans="1:51" s="16" customFormat="1" x14ac:dyDescent="0.2">
      <c r="A387" s="12">
        <v>49003</v>
      </c>
      <c r="B387" s="14">
        <f>ROUND(Zinsswaps!B387+'iBoxx Extrapolation'!$F387,2)</f>
        <v>2.99</v>
      </c>
      <c r="C387" s="14">
        <f>ROUND(Zinsswaps!C387+'iBoxx Extrapolation'!$F387,2)</f>
        <v>3</v>
      </c>
      <c r="D387" s="14">
        <f>ROUND(Zinsswaps!D387+'iBoxx Extrapolation'!$F387,2)</f>
        <v>3.05</v>
      </c>
      <c r="E387" s="14">
        <f>ROUND(Zinsswaps!E387+'iBoxx Extrapolation'!$F387,2)</f>
        <v>3.12</v>
      </c>
      <c r="F387" s="14">
        <f>ROUND(Zinsswaps!F387+'iBoxx Extrapolation'!$F387,2)</f>
        <v>3.19</v>
      </c>
      <c r="G387" s="14">
        <f>ROUND(Zinsswaps!G387+'iBoxx Extrapolation'!$F387,2)</f>
        <v>3.27</v>
      </c>
      <c r="H387" s="14">
        <f>ROUND(Zinsswaps!H387+'iBoxx Extrapolation'!$F387,2)</f>
        <v>3.34</v>
      </c>
      <c r="I387" s="14">
        <f>ROUND(Zinsswaps!I387+'iBoxx Extrapolation'!$F387,2)</f>
        <v>3.41</v>
      </c>
      <c r="J387" s="14">
        <f>ROUND(Zinsswaps!J387+'iBoxx Extrapolation'!$F387,2)</f>
        <v>3.48</v>
      </c>
      <c r="K387" s="14">
        <f>ROUND(Zinsswaps!K387+'iBoxx Extrapolation'!$F387,2)</f>
        <v>3.54</v>
      </c>
      <c r="L387" s="14">
        <f>ROUND(Zinsswaps!L387+'iBoxx Extrapolation'!$F387,2)</f>
        <v>3.6</v>
      </c>
      <c r="M387" s="14">
        <f>ROUND(Zinsswaps!M387+'iBoxx Extrapolation'!$F387,2)</f>
        <v>3.65</v>
      </c>
      <c r="N387" s="14">
        <f>ROUND(Zinsswaps!N387+'iBoxx Extrapolation'!$F387,2)</f>
        <v>3.7</v>
      </c>
      <c r="O387" s="14">
        <f>ROUND(Zinsswaps!O387+'iBoxx Extrapolation'!$F387,2)</f>
        <v>3.75</v>
      </c>
      <c r="P387" s="14">
        <f>ROUND(Zinsswaps!P387+'iBoxx Extrapolation'!$F387,2)</f>
        <v>3.78</v>
      </c>
      <c r="Q387" s="14">
        <f>ROUND(Zinsswaps!Q387+'iBoxx Extrapolation'!$F387,2)</f>
        <v>3.81</v>
      </c>
      <c r="R387" s="14">
        <f>ROUND(Zinsswaps!R387+'iBoxx Extrapolation'!$F387,2)</f>
        <v>3.83</v>
      </c>
      <c r="S387" s="14">
        <f>ROUND(Zinsswaps!S387+'iBoxx Extrapolation'!$F387,2)</f>
        <v>3.85</v>
      </c>
      <c r="T387" s="14">
        <f>ROUND(Zinsswaps!T387+'iBoxx Extrapolation'!$F387,2)</f>
        <v>3.87</v>
      </c>
      <c r="U387" s="14">
        <f>ROUND(Zinsswaps!U387+'iBoxx Extrapolation'!$F387,2)</f>
        <v>3.89</v>
      </c>
      <c r="V387" s="14">
        <f>ROUND(Zinsswaps!V387+'iBoxx Extrapolation'!$F387,2)</f>
        <v>3.89</v>
      </c>
      <c r="W387" s="14">
        <f>ROUND(Zinsswaps!W387+'iBoxx Extrapolation'!$F387,2)</f>
        <v>3.89</v>
      </c>
      <c r="X387" s="14">
        <f>ROUND(Zinsswaps!X387+'iBoxx Extrapolation'!$F387,2)</f>
        <v>3.89</v>
      </c>
      <c r="Y387" s="14">
        <f>ROUND(Zinsswaps!Y387+'iBoxx Extrapolation'!$F387,2)</f>
        <v>3.89</v>
      </c>
      <c r="Z387" s="14">
        <f>ROUND(Zinsswaps!Z387+'iBoxx Extrapolation'!$F387,2)</f>
        <v>3.89</v>
      </c>
      <c r="AA387" s="14">
        <f>ROUND(Zinsswaps!AA387+'iBoxx Extrapolation'!$F387,2)</f>
        <v>3.88</v>
      </c>
      <c r="AB387" s="14">
        <f>ROUND(Zinsswaps!AB387+'iBoxx Extrapolation'!$F387,2)</f>
        <v>3.88</v>
      </c>
      <c r="AC387" s="14">
        <f>ROUND(Zinsswaps!AC387+'iBoxx Extrapolation'!$F387,2)</f>
        <v>3.87</v>
      </c>
      <c r="AD387" s="14">
        <f>ROUND(Zinsswaps!AD387+'iBoxx Extrapolation'!$F387,2)</f>
        <v>3.86</v>
      </c>
      <c r="AE387" s="14">
        <f>ROUND(Zinsswaps!AE387+'iBoxx Extrapolation'!$F387,2)</f>
        <v>3.86</v>
      </c>
      <c r="AF387" s="14">
        <f>ROUND(Zinsswaps!AF387+'iBoxx Extrapolation'!$F387,2)</f>
        <v>3.84</v>
      </c>
      <c r="AG387" s="14">
        <f>ROUND(Zinsswaps!AG387+'iBoxx Extrapolation'!$F387,2)</f>
        <v>3.82</v>
      </c>
      <c r="AH387" s="14">
        <f>ROUND(Zinsswaps!AH387+'iBoxx Extrapolation'!$F387,2)</f>
        <v>3.81</v>
      </c>
      <c r="AI387" s="14">
        <f>ROUND(Zinsswaps!AI387+'iBoxx Extrapolation'!$F387,2)</f>
        <v>3.79</v>
      </c>
      <c r="AJ387" s="14">
        <f>ROUND(Zinsswaps!AJ387+'iBoxx Extrapolation'!$F387,2)</f>
        <v>3.78</v>
      </c>
      <c r="AK387" s="14">
        <f>ROUND(Zinsswaps!AK387+'iBoxx Extrapolation'!$F387,2)</f>
        <v>3.77</v>
      </c>
      <c r="AL387" s="14">
        <f>ROUND(Zinsswaps!AL387+'iBoxx Extrapolation'!$F387,2)</f>
        <v>3.76</v>
      </c>
      <c r="AM387" s="14">
        <f>ROUND(Zinsswaps!AM387+'iBoxx Extrapolation'!$F387,2)</f>
        <v>3.75</v>
      </c>
      <c r="AN387" s="14">
        <f>ROUND(Zinsswaps!AN387+'iBoxx Extrapolation'!$F387,2)</f>
        <v>3.74</v>
      </c>
      <c r="AO387" s="14">
        <f>ROUND(Zinsswaps!AO387+'iBoxx Extrapolation'!$F387,2)</f>
        <v>3.73</v>
      </c>
      <c r="AP387" s="14">
        <f>ROUND(Zinsswaps!AP387+'iBoxx Extrapolation'!$F387,2)</f>
        <v>3.7</v>
      </c>
      <c r="AQ387" s="14">
        <f>ROUND(Zinsswaps!AQ387+'iBoxx Extrapolation'!$F387,2)</f>
        <v>3.68</v>
      </c>
      <c r="AR387" s="14">
        <f>ROUND(Zinsswaps!AR387+'iBoxx Extrapolation'!$F387,2)</f>
        <v>3.66</v>
      </c>
      <c r="AS387" s="14">
        <f>ROUND(Zinsswaps!AS387+'iBoxx Extrapolation'!$F387,2)</f>
        <v>3.64</v>
      </c>
      <c r="AT387" s="14">
        <f>ROUND(Zinsswaps!AT387+'iBoxx Extrapolation'!$F387,2)</f>
        <v>3.62</v>
      </c>
      <c r="AU387" s="14">
        <f>ROUND(Zinsswaps!AU387+'iBoxx Extrapolation'!$F387,2)</f>
        <v>3.61</v>
      </c>
      <c r="AV387" s="14">
        <f>ROUND(Zinsswaps!AV387+'iBoxx Extrapolation'!$F387,2)</f>
        <v>3.59</v>
      </c>
      <c r="AW387" s="14">
        <f>ROUND(Zinsswaps!AW387+'iBoxx Extrapolation'!$F387,2)</f>
        <v>3.57</v>
      </c>
      <c r="AX387" s="14">
        <f>ROUND(Zinsswaps!AX387+'iBoxx Extrapolation'!$F387,2)</f>
        <v>3.56</v>
      </c>
      <c r="AY387" s="14">
        <f>ROUND(Zinsswaps!AY387+'iBoxx Extrapolation'!$F387,2)</f>
        <v>3.54</v>
      </c>
    </row>
    <row r="388" spans="1:51" s="16" customFormat="1" x14ac:dyDescent="0.2">
      <c r="A388" s="12">
        <v>49034</v>
      </c>
      <c r="B388" s="14">
        <f>ROUND(Zinsswaps!B388+'iBoxx Extrapolation'!$F388,2)</f>
        <v>2.99</v>
      </c>
      <c r="C388" s="14">
        <f>ROUND(Zinsswaps!C388+'iBoxx Extrapolation'!$F388,2)</f>
        <v>3</v>
      </c>
      <c r="D388" s="14">
        <f>ROUND(Zinsswaps!D388+'iBoxx Extrapolation'!$F388,2)</f>
        <v>3.05</v>
      </c>
      <c r="E388" s="14">
        <f>ROUND(Zinsswaps!E388+'iBoxx Extrapolation'!$F388,2)</f>
        <v>3.12</v>
      </c>
      <c r="F388" s="14">
        <f>ROUND(Zinsswaps!F388+'iBoxx Extrapolation'!$F388,2)</f>
        <v>3.19</v>
      </c>
      <c r="G388" s="14">
        <f>ROUND(Zinsswaps!G388+'iBoxx Extrapolation'!$F388,2)</f>
        <v>3.27</v>
      </c>
      <c r="H388" s="14">
        <f>ROUND(Zinsswaps!H388+'iBoxx Extrapolation'!$F388,2)</f>
        <v>3.34</v>
      </c>
      <c r="I388" s="14">
        <f>ROUND(Zinsswaps!I388+'iBoxx Extrapolation'!$F388,2)</f>
        <v>3.41</v>
      </c>
      <c r="J388" s="14">
        <f>ROUND(Zinsswaps!J388+'iBoxx Extrapolation'!$F388,2)</f>
        <v>3.48</v>
      </c>
      <c r="K388" s="14">
        <f>ROUND(Zinsswaps!K388+'iBoxx Extrapolation'!$F388,2)</f>
        <v>3.54</v>
      </c>
      <c r="L388" s="14">
        <f>ROUND(Zinsswaps!L388+'iBoxx Extrapolation'!$F388,2)</f>
        <v>3.6</v>
      </c>
      <c r="M388" s="14">
        <f>ROUND(Zinsswaps!M388+'iBoxx Extrapolation'!$F388,2)</f>
        <v>3.65</v>
      </c>
      <c r="N388" s="14">
        <f>ROUND(Zinsswaps!N388+'iBoxx Extrapolation'!$F388,2)</f>
        <v>3.7</v>
      </c>
      <c r="O388" s="14">
        <f>ROUND(Zinsswaps!O388+'iBoxx Extrapolation'!$F388,2)</f>
        <v>3.75</v>
      </c>
      <c r="P388" s="14">
        <f>ROUND(Zinsswaps!P388+'iBoxx Extrapolation'!$F388,2)</f>
        <v>3.78</v>
      </c>
      <c r="Q388" s="14">
        <f>ROUND(Zinsswaps!Q388+'iBoxx Extrapolation'!$F388,2)</f>
        <v>3.81</v>
      </c>
      <c r="R388" s="14">
        <f>ROUND(Zinsswaps!R388+'iBoxx Extrapolation'!$F388,2)</f>
        <v>3.83</v>
      </c>
      <c r="S388" s="14">
        <f>ROUND(Zinsswaps!S388+'iBoxx Extrapolation'!$F388,2)</f>
        <v>3.85</v>
      </c>
      <c r="T388" s="14">
        <f>ROUND(Zinsswaps!T388+'iBoxx Extrapolation'!$F388,2)</f>
        <v>3.87</v>
      </c>
      <c r="U388" s="14">
        <f>ROUND(Zinsswaps!U388+'iBoxx Extrapolation'!$F388,2)</f>
        <v>3.89</v>
      </c>
      <c r="V388" s="14">
        <f>ROUND(Zinsswaps!V388+'iBoxx Extrapolation'!$F388,2)</f>
        <v>3.89</v>
      </c>
      <c r="W388" s="14">
        <f>ROUND(Zinsswaps!W388+'iBoxx Extrapolation'!$F388,2)</f>
        <v>3.89</v>
      </c>
      <c r="X388" s="14">
        <f>ROUND(Zinsswaps!X388+'iBoxx Extrapolation'!$F388,2)</f>
        <v>3.89</v>
      </c>
      <c r="Y388" s="14">
        <f>ROUND(Zinsswaps!Y388+'iBoxx Extrapolation'!$F388,2)</f>
        <v>3.89</v>
      </c>
      <c r="Z388" s="14">
        <f>ROUND(Zinsswaps!Z388+'iBoxx Extrapolation'!$F388,2)</f>
        <v>3.89</v>
      </c>
      <c r="AA388" s="14">
        <f>ROUND(Zinsswaps!AA388+'iBoxx Extrapolation'!$F388,2)</f>
        <v>3.88</v>
      </c>
      <c r="AB388" s="14">
        <f>ROUND(Zinsswaps!AB388+'iBoxx Extrapolation'!$F388,2)</f>
        <v>3.88</v>
      </c>
      <c r="AC388" s="14">
        <f>ROUND(Zinsswaps!AC388+'iBoxx Extrapolation'!$F388,2)</f>
        <v>3.87</v>
      </c>
      <c r="AD388" s="14">
        <f>ROUND(Zinsswaps!AD388+'iBoxx Extrapolation'!$F388,2)</f>
        <v>3.86</v>
      </c>
      <c r="AE388" s="14">
        <f>ROUND(Zinsswaps!AE388+'iBoxx Extrapolation'!$F388,2)</f>
        <v>3.86</v>
      </c>
      <c r="AF388" s="14">
        <f>ROUND(Zinsswaps!AF388+'iBoxx Extrapolation'!$F388,2)</f>
        <v>3.84</v>
      </c>
      <c r="AG388" s="14">
        <f>ROUND(Zinsswaps!AG388+'iBoxx Extrapolation'!$F388,2)</f>
        <v>3.82</v>
      </c>
      <c r="AH388" s="14">
        <f>ROUND(Zinsswaps!AH388+'iBoxx Extrapolation'!$F388,2)</f>
        <v>3.81</v>
      </c>
      <c r="AI388" s="14">
        <f>ROUND(Zinsswaps!AI388+'iBoxx Extrapolation'!$F388,2)</f>
        <v>3.79</v>
      </c>
      <c r="AJ388" s="14">
        <f>ROUND(Zinsswaps!AJ388+'iBoxx Extrapolation'!$F388,2)</f>
        <v>3.78</v>
      </c>
      <c r="AK388" s="14">
        <f>ROUND(Zinsswaps!AK388+'iBoxx Extrapolation'!$F388,2)</f>
        <v>3.77</v>
      </c>
      <c r="AL388" s="14">
        <f>ROUND(Zinsswaps!AL388+'iBoxx Extrapolation'!$F388,2)</f>
        <v>3.76</v>
      </c>
      <c r="AM388" s="14">
        <f>ROUND(Zinsswaps!AM388+'iBoxx Extrapolation'!$F388,2)</f>
        <v>3.75</v>
      </c>
      <c r="AN388" s="14">
        <f>ROUND(Zinsswaps!AN388+'iBoxx Extrapolation'!$F388,2)</f>
        <v>3.74</v>
      </c>
      <c r="AO388" s="14">
        <f>ROUND(Zinsswaps!AO388+'iBoxx Extrapolation'!$F388,2)</f>
        <v>3.73</v>
      </c>
      <c r="AP388" s="14">
        <f>ROUND(Zinsswaps!AP388+'iBoxx Extrapolation'!$F388,2)</f>
        <v>3.7</v>
      </c>
      <c r="AQ388" s="14">
        <f>ROUND(Zinsswaps!AQ388+'iBoxx Extrapolation'!$F388,2)</f>
        <v>3.68</v>
      </c>
      <c r="AR388" s="14">
        <f>ROUND(Zinsswaps!AR388+'iBoxx Extrapolation'!$F388,2)</f>
        <v>3.66</v>
      </c>
      <c r="AS388" s="14">
        <f>ROUND(Zinsswaps!AS388+'iBoxx Extrapolation'!$F388,2)</f>
        <v>3.64</v>
      </c>
      <c r="AT388" s="14">
        <f>ROUND(Zinsswaps!AT388+'iBoxx Extrapolation'!$F388,2)</f>
        <v>3.62</v>
      </c>
      <c r="AU388" s="14">
        <f>ROUND(Zinsswaps!AU388+'iBoxx Extrapolation'!$F388,2)</f>
        <v>3.61</v>
      </c>
      <c r="AV388" s="14">
        <f>ROUND(Zinsswaps!AV388+'iBoxx Extrapolation'!$F388,2)</f>
        <v>3.59</v>
      </c>
      <c r="AW388" s="14">
        <f>ROUND(Zinsswaps!AW388+'iBoxx Extrapolation'!$F388,2)</f>
        <v>3.57</v>
      </c>
      <c r="AX388" s="14">
        <f>ROUND(Zinsswaps!AX388+'iBoxx Extrapolation'!$F388,2)</f>
        <v>3.56</v>
      </c>
      <c r="AY388" s="14">
        <f>ROUND(Zinsswaps!AY388+'iBoxx Extrapolation'!$F388,2)</f>
        <v>3.54</v>
      </c>
    </row>
    <row r="389" spans="1:51" s="16" customFormat="1" x14ac:dyDescent="0.2">
      <c r="A389" s="12">
        <v>49064</v>
      </c>
      <c r="B389" s="14">
        <f>ROUND(Zinsswaps!B389+'iBoxx Extrapolation'!$F389,2)</f>
        <v>2.99</v>
      </c>
      <c r="C389" s="14">
        <f>ROUND(Zinsswaps!C389+'iBoxx Extrapolation'!$F389,2)</f>
        <v>3</v>
      </c>
      <c r="D389" s="14">
        <f>ROUND(Zinsswaps!D389+'iBoxx Extrapolation'!$F389,2)</f>
        <v>3.05</v>
      </c>
      <c r="E389" s="14">
        <f>ROUND(Zinsswaps!E389+'iBoxx Extrapolation'!$F389,2)</f>
        <v>3.12</v>
      </c>
      <c r="F389" s="14">
        <f>ROUND(Zinsswaps!F389+'iBoxx Extrapolation'!$F389,2)</f>
        <v>3.19</v>
      </c>
      <c r="G389" s="14">
        <f>ROUND(Zinsswaps!G389+'iBoxx Extrapolation'!$F389,2)</f>
        <v>3.27</v>
      </c>
      <c r="H389" s="14">
        <f>ROUND(Zinsswaps!H389+'iBoxx Extrapolation'!$F389,2)</f>
        <v>3.34</v>
      </c>
      <c r="I389" s="14">
        <f>ROUND(Zinsswaps!I389+'iBoxx Extrapolation'!$F389,2)</f>
        <v>3.41</v>
      </c>
      <c r="J389" s="14">
        <f>ROUND(Zinsswaps!J389+'iBoxx Extrapolation'!$F389,2)</f>
        <v>3.48</v>
      </c>
      <c r="K389" s="14">
        <f>ROUND(Zinsswaps!K389+'iBoxx Extrapolation'!$F389,2)</f>
        <v>3.54</v>
      </c>
      <c r="L389" s="14">
        <f>ROUND(Zinsswaps!L389+'iBoxx Extrapolation'!$F389,2)</f>
        <v>3.6</v>
      </c>
      <c r="M389" s="14">
        <f>ROUND(Zinsswaps!M389+'iBoxx Extrapolation'!$F389,2)</f>
        <v>3.65</v>
      </c>
      <c r="N389" s="14">
        <f>ROUND(Zinsswaps!N389+'iBoxx Extrapolation'!$F389,2)</f>
        <v>3.7</v>
      </c>
      <c r="O389" s="14">
        <f>ROUND(Zinsswaps!O389+'iBoxx Extrapolation'!$F389,2)</f>
        <v>3.75</v>
      </c>
      <c r="P389" s="14">
        <f>ROUND(Zinsswaps!P389+'iBoxx Extrapolation'!$F389,2)</f>
        <v>3.78</v>
      </c>
      <c r="Q389" s="14">
        <f>ROUND(Zinsswaps!Q389+'iBoxx Extrapolation'!$F389,2)</f>
        <v>3.81</v>
      </c>
      <c r="R389" s="14">
        <f>ROUND(Zinsswaps!R389+'iBoxx Extrapolation'!$F389,2)</f>
        <v>3.83</v>
      </c>
      <c r="S389" s="14">
        <f>ROUND(Zinsswaps!S389+'iBoxx Extrapolation'!$F389,2)</f>
        <v>3.85</v>
      </c>
      <c r="T389" s="14">
        <f>ROUND(Zinsswaps!T389+'iBoxx Extrapolation'!$F389,2)</f>
        <v>3.87</v>
      </c>
      <c r="U389" s="14">
        <f>ROUND(Zinsswaps!U389+'iBoxx Extrapolation'!$F389,2)</f>
        <v>3.89</v>
      </c>
      <c r="V389" s="14">
        <f>ROUND(Zinsswaps!V389+'iBoxx Extrapolation'!$F389,2)</f>
        <v>3.89</v>
      </c>
      <c r="W389" s="14">
        <f>ROUND(Zinsswaps!W389+'iBoxx Extrapolation'!$F389,2)</f>
        <v>3.89</v>
      </c>
      <c r="X389" s="14">
        <f>ROUND(Zinsswaps!X389+'iBoxx Extrapolation'!$F389,2)</f>
        <v>3.89</v>
      </c>
      <c r="Y389" s="14">
        <f>ROUND(Zinsswaps!Y389+'iBoxx Extrapolation'!$F389,2)</f>
        <v>3.89</v>
      </c>
      <c r="Z389" s="14">
        <f>ROUND(Zinsswaps!Z389+'iBoxx Extrapolation'!$F389,2)</f>
        <v>3.89</v>
      </c>
      <c r="AA389" s="14">
        <f>ROUND(Zinsswaps!AA389+'iBoxx Extrapolation'!$F389,2)</f>
        <v>3.88</v>
      </c>
      <c r="AB389" s="14">
        <f>ROUND(Zinsswaps!AB389+'iBoxx Extrapolation'!$F389,2)</f>
        <v>3.88</v>
      </c>
      <c r="AC389" s="14">
        <f>ROUND(Zinsswaps!AC389+'iBoxx Extrapolation'!$F389,2)</f>
        <v>3.87</v>
      </c>
      <c r="AD389" s="14">
        <f>ROUND(Zinsswaps!AD389+'iBoxx Extrapolation'!$F389,2)</f>
        <v>3.86</v>
      </c>
      <c r="AE389" s="14">
        <f>ROUND(Zinsswaps!AE389+'iBoxx Extrapolation'!$F389,2)</f>
        <v>3.86</v>
      </c>
      <c r="AF389" s="14">
        <f>ROUND(Zinsswaps!AF389+'iBoxx Extrapolation'!$F389,2)</f>
        <v>3.84</v>
      </c>
      <c r="AG389" s="14">
        <f>ROUND(Zinsswaps!AG389+'iBoxx Extrapolation'!$F389,2)</f>
        <v>3.82</v>
      </c>
      <c r="AH389" s="14">
        <f>ROUND(Zinsswaps!AH389+'iBoxx Extrapolation'!$F389,2)</f>
        <v>3.81</v>
      </c>
      <c r="AI389" s="14">
        <f>ROUND(Zinsswaps!AI389+'iBoxx Extrapolation'!$F389,2)</f>
        <v>3.79</v>
      </c>
      <c r="AJ389" s="14">
        <f>ROUND(Zinsswaps!AJ389+'iBoxx Extrapolation'!$F389,2)</f>
        <v>3.78</v>
      </c>
      <c r="AK389" s="14">
        <f>ROUND(Zinsswaps!AK389+'iBoxx Extrapolation'!$F389,2)</f>
        <v>3.77</v>
      </c>
      <c r="AL389" s="14">
        <f>ROUND(Zinsswaps!AL389+'iBoxx Extrapolation'!$F389,2)</f>
        <v>3.76</v>
      </c>
      <c r="AM389" s="14">
        <f>ROUND(Zinsswaps!AM389+'iBoxx Extrapolation'!$F389,2)</f>
        <v>3.75</v>
      </c>
      <c r="AN389" s="14">
        <f>ROUND(Zinsswaps!AN389+'iBoxx Extrapolation'!$F389,2)</f>
        <v>3.74</v>
      </c>
      <c r="AO389" s="14">
        <f>ROUND(Zinsswaps!AO389+'iBoxx Extrapolation'!$F389,2)</f>
        <v>3.73</v>
      </c>
      <c r="AP389" s="14">
        <f>ROUND(Zinsswaps!AP389+'iBoxx Extrapolation'!$F389,2)</f>
        <v>3.7</v>
      </c>
      <c r="AQ389" s="14">
        <f>ROUND(Zinsswaps!AQ389+'iBoxx Extrapolation'!$F389,2)</f>
        <v>3.68</v>
      </c>
      <c r="AR389" s="14">
        <f>ROUND(Zinsswaps!AR389+'iBoxx Extrapolation'!$F389,2)</f>
        <v>3.66</v>
      </c>
      <c r="AS389" s="14">
        <f>ROUND(Zinsswaps!AS389+'iBoxx Extrapolation'!$F389,2)</f>
        <v>3.64</v>
      </c>
      <c r="AT389" s="14">
        <f>ROUND(Zinsswaps!AT389+'iBoxx Extrapolation'!$F389,2)</f>
        <v>3.62</v>
      </c>
      <c r="AU389" s="14">
        <f>ROUND(Zinsswaps!AU389+'iBoxx Extrapolation'!$F389,2)</f>
        <v>3.61</v>
      </c>
      <c r="AV389" s="14">
        <f>ROUND(Zinsswaps!AV389+'iBoxx Extrapolation'!$F389,2)</f>
        <v>3.59</v>
      </c>
      <c r="AW389" s="14">
        <f>ROUND(Zinsswaps!AW389+'iBoxx Extrapolation'!$F389,2)</f>
        <v>3.57</v>
      </c>
      <c r="AX389" s="14">
        <f>ROUND(Zinsswaps!AX389+'iBoxx Extrapolation'!$F389,2)</f>
        <v>3.56</v>
      </c>
      <c r="AY389" s="14">
        <f>ROUND(Zinsswaps!AY389+'iBoxx Extrapolation'!$F389,2)</f>
        <v>3.54</v>
      </c>
    </row>
    <row r="390" spans="1:51" s="16" customFormat="1" x14ac:dyDescent="0.2">
      <c r="A390" s="12">
        <v>49095</v>
      </c>
      <c r="B390" s="14">
        <f>ROUND(Zinsswaps!B390+'iBoxx Extrapolation'!$F390,2)</f>
        <v>2.99</v>
      </c>
      <c r="C390" s="14">
        <f>ROUND(Zinsswaps!C390+'iBoxx Extrapolation'!$F390,2)</f>
        <v>3</v>
      </c>
      <c r="D390" s="14">
        <f>ROUND(Zinsswaps!D390+'iBoxx Extrapolation'!$F390,2)</f>
        <v>3.05</v>
      </c>
      <c r="E390" s="14">
        <f>ROUND(Zinsswaps!E390+'iBoxx Extrapolation'!$F390,2)</f>
        <v>3.12</v>
      </c>
      <c r="F390" s="14">
        <f>ROUND(Zinsswaps!F390+'iBoxx Extrapolation'!$F390,2)</f>
        <v>3.19</v>
      </c>
      <c r="G390" s="14">
        <f>ROUND(Zinsswaps!G390+'iBoxx Extrapolation'!$F390,2)</f>
        <v>3.27</v>
      </c>
      <c r="H390" s="14">
        <f>ROUND(Zinsswaps!H390+'iBoxx Extrapolation'!$F390,2)</f>
        <v>3.34</v>
      </c>
      <c r="I390" s="14">
        <f>ROUND(Zinsswaps!I390+'iBoxx Extrapolation'!$F390,2)</f>
        <v>3.41</v>
      </c>
      <c r="J390" s="14">
        <f>ROUND(Zinsswaps!J390+'iBoxx Extrapolation'!$F390,2)</f>
        <v>3.48</v>
      </c>
      <c r="K390" s="14">
        <f>ROUND(Zinsswaps!K390+'iBoxx Extrapolation'!$F390,2)</f>
        <v>3.54</v>
      </c>
      <c r="L390" s="14">
        <f>ROUND(Zinsswaps!L390+'iBoxx Extrapolation'!$F390,2)</f>
        <v>3.6</v>
      </c>
      <c r="M390" s="14">
        <f>ROUND(Zinsswaps!M390+'iBoxx Extrapolation'!$F390,2)</f>
        <v>3.65</v>
      </c>
      <c r="N390" s="14">
        <f>ROUND(Zinsswaps!N390+'iBoxx Extrapolation'!$F390,2)</f>
        <v>3.7</v>
      </c>
      <c r="O390" s="14">
        <f>ROUND(Zinsswaps!O390+'iBoxx Extrapolation'!$F390,2)</f>
        <v>3.75</v>
      </c>
      <c r="P390" s="14">
        <f>ROUND(Zinsswaps!P390+'iBoxx Extrapolation'!$F390,2)</f>
        <v>3.78</v>
      </c>
      <c r="Q390" s="14">
        <f>ROUND(Zinsswaps!Q390+'iBoxx Extrapolation'!$F390,2)</f>
        <v>3.81</v>
      </c>
      <c r="R390" s="14">
        <f>ROUND(Zinsswaps!R390+'iBoxx Extrapolation'!$F390,2)</f>
        <v>3.83</v>
      </c>
      <c r="S390" s="14">
        <f>ROUND(Zinsswaps!S390+'iBoxx Extrapolation'!$F390,2)</f>
        <v>3.85</v>
      </c>
      <c r="T390" s="14">
        <f>ROUND(Zinsswaps!T390+'iBoxx Extrapolation'!$F390,2)</f>
        <v>3.87</v>
      </c>
      <c r="U390" s="14">
        <f>ROUND(Zinsswaps!U390+'iBoxx Extrapolation'!$F390,2)</f>
        <v>3.89</v>
      </c>
      <c r="V390" s="14">
        <f>ROUND(Zinsswaps!V390+'iBoxx Extrapolation'!$F390,2)</f>
        <v>3.89</v>
      </c>
      <c r="W390" s="14">
        <f>ROUND(Zinsswaps!W390+'iBoxx Extrapolation'!$F390,2)</f>
        <v>3.89</v>
      </c>
      <c r="X390" s="14">
        <f>ROUND(Zinsswaps!X390+'iBoxx Extrapolation'!$F390,2)</f>
        <v>3.89</v>
      </c>
      <c r="Y390" s="14">
        <f>ROUND(Zinsswaps!Y390+'iBoxx Extrapolation'!$F390,2)</f>
        <v>3.89</v>
      </c>
      <c r="Z390" s="14">
        <f>ROUND(Zinsswaps!Z390+'iBoxx Extrapolation'!$F390,2)</f>
        <v>3.89</v>
      </c>
      <c r="AA390" s="14">
        <f>ROUND(Zinsswaps!AA390+'iBoxx Extrapolation'!$F390,2)</f>
        <v>3.88</v>
      </c>
      <c r="AB390" s="14">
        <f>ROUND(Zinsswaps!AB390+'iBoxx Extrapolation'!$F390,2)</f>
        <v>3.88</v>
      </c>
      <c r="AC390" s="14">
        <f>ROUND(Zinsswaps!AC390+'iBoxx Extrapolation'!$F390,2)</f>
        <v>3.87</v>
      </c>
      <c r="AD390" s="14">
        <f>ROUND(Zinsswaps!AD390+'iBoxx Extrapolation'!$F390,2)</f>
        <v>3.86</v>
      </c>
      <c r="AE390" s="14">
        <f>ROUND(Zinsswaps!AE390+'iBoxx Extrapolation'!$F390,2)</f>
        <v>3.86</v>
      </c>
      <c r="AF390" s="14">
        <f>ROUND(Zinsswaps!AF390+'iBoxx Extrapolation'!$F390,2)</f>
        <v>3.84</v>
      </c>
      <c r="AG390" s="14">
        <f>ROUND(Zinsswaps!AG390+'iBoxx Extrapolation'!$F390,2)</f>
        <v>3.82</v>
      </c>
      <c r="AH390" s="14">
        <f>ROUND(Zinsswaps!AH390+'iBoxx Extrapolation'!$F390,2)</f>
        <v>3.81</v>
      </c>
      <c r="AI390" s="14">
        <f>ROUND(Zinsswaps!AI390+'iBoxx Extrapolation'!$F390,2)</f>
        <v>3.79</v>
      </c>
      <c r="AJ390" s="14">
        <f>ROUND(Zinsswaps!AJ390+'iBoxx Extrapolation'!$F390,2)</f>
        <v>3.78</v>
      </c>
      <c r="AK390" s="14">
        <f>ROUND(Zinsswaps!AK390+'iBoxx Extrapolation'!$F390,2)</f>
        <v>3.77</v>
      </c>
      <c r="AL390" s="14">
        <f>ROUND(Zinsswaps!AL390+'iBoxx Extrapolation'!$F390,2)</f>
        <v>3.76</v>
      </c>
      <c r="AM390" s="14">
        <f>ROUND(Zinsswaps!AM390+'iBoxx Extrapolation'!$F390,2)</f>
        <v>3.75</v>
      </c>
      <c r="AN390" s="14">
        <f>ROUND(Zinsswaps!AN390+'iBoxx Extrapolation'!$F390,2)</f>
        <v>3.74</v>
      </c>
      <c r="AO390" s="14">
        <f>ROUND(Zinsswaps!AO390+'iBoxx Extrapolation'!$F390,2)</f>
        <v>3.73</v>
      </c>
      <c r="AP390" s="14">
        <f>ROUND(Zinsswaps!AP390+'iBoxx Extrapolation'!$F390,2)</f>
        <v>3.7</v>
      </c>
      <c r="AQ390" s="14">
        <f>ROUND(Zinsswaps!AQ390+'iBoxx Extrapolation'!$F390,2)</f>
        <v>3.68</v>
      </c>
      <c r="AR390" s="14">
        <f>ROUND(Zinsswaps!AR390+'iBoxx Extrapolation'!$F390,2)</f>
        <v>3.66</v>
      </c>
      <c r="AS390" s="14">
        <f>ROUND(Zinsswaps!AS390+'iBoxx Extrapolation'!$F390,2)</f>
        <v>3.64</v>
      </c>
      <c r="AT390" s="14">
        <f>ROUND(Zinsswaps!AT390+'iBoxx Extrapolation'!$F390,2)</f>
        <v>3.62</v>
      </c>
      <c r="AU390" s="14">
        <f>ROUND(Zinsswaps!AU390+'iBoxx Extrapolation'!$F390,2)</f>
        <v>3.61</v>
      </c>
      <c r="AV390" s="14">
        <f>ROUND(Zinsswaps!AV390+'iBoxx Extrapolation'!$F390,2)</f>
        <v>3.59</v>
      </c>
      <c r="AW390" s="14">
        <f>ROUND(Zinsswaps!AW390+'iBoxx Extrapolation'!$F390,2)</f>
        <v>3.57</v>
      </c>
      <c r="AX390" s="14">
        <f>ROUND(Zinsswaps!AX390+'iBoxx Extrapolation'!$F390,2)</f>
        <v>3.56</v>
      </c>
      <c r="AY390" s="14">
        <f>ROUND(Zinsswaps!AY390+'iBoxx Extrapolation'!$F390,2)</f>
        <v>3.54</v>
      </c>
    </row>
    <row r="391" spans="1:51" s="16" customFormat="1" x14ac:dyDescent="0.2">
      <c r="A391" s="12">
        <v>49125</v>
      </c>
      <c r="B391" s="14">
        <f>ROUND(Zinsswaps!B391+'iBoxx Extrapolation'!$F391,2)</f>
        <v>2.99</v>
      </c>
      <c r="C391" s="14">
        <f>ROUND(Zinsswaps!C391+'iBoxx Extrapolation'!$F391,2)</f>
        <v>3</v>
      </c>
      <c r="D391" s="14">
        <f>ROUND(Zinsswaps!D391+'iBoxx Extrapolation'!$F391,2)</f>
        <v>3.05</v>
      </c>
      <c r="E391" s="14">
        <f>ROUND(Zinsswaps!E391+'iBoxx Extrapolation'!$F391,2)</f>
        <v>3.12</v>
      </c>
      <c r="F391" s="14">
        <f>ROUND(Zinsswaps!F391+'iBoxx Extrapolation'!$F391,2)</f>
        <v>3.19</v>
      </c>
      <c r="G391" s="14">
        <f>ROUND(Zinsswaps!G391+'iBoxx Extrapolation'!$F391,2)</f>
        <v>3.27</v>
      </c>
      <c r="H391" s="14">
        <f>ROUND(Zinsswaps!H391+'iBoxx Extrapolation'!$F391,2)</f>
        <v>3.34</v>
      </c>
      <c r="I391" s="14">
        <f>ROUND(Zinsswaps!I391+'iBoxx Extrapolation'!$F391,2)</f>
        <v>3.41</v>
      </c>
      <c r="J391" s="14">
        <f>ROUND(Zinsswaps!J391+'iBoxx Extrapolation'!$F391,2)</f>
        <v>3.48</v>
      </c>
      <c r="K391" s="14">
        <f>ROUND(Zinsswaps!K391+'iBoxx Extrapolation'!$F391,2)</f>
        <v>3.54</v>
      </c>
      <c r="L391" s="14">
        <f>ROUND(Zinsswaps!L391+'iBoxx Extrapolation'!$F391,2)</f>
        <v>3.6</v>
      </c>
      <c r="M391" s="14">
        <f>ROUND(Zinsswaps!M391+'iBoxx Extrapolation'!$F391,2)</f>
        <v>3.65</v>
      </c>
      <c r="N391" s="14">
        <f>ROUND(Zinsswaps!N391+'iBoxx Extrapolation'!$F391,2)</f>
        <v>3.7</v>
      </c>
      <c r="O391" s="14">
        <f>ROUND(Zinsswaps!O391+'iBoxx Extrapolation'!$F391,2)</f>
        <v>3.75</v>
      </c>
      <c r="P391" s="14">
        <f>ROUND(Zinsswaps!P391+'iBoxx Extrapolation'!$F391,2)</f>
        <v>3.78</v>
      </c>
      <c r="Q391" s="14">
        <f>ROUND(Zinsswaps!Q391+'iBoxx Extrapolation'!$F391,2)</f>
        <v>3.81</v>
      </c>
      <c r="R391" s="14">
        <f>ROUND(Zinsswaps!R391+'iBoxx Extrapolation'!$F391,2)</f>
        <v>3.83</v>
      </c>
      <c r="S391" s="14">
        <f>ROUND(Zinsswaps!S391+'iBoxx Extrapolation'!$F391,2)</f>
        <v>3.85</v>
      </c>
      <c r="T391" s="14">
        <f>ROUND(Zinsswaps!T391+'iBoxx Extrapolation'!$F391,2)</f>
        <v>3.87</v>
      </c>
      <c r="U391" s="14">
        <f>ROUND(Zinsswaps!U391+'iBoxx Extrapolation'!$F391,2)</f>
        <v>3.89</v>
      </c>
      <c r="V391" s="14">
        <f>ROUND(Zinsswaps!V391+'iBoxx Extrapolation'!$F391,2)</f>
        <v>3.89</v>
      </c>
      <c r="W391" s="14">
        <f>ROUND(Zinsswaps!W391+'iBoxx Extrapolation'!$F391,2)</f>
        <v>3.89</v>
      </c>
      <c r="X391" s="14">
        <f>ROUND(Zinsswaps!X391+'iBoxx Extrapolation'!$F391,2)</f>
        <v>3.89</v>
      </c>
      <c r="Y391" s="14">
        <f>ROUND(Zinsswaps!Y391+'iBoxx Extrapolation'!$F391,2)</f>
        <v>3.89</v>
      </c>
      <c r="Z391" s="14">
        <f>ROUND(Zinsswaps!Z391+'iBoxx Extrapolation'!$F391,2)</f>
        <v>3.89</v>
      </c>
      <c r="AA391" s="14">
        <f>ROUND(Zinsswaps!AA391+'iBoxx Extrapolation'!$F391,2)</f>
        <v>3.88</v>
      </c>
      <c r="AB391" s="14">
        <f>ROUND(Zinsswaps!AB391+'iBoxx Extrapolation'!$F391,2)</f>
        <v>3.88</v>
      </c>
      <c r="AC391" s="14">
        <f>ROUND(Zinsswaps!AC391+'iBoxx Extrapolation'!$F391,2)</f>
        <v>3.87</v>
      </c>
      <c r="AD391" s="14">
        <f>ROUND(Zinsswaps!AD391+'iBoxx Extrapolation'!$F391,2)</f>
        <v>3.86</v>
      </c>
      <c r="AE391" s="14">
        <f>ROUND(Zinsswaps!AE391+'iBoxx Extrapolation'!$F391,2)</f>
        <v>3.86</v>
      </c>
      <c r="AF391" s="14">
        <f>ROUND(Zinsswaps!AF391+'iBoxx Extrapolation'!$F391,2)</f>
        <v>3.84</v>
      </c>
      <c r="AG391" s="14">
        <f>ROUND(Zinsswaps!AG391+'iBoxx Extrapolation'!$F391,2)</f>
        <v>3.82</v>
      </c>
      <c r="AH391" s="14">
        <f>ROUND(Zinsswaps!AH391+'iBoxx Extrapolation'!$F391,2)</f>
        <v>3.81</v>
      </c>
      <c r="AI391" s="14">
        <f>ROUND(Zinsswaps!AI391+'iBoxx Extrapolation'!$F391,2)</f>
        <v>3.79</v>
      </c>
      <c r="AJ391" s="14">
        <f>ROUND(Zinsswaps!AJ391+'iBoxx Extrapolation'!$F391,2)</f>
        <v>3.78</v>
      </c>
      <c r="AK391" s="14">
        <f>ROUND(Zinsswaps!AK391+'iBoxx Extrapolation'!$F391,2)</f>
        <v>3.77</v>
      </c>
      <c r="AL391" s="14">
        <f>ROUND(Zinsswaps!AL391+'iBoxx Extrapolation'!$F391,2)</f>
        <v>3.76</v>
      </c>
      <c r="AM391" s="14">
        <f>ROUND(Zinsswaps!AM391+'iBoxx Extrapolation'!$F391,2)</f>
        <v>3.75</v>
      </c>
      <c r="AN391" s="14">
        <f>ROUND(Zinsswaps!AN391+'iBoxx Extrapolation'!$F391,2)</f>
        <v>3.74</v>
      </c>
      <c r="AO391" s="14">
        <f>ROUND(Zinsswaps!AO391+'iBoxx Extrapolation'!$F391,2)</f>
        <v>3.73</v>
      </c>
      <c r="AP391" s="14">
        <f>ROUND(Zinsswaps!AP391+'iBoxx Extrapolation'!$F391,2)</f>
        <v>3.7</v>
      </c>
      <c r="AQ391" s="14">
        <f>ROUND(Zinsswaps!AQ391+'iBoxx Extrapolation'!$F391,2)</f>
        <v>3.68</v>
      </c>
      <c r="AR391" s="14">
        <f>ROUND(Zinsswaps!AR391+'iBoxx Extrapolation'!$F391,2)</f>
        <v>3.66</v>
      </c>
      <c r="AS391" s="14">
        <f>ROUND(Zinsswaps!AS391+'iBoxx Extrapolation'!$F391,2)</f>
        <v>3.64</v>
      </c>
      <c r="AT391" s="14">
        <f>ROUND(Zinsswaps!AT391+'iBoxx Extrapolation'!$F391,2)</f>
        <v>3.62</v>
      </c>
      <c r="AU391" s="14">
        <f>ROUND(Zinsswaps!AU391+'iBoxx Extrapolation'!$F391,2)</f>
        <v>3.61</v>
      </c>
      <c r="AV391" s="14">
        <f>ROUND(Zinsswaps!AV391+'iBoxx Extrapolation'!$F391,2)</f>
        <v>3.59</v>
      </c>
      <c r="AW391" s="14">
        <f>ROUND(Zinsswaps!AW391+'iBoxx Extrapolation'!$F391,2)</f>
        <v>3.57</v>
      </c>
      <c r="AX391" s="14">
        <f>ROUND(Zinsswaps!AX391+'iBoxx Extrapolation'!$F391,2)</f>
        <v>3.56</v>
      </c>
      <c r="AY391" s="14">
        <f>ROUND(Zinsswaps!AY391+'iBoxx Extrapolation'!$F391,2)</f>
        <v>3.54</v>
      </c>
    </row>
    <row r="392" spans="1:51" s="16" customFormat="1" x14ac:dyDescent="0.2">
      <c r="A392" s="12">
        <v>49156</v>
      </c>
      <c r="B392" s="14">
        <f>ROUND(Zinsswaps!B392+'iBoxx Extrapolation'!$F392,2)</f>
        <v>2.99</v>
      </c>
      <c r="C392" s="14">
        <f>ROUND(Zinsswaps!C392+'iBoxx Extrapolation'!$F392,2)</f>
        <v>3</v>
      </c>
      <c r="D392" s="14">
        <f>ROUND(Zinsswaps!D392+'iBoxx Extrapolation'!$F392,2)</f>
        <v>3.05</v>
      </c>
      <c r="E392" s="14">
        <f>ROUND(Zinsswaps!E392+'iBoxx Extrapolation'!$F392,2)</f>
        <v>3.12</v>
      </c>
      <c r="F392" s="14">
        <f>ROUND(Zinsswaps!F392+'iBoxx Extrapolation'!$F392,2)</f>
        <v>3.19</v>
      </c>
      <c r="G392" s="14">
        <f>ROUND(Zinsswaps!G392+'iBoxx Extrapolation'!$F392,2)</f>
        <v>3.27</v>
      </c>
      <c r="H392" s="14">
        <f>ROUND(Zinsswaps!H392+'iBoxx Extrapolation'!$F392,2)</f>
        <v>3.34</v>
      </c>
      <c r="I392" s="14">
        <f>ROUND(Zinsswaps!I392+'iBoxx Extrapolation'!$F392,2)</f>
        <v>3.41</v>
      </c>
      <c r="J392" s="14">
        <f>ROUND(Zinsswaps!J392+'iBoxx Extrapolation'!$F392,2)</f>
        <v>3.48</v>
      </c>
      <c r="K392" s="14">
        <f>ROUND(Zinsswaps!K392+'iBoxx Extrapolation'!$F392,2)</f>
        <v>3.54</v>
      </c>
      <c r="L392" s="14">
        <f>ROUND(Zinsswaps!L392+'iBoxx Extrapolation'!$F392,2)</f>
        <v>3.6</v>
      </c>
      <c r="M392" s="14">
        <f>ROUND(Zinsswaps!M392+'iBoxx Extrapolation'!$F392,2)</f>
        <v>3.65</v>
      </c>
      <c r="N392" s="14">
        <f>ROUND(Zinsswaps!N392+'iBoxx Extrapolation'!$F392,2)</f>
        <v>3.7</v>
      </c>
      <c r="O392" s="14">
        <f>ROUND(Zinsswaps!O392+'iBoxx Extrapolation'!$F392,2)</f>
        <v>3.75</v>
      </c>
      <c r="P392" s="14">
        <f>ROUND(Zinsswaps!P392+'iBoxx Extrapolation'!$F392,2)</f>
        <v>3.78</v>
      </c>
      <c r="Q392" s="14">
        <f>ROUND(Zinsswaps!Q392+'iBoxx Extrapolation'!$F392,2)</f>
        <v>3.81</v>
      </c>
      <c r="R392" s="14">
        <f>ROUND(Zinsswaps!R392+'iBoxx Extrapolation'!$F392,2)</f>
        <v>3.83</v>
      </c>
      <c r="S392" s="14">
        <f>ROUND(Zinsswaps!S392+'iBoxx Extrapolation'!$F392,2)</f>
        <v>3.85</v>
      </c>
      <c r="T392" s="14">
        <f>ROUND(Zinsswaps!T392+'iBoxx Extrapolation'!$F392,2)</f>
        <v>3.87</v>
      </c>
      <c r="U392" s="14">
        <f>ROUND(Zinsswaps!U392+'iBoxx Extrapolation'!$F392,2)</f>
        <v>3.89</v>
      </c>
      <c r="V392" s="14">
        <f>ROUND(Zinsswaps!V392+'iBoxx Extrapolation'!$F392,2)</f>
        <v>3.89</v>
      </c>
      <c r="W392" s="14">
        <f>ROUND(Zinsswaps!W392+'iBoxx Extrapolation'!$F392,2)</f>
        <v>3.89</v>
      </c>
      <c r="X392" s="14">
        <f>ROUND(Zinsswaps!X392+'iBoxx Extrapolation'!$F392,2)</f>
        <v>3.89</v>
      </c>
      <c r="Y392" s="14">
        <f>ROUND(Zinsswaps!Y392+'iBoxx Extrapolation'!$F392,2)</f>
        <v>3.89</v>
      </c>
      <c r="Z392" s="14">
        <f>ROUND(Zinsswaps!Z392+'iBoxx Extrapolation'!$F392,2)</f>
        <v>3.89</v>
      </c>
      <c r="AA392" s="14">
        <f>ROUND(Zinsswaps!AA392+'iBoxx Extrapolation'!$F392,2)</f>
        <v>3.88</v>
      </c>
      <c r="AB392" s="14">
        <f>ROUND(Zinsswaps!AB392+'iBoxx Extrapolation'!$F392,2)</f>
        <v>3.88</v>
      </c>
      <c r="AC392" s="14">
        <f>ROUND(Zinsswaps!AC392+'iBoxx Extrapolation'!$F392,2)</f>
        <v>3.87</v>
      </c>
      <c r="AD392" s="14">
        <f>ROUND(Zinsswaps!AD392+'iBoxx Extrapolation'!$F392,2)</f>
        <v>3.86</v>
      </c>
      <c r="AE392" s="14">
        <f>ROUND(Zinsswaps!AE392+'iBoxx Extrapolation'!$F392,2)</f>
        <v>3.86</v>
      </c>
      <c r="AF392" s="14">
        <f>ROUND(Zinsswaps!AF392+'iBoxx Extrapolation'!$F392,2)</f>
        <v>3.84</v>
      </c>
      <c r="AG392" s="14">
        <f>ROUND(Zinsswaps!AG392+'iBoxx Extrapolation'!$F392,2)</f>
        <v>3.82</v>
      </c>
      <c r="AH392" s="14">
        <f>ROUND(Zinsswaps!AH392+'iBoxx Extrapolation'!$F392,2)</f>
        <v>3.81</v>
      </c>
      <c r="AI392" s="14">
        <f>ROUND(Zinsswaps!AI392+'iBoxx Extrapolation'!$F392,2)</f>
        <v>3.79</v>
      </c>
      <c r="AJ392" s="14">
        <f>ROUND(Zinsswaps!AJ392+'iBoxx Extrapolation'!$F392,2)</f>
        <v>3.78</v>
      </c>
      <c r="AK392" s="14">
        <f>ROUND(Zinsswaps!AK392+'iBoxx Extrapolation'!$F392,2)</f>
        <v>3.77</v>
      </c>
      <c r="AL392" s="14">
        <f>ROUND(Zinsswaps!AL392+'iBoxx Extrapolation'!$F392,2)</f>
        <v>3.76</v>
      </c>
      <c r="AM392" s="14">
        <f>ROUND(Zinsswaps!AM392+'iBoxx Extrapolation'!$F392,2)</f>
        <v>3.75</v>
      </c>
      <c r="AN392" s="14">
        <f>ROUND(Zinsswaps!AN392+'iBoxx Extrapolation'!$F392,2)</f>
        <v>3.74</v>
      </c>
      <c r="AO392" s="14">
        <f>ROUND(Zinsswaps!AO392+'iBoxx Extrapolation'!$F392,2)</f>
        <v>3.73</v>
      </c>
      <c r="AP392" s="14">
        <f>ROUND(Zinsswaps!AP392+'iBoxx Extrapolation'!$F392,2)</f>
        <v>3.7</v>
      </c>
      <c r="AQ392" s="14">
        <f>ROUND(Zinsswaps!AQ392+'iBoxx Extrapolation'!$F392,2)</f>
        <v>3.68</v>
      </c>
      <c r="AR392" s="14">
        <f>ROUND(Zinsswaps!AR392+'iBoxx Extrapolation'!$F392,2)</f>
        <v>3.66</v>
      </c>
      <c r="AS392" s="14">
        <f>ROUND(Zinsswaps!AS392+'iBoxx Extrapolation'!$F392,2)</f>
        <v>3.64</v>
      </c>
      <c r="AT392" s="14">
        <f>ROUND(Zinsswaps!AT392+'iBoxx Extrapolation'!$F392,2)</f>
        <v>3.62</v>
      </c>
      <c r="AU392" s="14">
        <f>ROUND(Zinsswaps!AU392+'iBoxx Extrapolation'!$F392,2)</f>
        <v>3.61</v>
      </c>
      <c r="AV392" s="14">
        <f>ROUND(Zinsswaps!AV392+'iBoxx Extrapolation'!$F392,2)</f>
        <v>3.59</v>
      </c>
      <c r="AW392" s="14">
        <f>ROUND(Zinsswaps!AW392+'iBoxx Extrapolation'!$F392,2)</f>
        <v>3.57</v>
      </c>
      <c r="AX392" s="14">
        <f>ROUND(Zinsswaps!AX392+'iBoxx Extrapolation'!$F392,2)</f>
        <v>3.56</v>
      </c>
      <c r="AY392" s="14">
        <f>ROUND(Zinsswaps!AY392+'iBoxx Extrapolation'!$F392,2)</f>
        <v>3.54</v>
      </c>
    </row>
    <row r="393" spans="1:51" s="16" customFormat="1" x14ac:dyDescent="0.2">
      <c r="A393" s="12">
        <v>49187</v>
      </c>
      <c r="B393" s="14">
        <f>ROUND(Zinsswaps!B393+'iBoxx Extrapolation'!$F393,2)</f>
        <v>2.99</v>
      </c>
      <c r="C393" s="14">
        <f>ROUND(Zinsswaps!C393+'iBoxx Extrapolation'!$F393,2)</f>
        <v>3</v>
      </c>
      <c r="D393" s="14">
        <f>ROUND(Zinsswaps!D393+'iBoxx Extrapolation'!$F393,2)</f>
        <v>3.05</v>
      </c>
      <c r="E393" s="14">
        <f>ROUND(Zinsswaps!E393+'iBoxx Extrapolation'!$F393,2)</f>
        <v>3.12</v>
      </c>
      <c r="F393" s="14">
        <f>ROUND(Zinsswaps!F393+'iBoxx Extrapolation'!$F393,2)</f>
        <v>3.19</v>
      </c>
      <c r="G393" s="14">
        <f>ROUND(Zinsswaps!G393+'iBoxx Extrapolation'!$F393,2)</f>
        <v>3.27</v>
      </c>
      <c r="H393" s="14">
        <f>ROUND(Zinsswaps!H393+'iBoxx Extrapolation'!$F393,2)</f>
        <v>3.34</v>
      </c>
      <c r="I393" s="14">
        <f>ROUND(Zinsswaps!I393+'iBoxx Extrapolation'!$F393,2)</f>
        <v>3.41</v>
      </c>
      <c r="J393" s="14">
        <f>ROUND(Zinsswaps!J393+'iBoxx Extrapolation'!$F393,2)</f>
        <v>3.48</v>
      </c>
      <c r="K393" s="14">
        <f>ROUND(Zinsswaps!K393+'iBoxx Extrapolation'!$F393,2)</f>
        <v>3.54</v>
      </c>
      <c r="L393" s="14">
        <f>ROUND(Zinsswaps!L393+'iBoxx Extrapolation'!$F393,2)</f>
        <v>3.6</v>
      </c>
      <c r="M393" s="14">
        <f>ROUND(Zinsswaps!M393+'iBoxx Extrapolation'!$F393,2)</f>
        <v>3.65</v>
      </c>
      <c r="N393" s="14">
        <f>ROUND(Zinsswaps!N393+'iBoxx Extrapolation'!$F393,2)</f>
        <v>3.7</v>
      </c>
      <c r="O393" s="14">
        <f>ROUND(Zinsswaps!O393+'iBoxx Extrapolation'!$F393,2)</f>
        <v>3.75</v>
      </c>
      <c r="P393" s="14">
        <f>ROUND(Zinsswaps!P393+'iBoxx Extrapolation'!$F393,2)</f>
        <v>3.78</v>
      </c>
      <c r="Q393" s="14">
        <f>ROUND(Zinsswaps!Q393+'iBoxx Extrapolation'!$F393,2)</f>
        <v>3.81</v>
      </c>
      <c r="R393" s="14">
        <f>ROUND(Zinsswaps!R393+'iBoxx Extrapolation'!$F393,2)</f>
        <v>3.83</v>
      </c>
      <c r="S393" s="14">
        <f>ROUND(Zinsswaps!S393+'iBoxx Extrapolation'!$F393,2)</f>
        <v>3.85</v>
      </c>
      <c r="T393" s="14">
        <f>ROUND(Zinsswaps!T393+'iBoxx Extrapolation'!$F393,2)</f>
        <v>3.87</v>
      </c>
      <c r="U393" s="14">
        <f>ROUND(Zinsswaps!U393+'iBoxx Extrapolation'!$F393,2)</f>
        <v>3.89</v>
      </c>
      <c r="V393" s="14">
        <f>ROUND(Zinsswaps!V393+'iBoxx Extrapolation'!$F393,2)</f>
        <v>3.89</v>
      </c>
      <c r="W393" s="14">
        <f>ROUND(Zinsswaps!W393+'iBoxx Extrapolation'!$F393,2)</f>
        <v>3.89</v>
      </c>
      <c r="X393" s="14">
        <f>ROUND(Zinsswaps!X393+'iBoxx Extrapolation'!$F393,2)</f>
        <v>3.89</v>
      </c>
      <c r="Y393" s="14">
        <f>ROUND(Zinsswaps!Y393+'iBoxx Extrapolation'!$F393,2)</f>
        <v>3.89</v>
      </c>
      <c r="Z393" s="14">
        <f>ROUND(Zinsswaps!Z393+'iBoxx Extrapolation'!$F393,2)</f>
        <v>3.89</v>
      </c>
      <c r="AA393" s="14">
        <f>ROUND(Zinsswaps!AA393+'iBoxx Extrapolation'!$F393,2)</f>
        <v>3.88</v>
      </c>
      <c r="AB393" s="14">
        <f>ROUND(Zinsswaps!AB393+'iBoxx Extrapolation'!$F393,2)</f>
        <v>3.88</v>
      </c>
      <c r="AC393" s="14">
        <f>ROUND(Zinsswaps!AC393+'iBoxx Extrapolation'!$F393,2)</f>
        <v>3.87</v>
      </c>
      <c r="AD393" s="14">
        <f>ROUND(Zinsswaps!AD393+'iBoxx Extrapolation'!$F393,2)</f>
        <v>3.86</v>
      </c>
      <c r="AE393" s="14">
        <f>ROUND(Zinsswaps!AE393+'iBoxx Extrapolation'!$F393,2)</f>
        <v>3.86</v>
      </c>
      <c r="AF393" s="14">
        <f>ROUND(Zinsswaps!AF393+'iBoxx Extrapolation'!$F393,2)</f>
        <v>3.84</v>
      </c>
      <c r="AG393" s="14">
        <f>ROUND(Zinsswaps!AG393+'iBoxx Extrapolation'!$F393,2)</f>
        <v>3.82</v>
      </c>
      <c r="AH393" s="14">
        <f>ROUND(Zinsswaps!AH393+'iBoxx Extrapolation'!$F393,2)</f>
        <v>3.81</v>
      </c>
      <c r="AI393" s="14">
        <f>ROUND(Zinsswaps!AI393+'iBoxx Extrapolation'!$F393,2)</f>
        <v>3.79</v>
      </c>
      <c r="AJ393" s="14">
        <f>ROUND(Zinsswaps!AJ393+'iBoxx Extrapolation'!$F393,2)</f>
        <v>3.78</v>
      </c>
      <c r="AK393" s="14">
        <f>ROUND(Zinsswaps!AK393+'iBoxx Extrapolation'!$F393,2)</f>
        <v>3.77</v>
      </c>
      <c r="AL393" s="14">
        <f>ROUND(Zinsswaps!AL393+'iBoxx Extrapolation'!$F393,2)</f>
        <v>3.76</v>
      </c>
      <c r="AM393" s="14">
        <f>ROUND(Zinsswaps!AM393+'iBoxx Extrapolation'!$F393,2)</f>
        <v>3.75</v>
      </c>
      <c r="AN393" s="14">
        <f>ROUND(Zinsswaps!AN393+'iBoxx Extrapolation'!$F393,2)</f>
        <v>3.74</v>
      </c>
      <c r="AO393" s="14">
        <f>ROUND(Zinsswaps!AO393+'iBoxx Extrapolation'!$F393,2)</f>
        <v>3.73</v>
      </c>
      <c r="AP393" s="14">
        <f>ROUND(Zinsswaps!AP393+'iBoxx Extrapolation'!$F393,2)</f>
        <v>3.7</v>
      </c>
      <c r="AQ393" s="14">
        <f>ROUND(Zinsswaps!AQ393+'iBoxx Extrapolation'!$F393,2)</f>
        <v>3.68</v>
      </c>
      <c r="AR393" s="14">
        <f>ROUND(Zinsswaps!AR393+'iBoxx Extrapolation'!$F393,2)</f>
        <v>3.66</v>
      </c>
      <c r="AS393" s="14">
        <f>ROUND(Zinsswaps!AS393+'iBoxx Extrapolation'!$F393,2)</f>
        <v>3.64</v>
      </c>
      <c r="AT393" s="14">
        <f>ROUND(Zinsswaps!AT393+'iBoxx Extrapolation'!$F393,2)</f>
        <v>3.62</v>
      </c>
      <c r="AU393" s="14">
        <f>ROUND(Zinsswaps!AU393+'iBoxx Extrapolation'!$F393,2)</f>
        <v>3.61</v>
      </c>
      <c r="AV393" s="14">
        <f>ROUND(Zinsswaps!AV393+'iBoxx Extrapolation'!$F393,2)</f>
        <v>3.59</v>
      </c>
      <c r="AW393" s="14">
        <f>ROUND(Zinsswaps!AW393+'iBoxx Extrapolation'!$F393,2)</f>
        <v>3.57</v>
      </c>
      <c r="AX393" s="14">
        <f>ROUND(Zinsswaps!AX393+'iBoxx Extrapolation'!$F393,2)</f>
        <v>3.56</v>
      </c>
      <c r="AY393" s="14">
        <f>ROUND(Zinsswaps!AY393+'iBoxx Extrapolation'!$F393,2)</f>
        <v>3.54</v>
      </c>
    </row>
    <row r="394" spans="1:51" s="16" customFormat="1" x14ac:dyDescent="0.2">
      <c r="A394" s="12">
        <v>49217</v>
      </c>
      <c r="B394" s="14">
        <f>ROUND(Zinsswaps!B394+'iBoxx Extrapolation'!$F394,2)</f>
        <v>2.99</v>
      </c>
      <c r="C394" s="14">
        <f>ROUND(Zinsswaps!C394+'iBoxx Extrapolation'!$F394,2)</f>
        <v>3</v>
      </c>
      <c r="D394" s="14">
        <f>ROUND(Zinsswaps!D394+'iBoxx Extrapolation'!$F394,2)</f>
        <v>3.05</v>
      </c>
      <c r="E394" s="14">
        <f>ROUND(Zinsswaps!E394+'iBoxx Extrapolation'!$F394,2)</f>
        <v>3.12</v>
      </c>
      <c r="F394" s="14">
        <f>ROUND(Zinsswaps!F394+'iBoxx Extrapolation'!$F394,2)</f>
        <v>3.19</v>
      </c>
      <c r="G394" s="14">
        <f>ROUND(Zinsswaps!G394+'iBoxx Extrapolation'!$F394,2)</f>
        <v>3.27</v>
      </c>
      <c r="H394" s="14">
        <f>ROUND(Zinsswaps!H394+'iBoxx Extrapolation'!$F394,2)</f>
        <v>3.34</v>
      </c>
      <c r="I394" s="14">
        <f>ROUND(Zinsswaps!I394+'iBoxx Extrapolation'!$F394,2)</f>
        <v>3.41</v>
      </c>
      <c r="J394" s="14">
        <f>ROUND(Zinsswaps!J394+'iBoxx Extrapolation'!$F394,2)</f>
        <v>3.48</v>
      </c>
      <c r="K394" s="14">
        <f>ROUND(Zinsswaps!K394+'iBoxx Extrapolation'!$F394,2)</f>
        <v>3.54</v>
      </c>
      <c r="L394" s="14">
        <f>ROUND(Zinsswaps!L394+'iBoxx Extrapolation'!$F394,2)</f>
        <v>3.6</v>
      </c>
      <c r="M394" s="14">
        <f>ROUND(Zinsswaps!M394+'iBoxx Extrapolation'!$F394,2)</f>
        <v>3.65</v>
      </c>
      <c r="N394" s="14">
        <f>ROUND(Zinsswaps!N394+'iBoxx Extrapolation'!$F394,2)</f>
        <v>3.7</v>
      </c>
      <c r="O394" s="14">
        <f>ROUND(Zinsswaps!O394+'iBoxx Extrapolation'!$F394,2)</f>
        <v>3.75</v>
      </c>
      <c r="P394" s="14">
        <f>ROUND(Zinsswaps!P394+'iBoxx Extrapolation'!$F394,2)</f>
        <v>3.78</v>
      </c>
      <c r="Q394" s="14">
        <f>ROUND(Zinsswaps!Q394+'iBoxx Extrapolation'!$F394,2)</f>
        <v>3.81</v>
      </c>
      <c r="R394" s="14">
        <f>ROUND(Zinsswaps!R394+'iBoxx Extrapolation'!$F394,2)</f>
        <v>3.83</v>
      </c>
      <c r="S394" s="14">
        <f>ROUND(Zinsswaps!S394+'iBoxx Extrapolation'!$F394,2)</f>
        <v>3.85</v>
      </c>
      <c r="T394" s="14">
        <f>ROUND(Zinsswaps!T394+'iBoxx Extrapolation'!$F394,2)</f>
        <v>3.87</v>
      </c>
      <c r="U394" s="14">
        <f>ROUND(Zinsswaps!U394+'iBoxx Extrapolation'!$F394,2)</f>
        <v>3.89</v>
      </c>
      <c r="V394" s="14">
        <f>ROUND(Zinsswaps!V394+'iBoxx Extrapolation'!$F394,2)</f>
        <v>3.89</v>
      </c>
      <c r="W394" s="14">
        <f>ROUND(Zinsswaps!W394+'iBoxx Extrapolation'!$F394,2)</f>
        <v>3.89</v>
      </c>
      <c r="X394" s="14">
        <f>ROUND(Zinsswaps!X394+'iBoxx Extrapolation'!$F394,2)</f>
        <v>3.89</v>
      </c>
      <c r="Y394" s="14">
        <f>ROUND(Zinsswaps!Y394+'iBoxx Extrapolation'!$F394,2)</f>
        <v>3.89</v>
      </c>
      <c r="Z394" s="14">
        <f>ROUND(Zinsswaps!Z394+'iBoxx Extrapolation'!$F394,2)</f>
        <v>3.89</v>
      </c>
      <c r="AA394" s="14">
        <f>ROUND(Zinsswaps!AA394+'iBoxx Extrapolation'!$F394,2)</f>
        <v>3.88</v>
      </c>
      <c r="AB394" s="14">
        <f>ROUND(Zinsswaps!AB394+'iBoxx Extrapolation'!$F394,2)</f>
        <v>3.88</v>
      </c>
      <c r="AC394" s="14">
        <f>ROUND(Zinsswaps!AC394+'iBoxx Extrapolation'!$F394,2)</f>
        <v>3.87</v>
      </c>
      <c r="AD394" s="14">
        <f>ROUND(Zinsswaps!AD394+'iBoxx Extrapolation'!$F394,2)</f>
        <v>3.86</v>
      </c>
      <c r="AE394" s="14">
        <f>ROUND(Zinsswaps!AE394+'iBoxx Extrapolation'!$F394,2)</f>
        <v>3.86</v>
      </c>
      <c r="AF394" s="14">
        <f>ROUND(Zinsswaps!AF394+'iBoxx Extrapolation'!$F394,2)</f>
        <v>3.84</v>
      </c>
      <c r="AG394" s="14">
        <f>ROUND(Zinsswaps!AG394+'iBoxx Extrapolation'!$F394,2)</f>
        <v>3.82</v>
      </c>
      <c r="AH394" s="14">
        <f>ROUND(Zinsswaps!AH394+'iBoxx Extrapolation'!$F394,2)</f>
        <v>3.81</v>
      </c>
      <c r="AI394" s="14">
        <f>ROUND(Zinsswaps!AI394+'iBoxx Extrapolation'!$F394,2)</f>
        <v>3.79</v>
      </c>
      <c r="AJ394" s="14">
        <f>ROUND(Zinsswaps!AJ394+'iBoxx Extrapolation'!$F394,2)</f>
        <v>3.78</v>
      </c>
      <c r="AK394" s="14">
        <f>ROUND(Zinsswaps!AK394+'iBoxx Extrapolation'!$F394,2)</f>
        <v>3.77</v>
      </c>
      <c r="AL394" s="14">
        <f>ROUND(Zinsswaps!AL394+'iBoxx Extrapolation'!$F394,2)</f>
        <v>3.76</v>
      </c>
      <c r="AM394" s="14">
        <f>ROUND(Zinsswaps!AM394+'iBoxx Extrapolation'!$F394,2)</f>
        <v>3.75</v>
      </c>
      <c r="AN394" s="14">
        <f>ROUND(Zinsswaps!AN394+'iBoxx Extrapolation'!$F394,2)</f>
        <v>3.74</v>
      </c>
      <c r="AO394" s="14">
        <f>ROUND(Zinsswaps!AO394+'iBoxx Extrapolation'!$F394,2)</f>
        <v>3.73</v>
      </c>
      <c r="AP394" s="14">
        <f>ROUND(Zinsswaps!AP394+'iBoxx Extrapolation'!$F394,2)</f>
        <v>3.7</v>
      </c>
      <c r="AQ394" s="14">
        <f>ROUND(Zinsswaps!AQ394+'iBoxx Extrapolation'!$F394,2)</f>
        <v>3.68</v>
      </c>
      <c r="AR394" s="14">
        <f>ROUND(Zinsswaps!AR394+'iBoxx Extrapolation'!$F394,2)</f>
        <v>3.66</v>
      </c>
      <c r="AS394" s="14">
        <f>ROUND(Zinsswaps!AS394+'iBoxx Extrapolation'!$F394,2)</f>
        <v>3.64</v>
      </c>
      <c r="AT394" s="14">
        <f>ROUND(Zinsswaps!AT394+'iBoxx Extrapolation'!$F394,2)</f>
        <v>3.62</v>
      </c>
      <c r="AU394" s="14">
        <f>ROUND(Zinsswaps!AU394+'iBoxx Extrapolation'!$F394,2)</f>
        <v>3.61</v>
      </c>
      <c r="AV394" s="14">
        <f>ROUND(Zinsswaps!AV394+'iBoxx Extrapolation'!$F394,2)</f>
        <v>3.59</v>
      </c>
      <c r="AW394" s="14">
        <f>ROUND(Zinsswaps!AW394+'iBoxx Extrapolation'!$F394,2)</f>
        <v>3.57</v>
      </c>
      <c r="AX394" s="14">
        <f>ROUND(Zinsswaps!AX394+'iBoxx Extrapolation'!$F394,2)</f>
        <v>3.56</v>
      </c>
      <c r="AY394" s="14">
        <f>ROUND(Zinsswaps!AY394+'iBoxx Extrapolation'!$F394,2)</f>
        <v>3.54</v>
      </c>
    </row>
    <row r="395" spans="1:51" s="16" customFormat="1" x14ac:dyDescent="0.2">
      <c r="A395" s="12">
        <v>49248</v>
      </c>
      <c r="B395" s="14">
        <f>ROUND(Zinsswaps!B395+'iBoxx Extrapolation'!$F395,2)</f>
        <v>2.99</v>
      </c>
      <c r="C395" s="14">
        <f>ROUND(Zinsswaps!C395+'iBoxx Extrapolation'!$F395,2)</f>
        <v>3</v>
      </c>
      <c r="D395" s="14">
        <f>ROUND(Zinsswaps!D395+'iBoxx Extrapolation'!$F395,2)</f>
        <v>3.05</v>
      </c>
      <c r="E395" s="14">
        <f>ROUND(Zinsswaps!E395+'iBoxx Extrapolation'!$F395,2)</f>
        <v>3.12</v>
      </c>
      <c r="F395" s="14">
        <f>ROUND(Zinsswaps!F395+'iBoxx Extrapolation'!$F395,2)</f>
        <v>3.19</v>
      </c>
      <c r="G395" s="14">
        <f>ROUND(Zinsswaps!G395+'iBoxx Extrapolation'!$F395,2)</f>
        <v>3.27</v>
      </c>
      <c r="H395" s="14">
        <f>ROUND(Zinsswaps!H395+'iBoxx Extrapolation'!$F395,2)</f>
        <v>3.34</v>
      </c>
      <c r="I395" s="14">
        <f>ROUND(Zinsswaps!I395+'iBoxx Extrapolation'!$F395,2)</f>
        <v>3.41</v>
      </c>
      <c r="J395" s="14">
        <f>ROUND(Zinsswaps!J395+'iBoxx Extrapolation'!$F395,2)</f>
        <v>3.48</v>
      </c>
      <c r="K395" s="14">
        <f>ROUND(Zinsswaps!K395+'iBoxx Extrapolation'!$F395,2)</f>
        <v>3.54</v>
      </c>
      <c r="L395" s="14">
        <f>ROUND(Zinsswaps!L395+'iBoxx Extrapolation'!$F395,2)</f>
        <v>3.6</v>
      </c>
      <c r="M395" s="14">
        <f>ROUND(Zinsswaps!M395+'iBoxx Extrapolation'!$F395,2)</f>
        <v>3.65</v>
      </c>
      <c r="N395" s="14">
        <f>ROUND(Zinsswaps!N395+'iBoxx Extrapolation'!$F395,2)</f>
        <v>3.7</v>
      </c>
      <c r="O395" s="14">
        <f>ROUND(Zinsswaps!O395+'iBoxx Extrapolation'!$F395,2)</f>
        <v>3.75</v>
      </c>
      <c r="P395" s="14">
        <f>ROUND(Zinsswaps!P395+'iBoxx Extrapolation'!$F395,2)</f>
        <v>3.78</v>
      </c>
      <c r="Q395" s="14">
        <f>ROUND(Zinsswaps!Q395+'iBoxx Extrapolation'!$F395,2)</f>
        <v>3.81</v>
      </c>
      <c r="R395" s="14">
        <f>ROUND(Zinsswaps!R395+'iBoxx Extrapolation'!$F395,2)</f>
        <v>3.83</v>
      </c>
      <c r="S395" s="14">
        <f>ROUND(Zinsswaps!S395+'iBoxx Extrapolation'!$F395,2)</f>
        <v>3.85</v>
      </c>
      <c r="T395" s="14">
        <f>ROUND(Zinsswaps!T395+'iBoxx Extrapolation'!$F395,2)</f>
        <v>3.87</v>
      </c>
      <c r="U395" s="14">
        <f>ROUND(Zinsswaps!U395+'iBoxx Extrapolation'!$F395,2)</f>
        <v>3.89</v>
      </c>
      <c r="V395" s="14">
        <f>ROUND(Zinsswaps!V395+'iBoxx Extrapolation'!$F395,2)</f>
        <v>3.89</v>
      </c>
      <c r="W395" s="14">
        <f>ROUND(Zinsswaps!W395+'iBoxx Extrapolation'!$F395,2)</f>
        <v>3.89</v>
      </c>
      <c r="X395" s="14">
        <f>ROUND(Zinsswaps!X395+'iBoxx Extrapolation'!$F395,2)</f>
        <v>3.89</v>
      </c>
      <c r="Y395" s="14">
        <f>ROUND(Zinsswaps!Y395+'iBoxx Extrapolation'!$F395,2)</f>
        <v>3.89</v>
      </c>
      <c r="Z395" s="14">
        <f>ROUND(Zinsswaps!Z395+'iBoxx Extrapolation'!$F395,2)</f>
        <v>3.89</v>
      </c>
      <c r="AA395" s="14">
        <f>ROUND(Zinsswaps!AA395+'iBoxx Extrapolation'!$F395,2)</f>
        <v>3.88</v>
      </c>
      <c r="AB395" s="14">
        <f>ROUND(Zinsswaps!AB395+'iBoxx Extrapolation'!$F395,2)</f>
        <v>3.88</v>
      </c>
      <c r="AC395" s="14">
        <f>ROUND(Zinsswaps!AC395+'iBoxx Extrapolation'!$F395,2)</f>
        <v>3.87</v>
      </c>
      <c r="AD395" s="14">
        <f>ROUND(Zinsswaps!AD395+'iBoxx Extrapolation'!$F395,2)</f>
        <v>3.86</v>
      </c>
      <c r="AE395" s="14">
        <f>ROUND(Zinsswaps!AE395+'iBoxx Extrapolation'!$F395,2)</f>
        <v>3.86</v>
      </c>
      <c r="AF395" s="14">
        <f>ROUND(Zinsswaps!AF395+'iBoxx Extrapolation'!$F395,2)</f>
        <v>3.84</v>
      </c>
      <c r="AG395" s="14">
        <f>ROUND(Zinsswaps!AG395+'iBoxx Extrapolation'!$F395,2)</f>
        <v>3.82</v>
      </c>
      <c r="AH395" s="14">
        <f>ROUND(Zinsswaps!AH395+'iBoxx Extrapolation'!$F395,2)</f>
        <v>3.81</v>
      </c>
      <c r="AI395" s="14">
        <f>ROUND(Zinsswaps!AI395+'iBoxx Extrapolation'!$F395,2)</f>
        <v>3.79</v>
      </c>
      <c r="AJ395" s="14">
        <f>ROUND(Zinsswaps!AJ395+'iBoxx Extrapolation'!$F395,2)</f>
        <v>3.78</v>
      </c>
      <c r="AK395" s="14">
        <f>ROUND(Zinsswaps!AK395+'iBoxx Extrapolation'!$F395,2)</f>
        <v>3.77</v>
      </c>
      <c r="AL395" s="14">
        <f>ROUND(Zinsswaps!AL395+'iBoxx Extrapolation'!$F395,2)</f>
        <v>3.76</v>
      </c>
      <c r="AM395" s="14">
        <f>ROUND(Zinsswaps!AM395+'iBoxx Extrapolation'!$F395,2)</f>
        <v>3.75</v>
      </c>
      <c r="AN395" s="14">
        <f>ROUND(Zinsswaps!AN395+'iBoxx Extrapolation'!$F395,2)</f>
        <v>3.74</v>
      </c>
      <c r="AO395" s="14">
        <f>ROUND(Zinsswaps!AO395+'iBoxx Extrapolation'!$F395,2)</f>
        <v>3.73</v>
      </c>
      <c r="AP395" s="14">
        <f>ROUND(Zinsswaps!AP395+'iBoxx Extrapolation'!$F395,2)</f>
        <v>3.7</v>
      </c>
      <c r="AQ395" s="14">
        <f>ROUND(Zinsswaps!AQ395+'iBoxx Extrapolation'!$F395,2)</f>
        <v>3.68</v>
      </c>
      <c r="AR395" s="14">
        <f>ROUND(Zinsswaps!AR395+'iBoxx Extrapolation'!$F395,2)</f>
        <v>3.66</v>
      </c>
      <c r="AS395" s="14">
        <f>ROUND(Zinsswaps!AS395+'iBoxx Extrapolation'!$F395,2)</f>
        <v>3.64</v>
      </c>
      <c r="AT395" s="14">
        <f>ROUND(Zinsswaps!AT395+'iBoxx Extrapolation'!$F395,2)</f>
        <v>3.62</v>
      </c>
      <c r="AU395" s="14">
        <f>ROUND(Zinsswaps!AU395+'iBoxx Extrapolation'!$F395,2)</f>
        <v>3.61</v>
      </c>
      <c r="AV395" s="14">
        <f>ROUND(Zinsswaps!AV395+'iBoxx Extrapolation'!$F395,2)</f>
        <v>3.59</v>
      </c>
      <c r="AW395" s="14">
        <f>ROUND(Zinsswaps!AW395+'iBoxx Extrapolation'!$F395,2)</f>
        <v>3.57</v>
      </c>
      <c r="AX395" s="14">
        <f>ROUND(Zinsswaps!AX395+'iBoxx Extrapolation'!$F395,2)</f>
        <v>3.56</v>
      </c>
      <c r="AY395" s="14">
        <f>ROUND(Zinsswaps!AY395+'iBoxx Extrapolation'!$F395,2)</f>
        <v>3.54</v>
      </c>
    </row>
    <row r="396" spans="1:51" s="16" customFormat="1" x14ac:dyDescent="0.2">
      <c r="A396" s="12">
        <v>49278</v>
      </c>
      <c r="B396" s="14">
        <f>ROUND(Zinsswaps!B396+'iBoxx Extrapolation'!$F396,2)</f>
        <v>2.99</v>
      </c>
      <c r="C396" s="14">
        <f>ROUND(Zinsswaps!C396+'iBoxx Extrapolation'!$F396,2)</f>
        <v>3</v>
      </c>
      <c r="D396" s="14">
        <f>ROUND(Zinsswaps!D396+'iBoxx Extrapolation'!$F396,2)</f>
        <v>3.05</v>
      </c>
      <c r="E396" s="14">
        <f>ROUND(Zinsswaps!E396+'iBoxx Extrapolation'!$F396,2)</f>
        <v>3.12</v>
      </c>
      <c r="F396" s="14">
        <f>ROUND(Zinsswaps!F396+'iBoxx Extrapolation'!$F396,2)</f>
        <v>3.19</v>
      </c>
      <c r="G396" s="14">
        <f>ROUND(Zinsswaps!G396+'iBoxx Extrapolation'!$F396,2)</f>
        <v>3.27</v>
      </c>
      <c r="H396" s="14">
        <f>ROUND(Zinsswaps!H396+'iBoxx Extrapolation'!$F396,2)</f>
        <v>3.34</v>
      </c>
      <c r="I396" s="14">
        <f>ROUND(Zinsswaps!I396+'iBoxx Extrapolation'!$F396,2)</f>
        <v>3.41</v>
      </c>
      <c r="J396" s="14">
        <f>ROUND(Zinsswaps!J396+'iBoxx Extrapolation'!$F396,2)</f>
        <v>3.48</v>
      </c>
      <c r="K396" s="14">
        <f>ROUND(Zinsswaps!K396+'iBoxx Extrapolation'!$F396,2)</f>
        <v>3.54</v>
      </c>
      <c r="L396" s="14">
        <f>ROUND(Zinsswaps!L396+'iBoxx Extrapolation'!$F396,2)</f>
        <v>3.6</v>
      </c>
      <c r="M396" s="14">
        <f>ROUND(Zinsswaps!M396+'iBoxx Extrapolation'!$F396,2)</f>
        <v>3.65</v>
      </c>
      <c r="N396" s="14">
        <f>ROUND(Zinsswaps!N396+'iBoxx Extrapolation'!$F396,2)</f>
        <v>3.7</v>
      </c>
      <c r="O396" s="14">
        <f>ROUND(Zinsswaps!O396+'iBoxx Extrapolation'!$F396,2)</f>
        <v>3.75</v>
      </c>
      <c r="P396" s="14">
        <f>ROUND(Zinsswaps!P396+'iBoxx Extrapolation'!$F396,2)</f>
        <v>3.78</v>
      </c>
      <c r="Q396" s="14">
        <f>ROUND(Zinsswaps!Q396+'iBoxx Extrapolation'!$F396,2)</f>
        <v>3.81</v>
      </c>
      <c r="R396" s="14">
        <f>ROUND(Zinsswaps!R396+'iBoxx Extrapolation'!$F396,2)</f>
        <v>3.83</v>
      </c>
      <c r="S396" s="14">
        <f>ROUND(Zinsswaps!S396+'iBoxx Extrapolation'!$F396,2)</f>
        <v>3.85</v>
      </c>
      <c r="T396" s="14">
        <f>ROUND(Zinsswaps!T396+'iBoxx Extrapolation'!$F396,2)</f>
        <v>3.87</v>
      </c>
      <c r="U396" s="14">
        <f>ROUND(Zinsswaps!U396+'iBoxx Extrapolation'!$F396,2)</f>
        <v>3.89</v>
      </c>
      <c r="V396" s="14">
        <f>ROUND(Zinsswaps!V396+'iBoxx Extrapolation'!$F396,2)</f>
        <v>3.89</v>
      </c>
      <c r="W396" s="14">
        <f>ROUND(Zinsswaps!W396+'iBoxx Extrapolation'!$F396,2)</f>
        <v>3.89</v>
      </c>
      <c r="X396" s="14">
        <f>ROUND(Zinsswaps!X396+'iBoxx Extrapolation'!$F396,2)</f>
        <v>3.89</v>
      </c>
      <c r="Y396" s="14">
        <f>ROUND(Zinsswaps!Y396+'iBoxx Extrapolation'!$F396,2)</f>
        <v>3.89</v>
      </c>
      <c r="Z396" s="14">
        <f>ROUND(Zinsswaps!Z396+'iBoxx Extrapolation'!$F396,2)</f>
        <v>3.89</v>
      </c>
      <c r="AA396" s="14">
        <f>ROUND(Zinsswaps!AA396+'iBoxx Extrapolation'!$F396,2)</f>
        <v>3.88</v>
      </c>
      <c r="AB396" s="14">
        <f>ROUND(Zinsswaps!AB396+'iBoxx Extrapolation'!$F396,2)</f>
        <v>3.88</v>
      </c>
      <c r="AC396" s="14">
        <f>ROUND(Zinsswaps!AC396+'iBoxx Extrapolation'!$F396,2)</f>
        <v>3.87</v>
      </c>
      <c r="AD396" s="14">
        <f>ROUND(Zinsswaps!AD396+'iBoxx Extrapolation'!$F396,2)</f>
        <v>3.86</v>
      </c>
      <c r="AE396" s="14">
        <f>ROUND(Zinsswaps!AE396+'iBoxx Extrapolation'!$F396,2)</f>
        <v>3.86</v>
      </c>
      <c r="AF396" s="14">
        <f>ROUND(Zinsswaps!AF396+'iBoxx Extrapolation'!$F396,2)</f>
        <v>3.84</v>
      </c>
      <c r="AG396" s="14">
        <f>ROUND(Zinsswaps!AG396+'iBoxx Extrapolation'!$F396,2)</f>
        <v>3.82</v>
      </c>
      <c r="AH396" s="14">
        <f>ROUND(Zinsswaps!AH396+'iBoxx Extrapolation'!$F396,2)</f>
        <v>3.81</v>
      </c>
      <c r="AI396" s="14">
        <f>ROUND(Zinsswaps!AI396+'iBoxx Extrapolation'!$F396,2)</f>
        <v>3.79</v>
      </c>
      <c r="AJ396" s="14">
        <f>ROUND(Zinsswaps!AJ396+'iBoxx Extrapolation'!$F396,2)</f>
        <v>3.78</v>
      </c>
      <c r="AK396" s="14">
        <f>ROUND(Zinsswaps!AK396+'iBoxx Extrapolation'!$F396,2)</f>
        <v>3.77</v>
      </c>
      <c r="AL396" s="14">
        <f>ROUND(Zinsswaps!AL396+'iBoxx Extrapolation'!$F396,2)</f>
        <v>3.76</v>
      </c>
      <c r="AM396" s="14">
        <f>ROUND(Zinsswaps!AM396+'iBoxx Extrapolation'!$F396,2)</f>
        <v>3.75</v>
      </c>
      <c r="AN396" s="14">
        <f>ROUND(Zinsswaps!AN396+'iBoxx Extrapolation'!$F396,2)</f>
        <v>3.74</v>
      </c>
      <c r="AO396" s="14">
        <f>ROUND(Zinsswaps!AO396+'iBoxx Extrapolation'!$F396,2)</f>
        <v>3.73</v>
      </c>
      <c r="AP396" s="14">
        <f>ROUND(Zinsswaps!AP396+'iBoxx Extrapolation'!$F396,2)</f>
        <v>3.7</v>
      </c>
      <c r="AQ396" s="14">
        <f>ROUND(Zinsswaps!AQ396+'iBoxx Extrapolation'!$F396,2)</f>
        <v>3.68</v>
      </c>
      <c r="AR396" s="14">
        <f>ROUND(Zinsswaps!AR396+'iBoxx Extrapolation'!$F396,2)</f>
        <v>3.66</v>
      </c>
      <c r="AS396" s="14">
        <f>ROUND(Zinsswaps!AS396+'iBoxx Extrapolation'!$F396,2)</f>
        <v>3.64</v>
      </c>
      <c r="AT396" s="14">
        <f>ROUND(Zinsswaps!AT396+'iBoxx Extrapolation'!$F396,2)</f>
        <v>3.62</v>
      </c>
      <c r="AU396" s="14">
        <f>ROUND(Zinsswaps!AU396+'iBoxx Extrapolation'!$F396,2)</f>
        <v>3.61</v>
      </c>
      <c r="AV396" s="14">
        <f>ROUND(Zinsswaps!AV396+'iBoxx Extrapolation'!$F396,2)</f>
        <v>3.59</v>
      </c>
      <c r="AW396" s="14">
        <f>ROUND(Zinsswaps!AW396+'iBoxx Extrapolation'!$F396,2)</f>
        <v>3.57</v>
      </c>
      <c r="AX396" s="14">
        <f>ROUND(Zinsswaps!AX396+'iBoxx Extrapolation'!$F396,2)</f>
        <v>3.56</v>
      </c>
      <c r="AY396" s="14">
        <f>ROUND(Zinsswaps!AY396+'iBoxx Extrapolation'!$F396,2)</f>
        <v>3.54</v>
      </c>
    </row>
    <row r="397" spans="1:51" s="16" customFormat="1" x14ac:dyDescent="0.2">
      <c r="A397" s="12">
        <v>49309</v>
      </c>
      <c r="B397" s="14">
        <f>ROUND(Zinsswaps!B397+'iBoxx Extrapolation'!$F397,2)</f>
        <v>2.99</v>
      </c>
      <c r="C397" s="14">
        <f>ROUND(Zinsswaps!C397+'iBoxx Extrapolation'!$F397,2)</f>
        <v>3</v>
      </c>
      <c r="D397" s="14">
        <f>ROUND(Zinsswaps!D397+'iBoxx Extrapolation'!$F397,2)</f>
        <v>3.05</v>
      </c>
      <c r="E397" s="14">
        <f>ROUND(Zinsswaps!E397+'iBoxx Extrapolation'!$F397,2)</f>
        <v>3.12</v>
      </c>
      <c r="F397" s="14">
        <f>ROUND(Zinsswaps!F397+'iBoxx Extrapolation'!$F397,2)</f>
        <v>3.19</v>
      </c>
      <c r="G397" s="14">
        <f>ROUND(Zinsswaps!G397+'iBoxx Extrapolation'!$F397,2)</f>
        <v>3.27</v>
      </c>
      <c r="H397" s="14">
        <f>ROUND(Zinsswaps!H397+'iBoxx Extrapolation'!$F397,2)</f>
        <v>3.34</v>
      </c>
      <c r="I397" s="14">
        <f>ROUND(Zinsswaps!I397+'iBoxx Extrapolation'!$F397,2)</f>
        <v>3.41</v>
      </c>
      <c r="J397" s="14">
        <f>ROUND(Zinsswaps!J397+'iBoxx Extrapolation'!$F397,2)</f>
        <v>3.48</v>
      </c>
      <c r="K397" s="14">
        <f>ROUND(Zinsswaps!K397+'iBoxx Extrapolation'!$F397,2)</f>
        <v>3.54</v>
      </c>
      <c r="L397" s="14">
        <f>ROUND(Zinsswaps!L397+'iBoxx Extrapolation'!$F397,2)</f>
        <v>3.6</v>
      </c>
      <c r="M397" s="14">
        <f>ROUND(Zinsswaps!M397+'iBoxx Extrapolation'!$F397,2)</f>
        <v>3.65</v>
      </c>
      <c r="N397" s="14">
        <f>ROUND(Zinsswaps!N397+'iBoxx Extrapolation'!$F397,2)</f>
        <v>3.7</v>
      </c>
      <c r="O397" s="14">
        <f>ROUND(Zinsswaps!O397+'iBoxx Extrapolation'!$F397,2)</f>
        <v>3.75</v>
      </c>
      <c r="P397" s="14">
        <f>ROUND(Zinsswaps!P397+'iBoxx Extrapolation'!$F397,2)</f>
        <v>3.78</v>
      </c>
      <c r="Q397" s="14">
        <f>ROUND(Zinsswaps!Q397+'iBoxx Extrapolation'!$F397,2)</f>
        <v>3.81</v>
      </c>
      <c r="R397" s="14">
        <f>ROUND(Zinsswaps!R397+'iBoxx Extrapolation'!$F397,2)</f>
        <v>3.83</v>
      </c>
      <c r="S397" s="14">
        <f>ROUND(Zinsswaps!S397+'iBoxx Extrapolation'!$F397,2)</f>
        <v>3.85</v>
      </c>
      <c r="T397" s="14">
        <f>ROUND(Zinsswaps!T397+'iBoxx Extrapolation'!$F397,2)</f>
        <v>3.87</v>
      </c>
      <c r="U397" s="14">
        <f>ROUND(Zinsswaps!U397+'iBoxx Extrapolation'!$F397,2)</f>
        <v>3.89</v>
      </c>
      <c r="V397" s="14">
        <f>ROUND(Zinsswaps!V397+'iBoxx Extrapolation'!$F397,2)</f>
        <v>3.89</v>
      </c>
      <c r="W397" s="14">
        <f>ROUND(Zinsswaps!W397+'iBoxx Extrapolation'!$F397,2)</f>
        <v>3.89</v>
      </c>
      <c r="X397" s="14">
        <f>ROUND(Zinsswaps!X397+'iBoxx Extrapolation'!$F397,2)</f>
        <v>3.89</v>
      </c>
      <c r="Y397" s="14">
        <f>ROUND(Zinsswaps!Y397+'iBoxx Extrapolation'!$F397,2)</f>
        <v>3.89</v>
      </c>
      <c r="Z397" s="14">
        <f>ROUND(Zinsswaps!Z397+'iBoxx Extrapolation'!$F397,2)</f>
        <v>3.89</v>
      </c>
      <c r="AA397" s="14">
        <f>ROUND(Zinsswaps!AA397+'iBoxx Extrapolation'!$F397,2)</f>
        <v>3.88</v>
      </c>
      <c r="AB397" s="14">
        <f>ROUND(Zinsswaps!AB397+'iBoxx Extrapolation'!$F397,2)</f>
        <v>3.88</v>
      </c>
      <c r="AC397" s="14">
        <f>ROUND(Zinsswaps!AC397+'iBoxx Extrapolation'!$F397,2)</f>
        <v>3.87</v>
      </c>
      <c r="AD397" s="14">
        <f>ROUND(Zinsswaps!AD397+'iBoxx Extrapolation'!$F397,2)</f>
        <v>3.86</v>
      </c>
      <c r="AE397" s="14">
        <f>ROUND(Zinsswaps!AE397+'iBoxx Extrapolation'!$F397,2)</f>
        <v>3.86</v>
      </c>
      <c r="AF397" s="14">
        <f>ROUND(Zinsswaps!AF397+'iBoxx Extrapolation'!$F397,2)</f>
        <v>3.84</v>
      </c>
      <c r="AG397" s="14">
        <f>ROUND(Zinsswaps!AG397+'iBoxx Extrapolation'!$F397,2)</f>
        <v>3.82</v>
      </c>
      <c r="AH397" s="14">
        <f>ROUND(Zinsswaps!AH397+'iBoxx Extrapolation'!$F397,2)</f>
        <v>3.81</v>
      </c>
      <c r="AI397" s="14">
        <f>ROUND(Zinsswaps!AI397+'iBoxx Extrapolation'!$F397,2)</f>
        <v>3.79</v>
      </c>
      <c r="AJ397" s="14">
        <f>ROUND(Zinsswaps!AJ397+'iBoxx Extrapolation'!$F397,2)</f>
        <v>3.78</v>
      </c>
      <c r="AK397" s="14">
        <f>ROUND(Zinsswaps!AK397+'iBoxx Extrapolation'!$F397,2)</f>
        <v>3.77</v>
      </c>
      <c r="AL397" s="14">
        <f>ROUND(Zinsswaps!AL397+'iBoxx Extrapolation'!$F397,2)</f>
        <v>3.76</v>
      </c>
      <c r="AM397" s="14">
        <f>ROUND(Zinsswaps!AM397+'iBoxx Extrapolation'!$F397,2)</f>
        <v>3.75</v>
      </c>
      <c r="AN397" s="14">
        <f>ROUND(Zinsswaps!AN397+'iBoxx Extrapolation'!$F397,2)</f>
        <v>3.74</v>
      </c>
      <c r="AO397" s="14">
        <f>ROUND(Zinsswaps!AO397+'iBoxx Extrapolation'!$F397,2)</f>
        <v>3.73</v>
      </c>
      <c r="AP397" s="14">
        <f>ROUND(Zinsswaps!AP397+'iBoxx Extrapolation'!$F397,2)</f>
        <v>3.7</v>
      </c>
      <c r="AQ397" s="14">
        <f>ROUND(Zinsswaps!AQ397+'iBoxx Extrapolation'!$F397,2)</f>
        <v>3.68</v>
      </c>
      <c r="AR397" s="14">
        <f>ROUND(Zinsswaps!AR397+'iBoxx Extrapolation'!$F397,2)</f>
        <v>3.66</v>
      </c>
      <c r="AS397" s="14">
        <f>ROUND(Zinsswaps!AS397+'iBoxx Extrapolation'!$F397,2)</f>
        <v>3.64</v>
      </c>
      <c r="AT397" s="14">
        <f>ROUND(Zinsswaps!AT397+'iBoxx Extrapolation'!$F397,2)</f>
        <v>3.62</v>
      </c>
      <c r="AU397" s="14">
        <f>ROUND(Zinsswaps!AU397+'iBoxx Extrapolation'!$F397,2)</f>
        <v>3.61</v>
      </c>
      <c r="AV397" s="14">
        <f>ROUND(Zinsswaps!AV397+'iBoxx Extrapolation'!$F397,2)</f>
        <v>3.59</v>
      </c>
      <c r="AW397" s="14">
        <f>ROUND(Zinsswaps!AW397+'iBoxx Extrapolation'!$F397,2)</f>
        <v>3.57</v>
      </c>
      <c r="AX397" s="14">
        <f>ROUND(Zinsswaps!AX397+'iBoxx Extrapolation'!$F397,2)</f>
        <v>3.56</v>
      </c>
      <c r="AY397" s="14">
        <f>ROUND(Zinsswaps!AY397+'iBoxx Extrapolation'!$F397,2)</f>
        <v>3.54</v>
      </c>
    </row>
    <row r="398" spans="1:51" s="16" customFormat="1" x14ac:dyDescent="0.2">
      <c r="A398" s="12">
        <v>49340</v>
      </c>
      <c r="B398" s="14">
        <f>ROUND(Zinsswaps!B398+'iBoxx Extrapolation'!$F398,2)</f>
        <v>2.99</v>
      </c>
      <c r="C398" s="14">
        <f>ROUND(Zinsswaps!C398+'iBoxx Extrapolation'!$F398,2)</f>
        <v>3</v>
      </c>
      <c r="D398" s="14">
        <f>ROUND(Zinsswaps!D398+'iBoxx Extrapolation'!$F398,2)</f>
        <v>3.05</v>
      </c>
      <c r="E398" s="14">
        <f>ROUND(Zinsswaps!E398+'iBoxx Extrapolation'!$F398,2)</f>
        <v>3.12</v>
      </c>
      <c r="F398" s="14">
        <f>ROUND(Zinsswaps!F398+'iBoxx Extrapolation'!$F398,2)</f>
        <v>3.19</v>
      </c>
      <c r="G398" s="14">
        <f>ROUND(Zinsswaps!G398+'iBoxx Extrapolation'!$F398,2)</f>
        <v>3.27</v>
      </c>
      <c r="H398" s="14">
        <f>ROUND(Zinsswaps!H398+'iBoxx Extrapolation'!$F398,2)</f>
        <v>3.34</v>
      </c>
      <c r="I398" s="14">
        <f>ROUND(Zinsswaps!I398+'iBoxx Extrapolation'!$F398,2)</f>
        <v>3.41</v>
      </c>
      <c r="J398" s="14">
        <f>ROUND(Zinsswaps!J398+'iBoxx Extrapolation'!$F398,2)</f>
        <v>3.48</v>
      </c>
      <c r="K398" s="14">
        <f>ROUND(Zinsswaps!K398+'iBoxx Extrapolation'!$F398,2)</f>
        <v>3.54</v>
      </c>
      <c r="L398" s="14">
        <f>ROUND(Zinsswaps!L398+'iBoxx Extrapolation'!$F398,2)</f>
        <v>3.6</v>
      </c>
      <c r="M398" s="14">
        <f>ROUND(Zinsswaps!M398+'iBoxx Extrapolation'!$F398,2)</f>
        <v>3.65</v>
      </c>
      <c r="N398" s="14">
        <f>ROUND(Zinsswaps!N398+'iBoxx Extrapolation'!$F398,2)</f>
        <v>3.7</v>
      </c>
      <c r="O398" s="14">
        <f>ROUND(Zinsswaps!O398+'iBoxx Extrapolation'!$F398,2)</f>
        <v>3.75</v>
      </c>
      <c r="P398" s="14">
        <f>ROUND(Zinsswaps!P398+'iBoxx Extrapolation'!$F398,2)</f>
        <v>3.78</v>
      </c>
      <c r="Q398" s="14">
        <f>ROUND(Zinsswaps!Q398+'iBoxx Extrapolation'!$F398,2)</f>
        <v>3.81</v>
      </c>
      <c r="R398" s="14">
        <f>ROUND(Zinsswaps!R398+'iBoxx Extrapolation'!$F398,2)</f>
        <v>3.83</v>
      </c>
      <c r="S398" s="14">
        <f>ROUND(Zinsswaps!S398+'iBoxx Extrapolation'!$F398,2)</f>
        <v>3.85</v>
      </c>
      <c r="T398" s="14">
        <f>ROUND(Zinsswaps!T398+'iBoxx Extrapolation'!$F398,2)</f>
        <v>3.87</v>
      </c>
      <c r="U398" s="14">
        <f>ROUND(Zinsswaps!U398+'iBoxx Extrapolation'!$F398,2)</f>
        <v>3.89</v>
      </c>
      <c r="V398" s="14">
        <f>ROUND(Zinsswaps!V398+'iBoxx Extrapolation'!$F398,2)</f>
        <v>3.89</v>
      </c>
      <c r="W398" s="14">
        <f>ROUND(Zinsswaps!W398+'iBoxx Extrapolation'!$F398,2)</f>
        <v>3.89</v>
      </c>
      <c r="X398" s="14">
        <f>ROUND(Zinsswaps!X398+'iBoxx Extrapolation'!$F398,2)</f>
        <v>3.89</v>
      </c>
      <c r="Y398" s="14">
        <f>ROUND(Zinsswaps!Y398+'iBoxx Extrapolation'!$F398,2)</f>
        <v>3.89</v>
      </c>
      <c r="Z398" s="14">
        <f>ROUND(Zinsswaps!Z398+'iBoxx Extrapolation'!$F398,2)</f>
        <v>3.89</v>
      </c>
      <c r="AA398" s="14">
        <f>ROUND(Zinsswaps!AA398+'iBoxx Extrapolation'!$F398,2)</f>
        <v>3.88</v>
      </c>
      <c r="AB398" s="14">
        <f>ROUND(Zinsswaps!AB398+'iBoxx Extrapolation'!$F398,2)</f>
        <v>3.88</v>
      </c>
      <c r="AC398" s="14">
        <f>ROUND(Zinsswaps!AC398+'iBoxx Extrapolation'!$F398,2)</f>
        <v>3.87</v>
      </c>
      <c r="AD398" s="14">
        <f>ROUND(Zinsswaps!AD398+'iBoxx Extrapolation'!$F398,2)</f>
        <v>3.86</v>
      </c>
      <c r="AE398" s="14">
        <f>ROUND(Zinsswaps!AE398+'iBoxx Extrapolation'!$F398,2)</f>
        <v>3.86</v>
      </c>
      <c r="AF398" s="14">
        <f>ROUND(Zinsswaps!AF398+'iBoxx Extrapolation'!$F398,2)</f>
        <v>3.84</v>
      </c>
      <c r="AG398" s="14">
        <f>ROUND(Zinsswaps!AG398+'iBoxx Extrapolation'!$F398,2)</f>
        <v>3.82</v>
      </c>
      <c r="AH398" s="14">
        <f>ROUND(Zinsswaps!AH398+'iBoxx Extrapolation'!$F398,2)</f>
        <v>3.81</v>
      </c>
      <c r="AI398" s="14">
        <f>ROUND(Zinsswaps!AI398+'iBoxx Extrapolation'!$F398,2)</f>
        <v>3.79</v>
      </c>
      <c r="AJ398" s="14">
        <f>ROUND(Zinsswaps!AJ398+'iBoxx Extrapolation'!$F398,2)</f>
        <v>3.78</v>
      </c>
      <c r="AK398" s="14">
        <f>ROUND(Zinsswaps!AK398+'iBoxx Extrapolation'!$F398,2)</f>
        <v>3.77</v>
      </c>
      <c r="AL398" s="14">
        <f>ROUND(Zinsswaps!AL398+'iBoxx Extrapolation'!$F398,2)</f>
        <v>3.76</v>
      </c>
      <c r="AM398" s="14">
        <f>ROUND(Zinsswaps!AM398+'iBoxx Extrapolation'!$F398,2)</f>
        <v>3.75</v>
      </c>
      <c r="AN398" s="14">
        <f>ROUND(Zinsswaps!AN398+'iBoxx Extrapolation'!$F398,2)</f>
        <v>3.74</v>
      </c>
      <c r="AO398" s="14">
        <f>ROUND(Zinsswaps!AO398+'iBoxx Extrapolation'!$F398,2)</f>
        <v>3.73</v>
      </c>
      <c r="AP398" s="14">
        <f>ROUND(Zinsswaps!AP398+'iBoxx Extrapolation'!$F398,2)</f>
        <v>3.7</v>
      </c>
      <c r="AQ398" s="14">
        <f>ROUND(Zinsswaps!AQ398+'iBoxx Extrapolation'!$F398,2)</f>
        <v>3.68</v>
      </c>
      <c r="AR398" s="14">
        <f>ROUND(Zinsswaps!AR398+'iBoxx Extrapolation'!$F398,2)</f>
        <v>3.66</v>
      </c>
      <c r="AS398" s="14">
        <f>ROUND(Zinsswaps!AS398+'iBoxx Extrapolation'!$F398,2)</f>
        <v>3.64</v>
      </c>
      <c r="AT398" s="14">
        <f>ROUND(Zinsswaps!AT398+'iBoxx Extrapolation'!$F398,2)</f>
        <v>3.62</v>
      </c>
      <c r="AU398" s="14">
        <f>ROUND(Zinsswaps!AU398+'iBoxx Extrapolation'!$F398,2)</f>
        <v>3.61</v>
      </c>
      <c r="AV398" s="14">
        <f>ROUND(Zinsswaps!AV398+'iBoxx Extrapolation'!$F398,2)</f>
        <v>3.59</v>
      </c>
      <c r="AW398" s="14">
        <f>ROUND(Zinsswaps!AW398+'iBoxx Extrapolation'!$F398,2)</f>
        <v>3.57</v>
      </c>
      <c r="AX398" s="14">
        <f>ROUND(Zinsswaps!AX398+'iBoxx Extrapolation'!$F398,2)</f>
        <v>3.56</v>
      </c>
      <c r="AY398" s="14">
        <f>ROUND(Zinsswaps!AY398+'iBoxx Extrapolation'!$F398,2)</f>
        <v>3.54</v>
      </c>
    </row>
    <row r="399" spans="1:51" s="16" customFormat="1" x14ac:dyDescent="0.2">
      <c r="A399" s="12">
        <v>49368</v>
      </c>
      <c r="B399" s="14">
        <f>ROUND(Zinsswaps!B399+'iBoxx Extrapolation'!$F399,2)</f>
        <v>2.99</v>
      </c>
      <c r="C399" s="14">
        <f>ROUND(Zinsswaps!C399+'iBoxx Extrapolation'!$F399,2)</f>
        <v>3</v>
      </c>
      <c r="D399" s="14">
        <f>ROUND(Zinsswaps!D399+'iBoxx Extrapolation'!$F399,2)</f>
        <v>3.05</v>
      </c>
      <c r="E399" s="14">
        <f>ROUND(Zinsswaps!E399+'iBoxx Extrapolation'!$F399,2)</f>
        <v>3.12</v>
      </c>
      <c r="F399" s="14">
        <f>ROUND(Zinsswaps!F399+'iBoxx Extrapolation'!$F399,2)</f>
        <v>3.19</v>
      </c>
      <c r="G399" s="14">
        <f>ROUND(Zinsswaps!G399+'iBoxx Extrapolation'!$F399,2)</f>
        <v>3.27</v>
      </c>
      <c r="H399" s="14">
        <f>ROUND(Zinsswaps!H399+'iBoxx Extrapolation'!$F399,2)</f>
        <v>3.34</v>
      </c>
      <c r="I399" s="14">
        <f>ROUND(Zinsswaps!I399+'iBoxx Extrapolation'!$F399,2)</f>
        <v>3.41</v>
      </c>
      <c r="J399" s="14">
        <f>ROUND(Zinsswaps!J399+'iBoxx Extrapolation'!$F399,2)</f>
        <v>3.48</v>
      </c>
      <c r="K399" s="14">
        <f>ROUND(Zinsswaps!K399+'iBoxx Extrapolation'!$F399,2)</f>
        <v>3.54</v>
      </c>
      <c r="L399" s="14">
        <f>ROUND(Zinsswaps!L399+'iBoxx Extrapolation'!$F399,2)</f>
        <v>3.6</v>
      </c>
      <c r="M399" s="14">
        <f>ROUND(Zinsswaps!M399+'iBoxx Extrapolation'!$F399,2)</f>
        <v>3.65</v>
      </c>
      <c r="N399" s="14">
        <f>ROUND(Zinsswaps!N399+'iBoxx Extrapolation'!$F399,2)</f>
        <v>3.7</v>
      </c>
      <c r="O399" s="14">
        <f>ROUND(Zinsswaps!O399+'iBoxx Extrapolation'!$F399,2)</f>
        <v>3.75</v>
      </c>
      <c r="P399" s="14">
        <f>ROUND(Zinsswaps!P399+'iBoxx Extrapolation'!$F399,2)</f>
        <v>3.78</v>
      </c>
      <c r="Q399" s="14">
        <f>ROUND(Zinsswaps!Q399+'iBoxx Extrapolation'!$F399,2)</f>
        <v>3.81</v>
      </c>
      <c r="R399" s="14">
        <f>ROUND(Zinsswaps!R399+'iBoxx Extrapolation'!$F399,2)</f>
        <v>3.83</v>
      </c>
      <c r="S399" s="14">
        <f>ROUND(Zinsswaps!S399+'iBoxx Extrapolation'!$F399,2)</f>
        <v>3.85</v>
      </c>
      <c r="T399" s="14">
        <f>ROUND(Zinsswaps!T399+'iBoxx Extrapolation'!$F399,2)</f>
        <v>3.87</v>
      </c>
      <c r="U399" s="14">
        <f>ROUND(Zinsswaps!U399+'iBoxx Extrapolation'!$F399,2)</f>
        <v>3.89</v>
      </c>
      <c r="V399" s="14">
        <f>ROUND(Zinsswaps!V399+'iBoxx Extrapolation'!$F399,2)</f>
        <v>3.89</v>
      </c>
      <c r="W399" s="14">
        <f>ROUND(Zinsswaps!W399+'iBoxx Extrapolation'!$F399,2)</f>
        <v>3.89</v>
      </c>
      <c r="X399" s="14">
        <f>ROUND(Zinsswaps!X399+'iBoxx Extrapolation'!$F399,2)</f>
        <v>3.89</v>
      </c>
      <c r="Y399" s="14">
        <f>ROUND(Zinsswaps!Y399+'iBoxx Extrapolation'!$F399,2)</f>
        <v>3.89</v>
      </c>
      <c r="Z399" s="14">
        <f>ROUND(Zinsswaps!Z399+'iBoxx Extrapolation'!$F399,2)</f>
        <v>3.89</v>
      </c>
      <c r="AA399" s="14">
        <f>ROUND(Zinsswaps!AA399+'iBoxx Extrapolation'!$F399,2)</f>
        <v>3.88</v>
      </c>
      <c r="AB399" s="14">
        <f>ROUND(Zinsswaps!AB399+'iBoxx Extrapolation'!$F399,2)</f>
        <v>3.88</v>
      </c>
      <c r="AC399" s="14">
        <f>ROUND(Zinsswaps!AC399+'iBoxx Extrapolation'!$F399,2)</f>
        <v>3.87</v>
      </c>
      <c r="AD399" s="14">
        <f>ROUND(Zinsswaps!AD399+'iBoxx Extrapolation'!$F399,2)</f>
        <v>3.86</v>
      </c>
      <c r="AE399" s="14">
        <f>ROUND(Zinsswaps!AE399+'iBoxx Extrapolation'!$F399,2)</f>
        <v>3.86</v>
      </c>
      <c r="AF399" s="14">
        <f>ROUND(Zinsswaps!AF399+'iBoxx Extrapolation'!$F399,2)</f>
        <v>3.84</v>
      </c>
      <c r="AG399" s="14">
        <f>ROUND(Zinsswaps!AG399+'iBoxx Extrapolation'!$F399,2)</f>
        <v>3.82</v>
      </c>
      <c r="AH399" s="14">
        <f>ROUND(Zinsswaps!AH399+'iBoxx Extrapolation'!$F399,2)</f>
        <v>3.81</v>
      </c>
      <c r="AI399" s="14">
        <f>ROUND(Zinsswaps!AI399+'iBoxx Extrapolation'!$F399,2)</f>
        <v>3.79</v>
      </c>
      <c r="AJ399" s="14">
        <f>ROUND(Zinsswaps!AJ399+'iBoxx Extrapolation'!$F399,2)</f>
        <v>3.78</v>
      </c>
      <c r="AK399" s="14">
        <f>ROUND(Zinsswaps!AK399+'iBoxx Extrapolation'!$F399,2)</f>
        <v>3.77</v>
      </c>
      <c r="AL399" s="14">
        <f>ROUND(Zinsswaps!AL399+'iBoxx Extrapolation'!$F399,2)</f>
        <v>3.76</v>
      </c>
      <c r="AM399" s="14">
        <f>ROUND(Zinsswaps!AM399+'iBoxx Extrapolation'!$F399,2)</f>
        <v>3.75</v>
      </c>
      <c r="AN399" s="14">
        <f>ROUND(Zinsswaps!AN399+'iBoxx Extrapolation'!$F399,2)</f>
        <v>3.74</v>
      </c>
      <c r="AO399" s="14">
        <f>ROUND(Zinsswaps!AO399+'iBoxx Extrapolation'!$F399,2)</f>
        <v>3.73</v>
      </c>
      <c r="AP399" s="14">
        <f>ROUND(Zinsswaps!AP399+'iBoxx Extrapolation'!$F399,2)</f>
        <v>3.7</v>
      </c>
      <c r="AQ399" s="14">
        <f>ROUND(Zinsswaps!AQ399+'iBoxx Extrapolation'!$F399,2)</f>
        <v>3.68</v>
      </c>
      <c r="AR399" s="14">
        <f>ROUND(Zinsswaps!AR399+'iBoxx Extrapolation'!$F399,2)</f>
        <v>3.66</v>
      </c>
      <c r="AS399" s="14">
        <f>ROUND(Zinsswaps!AS399+'iBoxx Extrapolation'!$F399,2)</f>
        <v>3.64</v>
      </c>
      <c r="AT399" s="14">
        <f>ROUND(Zinsswaps!AT399+'iBoxx Extrapolation'!$F399,2)</f>
        <v>3.62</v>
      </c>
      <c r="AU399" s="14">
        <f>ROUND(Zinsswaps!AU399+'iBoxx Extrapolation'!$F399,2)</f>
        <v>3.61</v>
      </c>
      <c r="AV399" s="14">
        <f>ROUND(Zinsswaps!AV399+'iBoxx Extrapolation'!$F399,2)</f>
        <v>3.59</v>
      </c>
      <c r="AW399" s="14">
        <f>ROUND(Zinsswaps!AW399+'iBoxx Extrapolation'!$F399,2)</f>
        <v>3.57</v>
      </c>
      <c r="AX399" s="14">
        <f>ROUND(Zinsswaps!AX399+'iBoxx Extrapolation'!$F399,2)</f>
        <v>3.56</v>
      </c>
      <c r="AY399" s="14">
        <f>ROUND(Zinsswaps!AY399+'iBoxx Extrapolation'!$F399,2)</f>
        <v>3.54</v>
      </c>
    </row>
    <row r="400" spans="1:51" s="16" customFormat="1" x14ac:dyDescent="0.2">
      <c r="A400" s="12">
        <v>49399</v>
      </c>
      <c r="B400" s="14">
        <f>ROUND(Zinsswaps!B400+'iBoxx Extrapolation'!$F400,2)</f>
        <v>2.99</v>
      </c>
      <c r="C400" s="14">
        <f>ROUND(Zinsswaps!C400+'iBoxx Extrapolation'!$F400,2)</f>
        <v>3</v>
      </c>
      <c r="D400" s="14">
        <f>ROUND(Zinsswaps!D400+'iBoxx Extrapolation'!$F400,2)</f>
        <v>3.05</v>
      </c>
      <c r="E400" s="14">
        <f>ROUND(Zinsswaps!E400+'iBoxx Extrapolation'!$F400,2)</f>
        <v>3.12</v>
      </c>
      <c r="F400" s="14">
        <f>ROUND(Zinsswaps!F400+'iBoxx Extrapolation'!$F400,2)</f>
        <v>3.19</v>
      </c>
      <c r="G400" s="14">
        <f>ROUND(Zinsswaps!G400+'iBoxx Extrapolation'!$F400,2)</f>
        <v>3.27</v>
      </c>
      <c r="H400" s="14">
        <f>ROUND(Zinsswaps!H400+'iBoxx Extrapolation'!$F400,2)</f>
        <v>3.34</v>
      </c>
      <c r="I400" s="14">
        <f>ROUND(Zinsswaps!I400+'iBoxx Extrapolation'!$F400,2)</f>
        <v>3.41</v>
      </c>
      <c r="J400" s="14">
        <f>ROUND(Zinsswaps!J400+'iBoxx Extrapolation'!$F400,2)</f>
        <v>3.48</v>
      </c>
      <c r="K400" s="14">
        <f>ROUND(Zinsswaps!K400+'iBoxx Extrapolation'!$F400,2)</f>
        <v>3.54</v>
      </c>
      <c r="L400" s="14">
        <f>ROUND(Zinsswaps!L400+'iBoxx Extrapolation'!$F400,2)</f>
        <v>3.6</v>
      </c>
      <c r="M400" s="14">
        <f>ROUND(Zinsswaps!M400+'iBoxx Extrapolation'!$F400,2)</f>
        <v>3.65</v>
      </c>
      <c r="N400" s="14">
        <f>ROUND(Zinsswaps!N400+'iBoxx Extrapolation'!$F400,2)</f>
        <v>3.7</v>
      </c>
      <c r="O400" s="14">
        <f>ROUND(Zinsswaps!O400+'iBoxx Extrapolation'!$F400,2)</f>
        <v>3.75</v>
      </c>
      <c r="P400" s="14">
        <f>ROUND(Zinsswaps!P400+'iBoxx Extrapolation'!$F400,2)</f>
        <v>3.78</v>
      </c>
      <c r="Q400" s="14">
        <f>ROUND(Zinsswaps!Q400+'iBoxx Extrapolation'!$F400,2)</f>
        <v>3.81</v>
      </c>
      <c r="R400" s="14">
        <f>ROUND(Zinsswaps!R400+'iBoxx Extrapolation'!$F400,2)</f>
        <v>3.83</v>
      </c>
      <c r="S400" s="14">
        <f>ROUND(Zinsswaps!S400+'iBoxx Extrapolation'!$F400,2)</f>
        <v>3.85</v>
      </c>
      <c r="T400" s="14">
        <f>ROUND(Zinsswaps!T400+'iBoxx Extrapolation'!$F400,2)</f>
        <v>3.87</v>
      </c>
      <c r="U400" s="14">
        <f>ROUND(Zinsswaps!U400+'iBoxx Extrapolation'!$F400,2)</f>
        <v>3.89</v>
      </c>
      <c r="V400" s="14">
        <f>ROUND(Zinsswaps!V400+'iBoxx Extrapolation'!$F400,2)</f>
        <v>3.89</v>
      </c>
      <c r="W400" s="14">
        <f>ROUND(Zinsswaps!W400+'iBoxx Extrapolation'!$F400,2)</f>
        <v>3.89</v>
      </c>
      <c r="X400" s="14">
        <f>ROUND(Zinsswaps!X400+'iBoxx Extrapolation'!$F400,2)</f>
        <v>3.89</v>
      </c>
      <c r="Y400" s="14">
        <f>ROUND(Zinsswaps!Y400+'iBoxx Extrapolation'!$F400,2)</f>
        <v>3.89</v>
      </c>
      <c r="Z400" s="14">
        <f>ROUND(Zinsswaps!Z400+'iBoxx Extrapolation'!$F400,2)</f>
        <v>3.89</v>
      </c>
      <c r="AA400" s="14">
        <f>ROUND(Zinsswaps!AA400+'iBoxx Extrapolation'!$F400,2)</f>
        <v>3.88</v>
      </c>
      <c r="AB400" s="14">
        <f>ROUND(Zinsswaps!AB400+'iBoxx Extrapolation'!$F400,2)</f>
        <v>3.88</v>
      </c>
      <c r="AC400" s="14">
        <f>ROUND(Zinsswaps!AC400+'iBoxx Extrapolation'!$F400,2)</f>
        <v>3.87</v>
      </c>
      <c r="AD400" s="14">
        <f>ROUND(Zinsswaps!AD400+'iBoxx Extrapolation'!$F400,2)</f>
        <v>3.86</v>
      </c>
      <c r="AE400" s="14">
        <f>ROUND(Zinsswaps!AE400+'iBoxx Extrapolation'!$F400,2)</f>
        <v>3.86</v>
      </c>
      <c r="AF400" s="14">
        <f>ROUND(Zinsswaps!AF400+'iBoxx Extrapolation'!$F400,2)</f>
        <v>3.84</v>
      </c>
      <c r="AG400" s="14">
        <f>ROUND(Zinsswaps!AG400+'iBoxx Extrapolation'!$F400,2)</f>
        <v>3.82</v>
      </c>
      <c r="AH400" s="14">
        <f>ROUND(Zinsswaps!AH400+'iBoxx Extrapolation'!$F400,2)</f>
        <v>3.81</v>
      </c>
      <c r="AI400" s="14">
        <f>ROUND(Zinsswaps!AI400+'iBoxx Extrapolation'!$F400,2)</f>
        <v>3.79</v>
      </c>
      <c r="AJ400" s="14">
        <f>ROUND(Zinsswaps!AJ400+'iBoxx Extrapolation'!$F400,2)</f>
        <v>3.78</v>
      </c>
      <c r="AK400" s="14">
        <f>ROUND(Zinsswaps!AK400+'iBoxx Extrapolation'!$F400,2)</f>
        <v>3.77</v>
      </c>
      <c r="AL400" s="14">
        <f>ROUND(Zinsswaps!AL400+'iBoxx Extrapolation'!$F400,2)</f>
        <v>3.76</v>
      </c>
      <c r="AM400" s="14">
        <f>ROUND(Zinsswaps!AM400+'iBoxx Extrapolation'!$F400,2)</f>
        <v>3.75</v>
      </c>
      <c r="AN400" s="14">
        <f>ROUND(Zinsswaps!AN400+'iBoxx Extrapolation'!$F400,2)</f>
        <v>3.74</v>
      </c>
      <c r="AO400" s="14">
        <f>ROUND(Zinsswaps!AO400+'iBoxx Extrapolation'!$F400,2)</f>
        <v>3.73</v>
      </c>
      <c r="AP400" s="14">
        <f>ROUND(Zinsswaps!AP400+'iBoxx Extrapolation'!$F400,2)</f>
        <v>3.7</v>
      </c>
      <c r="AQ400" s="14">
        <f>ROUND(Zinsswaps!AQ400+'iBoxx Extrapolation'!$F400,2)</f>
        <v>3.68</v>
      </c>
      <c r="AR400" s="14">
        <f>ROUND(Zinsswaps!AR400+'iBoxx Extrapolation'!$F400,2)</f>
        <v>3.66</v>
      </c>
      <c r="AS400" s="14">
        <f>ROUND(Zinsswaps!AS400+'iBoxx Extrapolation'!$F400,2)</f>
        <v>3.64</v>
      </c>
      <c r="AT400" s="14">
        <f>ROUND(Zinsswaps!AT400+'iBoxx Extrapolation'!$F400,2)</f>
        <v>3.62</v>
      </c>
      <c r="AU400" s="14">
        <f>ROUND(Zinsswaps!AU400+'iBoxx Extrapolation'!$F400,2)</f>
        <v>3.61</v>
      </c>
      <c r="AV400" s="14">
        <f>ROUND(Zinsswaps!AV400+'iBoxx Extrapolation'!$F400,2)</f>
        <v>3.59</v>
      </c>
      <c r="AW400" s="14">
        <f>ROUND(Zinsswaps!AW400+'iBoxx Extrapolation'!$F400,2)</f>
        <v>3.57</v>
      </c>
      <c r="AX400" s="14">
        <f>ROUND(Zinsswaps!AX400+'iBoxx Extrapolation'!$F400,2)</f>
        <v>3.56</v>
      </c>
      <c r="AY400" s="14">
        <f>ROUND(Zinsswaps!AY400+'iBoxx Extrapolation'!$F400,2)</f>
        <v>3.54</v>
      </c>
    </row>
    <row r="401" spans="1:51" s="16" customFormat="1" x14ac:dyDescent="0.2">
      <c r="A401" s="12">
        <v>49429</v>
      </c>
      <c r="B401" s="14">
        <f>ROUND(Zinsswaps!B401+'iBoxx Extrapolation'!$F401,2)</f>
        <v>2.99</v>
      </c>
      <c r="C401" s="14">
        <f>ROUND(Zinsswaps!C401+'iBoxx Extrapolation'!$F401,2)</f>
        <v>3</v>
      </c>
      <c r="D401" s="14">
        <f>ROUND(Zinsswaps!D401+'iBoxx Extrapolation'!$F401,2)</f>
        <v>3.05</v>
      </c>
      <c r="E401" s="14">
        <f>ROUND(Zinsswaps!E401+'iBoxx Extrapolation'!$F401,2)</f>
        <v>3.12</v>
      </c>
      <c r="F401" s="14">
        <f>ROUND(Zinsswaps!F401+'iBoxx Extrapolation'!$F401,2)</f>
        <v>3.19</v>
      </c>
      <c r="G401" s="14">
        <f>ROUND(Zinsswaps!G401+'iBoxx Extrapolation'!$F401,2)</f>
        <v>3.27</v>
      </c>
      <c r="H401" s="14">
        <f>ROUND(Zinsswaps!H401+'iBoxx Extrapolation'!$F401,2)</f>
        <v>3.34</v>
      </c>
      <c r="I401" s="14">
        <f>ROUND(Zinsswaps!I401+'iBoxx Extrapolation'!$F401,2)</f>
        <v>3.41</v>
      </c>
      <c r="J401" s="14">
        <f>ROUND(Zinsswaps!J401+'iBoxx Extrapolation'!$F401,2)</f>
        <v>3.48</v>
      </c>
      <c r="K401" s="14">
        <f>ROUND(Zinsswaps!K401+'iBoxx Extrapolation'!$F401,2)</f>
        <v>3.54</v>
      </c>
      <c r="L401" s="14">
        <f>ROUND(Zinsswaps!L401+'iBoxx Extrapolation'!$F401,2)</f>
        <v>3.6</v>
      </c>
      <c r="M401" s="14">
        <f>ROUND(Zinsswaps!M401+'iBoxx Extrapolation'!$F401,2)</f>
        <v>3.65</v>
      </c>
      <c r="N401" s="14">
        <f>ROUND(Zinsswaps!N401+'iBoxx Extrapolation'!$F401,2)</f>
        <v>3.7</v>
      </c>
      <c r="O401" s="14">
        <f>ROUND(Zinsswaps!O401+'iBoxx Extrapolation'!$F401,2)</f>
        <v>3.75</v>
      </c>
      <c r="P401" s="14">
        <f>ROUND(Zinsswaps!P401+'iBoxx Extrapolation'!$F401,2)</f>
        <v>3.78</v>
      </c>
      <c r="Q401" s="14">
        <f>ROUND(Zinsswaps!Q401+'iBoxx Extrapolation'!$F401,2)</f>
        <v>3.81</v>
      </c>
      <c r="R401" s="14">
        <f>ROUND(Zinsswaps!R401+'iBoxx Extrapolation'!$F401,2)</f>
        <v>3.83</v>
      </c>
      <c r="S401" s="14">
        <f>ROUND(Zinsswaps!S401+'iBoxx Extrapolation'!$F401,2)</f>
        <v>3.85</v>
      </c>
      <c r="T401" s="14">
        <f>ROUND(Zinsswaps!T401+'iBoxx Extrapolation'!$F401,2)</f>
        <v>3.87</v>
      </c>
      <c r="U401" s="14">
        <f>ROUND(Zinsswaps!U401+'iBoxx Extrapolation'!$F401,2)</f>
        <v>3.89</v>
      </c>
      <c r="V401" s="14">
        <f>ROUND(Zinsswaps!V401+'iBoxx Extrapolation'!$F401,2)</f>
        <v>3.89</v>
      </c>
      <c r="W401" s="14">
        <f>ROUND(Zinsswaps!W401+'iBoxx Extrapolation'!$F401,2)</f>
        <v>3.89</v>
      </c>
      <c r="X401" s="14">
        <f>ROUND(Zinsswaps!X401+'iBoxx Extrapolation'!$F401,2)</f>
        <v>3.89</v>
      </c>
      <c r="Y401" s="14">
        <f>ROUND(Zinsswaps!Y401+'iBoxx Extrapolation'!$F401,2)</f>
        <v>3.89</v>
      </c>
      <c r="Z401" s="14">
        <f>ROUND(Zinsswaps!Z401+'iBoxx Extrapolation'!$F401,2)</f>
        <v>3.89</v>
      </c>
      <c r="AA401" s="14">
        <f>ROUND(Zinsswaps!AA401+'iBoxx Extrapolation'!$F401,2)</f>
        <v>3.88</v>
      </c>
      <c r="AB401" s="14">
        <f>ROUND(Zinsswaps!AB401+'iBoxx Extrapolation'!$F401,2)</f>
        <v>3.88</v>
      </c>
      <c r="AC401" s="14">
        <f>ROUND(Zinsswaps!AC401+'iBoxx Extrapolation'!$F401,2)</f>
        <v>3.87</v>
      </c>
      <c r="AD401" s="14">
        <f>ROUND(Zinsswaps!AD401+'iBoxx Extrapolation'!$F401,2)</f>
        <v>3.86</v>
      </c>
      <c r="AE401" s="14">
        <f>ROUND(Zinsswaps!AE401+'iBoxx Extrapolation'!$F401,2)</f>
        <v>3.86</v>
      </c>
      <c r="AF401" s="14">
        <f>ROUND(Zinsswaps!AF401+'iBoxx Extrapolation'!$F401,2)</f>
        <v>3.84</v>
      </c>
      <c r="AG401" s="14">
        <f>ROUND(Zinsswaps!AG401+'iBoxx Extrapolation'!$F401,2)</f>
        <v>3.82</v>
      </c>
      <c r="AH401" s="14">
        <f>ROUND(Zinsswaps!AH401+'iBoxx Extrapolation'!$F401,2)</f>
        <v>3.81</v>
      </c>
      <c r="AI401" s="14">
        <f>ROUND(Zinsswaps!AI401+'iBoxx Extrapolation'!$F401,2)</f>
        <v>3.79</v>
      </c>
      <c r="AJ401" s="14">
        <f>ROUND(Zinsswaps!AJ401+'iBoxx Extrapolation'!$F401,2)</f>
        <v>3.78</v>
      </c>
      <c r="AK401" s="14">
        <f>ROUND(Zinsswaps!AK401+'iBoxx Extrapolation'!$F401,2)</f>
        <v>3.77</v>
      </c>
      <c r="AL401" s="14">
        <f>ROUND(Zinsswaps!AL401+'iBoxx Extrapolation'!$F401,2)</f>
        <v>3.76</v>
      </c>
      <c r="AM401" s="14">
        <f>ROUND(Zinsswaps!AM401+'iBoxx Extrapolation'!$F401,2)</f>
        <v>3.75</v>
      </c>
      <c r="AN401" s="14">
        <f>ROUND(Zinsswaps!AN401+'iBoxx Extrapolation'!$F401,2)</f>
        <v>3.74</v>
      </c>
      <c r="AO401" s="14">
        <f>ROUND(Zinsswaps!AO401+'iBoxx Extrapolation'!$F401,2)</f>
        <v>3.73</v>
      </c>
      <c r="AP401" s="14">
        <f>ROUND(Zinsswaps!AP401+'iBoxx Extrapolation'!$F401,2)</f>
        <v>3.7</v>
      </c>
      <c r="AQ401" s="14">
        <f>ROUND(Zinsswaps!AQ401+'iBoxx Extrapolation'!$F401,2)</f>
        <v>3.68</v>
      </c>
      <c r="AR401" s="14">
        <f>ROUND(Zinsswaps!AR401+'iBoxx Extrapolation'!$F401,2)</f>
        <v>3.66</v>
      </c>
      <c r="AS401" s="14">
        <f>ROUND(Zinsswaps!AS401+'iBoxx Extrapolation'!$F401,2)</f>
        <v>3.64</v>
      </c>
      <c r="AT401" s="14">
        <f>ROUND(Zinsswaps!AT401+'iBoxx Extrapolation'!$F401,2)</f>
        <v>3.62</v>
      </c>
      <c r="AU401" s="14">
        <f>ROUND(Zinsswaps!AU401+'iBoxx Extrapolation'!$F401,2)</f>
        <v>3.61</v>
      </c>
      <c r="AV401" s="14">
        <f>ROUND(Zinsswaps!AV401+'iBoxx Extrapolation'!$F401,2)</f>
        <v>3.59</v>
      </c>
      <c r="AW401" s="14">
        <f>ROUND(Zinsswaps!AW401+'iBoxx Extrapolation'!$F401,2)</f>
        <v>3.57</v>
      </c>
      <c r="AX401" s="14">
        <f>ROUND(Zinsswaps!AX401+'iBoxx Extrapolation'!$F401,2)</f>
        <v>3.56</v>
      </c>
      <c r="AY401" s="14">
        <f>ROUND(Zinsswaps!AY401+'iBoxx Extrapolation'!$F401,2)</f>
        <v>3.54</v>
      </c>
    </row>
    <row r="402" spans="1:51" s="16" customFormat="1" x14ac:dyDescent="0.2">
      <c r="A402" s="12">
        <v>49460</v>
      </c>
      <c r="B402" s="14">
        <f>ROUND(Zinsswaps!B402+'iBoxx Extrapolation'!$F402,2)</f>
        <v>2.99</v>
      </c>
      <c r="C402" s="14">
        <f>ROUND(Zinsswaps!C402+'iBoxx Extrapolation'!$F402,2)</f>
        <v>3</v>
      </c>
      <c r="D402" s="14">
        <f>ROUND(Zinsswaps!D402+'iBoxx Extrapolation'!$F402,2)</f>
        <v>3.05</v>
      </c>
      <c r="E402" s="14">
        <f>ROUND(Zinsswaps!E402+'iBoxx Extrapolation'!$F402,2)</f>
        <v>3.12</v>
      </c>
      <c r="F402" s="14">
        <f>ROUND(Zinsswaps!F402+'iBoxx Extrapolation'!$F402,2)</f>
        <v>3.19</v>
      </c>
      <c r="G402" s="14">
        <f>ROUND(Zinsswaps!G402+'iBoxx Extrapolation'!$F402,2)</f>
        <v>3.27</v>
      </c>
      <c r="H402" s="14">
        <f>ROUND(Zinsswaps!H402+'iBoxx Extrapolation'!$F402,2)</f>
        <v>3.34</v>
      </c>
      <c r="I402" s="14">
        <f>ROUND(Zinsswaps!I402+'iBoxx Extrapolation'!$F402,2)</f>
        <v>3.41</v>
      </c>
      <c r="J402" s="14">
        <f>ROUND(Zinsswaps!J402+'iBoxx Extrapolation'!$F402,2)</f>
        <v>3.48</v>
      </c>
      <c r="K402" s="14">
        <f>ROUND(Zinsswaps!K402+'iBoxx Extrapolation'!$F402,2)</f>
        <v>3.54</v>
      </c>
      <c r="L402" s="14">
        <f>ROUND(Zinsswaps!L402+'iBoxx Extrapolation'!$F402,2)</f>
        <v>3.6</v>
      </c>
      <c r="M402" s="14">
        <f>ROUND(Zinsswaps!M402+'iBoxx Extrapolation'!$F402,2)</f>
        <v>3.65</v>
      </c>
      <c r="N402" s="14">
        <f>ROUND(Zinsswaps!N402+'iBoxx Extrapolation'!$F402,2)</f>
        <v>3.7</v>
      </c>
      <c r="O402" s="14">
        <f>ROUND(Zinsswaps!O402+'iBoxx Extrapolation'!$F402,2)</f>
        <v>3.75</v>
      </c>
      <c r="P402" s="14">
        <f>ROUND(Zinsswaps!P402+'iBoxx Extrapolation'!$F402,2)</f>
        <v>3.78</v>
      </c>
      <c r="Q402" s="14">
        <f>ROUND(Zinsswaps!Q402+'iBoxx Extrapolation'!$F402,2)</f>
        <v>3.81</v>
      </c>
      <c r="R402" s="14">
        <f>ROUND(Zinsswaps!R402+'iBoxx Extrapolation'!$F402,2)</f>
        <v>3.83</v>
      </c>
      <c r="S402" s="14">
        <f>ROUND(Zinsswaps!S402+'iBoxx Extrapolation'!$F402,2)</f>
        <v>3.85</v>
      </c>
      <c r="T402" s="14">
        <f>ROUND(Zinsswaps!T402+'iBoxx Extrapolation'!$F402,2)</f>
        <v>3.87</v>
      </c>
      <c r="U402" s="14">
        <f>ROUND(Zinsswaps!U402+'iBoxx Extrapolation'!$F402,2)</f>
        <v>3.89</v>
      </c>
      <c r="V402" s="14">
        <f>ROUND(Zinsswaps!V402+'iBoxx Extrapolation'!$F402,2)</f>
        <v>3.89</v>
      </c>
      <c r="W402" s="14">
        <f>ROUND(Zinsswaps!W402+'iBoxx Extrapolation'!$F402,2)</f>
        <v>3.89</v>
      </c>
      <c r="X402" s="14">
        <f>ROUND(Zinsswaps!X402+'iBoxx Extrapolation'!$F402,2)</f>
        <v>3.89</v>
      </c>
      <c r="Y402" s="14">
        <f>ROUND(Zinsswaps!Y402+'iBoxx Extrapolation'!$F402,2)</f>
        <v>3.89</v>
      </c>
      <c r="Z402" s="14">
        <f>ROUND(Zinsswaps!Z402+'iBoxx Extrapolation'!$F402,2)</f>
        <v>3.89</v>
      </c>
      <c r="AA402" s="14">
        <f>ROUND(Zinsswaps!AA402+'iBoxx Extrapolation'!$F402,2)</f>
        <v>3.88</v>
      </c>
      <c r="AB402" s="14">
        <f>ROUND(Zinsswaps!AB402+'iBoxx Extrapolation'!$F402,2)</f>
        <v>3.88</v>
      </c>
      <c r="AC402" s="14">
        <f>ROUND(Zinsswaps!AC402+'iBoxx Extrapolation'!$F402,2)</f>
        <v>3.87</v>
      </c>
      <c r="AD402" s="14">
        <f>ROUND(Zinsswaps!AD402+'iBoxx Extrapolation'!$F402,2)</f>
        <v>3.86</v>
      </c>
      <c r="AE402" s="14">
        <f>ROUND(Zinsswaps!AE402+'iBoxx Extrapolation'!$F402,2)</f>
        <v>3.86</v>
      </c>
      <c r="AF402" s="14">
        <f>ROUND(Zinsswaps!AF402+'iBoxx Extrapolation'!$F402,2)</f>
        <v>3.84</v>
      </c>
      <c r="AG402" s="14">
        <f>ROUND(Zinsswaps!AG402+'iBoxx Extrapolation'!$F402,2)</f>
        <v>3.82</v>
      </c>
      <c r="AH402" s="14">
        <f>ROUND(Zinsswaps!AH402+'iBoxx Extrapolation'!$F402,2)</f>
        <v>3.81</v>
      </c>
      <c r="AI402" s="14">
        <f>ROUND(Zinsswaps!AI402+'iBoxx Extrapolation'!$F402,2)</f>
        <v>3.79</v>
      </c>
      <c r="AJ402" s="14">
        <f>ROUND(Zinsswaps!AJ402+'iBoxx Extrapolation'!$F402,2)</f>
        <v>3.78</v>
      </c>
      <c r="AK402" s="14">
        <f>ROUND(Zinsswaps!AK402+'iBoxx Extrapolation'!$F402,2)</f>
        <v>3.77</v>
      </c>
      <c r="AL402" s="14">
        <f>ROUND(Zinsswaps!AL402+'iBoxx Extrapolation'!$F402,2)</f>
        <v>3.76</v>
      </c>
      <c r="AM402" s="14">
        <f>ROUND(Zinsswaps!AM402+'iBoxx Extrapolation'!$F402,2)</f>
        <v>3.75</v>
      </c>
      <c r="AN402" s="14">
        <f>ROUND(Zinsswaps!AN402+'iBoxx Extrapolation'!$F402,2)</f>
        <v>3.74</v>
      </c>
      <c r="AO402" s="14">
        <f>ROUND(Zinsswaps!AO402+'iBoxx Extrapolation'!$F402,2)</f>
        <v>3.73</v>
      </c>
      <c r="AP402" s="14">
        <f>ROUND(Zinsswaps!AP402+'iBoxx Extrapolation'!$F402,2)</f>
        <v>3.7</v>
      </c>
      <c r="AQ402" s="14">
        <f>ROUND(Zinsswaps!AQ402+'iBoxx Extrapolation'!$F402,2)</f>
        <v>3.68</v>
      </c>
      <c r="AR402" s="14">
        <f>ROUND(Zinsswaps!AR402+'iBoxx Extrapolation'!$F402,2)</f>
        <v>3.66</v>
      </c>
      <c r="AS402" s="14">
        <f>ROUND(Zinsswaps!AS402+'iBoxx Extrapolation'!$F402,2)</f>
        <v>3.64</v>
      </c>
      <c r="AT402" s="14">
        <f>ROUND(Zinsswaps!AT402+'iBoxx Extrapolation'!$F402,2)</f>
        <v>3.62</v>
      </c>
      <c r="AU402" s="14">
        <f>ROUND(Zinsswaps!AU402+'iBoxx Extrapolation'!$F402,2)</f>
        <v>3.61</v>
      </c>
      <c r="AV402" s="14">
        <f>ROUND(Zinsswaps!AV402+'iBoxx Extrapolation'!$F402,2)</f>
        <v>3.59</v>
      </c>
      <c r="AW402" s="14">
        <f>ROUND(Zinsswaps!AW402+'iBoxx Extrapolation'!$F402,2)</f>
        <v>3.57</v>
      </c>
      <c r="AX402" s="14">
        <f>ROUND(Zinsswaps!AX402+'iBoxx Extrapolation'!$F402,2)</f>
        <v>3.56</v>
      </c>
      <c r="AY402" s="14">
        <f>ROUND(Zinsswaps!AY402+'iBoxx Extrapolation'!$F402,2)</f>
        <v>3.54</v>
      </c>
    </row>
    <row r="403" spans="1:51" s="16" customFormat="1" x14ac:dyDescent="0.2">
      <c r="A403" s="12">
        <v>49490</v>
      </c>
      <c r="B403" s="14">
        <f>ROUND(Zinsswaps!B403+'iBoxx Extrapolation'!$F403,2)</f>
        <v>2.99</v>
      </c>
      <c r="C403" s="14">
        <f>ROUND(Zinsswaps!C403+'iBoxx Extrapolation'!$F403,2)</f>
        <v>3</v>
      </c>
      <c r="D403" s="14">
        <f>ROUND(Zinsswaps!D403+'iBoxx Extrapolation'!$F403,2)</f>
        <v>3.05</v>
      </c>
      <c r="E403" s="14">
        <f>ROUND(Zinsswaps!E403+'iBoxx Extrapolation'!$F403,2)</f>
        <v>3.12</v>
      </c>
      <c r="F403" s="14">
        <f>ROUND(Zinsswaps!F403+'iBoxx Extrapolation'!$F403,2)</f>
        <v>3.19</v>
      </c>
      <c r="G403" s="14">
        <f>ROUND(Zinsswaps!G403+'iBoxx Extrapolation'!$F403,2)</f>
        <v>3.27</v>
      </c>
      <c r="H403" s="14">
        <f>ROUND(Zinsswaps!H403+'iBoxx Extrapolation'!$F403,2)</f>
        <v>3.34</v>
      </c>
      <c r="I403" s="14">
        <f>ROUND(Zinsswaps!I403+'iBoxx Extrapolation'!$F403,2)</f>
        <v>3.41</v>
      </c>
      <c r="J403" s="14">
        <f>ROUND(Zinsswaps!J403+'iBoxx Extrapolation'!$F403,2)</f>
        <v>3.48</v>
      </c>
      <c r="K403" s="14">
        <f>ROUND(Zinsswaps!K403+'iBoxx Extrapolation'!$F403,2)</f>
        <v>3.54</v>
      </c>
      <c r="L403" s="14">
        <f>ROUND(Zinsswaps!L403+'iBoxx Extrapolation'!$F403,2)</f>
        <v>3.6</v>
      </c>
      <c r="M403" s="14">
        <f>ROUND(Zinsswaps!M403+'iBoxx Extrapolation'!$F403,2)</f>
        <v>3.65</v>
      </c>
      <c r="N403" s="14">
        <f>ROUND(Zinsswaps!N403+'iBoxx Extrapolation'!$F403,2)</f>
        <v>3.7</v>
      </c>
      <c r="O403" s="14">
        <f>ROUND(Zinsswaps!O403+'iBoxx Extrapolation'!$F403,2)</f>
        <v>3.75</v>
      </c>
      <c r="P403" s="14">
        <f>ROUND(Zinsswaps!P403+'iBoxx Extrapolation'!$F403,2)</f>
        <v>3.78</v>
      </c>
      <c r="Q403" s="14">
        <f>ROUND(Zinsswaps!Q403+'iBoxx Extrapolation'!$F403,2)</f>
        <v>3.81</v>
      </c>
      <c r="R403" s="14">
        <f>ROUND(Zinsswaps!R403+'iBoxx Extrapolation'!$F403,2)</f>
        <v>3.83</v>
      </c>
      <c r="S403" s="14">
        <f>ROUND(Zinsswaps!S403+'iBoxx Extrapolation'!$F403,2)</f>
        <v>3.85</v>
      </c>
      <c r="T403" s="14">
        <f>ROUND(Zinsswaps!T403+'iBoxx Extrapolation'!$F403,2)</f>
        <v>3.87</v>
      </c>
      <c r="U403" s="14">
        <f>ROUND(Zinsswaps!U403+'iBoxx Extrapolation'!$F403,2)</f>
        <v>3.89</v>
      </c>
      <c r="V403" s="14">
        <f>ROUND(Zinsswaps!V403+'iBoxx Extrapolation'!$F403,2)</f>
        <v>3.89</v>
      </c>
      <c r="W403" s="14">
        <f>ROUND(Zinsswaps!W403+'iBoxx Extrapolation'!$F403,2)</f>
        <v>3.89</v>
      </c>
      <c r="X403" s="14">
        <f>ROUND(Zinsswaps!X403+'iBoxx Extrapolation'!$F403,2)</f>
        <v>3.89</v>
      </c>
      <c r="Y403" s="14">
        <f>ROUND(Zinsswaps!Y403+'iBoxx Extrapolation'!$F403,2)</f>
        <v>3.89</v>
      </c>
      <c r="Z403" s="14">
        <f>ROUND(Zinsswaps!Z403+'iBoxx Extrapolation'!$F403,2)</f>
        <v>3.89</v>
      </c>
      <c r="AA403" s="14">
        <f>ROUND(Zinsswaps!AA403+'iBoxx Extrapolation'!$F403,2)</f>
        <v>3.88</v>
      </c>
      <c r="AB403" s="14">
        <f>ROUND(Zinsswaps!AB403+'iBoxx Extrapolation'!$F403,2)</f>
        <v>3.88</v>
      </c>
      <c r="AC403" s="14">
        <f>ROUND(Zinsswaps!AC403+'iBoxx Extrapolation'!$F403,2)</f>
        <v>3.87</v>
      </c>
      <c r="AD403" s="14">
        <f>ROUND(Zinsswaps!AD403+'iBoxx Extrapolation'!$F403,2)</f>
        <v>3.86</v>
      </c>
      <c r="AE403" s="14">
        <f>ROUND(Zinsswaps!AE403+'iBoxx Extrapolation'!$F403,2)</f>
        <v>3.86</v>
      </c>
      <c r="AF403" s="14">
        <f>ROUND(Zinsswaps!AF403+'iBoxx Extrapolation'!$F403,2)</f>
        <v>3.84</v>
      </c>
      <c r="AG403" s="14">
        <f>ROUND(Zinsswaps!AG403+'iBoxx Extrapolation'!$F403,2)</f>
        <v>3.82</v>
      </c>
      <c r="AH403" s="14">
        <f>ROUND(Zinsswaps!AH403+'iBoxx Extrapolation'!$F403,2)</f>
        <v>3.81</v>
      </c>
      <c r="AI403" s="14">
        <f>ROUND(Zinsswaps!AI403+'iBoxx Extrapolation'!$F403,2)</f>
        <v>3.79</v>
      </c>
      <c r="AJ403" s="14">
        <f>ROUND(Zinsswaps!AJ403+'iBoxx Extrapolation'!$F403,2)</f>
        <v>3.78</v>
      </c>
      <c r="AK403" s="14">
        <f>ROUND(Zinsswaps!AK403+'iBoxx Extrapolation'!$F403,2)</f>
        <v>3.77</v>
      </c>
      <c r="AL403" s="14">
        <f>ROUND(Zinsswaps!AL403+'iBoxx Extrapolation'!$F403,2)</f>
        <v>3.76</v>
      </c>
      <c r="AM403" s="14">
        <f>ROUND(Zinsswaps!AM403+'iBoxx Extrapolation'!$F403,2)</f>
        <v>3.75</v>
      </c>
      <c r="AN403" s="14">
        <f>ROUND(Zinsswaps!AN403+'iBoxx Extrapolation'!$F403,2)</f>
        <v>3.74</v>
      </c>
      <c r="AO403" s="14">
        <f>ROUND(Zinsswaps!AO403+'iBoxx Extrapolation'!$F403,2)</f>
        <v>3.73</v>
      </c>
      <c r="AP403" s="14">
        <f>ROUND(Zinsswaps!AP403+'iBoxx Extrapolation'!$F403,2)</f>
        <v>3.7</v>
      </c>
      <c r="AQ403" s="14">
        <f>ROUND(Zinsswaps!AQ403+'iBoxx Extrapolation'!$F403,2)</f>
        <v>3.68</v>
      </c>
      <c r="AR403" s="14">
        <f>ROUND(Zinsswaps!AR403+'iBoxx Extrapolation'!$F403,2)</f>
        <v>3.66</v>
      </c>
      <c r="AS403" s="14">
        <f>ROUND(Zinsswaps!AS403+'iBoxx Extrapolation'!$F403,2)</f>
        <v>3.64</v>
      </c>
      <c r="AT403" s="14">
        <f>ROUND(Zinsswaps!AT403+'iBoxx Extrapolation'!$F403,2)</f>
        <v>3.62</v>
      </c>
      <c r="AU403" s="14">
        <f>ROUND(Zinsswaps!AU403+'iBoxx Extrapolation'!$F403,2)</f>
        <v>3.61</v>
      </c>
      <c r="AV403" s="14">
        <f>ROUND(Zinsswaps!AV403+'iBoxx Extrapolation'!$F403,2)</f>
        <v>3.59</v>
      </c>
      <c r="AW403" s="14">
        <f>ROUND(Zinsswaps!AW403+'iBoxx Extrapolation'!$F403,2)</f>
        <v>3.57</v>
      </c>
      <c r="AX403" s="14">
        <f>ROUND(Zinsswaps!AX403+'iBoxx Extrapolation'!$F403,2)</f>
        <v>3.56</v>
      </c>
      <c r="AY403" s="14">
        <f>ROUND(Zinsswaps!AY403+'iBoxx Extrapolation'!$F403,2)</f>
        <v>3.54</v>
      </c>
    </row>
    <row r="404" spans="1:51" s="16" customFormat="1" x14ac:dyDescent="0.2">
      <c r="A404" s="12">
        <v>49521</v>
      </c>
      <c r="B404" s="14">
        <f>ROUND(Zinsswaps!B404+'iBoxx Extrapolation'!$F404,2)</f>
        <v>2.99</v>
      </c>
      <c r="C404" s="14">
        <f>ROUND(Zinsswaps!C404+'iBoxx Extrapolation'!$F404,2)</f>
        <v>3</v>
      </c>
      <c r="D404" s="14">
        <f>ROUND(Zinsswaps!D404+'iBoxx Extrapolation'!$F404,2)</f>
        <v>3.05</v>
      </c>
      <c r="E404" s="14">
        <f>ROUND(Zinsswaps!E404+'iBoxx Extrapolation'!$F404,2)</f>
        <v>3.12</v>
      </c>
      <c r="F404" s="14">
        <f>ROUND(Zinsswaps!F404+'iBoxx Extrapolation'!$F404,2)</f>
        <v>3.19</v>
      </c>
      <c r="G404" s="14">
        <f>ROUND(Zinsswaps!G404+'iBoxx Extrapolation'!$F404,2)</f>
        <v>3.27</v>
      </c>
      <c r="H404" s="14">
        <f>ROUND(Zinsswaps!H404+'iBoxx Extrapolation'!$F404,2)</f>
        <v>3.34</v>
      </c>
      <c r="I404" s="14">
        <f>ROUND(Zinsswaps!I404+'iBoxx Extrapolation'!$F404,2)</f>
        <v>3.41</v>
      </c>
      <c r="J404" s="14">
        <f>ROUND(Zinsswaps!J404+'iBoxx Extrapolation'!$F404,2)</f>
        <v>3.48</v>
      </c>
      <c r="K404" s="14">
        <f>ROUND(Zinsswaps!K404+'iBoxx Extrapolation'!$F404,2)</f>
        <v>3.54</v>
      </c>
      <c r="L404" s="14">
        <f>ROUND(Zinsswaps!L404+'iBoxx Extrapolation'!$F404,2)</f>
        <v>3.6</v>
      </c>
      <c r="M404" s="14">
        <f>ROUND(Zinsswaps!M404+'iBoxx Extrapolation'!$F404,2)</f>
        <v>3.65</v>
      </c>
      <c r="N404" s="14">
        <f>ROUND(Zinsswaps!N404+'iBoxx Extrapolation'!$F404,2)</f>
        <v>3.7</v>
      </c>
      <c r="O404" s="14">
        <f>ROUND(Zinsswaps!O404+'iBoxx Extrapolation'!$F404,2)</f>
        <v>3.75</v>
      </c>
      <c r="P404" s="14">
        <f>ROUND(Zinsswaps!P404+'iBoxx Extrapolation'!$F404,2)</f>
        <v>3.78</v>
      </c>
      <c r="Q404" s="14">
        <f>ROUND(Zinsswaps!Q404+'iBoxx Extrapolation'!$F404,2)</f>
        <v>3.81</v>
      </c>
      <c r="R404" s="14">
        <f>ROUND(Zinsswaps!R404+'iBoxx Extrapolation'!$F404,2)</f>
        <v>3.83</v>
      </c>
      <c r="S404" s="14">
        <f>ROUND(Zinsswaps!S404+'iBoxx Extrapolation'!$F404,2)</f>
        <v>3.85</v>
      </c>
      <c r="T404" s="14">
        <f>ROUND(Zinsswaps!T404+'iBoxx Extrapolation'!$F404,2)</f>
        <v>3.87</v>
      </c>
      <c r="U404" s="14">
        <f>ROUND(Zinsswaps!U404+'iBoxx Extrapolation'!$F404,2)</f>
        <v>3.89</v>
      </c>
      <c r="V404" s="14">
        <f>ROUND(Zinsswaps!V404+'iBoxx Extrapolation'!$F404,2)</f>
        <v>3.89</v>
      </c>
      <c r="W404" s="14">
        <f>ROUND(Zinsswaps!W404+'iBoxx Extrapolation'!$F404,2)</f>
        <v>3.89</v>
      </c>
      <c r="X404" s="14">
        <f>ROUND(Zinsswaps!X404+'iBoxx Extrapolation'!$F404,2)</f>
        <v>3.89</v>
      </c>
      <c r="Y404" s="14">
        <f>ROUND(Zinsswaps!Y404+'iBoxx Extrapolation'!$F404,2)</f>
        <v>3.89</v>
      </c>
      <c r="Z404" s="14">
        <f>ROUND(Zinsswaps!Z404+'iBoxx Extrapolation'!$F404,2)</f>
        <v>3.89</v>
      </c>
      <c r="AA404" s="14">
        <f>ROUND(Zinsswaps!AA404+'iBoxx Extrapolation'!$F404,2)</f>
        <v>3.88</v>
      </c>
      <c r="AB404" s="14">
        <f>ROUND(Zinsswaps!AB404+'iBoxx Extrapolation'!$F404,2)</f>
        <v>3.88</v>
      </c>
      <c r="AC404" s="14">
        <f>ROUND(Zinsswaps!AC404+'iBoxx Extrapolation'!$F404,2)</f>
        <v>3.87</v>
      </c>
      <c r="AD404" s="14">
        <f>ROUND(Zinsswaps!AD404+'iBoxx Extrapolation'!$F404,2)</f>
        <v>3.86</v>
      </c>
      <c r="AE404" s="14">
        <f>ROUND(Zinsswaps!AE404+'iBoxx Extrapolation'!$F404,2)</f>
        <v>3.86</v>
      </c>
      <c r="AF404" s="14">
        <f>ROUND(Zinsswaps!AF404+'iBoxx Extrapolation'!$F404,2)</f>
        <v>3.84</v>
      </c>
      <c r="AG404" s="14">
        <f>ROUND(Zinsswaps!AG404+'iBoxx Extrapolation'!$F404,2)</f>
        <v>3.82</v>
      </c>
      <c r="AH404" s="14">
        <f>ROUND(Zinsswaps!AH404+'iBoxx Extrapolation'!$F404,2)</f>
        <v>3.81</v>
      </c>
      <c r="AI404" s="14">
        <f>ROUND(Zinsswaps!AI404+'iBoxx Extrapolation'!$F404,2)</f>
        <v>3.79</v>
      </c>
      <c r="AJ404" s="14">
        <f>ROUND(Zinsswaps!AJ404+'iBoxx Extrapolation'!$F404,2)</f>
        <v>3.78</v>
      </c>
      <c r="AK404" s="14">
        <f>ROUND(Zinsswaps!AK404+'iBoxx Extrapolation'!$F404,2)</f>
        <v>3.77</v>
      </c>
      <c r="AL404" s="14">
        <f>ROUND(Zinsswaps!AL404+'iBoxx Extrapolation'!$F404,2)</f>
        <v>3.76</v>
      </c>
      <c r="AM404" s="14">
        <f>ROUND(Zinsswaps!AM404+'iBoxx Extrapolation'!$F404,2)</f>
        <v>3.75</v>
      </c>
      <c r="AN404" s="14">
        <f>ROUND(Zinsswaps!AN404+'iBoxx Extrapolation'!$F404,2)</f>
        <v>3.74</v>
      </c>
      <c r="AO404" s="14">
        <f>ROUND(Zinsswaps!AO404+'iBoxx Extrapolation'!$F404,2)</f>
        <v>3.73</v>
      </c>
      <c r="AP404" s="14">
        <f>ROUND(Zinsswaps!AP404+'iBoxx Extrapolation'!$F404,2)</f>
        <v>3.7</v>
      </c>
      <c r="AQ404" s="14">
        <f>ROUND(Zinsswaps!AQ404+'iBoxx Extrapolation'!$F404,2)</f>
        <v>3.68</v>
      </c>
      <c r="AR404" s="14">
        <f>ROUND(Zinsswaps!AR404+'iBoxx Extrapolation'!$F404,2)</f>
        <v>3.66</v>
      </c>
      <c r="AS404" s="14">
        <f>ROUND(Zinsswaps!AS404+'iBoxx Extrapolation'!$F404,2)</f>
        <v>3.64</v>
      </c>
      <c r="AT404" s="14">
        <f>ROUND(Zinsswaps!AT404+'iBoxx Extrapolation'!$F404,2)</f>
        <v>3.62</v>
      </c>
      <c r="AU404" s="14">
        <f>ROUND(Zinsswaps!AU404+'iBoxx Extrapolation'!$F404,2)</f>
        <v>3.61</v>
      </c>
      <c r="AV404" s="14">
        <f>ROUND(Zinsswaps!AV404+'iBoxx Extrapolation'!$F404,2)</f>
        <v>3.59</v>
      </c>
      <c r="AW404" s="14">
        <f>ROUND(Zinsswaps!AW404+'iBoxx Extrapolation'!$F404,2)</f>
        <v>3.57</v>
      </c>
      <c r="AX404" s="14">
        <f>ROUND(Zinsswaps!AX404+'iBoxx Extrapolation'!$F404,2)</f>
        <v>3.56</v>
      </c>
      <c r="AY404" s="14">
        <f>ROUND(Zinsswaps!AY404+'iBoxx Extrapolation'!$F404,2)</f>
        <v>3.54</v>
      </c>
    </row>
    <row r="405" spans="1:51" s="16" customFormat="1" x14ac:dyDescent="0.2">
      <c r="A405" s="12">
        <v>49552</v>
      </c>
      <c r="B405" s="14">
        <f>ROUND(Zinsswaps!B405+'iBoxx Extrapolation'!$F405,2)</f>
        <v>2.99</v>
      </c>
      <c r="C405" s="14">
        <f>ROUND(Zinsswaps!C405+'iBoxx Extrapolation'!$F405,2)</f>
        <v>3</v>
      </c>
      <c r="D405" s="14">
        <f>ROUND(Zinsswaps!D405+'iBoxx Extrapolation'!$F405,2)</f>
        <v>3.05</v>
      </c>
      <c r="E405" s="14">
        <f>ROUND(Zinsswaps!E405+'iBoxx Extrapolation'!$F405,2)</f>
        <v>3.12</v>
      </c>
      <c r="F405" s="14">
        <f>ROUND(Zinsswaps!F405+'iBoxx Extrapolation'!$F405,2)</f>
        <v>3.19</v>
      </c>
      <c r="G405" s="14">
        <f>ROUND(Zinsswaps!G405+'iBoxx Extrapolation'!$F405,2)</f>
        <v>3.27</v>
      </c>
      <c r="H405" s="14">
        <f>ROUND(Zinsswaps!H405+'iBoxx Extrapolation'!$F405,2)</f>
        <v>3.34</v>
      </c>
      <c r="I405" s="14">
        <f>ROUND(Zinsswaps!I405+'iBoxx Extrapolation'!$F405,2)</f>
        <v>3.41</v>
      </c>
      <c r="J405" s="14">
        <f>ROUND(Zinsswaps!J405+'iBoxx Extrapolation'!$F405,2)</f>
        <v>3.48</v>
      </c>
      <c r="K405" s="14">
        <f>ROUND(Zinsswaps!K405+'iBoxx Extrapolation'!$F405,2)</f>
        <v>3.54</v>
      </c>
      <c r="L405" s="14">
        <f>ROUND(Zinsswaps!L405+'iBoxx Extrapolation'!$F405,2)</f>
        <v>3.6</v>
      </c>
      <c r="M405" s="14">
        <f>ROUND(Zinsswaps!M405+'iBoxx Extrapolation'!$F405,2)</f>
        <v>3.65</v>
      </c>
      <c r="N405" s="14">
        <f>ROUND(Zinsswaps!N405+'iBoxx Extrapolation'!$F405,2)</f>
        <v>3.7</v>
      </c>
      <c r="O405" s="14">
        <f>ROUND(Zinsswaps!O405+'iBoxx Extrapolation'!$F405,2)</f>
        <v>3.75</v>
      </c>
      <c r="P405" s="14">
        <f>ROUND(Zinsswaps!P405+'iBoxx Extrapolation'!$F405,2)</f>
        <v>3.78</v>
      </c>
      <c r="Q405" s="14">
        <f>ROUND(Zinsswaps!Q405+'iBoxx Extrapolation'!$F405,2)</f>
        <v>3.81</v>
      </c>
      <c r="R405" s="14">
        <f>ROUND(Zinsswaps!R405+'iBoxx Extrapolation'!$F405,2)</f>
        <v>3.83</v>
      </c>
      <c r="S405" s="14">
        <f>ROUND(Zinsswaps!S405+'iBoxx Extrapolation'!$F405,2)</f>
        <v>3.85</v>
      </c>
      <c r="T405" s="14">
        <f>ROUND(Zinsswaps!T405+'iBoxx Extrapolation'!$F405,2)</f>
        <v>3.87</v>
      </c>
      <c r="U405" s="14">
        <f>ROUND(Zinsswaps!U405+'iBoxx Extrapolation'!$F405,2)</f>
        <v>3.89</v>
      </c>
      <c r="V405" s="14">
        <f>ROUND(Zinsswaps!V405+'iBoxx Extrapolation'!$F405,2)</f>
        <v>3.89</v>
      </c>
      <c r="W405" s="14">
        <f>ROUND(Zinsswaps!W405+'iBoxx Extrapolation'!$F405,2)</f>
        <v>3.89</v>
      </c>
      <c r="X405" s="14">
        <f>ROUND(Zinsswaps!X405+'iBoxx Extrapolation'!$F405,2)</f>
        <v>3.89</v>
      </c>
      <c r="Y405" s="14">
        <f>ROUND(Zinsswaps!Y405+'iBoxx Extrapolation'!$F405,2)</f>
        <v>3.89</v>
      </c>
      <c r="Z405" s="14">
        <f>ROUND(Zinsswaps!Z405+'iBoxx Extrapolation'!$F405,2)</f>
        <v>3.89</v>
      </c>
      <c r="AA405" s="14">
        <f>ROUND(Zinsswaps!AA405+'iBoxx Extrapolation'!$F405,2)</f>
        <v>3.88</v>
      </c>
      <c r="AB405" s="14">
        <f>ROUND(Zinsswaps!AB405+'iBoxx Extrapolation'!$F405,2)</f>
        <v>3.88</v>
      </c>
      <c r="AC405" s="14">
        <f>ROUND(Zinsswaps!AC405+'iBoxx Extrapolation'!$F405,2)</f>
        <v>3.87</v>
      </c>
      <c r="AD405" s="14">
        <f>ROUND(Zinsswaps!AD405+'iBoxx Extrapolation'!$F405,2)</f>
        <v>3.86</v>
      </c>
      <c r="AE405" s="14">
        <f>ROUND(Zinsswaps!AE405+'iBoxx Extrapolation'!$F405,2)</f>
        <v>3.86</v>
      </c>
      <c r="AF405" s="14">
        <f>ROUND(Zinsswaps!AF405+'iBoxx Extrapolation'!$F405,2)</f>
        <v>3.84</v>
      </c>
      <c r="AG405" s="14">
        <f>ROUND(Zinsswaps!AG405+'iBoxx Extrapolation'!$F405,2)</f>
        <v>3.82</v>
      </c>
      <c r="AH405" s="14">
        <f>ROUND(Zinsswaps!AH405+'iBoxx Extrapolation'!$F405,2)</f>
        <v>3.81</v>
      </c>
      <c r="AI405" s="14">
        <f>ROUND(Zinsswaps!AI405+'iBoxx Extrapolation'!$F405,2)</f>
        <v>3.79</v>
      </c>
      <c r="AJ405" s="14">
        <f>ROUND(Zinsswaps!AJ405+'iBoxx Extrapolation'!$F405,2)</f>
        <v>3.78</v>
      </c>
      <c r="AK405" s="14">
        <f>ROUND(Zinsswaps!AK405+'iBoxx Extrapolation'!$F405,2)</f>
        <v>3.77</v>
      </c>
      <c r="AL405" s="14">
        <f>ROUND(Zinsswaps!AL405+'iBoxx Extrapolation'!$F405,2)</f>
        <v>3.76</v>
      </c>
      <c r="AM405" s="14">
        <f>ROUND(Zinsswaps!AM405+'iBoxx Extrapolation'!$F405,2)</f>
        <v>3.75</v>
      </c>
      <c r="AN405" s="14">
        <f>ROUND(Zinsswaps!AN405+'iBoxx Extrapolation'!$F405,2)</f>
        <v>3.74</v>
      </c>
      <c r="AO405" s="14">
        <f>ROUND(Zinsswaps!AO405+'iBoxx Extrapolation'!$F405,2)</f>
        <v>3.73</v>
      </c>
      <c r="AP405" s="14">
        <f>ROUND(Zinsswaps!AP405+'iBoxx Extrapolation'!$F405,2)</f>
        <v>3.7</v>
      </c>
      <c r="AQ405" s="14">
        <f>ROUND(Zinsswaps!AQ405+'iBoxx Extrapolation'!$F405,2)</f>
        <v>3.68</v>
      </c>
      <c r="AR405" s="14">
        <f>ROUND(Zinsswaps!AR405+'iBoxx Extrapolation'!$F405,2)</f>
        <v>3.66</v>
      </c>
      <c r="AS405" s="14">
        <f>ROUND(Zinsswaps!AS405+'iBoxx Extrapolation'!$F405,2)</f>
        <v>3.64</v>
      </c>
      <c r="AT405" s="14">
        <f>ROUND(Zinsswaps!AT405+'iBoxx Extrapolation'!$F405,2)</f>
        <v>3.62</v>
      </c>
      <c r="AU405" s="14">
        <f>ROUND(Zinsswaps!AU405+'iBoxx Extrapolation'!$F405,2)</f>
        <v>3.61</v>
      </c>
      <c r="AV405" s="14">
        <f>ROUND(Zinsswaps!AV405+'iBoxx Extrapolation'!$F405,2)</f>
        <v>3.59</v>
      </c>
      <c r="AW405" s="14">
        <f>ROUND(Zinsswaps!AW405+'iBoxx Extrapolation'!$F405,2)</f>
        <v>3.57</v>
      </c>
      <c r="AX405" s="14">
        <f>ROUND(Zinsswaps!AX405+'iBoxx Extrapolation'!$F405,2)</f>
        <v>3.56</v>
      </c>
      <c r="AY405" s="14">
        <f>ROUND(Zinsswaps!AY405+'iBoxx Extrapolation'!$F405,2)</f>
        <v>3.54</v>
      </c>
    </row>
    <row r="406" spans="1:51" s="16" customFormat="1" x14ac:dyDescent="0.2">
      <c r="A406" s="12">
        <v>49582</v>
      </c>
      <c r="B406" s="14">
        <f>ROUND(Zinsswaps!B406+'iBoxx Extrapolation'!$F406,2)</f>
        <v>2.99</v>
      </c>
      <c r="C406" s="14">
        <f>ROUND(Zinsswaps!C406+'iBoxx Extrapolation'!$F406,2)</f>
        <v>3</v>
      </c>
      <c r="D406" s="14">
        <f>ROUND(Zinsswaps!D406+'iBoxx Extrapolation'!$F406,2)</f>
        <v>3.05</v>
      </c>
      <c r="E406" s="14">
        <f>ROUND(Zinsswaps!E406+'iBoxx Extrapolation'!$F406,2)</f>
        <v>3.12</v>
      </c>
      <c r="F406" s="14">
        <f>ROUND(Zinsswaps!F406+'iBoxx Extrapolation'!$F406,2)</f>
        <v>3.19</v>
      </c>
      <c r="G406" s="14">
        <f>ROUND(Zinsswaps!G406+'iBoxx Extrapolation'!$F406,2)</f>
        <v>3.27</v>
      </c>
      <c r="H406" s="14">
        <f>ROUND(Zinsswaps!H406+'iBoxx Extrapolation'!$F406,2)</f>
        <v>3.34</v>
      </c>
      <c r="I406" s="14">
        <f>ROUND(Zinsswaps!I406+'iBoxx Extrapolation'!$F406,2)</f>
        <v>3.41</v>
      </c>
      <c r="J406" s="14">
        <f>ROUND(Zinsswaps!J406+'iBoxx Extrapolation'!$F406,2)</f>
        <v>3.48</v>
      </c>
      <c r="K406" s="14">
        <f>ROUND(Zinsswaps!K406+'iBoxx Extrapolation'!$F406,2)</f>
        <v>3.54</v>
      </c>
      <c r="L406" s="14">
        <f>ROUND(Zinsswaps!L406+'iBoxx Extrapolation'!$F406,2)</f>
        <v>3.6</v>
      </c>
      <c r="M406" s="14">
        <f>ROUND(Zinsswaps!M406+'iBoxx Extrapolation'!$F406,2)</f>
        <v>3.65</v>
      </c>
      <c r="N406" s="14">
        <f>ROUND(Zinsswaps!N406+'iBoxx Extrapolation'!$F406,2)</f>
        <v>3.7</v>
      </c>
      <c r="O406" s="14">
        <f>ROUND(Zinsswaps!O406+'iBoxx Extrapolation'!$F406,2)</f>
        <v>3.75</v>
      </c>
      <c r="P406" s="14">
        <f>ROUND(Zinsswaps!P406+'iBoxx Extrapolation'!$F406,2)</f>
        <v>3.78</v>
      </c>
      <c r="Q406" s="14">
        <f>ROUND(Zinsswaps!Q406+'iBoxx Extrapolation'!$F406,2)</f>
        <v>3.81</v>
      </c>
      <c r="R406" s="14">
        <f>ROUND(Zinsswaps!R406+'iBoxx Extrapolation'!$F406,2)</f>
        <v>3.83</v>
      </c>
      <c r="S406" s="14">
        <f>ROUND(Zinsswaps!S406+'iBoxx Extrapolation'!$F406,2)</f>
        <v>3.85</v>
      </c>
      <c r="T406" s="14">
        <f>ROUND(Zinsswaps!T406+'iBoxx Extrapolation'!$F406,2)</f>
        <v>3.87</v>
      </c>
      <c r="U406" s="14">
        <f>ROUND(Zinsswaps!U406+'iBoxx Extrapolation'!$F406,2)</f>
        <v>3.89</v>
      </c>
      <c r="V406" s="14">
        <f>ROUND(Zinsswaps!V406+'iBoxx Extrapolation'!$F406,2)</f>
        <v>3.89</v>
      </c>
      <c r="W406" s="14">
        <f>ROUND(Zinsswaps!W406+'iBoxx Extrapolation'!$F406,2)</f>
        <v>3.89</v>
      </c>
      <c r="X406" s="14">
        <f>ROUND(Zinsswaps!X406+'iBoxx Extrapolation'!$F406,2)</f>
        <v>3.89</v>
      </c>
      <c r="Y406" s="14">
        <f>ROUND(Zinsswaps!Y406+'iBoxx Extrapolation'!$F406,2)</f>
        <v>3.89</v>
      </c>
      <c r="Z406" s="14">
        <f>ROUND(Zinsswaps!Z406+'iBoxx Extrapolation'!$F406,2)</f>
        <v>3.89</v>
      </c>
      <c r="AA406" s="14">
        <f>ROUND(Zinsswaps!AA406+'iBoxx Extrapolation'!$F406,2)</f>
        <v>3.88</v>
      </c>
      <c r="AB406" s="14">
        <f>ROUND(Zinsswaps!AB406+'iBoxx Extrapolation'!$F406,2)</f>
        <v>3.88</v>
      </c>
      <c r="AC406" s="14">
        <f>ROUND(Zinsswaps!AC406+'iBoxx Extrapolation'!$F406,2)</f>
        <v>3.87</v>
      </c>
      <c r="AD406" s="14">
        <f>ROUND(Zinsswaps!AD406+'iBoxx Extrapolation'!$F406,2)</f>
        <v>3.86</v>
      </c>
      <c r="AE406" s="14">
        <f>ROUND(Zinsswaps!AE406+'iBoxx Extrapolation'!$F406,2)</f>
        <v>3.86</v>
      </c>
      <c r="AF406" s="14">
        <f>ROUND(Zinsswaps!AF406+'iBoxx Extrapolation'!$F406,2)</f>
        <v>3.84</v>
      </c>
      <c r="AG406" s="14">
        <f>ROUND(Zinsswaps!AG406+'iBoxx Extrapolation'!$F406,2)</f>
        <v>3.82</v>
      </c>
      <c r="AH406" s="14">
        <f>ROUND(Zinsswaps!AH406+'iBoxx Extrapolation'!$F406,2)</f>
        <v>3.81</v>
      </c>
      <c r="AI406" s="14">
        <f>ROUND(Zinsswaps!AI406+'iBoxx Extrapolation'!$F406,2)</f>
        <v>3.79</v>
      </c>
      <c r="AJ406" s="14">
        <f>ROUND(Zinsswaps!AJ406+'iBoxx Extrapolation'!$F406,2)</f>
        <v>3.78</v>
      </c>
      <c r="AK406" s="14">
        <f>ROUND(Zinsswaps!AK406+'iBoxx Extrapolation'!$F406,2)</f>
        <v>3.77</v>
      </c>
      <c r="AL406" s="14">
        <f>ROUND(Zinsswaps!AL406+'iBoxx Extrapolation'!$F406,2)</f>
        <v>3.76</v>
      </c>
      <c r="AM406" s="14">
        <f>ROUND(Zinsswaps!AM406+'iBoxx Extrapolation'!$F406,2)</f>
        <v>3.75</v>
      </c>
      <c r="AN406" s="14">
        <f>ROUND(Zinsswaps!AN406+'iBoxx Extrapolation'!$F406,2)</f>
        <v>3.74</v>
      </c>
      <c r="AO406" s="14">
        <f>ROUND(Zinsswaps!AO406+'iBoxx Extrapolation'!$F406,2)</f>
        <v>3.73</v>
      </c>
      <c r="AP406" s="14">
        <f>ROUND(Zinsswaps!AP406+'iBoxx Extrapolation'!$F406,2)</f>
        <v>3.7</v>
      </c>
      <c r="AQ406" s="14">
        <f>ROUND(Zinsswaps!AQ406+'iBoxx Extrapolation'!$F406,2)</f>
        <v>3.68</v>
      </c>
      <c r="AR406" s="14">
        <f>ROUND(Zinsswaps!AR406+'iBoxx Extrapolation'!$F406,2)</f>
        <v>3.66</v>
      </c>
      <c r="AS406" s="14">
        <f>ROUND(Zinsswaps!AS406+'iBoxx Extrapolation'!$F406,2)</f>
        <v>3.64</v>
      </c>
      <c r="AT406" s="14">
        <f>ROUND(Zinsswaps!AT406+'iBoxx Extrapolation'!$F406,2)</f>
        <v>3.62</v>
      </c>
      <c r="AU406" s="14">
        <f>ROUND(Zinsswaps!AU406+'iBoxx Extrapolation'!$F406,2)</f>
        <v>3.61</v>
      </c>
      <c r="AV406" s="14">
        <f>ROUND(Zinsswaps!AV406+'iBoxx Extrapolation'!$F406,2)</f>
        <v>3.59</v>
      </c>
      <c r="AW406" s="14">
        <f>ROUND(Zinsswaps!AW406+'iBoxx Extrapolation'!$F406,2)</f>
        <v>3.57</v>
      </c>
      <c r="AX406" s="14">
        <f>ROUND(Zinsswaps!AX406+'iBoxx Extrapolation'!$F406,2)</f>
        <v>3.56</v>
      </c>
      <c r="AY406" s="14">
        <f>ROUND(Zinsswaps!AY406+'iBoxx Extrapolation'!$F406,2)</f>
        <v>3.54</v>
      </c>
    </row>
    <row r="407" spans="1:51" s="16" customFormat="1" x14ac:dyDescent="0.2">
      <c r="A407" s="12">
        <v>49613</v>
      </c>
      <c r="B407" s="14">
        <f>ROUND(Zinsswaps!B407+'iBoxx Extrapolation'!$F407,2)</f>
        <v>2.99</v>
      </c>
      <c r="C407" s="14">
        <f>ROUND(Zinsswaps!C407+'iBoxx Extrapolation'!$F407,2)</f>
        <v>3</v>
      </c>
      <c r="D407" s="14">
        <f>ROUND(Zinsswaps!D407+'iBoxx Extrapolation'!$F407,2)</f>
        <v>3.05</v>
      </c>
      <c r="E407" s="14">
        <f>ROUND(Zinsswaps!E407+'iBoxx Extrapolation'!$F407,2)</f>
        <v>3.12</v>
      </c>
      <c r="F407" s="14">
        <f>ROUND(Zinsswaps!F407+'iBoxx Extrapolation'!$F407,2)</f>
        <v>3.19</v>
      </c>
      <c r="G407" s="14">
        <f>ROUND(Zinsswaps!G407+'iBoxx Extrapolation'!$F407,2)</f>
        <v>3.27</v>
      </c>
      <c r="H407" s="14">
        <f>ROUND(Zinsswaps!H407+'iBoxx Extrapolation'!$F407,2)</f>
        <v>3.34</v>
      </c>
      <c r="I407" s="14">
        <f>ROUND(Zinsswaps!I407+'iBoxx Extrapolation'!$F407,2)</f>
        <v>3.41</v>
      </c>
      <c r="J407" s="14">
        <f>ROUND(Zinsswaps!J407+'iBoxx Extrapolation'!$F407,2)</f>
        <v>3.48</v>
      </c>
      <c r="K407" s="14">
        <f>ROUND(Zinsswaps!K407+'iBoxx Extrapolation'!$F407,2)</f>
        <v>3.54</v>
      </c>
      <c r="L407" s="14">
        <f>ROUND(Zinsswaps!L407+'iBoxx Extrapolation'!$F407,2)</f>
        <v>3.6</v>
      </c>
      <c r="M407" s="14">
        <f>ROUND(Zinsswaps!M407+'iBoxx Extrapolation'!$F407,2)</f>
        <v>3.65</v>
      </c>
      <c r="N407" s="14">
        <f>ROUND(Zinsswaps!N407+'iBoxx Extrapolation'!$F407,2)</f>
        <v>3.7</v>
      </c>
      <c r="O407" s="14">
        <f>ROUND(Zinsswaps!O407+'iBoxx Extrapolation'!$F407,2)</f>
        <v>3.75</v>
      </c>
      <c r="P407" s="14">
        <f>ROUND(Zinsswaps!P407+'iBoxx Extrapolation'!$F407,2)</f>
        <v>3.78</v>
      </c>
      <c r="Q407" s="14">
        <f>ROUND(Zinsswaps!Q407+'iBoxx Extrapolation'!$F407,2)</f>
        <v>3.81</v>
      </c>
      <c r="R407" s="14">
        <f>ROUND(Zinsswaps!R407+'iBoxx Extrapolation'!$F407,2)</f>
        <v>3.83</v>
      </c>
      <c r="S407" s="14">
        <f>ROUND(Zinsswaps!S407+'iBoxx Extrapolation'!$F407,2)</f>
        <v>3.85</v>
      </c>
      <c r="T407" s="14">
        <f>ROUND(Zinsswaps!T407+'iBoxx Extrapolation'!$F407,2)</f>
        <v>3.87</v>
      </c>
      <c r="U407" s="14">
        <f>ROUND(Zinsswaps!U407+'iBoxx Extrapolation'!$F407,2)</f>
        <v>3.89</v>
      </c>
      <c r="V407" s="14">
        <f>ROUND(Zinsswaps!V407+'iBoxx Extrapolation'!$F407,2)</f>
        <v>3.89</v>
      </c>
      <c r="W407" s="14">
        <f>ROUND(Zinsswaps!W407+'iBoxx Extrapolation'!$F407,2)</f>
        <v>3.89</v>
      </c>
      <c r="X407" s="14">
        <f>ROUND(Zinsswaps!X407+'iBoxx Extrapolation'!$F407,2)</f>
        <v>3.89</v>
      </c>
      <c r="Y407" s="14">
        <f>ROUND(Zinsswaps!Y407+'iBoxx Extrapolation'!$F407,2)</f>
        <v>3.89</v>
      </c>
      <c r="Z407" s="14">
        <f>ROUND(Zinsswaps!Z407+'iBoxx Extrapolation'!$F407,2)</f>
        <v>3.89</v>
      </c>
      <c r="AA407" s="14">
        <f>ROUND(Zinsswaps!AA407+'iBoxx Extrapolation'!$F407,2)</f>
        <v>3.88</v>
      </c>
      <c r="AB407" s="14">
        <f>ROUND(Zinsswaps!AB407+'iBoxx Extrapolation'!$F407,2)</f>
        <v>3.88</v>
      </c>
      <c r="AC407" s="14">
        <f>ROUND(Zinsswaps!AC407+'iBoxx Extrapolation'!$F407,2)</f>
        <v>3.87</v>
      </c>
      <c r="AD407" s="14">
        <f>ROUND(Zinsswaps!AD407+'iBoxx Extrapolation'!$F407,2)</f>
        <v>3.86</v>
      </c>
      <c r="AE407" s="14">
        <f>ROUND(Zinsswaps!AE407+'iBoxx Extrapolation'!$F407,2)</f>
        <v>3.86</v>
      </c>
      <c r="AF407" s="14">
        <f>ROUND(Zinsswaps!AF407+'iBoxx Extrapolation'!$F407,2)</f>
        <v>3.84</v>
      </c>
      <c r="AG407" s="14">
        <f>ROUND(Zinsswaps!AG407+'iBoxx Extrapolation'!$F407,2)</f>
        <v>3.82</v>
      </c>
      <c r="AH407" s="14">
        <f>ROUND(Zinsswaps!AH407+'iBoxx Extrapolation'!$F407,2)</f>
        <v>3.81</v>
      </c>
      <c r="AI407" s="14">
        <f>ROUND(Zinsswaps!AI407+'iBoxx Extrapolation'!$F407,2)</f>
        <v>3.79</v>
      </c>
      <c r="AJ407" s="14">
        <f>ROUND(Zinsswaps!AJ407+'iBoxx Extrapolation'!$F407,2)</f>
        <v>3.78</v>
      </c>
      <c r="AK407" s="14">
        <f>ROUND(Zinsswaps!AK407+'iBoxx Extrapolation'!$F407,2)</f>
        <v>3.77</v>
      </c>
      <c r="AL407" s="14">
        <f>ROUND(Zinsswaps!AL407+'iBoxx Extrapolation'!$F407,2)</f>
        <v>3.76</v>
      </c>
      <c r="AM407" s="14">
        <f>ROUND(Zinsswaps!AM407+'iBoxx Extrapolation'!$F407,2)</f>
        <v>3.75</v>
      </c>
      <c r="AN407" s="14">
        <f>ROUND(Zinsswaps!AN407+'iBoxx Extrapolation'!$F407,2)</f>
        <v>3.74</v>
      </c>
      <c r="AO407" s="14">
        <f>ROUND(Zinsswaps!AO407+'iBoxx Extrapolation'!$F407,2)</f>
        <v>3.73</v>
      </c>
      <c r="AP407" s="14">
        <f>ROUND(Zinsswaps!AP407+'iBoxx Extrapolation'!$F407,2)</f>
        <v>3.7</v>
      </c>
      <c r="AQ407" s="14">
        <f>ROUND(Zinsswaps!AQ407+'iBoxx Extrapolation'!$F407,2)</f>
        <v>3.68</v>
      </c>
      <c r="AR407" s="14">
        <f>ROUND(Zinsswaps!AR407+'iBoxx Extrapolation'!$F407,2)</f>
        <v>3.66</v>
      </c>
      <c r="AS407" s="14">
        <f>ROUND(Zinsswaps!AS407+'iBoxx Extrapolation'!$F407,2)</f>
        <v>3.64</v>
      </c>
      <c r="AT407" s="14">
        <f>ROUND(Zinsswaps!AT407+'iBoxx Extrapolation'!$F407,2)</f>
        <v>3.62</v>
      </c>
      <c r="AU407" s="14">
        <f>ROUND(Zinsswaps!AU407+'iBoxx Extrapolation'!$F407,2)</f>
        <v>3.61</v>
      </c>
      <c r="AV407" s="14">
        <f>ROUND(Zinsswaps!AV407+'iBoxx Extrapolation'!$F407,2)</f>
        <v>3.59</v>
      </c>
      <c r="AW407" s="14">
        <f>ROUND(Zinsswaps!AW407+'iBoxx Extrapolation'!$F407,2)</f>
        <v>3.57</v>
      </c>
      <c r="AX407" s="14">
        <f>ROUND(Zinsswaps!AX407+'iBoxx Extrapolation'!$F407,2)</f>
        <v>3.56</v>
      </c>
      <c r="AY407" s="14">
        <f>ROUND(Zinsswaps!AY407+'iBoxx Extrapolation'!$F407,2)</f>
        <v>3.54</v>
      </c>
    </row>
    <row r="408" spans="1:51" s="16" customFormat="1" x14ac:dyDescent="0.2">
      <c r="A408" s="12">
        <v>49643</v>
      </c>
      <c r="B408" s="14">
        <f>ROUND(Zinsswaps!B408+'iBoxx Extrapolation'!$F408,2)</f>
        <v>2.99</v>
      </c>
      <c r="C408" s="14">
        <f>ROUND(Zinsswaps!C408+'iBoxx Extrapolation'!$F408,2)</f>
        <v>3</v>
      </c>
      <c r="D408" s="14">
        <f>ROUND(Zinsswaps!D408+'iBoxx Extrapolation'!$F408,2)</f>
        <v>3.05</v>
      </c>
      <c r="E408" s="14">
        <f>ROUND(Zinsswaps!E408+'iBoxx Extrapolation'!$F408,2)</f>
        <v>3.12</v>
      </c>
      <c r="F408" s="14">
        <f>ROUND(Zinsswaps!F408+'iBoxx Extrapolation'!$F408,2)</f>
        <v>3.19</v>
      </c>
      <c r="G408" s="14">
        <f>ROUND(Zinsswaps!G408+'iBoxx Extrapolation'!$F408,2)</f>
        <v>3.27</v>
      </c>
      <c r="H408" s="14">
        <f>ROUND(Zinsswaps!H408+'iBoxx Extrapolation'!$F408,2)</f>
        <v>3.34</v>
      </c>
      <c r="I408" s="14">
        <f>ROUND(Zinsswaps!I408+'iBoxx Extrapolation'!$F408,2)</f>
        <v>3.41</v>
      </c>
      <c r="J408" s="14">
        <f>ROUND(Zinsswaps!J408+'iBoxx Extrapolation'!$F408,2)</f>
        <v>3.48</v>
      </c>
      <c r="K408" s="14">
        <f>ROUND(Zinsswaps!K408+'iBoxx Extrapolation'!$F408,2)</f>
        <v>3.54</v>
      </c>
      <c r="L408" s="14">
        <f>ROUND(Zinsswaps!L408+'iBoxx Extrapolation'!$F408,2)</f>
        <v>3.6</v>
      </c>
      <c r="M408" s="14">
        <f>ROUND(Zinsswaps!M408+'iBoxx Extrapolation'!$F408,2)</f>
        <v>3.65</v>
      </c>
      <c r="N408" s="14">
        <f>ROUND(Zinsswaps!N408+'iBoxx Extrapolation'!$F408,2)</f>
        <v>3.7</v>
      </c>
      <c r="O408" s="14">
        <f>ROUND(Zinsswaps!O408+'iBoxx Extrapolation'!$F408,2)</f>
        <v>3.75</v>
      </c>
      <c r="P408" s="14">
        <f>ROUND(Zinsswaps!P408+'iBoxx Extrapolation'!$F408,2)</f>
        <v>3.78</v>
      </c>
      <c r="Q408" s="14">
        <f>ROUND(Zinsswaps!Q408+'iBoxx Extrapolation'!$F408,2)</f>
        <v>3.81</v>
      </c>
      <c r="R408" s="14">
        <f>ROUND(Zinsswaps!R408+'iBoxx Extrapolation'!$F408,2)</f>
        <v>3.83</v>
      </c>
      <c r="S408" s="14">
        <f>ROUND(Zinsswaps!S408+'iBoxx Extrapolation'!$F408,2)</f>
        <v>3.85</v>
      </c>
      <c r="T408" s="14">
        <f>ROUND(Zinsswaps!T408+'iBoxx Extrapolation'!$F408,2)</f>
        <v>3.87</v>
      </c>
      <c r="U408" s="14">
        <f>ROUND(Zinsswaps!U408+'iBoxx Extrapolation'!$F408,2)</f>
        <v>3.89</v>
      </c>
      <c r="V408" s="14">
        <f>ROUND(Zinsswaps!V408+'iBoxx Extrapolation'!$F408,2)</f>
        <v>3.89</v>
      </c>
      <c r="W408" s="14">
        <f>ROUND(Zinsswaps!W408+'iBoxx Extrapolation'!$F408,2)</f>
        <v>3.89</v>
      </c>
      <c r="X408" s="14">
        <f>ROUND(Zinsswaps!X408+'iBoxx Extrapolation'!$F408,2)</f>
        <v>3.89</v>
      </c>
      <c r="Y408" s="14">
        <f>ROUND(Zinsswaps!Y408+'iBoxx Extrapolation'!$F408,2)</f>
        <v>3.89</v>
      </c>
      <c r="Z408" s="14">
        <f>ROUND(Zinsswaps!Z408+'iBoxx Extrapolation'!$F408,2)</f>
        <v>3.89</v>
      </c>
      <c r="AA408" s="14">
        <f>ROUND(Zinsswaps!AA408+'iBoxx Extrapolation'!$F408,2)</f>
        <v>3.88</v>
      </c>
      <c r="AB408" s="14">
        <f>ROUND(Zinsswaps!AB408+'iBoxx Extrapolation'!$F408,2)</f>
        <v>3.88</v>
      </c>
      <c r="AC408" s="14">
        <f>ROUND(Zinsswaps!AC408+'iBoxx Extrapolation'!$F408,2)</f>
        <v>3.87</v>
      </c>
      <c r="AD408" s="14">
        <f>ROUND(Zinsswaps!AD408+'iBoxx Extrapolation'!$F408,2)</f>
        <v>3.86</v>
      </c>
      <c r="AE408" s="14">
        <f>ROUND(Zinsswaps!AE408+'iBoxx Extrapolation'!$F408,2)</f>
        <v>3.86</v>
      </c>
      <c r="AF408" s="14">
        <f>ROUND(Zinsswaps!AF408+'iBoxx Extrapolation'!$F408,2)</f>
        <v>3.84</v>
      </c>
      <c r="AG408" s="14">
        <f>ROUND(Zinsswaps!AG408+'iBoxx Extrapolation'!$F408,2)</f>
        <v>3.82</v>
      </c>
      <c r="AH408" s="14">
        <f>ROUND(Zinsswaps!AH408+'iBoxx Extrapolation'!$F408,2)</f>
        <v>3.81</v>
      </c>
      <c r="AI408" s="14">
        <f>ROUND(Zinsswaps!AI408+'iBoxx Extrapolation'!$F408,2)</f>
        <v>3.79</v>
      </c>
      <c r="AJ408" s="14">
        <f>ROUND(Zinsswaps!AJ408+'iBoxx Extrapolation'!$F408,2)</f>
        <v>3.78</v>
      </c>
      <c r="AK408" s="14">
        <f>ROUND(Zinsswaps!AK408+'iBoxx Extrapolation'!$F408,2)</f>
        <v>3.77</v>
      </c>
      <c r="AL408" s="14">
        <f>ROUND(Zinsswaps!AL408+'iBoxx Extrapolation'!$F408,2)</f>
        <v>3.76</v>
      </c>
      <c r="AM408" s="14">
        <f>ROUND(Zinsswaps!AM408+'iBoxx Extrapolation'!$F408,2)</f>
        <v>3.75</v>
      </c>
      <c r="AN408" s="14">
        <f>ROUND(Zinsswaps!AN408+'iBoxx Extrapolation'!$F408,2)</f>
        <v>3.74</v>
      </c>
      <c r="AO408" s="14">
        <f>ROUND(Zinsswaps!AO408+'iBoxx Extrapolation'!$F408,2)</f>
        <v>3.73</v>
      </c>
      <c r="AP408" s="14">
        <f>ROUND(Zinsswaps!AP408+'iBoxx Extrapolation'!$F408,2)</f>
        <v>3.7</v>
      </c>
      <c r="AQ408" s="14">
        <f>ROUND(Zinsswaps!AQ408+'iBoxx Extrapolation'!$F408,2)</f>
        <v>3.68</v>
      </c>
      <c r="AR408" s="14">
        <f>ROUND(Zinsswaps!AR408+'iBoxx Extrapolation'!$F408,2)</f>
        <v>3.66</v>
      </c>
      <c r="AS408" s="14">
        <f>ROUND(Zinsswaps!AS408+'iBoxx Extrapolation'!$F408,2)</f>
        <v>3.64</v>
      </c>
      <c r="AT408" s="14">
        <f>ROUND(Zinsswaps!AT408+'iBoxx Extrapolation'!$F408,2)</f>
        <v>3.62</v>
      </c>
      <c r="AU408" s="14">
        <f>ROUND(Zinsswaps!AU408+'iBoxx Extrapolation'!$F408,2)</f>
        <v>3.61</v>
      </c>
      <c r="AV408" s="14">
        <f>ROUND(Zinsswaps!AV408+'iBoxx Extrapolation'!$F408,2)</f>
        <v>3.59</v>
      </c>
      <c r="AW408" s="14">
        <f>ROUND(Zinsswaps!AW408+'iBoxx Extrapolation'!$F408,2)</f>
        <v>3.57</v>
      </c>
      <c r="AX408" s="14">
        <f>ROUND(Zinsswaps!AX408+'iBoxx Extrapolation'!$F408,2)</f>
        <v>3.56</v>
      </c>
      <c r="AY408" s="14">
        <f>ROUND(Zinsswaps!AY408+'iBoxx Extrapolation'!$F408,2)</f>
        <v>3.54</v>
      </c>
    </row>
    <row r="409" spans="1:51" s="16" customFormat="1" x14ac:dyDescent="0.2">
      <c r="A409" s="12">
        <v>49674</v>
      </c>
      <c r="B409" s="14">
        <f>ROUND(Zinsswaps!B409+'iBoxx Extrapolation'!$F409,2)</f>
        <v>2.99</v>
      </c>
      <c r="C409" s="14">
        <f>ROUND(Zinsswaps!C409+'iBoxx Extrapolation'!$F409,2)</f>
        <v>3</v>
      </c>
      <c r="D409" s="14">
        <f>ROUND(Zinsswaps!D409+'iBoxx Extrapolation'!$F409,2)</f>
        <v>3.05</v>
      </c>
      <c r="E409" s="14">
        <f>ROUND(Zinsswaps!E409+'iBoxx Extrapolation'!$F409,2)</f>
        <v>3.12</v>
      </c>
      <c r="F409" s="14">
        <f>ROUND(Zinsswaps!F409+'iBoxx Extrapolation'!$F409,2)</f>
        <v>3.19</v>
      </c>
      <c r="G409" s="14">
        <f>ROUND(Zinsswaps!G409+'iBoxx Extrapolation'!$F409,2)</f>
        <v>3.27</v>
      </c>
      <c r="H409" s="14">
        <f>ROUND(Zinsswaps!H409+'iBoxx Extrapolation'!$F409,2)</f>
        <v>3.34</v>
      </c>
      <c r="I409" s="14">
        <f>ROUND(Zinsswaps!I409+'iBoxx Extrapolation'!$F409,2)</f>
        <v>3.41</v>
      </c>
      <c r="J409" s="14">
        <f>ROUND(Zinsswaps!J409+'iBoxx Extrapolation'!$F409,2)</f>
        <v>3.48</v>
      </c>
      <c r="K409" s="14">
        <f>ROUND(Zinsswaps!K409+'iBoxx Extrapolation'!$F409,2)</f>
        <v>3.54</v>
      </c>
      <c r="L409" s="14">
        <f>ROUND(Zinsswaps!L409+'iBoxx Extrapolation'!$F409,2)</f>
        <v>3.6</v>
      </c>
      <c r="M409" s="14">
        <f>ROUND(Zinsswaps!M409+'iBoxx Extrapolation'!$F409,2)</f>
        <v>3.65</v>
      </c>
      <c r="N409" s="14">
        <f>ROUND(Zinsswaps!N409+'iBoxx Extrapolation'!$F409,2)</f>
        <v>3.7</v>
      </c>
      <c r="O409" s="14">
        <f>ROUND(Zinsswaps!O409+'iBoxx Extrapolation'!$F409,2)</f>
        <v>3.75</v>
      </c>
      <c r="P409" s="14">
        <f>ROUND(Zinsswaps!P409+'iBoxx Extrapolation'!$F409,2)</f>
        <v>3.78</v>
      </c>
      <c r="Q409" s="14">
        <f>ROUND(Zinsswaps!Q409+'iBoxx Extrapolation'!$F409,2)</f>
        <v>3.81</v>
      </c>
      <c r="R409" s="14">
        <f>ROUND(Zinsswaps!R409+'iBoxx Extrapolation'!$F409,2)</f>
        <v>3.83</v>
      </c>
      <c r="S409" s="14">
        <f>ROUND(Zinsswaps!S409+'iBoxx Extrapolation'!$F409,2)</f>
        <v>3.85</v>
      </c>
      <c r="T409" s="14">
        <f>ROUND(Zinsswaps!T409+'iBoxx Extrapolation'!$F409,2)</f>
        <v>3.87</v>
      </c>
      <c r="U409" s="14">
        <f>ROUND(Zinsswaps!U409+'iBoxx Extrapolation'!$F409,2)</f>
        <v>3.89</v>
      </c>
      <c r="V409" s="14">
        <f>ROUND(Zinsswaps!V409+'iBoxx Extrapolation'!$F409,2)</f>
        <v>3.89</v>
      </c>
      <c r="W409" s="14">
        <f>ROUND(Zinsswaps!W409+'iBoxx Extrapolation'!$F409,2)</f>
        <v>3.89</v>
      </c>
      <c r="X409" s="14">
        <f>ROUND(Zinsswaps!X409+'iBoxx Extrapolation'!$F409,2)</f>
        <v>3.89</v>
      </c>
      <c r="Y409" s="14">
        <f>ROUND(Zinsswaps!Y409+'iBoxx Extrapolation'!$F409,2)</f>
        <v>3.89</v>
      </c>
      <c r="Z409" s="14">
        <f>ROUND(Zinsswaps!Z409+'iBoxx Extrapolation'!$F409,2)</f>
        <v>3.89</v>
      </c>
      <c r="AA409" s="14">
        <f>ROUND(Zinsswaps!AA409+'iBoxx Extrapolation'!$F409,2)</f>
        <v>3.88</v>
      </c>
      <c r="AB409" s="14">
        <f>ROUND(Zinsswaps!AB409+'iBoxx Extrapolation'!$F409,2)</f>
        <v>3.88</v>
      </c>
      <c r="AC409" s="14">
        <f>ROUND(Zinsswaps!AC409+'iBoxx Extrapolation'!$F409,2)</f>
        <v>3.87</v>
      </c>
      <c r="AD409" s="14">
        <f>ROUND(Zinsswaps!AD409+'iBoxx Extrapolation'!$F409,2)</f>
        <v>3.86</v>
      </c>
      <c r="AE409" s="14">
        <f>ROUND(Zinsswaps!AE409+'iBoxx Extrapolation'!$F409,2)</f>
        <v>3.86</v>
      </c>
      <c r="AF409" s="14">
        <f>ROUND(Zinsswaps!AF409+'iBoxx Extrapolation'!$F409,2)</f>
        <v>3.84</v>
      </c>
      <c r="AG409" s="14">
        <f>ROUND(Zinsswaps!AG409+'iBoxx Extrapolation'!$F409,2)</f>
        <v>3.82</v>
      </c>
      <c r="AH409" s="14">
        <f>ROUND(Zinsswaps!AH409+'iBoxx Extrapolation'!$F409,2)</f>
        <v>3.81</v>
      </c>
      <c r="AI409" s="14">
        <f>ROUND(Zinsswaps!AI409+'iBoxx Extrapolation'!$F409,2)</f>
        <v>3.79</v>
      </c>
      <c r="AJ409" s="14">
        <f>ROUND(Zinsswaps!AJ409+'iBoxx Extrapolation'!$F409,2)</f>
        <v>3.78</v>
      </c>
      <c r="AK409" s="14">
        <f>ROUND(Zinsswaps!AK409+'iBoxx Extrapolation'!$F409,2)</f>
        <v>3.77</v>
      </c>
      <c r="AL409" s="14">
        <f>ROUND(Zinsswaps!AL409+'iBoxx Extrapolation'!$F409,2)</f>
        <v>3.76</v>
      </c>
      <c r="AM409" s="14">
        <f>ROUND(Zinsswaps!AM409+'iBoxx Extrapolation'!$F409,2)</f>
        <v>3.75</v>
      </c>
      <c r="AN409" s="14">
        <f>ROUND(Zinsswaps!AN409+'iBoxx Extrapolation'!$F409,2)</f>
        <v>3.74</v>
      </c>
      <c r="AO409" s="14">
        <f>ROUND(Zinsswaps!AO409+'iBoxx Extrapolation'!$F409,2)</f>
        <v>3.73</v>
      </c>
      <c r="AP409" s="14">
        <f>ROUND(Zinsswaps!AP409+'iBoxx Extrapolation'!$F409,2)</f>
        <v>3.7</v>
      </c>
      <c r="AQ409" s="14">
        <f>ROUND(Zinsswaps!AQ409+'iBoxx Extrapolation'!$F409,2)</f>
        <v>3.68</v>
      </c>
      <c r="AR409" s="14">
        <f>ROUND(Zinsswaps!AR409+'iBoxx Extrapolation'!$F409,2)</f>
        <v>3.66</v>
      </c>
      <c r="AS409" s="14">
        <f>ROUND(Zinsswaps!AS409+'iBoxx Extrapolation'!$F409,2)</f>
        <v>3.64</v>
      </c>
      <c r="AT409" s="14">
        <f>ROUND(Zinsswaps!AT409+'iBoxx Extrapolation'!$F409,2)</f>
        <v>3.62</v>
      </c>
      <c r="AU409" s="14">
        <f>ROUND(Zinsswaps!AU409+'iBoxx Extrapolation'!$F409,2)</f>
        <v>3.61</v>
      </c>
      <c r="AV409" s="14">
        <f>ROUND(Zinsswaps!AV409+'iBoxx Extrapolation'!$F409,2)</f>
        <v>3.59</v>
      </c>
      <c r="AW409" s="14">
        <f>ROUND(Zinsswaps!AW409+'iBoxx Extrapolation'!$F409,2)</f>
        <v>3.57</v>
      </c>
      <c r="AX409" s="14">
        <f>ROUND(Zinsswaps!AX409+'iBoxx Extrapolation'!$F409,2)</f>
        <v>3.56</v>
      </c>
      <c r="AY409" s="14">
        <f>ROUND(Zinsswaps!AY409+'iBoxx Extrapolation'!$F409,2)</f>
        <v>3.54</v>
      </c>
    </row>
    <row r="410" spans="1:51" s="16" customFormat="1" x14ac:dyDescent="0.2">
      <c r="A410" s="12">
        <v>49705</v>
      </c>
      <c r="B410" s="14">
        <f>ROUND(Zinsswaps!B410+'iBoxx Extrapolation'!$F410,2)</f>
        <v>2.99</v>
      </c>
      <c r="C410" s="14">
        <f>ROUND(Zinsswaps!C410+'iBoxx Extrapolation'!$F410,2)</f>
        <v>3</v>
      </c>
      <c r="D410" s="14">
        <f>ROUND(Zinsswaps!D410+'iBoxx Extrapolation'!$F410,2)</f>
        <v>3.05</v>
      </c>
      <c r="E410" s="14">
        <f>ROUND(Zinsswaps!E410+'iBoxx Extrapolation'!$F410,2)</f>
        <v>3.12</v>
      </c>
      <c r="F410" s="14">
        <f>ROUND(Zinsswaps!F410+'iBoxx Extrapolation'!$F410,2)</f>
        <v>3.19</v>
      </c>
      <c r="G410" s="14">
        <f>ROUND(Zinsswaps!G410+'iBoxx Extrapolation'!$F410,2)</f>
        <v>3.27</v>
      </c>
      <c r="H410" s="14">
        <f>ROUND(Zinsswaps!H410+'iBoxx Extrapolation'!$F410,2)</f>
        <v>3.34</v>
      </c>
      <c r="I410" s="14">
        <f>ROUND(Zinsswaps!I410+'iBoxx Extrapolation'!$F410,2)</f>
        <v>3.41</v>
      </c>
      <c r="J410" s="14">
        <f>ROUND(Zinsswaps!J410+'iBoxx Extrapolation'!$F410,2)</f>
        <v>3.48</v>
      </c>
      <c r="K410" s="14">
        <f>ROUND(Zinsswaps!K410+'iBoxx Extrapolation'!$F410,2)</f>
        <v>3.54</v>
      </c>
      <c r="L410" s="14">
        <f>ROUND(Zinsswaps!L410+'iBoxx Extrapolation'!$F410,2)</f>
        <v>3.6</v>
      </c>
      <c r="M410" s="14">
        <f>ROUND(Zinsswaps!M410+'iBoxx Extrapolation'!$F410,2)</f>
        <v>3.65</v>
      </c>
      <c r="N410" s="14">
        <f>ROUND(Zinsswaps!N410+'iBoxx Extrapolation'!$F410,2)</f>
        <v>3.7</v>
      </c>
      <c r="O410" s="14">
        <f>ROUND(Zinsswaps!O410+'iBoxx Extrapolation'!$F410,2)</f>
        <v>3.75</v>
      </c>
      <c r="P410" s="14">
        <f>ROUND(Zinsswaps!P410+'iBoxx Extrapolation'!$F410,2)</f>
        <v>3.78</v>
      </c>
      <c r="Q410" s="14">
        <f>ROUND(Zinsswaps!Q410+'iBoxx Extrapolation'!$F410,2)</f>
        <v>3.81</v>
      </c>
      <c r="R410" s="14">
        <f>ROUND(Zinsswaps!R410+'iBoxx Extrapolation'!$F410,2)</f>
        <v>3.83</v>
      </c>
      <c r="S410" s="14">
        <f>ROUND(Zinsswaps!S410+'iBoxx Extrapolation'!$F410,2)</f>
        <v>3.85</v>
      </c>
      <c r="T410" s="14">
        <f>ROUND(Zinsswaps!T410+'iBoxx Extrapolation'!$F410,2)</f>
        <v>3.87</v>
      </c>
      <c r="U410" s="14">
        <f>ROUND(Zinsswaps!U410+'iBoxx Extrapolation'!$F410,2)</f>
        <v>3.89</v>
      </c>
      <c r="V410" s="14">
        <f>ROUND(Zinsswaps!V410+'iBoxx Extrapolation'!$F410,2)</f>
        <v>3.89</v>
      </c>
      <c r="W410" s="14">
        <f>ROUND(Zinsswaps!W410+'iBoxx Extrapolation'!$F410,2)</f>
        <v>3.89</v>
      </c>
      <c r="X410" s="14">
        <f>ROUND(Zinsswaps!X410+'iBoxx Extrapolation'!$F410,2)</f>
        <v>3.89</v>
      </c>
      <c r="Y410" s="14">
        <f>ROUND(Zinsswaps!Y410+'iBoxx Extrapolation'!$F410,2)</f>
        <v>3.89</v>
      </c>
      <c r="Z410" s="14">
        <f>ROUND(Zinsswaps!Z410+'iBoxx Extrapolation'!$F410,2)</f>
        <v>3.89</v>
      </c>
      <c r="AA410" s="14">
        <f>ROUND(Zinsswaps!AA410+'iBoxx Extrapolation'!$F410,2)</f>
        <v>3.88</v>
      </c>
      <c r="AB410" s="14">
        <f>ROUND(Zinsswaps!AB410+'iBoxx Extrapolation'!$F410,2)</f>
        <v>3.88</v>
      </c>
      <c r="AC410" s="14">
        <f>ROUND(Zinsswaps!AC410+'iBoxx Extrapolation'!$F410,2)</f>
        <v>3.87</v>
      </c>
      <c r="AD410" s="14">
        <f>ROUND(Zinsswaps!AD410+'iBoxx Extrapolation'!$F410,2)</f>
        <v>3.86</v>
      </c>
      <c r="AE410" s="14">
        <f>ROUND(Zinsswaps!AE410+'iBoxx Extrapolation'!$F410,2)</f>
        <v>3.86</v>
      </c>
      <c r="AF410" s="14">
        <f>ROUND(Zinsswaps!AF410+'iBoxx Extrapolation'!$F410,2)</f>
        <v>3.84</v>
      </c>
      <c r="AG410" s="14">
        <f>ROUND(Zinsswaps!AG410+'iBoxx Extrapolation'!$F410,2)</f>
        <v>3.82</v>
      </c>
      <c r="AH410" s="14">
        <f>ROUND(Zinsswaps!AH410+'iBoxx Extrapolation'!$F410,2)</f>
        <v>3.81</v>
      </c>
      <c r="AI410" s="14">
        <f>ROUND(Zinsswaps!AI410+'iBoxx Extrapolation'!$F410,2)</f>
        <v>3.79</v>
      </c>
      <c r="AJ410" s="14">
        <f>ROUND(Zinsswaps!AJ410+'iBoxx Extrapolation'!$F410,2)</f>
        <v>3.78</v>
      </c>
      <c r="AK410" s="14">
        <f>ROUND(Zinsswaps!AK410+'iBoxx Extrapolation'!$F410,2)</f>
        <v>3.77</v>
      </c>
      <c r="AL410" s="14">
        <f>ROUND(Zinsswaps!AL410+'iBoxx Extrapolation'!$F410,2)</f>
        <v>3.76</v>
      </c>
      <c r="AM410" s="14">
        <f>ROUND(Zinsswaps!AM410+'iBoxx Extrapolation'!$F410,2)</f>
        <v>3.75</v>
      </c>
      <c r="AN410" s="14">
        <f>ROUND(Zinsswaps!AN410+'iBoxx Extrapolation'!$F410,2)</f>
        <v>3.74</v>
      </c>
      <c r="AO410" s="14">
        <f>ROUND(Zinsswaps!AO410+'iBoxx Extrapolation'!$F410,2)</f>
        <v>3.73</v>
      </c>
      <c r="AP410" s="14">
        <f>ROUND(Zinsswaps!AP410+'iBoxx Extrapolation'!$F410,2)</f>
        <v>3.7</v>
      </c>
      <c r="AQ410" s="14">
        <f>ROUND(Zinsswaps!AQ410+'iBoxx Extrapolation'!$F410,2)</f>
        <v>3.68</v>
      </c>
      <c r="AR410" s="14">
        <f>ROUND(Zinsswaps!AR410+'iBoxx Extrapolation'!$F410,2)</f>
        <v>3.66</v>
      </c>
      <c r="AS410" s="14">
        <f>ROUND(Zinsswaps!AS410+'iBoxx Extrapolation'!$F410,2)</f>
        <v>3.64</v>
      </c>
      <c r="AT410" s="14">
        <f>ROUND(Zinsswaps!AT410+'iBoxx Extrapolation'!$F410,2)</f>
        <v>3.62</v>
      </c>
      <c r="AU410" s="14">
        <f>ROUND(Zinsswaps!AU410+'iBoxx Extrapolation'!$F410,2)</f>
        <v>3.61</v>
      </c>
      <c r="AV410" s="14">
        <f>ROUND(Zinsswaps!AV410+'iBoxx Extrapolation'!$F410,2)</f>
        <v>3.59</v>
      </c>
      <c r="AW410" s="14">
        <f>ROUND(Zinsswaps!AW410+'iBoxx Extrapolation'!$F410,2)</f>
        <v>3.57</v>
      </c>
      <c r="AX410" s="14">
        <f>ROUND(Zinsswaps!AX410+'iBoxx Extrapolation'!$F410,2)</f>
        <v>3.56</v>
      </c>
      <c r="AY410" s="14">
        <f>ROUND(Zinsswaps!AY410+'iBoxx Extrapolation'!$F410,2)</f>
        <v>3.54</v>
      </c>
    </row>
    <row r="411" spans="1:51" s="16" customFormat="1" x14ac:dyDescent="0.2">
      <c r="A411" s="12">
        <v>49734</v>
      </c>
      <c r="B411" s="14">
        <f>ROUND(Zinsswaps!B411+'iBoxx Extrapolation'!$F411,2)</f>
        <v>2.99</v>
      </c>
      <c r="C411" s="14">
        <f>ROUND(Zinsswaps!C411+'iBoxx Extrapolation'!$F411,2)</f>
        <v>3</v>
      </c>
      <c r="D411" s="14">
        <f>ROUND(Zinsswaps!D411+'iBoxx Extrapolation'!$F411,2)</f>
        <v>3.05</v>
      </c>
      <c r="E411" s="14">
        <f>ROUND(Zinsswaps!E411+'iBoxx Extrapolation'!$F411,2)</f>
        <v>3.12</v>
      </c>
      <c r="F411" s="14">
        <f>ROUND(Zinsswaps!F411+'iBoxx Extrapolation'!$F411,2)</f>
        <v>3.19</v>
      </c>
      <c r="G411" s="14">
        <f>ROUND(Zinsswaps!G411+'iBoxx Extrapolation'!$F411,2)</f>
        <v>3.27</v>
      </c>
      <c r="H411" s="14">
        <f>ROUND(Zinsswaps!H411+'iBoxx Extrapolation'!$F411,2)</f>
        <v>3.34</v>
      </c>
      <c r="I411" s="14">
        <f>ROUND(Zinsswaps!I411+'iBoxx Extrapolation'!$F411,2)</f>
        <v>3.41</v>
      </c>
      <c r="J411" s="14">
        <f>ROUND(Zinsswaps!J411+'iBoxx Extrapolation'!$F411,2)</f>
        <v>3.48</v>
      </c>
      <c r="K411" s="14">
        <f>ROUND(Zinsswaps!K411+'iBoxx Extrapolation'!$F411,2)</f>
        <v>3.54</v>
      </c>
      <c r="L411" s="14">
        <f>ROUND(Zinsswaps!L411+'iBoxx Extrapolation'!$F411,2)</f>
        <v>3.6</v>
      </c>
      <c r="M411" s="14">
        <f>ROUND(Zinsswaps!M411+'iBoxx Extrapolation'!$F411,2)</f>
        <v>3.65</v>
      </c>
      <c r="N411" s="14">
        <f>ROUND(Zinsswaps!N411+'iBoxx Extrapolation'!$F411,2)</f>
        <v>3.7</v>
      </c>
      <c r="O411" s="14">
        <f>ROUND(Zinsswaps!O411+'iBoxx Extrapolation'!$F411,2)</f>
        <v>3.75</v>
      </c>
      <c r="P411" s="14">
        <f>ROUND(Zinsswaps!P411+'iBoxx Extrapolation'!$F411,2)</f>
        <v>3.78</v>
      </c>
      <c r="Q411" s="14">
        <f>ROUND(Zinsswaps!Q411+'iBoxx Extrapolation'!$F411,2)</f>
        <v>3.81</v>
      </c>
      <c r="R411" s="14">
        <f>ROUND(Zinsswaps!R411+'iBoxx Extrapolation'!$F411,2)</f>
        <v>3.83</v>
      </c>
      <c r="S411" s="14">
        <f>ROUND(Zinsswaps!S411+'iBoxx Extrapolation'!$F411,2)</f>
        <v>3.85</v>
      </c>
      <c r="T411" s="14">
        <f>ROUND(Zinsswaps!T411+'iBoxx Extrapolation'!$F411,2)</f>
        <v>3.87</v>
      </c>
      <c r="U411" s="14">
        <f>ROUND(Zinsswaps!U411+'iBoxx Extrapolation'!$F411,2)</f>
        <v>3.89</v>
      </c>
      <c r="V411" s="14">
        <f>ROUND(Zinsswaps!V411+'iBoxx Extrapolation'!$F411,2)</f>
        <v>3.89</v>
      </c>
      <c r="W411" s="14">
        <f>ROUND(Zinsswaps!W411+'iBoxx Extrapolation'!$F411,2)</f>
        <v>3.89</v>
      </c>
      <c r="X411" s="14">
        <f>ROUND(Zinsswaps!X411+'iBoxx Extrapolation'!$F411,2)</f>
        <v>3.89</v>
      </c>
      <c r="Y411" s="14">
        <f>ROUND(Zinsswaps!Y411+'iBoxx Extrapolation'!$F411,2)</f>
        <v>3.89</v>
      </c>
      <c r="Z411" s="14">
        <f>ROUND(Zinsswaps!Z411+'iBoxx Extrapolation'!$F411,2)</f>
        <v>3.89</v>
      </c>
      <c r="AA411" s="14">
        <f>ROUND(Zinsswaps!AA411+'iBoxx Extrapolation'!$F411,2)</f>
        <v>3.88</v>
      </c>
      <c r="AB411" s="14">
        <f>ROUND(Zinsswaps!AB411+'iBoxx Extrapolation'!$F411,2)</f>
        <v>3.88</v>
      </c>
      <c r="AC411" s="14">
        <f>ROUND(Zinsswaps!AC411+'iBoxx Extrapolation'!$F411,2)</f>
        <v>3.87</v>
      </c>
      <c r="AD411" s="14">
        <f>ROUND(Zinsswaps!AD411+'iBoxx Extrapolation'!$F411,2)</f>
        <v>3.86</v>
      </c>
      <c r="AE411" s="14">
        <f>ROUND(Zinsswaps!AE411+'iBoxx Extrapolation'!$F411,2)</f>
        <v>3.86</v>
      </c>
      <c r="AF411" s="14">
        <f>ROUND(Zinsswaps!AF411+'iBoxx Extrapolation'!$F411,2)</f>
        <v>3.84</v>
      </c>
      <c r="AG411" s="14">
        <f>ROUND(Zinsswaps!AG411+'iBoxx Extrapolation'!$F411,2)</f>
        <v>3.82</v>
      </c>
      <c r="AH411" s="14">
        <f>ROUND(Zinsswaps!AH411+'iBoxx Extrapolation'!$F411,2)</f>
        <v>3.81</v>
      </c>
      <c r="AI411" s="14">
        <f>ROUND(Zinsswaps!AI411+'iBoxx Extrapolation'!$F411,2)</f>
        <v>3.79</v>
      </c>
      <c r="AJ411" s="14">
        <f>ROUND(Zinsswaps!AJ411+'iBoxx Extrapolation'!$F411,2)</f>
        <v>3.78</v>
      </c>
      <c r="AK411" s="14">
        <f>ROUND(Zinsswaps!AK411+'iBoxx Extrapolation'!$F411,2)</f>
        <v>3.77</v>
      </c>
      <c r="AL411" s="14">
        <f>ROUND(Zinsswaps!AL411+'iBoxx Extrapolation'!$F411,2)</f>
        <v>3.76</v>
      </c>
      <c r="AM411" s="14">
        <f>ROUND(Zinsswaps!AM411+'iBoxx Extrapolation'!$F411,2)</f>
        <v>3.75</v>
      </c>
      <c r="AN411" s="14">
        <f>ROUND(Zinsswaps!AN411+'iBoxx Extrapolation'!$F411,2)</f>
        <v>3.74</v>
      </c>
      <c r="AO411" s="14">
        <f>ROUND(Zinsswaps!AO411+'iBoxx Extrapolation'!$F411,2)</f>
        <v>3.73</v>
      </c>
      <c r="AP411" s="14">
        <f>ROUND(Zinsswaps!AP411+'iBoxx Extrapolation'!$F411,2)</f>
        <v>3.7</v>
      </c>
      <c r="AQ411" s="14">
        <f>ROUND(Zinsswaps!AQ411+'iBoxx Extrapolation'!$F411,2)</f>
        <v>3.68</v>
      </c>
      <c r="AR411" s="14">
        <f>ROUND(Zinsswaps!AR411+'iBoxx Extrapolation'!$F411,2)</f>
        <v>3.66</v>
      </c>
      <c r="AS411" s="14">
        <f>ROUND(Zinsswaps!AS411+'iBoxx Extrapolation'!$F411,2)</f>
        <v>3.64</v>
      </c>
      <c r="AT411" s="14">
        <f>ROUND(Zinsswaps!AT411+'iBoxx Extrapolation'!$F411,2)</f>
        <v>3.62</v>
      </c>
      <c r="AU411" s="14">
        <f>ROUND(Zinsswaps!AU411+'iBoxx Extrapolation'!$F411,2)</f>
        <v>3.61</v>
      </c>
      <c r="AV411" s="14">
        <f>ROUND(Zinsswaps!AV411+'iBoxx Extrapolation'!$F411,2)</f>
        <v>3.59</v>
      </c>
      <c r="AW411" s="14">
        <f>ROUND(Zinsswaps!AW411+'iBoxx Extrapolation'!$F411,2)</f>
        <v>3.57</v>
      </c>
      <c r="AX411" s="14">
        <f>ROUND(Zinsswaps!AX411+'iBoxx Extrapolation'!$F411,2)</f>
        <v>3.56</v>
      </c>
      <c r="AY411" s="14">
        <f>ROUND(Zinsswaps!AY411+'iBoxx Extrapolation'!$F411,2)</f>
        <v>3.54</v>
      </c>
    </row>
    <row r="412" spans="1:51" s="16" customFormat="1" x14ac:dyDescent="0.2">
      <c r="A412" s="12">
        <v>49765</v>
      </c>
      <c r="B412" s="14">
        <f>ROUND(Zinsswaps!B412+'iBoxx Extrapolation'!$F412,2)</f>
        <v>2.99</v>
      </c>
      <c r="C412" s="14">
        <f>ROUND(Zinsswaps!C412+'iBoxx Extrapolation'!$F412,2)</f>
        <v>3</v>
      </c>
      <c r="D412" s="14">
        <f>ROUND(Zinsswaps!D412+'iBoxx Extrapolation'!$F412,2)</f>
        <v>3.05</v>
      </c>
      <c r="E412" s="14">
        <f>ROUND(Zinsswaps!E412+'iBoxx Extrapolation'!$F412,2)</f>
        <v>3.12</v>
      </c>
      <c r="F412" s="14">
        <f>ROUND(Zinsswaps!F412+'iBoxx Extrapolation'!$F412,2)</f>
        <v>3.19</v>
      </c>
      <c r="G412" s="14">
        <f>ROUND(Zinsswaps!G412+'iBoxx Extrapolation'!$F412,2)</f>
        <v>3.27</v>
      </c>
      <c r="H412" s="14">
        <f>ROUND(Zinsswaps!H412+'iBoxx Extrapolation'!$F412,2)</f>
        <v>3.34</v>
      </c>
      <c r="I412" s="14">
        <f>ROUND(Zinsswaps!I412+'iBoxx Extrapolation'!$F412,2)</f>
        <v>3.41</v>
      </c>
      <c r="J412" s="14">
        <f>ROUND(Zinsswaps!J412+'iBoxx Extrapolation'!$F412,2)</f>
        <v>3.48</v>
      </c>
      <c r="K412" s="14">
        <f>ROUND(Zinsswaps!K412+'iBoxx Extrapolation'!$F412,2)</f>
        <v>3.54</v>
      </c>
      <c r="L412" s="14">
        <f>ROUND(Zinsswaps!L412+'iBoxx Extrapolation'!$F412,2)</f>
        <v>3.6</v>
      </c>
      <c r="M412" s="14">
        <f>ROUND(Zinsswaps!M412+'iBoxx Extrapolation'!$F412,2)</f>
        <v>3.65</v>
      </c>
      <c r="N412" s="14">
        <f>ROUND(Zinsswaps!N412+'iBoxx Extrapolation'!$F412,2)</f>
        <v>3.7</v>
      </c>
      <c r="O412" s="14">
        <f>ROUND(Zinsswaps!O412+'iBoxx Extrapolation'!$F412,2)</f>
        <v>3.75</v>
      </c>
      <c r="P412" s="14">
        <f>ROUND(Zinsswaps!P412+'iBoxx Extrapolation'!$F412,2)</f>
        <v>3.78</v>
      </c>
      <c r="Q412" s="14">
        <f>ROUND(Zinsswaps!Q412+'iBoxx Extrapolation'!$F412,2)</f>
        <v>3.81</v>
      </c>
      <c r="R412" s="14">
        <f>ROUND(Zinsswaps!R412+'iBoxx Extrapolation'!$F412,2)</f>
        <v>3.83</v>
      </c>
      <c r="S412" s="14">
        <f>ROUND(Zinsswaps!S412+'iBoxx Extrapolation'!$F412,2)</f>
        <v>3.85</v>
      </c>
      <c r="T412" s="14">
        <f>ROUND(Zinsswaps!T412+'iBoxx Extrapolation'!$F412,2)</f>
        <v>3.87</v>
      </c>
      <c r="U412" s="14">
        <f>ROUND(Zinsswaps!U412+'iBoxx Extrapolation'!$F412,2)</f>
        <v>3.89</v>
      </c>
      <c r="V412" s="14">
        <f>ROUND(Zinsswaps!V412+'iBoxx Extrapolation'!$F412,2)</f>
        <v>3.89</v>
      </c>
      <c r="W412" s="14">
        <f>ROUND(Zinsswaps!W412+'iBoxx Extrapolation'!$F412,2)</f>
        <v>3.89</v>
      </c>
      <c r="X412" s="14">
        <f>ROUND(Zinsswaps!X412+'iBoxx Extrapolation'!$F412,2)</f>
        <v>3.89</v>
      </c>
      <c r="Y412" s="14">
        <f>ROUND(Zinsswaps!Y412+'iBoxx Extrapolation'!$F412,2)</f>
        <v>3.89</v>
      </c>
      <c r="Z412" s="14">
        <f>ROUND(Zinsswaps!Z412+'iBoxx Extrapolation'!$F412,2)</f>
        <v>3.89</v>
      </c>
      <c r="AA412" s="14">
        <f>ROUND(Zinsswaps!AA412+'iBoxx Extrapolation'!$F412,2)</f>
        <v>3.88</v>
      </c>
      <c r="AB412" s="14">
        <f>ROUND(Zinsswaps!AB412+'iBoxx Extrapolation'!$F412,2)</f>
        <v>3.88</v>
      </c>
      <c r="AC412" s="14">
        <f>ROUND(Zinsswaps!AC412+'iBoxx Extrapolation'!$F412,2)</f>
        <v>3.87</v>
      </c>
      <c r="AD412" s="14">
        <f>ROUND(Zinsswaps!AD412+'iBoxx Extrapolation'!$F412,2)</f>
        <v>3.86</v>
      </c>
      <c r="AE412" s="14">
        <f>ROUND(Zinsswaps!AE412+'iBoxx Extrapolation'!$F412,2)</f>
        <v>3.86</v>
      </c>
      <c r="AF412" s="14">
        <f>ROUND(Zinsswaps!AF412+'iBoxx Extrapolation'!$F412,2)</f>
        <v>3.84</v>
      </c>
      <c r="AG412" s="14">
        <f>ROUND(Zinsswaps!AG412+'iBoxx Extrapolation'!$F412,2)</f>
        <v>3.82</v>
      </c>
      <c r="AH412" s="14">
        <f>ROUND(Zinsswaps!AH412+'iBoxx Extrapolation'!$F412,2)</f>
        <v>3.81</v>
      </c>
      <c r="AI412" s="14">
        <f>ROUND(Zinsswaps!AI412+'iBoxx Extrapolation'!$F412,2)</f>
        <v>3.79</v>
      </c>
      <c r="AJ412" s="14">
        <f>ROUND(Zinsswaps!AJ412+'iBoxx Extrapolation'!$F412,2)</f>
        <v>3.78</v>
      </c>
      <c r="AK412" s="14">
        <f>ROUND(Zinsswaps!AK412+'iBoxx Extrapolation'!$F412,2)</f>
        <v>3.77</v>
      </c>
      <c r="AL412" s="14">
        <f>ROUND(Zinsswaps!AL412+'iBoxx Extrapolation'!$F412,2)</f>
        <v>3.76</v>
      </c>
      <c r="AM412" s="14">
        <f>ROUND(Zinsswaps!AM412+'iBoxx Extrapolation'!$F412,2)</f>
        <v>3.75</v>
      </c>
      <c r="AN412" s="14">
        <f>ROUND(Zinsswaps!AN412+'iBoxx Extrapolation'!$F412,2)</f>
        <v>3.74</v>
      </c>
      <c r="AO412" s="14">
        <f>ROUND(Zinsswaps!AO412+'iBoxx Extrapolation'!$F412,2)</f>
        <v>3.73</v>
      </c>
      <c r="AP412" s="14">
        <f>ROUND(Zinsswaps!AP412+'iBoxx Extrapolation'!$F412,2)</f>
        <v>3.7</v>
      </c>
      <c r="AQ412" s="14">
        <f>ROUND(Zinsswaps!AQ412+'iBoxx Extrapolation'!$F412,2)</f>
        <v>3.68</v>
      </c>
      <c r="AR412" s="14">
        <f>ROUND(Zinsswaps!AR412+'iBoxx Extrapolation'!$F412,2)</f>
        <v>3.66</v>
      </c>
      <c r="AS412" s="14">
        <f>ROUND(Zinsswaps!AS412+'iBoxx Extrapolation'!$F412,2)</f>
        <v>3.64</v>
      </c>
      <c r="AT412" s="14">
        <f>ROUND(Zinsswaps!AT412+'iBoxx Extrapolation'!$F412,2)</f>
        <v>3.62</v>
      </c>
      <c r="AU412" s="14">
        <f>ROUND(Zinsswaps!AU412+'iBoxx Extrapolation'!$F412,2)</f>
        <v>3.61</v>
      </c>
      <c r="AV412" s="14">
        <f>ROUND(Zinsswaps!AV412+'iBoxx Extrapolation'!$F412,2)</f>
        <v>3.59</v>
      </c>
      <c r="AW412" s="14">
        <f>ROUND(Zinsswaps!AW412+'iBoxx Extrapolation'!$F412,2)</f>
        <v>3.57</v>
      </c>
      <c r="AX412" s="14">
        <f>ROUND(Zinsswaps!AX412+'iBoxx Extrapolation'!$F412,2)</f>
        <v>3.56</v>
      </c>
      <c r="AY412" s="14">
        <f>ROUND(Zinsswaps!AY412+'iBoxx Extrapolation'!$F412,2)</f>
        <v>3.54</v>
      </c>
    </row>
    <row r="413" spans="1:51" s="16" customFormat="1" x14ac:dyDescent="0.2">
      <c r="A413" s="12">
        <v>49795</v>
      </c>
      <c r="B413" s="14">
        <f>ROUND(Zinsswaps!B413+'iBoxx Extrapolation'!$F413,2)</f>
        <v>2.99</v>
      </c>
      <c r="C413" s="14">
        <f>ROUND(Zinsswaps!C413+'iBoxx Extrapolation'!$F413,2)</f>
        <v>3</v>
      </c>
      <c r="D413" s="14">
        <f>ROUND(Zinsswaps!D413+'iBoxx Extrapolation'!$F413,2)</f>
        <v>3.05</v>
      </c>
      <c r="E413" s="14">
        <f>ROUND(Zinsswaps!E413+'iBoxx Extrapolation'!$F413,2)</f>
        <v>3.12</v>
      </c>
      <c r="F413" s="14">
        <f>ROUND(Zinsswaps!F413+'iBoxx Extrapolation'!$F413,2)</f>
        <v>3.19</v>
      </c>
      <c r="G413" s="14">
        <f>ROUND(Zinsswaps!G413+'iBoxx Extrapolation'!$F413,2)</f>
        <v>3.27</v>
      </c>
      <c r="H413" s="14">
        <f>ROUND(Zinsswaps!H413+'iBoxx Extrapolation'!$F413,2)</f>
        <v>3.34</v>
      </c>
      <c r="I413" s="14">
        <f>ROUND(Zinsswaps!I413+'iBoxx Extrapolation'!$F413,2)</f>
        <v>3.41</v>
      </c>
      <c r="J413" s="14">
        <f>ROUND(Zinsswaps!J413+'iBoxx Extrapolation'!$F413,2)</f>
        <v>3.48</v>
      </c>
      <c r="K413" s="14">
        <f>ROUND(Zinsswaps!K413+'iBoxx Extrapolation'!$F413,2)</f>
        <v>3.54</v>
      </c>
      <c r="L413" s="14">
        <f>ROUND(Zinsswaps!L413+'iBoxx Extrapolation'!$F413,2)</f>
        <v>3.6</v>
      </c>
      <c r="M413" s="14">
        <f>ROUND(Zinsswaps!M413+'iBoxx Extrapolation'!$F413,2)</f>
        <v>3.65</v>
      </c>
      <c r="N413" s="14">
        <f>ROUND(Zinsswaps!N413+'iBoxx Extrapolation'!$F413,2)</f>
        <v>3.7</v>
      </c>
      <c r="O413" s="14">
        <f>ROUND(Zinsswaps!O413+'iBoxx Extrapolation'!$F413,2)</f>
        <v>3.75</v>
      </c>
      <c r="P413" s="14">
        <f>ROUND(Zinsswaps!P413+'iBoxx Extrapolation'!$F413,2)</f>
        <v>3.78</v>
      </c>
      <c r="Q413" s="14">
        <f>ROUND(Zinsswaps!Q413+'iBoxx Extrapolation'!$F413,2)</f>
        <v>3.81</v>
      </c>
      <c r="R413" s="14">
        <f>ROUND(Zinsswaps!R413+'iBoxx Extrapolation'!$F413,2)</f>
        <v>3.83</v>
      </c>
      <c r="S413" s="14">
        <f>ROUND(Zinsswaps!S413+'iBoxx Extrapolation'!$F413,2)</f>
        <v>3.85</v>
      </c>
      <c r="T413" s="14">
        <f>ROUND(Zinsswaps!T413+'iBoxx Extrapolation'!$F413,2)</f>
        <v>3.87</v>
      </c>
      <c r="U413" s="14">
        <f>ROUND(Zinsswaps!U413+'iBoxx Extrapolation'!$F413,2)</f>
        <v>3.89</v>
      </c>
      <c r="V413" s="14">
        <f>ROUND(Zinsswaps!V413+'iBoxx Extrapolation'!$F413,2)</f>
        <v>3.89</v>
      </c>
      <c r="W413" s="14">
        <f>ROUND(Zinsswaps!W413+'iBoxx Extrapolation'!$F413,2)</f>
        <v>3.89</v>
      </c>
      <c r="X413" s="14">
        <f>ROUND(Zinsswaps!X413+'iBoxx Extrapolation'!$F413,2)</f>
        <v>3.89</v>
      </c>
      <c r="Y413" s="14">
        <f>ROUND(Zinsswaps!Y413+'iBoxx Extrapolation'!$F413,2)</f>
        <v>3.89</v>
      </c>
      <c r="Z413" s="14">
        <f>ROUND(Zinsswaps!Z413+'iBoxx Extrapolation'!$F413,2)</f>
        <v>3.89</v>
      </c>
      <c r="AA413" s="14">
        <f>ROUND(Zinsswaps!AA413+'iBoxx Extrapolation'!$F413,2)</f>
        <v>3.88</v>
      </c>
      <c r="AB413" s="14">
        <f>ROUND(Zinsswaps!AB413+'iBoxx Extrapolation'!$F413,2)</f>
        <v>3.88</v>
      </c>
      <c r="AC413" s="14">
        <f>ROUND(Zinsswaps!AC413+'iBoxx Extrapolation'!$F413,2)</f>
        <v>3.87</v>
      </c>
      <c r="AD413" s="14">
        <f>ROUND(Zinsswaps!AD413+'iBoxx Extrapolation'!$F413,2)</f>
        <v>3.86</v>
      </c>
      <c r="AE413" s="14">
        <f>ROUND(Zinsswaps!AE413+'iBoxx Extrapolation'!$F413,2)</f>
        <v>3.86</v>
      </c>
      <c r="AF413" s="14">
        <f>ROUND(Zinsswaps!AF413+'iBoxx Extrapolation'!$F413,2)</f>
        <v>3.84</v>
      </c>
      <c r="AG413" s="14">
        <f>ROUND(Zinsswaps!AG413+'iBoxx Extrapolation'!$F413,2)</f>
        <v>3.82</v>
      </c>
      <c r="AH413" s="14">
        <f>ROUND(Zinsswaps!AH413+'iBoxx Extrapolation'!$F413,2)</f>
        <v>3.81</v>
      </c>
      <c r="AI413" s="14">
        <f>ROUND(Zinsswaps!AI413+'iBoxx Extrapolation'!$F413,2)</f>
        <v>3.79</v>
      </c>
      <c r="AJ413" s="14">
        <f>ROUND(Zinsswaps!AJ413+'iBoxx Extrapolation'!$F413,2)</f>
        <v>3.78</v>
      </c>
      <c r="AK413" s="14">
        <f>ROUND(Zinsswaps!AK413+'iBoxx Extrapolation'!$F413,2)</f>
        <v>3.77</v>
      </c>
      <c r="AL413" s="14">
        <f>ROUND(Zinsswaps!AL413+'iBoxx Extrapolation'!$F413,2)</f>
        <v>3.76</v>
      </c>
      <c r="AM413" s="14">
        <f>ROUND(Zinsswaps!AM413+'iBoxx Extrapolation'!$F413,2)</f>
        <v>3.75</v>
      </c>
      <c r="AN413" s="14">
        <f>ROUND(Zinsswaps!AN413+'iBoxx Extrapolation'!$F413,2)</f>
        <v>3.74</v>
      </c>
      <c r="AO413" s="14">
        <f>ROUND(Zinsswaps!AO413+'iBoxx Extrapolation'!$F413,2)</f>
        <v>3.73</v>
      </c>
      <c r="AP413" s="14">
        <f>ROUND(Zinsswaps!AP413+'iBoxx Extrapolation'!$F413,2)</f>
        <v>3.7</v>
      </c>
      <c r="AQ413" s="14">
        <f>ROUND(Zinsswaps!AQ413+'iBoxx Extrapolation'!$F413,2)</f>
        <v>3.68</v>
      </c>
      <c r="AR413" s="14">
        <f>ROUND(Zinsswaps!AR413+'iBoxx Extrapolation'!$F413,2)</f>
        <v>3.66</v>
      </c>
      <c r="AS413" s="14">
        <f>ROUND(Zinsswaps!AS413+'iBoxx Extrapolation'!$F413,2)</f>
        <v>3.64</v>
      </c>
      <c r="AT413" s="14">
        <f>ROUND(Zinsswaps!AT413+'iBoxx Extrapolation'!$F413,2)</f>
        <v>3.62</v>
      </c>
      <c r="AU413" s="14">
        <f>ROUND(Zinsswaps!AU413+'iBoxx Extrapolation'!$F413,2)</f>
        <v>3.61</v>
      </c>
      <c r="AV413" s="14">
        <f>ROUND(Zinsswaps!AV413+'iBoxx Extrapolation'!$F413,2)</f>
        <v>3.59</v>
      </c>
      <c r="AW413" s="14">
        <f>ROUND(Zinsswaps!AW413+'iBoxx Extrapolation'!$F413,2)</f>
        <v>3.57</v>
      </c>
      <c r="AX413" s="14">
        <f>ROUND(Zinsswaps!AX413+'iBoxx Extrapolation'!$F413,2)</f>
        <v>3.56</v>
      </c>
      <c r="AY413" s="14">
        <f>ROUND(Zinsswaps!AY413+'iBoxx Extrapolation'!$F413,2)</f>
        <v>3.54</v>
      </c>
    </row>
    <row r="414" spans="1:51" s="16" customFormat="1" x14ac:dyDescent="0.2">
      <c r="A414" s="12">
        <v>49826</v>
      </c>
      <c r="B414" s="14">
        <f>ROUND(Zinsswaps!B414+'iBoxx Extrapolation'!$F414,2)</f>
        <v>2.99</v>
      </c>
      <c r="C414" s="14">
        <f>ROUND(Zinsswaps!C414+'iBoxx Extrapolation'!$F414,2)</f>
        <v>3</v>
      </c>
      <c r="D414" s="14">
        <f>ROUND(Zinsswaps!D414+'iBoxx Extrapolation'!$F414,2)</f>
        <v>3.05</v>
      </c>
      <c r="E414" s="14">
        <f>ROUND(Zinsswaps!E414+'iBoxx Extrapolation'!$F414,2)</f>
        <v>3.12</v>
      </c>
      <c r="F414" s="14">
        <f>ROUND(Zinsswaps!F414+'iBoxx Extrapolation'!$F414,2)</f>
        <v>3.19</v>
      </c>
      <c r="G414" s="14">
        <f>ROUND(Zinsswaps!G414+'iBoxx Extrapolation'!$F414,2)</f>
        <v>3.27</v>
      </c>
      <c r="H414" s="14">
        <f>ROUND(Zinsswaps!H414+'iBoxx Extrapolation'!$F414,2)</f>
        <v>3.34</v>
      </c>
      <c r="I414" s="14">
        <f>ROUND(Zinsswaps!I414+'iBoxx Extrapolation'!$F414,2)</f>
        <v>3.41</v>
      </c>
      <c r="J414" s="14">
        <f>ROUND(Zinsswaps!J414+'iBoxx Extrapolation'!$F414,2)</f>
        <v>3.48</v>
      </c>
      <c r="K414" s="14">
        <f>ROUND(Zinsswaps!K414+'iBoxx Extrapolation'!$F414,2)</f>
        <v>3.54</v>
      </c>
      <c r="L414" s="14">
        <f>ROUND(Zinsswaps!L414+'iBoxx Extrapolation'!$F414,2)</f>
        <v>3.6</v>
      </c>
      <c r="M414" s="14">
        <f>ROUND(Zinsswaps!M414+'iBoxx Extrapolation'!$F414,2)</f>
        <v>3.65</v>
      </c>
      <c r="N414" s="14">
        <f>ROUND(Zinsswaps!N414+'iBoxx Extrapolation'!$F414,2)</f>
        <v>3.7</v>
      </c>
      <c r="O414" s="14">
        <f>ROUND(Zinsswaps!O414+'iBoxx Extrapolation'!$F414,2)</f>
        <v>3.75</v>
      </c>
      <c r="P414" s="14">
        <f>ROUND(Zinsswaps!P414+'iBoxx Extrapolation'!$F414,2)</f>
        <v>3.78</v>
      </c>
      <c r="Q414" s="14">
        <f>ROUND(Zinsswaps!Q414+'iBoxx Extrapolation'!$F414,2)</f>
        <v>3.81</v>
      </c>
      <c r="R414" s="14">
        <f>ROUND(Zinsswaps!R414+'iBoxx Extrapolation'!$F414,2)</f>
        <v>3.83</v>
      </c>
      <c r="S414" s="14">
        <f>ROUND(Zinsswaps!S414+'iBoxx Extrapolation'!$F414,2)</f>
        <v>3.85</v>
      </c>
      <c r="T414" s="14">
        <f>ROUND(Zinsswaps!T414+'iBoxx Extrapolation'!$F414,2)</f>
        <v>3.87</v>
      </c>
      <c r="U414" s="14">
        <f>ROUND(Zinsswaps!U414+'iBoxx Extrapolation'!$F414,2)</f>
        <v>3.89</v>
      </c>
      <c r="V414" s="14">
        <f>ROUND(Zinsswaps!V414+'iBoxx Extrapolation'!$F414,2)</f>
        <v>3.89</v>
      </c>
      <c r="W414" s="14">
        <f>ROUND(Zinsswaps!W414+'iBoxx Extrapolation'!$F414,2)</f>
        <v>3.89</v>
      </c>
      <c r="X414" s="14">
        <f>ROUND(Zinsswaps!X414+'iBoxx Extrapolation'!$F414,2)</f>
        <v>3.89</v>
      </c>
      <c r="Y414" s="14">
        <f>ROUND(Zinsswaps!Y414+'iBoxx Extrapolation'!$F414,2)</f>
        <v>3.89</v>
      </c>
      <c r="Z414" s="14">
        <f>ROUND(Zinsswaps!Z414+'iBoxx Extrapolation'!$F414,2)</f>
        <v>3.89</v>
      </c>
      <c r="AA414" s="14">
        <f>ROUND(Zinsswaps!AA414+'iBoxx Extrapolation'!$F414,2)</f>
        <v>3.88</v>
      </c>
      <c r="AB414" s="14">
        <f>ROUND(Zinsswaps!AB414+'iBoxx Extrapolation'!$F414,2)</f>
        <v>3.88</v>
      </c>
      <c r="AC414" s="14">
        <f>ROUND(Zinsswaps!AC414+'iBoxx Extrapolation'!$F414,2)</f>
        <v>3.87</v>
      </c>
      <c r="AD414" s="14">
        <f>ROUND(Zinsswaps!AD414+'iBoxx Extrapolation'!$F414,2)</f>
        <v>3.86</v>
      </c>
      <c r="AE414" s="14">
        <f>ROUND(Zinsswaps!AE414+'iBoxx Extrapolation'!$F414,2)</f>
        <v>3.86</v>
      </c>
      <c r="AF414" s="14">
        <f>ROUND(Zinsswaps!AF414+'iBoxx Extrapolation'!$F414,2)</f>
        <v>3.84</v>
      </c>
      <c r="AG414" s="14">
        <f>ROUND(Zinsswaps!AG414+'iBoxx Extrapolation'!$F414,2)</f>
        <v>3.82</v>
      </c>
      <c r="AH414" s="14">
        <f>ROUND(Zinsswaps!AH414+'iBoxx Extrapolation'!$F414,2)</f>
        <v>3.81</v>
      </c>
      <c r="AI414" s="14">
        <f>ROUND(Zinsswaps!AI414+'iBoxx Extrapolation'!$F414,2)</f>
        <v>3.79</v>
      </c>
      <c r="AJ414" s="14">
        <f>ROUND(Zinsswaps!AJ414+'iBoxx Extrapolation'!$F414,2)</f>
        <v>3.78</v>
      </c>
      <c r="AK414" s="14">
        <f>ROUND(Zinsswaps!AK414+'iBoxx Extrapolation'!$F414,2)</f>
        <v>3.77</v>
      </c>
      <c r="AL414" s="14">
        <f>ROUND(Zinsswaps!AL414+'iBoxx Extrapolation'!$F414,2)</f>
        <v>3.76</v>
      </c>
      <c r="AM414" s="14">
        <f>ROUND(Zinsswaps!AM414+'iBoxx Extrapolation'!$F414,2)</f>
        <v>3.75</v>
      </c>
      <c r="AN414" s="14">
        <f>ROUND(Zinsswaps!AN414+'iBoxx Extrapolation'!$F414,2)</f>
        <v>3.74</v>
      </c>
      <c r="AO414" s="14">
        <f>ROUND(Zinsswaps!AO414+'iBoxx Extrapolation'!$F414,2)</f>
        <v>3.73</v>
      </c>
      <c r="AP414" s="14">
        <f>ROUND(Zinsswaps!AP414+'iBoxx Extrapolation'!$F414,2)</f>
        <v>3.7</v>
      </c>
      <c r="AQ414" s="14">
        <f>ROUND(Zinsswaps!AQ414+'iBoxx Extrapolation'!$F414,2)</f>
        <v>3.68</v>
      </c>
      <c r="AR414" s="14">
        <f>ROUND(Zinsswaps!AR414+'iBoxx Extrapolation'!$F414,2)</f>
        <v>3.66</v>
      </c>
      <c r="AS414" s="14">
        <f>ROUND(Zinsswaps!AS414+'iBoxx Extrapolation'!$F414,2)</f>
        <v>3.64</v>
      </c>
      <c r="AT414" s="14">
        <f>ROUND(Zinsswaps!AT414+'iBoxx Extrapolation'!$F414,2)</f>
        <v>3.62</v>
      </c>
      <c r="AU414" s="14">
        <f>ROUND(Zinsswaps!AU414+'iBoxx Extrapolation'!$F414,2)</f>
        <v>3.61</v>
      </c>
      <c r="AV414" s="14">
        <f>ROUND(Zinsswaps!AV414+'iBoxx Extrapolation'!$F414,2)</f>
        <v>3.59</v>
      </c>
      <c r="AW414" s="14">
        <f>ROUND(Zinsswaps!AW414+'iBoxx Extrapolation'!$F414,2)</f>
        <v>3.57</v>
      </c>
      <c r="AX414" s="14">
        <f>ROUND(Zinsswaps!AX414+'iBoxx Extrapolation'!$F414,2)</f>
        <v>3.56</v>
      </c>
      <c r="AY414" s="14">
        <f>ROUND(Zinsswaps!AY414+'iBoxx Extrapolation'!$F414,2)</f>
        <v>3.54</v>
      </c>
    </row>
    <row r="415" spans="1:51" s="16" customFormat="1" x14ac:dyDescent="0.2">
      <c r="A415" s="12">
        <v>49856</v>
      </c>
      <c r="B415" s="14">
        <f>ROUND(Zinsswaps!B415+'iBoxx Extrapolation'!$F415,2)</f>
        <v>2.99</v>
      </c>
      <c r="C415" s="14">
        <f>ROUND(Zinsswaps!C415+'iBoxx Extrapolation'!$F415,2)</f>
        <v>3</v>
      </c>
      <c r="D415" s="14">
        <f>ROUND(Zinsswaps!D415+'iBoxx Extrapolation'!$F415,2)</f>
        <v>3.05</v>
      </c>
      <c r="E415" s="14">
        <f>ROUND(Zinsswaps!E415+'iBoxx Extrapolation'!$F415,2)</f>
        <v>3.12</v>
      </c>
      <c r="F415" s="14">
        <f>ROUND(Zinsswaps!F415+'iBoxx Extrapolation'!$F415,2)</f>
        <v>3.19</v>
      </c>
      <c r="G415" s="14">
        <f>ROUND(Zinsswaps!G415+'iBoxx Extrapolation'!$F415,2)</f>
        <v>3.27</v>
      </c>
      <c r="H415" s="14">
        <f>ROUND(Zinsswaps!H415+'iBoxx Extrapolation'!$F415,2)</f>
        <v>3.34</v>
      </c>
      <c r="I415" s="14">
        <f>ROUND(Zinsswaps!I415+'iBoxx Extrapolation'!$F415,2)</f>
        <v>3.41</v>
      </c>
      <c r="J415" s="14">
        <f>ROUND(Zinsswaps!J415+'iBoxx Extrapolation'!$F415,2)</f>
        <v>3.48</v>
      </c>
      <c r="K415" s="14">
        <f>ROUND(Zinsswaps!K415+'iBoxx Extrapolation'!$F415,2)</f>
        <v>3.54</v>
      </c>
      <c r="L415" s="14">
        <f>ROUND(Zinsswaps!L415+'iBoxx Extrapolation'!$F415,2)</f>
        <v>3.6</v>
      </c>
      <c r="M415" s="14">
        <f>ROUND(Zinsswaps!M415+'iBoxx Extrapolation'!$F415,2)</f>
        <v>3.65</v>
      </c>
      <c r="N415" s="14">
        <f>ROUND(Zinsswaps!N415+'iBoxx Extrapolation'!$F415,2)</f>
        <v>3.7</v>
      </c>
      <c r="O415" s="14">
        <f>ROUND(Zinsswaps!O415+'iBoxx Extrapolation'!$F415,2)</f>
        <v>3.75</v>
      </c>
      <c r="P415" s="14">
        <f>ROUND(Zinsswaps!P415+'iBoxx Extrapolation'!$F415,2)</f>
        <v>3.78</v>
      </c>
      <c r="Q415" s="14">
        <f>ROUND(Zinsswaps!Q415+'iBoxx Extrapolation'!$F415,2)</f>
        <v>3.81</v>
      </c>
      <c r="R415" s="14">
        <f>ROUND(Zinsswaps!R415+'iBoxx Extrapolation'!$F415,2)</f>
        <v>3.83</v>
      </c>
      <c r="S415" s="14">
        <f>ROUND(Zinsswaps!S415+'iBoxx Extrapolation'!$F415,2)</f>
        <v>3.85</v>
      </c>
      <c r="T415" s="14">
        <f>ROUND(Zinsswaps!T415+'iBoxx Extrapolation'!$F415,2)</f>
        <v>3.87</v>
      </c>
      <c r="U415" s="14">
        <f>ROUND(Zinsswaps!U415+'iBoxx Extrapolation'!$F415,2)</f>
        <v>3.89</v>
      </c>
      <c r="V415" s="14">
        <f>ROUND(Zinsswaps!V415+'iBoxx Extrapolation'!$F415,2)</f>
        <v>3.89</v>
      </c>
      <c r="W415" s="14">
        <f>ROUND(Zinsswaps!W415+'iBoxx Extrapolation'!$F415,2)</f>
        <v>3.89</v>
      </c>
      <c r="X415" s="14">
        <f>ROUND(Zinsswaps!X415+'iBoxx Extrapolation'!$F415,2)</f>
        <v>3.89</v>
      </c>
      <c r="Y415" s="14">
        <f>ROUND(Zinsswaps!Y415+'iBoxx Extrapolation'!$F415,2)</f>
        <v>3.89</v>
      </c>
      <c r="Z415" s="14">
        <f>ROUND(Zinsswaps!Z415+'iBoxx Extrapolation'!$F415,2)</f>
        <v>3.89</v>
      </c>
      <c r="AA415" s="14">
        <f>ROUND(Zinsswaps!AA415+'iBoxx Extrapolation'!$F415,2)</f>
        <v>3.88</v>
      </c>
      <c r="AB415" s="14">
        <f>ROUND(Zinsswaps!AB415+'iBoxx Extrapolation'!$F415,2)</f>
        <v>3.88</v>
      </c>
      <c r="AC415" s="14">
        <f>ROUND(Zinsswaps!AC415+'iBoxx Extrapolation'!$F415,2)</f>
        <v>3.87</v>
      </c>
      <c r="AD415" s="14">
        <f>ROUND(Zinsswaps!AD415+'iBoxx Extrapolation'!$F415,2)</f>
        <v>3.86</v>
      </c>
      <c r="AE415" s="14">
        <f>ROUND(Zinsswaps!AE415+'iBoxx Extrapolation'!$F415,2)</f>
        <v>3.86</v>
      </c>
      <c r="AF415" s="14">
        <f>ROUND(Zinsswaps!AF415+'iBoxx Extrapolation'!$F415,2)</f>
        <v>3.84</v>
      </c>
      <c r="AG415" s="14">
        <f>ROUND(Zinsswaps!AG415+'iBoxx Extrapolation'!$F415,2)</f>
        <v>3.82</v>
      </c>
      <c r="AH415" s="14">
        <f>ROUND(Zinsswaps!AH415+'iBoxx Extrapolation'!$F415,2)</f>
        <v>3.81</v>
      </c>
      <c r="AI415" s="14">
        <f>ROUND(Zinsswaps!AI415+'iBoxx Extrapolation'!$F415,2)</f>
        <v>3.79</v>
      </c>
      <c r="AJ415" s="14">
        <f>ROUND(Zinsswaps!AJ415+'iBoxx Extrapolation'!$F415,2)</f>
        <v>3.78</v>
      </c>
      <c r="AK415" s="14">
        <f>ROUND(Zinsswaps!AK415+'iBoxx Extrapolation'!$F415,2)</f>
        <v>3.77</v>
      </c>
      <c r="AL415" s="14">
        <f>ROUND(Zinsswaps!AL415+'iBoxx Extrapolation'!$F415,2)</f>
        <v>3.76</v>
      </c>
      <c r="AM415" s="14">
        <f>ROUND(Zinsswaps!AM415+'iBoxx Extrapolation'!$F415,2)</f>
        <v>3.75</v>
      </c>
      <c r="AN415" s="14">
        <f>ROUND(Zinsswaps!AN415+'iBoxx Extrapolation'!$F415,2)</f>
        <v>3.74</v>
      </c>
      <c r="AO415" s="14">
        <f>ROUND(Zinsswaps!AO415+'iBoxx Extrapolation'!$F415,2)</f>
        <v>3.73</v>
      </c>
      <c r="AP415" s="14">
        <f>ROUND(Zinsswaps!AP415+'iBoxx Extrapolation'!$F415,2)</f>
        <v>3.7</v>
      </c>
      <c r="AQ415" s="14">
        <f>ROUND(Zinsswaps!AQ415+'iBoxx Extrapolation'!$F415,2)</f>
        <v>3.68</v>
      </c>
      <c r="AR415" s="14">
        <f>ROUND(Zinsswaps!AR415+'iBoxx Extrapolation'!$F415,2)</f>
        <v>3.66</v>
      </c>
      <c r="AS415" s="14">
        <f>ROUND(Zinsswaps!AS415+'iBoxx Extrapolation'!$F415,2)</f>
        <v>3.64</v>
      </c>
      <c r="AT415" s="14">
        <f>ROUND(Zinsswaps!AT415+'iBoxx Extrapolation'!$F415,2)</f>
        <v>3.62</v>
      </c>
      <c r="AU415" s="14">
        <f>ROUND(Zinsswaps!AU415+'iBoxx Extrapolation'!$F415,2)</f>
        <v>3.61</v>
      </c>
      <c r="AV415" s="14">
        <f>ROUND(Zinsswaps!AV415+'iBoxx Extrapolation'!$F415,2)</f>
        <v>3.59</v>
      </c>
      <c r="AW415" s="14">
        <f>ROUND(Zinsswaps!AW415+'iBoxx Extrapolation'!$F415,2)</f>
        <v>3.57</v>
      </c>
      <c r="AX415" s="14">
        <f>ROUND(Zinsswaps!AX415+'iBoxx Extrapolation'!$F415,2)</f>
        <v>3.56</v>
      </c>
      <c r="AY415" s="14">
        <f>ROUND(Zinsswaps!AY415+'iBoxx Extrapolation'!$F415,2)</f>
        <v>3.54</v>
      </c>
    </row>
    <row r="416" spans="1:51" s="16" customFormat="1" x14ac:dyDescent="0.2">
      <c r="A416" s="12">
        <v>49887</v>
      </c>
      <c r="B416" s="14">
        <f>ROUND(Zinsswaps!B416+'iBoxx Extrapolation'!$F416,2)</f>
        <v>2.99</v>
      </c>
      <c r="C416" s="14">
        <f>ROUND(Zinsswaps!C416+'iBoxx Extrapolation'!$F416,2)</f>
        <v>3</v>
      </c>
      <c r="D416" s="14">
        <f>ROUND(Zinsswaps!D416+'iBoxx Extrapolation'!$F416,2)</f>
        <v>3.05</v>
      </c>
      <c r="E416" s="14">
        <f>ROUND(Zinsswaps!E416+'iBoxx Extrapolation'!$F416,2)</f>
        <v>3.12</v>
      </c>
      <c r="F416" s="14">
        <f>ROUND(Zinsswaps!F416+'iBoxx Extrapolation'!$F416,2)</f>
        <v>3.19</v>
      </c>
      <c r="G416" s="14">
        <f>ROUND(Zinsswaps!G416+'iBoxx Extrapolation'!$F416,2)</f>
        <v>3.27</v>
      </c>
      <c r="H416" s="14">
        <f>ROUND(Zinsswaps!H416+'iBoxx Extrapolation'!$F416,2)</f>
        <v>3.34</v>
      </c>
      <c r="I416" s="14">
        <f>ROUND(Zinsswaps!I416+'iBoxx Extrapolation'!$F416,2)</f>
        <v>3.41</v>
      </c>
      <c r="J416" s="14">
        <f>ROUND(Zinsswaps!J416+'iBoxx Extrapolation'!$F416,2)</f>
        <v>3.48</v>
      </c>
      <c r="K416" s="14">
        <f>ROUND(Zinsswaps!K416+'iBoxx Extrapolation'!$F416,2)</f>
        <v>3.54</v>
      </c>
      <c r="L416" s="14">
        <f>ROUND(Zinsswaps!L416+'iBoxx Extrapolation'!$F416,2)</f>
        <v>3.6</v>
      </c>
      <c r="M416" s="14">
        <f>ROUND(Zinsswaps!M416+'iBoxx Extrapolation'!$F416,2)</f>
        <v>3.65</v>
      </c>
      <c r="N416" s="14">
        <f>ROUND(Zinsswaps!N416+'iBoxx Extrapolation'!$F416,2)</f>
        <v>3.7</v>
      </c>
      <c r="O416" s="14">
        <f>ROUND(Zinsswaps!O416+'iBoxx Extrapolation'!$F416,2)</f>
        <v>3.75</v>
      </c>
      <c r="P416" s="14">
        <f>ROUND(Zinsswaps!P416+'iBoxx Extrapolation'!$F416,2)</f>
        <v>3.78</v>
      </c>
      <c r="Q416" s="14">
        <f>ROUND(Zinsswaps!Q416+'iBoxx Extrapolation'!$F416,2)</f>
        <v>3.81</v>
      </c>
      <c r="R416" s="14">
        <f>ROUND(Zinsswaps!R416+'iBoxx Extrapolation'!$F416,2)</f>
        <v>3.83</v>
      </c>
      <c r="S416" s="14">
        <f>ROUND(Zinsswaps!S416+'iBoxx Extrapolation'!$F416,2)</f>
        <v>3.85</v>
      </c>
      <c r="T416" s="14">
        <f>ROUND(Zinsswaps!T416+'iBoxx Extrapolation'!$F416,2)</f>
        <v>3.87</v>
      </c>
      <c r="U416" s="14">
        <f>ROUND(Zinsswaps!U416+'iBoxx Extrapolation'!$F416,2)</f>
        <v>3.89</v>
      </c>
      <c r="V416" s="14">
        <f>ROUND(Zinsswaps!V416+'iBoxx Extrapolation'!$F416,2)</f>
        <v>3.89</v>
      </c>
      <c r="W416" s="14">
        <f>ROUND(Zinsswaps!W416+'iBoxx Extrapolation'!$F416,2)</f>
        <v>3.89</v>
      </c>
      <c r="X416" s="14">
        <f>ROUND(Zinsswaps!X416+'iBoxx Extrapolation'!$F416,2)</f>
        <v>3.89</v>
      </c>
      <c r="Y416" s="14">
        <f>ROUND(Zinsswaps!Y416+'iBoxx Extrapolation'!$F416,2)</f>
        <v>3.89</v>
      </c>
      <c r="Z416" s="14">
        <f>ROUND(Zinsswaps!Z416+'iBoxx Extrapolation'!$F416,2)</f>
        <v>3.89</v>
      </c>
      <c r="AA416" s="14">
        <f>ROUND(Zinsswaps!AA416+'iBoxx Extrapolation'!$F416,2)</f>
        <v>3.88</v>
      </c>
      <c r="AB416" s="14">
        <f>ROUND(Zinsswaps!AB416+'iBoxx Extrapolation'!$F416,2)</f>
        <v>3.88</v>
      </c>
      <c r="AC416" s="14">
        <f>ROUND(Zinsswaps!AC416+'iBoxx Extrapolation'!$F416,2)</f>
        <v>3.87</v>
      </c>
      <c r="AD416" s="14">
        <f>ROUND(Zinsswaps!AD416+'iBoxx Extrapolation'!$F416,2)</f>
        <v>3.86</v>
      </c>
      <c r="AE416" s="14">
        <f>ROUND(Zinsswaps!AE416+'iBoxx Extrapolation'!$F416,2)</f>
        <v>3.86</v>
      </c>
      <c r="AF416" s="14">
        <f>ROUND(Zinsswaps!AF416+'iBoxx Extrapolation'!$F416,2)</f>
        <v>3.84</v>
      </c>
      <c r="AG416" s="14">
        <f>ROUND(Zinsswaps!AG416+'iBoxx Extrapolation'!$F416,2)</f>
        <v>3.82</v>
      </c>
      <c r="AH416" s="14">
        <f>ROUND(Zinsswaps!AH416+'iBoxx Extrapolation'!$F416,2)</f>
        <v>3.81</v>
      </c>
      <c r="AI416" s="14">
        <f>ROUND(Zinsswaps!AI416+'iBoxx Extrapolation'!$F416,2)</f>
        <v>3.79</v>
      </c>
      <c r="AJ416" s="14">
        <f>ROUND(Zinsswaps!AJ416+'iBoxx Extrapolation'!$F416,2)</f>
        <v>3.78</v>
      </c>
      <c r="AK416" s="14">
        <f>ROUND(Zinsswaps!AK416+'iBoxx Extrapolation'!$F416,2)</f>
        <v>3.77</v>
      </c>
      <c r="AL416" s="14">
        <f>ROUND(Zinsswaps!AL416+'iBoxx Extrapolation'!$F416,2)</f>
        <v>3.76</v>
      </c>
      <c r="AM416" s="14">
        <f>ROUND(Zinsswaps!AM416+'iBoxx Extrapolation'!$F416,2)</f>
        <v>3.75</v>
      </c>
      <c r="AN416" s="14">
        <f>ROUND(Zinsswaps!AN416+'iBoxx Extrapolation'!$F416,2)</f>
        <v>3.74</v>
      </c>
      <c r="AO416" s="14">
        <f>ROUND(Zinsswaps!AO416+'iBoxx Extrapolation'!$F416,2)</f>
        <v>3.73</v>
      </c>
      <c r="AP416" s="14">
        <f>ROUND(Zinsswaps!AP416+'iBoxx Extrapolation'!$F416,2)</f>
        <v>3.7</v>
      </c>
      <c r="AQ416" s="14">
        <f>ROUND(Zinsswaps!AQ416+'iBoxx Extrapolation'!$F416,2)</f>
        <v>3.68</v>
      </c>
      <c r="AR416" s="14">
        <f>ROUND(Zinsswaps!AR416+'iBoxx Extrapolation'!$F416,2)</f>
        <v>3.66</v>
      </c>
      <c r="AS416" s="14">
        <f>ROUND(Zinsswaps!AS416+'iBoxx Extrapolation'!$F416,2)</f>
        <v>3.64</v>
      </c>
      <c r="AT416" s="14">
        <f>ROUND(Zinsswaps!AT416+'iBoxx Extrapolation'!$F416,2)</f>
        <v>3.62</v>
      </c>
      <c r="AU416" s="14">
        <f>ROUND(Zinsswaps!AU416+'iBoxx Extrapolation'!$F416,2)</f>
        <v>3.61</v>
      </c>
      <c r="AV416" s="14">
        <f>ROUND(Zinsswaps!AV416+'iBoxx Extrapolation'!$F416,2)</f>
        <v>3.59</v>
      </c>
      <c r="AW416" s="14">
        <f>ROUND(Zinsswaps!AW416+'iBoxx Extrapolation'!$F416,2)</f>
        <v>3.57</v>
      </c>
      <c r="AX416" s="14">
        <f>ROUND(Zinsswaps!AX416+'iBoxx Extrapolation'!$F416,2)</f>
        <v>3.56</v>
      </c>
      <c r="AY416" s="14">
        <f>ROUND(Zinsswaps!AY416+'iBoxx Extrapolation'!$F416,2)</f>
        <v>3.54</v>
      </c>
    </row>
    <row r="417" spans="1:51" s="16" customFormat="1" x14ac:dyDescent="0.2">
      <c r="A417" s="12">
        <v>49918</v>
      </c>
      <c r="B417" s="14">
        <f>ROUND(Zinsswaps!B417+'iBoxx Extrapolation'!$F417,2)</f>
        <v>2.99</v>
      </c>
      <c r="C417" s="14">
        <f>ROUND(Zinsswaps!C417+'iBoxx Extrapolation'!$F417,2)</f>
        <v>3</v>
      </c>
      <c r="D417" s="14">
        <f>ROUND(Zinsswaps!D417+'iBoxx Extrapolation'!$F417,2)</f>
        <v>3.05</v>
      </c>
      <c r="E417" s="14">
        <f>ROUND(Zinsswaps!E417+'iBoxx Extrapolation'!$F417,2)</f>
        <v>3.12</v>
      </c>
      <c r="F417" s="14">
        <f>ROUND(Zinsswaps!F417+'iBoxx Extrapolation'!$F417,2)</f>
        <v>3.19</v>
      </c>
      <c r="G417" s="14">
        <f>ROUND(Zinsswaps!G417+'iBoxx Extrapolation'!$F417,2)</f>
        <v>3.27</v>
      </c>
      <c r="H417" s="14">
        <f>ROUND(Zinsswaps!H417+'iBoxx Extrapolation'!$F417,2)</f>
        <v>3.34</v>
      </c>
      <c r="I417" s="14">
        <f>ROUND(Zinsswaps!I417+'iBoxx Extrapolation'!$F417,2)</f>
        <v>3.41</v>
      </c>
      <c r="J417" s="14">
        <f>ROUND(Zinsswaps!J417+'iBoxx Extrapolation'!$F417,2)</f>
        <v>3.48</v>
      </c>
      <c r="K417" s="14">
        <f>ROUND(Zinsswaps!K417+'iBoxx Extrapolation'!$F417,2)</f>
        <v>3.54</v>
      </c>
      <c r="L417" s="14">
        <f>ROUND(Zinsswaps!L417+'iBoxx Extrapolation'!$F417,2)</f>
        <v>3.6</v>
      </c>
      <c r="M417" s="14">
        <f>ROUND(Zinsswaps!M417+'iBoxx Extrapolation'!$F417,2)</f>
        <v>3.65</v>
      </c>
      <c r="N417" s="14">
        <f>ROUND(Zinsswaps!N417+'iBoxx Extrapolation'!$F417,2)</f>
        <v>3.7</v>
      </c>
      <c r="O417" s="14">
        <f>ROUND(Zinsswaps!O417+'iBoxx Extrapolation'!$F417,2)</f>
        <v>3.75</v>
      </c>
      <c r="P417" s="14">
        <f>ROUND(Zinsswaps!P417+'iBoxx Extrapolation'!$F417,2)</f>
        <v>3.78</v>
      </c>
      <c r="Q417" s="14">
        <f>ROUND(Zinsswaps!Q417+'iBoxx Extrapolation'!$F417,2)</f>
        <v>3.81</v>
      </c>
      <c r="R417" s="14">
        <f>ROUND(Zinsswaps!R417+'iBoxx Extrapolation'!$F417,2)</f>
        <v>3.83</v>
      </c>
      <c r="S417" s="14">
        <f>ROUND(Zinsswaps!S417+'iBoxx Extrapolation'!$F417,2)</f>
        <v>3.85</v>
      </c>
      <c r="T417" s="14">
        <f>ROUND(Zinsswaps!T417+'iBoxx Extrapolation'!$F417,2)</f>
        <v>3.87</v>
      </c>
      <c r="U417" s="14">
        <f>ROUND(Zinsswaps!U417+'iBoxx Extrapolation'!$F417,2)</f>
        <v>3.89</v>
      </c>
      <c r="V417" s="14">
        <f>ROUND(Zinsswaps!V417+'iBoxx Extrapolation'!$F417,2)</f>
        <v>3.89</v>
      </c>
      <c r="W417" s="14">
        <f>ROUND(Zinsswaps!W417+'iBoxx Extrapolation'!$F417,2)</f>
        <v>3.89</v>
      </c>
      <c r="X417" s="14">
        <f>ROUND(Zinsswaps!X417+'iBoxx Extrapolation'!$F417,2)</f>
        <v>3.89</v>
      </c>
      <c r="Y417" s="14">
        <f>ROUND(Zinsswaps!Y417+'iBoxx Extrapolation'!$F417,2)</f>
        <v>3.89</v>
      </c>
      <c r="Z417" s="14">
        <f>ROUND(Zinsswaps!Z417+'iBoxx Extrapolation'!$F417,2)</f>
        <v>3.89</v>
      </c>
      <c r="AA417" s="14">
        <f>ROUND(Zinsswaps!AA417+'iBoxx Extrapolation'!$F417,2)</f>
        <v>3.88</v>
      </c>
      <c r="AB417" s="14">
        <f>ROUND(Zinsswaps!AB417+'iBoxx Extrapolation'!$F417,2)</f>
        <v>3.88</v>
      </c>
      <c r="AC417" s="14">
        <f>ROUND(Zinsswaps!AC417+'iBoxx Extrapolation'!$F417,2)</f>
        <v>3.87</v>
      </c>
      <c r="AD417" s="14">
        <f>ROUND(Zinsswaps!AD417+'iBoxx Extrapolation'!$F417,2)</f>
        <v>3.86</v>
      </c>
      <c r="AE417" s="14">
        <f>ROUND(Zinsswaps!AE417+'iBoxx Extrapolation'!$F417,2)</f>
        <v>3.86</v>
      </c>
      <c r="AF417" s="14">
        <f>ROUND(Zinsswaps!AF417+'iBoxx Extrapolation'!$F417,2)</f>
        <v>3.84</v>
      </c>
      <c r="AG417" s="14">
        <f>ROUND(Zinsswaps!AG417+'iBoxx Extrapolation'!$F417,2)</f>
        <v>3.82</v>
      </c>
      <c r="AH417" s="14">
        <f>ROUND(Zinsswaps!AH417+'iBoxx Extrapolation'!$F417,2)</f>
        <v>3.81</v>
      </c>
      <c r="AI417" s="14">
        <f>ROUND(Zinsswaps!AI417+'iBoxx Extrapolation'!$F417,2)</f>
        <v>3.79</v>
      </c>
      <c r="AJ417" s="14">
        <f>ROUND(Zinsswaps!AJ417+'iBoxx Extrapolation'!$F417,2)</f>
        <v>3.78</v>
      </c>
      <c r="AK417" s="14">
        <f>ROUND(Zinsswaps!AK417+'iBoxx Extrapolation'!$F417,2)</f>
        <v>3.77</v>
      </c>
      <c r="AL417" s="14">
        <f>ROUND(Zinsswaps!AL417+'iBoxx Extrapolation'!$F417,2)</f>
        <v>3.76</v>
      </c>
      <c r="AM417" s="14">
        <f>ROUND(Zinsswaps!AM417+'iBoxx Extrapolation'!$F417,2)</f>
        <v>3.75</v>
      </c>
      <c r="AN417" s="14">
        <f>ROUND(Zinsswaps!AN417+'iBoxx Extrapolation'!$F417,2)</f>
        <v>3.74</v>
      </c>
      <c r="AO417" s="14">
        <f>ROUND(Zinsswaps!AO417+'iBoxx Extrapolation'!$F417,2)</f>
        <v>3.73</v>
      </c>
      <c r="AP417" s="14">
        <f>ROUND(Zinsswaps!AP417+'iBoxx Extrapolation'!$F417,2)</f>
        <v>3.7</v>
      </c>
      <c r="AQ417" s="14">
        <f>ROUND(Zinsswaps!AQ417+'iBoxx Extrapolation'!$F417,2)</f>
        <v>3.68</v>
      </c>
      <c r="AR417" s="14">
        <f>ROUND(Zinsswaps!AR417+'iBoxx Extrapolation'!$F417,2)</f>
        <v>3.66</v>
      </c>
      <c r="AS417" s="14">
        <f>ROUND(Zinsswaps!AS417+'iBoxx Extrapolation'!$F417,2)</f>
        <v>3.64</v>
      </c>
      <c r="AT417" s="14">
        <f>ROUND(Zinsswaps!AT417+'iBoxx Extrapolation'!$F417,2)</f>
        <v>3.62</v>
      </c>
      <c r="AU417" s="14">
        <f>ROUND(Zinsswaps!AU417+'iBoxx Extrapolation'!$F417,2)</f>
        <v>3.61</v>
      </c>
      <c r="AV417" s="14">
        <f>ROUND(Zinsswaps!AV417+'iBoxx Extrapolation'!$F417,2)</f>
        <v>3.59</v>
      </c>
      <c r="AW417" s="14">
        <f>ROUND(Zinsswaps!AW417+'iBoxx Extrapolation'!$F417,2)</f>
        <v>3.57</v>
      </c>
      <c r="AX417" s="14">
        <f>ROUND(Zinsswaps!AX417+'iBoxx Extrapolation'!$F417,2)</f>
        <v>3.56</v>
      </c>
      <c r="AY417" s="14">
        <f>ROUND(Zinsswaps!AY417+'iBoxx Extrapolation'!$F417,2)</f>
        <v>3.54</v>
      </c>
    </row>
    <row r="418" spans="1:51" s="16" customFormat="1" x14ac:dyDescent="0.2">
      <c r="A418" s="12">
        <v>49948</v>
      </c>
      <c r="B418" s="14">
        <f>ROUND(Zinsswaps!B418+'iBoxx Extrapolation'!$F418,2)</f>
        <v>2.99</v>
      </c>
      <c r="C418" s="14">
        <f>ROUND(Zinsswaps!C418+'iBoxx Extrapolation'!$F418,2)</f>
        <v>3</v>
      </c>
      <c r="D418" s="14">
        <f>ROUND(Zinsswaps!D418+'iBoxx Extrapolation'!$F418,2)</f>
        <v>3.05</v>
      </c>
      <c r="E418" s="14">
        <f>ROUND(Zinsswaps!E418+'iBoxx Extrapolation'!$F418,2)</f>
        <v>3.12</v>
      </c>
      <c r="F418" s="14">
        <f>ROUND(Zinsswaps!F418+'iBoxx Extrapolation'!$F418,2)</f>
        <v>3.19</v>
      </c>
      <c r="G418" s="14">
        <f>ROUND(Zinsswaps!G418+'iBoxx Extrapolation'!$F418,2)</f>
        <v>3.27</v>
      </c>
      <c r="H418" s="14">
        <f>ROUND(Zinsswaps!H418+'iBoxx Extrapolation'!$F418,2)</f>
        <v>3.34</v>
      </c>
      <c r="I418" s="14">
        <f>ROUND(Zinsswaps!I418+'iBoxx Extrapolation'!$F418,2)</f>
        <v>3.41</v>
      </c>
      <c r="J418" s="14">
        <f>ROUND(Zinsswaps!J418+'iBoxx Extrapolation'!$F418,2)</f>
        <v>3.48</v>
      </c>
      <c r="K418" s="14">
        <f>ROUND(Zinsswaps!K418+'iBoxx Extrapolation'!$F418,2)</f>
        <v>3.54</v>
      </c>
      <c r="L418" s="14">
        <f>ROUND(Zinsswaps!L418+'iBoxx Extrapolation'!$F418,2)</f>
        <v>3.6</v>
      </c>
      <c r="M418" s="14">
        <f>ROUND(Zinsswaps!M418+'iBoxx Extrapolation'!$F418,2)</f>
        <v>3.65</v>
      </c>
      <c r="N418" s="14">
        <f>ROUND(Zinsswaps!N418+'iBoxx Extrapolation'!$F418,2)</f>
        <v>3.7</v>
      </c>
      <c r="O418" s="14">
        <f>ROUND(Zinsswaps!O418+'iBoxx Extrapolation'!$F418,2)</f>
        <v>3.75</v>
      </c>
      <c r="P418" s="14">
        <f>ROUND(Zinsswaps!P418+'iBoxx Extrapolation'!$F418,2)</f>
        <v>3.78</v>
      </c>
      <c r="Q418" s="14">
        <f>ROUND(Zinsswaps!Q418+'iBoxx Extrapolation'!$F418,2)</f>
        <v>3.81</v>
      </c>
      <c r="R418" s="14">
        <f>ROUND(Zinsswaps!R418+'iBoxx Extrapolation'!$F418,2)</f>
        <v>3.83</v>
      </c>
      <c r="S418" s="14">
        <f>ROUND(Zinsswaps!S418+'iBoxx Extrapolation'!$F418,2)</f>
        <v>3.85</v>
      </c>
      <c r="T418" s="14">
        <f>ROUND(Zinsswaps!T418+'iBoxx Extrapolation'!$F418,2)</f>
        <v>3.87</v>
      </c>
      <c r="U418" s="14">
        <f>ROUND(Zinsswaps!U418+'iBoxx Extrapolation'!$F418,2)</f>
        <v>3.89</v>
      </c>
      <c r="V418" s="14">
        <f>ROUND(Zinsswaps!V418+'iBoxx Extrapolation'!$F418,2)</f>
        <v>3.89</v>
      </c>
      <c r="W418" s="14">
        <f>ROUND(Zinsswaps!W418+'iBoxx Extrapolation'!$F418,2)</f>
        <v>3.89</v>
      </c>
      <c r="X418" s="14">
        <f>ROUND(Zinsswaps!X418+'iBoxx Extrapolation'!$F418,2)</f>
        <v>3.89</v>
      </c>
      <c r="Y418" s="14">
        <f>ROUND(Zinsswaps!Y418+'iBoxx Extrapolation'!$F418,2)</f>
        <v>3.89</v>
      </c>
      <c r="Z418" s="14">
        <f>ROUND(Zinsswaps!Z418+'iBoxx Extrapolation'!$F418,2)</f>
        <v>3.89</v>
      </c>
      <c r="AA418" s="14">
        <f>ROUND(Zinsswaps!AA418+'iBoxx Extrapolation'!$F418,2)</f>
        <v>3.88</v>
      </c>
      <c r="AB418" s="14">
        <f>ROUND(Zinsswaps!AB418+'iBoxx Extrapolation'!$F418,2)</f>
        <v>3.88</v>
      </c>
      <c r="AC418" s="14">
        <f>ROUND(Zinsswaps!AC418+'iBoxx Extrapolation'!$F418,2)</f>
        <v>3.87</v>
      </c>
      <c r="AD418" s="14">
        <f>ROUND(Zinsswaps!AD418+'iBoxx Extrapolation'!$F418,2)</f>
        <v>3.86</v>
      </c>
      <c r="AE418" s="14">
        <f>ROUND(Zinsswaps!AE418+'iBoxx Extrapolation'!$F418,2)</f>
        <v>3.86</v>
      </c>
      <c r="AF418" s="14">
        <f>ROUND(Zinsswaps!AF418+'iBoxx Extrapolation'!$F418,2)</f>
        <v>3.84</v>
      </c>
      <c r="AG418" s="14">
        <f>ROUND(Zinsswaps!AG418+'iBoxx Extrapolation'!$F418,2)</f>
        <v>3.82</v>
      </c>
      <c r="AH418" s="14">
        <f>ROUND(Zinsswaps!AH418+'iBoxx Extrapolation'!$F418,2)</f>
        <v>3.81</v>
      </c>
      <c r="AI418" s="14">
        <f>ROUND(Zinsswaps!AI418+'iBoxx Extrapolation'!$F418,2)</f>
        <v>3.79</v>
      </c>
      <c r="AJ418" s="14">
        <f>ROUND(Zinsswaps!AJ418+'iBoxx Extrapolation'!$F418,2)</f>
        <v>3.78</v>
      </c>
      <c r="AK418" s="14">
        <f>ROUND(Zinsswaps!AK418+'iBoxx Extrapolation'!$F418,2)</f>
        <v>3.77</v>
      </c>
      <c r="AL418" s="14">
        <f>ROUND(Zinsswaps!AL418+'iBoxx Extrapolation'!$F418,2)</f>
        <v>3.76</v>
      </c>
      <c r="AM418" s="14">
        <f>ROUND(Zinsswaps!AM418+'iBoxx Extrapolation'!$F418,2)</f>
        <v>3.75</v>
      </c>
      <c r="AN418" s="14">
        <f>ROUND(Zinsswaps!AN418+'iBoxx Extrapolation'!$F418,2)</f>
        <v>3.74</v>
      </c>
      <c r="AO418" s="14">
        <f>ROUND(Zinsswaps!AO418+'iBoxx Extrapolation'!$F418,2)</f>
        <v>3.73</v>
      </c>
      <c r="AP418" s="14">
        <f>ROUND(Zinsswaps!AP418+'iBoxx Extrapolation'!$F418,2)</f>
        <v>3.7</v>
      </c>
      <c r="AQ418" s="14">
        <f>ROUND(Zinsswaps!AQ418+'iBoxx Extrapolation'!$F418,2)</f>
        <v>3.68</v>
      </c>
      <c r="AR418" s="14">
        <f>ROUND(Zinsswaps!AR418+'iBoxx Extrapolation'!$F418,2)</f>
        <v>3.66</v>
      </c>
      <c r="AS418" s="14">
        <f>ROUND(Zinsswaps!AS418+'iBoxx Extrapolation'!$F418,2)</f>
        <v>3.64</v>
      </c>
      <c r="AT418" s="14">
        <f>ROUND(Zinsswaps!AT418+'iBoxx Extrapolation'!$F418,2)</f>
        <v>3.62</v>
      </c>
      <c r="AU418" s="14">
        <f>ROUND(Zinsswaps!AU418+'iBoxx Extrapolation'!$F418,2)</f>
        <v>3.61</v>
      </c>
      <c r="AV418" s="14">
        <f>ROUND(Zinsswaps!AV418+'iBoxx Extrapolation'!$F418,2)</f>
        <v>3.59</v>
      </c>
      <c r="AW418" s="14">
        <f>ROUND(Zinsswaps!AW418+'iBoxx Extrapolation'!$F418,2)</f>
        <v>3.57</v>
      </c>
      <c r="AX418" s="14">
        <f>ROUND(Zinsswaps!AX418+'iBoxx Extrapolation'!$F418,2)</f>
        <v>3.56</v>
      </c>
      <c r="AY418" s="14">
        <f>ROUND(Zinsswaps!AY418+'iBoxx Extrapolation'!$F418,2)</f>
        <v>3.54</v>
      </c>
    </row>
    <row r="419" spans="1:51" s="16" customFormat="1" x14ac:dyDescent="0.2">
      <c r="A419" s="12">
        <v>49979</v>
      </c>
      <c r="B419" s="14">
        <f>ROUND(Zinsswaps!B419+'iBoxx Extrapolation'!$F419,2)</f>
        <v>2.99</v>
      </c>
      <c r="C419" s="14">
        <f>ROUND(Zinsswaps!C419+'iBoxx Extrapolation'!$F419,2)</f>
        <v>3</v>
      </c>
      <c r="D419" s="14">
        <f>ROUND(Zinsswaps!D419+'iBoxx Extrapolation'!$F419,2)</f>
        <v>3.05</v>
      </c>
      <c r="E419" s="14">
        <f>ROUND(Zinsswaps!E419+'iBoxx Extrapolation'!$F419,2)</f>
        <v>3.12</v>
      </c>
      <c r="F419" s="14">
        <f>ROUND(Zinsswaps!F419+'iBoxx Extrapolation'!$F419,2)</f>
        <v>3.19</v>
      </c>
      <c r="G419" s="14">
        <f>ROUND(Zinsswaps!G419+'iBoxx Extrapolation'!$F419,2)</f>
        <v>3.27</v>
      </c>
      <c r="H419" s="14">
        <f>ROUND(Zinsswaps!H419+'iBoxx Extrapolation'!$F419,2)</f>
        <v>3.34</v>
      </c>
      <c r="I419" s="14">
        <f>ROUND(Zinsswaps!I419+'iBoxx Extrapolation'!$F419,2)</f>
        <v>3.41</v>
      </c>
      <c r="J419" s="14">
        <f>ROUND(Zinsswaps!J419+'iBoxx Extrapolation'!$F419,2)</f>
        <v>3.48</v>
      </c>
      <c r="K419" s="14">
        <f>ROUND(Zinsswaps!K419+'iBoxx Extrapolation'!$F419,2)</f>
        <v>3.54</v>
      </c>
      <c r="L419" s="14">
        <f>ROUND(Zinsswaps!L419+'iBoxx Extrapolation'!$F419,2)</f>
        <v>3.6</v>
      </c>
      <c r="M419" s="14">
        <f>ROUND(Zinsswaps!M419+'iBoxx Extrapolation'!$F419,2)</f>
        <v>3.65</v>
      </c>
      <c r="N419" s="14">
        <f>ROUND(Zinsswaps!N419+'iBoxx Extrapolation'!$F419,2)</f>
        <v>3.7</v>
      </c>
      <c r="O419" s="14">
        <f>ROUND(Zinsswaps!O419+'iBoxx Extrapolation'!$F419,2)</f>
        <v>3.75</v>
      </c>
      <c r="P419" s="14">
        <f>ROUND(Zinsswaps!P419+'iBoxx Extrapolation'!$F419,2)</f>
        <v>3.78</v>
      </c>
      <c r="Q419" s="14">
        <f>ROUND(Zinsswaps!Q419+'iBoxx Extrapolation'!$F419,2)</f>
        <v>3.81</v>
      </c>
      <c r="R419" s="14">
        <f>ROUND(Zinsswaps!R419+'iBoxx Extrapolation'!$F419,2)</f>
        <v>3.83</v>
      </c>
      <c r="S419" s="14">
        <f>ROUND(Zinsswaps!S419+'iBoxx Extrapolation'!$F419,2)</f>
        <v>3.85</v>
      </c>
      <c r="T419" s="14">
        <f>ROUND(Zinsswaps!T419+'iBoxx Extrapolation'!$F419,2)</f>
        <v>3.87</v>
      </c>
      <c r="U419" s="14">
        <f>ROUND(Zinsswaps!U419+'iBoxx Extrapolation'!$F419,2)</f>
        <v>3.89</v>
      </c>
      <c r="V419" s="14">
        <f>ROUND(Zinsswaps!V419+'iBoxx Extrapolation'!$F419,2)</f>
        <v>3.89</v>
      </c>
      <c r="W419" s="14">
        <f>ROUND(Zinsswaps!W419+'iBoxx Extrapolation'!$F419,2)</f>
        <v>3.89</v>
      </c>
      <c r="X419" s="14">
        <f>ROUND(Zinsswaps!X419+'iBoxx Extrapolation'!$F419,2)</f>
        <v>3.89</v>
      </c>
      <c r="Y419" s="14">
        <f>ROUND(Zinsswaps!Y419+'iBoxx Extrapolation'!$F419,2)</f>
        <v>3.89</v>
      </c>
      <c r="Z419" s="14">
        <f>ROUND(Zinsswaps!Z419+'iBoxx Extrapolation'!$F419,2)</f>
        <v>3.89</v>
      </c>
      <c r="AA419" s="14">
        <f>ROUND(Zinsswaps!AA419+'iBoxx Extrapolation'!$F419,2)</f>
        <v>3.88</v>
      </c>
      <c r="AB419" s="14">
        <f>ROUND(Zinsswaps!AB419+'iBoxx Extrapolation'!$F419,2)</f>
        <v>3.88</v>
      </c>
      <c r="AC419" s="14">
        <f>ROUND(Zinsswaps!AC419+'iBoxx Extrapolation'!$F419,2)</f>
        <v>3.87</v>
      </c>
      <c r="AD419" s="14">
        <f>ROUND(Zinsswaps!AD419+'iBoxx Extrapolation'!$F419,2)</f>
        <v>3.86</v>
      </c>
      <c r="AE419" s="14">
        <f>ROUND(Zinsswaps!AE419+'iBoxx Extrapolation'!$F419,2)</f>
        <v>3.86</v>
      </c>
      <c r="AF419" s="14">
        <f>ROUND(Zinsswaps!AF419+'iBoxx Extrapolation'!$F419,2)</f>
        <v>3.84</v>
      </c>
      <c r="AG419" s="14">
        <f>ROUND(Zinsswaps!AG419+'iBoxx Extrapolation'!$F419,2)</f>
        <v>3.82</v>
      </c>
      <c r="AH419" s="14">
        <f>ROUND(Zinsswaps!AH419+'iBoxx Extrapolation'!$F419,2)</f>
        <v>3.81</v>
      </c>
      <c r="AI419" s="14">
        <f>ROUND(Zinsswaps!AI419+'iBoxx Extrapolation'!$F419,2)</f>
        <v>3.79</v>
      </c>
      <c r="AJ419" s="14">
        <f>ROUND(Zinsswaps!AJ419+'iBoxx Extrapolation'!$F419,2)</f>
        <v>3.78</v>
      </c>
      <c r="AK419" s="14">
        <f>ROUND(Zinsswaps!AK419+'iBoxx Extrapolation'!$F419,2)</f>
        <v>3.77</v>
      </c>
      <c r="AL419" s="14">
        <f>ROUND(Zinsswaps!AL419+'iBoxx Extrapolation'!$F419,2)</f>
        <v>3.76</v>
      </c>
      <c r="AM419" s="14">
        <f>ROUND(Zinsswaps!AM419+'iBoxx Extrapolation'!$F419,2)</f>
        <v>3.75</v>
      </c>
      <c r="AN419" s="14">
        <f>ROUND(Zinsswaps!AN419+'iBoxx Extrapolation'!$F419,2)</f>
        <v>3.74</v>
      </c>
      <c r="AO419" s="14">
        <f>ROUND(Zinsswaps!AO419+'iBoxx Extrapolation'!$F419,2)</f>
        <v>3.73</v>
      </c>
      <c r="AP419" s="14">
        <f>ROUND(Zinsswaps!AP419+'iBoxx Extrapolation'!$F419,2)</f>
        <v>3.7</v>
      </c>
      <c r="AQ419" s="14">
        <f>ROUND(Zinsswaps!AQ419+'iBoxx Extrapolation'!$F419,2)</f>
        <v>3.68</v>
      </c>
      <c r="AR419" s="14">
        <f>ROUND(Zinsswaps!AR419+'iBoxx Extrapolation'!$F419,2)</f>
        <v>3.66</v>
      </c>
      <c r="AS419" s="14">
        <f>ROUND(Zinsswaps!AS419+'iBoxx Extrapolation'!$F419,2)</f>
        <v>3.64</v>
      </c>
      <c r="AT419" s="14">
        <f>ROUND(Zinsswaps!AT419+'iBoxx Extrapolation'!$F419,2)</f>
        <v>3.62</v>
      </c>
      <c r="AU419" s="14">
        <f>ROUND(Zinsswaps!AU419+'iBoxx Extrapolation'!$F419,2)</f>
        <v>3.61</v>
      </c>
      <c r="AV419" s="14">
        <f>ROUND(Zinsswaps!AV419+'iBoxx Extrapolation'!$F419,2)</f>
        <v>3.59</v>
      </c>
      <c r="AW419" s="14">
        <f>ROUND(Zinsswaps!AW419+'iBoxx Extrapolation'!$F419,2)</f>
        <v>3.57</v>
      </c>
      <c r="AX419" s="14">
        <f>ROUND(Zinsswaps!AX419+'iBoxx Extrapolation'!$F419,2)</f>
        <v>3.56</v>
      </c>
      <c r="AY419" s="14">
        <f>ROUND(Zinsswaps!AY419+'iBoxx Extrapolation'!$F419,2)</f>
        <v>3.54</v>
      </c>
    </row>
    <row r="420" spans="1:51" s="16" customFormat="1" x14ac:dyDescent="0.2">
      <c r="A420" s="12">
        <v>50009</v>
      </c>
      <c r="B420" s="14">
        <f>ROUND(Zinsswaps!B420+'iBoxx Extrapolation'!$F420,2)</f>
        <v>2.99</v>
      </c>
      <c r="C420" s="14">
        <f>ROUND(Zinsswaps!C420+'iBoxx Extrapolation'!$F420,2)</f>
        <v>3</v>
      </c>
      <c r="D420" s="14">
        <f>ROUND(Zinsswaps!D420+'iBoxx Extrapolation'!$F420,2)</f>
        <v>3.05</v>
      </c>
      <c r="E420" s="14">
        <f>ROUND(Zinsswaps!E420+'iBoxx Extrapolation'!$F420,2)</f>
        <v>3.12</v>
      </c>
      <c r="F420" s="14">
        <f>ROUND(Zinsswaps!F420+'iBoxx Extrapolation'!$F420,2)</f>
        <v>3.19</v>
      </c>
      <c r="G420" s="14">
        <f>ROUND(Zinsswaps!G420+'iBoxx Extrapolation'!$F420,2)</f>
        <v>3.27</v>
      </c>
      <c r="H420" s="14">
        <f>ROUND(Zinsswaps!H420+'iBoxx Extrapolation'!$F420,2)</f>
        <v>3.34</v>
      </c>
      <c r="I420" s="14">
        <f>ROUND(Zinsswaps!I420+'iBoxx Extrapolation'!$F420,2)</f>
        <v>3.41</v>
      </c>
      <c r="J420" s="14">
        <f>ROUND(Zinsswaps!J420+'iBoxx Extrapolation'!$F420,2)</f>
        <v>3.48</v>
      </c>
      <c r="K420" s="14">
        <f>ROUND(Zinsswaps!K420+'iBoxx Extrapolation'!$F420,2)</f>
        <v>3.54</v>
      </c>
      <c r="L420" s="14">
        <f>ROUND(Zinsswaps!L420+'iBoxx Extrapolation'!$F420,2)</f>
        <v>3.6</v>
      </c>
      <c r="M420" s="14">
        <f>ROUND(Zinsswaps!M420+'iBoxx Extrapolation'!$F420,2)</f>
        <v>3.65</v>
      </c>
      <c r="N420" s="14">
        <f>ROUND(Zinsswaps!N420+'iBoxx Extrapolation'!$F420,2)</f>
        <v>3.7</v>
      </c>
      <c r="O420" s="14">
        <f>ROUND(Zinsswaps!O420+'iBoxx Extrapolation'!$F420,2)</f>
        <v>3.75</v>
      </c>
      <c r="P420" s="14">
        <f>ROUND(Zinsswaps!P420+'iBoxx Extrapolation'!$F420,2)</f>
        <v>3.78</v>
      </c>
      <c r="Q420" s="14">
        <f>ROUND(Zinsswaps!Q420+'iBoxx Extrapolation'!$F420,2)</f>
        <v>3.81</v>
      </c>
      <c r="R420" s="14">
        <f>ROUND(Zinsswaps!R420+'iBoxx Extrapolation'!$F420,2)</f>
        <v>3.83</v>
      </c>
      <c r="S420" s="14">
        <f>ROUND(Zinsswaps!S420+'iBoxx Extrapolation'!$F420,2)</f>
        <v>3.85</v>
      </c>
      <c r="T420" s="14">
        <f>ROUND(Zinsswaps!T420+'iBoxx Extrapolation'!$F420,2)</f>
        <v>3.87</v>
      </c>
      <c r="U420" s="14">
        <f>ROUND(Zinsswaps!U420+'iBoxx Extrapolation'!$F420,2)</f>
        <v>3.89</v>
      </c>
      <c r="V420" s="14">
        <f>ROUND(Zinsswaps!V420+'iBoxx Extrapolation'!$F420,2)</f>
        <v>3.89</v>
      </c>
      <c r="W420" s="14">
        <f>ROUND(Zinsswaps!W420+'iBoxx Extrapolation'!$F420,2)</f>
        <v>3.89</v>
      </c>
      <c r="X420" s="14">
        <f>ROUND(Zinsswaps!X420+'iBoxx Extrapolation'!$F420,2)</f>
        <v>3.89</v>
      </c>
      <c r="Y420" s="14">
        <f>ROUND(Zinsswaps!Y420+'iBoxx Extrapolation'!$F420,2)</f>
        <v>3.89</v>
      </c>
      <c r="Z420" s="14">
        <f>ROUND(Zinsswaps!Z420+'iBoxx Extrapolation'!$F420,2)</f>
        <v>3.89</v>
      </c>
      <c r="AA420" s="14">
        <f>ROUND(Zinsswaps!AA420+'iBoxx Extrapolation'!$F420,2)</f>
        <v>3.88</v>
      </c>
      <c r="AB420" s="14">
        <f>ROUND(Zinsswaps!AB420+'iBoxx Extrapolation'!$F420,2)</f>
        <v>3.88</v>
      </c>
      <c r="AC420" s="14">
        <f>ROUND(Zinsswaps!AC420+'iBoxx Extrapolation'!$F420,2)</f>
        <v>3.87</v>
      </c>
      <c r="AD420" s="14">
        <f>ROUND(Zinsswaps!AD420+'iBoxx Extrapolation'!$F420,2)</f>
        <v>3.86</v>
      </c>
      <c r="AE420" s="14">
        <f>ROUND(Zinsswaps!AE420+'iBoxx Extrapolation'!$F420,2)</f>
        <v>3.86</v>
      </c>
      <c r="AF420" s="14">
        <f>ROUND(Zinsswaps!AF420+'iBoxx Extrapolation'!$F420,2)</f>
        <v>3.84</v>
      </c>
      <c r="AG420" s="14">
        <f>ROUND(Zinsswaps!AG420+'iBoxx Extrapolation'!$F420,2)</f>
        <v>3.82</v>
      </c>
      <c r="AH420" s="14">
        <f>ROUND(Zinsswaps!AH420+'iBoxx Extrapolation'!$F420,2)</f>
        <v>3.81</v>
      </c>
      <c r="AI420" s="14">
        <f>ROUND(Zinsswaps!AI420+'iBoxx Extrapolation'!$F420,2)</f>
        <v>3.79</v>
      </c>
      <c r="AJ420" s="14">
        <f>ROUND(Zinsswaps!AJ420+'iBoxx Extrapolation'!$F420,2)</f>
        <v>3.78</v>
      </c>
      <c r="AK420" s="14">
        <f>ROUND(Zinsswaps!AK420+'iBoxx Extrapolation'!$F420,2)</f>
        <v>3.77</v>
      </c>
      <c r="AL420" s="14">
        <f>ROUND(Zinsswaps!AL420+'iBoxx Extrapolation'!$F420,2)</f>
        <v>3.76</v>
      </c>
      <c r="AM420" s="14">
        <f>ROUND(Zinsswaps!AM420+'iBoxx Extrapolation'!$F420,2)</f>
        <v>3.75</v>
      </c>
      <c r="AN420" s="14">
        <f>ROUND(Zinsswaps!AN420+'iBoxx Extrapolation'!$F420,2)</f>
        <v>3.74</v>
      </c>
      <c r="AO420" s="14">
        <f>ROUND(Zinsswaps!AO420+'iBoxx Extrapolation'!$F420,2)</f>
        <v>3.73</v>
      </c>
      <c r="AP420" s="14">
        <f>ROUND(Zinsswaps!AP420+'iBoxx Extrapolation'!$F420,2)</f>
        <v>3.7</v>
      </c>
      <c r="AQ420" s="14">
        <f>ROUND(Zinsswaps!AQ420+'iBoxx Extrapolation'!$F420,2)</f>
        <v>3.68</v>
      </c>
      <c r="AR420" s="14">
        <f>ROUND(Zinsswaps!AR420+'iBoxx Extrapolation'!$F420,2)</f>
        <v>3.66</v>
      </c>
      <c r="AS420" s="14">
        <f>ROUND(Zinsswaps!AS420+'iBoxx Extrapolation'!$F420,2)</f>
        <v>3.64</v>
      </c>
      <c r="AT420" s="14">
        <f>ROUND(Zinsswaps!AT420+'iBoxx Extrapolation'!$F420,2)</f>
        <v>3.62</v>
      </c>
      <c r="AU420" s="14">
        <f>ROUND(Zinsswaps!AU420+'iBoxx Extrapolation'!$F420,2)</f>
        <v>3.61</v>
      </c>
      <c r="AV420" s="14">
        <f>ROUND(Zinsswaps!AV420+'iBoxx Extrapolation'!$F420,2)</f>
        <v>3.59</v>
      </c>
      <c r="AW420" s="14">
        <f>ROUND(Zinsswaps!AW420+'iBoxx Extrapolation'!$F420,2)</f>
        <v>3.57</v>
      </c>
      <c r="AX420" s="14">
        <f>ROUND(Zinsswaps!AX420+'iBoxx Extrapolation'!$F420,2)</f>
        <v>3.56</v>
      </c>
      <c r="AY420" s="14">
        <f>ROUND(Zinsswaps!AY420+'iBoxx Extrapolation'!$F420,2)</f>
        <v>3.54</v>
      </c>
    </row>
    <row r="421" spans="1:51" s="16" customFormat="1" x14ac:dyDescent="0.2">
      <c r="A421" s="12">
        <v>50040</v>
      </c>
      <c r="B421" s="14">
        <f>ROUND(Zinsswaps!B421+'iBoxx Extrapolation'!$F421,2)</f>
        <v>2.99</v>
      </c>
      <c r="C421" s="14">
        <f>ROUND(Zinsswaps!C421+'iBoxx Extrapolation'!$F421,2)</f>
        <v>3</v>
      </c>
      <c r="D421" s="14">
        <f>ROUND(Zinsswaps!D421+'iBoxx Extrapolation'!$F421,2)</f>
        <v>3.05</v>
      </c>
      <c r="E421" s="14">
        <f>ROUND(Zinsswaps!E421+'iBoxx Extrapolation'!$F421,2)</f>
        <v>3.12</v>
      </c>
      <c r="F421" s="14">
        <f>ROUND(Zinsswaps!F421+'iBoxx Extrapolation'!$F421,2)</f>
        <v>3.19</v>
      </c>
      <c r="G421" s="14">
        <f>ROUND(Zinsswaps!G421+'iBoxx Extrapolation'!$F421,2)</f>
        <v>3.27</v>
      </c>
      <c r="H421" s="14">
        <f>ROUND(Zinsswaps!H421+'iBoxx Extrapolation'!$F421,2)</f>
        <v>3.34</v>
      </c>
      <c r="I421" s="14">
        <f>ROUND(Zinsswaps!I421+'iBoxx Extrapolation'!$F421,2)</f>
        <v>3.41</v>
      </c>
      <c r="J421" s="14">
        <f>ROUND(Zinsswaps!J421+'iBoxx Extrapolation'!$F421,2)</f>
        <v>3.48</v>
      </c>
      <c r="K421" s="14">
        <f>ROUND(Zinsswaps!K421+'iBoxx Extrapolation'!$F421,2)</f>
        <v>3.54</v>
      </c>
      <c r="L421" s="14">
        <f>ROUND(Zinsswaps!L421+'iBoxx Extrapolation'!$F421,2)</f>
        <v>3.6</v>
      </c>
      <c r="M421" s="14">
        <f>ROUND(Zinsswaps!M421+'iBoxx Extrapolation'!$F421,2)</f>
        <v>3.65</v>
      </c>
      <c r="N421" s="14">
        <f>ROUND(Zinsswaps!N421+'iBoxx Extrapolation'!$F421,2)</f>
        <v>3.7</v>
      </c>
      <c r="O421" s="14">
        <f>ROUND(Zinsswaps!O421+'iBoxx Extrapolation'!$F421,2)</f>
        <v>3.75</v>
      </c>
      <c r="P421" s="14">
        <f>ROUND(Zinsswaps!P421+'iBoxx Extrapolation'!$F421,2)</f>
        <v>3.78</v>
      </c>
      <c r="Q421" s="14">
        <f>ROUND(Zinsswaps!Q421+'iBoxx Extrapolation'!$F421,2)</f>
        <v>3.81</v>
      </c>
      <c r="R421" s="14">
        <f>ROUND(Zinsswaps!R421+'iBoxx Extrapolation'!$F421,2)</f>
        <v>3.83</v>
      </c>
      <c r="S421" s="14">
        <f>ROUND(Zinsswaps!S421+'iBoxx Extrapolation'!$F421,2)</f>
        <v>3.85</v>
      </c>
      <c r="T421" s="14">
        <f>ROUND(Zinsswaps!T421+'iBoxx Extrapolation'!$F421,2)</f>
        <v>3.87</v>
      </c>
      <c r="U421" s="14">
        <f>ROUND(Zinsswaps!U421+'iBoxx Extrapolation'!$F421,2)</f>
        <v>3.89</v>
      </c>
      <c r="V421" s="14">
        <f>ROUND(Zinsswaps!V421+'iBoxx Extrapolation'!$F421,2)</f>
        <v>3.89</v>
      </c>
      <c r="W421" s="14">
        <f>ROUND(Zinsswaps!W421+'iBoxx Extrapolation'!$F421,2)</f>
        <v>3.89</v>
      </c>
      <c r="X421" s="14">
        <f>ROUND(Zinsswaps!X421+'iBoxx Extrapolation'!$F421,2)</f>
        <v>3.89</v>
      </c>
      <c r="Y421" s="14">
        <f>ROUND(Zinsswaps!Y421+'iBoxx Extrapolation'!$F421,2)</f>
        <v>3.89</v>
      </c>
      <c r="Z421" s="14">
        <f>ROUND(Zinsswaps!Z421+'iBoxx Extrapolation'!$F421,2)</f>
        <v>3.89</v>
      </c>
      <c r="AA421" s="14">
        <f>ROUND(Zinsswaps!AA421+'iBoxx Extrapolation'!$F421,2)</f>
        <v>3.88</v>
      </c>
      <c r="AB421" s="14">
        <f>ROUND(Zinsswaps!AB421+'iBoxx Extrapolation'!$F421,2)</f>
        <v>3.88</v>
      </c>
      <c r="AC421" s="14">
        <f>ROUND(Zinsswaps!AC421+'iBoxx Extrapolation'!$F421,2)</f>
        <v>3.87</v>
      </c>
      <c r="AD421" s="14">
        <f>ROUND(Zinsswaps!AD421+'iBoxx Extrapolation'!$F421,2)</f>
        <v>3.86</v>
      </c>
      <c r="AE421" s="14">
        <f>ROUND(Zinsswaps!AE421+'iBoxx Extrapolation'!$F421,2)</f>
        <v>3.86</v>
      </c>
      <c r="AF421" s="14">
        <f>ROUND(Zinsswaps!AF421+'iBoxx Extrapolation'!$F421,2)</f>
        <v>3.84</v>
      </c>
      <c r="AG421" s="14">
        <f>ROUND(Zinsswaps!AG421+'iBoxx Extrapolation'!$F421,2)</f>
        <v>3.82</v>
      </c>
      <c r="AH421" s="14">
        <f>ROUND(Zinsswaps!AH421+'iBoxx Extrapolation'!$F421,2)</f>
        <v>3.81</v>
      </c>
      <c r="AI421" s="14">
        <f>ROUND(Zinsswaps!AI421+'iBoxx Extrapolation'!$F421,2)</f>
        <v>3.79</v>
      </c>
      <c r="AJ421" s="14">
        <f>ROUND(Zinsswaps!AJ421+'iBoxx Extrapolation'!$F421,2)</f>
        <v>3.78</v>
      </c>
      <c r="AK421" s="14">
        <f>ROUND(Zinsswaps!AK421+'iBoxx Extrapolation'!$F421,2)</f>
        <v>3.77</v>
      </c>
      <c r="AL421" s="14">
        <f>ROUND(Zinsswaps!AL421+'iBoxx Extrapolation'!$F421,2)</f>
        <v>3.76</v>
      </c>
      <c r="AM421" s="14">
        <f>ROUND(Zinsswaps!AM421+'iBoxx Extrapolation'!$F421,2)</f>
        <v>3.75</v>
      </c>
      <c r="AN421" s="14">
        <f>ROUND(Zinsswaps!AN421+'iBoxx Extrapolation'!$F421,2)</f>
        <v>3.74</v>
      </c>
      <c r="AO421" s="14">
        <f>ROUND(Zinsswaps!AO421+'iBoxx Extrapolation'!$F421,2)</f>
        <v>3.73</v>
      </c>
      <c r="AP421" s="14">
        <f>ROUND(Zinsswaps!AP421+'iBoxx Extrapolation'!$F421,2)</f>
        <v>3.7</v>
      </c>
      <c r="AQ421" s="14">
        <f>ROUND(Zinsswaps!AQ421+'iBoxx Extrapolation'!$F421,2)</f>
        <v>3.68</v>
      </c>
      <c r="AR421" s="14">
        <f>ROUND(Zinsswaps!AR421+'iBoxx Extrapolation'!$F421,2)</f>
        <v>3.66</v>
      </c>
      <c r="AS421" s="14">
        <f>ROUND(Zinsswaps!AS421+'iBoxx Extrapolation'!$F421,2)</f>
        <v>3.64</v>
      </c>
      <c r="AT421" s="14">
        <f>ROUND(Zinsswaps!AT421+'iBoxx Extrapolation'!$F421,2)</f>
        <v>3.62</v>
      </c>
      <c r="AU421" s="14">
        <f>ROUND(Zinsswaps!AU421+'iBoxx Extrapolation'!$F421,2)</f>
        <v>3.61</v>
      </c>
      <c r="AV421" s="14">
        <f>ROUND(Zinsswaps!AV421+'iBoxx Extrapolation'!$F421,2)</f>
        <v>3.59</v>
      </c>
      <c r="AW421" s="14">
        <f>ROUND(Zinsswaps!AW421+'iBoxx Extrapolation'!$F421,2)</f>
        <v>3.57</v>
      </c>
      <c r="AX421" s="14">
        <f>ROUND(Zinsswaps!AX421+'iBoxx Extrapolation'!$F421,2)</f>
        <v>3.56</v>
      </c>
      <c r="AY421" s="14">
        <f>ROUND(Zinsswaps!AY421+'iBoxx Extrapolation'!$F421,2)</f>
        <v>3.54</v>
      </c>
    </row>
    <row r="422" spans="1:51" s="16" customFormat="1" x14ac:dyDescent="0.2">
      <c r="A422" s="12">
        <v>50071</v>
      </c>
      <c r="B422" s="14">
        <f>ROUND(Zinsswaps!B422+'iBoxx Extrapolation'!$F422,2)</f>
        <v>2.99</v>
      </c>
      <c r="C422" s="14">
        <f>ROUND(Zinsswaps!C422+'iBoxx Extrapolation'!$F422,2)</f>
        <v>3</v>
      </c>
      <c r="D422" s="14">
        <f>ROUND(Zinsswaps!D422+'iBoxx Extrapolation'!$F422,2)</f>
        <v>3.05</v>
      </c>
      <c r="E422" s="14">
        <f>ROUND(Zinsswaps!E422+'iBoxx Extrapolation'!$F422,2)</f>
        <v>3.12</v>
      </c>
      <c r="F422" s="14">
        <f>ROUND(Zinsswaps!F422+'iBoxx Extrapolation'!$F422,2)</f>
        <v>3.19</v>
      </c>
      <c r="G422" s="14">
        <f>ROUND(Zinsswaps!G422+'iBoxx Extrapolation'!$F422,2)</f>
        <v>3.27</v>
      </c>
      <c r="H422" s="14">
        <f>ROUND(Zinsswaps!H422+'iBoxx Extrapolation'!$F422,2)</f>
        <v>3.34</v>
      </c>
      <c r="I422" s="14">
        <f>ROUND(Zinsswaps!I422+'iBoxx Extrapolation'!$F422,2)</f>
        <v>3.41</v>
      </c>
      <c r="J422" s="14">
        <f>ROUND(Zinsswaps!J422+'iBoxx Extrapolation'!$F422,2)</f>
        <v>3.48</v>
      </c>
      <c r="K422" s="14">
        <f>ROUND(Zinsswaps!K422+'iBoxx Extrapolation'!$F422,2)</f>
        <v>3.54</v>
      </c>
      <c r="L422" s="14">
        <f>ROUND(Zinsswaps!L422+'iBoxx Extrapolation'!$F422,2)</f>
        <v>3.6</v>
      </c>
      <c r="M422" s="14">
        <f>ROUND(Zinsswaps!M422+'iBoxx Extrapolation'!$F422,2)</f>
        <v>3.65</v>
      </c>
      <c r="N422" s="14">
        <f>ROUND(Zinsswaps!N422+'iBoxx Extrapolation'!$F422,2)</f>
        <v>3.7</v>
      </c>
      <c r="O422" s="14">
        <f>ROUND(Zinsswaps!O422+'iBoxx Extrapolation'!$F422,2)</f>
        <v>3.75</v>
      </c>
      <c r="P422" s="14">
        <f>ROUND(Zinsswaps!P422+'iBoxx Extrapolation'!$F422,2)</f>
        <v>3.78</v>
      </c>
      <c r="Q422" s="14">
        <f>ROUND(Zinsswaps!Q422+'iBoxx Extrapolation'!$F422,2)</f>
        <v>3.81</v>
      </c>
      <c r="R422" s="14">
        <f>ROUND(Zinsswaps!R422+'iBoxx Extrapolation'!$F422,2)</f>
        <v>3.83</v>
      </c>
      <c r="S422" s="14">
        <f>ROUND(Zinsswaps!S422+'iBoxx Extrapolation'!$F422,2)</f>
        <v>3.85</v>
      </c>
      <c r="T422" s="14">
        <f>ROUND(Zinsswaps!T422+'iBoxx Extrapolation'!$F422,2)</f>
        <v>3.87</v>
      </c>
      <c r="U422" s="14">
        <f>ROUND(Zinsswaps!U422+'iBoxx Extrapolation'!$F422,2)</f>
        <v>3.89</v>
      </c>
      <c r="V422" s="14">
        <f>ROUND(Zinsswaps!V422+'iBoxx Extrapolation'!$F422,2)</f>
        <v>3.89</v>
      </c>
      <c r="W422" s="14">
        <f>ROUND(Zinsswaps!W422+'iBoxx Extrapolation'!$F422,2)</f>
        <v>3.89</v>
      </c>
      <c r="X422" s="14">
        <f>ROUND(Zinsswaps!X422+'iBoxx Extrapolation'!$F422,2)</f>
        <v>3.89</v>
      </c>
      <c r="Y422" s="14">
        <f>ROUND(Zinsswaps!Y422+'iBoxx Extrapolation'!$F422,2)</f>
        <v>3.89</v>
      </c>
      <c r="Z422" s="14">
        <f>ROUND(Zinsswaps!Z422+'iBoxx Extrapolation'!$F422,2)</f>
        <v>3.89</v>
      </c>
      <c r="AA422" s="14">
        <f>ROUND(Zinsswaps!AA422+'iBoxx Extrapolation'!$F422,2)</f>
        <v>3.88</v>
      </c>
      <c r="AB422" s="14">
        <f>ROUND(Zinsswaps!AB422+'iBoxx Extrapolation'!$F422,2)</f>
        <v>3.88</v>
      </c>
      <c r="AC422" s="14">
        <f>ROUND(Zinsswaps!AC422+'iBoxx Extrapolation'!$F422,2)</f>
        <v>3.87</v>
      </c>
      <c r="AD422" s="14">
        <f>ROUND(Zinsswaps!AD422+'iBoxx Extrapolation'!$F422,2)</f>
        <v>3.86</v>
      </c>
      <c r="AE422" s="14">
        <f>ROUND(Zinsswaps!AE422+'iBoxx Extrapolation'!$F422,2)</f>
        <v>3.86</v>
      </c>
      <c r="AF422" s="14">
        <f>ROUND(Zinsswaps!AF422+'iBoxx Extrapolation'!$F422,2)</f>
        <v>3.84</v>
      </c>
      <c r="AG422" s="14">
        <f>ROUND(Zinsswaps!AG422+'iBoxx Extrapolation'!$F422,2)</f>
        <v>3.82</v>
      </c>
      <c r="AH422" s="14">
        <f>ROUND(Zinsswaps!AH422+'iBoxx Extrapolation'!$F422,2)</f>
        <v>3.81</v>
      </c>
      <c r="AI422" s="14">
        <f>ROUND(Zinsswaps!AI422+'iBoxx Extrapolation'!$F422,2)</f>
        <v>3.79</v>
      </c>
      <c r="AJ422" s="14">
        <f>ROUND(Zinsswaps!AJ422+'iBoxx Extrapolation'!$F422,2)</f>
        <v>3.78</v>
      </c>
      <c r="AK422" s="14">
        <f>ROUND(Zinsswaps!AK422+'iBoxx Extrapolation'!$F422,2)</f>
        <v>3.77</v>
      </c>
      <c r="AL422" s="14">
        <f>ROUND(Zinsswaps!AL422+'iBoxx Extrapolation'!$F422,2)</f>
        <v>3.76</v>
      </c>
      <c r="AM422" s="14">
        <f>ROUND(Zinsswaps!AM422+'iBoxx Extrapolation'!$F422,2)</f>
        <v>3.75</v>
      </c>
      <c r="AN422" s="14">
        <f>ROUND(Zinsswaps!AN422+'iBoxx Extrapolation'!$F422,2)</f>
        <v>3.74</v>
      </c>
      <c r="AO422" s="14">
        <f>ROUND(Zinsswaps!AO422+'iBoxx Extrapolation'!$F422,2)</f>
        <v>3.73</v>
      </c>
      <c r="AP422" s="14">
        <f>ROUND(Zinsswaps!AP422+'iBoxx Extrapolation'!$F422,2)</f>
        <v>3.7</v>
      </c>
      <c r="AQ422" s="14">
        <f>ROUND(Zinsswaps!AQ422+'iBoxx Extrapolation'!$F422,2)</f>
        <v>3.68</v>
      </c>
      <c r="AR422" s="14">
        <f>ROUND(Zinsswaps!AR422+'iBoxx Extrapolation'!$F422,2)</f>
        <v>3.66</v>
      </c>
      <c r="AS422" s="14">
        <f>ROUND(Zinsswaps!AS422+'iBoxx Extrapolation'!$F422,2)</f>
        <v>3.64</v>
      </c>
      <c r="AT422" s="14">
        <f>ROUND(Zinsswaps!AT422+'iBoxx Extrapolation'!$F422,2)</f>
        <v>3.62</v>
      </c>
      <c r="AU422" s="14">
        <f>ROUND(Zinsswaps!AU422+'iBoxx Extrapolation'!$F422,2)</f>
        <v>3.61</v>
      </c>
      <c r="AV422" s="14">
        <f>ROUND(Zinsswaps!AV422+'iBoxx Extrapolation'!$F422,2)</f>
        <v>3.59</v>
      </c>
      <c r="AW422" s="14">
        <f>ROUND(Zinsswaps!AW422+'iBoxx Extrapolation'!$F422,2)</f>
        <v>3.57</v>
      </c>
      <c r="AX422" s="14">
        <f>ROUND(Zinsswaps!AX422+'iBoxx Extrapolation'!$F422,2)</f>
        <v>3.56</v>
      </c>
      <c r="AY422" s="14">
        <f>ROUND(Zinsswaps!AY422+'iBoxx Extrapolation'!$F422,2)</f>
        <v>3.54</v>
      </c>
    </row>
    <row r="423" spans="1:51" s="16" customFormat="1" x14ac:dyDescent="0.2">
      <c r="A423" s="12">
        <v>50099</v>
      </c>
      <c r="B423" s="14">
        <f>ROUND(Zinsswaps!B423+'iBoxx Extrapolation'!$F423,2)</f>
        <v>2.99</v>
      </c>
      <c r="C423" s="14">
        <f>ROUND(Zinsswaps!C423+'iBoxx Extrapolation'!$F423,2)</f>
        <v>3</v>
      </c>
      <c r="D423" s="14">
        <f>ROUND(Zinsswaps!D423+'iBoxx Extrapolation'!$F423,2)</f>
        <v>3.05</v>
      </c>
      <c r="E423" s="14">
        <f>ROUND(Zinsswaps!E423+'iBoxx Extrapolation'!$F423,2)</f>
        <v>3.12</v>
      </c>
      <c r="F423" s="14">
        <f>ROUND(Zinsswaps!F423+'iBoxx Extrapolation'!$F423,2)</f>
        <v>3.19</v>
      </c>
      <c r="G423" s="14">
        <f>ROUND(Zinsswaps!G423+'iBoxx Extrapolation'!$F423,2)</f>
        <v>3.27</v>
      </c>
      <c r="H423" s="14">
        <f>ROUND(Zinsswaps!H423+'iBoxx Extrapolation'!$F423,2)</f>
        <v>3.34</v>
      </c>
      <c r="I423" s="14">
        <f>ROUND(Zinsswaps!I423+'iBoxx Extrapolation'!$F423,2)</f>
        <v>3.41</v>
      </c>
      <c r="J423" s="14">
        <f>ROUND(Zinsswaps!J423+'iBoxx Extrapolation'!$F423,2)</f>
        <v>3.48</v>
      </c>
      <c r="K423" s="14">
        <f>ROUND(Zinsswaps!K423+'iBoxx Extrapolation'!$F423,2)</f>
        <v>3.54</v>
      </c>
      <c r="L423" s="14">
        <f>ROUND(Zinsswaps!L423+'iBoxx Extrapolation'!$F423,2)</f>
        <v>3.6</v>
      </c>
      <c r="M423" s="14">
        <f>ROUND(Zinsswaps!M423+'iBoxx Extrapolation'!$F423,2)</f>
        <v>3.65</v>
      </c>
      <c r="N423" s="14">
        <f>ROUND(Zinsswaps!N423+'iBoxx Extrapolation'!$F423,2)</f>
        <v>3.7</v>
      </c>
      <c r="O423" s="14">
        <f>ROUND(Zinsswaps!O423+'iBoxx Extrapolation'!$F423,2)</f>
        <v>3.75</v>
      </c>
      <c r="P423" s="14">
        <f>ROUND(Zinsswaps!P423+'iBoxx Extrapolation'!$F423,2)</f>
        <v>3.78</v>
      </c>
      <c r="Q423" s="14">
        <f>ROUND(Zinsswaps!Q423+'iBoxx Extrapolation'!$F423,2)</f>
        <v>3.81</v>
      </c>
      <c r="R423" s="14">
        <f>ROUND(Zinsswaps!R423+'iBoxx Extrapolation'!$F423,2)</f>
        <v>3.83</v>
      </c>
      <c r="S423" s="14">
        <f>ROUND(Zinsswaps!S423+'iBoxx Extrapolation'!$F423,2)</f>
        <v>3.85</v>
      </c>
      <c r="T423" s="14">
        <f>ROUND(Zinsswaps!T423+'iBoxx Extrapolation'!$F423,2)</f>
        <v>3.87</v>
      </c>
      <c r="U423" s="14">
        <f>ROUND(Zinsswaps!U423+'iBoxx Extrapolation'!$F423,2)</f>
        <v>3.89</v>
      </c>
      <c r="V423" s="14">
        <f>ROUND(Zinsswaps!V423+'iBoxx Extrapolation'!$F423,2)</f>
        <v>3.89</v>
      </c>
      <c r="W423" s="14">
        <f>ROUND(Zinsswaps!W423+'iBoxx Extrapolation'!$F423,2)</f>
        <v>3.89</v>
      </c>
      <c r="X423" s="14">
        <f>ROUND(Zinsswaps!X423+'iBoxx Extrapolation'!$F423,2)</f>
        <v>3.89</v>
      </c>
      <c r="Y423" s="14">
        <f>ROUND(Zinsswaps!Y423+'iBoxx Extrapolation'!$F423,2)</f>
        <v>3.89</v>
      </c>
      <c r="Z423" s="14">
        <f>ROUND(Zinsswaps!Z423+'iBoxx Extrapolation'!$F423,2)</f>
        <v>3.89</v>
      </c>
      <c r="AA423" s="14">
        <f>ROUND(Zinsswaps!AA423+'iBoxx Extrapolation'!$F423,2)</f>
        <v>3.88</v>
      </c>
      <c r="AB423" s="14">
        <f>ROUND(Zinsswaps!AB423+'iBoxx Extrapolation'!$F423,2)</f>
        <v>3.88</v>
      </c>
      <c r="AC423" s="14">
        <f>ROUND(Zinsswaps!AC423+'iBoxx Extrapolation'!$F423,2)</f>
        <v>3.87</v>
      </c>
      <c r="AD423" s="14">
        <f>ROUND(Zinsswaps!AD423+'iBoxx Extrapolation'!$F423,2)</f>
        <v>3.86</v>
      </c>
      <c r="AE423" s="14">
        <f>ROUND(Zinsswaps!AE423+'iBoxx Extrapolation'!$F423,2)</f>
        <v>3.86</v>
      </c>
      <c r="AF423" s="14">
        <f>ROUND(Zinsswaps!AF423+'iBoxx Extrapolation'!$F423,2)</f>
        <v>3.84</v>
      </c>
      <c r="AG423" s="14">
        <f>ROUND(Zinsswaps!AG423+'iBoxx Extrapolation'!$F423,2)</f>
        <v>3.82</v>
      </c>
      <c r="AH423" s="14">
        <f>ROUND(Zinsswaps!AH423+'iBoxx Extrapolation'!$F423,2)</f>
        <v>3.81</v>
      </c>
      <c r="AI423" s="14">
        <f>ROUND(Zinsswaps!AI423+'iBoxx Extrapolation'!$F423,2)</f>
        <v>3.79</v>
      </c>
      <c r="AJ423" s="14">
        <f>ROUND(Zinsswaps!AJ423+'iBoxx Extrapolation'!$F423,2)</f>
        <v>3.78</v>
      </c>
      <c r="AK423" s="14">
        <f>ROUND(Zinsswaps!AK423+'iBoxx Extrapolation'!$F423,2)</f>
        <v>3.77</v>
      </c>
      <c r="AL423" s="14">
        <f>ROUND(Zinsswaps!AL423+'iBoxx Extrapolation'!$F423,2)</f>
        <v>3.76</v>
      </c>
      <c r="AM423" s="14">
        <f>ROUND(Zinsswaps!AM423+'iBoxx Extrapolation'!$F423,2)</f>
        <v>3.75</v>
      </c>
      <c r="AN423" s="14">
        <f>ROUND(Zinsswaps!AN423+'iBoxx Extrapolation'!$F423,2)</f>
        <v>3.74</v>
      </c>
      <c r="AO423" s="14">
        <f>ROUND(Zinsswaps!AO423+'iBoxx Extrapolation'!$F423,2)</f>
        <v>3.73</v>
      </c>
      <c r="AP423" s="14">
        <f>ROUND(Zinsswaps!AP423+'iBoxx Extrapolation'!$F423,2)</f>
        <v>3.7</v>
      </c>
      <c r="AQ423" s="14">
        <f>ROUND(Zinsswaps!AQ423+'iBoxx Extrapolation'!$F423,2)</f>
        <v>3.68</v>
      </c>
      <c r="AR423" s="14">
        <f>ROUND(Zinsswaps!AR423+'iBoxx Extrapolation'!$F423,2)</f>
        <v>3.66</v>
      </c>
      <c r="AS423" s="14">
        <f>ROUND(Zinsswaps!AS423+'iBoxx Extrapolation'!$F423,2)</f>
        <v>3.64</v>
      </c>
      <c r="AT423" s="14">
        <f>ROUND(Zinsswaps!AT423+'iBoxx Extrapolation'!$F423,2)</f>
        <v>3.62</v>
      </c>
      <c r="AU423" s="14">
        <f>ROUND(Zinsswaps!AU423+'iBoxx Extrapolation'!$F423,2)</f>
        <v>3.61</v>
      </c>
      <c r="AV423" s="14">
        <f>ROUND(Zinsswaps!AV423+'iBoxx Extrapolation'!$F423,2)</f>
        <v>3.59</v>
      </c>
      <c r="AW423" s="14">
        <f>ROUND(Zinsswaps!AW423+'iBoxx Extrapolation'!$F423,2)</f>
        <v>3.57</v>
      </c>
      <c r="AX423" s="14">
        <f>ROUND(Zinsswaps!AX423+'iBoxx Extrapolation'!$F423,2)</f>
        <v>3.56</v>
      </c>
      <c r="AY423" s="14">
        <f>ROUND(Zinsswaps!AY423+'iBoxx Extrapolation'!$F423,2)</f>
        <v>3.54</v>
      </c>
    </row>
    <row r="424" spans="1:51" s="16" customFormat="1" x14ac:dyDescent="0.2">
      <c r="A424" s="12">
        <v>50130</v>
      </c>
      <c r="B424" s="14">
        <f>ROUND(Zinsswaps!B424+'iBoxx Extrapolation'!$F424,2)</f>
        <v>2.99</v>
      </c>
      <c r="C424" s="14">
        <f>ROUND(Zinsswaps!C424+'iBoxx Extrapolation'!$F424,2)</f>
        <v>3</v>
      </c>
      <c r="D424" s="14">
        <f>ROUND(Zinsswaps!D424+'iBoxx Extrapolation'!$F424,2)</f>
        <v>3.05</v>
      </c>
      <c r="E424" s="14">
        <f>ROUND(Zinsswaps!E424+'iBoxx Extrapolation'!$F424,2)</f>
        <v>3.12</v>
      </c>
      <c r="F424" s="14">
        <f>ROUND(Zinsswaps!F424+'iBoxx Extrapolation'!$F424,2)</f>
        <v>3.19</v>
      </c>
      <c r="G424" s="14">
        <f>ROUND(Zinsswaps!G424+'iBoxx Extrapolation'!$F424,2)</f>
        <v>3.27</v>
      </c>
      <c r="H424" s="14">
        <f>ROUND(Zinsswaps!H424+'iBoxx Extrapolation'!$F424,2)</f>
        <v>3.34</v>
      </c>
      <c r="I424" s="14">
        <f>ROUND(Zinsswaps!I424+'iBoxx Extrapolation'!$F424,2)</f>
        <v>3.41</v>
      </c>
      <c r="J424" s="14">
        <f>ROUND(Zinsswaps!J424+'iBoxx Extrapolation'!$F424,2)</f>
        <v>3.48</v>
      </c>
      <c r="K424" s="14">
        <f>ROUND(Zinsswaps!K424+'iBoxx Extrapolation'!$F424,2)</f>
        <v>3.54</v>
      </c>
      <c r="L424" s="14">
        <f>ROUND(Zinsswaps!L424+'iBoxx Extrapolation'!$F424,2)</f>
        <v>3.6</v>
      </c>
      <c r="M424" s="14">
        <f>ROUND(Zinsswaps!M424+'iBoxx Extrapolation'!$F424,2)</f>
        <v>3.65</v>
      </c>
      <c r="N424" s="14">
        <f>ROUND(Zinsswaps!N424+'iBoxx Extrapolation'!$F424,2)</f>
        <v>3.7</v>
      </c>
      <c r="O424" s="14">
        <f>ROUND(Zinsswaps!O424+'iBoxx Extrapolation'!$F424,2)</f>
        <v>3.75</v>
      </c>
      <c r="P424" s="14">
        <f>ROUND(Zinsswaps!P424+'iBoxx Extrapolation'!$F424,2)</f>
        <v>3.78</v>
      </c>
      <c r="Q424" s="14">
        <f>ROUND(Zinsswaps!Q424+'iBoxx Extrapolation'!$F424,2)</f>
        <v>3.81</v>
      </c>
      <c r="R424" s="14">
        <f>ROUND(Zinsswaps!R424+'iBoxx Extrapolation'!$F424,2)</f>
        <v>3.83</v>
      </c>
      <c r="S424" s="14">
        <f>ROUND(Zinsswaps!S424+'iBoxx Extrapolation'!$F424,2)</f>
        <v>3.85</v>
      </c>
      <c r="T424" s="14">
        <f>ROUND(Zinsswaps!T424+'iBoxx Extrapolation'!$F424,2)</f>
        <v>3.87</v>
      </c>
      <c r="U424" s="14">
        <f>ROUND(Zinsswaps!U424+'iBoxx Extrapolation'!$F424,2)</f>
        <v>3.89</v>
      </c>
      <c r="V424" s="14">
        <f>ROUND(Zinsswaps!V424+'iBoxx Extrapolation'!$F424,2)</f>
        <v>3.89</v>
      </c>
      <c r="W424" s="14">
        <f>ROUND(Zinsswaps!W424+'iBoxx Extrapolation'!$F424,2)</f>
        <v>3.89</v>
      </c>
      <c r="X424" s="14">
        <f>ROUND(Zinsswaps!X424+'iBoxx Extrapolation'!$F424,2)</f>
        <v>3.89</v>
      </c>
      <c r="Y424" s="14">
        <f>ROUND(Zinsswaps!Y424+'iBoxx Extrapolation'!$F424,2)</f>
        <v>3.89</v>
      </c>
      <c r="Z424" s="14">
        <f>ROUND(Zinsswaps!Z424+'iBoxx Extrapolation'!$F424,2)</f>
        <v>3.89</v>
      </c>
      <c r="AA424" s="14">
        <f>ROUND(Zinsswaps!AA424+'iBoxx Extrapolation'!$F424,2)</f>
        <v>3.88</v>
      </c>
      <c r="AB424" s="14">
        <f>ROUND(Zinsswaps!AB424+'iBoxx Extrapolation'!$F424,2)</f>
        <v>3.88</v>
      </c>
      <c r="AC424" s="14">
        <f>ROUND(Zinsswaps!AC424+'iBoxx Extrapolation'!$F424,2)</f>
        <v>3.87</v>
      </c>
      <c r="AD424" s="14">
        <f>ROUND(Zinsswaps!AD424+'iBoxx Extrapolation'!$F424,2)</f>
        <v>3.86</v>
      </c>
      <c r="AE424" s="14">
        <f>ROUND(Zinsswaps!AE424+'iBoxx Extrapolation'!$F424,2)</f>
        <v>3.86</v>
      </c>
      <c r="AF424" s="14">
        <f>ROUND(Zinsswaps!AF424+'iBoxx Extrapolation'!$F424,2)</f>
        <v>3.84</v>
      </c>
      <c r="AG424" s="14">
        <f>ROUND(Zinsswaps!AG424+'iBoxx Extrapolation'!$F424,2)</f>
        <v>3.82</v>
      </c>
      <c r="AH424" s="14">
        <f>ROUND(Zinsswaps!AH424+'iBoxx Extrapolation'!$F424,2)</f>
        <v>3.81</v>
      </c>
      <c r="AI424" s="14">
        <f>ROUND(Zinsswaps!AI424+'iBoxx Extrapolation'!$F424,2)</f>
        <v>3.79</v>
      </c>
      <c r="AJ424" s="14">
        <f>ROUND(Zinsswaps!AJ424+'iBoxx Extrapolation'!$F424,2)</f>
        <v>3.78</v>
      </c>
      <c r="AK424" s="14">
        <f>ROUND(Zinsswaps!AK424+'iBoxx Extrapolation'!$F424,2)</f>
        <v>3.77</v>
      </c>
      <c r="AL424" s="14">
        <f>ROUND(Zinsswaps!AL424+'iBoxx Extrapolation'!$F424,2)</f>
        <v>3.76</v>
      </c>
      <c r="AM424" s="14">
        <f>ROUND(Zinsswaps!AM424+'iBoxx Extrapolation'!$F424,2)</f>
        <v>3.75</v>
      </c>
      <c r="AN424" s="14">
        <f>ROUND(Zinsswaps!AN424+'iBoxx Extrapolation'!$F424,2)</f>
        <v>3.74</v>
      </c>
      <c r="AO424" s="14">
        <f>ROUND(Zinsswaps!AO424+'iBoxx Extrapolation'!$F424,2)</f>
        <v>3.73</v>
      </c>
      <c r="AP424" s="14">
        <f>ROUND(Zinsswaps!AP424+'iBoxx Extrapolation'!$F424,2)</f>
        <v>3.7</v>
      </c>
      <c r="AQ424" s="14">
        <f>ROUND(Zinsswaps!AQ424+'iBoxx Extrapolation'!$F424,2)</f>
        <v>3.68</v>
      </c>
      <c r="AR424" s="14">
        <f>ROUND(Zinsswaps!AR424+'iBoxx Extrapolation'!$F424,2)</f>
        <v>3.66</v>
      </c>
      <c r="AS424" s="14">
        <f>ROUND(Zinsswaps!AS424+'iBoxx Extrapolation'!$F424,2)</f>
        <v>3.64</v>
      </c>
      <c r="AT424" s="14">
        <f>ROUND(Zinsswaps!AT424+'iBoxx Extrapolation'!$F424,2)</f>
        <v>3.62</v>
      </c>
      <c r="AU424" s="14">
        <f>ROUND(Zinsswaps!AU424+'iBoxx Extrapolation'!$F424,2)</f>
        <v>3.61</v>
      </c>
      <c r="AV424" s="14">
        <f>ROUND(Zinsswaps!AV424+'iBoxx Extrapolation'!$F424,2)</f>
        <v>3.59</v>
      </c>
      <c r="AW424" s="14">
        <f>ROUND(Zinsswaps!AW424+'iBoxx Extrapolation'!$F424,2)</f>
        <v>3.57</v>
      </c>
      <c r="AX424" s="14">
        <f>ROUND(Zinsswaps!AX424+'iBoxx Extrapolation'!$F424,2)</f>
        <v>3.56</v>
      </c>
      <c r="AY424" s="14">
        <f>ROUND(Zinsswaps!AY424+'iBoxx Extrapolation'!$F424,2)</f>
        <v>3.54</v>
      </c>
    </row>
    <row r="425" spans="1:51" s="16" customFormat="1" x14ac:dyDescent="0.2">
      <c r="A425" s="12">
        <v>50160</v>
      </c>
      <c r="B425" s="14">
        <f>ROUND(Zinsswaps!B425+'iBoxx Extrapolation'!$F425,2)</f>
        <v>2.99</v>
      </c>
      <c r="C425" s="14">
        <f>ROUND(Zinsswaps!C425+'iBoxx Extrapolation'!$F425,2)</f>
        <v>3</v>
      </c>
      <c r="D425" s="14">
        <f>ROUND(Zinsswaps!D425+'iBoxx Extrapolation'!$F425,2)</f>
        <v>3.05</v>
      </c>
      <c r="E425" s="14">
        <f>ROUND(Zinsswaps!E425+'iBoxx Extrapolation'!$F425,2)</f>
        <v>3.12</v>
      </c>
      <c r="F425" s="14">
        <f>ROUND(Zinsswaps!F425+'iBoxx Extrapolation'!$F425,2)</f>
        <v>3.19</v>
      </c>
      <c r="G425" s="14">
        <f>ROUND(Zinsswaps!G425+'iBoxx Extrapolation'!$F425,2)</f>
        <v>3.27</v>
      </c>
      <c r="H425" s="14">
        <f>ROUND(Zinsswaps!H425+'iBoxx Extrapolation'!$F425,2)</f>
        <v>3.34</v>
      </c>
      <c r="I425" s="14">
        <f>ROUND(Zinsswaps!I425+'iBoxx Extrapolation'!$F425,2)</f>
        <v>3.41</v>
      </c>
      <c r="J425" s="14">
        <f>ROUND(Zinsswaps!J425+'iBoxx Extrapolation'!$F425,2)</f>
        <v>3.48</v>
      </c>
      <c r="K425" s="14">
        <f>ROUND(Zinsswaps!K425+'iBoxx Extrapolation'!$F425,2)</f>
        <v>3.54</v>
      </c>
      <c r="L425" s="14">
        <f>ROUND(Zinsswaps!L425+'iBoxx Extrapolation'!$F425,2)</f>
        <v>3.6</v>
      </c>
      <c r="M425" s="14">
        <f>ROUND(Zinsswaps!M425+'iBoxx Extrapolation'!$F425,2)</f>
        <v>3.65</v>
      </c>
      <c r="N425" s="14">
        <f>ROUND(Zinsswaps!N425+'iBoxx Extrapolation'!$F425,2)</f>
        <v>3.7</v>
      </c>
      <c r="O425" s="14">
        <f>ROUND(Zinsswaps!O425+'iBoxx Extrapolation'!$F425,2)</f>
        <v>3.75</v>
      </c>
      <c r="P425" s="14">
        <f>ROUND(Zinsswaps!P425+'iBoxx Extrapolation'!$F425,2)</f>
        <v>3.78</v>
      </c>
      <c r="Q425" s="14">
        <f>ROUND(Zinsswaps!Q425+'iBoxx Extrapolation'!$F425,2)</f>
        <v>3.81</v>
      </c>
      <c r="R425" s="14">
        <f>ROUND(Zinsswaps!R425+'iBoxx Extrapolation'!$F425,2)</f>
        <v>3.83</v>
      </c>
      <c r="S425" s="14">
        <f>ROUND(Zinsswaps!S425+'iBoxx Extrapolation'!$F425,2)</f>
        <v>3.85</v>
      </c>
      <c r="T425" s="14">
        <f>ROUND(Zinsswaps!T425+'iBoxx Extrapolation'!$F425,2)</f>
        <v>3.87</v>
      </c>
      <c r="U425" s="14">
        <f>ROUND(Zinsswaps!U425+'iBoxx Extrapolation'!$F425,2)</f>
        <v>3.89</v>
      </c>
      <c r="V425" s="14">
        <f>ROUND(Zinsswaps!V425+'iBoxx Extrapolation'!$F425,2)</f>
        <v>3.89</v>
      </c>
      <c r="W425" s="14">
        <f>ROUND(Zinsswaps!W425+'iBoxx Extrapolation'!$F425,2)</f>
        <v>3.89</v>
      </c>
      <c r="X425" s="14">
        <f>ROUND(Zinsswaps!X425+'iBoxx Extrapolation'!$F425,2)</f>
        <v>3.89</v>
      </c>
      <c r="Y425" s="14">
        <f>ROUND(Zinsswaps!Y425+'iBoxx Extrapolation'!$F425,2)</f>
        <v>3.89</v>
      </c>
      <c r="Z425" s="14">
        <f>ROUND(Zinsswaps!Z425+'iBoxx Extrapolation'!$F425,2)</f>
        <v>3.89</v>
      </c>
      <c r="AA425" s="14">
        <f>ROUND(Zinsswaps!AA425+'iBoxx Extrapolation'!$F425,2)</f>
        <v>3.88</v>
      </c>
      <c r="AB425" s="14">
        <f>ROUND(Zinsswaps!AB425+'iBoxx Extrapolation'!$F425,2)</f>
        <v>3.88</v>
      </c>
      <c r="AC425" s="14">
        <f>ROUND(Zinsswaps!AC425+'iBoxx Extrapolation'!$F425,2)</f>
        <v>3.87</v>
      </c>
      <c r="AD425" s="14">
        <f>ROUND(Zinsswaps!AD425+'iBoxx Extrapolation'!$F425,2)</f>
        <v>3.86</v>
      </c>
      <c r="AE425" s="14">
        <f>ROUND(Zinsswaps!AE425+'iBoxx Extrapolation'!$F425,2)</f>
        <v>3.86</v>
      </c>
      <c r="AF425" s="14">
        <f>ROUND(Zinsswaps!AF425+'iBoxx Extrapolation'!$F425,2)</f>
        <v>3.84</v>
      </c>
      <c r="AG425" s="14">
        <f>ROUND(Zinsswaps!AG425+'iBoxx Extrapolation'!$F425,2)</f>
        <v>3.82</v>
      </c>
      <c r="AH425" s="14">
        <f>ROUND(Zinsswaps!AH425+'iBoxx Extrapolation'!$F425,2)</f>
        <v>3.81</v>
      </c>
      <c r="AI425" s="14">
        <f>ROUND(Zinsswaps!AI425+'iBoxx Extrapolation'!$F425,2)</f>
        <v>3.79</v>
      </c>
      <c r="AJ425" s="14">
        <f>ROUND(Zinsswaps!AJ425+'iBoxx Extrapolation'!$F425,2)</f>
        <v>3.78</v>
      </c>
      <c r="AK425" s="14">
        <f>ROUND(Zinsswaps!AK425+'iBoxx Extrapolation'!$F425,2)</f>
        <v>3.77</v>
      </c>
      <c r="AL425" s="14">
        <f>ROUND(Zinsswaps!AL425+'iBoxx Extrapolation'!$F425,2)</f>
        <v>3.76</v>
      </c>
      <c r="AM425" s="14">
        <f>ROUND(Zinsswaps!AM425+'iBoxx Extrapolation'!$F425,2)</f>
        <v>3.75</v>
      </c>
      <c r="AN425" s="14">
        <f>ROUND(Zinsswaps!AN425+'iBoxx Extrapolation'!$F425,2)</f>
        <v>3.74</v>
      </c>
      <c r="AO425" s="14">
        <f>ROUND(Zinsswaps!AO425+'iBoxx Extrapolation'!$F425,2)</f>
        <v>3.73</v>
      </c>
      <c r="AP425" s="14">
        <f>ROUND(Zinsswaps!AP425+'iBoxx Extrapolation'!$F425,2)</f>
        <v>3.7</v>
      </c>
      <c r="AQ425" s="14">
        <f>ROUND(Zinsswaps!AQ425+'iBoxx Extrapolation'!$F425,2)</f>
        <v>3.68</v>
      </c>
      <c r="AR425" s="14">
        <f>ROUND(Zinsswaps!AR425+'iBoxx Extrapolation'!$F425,2)</f>
        <v>3.66</v>
      </c>
      <c r="AS425" s="14">
        <f>ROUND(Zinsswaps!AS425+'iBoxx Extrapolation'!$F425,2)</f>
        <v>3.64</v>
      </c>
      <c r="AT425" s="14">
        <f>ROUND(Zinsswaps!AT425+'iBoxx Extrapolation'!$F425,2)</f>
        <v>3.62</v>
      </c>
      <c r="AU425" s="14">
        <f>ROUND(Zinsswaps!AU425+'iBoxx Extrapolation'!$F425,2)</f>
        <v>3.61</v>
      </c>
      <c r="AV425" s="14">
        <f>ROUND(Zinsswaps!AV425+'iBoxx Extrapolation'!$F425,2)</f>
        <v>3.59</v>
      </c>
      <c r="AW425" s="14">
        <f>ROUND(Zinsswaps!AW425+'iBoxx Extrapolation'!$F425,2)</f>
        <v>3.57</v>
      </c>
      <c r="AX425" s="14">
        <f>ROUND(Zinsswaps!AX425+'iBoxx Extrapolation'!$F425,2)</f>
        <v>3.56</v>
      </c>
      <c r="AY425" s="14">
        <f>ROUND(Zinsswaps!AY425+'iBoxx Extrapolation'!$F425,2)</f>
        <v>3.54</v>
      </c>
    </row>
    <row r="426" spans="1:51" s="16" customFormat="1" x14ac:dyDescent="0.2">
      <c r="A426" s="12">
        <v>50191</v>
      </c>
      <c r="B426" s="14">
        <f>ROUND(Zinsswaps!B426+'iBoxx Extrapolation'!$F426,2)</f>
        <v>2.99</v>
      </c>
      <c r="C426" s="14">
        <f>ROUND(Zinsswaps!C426+'iBoxx Extrapolation'!$F426,2)</f>
        <v>3</v>
      </c>
      <c r="D426" s="14">
        <f>ROUND(Zinsswaps!D426+'iBoxx Extrapolation'!$F426,2)</f>
        <v>3.05</v>
      </c>
      <c r="E426" s="14">
        <f>ROUND(Zinsswaps!E426+'iBoxx Extrapolation'!$F426,2)</f>
        <v>3.12</v>
      </c>
      <c r="F426" s="14">
        <f>ROUND(Zinsswaps!F426+'iBoxx Extrapolation'!$F426,2)</f>
        <v>3.19</v>
      </c>
      <c r="G426" s="14">
        <f>ROUND(Zinsswaps!G426+'iBoxx Extrapolation'!$F426,2)</f>
        <v>3.27</v>
      </c>
      <c r="H426" s="14">
        <f>ROUND(Zinsswaps!H426+'iBoxx Extrapolation'!$F426,2)</f>
        <v>3.34</v>
      </c>
      <c r="I426" s="14">
        <f>ROUND(Zinsswaps!I426+'iBoxx Extrapolation'!$F426,2)</f>
        <v>3.41</v>
      </c>
      <c r="J426" s="14">
        <f>ROUND(Zinsswaps!J426+'iBoxx Extrapolation'!$F426,2)</f>
        <v>3.48</v>
      </c>
      <c r="K426" s="14">
        <f>ROUND(Zinsswaps!K426+'iBoxx Extrapolation'!$F426,2)</f>
        <v>3.54</v>
      </c>
      <c r="L426" s="14">
        <f>ROUND(Zinsswaps!L426+'iBoxx Extrapolation'!$F426,2)</f>
        <v>3.6</v>
      </c>
      <c r="M426" s="14">
        <f>ROUND(Zinsswaps!M426+'iBoxx Extrapolation'!$F426,2)</f>
        <v>3.65</v>
      </c>
      <c r="N426" s="14">
        <f>ROUND(Zinsswaps!N426+'iBoxx Extrapolation'!$F426,2)</f>
        <v>3.7</v>
      </c>
      <c r="O426" s="14">
        <f>ROUND(Zinsswaps!O426+'iBoxx Extrapolation'!$F426,2)</f>
        <v>3.75</v>
      </c>
      <c r="P426" s="14">
        <f>ROUND(Zinsswaps!P426+'iBoxx Extrapolation'!$F426,2)</f>
        <v>3.78</v>
      </c>
      <c r="Q426" s="14">
        <f>ROUND(Zinsswaps!Q426+'iBoxx Extrapolation'!$F426,2)</f>
        <v>3.81</v>
      </c>
      <c r="R426" s="14">
        <f>ROUND(Zinsswaps!R426+'iBoxx Extrapolation'!$F426,2)</f>
        <v>3.83</v>
      </c>
      <c r="S426" s="14">
        <f>ROUND(Zinsswaps!S426+'iBoxx Extrapolation'!$F426,2)</f>
        <v>3.85</v>
      </c>
      <c r="T426" s="14">
        <f>ROUND(Zinsswaps!T426+'iBoxx Extrapolation'!$F426,2)</f>
        <v>3.87</v>
      </c>
      <c r="U426" s="14">
        <f>ROUND(Zinsswaps!U426+'iBoxx Extrapolation'!$F426,2)</f>
        <v>3.89</v>
      </c>
      <c r="V426" s="14">
        <f>ROUND(Zinsswaps!V426+'iBoxx Extrapolation'!$F426,2)</f>
        <v>3.89</v>
      </c>
      <c r="W426" s="14">
        <f>ROUND(Zinsswaps!W426+'iBoxx Extrapolation'!$F426,2)</f>
        <v>3.89</v>
      </c>
      <c r="X426" s="14">
        <f>ROUND(Zinsswaps!X426+'iBoxx Extrapolation'!$F426,2)</f>
        <v>3.89</v>
      </c>
      <c r="Y426" s="14">
        <f>ROUND(Zinsswaps!Y426+'iBoxx Extrapolation'!$F426,2)</f>
        <v>3.89</v>
      </c>
      <c r="Z426" s="14">
        <f>ROUND(Zinsswaps!Z426+'iBoxx Extrapolation'!$F426,2)</f>
        <v>3.89</v>
      </c>
      <c r="AA426" s="14">
        <f>ROUND(Zinsswaps!AA426+'iBoxx Extrapolation'!$F426,2)</f>
        <v>3.88</v>
      </c>
      <c r="AB426" s="14">
        <f>ROUND(Zinsswaps!AB426+'iBoxx Extrapolation'!$F426,2)</f>
        <v>3.88</v>
      </c>
      <c r="AC426" s="14">
        <f>ROUND(Zinsswaps!AC426+'iBoxx Extrapolation'!$F426,2)</f>
        <v>3.87</v>
      </c>
      <c r="AD426" s="14">
        <f>ROUND(Zinsswaps!AD426+'iBoxx Extrapolation'!$F426,2)</f>
        <v>3.86</v>
      </c>
      <c r="AE426" s="14">
        <f>ROUND(Zinsswaps!AE426+'iBoxx Extrapolation'!$F426,2)</f>
        <v>3.86</v>
      </c>
      <c r="AF426" s="14">
        <f>ROUND(Zinsswaps!AF426+'iBoxx Extrapolation'!$F426,2)</f>
        <v>3.84</v>
      </c>
      <c r="AG426" s="14">
        <f>ROUND(Zinsswaps!AG426+'iBoxx Extrapolation'!$F426,2)</f>
        <v>3.82</v>
      </c>
      <c r="AH426" s="14">
        <f>ROUND(Zinsswaps!AH426+'iBoxx Extrapolation'!$F426,2)</f>
        <v>3.81</v>
      </c>
      <c r="AI426" s="14">
        <f>ROUND(Zinsswaps!AI426+'iBoxx Extrapolation'!$F426,2)</f>
        <v>3.79</v>
      </c>
      <c r="AJ426" s="14">
        <f>ROUND(Zinsswaps!AJ426+'iBoxx Extrapolation'!$F426,2)</f>
        <v>3.78</v>
      </c>
      <c r="AK426" s="14">
        <f>ROUND(Zinsswaps!AK426+'iBoxx Extrapolation'!$F426,2)</f>
        <v>3.77</v>
      </c>
      <c r="AL426" s="14">
        <f>ROUND(Zinsswaps!AL426+'iBoxx Extrapolation'!$F426,2)</f>
        <v>3.76</v>
      </c>
      <c r="AM426" s="14">
        <f>ROUND(Zinsswaps!AM426+'iBoxx Extrapolation'!$F426,2)</f>
        <v>3.75</v>
      </c>
      <c r="AN426" s="14">
        <f>ROUND(Zinsswaps!AN426+'iBoxx Extrapolation'!$F426,2)</f>
        <v>3.74</v>
      </c>
      <c r="AO426" s="14">
        <f>ROUND(Zinsswaps!AO426+'iBoxx Extrapolation'!$F426,2)</f>
        <v>3.73</v>
      </c>
      <c r="AP426" s="14">
        <f>ROUND(Zinsswaps!AP426+'iBoxx Extrapolation'!$F426,2)</f>
        <v>3.7</v>
      </c>
      <c r="AQ426" s="14">
        <f>ROUND(Zinsswaps!AQ426+'iBoxx Extrapolation'!$F426,2)</f>
        <v>3.68</v>
      </c>
      <c r="AR426" s="14">
        <f>ROUND(Zinsswaps!AR426+'iBoxx Extrapolation'!$F426,2)</f>
        <v>3.66</v>
      </c>
      <c r="AS426" s="14">
        <f>ROUND(Zinsswaps!AS426+'iBoxx Extrapolation'!$F426,2)</f>
        <v>3.64</v>
      </c>
      <c r="AT426" s="14">
        <f>ROUND(Zinsswaps!AT426+'iBoxx Extrapolation'!$F426,2)</f>
        <v>3.62</v>
      </c>
      <c r="AU426" s="14">
        <f>ROUND(Zinsswaps!AU426+'iBoxx Extrapolation'!$F426,2)</f>
        <v>3.61</v>
      </c>
      <c r="AV426" s="14">
        <f>ROUND(Zinsswaps!AV426+'iBoxx Extrapolation'!$F426,2)</f>
        <v>3.59</v>
      </c>
      <c r="AW426" s="14">
        <f>ROUND(Zinsswaps!AW426+'iBoxx Extrapolation'!$F426,2)</f>
        <v>3.57</v>
      </c>
      <c r="AX426" s="14">
        <f>ROUND(Zinsswaps!AX426+'iBoxx Extrapolation'!$F426,2)</f>
        <v>3.56</v>
      </c>
      <c r="AY426" s="14">
        <f>ROUND(Zinsswaps!AY426+'iBoxx Extrapolation'!$F426,2)</f>
        <v>3.54</v>
      </c>
    </row>
    <row r="427" spans="1:51" s="16" customFormat="1" x14ac:dyDescent="0.2">
      <c r="A427" s="12">
        <v>50221</v>
      </c>
      <c r="B427" s="14">
        <f>ROUND(Zinsswaps!B427+'iBoxx Extrapolation'!$F427,2)</f>
        <v>2.99</v>
      </c>
      <c r="C427" s="14">
        <f>ROUND(Zinsswaps!C427+'iBoxx Extrapolation'!$F427,2)</f>
        <v>3</v>
      </c>
      <c r="D427" s="14">
        <f>ROUND(Zinsswaps!D427+'iBoxx Extrapolation'!$F427,2)</f>
        <v>3.05</v>
      </c>
      <c r="E427" s="14">
        <f>ROUND(Zinsswaps!E427+'iBoxx Extrapolation'!$F427,2)</f>
        <v>3.12</v>
      </c>
      <c r="F427" s="14">
        <f>ROUND(Zinsswaps!F427+'iBoxx Extrapolation'!$F427,2)</f>
        <v>3.19</v>
      </c>
      <c r="G427" s="14">
        <f>ROUND(Zinsswaps!G427+'iBoxx Extrapolation'!$F427,2)</f>
        <v>3.27</v>
      </c>
      <c r="H427" s="14">
        <f>ROUND(Zinsswaps!H427+'iBoxx Extrapolation'!$F427,2)</f>
        <v>3.34</v>
      </c>
      <c r="I427" s="14">
        <f>ROUND(Zinsswaps!I427+'iBoxx Extrapolation'!$F427,2)</f>
        <v>3.41</v>
      </c>
      <c r="J427" s="14">
        <f>ROUND(Zinsswaps!J427+'iBoxx Extrapolation'!$F427,2)</f>
        <v>3.48</v>
      </c>
      <c r="K427" s="14">
        <f>ROUND(Zinsswaps!K427+'iBoxx Extrapolation'!$F427,2)</f>
        <v>3.54</v>
      </c>
      <c r="L427" s="14">
        <f>ROUND(Zinsswaps!L427+'iBoxx Extrapolation'!$F427,2)</f>
        <v>3.6</v>
      </c>
      <c r="M427" s="14">
        <f>ROUND(Zinsswaps!M427+'iBoxx Extrapolation'!$F427,2)</f>
        <v>3.65</v>
      </c>
      <c r="N427" s="14">
        <f>ROUND(Zinsswaps!N427+'iBoxx Extrapolation'!$F427,2)</f>
        <v>3.7</v>
      </c>
      <c r="O427" s="14">
        <f>ROUND(Zinsswaps!O427+'iBoxx Extrapolation'!$F427,2)</f>
        <v>3.75</v>
      </c>
      <c r="P427" s="14">
        <f>ROUND(Zinsswaps!P427+'iBoxx Extrapolation'!$F427,2)</f>
        <v>3.78</v>
      </c>
      <c r="Q427" s="14">
        <f>ROUND(Zinsswaps!Q427+'iBoxx Extrapolation'!$F427,2)</f>
        <v>3.81</v>
      </c>
      <c r="R427" s="14">
        <f>ROUND(Zinsswaps!R427+'iBoxx Extrapolation'!$F427,2)</f>
        <v>3.83</v>
      </c>
      <c r="S427" s="14">
        <f>ROUND(Zinsswaps!S427+'iBoxx Extrapolation'!$F427,2)</f>
        <v>3.85</v>
      </c>
      <c r="T427" s="14">
        <f>ROUND(Zinsswaps!T427+'iBoxx Extrapolation'!$F427,2)</f>
        <v>3.87</v>
      </c>
      <c r="U427" s="14">
        <f>ROUND(Zinsswaps!U427+'iBoxx Extrapolation'!$F427,2)</f>
        <v>3.89</v>
      </c>
      <c r="V427" s="14">
        <f>ROUND(Zinsswaps!V427+'iBoxx Extrapolation'!$F427,2)</f>
        <v>3.89</v>
      </c>
      <c r="W427" s="14">
        <f>ROUND(Zinsswaps!W427+'iBoxx Extrapolation'!$F427,2)</f>
        <v>3.89</v>
      </c>
      <c r="X427" s="14">
        <f>ROUND(Zinsswaps!X427+'iBoxx Extrapolation'!$F427,2)</f>
        <v>3.89</v>
      </c>
      <c r="Y427" s="14">
        <f>ROUND(Zinsswaps!Y427+'iBoxx Extrapolation'!$F427,2)</f>
        <v>3.89</v>
      </c>
      <c r="Z427" s="14">
        <f>ROUND(Zinsswaps!Z427+'iBoxx Extrapolation'!$F427,2)</f>
        <v>3.89</v>
      </c>
      <c r="AA427" s="14">
        <f>ROUND(Zinsswaps!AA427+'iBoxx Extrapolation'!$F427,2)</f>
        <v>3.88</v>
      </c>
      <c r="AB427" s="14">
        <f>ROUND(Zinsswaps!AB427+'iBoxx Extrapolation'!$F427,2)</f>
        <v>3.88</v>
      </c>
      <c r="AC427" s="14">
        <f>ROUND(Zinsswaps!AC427+'iBoxx Extrapolation'!$F427,2)</f>
        <v>3.87</v>
      </c>
      <c r="AD427" s="14">
        <f>ROUND(Zinsswaps!AD427+'iBoxx Extrapolation'!$F427,2)</f>
        <v>3.86</v>
      </c>
      <c r="AE427" s="14">
        <f>ROUND(Zinsswaps!AE427+'iBoxx Extrapolation'!$F427,2)</f>
        <v>3.86</v>
      </c>
      <c r="AF427" s="14">
        <f>ROUND(Zinsswaps!AF427+'iBoxx Extrapolation'!$F427,2)</f>
        <v>3.84</v>
      </c>
      <c r="AG427" s="14">
        <f>ROUND(Zinsswaps!AG427+'iBoxx Extrapolation'!$F427,2)</f>
        <v>3.82</v>
      </c>
      <c r="AH427" s="14">
        <f>ROUND(Zinsswaps!AH427+'iBoxx Extrapolation'!$F427,2)</f>
        <v>3.81</v>
      </c>
      <c r="AI427" s="14">
        <f>ROUND(Zinsswaps!AI427+'iBoxx Extrapolation'!$F427,2)</f>
        <v>3.79</v>
      </c>
      <c r="AJ427" s="14">
        <f>ROUND(Zinsswaps!AJ427+'iBoxx Extrapolation'!$F427,2)</f>
        <v>3.78</v>
      </c>
      <c r="AK427" s="14">
        <f>ROUND(Zinsswaps!AK427+'iBoxx Extrapolation'!$F427,2)</f>
        <v>3.77</v>
      </c>
      <c r="AL427" s="14">
        <f>ROUND(Zinsswaps!AL427+'iBoxx Extrapolation'!$F427,2)</f>
        <v>3.76</v>
      </c>
      <c r="AM427" s="14">
        <f>ROUND(Zinsswaps!AM427+'iBoxx Extrapolation'!$F427,2)</f>
        <v>3.75</v>
      </c>
      <c r="AN427" s="14">
        <f>ROUND(Zinsswaps!AN427+'iBoxx Extrapolation'!$F427,2)</f>
        <v>3.74</v>
      </c>
      <c r="AO427" s="14">
        <f>ROUND(Zinsswaps!AO427+'iBoxx Extrapolation'!$F427,2)</f>
        <v>3.73</v>
      </c>
      <c r="AP427" s="14">
        <f>ROUND(Zinsswaps!AP427+'iBoxx Extrapolation'!$F427,2)</f>
        <v>3.7</v>
      </c>
      <c r="AQ427" s="14">
        <f>ROUND(Zinsswaps!AQ427+'iBoxx Extrapolation'!$F427,2)</f>
        <v>3.68</v>
      </c>
      <c r="AR427" s="14">
        <f>ROUND(Zinsswaps!AR427+'iBoxx Extrapolation'!$F427,2)</f>
        <v>3.66</v>
      </c>
      <c r="AS427" s="14">
        <f>ROUND(Zinsswaps!AS427+'iBoxx Extrapolation'!$F427,2)</f>
        <v>3.64</v>
      </c>
      <c r="AT427" s="14">
        <f>ROUND(Zinsswaps!AT427+'iBoxx Extrapolation'!$F427,2)</f>
        <v>3.62</v>
      </c>
      <c r="AU427" s="14">
        <f>ROUND(Zinsswaps!AU427+'iBoxx Extrapolation'!$F427,2)</f>
        <v>3.61</v>
      </c>
      <c r="AV427" s="14">
        <f>ROUND(Zinsswaps!AV427+'iBoxx Extrapolation'!$F427,2)</f>
        <v>3.59</v>
      </c>
      <c r="AW427" s="14">
        <f>ROUND(Zinsswaps!AW427+'iBoxx Extrapolation'!$F427,2)</f>
        <v>3.57</v>
      </c>
      <c r="AX427" s="14">
        <f>ROUND(Zinsswaps!AX427+'iBoxx Extrapolation'!$F427,2)</f>
        <v>3.56</v>
      </c>
      <c r="AY427" s="14">
        <f>ROUND(Zinsswaps!AY427+'iBoxx Extrapolation'!$F427,2)</f>
        <v>3.54</v>
      </c>
    </row>
    <row r="428" spans="1:51" s="16" customFormat="1" x14ac:dyDescent="0.2">
      <c r="A428" s="12">
        <v>50252</v>
      </c>
      <c r="B428" s="14">
        <f>ROUND(Zinsswaps!B428+'iBoxx Extrapolation'!$F428,2)</f>
        <v>2.99</v>
      </c>
      <c r="C428" s="14">
        <f>ROUND(Zinsswaps!C428+'iBoxx Extrapolation'!$F428,2)</f>
        <v>3</v>
      </c>
      <c r="D428" s="14">
        <f>ROUND(Zinsswaps!D428+'iBoxx Extrapolation'!$F428,2)</f>
        <v>3.05</v>
      </c>
      <c r="E428" s="14">
        <f>ROUND(Zinsswaps!E428+'iBoxx Extrapolation'!$F428,2)</f>
        <v>3.12</v>
      </c>
      <c r="F428" s="14">
        <f>ROUND(Zinsswaps!F428+'iBoxx Extrapolation'!$F428,2)</f>
        <v>3.19</v>
      </c>
      <c r="G428" s="14">
        <f>ROUND(Zinsswaps!G428+'iBoxx Extrapolation'!$F428,2)</f>
        <v>3.27</v>
      </c>
      <c r="H428" s="14">
        <f>ROUND(Zinsswaps!H428+'iBoxx Extrapolation'!$F428,2)</f>
        <v>3.34</v>
      </c>
      <c r="I428" s="14">
        <f>ROUND(Zinsswaps!I428+'iBoxx Extrapolation'!$F428,2)</f>
        <v>3.41</v>
      </c>
      <c r="J428" s="14">
        <f>ROUND(Zinsswaps!J428+'iBoxx Extrapolation'!$F428,2)</f>
        <v>3.48</v>
      </c>
      <c r="K428" s="14">
        <f>ROUND(Zinsswaps!K428+'iBoxx Extrapolation'!$F428,2)</f>
        <v>3.54</v>
      </c>
      <c r="L428" s="14">
        <f>ROUND(Zinsswaps!L428+'iBoxx Extrapolation'!$F428,2)</f>
        <v>3.6</v>
      </c>
      <c r="M428" s="14">
        <f>ROUND(Zinsswaps!M428+'iBoxx Extrapolation'!$F428,2)</f>
        <v>3.65</v>
      </c>
      <c r="N428" s="14">
        <f>ROUND(Zinsswaps!N428+'iBoxx Extrapolation'!$F428,2)</f>
        <v>3.7</v>
      </c>
      <c r="O428" s="14">
        <f>ROUND(Zinsswaps!O428+'iBoxx Extrapolation'!$F428,2)</f>
        <v>3.75</v>
      </c>
      <c r="P428" s="14">
        <f>ROUND(Zinsswaps!P428+'iBoxx Extrapolation'!$F428,2)</f>
        <v>3.78</v>
      </c>
      <c r="Q428" s="14">
        <f>ROUND(Zinsswaps!Q428+'iBoxx Extrapolation'!$F428,2)</f>
        <v>3.81</v>
      </c>
      <c r="R428" s="14">
        <f>ROUND(Zinsswaps!R428+'iBoxx Extrapolation'!$F428,2)</f>
        <v>3.83</v>
      </c>
      <c r="S428" s="14">
        <f>ROUND(Zinsswaps!S428+'iBoxx Extrapolation'!$F428,2)</f>
        <v>3.85</v>
      </c>
      <c r="T428" s="14">
        <f>ROUND(Zinsswaps!T428+'iBoxx Extrapolation'!$F428,2)</f>
        <v>3.87</v>
      </c>
      <c r="U428" s="14">
        <f>ROUND(Zinsswaps!U428+'iBoxx Extrapolation'!$F428,2)</f>
        <v>3.89</v>
      </c>
      <c r="V428" s="14">
        <f>ROUND(Zinsswaps!V428+'iBoxx Extrapolation'!$F428,2)</f>
        <v>3.89</v>
      </c>
      <c r="W428" s="14">
        <f>ROUND(Zinsswaps!W428+'iBoxx Extrapolation'!$F428,2)</f>
        <v>3.89</v>
      </c>
      <c r="X428" s="14">
        <f>ROUND(Zinsswaps!X428+'iBoxx Extrapolation'!$F428,2)</f>
        <v>3.89</v>
      </c>
      <c r="Y428" s="14">
        <f>ROUND(Zinsswaps!Y428+'iBoxx Extrapolation'!$F428,2)</f>
        <v>3.89</v>
      </c>
      <c r="Z428" s="14">
        <f>ROUND(Zinsswaps!Z428+'iBoxx Extrapolation'!$F428,2)</f>
        <v>3.89</v>
      </c>
      <c r="AA428" s="14">
        <f>ROUND(Zinsswaps!AA428+'iBoxx Extrapolation'!$F428,2)</f>
        <v>3.88</v>
      </c>
      <c r="AB428" s="14">
        <f>ROUND(Zinsswaps!AB428+'iBoxx Extrapolation'!$F428,2)</f>
        <v>3.88</v>
      </c>
      <c r="AC428" s="14">
        <f>ROUND(Zinsswaps!AC428+'iBoxx Extrapolation'!$F428,2)</f>
        <v>3.87</v>
      </c>
      <c r="AD428" s="14">
        <f>ROUND(Zinsswaps!AD428+'iBoxx Extrapolation'!$F428,2)</f>
        <v>3.86</v>
      </c>
      <c r="AE428" s="14">
        <f>ROUND(Zinsswaps!AE428+'iBoxx Extrapolation'!$F428,2)</f>
        <v>3.86</v>
      </c>
      <c r="AF428" s="14">
        <f>ROUND(Zinsswaps!AF428+'iBoxx Extrapolation'!$F428,2)</f>
        <v>3.84</v>
      </c>
      <c r="AG428" s="14">
        <f>ROUND(Zinsswaps!AG428+'iBoxx Extrapolation'!$F428,2)</f>
        <v>3.82</v>
      </c>
      <c r="AH428" s="14">
        <f>ROUND(Zinsswaps!AH428+'iBoxx Extrapolation'!$F428,2)</f>
        <v>3.81</v>
      </c>
      <c r="AI428" s="14">
        <f>ROUND(Zinsswaps!AI428+'iBoxx Extrapolation'!$F428,2)</f>
        <v>3.79</v>
      </c>
      <c r="AJ428" s="14">
        <f>ROUND(Zinsswaps!AJ428+'iBoxx Extrapolation'!$F428,2)</f>
        <v>3.78</v>
      </c>
      <c r="AK428" s="14">
        <f>ROUND(Zinsswaps!AK428+'iBoxx Extrapolation'!$F428,2)</f>
        <v>3.77</v>
      </c>
      <c r="AL428" s="14">
        <f>ROUND(Zinsswaps!AL428+'iBoxx Extrapolation'!$F428,2)</f>
        <v>3.76</v>
      </c>
      <c r="AM428" s="14">
        <f>ROUND(Zinsswaps!AM428+'iBoxx Extrapolation'!$F428,2)</f>
        <v>3.75</v>
      </c>
      <c r="AN428" s="14">
        <f>ROUND(Zinsswaps!AN428+'iBoxx Extrapolation'!$F428,2)</f>
        <v>3.74</v>
      </c>
      <c r="AO428" s="14">
        <f>ROUND(Zinsswaps!AO428+'iBoxx Extrapolation'!$F428,2)</f>
        <v>3.73</v>
      </c>
      <c r="AP428" s="14">
        <f>ROUND(Zinsswaps!AP428+'iBoxx Extrapolation'!$F428,2)</f>
        <v>3.7</v>
      </c>
      <c r="AQ428" s="14">
        <f>ROUND(Zinsswaps!AQ428+'iBoxx Extrapolation'!$F428,2)</f>
        <v>3.68</v>
      </c>
      <c r="AR428" s="14">
        <f>ROUND(Zinsswaps!AR428+'iBoxx Extrapolation'!$F428,2)</f>
        <v>3.66</v>
      </c>
      <c r="AS428" s="14">
        <f>ROUND(Zinsswaps!AS428+'iBoxx Extrapolation'!$F428,2)</f>
        <v>3.64</v>
      </c>
      <c r="AT428" s="14">
        <f>ROUND(Zinsswaps!AT428+'iBoxx Extrapolation'!$F428,2)</f>
        <v>3.62</v>
      </c>
      <c r="AU428" s="14">
        <f>ROUND(Zinsswaps!AU428+'iBoxx Extrapolation'!$F428,2)</f>
        <v>3.61</v>
      </c>
      <c r="AV428" s="14">
        <f>ROUND(Zinsswaps!AV428+'iBoxx Extrapolation'!$F428,2)</f>
        <v>3.59</v>
      </c>
      <c r="AW428" s="14">
        <f>ROUND(Zinsswaps!AW428+'iBoxx Extrapolation'!$F428,2)</f>
        <v>3.57</v>
      </c>
      <c r="AX428" s="14">
        <f>ROUND(Zinsswaps!AX428+'iBoxx Extrapolation'!$F428,2)</f>
        <v>3.56</v>
      </c>
      <c r="AY428" s="14">
        <f>ROUND(Zinsswaps!AY428+'iBoxx Extrapolation'!$F428,2)</f>
        <v>3.54</v>
      </c>
    </row>
    <row r="429" spans="1:51" s="16" customFormat="1" x14ac:dyDescent="0.2">
      <c r="A429" s="12">
        <v>50283</v>
      </c>
      <c r="B429" s="14">
        <f>ROUND(Zinsswaps!B429+'iBoxx Extrapolation'!$F429,2)</f>
        <v>2.99</v>
      </c>
      <c r="C429" s="14">
        <f>ROUND(Zinsswaps!C429+'iBoxx Extrapolation'!$F429,2)</f>
        <v>3</v>
      </c>
      <c r="D429" s="14">
        <f>ROUND(Zinsswaps!D429+'iBoxx Extrapolation'!$F429,2)</f>
        <v>3.05</v>
      </c>
      <c r="E429" s="14">
        <f>ROUND(Zinsswaps!E429+'iBoxx Extrapolation'!$F429,2)</f>
        <v>3.12</v>
      </c>
      <c r="F429" s="14">
        <f>ROUND(Zinsswaps!F429+'iBoxx Extrapolation'!$F429,2)</f>
        <v>3.19</v>
      </c>
      <c r="G429" s="14">
        <f>ROUND(Zinsswaps!G429+'iBoxx Extrapolation'!$F429,2)</f>
        <v>3.27</v>
      </c>
      <c r="H429" s="14">
        <f>ROUND(Zinsswaps!H429+'iBoxx Extrapolation'!$F429,2)</f>
        <v>3.34</v>
      </c>
      <c r="I429" s="14">
        <f>ROUND(Zinsswaps!I429+'iBoxx Extrapolation'!$F429,2)</f>
        <v>3.41</v>
      </c>
      <c r="J429" s="14">
        <f>ROUND(Zinsswaps!J429+'iBoxx Extrapolation'!$F429,2)</f>
        <v>3.48</v>
      </c>
      <c r="K429" s="14">
        <f>ROUND(Zinsswaps!K429+'iBoxx Extrapolation'!$F429,2)</f>
        <v>3.54</v>
      </c>
      <c r="L429" s="14">
        <f>ROUND(Zinsswaps!L429+'iBoxx Extrapolation'!$F429,2)</f>
        <v>3.6</v>
      </c>
      <c r="M429" s="14">
        <f>ROUND(Zinsswaps!M429+'iBoxx Extrapolation'!$F429,2)</f>
        <v>3.65</v>
      </c>
      <c r="N429" s="14">
        <f>ROUND(Zinsswaps!N429+'iBoxx Extrapolation'!$F429,2)</f>
        <v>3.7</v>
      </c>
      <c r="O429" s="14">
        <f>ROUND(Zinsswaps!O429+'iBoxx Extrapolation'!$F429,2)</f>
        <v>3.75</v>
      </c>
      <c r="P429" s="14">
        <f>ROUND(Zinsswaps!P429+'iBoxx Extrapolation'!$F429,2)</f>
        <v>3.78</v>
      </c>
      <c r="Q429" s="14">
        <f>ROUND(Zinsswaps!Q429+'iBoxx Extrapolation'!$F429,2)</f>
        <v>3.81</v>
      </c>
      <c r="R429" s="14">
        <f>ROUND(Zinsswaps!R429+'iBoxx Extrapolation'!$F429,2)</f>
        <v>3.83</v>
      </c>
      <c r="S429" s="14">
        <f>ROUND(Zinsswaps!S429+'iBoxx Extrapolation'!$F429,2)</f>
        <v>3.85</v>
      </c>
      <c r="T429" s="14">
        <f>ROUND(Zinsswaps!T429+'iBoxx Extrapolation'!$F429,2)</f>
        <v>3.87</v>
      </c>
      <c r="U429" s="14">
        <f>ROUND(Zinsswaps!U429+'iBoxx Extrapolation'!$F429,2)</f>
        <v>3.89</v>
      </c>
      <c r="V429" s="14">
        <f>ROUND(Zinsswaps!V429+'iBoxx Extrapolation'!$F429,2)</f>
        <v>3.89</v>
      </c>
      <c r="W429" s="14">
        <f>ROUND(Zinsswaps!W429+'iBoxx Extrapolation'!$F429,2)</f>
        <v>3.89</v>
      </c>
      <c r="X429" s="14">
        <f>ROUND(Zinsswaps!X429+'iBoxx Extrapolation'!$F429,2)</f>
        <v>3.89</v>
      </c>
      <c r="Y429" s="14">
        <f>ROUND(Zinsswaps!Y429+'iBoxx Extrapolation'!$F429,2)</f>
        <v>3.89</v>
      </c>
      <c r="Z429" s="14">
        <f>ROUND(Zinsswaps!Z429+'iBoxx Extrapolation'!$F429,2)</f>
        <v>3.89</v>
      </c>
      <c r="AA429" s="14">
        <f>ROUND(Zinsswaps!AA429+'iBoxx Extrapolation'!$F429,2)</f>
        <v>3.88</v>
      </c>
      <c r="AB429" s="14">
        <f>ROUND(Zinsswaps!AB429+'iBoxx Extrapolation'!$F429,2)</f>
        <v>3.88</v>
      </c>
      <c r="AC429" s="14">
        <f>ROUND(Zinsswaps!AC429+'iBoxx Extrapolation'!$F429,2)</f>
        <v>3.87</v>
      </c>
      <c r="AD429" s="14">
        <f>ROUND(Zinsswaps!AD429+'iBoxx Extrapolation'!$F429,2)</f>
        <v>3.86</v>
      </c>
      <c r="AE429" s="14">
        <f>ROUND(Zinsswaps!AE429+'iBoxx Extrapolation'!$F429,2)</f>
        <v>3.86</v>
      </c>
      <c r="AF429" s="14">
        <f>ROUND(Zinsswaps!AF429+'iBoxx Extrapolation'!$F429,2)</f>
        <v>3.84</v>
      </c>
      <c r="AG429" s="14">
        <f>ROUND(Zinsswaps!AG429+'iBoxx Extrapolation'!$F429,2)</f>
        <v>3.82</v>
      </c>
      <c r="AH429" s="14">
        <f>ROUND(Zinsswaps!AH429+'iBoxx Extrapolation'!$F429,2)</f>
        <v>3.81</v>
      </c>
      <c r="AI429" s="14">
        <f>ROUND(Zinsswaps!AI429+'iBoxx Extrapolation'!$F429,2)</f>
        <v>3.79</v>
      </c>
      <c r="AJ429" s="14">
        <f>ROUND(Zinsswaps!AJ429+'iBoxx Extrapolation'!$F429,2)</f>
        <v>3.78</v>
      </c>
      <c r="AK429" s="14">
        <f>ROUND(Zinsswaps!AK429+'iBoxx Extrapolation'!$F429,2)</f>
        <v>3.77</v>
      </c>
      <c r="AL429" s="14">
        <f>ROUND(Zinsswaps!AL429+'iBoxx Extrapolation'!$F429,2)</f>
        <v>3.76</v>
      </c>
      <c r="AM429" s="14">
        <f>ROUND(Zinsswaps!AM429+'iBoxx Extrapolation'!$F429,2)</f>
        <v>3.75</v>
      </c>
      <c r="AN429" s="14">
        <f>ROUND(Zinsswaps!AN429+'iBoxx Extrapolation'!$F429,2)</f>
        <v>3.74</v>
      </c>
      <c r="AO429" s="14">
        <f>ROUND(Zinsswaps!AO429+'iBoxx Extrapolation'!$F429,2)</f>
        <v>3.73</v>
      </c>
      <c r="AP429" s="14">
        <f>ROUND(Zinsswaps!AP429+'iBoxx Extrapolation'!$F429,2)</f>
        <v>3.7</v>
      </c>
      <c r="AQ429" s="14">
        <f>ROUND(Zinsswaps!AQ429+'iBoxx Extrapolation'!$F429,2)</f>
        <v>3.68</v>
      </c>
      <c r="AR429" s="14">
        <f>ROUND(Zinsswaps!AR429+'iBoxx Extrapolation'!$F429,2)</f>
        <v>3.66</v>
      </c>
      <c r="AS429" s="14">
        <f>ROUND(Zinsswaps!AS429+'iBoxx Extrapolation'!$F429,2)</f>
        <v>3.64</v>
      </c>
      <c r="AT429" s="14">
        <f>ROUND(Zinsswaps!AT429+'iBoxx Extrapolation'!$F429,2)</f>
        <v>3.62</v>
      </c>
      <c r="AU429" s="14">
        <f>ROUND(Zinsswaps!AU429+'iBoxx Extrapolation'!$F429,2)</f>
        <v>3.61</v>
      </c>
      <c r="AV429" s="14">
        <f>ROUND(Zinsswaps!AV429+'iBoxx Extrapolation'!$F429,2)</f>
        <v>3.59</v>
      </c>
      <c r="AW429" s="14">
        <f>ROUND(Zinsswaps!AW429+'iBoxx Extrapolation'!$F429,2)</f>
        <v>3.57</v>
      </c>
      <c r="AX429" s="14">
        <f>ROUND(Zinsswaps!AX429+'iBoxx Extrapolation'!$F429,2)</f>
        <v>3.56</v>
      </c>
      <c r="AY429" s="14">
        <f>ROUND(Zinsswaps!AY429+'iBoxx Extrapolation'!$F429,2)</f>
        <v>3.54</v>
      </c>
    </row>
    <row r="430" spans="1:51" s="16" customFormat="1" x14ac:dyDescent="0.2">
      <c r="A430" s="12">
        <v>50313</v>
      </c>
      <c r="B430" s="14">
        <f>ROUND(Zinsswaps!B430+'iBoxx Extrapolation'!$F430,2)</f>
        <v>2.99</v>
      </c>
      <c r="C430" s="14">
        <f>ROUND(Zinsswaps!C430+'iBoxx Extrapolation'!$F430,2)</f>
        <v>3</v>
      </c>
      <c r="D430" s="14">
        <f>ROUND(Zinsswaps!D430+'iBoxx Extrapolation'!$F430,2)</f>
        <v>3.05</v>
      </c>
      <c r="E430" s="14">
        <f>ROUND(Zinsswaps!E430+'iBoxx Extrapolation'!$F430,2)</f>
        <v>3.12</v>
      </c>
      <c r="F430" s="14">
        <f>ROUND(Zinsswaps!F430+'iBoxx Extrapolation'!$F430,2)</f>
        <v>3.19</v>
      </c>
      <c r="G430" s="14">
        <f>ROUND(Zinsswaps!G430+'iBoxx Extrapolation'!$F430,2)</f>
        <v>3.27</v>
      </c>
      <c r="H430" s="14">
        <f>ROUND(Zinsswaps!H430+'iBoxx Extrapolation'!$F430,2)</f>
        <v>3.34</v>
      </c>
      <c r="I430" s="14">
        <f>ROUND(Zinsswaps!I430+'iBoxx Extrapolation'!$F430,2)</f>
        <v>3.41</v>
      </c>
      <c r="J430" s="14">
        <f>ROUND(Zinsswaps!J430+'iBoxx Extrapolation'!$F430,2)</f>
        <v>3.48</v>
      </c>
      <c r="K430" s="14">
        <f>ROUND(Zinsswaps!K430+'iBoxx Extrapolation'!$F430,2)</f>
        <v>3.54</v>
      </c>
      <c r="L430" s="14">
        <f>ROUND(Zinsswaps!L430+'iBoxx Extrapolation'!$F430,2)</f>
        <v>3.6</v>
      </c>
      <c r="M430" s="14">
        <f>ROUND(Zinsswaps!M430+'iBoxx Extrapolation'!$F430,2)</f>
        <v>3.65</v>
      </c>
      <c r="N430" s="14">
        <f>ROUND(Zinsswaps!N430+'iBoxx Extrapolation'!$F430,2)</f>
        <v>3.7</v>
      </c>
      <c r="O430" s="14">
        <f>ROUND(Zinsswaps!O430+'iBoxx Extrapolation'!$F430,2)</f>
        <v>3.75</v>
      </c>
      <c r="P430" s="14">
        <f>ROUND(Zinsswaps!P430+'iBoxx Extrapolation'!$F430,2)</f>
        <v>3.78</v>
      </c>
      <c r="Q430" s="14">
        <f>ROUND(Zinsswaps!Q430+'iBoxx Extrapolation'!$F430,2)</f>
        <v>3.81</v>
      </c>
      <c r="R430" s="14">
        <f>ROUND(Zinsswaps!R430+'iBoxx Extrapolation'!$F430,2)</f>
        <v>3.83</v>
      </c>
      <c r="S430" s="14">
        <f>ROUND(Zinsswaps!S430+'iBoxx Extrapolation'!$F430,2)</f>
        <v>3.85</v>
      </c>
      <c r="T430" s="14">
        <f>ROUND(Zinsswaps!T430+'iBoxx Extrapolation'!$F430,2)</f>
        <v>3.87</v>
      </c>
      <c r="U430" s="14">
        <f>ROUND(Zinsswaps!U430+'iBoxx Extrapolation'!$F430,2)</f>
        <v>3.89</v>
      </c>
      <c r="V430" s="14">
        <f>ROUND(Zinsswaps!V430+'iBoxx Extrapolation'!$F430,2)</f>
        <v>3.89</v>
      </c>
      <c r="W430" s="14">
        <f>ROUND(Zinsswaps!W430+'iBoxx Extrapolation'!$F430,2)</f>
        <v>3.89</v>
      </c>
      <c r="X430" s="14">
        <f>ROUND(Zinsswaps!X430+'iBoxx Extrapolation'!$F430,2)</f>
        <v>3.89</v>
      </c>
      <c r="Y430" s="14">
        <f>ROUND(Zinsswaps!Y430+'iBoxx Extrapolation'!$F430,2)</f>
        <v>3.89</v>
      </c>
      <c r="Z430" s="14">
        <f>ROUND(Zinsswaps!Z430+'iBoxx Extrapolation'!$F430,2)</f>
        <v>3.89</v>
      </c>
      <c r="AA430" s="14">
        <f>ROUND(Zinsswaps!AA430+'iBoxx Extrapolation'!$F430,2)</f>
        <v>3.88</v>
      </c>
      <c r="AB430" s="14">
        <f>ROUND(Zinsswaps!AB430+'iBoxx Extrapolation'!$F430,2)</f>
        <v>3.88</v>
      </c>
      <c r="AC430" s="14">
        <f>ROUND(Zinsswaps!AC430+'iBoxx Extrapolation'!$F430,2)</f>
        <v>3.87</v>
      </c>
      <c r="AD430" s="14">
        <f>ROUND(Zinsswaps!AD430+'iBoxx Extrapolation'!$F430,2)</f>
        <v>3.86</v>
      </c>
      <c r="AE430" s="14">
        <f>ROUND(Zinsswaps!AE430+'iBoxx Extrapolation'!$F430,2)</f>
        <v>3.86</v>
      </c>
      <c r="AF430" s="14">
        <f>ROUND(Zinsswaps!AF430+'iBoxx Extrapolation'!$F430,2)</f>
        <v>3.84</v>
      </c>
      <c r="AG430" s="14">
        <f>ROUND(Zinsswaps!AG430+'iBoxx Extrapolation'!$F430,2)</f>
        <v>3.82</v>
      </c>
      <c r="AH430" s="14">
        <f>ROUND(Zinsswaps!AH430+'iBoxx Extrapolation'!$F430,2)</f>
        <v>3.81</v>
      </c>
      <c r="AI430" s="14">
        <f>ROUND(Zinsswaps!AI430+'iBoxx Extrapolation'!$F430,2)</f>
        <v>3.79</v>
      </c>
      <c r="AJ430" s="14">
        <f>ROUND(Zinsswaps!AJ430+'iBoxx Extrapolation'!$F430,2)</f>
        <v>3.78</v>
      </c>
      <c r="AK430" s="14">
        <f>ROUND(Zinsswaps!AK430+'iBoxx Extrapolation'!$F430,2)</f>
        <v>3.77</v>
      </c>
      <c r="AL430" s="14">
        <f>ROUND(Zinsswaps!AL430+'iBoxx Extrapolation'!$F430,2)</f>
        <v>3.76</v>
      </c>
      <c r="AM430" s="14">
        <f>ROUND(Zinsswaps!AM430+'iBoxx Extrapolation'!$F430,2)</f>
        <v>3.75</v>
      </c>
      <c r="AN430" s="14">
        <f>ROUND(Zinsswaps!AN430+'iBoxx Extrapolation'!$F430,2)</f>
        <v>3.74</v>
      </c>
      <c r="AO430" s="14">
        <f>ROUND(Zinsswaps!AO430+'iBoxx Extrapolation'!$F430,2)</f>
        <v>3.73</v>
      </c>
      <c r="AP430" s="14">
        <f>ROUND(Zinsswaps!AP430+'iBoxx Extrapolation'!$F430,2)</f>
        <v>3.7</v>
      </c>
      <c r="AQ430" s="14">
        <f>ROUND(Zinsswaps!AQ430+'iBoxx Extrapolation'!$F430,2)</f>
        <v>3.68</v>
      </c>
      <c r="AR430" s="14">
        <f>ROUND(Zinsswaps!AR430+'iBoxx Extrapolation'!$F430,2)</f>
        <v>3.66</v>
      </c>
      <c r="AS430" s="14">
        <f>ROUND(Zinsswaps!AS430+'iBoxx Extrapolation'!$F430,2)</f>
        <v>3.64</v>
      </c>
      <c r="AT430" s="14">
        <f>ROUND(Zinsswaps!AT430+'iBoxx Extrapolation'!$F430,2)</f>
        <v>3.62</v>
      </c>
      <c r="AU430" s="14">
        <f>ROUND(Zinsswaps!AU430+'iBoxx Extrapolation'!$F430,2)</f>
        <v>3.61</v>
      </c>
      <c r="AV430" s="14">
        <f>ROUND(Zinsswaps!AV430+'iBoxx Extrapolation'!$F430,2)</f>
        <v>3.59</v>
      </c>
      <c r="AW430" s="14">
        <f>ROUND(Zinsswaps!AW430+'iBoxx Extrapolation'!$F430,2)</f>
        <v>3.57</v>
      </c>
      <c r="AX430" s="14">
        <f>ROUND(Zinsswaps!AX430+'iBoxx Extrapolation'!$F430,2)</f>
        <v>3.56</v>
      </c>
      <c r="AY430" s="14">
        <f>ROUND(Zinsswaps!AY430+'iBoxx Extrapolation'!$F430,2)</f>
        <v>3.54</v>
      </c>
    </row>
    <row r="431" spans="1:51" s="16" customFormat="1" x14ac:dyDescent="0.2">
      <c r="A431" s="12">
        <v>50344</v>
      </c>
      <c r="B431" s="14">
        <f>ROUND(Zinsswaps!B431+'iBoxx Extrapolation'!$F431,2)</f>
        <v>2.99</v>
      </c>
      <c r="C431" s="14">
        <f>ROUND(Zinsswaps!C431+'iBoxx Extrapolation'!$F431,2)</f>
        <v>3</v>
      </c>
      <c r="D431" s="14">
        <f>ROUND(Zinsswaps!D431+'iBoxx Extrapolation'!$F431,2)</f>
        <v>3.05</v>
      </c>
      <c r="E431" s="14">
        <f>ROUND(Zinsswaps!E431+'iBoxx Extrapolation'!$F431,2)</f>
        <v>3.12</v>
      </c>
      <c r="F431" s="14">
        <f>ROUND(Zinsswaps!F431+'iBoxx Extrapolation'!$F431,2)</f>
        <v>3.19</v>
      </c>
      <c r="G431" s="14">
        <f>ROUND(Zinsswaps!G431+'iBoxx Extrapolation'!$F431,2)</f>
        <v>3.27</v>
      </c>
      <c r="H431" s="14">
        <f>ROUND(Zinsswaps!H431+'iBoxx Extrapolation'!$F431,2)</f>
        <v>3.34</v>
      </c>
      <c r="I431" s="14">
        <f>ROUND(Zinsswaps!I431+'iBoxx Extrapolation'!$F431,2)</f>
        <v>3.41</v>
      </c>
      <c r="J431" s="14">
        <f>ROUND(Zinsswaps!J431+'iBoxx Extrapolation'!$F431,2)</f>
        <v>3.48</v>
      </c>
      <c r="K431" s="14">
        <f>ROUND(Zinsswaps!K431+'iBoxx Extrapolation'!$F431,2)</f>
        <v>3.54</v>
      </c>
      <c r="L431" s="14">
        <f>ROUND(Zinsswaps!L431+'iBoxx Extrapolation'!$F431,2)</f>
        <v>3.6</v>
      </c>
      <c r="M431" s="14">
        <f>ROUND(Zinsswaps!M431+'iBoxx Extrapolation'!$F431,2)</f>
        <v>3.65</v>
      </c>
      <c r="N431" s="14">
        <f>ROUND(Zinsswaps!N431+'iBoxx Extrapolation'!$F431,2)</f>
        <v>3.7</v>
      </c>
      <c r="O431" s="14">
        <f>ROUND(Zinsswaps!O431+'iBoxx Extrapolation'!$F431,2)</f>
        <v>3.75</v>
      </c>
      <c r="P431" s="14">
        <f>ROUND(Zinsswaps!P431+'iBoxx Extrapolation'!$F431,2)</f>
        <v>3.78</v>
      </c>
      <c r="Q431" s="14">
        <f>ROUND(Zinsswaps!Q431+'iBoxx Extrapolation'!$F431,2)</f>
        <v>3.81</v>
      </c>
      <c r="R431" s="14">
        <f>ROUND(Zinsswaps!R431+'iBoxx Extrapolation'!$F431,2)</f>
        <v>3.83</v>
      </c>
      <c r="S431" s="14">
        <f>ROUND(Zinsswaps!S431+'iBoxx Extrapolation'!$F431,2)</f>
        <v>3.85</v>
      </c>
      <c r="T431" s="14">
        <f>ROUND(Zinsswaps!T431+'iBoxx Extrapolation'!$F431,2)</f>
        <v>3.87</v>
      </c>
      <c r="U431" s="14">
        <f>ROUND(Zinsswaps!U431+'iBoxx Extrapolation'!$F431,2)</f>
        <v>3.89</v>
      </c>
      <c r="V431" s="14">
        <f>ROUND(Zinsswaps!V431+'iBoxx Extrapolation'!$F431,2)</f>
        <v>3.89</v>
      </c>
      <c r="W431" s="14">
        <f>ROUND(Zinsswaps!W431+'iBoxx Extrapolation'!$F431,2)</f>
        <v>3.89</v>
      </c>
      <c r="X431" s="14">
        <f>ROUND(Zinsswaps!X431+'iBoxx Extrapolation'!$F431,2)</f>
        <v>3.89</v>
      </c>
      <c r="Y431" s="14">
        <f>ROUND(Zinsswaps!Y431+'iBoxx Extrapolation'!$F431,2)</f>
        <v>3.89</v>
      </c>
      <c r="Z431" s="14">
        <f>ROUND(Zinsswaps!Z431+'iBoxx Extrapolation'!$F431,2)</f>
        <v>3.89</v>
      </c>
      <c r="AA431" s="14">
        <f>ROUND(Zinsswaps!AA431+'iBoxx Extrapolation'!$F431,2)</f>
        <v>3.88</v>
      </c>
      <c r="AB431" s="14">
        <f>ROUND(Zinsswaps!AB431+'iBoxx Extrapolation'!$F431,2)</f>
        <v>3.88</v>
      </c>
      <c r="AC431" s="14">
        <f>ROUND(Zinsswaps!AC431+'iBoxx Extrapolation'!$F431,2)</f>
        <v>3.87</v>
      </c>
      <c r="AD431" s="14">
        <f>ROUND(Zinsswaps!AD431+'iBoxx Extrapolation'!$F431,2)</f>
        <v>3.86</v>
      </c>
      <c r="AE431" s="14">
        <f>ROUND(Zinsswaps!AE431+'iBoxx Extrapolation'!$F431,2)</f>
        <v>3.86</v>
      </c>
      <c r="AF431" s="14">
        <f>ROUND(Zinsswaps!AF431+'iBoxx Extrapolation'!$F431,2)</f>
        <v>3.84</v>
      </c>
      <c r="AG431" s="14">
        <f>ROUND(Zinsswaps!AG431+'iBoxx Extrapolation'!$F431,2)</f>
        <v>3.82</v>
      </c>
      <c r="AH431" s="14">
        <f>ROUND(Zinsswaps!AH431+'iBoxx Extrapolation'!$F431,2)</f>
        <v>3.81</v>
      </c>
      <c r="AI431" s="14">
        <f>ROUND(Zinsswaps!AI431+'iBoxx Extrapolation'!$F431,2)</f>
        <v>3.79</v>
      </c>
      <c r="AJ431" s="14">
        <f>ROUND(Zinsswaps!AJ431+'iBoxx Extrapolation'!$F431,2)</f>
        <v>3.78</v>
      </c>
      <c r="AK431" s="14">
        <f>ROUND(Zinsswaps!AK431+'iBoxx Extrapolation'!$F431,2)</f>
        <v>3.77</v>
      </c>
      <c r="AL431" s="14">
        <f>ROUND(Zinsswaps!AL431+'iBoxx Extrapolation'!$F431,2)</f>
        <v>3.76</v>
      </c>
      <c r="AM431" s="14">
        <f>ROUND(Zinsswaps!AM431+'iBoxx Extrapolation'!$F431,2)</f>
        <v>3.75</v>
      </c>
      <c r="AN431" s="14">
        <f>ROUND(Zinsswaps!AN431+'iBoxx Extrapolation'!$F431,2)</f>
        <v>3.74</v>
      </c>
      <c r="AO431" s="14">
        <f>ROUND(Zinsswaps!AO431+'iBoxx Extrapolation'!$F431,2)</f>
        <v>3.73</v>
      </c>
      <c r="AP431" s="14">
        <f>ROUND(Zinsswaps!AP431+'iBoxx Extrapolation'!$F431,2)</f>
        <v>3.7</v>
      </c>
      <c r="AQ431" s="14">
        <f>ROUND(Zinsswaps!AQ431+'iBoxx Extrapolation'!$F431,2)</f>
        <v>3.68</v>
      </c>
      <c r="AR431" s="14">
        <f>ROUND(Zinsswaps!AR431+'iBoxx Extrapolation'!$F431,2)</f>
        <v>3.66</v>
      </c>
      <c r="AS431" s="14">
        <f>ROUND(Zinsswaps!AS431+'iBoxx Extrapolation'!$F431,2)</f>
        <v>3.64</v>
      </c>
      <c r="AT431" s="14">
        <f>ROUND(Zinsswaps!AT431+'iBoxx Extrapolation'!$F431,2)</f>
        <v>3.62</v>
      </c>
      <c r="AU431" s="14">
        <f>ROUND(Zinsswaps!AU431+'iBoxx Extrapolation'!$F431,2)</f>
        <v>3.61</v>
      </c>
      <c r="AV431" s="14">
        <f>ROUND(Zinsswaps!AV431+'iBoxx Extrapolation'!$F431,2)</f>
        <v>3.59</v>
      </c>
      <c r="AW431" s="14">
        <f>ROUND(Zinsswaps!AW431+'iBoxx Extrapolation'!$F431,2)</f>
        <v>3.57</v>
      </c>
      <c r="AX431" s="14">
        <f>ROUND(Zinsswaps!AX431+'iBoxx Extrapolation'!$F431,2)</f>
        <v>3.56</v>
      </c>
      <c r="AY431" s="14">
        <f>ROUND(Zinsswaps!AY431+'iBoxx Extrapolation'!$F431,2)</f>
        <v>3.54</v>
      </c>
    </row>
    <row r="432" spans="1:51" s="16" customFormat="1" x14ac:dyDescent="0.2">
      <c r="A432" s="12">
        <v>50374</v>
      </c>
      <c r="B432" s="14">
        <f>ROUND(Zinsswaps!B432+'iBoxx Extrapolation'!$F432,2)</f>
        <v>2.99</v>
      </c>
      <c r="C432" s="14">
        <f>ROUND(Zinsswaps!C432+'iBoxx Extrapolation'!$F432,2)</f>
        <v>3</v>
      </c>
      <c r="D432" s="14">
        <f>ROUND(Zinsswaps!D432+'iBoxx Extrapolation'!$F432,2)</f>
        <v>3.05</v>
      </c>
      <c r="E432" s="14">
        <f>ROUND(Zinsswaps!E432+'iBoxx Extrapolation'!$F432,2)</f>
        <v>3.12</v>
      </c>
      <c r="F432" s="14">
        <f>ROUND(Zinsswaps!F432+'iBoxx Extrapolation'!$F432,2)</f>
        <v>3.19</v>
      </c>
      <c r="G432" s="14">
        <f>ROUND(Zinsswaps!G432+'iBoxx Extrapolation'!$F432,2)</f>
        <v>3.27</v>
      </c>
      <c r="H432" s="14">
        <f>ROUND(Zinsswaps!H432+'iBoxx Extrapolation'!$F432,2)</f>
        <v>3.34</v>
      </c>
      <c r="I432" s="14">
        <f>ROUND(Zinsswaps!I432+'iBoxx Extrapolation'!$F432,2)</f>
        <v>3.41</v>
      </c>
      <c r="J432" s="14">
        <f>ROUND(Zinsswaps!J432+'iBoxx Extrapolation'!$F432,2)</f>
        <v>3.48</v>
      </c>
      <c r="K432" s="14">
        <f>ROUND(Zinsswaps!K432+'iBoxx Extrapolation'!$F432,2)</f>
        <v>3.54</v>
      </c>
      <c r="L432" s="14">
        <f>ROUND(Zinsswaps!L432+'iBoxx Extrapolation'!$F432,2)</f>
        <v>3.6</v>
      </c>
      <c r="M432" s="14">
        <f>ROUND(Zinsswaps!M432+'iBoxx Extrapolation'!$F432,2)</f>
        <v>3.65</v>
      </c>
      <c r="N432" s="14">
        <f>ROUND(Zinsswaps!N432+'iBoxx Extrapolation'!$F432,2)</f>
        <v>3.7</v>
      </c>
      <c r="O432" s="14">
        <f>ROUND(Zinsswaps!O432+'iBoxx Extrapolation'!$F432,2)</f>
        <v>3.75</v>
      </c>
      <c r="P432" s="14">
        <f>ROUND(Zinsswaps!P432+'iBoxx Extrapolation'!$F432,2)</f>
        <v>3.78</v>
      </c>
      <c r="Q432" s="14">
        <f>ROUND(Zinsswaps!Q432+'iBoxx Extrapolation'!$F432,2)</f>
        <v>3.81</v>
      </c>
      <c r="R432" s="14">
        <f>ROUND(Zinsswaps!R432+'iBoxx Extrapolation'!$F432,2)</f>
        <v>3.83</v>
      </c>
      <c r="S432" s="14">
        <f>ROUND(Zinsswaps!S432+'iBoxx Extrapolation'!$F432,2)</f>
        <v>3.85</v>
      </c>
      <c r="T432" s="14">
        <f>ROUND(Zinsswaps!T432+'iBoxx Extrapolation'!$F432,2)</f>
        <v>3.87</v>
      </c>
      <c r="U432" s="14">
        <f>ROUND(Zinsswaps!U432+'iBoxx Extrapolation'!$F432,2)</f>
        <v>3.89</v>
      </c>
      <c r="V432" s="14">
        <f>ROUND(Zinsswaps!V432+'iBoxx Extrapolation'!$F432,2)</f>
        <v>3.89</v>
      </c>
      <c r="W432" s="14">
        <f>ROUND(Zinsswaps!W432+'iBoxx Extrapolation'!$F432,2)</f>
        <v>3.89</v>
      </c>
      <c r="X432" s="14">
        <f>ROUND(Zinsswaps!X432+'iBoxx Extrapolation'!$F432,2)</f>
        <v>3.89</v>
      </c>
      <c r="Y432" s="14">
        <f>ROUND(Zinsswaps!Y432+'iBoxx Extrapolation'!$F432,2)</f>
        <v>3.89</v>
      </c>
      <c r="Z432" s="14">
        <f>ROUND(Zinsswaps!Z432+'iBoxx Extrapolation'!$F432,2)</f>
        <v>3.89</v>
      </c>
      <c r="AA432" s="14">
        <f>ROUND(Zinsswaps!AA432+'iBoxx Extrapolation'!$F432,2)</f>
        <v>3.88</v>
      </c>
      <c r="AB432" s="14">
        <f>ROUND(Zinsswaps!AB432+'iBoxx Extrapolation'!$F432,2)</f>
        <v>3.88</v>
      </c>
      <c r="AC432" s="14">
        <f>ROUND(Zinsswaps!AC432+'iBoxx Extrapolation'!$F432,2)</f>
        <v>3.87</v>
      </c>
      <c r="AD432" s="14">
        <f>ROUND(Zinsswaps!AD432+'iBoxx Extrapolation'!$F432,2)</f>
        <v>3.86</v>
      </c>
      <c r="AE432" s="14">
        <f>ROUND(Zinsswaps!AE432+'iBoxx Extrapolation'!$F432,2)</f>
        <v>3.86</v>
      </c>
      <c r="AF432" s="14">
        <f>ROUND(Zinsswaps!AF432+'iBoxx Extrapolation'!$F432,2)</f>
        <v>3.84</v>
      </c>
      <c r="AG432" s="14">
        <f>ROUND(Zinsswaps!AG432+'iBoxx Extrapolation'!$F432,2)</f>
        <v>3.82</v>
      </c>
      <c r="AH432" s="14">
        <f>ROUND(Zinsswaps!AH432+'iBoxx Extrapolation'!$F432,2)</f>
        <v>3.81</v>
      </c>
      <c r="AI432" s="14">
        <f>ROUND(Zinsswaps!AI432+'iBoxx Extrapolation'!$F432,2)</f>
        <v>3.79</v>
      </c>
      <c r="AJ432" s="14">
        <f>ROUND(Zinsswaps!AJ432+'iBoxx Extrapolation'!$F432,2)</f>
        <v>3.78</v>
      </c>
      <c r="AK432" s="14">
        <f>ROUND(Zinsswaps!AK432+'iBoxx Extrapolation'!$F432,2)</f>
        <v>3.77</v>
      </c>
      <c r="AL432" s="14">
        <f>ROUND(Zinsswaps!AL432+'iBoxx Extrapolation'!$F432,2)</f>
        <v>3.76</v>
      </c>
      <c r="AM432" s="14">
        <f>ROUND(Zinsswaps!AM432+'iBoxx Extrapolation'!$F432,2)</f>
        <v>3.75</v>
      </c>
      <c r="AN432" s="14">
        <f>ROUND(Zinsswaps!AN432+'iBoxx Extrapolation'!$F432,2)</f>
        <v>3.74</v>
      </c>
      <c r="AO432" s="14">
        <f>ROUND(Zinsswaps!AO432+'iBoxx Extrapolation'!$F432,2)</f>
        <v>3.73</v>
      </c>
      <c r="AP432" s="14">
        <f>ROUND(Zinsswaps!AP432+'iBoxx Extrapolation'!$F432,2)</f>
        <v>3.7</v>
      </c>
      <c r="AQ432" s="14">
        <f>ROUND(Zinsswaps!AQ432+'iBoxx Extrapolation'!$F432,2)</f>
        <v>3.68</v>
      </c>
      <c r="AR432" s="14">
        <f>ROUND(Zinsswaps!AR432+'iBoxx Extrapolation'!$F432,2)</f>
        <v>3.66</v>
      </c>
      <c r="AS432" s="14">
        <f>ROUND(Zinsswaps!AS432+'iBoxx Extrapolation'!$F432,2)</f>
        <v>3.64</v>
      </c>
      <c r="AT432" s="14">
        <f>ROUND(Zinsswaps!AT432+'iBoxx Extrapolation'!$F432,2)</f>
        <v>3.62</v>
      </c>
      <c r="AU432" s="14">
        <f>ROUND(Zinsswaps!AU432+'iBoxx Extrapolation'!$F432,2)</f>
        <v>3.61</v>
      </c>
      <c r="AV432" s="14">
        <f>ROUND(Zinsswaps!AV432+'iBoxx Extrapolation'!$F432,2)</f>
        <v>3.59</v>
      </c>
      <c r="AW432" s="14">
        <f>ROUND(Zinsswaps!AW432+'iBoxx Extrapolation'!$F432,2)</f>
        <v>3.57</v>
      </c>
      <c r="AX432" s="14">
        <f>ROUND(Zinsswaps!AX432+'iBoxx Extrapolation'!$F432,2)</f>
        <v>3.56</v>
      </c>
      <c r="AY432" s="14">
        <f>ROUND(Zinsswaps!AY432+'iBoxx Extrapolation'!$F432,2)</f>
        <v>3.54</v>
      </c>
    </row>
    <row r="433" spans="1:51" s="16" customFormat="1" x14ac:dyDescent="0.2">
      <c r="A433" s="12">
        <v>50405</v>
      </c>
      <c r="B433" s="14">
        <f>ROUND(Zinsswaps!B433+'iBoxx Extrapolation'!$F433,2)</f>
        <v>2.99</v>
      </c>
      <c r="C433" s="14">
        <f>ROUND(Zinsswaps!C433+'iBoxx Extrapolation'!$F433,2)</f>
        <v>3</v>
      </c>
      <c r="D433" s="14">
        <f>ROUND(Zinsswaps!D433+'iBoxx Extrapolation'!$F433,2)</f>
        <v>3.05</v>
      </c>
      <c r="E433" s="14">
        <f>ROUND(Zinsswaps!E433+'iBoxx Extrapolation'!$F433,2)</f>
        <v>3.12</v>
      </c>
      <c r="F433" s="14">
        <f>ROUND(Zinsswaps!F433+'iBoxx Extrapolation'!$F433,2)</f>
        <v>3.19</v>
      </c>
      <c r="G433" s="14">
        <f>ROUND(Zinsswaps!G433+'iBoxx Extrapolation'!$F433,2)</f>
        <v>3.27</v>
      </c>
      <c r="H433" s="14">
        <f>ROUND(Zinsswaps!H433+'iBoxx Extrapolation'!$F433,2)</f>
        <v>3.34</v>
      </c>
      <c r="I433" s="14">
        <f>ROUND(Zinsswaps!I433+'iBoxx Extrapolation'!$F433,2)</f>
        <v>3.41</v>
      </c>
      <c r="J433" s="14">
        <f>ROUND(Zinsswaps!J433+'iBoxx Extrapolation'!$F433,2)</f>
        <v>3.48</v>
      </c>
      <c r="K433" s="14">
        <f>ROUND(Zinsswaps!K433+'iBoxx Extrapolation'!$F433,2)</f>
        <v>3.54</v>
      </c>
      <c r="L433" s="14">
        <f>ROUND(Zinsswaps!L433+'iBoxx Extrapolation'!$F433,2)</f>
        <v>3.6</v>
      </c>
      <c r="M433" s="14">
        <f>ROUND(Zinsswaps!M433+'iBoxx Extrapolation'!$F433,2)</f>
        <v>3.65</v>
      </c>
      <c r="N433" s="14">
        <f>ROUND(Zinsswaps!N433+'iBoxx Extrapolation'!$F433,2)</f>
        <v>3.7</v>
      </c>
      <c r="O433" s="14">
        <f>ROUND(Zinsswaps!O433+'iBoxx Extrapolation'!$F433,2)</f>
        <v>3.75</v>
      </c>
      <c r="P433" s="14">
        <f>ROUND(Zinsswaps!P433+'iBoxx Extrapolation'!$F433,2)</f>
        <v>3.78</v>
      </c>
      <c r="Q433" s="14">
        <f>ROUND(Zinsswaps!Q433+'iBoxx Extrapolation'!$F433,2)</f>
        <v>3.81</v>
      </c>
      <c r="R433" s="14">
        <f>ROUND(Zinsswaps!R433+'iBoxx Extrapolation'!$F433,2)</f>
        <v>3.83</v>
      </c>
      <c r="S433" s="14">
        <f>ROUND(Zinsswaps!S433+'iBoxx Extrapolation'!$F433,2)</f>
        <v>3.85</v>
      </c>
      <c r="T433" s="14">
        <f>ROUND(Zinsswaps!T433+'iBoxx Extrapolation'!$F433,2)</f>
        <v>3.87</v>
      </c>
      <c r="U433" s="14">
        <f>ROUND(Zinsswaps!U433+'iBoxx Extrapolation'!$F433,2)</f>
        <v>3.89</v>
      </c>
      <c r="V433" s="14">
        <f>ROUND(Zinsswaps!V433+'iBoxx Extrapolation'!$F433,2)</f>
        <v>3.89</v>
      </c>
      <c r="W433" s="14">
        <f>ROUND(Zinsswaps!W433+'iBoxx Extrapolation'!$F433,2)</f>
        <v>3.89</v>
      </c>
      <c r="X433" s="14">
        <f>ROUND(Zinsswaps!X433+'iBoxx Extrapolation'!$F433,2)</f>
        <v>3.89</v>
      </c>
      <c r="Y433" s="14">
        <f>ROUND(Zinsswaps!Y433+'iBoxx Extrapolation'!$F433,2)</f>
        <v>3.89</v>
      </c>
      <c r="Z433" s="14">
        <f>ROUND(Zinsswaps!Z433+'iBoxx Extrapolation'!$F433,2)</f>
        <v>3.89</v>
      </c>
      <c r="AA433" s="14">
        <f>ROUND(Zinsswaps!AA433+'iBoxx Extrapolation'!$F433,2)</f>
        <v>3.88</v>
      </c>
      <c r="AB433" s="14">
        <f>ROUND(Zinsswaps!AB433+'iBoxx Extrapolation'!$F433,2)</f>
        <v>3.88</v>
      </c>
      <c r="AC433" s="14">
        <f>ROUND(Zinsswaps!AC433+'iBoxx Extrapolation'!$F433,2)</f>
        <v>3.87</v>
      </c>
      <c r="AD433" s="14">
        <f>ROUND(Zinsswaps!AD433+'iBoxx Extrapolation'!$F433,2)</f>
        <v>3.86</v>
      </c>
      <c r="AE433" s="14">
        <f>ROUND(Zinsswaps!AE433+'iBoxx Extrapolation'!$F433,2)</f>
        <v>3.86</v>
      </c>
      <c r="AF433" s="14">
        <f>ROUND(Zinsswaps!AF433+'iBoxx Extrapolation'!$F433,2)</f>
        <v>3.84</v>
      </c>
      <c r="AG433" s="14">
        <f>ROUND(Zinsswaps!AG433+'iBoxx Extrapolation'!$F433,2)</f>
        <v>3.82</v>
      </c>
      <c r="AH433" s="14">
        <f>ROUND(Zinsswaps!AH433+'iBoxx Extrapolation'!$F433,2)</f>
        <v>3.81</v>
      </c>
      <c r="AI433" s="14">
        <f>ROUND(Zinsswaps!AI433+'iBoxx Extrapolation'!$F433,2)</f>
        <v>3.79</v>
      </c>
      <c r="AJ433" s="14">
        <f>ROUND(Zinsswaps!AJ433+'iBoxx Extrapolation'!$F433,2)</f>
        <v>3.78</v>
      </c>
      <c r="AK433" s="14">
        <f>ROUND(Zinsswaps!AK433+'iBoxx Extrapolation'!$F433,2)</f>
        <v>3.77</v>
      </c>
      <c r="AL433" s="14">
        <f>ROUND(Zinsswaps!AL433+'iBoxx Extrapolation'!$F433,2)</f>
        <v>3.76</v>
      </c>
      <c r="AM433" s="14">
        <f>ROUND(Zinsswaps!AM433+'iBoxx Extrapolation'!$F433,2)</f>
        <v>3.75</v>
      </c>
      <c r="AN433" s="14">
        <f>ROUND(Zinsswaps!AN433+'iBoxx Extrapolation'!$F433,2)</f>
        <v>3.74</v>
      </c>
      <c r="AO433" s="14">
        <f>ROUND(Zinsswaps!AO433+'iBoxx Extrapolation'!$F433,2)</f>
        <v>3.73</v>
      </c>
      <c r="AP433" s="14">
        <f>ROUND(Zinsswaps!AP433+'iBoxx Extrapolation'!$F433,2)</f>
        <v>3.7</v>
      </c>
      <c r="AQ433" s="14">
        <f>ROUND(Zinsswaps!AQ433+'iBoxx Extrapolation'!$F433,2)</f>
        <v>3.68</v>
      </c>
      <c r="AR433" s="14">
        <f>ROUND(Zinsswaps!AR433+'iBoxx Extrapolation'!$F433,2)</f>
        <v>3.66</v>
      </c>
      <c r="AS433" s="14">
        <f>ROUND(Zinsswaps!AS433+'iBoxx Extrapolation'!$F433,2)</f>
        <v>3.64</v>
      </c>
      <c r="AT433" s="14">
        <f>ROUND(Zinsswaps!AT433+'iBoxx Extrapolation'!$F433,2)</f>
        <v>3.62</v>
      </c>
      <c r="AU433" s="14">
        <f>ROUND(Zinsswaps!AU433+'iBoxx Extrapolation'!$F433,2)</f>
        <v>3.61</v>
      </c>
      <c r="AV433" s="14">
        <f>ROUND(Zinsswaps!AV433+'iBoxx Extrapolation'!$F433,2)</f>
        <v>3.59</v>
      </c>
      <c r="AW433" s="14">
        <f>ROUND(Zinsswaps!AW433+'iBoxx Extrapolation'!$F433,2)</f>
        <v>3.57</v>
      </c>
      <c r="AX433" s="14">
        <f>ROUND(Zinsswaps!AX433+'iBoxx Extrapolation'!$F433,2)</f>
        <v>3.56</v>
      </c>
      <c r="AY433" s="14">
        <f>ROUND(Zinsswaps!AY433+'iBoxx Extrapolation'!$F433,2)</f>
        <v>3.54</v>
      </c>
    </row>
    <row r="434" spans="1:51" s="16" customFormat="1" x14ac:dyDescent="0.2">
      <c r="A434" s="12">
        <v>50436</v>
      </c>
      <c r="B434" s="14">
        <f>ROUND(Zinsswaps!B434+'iBoxx Extrapolation'!$F434,2)</f>
        <v>2.99</v>
      </c>
      <c r="C434" s="14">
        <f>ROUND(Zinsswaps!C434+'iBoxx Extrapolation'!$F434,2)</f>
        <v>3</v>
      </c>
      <c r="D434" s="14">
        <f>ROUND(Zinsswaps!D434+'iBoxx Extrapolation'!$F434,2)</f>
        <v>3.05</v>
      </c>
      <c r="E434" s="14">
        <f>ROUND(Zinsswaps!E434+'iBoxx Extrapolation'!$F434,2)</f>
        <v>3.12</v>
      </c>
      <c r="F434" s="14">
        <f>ROUND(Zinsswaps!F434+'iBoxx Extrapolation'!$F434,2)</f>
        <v>3.19</v>
      </c>
      <c r="G434" s="14">
        <f>ROUND(Zinsswaps!G434+'iBoxx Extrapolation'!$F434,2)</f>
        <v>3.27</v>
      </c>
      <c r="H434" s="14">
        <f>ROUND(Zinsswaps!H434+'iBoxx Extrapolation'!$F434,2)</f>
        <v>3.34</v>
      </c>
      <c r="I434" s="14">
        <f>ROUND(Zinsswaps!I434+'iBoxx Extrapolation'!$F434,2)</f>
        <v>3.41</v>
      </c>
      <c r="J434" s="14">
        <f>ROUND(Zinsswaps!J434+'iBoxx Extrapolation'!$F434,2)</f>
        <v>3.48</v>
      </c>
      <c r="K434" s="14">
        <f>ROUND(Zinsswaps!K434+'iBoxx Extrapolation'!$F434,2)</f>
        <v>3.54</v>
      </c>
      <c r="L434" s="14">
        <f>ROUND(Zinsswaps!L434+'iBoxx Extrapolation'!$F434,2)</f>
        <v>3.6</v>
      </c>
      <c r="M434" s="14">
        <f>ROUND(Zinsswaps!M434+'iBoxx Extrapolation'!$F434,2)</f>
        <v>3.65</v>
      </c>
      <c r="N434" s="14">
        <f>ROUND(Zinsswaps!N434+'iBoxx Extrapolation'!$F434,2)</f>
        <v>3.7</v>
      </c>
      <c r="O434" s="14">
        <f>ROUND(Zinsswaps!O434+'iBoxx Extrapolation'!$F434,2)</f>
        <v>3.75</v>
      </c>
      <c r="P434" s="14">
        <f>ROUND(Zinsswaps!P434+'iBoxx Extrapolation'!$F434,2)</f>
        <v>3.78</v>
      </c>
      <c r="Q434" s="14">
        <f>ROUND(Zinsswaps!Q434+'iBoxx Extrapolation'!$F434,2)</f>
        <v>3.81</v>
      </c>
      <c r="R434" s="14">
        <f>ROUND(Zinsswaps!R434+'iBoxx Extrapolation'!$F434,2)</f>
        <v>3.83</v>
      </c>
      <c r="S434" s="14">
        <f>ROUND(Zinsswaps!S434+'iBoxx Extrapolation'!$F434,2)</f>
        <v>3.85</v>
      </c>
      <c r="T434" s="14">
        <f>ROUND(Zinsswaps!T434+'iBoxx Extrapolation'!$F434,2)</f>
        <v>3.87</v>
      </c>
      <c r="U434" s="14">
        <f>ROUND(Zinsswaps!U434+'iBoxx Extrapolation'!$F434,2)</f>
        <v>3.89</v>
      </c>
      <c r="V434" s="14">
        <f>ROUND(Zinsswaps!V434+'iBoxx Extrapolation'!$F434,2)</f>
        <v>3.89</v>
      </c>
      <c r="W434" s="14">
        <f>ROUND(Zinsswaps!W434+'iBoxx Extrapolation'!$F434,2)</f>
        <v>3.89</v>
      </c>
      <c r="X434" s="14">
        <f>ROUND(Zinsswaps!X434+'iBoxx Extrapolation'!$F434,2)</f>
        <v>3.89</v>
      </c>
      <c r="Y434" s="14">
        <f>ROUND(Zinsswaps!Y434+'iBoxx Extrapolation'!$F434,2)</f>
        <v>3.89</v>
      </c>
      <c r="Z434" s="14">
        <f>ROUND(Zinsswaps!Z434+'iBoxx Extrapolation'!$F434,2)</f>
        <v>3.89</v>
      </c>
      <c r="AA434" s="14">
        <f>ROUND(Zinsswaps!AA434+'iBoxx Extrapolation'!$F434,2)</f>
        <v>3.88</v>
      </c>
      <c r="AB434" s="14">
        <f>ROUND(Zinsswaps!AB434+'iBoxx Extrapolation'!$F434,2)</f>
        <v>3.88</v>
      </c>
      <c r="AC434" s="14">
        <f>ROUND(Zinsswaps!AC434+'iBoxx Extrapolation'!$F434,2)</f>
        <v>3.87</v>
      </c>
      <c r="AD434" s="14">
        <f>ROUND(Zinsswaps!AD434+'iBoxx Extrapolation'!$F434,2)</f>
        <v>3.86</v>
      </c>
      <c r="AE434" s="14">
        <f>ROUND(Zinsswaps!AE434+'iBoxx Extrapolation'!$F434,2)</f>
        <v>3.86</v>
      </c>
      <c r="AF434" s="14">
        <f>ROUND(Zinsswaps!AF434+'iBoxx Extrapolation'!$F434,2)</f>
        <v>3.84</v>
      </c>
      <c r="AG434" s="14">
        <f>ROUND(Zinsswaps!AG434+'iBoxx Extrapolation'!$F434,2)</f>
        <v>3.82</v>
      </c>
      <c r="AH434" s="14">
        <f>ROUND(Zinsswaps!AH434+'iBoxx Extrapolation'!$F434,2)</f>
        <v>3.81</v>
      </c>
      <c r="AI434" s="14">
        <f>ROUND(Zinsswaps!AI434+'iBoxx Extrapolation'!$F434,2)</f>
        <v>3.79</v>
      </c>
      <c r="AJ434" s="14">
        <f>ROUND(Zinsswaps!AJ434+'iBoxx Extrapolation'!$F434,2)</f>
        <v>3.78</v>
      </c>
      <c r="AK434" s="14">
        <f>ROUND(Zinsswaps!AK434+'iBoxx Extrapolation'!$F434,2)</f>
        <v>3.77</v>
      </c>
      <c r="AL434" s="14">
        <f>ROUND(Zinsswaps!AL434+'iBoxx Extrapolation'!$F434,2)</f>
        <v>3.76</v>
      </c>
      <c r="AM434" s="14">
        <f>ROUND(Zinsswaps!AM434+'iBoxx Extrapolation'!$F434,2)</f>
        <v>3.75</v>
      </c>
      <c r="AN434" s="14">
        <f>ROUND(Zinsswaps!AN434+'iBoxx Extrapolation'!$F434,2)</f>
        <v>3.74</v>
      </c>
      <c r="AO434" s="14">
        <f>ROUND(Zinsswaps!AO434+'iBoxx Extrapolation'!$F434,2)</f>
        <v>3.73</v>
      </c>
      <c r="AP434" s="14">
        <f>ROUND(Zinsswaps!AP434+'iBoxx Extrapolation'!$F434,2)</f>
        <v>3.7</v>
      </c>
      <c r="AQ434" s="14">
        <f>ROUND(Zinsswaps!AQ434+'iBoxx Extrapolation'!$F434,2)</f>
        <v>3.68</v>
      </c>
      <c r="AR434" s="14">
        <f>ROUND(Zinsswaps!AR434+'iBoxx Extrapolation'!$F434,2)</f>
        <v>3.66</v>
      </c>
      <c r="AS434" s="14">
        <f>ROUND(Zinsswaps!AS434+'iBoxx Extrapolation'!$F434,2)</f>
        <v>3.64</v>
      </c>
      <c r="AT434" s="14">
        <f>ROUND(Zinsswaps!AT434+'iBoxx Extrapolation'!$F434,2)</f>
        <v>3.62</v>
      </c>
      <c r="AU434" s="14">
        <f>ROUND(Zinsswaps!AU434+'iBoxx Extrapolation'!$F434,2)</f>
        <v>3.61</v>
      </c>
      <c r="AV434" s="14">
        <f>ROUND(Zinsswaps!AV434+'iBoxx Extrapolation'!$F434,2)</f>
        <v>3.59</v>
      </c>
      <c r="AW434" s="14">
        <f>ROUND(Zinsswaps!AW434+'iBoxx Extrapolation'!$F434,2)</f>
        <v>3.57</v>
      </c>
      <c r="AX434" s="14">
        <f>ROUND(Zinsswaps!AX434+'iBoxx Extrapolation'!$F434,2)</f>
        <v>3.56</v>
      </c>
      <c r="AY434" s="14">
        <f>ROUND(Zinsswaps!AY434+'iBoxx Extrapolation'!$F434,2)</f>
        <v>3.54</v>
      </c>
    </row>
    <row r="435" spans="1:51" s="16" customFormat="1" x14ac:dyDescent="0.2">
      <c r="A435" s="12">
        <v>50464</v>
      </c>
      <c r="B435" s="14">
        <f>ROUND(Zinsswaps!B435+'iBoxx Extrapolation'!$F435,2)</f>
        <v>2.99</v>
      </c>
      <c r="C435" s="14">
        <f>ROUND(Zinsswaps!C435+'iBoxx Extrapolation'!$F435,2)</f>
        <v>3</v>
      </c>
      <c r="D435" s="14">
        <f>ROUND(Zinsswaps!D435+'iBoxx Extrapolation'!$F435,2)</f>
        <v>3.05</v>
      </c>
      <c r="E435" s="14">
        <f>ROUND(Zinsswaps!E435+'iBoxx Extrapolation'!$F435,2)</f>
        <v>3.12</v>
      </c>
      <c r="F435" s="14">
        <f>ROUND(Zinsswaps!F435+'iBoxx Extrapolation'!$F435,2)</f>
        <v>3.19</v>
      </c>
      <c r="G435" s="14">
        <f>ROUND(Zinsswaps!G435+'iBoxx Extrapolation'!$F435,2)</f>
        <v>3.27</v>
      </c>
      <c r="H435" s="14">
        <f>ROUND(Zinsswaps!H435+'iBoxx Extrapolation'!$F435,2)</f>
        <v>3.34</v>
      </c>
      <c r="I435" s="14">
        <f>ROUND(Zinsswaps!I435+'iBoxx Extrapolation'!$F435,2)</f>
        <v>3.41</v>
      </c>
      <c r="J435" s="14">
        <f>ROUND(Zinsswaps!J435+'iBoxx Extrapolation'!$F435,2)</f>
        <v>3.48</v>
      </c>
      <c r="K435" s="14">
        <f>ROUND(Zinsswaps!K435+'iBoxx Extrapolation'!$F435,2)</f>
        <v>3.54</v>
      </c>
      <c r="L435" s="14">
        <f>ROUND(Zinsswaps!L435+'iBoxx Extrapolation'!$F435,2)</f>
        <v>3.6</v>
      </c>
      <c r="M435" s="14">
        <f>ROUND(Zinsswaps!M435+'iBoxx Extrapolation'!$F435,2)</f>
        <v>3.65</v>
      </c>
      <c r="N435" s="14">
        <f>ROUND(Zinsswaps!N435+'iBoxx Extrapolation'!$F435,2)</f>
        <v>3.7</v>
      </c>
      <c r="O435" s="14">
        <f>ROUND(Zinsswaps!O435+'iBoxx Extrapolation'!$F435,2)</f>
        <v>3.75</v>
      </c>
      <c r="P435" s="14">
        <f>ROUND(Zinsswaps!P435+'iBoxx Extrapolation'!$F435,2)</f>
        <v>3.78</v>
      </c>
      <c r="Q435" s="14">
        <f>ROUND(Zinsswaps!Q435+'iBoxx Extrapolation'!$F435,2)</f>
        <v>3.81</v>
      </c>
      <c r="R435" s="14">
        <f>ROUND(Zinsswaps!R435+'iBoxx Extrapolation'!$F435,2)</f>
        <v>3.83</v>
      </c>
      <c r="S435" s="14">
        <f>ROUND(Zinsswaps!S435+'iBoxx Extrapolation'!$F435,2)</f>
        <v>3.85</v>
      </c>
      <c r="T435" s="14">
        <f>ROUND(Zinsswaps!T435+'iBoxx Extrapolation'!$F435,2)</f>
        <v>3.87</v>
      </c>
      <c r="U435" s="14">
        <f>ROUND(Zinsswaps!U435+'iBoxx Extrapolation'!$F435,2)</f>
        <v>3.89</v>
      </c>
      <c r="V435" s="14">
        <f>ROUND(Zinsswaps!V435+'iBoxx Extrapolation'!$F435,2)</f>
        <v>3.89</v>
      </c>
      <c r="W435" s="14">
        <f>ROUND(Zinsswaps!W435+'iBoxx Extrapolation'!$F435,2)</f>
        <v>3.89</v>
      </c>
      <c r="X435" s="14">
        <f>ROUND(Zinsswaps!X435+'iBoxx Extrapolation'!$F435,2)</f>
        <v>3.89</v>
      </c>
      <c r="Y435" s="14">
        <f>ROUND(Zinsswaps!Y435+'iBoxx Extrapolation'!$F435,2)</f>
        <v>3.89</v>
      </c>
      <c r="Z435" s="14">
        <f>ROUND(Zinsswaps!Z435+'iBoxx Extrapolation'!$F435,2)</f>
        <v>3.89</v>
      </c>
      <c r="AA435" s="14">
        <f>ROUND(Zinsswaps!AA435+'iBoxx Extrapolation'!$F435,2)</f>
        <v>3.88</v>
      </c>
      <c r="AB435" s="14">
        <f>ROUND(Zinsswaps!AB435+'iBoxx Extrapolation'!$F435,2)</f>
        <v>3.88</v>
      </c>
      <c r="AC435" s="14">
        <f>ROUND(Zinsswaps!AC435+'iBoxx Extrapolation'!$F435,2)</f>
        <v>3.87</v>
      </c>
      <c r="AD435" s="14">
        <f>ROUND(Zinsswaps!AD435+'iBoxx Extrapolation'!$F435,2)</f>
        <v>3.86</v>
      </c>
      <c r="AE435" s="14">
        <f>ROUND(Zinsswaps!AE435+'iBoxx Extrapolation'!$F435,2)</f>
        <v>3.86</v>
      </c>
      <c r="AF435" s="14">
        <f>ROUND(Zinsswaps!AF435+'iBoxx Extrapolation'!$F435,2)</f>
        <v>3.84</v>
      </c>
      <c r="AG435" s="14">
        <f>ROUND(Zinsswaps!AG435+'iBoxx Extrapolation'!$F435,2)</f>
        <v>3.82</v>
      </c>
      <c r="AH435" s="14">
        <f>ROUND(Zinsswaps!AH435+'iBoxx Extrapolation'!$F435,2)</f>
        <v>3.81</v>
      </c>
      <c r="AI435" s="14">
        <f>ROUND(Zinsswaps!AI435+'iBoxx Extrapolation'!$F435,2)</f>
        <v>3.79</v>
      </c>
      <c r="AJ435" s="14">
        <f>ROUND(Zinsswaps!AJ435+'iBoxx Extrapolation'!$F435,2)</f>
        <v>3.78</v>
      </c>
      <c r="AK435" s="14">
        <f>ROUND(Zinsswaps!AK435+'iBoxx Extrapolation'!$F435,2)</f>
        <v>3.77</v>
      </c>
      <c r="AL435" s="14">
        <f>ROUND(Zinsswaps!AL435+'iBoxx Extrapolation'!$F435,2)</f>
        <v>3.76</v>
      </c>
      <c r="AM435" s="14">
        <f>ROUND(Zinsswaps!AM435+'iBoxx Extrapolation'!$F435,2)</f>
        <v>3.75</v>
      </c>
      <c r="AN435" s="14">
        <f>ROUND(Zinsswaps!AN435+'iBoxx Extrapolation'!$F435,2)</f>
        <v>3.74</v>
      </c>
      <c r="AO435" s="14">
        <f>ROUND(Zinsswaps!AO435+'iBoxx Extrapolation'!$F435,2)</f>
        <v>3.73</v>
      </c>
      <c r="AP435" s="14">
        <f>ROUND(Zinsswaps!AP435+'iBoxx Extrapolation'!$F435,2)</f>
        <v>3.7</v>
      </c>
      <c r="AQ435" s="14">
        <f>ROUND(Zinsswaps!AQ435+'iBoxx Extrapolation'!$F435,2)</f>
        <v>3.68</v>
      </c>
      <c r="AR435" s="14">
        <f>ROUND(Zinsswaps!AR435+'iBoxx Extrapolation'!$F435,2)</f>
        <v>3.66</v>
      </c>
      <c r="AS435" s="14">
        <f>ROUND(Zinsswaps!AS435+'iBoxx Extrapolation'!$F435,2)</f>
        <v>3.64</v>
      </c>
      <c r="AT435" s="14">
        <f>ROUND(Zinsswaps!AT435+'iBoxx Extrapolation'!$F435,2)</f>
        <v>3.62</v>
      </c>
      <c r="AU435" s="14">
        <f>ROUND(Zinsswaps!AU435+'iBoxx Extrapolation'!$F435,2)</f>
        <v>3.61</v>
      </c>
      <c r="AV435" s="14">
        <f>ROUND(Zinsswaps!AV435+'iBoxx Extrapolation'!$F435,2)</f>
        <v>3.59</v>
      </c>
      <c r="AW435" s="14">
        <f>ROUND(Zinsswaps!AW435+'iBoxx Extrapolation'!$F435,2)</f>
        <v>3.57</v>
      </c>
      <c r="AX435" s="14">
        <f>ROUND(Zinsswaps!AX435+'iBoxx Extrapolation'!$F435,2)</f>
        <v>3.56</v>
      </c>
      <c r="AY435" s="14">
        <f>ROUND(Zinsswaps!AY435+'iBoxx Extrapolation'!$F435,2)</f>
        <v>3.54</v>
      </c>
    </row>
    <row r="436" spans="1:51" s="16" customFormat="1" x14ac:dyDescent="0.2">
      <c r="A436" s="12">
        <v>50495</v>
      </c>
      <c r="B436" s="14">
        <f>ROUND(Zinsswaps!B436+'iBoxx Extrapolation'!$F436,2)</f>
        <v>2.99</v>
      </c>
      <c r="C436" s="14">
        <f>ROUND(Zinsswaps!C436+'iBoxx Extrapolation'!$F436,2)</f>
        <v>3</v>
      </c>
      <c r="D436" s="14">
        <f>ROUND(Zinsswaps!D436+'iBoxx Extrapolation'!$F436,2)</f>
        <v>3.05</v>
      </c>
      <c r="E436" s="14">
        <f>ROUND(Zinsswaps!E436+'iBoxx Extrapolation'!$F436,2)</f>
        <v>3.12</v>
      </c>
      <c r="F436" s="14">
        <f>ROUND(Zinsswaps!F436+'iBoxx Extrapolation'!$F436,2)</f>
        <v>3.19</v>
      </c>
      <c r="G436" s="14">
        <f>ROUND(Zinsswaps!G436+'iBoxx Extrapolation'!$F436,2)</f>
        <v>3.27</v>
      </c>
      <c r="H436" s="14">
        <f>ROUND(Zinsswaps!H436+'iBoxx Extrapolation'!$F436,2)</f>
        <v>3.34</v>
      </c>
      <c r="I436" s="14">
        <f>ROUND(Zinsswaps!I436+'iBoxx Extrapolation'!$F436,2)</f>
        <v>3.41</v>
      </c>
      <c r="J436" s="14">
        <f>ROUND(Zinsswaps!J436+'iBoxx Extrapolation'!$F436,2)</f>
        <v>3.48</v>
      </c>
      <c r="K436" s="14">
        <f>ROUND(Zinsswaps!K436+'iBoxx Extrapolation'!$F436,2)</f>
        <v>3.54</v>
      </c>
      <c r="L436" s="14">
        <f>ROUND(Zinsswaps!L436+'iBoxx Extrapolation'!$F436,2)</f>
        <v>3.6</v>
      </c>
      <c r="M436" s="14">
        <f>ROUND(Zinsswaps!M436+'iBoxx Extrapolation'!$F436,2)</f>
        <v>3.65</v>
      </c>
      <c r="N436" s="14">
        <f>ROUND(Zinsswaps!N436+'iBoxx Extrapolation'!$F436,2)</f>
        <v>3.7</v>
      </c>
      <c r="O436" s="14">
        <f>ROUND(Zinsswaps!O436+'iBoxx Extrapolation'!$F436,2)</f>
        <v>3.75</v>
      </c>
      <c r="P436" s="14">
        <f>ROUND(Zinsswaps!P436+'iBoxx Extrapolation'!$F436,2)</f>
        <v>3.78</v>
      </c>
      <c r="Q436" s="14">
        <f>ROUND(Zinsswaps!Q436+'iBoxx Extrapolation'!$F436,2)</f>
        <v>3.81</v>
      </c>
      <c r="R436" s="14">
        <f>ROUND(Zinsswaps!R436+'iBoxx Extrapolation'!$F436,2)</f>
        <v>3.83</v>
      </c>
      <c r="S436" s="14">
        <f>ROUND(Zinsswaps!S436+'iBoxx Extrapolation'!$F436,2)</f>
        <v>3.85</v>
      </c>
      <c r="T436" s="14">
        <f>ROUND(Zinsswaps!T436+'iBoxx Extrapolation'!$F436,2)</f>
        <v>3.87</v>
      </c>
      <c r="U436" s="14">
        <f>ROUND(Zinsswaps!U436+'iBoxx Extrapolation'!$F436,2)</f>
        <v>3.89</v>
      </c>
      <c r="V436" s="14">
        <f>ROUND(Zinsswaps!V436+'iBoxx Extrapolation'!$F436,2)</f>
        <v>3.89</v>
      </c>
      <c r="W436" s="14">
        <f>ROUND(Zinsswaps!W436+'iBoxx Extrapolation'!$F436,2)</f>
        <v>3.89</v>
      </c>
      <c r="X436" s="14">
        <f>ROUND(Zinsswaps!X436+'iBoxx Extrapolation'!$F436,2)</f>
        <v>3.89</v>
      </c>
      <c r="Y436" s="14">
        <f>ROUND(Zinsswaps!Y436+'iBoxx Extrapolation'!$F436,2)</f>
        <v>3.89</v>
      </c>
      <c r="Z436" s="14">
        <f>ROUND(Zinsswaps!Z436+'iBoxx Extrapolation'!$F436,2)</f>
        <v>3.89</v>
      </c>
      <c r="AA436" s="14">
        <f>ROUND(Zinsswaps!AA436+'iBoxx Extrapolation'!$F436,2)</f>
        <v>3.88</v>
      </c>
      <c r="AB436" s="14">
        <f>ROUND(Zinsswaps!AB436+'iBoxx Extrapolation'!$F436,2)</f>
        <v>3.88</v>
      </c>
      <c r="AC436" s="14">
        <f>ROUND(Zinsswaps!AC436+'iBoxx Extrapolation'!$F436,2)</f>
        <v>3.87</v>
      </c>
      <c r="AD436" s="14">
        <f>ROUND(Zinsswaps!AD436+'iBoxx Extrapolation'!$F436,2)</f>
        <v>3.86</v>
      </c>
      <c r="AE436" s="14">
        <f>ROUND(Zinsswaps!AE436+'iBoxx Extrapolation'!$F436,2)</f>
        <v>3.86</v>
      </c>
      <c r="AF436" s="14">
        <f>ROUND(Zinsswaps!AF436+'iBoxx Extrapolation'!$F436,2)</f>
        <v>3.84</v>
      </c>
      <c r="AG436" s="14">
        <f>ROUND(Zinsswaps!AG436+'iBoxx Extrapolation'!$F436,2)</f>
        <v>3.82</v>
      </c>
      <c r="AH436" s="14">
        <f>ROUND(Zinsswaps!AH436+'iBoxx Extrapolation'!$F436,2)</f>
        <v>3.81</v>
      </c>
      <c r="AI436" s="14">
        <f>ROUND(Zinsswaps!AI436+'iBoxx Extrapolation'!$F436,2)</f>
        <v>3.79</v>
      </c>
      <c r="AJ436" s="14">
        <f>ROUND(Zinsswaps!AJ436+'iBoxx Extrapolation'!$F436,2)</f>
        <v>3.78</v>
      </c>
      <c r="AK436" s="14">
        <f>ROUND(Zinsswaps!AK436+'iBoxx Extrapolation'!$F436,2)</f>
        <v>3.77</v>
      </c>
      <c r="AL436" s="14">
        <f>ROUND(Zinsswaps!AL436+'iBoxx Extrapolation'!$F436,2)</f>
        <v>3.76</v>
      </c>
      <c r="AM436" s="14">
        <f>ROUND(Zinsswaps!AM436+'iBoxx Extrapolation'!$F436,2)</f>
        <v>3.75</v>
      </c>
      <c r="AN436" s="14">
        <f>ROUND(Zinsswaps!AN436+'iBoxx Extrapolation'!$F436,2)</f>
        <v>3.74</v>
      </c>
      <c r="AO436" s="14">
        <f>ROUND(Zinsswaps!AO436+'iBoxx Extrapolation'!$F436,2)</f>
        <v>3.73</v>
      </c>
      <c r="AP436" s="14">
        <f>ROUND(Zinsswaps!AP436+'iBoxx Extrapolation'!$F436,2)</f>
        <v>3.7</v>
      </c>
      <c r="AQ436" s="14">
        <f>ROUND(Zinsswaps!AQ436+'iBoxx Extrapolation'!$F436,2)</f>
        <v>3.68</v>
      </c>
      <c r="AR436" s="14">
        <f>ROUND(Zinsswaps!AR436+'iBoxx Extrapolation'!$F436,2)</f>
        <v>3.66</v>
      </c>
      <c r="AS436" s="14">
        <f>ROUND(Zinsswaps!AS436+'iBoxx Extrapolation'!$F436,2)</f>
        <v>3.64</v>
      </c>
      <c r="AT436" s="14">
        <f>ROUND(Zinsswaps!AT436+'iBoxx Extrapolation'!$F436,2)</f>
        <v>3.62</v>
      </c>
      <c r="AU436" s="14">
        <f>ROUND(Zinsswaps!AU436+'iBoxx Extrapolation'!$F436,2)</f>
        <v>3.61</v>
      </c>
      <c r="AV436" s="14">
        <f>ROUND(Zinsswaps!AV436+'iBoxx Extrapolation'!$F436,2)</f>
        <v>3.59</v>
      </c>
      <c r="AW436" s="14">
        <f>ROUND(Zinsswaps!AW436+'iBoxx Extrapolation'!$F436,2)</f>
        <v>3.57</v>
      </c>
      <c r="AX436" s="14">
        <f>ROUND(Zinsswaps!AX436+'iBoxx Extrapolation'!$F436,2)</f>
        <v>3.56</v>
      </c>
      <c r="AY436" s="14">
        <f>ROUND(Zinsswaps!AY436+'iBoxx Extrapolation'!$F436,2)</f>
        <v>3.54</v>
      </c>
    </row>
    <row r="437" spans="1:51" s="16" customFormat="1" x14ac:dyDescent="0.2">
      <c r="A437" s="12">
        <v>50525</v>
      </c>
      <c r="B437" s="14">
        <f>ROUND(Zinsswaps!B437+'iBoxx Extrapolation'!$F437,2)</f>
        <v>2.99</v>
      </c>
      <c r="C437" s="14">
        <f>ROUND(Zinsswaps!C437+'iBoxx Extrapolation'!$F437,2)</f>
        <v>3</v>
      </c>
      <c r="D437" s="14">
        <f>ROUND(Zinsswaps!D437+'iBoxx Extrapolation'!$F437,2)</f>
        <v>3.05</v>
      </c>
      <c r="E437" s="14">
        <f>ROUND(Zinsswaps!E437+'iBoxx Extrapolation'!$F437,2)</f>
        <v>3.12</v>
      </c>
      <c r="F437" s="14">
        <f>ROUND(Zinsswaps!F437+'iBoxx Extrapolation'!$F437,2)</f>
        <v>3.19</v>
      </c>
      <c r="G437" s="14">
        <f>ROUND(Zinsswaps!G437+'iBoxx Extrapolation'!$F437,2)</f>
        <v>3.27</v>
      </c>
      <c r="H437" s="14">
        <f>ROUND(Zinsswaps!H437+'iBoxx Extrapolation'!$F437,2)</f>
        <v>3.34</v>
      </c>
      <c r="I437" s="14">
        <f>ROUND(Zinsswaps!I437+'iBoxx Extrapolation'!$F437,2)</f>
        <v>3.41</v>
      </c>
      <c r="J437" s="14">
        <f>ROUND(Zinsswaps!J437+'iBoxx Extrapolation'!$F437,2)</f>
        <v>3.48</v>
      </c>
      <c r="K437" s="14">
        <f>ROUND(Zinsswaps!K437+'iBoxx Extrapolation'!$F437,2)</f>
        <v>3.54</v>
      </c>
      <c r="L437" s="14">
        <f>ROUND(Zinsswaps!L437+'iBoxx Extrapolation'!$F437,2)</f>
        <v>3.6</v>
      </c>
      <c r="M437" s="14">
        <f>ROUND(Zinsswaps!M437+'iBoxx Extrapolation'!$F437,2)</f>
        <v>3.65</v>
      </c>
      <c r="N437" s="14">
        <f>ROUND(Zinsswaps!N437+'iBoxx Extrapolation'!$F437,2)</f>
        <v>3.7</v>
      </c>
      <c r="O437" s="14">
        <f>ROUND(Zinsswaps!O437+'iBoxx Extrapolation'!$F437,2)</f>
        <v>3.75</v>
      </c>
      <c r="P437" s="14">
        <f>ROUND(Zinsswaps!P437+'iBoxx Extrapolation'!$F437,2)</f>
        <v>3.78</v>
      </c>
      <c r="Q437" s="14">
        <f>ROUND(Zinsswaps!Q437+'iBoxx Extrapolation'!$F437,2)</f>
        <v>3.81</v>
      </c>
      <c r="R437" s="14">
        <f>ROUND(Zinsswaps!R437+'iBoxx Extrapolation'!$F437,2)</f>
        <v>3.83</v>
      </c>
      <c r="S437" s="14">
        <f>ROUND(Zinsswaps!S437+'iBoxx Extrapolation'!$F437,2)</f>
        <v>3.85</v>
      </c>
      <c r="T437" s="14">
        <f>ROUND(Zinsswaps!T437+'iBoxx Extrapolation'!$F437,2)</f>
        <v>3.87</v>
      </c>
      <c r="U437" s="14">
        <f>ROUND(Zinsswaps!U437+'iBoxx Extrapolation'!$F437,2)</f>
        <v>3.89</v>
      </c>
      <c r="V437" s="14">
        <f>ROUND(Zinsswaps!V437+'iBoxx Extrapolation'!$F437,2)</f>
        <v>3.89</v>
      </c>
      <c r="W437" s="14">
        <f>ROUND(Zinsswaps!W437+'iBoxx Extrapolation'!$F437,2)</f>
        <v>3.89</v>
      </c>
      <c r="X437" s="14">
        <f>ROUND(Zinsswaps!X437+'iBoxx Extrapolation'!$F437,2)</f>
        <v>3.89</v>
      </c>
      <c r="Y437" s="14">
        <f>ROUND(Zinsswaps!Y437+'iBoxx Extrapolation'!$F437,2)</f>
        <v>3.89</v>
      </c>
      <c r="Z437" s="14">
        <f>ROUND(Zinsswaps!Z437+'iBoxx Extrapolation'!$F437,2)</f>
        <v>3.89</v>
      </c>
      <c r="AA437" s="14">
        <f>ROUND(Zinsswaps!AA437+'iBoxx Extrapolation'!$F437,2)</f>
        <v>3.88</v>
      </c>
      <c r="AB437" s="14">
        <f>ROUND(Zinsswaps!AB437+'iBoxx Extrapolation'!$F437,2)</f>
        <v>3.88</v>
      </c>
      <c r="AC437" s="14">
        <f>ROUND(Zinsswaps!AC437+'iBoxx Extrapolation'!$F437,2)</f>
        <v>3.87</v>
      </c>
      <c r="AD437" s="14">
        <f>ROUND(Zinsswaps!AD437+'iBoxx Extrapolation'!$F437,2)</f>
        <v>3.86</v>
      </c>
      <c r="AE437" s="14">
        <f>ROUND(Zinsswaps!AE437+'iBoxx Extrapolation'!$F437,2)</f>
        <v>3.86</v>
      </c>
      <c r="AF437" s="14">
        <f>ROUND(Zinsswaps!AF437+'iBoxx Extrapolation'!$F437,2)</f>
        <v>3.84</v>
      </c>
      <c r="AG437" s="14">
        <f>ROUND(Zinsswaps!AG437+'iBoxx Extrapolation'!$F437,2)</f>
        <v>3.82</v>
      </c>
      <c r="AH437" s="14">
        <f>ROUND(Zinsswaps!AH437+'iBoxx Extrapolation'!$F437,2)</f>
        <v>3.81</v>
      </c>
      <c r="AI437" s="14">
        <f>ROUND(Zinsswaps!AI437+'iBoxx Extrapolation'!$F437,2)</f>
        <v>3.79</v>
      </c>
      <c r="AJ437" s="14">
        <f>ROUND(Zinsswaps!AJ437+'iBoxx Extrapolation'!$F437,2)</f>
        <v>3.78</v>
      </c>
      <c r="AK437" s="14">
        <f>ROUND(Zinsswaps!AK437+'iBoxx Extrapolation'!$F437,2)</f>
        <v>3.77</v>
      </c>
      <c r="AL437" s="14">
        <f>ROUND(Zinsswaps!AL437+'iBoxx Extrapolation'!$F437,2)</f>
        <v>3.76</v>
      </c>
      <c r="AM437" s="14">
        <f>ROUND(Zinsswaps!AM437+'iBoxx Extrapolation'!$F437,2)</f>
        <v>3.75</v>
      </c>
      <c r="AN437" s="14">
        <f>ROUND(Zinsswaps!AN437+'iBoxx Extrapolation'!$F437,2)</f>
        <v>3.74</v>
      </c>
      <c r="AO437" s="14">
        <f>ROUND(Zinsswaps!AO437+'iBoxx Extrapolation'!$F437,2)</f>
        <v>3.73</v>
      </c>
      <c r="AP437" s="14">
        <f>ROUND(Zinsswaps!AP437+'iBoxx Extrapolation'!$F437,2)</f>
        <v>3.7</v>
      </c>
      <c r="AQ437" s="14">
        <f>ROUND(Zinsswaps!AQ437+'iBoxx Extrapolation'!$F437,2)</f>
        <v>3.68</v>
      </c>
      <c r="AR437" s="14">
        <f>ROUND(Zinsswaps!AR437+'iBoxx Extrapolation'!$F437,2)</f>
        <v>3.66</v>
      </c>
      <c r="AS437" s="14">
        <f>ROUND(Zinsswaps!AS437+'iBoxx Extrapolation'!$F437,2)</f>
        <v>3.64</v>
      </c>
      <c r="AT437" s="14">
        <f>ROUND(Zinsswaps!AT437+'iBoxx Extrapolation'!$F437,2)</f>
        <v>3.62</v>
      </c>
      <c r="AU437" s="14">
        <f>ROUND(Zinsswaps!AU437+'iBoxx Extrapolation'!$F437,2)</f>
        <v>3.61</v>
      </c>
      <c r="AV437" s="14">
        <f>ROUND(Zinsswaps!AV437+'iBoxx Extrapolation'!$F437,2)</f>
        <v>3.59</v>
      </c>
      <c r="AW437" s="14">
        <f>ROUND(Zinsswaps!AW437+'iBoxx Extrapolation'!$F437,2)</f>
        <v>3.57</v>
      </c>
      <c r="AX437" s="14">
        <f>ROUND(Zinsswaps!AX437+'iBoxx Extrapolation'!$F437,2)</f>
        <v>3.56</v>
      </c>
      <c r="AY437" s="14">
        <f>ROUND(Zinsswaps!AY437+'iBoxx Extrapolation'!$F437,2)</f>
        <v>3.54</v>
      </c>
    </row>
    <row r="438" spans="1:51" s="16" customFormat="1" x14ac:dyDescent="0.2">
      <c r="A438" s="12">
        <v>50556</v>
      </c>
      <c r="B438" s="14">
        <f>ROUND(Zinsswaps!B438+'iBoxx Extrapolation'!$F438,2)</f>
        <v>2.99</v>
      </c>
      <c r="C438" s="14">
        <f>ROUND(Zinsswaps!C438+'iBoxx Extrapolation'!$F438,2)</f>
        <v>3</v>
      </c>
      <c r="D438" s="14">
        <f>ROUND(Zinsswaps!D438+'iBoxx Extrapolation'!$F438,2)</f>
        <v>3.05</v>
      </c>
      <c r="E438" s="14">
        <f>ROUND(Zinsswaps!E438+'iBoxx Extrapolation'!$F438,2)</f>
        <v>3.12</v>
      </c>
      <c r="F438" s="14">
        <f>ROUND(Zinsswaps!F438+'iBoxx Extrapolation'!$F438,2)</f>
        <v>3.19</v>
      </c>
      <c r="G438" s="14">
        <f>ROUND(Zinsswaps!G438+'iBoxx Extrapolation'!$F438,2)</f>
        <v>3.27</v>
      </c>
      <c r="H438" s="14">
        <f>ROUND(Zinsswaps!H438+'iBoxx Extrapolation'!$F438,2)</f>
        <v>3.34</v>
      </c>
      <c r="I438" s="14">
        <f>ROUND(Zinsswaps!I438+'iBoxx Extrapolation'!$F438,2)</f>
        <v>3.41</v>
      </c>
      <c r="J438" s="14">
        <f>ROUND(Zinsswaps!J438+'iBoxx Extrapolation'!$F438,2)</f>
        <v>3.48</v>
      </c>
      <c r="K438" s="14">
        <f>ROUND(Zinsswaps!K438+'iBoxx Extrapolation'!$F438,2)</f>
        <v>3.54</v>
      </c>
      <c r="L438" s="14">
        <f>ROUND(Zinsswaps!L438+'iBoxx Extrapolation'!$F438,2)</f>
        <v>3.6</v>
      </c>
      <c r="M438" s="14">
        <f>ROUND(Zinsswaps!M438+'iBoxx Extrapolation'!$F438,2)</f>
        <v>3.65</v>
      </c>
      <c r="N438" s="14">
        <f>ROUND(Zinsswaps!N438+'iBoxx Extrapolation'!$F438,2)</f>
        <v>3.7</v>
      </c>
      <c r="O438" s="14">
        <f>ROUND(Zinsswaps!O438+'iBoxx Extrapolation'!$F438,2)</f>
        <v>3.75</v>
      </c>
      <c r="P438" s="14">
        <f>ROUND(Zinsswaps!P438+'iBoxx Extrapolation'!$F438,2)</f>
        <v>3.78</v>
      </c>
      <c r="Q438" s="14">
        <f>ROUND(Zinsswaps!Q438+'iBoxx Extrapolation'!$F438,2)</f>
        <v>3.81</v>
      </c>
      <c r="R438" s="14">
        <f>ROUND(Zinsswaps!R438+'iBoxx Extrapolation'!$F438,2)</f>
        <v>3.83</v>
      </c>
      <c r="S438" s="14">
        <f>ROUND(Zinsswaps!S438+'iBoxx Extrapolation'!$F438,2)</f>
        <v>3.85</v>
      </c>
      <c r="T438" s="14">
        <f>ROUND(Zinsswaps!T438+'iBoxx Extrapolation'!$F438,2)</f>
        <v>3.87</v>
      </c>
      <c r="U438" s="14">
        <f>ROUND(Zinsswaps!U438+'iBoxx Extrapolation'!$F438,2)</f>
        <v>3.89</v>
      </c>
      <c r="V438" s="14">
        <f>ROUND(Zinsswaps!V438+'iBoxx Extrapolation'!$F438,2)</f>
        <v>3.89</v>
      </c>
      <c r="W438" s="14">
        <f>ROUND(Zinsswaps!W438+'iBoxx Extrapolation'!$F438,2)</f>
        <v>3.89</v>
      </c>
      <c r="X438" s="14">
        <f>ROUND(Zinsswaps!X438+'iBoxx Extrapolation'!$F438,2)</f>
        <v>3.89</v>
      </c>
      <c r="Y438" s="14">
        <f>ROUND(Zinsswaps!Y438+'iBoxx Extrapolation'!$F438,2)</f>
        <v>3.89</v>
      </c>
      <c r="Z438" s="14">
        <f>ROUND(Zinsswaps!Z438+'iBoxx Extrapolation'!$F438,2)</f>
        <v>3.89</v>
      </c>
      <c r="AA438" s="14">
        <f>ROUND(Zinsswaps!AA438+'iBoxx Extrapolation'!$F438,2)</f>
        <v>3.88</v>
      </c>
      <c r="AB438" s="14">
        <f>ROUND(Zinsswaps!AB438+'iBoxx Extrapolation'!$F438,2)</f>
        <v>3.88</v>
      </c>
      <c r="AC438" s="14">
        <f>ROUND(Zinsswaps!AC438+'iBoxx Extrapolation'!$F438,2)</f>
        <v>3.87</v>
      </c>
      <c r="AD438" s="14">
        <f>ROUND(Zinsswaps!AD438+'iBoxx Extrapolation'!$F438,2)</f>
        <v>3.86</v>
      </c>
      <c r="AE438" s="14">
        <f>ROUND(Zinsswaps!AE438+'iBoxx Extrapolation'!$F438,2)</f>
        <v>3.86</v>
      </c>
      <c r="AF438" s="14">
        <f>ROUND(Zinsswaps!AF438+'iBoxx Extrapolation'!$F438,2)</f>
        <v>3.84</v>
      </c>
      <c r="AG438" s="14">
        <f>ROUND(Zinsswaps!AG438+'iBoxx Extrapolation'!$F438,2)</f>
        <v>3.82</v>
      </c>
      <c r="AH438" s="14">
        <f>ROUND(Zinsswaps!AH438+'iBoxx Extrapolation'!$F438,2)</f>
        <v>3.81</v>
      </c>
      <c r="AI438" s="14">
        <f>ROUND(Zinsswaps!AI438+'iBoxx Extrapolation'!$F438,2)</f>
        <v>3.79</v>
      </c>
      <c r="AJ438" s="14">
        <f>ROUND(Zinsswaps!AJ438+'iBoxx Extrapolation'!$F438,2)</f>
        <v>3.78</v>
      </c>
      <c r="AK438" s="14">
        <f>ROUND(Zinsswaps!AK438+'iBoxx Extrapolation'!$F438,2)</f>
        <v>3.77</v>
      </c>
      <c r="AL438" s="14">
        <f>ROUND(Zinsswaps!AL438+'iBoxx Extrapolation'!$F438,2)</f>
        <v>3.76</v>
      </c>
      <c r="AM438" s="14">
        <f>ROUND(Zinsswaps!AM438+'iBoxx Extrapolation'!$F438,2)</f>
        <v>3.75</v>
      </c>
      <c r="AN438" s="14">
        <f>ROUND(Zinsswaps!AN438+'iBoxx Extrapolation'!$F438,2)</f>
        <v>3.74</v>
      </c>
      <c r="AO438" s="14">
        <f>ROUND(Zinsswaps!AO438+'iBoxx Extrapolation'!$F438,2)</f>
        <v>3.73</v>
      </c>
      <c r="AP438" s="14">
        <f>ROUND(Zinsswaps!AP438+'iBoxx Extrapolation'!$F438,2)</f>
        <v>3.7</v>
      </c>
      <c r="AQ438" s="14">
        <f>ROUND(Zinsswaps!AQ438+'iBoxx Extrapolation'!$F438,2)</f>
        <v>3.68</v>
      </c>
      <c r="AR438" s="14">
        <f>ROUND(Zinsswaps!AR438+'iBoxx Extrapolation'!$F438,2)</f>
        <v>3.66</v>
      </c>
      <c r="AS438" s="14">
        <f>ROUND(Zinsswaps!AS438+'iBoxx Extrapolation'!$F438,2)</f>
        <v>3.64</v>
      </c>
      <c r="AT438" s="14">
        <f>ROUND(Zinsswaps!AT438+'iBoxx Extrapolation'!$F438,2)</f>
        <v>3.62</v>
      </c>
      <c r="AU438" s="14">
        <f>ROUND(Zinsswaps!AU438+'iBoxx Extrapolation'!$F438,2)</f>
        <v>3.61</v>
      </c>
      <c r="AV438" s="14">
        <f>ROUND(Zinsswaps!AV438+'iBoxx Extrapolation'!$F438,2)</f>
        <v>3.59</v>
      </c>
      <c r="AW438" s="14">
        <f>ROUND(Zinsswaps!AW438+'iBoxx Extrapolation'!$F438,2)</f>
        <v>3.57</v>
      </c>
      <c r="AX438" s="14">
        <f>ROUND(Zinsswaps!AX438+'iBoxx Extrapolation'!$F438,2)</f>
        <v>3.56</v>
      </c>
      <c r="AY438" s="14">
        <f>ROUND(Zinsswaps!AY438+'iBoxx Extrapolation'!$F438,2)</f>
        <v>3.54</v>
      </c>
    </row>
    <row r="439" spans="1:51" s="16" customFormat="1" x14ac:dyDescent="0.2">
      <c r="A439" s="12">
        <v>50586</v>
      </c>
      <c r="B439" s="14">
        <f>ROUND(Zinsswaps!B439+'iBoxx Extrapolation'!$F439,2)</f>
        <v>2.99</v>
      </c>
      <c r="C439" s="14">
        <f>ROUND(Zinsswaps!C439+'iBoxx Extrapolation'!$F439,2)</f>
        <v>3</v>
      </c>
      <c r="D439" s="14">
        <f>ROUND(Zinsswaps!D439+'iBoxx Extrapolation'!$F439,2)</f>
        <v>3.05</v>
      </c>
      <c r="E439" s="14">
        <f>ROUND(Zinsswaps!E439+'iBoxx Extrapolation'!$F439,2)</f>
        <v>3.12</v>
      </c>
      <c r="F439" s="14">
        <f>ROUND(Zinsswaps!F439+'iBoxx Extrapolation'!$F439,2)</f>
        <v>3.19</v>
      </c>
      <c r="G439" s="14">
        <f>ROUND(Zinsswaps!G439+'iBoxx Extrapolation'!$F439,2)</f>
        <v>3.27</v>
      </c>
      <c r="H439" s="14">
        <f>ROUND(Zinsswaps!H439+'iBoxx Extrapolation'!$F439,2)</f>
        <v>3.34</v>
      </c>
      <c r="I439" s="14">
        <f>ROUND(Zinsswaps!I439+'iBoxx Extrapolation'!$F439,2)</f>
        <v>3.41</v>
      </c>
      <c r="J439" s="14">
        <f>ROUND(Zinsswaps!J439+'iBoxx Extrapolation'!$F439,2)</f>
        <v>3.48</v>
      </c>
      <c r="K439" s="14">
        <f>ROUND(Zinsswaps!K439+'iBoxx Extrapolation'!$F439,2)</f>
        <v>3.54</v>
      </c>
      <c r="L439" s="14">
        <f>ROUND(Zinsswaps!L439+'iBoxx Extrapolation'!$F439,2)</f>
        <v>3.6</v>
      </c>
      <c r="M439" s="14">
        <f>ROUND(Zinsswaps!M439+'iBoxx Extrapolation'!$F439,2)</f>
        <v>3.65</v>
      </c>
      <c r="N439" s="14">
        <f>ROUND(Zinsswaps!N439+'iBoxx Extrapolation'!$F439,2)</f>
        <v>3.7</v>
      </c>
      <c r="O439" s="14">
        <f>ROUND(Zinsswaps!O439+'iBoxx Extrapolation'!$F439,2)</f>
        <v>3.75</v>
      </c>
      <c r="P439" s="14">
        <f>ROUND(Zinsswaps!P439+'iBoxx Extrapolation'!$F439,2)</f>
        <v>3.78</v>
      </c>
      <c r="Q439" s="14">
        <f>ROUND(Zinsswaps!Q439+'iBoxx Extrapolation'!$F439,2)</f>
        <v>3.81</v>
      </c>
      <c r="R439" s="14">
        <f>ROUND(Zinsswaps!R439+'iBoxx Extrapolation'!$F439,2)</f>
        <v>3.83</v>
      </c>
      <c r="S439" s="14">
        <f>ROUND(Zinsswaps!S439+'iBoxx Extrapolation'!$F439,2)</f>
        <v>3.85</v>
      </c>
      <c r="T439" s="14">
        <f>ROUND(Zinsswaps!T439+'iBoxx Extrapolation'!$F439,2)</f>
        <v>3.87</v>
      </c>
      <c r="U439" s="14">
        <f>ROUND(Zinsswaps!U439+'iBoxx Extrapolation'!$F439,2)</f>
        <v>3.89</v>
      </c>
      <c r="V439" s="14">
        <f>ROUND(Zinsswaps!V439+'iBoxx Extrapolation'!$F439,2)</f>
        <v>3.89</v>
      </c>
      <c r="W439" s="14">
        <f>ROUND(Zinsswaps!W439+'iBoxx Extrapolation'!$F439,2)</f>
        <v>3.89</v>
      </c>
      <c r="X439" s="14">
        <f>ROUND(Zinsswaps!X439+'iBoxx Extrapolation'!$F439,2)</f>
        <v>3.89</v>
      </c>
      <c r="Y439" s="14">
        <f>ROUND(Zinsswaps!Y439+'iBoxx Extrapolation'!$F439,2)</f>
        <v>3.89</v>
      </c>
      <c r="Z439" s="14">
        <f>ROUND(Zinsswaps!Z439+'iBoxx Extrapolation'!$F439,2)</f>
        <v>3.89</v>
      </c>
      <c r="AA439" s="14">
        <f>ROUND(Zinsswaps!AA439+'iBoxx Extrapolation'!$F439,2)</f>
        <v>3.88</v>
      </c>
      <c r="AB439" s="14">
        <f>ROUND(Zinsswaps!AB439+'iBoxx Extrapolation'!$F439,2)</f>
        <v>3.88</v>
      </c>
      <c r="AC439" s="14">
        <f>ROUND(Zinsswaps!AC439+'iBoxx Extrapolation'!$F439,2)</f>
        <v>3.87</v>
      </c>
      <c r="AD439" s="14">
        <f>ROUND(Zinsswaps!AD439+'iBoxx Extrapolation'!$F439,2)</f>
        <v>3.86</v>
      </c>
      <c r="AE439" s="14">
        <f>ROUND(Zinsswaps!AE439+'iBoxx Extrapolation'!$F439,2)</f>
        <v>3.86</v>
      </c>
      <c r="AF439" s="14">
        <f>ROUND(Zinsswaps!AF439+'iBoxx Extrapolation'!$F439,2)</f>
        <v>3.84</v>
      </c>
      <c r="AG439" s="14">
        <f>ROUND(Zinsswaps!AG439+'iBoxx Extrapolation'!$F439,2)</f>
        <v>3.82</v>
      </c>
      <c r="AH439" s="14">
        <f>ROUND(Zinsswaps!AH439+'iBoxx Extrapolation'!$F439,2)</f>
        <v>3.81</v>
      </c>
      <c r="AI439" s="14">
        <f>ROUND(Zinsswaps!AI439+'iBoxx Extrapolation'!$F439,2)</f>
        <v>3.79</v>
      </c>
      <c r="AJ439" s="14">
        <f>ROUND(Zinsswaps!AJ439+'iBoxx Extrapolation'!$F439,2)</f>
        <v>3.78</v>
      </c>
      <c r="AK439" s="14">
        <f>ROUND(Zinsswaps!AK439+'iBoxx Extrapolation'!$F439,2)</f>
        <v>3.77</v>
      </c>
      <c r="AL439" s="14">
        <f>ROUND(Zinsswaps!AL439+'iBoxx Extrapolation'!$F439,2)</f>
        <v>3.76</v>
      </c>
      <c r="AM439" s="14">
        <f>ROUND(Zinsswaps!AM439+'iBoxx Extrapolation'!$F439,2)</f>
        <v>3.75</v>
      </c>
      <c r="AN439" s="14">
        <f>ROUND(Zinsswaps!AN439+'iBoxx Extrapolation'!$F439,2)</f>
        <v>3.74</v>
      </c>
      <c r="AO439" s="14">
        <f>ROUND(Zinsswaps!AO439+'iBoxx Extrapolation'!$F439,2)</f>
        <v>3.73</v>
      </c>
      <c r="AP439" s="14">
        <f>ROUND(Zinsswaps!AP439+'iBoxx Extrapolation'!$F439,2)</f>
        <v>3.7</v>
      </c>
      <c r="AQ439" s="14">
        <f>ROUND(Zinsswaps!AQ439+'iBoxx Extrapolation'!$F439,2)</f>
        <v>3.68</v>
      </c>
      <c r="AR439" s="14">
        <f>ROUND(Zinsswaps!AR439+'iBoxx Extrapolation'!$F439,2)</f>
        <v>3.66</v>
      </c>
      <c r="AS439" s="14">
        <f>ROUND(Zinsswaps!AS439+'iBoxx Extrapolation'!$F439,2)</f>
        <v>3.64</v>
      </c>
      <c r="AT439" s="14">
        <f>ROUND(Zinsswaps!AT439+'iBoxx Extrapolation'!$F439,2)</f>
        <v>3.62</v>
      </c>
      <c r="AU439" s="14">
        <f>ROUND(Zinsswaps!AU439+'iBoxx Extrapolation'!$F439,2)</f>
        <v>3.61</v>
      </c>
      <c r="AV439" s="14">
        <f>ROUND(Zinsswaps!AV439+'iBoxx Extrapolation'!$F439,2)</f>
        <v>3.59</v>
      </c>
      <c r="AW439" s="14">
        <f>ROUND(Zinsswaps!AW439+'iBoxx Extrapolation'!$F439,2)</f>
        <v>3.57</v>
      </c>
      <c r="AX439" s="14">
        <f>ROUND(Zinsswaps!AX439+'iBoxx Extrapolation'!$F439,2)</f>
        <v>3.56</v>
      </c>
      <c r="AY439" s="14">
        <f>ROUND(Zinsswaps!AY439+'iBoxx Extrapolation'!$F439,2)</f>
        <v>3.54</v>
      </c>
    </row>
    <row r="440" spans="1:51" s="16" customFormat="1" x14ac:dyDescent="0.2">
      <c r="A440" s="12">
        <v>50617</v>
      </c>
      <c r="B440" s="14">
        <f>ROUND(Zinsswaps!B440+'iBoxx Extrapolation'!$F440,2)</f>
        <v>2.99</v>
      </c>
      <c r="C440" s="14">
        <f>ROUND(Zinsswaps!C440+'iBoxx Extrapolation'!$F440,2)</f>
        <v>3</v>
      </c>
      <c r="D440" s="14">
        <f>ROUND(Zinsswaps!D440+'iBoxx Extrapolation'!$F440,2)</f>
        <v>3.05</v>
      </c>
      <c r="E440" s="14">
        <f>ROUND(Zinsswaps!E440+'iBoxx Extrapolation'!$F440,2)</f>
        <v>3.12</v>
      </c>
      <c r="F440" s="14">
        <f>ROUND(Zinsswaps!F440+'iBoxx Extrapolation'!$F440,2)</f>
        <v>3.19</v>
      </c>
      <c r="G440" s="14">
        <f>ROUND(Zinsswaps!G440+'iBoxx Extrapolation'!$F440,2)</f>
        <v>3.27</v>
      </c>
      <c r="H440" s="14">
        <f>ROUND(Zinsswaps!H440+'iBoxx Extrapolation'!$F440,2)</f>
        <v>3.34</v>
      </c>
      <c r="I440" s="14">
        <f>ROUND(Zinsswaps!I440+'iBoxx Extrapolation'!$F440,2)</f>
        <v>3.41</v>
      </c>
      <c r="J440" s="14">
        <f>ROUND(Zinsswaps!J440+'iBoxx Extrapolation'!$F440,2)</f>
        <v>3.48</v>
      </c>
      <c r="K440" s="14">
        <f>ROUND(Zinsswaps!K440+'iBoxx Extrapolation'!$F440,2)</f>
        <v>3.54</v>
      </c>
      <c r="L440" s="14">
        <f>ROUND(Zinsswaps!L440+'iBoxx Extrapolation'!$F440,2)</f>
        <v>3.6</v>
      </c>
      <c r="M440" s="14">
        <f>ROUND(Zinsswaps!M440+'iBoxx Extrapolation'!$F440,2)</f>
        <v>3.65</v>
      </c>
      <c r="N440" s="14">
        <f>ROUND(Zinsswaps!N440+'iBoxx Extrapolation'!$F440,2)</f>
        <v>3.7</v>
      </c>
      <c r="O440" s="14">
        <f>ROUND(Zinsswaps!O440+'iBoxx Extrapolation'!$F440,2)</f>
        <v>3.75</v>
      </c>
      <c r="P440" s="14">
        <f>ROUND(Zinsswaps!P440+'iBoxx Extrapolation'!$F440,2)</f>
        <v>3.78</v>
      </c>
      <c r="Q440" s="14">
        <f>ROUND(Zinsswaps!Q440+'iBoxx Extrapolation'!$F440,2)</f>
        <v>3.81</v>
      </c>
      <c r="R440" s="14">
        <f>ROUND(Zinsswaps!R440+'iBoxx Extrapolation'!$F440,2)</f>
        <v>3.83</v>
      </c>
      <c r="S440" s="14">
        <f>ROUND(Zinsswaps!S440+'iBoxx Extrapolation'!$F440,2)</f>
        <v>3.85</v>
      </c>
      <c r="T440" s="14">
        <f>ROUND(Zinsswaps!T440+'iBoxx Extrapolation'!$F440,2)</f>
        <v>3.87</v>
      </c>
      <c r="U440" s="14">
        <f>ROUND(Zinsswaps!U440+'iBoxx Extrapolation'!$F440,2)</f>
        <v>3.89</v>
      </c>
      <c r="V440" s="14">
        <f>ROUND(Zinsswaps!V440+'iBoxx Extrapolation'!$F440,2)</f>
        <v>3.89</v>
      </c>
      <c r="W440" s="14">
        <f>ROUND(Zinsswaps!W440+'iBoxx Extrapolation'!$F440,2)</f>
        <v>3.89</v>
      </c>
      <c r="X440" s="14">
        <f>ROUND(Zinsswaps!X440+'iBoxx Extrapolation'!$F440,2)</f>
        <v>3.89</v>
      </c>
      <c r="Y440" s="14">
        <f>ROUND(Zinsswaps!Y440+'iBoxx Extrapolation'!$F440,2)</f>
        <v>3.89</v>
      </c>
      <c r="Z440" s="14">
        <f>ROUND(Zinsswaps!Z440+'iBoxx Extrapolation'!$F440,2)</f>
        <v>3.89</v>
      </c>
      <c r="AA440" s="14">
        <f>ROUND(Zinsswaps!AA440+'iBoxx Extrapolation'!$F440,2)</f>
        <v>3.88</v>
      </c>
      <c r="AB440" s="14">
        <f>ROUND(Zinsswaps!AB440+'iBoxx Extrapolation'!$F440,2)</f>
        <v>3.88</v>
      </c>
      <c r="AC440" s="14">
        <f>ROUND(Zinsswaps!AC440+'iBoxx Extrapolation'!$F440,2)</f>
        <v>3.87</v>
      </c>
      <c r="AD440" s="14">
        <f>ROUND(Zinsswaps!AD440+'iBoxx Extrapolation'!$F440,2)</f>
        <v>3.86</v>
      </c>
      <c r="AE440" s="14">
        <f>ROUND(Zinsswaps!AE440+'iBoxx Extrapolation'!$F440,2)</f>
        <v>3.86</v>
      </c>
      <c r="AF440" s="14">
        <f>ROUND(Zinsswaps!AF440+'iBoxx Extrapolation'!$F440,2)</f>
        <v>3.84</v>
      </c>
      <c r="AG440" s="14">
        <f>ROUND(Zinsswaps!AG440+'iBoxx Extrapolation'!$F440,2)</f>
        <v>3.82</v>
      </c>
      <c r="AH440" s="14">
        <f>ROUND(Zinsswaps!AH440+'iBoxx Extrapolation'!$F440,2)</f>
        <v>3.81</v>
      </c>
      <c r="AI440" s="14">
        <f>ROUND(Zinsswaps!AI440+'iBoxx Extrapolation'!$F440,2)</f>
        <v>3.79</v>
      </c>
      <c r="AJ440" s="14">
        <f>ROUND(Zinsswaps!AJ440+'iBoxx Extrapolation'!$F440,2)</f>
        <v>3.78</v>
      </c>
      <c r="AK440" s="14">
        <f>ROUND(Zinsswaps!AK440+'iBoxx Extrapolation'!$F440,2)</f>
        <v>3.77</v>
      </c>
      <c r="AL440" s="14">
        <f>ROUND(Zinsswaps!AL440+'iBoxx Extrapolation'!$F440,2)</f>
        <v>3.76</v>
      </c>
      <c r="AM440" s="14">
        <f>ROUND(Zinsswaps!AM440+'iBoxx Extrapolation'!$F440,2)</f>
        <v>3.75</v>
      </c>
      <c r="AN440" s="14">
        <f>ROUND(Zinsswaps!AN440+'iBoxx Extrapolation'!$F440,2)</f>
        <v>3.74</v>
      </c>
      <c r="AO440" s="14">
        <f>ROUND(Zinsswaps!AO440+'iBoxx Extrapolation'!$F440,2)</f>
        <v>3.73</v>
      </c>
      <c r="AP440" s="14">
        <f>ROUND(Zinsswaps!AP440+'iBoxx Extrapolation'!$F440,2)</f>
        <v>3.7</v>
      </c>
      <c r="AQ440" s="14">
        <f>ROUND(Zinsswaps!AQ440+'iBoxx Extrapolation'!$F440,2)</f>
        <v>3.68</v>
      </c>
      <c r="AR440" s="14">
        <f>ROUND(Zinsswaps!AR440+'iBoxx Extrapolation'!$F440,2)</f>
        <v>3.66</v>
      </c>
      <c r="AS440" s="14">
        <f>ROUND(Zinsswaps!AS440+'iBoxx Extrapolation'!$F440,2)</f>
        <v>3.64</v>
      </c>
      <c r="AT440" s="14">
        <f>ROUND(Zinsswaps!AT440+'iBoxx Extrapolation'!$F440,2)</f>
        <v>3.62</v>
      </c>
      <c r="AU440" s="14">
        <f>ROUND(Zinsswaps!AU440+'iBoxx Extrapolation'!$F440,2)</f>
        <v>3.61</v>
      </c>
      <c r="AV440" s="14">
        <f>ROUND(Zinsswaps!AV440+'iBoxx Extrapolation'!$F440,2)</f>
        <v>3.59</v>
      </c>
      <c r="AW440" s="14">
        <f>ROUND(Zinsswaps!AW440+'iBoxx Extrapolation'!$F440,2)</f>
        <v>3.57</v>
      </c>
      <c r="AX440" s="14">
        <f>ROUND(Zinsswaps!AX440+'iBoxx Extrapolation'!$F440,2)</f>
        <v>3.56</v>
      </c>
      <c r="AY440" s="14">
        <f>ROUND(Zinsswaps!AY440+'iBoxx Extrapolation'!$F440,2)</f>
        <v>3.54</v>
      </c>
    </row>
    <row r="441" spans="1:51" s="16" customFormat="1" x14ac:dyDescent="0.2">
      <c r="A441" s="12">
        <v>50648</v>
      </c>
      <c r="B441" s="14">
        <f>ROUND(Zinsswaps!B441+'iBoxx Extrapolation'!$F441,2)</f>
        <v>2.99</v>
      </c>
      <c r="C441" s="14">
        <f>ROUND(Zinsswaps!C441+'iBoxx Extrapolation'!$F441,2)</f>
        <v>3</v>
      </c>
      <c r="D441" s="14">
        <f>ROUND(Zinsswaps!D441+'iBoxx Extrapolation'!$F441,2)</f>
        <v>3.05</v>
      </c>
      <c r="E441" s="14">
        <f>ROUND(Zinsswaps!E441+'iBoxx Extrapolation'!$F441,2)</f>
        <v>3.12</v>
      </c>
      <c r="F441" s="14">
        <f>ROUND(Zinsswaps!F441+'iBoxx Extrapolation'!$F441,2)</f>
        <v>3.19</v>
      </c>
      <c r="G441" s="14">
        <f>ROUND(Zinsswaps!G441+'iBoxx Extrapolation'!$F441,2)</f>
        <v>3.27</v>
      </c>
      <c r="H441" s="14">
        <f>ROUND(Zinsswaps!H441+'iBoxx Extrapolation'!$F441,2)</f>
        <v>3.34</v>
      </c>
      <c r="I441" s="14">
        <f>ROUND(Zinsswaps!I441+'iBoxx Extrapolation'!$F441,2)</f>
        <v>3.41</v>
      </c>
      <c r="J441" s="14">
        <f>ROUND(Zinsswaps!J441+'iBoxx Extrapolation'!$F441,2)</f>
        <v>3.48</v>
      </c>
      <c r="K441" s="14">
        <f>ROUND(Zinsswaps!K441+'iBoxx Extrapolation'!$F441,2)</f>
        <v>3.54</v>
      </c>
      <c r="L441" s="14">
        <f>ROUND(Zinsswaps!L441+'iBoxx Extrapolation'!$F441,2)</f>
        <v>3.6</v>
      </c>
      <c r="M441" s="14">
        <f>ROUND(Zinsswaps!M441+'iBoxx Extrapolation'!$F441,2)</f>
        <v>3.65</v>
      </c>
      <c r="N441" s="14">
        <f>ROUND(Zinsswaps!N441+'iBoxx Extrapolation'!$F441,2)</f>
        <v>3.7</v>
      </c>
      <c r="O441" s="14">
        <f>ROUND(Zinsswaps!O441+'iBoxx Extrapolation'!$F441,2)</f>
        <v>3.75</v>
      </c>
      <c r="P441" s="14">
        <f>ROUND(Zinsswaps!P441+'iBoxx Extrapolation'!$F441,2)</f>
        <v>3.78</v>
      </c>
      <c r="Q441" s="14">
        <f>ROUND(Zinsswaps!Q441+'iBoxx Extrapolation'!$F441,2)</f>
        <v>3.81</v>
      </c>
      <c r="R441" s="14">
        <f>ROUND(Zinsswaps!R441+'iBoxx Extrapolation'!$F441,2)</f>
        <v>3.83</v>
      </c>
      <c r="S441" s="14">
        <f>ROUND(Zinsswaps!S441+'iBoxx Extrapolation'!$F441,2)</f>
        <v>3.85</v>
      </c>
      <c r="T441" s="14">
        <f>ROUND(Zinsswaps!T441+'iBoxx Extrapolation'!$F441,2)</f>
        <v>3.87</v>
      </c>
      <c r="U441" s="14">
        <f>ROUND(Zinsswaps!U441+'iBoxx Extrapolation'!$F441,2)</f>
        <v>3.89</v>
      </c>
      <c r="V441" s="14">
        <f>ROUND(Zinsswaps!V441+'iBoxx Extrapolation'!$F441,2)</f>
        <v>3.89</v>
      </c>
      <c r="W441" s="14">
        <f>ROUND(Zinsswaps!W441+'iBoxx Extrapolation'!$F441,2)</f>
        <v>3.89</v>
      </c>
      <c r="X441" s="14">
        <f>ROUND(Zinsswaps!X441+'iBoxx Extrapolation'!$F441,2)</f>
        <v>3.89</v>
      </c>
      <c r="Y441" s="14">
        <f>ROUND(Zinsswaps!Y441+'iBoxx Extrapolation'!$F441,2)</f>
        <v>3.89</v>
      </c>
      <c r="Z441" s="14">
        <f>ROUND(Zinsswaps!Z441+'iBoxx Extrapolation'!$F441,2)</f>
        <v>3.89</v>
      </c>
      <c r="AA441" s="14">
        <f>ROUND(Zinsswaps!AA441+'iBoxx Extrapolation'!$F441,2)</f>
        <v>3.88</v>
      </c>
      <c r="AB441" s="14">
        <f>ROUND(Zinsswaps!AB441+'iBoxx Extrapolation'!$F441,2)</f>
        <v>3.88</v>
      </c>
      <c r="AC441" s="14">
        <f>ROUND(Zinsswaps!AC441+'iBoxx Extrapolation'!$F441,2)</f>
        <v>3.87</v>
      </c>
      <c r="AD441" s="14">
        <f>ROUND(Zinsswaps!AD441+'iBoxx Extrapolation'!$F441,2)</f>
        <v>3.86</v>
      </c>
      <c r="AE441" s="14">
        <f>ROUND(Zinsswaps!AE441+'iBoxx Extrapolation'!$F441,2)</f>
        <v>3.86</v>
      </c>
      <c r="AF441" s="14">
        <f>ROUND(Zinsswaps!AF441+'iBoxx Extrapolation'!$F441,2)</f>
        <v>3.84</v>
      </c>
      <c r="AG441" s="14">
        <f>ROUND(Zinsswaps!AG441+'iBoxx Extrapolation'!$F441,2)</f>
        <v>3.82</v>
      </c>
      <c r="AH441" s="14">
        <f>ROUND(Zinsswaps!AH441+'iBoxx Extrapolation'!$F441,2)</f>
        <v>3.81</v>
      </c>
      <c r="AI441" s="14">
        <f>ROUND(Zinsswaps!AI441+'iBoxx Extrapolation'!$F441,2)</f>
        <v>3.79</v>
      </c>
      <c r="AJ441" s="14">
        <f>ROUND(Zinsswaps!AJ441+'iBoxx Extrapolation'!$F441,2)</f>
        <v>3.78</v>
      </c>
      <c r="AK441" s="14">
        <f>ROUND(Zinsswaps!AK441+'iBoxx Extrapolation'!$F441,2)</f>
        <v>3.77</v>
      </c>
      <c r="AL441" s="14">
        <f>ROUND(Zinsswaps!AL441+'iBoxx Extrapolation'!$F441,2)</f>
        <v>3.76</v>
      </c>
      <c r="AM441" s="14">
        <f>ROUND(Zinsswaps!AM441+'iBoxx Extrapolation'!$F441,2)</f>
        <v>3.75</v>
      </c>
      <c r="AN441" s="14">
        <f>ROUND(Zinsswaps!AN441+'iBoxx Extrapolation'!$F441,2)</f>
        <v>3.74</v>
      </c>
      <c r="AO441" s="14">
        <f>ROUND(Zinsswaps!AO441+'iBoxx Extrapolation'!$F441,2)</f>
        <v>3.73</v>
      </c>
      <c r="AP441" s="14">
        <f>ROUND(Zinsswaps!AP441+'iBoxx Extrapolation'!$F441,2)</f>
        <v>3.7</v>
      </c>
      <c r="AQ441" s="14">
        <f>ROUND(Zinsswaps!AQ441+'iBoxx Extrapolation'!$F441,2)</f>
        <v>3.68</v>
      </c>
      <c r="AR441" s="14">
        <f>ROUND(Zinsswaps!AR441+'iBoxx Extrapolation'!$F441,2)</f>
        <v>3.66</v>
      </c>
      <c r="AS441" s="14">
        <f>ROUND(Zinsswaps!AS441+'iBoxx Extrapolation'!$F441,2)</f>
        <v>3.64</v>
      </c>
      <c r="AT441" s="14">
        <f>ROUND(Zinsswaps!AT441+'iBoxx Extrapolation'!$F441,2)</f>
        <v>3.62</v>
      </c>
      <c r="AU441" s="14">
        <f>ROUND(Zinsswaps!AU441+'iBoxx Extrapolation'!$F441,2)</f>
        <v>3.61</v>
      </c>
      <c r="AV441" s="14">
        <f>ROUND(Zinsswaps!AV441+'iBoxx Extrapolation'!$F441,2)</f>
        <v>3.59</v>
      </c>
      <c r="AW441" s="14">
        <f>ROUND(Zinsswaps!AW441+'iBoxx Extrapolation'!$F441,2)</f>
        <v>3.57</v>
      </c>
      <c r="AX441" s="14">
        <f>ROUND(Zinsswaps!AX441+'iBoxx Extrapolation'!$F441,2)</f>
        <v>3.56</v>
      </c>
      <c r="AY441" s="14">
        <f>ROUND(Zinsswaps!AY441+'iBoxx Extrapolation'!$F441,2)</f>
        <v>3.54</v>
      </c>
    </row>
    <row r="442" spans="1:51" s="16" customFormat="1" x14ac:dyDescent="0.2">
      <c r="A442" s="12">
        <v>50678</v>
      </c>
      <c r="B442" s="14">
        <f>ROUND(Zinsswaps!B442+'iBoxx Extrapolation'!$F442,2)</f>
        <v>2.99</v>
      </c>
      <c r="C442" s="14">
        <f>ROUND(Zinsswaps!C442+'iBoxx Extrapolation'!$F442,2)</f>
        <v>3</v>
      </c>
      <c r="D442" s="14">
        <f>ROUND(Zinsswaps!D442+'iBoxx Extrapolation'!$F442,2)</f>
        <v>3.05</v>
      </c>
      <c r="E442" s="14">
        <f>ROUND(Zinsswaps!E442+'iBoxx Extrapolation'!$F442,2)</f>
        <v>3.12</v>
      </c>
      <c r="F442" s="14">
        <f>ROUND(Zinsswaps!F442+'iBoxx Extrapolation'!$F442,2)</f>
        <v>3.19</v>
      </c>
      <c r="G442" s="14">
        <f>ROUND(Zinsswaps!G442+'iBoxx Extrapolation'!$F442,2)</f>
        <v>3.27</v>
      </c>
      <c r="H442" s="14">
        <f>ROUND(Zinsswaps!H442+'iBoxx Extrapolation'!$F442,2)</f>
        <v>3.34</v>
      </c>
      <c r="I442" s="14">
        <f>ROUND(Zinsswaps!I442+'iBoxx Extrapolation'!$F442,2)</f>
        <v>3.41</v>
      </c>
      <c r="J442" s="14">
        <f>ROUND(Zinsswaps!J442+'iBoxx Extrapolation'!$F442,2)</f>
        <v>3.48</v>
      </c>
      <c r="K442" s="14">
        <f>ROUND(Zinsswaps!K442+'iBoxx Extrapolation'!$F442,2)</f>
        <v>3.54</v>
      </c>
      <c r="L442" s="14">
        <f>ROUND(Zinsswaps!L442+'iBoxx Extrapolation'!$F442,2)</f>
        <v>3.6</v>
      </c>
      <c r="M442" s="14">
        <f>ROUND(Zinsswaps!M442+'iBoxx Extrapolation'!$F442,2)</f>
        <v>3.65</v>
      </c>
      <c r="N442" s="14">
        <f>ROUND(Zinsswaps!N442+'iBoxx Extrapolation'!$F442,2)</f>
        <v>3.7</v>
      </c>
      <c r="O442" s="14">
        <f>ROUND(Zinsswaps!O442+'iBoxx Extrapolation'!$F442,2)</f>
        <v>3.75</v>
      </c>
      <c r="P442" s="14">
        <f>ROUND(Zinsswaps!P442+'iBoxx Extrapolation'!$F442,2)</f>
        <v>3.78</v>
      </c>
      <c r="Q442" s="14">
        <f>ROUND(Zinsswaps!Q442+'iBoxx Extrapolation'!$F442,2)</f>
        <v>3.81</v>
      </c>
      <c r="R442" s="14">
        <f>ROUND(Zinsswaps!R442+'iBoxx Extrapolation'!$F442,2)</f>
        <v>3.83</v>
      </c>
      <c r="S442" s="14">
        <f>ROUND(Zinsswaps!S442+'iBoxx Extrapolation'!$F442,2)</f>
        <v>3.85</v>
      </c>
      <c r="T442" s="14">
        <f>ROUND(Zinsswaps!T442+'iBoxx Extrapolation'!$F442,2)</f>
        <v>3.87</v>
      </c>
      <c r="U442" s="14">
        <f>ROUND(Zinsswaps!U442+'iBoxx Extrapolation'!$F442,2)</f>
        <v>3.89</v>
      </c>
      <c r="V442" s="14">
        <f>ROUND(Zinsswaps!V442+'iBoxx Extrapolation'!$F442,2)</f>
        <v>3.89</v>
      </c>
      <c r="W442" s="14">
        <f>ROUND(Zinsswaps!W442+'iBoxx Extrapolation'!$F442,2)</f>
        <v>3.89</v>
      </c>
      <c r="X442" s="14">
        <f>ROUND(Zinsswaps!X442+'iBoxx Extrapolation'!$F442,2)</f>
        <v>3.89</v>
      </c>
      <c r="Y442" s="14">
        <f>ROUND(Zinsswaps!Y442+'iBoxx Extrapolation'!$F442,2)</f>
        <v>3.89</v>
      </c>
      <c r="Z442" s="14">
        <f>ROUND(Zinsswaps!Z442+'iBoxx Extrapolation'!$F442,2)</f>
        <v>3.89</v>
      </c>
      <c r="AA442" s="14">
        <f>ROUND(Zinsswaps!AA442+'iBoxx Extrapolation'!$F442,2)</f>
        <v>3.88</v>
      </c>
      <c r="AB442" s="14">
        <f>ROUND(Zinsswaps!AB442+'iBoxx Extrapolation'!$F442,2)</f>
        <v>3.88</v>
      </c>
      <c r="AC442" s="14">
        <f>ROUND(Zinsswaps!AC442+'iBoxx Extrapolation'!$F442,2)</f>
        <v>3.87</v>
      </c>
      <c r="AD442" s="14">
        <f>ROUND(Zinsswaps!AD442+'iBoxx Extrapolation'!$F442,2)</f>
        <v>3.86</v>
      </c>
      <c r="AE442" s="14">
        <f>ROUND(Zinsswaps!AE442+'iBoxx Extrapolation'!$F442,2)</f>
        <v>3.86</v>
      </c>
      <c r="AF442" s="14">
        <f>ROUND(Zinsswaps!AF442+'iBoxx Extrapolation'!$F442,2)</f>
        <v>3.84</v>
      </c>
      <c r="AG442" s="14">
        <f>ROUND(Zinsswaps!AG442+'iBoxx Extrapolation'!$F442,2)</f>
        <v>3.82</v>
      </c>
      <c r="AH442" s="14">
        <f>ROUND(Zinsswaps!AH442+'iBoxx Extrapolation'!$F442,2)</f>
        <v>3.81</v>
      </c>
      <c r="AI442" s="14">
        <f>ROUND(Zinsswaps!AI442+'iBoxx Extrapolation'!$F442,2)</f>
        <v>3.79</v>
      </c>
      <c r="AJ442" s="14">
        <f>ROUND(Zinsswaps!AJ442+'iBoxx Extrapolation'!$F442,2)</f>
        <v>3.78</v>
      </c>
      <c r="AK442" s="14">
        <f>ROUND(Zinsswaps!AK442+'iBoxx Extrapolation'!$F442,2)</f>
        <v>3.77</v>
      </c>
      <c r="AL442" s="14">
        <f>ROUND(Zinsswaps!AL442+'iBoxx Extrapolation'!$F442,2)</f>
        <v>3.76</v>
      </c>
      <c r="AM442" s="14">
        <f>ROUND(Zinsswaps!AM442+'iBoxx Extrapolation'!$F442,2)</f>
        <v>3.75</v>
      </c>
      <c r="AN442" s="14">
        <f>ROUND(Zinsswaps!AN442+'iBoxx Extrapolation'!$F442,2)</f>
        <v>3.74</v>
      </c>
      <c r="AO442" s="14">
        <f>ROUND(Zinsswaps!AO442+'iBoxx Extrapolation'!$F442,2)</f>
        <v>3.73</v>
      </c>
      <c r="AP442" s="14">
        <f>ROUND(Zinsswaps!AP442+'iBoxx Extrapolation'!$F442,2)</f>
        <v>3.7</v>
      </c>
      <c r="AQ442" s="14">
        <f>ROUND(Zinsswaps!AQ442+'iBoxx Extrapolation'!$F442,2)</f>
        <v>3.68</v>
      </c>
      <c r="AR442" s="14">
        <f>ROUND(Zinsswaps!AR442+'iBoxx Extrapolation'!$F442,2)</f>
        <v>3.66</v>
      </c>
      <c r="AS442" s="14">
        <f>ROUND(Zinsswaps!AS442+'iBoxx Extrapolation'!$F442,2)</f>
        <v>3.64</v>
      </c>
      <c r="AT442" s="14">
        <f>ROUND(Zinsswaps!AT442+'iBoxx Extrapolation'!$F442,2)</f>
        <v>3.62</v>
      </c>
      <c r="AU442" s="14">
        <f>ROUND(Zinsswaps!AU442+'iBoxx Extrapolation'!$F442,2)</f>
        <v>3.61</v>
      </c>
      <c r="AV442" s="14">
        <f>ROUND(Zinsswaps!AV442+'iBoxx Extrapolation'!$F442,2)</f>
        <v>3.59</v>
      </c>
      <c r="AW442" s="14">
        <f>ROUND(Zinsswaps!AW442+'iBoxx Extrapolation'!$F442,2)</f>
        <v>3.57</v>
      </c>
      <c r="AX442" s="14">
        <f>ROUND(Zinsswaps!AX442+'iBoxx Extrapolation'!$F442,2)</f>
        <v>3.56</v>
      </c>
      <c r="AY442" s="14">
        <f>ROUND(Zinsswaps!AY442+'iBoxx Extrapolation'!$F442,2)</f>
        <v>3.54</v>
      </c>
    </row>
    <row r="443" spans="1:51" s="16" customFormat="1" x14ac:dyDescent="0.2">
      <c r="A443" s="12">
        <v>50709</v>
      </c>
      <c r="B443" s="14">
        <f>ROUND(Zinsswaps!B443+'iBoxx Extrapolation'!$F443,2)</f>
        <v>2.99</v>
      </c>
      <c r="C443" s="14">
        <f>ROUND(Zinsswaps!C443+'iBoxx Extrapolation'!$F443,2)</f>
        <v>3</v>
      </c>
      <c r="D443" s="14">
        <f>ROUND(Zinsswaps!D443+'iBoxx Extrapolation'!$F443,2)</f>
        <v>3.05</v>
      </c>
      <c r="E443" s="14">
        <f>ROUND(Zinsswaps!E443+'iBoxx Extrapolation'!$F443,2)</f>
        <v>3.12</v>
      </c>
      <c r="F443" s="14">
        <f>ROUND(Zinsswaps!F443+'iBoxx Extrapolation'!$F443,2)</f>
        <v>3.19</v>
      </c>
      <c r="G443" s="14">
        <f>ROUND(Zinsswaps!G443+'iBoxx Extrapolation'!$F443,2)</f>
        <v>3.27</v>
      </c>
      <c r="H443" s="14">
        <f>ROUND(Zinsswaps!H443+'iBoxx Extrapolation'!$F443,2)</f>
        <v>3.34</v>
      </c>
      <c r="I443" s="14">
        <f>ROUND(Zinsswaps!I443+'iBoxx Extrapolation'!$F443,2)</f>
        <v>3.41</v>
      </c>
      <c r="J443" s="14">
        <f>ROUND(Zinsswaps!J443+'iBoxx Extrapolation'!$F443,2)</f>
        <v>3.48</v>
      </c>
      <c r="K443" s="14">
        <f>ROUND(Zinsswaps!K443+'iBoxx Extrapolation'!$F443,2)</f>
        <v>3.54</v>
      </c>
      <c r="L443" s="14">
        <f>ROUND(Zinsswaps!L443+'iBoxx Extrapolation'!$F443,2)</f>
        <v>3.6</v>
      </c>
      <c r="M443" s="14">
        <f>ROUND(Zinsswaps!M443+'iBoxx Extrapolation'!$F443,2)</f>
        <v>3.65</v>
      </c>
      <c r="N443" s="14">
        <f>ROUND(Zinsswaps!N443+'iBoxx Extrapolation'!$F443,2)</f>
        <v>3.7</v>
      </c>
      <c r="O443" s="14">
        <f>ROUND(Zinsswaps!O443+'iBoxx Extrapolation'!$F443,2)</f>
        <v>3.75</v>
      </c>
      <c r="P443" s="14">
        <f>ROUND(Zinsswaps!P443+'iBoxx Extrapolation'!$F443,2)</f>
        <v>3.78</v>
      </c>
      <c r="Q443" s="14">
        <f>ROUND(Zinsswaps!Q443+'iBoxx Extrapolation'!$F443,2)</f>
        <v>3.81</v>
      </c>
      <c r="R443" s="14">
        <f>ROUND(Zinsswaps!R443+'iBoxx Extrapolation'!$F443,2)</f>
        <v>3.83</v>
      </c>
      <c r="S443" s="14">
        <f>ROUND(Zinsswaps!S443+'iBoxx Extrapolation'!$F443,2)</f>
        <v>3.85</v>
      </c>
      <c r="T443" s="14">
        <f>ROUND(Zinsswaps!T443+'iBoxx Extrapolation'!$F443,2)</f>
        <v>3.87</v>
      </c>
      <c r="U443" s="14">
        <f>ROUND(Zinsswaps!U443+'iBoxx Extrapolation'!$F443,2)</f>
        <v>3.89</v>
      </c>
      <c r="V443" s="14">
        <f>ROUND(Zinsswaps!V443+'iBoxx Extrapolation'!$F443,2)</f>
        <v>3.89</v>
      </c>
      <c r="W443" s="14">
        <f>ROUND(Zinsswaps!W443+'iBoxx Extrapolation'!$F443,2)</f>
        <v>3.89</v>
      </c>
      <c r="X443" s="14">
        <f>ROUND(Zinsswaps!X443+'iBoxx Extrapolation'!$F443,2)</f>
        <v>3.89</v>
      </c>
      <c r="Y443" s="14">
        <f>ROUND(Zinsswaps!Y443+'iBoxx Extrapolation'!$F443,2)</f>
        <v>3.89</v>
      </c>
      <c r="Z443" s="14">
        <f>ROUND(Zinsswaps!Z443+'iBoxx Extrapolation'!$F443,2)</f>
        <v>3.89</v>
      </c>
      <c r="AA443" s="14">
        <f>ROUND(Zinsswaps!AA443+'iBoxx Extrapolation'!$F443,2)</f>
        <v>3.88</v>
      </c>
      <c r="AB443" s="14">
        <f>ROUND(Zinsswaps!AB443+'iBoxx Extrapolation'!$F443,2)</f>
        <v>3.88</v>
      </c>
      <c r="AC443" s="14">
        <f>ROUND(Zinsswaps!AC443+'iBoxx Extrapolation'!$F443,2)</f>
        <v>3.87</v>
      </c>
      <c r="AD443" s="14">
        <f>ROUND(Zinsswaps!AD443+'iBoxx Extrapolation'!$F443,2)</f>
        <v>3.86</v>
      </c>
      <c r="AE443" s="14">
        <f>ROUND(Zinsswaps!AE443+'iBoxx Extrapolation'!$F443,2)</f>
        <v>3.86</v>
      </c>
      <c r="AF443" s="14">
        <f>ROUND(Zinsswaps!AF443+'iBoxx Extrapolation'!$F443,2)</f>
        <v>3.84</v>
      </c>
      <c r="AG443" s="14">
        <f>ROUND(Zinsswaps!AG443+'iBoxx Extrapolation'!$F443,2)</f>
        <v>3.82</v>
      </c>
      <c r="AH443" s="14">
        <f>ROUND(Zinsswaps!AH443+'iBoxx Extrapolation'!$F443,2)</f>
        <v>3.81</v>
      </c>
      <c r="AI443" s="14">
        <f>ROUND(Zinsswaps!AI443+'iBoxx Extrapolation'!$F443,2)</f>
        <v>3.79</v>
      </c>
      <c r="AJ443" s="14">
        <f>ROUND(Zinsswaps!AJ443+'iBoxx Extrapolation'!$F443,2)</f>
        <v>3.78</v>
      </c>
      <c r="AK443" s="14">
        <f>ROUND(Zinsswaps!AK443+'iBoxx Extrapolation'!$F443,2)</f>
        <v>3.77</v>
      </c>
      <c r="AL443" s="14">
        <f>ROUND(Zinsswaps!AL443+'iBoxx Extrapolation'!$F443,2)</f>
        <v>3.76</v>
      </c>
      <c r="AM443" s="14">
        <f>ROUND(Zinsswaps!AM443+'iBoxx Extrapolation'!$F443,2)</f>
        <v>3.75</v>
      </c>
      <c r="AN443" s="14">
        <f>ROUND(Zinsswaps!AN443+'iBoxx Extrapolation'!$F443,2)</f>
        <v>3.74</v>
      </c>
      <c r="AO443" s="14">
        <f>ROUND(Zinsswaps!AO443+'iBoxx Extrapolation'!$F443,2)</f>
        <v>3.73</v>
      </c>
      <c r="AP443" s="14">
        <f>ROUND(Zinsswaps!AP443+'iBoxx Extrapolation'!$F443,2)</f>
        <v>3.7</v>
      </c>
      <c r="AQ443" s="14">
        <f>ROUND(Zinsswaps!AQ443+'iBoxx Extrapolation'!$F443,2)</f>
        <v>3.68</v>
      </c>
      <c r="AR443" s="14">
        <f>ROUND(Zinsswaps!AR443+'iBoxx Extrapolation'!$F443,2)</f>
        <v>3.66</v>
      </c>
      <c r="AS443" s="14">
        <f>ROUND(Zinsswaps!AS443+'iBoxx Extrapolation'!$F443,2)</f>
        <v>3.64</v>
      </c>
      <c r="AT443" s="14">
        <f>ROUND(Zinsswaps!AT443+'iBoxx Extrapolation'!$F443,2)</f>
        <v>3.62</v>
      </c>
      <c r="AU443" s="14">
        <f>ROUND(Zinsswaps!AU443+'iBoxx Extrapolation'!$F443,2)</f>
        <v>3.61</v>
      </c>
      <c r="AV443" s="14">
        <f>ROUND(Zinsswaps!AV443+'iBoxx Extrapolation'!$F443,2)</f>
        <v>3.59</v>
      </c>
      <c r="AW443" s="14">
        <f>ROUND(Zinsswaps!AW443+'iBoxx Extrapolation'!$F443,2)</f>
        <v>3.57</v>
      </c>
      <c r="AX443" s="14">
        <f>ROUND(Zinsswaps!AX443+'iBoxx Extrapolation'!$F443,2)</f>
        <v>3.56</v>
      </c>
      <c r="AY443" s="14">
        <f>ROUND(Zinsswaps!AY443+'iBoxx Extrapolation'!$F443,2)</f>
        <v>3.54</v>
      </c>
    </row>
    <row r="444" spans="1:51" s="16" customFormat="1" x14ac:dyDescent="0.2">
      <c r="A444" s="12">
        <v>50739</v>
      </c>
      <c r="B444" s="14">
        <f>ROUND(Zinsswaps!B444+'iBoxx Extrapolation'!$F444,2)</f>
        <v>2.99</v>
      </c>
      <c r="C444" s="14">
        <f>ROUND(Zinsswaps!C444+'iBoxx Extrapolation'!$F444,2)</f>
        <v>3</v>
      </c>
      <c r="D444" s="14">
        <f>ROUND(Zinsswaps!D444+'iBoxx Extrapolation'!$F444,2)</f>
        <v>3.05</v>
      </c>
      <c r="E444" s="14">
        <f>ROUND(Zinsswaps!E444+'iBoxx Extrapolation'!$F444,2)</f>
        <v>3.12</v>
      </c>
      <c r="F444" s="14">
        <f>ROUND(Zinsswaps!F444+'iBoxx Extrapolation'!$F444,2)</f>
        <v>3.19</v>
      </c>
      <c r="G444" s="14">
        <f>ROUND(Zinsswaps!G444+'iBoxx Extrapolation'!$F444,2)</f>
        <v>3.27</v>
      </c>
      <c r="H444" s="14">
        <f>ROUND(Zinsswaps!H444+'iBoxx Extrapolation'!$F444,2)</f>
        <v>3.34</v>
      </c>
      <c r="I444" s="14">
        <f>ROUND(Zinsswaps!I444+'iBoxx Extrapolation'!$F444,2)</f>
        <v>3.41</v>
      </c>
      <c r="J444" s="14">
        <f>ROUND(Zinsswaps!J444+'iBoxx Extrapolation'!$F444,2)</f>
        <v>3.48</v>
      </c>
      <c r="K444" s="14">
        <f>ROUND(Zinsswaps!K444+'iBoxx Extrapolation'!$F444,2)</f>
        <v>3.54</v>
      </c>
      <c r="L444" s="14">
        <f>ROUND(Zinsswaps!L444+'iBoxx Extrapolation'!$F444,2)</f>
        <v>3.6</v>
      </c>
      <c r="M444" s="14">
        <f>ROUND(Zinsswaps!M444+'iBoxx Extrapolation'!$F444,2)</f>
        <v>3.65</v>
      </c>
      <c r="N444" s="14">
        <f>ROUND(Zinsswaps!N444+'iBoxx Extrapolation'!$F444,2)</f>
        <v>3.7</v>
      </c>
      <c r="O444" s="14">
        <f>ROUND(Zinsswaps!O444+'iBoxx Extrapolation'!$F444,2)</f>
        <v>3.75</v>
      </c>
      <c r="P444" s="14">
        <f>ROUND(Zinsswaps!P444+'iBoxx Extrapolation'!$F444,2)</f>
        <v>3.78</v>
      </c>
      <c r="Q444" s="14">
        <f>ROUND(Zinsswaps!Q444+'iBoxx Extrapolation'!$F444,2)</f>
        <v>3.81</v>
      </c>
      <c r="R444" s="14">
        <f>ROUND(Zinsswaps!R444+'iBoxx Extrapolation'!$F444,2)</f>
        <v>3.83</v>
      </c>
      <c r="S444" s="14">
        <f>ROUND(Zinsswaps!S444+'iBoxx Extrapolation'!$F444,2)</f>
        <v>3.85</v>
      </c>
      <c r="T444" s="14">
        <f>ROUND(Zinsswaps!T444+'iBoxx Extrapolation'!$F444,2)</f>
        <v>3.87</v>
      </c>
      <c r="U444" s="14">
        <f>ROUND(Zinsswaps!U444+'iBoxx Extrapolation'!$F444,2)</f>
        <v>3.89</v>
      </c>
      <c r="V444" s="14">
        <f>ROUND(Zinsswaps!V444+'iBoxx Extrapolation'!$F444,2)</f>
        <v>3.89</v>
      </c>
      <c r="W444" s="14">
        <f>ROUND(Zinsswaps!W444+'iBoxx Extrapolation'!$F444,2)</f>
        <v>3.89</v>
      </c>
      <c r="X444" s="14">
        <f>ROUND(Zinsswaps!X444+'iBoxx Extrapolation'!$F444,2)</f>
        <v>3.89</v>
      </c>
      <c r="Y444" s="14">
        <f>ROUND(Zinsswaps!Y444+'iBoxx Extrapolation'!$F444,2)</f>
        <v>3.89</v>
      </c>
      <c r="Z444" s="14">
        <f>ROUND(Zinsswaps!Z444+'iBoxx Extrapolation'!$F444,2)</f>
        <v>3.89</v>
      </c>
      <c r="AA444" s="14">
        <f>ROUND(Zinsswaps!AA444+'iBoxx Extrapolation'!$F444,2)</f>
        <v>3.88</v>
      </c>
      <c r="AB444" s="14">
        <f>ROUND(Zinsswaps!AB444+'iBoxx Extrapolation'!$F444,2)</f>
        <v>3.88</v>
      </c>
      <c r="AC444" s="14">
        <f>ROUND(Zinsswaps!AC444+'iBoxx Extrapolation'!$F444,2)</f>
        <v>3.87</v>
      </c>
      <c r="AD444" s="14">
        <f>ROUND(Zinsswaps!AD444+'iBoxx Extrapolation'!$F444,2)</f>
        <v>3.86</v>
      </c>
      <c r="AE444" s="14">
        <f>ROUND(Zinsswaps!AE444+'iBoxx Extrapolation'!$F444,2)</f>
        <v>3.86</v>
      </c>
      <c r="AF444" s="14">
        <f>ROUND(Zinsswaps!AF444+'iBoxx Extrapolation'!$F444,2)</f>
        <v>3.84</v>
      </c>
      <c r="AG444" s="14">
        <f>ROUND(Zinsswaps!AG444+'iBoxx Extrapolation'!$F444,2)</f>
        <v>3.82</v>
      </c>
      <c r="AH444" s="14">
        <f>ROUND(Zinsswaps!AH444+'iBoxx Extrapolation'!$F444,2)</f>
        <v>3.81</v>
      </c>
      <c r="AI444" s="14">
        <f>ROUND(Zinsswaps!AI444+'iBoxx Extrapolation'!$F444,2)</f>
        <v>3.79</v>
      </c>
      <c r="AJ444" s="14">
        <f>ROUND(Zinsswaps!AJ444+'iBoxx Extrapolation'!$F444,2)</f>
        <v>3.78</v>
      </c>
      <c r="AK444" s="14">
        <f>ROUND(Zinsswaps!AK444+'iBoxx Extrapolation'!$F444,2)</f>
        <v>3.77</v>
      </c>
      <c r="AL444" s="14">
        <f>ROUND(Zinsswaps!AL444+'iBoxx Extrapolation'!$F444,2)</f>
        <v>3.76</v>
      </c>
      <c r="AM444" s="14">
        <f>ROUND(Zinsswaps!AM444+'iBoxx Extrapolation'!$F444,2)</f>
        <v>3.75</v>
      </c>
      <c r="AN444" s="14">
        <f>ROUND(Zinsswaps!AN444+'iBoxx Extrapolation'!$F444,2)</f>
        <v>3.74</v>
      </c>
      <c r="AO444" s="14">
        <f>ROUND(Zinsswaps!AO444+'iBoxx Extrapolation'!$F444,2)</f>
        <v>3.73</v>
      </c>
      <c r="AP444" s="14">
        <f>ROUND(Zinsswaps!AP444+'iBoxx Extrapolation'!$F444,2)</f>
        <v>3.7</v>
      </c>
      <c r="AQ444" s="14">
        <f>ROUND(Zinsswaps!AQ444+'iBoxx Extrapolation'!$F444,2)</f>
        <v>3.68</v>
      </c>
      <c r="AR444" s="14">
        <f>ROUND(Zinsswaps!AR444+'iBoxx Extrapolation'!$F444,2)</f>
        <v>3.66</v>
      </c>
      <c r="AS444" s="14">
        <f>ROUND(Zinsswaps!AS444+'iBoxx Extrapolation'!$F444,2)</f>
        <v>3.64</v>
      </c>
      <c r="AT444" s="14">
        <f>ROUND(Zinsswaps!AT444+'iBoxx Extrapolation'!$F444,2)</f>
        <v>3.62</v>
      </c>
      <c r="AU444" s="14">
        <f>ROUND(Zinsswaps!AU444+'iBoxx Extrapolation'!$F444,2)</f>
        <v>3.61</v>
      </c>
      <c r="AV444" s="14">
        <f>ROUND(Zinsswaps!AV444+'iBoxx Extrapolation'!$F444,2)</f>
        <v>3.59</v>
      </c>
      <c r="AW444" s="14">
        <f>ROUND(Zinsswaps!AW444+'iBoxx Extrapolation'!$F444,2)</f>
        <v>3.57</v>
      </c>
      <c r="AX444" s="14">
        <f>ROUND(Zinsswaps!AX444+'iBoxx Extrapolation'!$F444,2)</f>
        <v>3.56</v>
      </c>
      <c r="AY444" s="14">
        <f>ROUND(Zinsswaps!AY444+'iBoxx Extrapolation'!$F444,2)</f>
        <v>3.54</v>
      </c>
    </row>
    <row r="445" spans="1:51" s="16" customFormat="1" x14ac:dyDescent="0.2">
      <c r="A445" s="12">
        <v>50770</v>
      </c>
      <c r="B445" s="14">
        <f>ROUND(Zinsswaps!B445+'iBoxx Extrapolation'!$F445,2)</f>
        <v>2.99</v>
      </c>
      <c r="C445" s="14">
        <f>ROUND(Zinsswaps!C445+'iBoxx Extrapolation'!$F445,2)</f>
        <v>3</v>
      </c>
      <c r="D445" s="14">
        <f>ROUND(Zinsswaps!D445+'iBoxx Extrapolation'!$F445,2)</f>
        <v>3.05</v>
      </c>
      <c r="E445" s="14">
        <f>ROUND(Zinsswaps!E445+'iBoxx Extrapolation'!$F445,2)</f>
        <v>3.12</v>
      </c>
      <c r="F445" s="14">
        <f>ROUND(Zinsswaps!F445+'iBoxx Extrapolation'!$F445,2)</f>
        <v>3.19</v>
      </c>
      <c r="G445" s="14">
        <f>ROUND(Zinsswaps!G445+'iBoxx Extrapolation'!$F445,2)</f>
        <v>3.27</v>
      </c>
      <c r="H445" s="14">
        <f>ROUND(Zinsswaps!H445+'iBoxx Extrapolation'!$F445,2)</f>
        <v>3.34</v>
      </c>
      <c r="I445" s="14">
        <f>ROUND(Zinsswaps!I445+'iBoxx Extrapolation'!$F445,2)</f>
        <v>3.41</v>
      </c>
      <c r="J445" s="14">
        <f>ROUND(Zinsswaps!J445+'iBoxx Extrapolation'!$F445,2)</f>
        <v>3.48</v>
      </c>
      <c r="K445" s="14">
        <f>ROUND(Zinsswaps!K445+'iBoxx Extrapolation'!$F445,2)</f>
        <v>3.54</v>
      </c>
      <c r="L445" s="14">
        <f>ROUND(Zinsswaps!L445+'iBoxx Extrapolation'!$F445,2)</f>
        <v>3.6</v>
      </c>
      <c r="M445" s="14">
        <f>ROUND(Zinsswaps!M445+'iBoxx Extrapolation'!$F445,2)</f>
        <v>3.65</v>
      </c>
      <c r="N445" s="14">
        <f>ROUND(Zinsswaps!N445+'iBoxx Extrapolation'!$F445,2)</f>
        <v>3.7</v>
      </c>
      <c r="O445" s="14">
        <f>ROUND(Zinsswaps!O445+'iBoxx Extrapolation'!$F445,2)</f>
        <v>3.75</v>
      </c>
      <c r="P445" s="14">
        <f>ROUND(Zinsswaps!P445+'iBoxx Extrapolation'!$F445,2)</f>
        <v>3.78</v>
      </c>
      <c r="Q445" s="14">
        <f>ROUND(Zinsswaps!Q445+'iBoxx Extrapolation'!$F445,2)</f>
        <v>3.81</v>
      </c>
      <c r="R445" s="14">
        <f>ROUND(Zinsswaps!R445+'iBoxx Extrapolation'!$F445,2)</f>
        <v>3.83</v>
      </c>
      <c r="S445" s="14">
        <f>ROUND(Zinsswaps!S445+'iBoxx Extrapolation'!$F445,2)</f>
        <v>3.85</v>
      </c>
      <c r="T445" s="14">
        <f>ROUND(Zinsswaps!T445+'iBoxx Extrapolation'!$F445,2)</f>
        <v>3.87</v>
      </c>
      <c r="U445" s="14">
        <f>ROUND(Zinsswaps!U445+'iBoxx Extrapolation'!$F445,2)</f>
        <v>3.89</v>
      </c>
      <c r="V445" s="14">
        <f>ROUND(Zinsswaps!V445+'iBoxx Extrapolation'!$F445,2)</f>
        <v>3.89</v>
      </c>
      <c r="W445" s="14">
        <f>ROUND(Zinsswaps!W445+'iBoxx Extrapolation'!$F445,2)</f>
        <v>3.89</v>
      </c>
      <c r="X445" s="14">
        <f>ROUND(Zinsswaps!X445+'iBoxx Extrapolation'!$F445,2)</f>
        <v>3.89</v>
      </c>
      <c r="Y445" s="14">
        <f>ROUND(Zinsswaps!Y445+'iBoxx Extrapolation'!$F445,2)</f>
        <v>3.89</v>
      </c>
      <c r="Z445" s="14">
        <f>ROUND(Zinsswaps!Z445+'iBoxx Extrapolation'!$F445,2)</f>
        <v>3.89</v>
      </c>
      <c r="AA445" s="14">
        <f>ROUND(Zinsswaps!AA445+'iBoxx Extrapolation'!$F445,2)</f>
        <v>3.88</v>
      </c>
      <c r="AB445" s="14">
        <f>ROUND(Zinsswaps!AB445+'iBoxx Extrapolation'!$F445,2)</f>
        <v>3.88</v>
      </c>
      <c r="AC445" s="14">
        <f>ROUND(Zinsswaps!AC445+'iBoxx Extrapolation'!$F445,2)</f>
        <v>3.87</v>
      </c>
      <c r="AD445" s="14">
        <f>ROUND(Zinsswaps!AD445+'iBoxx Extrapolation'!$F445,2)</f>
        <v>3.86</v>
      </c>
      <c r="AE445" s="14">
        <f>ROUND(Zinsswaps!AE445+'iBoxx Extrapolation'!$F445,2)</f>
        <v>3.86</v>
      </c>
      <c r="AF445" s="14">
        <f>ROUND(Zinsswaps!AF445+'iBoxx Extrapolation'!$F445,2)</f>
        <v>3.84</v>
      </c>
      <c r="AG445" s="14">
        <f>ROUND(Zinsswaps!AG445+'iBoxx Extrapolation'!$F445,2)</f>
        <v>3.82</v>
      </c>
      <c r="AH445" s="14">
        <f>ROUND(Zinsswaps!AH445+'iBoxx Extrapolation'!$F445,2)</f>
        <v>3.81</v>
      </c>
      <c r="AI445" s="14">
        <f>ROUND(Zinsswaps!AI445+'iBoxx Extrapolation'!$F445,2)</f>
        <v>3.79</v>
      </c>
      <c r="AJ445" s="14">
        <f>ROUND(Zinsswaps!AJ445+'iBoxx Extrapolation'!$F445,2)</f>
        <v>3.78</v>
      </c>
      <c r="AK445" s="14">
        <f>ROUND(Zinsswaps!AK445+'iBoxx Extrapolation'!$F445,2)</f>
        <v>3.77</v>
      </c>
      <c r="AL445" s="14">
        <f>ROUND(Zinsswaps!AL445+'iBoxx Extrapolation'!$F445,2)</f>
        <v>3.76</v>
      </c>
      <c r="AM445" s="14">
        <f>ROUND(Zinsswaps!AM445+'iBoxx Extrapolation'!$F445,2)</f>
        <v>3.75</v>
      </c>
      <c r="AN445" s="14">
        <f>ROUND(Zinsswaps!AN445+'iBoxx Extrapolation'!$F445,2)</f>
        <v>3.74</v>
      </c>
      <c r="AO445" s="14">
        <f>ROUND(Zinsswaps!AO445+'iBoxx Extrapolation'!$F445,2)</f>
        <v>3.73</v>
      </c>
      <c r="AP445" s="14">
        <f>ROUND(Zinsswaps!AP445+'iBoxx Extrapolation'!$F445,2)</f>
        <v>3.7</v>
      </c>
      <c r="AQ445" s="14">
        <f>ROUND(Zinsswaps!AQ445+'iBoxx Extrapolation'!$F445,2)</f>
        <v>3.68</v>
      </c>
      <c r="AR445" s="14">
        <f>ROUND(Zinsswaps!AR445+'iBoxx Extrapolation'!$F445,2)</f>
        <v>3.66</v>
      </c>
      <c r="AS445" s="14">
        <f>ROUND(Zinsswaps!AS445+'iBoxx Extrapolation'!$F445,2)</f>
        <v>3.64</v>
      </c>
      <c r="AT445" s="14">
        <f>ROUND(Zinsswaps!AT445+'iBoxx Extrapolation'!$F445,2)</f>
        <v>3.62</v>
      </c>
      <c r="AU445" s="14">
        <f>ROUND(Zinsswaps!AU445+'iBoxx Extrapolation'!$F445,2)</f>
        <v>3.61</v>
      </c>
      <c r="AV445" s="14">
        <f>ROUND(Zinsswaps!AV445+'iBoxx Extrapolation'!$F445,2)</f>
        <v>3.59</v>
      </c>
      <c r="AW445" s="14">
        <f>ROUND(Zinsswaps!AW445+'iBoxx Extrapolation'!$F445,2)</f>
        <v>3.57</v>
      </c>
      <c r="AX445" s="14">
        <f>ROUND(Zinsswaps!AX445+'iBoxx Extrapolation'!$F445,2)</f>
        <v>3.56</v>
      </c>
      <c r="AY445" s="14">
        <f>ROUND(Zinsswaps!AY445+'iBoxx Extrapolation'!$F445,2)</f>
        <v>3.54</v>
      </c>
    </row>
    <row r="446" spans="1:51" s="16" customFormat="1" x14ac:dyDescent="0.2">
      <c r="A446" s="12">
        <v>50801</v>
      </c>
      <c r="B446" s="14">
        <f>ROUND(Zinsswaps!B446+'iBoxx Extrapolation'!$F446,2)</f>
        <v>2.99</v>
      </c>
      <c r="C446" s="14">
        <f>ROUND(Zinsswaps!C446+'iBoxx Extrapolation'!$F446,2)</f>
        <v>3</v>
      </c>
      <c r="D446" s="14">
        <f>ROUND(Zinsswaps!D446+'iBoxx Extrapolation'!$F446,2)</f>
        <v>3.05</v>
      </c>
      <c r="E446" s="14">
        <f>ROUND(Zinsswaps!E446+'iBoxx Extrapolation'!$F446,2)</f>
        <v>3.12</v>
      </c>
      <c r="F446" s="14">
        <f>ROUND(Zinsswaps!F446+'iBoxx Extrapolation'!$F446,2)</f>
        <v>3.19</v>
      </c>
      <c r="G446" s="14">
        <f>ROUND(Zinsswaps!G446+'iBoxx Extrapolation'!$F446,2)</f>
        <v>3.27</v>
      </c>
      <c r="H446" s="14">
        <f>ROUND(Zinsswaps!H446+'iBoxx Extrapolation'!$F446,2)</f>
        <v>3.34</v>
      </c>
      <c r="I446" s="14">
        <f>ROUND(Zinsswaps!I446+'iBoxx Extrapolation'!$F446,2)</f>
        <v>3.41</v>
      </c>
      <c r="J446" s="14">
        <f>ROUND(Zinsswaps!J446+'iBoxx Extrapolation'!$F446,2)</f>
        <v>3.48</v>
      </c>
      <c r="K446" s="14">
        <f>ROUND(Zinsswaps!K446+'iBoxx Extrapolation'!$F446,2)</f>
        <v>3.54</v>
      </c>
      <c r="L446" s="14">
        <f>ROUND(Zinsswaps!L446+'iBoxx Extrapolation'!$F446,2)</f>
        <v>3.6</v>
      </c>
      <c r="M446" s="14">
        <f>ROUND(Zinsswaps!M446+'iBoxx Extrapolation'!$F446,2)</f>
        <v>3.65</v>
      </c>
      <c r="N446" s="14">
        <f>ROUND(Zinsswaps!N446+'iBoxx Extrapolation'!$F446,2)</f>
        <v>3.7</v>
      </c>
      <c r="O446" s="14">
        <f>ROUND(Zinsswaps!O446+'iBoxx Extrapolation'!$F446,2)</f>
        <v>3.75</v>
      </c>
      <c r="P446" s="14">
        <f>ROUND(Zinsswaps!P446+'iBoxx Extrapolation'!$F446,2)</f>
        <v>3.78</v>
      </c>
      <c r="Q446" s="14">
        <f>ROUND(Zinsswaps!Q446+'iBoxx Extrapolation'!$F446,2)</f>
        <v>3.81</v>
      </c>
      <c r="R446" s="14">
        <f>ROUND(Zinsswaps!R446+'iBoxx Extrapolation'!$F446,2)</f>
        <v>3.83</v>
      </c>
      <c r="S446" s="14">
        <f>ROUND(Zinsswaps!S446+'iBoxx Extrapolation'!$F446,2)</f>
        <v>3.85</v>
      </c>
      <c r="T446" s="14">
        <f>ROUND(Zinsswaps!T446+'iBoxx Extrapolation'!$F446,2)</f>
        <v>3.87</v>
      </c>
      <c r="U446" s="14">
        <f>ROUND(Zinsswaps!U446+'iBoxx Extrapolation'!$F446,2)</f>
        <v>3.89</v>
      </c>
      <c r="V446" s="14">
        <f>ROUND(Zinsswaps!V446+'iBoxx Extrapolation'!$F446,2)</f>
        <v>3.89</v>
      </c>
      <c r="W446" s="14">
        <f>ROUND(Zinsswaps!W446+'iBoxx Extrapolation'!$F446,2)</f>
        <v>3.89</v>
      </c>
      <c r="X446" s="14">
        <f>ROUND(Zinsswaps!X446+'iBoxx Extrapolation'!$F446,2)</f>
        <v>3.89</v>
      </c>
      <c r="Y446" s="14">
        <f>ROUND(Zinsswaps!Y446+'iBoxx Extrapolation'!$F446,2)</f>
        <v>3.89</v>
      </c>
      <c r="Z446" s="14">
        <f>ROUND(Zinsswaps!Z446+'iBoxx Extrapolation'!$F446,2)</f>
        <v>3.89</v>
      </c>
      <c r="AA446" s="14">
        <f>ROUND(Zinsswaps!AA446+'iBoxx Extrapolation'!$F446,2)</f>
        <v>3.88</v>
      </c>
      <c r="AB446" s="14">
        <f>ROUND(Zinsswaps!AB446+'iBoxx Extrapolation'!$F446,2)</f>
        <v>3.88</v>
      </c>
      <c r="AC446" s="14">
        <f>ROUND(Zinsswaps!AC446+'iBoxx Extrapolation'!$F446,2)</f>
        <v>3.87</v>
      </c>
      <c r="AD446" s="14">
        <f>ROUND(Zinsswaps!AD446+'iBoxx Extrapolation'!$F446,2)</f>
        <v>3.86</v>
      </c>
      <c r="AE446" s="14">
        <f>ROUND(Zinsswaps!AE446+'iBoxx Extrapolation'!$F446,2)</f>
        <v>3.86</v>
      </c>
      <c r="AF446" s="14">
        <f>ROUND(Zinsswaps!AF446+'iBoxx Extrapolation'!$F446,2)</f>
        <v>3.84</v>
      </c>
      <c r="AG446" s="14">
        <f>ROUND(Zinsswaps!AG446+'iBoxx Extrapolation'!$F446,2)</f>
        <v>3.82</v>
      </c>
      <c r="AH446" s="14">
        <f>ROUND(Zinsswaps!AH446+'iBoxx Extrapolation'!$F446,2)</f>
        <v>3.81</v>
      </c>
      <c r="AI446" s="14">
        <f>ROUND(Zinsswaps!AI446+'iBoxx Extrapolation'!$F446,2)</f>
        <v>3.79</v>
      </c>
      <c r="AJ446" s="14">
        <f>ROUND(Zinsswaps!AJ446+'iBoxx Extrapolation'!$F446,2)</f>
        <v>3.78</v>
      </c>
      <c r="AK446" s="14">
        <f>ROUND(Zinsswaps!AK446+'iBoxx Extrapolation'!$F446,2)</f>
        <v>3.77</v>
      </c>
      <c r="AL446" s="14">
        <f>ROUND(Zinsswaps!AL446+'iBoxx Extrapolation'!$F446,2)</f>
        <v>3.76</v>
      </c>
      <c r="AM446" s="14">
        <f>ROUND(Zinsswaps!AM446+'iBoxx Extrapolation'!$F446,2)</f>
        <v>3.75</v>
      </c>
      <c r="AN446" s="14">
        <f>ROUND(Zinsswaps!AN446+'iBoxx Extrapolation'!$F446,2)</f>
        <v>3.74</v>
      </c>
      <c r="AO446" s="14">
        <f>ROUND(Zinsswaps!AO446+'iBoxx Extrapolation'!$F446,2)</f>
        <v>3.73</v>
      </c>
      <c r="AP446" s="14">
        <f>ROUND(Zinsswaps!AP446+'iBoxx Extrapolation'!$F446,2)</f>
        <v>3.7</v>
      </c>
      <c r="AQ446" s="14">
        <f>ROUND(Zinsswaps!AQ446+'iBoxx Extrapolation'!$F446,2)</f>
        <v>3.68</v>
      </c>
      <c r="AR446" s="14">
        <f>ROUND(Zinsswaps!AR446+'iBoxx Extrapolation'!$F446,2)</f>
        <v>3.66</v>
      </c>
      <c r="AS446" s="14">
        <f>ROUND(Zinsswaps!AS446+'iBoxx Extrapolation'!$F446,2)</f>
        <v>3.64</v>
      </c>
      <c r="AT446" s="14">
        <f>ROUND(Zinsswaps!AT446+'iBoxx Extrapolation'!$F446,2)</f>
        <v>3.62</v>
      </c>
      <c r="AU446" s="14">
        <f>ROUND(Zinsswaps!AU446+'iBoxx Extrapolation'!$F446,2)</f>
        <v>3.61</v>
      </c>
      <c r="AV446" s="14">
        <f>ROUND(Zinsswaps!AV446+'iBoxx Extrapolation'!$F446,2)</f>
        <v>3.59</v>
      </c>
      <c r="AW446" s="14">
        <f>ROUND(Zinsswaps!AW446+'iBoxx Extrapolation'!$F446,2)</f>
        <v>3.57</v>
      </c>
      <c r="AX446" s="14">
        <f>ROUND(Zinsswaps!AX446+'iBoxx Extrapolation'!$F446,2)</f>
        <v>3.56</v>
      </c>
      <c r="AY446" s="14">
        <f>ROUND(Zinsswaps!AY446+'iBoxx Extrapolation'!$F446,2)</f>
        <v>3.54</v>
      </c>
    </row>
    <row r="447" spans="1:51" s="16" customFormat="1" x14ac:dyDescent="0.2">
      <c r="A447" s="12">
        <v>50829</v>
      </c>
      <c r="B447" s="14">
        <f>ROUND(Zinsswaps!B447+'iBoxx Extrapolation'!$F447,2)</f>
        <v>2.99</v>
      </c>
      <c r="C447" s="14">
        <f>ROUND(Zinsswaps!C447+'iBoxx Extrapolation'!$F447,2)</f>
        <v>3</v>
      </c>
      <c r="D447" s="14">
        <f>ROUND(Zinsswaps!D447+'iBoxx Extrapolation'!$F447,2)</f>
        <v>3.05</v>
      </c>
      <c r="E447" s="14">
        <f>ROUND(Zinsswaps!E447+'iBoxx Extrapolation'!$F447,2)</f>
        <v>3.12</v>
      </c>
      <c r="F447" s="14">
        <f>ROUND(Zinsswaps!F447+'iBoxx Extrapolation'!$F447,2)</f>
        <v>3.19</v>
      </c>
      <c r="G447" s="14">
        <f>ROUND(Zinsswaps!G447+'iBoxx Extrapolation'!$F447,2)</f>
        <v>3.27</v>
      </c>
      <c r="H447" s="14">
        <f>ROUND(Zinsswaps!H447+'iBoxx Extrapolation'!$F447,2)</f>
        <v>3.34</v>
      </c>
      <c r="I447" s="14">
        <f>ROUND(Zinsswaps!I447+'iBoxx Extrapolation'!$F447,2)</f>
        <v>3.41</v>
      </c>
      <c r="J447" s="14">
        <f>ROUND(Zinsswaps!J447+'iBoxx Extrapolation'!$F447,2)</f>
        <v>3.48</v>
      </c>
      <c r="K447" s="14">
        <f>ROUND(Zinsswaps!K447+'iBoxx Extrapolation'!$F447,2)</f>
        <v>3.54</v>
      </c>
      <c r="L447" s="14">
        <f>ROUND(Zinsswaps!L447+'iBoxx Extrapolation'!$F447,2)</f>
        <v>3.6</v>
      </c>
      <c r="M447" s="14">
        <f>ROUND(Zinsswaps!M447+'iBoxx Extrapolation'!$F447,2)</f>
        <v>3.65</v>
      </c>
      <c r="N447" s="14">
        <f>ROUND(Zinsswaps!N447+'iBoxx Extrapolation'!$F447,2)</f>
        <v>3.7</v>
      </c>
      <c r="O447" s="14">
        <f>ROUND(Zinsswaps!O447+'iBoxx Extrapolation'!$F447,2)</f>
        <v>3.75</v>
      </c>
      <c r="P447" s="14">
        <f>ROUND(Zinsswaps!P447+'iBoxx Extrapolation'!$F447,2)</f>
        <v>3.78</v>
      </c>
      <c r="Q447" s="14">
        <f>ROUND(Zinsswaps!Q447+'iBoxx Extrapolation'!$F447,2)</f>
        <v>3.81</v>
      </c>
      <c r="R447" s="14">
        <f>ROUND(Zinsswaps!R447+'iBoxx Extrapolation'!$F447,2)</f>
        <v>3.83</v>
      </c>
      <c r="S447" s="14">
        <f>ROUND(Zinsswaps!S447+'iBoxx Extrapolation'!$F447,2)</f>
        <v>3.85</v>
      </c>
      <c r="T447" s="14">
        <f>ROUND(Zinsswaps!T447+'iBoxx Extrapolation'!$F447,2)</f>
        <v>3.87</v>
      </c>
      <c r="U447" s="14">
        <f>ROUND(Zinsswaps!U447+'iBoxx Extrapolation'!$F447,2)</f>
        <v>3.89</v>
      </c>
      <c r="V447" s="14">
        <f>ROUND(Zinsswaps!V447+'iBoxx Extrapolation'!$F447,2)</f>
        <v>3.89</v>
      </c>
      <c r="W447" s="14">
        <f>ROUND(Zinsswaps!W447+'iBoxx Extrapolation'!$F447,2)</f>
        <v>3.89</v>
      </c>
      <c r="X447" s="14">
        <f>ROUND(Zinsswaps!X447+'iBoxx Extrapolation'!$F447,2)</f>
        <v>3.89</v>
      </c>
      <c r="Y447" s="14">
        <f>ROUND(Zinsswaps!Y447+'iBoxx Extrapolation'!$F447,2)</f>
        <v>3.89</v>
      </c>
      <c r="Z447" s="14">
        <f>ROUND(Zinsswaps!Z447+'iBoxx Extrapolation'!$F447,2)</f>
        <v>3.89</v>
      </c>
      <c r="AA447" s="14">
        <f>ROUND(Zinsswaps!AA447+'iBoxx Extrapolation'!$F447,2)</f>
        <v>3.88</v>
      </c>
      <c r="AB447" s="14">
        <f>ROUND(Zinsswaps!AB447+'iBoxx Extrapolation'!$F447,2)</f>
        <v>3.88</v>
      </c>
      <c r="AC447" s="14">
        <f>ROUND(Zinsswaps!AC447+'iBoxx Extrapolation'!$F447,2)</f>
        <v>3.87</v>
      </c>
      <c r="AD447" s="14">
        <f>ROUND(Zinsswaps!AD447+'iBoxx Extrapolation'!$F447,2)</f>
        <v>3.86</v>
      </c>
      <c r="AE447" s="14">
        <f>ROUND(Zinsswaps!AE447+'iBoxx Extrapolation'!$F447,2)</f>
        <v>3.86</v>
      </c>
      <c r="AF447" s="14">
        <f>ROUND(Zinsswaps!AF447+'iBoxx Extrapolation'!$F447,2)</f>
        <v>3.84</v>
      </c>
      <c r="AG447" s="14">
        <f>ROUND(Zinsswaps!AG447+'iBoxx Extrapolation'!$F447,2)</f>
        <v>3.82</v>
      </c>
      <c r="AH447" s="14">
        <f>ROUND(Zinsswaps!AH447+'iBoxx Extrapolation'!$F447,2)</f>
        <v>3.81</v>
      </c>
      <c r="AI447" s="14">
        <f>ROUND(Zinsswaps!AI447+'iBoxx Extrapolation'!$F447,2)</f>
        <v>3.79</v>
      </c>
      <c r="AJ447" s="14">
        <f>ROUND(Zinsswaps!AJ447+'iBoxx Extrapolation'!$F447,2)</f>
        <v>3.78</v>
      </c>
      <c r="AK447" s="14">
        <f>ROUND(Zinsswaps!AK447+'iBoxx Extrapolation'!$F447,2)</f>
        <v>3.77</v>
      </c>
      <c r="AL447" s="14">
        <f>ROUND(Zinsswaps!AL447+'iBoxx Extrapolation'!$F447,2)</f>
        <v>3.76</v>
      </c>
      <c r="AM447" s="14">
        <f>ROUND(Zinsswaps!AM447+'iBoxx Extrapolation'!$F447,2)</f>
        <v>3.75</v>
      </c>
      <c r="AN447" s="14">
        <f>ROUND(Zinsswaps!AN447+'iBoxx Extrapolation'!$F447,2)</f>
        <v>3.74</v>
      </c>
      <c r="AO447" s="14">
        <f>ROUND(Zinsswaps!AO447+'iBoxx Extrapolation'!$F447,2)</f>
        <v>3.73</v>
      </c>
      <c r="AP447" s="14">
        <f>ROUND(Zinsswaps!AP447+'iBoxx Extrapolation'!$F447,2)</f>
        <v>3.7</v>
      </c>
      <c r="AQ447" s="14">
        <f>ROUND(Zinsswaps!AQ447+'iBoxx Extrapolation'!$F447,2)</f>
        <v>3.68</v>
      </c>
      <c r="AR447" s="14">
        <f>ROUND(Zinsswaps!AR447+'iBoxx Extrapolation'!$F447,2)</f>
        <v>3.66</v>
      </c>
      <c r="AS447" s="14">
        <f>ROUND(Zinsswaps!AS447+'iBoxx Extrapolation'!$F447,2)</f>
        <v>3.64</v>
      </c>
      <c r="AT447" s="14">
        <f>ROUND(Zinsswaps!AT447+'iBoxx Extrapolation'!$F447,2)</f>
        <v>3.62</v>
      </c>
      <c r="AU447" s="14">
        <f>ROUND(Zinsswaps!AU447+'iBoxx Extrapolation'!$F447,2)</f>
        <v>3.61</v>
      </c>
      <c r="AV447" s="14">
        <f>ROUND(Zinsswaps!AV447+'iBoxx Extrapolation'!$F447,2)</f>
        <v>3.59</v>
      </c>
      <c r="AW447" s="14">
        <f>ROUND(Zinsswaps!AW447+'iBoxx Extrapolation'!$F447,2)</f>
        <v>3.57</v>
      </c>
      <c r="AX447" s="14">
        <f>ROUND(Zinsswaps!AX447+'iBoxx Extrapolation'!$F447,2)</f>
        <v>3.56</v>
      </c>
      <c r="AY447" s="14">
        <f>ROUND(Zinsswaps!AY447+'iBoxx Extrapolation'!$F447,2)</f>
        <v>3.54</v>
      </c>
    </row>
    <row r="448" spans="1:51" s="16" customFormat="1" x14ac:dyDescent="0.2">
      <c r="A448" s="12">
        <v>50860</v>
      </c>
      <c r="B448" s="14">
        <f>ROUND(Zinsswaps!B448+'iBoxx Extrapolation'!$F448,2)</f>
        <v>2.99</v>
      </c>
      <c r="C448" s="14">
        <f>ROUND(Zinsswaps!C448+'iBoxx Extrapolation'!$F448,2)</f>
        <v>3</v>
      </c>
      <c r="D448" s="14">
        <f>ROUND(Zinsswaps!D448+'iBoxx Extrapolation'!$F448,2)</f>
        <v>3.05</v>
      </c>
      <c r="E448" s="14">
        <f>ROUND(Zinsswaps!E448+'iBoxx Extrapolation'!$F448,2)</f>
        <v>3.12</v>
      </c>
      <c r="F448" s="14">
        <f>ROUND(Zinsswaps!F448+'iBoxx Extrapolation'!$F448,2)</f>
        <v>3.19</v>
      </c>
      <c r="G448" s="14">
        <f>ROUND(Zinsswaps!G448+'iBoxx Extrapolation'!$F448,2)</f>
        <v>3.27</v>
      </c>
      <c r="H448" s="14">
        <f>ROUND(Zinsswaps!H448+'iBoxx Extrapolation'!$F448,2)</f>
        <v>3.34</v>
      </c>
      <c r="I448" s="14">
        <f>ROUND(Zinsswaps!I448+'iBoxx Extrapolation'!$F448,2)</f>
        <v>3.41</v>
      </c>
      <c r="J448" s="14">
        <f>ROUND(Zinsswaps!J448+'iBoxx Extrapolation'!$F448,2)</f>
        <v>3.48</v>
      </c>
      <c r="K448" s="14">
        <f>ROUND(Zinsswaps!K448+'iBoxx Extrapolation'!$F448,2)</f>
        <v>3.54</v>
      </c>
      <c r="L448" s="14">
        <f>ROUND(Zinsswaps!L448+'iBoxx Extrapolation'!$F448,2)</f>
        <v>3.6</v>
      </c>
      <c r="M448" s="14">
        <f>ROUND(Zinsswaps!M448+'iBoxx Extrapolation'!$F448,2)</f>
        <v>3.65</v>
      </c>
      <c r="N448" s="14">
        <f>ROUND(Zinsswaps!N448+'iBoxx Extrapolation'!$F448,2)</f>
        <v>3.7</v>
      </c>
      <c r="O448" s="14">
        <f>ROUND(Zinsswaps!O448+'iBoxx Extrapolation'!$F448,2)</f>
        <v>3.75</v>
      </c>
      <c r="P448" s="14">
        <f>ROUND(Zinsswaps!P448+'iBoxx Extrapolation'!$F448,2)</f>
        <v>3.78</v>
      </c>
      <c r="Q448" s="14">
        <f>ROUND(Zinsswaps!Q448+'iBoxx Extrapolation'!$F448,2)</f>
        <v>3.81</v>
      </c>
      <c r="R448" s="14">
        <f>ROUND(Zinsswaps!R448+'iBoxx Extrapolation'!$F448,2)</f>
        <v>3.83</v>
      </c>
      <c r="S448" s="14">
        <f>ROUND(Zinsswaps!S448+'iBoxx Extrapolation'!$F448,2)</f>
        <v>3.85</v>
      </c>
      <c r="T448" s="14">
        <f>ROUND(Zinsswaps!T448+'iBoxx Extrapolation'!$F448,2)</f>
        <v>3.87</v>
      </c>
      <c r="U448" s="14">
        <f>ROUND(Zinsswaps!U448+'iBoxx Extrapolation'!$F448,2)</f>
        <v>3.89</v>
      </c>
      <c r="V448" s="14">
        <f>ROUND(Zinsswaps!V448+'iBoxx Extrapolation'!$F448,2)</f>
        <v>3.89</v>
      </c>
      <c r="W448" s="14">
        <f>ROUND(Zinsswaps!W448+'iBoxx Extrapolation'!$F448,2)</f>
        <v>3.89</v>
      </c>
      <c r="X448" s="14">
        <f>ROUND(Zinsswaps!X448+'iBoxx Extrapolation'!$F448,2)</f>
        <v>3.89</v>
      </c>
      <c r="Y448" s="14">
        <f>ROUND(Zinsswaps!Y448+'iBoxx Extrapolation'!$F448,2)</f>
        <v>3.89</v>
      </c>
      <c r="Z448" s="14">
        <f>ROUND(Zinsswaps!Z448+'iBoxx Extrapolation'!$F448,2)</f>
        <v>3.89</v>
      </c>
      <c r="AA448" s="14">
        <f>ROUND(Zinsswaps!AA448+'iBoxx Extrapolation'!$F448,2)</f>
        <v>3.88</v>
      </c>
      <c r="AB448" s="14">
        <f>ROUND(Zinsswaps!AB448+'iBoxx Extrapolation'!$F448,2)</f>
        <v>3.88</v>
      </c>
      <c r="AC448" s="14">
        <f>ROUND(Zinsswaps!AC448+'iBoxx Extrapolation'!$F448,2)</f>
        <v>3.87</v>
      </c>
      <c r="AD448" s="14">
        <f>ROUND(Zinsswaps!AD448+'iBoxx Extrapolation'!$F448,2)</f>
        <v>3.86</v>
      </c>
      <c r="AE448" s="14">
        <f>ROUND(Zinsswaps!AE448+'iBoxx Extrapolation'!$F448,2)</f>
        <v>3.86</v>
      </c>
      <c r="AF448" s="14">
        <f>ROUND(Zinsswaps!AF448+'iBoxx Extrapolation'!$F448,2)</f>
        <v>3.84</v>
      </c>
      <c r="AG448" s="14">
        <f>ROUND(Zinsswaps!AG448+'iBoxx Extrapolation'!$F448,2)</f>
        <v>3.82</v>
      </c>
      <c r="AH448" s="14">
        <f>ROUND(Zinsswaps!AH448+'iBoxx Extrapolation'!$F448,2)</f>
        <v>3.81</v>
      </c>
      <c r="AI448" s="14">
        <f>ROUND(Zinsswaps!AI448+'iBoxx Extrapolation'!$F448,2)</f>
        <v>3.79</v>
      </c>
      <c r="AJ448" s="14">
        <f>ROUND(Zinsswaps!AJ448+'iBoxx Extrapolation'!$F448,2)</f>
        <v>3.78</v>
      </c>
      <c r="AK448" s="14">
        <f>ROUND(Zinsswaps!AK448+'iBoxx Extrapolation'!$F448,2)</f>
        <v>3.77</v>
      </c>
      <c r="AL448" s="14">
        <f>ROUND(Zinsswaps!AL448+'iBoxx Extrapolation'!$F448,2)</f>
        <v>3.76</v>
      </c>
      <c r="AM448" s="14">
        <f>ROUND(Zinsswaps!AM448+'iBoxx Extrapolation'!$F448,2)</f>
        <v>3.75</v>
      </c>
      <c r="AN448" s="14">
        <f>ROUND(Zinsswaps!AN448+'iBoxx Extrapolation'!$F448,2)</f>
        <v>3.74</v>
      </c>
      <c r="AO448" s="14">
        <f>ROUND(Zinsswaps!AO448+'iBoxx Extrapolation'!$F448,2)</f>
        <v>3.73</v>
      </c>
      <c r="AP448" s="14">
        <f>ROUND(Zinsswaps!AP448+'iBoxx Extrapolation'!$F448,2)</f>
        <v>3.7</v>
      </c>
      <c r="AQ448" s="14">
        <f>ROUND(Zinsswaps!AQ448+'iBoxx Extrapolation'!$F448,2)</f>
        <v>3.68</v>
      </c>
      <c r="AR448" s="14">
        <f>ROUND(Zinsswaps!AR448+'iBoxx Extrapolation'!$F448,2)</f>
        <v>3.66</v>
      </c>
      <c r="AS448" s="14">
        <f>ROUND(Zinsswaps!AS448+'iBoxx Extrapolation'!$F448,2)</f>
        <v>3.64</v>
      </c>
      <c r="AT448" s="14">
        <f>ROUND(Zinsswaps!AT448+'iBoxx Extrapolation'!$F448,2)</f>
        <v>3.62</v>
      </c>
      <c r="AU448" s="14">
        <f>ROUND(Zinsswaps!AU448+'iBoxx Extrapolation'!$F448,2)</f>
        <v>3.61</v>
      </c>
      <c r="AV448" s="14">
        <f>ROUND(Zinsswaps!AV448+'iBoxx Extrapolation'!$F448,2)</f>
        <v>3.59</v>
      </c>
      <c r="AW448" s="14">
        <f>ROUND(Zinsswaps!AW448+'iBoxx Extrapolation'!$F448,2)</f>
        <v>3.57</v>
      </c>
      <c r="AX448" s="14">
        <f>ROUND(Zinsswaps!AX448+'iBoxx Extrapolation'!$F448,2)</f>
        <v>3.56</v>
      </c>
      <c r="AY448" s="14">
        <f>ROUND(Zinsswaps!AY448+'iBoxx Extrapolation'!$F448,2)</f>
        <v>3.54</v>
      </c>
    </row>
    <row r="449" spans="1:51" s="16" customFormat="1" x14ac:dyDescent="0.2">
      <c r="A449" s="12">
        <v>50890</v>
      </c>
      <c r="B449" s="14">
        <f>ROUND(Zinsswaps!B449+'iBoxx Extrapolation'!$F449,2)</f>
        <v>2.99</v>
      </c>
      <c r="C449" s="14">
        <f>ROUND(Zinsswaps!C449+'iBoxx Extrapolation'!$F449,2)</f>
        <v>3</v>
      </c>
      <c r="D449" s="14">
        <f>ROUND(Zinsswaps!D449+'iBoxx Extrapolation'!$F449,2)</f>
        <v>3.05</v>
      </c>
      <c r="E449" s="14">
        <f>ROUND(Zinsswaps!E449+'iBoxx Extrapolation'!$F449,2)</f>
        <v>3.12</v>
      </c>
      <c r="F449" s="14">
        <f>ROUND(Zinsswaps!F449+'iBoxx Extrapolation'!$F449,2)</f>
        <v>3.19</v>
      </c>
      <c r="G449" s="14">
        <f>ROUND(Zinsswaps!G449+'iBoxx Extrapolation'!$F449,2)</f>
        <v>3.27</v>
      </c>
      <c r="H449" s="14">
        <f>ROUND(Zinsswaps!H449+'iBoxx Extrapolation'!$F449,2)</f>
        <v>3.34</v>
      </c>
      <c r="I449" s="14">
        <f>ROUND(Zinsswaps!I449+'iBoxx Extrapolation'!$F449,2)</f>
        <v>3.41</v>
      </c>
      <c r="J449" s="14">
        <f>ROUND(Zinsswaps!J449+'iBoxx Extrapolation'!$F449,2)</f>
        <v>3.48</v>
      </c>
      <c r="K449" s="14">
        <f>ROUND(Zinsswaps!K449+'iBoxx Extrapolation'!$F449,2)</f>
        <v>3.54</v>
      </c>
      <c r="L449" s="14">
        <f>ROUND(Zinsswaps!L449+'iBoxx Extrapolation'!$F449,2)</f>
        <v>3.6</v>
      </c>
      <c r="M449" s="14">
        <f>ROUND(Zinsswaps!M449+'iBoxx Extrapolation'!$F449,2)</f>
        <v>3.65</v>
      </c>
      <c r="N449" s="14">
        <f>ROUND(Zinsswaps!N449+'iBoxx Extrapolation'!$F449,2)</f>
        <v>3.7</v>
      </c>
      <c r="O449" s="14">
        <f>ROUND(Zinsswaps!O449+'iBoxx Extrapolation'!$F449,2)</f>
        <v>3.75</v>
      </c>
      <c r="P449" s="14">
        <f>ROUND(Zinsswaps!P449+'iBoxx Extrapolation'!$F449,2)</f>
        <v>3.78</v>
      </c>
      <c r="Q449" s="14">
        <f>ROUND(Zinsswaps!Q449+'iBoxx Extrapolation'!$F449,2)</f>
        <v>3.81</v>
      </c>
      <c r="R449" s="14">
        <f>ROUND(Zinsswaps!R449+'iBoxx Extrapolation'!$F449,2)</f>
        <v>3.83</v>
      </c>
      <c r="S449" s="14">
        <f>ROUND(Zinsswaps!S449+'iBoxx Extrapolation'!$F449,2)</f>
        <v>3.85</v>
      </c>
      <c r="T449" s="14">
        <f>ROUND(Zinsswaps!T449+'iBoxx Extrapolation'!$F449,2)</f>
        <v>3.87</v>
      </c>
      <c r="U449" s="14">
        <f>ROUND(Zinsswaps!U449+'iBoxx Extrapolation'!$F449,2)</f>
        <v>3.89</v>
      </c>
      <c r="V449" s="14">
        <f>ROUND(Zinsswaps!V449+'iBoxx Extrapolation'!$F449,2)</f>
        <v>3.89</v>
      </c>
      <c r="W449" s="14">
        <f>ROUND(Zinsswaps!W449+'iBoxx Extrapolation'!$F449,2)</f>
        <v>3.89</v>
      </c>
      <c r="X449" s="14">
        <f>ROUND(Zinsswaps!X449+'iBoxx Extrapolation'!$F449,2)</f>
        <v>3.89</v>
      </c>
      <c r="Y449" s="14">
        <f>ROUND(Zinsswaps!Y449+'iBoxx Extrapolation'!$F449,2)</f>
        <v>3.89</v>
      </c>
      <c r="Z449" s="14">
        <f>ROUND(Zinsswaps!Z449+'iBoxx Extrapolation'!$F449,2)</f>
        <v>3.89</v>
      </c>
      <c r="AA449" s="14">
        <f>ROUND(Zinsswaps!AA449+'iBoxx Extrapolation'!$F449,2)</f>
        <v>3.88</v>
      </c>
      <c r="AB449" s="14">
        <f>ROUND(Zinsswaps!AB449+'iBoxx Extrapolation'!$F449,2)</f>
        <v>3.88</v>
      </c>
      <c r="AC449" s="14">
        <f>ROUND(Zinsswaps!AC449+'iBoxx Extrapolation'!$F449,2)</f>
        <v>3.87</v>
      </c>
      <c r="AD449" s="14">
        <f>ROUND(Zinsswaps!AD449+'iBoxx Extrapolation'!$F449,2)</f>
        <v>3.86</v>
      </c>
      <c r="AE449" s="14">
        <f>ROUND(Zinsswaps!AE449+'iBoxx Extrapolation'!$F449,2)</f>
        <v>3.86</v>
      </c>
      <c r="AF449" s="14">
        <f>ROUND(Zinsswaps!AF449+'iBoxx Extrapolation'!$F449,2)</f>
        <v>3.84</v>
      </c>
      <c r="AG449" s="14">
        <f>ROUND(Zinsswaps!AG449+'iBoxx Extrapolation'!$F449,2)</f>
        <v>3.82</v>
      </c>
      <c r="AH449" s="14">
        <f>ROUND(Zinsswaps!AH449+'iBoxx Extrapolation'!$F449,2)</f>
        <v>3.81</v>
      </c>
      <c r="AI449" s="14">
        <f>ROUND(Zinsswaps!AI449+'iBoxx Extrapolation'!$F449,2)</f>
        <v>3.79</v>
      </c>
      <c r="AJ449" s="14">
        <f>ROUND(Zinsswaps!AJ449+'iBoxx Extrapolation'!$F449,2)</f>
        <v>3.78</v>
      </c>
      <c r="AK449" s="14">
        <f>ROUND(Zinsswaps!AK449+'iBoxx Extrapolation'!$F449,2)</f>
        <v>3.77</v>
      </c>
      <c r="AL449" s="14">
        <f>ROUND(Zinsswaps!AL449+'iBoxx Extrapolation'!$F449,2)</f>
        <v>3.76</v>
      </c>
      <c r="AM449" s="14">
        <f>ROUND(Zinsswaps!AM449+'iBoxx Extrapolation'!$F449,2)</f>
        <v>3.75</v>
      </c>
      <c r="AN449" s="14">
        <f>ROUND(Zinsswaps!AN449+'iBoxx Extrapolation'!$F449,2)</f>
        <v>3.74</v>
      </c>
      <c r="AO449" s="14">
        <f>ROUND(Zinsswaps!AO449+'iBoxx Extrapolation'!$F449,2)</f>
        <v>3.73</v>
      </c>
      <c r="AP449" s="14">
        <f>ROUND(Zinsswaps!AP449+'iBoxx Extrapolation'!$F449,2)</f>
        <v>3.7</v>
      </c>
      <c r="AQ449" s="14">
        <f>ROUND(Zinsswaps!AQ449+'iBoxx Extrapolation'!$F449,2)</f>
        <v>3.68</v>
      </c>
      <c r="AR449" s="14">
        <f>ROUND(Zinsswaps!AR449+'iBoxx Extrapolation'!$F449,2)</f>
        <v>3.66</v>
      </c>
      <c r="AS449" s="14">
        <f>ROUND(Zinsswaps!AS449+'iBoxx Extrapolation'!$F449,2)</f>
        <v>3.64</v>
      </c>
      <c r="AT449" s="14">
        <f>ROUND(Zinsswaps!AT449+'iBoxx Extrapolation'!$F449,2)</f>
        <v>3.62</v>
      </c>
      <c r="AU449" s="14">
        <f>ROUND(Zinsswaps!AU449+'iBoxx Extrapolation'!$F449,2)</f>
        <v>3.61</v>
      </c>
      <c r="AV449" s="14">
        <f>ROUND(Zinsswaps!AV449+'iBoxx Extrapolation'!$F449,2)</f>
        <v>3.59</v>
      </c>
      <c r="AW449" s="14">
        <f>ROUND(Zinsswaps!AW449+'iBoxx Extrapolation'!$F449,2)</f>
        <v>3.57</v>
      </c>
      <c r="AX449" s="14">
        <f>ROUND(Zinsswaps!AX449+'iBoxx Extrapolation'!$F449,2)</f>
        <v>3.56</v>
      </c>
      <c r="AY449" s="14">
        <f>ROUND(Zinsswaps!AY449+'iBoxx Extrapolation'!$F449,2)</f>
        <v>3.54</v>
      </c>
    </row>
    <row r="450" spans="1:51" s="16" customFormat="1" x14ac:dyDescent="0.2">
      <c r="A450" s="12">
        <v>50921</v>
      </c>
      <c r="B450" s="14">
        <f>ROUND(Zinsswaps!B450+'iBoxx Extrapolation'!$F450,2)</f>
        <v>2.99</v>
      </c>
      <c r="C450" s="14">
        <f>ROUND(Zinsswaps!C450+'iBoxx Extrapolation'!$F450,2)</f>
        <v>3</v>
      </c>
      <c r="D450" s="14">
        <f>ROUND(Zinsswaps!D450+'iBoxx Extrapolation'!$F450,2)</f>
        <v>3.05</v>
      </c>
      <c r="E450" s="14">
        <f>ROUND(Zinsswaps!E450+'iBoxx Extrapolation'!$F450,2)</f>
        <v>3.12</v>
      </c>
      <c r="F450" s="14">
        <f>ROUND(Zinsswaps!F450+'iBoxx Extrapolation'!$F450,2)</f>
        <v>3.19</v>
      </c>
      <c r="G450" s="14">
        <f>ROUND(Zinsswaps!G450+'iBoxx Extrapolation'!$F450,2)</f>
        <v>3.27</v>
      </c>
      <c r="H450" s="14">
        <f>ROUND(Zinsswaps!H450+'iBoxx Extrapolation'!$F450,2)</f>
        <v>3.34</v>
      </c>
      <c r="I450" s="14">
        <f>ROUND(Zinsswaps!I450+'iBoxx Extrapolation'!$F450,2)</f>
        <v>3.41</v>
      </c>
      <c r="J450" s="14">
        <f>ROUND(Zinsswaps!J450+'iBoxx Extrapolation'!$F450,2)</f>
        <v>3.48</v>
      </c>
      <c r="K450" s="14">
        <f>ROUND(Zinsswaps!K450+'iBoxx Extrapolation'!$F450,2)</f>
        <v>3.54</v>
      </c>
      <c r="L450" s="14">
        <f>ROUND(Zinsswaps!L450+'iBoxx Extrapolation'!$F450,2)</f>
        <v>3.6</v>
      </c>
      <c r="M450" s="14">
        <f>ROUND(Zinsswaps!M450+'iBoxx Extrapolation'!$F450,2)</f>
        <v>3.65</v>
      </c>
      <c r="N450" s="14">
        <f>ROUND(Zinsswaps!N450+'iBoxx Extrapolation'!$F450,2)</f>
        <v>3.7</v>
      </c>
      <c r="O450" s="14">
        <f>ROUND(Zinsswaps!O450+'iBoxx Extrapolation'!$F450,2)</f>
        <v>3.75</v>
      </c>
      <c r="P450" s="14">
        <f>ROUND(Zinsswaps!P450+'iBoxx Extrapolation'!$F450,2)</f>
        <v>3.78</v>
      </c>
      <c r="Q450" s="14">
        <f>ROUND(Zinsswaps!Q450+'iBoxx Extrapolation'!$F450,2)</f>
        <v>3.81</v>
      </c>
      <c r="R450" s="14">
        <f>ROUND(Zinsswaps!R450+'iBoxx Extrapolation'!$F450,2)</f>
        <v>3.83</v>
      </c>
      <c r="S450" s="14">
        <f>ROUND(Zinsswaps!S450+'iBoxx Extrapolation'!$F450,2)</f>
        <v>3.85</v>
      </c>
      <c r="T450" s="14">
        <f>ROUND(Zinsswaps!T450+'iBoxx Extrapolation'!$F450,2)</f>
        <v>3.87</v>
      </c>
      <c r="U450" s="14">
        <f>ROUND(Zinsswaps!U450+'iBoxx Extrapolation'!$F450,2)</f>
        <v>3.89</v>
      </c>
      <c r="V450" s="14">
        <f>ROUND(Zinsswaps!V450+'iBoxx Extrapolation'!$F450,2)</f>
        <v>3.89</v>
      </c>
      <c r="W450" s="14">
        <f>ROUND(Zinsswaps!W450+'iBoxx Extrapolation'!$F450,2)</f>
        <v>3.89</v>
      </c>
      <c r="X450" s="14">
        <f>ROUND(Zinsswaps!X450+'iBoxx Extrapolation'!$F450,2)</f>
        <v>3.89</v>
      </c>
      <c r="Y450" s="14">
        <f>ROUND(Zinsswaps!Y450+'iBoxx Extrapolation'!$F450,2)</f>
        <v>3.89</v>
      </c>
      <c r="Z450" s="14">
        <f>ROUND(Zinsswaps!Z450+'iBoxx Extrapolation'!$F450,2)</f>
        <v>3.89</v>
      </c>
      <c r="AA450" s="14">
        <f>ROUND(Zinsswaps!AA450+'iBoxx Extrapolation'!$F450,2)</f>
        <v>3.88</v>
      </c>
      <c r="AB450" s="14">
        <f>ROUND(Zinsswaps!AB450+'iBoxx Extrapolation'!$F450,2)</f>
        <v>3.88</v>
      </c>
      <c r="AC450" s="14">
        <f>ROUND(Zinsswaps!AC450+'iBoxx Extrapolation'!$F450,2)</f>
        <v>3.87</v>
      </c>
      <c r="AD450" s="14">
        <f>ROUND(Zinsswaps!AD450+'iBoxx Extrapolation'!$F450,2)</f>
        <v>3.86</v>
      </c>
      <c r="AE450" s="14">
        <f>ROUND(Zinsswaps!AE450+'iBoxx Extrapolation'!$F450,2)</f>
        <v>3.86</v>
      </c>
      <c r="AF450" s="14">
        <f>ROUND(Zinsswaps!AF450+'iBoxx Extrapolation'!$F450,2)</f>
        <v>3.84</v>
      </c>
      <c r="AG450" s="14">
        <f>ROUND(Zinsswaps!AG450+'iBoxx Extrapolation'!$F450,2)</f>
        <v>3.82</v>
      </c>
      <c r="AH450" s="14">
        <f>ROUND(Zinsswaps!AH450+'iBoxx Extrapolation'!$F450,2)</f>
        <v>3.81</v>
      </c>
      <c r="AI450" s="14">
        <f>ROUND(Zinsswaps!AI450+'iBoxx Extrapolation'!$F450,2)</f>
        <v>3.79</v>
      </c>
      <c r="AJ450" s="14">
        <f>ROUND(Zinsswaps!AJ450+'iBoxx Extrapolation'!$F450,2)</f>
        <v>3.78</v>
      </c>
      <c r="AK450" s="14">
        <f>ROUND(Zinsswaps!AK450+'iBoxx Extrapolation'!$F450,2)</f>
        <v>3.77</v>
      </c>
      <c r="AL450" s="14">
        <f>ROUND(Zinsswaps!AL450+'iBoxx Extrapolation'!$F450,2)</f>
        <v>3.76</v>
      </c>
      <c r="AM450" s="14">
        <f>ROUND(Zinsswaps!AM450+'iBoxx Extrapolation'!$F450,2)</f>
        <v>3.75</v>
      </c>
      <c r="AN450" s="14">
        <f>ROUND(Zinsswaps!AN450+'iBoxx Extrapolation'!$F450,2)</f>
        <v>3.74</v>
      </c>
      <c r="AO450" s="14">
        <f>ROUND(Zinsswaps!AO450+'iBoxx Extrapolation'!$F450,2)</f>
        <v>3.73</v>
      </c>
      <c r="AP450" s="14">
        <f>ROUND(Zinsswaps!AP450+'iBoxx Extrapolation'!$F450,2)</f>
        <v>3.7</v>
      </c>
      <c r="AQ450" s="14">
        <f>ROUND(Zinsswaps!AQ450+'iBoxx Extrapolation'!$F450,2)</f>
        <v>3.68</v>
      </c>
      <c r="AR450" s="14">
        <f>ROUND(Zinsswaps!AR450+'iBoxx Extrapolation'!$F450,2)</f>
        <v>3.66</v>
      </c>
      <c r="AS450" s="14">
        <f>ROUND(Zinsswaps!AS450+'iBoxx Extrapolation'!$F450,2)</f>
        <v>3.64</v>
      </c>
      <c r="AT450" s="14">
        <f>ROUND(Zinsswaps!AT450+'iBoxx Extrapolation'!$F450,2)</f>
        <v>3.62</v>
      </c>
      <c r="AU450" s="14">
        <f>ROUND(Zinsswaps!AU450+'iBoxx Extrapolation'!$F450,2)</f>
        <v>3.61</v>
      </c>
      <c r="AV450" s="14">
        <f>ROUND(Zinsswaps!AV450+'iBoxx Extrapolation'!$F450,2)</f>
        <v>3.59</v>
      </c>
      <c r="AW450" s="14">
        <f>ROUND(Zinsswaps!AW450+'iBoxx Extrapolation'!$F450,2)</f>
        <v>3.57</v>
      </c>
      <c r="AX450" s="14">
        <f>ROUND(Zinsswaps!AX450+'iBoxx Extrapolation'!$F450,2)</f>
        <v>3.56</v>
      </c>
      <c r="AY450" s="14">
        <f>ROUND(Zinsswaps!AY450+'iBoxx Extrapolation'!$F450,2)</f>
        <v>3.54</v>
      </c>
    </row>
    <row r="451" spans="1:51" s="16" customFormat="1" x14ac:dyDescent="0.2">
      <c r="A451" s="12">
        <v>50951</v>
      </c>
      <c r="B451" s="14">
        <f>ROUND(Zinsswaps!B451+'iBoxx Extrapolation'!$F451,2)</f>
        <v>2.99</v>
      </c>
      <c r="C451" s="14">
        <f>ROUND(Zinsswaps!C451+'iBoxx Extrapolation'!$F451,2)</f>
        <v>3</v>
      </c>
      <c r="D451" s="14">
        <f>ROUND(Zinsswaps!D451+'iBoxx Extrapolation'!$F451,2)</f>
        <v>3.05</v>
      </c>
      <c r="E451" s="14">
        <f>ROUND(Zinsswaps!E451+'iBoxx Extrapolation'!$F451,2)</f>
        <v>3.12</v>
      </c>
      <c r="F451" s="14">
        <f>ROUND(Zinsswaps!F451+'iBoxx Extrapolation'!$F451,2)</f>
        <v>3.19</v>
      </c>
      <c r="G451" s="14">
        <f>ROUND(Zinsswaps!G451+'iBoxx Extrapolation'!$F451,2)</f>
        <v>3.27</v>
      </c>
      <c r="H451" s="14">
        <f>ROUND(Zinsswaps!H451+'iBoxx Extrapolation'!$F451,2)</f>
        <v>3.34</v>
      </c>
      <c r="I451" s="14">
        <f>ROUND(Zinsswaps!I451+'iBoxx Extrapolation'!$F451,2)</f>
        <v>3.41</v>
      </c>
      <c r="J451" s="14">
        <f>ROUND(Zinsswaps!J451+'iBoxx Extrapolation'!$F451,2)</f>
        <v>3.48</v>
      </c>
      <c r="K451" s="14">
        <f>ROUND(Zinsswaps!K451+'iBoxx Extrapolation'!$F451,2)</f>
        <v>3.54</v>
      </c>
      <c r="L451" s="14">
        <f>ROUND(Zinsswaps!L451+'iBoxx Extrapolation'!$F451,2)</f>
        <v>3.6</v>
      </c>
      <c r="M451" s="14">
        <f>ROUND(Zinsswaps!M451+'iBoxx Extrapolation'!$F451,2)</f>
        <v>3.65</v>
      </c>
      <c r="N451" s="14">
        <f>ROUND(Zinsswaps!N451+'iBoxx Extrapolation'!$F451,2)</f>
        <v>3.7</v>
      </c>
      <c r="O451" s="14">
        <f>ROUND(Zinsswaps!O451+'iBoxx Extrapolation'!$F451,2)</f>
        <v>3.75</v>
      </c>
      <c r="P451" s="14">
        <f>ROUND(Zinsswaps!P451+'iBoxx Extrapolation'!$F451,2)</f>
        <v>3.78</v>
      </c>
      <c r="Q451" s="14">
        <f>ROUND(Zinsswaps!Q451+'iBoxx Extrapolation'!$F451,2)</f>
        <v>3.81</v>
      </c>
      <c r="R451" s="14">
        <f>ROUND(Zinsswaps!R451+'iBoxx Extrapolation'!$F451,2)</f>
        <v>3.83</v>
      </c>
      <c r="S451" s="14">
        <f>ROUND(Zinsswaps!S451+'iBoxx Extrapolation'!$F451,2)</f>
        <v>3.85</v>
      </c>
      <c r="T451" s="14">
        <f>ROUND(Zinsswaps!T451+'iBoxx Extrapolation'!$F451,2)</f>
        <v>3.87</v>
      </c>
      <c r="U451" s="14">
        <f>ROUND(Zinsswaps!U451+'iBoxx Extrapolation'!$F451,2)</f>
        <v>3.89</v>
      </c>
      <c r="V451" s="14">
        <f>ROUND(Zinsswaps!V451+'iBoxx Extrapolation'!$F451,2)</f>
        <v>3.89</v>
      </c>
      <c r="W451" s="14">
        <f>ROUND(Zinsswaps!W451+'iBoxx Extrapolation'!$F451,2)</f>
        <v>3.89</v>
      </c>
      <c r="X451" s="14">
        <f>ROUND(Zinsswaps!X451+'iBoxx Extrapolation'!$F451,2)</f>
        <v>3.89</v>
      </c>
      <c r="Y451" s="14">
        <f>ROUND(Zinsswaps!Y451+'iBoxx Extrapolation'!$F451,2)</f>
        <v>3.89</v>
      </c>
      <c r="Z451" s="14">
        <f>ROUND(Zinsswaps!Z451+'iBoxx Extrapolation'!$F451,2)</f>
        <v>3.89</v>
      </c>
      <c r="AA451" s="14">
        <f>ROUND(Zinsswaps!AA451+'iBoxx Extrapolation'!$F451,2)</f>
        <v>3.88</v>
      </c>
      <c r="AB451" s="14">
        <f>ROUND(Zinsswaps!AB451+'iBoxx Extrapolation'!$F451,2)</f>
        <v>3.88</v>
      </c>
      <c r="AC451" s="14">
        <f>ROUND(Zinsswaps!AC451+'iBoxx Extrapolation'!$F451,2)</f>
        <v>3.87</v>
      </c>
      <c r="AD451" s="14">
        <f>ROUND(Zinsswaps!AD451+'iBoxx Extrapolation'!$F451,2)</f>
        <v>3.86</v>
      </c>
      <c r="AE451" s="14">
        <f>ROUND(Zinsswaps!AE451+'iBoxx Extrapolation'!$F451,2)</f>
        <v>3.86</v>
      </c>
      <c r="AF451" s="14">
        <f>ROUND(Zinsswaps!AF451+'iBoxx Extrapolation'!$F451,2)</f>
        <v>3.84</v>
      </c>
      <c r="AG451" s="14">
        <f>ROUND(Zinsswaps!AG451+'iBoxx Extrapolation'!$F451,2)</f>
        <v>3.82</v>
      </c>
      <c r="AH451" s="14">
        <f>ROUND(Zinsswaps!AH451+'iBoxx Extrapolation'!$F451,2)</f>
        <v>3.81</v>
      </c>
      <c r="AI451" s="14">
        <f>ROUND(Zinsswaps!AI451+'iBoxx Extrapolation'!$F451,2)</f>
        <v>3.79</v>
      </c>
      <c r="AJ451" s="14">
        <f>ROUND(Zinsswaps!AJ451+'iBoxx Extrapolation'!$F451,2)</f>
        <v>3.78</v>
      </c>
      <c r="AK451" s="14">
        <f>ROUND(Zinsswaps!AK451+'iBoxx Extrapolation'!$F451,2)</f>
        <v>3.77</v>
      </c>
      <c r="AL451" s="14">
        <f>ROUND(Zinsswaps!AL451+'iBoxx Extrapolation'!$F451,2)</f>
        <v>3.76</v>
      </c>
      <c r="AM451" s="14">
        <f>ROUND(Zinsswaps!AM451+'iBoxx Extrapolation'!$F451,2)</f>
        <v>3.75</v>
      </c>
      <c r="AN451" s="14">
        <f>ROUND(Zinsswaps!AN451+'iBoxx Extrapolation'!$F451,2)</f>
        <v>3.74</v>
      </c>
      <c r="AO451" s="14">
        <f>ROUND(Zinsswaps!AO451+'iBoxx Extrapolation'!$F451,2)</f>
        <v>3.73</v>
      </c>
      <c r="AP451" s="14">
        <f>ROUND(Zinsswaps!AP451+'iBoxx Extrapolation'!$F451,2)</f>
        <v>3.7</v>
      </c>
      <c r="AQ451" s="14">
        <f>ROUND(Zinsswaps!AQ451+'iBoxx Extrapolation'!$F451,2)</f>
        <v>3.68</v>
      </c>
      <c r="AR451" s="14">
        <f>ROUND(Zinsswaps!AR451+'iBoxx Extrapolation'!$F451,2)</f>
        <v>3.66</v>
      </c>
      <c r="AS451" s="14">
        <f>ROUND(Zinsswaps!AS451+'iBoxx Extrapolation'!$F451,2)</f>
        <v>3.64</v>
      </c>
      <c r="AT451" s="14">
        <f>ROUND(Zinsswaps!AT451+'iBoxx Extrapolation'!$F451,2)</f>
        <v>3.62</v>
      </c>
      <c r="AU451" s="14">
        <f>ROUND(Zinsswaps!AU451+'iBoxx Extrapolation'!$F451,2)</f>
        <v>3.61</v>
      </c>
      <c r="AV451" s="14">
        <f>ROUND(Zinsswaps!AV451+'iBoxx Extrapolation'!$F451,2)</f>
        <v>3.59</v>
      </c>
      <c r="AW451" s="14">
        <f>ROUND(Zinsswaps!AW451+'iBoxx Extrapolation'!$F451,2)</f>
        <v>3.57</v>
      </c>
      <c r="AX451" s="14">
        <f>ROUND(Zinsswaps!AX451+'iBoxx Extrapolation'!$F451,2)</f>
        <v>3.56</v>
      </c>
      <c r="AY451" s="14">
        <f>ROUND(Zinsswaps!AY451+'iBoxx Extrapolation'!$F451,2)</f>
        <v>3.54</v>
      </c>
    </row>
    <row r="452" spans="1:51" s="16" customFormat="1" x14ac:dyDescent="0.2">
      <c r="A452" s="12">
        <v>50982</v>
      </c>
      <c r="B452" s="14">
        <f>ROUND(Zinsswaps!B452+'iBoxx Extrapolation'!$F452,2)</f>
        <v>2.99</v>
      </c>
      <c r="C452" s="14">
        <f>ROUND(Zinsswaps!C452+'iBoxx Extrapolation'!$F452,2)</f>
        <v>3</v>
      </c>
      <c r="D452" s="14">
        <f>ROUND(Zinsswaps!D452+'iBoxx Extrapolation'!$F452,2)</f>
        <v>3.05</v>
      </c>
      <c r="E452" s="14">
        <f>ROUND(Zinsswaps!E452+'iBoxx Extrapolation'!$F452,2)</f>
        <v>3.12</v>
      </c>
      <c r="F452" s="14">
        <f>ROUND(Zinsswaps!F452+'iBoxx Extrapolation'!$F452,2)</f>
        <v>3.19</v>
      </c>
      <c r="G452" s="14">
        <f>ROUND(Zinsswaps!G452+'iBoxx Extrapolation'!$F452,2)</f>
        <v>3.27</v>
      </c>
      <c r="H452" s="14">
        <f>ROUND(Zinsswaps!H452+'iBoxx Extrapolation'!$F452,2)</f>
        <v>3.34</v>
      </c>
      <c r="I452" s="14">
        <f>ROUND(Zinsswaps!I452+'iBoxx Extrapolation'!$F452,2)</f>
        <v>3.41</v>
      </c>
      <c r="J452" s="14">
        <f>ROUND(Zinsswaps!J452+'iBoxx Extrapolation'!$F452,2)</f>
        <v>3.48</v>
      </c>
      <c r="K452" s="14">
        <f>ROUND(Zinsswaps!K452+'iBoxx Extrapolation'!$F452,2)</f>
        <v>3.54</v>
      </c>
      <c r="L452" s="14">
        <f>ROUND(Zinsswaps!L452+'iBoxx Extrapolation'!$F452,2)</f>
        <v>3.6</v>
      </c>
      <c r="M452" s="14">
        <f>ROUND(Zinsswaps!M452+'iBoxx Extrapolation'!$F452,2)</f>
        <v>3.65</v>
      </c>
      <c r="N452" s="14">
        <f>ROUND(Zinsswaps!N452+'iBoxx Extrapolation'!$F452,2)</f>
        <v>3.7</v>
      </c>
      <c r="O452" s="14">
        <f>ROUND(Zinsswaps!O452+'iBoxx Extrapolation'!$F452,2)</f>
        <v>3.75</v>
      </c>
      <c r="P452" s="14">
        <f>ROUND(Zinsswaps!P452+'iBoxx Extrapolation'!$F452,2)</f>
        <v>3.78</v>
      </c>
      <c r="Q452" s="14">
        <f>ROUND(Zinsswaps!Q452+'iBoxx Extrapolation'!$F452,2)</f>
        <v>3.81</v>
      </c>
      <c r="R452" s="14">
        <f>ROUND(Zinsswaps!R452+'iBoxx Extrapolation'!$F452,2)</f>
        <v>3.83</v>
      </c>
      <c r="S452" s="14">
        <f>ROUND(Zinsswaps!S452+'iBoxx Extrapolation'!$F452,2)</f>
        <v>3.85</v>
      </c>
      <c r="T452" s="14">
        <f>ROUND(Zinsswaps!T452+'iBoxx Extrapolation'!$F452,2)</f>
        <v>3.87</v>
      </c>
      <c r="U452" s="14">
        <f>ROUND(Zinsswaps!U452+'iBoxx Extrapolation'!$F452,2)</f>
        <v>3.89</v>
      </c>
      <c r="V452" s="14">
        <f>ROUND(Zinsswaps!V452+'iBoxx Extrapolation'!$F452,2)</f>
        <v>3.89</v>
      </c>
      <c r="W452" s="14">
        <f>ROUND(Zinsswaps!W452+'iBoxx Extrapolation'!$F452,2)</f>
        <v>3.89</v>
      </c>
      <c r="X452" s="14">
        <f>ROUND(Zinsswaps!X452+'iBoxx Extrapolation'!$F452,2)</f>
        <v>3.89</v>
      </c>
      <c r="Y452" s="14">
        <f>ROUND(Zinsswaps!Y452+'iBoxx Extrapolation'!$F452,2)</f>
        <v>3.89</v>
      </c>
      <c r="Z452" s="14">
        <f>ROUND(Zinsswaps!Z452+'iBoxx Extrapolation'!$F452,2)</f>
        <v>3.89</v>
      </c>
      <c r="AA452" s="14">
        <f>ROUND(Zinsswaps!AA452+'iBoxx Extrapolation'!$F452,2)</f>
        <v>3.88</v>
      </c>
      <c r="AB452" s="14">
        <f>ROUND(Zinsswaps!AB452+'iBoxx Extrapolation'!$F452,2)</f>
        <v>3.88</v>
      </c>
      <c r="AC452" s="14">
        <f>ROUND(Zinsswaps!AC452+'iBoxx Extrapolation'!$F452,2)</f>
        <v>3.87</v>
      </c>
      <c r="AD452" s="14">
        <f>ROUND(Zinsswaps!AD452+'iBoxx Extrapolation'!$F452,2)</f>
        <v>3.86</v>
      </c>
      <c r="AE452" s="14">
        <f>ROUND(Zinsswaps!AE452+'iBoxx Extrapolation'!$F452,2)</f>
        <v>3.86</v>
      </c>
      <c r="AF452" s="14">
        <f>ROUND(Zinsswaps!AF452+'iBoxx Extrapolation'!$F452,2)</f>
        <v>3.84</v>
      </c>
      <c r="AG452" s="14">
        <f>ROUND(Zinsswaps!AG452+'iBoxx Extrapolation'!$F452,2)</f>
        <v>3.82</v>
      </c>
      <c r="AH452" s="14">
        <f>ROUND(Zinsswaps!AH452+'iBoxx Extrapolation'!$F452,2)</f>
        <v>3.81</v>
      </c>
      <c r="AI452" s="14">
        <f>ROUND(Zinsswaps!AI452+'iBoxx Extrapolation'!$F452,2)</f>
        <v>3.79</v>
      </c>
      <c r="AJ452" s="14">
        <f>ROUND(Zinsswaps!AJ452+'iBoxx Extrapolation'!$F452,2)</f>
        <v>3.78</v>
      </c>
      <c r="AK452" s="14">
        <f>ROUND(Zinsswaps!AK452+'iBoxx Extrapolation'!$F452,2)</f>
        <v>3.77</v>
      </c>
      <c r="AL452" s="14">
        <f>ROUND(Zinsswaps!AL452+'iBoxx Extrapolation'!$F452,2)</f>
        <v>3.76</v>
      </c>
      <c r="AM452" s="14">
        <f>ROUND(Zinsswaps!AM452+'iBoxx Extrapolation'!$F452,2)</f>
        <v>3.75</v>
      </c>
      <c r="AN452" s="14">
        <f>ROUND(Zinsswaps!AN452+'iBoxx Extrapolation'!$F452,2)</f>
        <v>3.74</v>
      </c>
      <c r="AO452" s="14">
        <f>ROUND(Zinsswaps!AO452+'iBoxx Extrapolation'!$F452,2)</f>
        <v>3.73</v>
      </c>
      <c r="AP452" s="14">
        <f>ROUND(Zinsswaps!AP452+'iBoxx Extrapolation'!$F452,2)</f>
        <v>3.7</v>
      </c>
      <c r="AQ452" s="14">
        <f>ROUND(Zinsswaps!AQ452+'iBoxx Extrapolation'!$F452,2)</f>
        <v>3.68</v>
      </c>
      <c r="AR452" s="14">
        <f>ROUND(Zinsswaps!AR452+'iBoxx Extrapolation'!$F452,2)</f>
        <v>3.66</v>
      </c>
      <c r="AS452" s="14">
        <f>ROUND(Zinsswaps!AS452+'iBoxx Extrapolation'!$F452,2)</f>
        <v>3.64</v>
      </c>
      <c r="AT452" s="14">
        <f>ROUND(Zinsswaps!AT452+'iBoxx Extrapolation'!$F452,2)</f>
        <v>3.62</v>
      </c>
      <c r="AU452" s="14">
        <f>ROUND(Zinsswaps!AU452+'iBoxx Extrapolation'!$F452,2)</f>
        <v>3.61</v>
      </c>
      <c r="AV452" s="14">
        <f>ROUND(Zinsswaps!AV452+'iBoxx Extrapolation'!$F452,2)</f>
        <v>3.59</v>
      </c>
      <c r="AW452" s="14">
        <f>ROUND(Zinsswaps!AW452+'iBoxx Extrapolation'!$F452,2)</f>
        <v>3.57</v>
      </c>
      <c r="AX452" s="14">
        <f>ROUND(Zinsswaps!AX452+'iBoxx Extrapolation'!$F452,2)</f>
        <v>3.56</v>
      </c>
      <c r="AY452" s="14">
        <f>ROUND(Zinsswaps!AY452+'iBoxx Extrapolation'!$F452,2)</f>
        <v>3.54</v>
      </c>
    </row>
    <row r="453" spans="1:51" s="16" customFormat="1" x14ac:dyDescent="0.2">
      <c r="A453" s="12">
        <v>51013</v>
      </c>
      <c r="B453" s="14">
        <f>ROUND(Zinsswaps!B453+'iBoxx Extrapolation'!$F453,2)</f>
        <v>2.99</v>
      </c>
      <c r="C453" s="14">
        <f>ROUND(Zinsswaps!C453+'iBoxx Extrapolation'!$F453,2)</f>
        <v>3</v>
      </c>
      <c r="D453" s="14">
        <f>ROUND(Zinsswaps!D453+'iBoxx Extrapolation'!$F453,2)</f>
        <v>3.05</v>
      </c>
      <c r="E453" s="14">
        <f>ROUND(Zinsswaps!E453+'iBoxx Extrapolation'!$F453,2)</f>
        <v>3.12</v>
      </c>
      <c r="F453" s="14">
        <f>ROUND(Zinsswaps!F453+'iBoxx Extrapolation'!$F453,2)</f>
        <v>3.19</v>
      </c>
      <c r="G453" s="14">
        <f>ROUND(Zinsswaps!G453+'iBoxx Extrapolation'!$F453,2)</f>
        <v>3.27</v>
      </c>
      <c r="H453" s="14">
        <f>ROUND(Zinsswaps!H453+'iBoxx Extrapolation'!$F453,2)</f>
        <v>3.34</v>
      </c>
      <c r="I453" s="14">
        <f>ROUND(Zinsswaps!I453+'iBoxx Extrapolation'!$F453,2)</f>
        <v>3.41</v>
      </c>
      <c r="J453" s="14">
        <f>ROUND(Zinsswaps!J453+'iBoxx Extrapolation'!$F453,2)</f>
        <v>3.48</v>
      </c>
      <c r="K453" s="14">
        <f>ROUND(Zinsswaps!K453+'iBoxx Extrapolation'!$F453,2)</f>
        <v>3.54</v>
      </c>
      <c r="L453" s="14">
        <f>ROUND(Zinsswaps!L453+'iBoxx Extrapolation'!$F453,2)</f>
        <v>3.6</v>
      </c>
      <c r="M453" s="14">
        <f>ROUND(Zinsswaps!M453+'iBoxx Extrapolation'!$F453,2)</f>
        <v>3.65</v>
      </c>
      <c r="N453" s="14">
        <f>ROUND(Zinsswaps!N453+'iBoxx Extrapolation'!$F453,2)</f>
        <v>3.7</v>
      </c>
      <c r="O453" s="14">
        <f>ROUND(Zinsswaps!O453+'iBoxx Extrapolation'!$F453,2)</f>
        <v>3.75</v>
      </c>
      <c r="P453" s="14">
        <f>ROUND(Zinsswaps!P453+'iBoxx Extrapolation'!$F453,2)</f>
        <v>3.78</v>
      </c>
      <c r="Q453" s="14">
        <f>ROUND(Zinsswaps!Q453+'iBoxx Extrapolation'!$F453,2)</f>
        <v>3.81</v>
      </c>
      <c r="R453" s="14">
        <f>ROUND(Zinsswaps!R453+'iBoxx Extrapolation'!$F453,2)</f>
        <v>3.83</v>
      </c>
      <c r="S453" s="14">
        <f>ROUND(Zinsswaps!S453+'iBoxx Extrapolation'!$F453,2)</f>
        <v>3.85</v>
      </c>
      <c r="T453" s="14">
        <f>ROUND(Zinsswaps!T453+'iBoxx Extrapolation'!$F453,2)</f>
        <v>3.87</v>
      </c>
      <c r="U453" s="14">
        <f>ROUND(Zinsswaps!U453+'iBoxx Extrapolation'!$F453,2)</f>
        <v>3.89</v>
      </c>
      <c r="V453" s="14">
        <f>ROUND(Zinsswaps!V453+'iBoxx Extrapolation'!$F453,2)</f>
        <v>3.89</v>
      </c>
      <c r="W453" s="14">
        <f>ROUND(Zinsswaps!W453+'iBoxx Extrapolation'!$F453,2)</f>
        <v>3.89</v>
      </c>
      <c r="X453" s="14">
        <f>ROUND(Zinsswaps!X453+'iBoxx Extrapolation'!$F453,2)</f>
        <v>3.89</v>
      </c>
      <c r="Y453" s="14">
        <f>ROUND(Zinsswaps!Y453+'iBoxx Extrapolation'!$F453,2)</f>
        <v>3.89</v>
      </c>
      <c r="Z453" s="14">
        <f>ROUND(Zinsswaps!Z453+'iBoxx Extrapolation'!$F453,2)</f>
        <v>3.89</v>
      </c>
      <c r="AA453" s="14">
        <f>ROUND(Zinsswaps!AA453+'iBoxx Extrapolation'!$F453,2)</f>
        <v>3.88</v>
      </c>
      <c r="AB453" s="14">
        <f>ROUND(Zinsswaps!AB453+'iBoxx Extrapolation'!$F453,2)</f>
        <v>3.88</v>
      </c>
      <c r="AC453" s="14">
        <f>ROUND(Zinsswaps!AC453+'iBoxx Extrapolation'!$F453,2)</f>
        <v>3.87</v>
      </c>
      <c r="AD453" s="14">
        <f>ROUND(Zinsswaps!AD453+'iBoxx Extrapolation'!$F453,2)</f>
        <v>3.86</v>
      </c>
      <c r="AE453" s="14">
        <f>ROUND(Zinsswaps!AE453+'iBoxx Extrapolation'!$F453,2)</f>
        <v>3.86</v>
      </c>
      <c r="AF453" s="14">
        <f>ROUND(Zinsswaps!AF453+'iBoxx Extrapolation'!$F453,2)</f>
        <v>3.84</v>
      </c>
      <c r="AG453" s="14">
        <f>ROUND(Zinsswaps!AG453+'iBoxx Extrapolation'!$F453,2)</f>
        <v>3.82</v>
      </c>
      <c r="AH453" s="14">
        <f>ROUND(Zinsswaps!AH453+'iBoxx Extrapolation'!$F453,2)</f>
        <v>3.81</v>
      </c>
      <c r="AI453" s="14">
        <f>ROUND(Zinsswaps!AI453+'iBoxx Extrapolation'!$F453,2)</f>
        <v>3.79</v>
      </c>
      <c r="AJ453" s="14">
        <f>ROUND(Zinsswaps!AJ453+'iBoxx Extrapolation'!$F453,2)</f>
        <v>3.78</v>
      </c>
      <c r="AK453" s="14">
        <f>ROUND(Zinsswaps!AK453+'iBoxx Extrapolation'!$F453,2)</f>
        <v>3.77</v>
      </c>
      <c r="AL453" s="14">
        <f>ROUND(Zinsswaps!AL453+'iBoxx Extrapolation'!$F453,2)</f>
        <v>3.76</v>
      </c>
      <c r="AM453" s="14">
        <f>ROUND(Zinsswaps!AM453+'iBoxx Extrapolation'!$F453,2)</f>
        <v>3.75</v>
      </c>
      <c r="AN453" s="14">
        <f>ROUND(Zinsswaps!AN453+'iBoxx Extrapolation'!$F453,2)</f>
        <v>3.74</v>
      </c>
      <c r="AO453" s="14">
        <f>ROUND(Zinsswaps!AO453+'iBoxx Extrapolation'!$F453,2)</f>
        <v>3.73</v>
      </c>
      <c r="AP453" s="14">
        <f>ROUND(Zinsswaps!AP453+'iBoxx Extrapolation'!$F453,2)</f>
        <v>3.7</v>
      </c>
      <c r="AQ453" s="14">
        <f>ROUND(Zinsswaps!AQ453+'iBoxx Extrapolation'!$F453,2)</f>
        <v>3.68</v>
      </c>
      <c r="AR453" s="14">
        <f>ROUND(Zinsswaps!AR453+'iBoxx Extrapolation'!$F453,2)</f>
        <v>3.66</v>
      </c>
      <c r="AS453" s="14">
        <f>ROUND(Zinsswaps!AS453+'iBoxx Extrapolation'!$F453,2)</f>
        <v>3.64</v>
      </c>
      <c r="AT453" s="14">
        <f>ROUND(Zinsswaps!AT453+'iBoxx Extrapolation'!$F453,2)</f>
        <v>3.62</v>
      </c>
      <c r="AU453" s="14">
        <f>ROUND(Zinsswaps!AU453+'iBoxx Extrapolation'!$F453,2)</f>
        <v>3.61</v>
      </c>
      <c r="AV453" s="14">
        <f>ROUND(Zinsswaps!AV453+'iBoxx Extrapolation'!$F453,2)</f>
        <v>3.59</v>
      </c>
      <c r="AW453" s="14">
        <f>ROUND(Zinsswaps!AW453+'iBoxx Extrapolation'!$F453,2)</f>
        <v>3.57</v>
      </c>
      <c r="AX453" s="14">
        <f>ROUND(Zinsswaps!AX453+'iBoxx Extrapolation'!$F453,2)</f>
        <v>3.56</v>
      </c>
      <c r="AY453" s="14">
        <f>ROUND(Zinsswaps!AY453+'iBoxx Extrapolation'!$F453,2)</f>
        <v>3.54</v>
      </c>
    </row>
    <row r="454" spans="1:51" s="16" customFormat="1" x14ac:dyDescent="0.2">
      <c r="A454" s="12">
        <v>51043</v>
      </c>
      <c r="B454" s="14">
        <f>ROUND(Zinsswaps!B454+'iBoxx Extrapolation'!$F454,2)</f>
        <v>2.99</v>
      </c>
      <c r="C454" s="14">
        <f>ROUND(Zinsswaps!C454+'iBoxx Extrapolation'!$F454,2)</f>
        <v>3</v>
      </c>
      <c r="D454" s="14">
        <f>ROUND(Zinsswaps!D454+'iBoxx Extrapolation'!$F454,2)</f>
        <v>3.05</v>
      </c>
      <c r="E454" s="14">
        <f>ROUND(Zinsswaps!E454+'iBoxx Extrapolation'!$F454,2)</f>
        <v>3.12</v>
      </c>
      <c r="F454" s="14">
        <f>ROUND(Zinsswaps!F454+'iBoxx Extrapolation'!$F454,2)</f>
        <v>3.19</v>
      </c>
      <c r="G454" s="14">
        <f>ROUND(Zinsswaps!G454+'iBoxx Extrapolation'!$F454,2)</f>
        <v>3.27</v>
      </c>
      <c r="H454" s="14">
        <f>ROUND(Zinsswaps!H454+'iBoxx Extrapolation'!$F454,2)</f>
        <v>3.34</v>
      </c>
      <c r="I454" s="14">
        <f>ROUND(Zinsswaps!I454+'iBoxx Extrapolation'!$F454,2)</f>
        <v>3.41</v>
      </c>
      <c r="J454" s="14">
        <f>ROUND(Zinsswaps!J454+'iBoxx Extrapolation'!$F454,2)</f>
        <v>3.48</v>
      </c>
      <c r="K454" s="14">
        <f>ROUND(Zinsswaps!K454+'iBoxx Extrapolation'!$F454,2)</f>
        <v>3.54</v>
      </c>
      <c r="L454" s="14">
        <f>ROUND(Zinsswaps!L454+'iBoxx Extrapolation'!$F454,2)</f>
        <v>3.6</v>
      </c>
      <c r="M454" s="14">
        <f>ROUND(Zinsswaps!M454+'iBoxx Extrapolation'!$F454,2)</f>
        <v>3.65</v>
      </c>
      <c r="N454" s="14">
        <f>ROUND(Zinsswaps!N454+'iBoxx Extrapolation'!$F454,2)</f>
        <v>3.7</v>
      </c>
      <c r="O454" s="14">
        <f>ROUND(Zinsswaps!O454+'iBoxx Extrapolation'!$F454,2)</f>
        <v>3.75</v>
      </c>
      <c r="P454" s="14">
        <f>ROUND(Zinsswaps!P454+'iBoxx Extrapolation'!$F454,2)</f>
        <v>3.78</v>
      </c>
      <c r="Q454" s="14">
        <f>ROUND(Zinsswaps!Q454+'iBoxx Extrapolation'!$F454,2)</f>
        <v>3.81</v>
      </c>
      <c r="R454" s="14">
        <f>ROUND(Zinsswaps!R454+'iBoxx Extrapolation'!$F454,2)</f>
        <v>3.83</v>
      </c>
      <c r="S454" s="14">
        <f>ROUND(Zinsswaps!S454+'iBoxx Extrapolation'!$F454,2)</f>
        <v>3.85</v>
      </c>
      <c r="T454" s="14">
        <f>ROUND(Zinsswaps!T454+'iBoxx Extrapolation'!$F454,2)</f>
        <v>3.87</v>
      </c>
      <c r="U454" s="14">
        <f>ROUND(Zinsswaps!U454+'iBoxx Extrapolation'!$F454,2)</f>
        <v>3.89</v>
      </c>
      <c r="V454" s="14">
        <f>ROUND(Zinsswaps!V454+'iBoxx Extrapolation'!$F454,2)</f>
        <v>3.89</v>
      </c>
      <c r="W454" s="14">
        <f>ROUND(Zinsswaps!W454+'iBoxx Extrapolation'!$F454,2)</f>
        <v>3.89</v>
      </c>
      <c r="X454" s="14">
        <f>ROUND(Zinsswaps!X454+'iBoxx Extrapolation'!$F454,2)</f>
        <v>3.89</v>
      </c>
      <c r="Y454" s="14">
        <f>ROUND(Zinsswaps!Y454+'iBoxx Extrapolation'!$F454,2)</f>
        <v>3.89</v>
      </c>
      <c r="Z454" s="14">
        <f>ROUND(Zinsswaps!Z454+'iBoxx Extrapolation'!$F454,2)</f>
        <v>3.89</v>
      </c>
      <c r="AA454" s="14">
        <f>ROUND(Zinsswaps!AA454+'iBoxx Extrapolation'!$F454,2)</f>
        <v>3.88</v>
      </c>
      <c r="AB454" s="14">
        <f>ROUND(Zinsswaps!AB454+'iBoxx Extrapolation'!$F454,2)</f>
        <v>3.88</v>
      </c>
      <c r="AC454" s="14">
        <f>ROUND(Zinsswaps!AC454+'iBoxx Extrapolation'!$F454,2)</f>
        <v>3.87</v>
      </c>
      <c r="AD454" s="14">
        <f>ROUND(Zinsswaps!AD454+'iBoxx Extrapolation'!$F454,2)</f>
        <v>3.86</v>
      </c>
      <c r="AE454" s="14">
        <f>ROUND(Zinsswaps!AE454+'iBoxx Extrapolation'!$F454,2)</f>
        <v>3.86</v>
      </c>
      <c r="AF454" s="14">
        <f>ROUND(Zinsswaps!AF454+'iBoxx Extrapolation'!$F454,2)</f>
        <v>3.84</v>
      </c>
      <c r="AG454" s="14">
        <f>ROUND(Zinsswaps!AG454+'iBoxx Extrapolation'!$F454,2)</f>
        <v>3.82</v>
      </c>
      <c r="AH454" s="14">
        <f>ROUND(Zinsswaps!AH454+'iBoxx Extrapolation'!$F454,2)</f>
        <v>3.81</v>
      </c>
      <c r="AI454" s="14">
        <f>ROUND(Zinsswaps!AI454+'iBoxx Extrapolation'!$F454,2)</f>
        <v>3.79</v>
      </c>
      <c r="AJ454" s="14">
        <f>ROUND(Zinsswaps!AJ454+'iBoxx Extrapolation'!$F454,2)</f>
        <v>3.78</v>
      </c>
      <c r="AK454" s="14">
        <f>ROUND(Zinsswaps!AK454+'iBoxx Extrapolation'!$F454,2)</f>
        <v>3.77</v>
      </c>
      <c r="AL454" s="14">
        <f>ROUND(Zinsswaps!AL454+'iBoxx Extrapolation'!$F454,2)</f>
        <v>3.76</v>
      </c>
      <c r="AM454" s="14">
        <f>ROUND(Zinsswaps!AM454+'iBoxx Extrapolation'!$F454,2)</f>
        <v>3.75</v>
      </c>
      <c r="AN454" s="14">
        <f>ROUND(Zinsswaps!AN454+'iBoxx Extrapolation'!$F454,2)</f>
        <v>3.74</v>
      </c>
      <c r="AO454" s="14">
        <f>ROUND(Zinsswaps!AO454+'iBoxx Extrapolation'!$F454,2)</f>
        <v>3.73</v>
      </c>
      <c r="AP454" s="14">
        <f>ROUND(Zinsswaps!AP454+'iBoxx Extrapolation'!$F454,2)</f>
        <v>3.7</v>
      </c>
      <c r="AQ454" s="14">
        <f>ROUND(Zinsswaps!AQ454+'iBoxx Extrapolation'!$F454,2)</f>
        <v>3.68</v>
      </c>
      <c r="AR454" s="14">
        <f>ROUND(Zinsswaps!AR454+'iBoxx Extrapolation'!$F454,2)</f>
        <v>3.66</v>
      </c>
      <c r="AS454" s="14">
        <f>ROUND(Zinsswaps!AS454+'iBoxx Extrapolation'!$F454,2)</f>
        <v>3.64</v>
      </c>
      <c r="AT454" s="14">
        <f>ROUND(Zinsswaps!AT454+'iBoxx Extrapolation'!$F454,2)</f>
        <v>3.62</v>
      </c>
      <c r="AU454" s="14">
        <f>ROUND(Zinsswaps!AU454+'iBoxx Extrapolation'!$F454,2)</f>
        <v>3.61</v>
      </c>
      <c r="AV454" s="14">
        <f>ROUND(Zinsswaps!AV454+'iBoxx Extrapolation'!$F454,2)</f>
        <v>3.59</v>
      </c>
      <c r="AW454" s="14">
        <f>ROUND(Zinsswaps!AW454+'iBoxx Extrapolation'!$F454,2)</f>
        <v>3.57</v>
      </c>
      <c r="AX454" s="14">
        <f>ROUND(Zinsswaps!AX454+'iBoxx Extrapolation'!$F454,2)</f>
        <v>3.56</v>
      </c>
      <c r="AY454" s="14">
        <f>ROUND(Zinsswaps!AY454+'iBoxx Extrapolation'!$F454,2)</f>
        <v>3.54</v>
      </c>
    </row>
    <row r="455" spans="1:51" s="16" customFormat="1" x14ac:dyDescent="0.2">
      <c r="A455" s="12">
        <v>51074</v>
      </c>
      <c r="B455" s="14">
        <f>ROUND(Zinsswaps!B455+'iBoxx Extrapolation'!$F455,2)</f>
        <v>2.99</v>
      </c>
      <c r="C455" s="14">
        <f>ROUND(Zinsswaps!C455+'iBoxx Extrapolation'!$F455,2)</f>
        <v>3</v>
      </c>
      <c r="D455" s="14">
        <f>ROUND(Zinsswaps!D455+'iBoxx Extrapolation'!$F455,2)</f>
        <v>3.05</v>
      </c>
      <c r="E455" s="14">
        <f>ROUND(Zinsswaps!E455+'iBoxx Extrapolation'!$F455,2)</f>
        <v>3.12</v>
      </c>
      <c r="F455" s="14">
        <f>ROUND(Zinsswaps!F455+'iBoxx Extrapolation'!$F455,2)</f>
        <v>3.19</v>
      </c>
      <c r="G455" s="14">
        <f>ROUND(Zinsswaps!G455+'iBoxx Extrapolation'!$F455,2)</f>
        <v>3.27</v>
      </c>
      <c r="H455" s="14">
        <f>ROUND(Zinsswaps!H455+'iBoxx Extrapolation'!$F455,2)</f>
        <v>3.34</v>
      </c>
      <c r="I455" s="14">
        <f>ROUND(Zinsswaps!I455+'iBoxx Extrapolation'!$F455,2)</f>
        <v>3.41</v>
      </c>
      <c r="J455" s="14">
        <f>ROUND(Zinsswaps!J455+'iBoxx Extrapolation'!$F455,2)</f>
        <v>3.48</v>
      </c>
      <c r="K455" s="14">
        <f>ROUND(Zinsswaps!K455+'iBoxx Extrapolation'!$F455,2)</f>
        <v>3.54</v>
      </c>
      <c r="L455" s="14">
        <f>ROUND(Zinsswaps!L455+'iBoxx Extrapolation'!$F455,2)</f>
        <v>3.6</v>
      </c>
      <c r="M455" s="14">
        <f>ROUND(Zinsswaps!M455+'iBoxx Extrapolation'!$F455,2)</f>
        <v>3.65</v>
      </c>
      <c r="N455" s="14">
        <f>ROUND(Zinsswaps!N455+'iBoxx Extrapolation'!$F455,2)</f>
        <v>3.7</v>
      </c>
      <c r="O455" s="14">
        <f>ROUND(Zinsswaps!O455+'iBoxx Extrapolation'!$F455,2)</f>
        <v>3.75</v>
      </c>
      <c r="P455" s="14">
        <f>ROUND(Zinsswaps!P455+'iBoxx Extrapolation'!$F455,2)</f>
        <v>3.78</v>
      </c>
      <c r="Q455" s="14">
        <f>ROUND(Zinsswaps!Q455+'iBoxx Extrapolation'!$F455,2)</f>
        <v>3.81</v>
      </c>
      <c r="R455" s="14">
        <f>ROUND(Zinsswaps!R455+'iBoxx Extrapolation'!$F455,2)</f>
        <v>3.83</v>
      </c>
      <c r="S455" s="14">
        <f>ROUND(Zinsswaps!S455+'iBoxx Extrapolation'!$F455,2)</f>
        <v>3.85</v>
      </c>
      <c r="T455" s="14">
        <f>ROUND(Zinsswaps!T455+'iBoxx Extrapolation'!$F455,2)</f>
        <v>3.87</v>
      </c>
      <c r="U455" s="14">
        <f>ROUND(Zinsswaps!U455+'iBoxx Extrapolation'!$F455,2)</f>
        <v>3.89</v>
      </c>
      <c r="V455" s="14">
        <f>ROUND(Zinsswaps!V455+'iBoxx Extrapolation'!$F455,2)</f>
        <v>3.89</v>
      </c>
      <c r="W455" s="14">
        <f>ROUND(Zinsswaps!W455+'iBoxx Extrapolation'!$F455,2)</f>
        <v>3.89</v>
      </c>
      <c r="X455" s="14">
        <f>ROUND(Zinsswaps!X455+'iBoxx Extrapolation'!$F455,2)</f>
        <v>3.89</v>
      </c>
      <c r="Y455" s="14">
        <f>ROUND(Zinsswaps!Y455+'iBoxx Extrapolation'!$F455,2)</f>
        <v>3.89</v>
      </c>
      <c r="Z455" s="14">
        <f>ROUND(Zinsswaps!Z455+'iBoxx Extrapolation'!$F455,2)</f>
        <v>3.89</v>
      </c>
      <c r="AA455" s="14">
        <f>ROUND(Zinsswaps!AA455+'iBoxx Extrapolation'!$F455,2)</f>
        <v>3.88</v>
      </c>
      <c r="AB455" s="14">
        <f>ROUND(Zinsswaps!AB455+'iBoxx Extrapolation'!$F455,2)</f>
        <v>3.88</v>
      </c>
      <c r="AC455" s="14">
        <f>ROUND(Zinsswaps!AC455+'iBoxx Extrapolation'!$F455,2)</f>
        <v>3.87</v>
      </c>
      <c r="AD455" s="14">
        <f>ROUND(Zinsswaps!AD455+'iBoxx Extrapolation'!$F455,2)</f>
        <v>3.86</v>
      </c>
      <c r="AE455" s="14">
        <f>ROUND(Zinsswaps!AE455+'iBoxx Extrapolation'!$F455,2)</f>
        <v>3.86</v>
      </c>
      <c r="AF455" s="14">
        <f>ROUND(Zinsswaps!AF455+'iBoxx Extrapolation'!$F455,2)</f>
        <v>3.84</v>
      </c>
      <c r="AG455" s="14">
        <f>ROUND(Zinsswaps!AG455+'iBoxx Extrapolation'!$F455,2)</f>
        <v>3.82</v>
      </c>
      <c r="AH455" s="14">
        <f>ROUND(Zinsswaps!AH455+'iBoxx Extrapolation'!$F455,2)</f>
        <v>3.81</v>
      </c>
      <c r="AI455" s="14">
        <f>ROUND(Zinsswaps!AI455+'iBoxx Extrapolation'!$F455,2)</f>
        <v>3.79</v>
      </c>
      <c r="AJ455" s="14">
        <f>ROUND(Zinsswaps!AJ455+'iBoxx Extrapolation'!$F455,2)</f>
        <v>3.78</v>
      </c>
      <c r="AK455" s="14">
        <f>ROUND(Zinsswaps!AK455+'iBoxx Extrapolation'!$F455,2)</f>
        <v>3.77</v>
      </c>
      <c r="AL455" s="14">
        <f>ROUND(Zinsswaps!AL455+'iBoxx Extrapolation'!$F455,2)</f>
        <v>3.76</v>
      </c>
      <c r="AM455" s="14">
        <f>ROUND(Zinsswaps!AM455+'iBoxx Extrapolation'!$F455,2)</f>
        <v>3.75</v>
      </c>
      <c r="AN455" s="14">
        <f>ROUND(Zinsswaps!AN455+'iBoxx Extrapolation'!$F455,2)</f>
        <v>3.74</v>
      </c>
      <c r="AO455" s="14">
        <f>ROUND(Zinsswaps!AO455+'iBoxx Extrapolation'!$F455,2)</f>
        <v>3.73</v>
      </c>
      <c r="AP455" s="14">
        <f>ROUND(Zinsswaps!AP455+'iBoxx Extrapolation'!$F455,2)</f>
        <v>3.7</v>
      </c>
      <c r="AQ455" s="14">
        <f>ROUND(Zinsswaps!AQ455+'iBoxx Extrapolation'!$F455,2)</f>
        <v>3.68</v>
      </c>
      <c r="AR455" s="14">
        <f>ROUND(Zinsswaps!AR455+'iBoxx Extrapolation'!$F455,2)</f>
        <v>3.66</v>
      </c>
      <c r="AS455" s="14">
        <f>ROUND(Zinsswaps!AS455+'iBoxx Extrapolation'!$F455,2)</f>
        <v>3.64</v>
      </c>
      <c r="AT455" s="14">
        <f>ROUND(Zinsswaps!AT455+'iBoxx Extrapolation'!$F455,2)</f>
        <v>3.62</v>
      </c>
      <c r="AU455" s="14">
        <f>ROUND(Zinsswaps!AU455+'iBoxx Extrapolation'!$F455,2)</f>
        <v>3.61</v>
      </c>
      <c r="AV455" s="14">
        <f>ROUND(Zinsswaps!AV455+'iBoxx Extrapolation'!$F455,2)</f>
        <v>3.59</v>
      </c>
      <c r="AW455" s="14">
        <f>ROUND(Zinsswaps!AW455+'iBoxx Extrapolation'!$F455,2)</f>
        <v>3.57</v>
      </c>
      <c r="AX455" s="14">
        <f>ROUND(Zinsswaps!AX455+'iBoxx Extrapolation'!$F455,2)</f>
        <v>3.56</v>
      </c>
      <c r="AY455" s="14">
        <f>ROUND(Zinsswaps!AY455+'iBoxx Extrapolation'!$F455,2)</f>
        <v>3.54</v>
      </c>
    </row>
    <row r="456" spans="1:51" s="16" customFormat="1" x14ac:dyDescent="0.2">
      <c r="A456" s="12">
        <v>51104</v>
      </c>
      <c r="B456" s="14">
        <f>ROUND(Zinsswaps!B456+'iBoxx Extrapolation'!$F456,2)</f>
        <v>2.99</v>
      </c>
      <c r="C456" s="14">
        <f>ROUND(Zinsswaps!C456+'iBoxx Extrapolation'!$F456,2)</f>
        <v>3</v>
      </c>
      <c r="D456" s="14">
        <f>ROUND(Zinsswaps!D456+'iBoxx Extrapolation'!$F456,2)</f>
        <v>3.05</v>
      </c>
      <c r="E456" s="14">
        <f>ROUND(Zinsswaps!E456+'iBoxx Extrapolation'!$F456,2)</f>
        <v>3.12</v>
      </c>
      <c r="F456" s="14">
        <f>ROUND(Zinsswaps!F456+'iBoxx Extrapolation'!$F456,2)</f>
        <v>3.19</v>
      </c>
      <c r="G456" s="14">
        <f>ROUND(Zinsswaps!G456+'iBoxx Extrapolation'!$F456,2)</f>
        <v>3.27</v>
      </c>
      <c r="H456" s="14">
        <f>ROUND(Zinsswaps!H456+'iBoxx Extrapolation'!$F456,2)</f>
        <v>3.34</v>
      </c>
      <c r="I456" s="14">
        <f>ROUND(Zinsswaps!I456+'iBoxx Extrapolation'!$F456,2)</f>
        <v>3.41</v>
      </c>
      <c r="J456" s="14">
        <f>ROUND(Zinsswaps!J456+'iBoxx Extrapolation'!$F456,2)</f>
        <v>3.48</v>
      </c>
      <c r="K456" s="14">
        <f>ROUND(Zinsswaps!K456+'iBoxx Extrapolation'!$F456,2)</f>
        <v>3.54</v>
      </c>
      <c r="L456" s="14">
        <f>ROUND(Zinsswaps!L456+'iBoxx Extrapolation'!$F456,2)</f>
        <v>3.6</v>
      </c>
      <c r="M456" s="14">
        <f>ROUND(Zinsswaps!M456+'iBoxx Extrapolation'!$F456,2)</f>
        <v>3.65</v>
      </c>
      <c r="N456" s="14">
        <f>ROUND(Zinsswaps!N456+'iBoxx Extrapolation'!$F456,2)</f>
        <v>3.7</v>
      </c>
      <c r="O456" s="14">
        <f>ROUND(Zinsswaps!O456+'iBoxx Extrapolation'!$F456,2)</f>
        <v>3.75</v>
      </c>
      <c r="P456" s="14">
        <f>ROUND(Zinsswaps!P456+'iBoxx Extrapolation'!$F456,2)</f>
        <v>3.78</v>
      </c>
      <c r="Q456" s="14">
        <f>ROUND(Zinsswaps!Q456+'iBoxx Extrapolation'!$F456,2)</f>
        <v>3.81</v>
      </c>
      <c r="R456" s="14">
        <f>ROUND(Zinsswaps!R456+'iBoxx Extrapolation'!$F456,2)</f>
        <v>3.83</v>
      </c>
      <c r="S456" s="14">
        <f>ROUND(Zinsswaps!S456+'iBoxx Extrapolation'!$F456,2)</f>
        <v>3.85</v>
      </c>
      <c r="T456" s="14">
        <f>ROUND(Zinsswaps!T456+'iBoxx Extrapolation'!$F456,2)</f>
        <v>3.87</v>
      </c>
      <c r="U456" s="14">
        <f>ROUND(Zinsswaps!U456+'iBoxx Extrapolation'!$F456,2)</f>
        <v>3.89</v>
      </c>
      <c r="V456" s="14">
        <f>ROUND(Zinsswaps!V456+'iBoxx Extrapolation'!$F456,2)</f>
        <v>3.89</v>
      </c>
      <c r="W456" s="14">
        <f>ROUND(Zinsswaps!W456+'iBoxx Extrapolation'!$F456,2)</f>
        <v>3.89</v>
      </c>
      <c r="X456" s="14">
        <f>ROUND(Zinsswaps!X456+'iBoxx Extrapolation'!$F456,2)</f>
        <v>3.89</v>
      </c>
      <c r="Y456" s="14">
        <f>ROUND(Zinsswaps!Y456+'iBoxx Extrapolation'!$F456,2)</f>
        <v>3.89</v>
      </c>
      <c r="Z456" s="14">
        <f>ROUND(Zinsswaps!Z456+'iBoxx Extrapolation'!$F456,2)</f>
        <v>3.89</v>
      </c>
      <c r="AA456" s="14">
        <f>ROUND(Zinsswaps!AA456+'iBoxx Extrapolation'!$F456,2)</f>
        <v>3.88</v>
      </c>
      <c r="AB456" s="14">
        <f>ROUND(Zinsswaps!AB456+'iBoxx Extrapolation'!$F456,2)</f>
        <v>3.88</v>
      </c>
      <c r="AC456" s="14">
        <f>ROUND(Zinsswaps!AC456+'iBoxx Extrapolation'!$F456,2)</f>
        <v>3.87</v>
      </c>
      <c r="AD456" s="14">
        <f>ROUND(Zinsswaps!AD456+'iBoxx Extrapolation'!$F456,2)</f>
        <v>3.86</v>
      </c>
      <c r="AE456" s="14">
        <f>ROUND(Zinsswaps!AE456+'iBoxx Extrapolation'!$F456,2)</f>
        <v>3.86</v>
      </c>
      <c r="AF456" s="14">
        <f>ROUND(Zinsswaps!AF456+'iBoxx Extrapolation'!$F456,2)</f>
        <v>3.84</v>
      </c>
      <c r="AG456" s="14">
        <f>ROUND(Zinsswaps!AG456+'iBoxx Extrapolation'!$F456,2)</f>
        <v>3.82</v>
      </c>
      <c r="AH456" s="14">
        <f>ROUND(Zinsswaps!AH456+'iBoxx Extrapolation'!$F456,2)</f>
        <v>3.81</v>
      </c>
      <c r="AI456" s="14">
        <f>ROUND(Zinsswaps!AI456+'iBoxx Extrapolation'!$F456,2)</f>
        <v>3.79</v>
      </c>
      <c r="AJ456" s="14">
        <f>ROUND(Zinsswaps!AJ456+'iBoxx Extrapolation'!$F456,2)</f>
        <v>3.78</v>
      </c>
      <c r="AK456" s="14">
        <f>ROUND(Zinsswaps!AK456+'iBoxx Extrapolation'!$F456,2)</f>
        <v>3.77</v>
      </c>
      <c r="AL456" s="14">
        <f>ROUND(Zinsswaps!AL456+'iBoxx Extrapolation'!$F456,2)</f>
        <v>3.76</v>
      </c>
      <c r="AM456" s="14">
        <f>ROUND(Zinsswaps!AM456+'iBoxx Extrapolation'!$F456,2)</f>
        <v>3.75</v>
      </c>
      <c r="AN456" s="14">
        <f>ROUND(Zinsswaps!AN456+'iBoxx Extrapolation'!$F456,2)</f>
        <v>3.74</v>
      </c>
      <c r="AO456" s="14">
        <f>ROUND(Zinsswaps!AO456+'iBoxx Extrapolation'!$F456,2)</f>
        <v>3.73</v>
      </c>
      <c r="AP456" s="14">
        <f>ROUND(Zinsswaps!AP456+'iBoxx Extrapolation'!$F456,2)</f>
        <v>3.7</v>
      </c>
      <c r="AQ456" s="14">
        <f>ROUND(Zinsswaps!AQ456+'iBoxx Extrapolation'!$F456,2)</f>
        <v>3.68</v>
      </c>
      <c r="AR456" s="14">
        <f>ROUND(Zinsswaps!AR456+'iBoxx Extrapolation'!$F456,2)</f>
        <v>3.66</v>
      </c>
      <c r="AS456" s="14">
        <f>ROUND(Zinsswaps!AS456+'iBoxx Extrapolation'!$F456,2)</f>
        <v>3.64</v>
      </c>
      <c r="AT456" s="14">
        <f>ROUND(Zinsswaps!AT456+'iBoxx Extrapolation'!$F456,2)</f>
        <v>3.62</v>
      </c>
      <c r="AU456" s="14">
        <f>ROUND(Zinsswaps!AU456+'iBoxx Extrapolation'!$F456,2)</f>
        <v>3.61</v>
      </c>
      <c r="AV456" s="14">
        <f>ROUND(Zinsswaps!AV456+'iBoxx Extrapolation'!$F456,2)</f>
        <v>3.59</v>
      </c>
      <c r="AW456" s="14">
        <f>ROUND(Zinsswaps!AW456+'iBoxx Extrapolation'!$F456,2)</f>
        <v>3.57</v>
      </c>
      <c r="AX456" s="14">
        <f>ROUND(Zinsswaps!AX456+'iBoxx Extrapolation'!$F456,2)</f>
        <v>3.56</v>
      </c>
      <c r="AY456" s="14">
        <f>ROUND(Zinsswaps!AY456+'iBoxx Extrapolation'!$F456,2)</f>
        <v>3.54</v>
      </c>
    </row>
    <row r="457" spans="1:51" s="16" customFormat="1" x14ac:dyDescent="0.2">
      <c r="A457" s="12">
        <v>51135</v>
      </c>
      <c r="B457" s="14">
        <f>ROUND(Zinsswaps!B457+'iBoxx Extrapolation'!$F457,2)</f>
        <v>2.99</v>
      </c>
      <c r="C457" s="14">
        <f>ROUND(Zinsswaps!C457+'iBoxx Extrapolation'!$F457,2)</f>
        <v>3</v>
      </c>
      <c r="D457" s="14">
        <f>ROUND(Zinsswaps!D457+'iBoxx Extrapolation'!$F457,2)</f>
        <v>3.05</v>
      </c>
      <c r="E457" s="14">
        <f>ROUND(Zinsswaps!E457+'iBoxx Extrapolation'!$F457,2)</f>
        <v>3.12</v>
      </c>
      <c r="F457" s="14">
        <f>ROUND(Zinsswaps!F457+'iBoxx Extrapolation'!$F457,2)</f>
        <v>3.19</v>
      </c>
      <c r="G457" s="14">
        <f>ROUND(Zinsswaps!G457+'iBoxx Extrapolation'!$F457,2)</f>
        <v>3.27</v>
      </c>
      <c r="H457" s="14">
        <f>ROUND(Zinsswaps!H457+'iBoxx Extrapolation'!$F457,2)</f>
        <v>3.34</v>
      </c>
      <c r="I457" s="14">
        <f>ROUND(Zinsswaps!I457+'iBoxx Extrapolation'!$F457,2)</f>
        <v>3.41</v>
      </c>
      <c r="J457" s="14">
        <f>ROUND(Zinsswaps!J457+'iBoxx Extrapolation'!$F457,2)</f>
        <v>3.48</v>
      </c>
      <c r="K457" s="14">
        <f>ROUND(Zinsswaps!K457+'iBoxx Extrapolation'!$F457,2)</f>
        <v>3.54</v>
      </c>
      <c r="L457" s="14">
        <f>ROUND(Zinsswaps!L457+'iBoxx Extrapolation'!$F457,2)</f>
        <v>3.6</v>
      </c>
      <c r="M457" s="14">
        <f>ROUND(Zinsswaps!M457+'iBoxx Extrapolation'!$F457,2)</f>
        <v>3.65</v>
      </c>
      <c r="N457" s="14">
        <f>ROUND(Zinsswaps!N457+'iBoxx Extrapolation'!$F457,2)</f>
        <v>3.7</v>
      </c>
      <c r="O457" s="14">
        <f>ROUND(Zinsswaps!O457+'iBoxx Extrapolation'!$F457,2)</f>
        <v>3.75</v>
      </c>
      <c r="P457" s="14">
        <f>ROUND(Zinsswaps!P457+'iBoxx Extrapolation'!$F457,2)</f>
        <v>3.78</v>
      </c>
      <c r="Q457" s="14">
        <f>ROUND(Zinsswaps!Q457+'iBoxx Extrapolation'!$F457,2)</f>
        <v>3.81</v>
      </c>
      <c r="R457" s="14">
        <f>ROUND(Zinsswaps!R457+'iBoxx Extrapolation'!$F457,2)</f>
        <v>3.83</v>
      </c>
      <c r="S457" s="14">
        <f>ROUND(Zinsswaps!S457+'iBoxx Extrapolation'!$F457,2)</f>
        <v>3.85</v>
      </c>
      <c r="T457" s="14">
        <f>ROUND(Zinsswaps!T457+'iBoxx Extrapolation'!$F457,2)</f>
        <v>3.87</v>
      </c>
      <c r="U457" s="14">
        <f>ROUND(Zinsswaps!U457+'iBoxx Extrapolation'!$F457,2)</f>
        <v>3.89</v>
      </c>
      <c r="V457" s="14">
        <f>ROUND(Zinsswaps!V457+'iBoxx Extrapolation'!$F457,2)</f>
        <v>3.89</v>
      </c>
      <c r="W457" s="14">
        <f>ROUND(Zinsswaps!W457+'iBoxx Extrapolation'!$F457,2)</f>
        <v>3.89</v>
      </c>
      <c r="X457" s="14">
        <f>ROUND(Zinsswaps!X457+'iBoxx Extrapolation'!$F457,2)</f>
        <v>3.89</v>
      </c>
      <c r="Y457" s="14">
        <f>ROUND(Zinsswaps!Y457+'iBoxx Extrapolation'!$F457,2)</f>
        <v>3.89</v>
      </c>
      <c r="Z457" s="14">
        <f>ROUND(Zinsswaps!Z457+'iBoxx Extrapolation'!$F457,2)</f>
        <v>3.89</v>
      </c>
      <c r="AA457" s="14">
        <f>ROUND(Zinsswaps!AA457+'iBoxx Extrapolation'!$F457,2)</f>
        <v>3.88</v>
      </c>
      <c r="AB457" s="14">
        <f>ROUND(Zinsswaps!AB457+'iBoxx Extrapolation'!$F457,2)</f>
        <v>3.88</v>
      </c>
      <c r="AC457" s="14">
        <f>ROUND(Zinsswaps!AC457+'iBoxx Extrapolation'!$F457,2)</f>
        <v>3.87</v>
      </c>
      <c r="AD457" s="14">
        <f>ROUND(Zinsswaps!AD457+'iBoxx Extrapolation'!$F457,2)</f>
        <v>3.86</v>
      </c>
      <c r="AE457" s="14">
        <f>ROUND(Zinsswaps!AE457+'iBoxx Extrapolation'!$F457,2)</f>
        <v>3.86</v>
      </c>
      <c r="AF457" s="14">
        <f>ROUND(Zinsswaps!AF457+'iBoxx Extrapolation'!$F457,2)</f>
        <v>3.84</v>
      </c>
      <c r="AG457" s="14">
        <f>ROUND(Zinsswaps!AG457+'iBoxx Extrapolation'!$F457,2)</f>
        <v>3.82</v>
      </c>
      <c r="AH457" s="14">
        <f>ROUND(Zinsswaps!AH457+'iBoxx Extrapolation'!$F457,2)</f>
        <v>3.81</v>
      </c>
      <c r="AI457" s="14">
        <f>ROUND(Zinsswaps!AI457+'iBoxx Extrapolation'!$F457,2)</f>
        <v>3.79</v>
      </c>
      <c r="AJ457" s="14">
        <f>ROUND(Zinsswaps!AJ457+'iBoxx Extrapolation'!$F457,2)</f>
        <v>3.78</v>
      </c>
      <c r="AK457" s="14">
        <f>ROUND(Zinsswaps!AK457+'iBoxx Extrapolation'!$F457,2)</f>
        <v>3.77</v>
      </c>
      <c r="AL457" s="14">
        <f>ROUND(Zinsswaps!AL457+'iBoxx Extrapolation'!$F457,2)</f>
        <v>3.76</v>
      </c>
      <c r="AM457" s="14">
        <f>ROUND(Zinsswaps!AM457+'iBoxx Extrapolation'!$F457,2)</f>
        <v>3.75</v>
      </c>
      <c r="AN457" s="14">
        <f>ROUND(Zinsswaps!AN457+'iBoxx Extrapolation'!$F457,2)</f>
        <v>3.74</v>
      </c>
      <c r="AO457" s="14">
        <f>ROUND(Zinsswaps!AO457+'iBoxx Extrapolation'!$F457,2)</f>
        <v>3.73</v>
      </c>
      <c r="AP457" s="14">
        <f>ROUND(Zinsswaps!AP457+'iBoxx Extrapolation'!$F457,2)</f>
        <v>3.7</v>
      </c>
      <c r="AQ457" s="14">
        <f>ROUND(Zinsswaps!AQ457+'iBoxx Extrapolation'!$F457,2)</f>
        <v>3.68</v>
      </c>
      <c r="AR457" s="14">
        <f>ROUND(Zinsswaps!AR457+'iBoxx Extrapolation'!$F457,2)</f>
        <v>3.66</v>
      </c>
      <c r="AS457" s="14">
        <f>ROUND(Zinsswaps!AS457+'iBoxx Extrapolation'!$F457,2)</f>
        <v>3.64</v>
      </c>
      <c r="AT457" s="14">
        <f>ROUND(Zinsswaps!AT457+'iBoxx Extrapolation'!$F457,2)</f>
        <v>3.62</v>
      </c>
      <c r="AU457" s="14">
        <f>ROUND(Zinsswaps!AU457+'iBoxx Extrapolation'!$F457,2)</f>
        <v>3.61</v>
      </c>
      <c r="AV457" s="14">
        <f>ROUND(Zinsswaps!AV457+'iBoxx Extrapolation'!$F457,2)</f>
        <v>3.59</v>
      </c>
      <c r="AW457" s="14">
        <f>ROUND(Zinsswaps!AW457+'iBoxx Extrapolation'!$F457,2)</f>
        <v>3.57</v>
      </c>
      <c r="AX457" s="14">
        <f>ROUND(Zinsswaps!AX457+'iBoxx Extrapolation'!$F457,2)</f>
        <v>3.56</v>
      </c>
      <c r="AY457" s="14">
        <f>ROUND(Zinsswaps!AY457+'iBoxx Extrapolation'!$F457,2)</f>
        <v>3.54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E89F-7317-4BDF-A41D-67B680F7F248}">
  <dimension ref="A1:AY457"/>
  <sheetViews>
    <sheetView workbookViewId="0">
      <pane xSplit="1" ySplit="1" topLeftCell="B265" activePane="bottomRight" state="frozen"/>
      <selection pane="topRight" activeCell="B1" sqref="B1"/>
      <selection pane="bottomLeft" activeCell="A2" sqref="A2"/>
      <selection pane="bottomRight" activeCell="L297" sqref="L297"/>
    </sheetView>
  </sheetViews>
  <sheetFormatPr baseColWidth="10" defaultColWidth="9.140625" defaultRowHeight="12" x14ac:dyDescent="0.2"/>
  <cols>
    <col min="1" max="1" width="8.7109375" style="7" bestFit="1" customWidth="1"/>
    <col min="2" max="10" width="6.140625" style="7" bestFit="1" customWidth="1"/>
    <col min="11" max="51" width="7" style="7" bestFit="1" customWidth="1"/>
    <col min="52" max="16384" width="9.140625" style="7"/>
  </cols>
  <sheetData>
    <row r="1" spans="1:51" x14ac:dyDescent="0.2">
      <c r="A1" s="4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">
      <c r="A2" s="5">
        <v>37287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">
      <c r="A3" s="5">
        <v>37315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">
      <c r="A4" s="5">
        <v>37346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">
      <c r="A5" s="5">
        <v>37376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">
      <c r="A6" s="5">
        <v>37407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">
      <c r="A7" s="5">
        <v>37437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">
      <c r="A8" s="5">
        <v>37468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">
      <c r="A9" s="5">
        <v>37499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">
      <c r="A10" s="5">
        <v>37529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">
      <c r="A11" s="5">
        <v>37560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">
      <c r="A12" s="5">
        <v>37590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">
      <c r="A13" s="5">
        <v>37621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">
      <c r="A14" s="5">
        <v>37652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">
      <c r="A15" s="5">
        <v>37680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">
      <c r="A16" s="5">
        <v>37711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">
      <c r="A17" s="5">
        <v>37741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">
      <c r="A18" s="5">
        <v>37772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">
      <c r="A19" s="5">
        <v>37802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">
      <c r="A20" s="5">
        <v>37833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">
      <c r="A21" s="5">
        <v>37864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">
      <c r="A22" s="5">
        <v>37894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">
      <c r="A23" s="5">
        <v>37925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">
      <c r="A24" s="5">
        <v>37955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">
      <c r="A25" s="5">
        <v>37986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">
      <c r="A26" s="5">
        <v>38017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">
      <c r="A27" s="5">
        <v>38046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">
      <c r="A28" s="5">
        <v>38077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">
      <c r="A29" s="5">
        <v>38107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">
      <c r="A30" s="5">
        <v>38138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">
      <c r="A31" s="5">
        <v>38168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">
      <c r="A32" s="5">
        <v>38199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">
      <c r="A33" s="5">
        <v>38230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">
      <c r="A34" s="5">
        <v>38260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">
      <c r="A35" s="5">
        <v>38291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">
      <c r="A36" s="5">
        <v>38321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">
      <c r="A37" s="5">
        <v>38352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">
      <c r="A38" s="5">
        <v>38383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">
      <c r="A39" s="5">
        <v>38411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">
      <c r="A40" s="5">
        <v>38442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">
      <c r="A41" s="5">
        <v>38472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">
      <c r="A42" s="5">
        <v>38503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">
      <c r="A43" s="5">
        <v>38533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">
      <c r="A44" s="5">
        <v>38564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">
      <c r="A45" s="5">
        <v>38595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">
      <c r="A46" s="5">
        <v>38625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">
      <c r="A47" s="5">
        <v>38656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">
      <c r="A48" s="5">
        <v>38686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">
      <c r="A49" s="5">
        <v>38717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">
      <c r="A50" s="5">
        <v>38748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">
      <c r="A51" s="5">
        <v>38776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">
      <c r="A52" s="5">
        <v>38807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">
      <c r="A53" s="5">
        <v>38837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">
      <c r="A54" s="5">
        <v>38868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">
      <c r="A55" s="5">
        <v>38898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">
      <c r="A56" s="5">
        <v>38929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">
      <c r="A57" s="5">
        <v>38960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">
      <c r="A58" s="5">
        <v>38990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">
      <c r="A59" s="5">
        <v>39021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">
      <c r="A60" s="5">
        <v>39051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">
      <c r="A61" s="5">
        <v>39082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">
      <c r="A62" s="5">
        <v>39113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">
      <c r="A63" s="5">
        <v>39141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">
      <c r="A64" s="5">
        <v>39172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">
      <c r="A65" s="5">
        <v>39202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">
      <c r="A66" s="5">
        <v>39233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">
      <c r="A67" s="5">
        <v>39263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">
      <c r="A68" s="5">
        <v>39294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">
      <c r="A69" s="5">
        <v>39325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">
      <c r="A70" s="5">
        <v>39355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">
      <c r="A71" s="5">
        <v>39386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">
      <c r="A72" s="5">
        <v>39416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">
      <c r="A73" s="5">
        <v>39447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">
      <c r="A74" s="5">
        <v>39478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">
      <c r="A75" s="5">
        <v>39507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">
      <c r="A76" s="5">
        <v>39538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">
      <c r="A77" s="5">
        <v>39568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">
      <c r="A78" s="5">
        <v>39599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">
      <c r="A79" s="5">
        <v>39629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">
      <c r="A80" s="5">
        <v>39660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">
      <c r="A81" s="5">
        <v>39691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">
      <c r="A82" s="5">
        <v>39721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">
      <c r="A83" s="5">
        <v>39752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">
      <c r="A84" s="5">
        <v>39782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">
      <c r="A85" s="5">
        <v>39813</v>
      </c>
      <c r="B85" s="15">
        <v>4.1100000000000003</v>
      </c>
      <c r="C85" s="15">
        <v>4.1900000000000004</v>
      </c>
      <c r="D85" s="15">
        <v>4.3</v>
      </c>
      <c r="E85" s="15">
        <v>4.3899999999999997</v>
      </c>
      <c r="F85" s="15">
        <v>4.4800000000000004</v>
      </c>
      <c r="G85" s="15">
        <v>4.5599999999999996</v>
      </c>
      <c r="H85" s="15">
        <v>4.6500000000000004</v>
      </c>
      <c r="I85" s="15">
        <v>4.72</v>
      </c>
      <c r="J85" s="15">
        <v>4.8</v>
      </c>
      <c r="K85" s="15">
        <v>4.8600000000000003</v>
      </c>
      <c r="L85" s="15">
        <v>4.92</v>
      </c>
      <c r="M85" s="15">
        <v>4.97</v>
      </c>
      <c r="N85" s="15">
        <v>5.0199999999999996</v>
      </c>
      <c r="O85" s="15">
        <v>5.0599999999999996</v>
      </c>
      <c r="P85" s="15">
        <v>5.0999999999999996</v>
      </c>
      <c r="Q85" s="15">
        <v>5.13</v>
      </c>
      <c r="R85" s="15">
        <v>5.15</v>
      </c>
      <c r="S85" s="15">
        <v>5.17</v>
      </c>
      <c r="T85" s="15">
        <v>5.19</v>
      </c>
      <c r="U85" s="15">
        <v>5.21</v>
      </c>
      <c r="V85" s="15">
        <v>5.21</v>
      </c>
      <c r="W85" s="15">
        <v>5.22</v>
      </c>
      <c r="X85" s="15">
        <v>5.22</v>
      </c>
      <c r="Y85" s="15">
        <v>5.22</v>
      </c>
      <c r="Z85" s="15">
        <v>5.23</v>
      </c>
      <c r="AA85" s="15">
        <v>5.22</v>
      </c>
      <c r="AB85" s="15">
        <v>5.22</v>
      </c>
      <c r="AC85" s="15">
        <v>5.21</v>
      </c>
      <c r="AD85" s="15">
        <v>5.21</v>
      </c>
      <c r="AE85" s="15">
        <v>5.2</v>
      </c>
      <c r="AF85" s="15">
        <v>5.2</v>
      </c>
      <c r="AG85" s="15">
        <v>5.19</v>
      </c>
      <c r="AH85" s="15">
        <v>5.18</v>
      </c>
      <c r="AI85" s="15">
        <v>5.17</v>
      </c>
      <c r="AJ85" s="15">
        <v>5.17</v>
      </c>
      <c r="AK85" s="15">
        <v>5.16</v>
      </c>
      <c r="AL85" s="15">
        <v>5.16</v>
      </c>
      <c r="AM85" s="15">
        <v>5.15</v>
      </c>
      <c r="AN85" s="15">
        <v>5.15</v>
      </c>
      <c r="AO85" s="15">
        <v>5.14</v>
      </c>
      <c r="AP85" s="15">
        <v>5.13</v>
      </c>
      <c r="AQ85" s="15">
        <v>5.12</v>
      </c>
      <c r="AR85" s="15">
        <v>5.12</v>
      </c>
      <c r="AS85" s="15">
        <v>5.1100000000000003</v>
      </c>
      <c r="AT85" s="15">
        <v>5.0999999999999996</v>
      </c>
      <c r="AU85" s="15">
        <v>5.09</v>
      </c>
      <c r="AV85" s="15">
        <v>5.09</v>
      </c>
      <c r="AW85" s="15">
        <v>5.08</v>
      </c>
      <c r="AX85" s="15">
        <v>5.07</v>
      </c>
      <c r="AY85" s="15">
        <v>5.07</v>
      </c>
    </row>
    <row r="86" spans="1:51" x14ac:dyDescent="0.2">
      <c r="A86" s="5">
        <v>39844</v>
      </c>
      <c r="B86" s="15">
        <v>4.1500000000000004</v>
      </c>
      <c r="C86" s="15">
        <v>4.22</v>
      </c>
      <c r="D86" s="15">
        <v>4.32</v>
      </c>
      <c r="E86" s="15">
        <v>4.42</v>
      </c>
      <c r="F86" s="15">
        <v>4.51</v>
      </c>
      <c r="G86" s="15">
        <v>4.59</v>
      </c>
      <c r="H86" s="15">
        <v>4.67</v>
      </c>
      <c r="I86" s="15">
        <v>4.75</v>
      </c>
      <c r="J86" s="15">
        <v>4.82</v>
      </c>
      <c r="K86" s="15">
        <v>4.8899999999999997</v>
      </c>
      <c r="L86" s="15">
        <v>4.95</v>
      </c>
      <c r="M86" s="15">
        <v>5</v>
      </c>
      <c r="N86" s="15">
        <v>5.05</v>
      </c>
      <c r="O86" s="15">
        <v>5.09</v>
      </c>
      <c r="P86" s="15">
        <v>5.12</v>
      </c>
      <c r="Q86" s="15">
        <v>5.15</v>
      </c>
      <c r="R86" s="15">
        <v>5.17</v>
      </c>
      <c r="S86" s="15">
        <v>5.19</v>
      </c>
      <c r="T86" s="15">
        <v>5.21</v>
      </c>
      <c r="U86" s="15">
        <v>5.23</v>
      </c>
      <c r="V86" s="15">
        <v>5.23</v>
      </c>
      <c r="W86" s="15">
        <v>5.23</v>
      </c>
      <c r="X86" s="15">
        <v>5.24</v>
      </c>
      <c r="Y86" s="15">
        <v>5.24</v>
      </c>
      <c r="Z86" s="15">
        <v>5.24</v>
      </c>
      <c r="AA86" s="15">
        <v>5.23</v>
      </c>
      <c r="AB86" s="15">
        <v>5.23</v>
      </c>
      <c r="AC86" s="15">
        <v>5.22</v>
      </c>
      <c r="AD86" s="15">
        <v>5.22</v>
      </c>
      <c r="AE86" s="15">
        <v>5.21</v>
      </c>
      <c r="AF86" s="15">
        <v>5.2</v>
      </c>
      <c r="AG86" s="15">
        <v>5.2</v>
      </c>
      <c r="AH86" s="15">
        <v>5.19</v>
      </c>
      <c r="AI86" s="15">
        <v>5.18</v>
      </c>
      <c r="AJ86" s="15">
        <v>5.17</v>
      </c>
      <c r="AK86" s="15">
        <v>5.17</v>
      </c>
      <c r="AL86" s="15">
        <v>5.16</v>
      </c>
      <c r="AM86" s="15">
        <v>5.15</v>
      </c>
      <c r="AN86" s="15">
        <v>5.15</v>
      </c>
      <c r="AO86" s="15">
        <v>5.14</v>
      </c>
      <c r="AP86" s="15">
        <v>5.13</v>
      </c>
      <c r="AQ86" s="15">
        <v>5.13</v>
      </c>
      <c r="AR86" s="15">
        <v>5.12</v>
      </c>
      <c r="AS86" s="15">
        <v>5.1100000000000003</v>
      </c>
      <c r="AT86" s="15">
        <v>5.0999999999999996</v>
      </c>
      <c r="AU86" s="15">
        <v>5.0999999999999996</v>
      </c>
      <c r="AV86" s="15">
        <v>5.09</v>
      </c>
      <c r="AW86" s="15">
        <v>5.08</v>
      </c>
      <c r="AX86" s="15">
        <v>5.08</v>
      </c>
      <c r="AY86" s="15">
        <v>5.07</v>
      </c>
    </row>
    <row r="87" spans="1:51" x14ac:dyDescent="0.2">
      <c r="A87" s="5">
        <v>39872</v>
      </c>
      <c r="B87" s="15">
        <v>4.18</v>
      </c>
      <c r="C87" s="15">
        <v>4.25</v>
      </c>
      <c r="D87" s="15">
        <v>4.3600000000000003</v>
      </c>
      <c r="E87" s="15">
        <v>4.45</v>
      </c>
      <c r="F87" s="15">
        <v>4.53</v>
      </c>
      <c r="G87" s="15">
        <v>4.62</v>
      </c>
      <c r="H87" s="15">
        <v>4.7</v>
      </c>
      <c r="I87" s="15">
        <v>4.78</v>
      </c>
      <c r="J87" s="15">
        <v>4.8499999999999996</v>
      </c>
      <c r="K87" s="15">
        <v>4.91</v>
      </c>
      <c r="L87" s="15">
        <v>4.97</v>
      </c>
      <c r="M87" s="15">
        <v>5.0199999999999996</v>
      </c>
      <c r="N87" s="15">
        <v>5.07</v>
      </c>
      <c r="O87" s="15">
        <v>5.1100000000000003</v>
      </c>
      <c r="P87" s="15">
        <v>5.15</v>
      </c>
      <c r="Q87" s="15">
        <v>5.17</v>
      </c>
      <c r="R87" s="15">
        <v>5.19</v>
      </c>
      <c r="S87" s="15">
        <v>5.21</v>
      </c>
      <c r="T87" s="15">
        <v>5.23</v>
      </c>
      <c r="U87" s="15">
        <v>5.25</v>
      </c>
      <c r="V87" s="15">
        <v>5.25</v>
      </c>
      <c r="W87" s="15">
        <v>5.25</v>
      </c>
      <c r="X87" s="15">
        <v>5.25</v>
      </c>
      <c r="Y87" s="15">
        <v>5.25</v>
      </c>
      <c r="Z87" s="15">
        <v>5.25</v>
      </c>
      <c r="AA87" s="15">
        <v>5.25</v>
      </c>
      <c r="AB87" s="15">
        <v>5.24</v>
      </c>
      <c r="AC87" s="15">
        <v>5.23</v>
      </c>
      <c r="AD87" s="15">
        <v>5.23</v>
      </c>
      <c r="AE87" s="15">
        <v>5.22</v>
      </c>
      <c r="AF87" s="15">
        <v>5.21</v>
      </c>
      <c r="AG87" s="15">
        <v>5.2</v>
      </c>
      <c r="AH87" s="15">
        <v>5.19</v>
      </c>
      <c r="AI87" s="15">
        <v>5.18</v>
      </c>
      <c r="AJ87" s="15">
        <v>5.18</v>
      </c>
      <c r="AK87" s="15">
        <v>5.17</v>
      </c>
      <c r="AL87" s="15">
        <v>5.16</v>
      </c>
      <c r="AM87" s="15">
        <v>5.16</v>
      </c>
      <c r="AN87" s="15">
        <v>5.15</v>
      </c>
      <c r="AO87" s="15">
        <v>5.14</v>
      </c>
      <c r="AP87" s="15">
        <v>5.13</v>
      </c>
      <c r="AQ87" s="15">
        <v>5.13</v>
      </c>
      <c r="AR87" s="15">
        <v>5.12</v>
      </c>
      <c r="AS87" s="15">
        <v>5.1100000000000003</v>
      </c>
      <c r="AT87" s="15">
        <v>5.0999999999999996</v>
      </c>
      <c r="AU87" s="15">
        <v>5.09</v>
      </c>
      <c r="AV87" s="15">
        <v>5.09</v>
      </c>
      <c r="AW87" s="15">
        <v>5.08</v>
      </c>
      <c r="AX87" s="15">
        <v>5.07</v>
      </c>
      <c r="AY87" s="15">
        <v>5.07</v>
      </c>
    </row>
    <row r="88" spans="1:51" x14ac:dyDescent="0.2">
      <c r="A88" s="5">
        <v>39903</v>
      </c>
      <c r="B88" s="15">
        <v>4.21</v>
      </c>
      <c r="C88" s="15">
        <v>4.29</v>
      </c>
      <c r="D88" s="15">
        <v>4.3899999999999997</v>
      </c>
      <c r="E88" s="15">
        <v>4.4800000000000004</v>
      </c>
      <c r="F88" s="15">
        <v>4.57</v>
      </c>
      <c r="G88" s="15">
        <v>4.6500000000000004</v>
      </c>
      <c r="H88" s="15">
        <v>4.7300000000000004</v>
      </c>
      <c r="I88" s="15">
        <v>4.8099999999999996</v>
      </c>
      <c r="J88" s="15">
        <v>4.88</v>
      </c>
      <c r="K88" s="15">
        <v>4.9400000000000004</v>
      </c>
      <c r="L88" s="15">
        <v>5</v>
      </c>
      <c r="M88" s="15">
        <v>5.05</v>
      </c>
      <c r="N88" s="15">
        <v>5.0999999999999996</v>
      </c>
      <c r="O88" s="15">
        <v>5.14</v>
      </c>
      <c r="P88" s="15">
        <v>5.18</v>
      </c>
      <c r="Q88" s="15">
        <v>5.2</v>
      </c>
      <c r="R88" s="15">
        <v>5.22</v>
      </c>
      <c r="S88" s="15">
        <v>5.24</v>
      </c>
      <c r="T88" s="15">
        <v>5.26</v>
      </c>
      <c r="U88" s="15">
        <v>5.27</v>
      </c>
      <c r="V88" s="15">
        <v>5.27</v>
      </c>
      <c r="W88" s="15">
        <v>5.27</v>
      </c>
      <c r="X88" s="15">
        <v>5.27</v>
      </c>
      <c r="Y88" s="15">
        <v>5.27</v>
      </c>
      <c r="Z88" s="15">
        <v>5.27</v>
      </c>
      <c r="AA88" s="15">
        <v>5.26</v>
      </c>
      <c r="AB88" s="15">
        <v>5.26</v>
      </c>
      <c r="AC88" s="15">
        <v>5.25</v>
      </c>
      <c r="AD88" s="15">
        <v>5.24</v>
      </c>
      <c r="AE88" s="15">
        <v>5.24</v>
      </c>
      <c r="AF88" s="15">
        <v>5.23</v>
      </c>
      <c r="AG88" s="15">
        <v>5.22</v>
      </c>
      <c r="AH88" s="15">
        <v>5.21</v>
      </c>
      <c r="AI88" s="15">
        <v>5.2</v>
      </c>
      <c r="AJ88" s="15">
        <v>5.19</v>
      </c>
      <c r="AK88" s="15">
        <v>5.18</v>
      </c>
      <c r="AL88" s="15">
        <v>5.18</v>
      </c>
      <c r="AM88" s="15">
        <v>5.17</v>
      </c>
      <c r="AN88" s="15">
        <v>5.16</v>
      </c>
      <c r="AO88" s="15">
        <v>5.16</v>
      </c>
      <c r="AP88" s="15">
        <v>5.15</v>
      </c>
      <c r="AQ88" s="15">
        <v>5.14</v>
      </c>
      <c r="AR88" s="15">
        <v>5.13</v>
      </c>
      <c r="AS88" s="15">
        <v>5.12</v>
      </c>
      <c r="AT88" s="15">
        <v>5.1100000000000003</v>
      </c>
      <c r="AU88" s="15">
        <v>5.0999999999999996</v>
      </c>
      <c r="AV88" s="15">
        <v>5.0999999999999996</v>
      </c>
      <c r="AW88" s="15">
        <v>5.09</v>
      </c>
      <c r="AX88" s="15">
        <v>5.08</v>
      </c>
      <c r="AY88" s="15">
        <v>5.08</v>
      </c>
    </row>
    <row r="89" spans="1:51" x14ac:dyDescent="0.2">
      <c r="A89" s="5">
        <v>39933</v>
      </c>
      <c r="B89" s="15">
        <v>4.24</v>
      </c>
      <c r="C89" s="15">
        <v>4.3099999999999996</v>
      </c>
      <c r="D89" s="15">
        <v>4.41</v>
      </c>
      <c r="E89" s="15">
        <v>4.5</v>
      </c>
      <c r="F89" s="15">
        <v>4.59</v>
      </c>
      <c r="G89" s="15">
        <v>4.67</v>
      </c>
      <c r="H89" s="15">
        <v>4.75</v>
      </c>
      <c r="I89" s="15">
        <v>4.83</v>
      </c>
      <c r="J89" s="15">
        <v>4.9000000000000004</v>
      </c>
      <c r="K89" s="15">
        <v>4.96</v>
      </c>
      <c r="L89" s="15">
        <v>5.0199999999999996</v>
      </c>
      <c r="M89" s="15">
        <v>5.07</v>
      </c>
      <c r="N89" s="15">
        <v>5.12</v>
      </c>
      <c r="O89" s="15">
        <v>5.16</v>
      </c>
      <c r="P89" s="15">
        <v>5.2</v>
      </c>
      <c r="Q89" s="15">
        <v>5.22</v>
      </c>
      <c r="R89" s="15">
        <v>5.24</v>
      </c>
      <c r="S89" s="15">
        <v>5.26</v>
      </c>
      <c r="T89" s="15">
        <v>5.28</v>
      </c>
      <c r="U89" s="15">
        <v>5.29</v>
      </c>
      <c r="V89" s="15">
        <v>5.29</v>
      </c>
      <c r="W89" s="15">
        <v>5.29</v>
      </c>
      <c r="X89" s="15">
        <v>5.29</v>
      </c>
      <c r="Y89" s="15">
        <v>5.29</v>
      </c>
      <c r="Z89" s="15">
        <v>5.29</v>
      </c>
      <c r="AA89" s="15">
        <v>5.28</v>
      </c>
      <c r="AB89" s="15">
        <v>5.27</v>
      </c>
      <c r="AC89" s="15">
        <v>5.26</v>
      </c>
      <c r="AD89" s="15">
        <v>5.25</v>
      </c>
      <c r="AE89" s="15">
        <v>5.25</v>
      </c>
      <c r="AF89" s="15">
        <v>5.24</v>
      </c>
      <c r="AG89" s="15">
        <v>5.22</v>
      </c>
      <c r="AH89" s="15">
        <v>5.22</v>
      </c>
      <c r="AI89" s="15">
        <v>5.21</v>
      </c>
      <c r="AJ89" s="15">
        <v>5.2</v>
      </c>
      <c r="AK89" s="15">
        <v>5.19</v>
      </c>
      <c r="AL89" s="15">
        <v>5.18</v>
      </c>
      <c r="AM89" s="15">
        <v>5.17</v>
      </c>
      <c r="AN89" s="15">
        <v>5.17</v>
      </c>
      <c r="AO89" s="15">
        <v>5.16</v>
      </c>
      <c r="AP89" s="15">
        <v>5.15</v>
      </c>
      <c r="AQ89" s="15">
        <v>5.14</v>
      </c>
      <c r="AR89" s="15">
        <v>5.13</v>
      </c>
      <c r="AS89" s="15">
        <v>5.12</v>
      </c>
      <c r="AT89" s="15">
        <v>5.12</v>
      </c>
      <c r="AU89" s="15">
        <v>5.1100000000000003</v>
      </c>
      <c r="AV89" s="15">
        <v>5.0999999999999996</v>
      </c>
      <c r="AW89" s="15">
        <v>5.09</v>
      </c>
      <c r="AX89" s="15">
        <v>5.09</v>
      </c>
      <c r="AY89" s="15">
        <v>5.08</v>
      </c>
    </row>
    <row r="90" spans="1:51" x14ac:dyDescent="0.2">
      <c r="A90" s="5">
        <v>39964</v>
      </c>
      <c r="B90" s="15">
        <v>4.25</v>
      </c>
      <c r="C90" s="15">
        <v>4.32</v>
      </c>
      <c r="D90" s="15">
        <v>4.42</v>
      </c>
      <c r="E90" s="15">
        <v>4.51</v>
      </c>
      <c r="F90" s="15">
        <v>4.5999999999999996</v>
      </c>
      <c r="G90" s="15">
        <v>4.68</v>
      </c>
      <c r="H90" s="15">
        <v>4.76</v>
      </c>
      <c r="I90" s="15">
        <v>4.84</v>
      </c>
      <c r="J90" s="15">
        <v>4.91</v>
      </c>
      <c r="K90" s="15">
        <v>4.9800000000000004</v>
      </c>
      <c r="L90" s="15">
        <v>5.04</v>
      </c>
      <c r="M90" s="15">
        <v>5.09</v>
      </c>
      <c r="N90" s="15">
        <v>5.14</v>
      </c>
      <c r="O90" s="15">
        <v>5.18</v>
      </c>
      <c r="P90" s="15">
        <v>5.21</v>
      </c>
      <c r="Q90" s="15">
        <v>5.23</v>
      </c>
      <c r="R90" s="15">
        <v>5.25</v>
      </c>
      <c r="S90" s="15">
        <v>5.27</v>
      </c>
      <c r="T90" s="15">
        <v>5.29</v>
      </c>
      <c r="U90" s="15">
        <v>5.3</v>
      </c>
      <c r="V90" s="15">
        <v>5.3</v>
      </c>
      <c r="W90" s="15">
        <v>5.3</v>
      </c>
      <c r="X90" s="15">
        <v>5.3</v>
      </c>
      <c r="Y90" s="15">
        <v>5.3</v>
      </c>
      <c r="Z90" s="15">
        <v>5.29</v>
      </c>
      <c r="AA90" s="15">
        <v>5.28</v>
      </c>
      <c r="AB90" s="15">
        <v>5.27</v>
      </c>
      <c r="AC90" s="15">
        <v>5.27</v>
      </c>
      <c r="AD90" s="15">
        <v>5.26</v>
      </c>
      <c r="AE90" s="15">
        <v>5.25</v>
      </c>
      <c r="AF90" s="15">
        <v>5.24</v>
      </c>
      <c r="AG90" s="15">
        <v>5.23</v>
      </c>
      <c r="AH90" s="15">
        <v>5.22</v>
      </c>
      <c r="AI90" s="15">
        <v>5.21</v>
      </c>
      <c r="AJ90" s="15">
        <v>5.2</v>
      </c>
      <c r="AK90" s="15">
        <v>5.19</v>
      </c>
      <c r="AL90" s="15">
        <v>5.18</v>
      </c>
      <c r="AM90" s="15">
        <v>5.17</v>
      </c>
      <c r="AN90" s="15">
        <v>5.17</v>
      </c>
      <c r="AO90" s="15">
        <v>5.16</v>
      </c>
      <c r="AP90" s="15">
        <v>5.15</v>
      </c>
      <c r="AQ90" s="15">
        <v>5.14</v>
      </c>
      <c r="AR90" s="15">
        <v>5.13</v>
      </c>
      <c r="AS90" s="15">
        <v>5.12</v>
      </c>
      <c r="AT90" s="15">
        <v>5.1100000000000003</v>
      </c>
      <c r="AU90" s="15">
        <v>5.1100000000000003</v>
      </c>
      <c r="AV90" s="15">
        <v>5.0999999999999996</v>
      </c>
      <c r="AW90" s="15">
        <v>5.09</v>
      </c>
      <c r="AX90" s="15">
        <v>5.09</v>
      </c>
      <c r="AY90" s="15">
        <v>5.08</v>
      </c>
    </row>
    <row r="91" spans="1:51" x14ac:dyDescent="0.2">
      <c r="A91" s="5">
        <v>39994</v>
      </c>
      <c r="B91" s="15">
        <v>4.25</v>
      </c>
      <c r="C91" s="15">
        <v>4.32</v>
      </c>
      <c r="D91" s="15">
        <v>4.42</v>
      </c>
      <c r="E91" s="15">
        <v>4.5199999999999996</v>
      </c>
      <c r="F91" s="15">
        <v>4.5999999999999996</v>
      </c>
      <c r="G91" s="15">
        <v>4.6900000000000004</v>
      </c>
      <c r="H91" s="15">
        <v>4.7699999999999996</v>
      </c>
      <c r="I91" s="15">
        <v>4.8499999999999996</v>
      </c>
      <c r="J91" s="15">
        <v>4.92</v>
      </c>
      <c r="K91" s="15">
        <v>4.9800000000000004</v>
      </c>
      <c r="L91" s="15">
        <v>5.04</v>
      </c>
      <c r="M91" s="15">
        <v>5.0999999999999996</v>
      </c>
      <c r="N91" s="15">
        <v>5.14</v>
      </c>
      <c r="O91" s="15">
        <v>5.18</v>
      </c>
      <c r="P91" s="15">
        <v>5.22</v>
      </c>
      <c r="Q91" s="15">
        <v>5.24</v>
      </c>
      <c r="R91" s="15">
        <v>5.26</v>
      </c>
      <c r="S91" s="15">
        <v>5.28</v>
      </c>
      <c r="T91" s="15">
        <v>5.3</v>
      </c>
      <c r="U91" s="15">
        <v>5.31</v>
      </c>
      <c r="V91" s="15">
        <v>5.31</v>
      </c>
      <c r="W91" s="15">
        <v>5.3</v>
      </c>
      <c r="X91" s="15">
        <v>5.3</v>
      </c>
      <c r="Y91" s="15">
        <v>5.3</v>
      </c>
      <c r="Z91" s="15">
        <v>5.3</v>
      </c>
      <c r="AA91" s="15">
        <v>5.29</v>
      </c>
      <c r="AB91" s="15">
        <v>5.28</v>
      </c>
      <c r="AC91" s="15">
        <v>5.27</v>
      </c>
      <c r="AD91" s="15">
        <v>5.26</v>
      </c>
      <c r="AE91" s="15">
        <v>5.25</v>
      </c>
      <c r="AF91" s="15">
        <v>5.24</v>
      </c>
      <c r="AG91" s="15">
        <v>5.23</v>
      </c>
      <c r="AH91" s="15">
        <v>5.22</v>
      </c>
      <c r="AI91" s="15">
        <v>5.21</v>
      </c>
      <c r="AJ91" s="15">
        <v>5.2</v>
      </c>
      <c r="AK91" s="15">
        <v>5.19</v>
      </c>
      <c r="AL91" s="15">
        <v>5.18</v>
      </c>
      <c r="AM91" s="15">
        <v>5.17</v>
      </c>
      <c r="AN91" s="15">
        <v>5.16</v>
      </c>
      <c r="AO91" s="15">
        <v>5.16</v>
      </c>
      <c r="AP91" s="15">
        <v>5.15</v>
      </c>
      <c r="AQ91" s="15">
        <v>5.14</v>
      </c>
      <c r="AR91" s="15">
        <v>5.13</v>
      </c>
      <c r="AS91" s="15">
        <v>5.12</v>
      </c>
      <c r="AT91" s="15">
        <v>5.1100000000000003</v>
      </c>
      <c r="AU91" s="15">
        <v>5.0999999999999996</v>
      </c>
      <c r="AV91" s="15">
        <v>5.09</v>
      </c>
      <c r="AW91" s="15">
        <v>5.09</v>
      </c>
      <c r="AX91" s="15">
        <v>5.08</v>
      </c>
      <c r="AY91" s="15">
        <v>5.07</v>
      </c>
    </row>
    <row r="92" spans="1:51" x14ac:dyDescent="0.2">
      <c r="A92" s="5">
        <v>40025</v>
      </c>
      <c r="B92" s="15">
        <v>4.25</v>
      </c>
      <c r="C92" s="15">
        <v>4.3099999999999996</v>
      </c>
      <c r="D92" s="15">
        <v>4.42</v>
      </c>
      <c r="E92" s="15">
        <v>4.5199999999999996</v>
      </c>
      <c r="F92" s="15">
        <v>4.5999999999999996</v>
      </c>
      <c r="G92" s="15">
        <v>4.6900000000000004</v>
      </c>
      <c r="H92" s="15">
        <v>4.7699999999999996</v>
      </c>
      <c r="I92" s="15">
        <v>4.8499999999999996</v>
      </c>
      <c r="J92" s="15">
        <v>4.92</v>
      </c>
      <c r="K92" s="15">
        <v>4.9800000000000004</v>
      </c>
      <c r="L92" s="15">
        <v>5.05</v>
      </c>
      <c r="M92" s="15">
        <v>5.0999999999999996</v>
      </c>
      <c r="N92" s="15">
        <v>5.14</v>
      </c>
      <c r="O92" s="15">
        <v>5.19</v>
      </c>
      <c r="P92" s="15">
        <v>5.22</v>
      </c>
      <c r="Q92" s="15">
        <v>5.24</v>
      </c>
      <c r="R92" s="15">
        <v>5.26</v>
      </c>
      <c r="S92" s="15">
        <v>5.28</v>
      </c>
      <c r="T92" s="15">
        <v>5.3</v>
      </c>
      <c r="U92" s="15">
        <v>5.31</v>
      </c>
      <c r="V92" s="15">
        <v>5.31</v>
      </c>
      <c r="W92" s="15">
        <v>5.3</v>
      </c>
      <c r="X92" s="15">
        <v>5.3</v>
      </c>
      <c r="Y92" s="15">
        <v>5.3</v>
      </c>
      <c r="Z92" s="15">
        <v>5.3</v>
      </c>
      <c r="AA92" s="15">
        <v>5.29</v>
      </c>
      <c r="AB92" s="15">
        <v>5.28</v>
      </c>
      <c r="AC92" s="15">
        <v>5.27</v>
      </c>
      <c r="AD92" s="15">
        <v>5.26</v>
      </c>
      <c r="AE92" s="15">
        <v>5.25</v>
      </c>
      <c r="AF92" s="15">
        <v>5.24</v>
      </c>
      <c r="AG92" s="15">
        <v>5.22</v>
      </c>
      <c r="AH92" s="15">
        <v>5.21</v>
      </c>
      <c r="AI92" s="15">
        <v>5.2</v>
      </c>
      <c r="AJ92" s="15">
        <v>5.19</v>
      </c>
      <c r="AK92" s="15">
        <v>5.18</v>
      </c>
      <c r="AL92" s="15">
        <v>5.17</v>
      </c>
      <c r="AM92" s="15">
        <v>5.16</v>
      </c>
      <c r="AN92" s="15">
        <v>5.15</v>
      </c>
      <c r="AO92" s="15">
        <v>5.15</v>
      </c>
      <c r="AP92" s="15">
        <v>5.14</v>
      </c>
      <c r="AQ92" s="15">
        <v>5.13</v>
      </c>
      <c r="AR92" s="15">
        <v>5.12</v>
      </c>
      <c r="AS92" s="15">
        <v>5.1100000000000003</v>
      </c>
      <c r="AT92" s="15">
        <v>5.0999999999999996</v>
      </c>
      <c r="AU92" s="15">
        <v>5.09</v>
      </c>
      <c r="AV92" s="15">
        <v>5.08</v>
      </c>
      <c r="AW92" s="15">
        <v>5.08</v>
      </c>
      <c r="AX92" s="15">
        <v>5.07</v>
      </c>
      <c r="AY92" s="15">
        <v>5.0599999999999996</v>
      </c>
    </row>
    <row r="93" spans="1:51" x14ac:dyDescent="0.2">
      <c r="A93" s="5">
        <v>40056</v>
      </c>
      <c r="B93" s="15">
        <v>4.24</v>
      </c>
      <c r="C93" s="15">
        <v>4.3099999999999996</v>
      </c>
      <c r="D93" s="15">
        <v>4.42</v>
      </c>
      <c r="E93" s="15">
        <v>4.5199999999999996</v>
      </c>
      <c r="F93" s="15">
        <v>4.6100000000000003</v>
      </c>
      <c r="G93" s="15">
        <v>4.6900000000000004</v>
      </c>
      <c r="H93" s="15">
        <v>4.7699999999999996</v>
      </c>
      <c r="I93" s="15">
        <v>4.8499999999999996</v>
      </c>
      <c r="J93" s="15">
        <v>4.92</v>
      </c>
      <c r="K93" s="15">
        <v>4.99</v>
      </c>
      <c r="L93" s="15">
        <v>5.05</v>
      </c>
      <c r="M93" s="15">
        <v>5.0999999999999996</v>
      </c>
      <c r="N93" s="15">
        <v>5.15</v>
      </c>
      <c r="O93" s="15">
        <v>5.19</v>
      </c>
      <c r="P93" s="15">
        <v>5.22</v>
      </c>
      <c r="Q93" s="15">
        <v>5.25</v>
      </c>
      <c r="R93" s="15">
        <v>5.26</v>
      </c>
      <c r="S93" s="15">
        <v>5.28</v>
      </c>
      <c r="T93" s="15">
        <v>5.3</v>
      </c>
      <c r="U93" s="15">
        <v>5.31</v>
      </c>
      <c r="V93" s="15">
        <v>5.31</v>
      </c>
      <c r="W93" s="15">
        <v>5.3</v>
      </c>
      <c r="X93" s="15">
        <v>5.3</v>
      </c>
      <c r="Y93" s="15">
        <v>5.3</v>
      </c>
      <c r="Z93" s="15">
        <v>5.29</v>
      </c>
      <c r="AA93" s="15">
        <v>5.28</v>
      </c>
      <c r="AB93" s="15">
        <v>5.27</v>
      </c>
      <c r="AC93" s="15">
        <v>5.26</v>
      </c>
      <c r="AD93" s="15">
        <v>5.25</v>
      </c>
      <c r="AE93" s="15">
        <v>5.24</v>
      </c>
      <c r="AF93" s="15">
        <v>5.23</v>
      </c>
      <c r="AG93" s="15">
        <v>5.22</v>
      </c>
      <c r="AH93" s="15">
        <v>5.21</v>
      </c>
      <c r="AI93" s="15">
        <v>5.19</v>
      </c>
      <c r="AJ93" s="15">
        <v>5.18</v>
      </c>
      <c r="AK93" s="15">
        <v>5.17</v>
      </c>
      <c r="AL93" s="15">
        <v>5.16</v>
      </c>
      <c r="AM93" s="15">
        <v>5.15</v>
      </c>
      <c r="AN93" s="15">
        <v>5.15</v>
      </c>
      <c r="AO93" s="15">
        <v>5.14</v>
      </c>
      <c r="AP93" s="15">
        <v>5.13</v>
      </c>
      <c r="AQ93" s="15">
        <v>5.12</v>
      </c>
      <c r="AR93" s="15">
        <v>5.1100000000000003</v>
      </c>
      <c r="AS93" s="15">
        <v>5.0999999999999996</v>
      </c>
      <c r="AT93" s="15">
        <v>5.09</v>
      </c>
      <c r="AU93" s="15">
        <v>5.08</v>
      </c>
      <c r="AV93" s="15">
        <v>5.07</v>
      </c>
      <c r="AW93" s="15">
        <v>5.0599999999999996</v>
      </c>
      <c r="AX93" s="15">
        <v>5.0599999999999996</v>
      </c>
      <c r="AY93" s="15">
        <v>5.05</v>
      </c>
    </row>
    <row r="94" spans="1:51" x14ac:dyDescent="0.2">
      <c r="A94" s="5">
        <v>40086</v>
      </c>
      <c r="B94" s="15">
        <v>4.2300000000000004</v>
      </c>
      <c r="C94" s="15">
        <v>4.3099999999999996</v>
      </c>
      <c r="D94" s="15">
        <v>4.42</v>
      </c>
      <c r="E94" s="15">
        <v>4.5199999999999996</v>
      </c>
      <c r="F94" s="15">
        <v>4.6100000000000003</v>
      </c>
      <c r="G94" s="15">
        <v>4.6900000000000004</v>
      </c>
      <c r="H94" s="15">
        <v>4.7699999999999996</v>
      </c>
      <c r="I94" s="15">
        <v>4.8499999999999996</v>
      </c>
      <c r="J94" s="15">
        <v>4.92</v>
      </c>
      <c r="K94" s="15">
        <v>4.99</v>
      </c>
      <c r="L94" s="15">
        <v>5.05</v>
      </c>
      <c r="M94" s="15">
        <v>5.0999999999999996</v>
      </c>
      <c r="N94" s="15">
        <v>5.15</v>
      </c>
      <c r="O94" s="15">
        <v>5.19</v>
      </c>
      <c r="P94" s="15">
        <v>5.22</v>
      </c>
      <c r="Q94" s="15">
        <v>5.25</v>
      </c>
      <c r="R94" s="15">
        <v>5.27</v>
      </c>
      <c r="S94" s="15">
        <v>5.28</v>
      </c>
      <c r="T94" s="15">
        <v>5.3</v>
      </c>
      <c r="U94" s="15">
        <v>5.31</v>
      </c>
      <c r="V94" s="15">
        <v>5.31</v>
      </c>
      <c r="W94" s="15">
        <v>5.3</v>
      </c>
      <c r="X94" s="15">
        <v>5.3</v>
      </c>
      <c r="Y94" s="15">
        <v>5.3</v>
      </c>
      <c r="Z94" s="15">
        <v>5.29</v>
      </c>
      <c r="AA94" s="15">
        <v>5.28</v>
      </c>
      <c r="AB94" s="15">
        <v>5.27</v>
      </c>
      <c r="AC94" s="15">
        <v>5.26</v>
      </c>
      <c r="AD94" s="15">
        <v>5.25</v>
      </c>
      <c r="AE94" s="15">
        <v>5.24</v>
      </c>
      <c r="AF94" s="15">
        <v>5.23</v>
      </c>
      <c r="AG94" s="15">
        <v>5.21</v>
      </c>
      <c r="AH94" s="15">
        <v>5.2</v>
      </c>
      <c r="AI94" s="15">
        <v>5.19</v>
      </c>
      <c r="AJ94" s="15">
        <v>5.18</v>
      </c>
      <c r="AK94" s="15">
        <v>5.17</v>
      </c>
      <c r="AL94" s="15">
        <v>5.16</v>
      </c>
      <c r="AM94" s="15">
        <v>5.15</v>
      </c>
      <c r="AN94" s="15">
        <v>5.14</v>
      </c>
      <c r="AO94" s="15">
        <v>5.13</v>
      </c>
      <c r="AP94" s="15">
        <v>5.12</v>
      </c>
      <c r="AQ94" s="15">
        <v>5.1100000000000003</v>
      </c>
      <c r="AR94" s="15">
        <v>5.0999999999999996</v>
      </c>
      <c r="AS94" s="15">
        <v>5.09</v>
      </c>
      <c r="AT94" s="15">
        <v>5.08</v>
      </c>
      <c r="AU94" s="15">
        <v>5.07</v>
      </c>
      <c r="AV94" s="15">
        <v>5.0599999999999996</v>
      </c>
      <c r="AW94" s="15">
        <v>5.05</v>
      </c>
      <c r="AX94" s="15">
        <v>5.05</v>
      </c>
      <c r="AY94" s="15">
        <v>5.04</v>
      </c>
    </row>
    <row r="95" spans="1:51" x14ac:dyDescent="0.2">
      <c r="A95" s="5">
        <v>40117</v>
      </c>
      <c r="B95" s="15">
        <v>4.22</v>
      </c>
      <c r="C95" s="15">
        <v>4.3</v>
      </c>
      <c r="D95" s="15">
        <v>4.42</v>
      </c>
      <c r="E95" s="15">
        <v>4.5199999999999996</v>
      </c>
      <c r="F95" s="15">
        <v>4.6100000000000003</v>
      </c>
      <c r="G95" s="15">
        <v>4.6900000000000004</v>
      </c>
      <c r="H95" s="15">
        <v>4.7699999999999996</v>
      </c>
      <c r="I95" s="15">
        <v>4.8499999999999996</v>
      </c>
      <c r="J95" s="15">
        <v>4.92</v>
      </c>
      <c r="K95" s="15">
        <v>4.99</v>
      </c>
      <c r="L95" s="15">
        <v>5.05</v>
      </c>
      <c r="M95" s="15">
        <v>5.0999999999999996</v>
      </c>
      <c r="N95" s="15">
        <v>5.15</v>
      </c>
      <c r="O95" s="15">
        <v>5.19</v>
      </c>
      <c r="P95" s="15">
        <v>5.22</v>
      </c>
      <c r="Q95" s="15">
        <v>5.25</v>
      </c>
      <c r="R95" s="15">
        <v>5.27</v>
      </c>
      <c r="S95" s="15">
        <v>5.28</v>
      </c>
      <c r="T95" s="15">
        <v>5.3</v>
      </c>
      <c r="U95" s="15">
        <v>5.31</v>
      </c>
      <c r="V95" s="15">
        <v>5.31</v>
      </c>
      <c r="W95" s="15">
        <v>5.3</v>
      </c>
      <c r="X95" s="15">
        <v>5.3</v>
      </c>
      <c r="Y95" s="15">
        <v>5.29</v>
      </c>
      <c r="Z95" s="15">
        <v>5.29</v>
      </c>
      <c r="AA95" s="15">
        <v>5.28</v>
      </c>
      <c r="AB95" s="15">
        <v>5.26</v>
      </c>
      <c r="AC95" s="15">
        <v>5.25</v>
      </c>
      <c r="AD95" s="15">
        <v>5.24</v>
      </c>
      <c r="AE95" s="15">
        <v>5.23</v>
      </c>
      <c r="AF95" s="15">
        <v>5.22</v>
      </c>
      <c r="AG95" s="15">
        <v>5.2</v>
      </c>
      <c r="AH95" s="15">
        <v>5.19</v>
      </c>
      <c r="AI95" s="15">
        <v>5.18</v>
      </c>
      <c r="AJ95" s="15">
        <v>5.17</v>
      </c>
      <c r="AK95" s="15">
        <v>5.16</v>
      </c>
      <c r="AL95" s="15">
        <v>5.14</v>
      </c>
      <c r="AM95" s="15">
        <v>5.13</v>
      </c>
      <c r="AN95" s="15">
        <v>5.13</v>
      </c>
      <c r="AO95" s="15">
        <v>5.12</v>
      </c>
      <c r="AP95" s="15">
        <v>5.1100000000000003</v>
      </c>
      <c r="AQ95" s="15">
        <v>5.09</v>
      </c>
      <c r="AR95" s="15">
        <v>5.09</v>
      </c>
      <c r="AS95" s="15">
        <v>5.08</v>
      </c>
      <c r="AT95" s="15">
        <v>5.07</v>
      </c>
      <c r="AU95" s="15">
        <v>5.0599999999999996</v>
      </c>
      <c r="AV95" s="15">
        <v>5.05</v>
      </c>
      <c r="AW95" s="15">
        <v>5.04</v>
      </c>
      <c r="AX95" s="15">
        <v>5.03</v>
      </c>
      <c r="AY95" s="15">
        <v>5.03</v>
      </c>
    </row>
    <row r="96" spans="1:51" x14ac:dyDescent="0.2">
      <c r="A96" s="5">
        <v>40147</v>
      </c>
      <c r="B96" s="15">
        <v>4.22</v>
      </c>
      <c r="C96" s="15">
        <v>4.3</v>
      </c>
      <c r="D96" s="15">
        <v>4.42</v>
      </c>
      <c r="E96" s="15">
        <v>4.5199999999999996</v>
      </c>
      <c r="F96" s="15">
        <v>4.6100000000000003</v>
      </c>
      <c r="G96" s="15">
        <v>4.6900000000000004</v>
      </c>
      <c r="H96" s="15">
        <v>4.7699999999999996</v>
      </c>
      <c r="I96" s="15">
        <v>4.8499999999999996</v>
      </c>
      <c r="J96" s="15">
        <v>4.92</v>
      </c>
      <c r="K96" s="15">
        <v>4.99</v>
      </c>
      <c r="L96" s="15">
        <v>5.05</v>
      </c>
      <c r="M96" s="15">
        <v>5.0999999999999996</v>
      </c>
      <c r="N96" s="15">
        <v>5.15</v>
      </c>
      <c r="O96" s="15">
        <v>5.19</v>
      </c>
      <c r="P96" s="15">
        <v>5.23</v>
      </c>
      <c r="Q96" s="15">
        <v>5.25</v>
      </c>
      <c r="R96" s="15">
        <v>5.27</v>
      </c>
      <c r="S96" s="15">
        <v>5.28</v>
      </c>
      <c r="T96" s="15">
        <v>5.3</v>
      </c>
      <c r="U96" s="15">
        <v>5.31</v>
      </c>
      <c r="V96" s="15">
        <v>5.31</v>
      </c>
      <c r="W96" s="15">
        <v>5.3</v>
      </c>
      <c r="X96" s="15">
        <v>5.3</v>
      </c>
      <c r="Y96" s="15">
        <v>5.29</v>
      </c>
      <c r="Z96" s="15">
        <v>5.29</v>
      </c>
      <c r="AA96" s="15">
        <v>5.27</v>
      </c>
      <c r="AB96" s="15">
        <v>5.26</v>
      </c>
      <c r="AC96" s="15">
        <v>5.25</v>
      </c>
      <c r="AD96" s="15">
        <v>5.24</v>
      </c>
      <c r="AE96" s="15">
        <v>5.23</v>
      </c>
      <c r="AF96" s="15">
        <v>5.21</v>
      </c>
      <c r="AG96" s="15">
        <v>5.2</v>
      </c>
      <c r="AH96" s="15">
        <v>5.18</v>
      </c>
      <c r="AI96" s="15">
        <v>5.17</v>
      </c>
      <c r="AJ96" s="15">
        <v>5.16</v>
      </c>
      <c r="AK96" s="15">
        <v>5.15</v>
      </c>
      <c r="AL96" s="15">
        <v>5.14</v>
      </c>
      <c r="AM96" s="15">
        <v>5.12</v>
      </c>
      <c r="AN96" s="15">
        <v>5.1100000000000003</v>
      </c>
      <c r="AO96" s="15">
        <v>5.1100000000000003</v>
      </c>
      <c r="AP96" s="15">
        <v>5.09</v>
      </c>
      <c r="AQ96" s="15">
        <v>5.08</v>
      </c>
      <c r="AR96" s="15">
        <v>5.07</v>
      </c>
      <c r="AS96" s="15">
        <v>5.0599999999999996</v>
      </c>
      <c r="AT96" s="15">
        <v>5.05</v>
      </c>
      <c r="AU96" s="15">
        <v>5.05</v>
      </c>
      <c r="AV96" s="15">
        <v>5.04</v>
      </c>
      <c r="AW96" s="15">
        <v>5.03</v>
      </c>
      <c r="AX96" s="15">
        <v>5.0199999999999996</v>
      </c>
      <c r="AY96" s="15">
        <v>5.01</v>
      </c>
    </row>
    <row r="97" spans="1:51" x14ac:dyDescent="0.2">
      <c r="A97" s="5">
        <v>40178</v>
      </c>
      <c r="B97" s="15">
        <v>4.21</v>
      </c>
      <c r="C97" s="15">
        <v>4.3</v>
      </c>
      <c r="D97" s="15">
        <v>4.41</v>
      </c>
      <c r="E97" s="15">
        <v>4.5199999999999996</v>
      </c>
      <c r="F97" s="15">
        <v>4.6100000000000003</v>
      </c>
      <c r="G97" s="15">
        <v>4.7</v>
      </c>
      <c r="H97" s="15">
        <v>4.78</v>
      </c>
      <c r="I97" s="15">
        <v>4.8600000000000003</v>
      </c>
      <c r="J97" s="15">
        <v>4.93</v>
      </c>
      <c r="K97" s="15">
        <v>5</v>
      </c>
      <c r="L97" s="15">
        <v>5.0599999999999996</v>
      </c>
      <c r="M97" s="15">
        <v>5.1100000000000003</v>
      </c>
      <c r="N97" s="15">
        <v>5.16</v>
      </c>
      <c r="O97" s="15">
        <v>5.2</v>
      </c>
      <c r="P97" s="15">
        <v>5.24</v>
      </c>
      <c r="Q97" s="15">
        <v>5.26</v>
      </c>
      <c r="R97" s="15">
        <v>5.28</v>
      </c>
      <c r="S97" s="15">
        <v>5.29</v>
      </c>
      <c r="T97" s="15">
        <v>5.31</v>
      </c>
      <c r="U97" s="15">
        <v>5.32</v>
      </c>
      <c r="V97" s="15">
        <v>5.31</v>
      </c>
      <c r="W97" s="15">
        <v>5.31</v>
      </c>
      <c r="X97" s="15">
        <v>5.3</v>
      </c>
      <c r="Y97" s="15">
        <v>5.29</v>
      </c>
      <c r="Z97" s="15">
        <v>5.29</v>
      </c>
      <c r="AA97" s="15">
        <v>5.28</v>
      </c>
      <c r="AB97" s="15">
        <v>5.26</v>
      </c>
      <c r="AC97" s="15">
        <v>5.25</v>
      </c>
      <c r="AD97" s="15">
        <v>5.24</v>
      </c>
      <c r="AE97" s="15">
        <v>5.23</v>
      </c>
      <c r="AF97" s="15">
        <v>5.21</v>
      </c>
      <c r="AG97" s="15">
        <v>5.2</v>
      </c>
      <c r="AH97" s="15">
        <v>5.18</v>
      </c>
      <c r="AI97" s="15">
        <v>5.17</v>
      </c>
      <c r="AJ97" s="15">
        <v>5.15</v>
      </c>
      <c r="AK97" s="15">
        <v>5.14</v>
      </c>
      <c r="AL97" s="15">
        <v>5.13</v>
      </c>
      <c r="AM97" s="15">
        <v>5.12</v>
      </c>
      <c r="AN97" s="15">
        <v>5.1100000000000003</v>
      </c>
      <c r="AO97" s="15">
        <v>5.0999999999999996</v>
      </c>
      <c r="AP97" s="15">
        <v>5.09</v>
      </c>
      <c r="AQ97" s="15">
        <v>5.08</v>
      </c>
      <c r="AR97" s="15">
        <v>5.07</v>
      </c>
      <c r="AS97" s="15">
        <v>5.0599999999999996</v>
      </c>
      <c r="AT97" s="15">
        <v>5.05</v>
      </c>
      <c r="AU97" s="15">
        <v>5.04</v>
      </c>
      <c r="AV97" s="15">
        <v>5.03</v>
      </c>
      <c r="AW97" s="15">
        <v>5.0199999999999996</v>
      </c>
      <c r="AX97" s="15">
        <v>5.0199999999999996</v>
      </c>
      <c r="AY97" s="15">
        <v>5.01</v>
      </c>
    </row>
    <row r="98" spans="1:51" x14ac:dyDescent="0.2">
      <c r="A98" s="5">
        <v>40209</v>
      </c>
      <c r="B98" s="15">
        <v>4.2</v>
      </c>
      <c r="C98" s="15">
        <v>4.29</v>
      </c>
      <c r="D98" s="15">
        <v>4.41</v>
      </c>
      <c r="E98" s="15">
        <v>4.5199999999999996</v>
      </c>
      <c r="F98" s="15">
        <v>4.6100000000000003</v>
      </c>
      <c r="G98" s="15">
        <v>4.7</v>
      </c>
      <c r="H98" s="15">
        <v>4.79</v>
      </c>
      <c r="I98" s="15">
        <v>4.8600000000000003</v>
      </c>
      <c r="J98" s="15">
        <v>4.9400000000000004</v>
      </c>
      <c r="K98" s="15">
        <v>5</v>
      </c>
      <c r="L98" s="15">
        <v>5.07</v>
      </c>
      <c r="M98" s="15">
        <v>5.12</v>
      </c>
      <c r="N98" s="15">
        <v>5.17</v>
      </c>
      <c r="O98" s="15">
        <v>5.21</v>
      </c>
      <c r="P98" s="15">
        <v>5.25</v>
      </c>
      <c r="Q98" s="15">
        <v>5.27</v>
      </c>
      <c r="R98" s="15">
        <v>5.28</v>
      </c>
      <c r="S98" s="15">
        <v>5.3</v>
      </c>
      <c r="T98" s="15">
        <v>5.31</v>
      </c>
      <c r="U98" s="15">
        <v>5.33</v>
      </c>
      <c r="V98" s="15">
        <v>5.32</v>
      </c>
      <c r="W98" s="15">
        <v>5.31</v>
      </c>
      <c r="X98" s="15">
        <v>5.31</v>
      </c>
      <c r="Y98" s="15">
        <v>5.3</v>
      </c>
      <c r="Z98" s="15">
        <v>5.3</v>
      </c>
      <c r="AA98" s="15">
        <v>5.28</v>
      </c>
      <c r="AB98" s="15">
        <v>5.27</v>
      </c>
      <c r="AC98" s="15">
        <v>5.25</v>
      </c>
      <c r="AD98" s="15">
        <v>5.24</v>
      </c>
      <c r="AE98" s="15">
        <v>5.23</v>
      </c>
      <c r="AF98" s="15">
        <v>5.21</v>
      </c>
      <c r="AG98" s="15">
        <v>5.2</v>
      </c>
      <c r="AH98" s="15">
        <v>5.18</v>
      </c>
      <c r="AI98" s="15">
        <v>5.17</v>
      </c>
      <c r="AJ98" s="15">
        <v>5.16</v>
      </c>
      <c r="AK98" s="15">
        <v>5.14</v>
      </c>
      <c r="AL98" s="15">
        <v>5.13</v>
      </c>
      <c r="AM98" s="15">
        <v>5.12</v>
      </c>
      <c r="AN98" s="15">
        <v>5.1100000000000003</v>
      </c>
      <c r="AO98" s="15">
        <v>5.0999999999999996</v>
      </c>
      <c r="AP98" s="15">
        <v>5.09</v>
      </c>
      <c r="AQ98" s="15">
        <v>5.08</v>
      </c>
      <c r="AR98" s="15">
        <v>5.07</v>
      </c>
      <c r="AS98" s="15">
        <v>5.0599999999999996</v>
      </c>
      <c r="AT98" s="15">
        <v>5.05</v>
      </c>
      <c r="AU98" s="15">
        <v>5.04</v>
      </c>
      <c r="AV98" s="15">
        <v>5.03</v>
      </c>
      <c r="AW98" s="15">
        <v>5.0199999999999996</v>
      </c>
      <c r="AX98" s="15">
        <v>5.01</v>
      </c>
      <c r="AY98" s="15">
        <v>5</v>
      </c>
    </row>
    <row r="99" spans="1:51" x14ac:dyDescent="0.2">
      <c r="A99" s="5">
        <v>40237</v>
      </c>
      <c r="B99" s="15">
        <v>4.1900000000000004</v>
      </c>
      <c r="C99" s="15">
        <v>4.28</v>
      </c>
      <c r="D99" s="15">
        <v>4.41</v>
      </c>
      <c r="E99" s="15">
        <v>4.5199999999999996</v>
      </c>
      <c r="F99" s="15">
        <v>4.6100000000000003</v>
      </c>
      <c r="G99" s="15">
        <v>4.7</v>
      </c>
      <c r="H99" s="15">
        <v>4.79</v>
      </c>
      <c r="I99" s="15">
        <v>4.87</v>
      </c>
      <c r="J99" s="15">
        <v>4.9400000000000004</v>
      </c>
      <c r="K99" s="15">
        <v>5.01</v>
      </c>
      <c r="L99" s="15">
        <v>5.07</v>
      </c>
      <c r="M99" s="15">
        <v>5.13</v>
      </c>
      <c r="N99" s="15">
        <v>5.17</v>
      </c>
      <c r="O99" s="15">
        <v>5.22</v>
      </c>
      <c r="P99" s="15">
        <v>5.25</v>
      </c>
      <c r="Q99" s="15">
        <v>5.27</v>
      </c>
      <c r="R99" s="15">
        <v>5.29</v>
      </c>
      <c r="S99" s="15">
        <v>5.31</v>
      </c>
      <c r="T99" s="15">
        <v>5.32</v>
      </c>
      <c r="U99" s="15">
        <v>5.33</v>
      </c>
      <c r="V99" s="15">
        <v>5.33</v>
      </c>
      <c r="W99" s="15">
        <v>5.32</v>
      </c>
      <c r="X99" s="15">
        <v>5.31</v>
      </c>
      <c r="Y99" s="15">
        <v>5.31</v>
      </c>
      <c r="Z99" s="15">
        <v>5.3</v>
      </c>
      <c r="AA99" s="15">
        <v>5.28</v>
      </c>
      <c r="AB99" s="15">
        <v>5.27</v>
      </c>
      <c r="AC99" s="15">
        <v>5.26</v>
      </c>
      <c r="AD99" s="15">
        <v>5.24</v>
      </c>
      <c r="AE99" s="15">
        <v>5.23</v>
      </c>
      <c r="AF99" s="15">
        <v>5.21</v>
      </c>
      <c r="AG99" s="15">
        <v>5.2</v>
      </c>
      <c r="AH99" s="15">
        <v>5.18</v>
      </c>
      <c r="AI99" s="15">
        <v>5.17</v>
      </c>
      <c r="AJ99" s="15">
        <v>5.15</v>
      </c>
      <c r="AK99" s="15">
        <v>5.14</v>
      </c>
      <c r="AL99" s="15">
        <v>5.13</v>
      </c>
      <c r="AM99" s="15">
        <v>5.12</v>
      </c>
      <c r="AN99" s="15">
        <v>5.1100000000000003</v>
      </c>
      <c r="AO99" s="15">
        <v>5.0999999999999996</v>
      </c>
      <c r="AP99" s="15">
        <v>5.08</v>
      </c>
      <c r="AQ99" s="15">
        <v>5.07</v>
      </c>
      <c r="AR99" s="15">
        <v>5.0599999999999996</v>
      </c>
      <c r="AS99" s="15">
        <v>5.05</v>
      </c>
      <c r="AT99" s="15">
        <v>5.04</v>
      </c>
      <c r="AU99" s="15">
        <v>5.03</v>
      </c>
      <c r="AV99" s="15">
        <v>5.0199999999999996</v>
      </c>
      <c r="AW99" s="15">
        <v>5.01</v>
      </c>
      <c r="AX99" s="15">
        <v>5.01</v>
      </c>
      <c r="AY99" s="15">
        <v>5</v>
      </c>
    </row>
    <row r="100" spans="1:51" x14ac:dyDescent="0.2">
      <c r="A100" s="5">
        <v>40268</v>
      </c>
      <c r="B100" s="15">
        <v>4.18</v>
      </c>
      <c r="C100" s="15">
        <v>4.2699999999999996</v>
      </c>
      <c r="D100" s="15">
        <v>4.4000000000000004</v>
      </c>
      <c r="E100" s="15">
        <v>4.51</v>
      </c>
      <c r="F100" s="15">
        <v>4.6100000000000003</v>
      </c>
      <c r="G100" s="15">
        <v>4.7</v>
      </c>
      <c r="H100" s="15">
        <v>4.79</v>
      </c>
      <c r="I100" s="15">
        <v>4.87</v>
      </c>
      <c r="J100" s="15">
        <v>4.9400000000000004</v>
      </c>
      <c r="K100" s="15">
        <v>5.01</v>
      </c>
      <c r="L100" s="15">
        <v>5.08</v>
      </c>
      <c r="M100" s="15">
        <v>5.13</v>
      </c>
      <c r="N100" s="15">
        <v>5.18</v>
      </c>
      <c r="O100" s="15">
        <v>5.22</v>
      </c>
      <c r="P100" s="15">
        <v>5.26</v>
      </c>
      <c r="Q100" s="15">
        <v>5.28</v>
      </c>
      <c r="R100" s="15">
        <v>5.3</v>
      </c>
      <c r="S100" s="15">
        <v>5.31</v>
      </c>
      <c r="T100" s="15">
        <v>5.33</v>
      </c>
      <c r="U100" s="15">
        <v>5.34</v>
      </c>
      <c r="V100" s="15">
        <v>5.33</v>
      </c>
      <c r="W100" s="15">
        <v>5.32</v>
      </c>
      <c r="X100" s="15">
        <v>5.32</v>
      </c>
      <c r="Y100" s="15">
        <v>5.31</v>
      </c>
      <c r="Z100" s="15">
        <v>5.3</v>
      </c>
      <c r="AA100" s="15">
        <v>5.29</v>
      </c>
      <c r="AB100" s="15">
        <v>5.27</v>
      </c>
      <c r="AC100" s="15">
        <v>5.26</v>
      </c>
      <c r="AD100" s="15">
        <v>5.24</v>
      </c>
      <c r="AE100" s="15">
        <v>5.23</v>
      </c>
      <c r="AF100" s="15">
        <v>5.21</v>
      </c>
      <c r="AG100" s="15">
        <v>5.2</v>
      </c>
      <c r="AH100" s="15">
        <v>5.18</v>
      </c>
      <c r="AI100" s="15">
        <v>5.17</v>
      </c>
      <c r="AJ100" s="15">
        <v>5.15</v>
      </c>
      <c r="AK100" s="15">
        <v>5.14</v>
      </c>
      <c r="AL100" s="15">
        <v>5.13</v>
      </c>
      <c r="AM100" s="15">
        <v>5.1100000000000003</v>
      </c>
      <c r="AN100" s="15">
        <v>5.0999999999999996</v>
      </c>
      <c r="AO100" s="15">
        <v>5.09</v>
      </c>
      <c r="AP100" s="15">
        <v>5.08</v>
      </c>
      <c r="AQ100" s="15">
        <v>5.07</v>
      </c>
      <c r="AR100" s="15">
        <v>5.0599999999999996</v>
      </c>
      <c r="AS100" s="15">
        <v>5.05</v>
      </c>
      <c r="AT100" s="15">
        <v>5.04</v>
      </c>
      <c r="AU100" s="15">
        <v>5.03</v>
      </c>
      <c r="AV100" s="15">
        <v>5.0199999999999996</v>
      </c>
      <c r="AW100" s="15">
        <v>5.01</v>
      </c>
      <c r="AX100" s="15">
        <v>5</v>
      </c>
      <c r="AY100" s="15">
        <v>4.99</v>
      </c>
    </row>
    <row r="101" spans="1:51" x14ac:dyDescent="0.2">
      <c r="A101" s="5">
        <v>40298</v>
      </c>
      <c r="B101" s="15">
        <v>4.17</v>
      </c>
      <c r="C101" s="15">
        <v>4.2699999999999996</v>
      </c>
      <c r="D101" s="15">
        <v>4.4000000000000004</v>
      </c>
      <c r="E101" s="15">
        <v>4.51</v>
      </c>
      <c r="F101" s="15">
        <v>4.6100000000000003</v>
      </c>
      <c r="G101" s="15">
        <v>4.71</v>
      </c>
      <c r="H101" s="15">
        <v>4.8</v>
      </c>
      <c r="I101" s="15">
        <v>4.88</v>
      </c>
      <c r="J101" s="15">
        <v>4.95</v>
      </c>
      <c r="K101" s="15">
        <v>5.0199999999999996</v>
      </c>
      <c r="L101" s="15">
        <v>5.08</v>
      </c>
      <c r="M101" s="15">
        <v>5.14</v>
      </c>
      <c r="N101" s="15">
        <v>5.19</v>
      </c>
      <c r="O101" s="15">
        <v>5.23</v>
      </c>
      <c r="P101" s="15">
        <v>5.27</v>
      </c>
      <c r="Q101" s="15">
        <v>5.29</v>
      </c>
      <c r="R101" s="15">
        <v>5.3</v>
      </c>
      <c r="S101" s="15">
        <v>5.32</v>
      </c>
      <c r="T101" s="15">
        <v>5.33</v>
      </c>
      <c r="U101" s="15">
        <v>5.35</v>
      </c>
      <c r="V101" s="15">
        <v>5.34</v>
      </c>
      <c r="W101" s="15">
        <v>5.33</v>
      </c>
      <c r="X101" s="15">
        <v>5.32</v>
      </c>
      <c r="Y101" s="15">
        <v>5.31</v>
      </c>
      <c r="Z101" s="15">
        <v>5.31</v>
      </c>
      <c r="AA101" s="15">
        <v>5.29</v>
      </c>
      <c r="AB101" s="15">
        <v>5.27</v>
      </c>
      <c r="AC101" s="15">
        <v>5.26</v>
      </c>
      <c r="AD101" s="15">
        <v>5.24</v>
      </c>
      <c r="AE101" s="15">
        <v>5.23</v>
      </c>
      <c r="AF101" s="15">
        <v>5.21</v>
      </c>
      <c r="AG101" s="15">
        <v>5.2</v>
      </c>
      <c r="AH101" s="15">
        <v>5.18</v>
      </c>
      <c r="AI101" s="15">
        <v>5.16</v>
      </c>
      <c r="AJ101" s="15">
        <v>5.15</v>
      </c>
      <c r="AK101" s="15">
        <v>5.14</v>
      </c>
      <c r="AL101" s="15">
        <v>5.12</v>
      </c>
      <c r="AM101" s="15">
        <v>5.1100000000000003</v>
      </c>
      <c r="AN101" s="15">
        <v>5.0999999999999996</v>
      </c>
      <c r="AO101" s="15">
        <v>5.09</v>
      </c>
      <c r="AP101" s="15">
        <v>5.07</v>
      </c>
      <c r="AQ101" s="15">
        <v>5.0599999999999996</v>
      </c>
      <c r="AR101" s="15">
        <v>5.05</v>
      </c>
      <c r="AS101" s="15">
        <v>5.04</v>
      </c>
      <c r="AT101" s="15">
        <v>5.03</v>
      </c>
      <c r="AU101" s="15">
        <v>5.0199999999999996</v>
      </c>
      <c r="AV101" s="15">
        <v>5.01</v>
      </c>
      <c r="AW101" s="15">
        <v>5</v>
      </c>
      <c r="AX101" s="15">
        <v>5</v>
      </c>
      <c r="AY101" s="15">
        <v>4.99</v>
      </c>
    </row>
    <row r="102" spans="1:51" x14ac:dyDescent="0.2">
      <c r="A102" s="5">
        <v>40329</v>
      </c>
      <c r="B102" s="15">
        <v>4.17</v>
      </c>
      <c r="C102" s="15">
        <v>4.2699999999999996</v>
      </c>
      <c r="D102" s="15">
        <v>4.4000000000000004</v>
      </c>
      <c r="E102" s="15">
        <v>4.51</v>
      </c>
      <c r="F102" s="15">
        <v>4.62</v>
      </c>
      <c r="G102" s="15">
        <v>4.71</v>
      </c>
      <c r="H102" s="15">
        <v>4.8</v>
      </c>
      <c r="I102" s="15">
        <v>4.88</v>
      </c>
      <c r="J102" s="15">
        <v>4.96</v>
      </c>
      <c r="K102" s="15">
        <v>5.03</v>
      </c>
      <c r="L102" s="15">
        <v>5.09</v>
      </c>
      <c r="M102" s="15">
        <v>5.15</v>
      </c>
      <c r="N102" s="15">
        <v>5.2</v>
      </c>
      <c r="O102" s="15">
        <v>5.24</v>
      </c>
      <c r="P102" s="15">
        <v>5.28</v>
      </c>
      <c r="Q102" s="15">
        <v>5.3</v>
      </c>
      <c r="R102" s="15">
        <v>5.31</v>
      </c>
      <c r="S102" s="15">
        <v>5.33</v>
      </c>
      <c r="T102" s="15">
        <v>5.34</v>
      </c>
      <c r="U102" s="15">
        <v>5.35</v>
      </c>
      <c r="V102" s="15">
        <v>5.34</v>
      </c>
      <c r="W102" s="15">
        <v>5.33</v>
      </c>
      <c r="X102" s="15">
        <v>5.32</v>
      </c>
      <c r="Y102" s="15">
        <v>5.32</v>
      </c>
      <c r="Z102" s="15">
        <v>5.31</v>
      </c>
      <c r="AA102" s="15">
        <v>5.29</v>
      </c>
      <c r="AB102" s="15">
        <v>5.28</v>
      </c>
      <c r="AC102" s="15">
        <v>5.26</v>
      </c>
      <c r="AD102" s="15">
        <v>5.25</v>
      </c>
      <c r="AE102" s="15">
        <v>5.23</v>
      </c>
      <c r="AF102" s="15">
        <v>5.21</v>
      </c>
      <c r="AG102" s="15">
        <v>5.19</v>
      </c>
      <c r="AH102" s="15">
        <v>5.18</v>
      </c>
      <c r="AI102" s="15">
        <v>5.16</v>
      </c>
      <c r="AJ102" s="15">
        <v>5.15</v>
      </c>
      <c r="AK102" s="15">
        <v>5.13</v>
      </c>
      <c r="AL102" s="15">
        <v>5.12</v>
      </c>
      <c r="AM102" s="15">
        <v>5.1100000000000003</v>
      </c>
      <c r="AN102" s="15">
        <v>5.09</v>
      </c>
      <c r="AO102" s="15">
        <v>5.08</v>
      </c>
      <c r="AP102" s="15">
        <v>5.07</v>
      </c>
      <c r="AQ102" s="15">
        <v>5.0599999999999996</v>
      </c>
      <c r="AR102" s="15">
        <v>5.05</v>
      </c>
      <c r="AS102" s="15">
        <v>5.04</v>
      </c>
      <c r="AT102" s="15">
        <v>5.03</v>
      </c>
      <c r="AU102" s="15">
        <v>5.0199999999999996</v>
      </c>
      <c r="AV102" s="15">
        <v>5.01</v>
      </c>
      <c r="AW102" s="15">
        <v>5</v>
      </c>
      <c r="AX102" s="15">
        <v>4.99</v>
      </c>
      <c r="AY102" s="15">
        <v>4.9800000000000004</v>
      </c>
    </row>
    <row r="103" spans="1:51" x14ac:dyDescent="0.2">
      <c r="A103" s="5">
        <v>40359</v>
      </c>
      <c r="B103" s="15">
        <v>4.17</v>
      </c>
      <c r="C103" s="15">
        <v>4.2699999999999996</v>
      </c>
      <c r="D103" s="15">
        <v>4.4000000000000004</v>
      </c>
      <c r="E103" s="15">
        <v>4.5199999999999996</v>
      </c>
      <c r="F103" s="15">
        <v>4.63</v>
      </c>
      <c r="G103" s="15">
        <v>4.72</v>
      </c>
      <c r="H103" s="15">
        <v>4.8099999999999996</v>
      </c>
      <c r="I103" s="15">
        <v>4.8899999999999997</v>
      </c>
      <c r="J103" s="15">
        <v>4.97</v>
      </c>
      <c r="K103" s="15">
        <v>5.04</v>
      </c>
      <c r="L103" s="15">
        <v>5.0999999999999996</v>
      </c>
      <c r="M103" s="15">
        <v>5.16</v>
      </c>
      <c r="N103" s="15">
        <v>5.21</v>
      </c>
      <c r="O103" s="15">
        <v>5.25</v>
      </c>
      <c r="P103" s="15">
        <v>5.29</v>
      </c>
      <c r="Q103" s="15">
        <v>5.31</v>
      </c>
      <c r="R103" s="15">
        <v>5.32</v>
      </c>
      <c r="S103" s="15">
        <v>5.34</v>
      </c>
      <c r="T103" s="15">
        <v>5.35</v>
      </c>
      <c r="U103" s="15">
        <v>5.36</v>
      </c>
      <c r="V103" s="15">
        <v>5.35</v>
      </c>
      <c r="W103" s="15">
        <v>5.34</v>
      </c>
      <c r="X103" s="15">
        <v>5.33</v>
      </c>
      <c r="Y103" s="15">
        <v>5.33</v>
      </c>
      <c r="Z103" s="15">
        <v>5.32</v>
      </c>
      <c r="AA103" s="15">
        <v>5.3</v>
      </c>
      <c r="AB103" s="15">
        <v>5.28</v>
      </c>
      <c r="AC103" s="15">
        <v>5.27</v>
      </c>
      <c r="AD103" s="15">
        <v>5.25</v>
      </c>
      <c r="AE103" s="15">
        <v>5.24</v>
      </c>
      <c r="AF103" s="15">
        <v>5.22</v>
      </c>
      <c r="AG103" s="15">
        <v>5.2</v>
      </c>
      <c r="AH103" s="15">
        <v>5.18</v>
      </c>
      <c r="AI103" s="15">
        <v>5.17</v>
      </c>
      <c r="AJ103" s="15">
        <v>5.15</v>
      </c>
      <c r="AK103" s="15">
        <v>5.14</v>
      </c>
      <c r="AL103" s="15">
        <v>5.12</v>
      </c>
      <c r="AM103" s="15">
        <v>5.1100000000000003</v>
      </c>
      <c r="AN103" s="15">
        <v>5.0999999999999996</v>
      </c>
      <c r="AO103" s="15">
        <v>5.08</v>
      </c>
      <c r="AP103" s="15">
        <v>5.07</v>
      </c>
      <c r="AQ103" s="15">
        <v>5.0599999999999996</v>
      </c>
      <c r="AR103" s="15">
        <v>5.05</v>
      </c>
      <c r="AS103" s="15">
        <v>5.04</v>
      </c>
      <c r="AT103" s="15">
        <v>5.03</v>
      </c>
      <c r="AU103" s="15">
        <v>5.0199999999999996</v>
      </c>
      <c r="AV103" s="15">
        <v>5.01</v>
      </c>
      <c r="AW103" s="15">
        <v>5</v>
      </c>
      <c r="AX103" s="15">
        <v>4.99</v>
      </c>
      <c r="AY103" s="15">
        <v>4.9800000000000004</v>
      </c>
    </row>
    <row r="104" spans="1:51" x14ac:dyDescent="0.2">
      <c r="A104" s="5">
        <v>40390</v>
      </c>
      <c r="B104" s="15">
        <v>4.17</v>
      </c>
      <c r="C104" s="15">
        <v>4.2699999999999996</v>
      </c>
      <c r="D104" s="15">
        <v>4.4000000000000004</v>
      </c>
      <c r="E104" s="15">
        <v>4.5199999999999996</v>
      </c>
      <c r="F104" s="15">
        <v>4.63</v>
      </c>
      <c r="G104" s="15">
        <v>4.7300000000000004</v>
      </c>
      <c r="H104" s="15">
        <v>4.82</v>
      </c>
      <c r="I104" s="15">
        <v>4.9000000000000004</v>
      </c>
      <c r="J104" s="15">
        <v>4.9800000000000004</v>
      </c>
      <c r="K104" s="15">
        <v>5.05</v>
      </c>
      <c r="L104" s="15">
        <v>5.1100000000000003</v>
      </c>
      <c r="M104" s="15">
        <v>5.17</v>
      </c>
      <c r="N104" s="15">
        <v>5.22</v>
      </c>
      <c r="O104" s="15">
        <v>5.26</v>
      </c>
      <c r="P104" s="15">
        <v>5.3</v>
      </c>
      <c r="Q104" s="15">
        <v>5.32</v>
      </c>
      <c r="R104" s="15">
        <v>5.33</v>
      </c>
      <c r="S104" s="15">
        <v>5.35</v>
      </c>
      <c r="T104" s="15">
        <v>5.36</v>
      </c>
      <c r="U104" s="15">
        <v>5.37</v>
      </c>
      <c r="V104" s="15">
        <v>5.36</v>
      </c>
      <c r="W104" s="15">
        <v>5.35</v>
      </c>
      <c r="X104" s="15">
        <v>5.34</v>
      </c>
      <c r="Y104" s="15">
        <v>5.33</v>
      </c>
      <c r="Z104" s="15">
        <v>5.32</v>
      </c>
      <c r="AA104" s="15">
        <v>5.3</v>
      </c>
      <c r="AB104" s="15">
        <v>5.29</v>
      </c>
      <c r="AC104" s="15">
        <v>5.27</v>
      </c>
      <c r="AD104" s="15">
        <v>5.26</v>
      </c>
      <c r="AE104" s="15">
        <v>5.24</v>
      </c>
      <c r="AF104" s="15">
        <v>5.22</v>
      </c>
      <c r="AG104" s="15">
        <v>5.2</v>
      </c>
      <c r="AH104" s="15">
        <v>5.18</v>
      </c>
      <c r="AI104" s="15">
        <v>5.17</v>
      </c>
      <c r="AJ104" s="15">
        <v>5.15</v>
      </c>
      <c r="AK104" s="15">
        <v>5.14</v>
      </c>
      <c r="AL104" s="15">
        <v>5.12</v>
      </c>
      <c r="AM104" s="15">
        <v>5.1100000000000003</v>
      </c>
      <c r="AN104" s="15">
        <v>5.0999999999999996</v>
      </c>
      <c r="AO104" s="15">
        <v>5.08</v>
      </c>
      <c r="AP104" s="15">
        <v>5.07</v>
      </c>
      <c r="AQ104" s="15">
        <v>5.0599999999999996</v>
      </c>
      <c r="AR104" s="15">
        <v>5.05</v>
      </c>
      <c r="AS104" s="15">
        <v>5.04</v>
      </c>
      <c r="AT104" s="15">
        <v>5.03</v>
      </c>
      <c r="AU104" s="15">
        <v>5.0199999999999996</v>
      </c>
      <c r="AV104" s="15">
        <v>5.01</v>
      </c>
      <c r="AW104" s="15">
        <v>5</v>
      </c>
      <c r="AX104" s="15">
        <v>4.99</v>
      </c>
      <c r="AY104" s="15">
        <v>4.9800000000000004</v>
      </c>
    </row>
    <row r="105" spans="1:51" x14ac:dyDescent="0.2">
      <c r="A105" s="5">
        <v>40421</v>
      </c>
      <c r="B105" s="15">
        <v>4.16</v>
      </c>
      <c r="C105" s="15">
        <v>4.26</v>
      </c>
      <c r="D105" s="15">
        <v>4.4000000000000004</v>
      </c>
      <c r="E105" s="15">
        <v>4.5199999999999996</v>
      </c>
      <c r="F105" s="15">
        <v>4.63</v>
      </c>
      <c r="G105" s="15">
        <v>4.7300000000000004</v>
      </c>
      <c r="H105" s="15">
        <v>4.82</v>
      </c>
      <c r="I105" s="15">
        <v>4.9000000000000004</v>
      </c>
      <c r="J105" s="15">
        <v>4.9800000000000004</v>
      </c>
      <c r="K105" s="15">
        <v>5.05</v>
      </c>
      <c r="L105" s="15">
        <v>5.1100000000000003</v>
      </c>
      <c r="M105" s="15">
        <v>5.17</v>
      </c>
      <c r="N105" s="15">
        <v>5.22</v>
      </c>
      <c r="O105" s="15">
        <v>5.26</v>
      </c>
      <c r="P105" s="15">
        <v>5.3</v>
      </c>
      <c r="Q105" s="15">
        <v>5.32</v>
      </c>
      <c r="R105" s="15">
        <v>5.33</v>
      </c>
      <c r="S105" s="15">
        <v>5.35</v>
      </c>
      <c r="T105" s="15">
        <v>5.36</v>
      </c>
      <c r="U105" s="15">
        <v>5.37</v>
      </c>
      <c r="V105" s="15">
        <v>5.36</v>
      </c>
      <c r="W105" s="15">
        <v>5.35</v>
      </c>
      <c r="X105" s="15">
        <v>5.34</v>
      </c>
      <c r="Y105" s="15">
        <v>5.33</v>
      </c>
      <c r="Z105" s="15">
        <v>5.32</v>
      </c>
      <c r="AA105" s="15">
        <v>5.3</v>
      </c>
      <c r="AB105" s="15">
        <v>5.28</v>
      </c>
      <c r="AC105" s="15">
        <v>5.26</v>
      </c>
      <c r="AD105" s="15">
        <v>5.25</v>
      </c>
      <c r="AE105" s="15">
        <v>5.23</v>
      </c>
      <c r="AF105" s="15">
        <v>5.21</v>
      </c>
      <c r="AG105" s="15">
        <v>5.19</v>
      </c>
      <c r="AH105" s="15">
        <v>5.18</v>
      </c>
      <c r="AI105" s="15">
        <v>5.16</v>
      </c>
      <c r="AJ105" s="15">
        <v>5.14</v>
      </c>
      <c r="AK105" s="15">
        <v>5.13</v>
      </c>
      <c r="AL105" s="15">
        <v>5.1100000000000003</v>
      </c>
      <c r="AM105" s="15">
        <v>5.0999999999999996</v>
      </c>
      <c r="AN105" s="15">
        <v>5.09</v>
      </c>
      <c r="AO105" s="15">
        <v>5.07</v>
      </c>
      <c r="AP105" s="15">
        <v>5.0599999999999996</v>
      </c>
      <c r="AQ105" s="15">
        <v>5.05</v>
      </c>
      <c r="AR105" s="15">
        <v>5.04</v>
      </c>
      <c r="AS105" s="15">
        <v>5.03</v>
      </c>
      <c r="AT105" s="15">
        <v>5.0199999999999996</v>
      </c>
      <c r="AU105" s="15">
        <v>5.01</v>
      </c>
      <c r="AV105" s="15">
        <v>5</v>
      </c>
      <c r="AW105" s="15">
        <v>4.99</v>
      </c>
      <c r="AX105" s="15">
        <v>4.9800000000000004</v>
      </c>
      <c r="AY105" s="15">
        <v>4.97</v>
      </c>
    </row>
    <row r="106" spans="1:51" x14ac:dyDescent="0.2">
      <c r="A106" s="5">
        <v>40451</v>
      </c>
      <c r="B106" s="15">
        <v>4.16</v>
      </c>
      <c r="C106" s="15">
        <v>4.26</v>
      </c>
      <c r="D106" s="15">
        <v>4.4000000000000004</v>
      </c>
      <c r="E106" s="15">
        <v>4.5199999999999996</v>
      </c>
      <c r="F106" s="15">
        <v>4.63</v>
      </c>
      <c r="G106" s="15">
        <v>4.7300000000000004</v>
      </c>
      <c r="H106" s="15">
        <v>4.82</v>
      </c>
      <c r="I106" s="15">
        <v>4.9000000000000004</v>
      </c>
      <c r="J106" s="15">
        <v>4.9800000000000004</v>
      </c>
      <c r="K106" s="15">
        <v>5.05</v>
      </c>
      <c r="L106" s="15">
        <v>5.12</v>
      </c>
      <c r="M106" s="15">
        <v>5.17</v>
      </c>
      <c r="N106" s="15">
        <v>5.22</v>
      </c>
      <c r="O106" s="15">
        <v>5.27</v>
      </c>
      <c r="P106" s="15">
        <v>5.3</v>
      </c>
      <c r="Q106" s="15">
        <v>5.32</v>
      </c>
      <c r="R106" s="15">
        <v>5.34</v>
      </c>
      <c r="S106" s="15">
        <v>5.35</v>
      </c>
      <c r="T106" s="15">
        <v>5.36</v>
      </c>
      <c r="U106" s="15">
        <v>5.38</v>
      </c>
      <c r="V106" s="15">
        <v>5.36</v>
      </c>
      <c r="W106" s="15">
        <v>5.35</v>
      </c>
      <c r="X106" s="15">
        <v>5.34</v>
      </c>
      <c r="Y106" s="15">
        <v>5.33</v>
      </c>
      <c r="Z106" s="15">
        <v>5.32</v>
      </c>
      <c r="AA106" s="15">
        <v>5.3</v>
      </c>
      <c r="AB106" s="15">
        <v>5.28</v>
      </c>
      <c r="AC106" s="15">
        <v>5.26</v>
      </c>
      <c r="AD106" s="15">
        <v>5.25</v>
      </c>
      <c r="AE106" s="15">
        <v>5.23</v>
      </c>
      <c r="AF106" s="15">
        <v>5.21</v>
      </c>
      <c r="AG106" s="15">
        <v>5.19</v>
      </c>
      <c r="AH106" s="15">
        <v>5.17</v>
      </c>
      <c r="AI106" s="15">
        <v>5.15</v>
      </c>
      <c r="AJ106" s="15">
        <v>5.14</v>
      </c>
      <c r="AK106" s="15">
        <v>5.12</v>
      </c>
      <c r="AL106" s="15">
        <v>5.1100000000000003</v>
      </c>
      <c r="AM106" s="15">
        <v>5.09</v>
      </c>
      <c r="AN106" s="15">
        <v>5.08</v>
      </c>
      <c r="AO106" s="15">
        <v>5.07</v>
      </c>
      <c r="AP106" s="15">
        <v>5.05</v>
      </c>
      <c r="AQ106" s="15">
        <v>5.04</v>
      </c>
      <c r="AR106" s="15">
        <v>5.03</v>
      </c>
      <c r="AS106" s="15">
        <v>5.0199999999999996</v>
      </c>
      <c r="AT106" s="15">
        <v>5.01</v>
      </c>
      <c r="AU106" s="15">
        <v>5</v>
      </c>
      <c r="AV106" s="15">
        <v>4.99</v>
      </c>
      <c r="AW106" s="15">
        <v>4.9800000000000004</v>
      </c>
      <c r="AX106" s="15">
        <v>4.97</v>
      </c>
      <c r="AY106" s="15">
        <v>4.96</v>
      </c>
    </row>
    <row r="107" spans="1:51" x14ac:dyDescent="0.2">
      <c r="A107" s="5">
        <v>40482</v>
      </c>
      <c r="B107" s="15">
        <v>4.16</v>
      </c>
      <c r="C107" s="15">
        <v>4.26</v>
      </c>
      <c r="D107" s="15">
        <v>4.3899999999999997</v>
      </c>
      <c r="E107" s="15">
        <v>4.5199999999999996</v>
      </c>
      <c r="F107" s="15">
        <v>4.63</v>
      </c>
      <c r="G107" s="15">
        <v>4.7300000000000004</v>
      </c>
      <c r="H107" s="15">
        <v>4.82</v>
      </c>
      <c r="I107" s="15">
        <v>4.91</v>
      </c>
      <c r="J107" s="15">
        <v>4.9800000000000004</v>
      </c>
      <c r="K107" s="15">
        <v>5.05</v>
      </c>
      <c r="L107" s="15">
        <v>5.12</v>
      </c>
      <c r="M107" s="15">
        <v>5.18</v>
      </c>
      <c r="N107" s="15">
        <v>5.23</v>
      </c>
      <c r="O107" s="15">
        <v>5.27</v>
      </c>
      <c r="P107" s="15">
        <v>5.31</v>
      </c>
      <c r="Q107" s="15">
        <v>5.33</v>
      </c>
      <c r="R107" s="15">
        <v>5.34</v>
      </c>
      <c r="S107" s="15">
        <v>5.35</v>
      </c>
      <c r="T107" s="15">
        <v>5.37</v>
      </c>
      <c r="U107" s="15">
        <v>5.38</v>
      </c>
      <c r="V107" s="15">
        <v>5.36</v>
      </c>
      <c r="W107" s="15">
        <v>5.35</v>
      </c>
      <c r="X107" s="15">
        <v>5.34</v>
      </c>
      <c r="Y107" s="15">
        <v>5.33</v>
      </c>
      <c r="Z107" s="15">
        <v>5.32</v>
      </c>
      <c r="AA107" s="15">
        <v>5.3</v>
      </c>
      <c r="AB107" s="15">
        <v>5.28</v>
      </c>
      <c r="AC107" s="15">
        <v>5.26</v>
      </c>
      <c r="AD107" s="15">
        <v>5.24</v>
      </c>
      <c r="AE107" s="15">
        <v>5.23</v>
      </c>
      <c r="AF107" s="15">
        <v>5.21</v>
      </c>
      <c r="AG107" s="15">
        <v>5.19</v>
      </c>
      <c r="AH107" s="15">
        <v>5.17</v>
      </c>
      <c r="AI107" s="15">
        <v>5.15</v>
      </c>
      <c r="AJ107" s="15">
        <v>5.13</v>
      </c>
      <c r="AK107" s="15">
        <v>5.12</v>
      </c>
      <c r="AL107" s="15">
        <v>5.0999999999999996</v>
      </c>
      <c r="AM107" s="15">
        <v>5.09</v>
      </c>
      <c r="AN107" s="15">
        <v>5.07</v>
      </c>
      <c r="AO107" s="15">
        <v>5.0599999999999996</v>
      </c>
      <c r="AP107" s="15">
        <v>5.05</v>
      </c>
      <c r="AQ107" s="15">
        <v>5.03</v>
      </c>
      <c r="AR107" s="15">
        <v>5.0199999999999996</v>
      </c>
      <c r="AS107" s="15">
        <v>5.01</v>
      </c>
      <c r="AT107" s="15">
        <v>5</v>
      </c>
      <c r="AU107" s="15">
        <v>4.99</v>
      </c>
      <c r="AV107" s="15">
        <v>4.9800000000000004</v>
      </c>
      <c r="AW107" s="15">
        <v>4.97</v>
      </c>
      <c r="AX107" s="15">
        <v>4.96</v>
      </c>
      <c r="AY107" s="15">
        <v>4.96</v>
      </c>
    </row>
    <row r="108" spans="1:51" x14ac:dyDescent="0.2">
      <c r="A108" s="5">
        <v>40512</v>
      </c>
      <c r="B108" s="15">
        <v>4.1500000000000004</v>
      </c>
      <c r="C108" s="15">
        <v>4.25</v>
      </c>
      <c r="D108" s="15">
        <v>4.3899999999999997</v>
      </c>
      <c r="E108" s="15">
        <v>4.5199999999999996</v>
      </c>
      <c r="F108" s="15">
        <v>4.63</v>
      </c>
      <c r="G108" s="15">
        <v>4.74</v>
      </c>
      <c r="H108" s="15">
        <v>4.83</v>
      </c>
      <c r="I108" s="15">
        <v>4.92</v>
      </c>
      <c r="J108" s="15">
        <v>4.99</v>
      </c>
      <c r="K108" s="15">
        <v>5.07</v>
      </c>
      <c r="L108" s="15">
        <v>5.13</v>
      </c>
      <c r="M108" s="15">
        <v>5.19</v>
      </c>
      <c r="N108" s="15">
        <v>5.24</v>
      </c>
      <c r="O108" s="15">
        <v>5.28</v>
      </c>
      <c r="P108" s="15">
        <v>5.32</v>
      </c>
      <c r="Q108" s="15">
        <v>5.34</v>
      </c>
      <c r="R108" s="15">
        <v>5.35</v>
      </c>
      <c r="S108" s="15">
        <v>5.37</v>
      </c>
      <c r="T108" s="15">
        <v>5.38</v>
      </c>
      <c r="U108" s="15">
        <v>5.39</v>
      </c>
      <c r="V108" s="15">
        <v>5.37</v>
      </c>
      <c r="W108" s="15">
        <v>5.36</v>
      </c>
      <c r="X108" s="15">
        <v>5.35</v>
      </c>
      <c r="Y108" s="15">
        <v>5.34</v>
      </c>
      <c r="Z108" s="15">
        <v>5.33</v>
      </c>
      <c r="AA108" s="15">
        <v>5.31</v>
      </c>
      <c r="AB108" s="15">
        <v>5.29</v>
      </c>
      <c r="AC108" s="15">
        <v>5.27</v>
      </c>
      <c r="AD108" s="15">
        <v>5.25</v>
      </c>
      <c r="AE108" s="15">
        <v>5.23</v>
      </c>
      <c r="AF108" s="15">
        <v>5.21</v>
      </c>
      <c r="AG108" s="15">
        <v>5.19</v>
      </c>
      <c r="AH108" s="15">
        <v>5.17</v>
      </c>
      <c r="AI108" s="15">
        <v>5.15</v>
      </c>
      <c r="AJ108" s="15">
        <v>5.13</v>
      </c>
      <c r="AK108" s="15">
        <v>5.12</v>
      </c>
      <c r="AL108" s="15">
        <v>5.0999999999999996</v>
      </c>
      <c r="AM108" s="15">
        <v>5.09</v>
      </c>
      <c r="AN108" s="15">
        <v>5.07</v>
      </c>
      <c r="AO108" s="15">
        <v>5.0599999999999996</v>
      </c>
      <c r="AP108" s="15">
        <v>5.05</v>
      </c>
      <c r="AQ108" s="15">
        <v>5.03</v>
      </c>
      <c r="AR108" s="15">
        <v>5.0199999999999996</v>
      </c>
      <c r="AS108" s="15">
        <v>5.01</v>
      </c>
      <c r="AT108" s="15">
        <v>5</v>
      </c>
      <c r="AU108" s="15">
        <v>4.99</v>
      </c>
      <c r="AV108" s="15">
        <v>4.9800000000000004</v>
      </c>
      <c r="AW108" s="15">
        <v>4.97</v>
      </c>
      <c r="AX108" s="15">
        <v>4.96</v>
      </c>
      <c r="AY108" s="15">
        <v>4.95</v>
      </c>
    </row>
    <row r="109" spans="1:51" x14ac:dyDescent="0.2">
      <c r="A109" s="5">
        <v>40543</v>
      </c>
      <c r="B109" s="15">
        <v>4.1500000000000004</v>
      </c>
      <c r="C109" s="15">
        <v>4.25</v>
      </c>
      <c r="D109" s="15">
        <v>4.3899999999999997</v>
      </c>
      <c r="E109" s="15">
        <v>4.5199999999999996</v>
      </c>
      <c r="F109" s="15">
        <v>4.6399999999999997</v>
      </c>
      <c r="G109" s="15">
        <v>4.75</v>
      </c>
      <c r="H109" s="15">
        <v>4.8499999999999996</v>
      </c>
      <c r="I109" s="15">
        <v>4.93</v>
      </c>
      <c r="J109" s="15">
        <v>5.01</v>
      </c>
      <c r="K109" s="15">
        <v>5.09</v>
      </c>
      <c r="L109" s="15">
        <v>5.15</v>
      </c>
      <c r="M109" s="15">
        <v>5.21</v>
      </c>
      <c r="N109" s="15">
        <v>5.26</v>
      </c>
      <c r="O109" s="15">
        <v>5.31</v>
      </c>
      <c r="P109" s="15">
        <v>5.34</v>
      </c>
      <c r="Q109" s="15">
        <v>5.36</v>
      </c>
      <c r="R109" s="15">
        <v>5.37</v>
      </c>
      <c r="S109" s="15">
        <v>5.39</v>
      </c>
      <c r="T109" s="15">
        <v>5.4</v>
      </c>
      <c r="U109" s="15">
        <v>5.41</v>
      </c>
      <c r="V109" s="15">
        <v>5.39</v>
      </c>
      <c r="W109" s="15">
        <v>5.38</v>
      </c>
      <c r="X109" s="15">
        <v>5.37</v>
      </c>
      <c r="Y109" s="15">
        <v>5.36</v>
      </c>
      <c r="Z109" s="15">
        <v>5.35</v>
      </c>
      <c r="AA109" s="15">
        <v>5.32</v>
      </c>
      <c r="AB109" s="15">
        <v>5.3</v>
      </c>
      <c r="AC109" s="15">
        <v>5.28</v>
      </c>
      <c r="AD109" s="15">
        <v>5.26</v>
      </c>
      <c r="AE109" s="15">
        <v>5.25</v>
      </c>
      <c r="AF109" s="15">
        <v>5.22</v>
      </c>
      <c r="AG109" s="15">
        <v>5.2</v>
      </c>
      <c r="AH109" s="15">
        <v>5.18</v>
      </c>
      <c r="AI109" s="15">
        <v>5.16</v>
      </c>
      <c r="AJ109" s="15">
        <v>5.15</v>
      </c>
      <c r="AK109" s="15">
        <v>5.13</v>
      </c>
      <c r="AL109" s="15">
        <v>5.1100000000000003</v>
      </c>
      <c r="AM109" s="15">
        <v>5.0999999999999996</v>
      </c>
      <c r="AN109" s="15">
        <v>5.08</v>
      </c>
      <c r="AO109" s="15">
        <v>5.07</v>
      </c>
      <c r="AP109" s="15">
        <v>5.0599999999999996</v>
      </c>
      <c r="AQ109" s="15">
        <v>5.05</v>
      </c>
      <c r="AR109" s="15">
        <v>5.03</v>
      </c>
      <c r="AS109" s="15">
        <v>5.0199999999999996</v>
      </c>
      <c r="AT109" s="15">
        <v>5.01</v>
      </c>
      <c r="AU109" s="15">
        <v>5</v>
      </c>
      <c r="AV109" s="15">
        <v>4.99</v>
      </c>
      <c r="AW109" s="15">
        <v>4.9800000000000004</v>
      </c>
      <c r="AX109" s="15">
        <v>4.97</v>
      </c>
      <c r="AY109" s="15">
        <v>4.97</v>
      </c>
    </row>
    <row r="110" spans="1:51" x14ac:dyDescent="0.2">
      <c r="A110" s="5">
        <v>40574</v>
      </c>
      <c r="B110" s="15">
        <v>4.1399999999999997</v>
      </c>
      <c r="C110" s="15">
        <v>4.25</v>
      </c>
      <c r="D110" s="15">
        <v>4.3899999999999997</v>
      </c>
      <c r="E110" s="15">
        <v>4.53</v>
      </c>
      <c r="F110" s="15">
        <v>4.6500000000000004</v>
      </c>
      <c r="G110" s="15">
        <v>4.76</v>
      </c>
      <c r="H110" s="15">
        <v>4.8600000000000003</v>
      </c>
      <c r="I110" s="15">
        <v>4.95</v>
      </c>
      <c r="J110" s="15">
        <v>5.03</v>
      </c>
      <c r="K110" s="15">
        <v>5.0999999999999996</v>
      </c>
      <c r="L110" s="15">
        <v>5.17</v>
      </c>
      <c r="M110" s="15">
        <v>5.23</v>
      </c>
      <c r="N110" s="15">
        <v>5.28</v>
      </c>
      <c r="O110" s="15">
        <v>5.32</v>
      </c>
      <c r="P110" s="15">
        <v>5.36</v>
      </c>
      <c r="Q110" s="15">
        <v>5.38</v>
      </c>
      <c r="R110" s="15">
        <v>5.39</v>
      </c>
      <c r="S110" s="15">
        <v>5.41</v>
      </c>
      <c r="T110" s="15">
        <v>5.42</v>
      </c>
      <c r="U110" s="15">
        <v>5.43</v>
      </c>
      <c r="V110" s="15">
        <v>5.41</v>
      </c>
      <c r="W110" s="15">
        <v>5.4</v>
      </c>
      <c r="X110" s="15">
        <v>5.38</v>
      </c>
      <c r="Y110" s="15">
        <v>5.37</v>
      </c>
      <c r="Z110" s="15">
        <v>5.36</v>
      </c>
      <c r="AA110" s="15">
        <v>5.34</v>
      </c>
      <c r="AB110" s="15">
        <v>5.32</v>
      </c>
      <c r="AC110" s="15">
        <v>5.3</v>
      </c>
      <c r="AD110" s="15">
        <v>5.28</v>
      </c>
      <c r="AE110" s="15">
        <v>5.26</v>
      </c>
      <c r="AF110" s="15">
        <v>5.24</v>
      </c>
      <c r="AG110" s="15">
        <v>5.21</v>
      </c>
      <c r="AH110" s="15">
        <v>5.19</v>
      </c>
      <c r="AI110" s="15">
        <v>5.17</v>
      </c>
      <c r="AJ110" s="15">
        <v>5.16</v>
      </c>
      <c r="AK110" s="15">
        <v>5.14</v>
      </c>
      <c r="AL110" s="15">
        <v>5.12</v>
      </c>
      <c r="AM110" s="15">
        <v>5.1100000000000003</v>
      </c>
      <c r="AN110" s="15">
        <v>5.09</v>
      </c>
      <c r="AO110" s="15">
        <v>5.08</v>
      </c>
      <c r="AP110" s="15">
        <v>5.07</v>
      </c>
      <c r="AQ110" s="15">
        <v>5.05</v>
      </c>
      <c r="AR110" s="15">
        <v>5.04</v>
      </c>
      <c r="AS110" s="15">
        <v>5.03</v>
      </c>
      <c r="AT110" s="15">
        <v>5.0199999999999996</v>
      </c>
      <c r="AU110" s="15">
        <v>5.01</v>
      </c>
      <c r="AV110" s="15">
        <v>5</v>
      </c>
      <c r="AW110" s="15">
        <v>4.99</v>
      </c>
      <c r="AX110" s="15">
        <v>4.9800000000000004</v>
      </c>
      <c r="AY110" s="15">
        <v>4.97</v>
      </c>
    </row>
    <row r="111" spans="1:51" x14ac:dyDescent="0.2">
      <c r="A111" s="5">
        <v>40602</v>
      </c>
      <c r="B111" s="15">
        <v>4.1399999999999997</v>
      </c>
      <c r="C111" s="15">
        <v>4.25</v>
      </c>
      <c r="D111" s="15">
        <v>4.4000000000000004</v>
      </c>
      <c r="E111" s="15">
        <v>4.53</v>
      </c>
      <c r="F111" s="15">
        <v>4.66</v>
      </c>
      <c r="G111" s="15">
        <v>4.7699999999999996</v>
      </c>
      <c r="H111" s="15">
        <v>4.87</v>
      </c>
      <c r="I111" s="15">
        <v>4.96</v>
      </c>
      <c r="J111" s="15">
        <v>5.04</v>
      </c>
      <c r="K111" s="15">
        <v>5.12</v>
      </c>
      <c r="L111" s="15">
        <v>5.19</v>
      </c>
      <c r="M111" s="15">
        <v>5.24</v>
      </c>
      <c r="N111" s="15">
        <v>5.3</v>
      </c>
      <c r="O111" s="15">
        <v>5.34</v>
      </c>
      <c r="P111" s="15">
        <v>5.38</v>
      </c>
      <c r="Q111" s="15">
        <v>5.4</v>
      </c>
      <c r="R111" s="15">
        <v>5.41</v>
      </c>
      <c r="S111" s="15">
        <v>5.42</v>
      </c>
      <c r="T111" s="15">
        <v>5.43</v>
      </c>
      <c r="U111" s="15">
        <v>5.45</v>
      </c>
      <c r="V111" s="15">
        <v>5.43</v>
      </c>
      <c r="W111" s="15">
        <v>5.41</v>
      </c>
      <c r="X111" s="15">
        <v>5.4</v>
      </c>
      <c r="Y111" s="15">
        <v>5.39</v>
      </c>
      <c r="Z111" s="15">
        <v>5.38</v>
      </c>
      <c r="AA111" s="15">
        <v>5.35</v>
      </c>
      <c r="AB111" s="15">
        <v>5.33</v>
      </c>
      <c r="AC111" s="15">
        <v>5.31</v>
      </c>
      <c r="AD111" s="15">
        <v>5.29</v>
      </c>
      <c r="AE111" s="15">
        <v>5.27</v>
      </c>
      <c r="AF111" s="15">
        <v>5.25</v>
      </c>
      <c r="AG111" s="15">
        <v>5.22</v>
      </c>
      <c r="AH111" s="15">
        <v>5.2</v>
      </c>
      <c r="AI111" s="15">
        <v>5.18</v>
      </c>
      <c r="AJ111" s="15">
        <v>5.17</v>
      </c>
      <c r="AK111" s="15">
        <v>5.15</v>
      </c>
      <c r="AL111" s="15">
        <v>5.13</v>
      </c>
      <c r="AM111" s="15">
        <v>5.12</v>
      </c>
      <c r="AN111" s="15">
        <v>5.0999999999999996</v>
      </c>
      <c r="AO111" s="15">
        <v>5.09</v>
      </c>
      <c r="AP111" s="15">
        <v>5.07</v>
      </c>
      <c r="AQ111" s="15">
        <v>5.0599999999999996</v>
      </c>
      <c r="AR111" s="15">
        <v>5.05</v>
      </c>
      <c r="AS111" s="15">
        <v>5.04</v>
      </c>
      <c r="AT111" s="15">
        <v>5.03</v>
      </c>
      <c r="AU111" s="15">
        <v>5.0199999999999996</v>
      </c>
      <c r="AV111" s="15">
        <v>5.01</v>
      </c>
      <c r="AW111" s="15">
        <v>5</v>
      </c>
      <c r="AX111" s="15">
        <v>4.99</v>
      </c>
      <c r="AY111" s="15">
        <v>4.9800000000000004</v>
      </c>
    </row>
    <row r="112" spans="1:51" x14ac:dyDescent="0.2">
      <c r="A112" s="5">
        <v>40633</v>
      </c>
      <c r="B112" s="15">
        <v>4.13</v>
      </c>
      <c r="C112" s="15">
        <v>4.24</v>
      </c>
      <c r="D112" s="15">
        <v>4.4000000000000004</v>
      </c>
      <c r="E112" s="15">
        <v>4.54</v>
      </c>
      <c r="F112" s="15">
        <v>4.66</v>
      </c>
      <c r="G112" s="15">
        <v>4.78</v>
      </c>
      <c r="H112" s="15">
        <v>4.88</v>
      </c>
      <c r="I112" s="15">
        <v>4.97</v>
      </c>
      <c r="J112" s="15">
        <v>5.05</v>
      </c>
      <c r="K112" s="15">
        <v>5.13</v>
      </c>
      <c r="L112" s="15">
        <v>5.2</v>
      </c>
      <c r="M112" s="15">
        <v>5.26</v>
      </c>
      <c r="N112" s="15">
        <v>5.31</v>
      </c>
      <c r="O112" s="15">
        <v>5.36</v>
      </c>
      <c r="P112" s="15">
        <v>5.4</v>
      </c>
      <c r="Q112" s="15">
        <v>5.41</v>
      </c>
      <c r="R112" s="15">
        <v>5.43</v>
      </c>
      <c r="S112" s="15">
        <v>5.44</v>
      </c>
      <c r="T112" s="15">
        <v>5.45</v>
      </c>
      <c r="U112" s="15">
        <v>5.46</v>
      </c>
      <c r="V112" s="15">
        <v>5.44</v>
      </c>
      <c r="W112" s="15">
        <v>5.43</v>
      </c>
      <c r="X112" s="15">
        <v>5.41</v>
      </c>
      <c r="Y112" s="15">
        <v>5.4</v>
      </c>
      <c r="Z112" s="15">
        <v>5.39</v>
      </c>
      <c r="AA112" s="15">
        <v>5.36</v>
      </c>
      <c r="AB112" s="15">
        <v>5.34</v>
      </c>
      <c r="AC112" s="15">
        <v>5.32</v>
      </c>
      <c r="AD112" s="15">
        <v>5.3</v>
      </c>
      <c r="AE112" s="15">
        <v>5.28</v>
      </c>
      <c r="AF112" s="15">
        <v>5.26</v>
      </c>
      <c r="AG112" s="15">
        <v>5.23</v>
      </c>
      <c r="AH112" s="15">
        <v>5.21</v>
      </c>
      <c r="AI112" s="15">
        <v>5.19</v>
      </c>
      <c r="AJ112" s="15">
        <v>5.17</v>
      </c>
      <c r="AK112" s="15">
        <v>5.16</v>
      </c>
      <c r="AL112" s="15">
        <v>5.14</v>
      </c>
      <c r="AM112" s="15">
        <v>5.12</v>
      </c>
      <c r="AN112" s="15">
        <v>5.1100000000000003</v>
      </c>
      <c r="AO112" s="15">
        <v>5.09</v>
      </c>
      <c r="AP112" s="15">
        <v>5.08</v>
      </c>
      <c r="AQ112" s="15">
        <v>5.07</v>
      </c>
      <c r="AR112" s="15">
        <v>5.0599999999999996</v>
      </c>
      <c r="AS112" s="15">
        <v>5.04</v>
      </c>
      <c r="AT112" s="15">
        <v>5.03</v>
      </c>
      <c r="AU112" s="15">
        <v>5.0199999999999996</v>
      </c>
      <c r="AV112" s="15">
        <v>5.01</v>
      </c>
      <c r="AW112" s="15">
        <v>5</v>
      </c>
      <c r="AX112" s="15">
        <v>5</v>
      </c>
      <c r="AY112" s="15">
        <v>4.99</v>
      </c>
    </row>
    <row r="113" spans="1:51" x14ac:dyDescent="0.2">
      <c r="A113" s="5">
        <v>40663</v>
      </c>
      <c r="B113" s="15">
        <v>4.12</v>
      </c>
      <c r="C113" s="15">
        <v>4.24</v>
      </c>
      <c r="D113" s="15">
        <v>4.3899999999999997</v>
      </c>
      <c r="E113" s="15">
        <v>4.54</v>
      </c>
      <c r="F113" s="15">
        <v>4.67</v>
      </c>
      <c r="G113" s="15">
        <v>4.78</v>
      </c>
      <c r="H113" s="15">
        <v>4.88</v>
      </c>
      <c r="I113" s="15">
        <v>4.9800000000000004</v>
      </c>
      <c r="J113" s="15">
        <v>5.0599999999999996</v>
      </c>
      <c r="K113" s="15">
        <v>5.13</v>
      </c>
      <c r="L113" s="15">
        <v>5.21</v>
      </c>
      <c r="M113" s="15">
        <v>5.26</v>
      </c>
      <c r="N113" s="15">
        <v>5.32</v>
      </c>
      <c r="O113" s="15">
        <v>5.36</v>
      </c>
      <c r="P113" s="15">
        <v>5.4</v>
      </c>
      <c r="Q113" s="15">
        <v>5.42</v>
      </c>
      <c r="R113" s="15">
        <v>5.43</v>
      </c>
      <c r="S113" s="15">
        <v>5.45</v>
      </c>
      <c r="T113" s="15">
        <v>5.46</v>
      </c>
      <c r="U113" s="15">
        <v>5.47</v>
      </c>
      <c r="V113" s="15">
        <v>5.45</v>
      </c>
      <c r="W113" s="15">
        <v>5.43</v>
      </c>
      <c r="X113" s="15">
        <v>5.42</v>
      </c>
      <c r="Y113" s="15">
        <v>5.41</v>
      </c>
      <c r="Z113" s="15">
        <v>5.39</v>
      </c>
      <c r="AA113" s="15">
        <v>5.37</v>
      </c>
      <c r="AB113" s="15">
        <v>5.35</v>
      </c>
      <c r="AC113" s="15">
        <v>5.32</v>
      </c>
      <c r="AD113" s="15">
        <v>5.3</v>
      </c>
      <c r="AE113" s="15">
        <v>5.28</v>
      </c>
      <c r="AF113" s="15">
        <v>5.26</v>
      </c>
      <c r="AG113" s="15">
        <v>5.24</v>
      </c>
      <c r="AH113" s="15">
        <v>5.21</v>
      </c>
      <c r="AI113" s="15">
        <v>5.19</v>
      </c>
      <c r="AJ113" s="15">
        <v>5.17</v>
      </c>
      <c r="AK113" s="15">
        <v>5.16</v>
      </c>
      <c r="AL113" s="15">
        <v>5.14</v>
      </c>
      <c r="AM113" s="15">
        <v>5.12</v>
      </c>
      <c r="AN113" s="15">
        <v>5.1100000000000003</v>
      </c>
      <c r="AO113" s="15">
        <v>5.09</v>
      </c>
      <c r="AP113" s="15">
        <v>5.08</v>
      </c>
      <c r="AQ113" s="15">
        <v>5.07</v>
      </c>
      <c r="AR113" s="15">
        <v>5.0599999999999996</v>
      </c>
      <c r="AS113" s="15">
        <v>5.04</v>
      </c>
      <c r="AT113" s="15">
        <v>5.03</v>
      </c>
      <c r="AU113" s="15">
        <v>5.0199999999999996</v>
      </c>
      <c r="AV113" s="15">
        <v>5.01</v>
      </c>
      <c r="AW113" s="15">
        <v>5</v>
      </c>
      <c r="AX113" s="15">
        <v>4.99</v>
      </c>
      <c r="AY113" s="15">
        <v>4.99</v>
      </c>
    </row>
    <row r="114" spans="1:51" x14ac:dyDescent="0.2">
      <c r="A114" s="5">
        <v>40694</v>
      </c>
      <c r="B114" s="15">
        <v>4.12</v>
      </c>
      <c r="C114" s="15">
        <v>4.2300000000000004</v>
      </c>
      <c r="D114" s="15">
        <v>4.3899999999999997</v>
      </c>
      <c r="E114" s="15">
        <v>4.53</v>
      </c>
      <c r="F114" s="15">
        <v>4.66</v>
      </c>
      <c r="G114" s="15">
        <v>4.78</v>
      </c>
      <c r="H114" s="15">
        <v>4.8899999999999997</v>
      </c>
      <c r="I114" s="15">
        <v>4.9800000000000004</v>
      </c>
      <c r="J114" s="15">
        <v>5.0599999999999996</v>
      </c>
      <c r="K114" s="15">
        <v>5.14</v>
      </c>
      <c r="L114" s="15">
        <v>5.21</v>
      </c>
      <c r="M114" s="15">
        <v>5.27</v>
      </c>
      <c r="N114" s="15">
        <v>5.32</v>
      </c>
      <c r="O114" s="15">
        <v>5.37</v>
      </c>
      <c r="P114" s="15">
        <v>5.41</v>
      </c>
      <c r="Q114" s="15">
        <v>5.43</v>
      </c>
      <c r="R114" s="15">
        <v>5.44</v>
      </c>
      <c r="S114" s="15">
        <v>5.45</v>
      </c>
      <c r="T114" s="15">
        <v>5.46</v>
      </c>
      <c r="U114" s="15">
        <v>5.48</v>
      </c>
      <c r="V114" s="15">
        <v>5.46</v>
      </c>
      <c r="W114" s="15">
        <v>5.44</v>
      </c>
      <c r="X114" s="15">
        <v>5.42</v>
      </c>
      <c r="Y114" s="15">
        <v>5.41</v>
      </c>
      <c r="Z114" s="15">
        <v>5.4</v>
      </c>
      <c r="AA114" s="15">
        <v>5.37</v>
      </c>
      <c r="AB114" s="15">
        <v>5.35</v>
      </c>
      <c r="AC114" s="15">
        <v>5.32</v>
      </c>
      <c r="AD114" s="15">
        <v>5.3</v>
      </c>
      <c r="AE114" s="15">
        <v>5.28</v>
      </c>
      <c r="AF114" s="15">
        <v>5.26</v>
      </c>
      <c r="AG114" s="15">
        <v>5.24</v>
      </c>
      <c r="AH114" s="15">
        <v>5.21</v>
      </c>
      <c r="AI114" s="15">
        <v>5.19</v>
      </c>
      <c r="AJ114" s="15">
        <v>5.17</v>
      </c>
      <c r="AK114" s="15">
        <v>5.16</v>
      </c>
      <c r="AL114" s="15">
        <v>5.14</v>
      </c>
      <c r="AM114" s="15">
        <v>5.12</v>
      </c>
      <c r="AN114" s="15">
        <v>5.1100000000000003</v>
      </c>
      <c r="AO114" s="15">
        <v>5.09</v>
      </c>
      <c r="AP114" s="15">
        <v>5.08</v>
      </c>
      <c r="AQ114" s="15">
        <v>5.07</v>
      </c>
      <c r="AR114" s="15">
        <v>5.05</v>
      </c>
      <c r="AS114" s="15">
        <v>5.04</v>
      </c>
      <c r="AT114" s="15">
        <v>5.03</v>
      </c>
      <c r="AU114" s="15">
        <v>5.0199999999999996</v>
      </c>
      <c r="AV114" s="15">
        <v>5.01</v>
      </c>
      <c r="AW114" s="15">
        <v>5</v>
      </c>
      <c r="AX114" s="15">
        <v>4.99</v>
      </c>
      <c r="AY114" s="15">
        <v>4.9800000000000004</v>
      </c>
    </row>
    <row r="115" spans="1:51" x14ac:dyDescent="0.2">
      <c r="A115" s="5">
        <v>40724</v>
      </c>
      <c r="B115" s="15">
        <v>4.1100000000000003</v>
      </c>
      <c r="C115" s="15">
        <v>4.22</v>
      </c>
      <c r="D115" s="15">
        <v>4.38</v>
      </c>
      <c r="E115" s="15">
        <v>4.53</v>
      </c>
      <c r="F115" s="15">
        <v>4.66</v>
      </c>
      <c r="G115" s="15">
        <v>4.78</v>
      </c>
      <c r="H115" s="15">
        <v>4.8899999999999997</v>
      </c>
      <c r="I115" s="15">
        <v>4.9800000000000004</v>
      </c>
      <c r="J115" s="15">
        <v>5.07</v>
      </c>
      <c r="K115" s="15">
        <v>5.14</v>
      </c>
      <c r="L115" s="15">
        <v>5.22</v>
      </c>
      <c r="M115" s="15">
        <v>5.28</v>
      </c>
      <c r="N115" s="15">
        <v>5.33</v>
      </c>
      <c r="O115" s="15">
        <v>5.38</v>
      </c>
      <c r="P115" s="15">
        <v>5.42</v>
      </c>
      <c r="Q115" s="15">
        <v>5.43</v>
      </c>
      <c r="R115" s="15">
        <v>5.45</v>
      </c>
      <c r="S115" s="15">
        <v>5.46</v>
      </c>
      <c r="T115" s="15">
        <v>5.47</v>
      </c>
      <c r="U115" s="15">
        <v>5.48</v>
      </c>
      <c r="V115" s="15">
        <v>5.46</v>
      </c>
      <c r="W115" s="15">
        <v>5.45</v>
      </c>
      <c r="X115" s="15">
        <v>5.43</v>
      </c>
      <c r="Y115" s="15">
        <v>5.42</v>
      </c>
      <c r="Z115" s="15">
        <v>5.41</v>
      </c>
      <c r="AA115" s="15">
        <v>5.38</v>
      </c>
      <c r="AB115" s="15">
        <v>5.35</v>
      </c>
      <c r="AC115" s="15">
        <v>5.33</v>
      </c>
      <c r="AD115" s="15">
        <v>5.31</v>
      </c>
      <c r="AE115" s="15">
        <v>5.29</v>
      </c>
      <c r="AF115" s="15">
        <v>5.27</v>
      </c>
      <c r="AG115" s="15">
        <v>5.24</v>
      </c>
      <c r="AH115" s="15">
        <v>5.22</v>
      </c>
      <c r="AI115" s="15">
        <v>5.2</v>
      </c>
      <c r="AJ115" s="15">
        <v>5.18</v>
      </c>
      <c r="AK115" s="15">
        <v>5.16</v>
      </c>
      <c r="AL115" s="15">
        <v>5.14</v>
      </c>
      <c r="AM115" s="15">
        <v>5.13</v>
      </c>
      <c r="AN115" s="15">
        <v>5.1100000000000003</v>
      </c>
      <c r="AO115" s="15">
        <v>5.0999999999999996</v>
      </c>
      <c r="AP115" s="15">
        <v>5.08</v>
      </c>
      <c r="AQ115" s="15">
        <v>5.07</v>
      </c>
      <c r="AR115" s="15">
        <v>5.0599999999999996</v>
      </c>
      <c r="AS115" s="15">
        <v>5.05</v>
      </c>
      <c r="AT115" s="15">
        <v>5.04</v>
      </c>
      <c r="AU115" s="15">
        <v>5.03</v>
      </c>
      <c r="AV115" s="15">
        <v>5.0199999999999996</v>
      </c>
      <c r="AW115" s="15">
        <v>5.01</v>
      </c>
      <c r="AX115" s="15">
        <v>5</v>
      </c>
      <c r="AY115" s="15">
        <v>4.99</v>
      </c>
    </row>
    <row r="116" spans="1:51" x14ac:dyDescent="0.2">
      <c r="A116" s="5">
        <v>40755</v>
      </c>
      <c r="B116" s="15">
        <v>4.0999999999999996</v>
      </c>
      <c r="C116" s="15">
        <v>4.21</v>
      </c>
      <c r="D116" s="15">
        <v>4.37</v>
      </c>
      <c r="E116" s="15">
        <v>4.5199999999999996</v>
      </c>
      <c r="F116" s="15">
        <v>4.66</v>
      </c>
      <c r="G116" s="15">
        <v>4.78</v>
      </c>
      <c r="H116" s="15">
        <v>4.8899999999999997</v>
      </c>
      <c r="I116" s="15">
        <v>4.9800000000000004</v>
      </c>
      <c r="J116" s="15">
        <v>5.07</v>
      </c>
      <c r="K116" s="15">
        <v>5.15</v>
      </c>
      <c r="L116" s="15">
        <v>5.22</v>
      </c>
      <c r="M116" s="15">
        <v>5.28</v>
      </c>
      <c r="N116" s="15">
        <v>5.34</v>
      </c>
      <c r="O116" s="15">
        <v>5.38</v>
      </c>
      <c r="P116" s="15">
        <v>5.42</v>
      </c>
      <c r="Q116" s="15">
        <v>5.44</v>
      </c>
      <c r="R116" s="15">
        <v>5.46</v>
      </c>
      <c r="S116" s="15">
        <v>5.47</v>
      </c>
      <c r="T116" s="15">
        <v>5.48</v>
      </c>
      <c r="U116" s="15">
        <v>5.49</v>
      </c>
      <c r="V116" s="15">
        <v>5.47</v>
      </c>
      <c r="W116" s="15">
        <v>5.45</v>
      </c>
      <c r="X116" s="15">
        <v>5.44</v>
      </c>
      <c r="Y116" s="15">
        <v>5.42</v>
      </c>
      <c r="Z116" s="15">
        <v>5.41</v>
      </c>
      <c r="AA116" s="15">
        <v>5.38</v>
      </c>
      <c r="AB116" s="15">
        <v>5.36</v>
      </c>
      <c r="AC116" s="15">
        <v>5.33</v>
      </c>
      <c r="AD116" s="15">
        <v>5.31</v>
      </c>
      <c r="AE116" s="15">
        <v>5.29</v>
      </c>
      <c r="AF116" s="15">
        <v>5.27</v>
      </c>
      <c r="AG116" s="15">
        <v>5.24</v>
      </c>
      <c r="AH116" s="15">
        <v>5.22</v>
      </c>
      <c r="AI116" s="15">
        <v>5.2</v>
      </c>
      <c r="AJ116" s="15">
        <v>5.18</v>
      </c>
      <c r="AK116" s="15">
        <v>5.16</v>
      </c>
      <c r="AL116" s="15">
        <v>5.15</v>
      </c>
      <c r="AM116" s="15">
        <v>5.13</v>
      </c>
      <c r="AN116" s="15">
        <v>5.1100000000000003</v>
      </c>
      <c r="AO116" s="15">
        <v>5.0999999999999996</v>
      </c>
      <c r="AP116" s="15">
        <v>5.09</v>
      </c>
      <c r="AQ116" s="15">
        <v>5.07</v>
      </c>
      <c r="AR116" s="15">
        <v>5.0599999999999996</v>
      </c>
      <c r="AS116" s="15">
        <v>5.05</v>
      </c>
      <c r="AT116" s="15">
        <v>5.04</v>
      </c>
      <c r="AU116" s="15">
        <v>5.03</v>
      </c>
      <c r="AV116" s="15">
        <v>5.0199999999999996</v>
      </c>
      <c r="AW116" s="15">
        <v>5.01</v>
      </c>
      <c r="AX116" s="15">
        <v>5</v>
      </c>
      <c r="AY116" s="15">
        <v>4.99</v>
      </c>
    </row>
    <row r="117" spans="1:51" x14ac:dyDescent="0.2">
      <c r="A117" s="5">
        <v>40786</v>
      </c>
      <c r="B117" s="15">
        <v>4.09</v>
      </c>
      <c r="C117" s="15">
        <v>4.21</v>
      </c>
      <c r="D117" s="15">
        <v>4.37</v>
      </c>
      <c r="E117" s="15">
        <v>4.5199999999999996</v>
      </c>
      <c r="F117" s="15">
        <v>4.66</v>
      </c>
      <c r="G117" s="15">
        <v>4.78</v>
      </c>
      <c r="H117" s="15">
        <v>4.8899999999999997</v>
      </c>
      <c r="I117" s="15">
        <v>4.99</v>
      </c>
      <c r="J117" s="15">
        <v>5.08</v>
      </c>
      <c r="K117" s="15">
        <v>5.16</v>
      </c>
      <c r="L117" s="15">
        <v>5.23</v>
      </c>
      <c r="M117" s="15">
        <v>5.3</v>
      </c>
      <c r="N117" s="15">
        <v>5.35</v>
      </c>
      <c r="O117" s="15">
        <v>5.4</v>
      </c>
      <c r="P117" s="15">
        <v>5.44</v>
      </c>
      <c r="Q117" s="15">
        <v>5.46</v>
      </c>
      <c r="R117" s="15">
        <v>5.47</v>
      </c>
      <c r="S117" s="15">
        <v>5.48</v>
      </c>
      <c r="T117" s="15">
        <v>5.49</v>
      </c>
      <c r="U117" s="15">
        <v>5.5</v>
      </c>
      <c r="V117" s="15">
        <v>5.48</v>
      </c>
      <c r="W117" s="15">
        <v>5.47</v>
      </c>
      <c r="X117" s="15">
        <v>5.45</v>
      </c>
      <c r="Y117" s="15">
        <v>5.44</v>
      </c>
      <c r="Z117" s="15">
        <v>5.42</v>
      </c>
      <c r="AA117" s="15">
        <v>5.39</v>
      </c>
      <c r="AB117" s="15">
        <v>5.37</v>
      </c>
      <c r="AC117" s="15">
        <v>5.35</v>
      </c>
      <c r="AD117" s="15">
        <v>5.32</v>
      </c>
      <c r="AE117" s="15">
        <v>5.3</v>
      </c>
      <c r="AF117" s="15">
        <v>5.28</v>
      </c>
      <c r="AG117" s="15">
        <v>5.25</v>
      </c>
      <c r="AH117" s="15">
        <v>5.23</v>
      </c>
      <c r="AI117" s="15">
        <v>5.21</v>
      </c>
      <c r="AJ117" s="15">
        <v>5.19</v>
      </c>
      <c r="AK117" s="15">
        <v>5.17</v>
      </c>
      <c r="AL117" s="15">
        <v>5.16</v>
      </c>
      <c r="AM117" s="15">
        <v>5.14</v>
      </c>
      <c r="AN117" s="15">
        <v>5.12</v>
      </c>
      <c r="AO117" s="15">
        <v>5.1100000000000003</v>
      </c>
      <c r="AP117" s="15">
        <v>5.0999999999999996</v>
      </c>
      <c r="AQ117" s="15">
        <v>5.08</v>
      </c>
      <c r="AR117" s="15">
        <v>5.07</v>
      </c>
      <c r="AS117" s="15">
        <v>5.0599999999999996</v>
      </c>
      <c r="AT117" s="15">
        <v>5.05</v>
      </c>
      <c r="AU117" s="15">
        <v>5.04</v>
      </c>
      <c r="AV117" s="15">
        <v>5.03</v>
      </c>
      <c r="AW117" s="15">
        <v>5.0199999999999996</v>
      </c>
      <c r="AX117" s="15">
        <v>5.01</v>
      </c>
      <c r="AY117" s="15">
        <v>5</v>
      </c>
    </row>
    <row r="118" spans="1:51" x14ac:dyDescent="0.2">
      <c r="A118" s="5">
        <v>40816</v>
      </c>
      <c r="B118" s="15">
        <v>4.09</v>
      </c>
      <c r="C118" s="15">
        <v>4.2</v>
      </c>
      <c r="D118" s="15">
        <v>4.37</v>
      </c>
      <c r="E118" s="15">
        <v>4.53</v>
      </c>
      <c r="F118" s="15">
        <v>4.67</v>
      </c>
      <c r="G118" s="15">
        <v>4.79</v>
      </c>
      <c r="H118" s="15">
        <v>4.9000000000000004</v>
      </c>
      <c r="I118" s="15">
        <v>5</v>
      </c>
      <c r="J118" s="15">
        <v>5.09</v>
      </c>
      <c r="K118" s="15">
        <v>5.17</v>
      </c>
      <c r="L118" s="15">
        <v>5.25</v>
      </c>
      <c r="M118" s="15">
        <v>5.31</v>
      </c>
      <c r="N118" s="15">
        <v>5.37</v>
      </c>
      <c r="O118" s="15">
        <v>5.41</v>
      </c>
      <c r="P118" s="15">
        <v>5.46</v>
      </c>
      <c r="Q118" s="15">
        <v>5.47</v>
      </c>
      <c r="R118" s="15">
        <v>5.49</v>
      </c>
      <c r="S118" s="15">
        <v>5.5</v>
      </c>
      <c r="T118" s="15">
        <v>5.51</v>
      </c>
      <c r="U118" s="15">
        <v>5.52</v>
      </c>
      <c r="V118" s="15">
        <v>5.5</v>
      </c>
      <c r="W118" s="15">
        <v>5.48</v>
      </c>
      <c r="X118" s="15">
        <v>5.46</v>
      </c>
      <c r="Y118" s="15">
        <v>5.45</v>
      </c>
      <c r="Z118" s="15">
        <v>5.44</v>
      </c>
      <c r="AA118" s="15">
        <v>5.41</v>
      </c>
      <c r="AB118" s="15">
        <v>5.38</v>
      </c>
      <c r="AC118" s="15">
        <v>5.36</v>
      </c>
      <c r="AD118" s="15">
        <v>5.34</v>
      </c>
      <c r="AE118" s="15">
        <v>5.32</v>
      </c>
      <c r="AF118" s="15">
        <v>5.29</v>
      </c>
      <c r="AG118" s="15">
        <v>5.27</v>
      </c>
      <c r="AH118" s="15">
        <v>5.24</v>
      </c>
      <c r="AI118" s="15">
        <v>5.22</v>
      </c>
      <c r="AJ118" s="15">
        <v>5.2</v>
      </c>
      <c r="AK118" s="15">
        <v>5.19</v>
      </c>
      <c r="AL118" s="15">
        <v>5.17</v>
      </c>
      <c r="AM118" s="15">
        <v>5.15</v>
      </c>
      <c r="AN118" s="15">
        <v>5.14</v>
      </c>
      <c r="AO118" s="15">
        <v>5.12</v>
      </c>
      <c r="AP118" s="15">
        <v>5.1100000000000003</v>
      </c>
      <c r="AQ118" s="15">
        <v>5.0999999999999996</v>
      </c>
      <c r="AR118" s="15">
        <v>5.09</v>
      </c>
      <c r="AS118" s="15">
        <v>5.07</v>
      </c>
      <c r="AT118" s="15">
        <v>5.0599999999999996</v>
      </c>
      <c r="AU118" s="15">
        <v>5.05</v>
      </c>
      <c r="AV118" s="15">
        <v>5.04</v>
      </c>
      <c r="AW118" s="15">
        <v>5.04</v>
      </c>
      <c r="AX118" s="15">
        <v>5.03</v>
      </c>
      <c r="AY118" s="15">
        <v>5.0199999999999996</v>
      </c>
    </row>
    <row r="119" spans="1:51" x14ac:dyDescent="0.2">
      <c r="A119" s="5">
        <v>40847</v>
      </c>
      <c r="B119" s="15">
        <v>4.09</v>
      </c>
      <c r="C119" s="15">
        <v>4.1900000000000004</v>
      </c>
      <c r="D119" s="15">
        <v>4.3600000000000003</v>
      </c>
      <c r="E119" s="15">
        <v>4.5199999999999996</v>
      </c>
      <c r="F119" s="15">
        <v>4.67</v>
      </c>
      <c r="G119" s="15">
        <v>4.79</v>
      </c>
      <c r="H119" s="15">
        <v>4.91</v>
      </c>
      <c r="I119" s="15">
        <v>5.01</v>
      </c>
      <c r="J119" s="15">
        <v>5.0999999999999996</v>
      </c>
      <c r="K119" s="15">
        <v>5.18</v>
      </c>
      <c r="L119" s="15">
        <v>5.26</v>
      </c>
      <c r="M119" s="15">
        <v>5.32</v>
      </c>
      <c r="N119" s="15">
        <v>5.38</v>
      </c>
      <c r="O119" s="15">
        <v>5.43</v>
      </c>
      <c r="P119" s="15">
        <v>5.47</v>
      </c>
      <c r="Q119" s="15">
        <v>5.48</v>
      </c>
      <c r="R119" s="15">
        <v>5.5</v>
      </c>
      <c r="S119" s="15">
        <v>5.51</v>
      </c>
      <c r="T119" s="15">
        <v>5.52</v>
      </c>
      <c r="U119" s="15">
        <v>5.53</v>
      </c>
      <c r="V119" s="15">
        <v>5.51</v>
      </c>
      <c r="W119" s="15">
        <v>5.49</v>
      </c>
      <c r="X119" s="15">
        <v>5.48</v>
      </c>
      <c r="Y119" s="15">
        <v>5.46</v>
      </c>
      <c r="Z119" s="15">
        <v>5.45</v>
      </c>
      <c r="AA119" s="15">
        <v>5.42</v>
      </c>
      <c r="AB119" s="15">
        <v>5.39</v>
      </c>
      <c r="AC119" s="15">
        <v>5.37</v>
      </c>
      <c r="AD119" s="15">
        <v>5.35</v>
      </c>
      <c r="AE119" s="15">
        <v>5.32</v>
      </c>
      <c r="AF119" s="15">
        <v>5.3</v>
      </c>
      <c r="AG119" s="15">
        <v>5.28</v>
      </c>
      <c r="AH119" s="15">
        <v>5.25</v>
      </c>
      <c r="AI119" s="15">
        <v>5.23</v>
      </c>
      <c r="AJ119" s="15">
        <v>5.21</v>
      </c>
      <c r="AK119" s="15">
        <v>5.2</v>
      </c>
      <c r="AL119" s="15">
        <v>5.18</v>
      </c>
      <c r="AM119" s="15">
        <v>5.16</v>
      </c>
      <c r="AN119" s="15">
        <v>5.15</v>
      </c>
      <c r="AO119" s="15">
        <v>5.13</v>
      </c>
      <c r="AP119" s="15">
        <v>5.12</v>
      </c>
      <c r="AQ119" s="15">
        <v>5.1100000000000003</v>
      </c>
      <c r="AR119" s="15">
        <v>5.0999999999999996</v>
      </c>
      <c r="AS119" s="15">
        <v>5.09</v>
      </c>
      <c r="AT119" s="15">
        <v>5.07</v>
      </c>
      <c r="AU119" s="15">
        <v>5.07</v>
      </c>
      <c r="AV119" s="15">
        <v>5.0599999999999996</v>
      </c>
      <c r="AW119" s="15">
        <v>5.05</v>
      </c>
      <c r="AX119" s="15">
        <v>5.04</v>
      </c>
      <c r="AY119" s="15">
        <v>5.03</v>
      </c>
    </row>
    <row r="120" spans="1:51" x14ac:dyDescent="0.2">
      <c r="A120" s="5">
        <v>40877</v>
      </c>
      <c r="B120" s="15">
        <v>4.08</v>
      </c>
      <c r="C120" s="15">
        <v>4.1900000000000004</v>
      </c>
      <c r="D120" s="15">
        <v>4.3600000000000003</v>
      </c>
      <c r="E120" s="15">
        <v>4.5199999999999996</v>
      </c>
      <c r="F120" s="15">
        <v>4.67</v>
      </c>
      <c r="G120" s="15">
        <v>4.8</v>
      </c>
      <c r="H120" s="15">
        <v>4.92</v>
      </c>
      <c r="I120" s="15">
        <v>5.0199999999999996</v>
      </c>
      <c r="J120" s="15">
        <v>5.1100000000000003</v>
      </c>
      <c r="K120" s="15">
        <v>5.19</v>
      </c>
      <c r="L120" s="15">
        <v>5.27</v>
      </c>
      <c r="M120" s="15">
        <v>5.34</v>
      </c>
      <c r="N120" s="15">
        <v>5.4</v>
      </c>
      <c r="O120" s="15">
        <v>5.45</v>
      </c>
      <c r="P120" s="15">
        <v>5.49</v>
      </c>
      <c r="Q120" s="15">
        <v>5.5</v>
      </c>
      <c r="R120" s="15">
        <v>5.52</v>
      </c>
      <c r="S120" s="15">
        <v>5.53</v>
      </c>
      <c r="T120" s="15">
        <v>5.54</v>
      </c>
      <c r="U120" s="15">
        <v>5.55</v>
      </c>
      <c r="V120" s="15">
        <v>5.53</v>
      </c>
      <c r="W120" s="15">
        <v>5.51</v>
      </c>
      <c r="X120" s="15">
        <v>5.49</v>
      </c>
      <c r="Y120" s="15">
        <v>5.48</v>
      </c>
      <c r="Z120" s="15">
        <v>5.46</v>
      </c>
      <c r="AA120" s="15">
        <v>5.43</v>
      </c>
      <c r="AB120" s="15">
        <v>5.41</v>
      </c>
      <c r="AC120" s="15">
        <v>5.38</v>
      </c>
      <c r="AD120" s="15">
        <v>5.36</v>
      </c>
      <c r="AE120" s="15">
        <v>5.34</v>
      </c>
      <c r="AF120" s="15">
        <v>5.31</v>
      </c>
      <c r="AG120" s="15">
        <v>5.29</v>
      </c>
      <c r="AH120" s="15">
        <v>5.27</v>
      </c>
      <c r="AI120" s="15">
        <v>5.25</v>
      </c>
      <c r="AJ120" s="15">
        <v>5.23</v>
      </c>
      <c r="AK120" s="15">
        <v>5.21</v>
      </c>
      <c r="AL120" s="15">
        <v>5.19</v>
      </c>
      <c r="AM120" s="15">
        <v>5.18</v>
      </c>
      <c r="AN120" s="15">
        <v>5.16</v>
      </c>
      <c r="AO120" s="15">
        <v>5.15</v>
      </c>
      <c r="AP120" s="15">
        <v>5.14</v>
      </c>
      <c r="AQ120" s="15">
        <v>5.12</v>
      </c>
      <c r="AR120" s="15">
        <v>5.1100000000000003</v>
      </c>
      <c r="AS120" s="15">
        <v>5.0999999999999996</v>
      </c>
      <c r="AT120" s="15">
        <v>5.09</v>
      </c>
      <c r="AU120" s="15">
        <v>5.08</v>
      </c>
      <c r="AV120" s="15">
        <v>5.07</v>
      </c>
      <c r="AW120" s="15">
        <v>5.0599999999999996</v>
      </c>
      <c r="AX120" s="15">
        <v>5.0599999999999996</v>
      </c>
      <c r="AY120" s="15">
        <v>5.05</v>
      </c>
    </row>
    <row r="121" spans="1:51" x14ac:dyDescent="0.2">
      <c r="A121" s="5">
        <v>40908</v>
      </c>
      <c r="B121" s="15">
        <v>4.07</v>
      </c>
      <c r="C121" s="15">
        <v>4.17</v>
      </c>
      <c r="D121" s="15">
        <v>4.34</v>
      </c>
      <c r="E121" s="15">
        <v>4.51</v>
      </c>
      <c r="F121" s="15">
        <v>4.66</v>
      </c>
      <c r="G121" s="15">
        <v>4.8</v>
      </c>
      <c r="H121" s="15">
        <v>4.92</v>
      </c>
      <c r="I121" s="15">
        <v>5.0199999999999996</v>
      </c>
      <c r="J121" s="15">
        <v>5.1100000000000003</v>
      </c>
      <c r="K121" s="15">
        <v>5.2</v>
      </c>
      <c r="L121" s="15">
        <v>5.28</v>
      </c>
      <c r="M121" s="15">
        <v>5.34</v>
      </c>
      <c r="N121" s="15">
        <v>5.4</v>
      </c>
      <c r="O121" s="15">
        <v>5.45</v>
      </c>
      <c r="P121" s="15">
        <v>5.49</v>
      </c>
      <c r="Q121" s="15">
        <v>5.51</v>
      </c>
      <c r="R121" s="15">
        <v>5.52</v>
      </c>
      <c r="S121" s="15">
        <v>5.54</v>
      </c>
      <c r="T121" s="15">
        <v>5.55</v>
      </c>
      <c r="U121" s="15">
        <v>5.56</v>
      </c>
      <c r="V121" s="15">
        <v>5.53</v>
      </c>
      <c r="W121" s="15">
        <v>5.52</v>
      </c>
      <c r="X121" s="15">
        <v>5.5</v>
      </c>
      <c r="Y121" s="15">
        <v>5.48</v>
      </c>
      <c r="Z121" s="15">
        <v>5.47</v>
      </c>
      <c r="AA121" s="15">
        <v>5.44</v>
      </c>
      <c r="AB121" s="15">
        <v>5.41</v>
      </c>
      <c r="AC121" s="15">
        <v>5.39</v>
      </c>
      <c r="AD121" s="15">
        <v>5.36</v>
      </c>
      <c r="AE121" s="15">
        <v>5.34</v>
      </c>
      <c r="AF121" s="15">
        <v>5.32</v>
      </c>
      <c r="AG121" s="15">
        <v>5.3</v>
      </c>
      <c r="AH121" s="15">
        <v>5.27</v>
      </c>
      <c r="AI121" s="15">
        <v>5.25</v>
      </c>
      <c r="AJ121" s="15">
        <v>5.23</v>
      </c>
      <c r="AK121" s="15">
        <v>5.22</v>
      </c>
      <c r="AL121" s="15">
        <v>5.2</v>
      </c>
      <c r="AM121" s="15">
        <v>5.18</v>
      </c>
      <c r="AN121" s="15">
        <v>5.17</v>
      </c>
      <c r="AO121" s="15">
        <v>5.15</v>
      </c>
      <c r="AP121" s="15">
        <v>5.14</v>
      </c>
      <c r="AQ121" s="15">
        <v>5.13</v>
      </c>
      <c r="AR121" s="15">
        <v>5.12</v>
      </c>
      <c r="AS121" s="15">
        <v>5.1100000000000003</v>
      </c>
      <c r="AT121" s="15">
        <v>5.0999999999999996</v>
      </c>
      <c r="AU121" s="15">
        <v>5.09</v>
      </c>
      <c r="AV121" s="15">
        <v>5.08</v>
      </c>
      <c r="AW121" s="15">
        <v>5.07</v>
      </c>
      <c r="AX121" s="15">
        <v>5.0599999999999996</v>
      </c>
      <c r="AY121" s="15">
        <v>5.05</v>
      </c>
    </row>
    <row r="122" spans="1:51" x14ac:dyDescent="0.2">
      <c r="A122" s="5">
        <v>40939</v>
      </c>
      <c r="B122" s="15">
        <v>4.05</v>
      </c>
      <c r="C122" s="15">
        <v>4.1500000000000004</v>
      </c>
      <c r="D122" s="15">
        <v>4.32</v>
      </c>
      <c r="E122" s="15">
        <v>4.49</v>
      </c>
      <c r="F122" s="15">
        <v>4.6500000000000004</v>
      </c>
      <c r="G122" s="15">
        <v>4.78</v>
      </c>
      <c r="H122" s="15">
        <v>4.9000000000000004</v>
      </c>
      <c r="I122" s="15">
        <v>5.01</v>
      </c>
      <c r="J122" s="15">
        <v>5.0999999999999996</v>
      </c>
      <c r="K122" s="15">
        <v>5.19</v>
      </c>
      <c r="L122" s="15">
        <v>5.27</v>
      </c>
      <c r="M122" s="15">
        <v>5.34</v>
      </c>
      <c r="N122" s="15">
        <v>5.4</v>
      </c>
      <c r="O122" s="15">
        <v>5.45</v>
      </c>
      <c r="P122" s="15">
        <v>5.49</v>
      </c>
      <c r="Q122" s="15">
        <v>5.51</v>
      </c>
      <c r="R122" s="15">
        <v>5.52</v>
      </c>
      <c r="S122" s="15">
        <v>5.53</v>
      </c>
      <c r="T122" s="15">
        <v>5.54</v>
      </c>
      <c r="U122" s="15">
        <v>5.55</v>
      </c>
      <c r="V122" s="15">
        <v>5.53</v>
      </c>
      <c r="W122" s="15">
        <v>5.51</v>
      </c>
      <c r="X122" s="15">
        <v>5.49</v>
      </c>
      <c r="Y122" s="15">
        <v>5.48</v>
      </c>
      <c r="Z122" s="15">
        <v>5.46</v>
      </c>
      <c r="AA122" s="15">
        <v>5.43</v>
      </c>
      <c r="AB122" s="15">
        <v>5.41</v>
      </c>
      <c r="AC122" s="15">
        <v>5.38</v>
      </c>
      <c r="AD122" s="15">
        <v>5.36</v>
      </c>
      <c r="AE122" s="15">
        <v>5.34</v>
      </c>
      <c r="AF122" s="15">
        <v>5.31</v>
      </c>
      <c r="AG122" s="15">
        <v>5.29</v>
      </c>
      <c r="AH122" s="15">
        <v>5.27</v>
      </c>
      <c r="AI122" s="15">
        <v>5.25</v>
      </c>
      <c r="AJ122" s="15">
        <v>5.23</v>
      </c>
      <c r="AK122" s="15">
        <v>5.21</v>
      </c>
      <c r="AL122" s="15">
        <v>5.19</v>
      </c>
      <c r="AM122" s="15">
        <v>5.18</v>
      </c>
      <c r="AN122" s="15">
        <v>5.16</v>
      </c>
      <c r="AO122" s="15">
        <v>5.15</v>
      </c>
      <c r="AP122" s="15">
        <v>5.13</v>
      </c>
      <c r="AQ122" s="15">
        <v>5.12</v>
      </c>
      <c r="AR122" s="15">
        <v>5.1100000000000003</v>
      </c>
      <c r="AS122" s="15">
        <v>5.0999999999999996</v>
      </c>
      <c r="AT122" s="15">
        <v>5.09</v>
      </c>
      <c r="AU122" s="15">
        <v>5.08</v>
      </c>
      <c r="AV122" s="15">
        <v>5.07</v>
      </c>
      <c r="AW122" s="15">
        <v>5.07</v>
      </c>
      <c r="AX122" s="15">
        <v>5.0599999999999996</v>
      </c>
      <c r="AY122" s="15">
        <v>5.05</v>
      </c>
    </row>
    <row r="123" spans="1:51" x14ac:dyDescent="0.2">
      <c r="A123" s="5">
        <v>40968</v>
      </c>
      <c r="B123" s="15">
        <v>4.0199999999999996</v>
      </c>
      <c r="C123" s="15">
        <v>4.12</v>
      </c>
      <c r="D123" s="15">
        <v>4.29</v>
      </c>
      <c r="E123" s="15">
        <v>4.47</v>
      </c>
      <c r="F123" s="15">
        <v>4.63</v>
      </c>
      <c r="G123" s="15">
        <v>4.7699999999999996</v>
      </c>
      <c r="H123" s="15">
        <v>4.8899999999999997</v>
      </c>
      <c r="I123" s="15">
        <v>5</v>
      </c>
      <c r="J123" s="15">
        <v>5.09</v>
      </c>
      <c r="K123" s="15">
        <v>5.18</v>
      </c>
      <c r="L123" s="15">
        <v>5.26</v>
      </c>
      <c r="M123" s="15">
        <v>5.33</v>
      </c>
      <c r="N123" s="15">
        <v>5.39</v>
      </c>
      <c r="O123" s="15">
        <v>5.44</v>
      </c>
      <c r="P123" s="15">
        <v>5.49</v>
      </c>
      <c r="Q123" s="15">
        <v>5.5</v>
      </c>
      <c r="R123" s="15">
        <v>5.51</v>
      </c>
      <c r="S123" s="15">
        <v>5.53</v>
      </c>
      <c r="T123" s="15">
        <v>5.54</v>
      </c>
      <c r="U123" s="15">
        <v>5.55</v>
      </c>
      <c r="V123" s="15">
        <v>5.52</v>
      </c>
      <c r="W123" s="15">
        <v>5.5</v>
      </c>
      <c r="X123" s="15">
        <v>5.49</v>
      </c>
      <c r="Y123" s="15">
        <v>5.47</v>
      </c>
      <c r="Z123" s="15">
        <v>5.45</v>
      </c>
      <c r="AA123" s="15">
        <v>5.43</v>
      </c>
      <c r="AB123" s="15">
        <v>5.4</v>
      </c>
      <c r="AC123" s="15">
        <v>5.37</v>
      </c>
      <c r="AD123" s="15">
        <v>5.35</v>
      </c>
      <c r="AE123" s="15">
        <v>5.33</v>
      </c>
      <c r="AF123" s="15">
        <v>5.3</v>
      </c>
      <c r="AG123" s="15">
        <v>5.28</v>
      </c>
      <c r="AH123" s="15">
        <v>5.26</v>
      </c>
      <c r="AI123" s="15">
        <v>5.24</v>
      </c>
      <c r="AJ123" s="15">
        <v>5.22</v>
      </c>
      <c r="AK123" s="15">
        <v>5.2</v>
      </c>
      <c r="AL123" s="15">
        <v>5.19</v>
      </c>
      <c r="AM123" s="15">
        <v>5.17</v>
      </c>
      <c r="AN123" s="15">
        <v>5.15</v>
      </c>
      <c r="AO123" s="15">
        <v>5.14</v>
      </c>
      <c r="AP123" s="15">
        <v>5.13</v>
      </c>
      <c r="AQ123" s="15">
        <v>5.12</v>
      </c>
      <c r="AR123" s="15">
        <v>5.1100000000000003</v>
      </c>
      <c r="AS123" s="15">
        <v>5.0999999999999996</v>
      </c>
      <c r="AT123" s="15">
        <v>5.09</v>
      </c>
      <c r="AU123" s="15">
        <v>5.08</v>
      </c>
      <c r="AV123" s="15">
        <v>5.07</v>
      </c>
      <c r="AW123" s="15">
        <v>5.0599999999999996</v>
      </c>
      <c r="AX123" s="15">
        <v>5.05</v>
      </c>
      <c r="AY123" s="15">
        <v>5.04</v>
      </c>
    </row>
    <row r="124" spans="1:51" x14ac:dyDescent="0.2">
      <c r="A124" s="5">
        <v>40999</v>
      </c>
      <c r="B124" s="15">
        <v>3.98</v>
      </c>
      <c r="C124" s="15">
        <v>4.09</v>
      </c>
      <c r="D124" s="15">
        <v>4.26</v>
      </c>
      <c r="E124" s="15">
        <v>4.4400000000000004</v>
      </c>
      <c r="F124" s="15">
        <v>4.5999999999999996</v>
      </c>
      <c r="G124" s="15">
        <v>4.74</v>
      </c>
      <c r="H124" s="15">
        <v>4.87</v>
      </c>
      <c r="I124" s="15">
        <v>4.9800000000000004</v>
      </c>
      <c r="J124" s="15">
        <v>5.08</v>
      </c>
      <c r="K124" s="15">
        <v>5.17</v>
      </c>
      <c r="L124" s="15">
        <v>5.25</v>
      </c>
      <c r="M124" s="15">
        <v>5.32</v>
      </c>
      <c r="N124" s="15">
        <v>5.38</v>
      </c>
      <c r="O124" s="15">
        <v>5.43</v>
      </c>
      <c r="P124" s="15">
        <v>5.48</v>
      </c>
      <c r="Q124" s="15">
        <v>5.49</v>
      </c>
      <c r="R124" s="15">
        <v>5.5</v>
      </c>
      <c r="S124" s="15">
        <v>5.51</v>
      </c>
      <c r="T124" s="15">
        <v>5.53</v>
      </c>
      <c r="U124" s="15">
        <v>5.54</v>
      </c>
      <c r="V124" s="15">
        <v>5.51</v>
      </c>
      <c r="W124" s="15">
        <v>5.49</v>
      </c>
      <c r="X124" s="15">
        <v>5.47</v>
      </c>
      <c r="Y124" s="15">
        <v>5.46</v>
      </c>
      <c r="Z124" s="15">
        <v>5.44</v>
      </c>
      <c r="AA124" s="15">
        <v>5.41</v>
      </c>
      <c r="AB124" s="15">
        <v>5.39</v>
      </c>
      <c r="AC124" s="15">
        <v>5.36</v>
      </c>
      <c r="AD124" s="15">
        <v>5.34</v>
      </c>
      <c r="AE124" s="15">
        <v>5.32</v>
      </c>
      <c r="AF124" s="15">
        <v>5.29</v>
      </c>
      <c r="AG124" s="15">
        <v>5.27</v>
      </c>
      <c r="AH124" s="15">
        <v>5.25</v>
      </c>
      <c r="AI124" s="15">
        <v>5.23</v>
      </c>
      <c r="AJ124" s="15">
        <v>5.21</v>
      </c>
      <c r="AK124" s="15">
        <v>5.19</v>
      </c>
      <c r="AL124" s="15">
        <v>5.17</v>
      </c>
      <c r="AM124" s="15">
        <v>5.16</v>
      </c>
      <c r="AN124" s="15">
        <v>5.14</v>
      </c>
      <c r="AO124" s="15">
        <v>5.13</v>
      </c>
      <c r="AP124" s="15">
        <v>5.1100000000000003</v>
      </c>
      <c r="AQ124" s="15">
        <v>5.0999999999999996</v>
      </c>
      <c r="AR124" s="15">
        <v>5.09</v>
      </c>
      <c r="AS124" s="15">
        <v>5.08</v>
      </c>
      <c r="AT124" s="15">
        <v>5.07</v>
      </c>
      <c r="AU124" s="15">
        <v>5.07</v>
      </c>
      <c r="AV124" s="15">
        <v>5.0599999999999996</v>
      </c>
      <c r="AW124" s="15">
        <v>5.05</v>
      </c>
      <c r="AX124" s="15">
        <v>5.04</v>
      </c>
      <c r="AY124" s="15">
        <v>5.03</v>
      </c>
    </row>
    <row r="125" spans="1:51" x14ac:dyDescent="0.2">
      <c r="A125" s="5">
        <v>41029</v>
      </c>
      <c r="B125" s="15">
        <v>3.95</v>
      </c>
      <c r="C125" s="15">
        <v>4.05</v>
      </c>
      <c r="D125" s="15">
        <v>4.2300000000000004</v>
      </c>
      <c r="E125" s="15">
        <v>4.41</v>
      </c>
      <c r="F125" s="15">
        <v>4.57</v>
      </c>
      <c r="G125" s="15">
        <v>4.72</v>
      </c>
      <c r="H125" s="15">
        <v>4.8499999999999996</v>
      </c>
      <c r="I125" s="15">
        <v>4.96</v>
      </c>
      <c r="J125" s="15">
        <v>5.0599999999999996</v>
      </c>
      <c r="K125" s="15">
        <v>5.15</v>
      </c>
      <c r="L125" s="15">
        <v>5.23</v>
      </c>
      <c r="M125" s="15">
        <v>5.31</v>
      </c>
      <c r="N125" s="15">
        <v>5.37</v>
      </c>
      <c r="O125" s="15">
        <v>5.42</v>
      </c>
      <c r="P125" s="15">
        <v>5.46</v>
      </c>
      <c r="Q125" s="15">
        <v>5.48</v>
      </c>
      <c r="R125" s="15">
        <v>5.49</v>
      </c>
      <c r="S125" s="15">
        <v>5.5</v>
      </c>
      <c r="T125" s="15">
        <v>5.51</v>
      </c>
      <c r="U125" s="15">
        <v>5.52</v>
      </c>
      <c r="V125" s="15">
        <v>5.5</v>
      </c>
      <c r="W125" s="15">
        <v>5.48</v>
      </c>
      <c r="X125" s="15">
        <v>5.46</v>
      </c>
      <c r="Y125" s="15">
        <v>5.45</v>
      </c>
      <c r="Z125" s="15">
        <v>5.43</v>
      </c>
      <c r="AA125" s="15">
        <v>5.4</v>
      </c>
      <c r="AB125" s="15">
        <v>5.37</v>
      </c>
      <c r="AC125" s="15">
        <v>5.35</v>
      </c>
      <c r="AD125" s="15">
        <v>5.32</v>
      </c>
      <c r="AE125" s="15">
        <v>5.3</v>
      </c>
      <c r="AF125" s="15">
        <v>5.28</v>
      </c>
      <c r="AG125" s="15">
        <v>5.25</v>
      </c>
      <c r="AH125" s="15">
        <v>5.23</v>
      </c>
      <c r="AI125" s="15">
        <v>5.21</v>
      </c>
      <c r="AJ125" s="15">
        <v>5.19</v>
      </c>
      <c r="AK125" s="15">
        <v>5.18</v>
      </c>
      <c r="AL125" s="15">
        <v>5.16</v>
      </c>
      <c r="AM125" s="15">
        <v>5.14</v>
      </c>
      <c r="AN125" s="15">
        <v>5.13</v>
      </c>
      <c r="AO125" s="15">
        <v>5.1100000000000003</v>
      </c>
      <c r="AP125" s="15">
        <v>5.0999999999999996</v>
      </c>
      <c r="AQ125" s="15">
        <v>5.09</v>
      </c>
      <c r="AR125" s="15">
        <v>5.08</v>
      </c>
      <c r="AS125" s="15">
        <v>5.07</v>
      </c>
      <c r="AT125" s="15">
        <v>5.0599999999999996</v>
      </c>
      <c r="AU125" s="15">
        <v>5.05</v>
      </c>
      <c r="AV125" s="15">
        <v>5.05</v>
      </c>
      <c r="AW125" s="15">
        <v>5.04</v>
      </c>
      <c r="AX125" s="15">
        <v>5.03</v>
      </c>
      <c r="AY125" s="15">
        <v>5.0199999999999996</v>
      </c>
    </row>
    <row r="126" spans="1:51" x14ac:dyDescent="0.2">
      <c r="A126" s="5">
        <v>41060</v>
      </c>
      <c r="B126" s="15">
        <v>3.91</v>
      </c>
      <c r="C126" s="15">
        <v>4.01</v>
      </c>
      <c r="D126" s="15">
        <v>4.1900000000000004</v>
      </c>
      <c r="E126" s="15">
        <v>4.37</v>
      </c>
      <c r="F126" s="15">
        <v>4.53</v>
      </c>
      <c r="G126" s="15">
        <v>4.68</v>
      </c>
      <c r="H126" s="15">
        <v>4.8099999999999996</v>
      </c>
      <c r="I126" s="15">
        <v>4.93</v>
      </c>
      <c r="J126" s="15">
        <v>5.03</v>
      </c>
      <c r="K126" s="15">
        <v>5.12</v>
      </c>
      <c r="L126" s="15">
        <v>5.21</v>
      </c>
      <c r="M126" s="15">
        <v>5.28</v>
      </c>
      <c r="N126" s="15">
        <v>5.34</v>
      </c>
      <c r="O126" s="15">
        <v>5.39</v>
      </c>
      <c r="P126" s="15">
        <v>5.44</v>
      </c>
      <c r="Q126" s="15">
        <v>5.45</v>
      </c>
      <c r="R126" s="15">
        <v>5.46</v>
      </c>
      <c r="S126" s="15">
        <v>5.48</v>
      </c>
      <c r="T126" s="15">
        <v>5.49</v>
      </c>
      <c r="U126" s="15">
        <v>5.5</v>
      </c>
      <c r="V126" s="15">
        <v>5.47</v>
      </c>
      <c r="W126" s="15">
        <v>5.45</v>
      </c>
      <c r="X126" s="15">
        <v>5.43</v>
      </c>
      <c r="Y126" s="15">
        <v>5.42</v>
      </c>
      <c r="Z126" s="15">
        <v>5.4</v>
      </c>
      <c r="AA126" s="15">
        <v>5.37</v>
      </c>
      <c r="AB126" s="15">
        <v>5.34</v>
      </c>
      <c r="AC126" s="15">
        <v>5.32</v>
      </c>
      <c r="AD126" s="15">
        <v>5.29</v>
      </c>
      <c r="AE126" s="15">
        <v>5.27</v>
      </c>
      <c r="AF126" s="15">
        <v>5.25</v>
      </c>
      <c r="AG126" s="15">
        <v>5.23</v>
      </c>
      <c r="AH126" s="15">
        <v>5.2</v>
      </c>
      <c r="AI126" s="15">
        <v>5.18</v>
      </c>
      <c r="AJ126" s="15">
        <v>5.17</v>
      </c>
      <c r="AK126" s="15">
        <v>5.15</v>
      </c>
      <c r="AL126" s="15">
        <v>5.13</v>
      </c>
      <c r="AM126" s="15">
        <v>5.12</v>
      </c>
      <c r="AN126" s="15">
        <v>5.0999999999999996</v>
      </c>
      <c r="AO126" s="15">
        <v>5.09</v>
      </c>
      <c r="AP126" s="15">
        <v>5.08</v>
      </c>
      <c r="AQ126" s="15">
        <v>5.07</v>
      </c>
      <c r="AR126" s="15">
        <v>5.0599999999999996</v>
      </c>
      <c r="AS126" s="15">
        <v>5.05</v>
      </c>
      <c r="AT126" s="15">
        <v>5.04</v>
      </c>
      <c r="AU126" s="15">
        <v>5.03</v>
      </c>
      <c r="AV126" s="15">
        <v>5.0199999999999996</v>
      </c>
      <c r="AW126" s="15">
        <v>5.01</v>
      </c>
      <c r="AX126" s="15">
        <v>5.01</v>
      </c>
      <c r="AY126" s="15">
        <v>5</v>
      </c>
    </row>
    <row r="127" spans="1:51" x14ac:dyDescent="0.2">
      <c r="A127" s="5">
        <v>41090</v>
      </c>
      <c r="B127" s="15">
        <v>3.86</v>
      </c>
      <c r="C127" s="15">
        <v>3.96</v>
      </c>
      <c r="D127" s="15">
        <v>4.1399999999999997</v>
      </c>
      <c r="E127" s="15">
        <v>4.33</v>
      </c>
      <c r="F127" s="15">
        <v>4.5</v>
      </c>
      <c r="G127" s="15">
        <v>4.6500000000000004</v>
      </c>
      <c r="H127" s="15">
        <v>4.78</v>
      </c>
      <c r="I127" s="15">
        <v>4.9000000000000004</v>
      </c>
      <c r="J127" s="15">
        <v>5</v>
      </c>
      <c r="K127" s="15">
        <v>5.09</v>
      </c>
      <c r="L127" s="15">
        <v>5.18</v>
      </c>
      <c r="M127" s="15">
        <v>5.25</v>
      </c>
      <c r="N127" s="15">
        <v>5.31</v>
      </c>
      <c r="O127" s="15">
        <v>5.37</v>
      </c>
      <c r="P127" s="15">
        <v>5.41</v>
      </c>
      <c r="Q127" s="15">
        <v>5.43</v>
      </c>
      <c r="R127" s="15">
        <v>5.44</v>
      </c>
      <c r="S127" s="15">
        <v>5.45</v>
      </c>
      <c r="T127" s="15">
        <v>5.46</v>
      </c>
      <c r="U127" s="15">
        <v>5.47</v>
      </c>
      <c r="V127" s="15">
        <v>5.45</v>
      </c>
      <c r="W127" s="15">
        <v>5.43</v>
      </c>
      <c r="X127" s="15">
        <v>5.41</v>
      </c>
      <c r="Y127" s="15">
        <v>5.39</v>
      </c>
      <c r="Z127" s="15">
        <v>5.38</v>
      </c>
      <c r="AA127" s="15">
        <v>5.35</v>
      </c>
      <c r="AB127" s="15">
        <v>5.32</v>
      </c>
      <c r="AC127" s="15">
        <v>5.29</v>
      </c>
      <c r="AD127" s="15">
        <v>5.27</v>
      </c>
      <c r="AE127" s="15">
        <v>5.25</v>
      </c>
      <c r="AF127" s="15">
        <v>5.22</v>
      </c>
      <c r="AG127" s="15">
        <v>5.2</v>
      </c>
      <c r="AH127" s="15">
        <v>5.18</v>
      </c>
      <c r="AI127" s="15">
        <v>5.16</v>
      </c>
      <c r="AJ127" s="15">
        <v>5.14</v>
      </c>
      <c r="AK127" s="15">
        <v>5.13</v>
      </c>
      <c r="AL127" s="15">
        <v>5.1100000000000003</v>
      </c>
      <c r="AM127" s="15">
        <v>5.09</v>
      </c>
      <c r="AN127" s="15">
        <v>5.08</v>
      </c>
      <c r="AO127" s="15">
        <v>5.0599999999999996</v>
      </c>
      <c r="AP127" s="15">
        <v>5.05</v>
      </c>
      <c r="AQ127" s="15">
        <v>5.04</v>
      </c>
      <c r="AR127" s="15">
        <v>5.03</v>
      </c>
      <c r="AS127" s="15">
        <v>5.03</v>
      </c>
      <c r="AT127" s="15">
        <v>5.0199999999999996</v>
      </c>
      <c r="AU127" s="15">
        <v>5.01</v>
      </c>
      <c r="AV127" s="15">
        <v>5</v>
      </c>
      <c r="AW127" s="15">
        <v>4.99</v>
      </c>
      <c r="AX127" s="15">
        <v>4.99</v>
      </c>
      <c r="AY127" s="15">
        <v>4.9800000000000004</v>
      </c>
    </row>
    <row r="128" spans="1:51" x14ac:dyDescent="0.2">
      <c r="A128" s="5">
        <v>41121</v>
      </c>
      <c r="B128" s="15">
        <v>3.81</v>
      </c>
      <c r="C128" s="15">
        <v>3.91</v>
      </c>
      <c r="D128" s="15">
        <v>4.09</v>
      </c>
      <c r="E128" s="15">
        <v>4.28</v>
      </c>
      <c r="F128" s="15">
        <v>4.45</v>
      </c>
      <c r="G128" s="15">
        <v>4.5999999999999996</v>
      </c>
      <c r="H128" s="15">
        <v>4.74</v>
      </c>
      <c r="I128" s="15">
        <v>4.8600000000000003</v>
      </c>
      <c r="J128" s="15">
        <v>4.96</v>
      </c>
      <c r="K128" s="15">
        <v>5.0599999999999996</v>
      </c>
      <c r="L128" s="15">
        <v>5.15</v>
      </c>
      <c r="M128" s="15">
        <v>5.22</v>
      </c>
      <c r="N128" s="15">
        <v>5.28</v>
      </c>
      <c r="O128" s="15">
        <v>5.34</v>
      </c>
      <c r="P128" s="15">
        <v>5.38</v>
      </c>
      <c r="Q128" s="15">
        <v>5.4</v>
      </c>
      <c r="R128" s="15">
        <v>5.41</v>
      </c>
      <c r="S128" s="15">
        <v>5.42</v>
      </c>
      <c r="T128" s="15">
        <v>5.43</v>
      </c>
      <c r="U128" s="15">
        <v>5.44</v>
      </c>
      <c r="V128" s="15">
        <v>5.42</v>
      </c>
      <c r="W128" s="15">
        <v>5.4</v>
      </c>
      <c r="X128" s="15">
        <v>5.38</v>
      </c>
      <c r="Y128" s="15">
        <v>5.36</v>
      </c>
      <c r="Z128" s="15">
        <v>5.35</v>
      </c>
      <c r="AA128" s="15">
        <v>5.32</v>
      </c>
      <c r="AB128" s="15">
        <v>5.29</v>
      </c>
      <c r="AC128" s="15">
        <v>5.27</v>
      </c>
      <c r="AD128" s="15">
        <v>5.24</v>
      </c>
      <c r="AE128" s="15">
        <v>5.22</v>
      </c>
      <c r="AF128" s="15">
        <v>5.2</v>
      </c>
      <c r="AG128" s="15">
        <v>5.17</v>
      </c>
      <c r="AH128" s="15">
        <v>5.15</v>
      </c>
      <c r="AI128" s="15">
        <v>5.14</v>
      </c>
      <c r="AJ128" s="15">
        <v>5.12</v>
      </c>
      <c r="AK128" s="15">
        <v>5.0999999999999996</v>
      </c>
      <c r="AL128" s="15">
        <v>5.08</v>
      </c>
      <c r="AM128" s="15">
        <v>5.07</v>
      </c>
      <c r="AN128" s="15">
        <v>5.05</v>
      </c>
      <c r="AO128" s="15">
        <v>5.04</v>
      </c>
      <c r="AP128" s="15">
        <v>5.03</v>
      </c>
      <c r="AQ128" s="15">
        <v>5.0199999999999996</v>
      </c>
      <c r="AR128" s="15">
        <v>5.01</v>
      </c>
      <c r="AS128" s="15">
        <v>5</v>
      </c>
      <c r="AT128" s="15">
        <v>5</v>
      </c>
      <c r="AU128" s="15">
        <v>4.99</v>
      </c>
      <c r="AV128" s="15">
        <v>4.9800000000000004</v>
      </c>
      <c r="AW128" s="15">
        <v>4.97</v>
      </c>
      <c r="AX128" s="15">
        <v>4.97</v>
      </c>
      <c r="AY128" s="15">
        <v>4.96</v>
      </c>
    </row>
    <row r="129" spans="1:51" x14ac:dyDescent="0.2">
      <c r="A129" s="5">
        <v>41152</v>
      </c>
      <c r="B129" s="15">
        <v>3.75</v>
      </c>
      <c r="C129" s="15">
        <v>3.85</v>
      </c>
      <c r="D129" s="15">
        <v>4.04</v>
      </c>
      <c r="E129" s="15">
        <v>4.2300000000000004</v>
      </c>
      <c r="F129" s="15">
        <v>4.4000000000000004</v>
      </c>
      <c r="G129" s="15">
        <v>4.5599999999999996</v>
      </c>
      <c r="H129" s="15">
        <v>4.7</v>
      </c>
      <c r="I129" s="15">
        <v>4.82</v>
      </c>
      <c r="J129" s="15">
        <v>4.93</v>
      </c>
      <c r="K129" s="15">
        <v>5.0199999999999996</v>
      </c>
      <c r="L129" s="15">
        <v>5.1100000000000003</v>
      </c>
      <c r="M129" s="15">
        <v>5.18</v>
      </c>
      <c r="N129" s="15">
        <v>5.25</v>
      </c>
      <c r="O129" s="15">
        <v>5.3</v>
      </c>
      <c r="P129" s="15">
        <v>5.35</v>
      </c>
      <c r="Q129" s="15">
        <v>5.37</v>
      </c>
      <c r="R129" s="15">
        <v>5.38</v>
      </c>
      <c r="S129" s="15">
        <v>5.39</v>
      </c>
      <c r="T129" s="15">
        <v>5.4</v>
      </c>
      <c r="U129" s="15">
        <v>5.41</v>
      </c>
      <c r="V129" s="15">
        <v>5.39</v>
      </c>
      <c r="W129" s="15">
        <v>5.37</v>
      </c>
      <c r="X129" s="15">
        <v>5.35</v>
      </c>
      <c r="Y129" s="15">
        <v>5.33</v>
      </c>
      <c r="Z129" s="15">
        <v>5.32</v>
      </c>
      <c r="AA129" s="15">
        <v>5.29</v>
      </c>
      <c r="AB129" s="15">
        <v>5.26</v>
      </c>
      <c r="AC129" s="15">
        <v>5.23</v>
      </c>
      <c r="AD129" s="15">
        <v>5.21</v>
      </c>
      <c r="AE129" s="15">
        <v>5.19</v>
      </c>
      <c r="AF129" s="15">
        <v>5.17</v>
      </c>
      <c r="AG129" s="15">
        <v>5.14</v>
      </c>
      <c r="AH129" s="15">
        <v>5.12</v>
      </c>
      <c r="AI129" s="15">
        <v>5.1100000000000003</v>
      </c>
      <c r="AJ129" s="15">
        <v>5.09</v>
      </c>
      <c r="AK129" s="15">
        <v>5.07</v>
      </c>
      <c r="AL129" s="15">
        <v>5.0599999999999996</v>
      </c>
      <c r="AM129" s="15">
        <v>5.04</v>
      </c>
      <c r="AN129" s="15">
        <v>5.03</v>
      </c>
      <c r="AO129" s="15">
        <v>5.01</v>
      </c>
      <c r="AP129" s="15">
        <v>5</v>
      </c>
      <c r="AQ129" s="15">
        <v>4.99</v>
      </c>
      <c r="AR129" s="15">
        <v>4.99</v>
      </c>
      <c r="AS129" s="15">
        <v>4.9800000000000004</v>
      </c>
      <c r="AT129" s="15">
        <v>4.97</v>
      </c>
      <c r="AU129" s="15">
        <v>4.96</v>
      </c>
      <c r="AV129" s="15">
        <v>4.96</v>
      </c>
      <c r="AW129" s="15">
        <v>4.95</v>
      </c>
      <c r="AX129" s="15">
        <v>4.9400000000000004</v>
      </c>
      <c r="AY129" s="15">
        <v>4.9400000000000004</v>
      </c>
    </row>
    <row r="130" spans="1:51" x14ac:dyDescent="0.2">
      <c r="A130" s="5">
        <v>41182</v>
      </c>
      <c r="B130" s="15">
        <v>3.69</v>
      </c>
      <c r="C130" s="15">
        <v>3.8</v>
      </c>
      <c r="D130" s="15">
        <v>3.98</v>
      </c>
      <c r="E130" s="15">
        <v>4.17</v>
      </c>
      <c r="F130" s="15">
        <v>4.3499999999999996</v>
      </c>
      <c r="G130" s="15">
        <v>4.51</v>
      </c>
      <c r="H130" s="15">
        <v>4.6500000000000004</v>
      </c>
      <c r="I130" s="15">
        <v>4.78</v>
      </c>
      <c r="J130" s="15">
        <v>4.8899999999999997</v>
      </c>
      <c r="K130" s="15">
        <v>4.9800000000000004</v>
      </c>
      <c r="L130" s="15">
        <v>5.07</v>
      </c>
      <c r="M130" s="15">
        <v>5.15</v>
      </c>
      <c r="N130" s="15">
        <v>5.21</v>
      </c>
      <c r="O130" s="15">
        <v>5.27</v>
      </c>
      <c r="P130" s="15">
        <v>5.32</v>
      </c>
      <c r="Q130" s="15">
        <v>5.33</v>
      </c>
      <c r="R130" s="15">
        <v>5.34</v>
      </c>
      <c r="S130" s="15">
        <v>5.36</v>
      </c>
      <c r="T130" s="15">
        <v>5.37</v>
      </c>
      <c r="U130" s="15">
        <v>5.38</v>
      </c>
      <c r="V130" s="15">
        <v>5.35</v>
      </c>
      <c r="W130" s="15">
        <v>5.33</v>
      </c>
      <c r="X130" s="15">
        <v>5.32</v>
      </c>
      <c r="Y130" s="15">
        <v>5.3</v>
      </c>
      <c r="Z130" s="15">
        <v>5.28</v>
      </c>
      <c r="AA130" s="15">
        <v>5.25</v>
      </c>
      <c r="AB130" s="15">
        <v>5.23</v>
      </c>
      <c r="AC130" s="15">
        <v>5.2</v>
      </c>
      <c r="AD130" s="15">
        <v>5.18</v>
      </c>
      <c r="AE130" s="15">
        <v>5.16</v>
      </c>
      <c r="AF130" s="15">
        <v>5.14</v>
      </c>
      <c r="AG130" s="15">
        <v>5.1100000000000003</v>
      </c>
      <c r="AH130" s="15">
        <v>5.09</v>
      </c>
      <c r="AI130" s="15">
        <v>5.08</v>
      </c>
      <c r="AJ130" s="15">
        <v>5.0599999999999996</v>
      </c>
      <c r="AK130" s="15">
        <v>5.04</v>
      </c>
      <c r="AL130" s="15">
        <v>5.03</v>
      </c>
      <c r="AM130" s="15">
        <v>5.01</v>
      </c>
      <c r="AN130" s="15">
        <v>5</v>
      </c>
      <c r="AO130" s="15">
        <v>4.99</v>
      </c>
      <c r="AP130" s="15">
        <v>4.9800000000000004</v>
      </c>
      <c r="AQ130" s="15">
        <v>4.97</v>
      </c>
      <c r="AR130" s="15">
        <v>4.96</v>
      </c>
      <c r="AS130" s="15">
        <v>4.95</v>
      </c>
      <c r="AT130" s="15">
        <v>4.9400000000000004</v>
      </c>
      <c r="AU130" s="15">
        <v>4.9400000000000004</v>
      </c>
      <c r="AV130" s="15">
        <v>4.93</v>
      </c>
      <c r="AW130" s="15">
        <v>4.92</v>
      </c>
      <c r="AX130" s="15">
        <v>4.92</v>
      </c>
      <c r="AY130" s="15">
        <v>4.91</v>
      </c>
    </row>
    <row r="131" spans="1:51" x14ac:dyDescent="0.2">
      <c r="A131" s="5">
        <v>41213</v>
      </c>
      <c r="B131" s="15">
        <v>3.63</v>
      </c>
      <c r="C131" s="15">
        <v>3.74</v>
      </c>
      <c r="D131" s="15">
        <v>3.92</v>
      </c>
      <c r="E131" s="15">
        <v>4.12</v>
      </c>
      <c r="F131" s="15">
        <v>4.3</v>
      </c>
      <c r="G131" s="15">
        <v>4.47</v>
      </c>
      <c r="H131" s="15">
        <v>4.6100000000000003</v>
      </c>
      <c r="I131" s="15">
        <v>4.74</v>
      </c>
      <c r="J131" s="15">
        <v>4.8499999999999996</v>
      </c>
      <c r="K131" s="15">
        <v>4.95</v>
      </c>
      <c r="L131" s="15">
        <v>5.04</v>
      </c>
      <c r="M131" s="15">
        <v>5.1100000000000003</v>
      </c>
      <c r="N131" s="15">
        <v>5.18</v>
      </c>
      <c r="O131" s="15">
        <v>5.24</v>
      </c>
      <c r="P131" s="15">
        <v>5.29</v>
      </c>
      <c r="Q131" s="15">
        <v>5.3</v>
      </c>
      <c r="R131" s="15">
        <v>5.31</v>
      </c>
      <c r="S131" s="15">
        <v>5.33</v>
      </c>
      <c r="T131" s="15">
        <v>5.34</v>
      </c>
      <c r="U131" s="15">
        <v>5.35</v>
      </c>
      <c r="V131" s="15">
        <v>5.32</v>
      </c>
      <c r="W131" s="15">
        <v>5.3</v>
      </c>
      <c r="X131" s="15">
        <v>5.29</v>
      </c>
      <c r="Y131" s="15">
        <v>5.27</v>
      </c>
      <c r="Z131" s="15">
        <v>5.25</v>
      </c>
      <c r="AA131" s="15">
        <v>5.22</v>
      </c>
      <c r="AB131" s="15">
        <v>5.2</v>
      </c>
      <c r="AC131" s="15">
        <v>5.17</v>
      </c>
      <c r="AD131" s="15">
        <v>5.15</v>
      </c>
      <c r="AE131" s="15">
        <v>5.13</v>
      </c>
      <c r="AF131" s="15">
        <v>5.1100000000000003</v>
      </c>
      <c r="AG131" s="15">
        <v>5.09</v>
      </c>
      <c r="AH131" s="15">
        <v>5.07</v>
      </c>
      <c r="AI131" s="15">
        <v>5.05</v>
      </c>
      <c r="AJ131" s="15">
        <v>5.03</v>
      </c>
      <c r="AK131" s="15">
        <v>5.01</v>
      </c>
      <c r="AL131" s="15">
        <v>5</v>
      </c>
      <c r="AM131" s="15">
        <v>4.9800000000000004</v>
      </c>
      <c r="AN131" s="15">
        <v>4.97</v>
      </c>
      <c r="AO131" s="15">
        <v>4.96</v>
      </c>
      <c r="AP131" s="15">
        <v>4.95</v>
      </c>
      <c r="AQ131" s="15">
        <v>4.9400000000000004</v>
      </c>
      <c r="AR131" s="15">
        <v>4.93</v>
      </c>
      <c r="AS131" s="15">
        <v>4.93</v>
      </c>
      <c r="AT131" s="15">
        <v>4.92</v>
      </c>
      <c r="AU131" s="15">
        <v>4.91</v>
      </c>
      <c r="AV131" s="15">
        <v>4.91</v>
      </c>
      <c r="AW131" s="15">
        <v>4.9000000000000004</v>
      </c>
      <c r="AX131" s="15">
        <v>4.9000000000000004</v>
      </c>
      <c r="AY131" s="15">
        <v>4.8899999999999997</v>
      </c>
    </row>
    <row r="132" spans="1:51" x14ac:dyDescent="0.2">
      <c r="A132" s="5">
        <v>41243</v>
      </c>
      <c r="B132" s="15">
        <v>3.57</v>
      </c>
      <c r="C132" s="15">
        <v>3.68</v>
      </c>
      <c r="D132" s="15">
        <v>3.87</v>
      </c>
      <c r="E132" s="15">
        <v>4.0599999999999996</v>
      </c>
      <c r="F132" s="15">
        <v>4.25</v>
      </c>
      <c r="G132" s="15">
        <v>4.42</v>
      </c>
      <c r="H132" s="15">
        <v>4.5599999999999996</v>
      </c>
      <c r="I132" s="15">
        <v>4.6900000000000004</v>
      </c>
      <c r="J132" s="15">
        <v>4.8</v>
      </c>
      <c r="K132" s="15">
        <v>4.9000000000000004</v>
      </c>
      <c r="L132" s="15">
        <v>5</v>
      </c>
      <c r="M132" s="15">
        <v>5.07</v>
      </c>
      <c r="N132" s="15">
        <v>5.14</v>
      </c>
      <c r="O132" s="15">
        <v>5.2</v>
      </c>
      <c r="P132" s="15">
        <v>5.25</v>
      </c>
      <c r="Q132" s="15">
        <v>5.26</v>
      </c>
      <c r="R132" s="15">
        <v>5.28</v>
      </c>
      <c r="S132" s="15">
        <v>5.29</v>
      </c>
      <c r="T132" s="15">
        <v>5.3</v>
      </c>
      <c r="U132" s="15">
        <v>5.31</v>
      </c>
      <c r="V132" s="15">
        <v>5.29</v>
      </c>
      <c r="W132" s="15">
        <v>5.27</v>
      </c>
      <c r="X132" s="15">
        <v>5.25</v>
      </c>
      <c r="Y132" s="15">
        <v>5.23</v>
      </c>
      <c r="Z132" s="15">
        <v>5.22</v>
      </c>
      <c r="AA132" s="15">
        <v>5.19</v>
      </c>
      <c r="AB132" s="15">
        <v>5.16</v>
      </c>
      <c r="AC132" s="15">
        <v>5.14</v>
      </c>
      <c r="AD132" s="15">
        <v>5.1100000000000003</v>
      </c>
      <c r="AE132" s="15">
        <v>5.09</v>
      </c>
      <c r="AF132" s="15">
        <v>5.07</v>
      </c>
      <c r="AG132" s="15">
        <v>5.05</v>
      </c>
      <c r="AH132" s="15">
        <v>5.03</v>
      </c>
      <c r="AI132" s="15">
        <v>5.01</v>
      </c>
      <c r="AJ132" s="15">
        <v>5</v>
      </c>
      <c r="AK132" s="15">
        <v>4.9800000000000004</v>
      </c>
      <c r="AL132" s="15">
        <v>4.97</v>
      </c>
      <c r="AM132" s="15">
        <v>4.95</v>
      </c>
      <c r="AN132" s="15">
        <v>4.9400000000000004</v>
      </c>
      <c r="AO132" s="15">
        <v>4.93</v>
      </c>
      <c r="AP132" s="15">
        <v>4.92</v>
      </c>
      <c r="AQ132" s="15">
        <v>4.91</v>
      </c>
      <c r="AR132" s="15">
        <v>4.9000000000000004</v>
      </c>
      <c r="AS132" s="15">
        <v>4.9000000000000004</v>
      </c>
      <c r="AT132" s="15">
        <v>4.8899999999999997</v>
      </c>
      <c r="AU132" s="15">
        <v>4.88</v>
      </c>
      <c r="AV132" s="15">
        <v>4.88</v>
      </c>
      <c r="AW132" s="15">
        <v>4.87</v>
      </c>
      <c r="AX132" s="15">
        <v>4.87</v>
      </c>
      <c r="AY132" s="15">
        <v>4.8600000000000003</v>
      </c>
    </row>
    <row r="133" spans="1:51" x14ac:dyDescent="0.2">
      <c r="A133" s="5">
        <v>41274</v>
      </c>
      <c r="B133" s="15">
        <v>3.5</v>
      </c>
      <c r="C133" s="15">
        <v>3.61</v>
      </c>
      <c r="D133" s="15">
        <v>3.8</v>
      </c>
      <c r="E133" s="15">
        <v>4</v>
      </c>
      <c r="F133" s="15">
        <v>4.1900000000000004</v>
      </c>
      <c r="G133" s="15">
        <v>4.3600000000000003</v>
      </c>
      <c r="H133" s="15">
        <v>4.51</v>
      </c>
      <c r="I133" s="15">
        <v>4.6399999999999997</v>
      </c>
      <c r="J133" s="15">
        <v>4.75</v>
      </c>
      <c r="K133" s="15">
        <v>4.8499999999999996</v>
      </c>
      <c r="L133" s="15">
        <v>4.95</v>
      </c>
      <c r="M133" s="15">
        <v>5.03</v>
      </c>
      <c r="N133" s="15">
        <v>5.0999999999999996</v>
      </c>
      <c r="O133" s="15">
        <v>5.15</v>
      </c>
      <c r="P133" s="15">
        <v>5.2</v>
      </c>
      <c r="Q133" s="15">
        <v>5.22</v>
      </c>
      <c r="R133" s="15">
        <v>5.23</v>
      </c>
      <c r="S133" s="15">
        <v>5.25</v>
      </c>
      <c r="T133" s="15">
        <v>5.26</v>
      </c>
      <c r="U133" s="15">
        <v>5.27</v>
      </c>
      <c r="V133" s="15">
        <v>5.25</v>
      </c>
      <c r="W133" s="15">
        <v>5.23</v>
      </c>
      <c r="X133" s="15">
        <v>5.21</v>
      </c>
      <c r="Y133" s="15">
        <v>5.19</v>
      </c>
      <c r="Z133" s="15">
        <v>5.18</v>
      </c>
      <c r="AA133" s="15">
        <v>5.15</v>
      </c>
      <c r="AB133" s="15">
        <v>5.12</v>
      </c>
      <c r="AC133" s="15">
        <v>5.0999999999999996</v>
      </c>
      <c r="AD133" s="15">
        <v>5.07</v>
      </c>
      <c r="AE133" s="15">
        <v>5.05</v>
      </c>
      <c r="AF133" s="15">
        <v>5.03</v>
      </c>
      <c r="AG133" s="15">
        <v>5.01</v>
      </c>
      <c r="AH133" s="15">
        <v>4.99</v>
      </c>
      <c r="AI133" s="15">
        <v>4.9800000000000004</v>
      </c>
      <c r="AJ133" s="15">
        <v>4.96</v>
      </c>
      <c r="AK133" s="15">
        <v>4.9400000000000004</v>
      </c>
      <c r="AL133" s="15">
        <v>4.93</v>
      </c>
      <c r="AM133" s="15">
        <v>4.92</v>
      </c>
      <c r="AN133" s="15">
        <v>4.9000000000000004</v>
      </c>
      <c r="AO133" s="15">
        <v>4.8899999999999997</v>
      </c>
      <c r="AP133" s="15">
        <v>4.88</v>
      </c>
      <c r="AQ133" s="15">
        <v>4.88</v>
      </c>
      <c r="AR133" s="15">
        <v>4.87</v>
      </c>
      <c r="AS133" s="15">
        <v>4.8600000000000003</v>
      </c>
      <c r="AT133" s="15">
        <v>4.8600000000000003</v>
      </c>
      <c r="AU133" s="15">
        <v>4.8499999999999996</v>
      </c>
      <c r="AV133" s="15">
        <v>4.8499999999999996</v>
      </c>
      <c r="AW133" s="15">
        <v>4.84</v>
      </c>
      <c r="AX133" s="15">
        <v>4.84</v>
      </c>
      <c r="AY133" s="15">
        <v>4.83</v>
      </c>
    </row>
    <row r="134" spans="1:51" x14ac:dyDescent="0.2">
      <c r="A134" s="5">
        <v>41305</v>
      </c>
      <c r="B134" s="15">
        <v>3.43</v>
      </c>
      <c r="C134" s="15">
        <v>3.56</v>
      </c>
      <c r="D134" s="15">
        <v>3.75</v>
      </c>
      <c r="E134" s="15">
        <v>3.95</v>
      </c>
      <c r="F134" s="15">
        <v>4.1399999999999997</v>
      </c>
      <c r="G134" s="15">
        <v>4.3099999999999996</v>
      </c>
      <c r="H134" s="15">
        <v>4.46</v>
      </c>
      <c r="I134" s="15">
        <v>4.59</v>
      </c>
      <c r="J134" s="15">
        <v>4.71</v>
      </c>
      <c r="K134" s="15">
        <v>4.8099999999999996</v>
      </c>
      <c r="L134" s="15">
        <v>4.91</v>
      </c>
      <c r="M134" s="15">
        <v>4.99</v>
      </c>
      <c r="N134" s="15">
        <v>5.05</v>
      </c>
      <c r="O134" s="15">
        <v>5.1100000000000003</v>
      </c>
      <c r="P134" s="15">
        <v>5.16</v>
      </c>
      <c r="Q134" s="15">
        <v>5.18</v>
      </c>
      <c r="R134" s="15">
        <v>5.19</v>
      </c>
      <c r="S134" s="15">
        <v>5.2</v>
      </c>
      <c r="T134" s="15">
        <v>5.22</v>
      </c>
      <c r="U134" s="15">
        <v>5.23</v>
      </c>
      <c r="V134" s="15">
        <v>5.2</v>
      </c>
      <c r="W134" s="15">
        <v>5.18</v>
      </c>
      <c r="X134" s="15">
        <v>5.17</v>
      </c>
      <c r="Y134" s="15">
        <v>5.15</v>
      </c>
      <c r="Z134" s="15">
        <v>5.14</v>
      </c>
      <c r="AA134" s="15">
        <v>5.1100000000000003</v>
      </c>
      <c r="AB134" s="15">
        <v>5.08</v>
      </c>
      <c r="AC134" s="15">
        <v>5.0599999999999996</v>
      </c>
      <c r="AD134" s="15">
        <v>5.03</v>
      </c>
      <c r="AE134" s="15">
        <v>5.01</v>
      </c>
      <c r="AF134" s="15">
        <v>4.99</v>
      </c>
      <c r="AG134" s="15">
        <v>4.97</v>
      </c>
      <c r="AH134" s="15">
        <v>4.95</v>
      </c>
      <c r="AI134" s="15">
        <v>4.9400000000000004</v>
      </c>
      <c r="AJ134" s="15">
        <v>4.92</v>
      </c>
      <c r="AK134" s="15">
        <v>4.91</v>
      </c>
      <c r="AL134" s="15">
        <v>4.8899999999999997</v>
      </c>
      <c r="AM134" s="15">
        <v>4.88</v>
      </c>
      <c r="AN134" s="15">
        <v>4.87</v>
      </c>
      <c r="AO134" s="15">
        <v>4.8499999999999996</v>
      </c>
      <c r="AP134" s="15">
        <v>4.8499999999999996</v>
      </c>
      <c r="AQ134" s="15">
        <v>4.84</v>
      </c>
      <c r="AR134" s="15">
        <v>4.83</v>
      </c>
      <c r="AS134" s="15">
        <v>4.83</v>
      </c>
      <c r="AT134" s="15">
        <v>4.82</v>
      </c>
      <c r="AU134" s="15">
        <v>4.82</v>
      </c>
      <c r="AV134" s="15">
        <v>4.8099999999999996</v>
      </c>
      <c r="AW134" s="15">
        <v>4.8099999999999996</v>
      </c>
      <c r="AX134" s="15">
        <v>4.8</v>
      </c>
      <c r="AY134" s="15">
        <v>4.8</v>
      </c>
    </row>
    <row r="135" spans="1:51" x14ac:dyDescent="0.2">
      <c r="A135" s="5">
        <v>41333</v>
      </c>
      <c r="B135" s="15">
        <v>3.37</v>
      </c>
      <c r="C135" s="15">
        <v>3.5</v>
      </c>
      <c r="D135" s="15">
        <v>3.69</v>
      </c>
      <c r="E135" s="15">
        <v>3.89</v>
      </c>
      <c r="F135" s="15">
        <v>4.08</v>
      </c>
      <c r="G135" s="15">
        <v>4.26</v>
      </c>
      <c r="H135" s="15">
        <v>4.41</v>
      </c>
      <c r="I135" s="15">
        <v>4.54</v>
      </c>
      <c r="J135" s="15">
        <v>4.66</v>
      </c>
      <c r="K135" s="15">
        <v>4.76</v>
      </c>
      <c r="L135" s="15">
        <v>4.8600000000000003</v>
      </c>
      <c r="M135" s="15">
        <v>4.9400000000000004</v>
      </c>
      <c r="N135" s="15">
        <v>5.01</v>
      </c>
      <c r="O135" s="15">
        <v>5.07</v>
      </c>
      <c r="P135" s="15">
        <v>5.12</v>
      </c>
      <c r="Q135" s="15">
        <v>5.13</v>
      </c>
      <c r="R135" s="15">
        <v>5.15</v>
      </c>
      <c r="S135" s="15">
        <v>5.16</v>
      </c>
      <c r="T135" s="15">
        <v>5.17</v>
      </c>
      <c r="U135" s="15">
        <v>5.18</v>
      </c>
      <c r="V135" s="15">
        <v>5.16</v>
      </c>
      <c r="W135" s="15">
        <v>5.14</v>
      </c>
      <c r="X135" s="15">
        <v>5.12</v>
      </c>
      <c r="Y135" s="15">
        <v>5.1100000000000003</v>
      </c>
      <c r="Z135" s="15">
        <v>5.09</v>
      </c>
      <c r="AA135" s="15">
        <v>5.0599999999999996</v>
      </c>
      <c r="AB135" s="15">
        <v>5.04</v>
      </c>
      <c r="AC135" s="15">
        <v>5.01</v>
      </c>
      <c r="AD135" s="15">
        <v>4.99</v>
      </c>
      <c r="AE135" s="15">
        <v>4.97</v>
      </c>
      <c r="AF135" s="15">
        <v>4.95</v>
      </c>
      <c r="AG135" s="15">
        <v>4.93</v>
      </c>
      <c r="AH135" s="15">
        <v>4.91</v>
      </c>
      <c r="AI135" s="15">
        <v>4.9000000000000004</v>
      </c>
      <c r="AJ135" s="15">
        <v>4.88</v>
      </c>
      <c r="AK135" s="15">
        <v>4.87</v>
      </c>
      <c r="AL135" s="15">
        <v>4.8499999999999996</v>
      </c>
      <c r="AM135" s="15">
        <v>4.84</v>
      </c>
      <c r="AN135" s="15">
        <v>4.83</v>
      </c>
      <c r="AO135" s="15">
        <v>4.8099999999999996</v>
      </c>
      <c r="AP135" s="15">
        <v>4.8099999999999996</v>
      </c>
      <c r="AQ135" s="15">
        <v>4.8</v>
      </c>
      <c r="AR135" s="15">
        <v>4.8</v>
      </c>
      <c r="AS135" s="15">
        <v>4.79</v>
      </c>
      <c r="AT135" s="15">
        <v>4.79</v>
      </c>
      <c r="AU135" s="15">
        <v>4.78</v>
      </c>
      <c r="AV135" s="15">
        <v>4.78</v>
      </c>
      <c r="AW135" s="15">
        <v>4.7699999999999996</v>
      </c>
      <c r="AX135" s="15">
        <v>4.7699999999999996</v>
      </c>
      <c r="AY135" s="15">
        <v>4.76</v>
      </c>
    </row>
    <row r="136" spans="1:51" x14ac:dyDescent="0.2">
      <c r="A136" s="5">
        <v>41364</v>
      </c>
      <c r="B136" s="15">
        <v>3.29</v>
      </c>
      <c r="C136" s="15">
        <v>3.42</v>
      </c>
      <c r="D136" s="15">
        <v>3.62</v>
      </c>
      <c r="E136" s="15">
        <v>3.83</v>
      </c>
      <c r="F136" s="15">
        <v>4.0199999999999996</v>
      </c>
      <c r="G136" s="15">
        <v>4.2</v>
      </c>
      <c r="H136" s="15">
        <v>4.3499999999999996</v>
      </c>
      <c r="I136" s="15">
        <v>4.4800000000000004</v>
      </c>
      <c r="J136" s="15">
        <v>4.5999999999999996</v>
      </c>
      <c r="K136" s="15">
        <v>4.71</v>
      </c>
      <c r="L136" s="15">
        <v>4.8</v>
      </c>
      <c r="M136" s="15">
        <v>4.8899999999999997</v>
      </c>
      <c r="N136" s="15">
        <v>4.95</v>
      </c>
      <c r="O136" s="15">
        <v>5.01</v>
      </c>
      <c r="P136" s="15">
        <v>5.07</v>
      </c>
      <c r="Q136" s="15">
        <v>5.08</v>
      </c>
      <c r="R136" s="15">
        <v>5.0999999999999996</v>
      </c>
      <c r="S136" s="15">
        <v>5.1100000000000003</v>
      </c>
      <c r="T136" s="15">
        <v>5.12</v>
      </c>
      <c r="U136" s="15">
        <v>5.13</v>
      </c>
      <c r="V136" s="15">
        <v>5.1100000000000003</v>
      </c>
      <c r="W136" s="15">
        <v>5.09</v>
      </c>
      <c r="X136" s="15">
        <v>5.07</v>
      </c>
      <c r="Y136" s="15">
        <v>5.0599999999999996</v>
      </c>
      <c r="Z136" s="15">
        <v>5.04</v>
      </c>
      <c r="AA136" s="15">
        <v>5.01</v>
      </c>
      <c r="AB136" s="15">
        <v>4.99</v>
      </c>
      <c r="AC136" s="15">
        <v>4.96</v>
      </c>
      <c r="AD136" s="15">
        <v>4.9400000000000004</v>
      </c>
      <c r="AE136" s="15">
        <v>4.92</v>
      </c>
      <c r="AF136" s="15">
        <v>4.9000000000000004</v>
      </c>
      <c r="AG136" s="15">
        <v>4.88</v>
      </c>
      <c r="AH136" s="15">
        <v>4.87</v>
      </c>
      <c r="AI136" s="15">
        <v>4.8499999999999996</v>
      </c>
      <c r="AJ136" s="15">
        <v>4.83</v>
      </c>
      <c r="AK136" s="15">
        <v>4.82</v>
      </c>
      <c r="AL136" s="15">
        <v>4.8099999999999996</v>
      </c>
      <c r="AM136" s="15">
        <v>4.79</v>
      </c>
      <c r="AN136" s="15">
        <v>4.78</v>
      </c>
      <c r="AO136" s="15">
        <v>4.7699999999999996</v>
      </c>
      <c r="AP136" s="15">
        <v>4.76</v>
      </c>
      <c r="AQ136" s="15">
        <v>4.76</v>
      </c>
      <c r="AR136" s="15">
        <v>4.75</v>
      </c>
      <c r="AS136" s="15">
        <v>4.75</v>
      </c>
      <c r="AT136" s="15">
        <v>4.74</v>
      </c>
      <c r="AU136" s="15">
        <v>4.74</v>
      </c>
      <c r="AV136" s="15">
        <v>4.7300000000000004</v>
      </c>
      <c r="AW136" s="15">
        <v>4.7300000000000004</v>
      </c>
      <c r="AX136" s="15">
        <v>4.72</v>
      </c>
      <c r="AY136" s="15">
        <v>4.72</v>
      </c>
    </row>
    <row r="137" spans="1:51" x14ac:dyDescent="0.2">
      <c r="A137" s="5">
        <v>41394</v>
      </c>
      <c r="B137" s="15">
        <v>3.21</v>
      </c>
      <c r="C137" s="15">
        <v>3.35</v>
      </c>
      <c r="D137" s="15">
        <v>3.55</v>
      </c>
      <c r="E137" s="15">
        <v>3.76</v>
      </c>
      <c r="F137" s="15">
        <v>3.95</v>
      </c>
      <c r="G137" s="15">
        <v>4.13</v>
      </c>
      <c r="H137" s="15">
        <v>4.29</v>
      </c>
      <c r="I137" s="15">
        <v>4.43</v>
      </c>
      <c r="J137" s="15">
        <v>4.54</v>
      </c>
      <c r="K137" s="15">
        <v>4.6500000000000004</v>
      </c>
      <c r="L137" s="15">
        <v>4.75</v>
      </c>
      <c r="M137" s="15">
        <v>4.83</v>
      </c>
      <c r="N137" s="15">
        <v>4.9000000000000004</v>
      </c>
      <c r="O137" s="15">
        <v>4.96</v>
      </c>
      <c r="P137" s="15">
        <v>5.01</v>
      </c>
      <c r="Q137" s="15">
        <v>5.03</v>
      </c>
      <c r="R137" s="15">
        <v>5.04</v>
      </c>
      <c r="S137" s="15">
        <v>5.0599999999999996</v>
      </c>
      <c r="T137" s="15">
        <v>5.07</v>
      </c>
      <c r="U137" s="15">
        <v>5.08</v>
      </c>
      <c r="V137" s="15">
        <v>5.0599999999999996</v>
      </c>
      <c r="W137" s="15">
        <v>5.04</v>
      </c>
      <c r="X137" s="15">
        <v>5.0199999999999996</v>
      </c>
      <c r="Y137" s="15">
        <v>5.01</v>
      </c>
      <c r="Z137" s="15">
        <v>4.99</v>
      </c>
      <c r="AA137" s="15">
        <v>4.96</v>
      </c>
      <c r="AB137" s="15">
        <v>4.9400000000000004</v>
      </c>
      <c r="AC137" s="15">
        <v>4.91</v>
      </c>
      <c r="AD137" s="15">
        <v>4.8899999999999997</v>
      </c>
      <c r="AE137" s="15">
        <v>4.87</v>
      </c>
      <c r="AF137" s="15">
        <v>4.8499999999999996</v>
      </c>
      <c r="AG137" s="15">
        <v>4.84</v>
      </c>
      <c r="AH137" s="15">
        <v>4.82</v>
      </c>
      <c r="AI137" s="15">
        <v>4.8</v>
      </c>
      <c r="AJ137" s="15">
        <v>4.79</v>
      </c>
      <c r="AK137" s="15">
        <v>4.7699999999999996</v>
      </c>
      <c r="AL137" s="15">
        <v>4.76</v>
      </c>
      <c r="AM137" s="15">
        <v>4.75</v>
      </c>
      <c r="AN137" s="15">
        <v>4.74</v>
      </c>
      <c r="AO137" s="15">
        <v>4.72</v>
      </c>
      <c r="AP137" s="15">
        <v>4.72</v>
      </c>
      <c r="AQ137" s="15">
        <v>4.71</v>
      </c>
      <c r="AR137" s="15">
        <v>4.71</v>
      </c>
      <c r="AS137" s="15">
        <v>4.7</v>
      </c>
      <c r="AT137" s="15">
        <v>4.7</v>
      </c>
      <c r="AU137" s="15">
        <v>4.6900000000000004</v>
      </c>
      <c r="AV137" s="15">
        <v>4.6900000000000004</v>
      </c>
      <c r="AW137" s="15">
        <v>4.6900000000000004</v>
      </c>
      <c r="AX137" s="15">
        <v>4.68</v>
      </c>
      <c r="AY137" s="15">
        <v>4.68</v>
      </c>
    </row>
    <row r="138" spans="1:51" x14ac:dyDescent="0.2">
      <c r="A138" s="5">
        <v>41425</v>
      </c>
      <c r="B138" s="15">
        <v>3.12</v>
      </c>
      <c r="C138" s="15">
        <v>3.27</v>
      </c>
      <c r="D138" s="15">
        <v>3.47</v>
      </c>
      <c r="E138" s="15">
        <v>3.69</v>
      </c>
      <c r="F138" s="15">
        <v>3.89</v>
      </c>
      <c r="G138" s="15">
        <v>4.07</v>
      </c>
      <c r="H138" s="15">
        <v>4.2300000000000004</v>
      </c>
      <c r="I138" s="15">
        <v>4.37</v>
      </c>
      <c r="J138" s="15">
        <v>4.49</v>
      </c>
      <c r="K138" s="15">
        <v>4.59</v>
      </c>
      <c r="L138" s="15">
        <v>4.6900000000000004</v>
      </c>
      <c r="M138" s="15">
        <v>4.78</v>
      </c>
      <c r="N138" s="15">
        <v>4.8499999999999996</v>
      </c>
      <c r="O138" s="15">
        <v>4.91</v>
      </c>
      <c r="P138" s="15">
        <v>4.96</v>
      </c>
      <c r="Q138" s="15">
        <v>4.9800000000000004</v>
      </c>
      <c r="R138" s="15">
        <v>5</v>
      </c>
      <c r="S138" s="15">
        <v>5.01</v>
      </c>
      <c r="T138" s="15">
        <v>5.0199999999999996</v>
      </c>
      <c r="U138" s="15">
        <v>5.03</v>
      </c>
      <c r="V138" s="15">
        <v>5.01</v>
      </c>
      <c r="W138" s="15">
        <v>4.99</v>
      </c>
      <c r="X138" s="15">
        <v>4.9800000000000004</v>
      </c>
      <c r="Y138" s="15">
        <v>4.96</v>
      </c>
      <c r="Z138" s="15">
        <v>4.95</v>
      </c>
      <c r="AA138" s="15">
        <v>4.92</v>
      </c>
      <c r="AB138" s="15">
        <v>4.8899999999999997</v>
      </c>
      <c r="AC138" s="15">
        <v>4.87</v>
      </c>
      <c r="AD138" s="15">
        <v>4.8499999999999996</v>
      </c>
      <c r="AE138" s="15">
        <v>4.83</v>
      </c>
      <c r="AF138" s="15">
        <v>4.8099999999999996</v>
      </c>
      <c r="AG138" s="15">
        <v>4.79</v>
      </c>
      <c r="AH138" s="15">
        <v>4.7699999999999996</v>
      </c>
      <c r="AI138" s="15">
        <v>4.76</v>
      </c>
      <c r="AJ138" s="15">
        <v>4.74</v>
      </c>
      <c r="AK138" s="15">
        <v>4.7300000000000004</v>
      </c>
      <c r="AL138" s="15">
        <v>4.72</v>
      </c>
      <c r="AM138" s="15">
        <v>4.7</v>
      </c>
      <c r="AN138" s="15">
        <v>4.6900000000000004</v>
      </c>
      <c r="AO138" s="15">
        <v>4.68</v>
      </c>
      <c r="AP138" s="15">
        <v>4.68</v>
      </c>
      <c r="AQ138" s="15">
        <v>4.67</v>
      </c>
      <c r="AR138" s="15">
        <v>4.67</v>
      </c>
      <c r="AS138" s="15">
        <v>4.66</v>
      </c>
      <c r="AT138" s="15">
        <v>4.66</v>
      </c>
      <c r="AU138" s="15">
        <v>4.6500000000000004</v>
      </c>
      <c r="AV138" s="15">
        <v>4.6500000000000004</v>
      </c>
      <c r="AW138" s="15">
        <v>4.6500000000000004</v>
      </c>
      <c r="AX138" s="15">
        <v>4.6399999999999997</v>
      </c>
      <c r="AY138" s="15">
        <v>4.6399999999999997</v>
      </c>
    </row>
    <row r="139" spans="1:51" x14ac:dyDescent="0.2">
      <c r="A139" s="5">
        <v>41455</v>
      </c>
      <c r="B139" s="15">
        <v>3.04</v>
      </c>
      <c r="C139" s="15">
        <v>3.19</v>
      </c>
      <c r="D139" s="15">
        <v>3.4</v>
      </c>
      <c r="E139" s="15">
        <v>3.62</v>
      </c>
      <c r="F139" s="15">
        <v>3.82</v>
      </c>
      <c r="G139" s="15">
        <v>4.01</v>
      </c>
      <c r="H139" s="15">
        <v>4.17</v>
      </c>
      <c r="I139" s="15">
        <v>4.3099999999999996</v>
      </c>
      <c r="J139" s="15">
        <v>4.43</v>
      </c>
      <c r="K139" s="15">
        <v>4.54</v>
      </c>
      <c r="L139" s="15">
        <v>4.6399999999999997</v>
      </c>
      <c r="M139" s="15">
        <v>4.7300000000000004</v>
      </c>
      <c r="N139" s="15">
        <v>4.8</v>
      </c>
      <c r="O139" s="15">
        <v>4.8600000000000003</v>
      </c>
      <c r="P139" s="15">
        <v>4.92</v>
      </c>
      <c r="Q139" s="15">
        <v>4.93</v>
      </c>
      <c r="R139" s="15">
        <v>4.95</v>
      </c>
      <c r="S139" s="15">
        <v>4.96</v>
      </c>
      <c r="T139" s="15">
        <v>4.9800000000000004</v>
      </c>
      <c r="U139" s="15">
        <v>4.99</v>
      </c>
      <c r="V139" s="15">
        <v>4.97</v>
      </c>
      <c r="W139" s="15">
        <v>4.95</v>
      </c>
      <c r="X139" s="15">
        <v>4.93</v>
      </c>
      <c r="Y139" s="15">
        <v>4.92</v>
      </c>
      <c r="Z139" s="15">
        <v>4.9000000000000004</v>
      </c>
      <c r="AA139" s="15">
        <v>4.88</v>
      </c>
      <c r="AB139" s="15">
        <v>4.8499999999999996</v>
      </c>
      <c r="AC139" s="15">
        <v>4.83</v>
      </c>
      <c r="AD139" s="15">
        <v>4.8099999999999996</v>
      </c>
      <c r="AE139" s="15">
        <v>4.79</v>
      </c>
      <c r="AF139" s="15">
        <v>4.7699999999999996</v>
      </c>
      <c r="AG139" s="15">
        <v>4.75</v>
      </c>
      <c r="AH139" s="15">
        <v>4.7300000000000004</v>
      </c>
      <c r="AI139" s="15">
        <v>4.72</v>
      </c>
      <c r="AJ139" s="15">
        <v>4.71</v>
      </c>
      <c r="AK139" s="15">
        <v>4.6900000000000004</v>
      </c>
      <c r="AL139" s="15">
        <v>4.68</v>
      </c>
      <c r="AM139" s="15">
        <v>4.67</v>
      </c>
      <c r="AN139" s="15">
        <v>4.66</v>
      </c>
      <c r="AO139" s="15">
        <v>4.6399999999999997</v>
      </c>
      <c r="AP139" s="15">
        <v>4.6399999999999997</v>
      </c>
      <c r="AQ139" s="15">
        <v>4.6399999999999997</v>
      </c>
      <c r="AR139" s="15">
        <v>4.63</v>
      </c>
      <c r="AS139" s="15">
        <v>4.63</v>
      </c>
      <c r="AT139" s="15">
        <v>4.62</v>
      </c>
      <c r="AU139" s="15">
        <v>4.62</v>
      </c>
      <c r="AV139" s="15">
        <v>4.62</v>
      </c>
      <c r="AW139" s="15">
        <v>4.6100000000000003</v>
      </c>
      <c r="AX139" s="15">
        <v>4.6100000000000003</v>
      </c>
      <c r="AY139" s="15">
        <v>4.6100000000000003</v>
      </c>
    </row>
    <row r="140" spans="1:51" x14ac:dyDescent="0.2">
      <c r="A140" s="5">
        <v>41486</v>
      </c>
      <c r="B140" s="15">
        <v>2.95</v>
      </c>
      <c r="C140" s="15">
        <v>3.11</v>
      </c>
      <c r="D140" s="15">
        <v>3.32</v>
      </c>
      <c r="E140" s="15">
        <v>3.55</v>
      </c>
      <c r="F140" s="15">
        <v>3.75</v>
      </c>
      <c r="G140" s="15">
        <v>3.94</v>
      </c>
      <c r="H140" s="15">
        <v>4.1100000000000003</v>
      </c>
      <c r="I140" s="15">
        <v>4.25</v>
      </c>
      <c r="J140" s="15">
        <v>4.38</v>
      </c>
      <c r="K140" s="15">
        <v>4.49</v>
      </c>
      <c r="L140" s="15">
        <v>4.59</v>
      </c>
      <c r="M140" s="15">
        <v>4.68</v>
      </c>
      <c r="N140" s="15">
        <v>4.75</v>
      </c>
      <c r="O140" s="15">
        <v>4.82</v>
      </c>
      <c r="P140" s="15">
        <v>4.87</v>
      </c>
      <c r="Q140" s="15">
        <v>4.8899999999999997</v>
      </c>
      <c r="R140" s="15">
        <v>4.91</v>
      </c>
      <c r="S140" s="15">
        <v>4.92</v>
      </c>
      <c r="T140" s="15">
        <v>4.93</v>
      </c>
      <c r="U140" s="15">
        <v>4.95</v>
      </c>
      <c r="V140" s="15">
        <v>4.93</v>
      </c>
      <c r="W140" s="15">
        <v>4.91</v>
      </c>
      <c r="X140" s="15">
        <v>4.8899999999999997</v>
      </c>
      <c r="Y140" s="15">
        <v>4.88</v>
      </c>
      <c r="Z140" s="15">
        <v>4.8600000000000003</v>
      </c>
      <c r="AA140" s="15">
        <v>4.83</v>
      </c>
      <c r="AB140" s="15">
        <v>4.8099999999999996</v>
      </c>
      <c r="AC140" s="15">
        <v>4.79</v>
      </c>
      <c r="AD140" s="15">
        <v>4.7699999999999996</v>
      </c>
      <c r="AE140" s="15">
        <v>4.75</v>
      </c>
      <c r="AF140" s="15">
        <v>4.7300000000000004</v>
      </c>
      <c r="AG140" s="15">
        <v>4.71</v>
      </c>
      <c r="AH140" s="15">
        <v>4.7</v>
      </c>
      <c r="AI140" s="15">
        <v>4.68</v>
      </c>
      <c r="AJ140" s="15">
        <v>4.67</v>
      </c>
      <c r="AK140" s="15">
        <v>4.6500000000000004</v>
      </c>
      <c r="AL140" s="15">
        <v>4.6399999999999997</v>
      </c>
      <c r="AM140" s="15">
        <v>4.63</v>
      </c>
      <c r="AN140" s="15">
        <v>4.62</v>
      </c>
      <c r="AO140" s="15">
        <v>4.6100000000000003</v>
      </c>
      <c r="AP140" s="15">
        <v>4.5999999999999996</v>
      </c>
      <c r="AQ140" s="15">
        <v>4.5999999999999996</v>
      </c>
      <c r="AR140" s="15">
        <v>4.5999999999999996</v>
      </c>
      <c r="AS140" s="15">
        <v>4.59</v>
      </c>
      <c r="AT140" s="15">
        <v>4.59</v>
      </c>
      <c r="AU140" s="15">
        <v>4.59</v>
      </c>
      <c r="AV140" s="15">
        <v>4.58</v>
      </c>
      <c r="AW140" s="15">
        <v>4.58</v>
      </c>
      <c r="AX140" s="15">
        <v>4.58</v>
      </c>
      <c r="AY140" s="15">
        <v>4.58</v>
      </c>
    </row>
    <row r="141" spans="1:51" x14ac:dyDescent="0.2">
      <c r="A141" s="5">
        <v>41517</v>
      </c>
      <c r="B141" s="15">
        <v>2.87</v>
      </c>
      <c r="C141" s="15">
        <v>3.03</v>
      </c>
      <c r="D141" s="15">
        <v>3.25</v>
      </c>
      <c r="E141" s="15">
        <v>3.48</v>
      </c>
      <c r="F141" s="15">
        <v>3.69</v>
      </c>
      <c r="G141" s="15">
        <v>3.89</v>
      </c>
      <c r="H141" s="15">
        <v>4.0599999999999996</v>
      </c>
      <c r="I141" s="15">
        <v>4.2</v>
      </c>
      <c r="J141" s="15">
        <v>4.33</v>
      </c>
      <c r="K141" s="15">
        <v>4.4400000000000004</v>
      </c>
      <c r="L141" s="15">
        <v>4.55</v>
      </c>
      <c r="M141" s="15">
        <v>4.6399999999999997</v>
      </c>
      <c r="N141" s="15">
        <v>4.71</v>
      </c>
      <c r="O141" s="15">
        <v>4.7699999999999996</v>
      </c>
      <c r="P141" s="15">
        <v>4.83</v>
      </c>
      <c r="Q141" s="15">
        <v>4.8499999999999996</v>
      </c>
      <c r="R141" s="15">
        <v>4.87</v>
      </c>
      <c r="S141" s="15">
        <v>4.88</v>
      </c>
      <c r="T141" s="15">
        <v>4.8899999999999997</v>
      </c>
      <c r="U141" s="15">
        <v>4.91</v>
      </c>
      <c r="V141" s="15">
        <v>4.8899999999999997</v>
      </c>
      <c r="W141" s="15">
        <v>4.87</v>
      </c>
      <c r="X141" s="15">
        <v>4.8499999999999996</v>
      </c>
      <c r="Y141" s="15">
        <v>4.84</v>
      </c>
      <c r="Z141" s="15">
        <v>4.82</v>
      </c>
      <c r="AA141" s="15">
        <v>4.8</v>
      </c>
      <c r="AB141" s="15">
        <v>4.7699999999999996</v>
      </c>
      <c r="AC141" s="15">
        <v>4.75</v>
      </c>
      <c r="AD141" s="15">
        <v>4.7300000000000004</v>
      </c>
      <c r="AE141" s="15">
        <v>4.71</v>
      </c>
      <c r="AF141" s="15">
        <v>4.6900000000000004</v>
      </c>
      <c r="AG141" s="15">
        <v>4.67</v>
      </c>
      <c r="AH141" s="15">
        <v>4.66</v>
      </c>
      <c r="AI141" s="15">
        <v>4.6399999999999997</v>
      </c>
      <c r="AJ141" s="15">
        <v>4.63</v>
      </c>
      <c r="AK141" s="15">
        <v>4.62</v>
      </c>
      <c r="AL141" s="15">
        <v>4.6100000000000003</v>
      </c>
      <c r="AM141" s="15">
        <v>4.59</v>
      </c>
      <c r="AN141" s="15">
        <v>4.58</v>
      </c>
      <c r="AO141" s="15">
        <v>4.57</v>
      </c>
      <c r="AP141" s="15">
        <v>4.57</v>
      </c>
      <c r="AQ141" s="15">
        <v>4.57</v>
      </c>
      <c r="AR141" s="15">
        <v>4.5599999999999996</v>
      </c>
      <c r="AS141" s="15">
        <v>4.5599999999999996</v>
      </c>
      <c r="AT141" s="15">
        <v>4.5599999999999996</v>
      </c>
      <c r="AU141" s="15">
        <v>4.55</v>
      </c>
      <c r="AV141" s="15">
        <v>4.55</v>
      </c>
      <c r="AW141" s="15">
        <v>4.55</v>
      </c>
      <c r="AX141" s="15">
        <v>4.55</v>
      </c>
      <c r="AY141" s="15">
        <v>4.54</v>
      </c>
    </row>
    <row r="142" spans="1:51" x14ac:dyDescent="0.2">
      <c r="A142" s="5">
        <v>41547</v>
      </c>
      <c r="B142" s="15">
        <v>2.77</v>
      </c>
      <c r="C142" s="15">
        <v>2.94</v>
      </c>
      <c r="D142" s="15">
        <v>3.16</v>
      </c>
      <c r="E142" s="15">
        <v>3.39</v>
      </c>
      <c r="F142" s="15">
        <v>3.61</v>
      </c>
      <c r="G142" s="15">
        <v>3.81</v>
      </c>
      <c r="H142" s="15">
        <v>3.98</v>
      </c>
      <c r="I142" s="15">
        <v>4.13</v>
      </c>
      <c r="J142" s="15">
        <v>4.26</v>
      </c>
      <c r="K142" s="15">
        <v>4.38</v>
      </c>
      <c r="L142" s="15">
        <v>4.4800000000000004</v>
      </c>
      <c r="M142" s="15">
        <v>4.57</v>
      </c>
      <c r="N142" s="15">
        <v>4.6500000000000004</v>
      </c>
      <c r="O142" s="15">
        <v>4.71</v>
      </c>
      <c r="P142" s="15">
        <v>4.7699999999999996</v>
      </c>
      <c r="Q142" s="15">
        <v>4.79</v>
      </c>
      <c r="R142" s="15">
        <v>4.8099999999999996</v>
      </c>
      <c r="S142" s="15">
        <v>4.82</v>
      </c>
      <c r="T142" s="15">
        <v>4.84</v>
      </c>
      <c r="U142" s="15">
        <v>4.8499999999999996</v>
      </c>
      <c r="V142" s="15">
        <v>4.83</v>
      </c>
      <c r="W142" s="15">
        <v>4.8099999999999996</v>
      </c>
      <c r="X142" s="15">
        <v>4.8</v>
      </c>
      <c r="Y142" s="15">
        <v>4.78</v>
      </c>
      <c r="Z142" s="15">
        <v>4.7699999999999996</v>
      </c>
      <c r="AA142" s="15">
        <v>4.74</v>
      </c>
      <c r="AB142" s="15">
        <v>4.72</v>
      </c>
      <c r="AC142" s="15">
        <v>4.7</v>
      </c>
      <c r="AD142" s="15">
        <v>4.68</v>
      </c>
      <c r="AE142" s="15">
        <v>4.66</v>
      </c>
      <c r="AF142" s="15">
        <v>4.6399999999999997</v>
      </c>
      <c r="AG142" s="15">
        <v>4.62</v>
      </c>
      <c r="AH142" s="15">
        <v>4.6100000000000003</v>
      </c>
      <c r="AI142" s="15">
        <v>4.59</v>
      </c>
      <c r="AJ142" s="15">
        <v>4.58</v>
      </c>
      <c r="AK142" s="15">
        <v>4.57</v>
      </c>
      <c r="AL142" s="15">
        <v>4.5599999999999996</v>
      </c>
      <c r="AM142" s="15">
        <v>4.54</v>
      </c>
      <c r="AN142" s="15">
        <v>4.53</v>
      </c>
      <c r="AO142" s="15">
        <v>4.5199999999999996</v>
      </c>
      <c r="AP142" s="15">
        <v>4.5199999999999996</v>
      </c>
      <c r="AQ142" s="15">
        <v>4.5199999999999996</v>
      </c>
      <c r="AR142" s="15">
        <v>4.51</v>
      </c>
      <c r="AS142" s="15">
        <v>4.51</v>
      </c>
      <c r="AT142" s="15">
        <v>4.51</v>
      </c>
      <c r="AU142" s="15">
        <v>4.51</v>
      </c>
      <c r="AV142" s="15">
        <v>4.5</v>
      </c>
      <c r="AW142" s="15">
        <v>4.5</v>
      </c>
      <c r="AX142" s="15">
        <v>4.5</v>
      </c>
      <c r="AY142" s="15">
        <v>4.5</v>
      </c>
    </row>
    <row r="143" spans="1:51" x14ac:dyDescent="0.2">
      <c r="A143" s="5">
        <v>41578</v>
      </c>
      <c r="B143" s="15">
        <v>2.67</v>
      </c>
      <c r="C143" s="15">
        <v>2.85</v>
      </c>
      <c r="D143" s="15">
        <v>3.08</v>
      </c>
      <c r="E143" s="15">
        <v>3.31</v>
      </c>
      <c r="F143" s="15">
        <v>3.53</v>
      </c>
      <c r="G143" s="15">
        <v>3.73</v>
      </c>
      <c r="H143" s="15">
        <v>3.9</v>
      </c>
      <c r="I143" s="15">
        <v>4.05</v>
      </c>
      <c r="J143" s="15">
        <v>4.1900000000000004</v>
      </c>
      <c r="K143" s="15">
        <v>4.3</v>
      </c>
      <c r="L143" s="15">
        <v>4.41</v>
      </c>
      <c r="M143" s="15">
        <v>4.5</v>
      </c>
      <c r="N143" s="15">
        <v>4.58</v>
      </c>
      <c r="O143" s="15">
        <v>4.6399999999999997</v>
      </c>
      <c r="P143" s="15">
        <v>4.7</v>
      </c>
      <c r="Q143" s="15">
        <v>4.72</v>
      </c>
      <c r="R143" s="15">
        <v>4.74</v>
      </c>
      <c r="S143" s="15">
        <v>4.76</v>
      </c>
      <c r="T143" s="15">
        <v>4.7699999999999996</v>
      </c>
      <c r="U143" s="15">
        <v>4.79</v>
      </c>
      <c r="V143" s="15">
        <v>4.7699999999999996</v>
      </c>
      <c r="W143" s="15">
        <v>4.75</v>
      </c>
      <c r="X143" s="15">
        <v>4.74</v>
      </c>
      <c r="Y143" s="15">
        <v>4.72</v>
      </c>
      <c r="Z143" s="15">
        <v>4.71</v>
      </c>
      <c r="AA143" s="15">
        <v>4.68</v>
      </c>
      <c r="AB143" s="15">
        <v>4.66</v>
      </c>
      <c r="AC143" s="15">
        <v>4.6399999999999997</v>
      </c>
      <c r="AD143" s="15">
        <v>4.62</v>
      </c>
      <c r="AE143" s="15">
        <v>4.5999999999999996</v>
      </c>
      <c r="AF143" s="15">
        <v>4.58</v>
      </c>
      <c r="AG143" s="15">
        <v>4.57</v>
      </c>
      <c r="AH143" s="15">
        <v>4.55</v>
      </c>
      <c r="AI143" s="15">
        <v>4.54</v>
      </c>
      <c r="AJ143" s="15">
        <v>4.53</v>
      </c>
      <c r="AK143" s="15">
        <v>4.51</v>
      </c>
      <c r="AL143" s="15">
        <v>4.5</v>
      </c>
      <c r="AM143" s="15">
        <v>4.49</v>
      </c>
      <c r="AN143" s="15">
        <v>4.4800000000000004</v>
      </c>
      <c r="AO143" s="15">
        <v>4.47</v>
      </c>
      <c r="AP143" s="15">
        <v>4.47</v>
      </c>
      <c r="AQ143" s="15">
        <v>4.47</v>
      </c>
      <c r="AR143" s="15">
        <v>4.46</v>
      </c>
      <c r="AS143" s="15">
        <v>4.46</v>
      </c>
      <c r="AT143" s="15">
        <v>4.46</v>
      </c>
      <c r="AU143" s="15">
        <v>4.46</v>
      </c>
      <c r="AV143" s="15">
        <v>4.45</v>
      </c>
      <c r="AW143" s="15">
        <v>4.45</v>
      </c>
      <c r="AX143" s="15">
        <v>4.45</v>
      </c>
      <c r="AY143" s="15">
        <v>4.45</v>
      </c>
    </row>
    <row r="144" spans="1:51" x14ac:dyDescent="0.2">
      <c r="A144" s="5">
        <v>41608</v>
      </c>
      <c r="B144" s="15">
        <v>2.59</v>
      </c>
      <c r="C144" s="15">
        <v>2.77</v>
      </c>
      <c r="D144" s="15">
        <v>3</v>
      </c>
      <c r="E144" s="15">
        <v>3.23</v>
      </c>
      <c r="F144" s="15">
        <v>3.46</v>
      </c>
      <c r="G144" s="15">
        <v>3.66</v>
      </c>
      <c r="H144" s="15">
        <v>3.83</v>
      </c>
      <c r="I144" s="15">
        <v>3.99</v>
      </c>
      <c r="J144" s="15">
        <v>4.12</v>
      </c>
      <c r="K144" s="15">
        <v>4.24</v>
      </c>
      <c r="L144" s="15">
        <v>4.34</v>
      </c>
      <c r="M144" s="15">
        <v>4.4400000000000004</v>
      </c>
      <c r="N144" s="15">
        <v>4.51</v>
      </c>
      <c r="O144" s="15">
        <v>4.58</v>
      </c>
      <c r="P144" s="15">
        <v>4.6399999999999997</v>
      </c>
      <c r="Q144" s="15">
        <v>4.66</v>
      </c>
      <c r="R144" s="15">
        <v>4.68</v>
      </c>
      <c r="S144" s="15">
        <v>4.7</v>
      </c>
      <c r="T144" s="15">
        <v>4.71</v>
      </c>
      <c r="U144" s="15">
        <v>4.7300000000000004</v>
      </c>
      <c r="V144" s="15">
        <v>4.71</v>
      </c>
      <c r="W144" s="15">
        <v>4.7</v>
      </c>
      <c r="X144" s="15">
        <v>4.68</v>
      </c>
      <c r="Y144" s="15">
        <v>4.67</v>
      </c>
      <c r="Z144" s="15">
        <v>4.66</v>
      </c>
      <c r="AA144" s="15">
        <v>4.63</v>
      </c>
      <c r="AB144" s="15">
        <v>4.6100000000000003</v>
      </c>
      <c r="AC144" s="15">
        <v>4.59</v>
      </c>
      <c r="AD144" s="15">
        <v>4.57</v>
      </c>
      <c r="AE144" s="15">
        <v>4.55</v>
      </c>
      <c r="AF144" s="15">
        <v>4.54</v>
      </c>
      <c r="AG144" s="15">
        <v>4.5199999999999996</v>
      </c>
      <c r="AH144" s="15">
        <v>4.51</v>
      </c>
      <c r="AI144" s="15">
        <v>4.5</v>
      </c>
      <c r="AJ144" s="15">
        <v>4.4800000000000004</v>
      </c>
      <c r="AK144" s="15">
        <v>4.47</v>
      </c>
      <c r="AL144" s="15">
        <v>4.46</v>
      </c>
      <c r="AM144" s="15">
        <v>4.45</v>
      </c>
      <c r="AN144" s="15">
        <v>4.4400000000000004</v>
      </c>
      <c r="AO144" s="15">
        <v>4.43</v>
      </c>
      <c r="AP144" s="15">
        <v>4.43</v>
      </c>
      <c r="AQ144" s="15">
        <v>4.43</v>
      </c>
      <c r="AR144" s="15">
        <v>4.42</v>
      </c>
      <c r="AS144" s="15">
        <v>4.42</v>
      </c>
      <c r="AT144" s="15">
        <v>4.42</v>
      </c>
      <c r="AU144" s="15">
        <v>4.42</v>
      </c>
      <c r="AV144" s="15">
        <v>4.42</v>
      </c>
      <c r="AW144" s="15">
        <v>4.41</v>
      </c>
      <c r="AX144" s="15">
        <v>4.41</v>
      </c>
      <c r="AY144" s="15">
        <v>4.41</v>
      </c>
    </row>
    <row r="145" spans="1:51" x14ac:dyDescent="0.2">
      <c r="A145" s="5">
        <v>41639</v>
      </c>
      <c r="B145" s="15">
        <v>2.52</v>
      </c>
      <c r="C145" s="15">
        <v>2.7</v>
      </c>
      <c r="D145" s="15">
        <v>2.93</v>
      </c>
      <c r="E145" s="15">
        <v>3.16</v>
      </c>
      <c r="F145" s="15">
        <v>3.39</v>
      </c>
      <c r="G145" s="15">
        <v>3.59</v>
      </c>
      <c r="H145" s="15">
        <v>3.77</v>
      </c>
      <c r="I145" s="15">
        <v>3.92</v>
      </c>
      <c r="J145" s="15">
        <v>4.0599999999999996</v>
      </c>
      <c r="K145" s="15">
        <v>4.18</v>
      </c>
      <c r="L145" s="15">
        <v>4.29</v>
      </c>
      <c r="M145" s="15">
        <v>4.38</v>
      </c>
      <c r="N145" s="15">
        <v>4.46</v>
      </c>
      <c r="O145" s="15">
        <v>4.5199999999999996</v>
      </c>
      <c r="P145" s="15">
        <v>4.58</v>
      </c>
      <c r="Q145" s="15">
        <v>4.6100000000000003</v>
      </c>
      <c r="R145" s="15">
        <v>4.63</v>
      </c>
      <c r="S145" s="15">
        <v>4.6500000000000004</v>
      </c>
      <c r="T145" s="15">
        <v>4.66</v>
      </c>
      <c r="U145" s="15">
        <v>4.68</v>
      </c>
      <c r="V145" s="15">
        <v>4.66</v>
      </c>
      <c r="W145" s="15">
        <v>4.6500000000000004</v>
      </c>
      <c r="X145" s="15">
        <v>4.63</v>
      </c>
      <c r="Y145" s="15">
        <v>4.62</v>
      </c>
      <c r="Z145" s="15">
        <v>4.6100000000000003</v>
      </c>
      <c r="AA145" s="15">
        <v>4.59</v>
      </c>
      <c r="AB145" s="15">
        <v>4.57</v>
      </c>
      <c r="AC145" s="15">
        <v>4.55</v>
      </c>
      <c r="AD145" s="15">
        <v>4.53</v>
      </c>
      <c r="AE145" s="15">
        <v>4.51</v>
      </c>
      <c r="AF145" s="15">
        <v>4.49</v>
      </c>
      <c r="AG145" s="15">
        <v>4.4800000000000004</v>
      </c>
      <c r="AH145" s="15">
        <v>4.47</v>
      </c>
      <c r="AI145" s="15">
        <v>4.45</v>
      </c>
      <c r="AJ145" s="15">
        <v>4.4400000000000004</v>
      </c>
      <c r="AK145" s="15">
        <v>4.43</v>
      </c>
      <c r="AL145" s="15">
        <v>4.42</v>
      </c>
      <c r="AM145" s="15">
        <v>4.41</v>
      </c>
      <c r="AN145" s="15">
        <v>4.4000000000000004</v>
      </c>
      <c r="AO145" s="15">
        <v>4.3899999999999997</v>
      </c>
      <c r="AP145" s="15">
        <v>4.3899999999999997</v>
      </c>
      <c r="AQ145" s="15">
        <v>4.3899999999999997</v>
      </c>
      <c r="AR145" s="15">
        <v>4.3899999999999997</v>
      </c>
      <c r="AS145" s="15">
        <v>4.38</v>
      </c>
      <c r="AT145" s="15">
        <v>4.38</v>
      </c>
      <c r="AU145" s="15">
        <v>4.38</v>
      </c>
      <c r="AV145" s="15">
        <v>4.38</v>
      </c>
      <c r="AW145" s="15">
        <v>4.38</v>
      </c>
      <c r="AX145" s="15">
        <v>4.38</v>
      </c>
      <c r="AY145" s="15">
        <v>4.37</v>
      </c>
    </row>
    <row r="146" spans="1:51" x14ac:dyDescent="0.2">
      <c r="A146" s="5">
        <v>41670</v>
      </c>
      <c r="B146" s="15">
        <v>2.46</v>
      </c>
      <c r="C146" s="15">
        <v>2.64</v>
      </c>
      <c r="D146" s="15">
        <v>2.86</v>
      </c>
      <c r="E146" s="15">
        <v>3.1</v>
      </c>
      <c r="F146" s="15">
        <v>3.32</v>
      </c>
      <c r="G146" s="15">
        <v>3.53</v>
      </c>
      <c r="H146" s="15">
        <v>3.7</v>
      </c>
      <c r="I146" s="15">
        <v>3.86</v>
      </c>
      <c r="J146" s="15">
        <v>3.99</v>
      </c>
      <c r="K146" s="15">
        <v>4.1100000000000003</v>
      </c>
      <c r="L146" s="15">
        <v>4.22</v>
      </c>
      <c r="M146" s="15">
        <v>4.3099999999999996</v>
      </c>
      <c r="N146" s="15">
        <v>4.3899999999999997</v>
      </c>
      <c r="O146" s="15">
        <v>4.46</v>
      </c>
      <c r="P146" s="15">
        <v>4.5199999999999996</v>
      </c>
      <c r="Q146" s="15">
        <v>4.55</v>
      </c>
      <c r="R146" s="15">
        <v>4.57</v>
      </c>
      <c r="S146" s="15">
        <v>4.59</v>
      </c>
      <c r="T146" s="15">
        <v>4.5999999999999996</v>
      </c>
      <c r="U146" s="15">
        <v>4.62</v>
      </c>
      <c r="V146" s="15">
        <v>4.5999999999999996</v>
      </c>
      <c r="W146" s="15">
        <v>4.59</v>
      </c>
      <c r="X146" s="15">
        <v>4.58</v>
      </c>
      <c r="Y146" s="15">
        <v>4.57</v>
      </c>
      <c r="Z146" s="15">
        <v>4.5599999999999996</v>
      </c>
      <c r="AA146" s="15">
        <v>4.54</v>
      </c>
      <c r="AB146" s="15">
        <v>4.51</v>
      </c>
      <c r="AC146" s="15">
        <v>4.49</v>
      </c>
      <c r="AD146" s="15">
        <v>4.4800000000000004</v>
      </c>
      <c r="AE146" s="15">
        <v>4.46</v>
      </c>
      <c r="AF146" s="15">
        <v>4.4400000000000004</v>
      </c>
      <c r="AG146" s="15">
        <v>4.43</v>
      </c>
      <c r="AH146" s="15">
        <v>4.42</v>
      </c>
      <c r="AI146" s="15">
        <v>4.41</v>
      </c>
      <c r="AJ146" s="15">
        <v>4.3899999999999997</v>
      </c>
      <c r="AK146" s="15">
        <v>4.38</v>
      </c>
      <c r="AL146" s="15">
        <v>4.37</v>
      </c>
      <c r="AM146" s="15">
        <v>4.3600000000000003</v>
      </c>
      <c r="AN146" s="15">
        <v>4.3600000000000003</v>
      </c>
      <c r="AO146" s="15">
        <v>4.3499999999999996</v>
      </c>
      <c r="AP146" s="15">
        <v>4.34</v>
      </c>
      <c r="AQ146" s="15">
        <v>4.34</v>
      </c>
      <c r="AR146" s="15">
        <v>4.34</v>
      </c>
      <c r="AS146" s="15">
        <v>4.34</v>
      </c>
      <c r="AT146" s="15">
        <v>4.34</v>
      </c>
      <c r="AU146" s="15">
        <v>4.34</v>
      </c>
      <c r="AV146" s="15">
        <v>4.34</v>
      </c>
      <c r="AW146" s="15">
        <v>4.33</v>
      </c>
      <c r="AX146" s="15">
        <v>4.33</v>
      </c>
      <c r="AY146" s="15">
        <v>4.33</v>
      </c>
    </row>
    <row r="147" spans="1:51" x14ac:dyDescent="0.2">
      <c r="A147" s="5">
        <v>41698</v>
      </c>
      <c r="B147" s="15">
        <v>2.4</v>
      </c>
      <c r="C147" s="15">
        <v>2.58</v>
      </c>
      <c r="D147" s="15">
        <v>2.8</v>
      </c>
      <c r="E147" s="15">
        <v>3.03</v>
      </c>
      <c r="F147" s="15">
        <v>3.26</v>
      </c>
      <c r="G147" s="15">
        <v>3.46</v>
      </c>
      <c r="H147" s="15">
        <v>3.64</v>
      </c>
      <c r="I147" s="15">
        <v>3.79</v>
      </c>
      <c r="J147" s="15">
        <v>3.93</v>
      </c>
      <c r="K147" s="15">
        <v>4.05</v>
      </c>
      <c r="L147" s="15">
        <v>4.16</v>
      </c>
      <c r="M147" s="15">
        <v>4.25</v>
      </c>
      <c r="N147" s="15">
        <v>4.33</v>
      </c>
      <c r="O147" s="15">
        <v>4.4000000000000004</v>
      </c>
      <c r="P147" s="15">
        <v>4.46</v>
      </c>
      <c r="Q147" s="15">
        <v>4.4800000000000004</v>
      </c>
      <c r="R147" s="15">
        <v>4.51</v>
      </c>
      <c r="S147" s="15">
        <v>4.53</v>
      </c>
      <c r="T147" s="15">
        <v>4.54</v>
      </c>
      <c r="U147" s="15">
        <v>4.5599999999999996</v>
      </c>
      <c r="V147" s="15">
        <v>4.55</v>
      </c>
      <c r="W147" s="15">
        <v>4.53</v>
      </c>
      <c r="X147" s="15">
        <v>4.5199999999999996</v>
      </c>
      <c r="Y147" s="15">
        <v>4.51</v>
      </c>
      <c r="Z147" s="15">
        <v>4.5</v>
      </c>
      <c r="AA147" s="15">
        <v>4.4800000000000004</v>
      </c>
      <c r="AB147" s="15">
        <v>4.46</v>
      </c>
      <c r="AC147" s="15">
        <v>4.4400000000000004</v>
      </c>
      <c r="AD147" s="15">
        <v>4.43</v>
      </c>
      <c r="AE147" s="15">
        <v>4.41</v>
      </c>
      <c r="AF147" s="15">
        <v>4.4000000000000004</v>
      </c>
      <c r="AG147" s="15">
        <v>4.38</v>
      </c>
      <c r="AH147" s="15">
        <v>4.37</v>
      </c>
      <c r="AI147" s="15">
        <v>4.3600000000000003</v>
      </c>
      <c r="AJ147" s="15">
        <v>4.3499999999999996</v>
      </c>
      <c r="AK147" s="15">
        <v>4.34</v>
      </c>
      <c r="AL147" s="15">
        <v>4.33</v>
      </c>
      <c r="AM147" s="15">
        <v>4.32</v>
      </c>
      <c r="AN147" s="15">
        <v>4.3099999999999996</v>
      </c>
      <c r="AO147" s="15">
        <v>4.3</v>
      </c>
      <c r="AP147" s="15">
        <v>4.3</v>
      </c>
      <c r="AQ147" s="15">
        <v>4.3</v>
      </c>
      <c r="AR147" s="15">
        <v>4.3</v>
      </c>
      <c r="AS147" s="15">
        <v>4.3</v>
      </c>
      <c r="AT147" s="15">
        <v>4.3</v>
      </c>
      <c r="AU147" s="15">
        <v>4.3</v>
      </c>
      <c r="AV147" s="15">
        <v>4.3</v>
      </c>
      <c r="AW147" s="15">
        <v>4.29</v>
      </c>
      <c r="AX147" s="15">
        <v>4.29</v>
      </c>
      <c r="AY147" s="15">
        <v>4.29</v>
      </c>
    </row>
    <row r="148" spans="1:51" x14ac:dyDescent="0.2">
      <c r="A148" s="5">
        <v>41729</v>
      </c>
      <c r="B148" s="15">
        <v>2.34</v>
      </c>
      <c r="C148" s="15">
        <v>2.5099999999999998</v>
      </c>
      <c r="D148" s="15">
        <v>2.73</v>
      </c>
      <c r="E148" s="15">
        <v>2.96</v>
      </c>
      <c r="F148" s="15">
        <v>3.19</v>
      </c>
      <c r="G148" s="15">
        <v>3.39</v>
      </c>
      <c r="H148" s="15">
        <v>3.57</v>
      </c>
      <c r="I148" s="15">
        <v>3.72</v>
      </c>
      <c r="J148" s="15">
        <v>3.86</v>
      </c>
      <c r="K148" s="15">
        <v>3.98</v>
      </c>
      <c r="L148" s="15">
        <v>4.09</v>
      </c>
      <c r="M148" s="15">
        <v>4.18</v>
      </c>
      <c r="N148" s="15">
        <v>4.26</v>
      </c>
      <c r="O148" s="15">
        <v>4.33</v>
      </c>
      <c r="P148" s="15">
        <v>4.3899999999999997</v>
      </c>
      <c r="Q148" s="15">
        <v>4.42</v>
      </c>
      <c r="R148" s="15">
        <v>4.4400000000000004</v>
      </c>
      <c r="S148" s="15">
        <v>4.46</v>
      </c>
      <c r="T148" s="15">
        <v>4.4800000000000004</v>
      </c>
      <c r="U148" s="15">
        <v>4.49</v>
      </c>
      <c r="V148" s="15">
        <v>4.4800000000000004</v>
      </c>
      <c r="W148" s="15">
        <v>4.47</v>
      </c>
      <c r="X148" s="15">
        <v>4.46</v>
      </c>
      <c r="Y148" s="15">
        <v>4.45</v>
      </c>
      <c r="Z148" s="15">
        <v>4.4400000000000004</v>
      </c>
      <c r="AA148" s="15">
        <v>4.42</v>
      </c>
      <c r="AB148" s="15">
        <v>4.4000000000000004</v>
      </c>
      <c r="AC148" s="15">
        <v>4.38</v>
      </c>
      <c r="AD148" s="15">
        <v>4.37</v>
      </c>
      <c r="AE148" s="15">
        <v>4.3499999999999996</v>
      </c>
      <c r="AF148" s="15">
        <v>4.34</v>
      </c>
      <c r="AG148" s="15">
        <v>4.33</v>
      </c>
      <c r="AH148" s="15">
        <v>4.3099999999999996</v>
      </c>
      <c r="AI148" s="15">
        <v>4.3</v>
      </c>
      <c r="AJ148" s="15">
        <v>4.29</v>
      </c>
      <c r="AK148" s="15">
        <v>4.28</v>
      </c>
      <c r="AL148" s="15">
        <v>4.2699999999999996</v>
      </c>
      <c r="AM148" s="15">
        <v>4.2699999999999996</v>
      </c>
      <c r="AN148" s="15">
        <v>4.26</v>
      </c>
      <c r="AO148" s="15">
        <v>4.25</v>
      </c>
      <c r="AP148" s="15">
        <v>4.25</v>
      </c>
      <c r="AQ148" s="15">
        <v>4.25</v>
      </c>
      <c r="AR148" s="15">
        <v>4.25</v>
      </c>
      <c r="AS148" s="15">
        <v>4.25</v>
      </c>
      <c r="AT148" s="15">
        <v>4.24</v>
      </c>
      <c r="AU148" s="15">
        <v>4.24</v>
      </c>
      <c r="AV148" s="15">
        <v>4.24</v>
      </c>
      <c r="AW148" s="15">
        <v>4.24</v>
      </c>
      <c r="AX148" s="15">
        <v>4.24</v>
      </c>
      <c r="AY148" s="15">
        <v>4.24</v>
      </c>
    </row>
    <row r="149" spans="1:51" x14ac:dyDescent="0.2">
      <c r="A149" s="5">
        <v>41759</v>
      </c>
      <c r="B149" s="15">
        <v>2.2799999999999998</v>
      </c>
      <c r="C149" s="15">
        <v>2.46</v>
      </c>
      <c r="D149" s="15">
        <v>2.67</v>
      </c>
      <c r="E149" s="15">
        <v>2.9</v>
      </c>
      <c r="F149" s="15">
        <v>3.12</v>
      </c>
      <c r="G149" s="15">
        <v>3.33</v>
      </c>
      <c r="H149" s="15">
        <v>3.5</v>
      </c>
      <c r="I149" s="15">
        <v>3.66</v>
      </c>
      <c r="J149" s="15">
        <v>3.79</v>
      </c>
      <c r="K149" s="15">
        <v>3.91</v>
      </c>
      <c r="L149" s="15">
        <v>4.03</v>
      </c>
      <c r="M149" s="15">
        <v>4.12</v>
      </c>
      <c r="N149" s="15">
        <v>4.2</v>
      </c>
      <c r="O149" s="15">
        <v>4.2699999999999996</v>
      </c>
      <c r="P149" s="15">
        <v>4.33</v>
      </c>
      <c r="Q149" s="15">
        <v>4.3600000000000003</v>
      </c>
      <c r="R149" s="15">
        <v>4.38</v>
      </c>
      <c r="S149" s="15">
        <v>4.4000000000000004</v>
      </c>
      <c r="T149" s="15">
        <v>4.42</v>
      </c>
      <c r="U149" s="15">
        <v>4.43</v>
      </c>
      <c r="V149" s="15">
        <v>4.42</v>
      </c>
      <c r="W149" s="15">
        <v>4.41</v>
      </c>
      <c r="X149" s="15">
        <v>4.4000000000000004</v>
      </c>
      <c r="Y149" s="15">
        <v>4.3899999999999997</v>
      </c>
      <c r="Z149" s="15">
        <v>4.38</v>
      </c>
      <c r="AA149" s="15">
        <v>4.3600000000000003</v>
      </c>
      <c r="AB149" s="15">
        <v>4.34</v>
      </c>
      <c r="AC149" s="15">
        <v>4.33</v>
      </c>
      <c r="AD149" s="15">
        <v>4.3099999999999996</v>
      </c>
      <c r="AE149" s="15">
        <v>4.29</v>
      </c>
      <c r="AF149" s="15">
        <v>4.28</v>
      </c>
      <c r="AG149" s="15">
        <v>4.2699999999999996</v>
      </c>
      <c r="AH149" s="15">
        <v>4.26</v>
      </c>
      <c r="AI149" s="15">
        <v>4.25</v>
      </c>
      <c r="AJ149" s="15">
        <v>4.24</v>
      </c>
      <c r="AK149" s="15">
        <v>4.2300000000000004</v>
      </c>
      <c r="AL149" s="15">
        <v>4.22</v>
      </c>
      <c r="AM149" s="15">
        <v>4.21</v>
      </c>
      <c r="AN149" s="15">
        <v>4.21</v>
      </c>
      <c r="AO149" s="15">
        <v>4.2</v>
      </c>
      <c r="AP149" s="15">
        <v>4.2</v>
      </c>
      <c r="AQ149" s="15">
        <v>4.2</v>
      </c>
      <c r="AR149" s="15">
        <v>4.2</v>
      </c>
      <c r="AS149" s="15">
        <v>4.2</v>
      </c>
      <c r="AT149" s="15">
        <v>4.2</v>
      </c>
      <c r="AU149" s="15">
        <v>4.1900000000000004</v>
      </c>
      <c r="AV149" s="15">
        <v>4.1900000000000004</v>
      </c>
      <c r="AW149" s="15">
        <v>4.1900000000000004</v>
      </c>
      <c r="AX149" s="15">
        <v>4.1900000000000004</v>
      </c>
      <c r="AY149" s="15">
        <v>4.1900000000000004</v>
      </c>
    </row>
    <row r="150" spans="1:51" x14ac:dyDescent="0.2">
      <c r="A150" s="5">
        <v>41790</v>
      </c>
      <c r="B150" s="15">
        <v>2.2400000000000002</v>
      </c>
      <c r="C150" s="15">
        <v>2.41</v>
      </c>
      <c r="D150" s="15">
        <v>2.61</v>
      </c>
      <c r="E150" s="15">
        <v>2.84</v>
      </c>
      <c r="F150" s="15">
        <v>3.06</v>
      </c>
      <c r="G150" s="15">
        <v>3.26</v>
      </c>
      <c r="H150" s="15">
        <v>3.44</v>
      </c>
      <c r="I150" s="15">
        <v>3.6</v>
      </c>
      <c r="J150" s="15">
        <v>3.73</v>
      </c>
      <c r="K150" s="15">
        <v>3.85</v>
      </c>
      <c r="L150" s="15">
        <v>3.96</v>
      </c>
      <c r="M150" s="15">
        <v>4.0599999999999996</v>
      </c>
      <c r="N150" s="15">
        <v>4.1399999999999997</v>
      </c>
      <c r="O150" s="15">
        <v>4.21</v>
      </c>
      <c r="P150" s="15">
        <v>4.2699999999999996</v>
      </c>
      <c r="Q150" s="15">
        <v>4.29</v>
      </c>
      <c r="R150" s="15">
        <v>4.32</v>
      </c>
      <c r="S150" s="15">
        <v>4.34</v>
      </c>
      <c r="T150" s="15">
        <v>4.3600000000000003</v>
      </c>
      <c r="U150" s="15">
        <v>4.37</v>
      </c>
      <c r="V150" s="15">
        <v>4.3600000000000003</v>
      </c>
      <c r="W150" s="15">
        <v>4.3499999999999996</v>
      </c>
      <c r="X150" s="15">
        <v>4.34</v>
      </c>
      <c r="Y150" s="15">
        <v>4.34</v>
      </c>
      <c r="Z150" s="15">
        <v>4.33</v>
      </c>
      <c r="AA150" s="15">
        <v>4.3099999999999996</v>
      </c>
      <c r="AB150" s="15">
        <v>4.29</v>
      </c>
      <c r="AC150" s="15">
        <v>4.2699999999999996</v>
      </c>
      <c r="AD150" s="15">
        <v>4.26</v>
      </c>
      <c r="AE150" s="15">
        <v>4.24</v>
      </c>
      <c r="AF150" s="15">
        <v>4.2300000000000004</v>
      </c>
      <c r="AG150" s="15">
        <v>4.22</v>
      </c>
      <c r="AH150" s="15">
        <v>4.21</v>
      </c>
      <c r="AI150" s="15">
        <v>4.2</v>
      </c>
      <c r="AJ150" s="15">
        <v>4.1900000000000004</v>
      </c>
      <c r="AK150" s="15">
        <v>4.18</v>
      </c>
      <c r="AL150" s="15">
        <v>4.17</v>
      </c>
      <c r="AM150" s="15">
        <v>4.17</v>
      </c>
      <c r="AN150" s="15">
        <v>4.16</v>
      </c>
      <c r="AO150" s="15">
        <v>4.1500000000000004</v>
      </c>
      <c r="AP150" s="15">
        <v>4.1500000000000004</v>
      </c>
      <c r="AQ150" s="15">
        <v>4.1500000000000004</v>
      </c>
      <c r="AR150" s="15">
        <v>4.1500000000000004</v>
      </c>
      <c r="AS150" s="15">
        <v>4.1500000000000004</v>
      </c>
      <c r="AT150" s="15">
        <v>4.1500000000000004</v>
      </c>
      <c r="AU150" s="15">
        <v>4.1500000000000004</v>
      </c>
      <c r="AV150" s="15">
        <v>4.1500000000000004</v>
      </c>
      <c r="AW150" s="15">
        <v>4.1500000000000004</v>
      </c>
      <c r="AX150" s="15">
        <v>4.1500000000000004</v>
      </c>
      <c r="AY150" s="15">
        <v>4.1500000000000004</v>
      </c>
    </row>
    <row r="151" spans="1:51" x14ac:dyDescent="0.2">
      <c r="A151" s="5">
        <v>41820</v>
      </c>
      <c r="B151" s="15">
        <v>2.2000000000000002</v>
      </c>
      <c r="C151" s="15">
        <v>2.36</v>
      </c>
      <c r="D151" s="15">
        <v>2.56</v>
      </c>
      <c r="E151" s="15">
        <v>2.79</v>
      </c>
      <c r="F151" s="15">
        <v>3</v>
      </c>
      <c r="G151" s="15">
        <v>3.21</v>
      </c>
      <c r="H151" s="15">
        <v>3.38</v>
      </c>
      <c r="I151" s="15">
        <v>3.54</v>
      </c>
      <c r="J151" s="15">
        <v>3.67</v>
      </c>
      <c r="K151" s="15">
        <v>3.8</v>
      </c>
      <c r="L151" s="15">
        <v>3.91</v>
      </c>
      <c r="M151" s="15">
        <v>4</v>
      </c>
      <c r="N151" s="15">
        <v>4.08</v>
      </c>
      <c r="O151" s="15">
        <v>4.1500000000000004</v>
      </c>
      <c r="P151" s="15">
        <v>4.21</v>
      </c>
      <c r="Q151" s="15">
        <v>4.24</v>
      </c>
      <c r="R151" s="15">
        <v>4.26</v>
      </c>
      <c r="S151" s="15">
        <v>4.28</v>
      </c>
      <c r="T151" s="15">
        <v>4.3</v>
      </c>
      <c r="U151" s="15">
        <v>4.32</v>
      </c>
      <c r="V151" s="15">
        <v>4.3099999999999996</v>
      </c>
      <c r="W151" s="15">
        <v>4.3</v>
      </c>
      <c r="X151" s="15">
        <v>4.29</v>
      </c>
      <c r="Y151" s="15">
        <v>4.28</v>
      </c>
      <c r="Z151" s="15">
        <v>4.28</v>
      </c>
      <c r="AA151" s="15">
        <v>4.26</v>
      </c>
      <c r="AB151" s="15">
        <v>4.24</v>
      </c>
      <c r="AC151" s="15">
        <v>4.22</v>
      </c>
      <c r="AD151" s="15">
        <v>4.21</v>
      </c>
      <c r="AE151" s="15">
        <v>4.1900000000000004</v>
      </c>
      <c r="AF151" s="15">
        <v>4.18</v>
      </c>
      <c r="AG151" s="15">
        <v>4.17</v>
      </c>
      <c r="AH151" s="15">
        <v>4.16</v>
      </c>
      <c r="AI151" s="15">
        <v>4.1500000000000004</v>
      </c>
      <c r="AJ151" s="15">
        <v>4.1399999999999997</v>
      </c>
      <c r="AK151" s="15">
        <v>4.1399999999999997</v>
      </c>
      <c r="AL151" s="15">
        <v>4.13</v>
      </c>
      <c r="AM151" s="15">
        <v>4.12</v>
      </c>
      <c r="AN151" s="15">
        <v>4.1100000000000003</v>
      </c>
      <c r="AO151" s="15">
        <v>4.1100000000000003</v>
      </c>
      <c r="AP151" s="15">
        <v>4.1100000000000003</v>
      </c>
      <c r="AQ151" s="15">
        <v>4.1100000000000003</v>
      </c>
      <c r="AR151" s="15">
        <v>4.1100000000000003</v>
      </c>
      <c r="AS151" s="15">
        <v>4.1100000000000003</v>
      </c>
      <c r="AT151" s="15">
        <v>4.1100000000000003</v>
      </c>
      <c r="AU151" s="15">
        <v>4.1100000000000003</v>
      </c>
      <c r="AV151" s="15">
        <v>4.1100000000000003</v>
      </c>
      <c r="AW151" s="15">
        <v>4.1100000000000003</v>
      </c>
      <c r="AX151" s="15">
        <v>4.1100000000000003</v>
      </c>
      <c r="AY151" s="15">
        <v>4.1100000000000003</v>
      </c>
    </row>
    <row r="152" spans="1:51" x14ac:dyDescent="0.2">
      <c r="A152" s="5">
        <v>41851</v>
      </c>
      <c r="B152" s="15">
        <v>2.17</v>
      </c>
      <c r="C152" s="15">
        <v>2.33</v>
      </c>
      <c r="D152" s="15">
        <v>2.52</v>
      </c>
      <c r="E152" s="15">
        <v>2.74</v>
      </c>
      <c r="F152" s="15">
        <v>2.96</v>
      </c>
      <c r="G152" s="15">
        <v>3.16</v>
      </c>
      <c r="H152" s="15">
        <v>3.33</v>
      </c>
      <c r="I152" s="15">
        <v>3.49</v>
      </c>
      <c r="J152" s="15">
        <v>3.62</v>
      </c>
      <c r="K152" s="15">
        <v>3.75</v>
      </c>
      <c r="L152" s="15">
        <v>3.86</v>
      </c>
      <c r="M152" s="15">
        <v>3.95</v>
      </c>
      <c r="N152" s="15">
        <v>4.03</v>
      </c>
      <c r="O152" s="15">
        <v>4.0999999999999996</v>
      </c>
      <c r="P152" s="15">
        <v>4.16</v>
      </c>
      <c r="Q152" s="15">
        <v>4.1900000000000004</v>
      </c>
      <c r="R152" s="15">
        <v>4.21</v>
      </c>
      <c r="S152" s="15">
        <v>4.2300000000000004</v>
      </c>
      <c r="T152" s="15">
        <v>4.25</v>
      </c>
      <c r="U152" s="15">
        <v>4.2699999999999996</v>
      </c>
      <c r="V152" s="15">
        <v>4.26</v>
      </c>
      <c r="W152" s="15">
        <v>4.25</v>
      </c>
      <c r="X152" s="15">
        <v>4.24</v>
      </c>
      <c r="Y152" s="15">
        <v>4.24</v>
      </c>
      <c r="Z152" s="15">
        <v>4.2300000000000004</v>
      </c>
      <c r="AA152" s="15">
        <v>4.21</v>
      </c>
      <c r="AB152" s="15">
        <v>4.1900000000000004</v>
      </c>
      <c r="AC152" s="15">
        <v>4.18</v>
      </c>
      <c r="AD152" s="15">
        <v>4.16</v>
      </c>
      <c r="AE152" s="15">
        <v>4.1500000000000004</v>
      </c>
      <c r="AF152" s="15">
        <v>4.1399999999999997</v>
      </c>
      <c r="AG152" s="15">
        <v>4.13</v>
      </c>
      <c r="AH152" s="15">
        <v>4.12</v>
      </c>
      <c r="AI152" s="15">
        <v>4.1100000000000003</v>
      </c>
      <c r="AJ152" s="15">
        <v>4.0999999999999996</v>
      </c>
      <c r="AK152" s="15">
        <v>4.0999999999999996</v>
      </c>
      <c r="AL152" s="15">
        <v>4.09</v>
      </c>
      <c r="AM152" s="15">
        <v>4.08</v>
      </c>
      <c r="AN152" s="15">
        <v>4.08</v>
      </c>
      <c r="AO152" s="15">
        <v>4.07</v>
      </c>
      <c r="AP152" s="15">
        <v>4.07</v>
      </c>
      <c r="AQ152" s="15">
        <v>4.07</v>
      </c>
      <c r="AR152" s="15">
        <v>4.07</v>
      </c>
      <c r="AS152" s="15">
        <v>4.07</v>
      </c>
      <c r="AT152" s="15">
        <v>4.07</v>
      </c>
      <c r="AU152" s="15">
        <v>4.07</v>
      </c>
      <c r="AV152" s="15">
        <v>4.07</v>
      </c>
      <c r="AW152" s="15">
        <v>4.07</v>
      </c>
      <c r="AX152" s="15">
        <v>4.07</v>
      </c>
      <c r="AY152" s="15">
        <v>4.07</v>
      </c>
    </row>
    <row r="153" spans="1:51" x14ac:dyDescent="0.2">
      <c r="A153" s="5">
        <v>41882</v>
      </c>
      <c r="B153" s="15">
        <v>2.14</v>
      </c>
      <c r="C153" s="15">
        <v>2.29</v>
      </c>
      <c r="D153" s="15">
        <v>2.48</v>
      </c>
      <c r="E153" s="15">
        <v>2.69</v>
      </c>
      <c r="F153" s="15">
        <v>2.9</v>
      </c>
      <c r="G153" s="15">
        <v>3.1</v>
      </c>
      <c r="H153" s="15">
        <v>3.28</v>
      </c>
      <c r="I153" s="15">
        <v>3.43</v>
      </c>
      <c r="J153" s="15">
        <v>3.57</v>
      </c>
      <c r="K153" s="15">
        <v>3.69</v>
      </c>
      <c r="L153" s="15">
        <v>3.8</v>
      </c>
      <c r="M153" s="15">
        <v>3.9</v>
      </c>
      <c r="N153" s="15">
        <v>3.98</v>
      </c>
      <c r="O153" s="15">
        <v>4.05</v>
      </c>
      <c r="P153" s="15">
        <v>4.1100000000000003</v>
      </c>
      <c r="Q153" s="15">
        <v>4.13</v>
      </c>
      <c r="R153" s="15">
        <v>4.16</v>
      </c>
      <c r="S153" s="15">
        <v>4.18</v>
      </c>
      <c r="T153" s="15">
        <v>4.2</v>
      </c>
      <c r="U153" s="15">
        <v>4.22</v>
      </c>
      <c r="V153" s="15">
        <v>4.21</v>
      </c>
      <c r="W153" s="15">
        <v>4.2</v>
      </c>
      <c r="X153" s="15">
        <v>4.1900000000000004</v>
      </c>
      <c r="Y153" s="15">
        <v>4.18</v>
      </c>
      <c r="Z153" s="15">
        <v>4.18</v>
      </c>
      <c r="AA153" s="15">
        <v>4.16</v>
      </c>
      <c r="AB153" s="15">
        <v>4.1399999999999997</v>
      </c>
      <c r="AC153" s="15">
        <v>4.13</v>
      </c>
      <c r="AD153" s="15">
        <v>4.1100000000000003</v>
      </c>
      <c r="AE153" s="15">
        <v>4.0999999999999996</v>
      </c>
      <c r="AF153" s="15">
        <v>4.09</v>
      </c>
      <c r="AG153" s="15">
        <v>4.08</v>
      </c>
      <c r="AH153" s="15">
        <v>4.07</v>
      </c>
      <c r="AI153" s="15">
        <v>4.07</v>
      </c>
      <c r="AJ153" s="15">
        <v>4.0599999999999996</v>
      </c>
      <c r="AK153" s="15">
        <v>4.05</v>
      </c>
      <c r="AL153" s="15">
        <v>4.04</v>
      </c>
      <c r="AM153" s="15">
        <v>4.04</v>
      </c>
      <c r="AN153" s="15">
        <v>4.03</v>
      </c>
      <c r="AO153" s="15">
        <v>4.03</v>
      </c>
      <c r="AP153" s="15">
        <v>4.03</v>
      </c>
      <c r="AQ153" s="15">
        <v>4.03</v>
      </c>
      <c r="AR153" s="15">
        <v>4.03</v>
      </c>
      <c r="AS153" s="15">
        <v>4.03</v>
      </c>
      <c r="AT153" s="15">
        <v>4.03</v>
      </c>
      <c r="AU153" s="15">
        <v>4.03</v>
      </c>
      <c r="AV153" s="15">
        <v>4.03</v>
      </c>
      <c r="AW153" s="15">
        <v>4.03</v>
      </c>
      <c r="AX153" s="15">
        <v>4.03</v>
      </c>
      <c r="AY153" s="15">
        <v>4.03</v>
      </c>
    </row>
    <row r="154" spans="1:51" x14ac:dyDescent="0.2">
      <c r="A154" s="5">
        <v>41912</v>
      </c>
      <c r="B154" s="15">
        <v>2.11</v>
      </c>
      <c r="C154" s="15">
        <v>2.25</v>
      </c>
      <c r="D154" s="15">
        <v>2.4300000000000002</v>
      </c>
      <c r="E154" s="15">
        <v>2.64</v>
      </c>
      <c r="F154" s="15">
        <v>2.85</v>
      </c>
      <c r="G154" s="15">
        <v>3.05</v>
      </c>
      <c r="H154" s="15">
        <v>3.23</v>
      </c>
      <c r="I154" s="15">
        <v>3.38</v>
      </c>
      <c r="J154" s="15">
        <v>3.52</v>
      </c>
      <c r="K154" s="15">
        <v>3.64</v>
      </c>
      <c r="L154" s="15">
        <v>3.75</v>
      </c>
      <c r="M154" s="15">
        <v>3.85</v>
      </c>
      <c r="N154" s="15">
        <v>3.93</v>
      </c>
      <c r="O154" s="15">
        <v>4</v>
      </c>
      <c r="P154" s="15">
        <v>4.0599999999999996</v>
      </c>
      <c r="Q154" s="15">
        <v>4.08</v>
      </c>
      <c r="R154" s="15">
        <v>4.1100000000000003</v>
      </c>
      <c r="S154" s="15">
        <v>4.13</v>
      </c>
      <c r="T154" s="15">
        <v>4.1500000000000004</v>
      </c>
      <c r="U154" s="15">
        <v>4.16</v>
      </c>
      <c r="V154" s="15">
        <v>4.16</v>
      </c>
      <c r="W154" s="15">
        <v>4.1500000000000004</v>
      </c>
      <c r="X154" s="15">
        <v>4.1399999999999997</v>
      </c>
      <c r="Y154" s="15">
        <v>4.1399999999999997</v>
      </c>
      <c r="Z154" s="15">
        <v>4.13</v>
      </c>
      <c r="AA154" s="15">
        <v>4.1100000000000003</v>
      </c>
      <c r="AB154" s="15">
        <v>4.0999999999999996</v>
      </c>
      <c r="AC154" s="15">
        <v>4.08</v>
      </c>
      <c r="AD154" s="15">
        <v>4.07</v>
      </c>
      <c r="AE154" s="15">
        <v>4.05</v>
      </c>
      <c r="AF154" s="15">
        <v>4.05</v>
      </c>
      <c r="AG154" s="15">
        <v>4.04</v>
      </c>
      <c r="AH154" s="15">
        <v>4.03</v>
      </c>
      <c r="AI154" s="15">
        <v>4.0199999999999996</v>
      </c>
      <c r="AJ154" s="15">
        <v>4.0199999999999996</v>
      </c>
      <c r="AK154" s="15">
        <v>4.01</v>
      </c>
      <c r="AL154" s="15">
        <v>4</v>
      </c>
      <c r="AM154" s="15">
        <v>4</v>
      </c>
      <c r="AN154" s="15">
        <v>3.99</v>
      </c>
      <c r="AO154" s="15">
        <v>3.99</v>
      </c>
      <c r="AP154" s="15">
        <v>3.99</v>
      </c>
      <c r="AQ154" s="15">
        <v>3.99</v>
      </c>
      <c r="AR154" s="15">
        <v>3.99</v>
      </c>
      <c r="AS154" s="15">
        <v>3.99</v>
      </c>
      <c r="AT154" s="15">
        <v>3.99</v>
      </c>
      <c r="AU154" s="15">
        <v>3.99</v>
      </c>
      <c r="AV154" s="15">
        <v>3.99</v>
      </c>
      <c r="AW154" s="15">
        <v>3.99</v>
      </c>
      <c r="AX154" s="15">
        <v>3.99</v>
      </c>
      <c r="AY154" s="15">
        <v>3.99</v>
      </c>
    </row>
    <row r="155" spans="1:51" x14ac:dyDescent="0.2">
      <c r="A155" s="5">
        <v>41943</v>
      </c>
      <c r="B155" s="15">
        <v>2.09</v>
      </c>
      <c r="C155" s="15">
        <v>2.2200000000000002</v>
      </c>
      <c r="D155" s="15">
        <v>2.39</v>
      </c>
      <c r="E155" s="15">
        <v>2.6</v>
      </c>
      <c r="F155" s="15">
        <v>2.8</v>
      </c>
      <c r="G155" s="15">
        <v>3</v>
      </c>
      <c r="H155" s="15">
        <v>3.17</v>
      </c>
      <c r="I155" s="15">
        <v>3.33</v>
      </c>
      <c r="J155" s="15">
        <v>3.47</v>
      </c>
      <c r="K155" s="15">
        <v>3.59</v>
      </c>
      <c r="L155" s="15">
        <v>3.7</v>
      </c>
      <c r="M155" s="15">
        <v>3.8</v>
      </c>
      <c r="N155" s="15">
        <v>3.88</v>
      </c>
      <c r="O155" s="15">
        <v>3.95</v>
      </c>
      <c r="P155" s="15">
        <v>4.01</v>
      </c>
      <c r="Q155" s="15">
        <v>4.03</v>
      </c>
      <c r="R155" s="15">
        <v>4.0599999999999996</v>
      </c>
      <c r="S155" s="15">
        <v>4.08</v>
      </c>
      <c r="T155" s="15">
        <v>4.0999999999999996</v>
      </c>
      <c r="U155" s="15">
        <v>4.1100000000000003</v>
      </c>
      <c r="V155" s="15">
        <v>4.1100000000000003</v>
      </c>
      <c r="W155" s="15">
        <v>4.0999999999999996</v>
      </c>
      <c r="X155" s="15">
        <v>4.09</v>
      </c>
      <c r="Y155" s="15">
        <v>4.09</v>
      </c>
      <c r="Z155" s="15">
        <v>4.08</v>
      </c>
      <c r="AA155" s="15">
        <v>4.07</v>
      </c>
      <c r="AB155" s="15">
        <v>4.05</v>
      </c>
      <c r="AC155" s="15">
        <v>4.04</v>
      </c>
      <c r="AD155" s="15">
        <v>4.0199999999999996</v>
      </c>
      <c r="AE155" s="15">
        <v>4.01</v>
      </c>
      <c r="AF155" s="15">
        <v>4</v>
      </c>
      <c r="AG155" s="15">
        <v>3.99</v>
      </c>
      <c r="AH155" s="15">
        <v>3.99</v>
      </c>
      <c r="AI155" s="15">
        <v>3.98</v>
      </c>
      <c r="AJ155" s="15">
        <v>3.97</v>
      </c>
      <c r="AK155" s="15">
        <v>3.97</v>
      </c>
      <c r="AL155" s="15">
        <v>3.96</v>
      </c>
      <c r="AM155" s="15">
        <v>3.96</v>
      </c>
      <c r="AN155" s="15">
        <v>3.95</v>
      </c>
      <c r="AO155" s="15">
        <v>3.95</v>
      </c>
      <c r="AP155" s="15">
        <v>3.95</v>
      </c>
      <c r="AQ155" s="15">
        <v>3.95</v>
      </c>
      <c r="AR155" s="15">
        <v>3.95</v>
      </c>
      <c r="AS155" s="15">
        <v>3.95</v>
      </c>
      <c r="AT155" s="15">
        <v>3.95</v>
      </c>
      <c r="AU155" s="15">
        <v>3.95</v>
      </c>
      <c r="AV155" s="15">
        <v>3.95</v>
      </c>
      <c r="AW155" s="15">
        <v>3.95</v>
      </c>
      <c r="AX155" s="15">
        <v>3.95</v>
      </c>
      <c r="AY155" s="15">
        <v>3.95</v>
      </c>
    </row>
    <row r="156" spans="1:51" x14ac:dyDescent="0.2">
      <c r="A156" s="5">
        <v>41973</v>
      </c>
      <c r="B156" s="15">
        <v>2.06</v>
      </c>
      <c r="C156" s="15">
        <v>2.1800000000000002</v>
      </c>
      <c r="D156" s="15">
        <v>2.35</v>
      </c>
      <c r="E156" s="15">
        <v>2.5499999999999998</v>
      </c>
      <c r="F156" s="15">
        <v>2.75</v>
      </c>
      <c r="G156" s="15">
        <v>2.95</v>
      </c>
      <c r="H156" s="15">
        <v>3.12</v>
      </c>
      <c r="I156" s="15">
        <v>3.27</v>
      </c>
      <c r="J156" s="15">
        <v>3.41</v>
      </c>
      <c r="K156" s="15">
        <v>3.53</v>
      </c>
      <c r="L156" s="15">
        <v>3.65</v>
      </c>
      <c r="M156" s="15">
        <v>3.74</v>
      </c>
      <c r="N156" s="15">
        <v>3.82</v>
      </c>
      <c r="O156" s="15">
        <v>3.89</v>
      </c>
      <c r="P156" s="15">
        <v>3.95</v>
      </c>
      <c r="Q156" s="15">
        <v>3.98</v>
      </c>
      <c r="R156" s="15">
        <v>4</v>
      </c>
      <c r="S156" s="15">
        <v>4.0199999999999996</v>
      </c>
      <c r="T156" s="15">
        <v>4.04</v>
      </c>
      <c r="U156" s="15">
        <v>4.0599999999999996</v>
      </c>
      <c r="V156" s="15">
        <v>4.05</v>
      </c>
      <c r="W156" s="15">
        <v>4.05</v>
      </c>
      <c r="X156" s="15">
        <v>4.04</v>
      </c>
      <c r="Y156" s="15">
        <v>4.04</v>
      </c>
      <c r="Z156" s="15">
        <v>4.03</v>
      </c>
      <c r="AA156" s="15">
        <v>4.0199999999999996</v>
      </c>
      <c r="AB156" s="15">
        <v>4</v>
      </c>
      <c r="AC156" s="15">
        <v>3.99</v>
      </c>
      <c r="AD156" s="15">
        <v>3.97</v>
      </c>
      <c r="AE156" s="15">
        <v>3.96</v>
      </c>
      <c r="AF156" s="15">
        <v>3.95</v>
      </c>
      <c r="AG156" s="15">
        <v>3.95</v>
      </c>
      <c r="AH156" s="15">
        <v>3.94</v>
      </c>
      <c r="AI156" s="15">
        <v>3.94</v>
      </c>
      <c r="AJ156" s="15">
        <v>3.93</v>
      </c>
      <c r="AK156" s="15">
        <v>3.92</v>
      </c>
      <c r="AL156" s="15">
        <v>3.92</v>
      </c>
      <c r="AM156" s="15">
        <v>3.91</v>
      </c>
      <c r="AN156" s="15">
        <v>3.91</v>
      </c>
      <c r="AO156" s="15">
        <v>3.91</v>
      </c>
      <c r="AP156" s="15">
        <v>3.91</v>
      </c>
      <c r="AQ156" s="15">
        <v>3.91</v>
      </c>
      <c r="AR156" s="15">
        <v>3.91</v>
      </c>
      <c r="AS156" s="15">
        <v>3.91</v>
      </c>
      <c r="AT156" s="15">
        <v>3.91</v>
      </c>
      <c r="AU156" s="15">
        <v>3.91</v>
      </c>
      <c r="AV156" s="15">
        <v>3.91</v>
      </c>
      <c r="AW156" s="15">
        <v>3.91</v>
      </c>
      <c r="AX156" s="15">
        <v>3.91</v>
      </c>
      <c r="AY156" s="15">
        <v>3.91</v>
      </c>
    </row>
    <row r="157" spans="1:51" x14ac:dyDescent="0.2">
      <c r="A157" s="5">
        <v>42004</v>
      </c>
      <c r="B157" s="15">
        <v>2.0299999999999998</v>
      </c>
      <c r="C157" s="15">
        <v>2.14</v>
      </c>
      <c r="D157" s="15">
        <v>2.2999999999999998</v>
      </c>
      <c r="E157" s="15">
        <v>2.5</v>
      </c>
      <c r="F157" s="15">
        <v>2.7</v>
      </c>
      <c r="G157" s="15">
        <v>2.89</v>
      </c>
      <c r="H157" s="15">
        <v>3.06</v>
      </c>
      <c r="I157" s="15">
        <v>3.22</v>
      </c>
      <c r="J157" s="15">
        <v>3.35</v>
      </c>
      <c r="K157" s="15">
        <v>3.47</v>
      </c>
      <c r="L157" s="15">
        <v>3.59</v>
      </c>
      <c r="M157" s="15">
        <v>3.68</v>
      </c>
      <c r="N157" s="15">
        <v>3.76</v>
      </c>
      <c r="O157" s="15">
        <v>3.83</v>
      </c>
      <c r="P157" s="15">
        <v>3.89</v>
      </c>
      <c r="Q157" s="15">
        <v>3.92</v>
      </c>
      <c r="R157" s="15">
        <v>3.94</v>
      </c>
      <c r="S157" s="15">
        <v>3.96</v>
      </c>
      <c r="T157" s="15">
        <v>3.98</v>
      </c>
      <c r="U157" s="15">
        <v>4</v>
      </c>
      <c r="V157" s="15">
        <v>3.99</v>
      </c>
      <c r="W157" s="15">
        <v>3.99</v>
      </c>
      <c r="X157" s="15">
        <v>3.98</v>
      </c>
      <c r="Y157" s="15">
        <v>3.98</v>
      </c>
      <c r="Z157" s="15">
        <v>3.98</v>
      </c>
      <c r="AA157" s="15">
        <v>3.96</v>
      </c>
      <c r="AB157" s="15">
        <v>3.95</v>
      </c>
      <c r="AC157" s="15">
        <v>3.93</v>
      </c>
      <c r="AD157" s="15">
        <v>3.92</v>
      </c>
      <c r="AE157" s="15">
        <v>3.91</v>
      </c>
      <c r="AF157" s="15">
        <v>3.9</v>
      </c>
      <c r="AG157" s="15">
        <v>3.9</v>
      </c>
      <c r="AH157" s="15">
        <v>3.89</v>
      </c>
      <c r="AI157" s="15">
        <v>3.88</v>
      </c>
      <c r="AJ157" s="15">
        <v>3.88</v>
      </c>
      <c r="AK157" s="15">
        <v>3.87</v>
      </c>
      <c r="AL157" s="15">
        <v>3.87</v>
      </c>
      <c r="AM157" s="15">
        <v>3.87</v>
      </c>
      <c r="AN157" s="15">
        <v>3.86</v>
      </c>
      <c r="AO157" s="15">
        <v>3.86</v>
      </c>
      <c r="AP157" s="15">
        <v>3.86</v>
      </c>
      <c r="AQ157" s="15">
        <v>3.86</v>
      </c>
      <c r="AR157" s="15">
        <v>3.86</v>
      </c>
      <c r="AS157" s="15">
        <v>3.86</v>
      </c>
      <c r="AT157" s="15">
        <v>3.86</v>
      </c>
      <c r="AU157" s="15">
        <v>3.86</v>
      </c>
      <c r="AV157" s="15">
        <v>3.87</v>
      </c>
      <c r="AW157" s="15">
        <v>3.87</v>
      </c>
      <c r="AX157" s="15">
        <v>3.87</v>
      </c>
      <c r="AY157" s="15">
        <v>3.87</v>
      </c>
    </row>
    <row r="158" spans="1:51" x14ac:dyDescent="0.2">
      <c r="A158" s="5">
        <v>42035</v>
      </c>
      <c r="B158" s="15">
        <v>1.99</v>
      </c>
      <c r="C158" s="15">
        <v>2.1</v>
      </c>
      <c r="D158" s="15">
        <v>2.2599999999999998</v>
      </c>
      <c r="E158" s="15">
        <v>2.4500000000000002</v>
      </c>
      <c r="F158" s="15">
        <v>2.65</v>
      </c>
      <c r="G158" s="15">
        <v>2.84</v>
      </c>
      <c r="H158" s="15">
        <v>3.01</v>
      </c>
      <c r="I158" s="15">
        <v>3.16</v>
      </c>
      <c r="J158" s="15">
        <v>3.29</v>
      </c>
      <c r="K158" s="15">
        <v>3.41</v>
      </c>
      <c r="L158" s="15">
        <v>3.53</v>
      </c>
      <c r="M158" s="15">
        <v>3.62</v>
      </c>
      <c r="N158" s="15">
        <v>3.7</v>
      </c>
      <c r="O158" s="15">
        <v>3.77</v>
      </c>
      <c r="P158" s="15">
        <v>3.83</v>
      </c>
      <c r="Q158" s="15">
        <v>3.85</v>
      </c>
      <c r="R158" s="15">
        <v>3.88</v>
      </c>
      <c r="S158" s="15">
        <v>3.9</v>
      </c>
      <c r="T158" s="15">
        <v>3.92</v>
      </c>
      <c r="U158" s="15">
        <v>3.94</v>
      </c>
      <c r="V158" s="15">
        <v>3.93</v>
      </c>
      <c r="W158" s="15">
        <v>3.93</v>
      </c>
      <c r="X158" s="15">
        <v>3.92</v>
      </c>
      <c r="Y158" s="15">
        <v>3.92</v>
      </c>
      <c r="Z158" s="15">
        <v>3.92</v>
      </c>
      <c r="AA158" s="15">
        <v>3.9</v>
      </c>
      <c r="AB158" s="15">
        <v>3.89</v>
      </c>
      <c r="AC158" s="15">
        <v>3.87</v>
      </c>
      <c r="AD158" s="15">
        <v>3.86</v>
      </c>
      <c r="AE158" s="15">
        <v>3.85</v>
      </c>
      <c r="AF158" s="15">
        <v>3.85</v>
      </c>
      <c r="AG158" s="15">
        <v>3.84</v>
      </c>
      <c r="AH158" s="15">
        <v>3.83</v>
      </c>
      <c r="AI158" s="15">
        <v>3.83</v>
      </c>
      <c r="AJ158" s="15">
        <v>3.83</v>
      </c>
      <c r="AK158" s="15">
        <v>3.82</v>
      </c>
      <c r="AL158" s="15">
        <v>3.82</v>
      </c>
      <c r="AM158" s="15">
        <v>3.81</v>
      </c>
      <c r="AN158" s="15">
        <v>3.81</v>
      </c>
      <c r="AO158" s="15">
        <v>3.81</v>
      </c>
      <c r="AP158" s="15">
        <v>3.81</v>
      </c>
      <c r="AQ158" s="15">
        <v>3.81</v>
      </c>
      <c r="AR158" s="15">
        <v>3.81</v>
      </c>
      <c r="AS158" s="15">
        <v>3.81</v>
      </c>
      <c r="AT158" s="15">
        <v>3.81</v>
      </c>
      <c r="AU158" s="15">
        <v>3.81</v>
      </c>
      <c r="AV158" s="15">
        <v>3.81</v>
      </c>
      <c r="AW158" s="15">
        <v>3.82</v>
      </c>
      <c r="AX158" s="15">
        <v>3.82</v>
      </c>
      <c r="AY158" s="15">
        <v>3.82</v>
      </c>
    </row>
    <row r="159" spans="1:51" x14ac:dyDescent="0.2">
      <c r="A159" s="5">
        <v>42063</v>
      </c>
      <c r="B159" s="15">
        <v>1.96</v>
      </c>
      <c r="C159" s="15">
        <v>2.06</v>
      </c>
      <c r="D159" s="15">
        <v>2.2200000000000002</v>
      </c>
      <c r="E159" s="15">
        <v>2.4</v>
      </c>
      <c r="F159" s="15">
        <v>2.6</v>
      </c>
      <c r="G159" s="15">
        <v>2.78</v>
      </c>
      <c r="H159" s="15">
        <v>2.95</v>
      </c>
      <c r="I159" s="15">
        <v>3.1</v>
      </c>
      <c r="J159" s="15">
        <v>3.23</v>
      </c>
      <c r="K159" s="15">
        <v>3.35</v>
      </c>
      <c r="L159" s="15">
        <v>3.46</v>
      </c>
      <c r="M159" s="15">
        <v>3.56</v>
      </c>
      <c r="N159" s="15">
        <v>3.64</v>
      </c>
      <c r="O159" s="15">
        <v>3.7</v>
      </c>
      <c r="P159" s="15">
        <v>3.76</v>
      </c>
      <c r="Q159" s="15">
        <v>3.79</v>
      </c>
      <c r="R159" s="15">
        <v>3.82</v>
      </c>
      <c r="S159" s="15">
        <v>3.84</v>
      </c>
      <c r="T159" s="15">
        <v>3.86</v>
      </c>
      <c r="U159" s="15">
        <v>3.88</v>
      </c>
      <c r="V159" s="15">
        <v>3.87</v>
      </c>
      <c r="W159" s="15">
        <v>3.87</v>
      </c>
      <c r="X159" s="15">
        <v>3.86</v>
      </c>
      <c r="Y159" s="15">
        <v>3.86</v>
      </c>
      <c r="Z159" s="15">
        <v>3.86</v>
      </c>
      <c r="AA159" s="15">
        <v>3.84</v>
      </c>
      <c r="AB159" s="15">
        <v>3.83</v>
      </c>
      <c r="AC159" s="15">
        <v>3.82</v>
      </c>
      <c r="AD159" s="15">
        <v>3.81</v>
      </c>
      <c r="AE159" s="15">
        <v>3.8</v>
      </c>
      <c r="AF159" s="15">
        <v>3.79</v>
      </c>
      <c r="AG159" s="15">
        <v>3.79</v>
      </c>
      <c r="AH159" s="15">
        <v>3.78</v>
      </c>
      <c r="AI159" s="15">
        <v>3.78</v>
      </c>
      <c r="AJ159" s="15">
        <v>3.77</v>
      </c>
      <c r="AK159" s="15">
        <v>3.77</v>
      </c>
      <c r="AL159" s="15">
        <v>3.76</v>
      </c>
      <c r="AM159" s="15">
        <v>3.76</v>
      </c>
      <c r="AN159" s="15">
        <v>3.76</v>
      </c>
      <c r="AO159" s="15">
        <v>3.75</v>
      </c>
      <c r="AP159" s="15">
        <v>3.76</v>
      </c>
      <c r="AQ159" s="15">
        <v>3.76</v>
      </c>
      <c r="AR159" s="15">
        <v>3.76</v>
      </c>
      <c r="AS159" s="15">
        <v>3.76</v>
      </c>
      <c r="AT159" s="15">
        <v>3.76</v>
      </c>
      <c r="AU159" s="15">
        <v>3.76</v>
      </c>
      <c r="AV159" s="15">
        <v>3.76</v>
      </c>
      <c r="AW159" s="15">
        <v>3.77</v>
      </c>
      <c r="AX159" s="15">
        <v>3.77</v>
      </c>
      <c r="AY159" s="15">
        <v>3.77</v>
      </c>
    </row>
    <row r="160" spans="1:51" x14ac:dyDescent="0.2">
      <c r="A160" s="5">
        <v>42094</v>
      </c>
      <c r="B160" s="15">
        <v>1.93</v>
      </c>
      <c r="C160" s="15">
        <v>2.0299999999999998</v>
      </c>
      <c r="D160" s="15">
        <v>2.17</v>
      </c>
      <c r="E160" s="15">
        <v>2.36</v>
      </c>
      <c r="F160" s="15">
        <v>2.5499999999999998</v>
      </c>
      <c r="G160" s="15">
        <v>2.73</v>
      </c>
      <c r="H160" s="15">
        <v>2.89</v>
      </c>
      <c r="I160" s="15">
        <v>3.04</v>
      </c>
      <c r="J160" s="15">
        <v>3.17</v>
      </c>
      <c r="K160" s="15">
        <v>3.29</v>
      </c>
      <c r="L160" s="15">
        <v>3.4</v>
      </c>
      <c r="M160" s="15">
        <v>3.49</v>
      </c>
      <c r="N160" s="15">
        <v>3.57</v>
      </c>
      <c r="O160" s="15">
        <v>3.64</v>
      </c>
      <c r="P160" s="15">
        <v>3.7</v>
      </c>
      <c r="Q160" s="15">
        <v>3.73</v>
      </c>
      <c r="R160" s="15">
        <v>3.75</v>
      </c>
      <c r="S160" s="15">
        <v>3.77</v>
      </c>
      <c r="T160" s="15">
        <v>3.79</v>
      </c>
      <c r="U160" s="15">
        <v>3.81</v>
      </c>
      <c r="V160" s="15">
        <v>3.8</v>
      </c>
      <c r="W160" s="15">
        <v>3.8</v>
      </c>
      <c r="X160" s="15">
        <v>3.8</v>
      </c>
      <c r="Y160" s="15">
        <v>3.79</v>
      </c>
      <c r="Z160" s="15">
        <v>3.79</v>
      </c>
      <c r="AA160" s="15">
        <v>3.78</v>
      </c>
      <c r="AB160" s="15">
        <v>3.77</v>
      </c>
      <c r="AC160" s="15">
        <v>3.75</v>
      </c>
      <c r="AD160" s="15">
        <v>3.74</v>
      </c>
      <c r="AE160" s="15">
        <v>3.73</v>
      </c>
      <c r="AF160" s="15">
        <v>3.73</v>
      </c>
      <c r="AG160" s="15">
        <v>3.72</v>
      </c>
      <c r="AH160" s="15">
        <v>3.72</v>
      </c>
      <c r="AI160" s="15">
        <v>3.72</v>
      </c>
      <c r="AJ160" s="15">
        <v>3.71</v>
      </c>
      <c r="AK160" s="15">
        <v>3.71</v>
      </c>
      <c r="AL160" s="15">
        <v>3.7</v>
      </c>
      <c r="AM160" s="15">
        <v>3.7</v>
      </c>
      <c r="AN160" s="15">
        <v>3.7</v>
      </c>
      <c r="AO160" s="15">
        <v>3.7</v>
      </c>
      <c r="AP160" s="15">
        <v>3.7</v>
      </c>
      <c r="AQ160" s="15">
        <v>3.7</v>
      </c>
      <c r="AR160" s="15">
        <v>3.7</v>
      </c>
      <c r="AS160" s="15">
        <v>3.7</v>
      </c>
      <c r="AT160" s="15">
        <v>3.7</v>
      </c>
      <c r="AU160" s="15">
        <v>3.71</v>
      </c>
      <c r="AV160" s="15">
        <v>3.71</v>
      </c>
      <c r="AW160" s="15">
        <v>3.71</v>
      </c>
      <c r="AX160" s="15">
        <v>3.71</v>
      </c>
      <c r="AY160" s="15">
        <v>3.71</v>
      </c>
    </row>
    <row r="161" spans="1:51" x14ac:dyDescent="0.2">
      <c r="A161" s="5">
        <v>42124</v>
      </c>
      <c r="B161" s="15">
        <v>1.9</v>
      </c>
      <c r="C161" s="15">
        <v>1.99</v>
      </c>
      <c r="D161" s="15">
        <v>2.14</v>
      </c>
      <c r="E161" s="15">
        <v>2.3199999999999998</v>
      </c>
      <c r="F161" s="15">
        <v>2.5</v>
      </c>
      <c r="G161" s="15">
        <v>2.68</v>
      </c>
      <c r="H161" s="15">
        <v>2.84</v>
      </c>
      <c r="I161" s="15">
        <v>2.99</v>
      </c>
      <c r="J161" s="15">
        <v>3.12</v>
      </c>
      <c r="K161" s="15">
        <v>3.24</v>
      </c>
      <c r="L161" s="15">
        <v>3.35</v>
      </c>
      <c r="M161" s="15">
        <v>3.44</v>
      </c>
      <c r="N161" s="15">
        <v>3.51</v>
      </c>
      <c r="O161" s="15">
        <v>3.58</v>
      </c>
      <c r="P161" s="15">
        <v>3.64</v>
      </c>
      <c r="Q161" s="15">
        <v>3.67</v>
      </c>
      <c r="R161" s="15">
        <v>3.69</v>
      </c>
      <c r="S161" s="15">
        <v>3.71</v>
      </c>
      <c r="T161" s="15">
        <v>3.73</v>
      </c>
      <c r="U161" s="15">
        <v>3.75</v>
      </c>
      <c r="V161" s="15">
        <v>3.75</v>
      </c>
      <c r="W161" s="15">
        <v>3.74</v>
      </c>
      <c r="X161" s="15">
        <v>3.74</v>
      </c>
      <c r="Y161" s="15">
        <v>3.74</v>
      </c>
      <c r="Z161" s="15">
        <v>3.73</v>
      </c>
      <c r="AA161" s="15">
        <v>3.72</v>
      </c>
      <c r="AB161" s="15">
        <v>3.71</v>
      </c>
      <c r="AC161" s="15">
        <v>3.7</v>
      </c>
      <c r="AD161" s="15">
        <v>3.69</v>
      </c>
      <c r="AE161" s="15">
        <v>3.68</v>
      </c>
      <c r="AF161" s="15">
        <v>3.67</v>
      </c>
      <c r="AG161" s="15">
        <v>3.67</v>
      </c>
      <c r="AH161" s="15">
        <v>3.67</v>
      </c>
      <c r="AI161" s="15">
        <v>3.66</v>
      </c>
      <c r="AJ161" s="15">
        <v>3.66</v>
      </c>
      <c r="AK161" s="15">
        <v>3.66</v>
      </c>
      <c r="AL161" s="15">
        <v>3.65</v>
      </c>
      <c r="AM161" s="15">
        <v>3.65</v>
      </c>
      <c r="AN161" s="15">
        <v>3.65</v>
      </c>
      <c r="AO161" s="15">
        <v>3.65</v>
      </c>
      <c r="AP161" s="15">
        <v>3.65</v>
      </c>
      <c r="AQ161" s="15">
        <v>3.65</v>
      </c>
      <c r="AR161" s="15">
        <v>3.65</v>
      </c>
      <c r="AS161" s="15">
        <v>3.65</v>
      </c>
      <c r="AT161" s="15">
        <v>3.65</v>
      </c>
      <c r="AU161" s="15">
        <v>3.66</v>
      </c>
      <c r="AV161" s="15">
        <v>3.66</v>
      </c>
      <c r="AW161" s="15">
        <v>3.66</v>
      </c>
      <c r="AX161" s="15">
        <v>3.66</v>
      </c>
      <c r="AY161" s="15">
        <v>3.66</v>
      </c>
    </row>
    <row r="162" spans="1:51" x14ac:dyDescent="0.2">
      <c r="A162" s="5">
        <v>42155</v>
      </c>
      <c r="B162" s="15">
        <v>1.87</v>
      </c>
      <c r="C162" s="15">
        <v>1.96</v>
      </c>
      <c r="D162" s="15">
        <v>2.1</v>
      </c>
      <c r="E162" s="15">
        <v>2.27</v>
      </c>
      <c r="F162" s="15">
        <v>2.46</v>
      </c>
      <c r="G162" s="15">
        <v>2.63</v>
      </c>
      <c r="H162" s="15">
        <v>2.79</v>
      </c>
      <c r="I162" s="15">
        <v>2.94</v>
      </c>
      <c r="J162" s="15">
        <v>3.07</v>
      </c>
      <c r="K162" s="15">
        <v>3.19</v>
      </c>
      <c r="L162" s="15">
        <v>3.29</v>
      </c>
      <c r="M162" s="15">
        <v>3.38</v>
      </c>
      <c r="N162" s="15">
        <v>3.46</v>
      </c>
      <c r="O162" s="15">
        <v>3.53</v>
      </c>
      <c r="P162" s="15">
        <v>3.58</v>
      </c>
      <c r="Q162" s="15">
        <v>3.61</v>
      </c>
      <c r="R162" s="15">
        <v>3.64</v>
      </c>
      <c r="S162" s="15">
        <v>3.66</v>
      </c>
      <c r="T162" s="15">
        <v>3.68</v>
      </c>
      <c r="U162" s="15">
        <v>3.7</v>
      </c>
      <c r="V162" s="15">
        <v>3.69</v>
      </c>
      <c r="W162" s="15">
        <v>3.69</v>
      </c>
      <c r="X162" s="15">
        <v>3.69</v>
      </c>
      <c r="Y162" s="15">
        <v>3.69</v>
      </c>
      <c r="Z162" s="15">
        <v>3.68</v>
      </c>
      <c r="AA162" s="15">
        <v>3.67</v>
      </c>
      <c r="AB162" s="15">
        <v>3.66</v>
      </c>
      <c r="AC162" s="15">
        <v>3.65</v>
      </c>
      <c r="AD162" s="15">
        <v>3.64</v>
      </c>
      <c r="AE162" s="15">
        <v>3.63</v>
      </c>
      <c r="AF162" s="15">
        <v>3.63</v>
      </c>
      <c r="AG162" s="15">
        <v>3.62</v>
      </c>
      <c r="AH162" s="15">
        <v>3.62</v>
      </c>
      <c r="AI162" s="15">
        <v>3.62</v>
      </c>
      <c r="AJ162" s="15">
        <v>3.62</v>
      </c>
      <c r="AK162" s="15">
        <v>3.61</v>
      </c>
      <c r="AL162" s="15">
        <v>3.61</v>
      </c>
      <c r="AM162" s="15">
        <v>3.61</v>
      </c>
      <c r="AN162" s="15">
        <v>3.6</v>
      </c>
      <c r="AO162" s="15">
        <v>3.6</v>
      </c>
      <c r="AP162" s="15">
        <v>3.6</v>
      </c>
      <c r="AQ162" s="15">
        <v>3.61</v>
      </c>
      <c r="AR162" s="15">
        <v>3.61</v>
      </c>
      <c r="AS162" s="15">
        <v>3.61</v>
      </c>
      <c r="AT162" s="15">
        <v>3.61</v>
      </c>
      <c r="AU162" s="15">
        <v>3.61</v>
      </c>
      <c r="AV162" s="15">
        <v>3.61</v>
      </c>
      <c r="AW162" s="15">
        <v>3.62</v>
      </c>
      <c r="AX162" s="15">
        <v>3.62</v>
      </c>
      <c r="AY162" s="15">
        <v>3.62</v>
      </c>
    </row>
    <row r="163" spans="1:51" x14ac:dyDescent="0.2">
      <c r="A163" s="5">
        <v>42185</v>
      </c>
      <c r="B163" s="15">
        <v>1.84</v>
      </c>
      <c r="C163" s="15">
        <v>1.93</v>
      </c>
      <c r="D163" s="15">
        <v>2.06</v>
      </c>
      <c r="E163" s="15">
        <v>2.2400000000000002</v>
      </c>
      <c r="F163" s="15">
        <v>2.42</v>
      </c>
      <c r="G163" s="15">
        <v>2.59</v>
      </c>
      <c r="H163" s="15">
        <v>2.75</v>
      </c>
      <c r="I163" s="15">
        <v>2.9</v>
      </c>
      <c r="J163" s="15">
        <v>3.03</v>
      </c>
      <c r="K163" s="15">
        <v>3.14</v>
      </c>
      <c r="L163" s="15">
        <v>3.25</v>
      </c>
      <c r="M163" s="15">
        <v>3.34</v>
      </c>
      <c r="N163" s="15">
        <v>3.42</v>
      </c>
      <c r="O163" s="15">
        <v>3.48</v>
      </c>
      <c r="P163" s="15">
        <v>3.54</v>
      </c>
      <c r="Q163" s="15">
        <v>3.57</v>
      </c>
      <c r="R163" s="15">
        <v>3.59</v>
      </c>
      <c r="S163" s="15">
        <v>3.62</v>
      </c>
      <c r="T163" s="15">
        <v>3.64</v>
      </c>
      <c r="U163" s="15">
        <v>3.66</v>
      </c>
      <c r="V163" s="15">
        <v>3.65</v>
      </c>
      <c r="W163" s="15">
        <v>3.65</v>
      </c>
      <c r="X163" s="15">
        <v>3.65</v>
      </c>
      <c r="Y163" s="15">
        <v>3.65</v>
      </c>
      <c r="Z163" s="15">
        <v>3.64</v>
      </c>
      <c r="AA163" s="15">
        <v>3.63</v>
      </c>
      <c r="AB163" s="15">
        <v>3.62</v>
      </c>
      <c r="AC163" s="15">
        <v>3.61</v>
      </c>
      <c r="AD163" s="15">
        <v>3.6</v>
      </c>
      <c r="AE163" s="15">
        <v>3.59</v>
      </c>
      <c r="AF163" s="15">
        <v>3.59</v>
      </c>
      <c r="AG163" s="15">
        <v>3.59</v>
      </c>
      <c r="AH163" s="15">
        <v>3.59</v>
      </c>
      <c r="AI163" s="15">
        <v>3.58</v>
      </c>
      <c r="AJ163" s="15">
        <v>3.58</v>
      </c>
      <c r="AK163" s="15">
        <v>3.58</v>
      </c>
      <c r="AL163" s="15">
        <v>3.58</v>
      </c>
      <c r="AM163" s="15">
        <v>3.57</v>
      </c>
      <c r="AN163" s="15">
        <v>3.57</v>
      </c>
      <c r="AO163" s="15">
        <v>3.57</v>
      </c>
      <c r="AP163" s="15">
        <v>3.57</v>
      </c>
      <c r="AQ163" s="15">
        <v>3.57</v>
      </c>
      <c r="AR163" s="15">
        <v>3.57</v>
      </c>
      <c r="AS163" s="15">
        <v>3.58</v>
      </c>
      <c r="AT163" s="15">
        <v>3.58</v>
      </c>
      <c r="AU163" s="15">
        <v>3.58</v>
      </c>
      <c r="AV163" s="15">
        <v>3.58</v>
      </c>
      <c r="AW163" s="15">
        <v>3.58</v>
      </c>
      <c r="AX163" s="15">
        <v>3.58</v>
      </c>
      <c r="AY163" s="15">
        <v>3.58</v>
      </c>
    </row>
    <row r="164" spans="1:51" x14ac:dyDescent="0.2">
      <c r="A164" s="5">
        <v>42216</v>
      </c>
      <c r="B164" s="15">
        <v>1.81</v>
      </c>
      <c r="C164" s="15">
        <v>1.89</v>
      </c>
      <c r="D164" s="15">
        <v>2.0299999999999998</v>
      </c>
      <c r="E164" s="15">
        <v>2.2000000000000002</v>
      </c>
      <c r="F164" s="15">
        <v>2.38</v>
      </c>
      <c r="G164" s="15">
        <v>2.5499999999999998</v>
      </c>
      <c r="H164" s="15">
        <v>2.71</v>
      </c>
      <c r="I164" s="15">
        <v>2.85</v>
      </c>
      <c r="J164" s="15">
        <v>2.98</v>
      </c>
      <c r="K164" s="15">
        <v>3.1</v>
      </c>
      <c r="L164" s="15">
        <v>3.21</v>
      </c>
      <c r="M164" s="15">
        <v>3.3</v>
      </c>
      <c r="N164" s="15">
        <v>3.37</v>
      </c>
      <c r="O164" s="15">
        <v>3.44</v>
      </c>
      <c r="P164" s="15">
        <v>3.5</v>
      </c>
      <c r="Q164" s="15">
        <v>3.52</v>
      </c>
      <c r="R164" s="15">
        <v>3.55</v>
      </c>
      <c r="S164" s="15">
        <v>3.57</v>
      </c>
      <c r="T164" s="15">
        <v>3.59</v>
      </c>
      <c r="U164" s="15">
        <v>3.61</v>
      </c>
      <c r="V164" s="15">
        <v>3.61</v>
      </c>
      <c r="W164" s="15">
        <v>3.61</v>
      </c>
      <c r="X164" s="15">
        <v>3.6</v>
      </c>
      <c r="Y164" s="15">
        <v>3.6</v>
      </c>
      <c r="Z164" s="15">
        <v>3.6</v>
      </c>
      <c r="AA164" s="15">
        <v>3.59</v>
      </c>
      <c r="AB164" s="15">
        <v>3.58</v>
      </c>
      <c r="AC164" s="15">
        <v>3.57</v>
      </c>
      <c r="AD164" s="15">
        <v>3.56</v>
      </c>
      <c r="AE164" s="15">
        <v>3.55</v>
      </c>
      <c r="AF164" s="15">
        <v>3.55</v>
      </c>
      <c r="AG164" s="15">
        <v>3.55</v>
      </c>
      <c r="AH164" s="15">
        <v>3.55</v>
      </c>
      <c r="AI164" s="15">
        <v>3.54</v>
      </c>
      <c r="AJ164" s="15">
        <v>3.54</v>
      </c>
      <c r="AK164" s="15">
        <v>3.54</v>
      </c>
      <c r="AL164" s="15">
        <v>3.54</v>
      </c>
      <c r="AM164" s="15">
        <v>3.53</v>
      </c>
      <c r="AN164" s="15">
        <v>3.53</v>
      </c>
      <c r="AO164" s="15">
        <v>3.53</v>
      </c>
      <c r="AP164" s="15">
        <v>3.53</v>
      </c>
      <c r="AQ164" s="15">
        <v>3.53</v>
      </c>
      <c r="AR164" s="15">
        <v>3.54</v>
      </c>
      <c r="AS164" s="15">
        <v>3.54</v>
      </c>
      <c r="AT164" s="15">
        <v>3.54</v>
      </c>
      <c r="AU164" s="15">
        <v>3.54</v>
      </c>
      <c r="AV164" s="15">
        <v>3.54</v>
      </c>
      <c r="AW164" s="15">
        <v>3.54</v>
      </c>
      <c r="AX164" s="15">
        <v>3.55</v>
      </c>
      <c r="AY164" s="15">
        <v>3.55</v>
      </c>
    </row>
    <row r="165" spans="1:51" x14ac:dyDescent="0.2">
      <c r="A165" s="5">
        <v>42247</v>
      </c>
      <c r="B165" s="15">
        <v>1.79</v>
      </c>
      <c r="C165" s="15">
        <v>1.87</v>
      </c>
      <c r="D165" s="15">
        <v>2</v>
      </c>
      <c r="E165" s="15">
        <v>2.17</v>
      </c>
      <c r="F165" s="15">
        <v>2.35</v>
      </c>
      <c r="G165" s="15">
        <v>2.52</v>
      </c>
      <c r="H165" s="15">
        <v>2.68</v>
      </c>
      <c r="I165" s="15">
        <v>2.82</v>
      </c>
      <c r="J165" s="15">
        <v>2.95</v>
      </c>
      <c r="K165" s="15">
        <v>3.07</v>
      </c>
      <c r="L165" s="15">
        <v>3.18</v>
      </c>
      <c r="M165" s="15">
        <v>3.27</v>
      </c>
      <c r="N165" s="15">
        <v>3.35</v>
      </c>
      <c r="O165" s="15">
        <v>3.41</v>
      </c>
      <c r="P165" s="15">
        <v>3.47</v>
      </c>
      <c r="Q165" s="15">
        <v>3.5</v>
      </c>
      <c r="R165" s="15">
        <v>3.52</v>
      </c>
      <c r="S165" s="15">
        <v>3.54</v>
      </c>
      <c r="T165" s="15">
        <v>3.56</v>
      </c>
      <c r="U165" s="15">
        <v>3.58</v>
      </c>
      <c r="V165" s="15">
        <v>3.58</v>
      </c>
      <c r="W165" s="15">
        <v>3.58</v>
      </c>
      <c r="X165" s="15">
        <v>3.58</v>
      </c>
      <c r="Y165" s="15">
        <v>3.58</v>
      </c>
      <c r="Z165" s="15">
        <v>3.58</v>
      </c>
      <c r="AA165" s="15">
        <v>3.56</v>
      </c>
      <c r="AB165" s="15">
        <v>3.56</v>
      </c>
      <c r="AC165" s="15">
        <v>3.55</v>
      </c>
      <c r="AD165" s="15">
        <v>3.54</v>
      </c>
      <c r="AE165" s="15">
        <v>3.53</v>
      </c>
      <c r="AF165" s="15">
        <v>3.53</v>
      </c>
      <c r="AG165" s="15">
        <v>3.53</v>
      </c>
      <c r="AH165" s="15">
        <v>3.52</v>
      </c>
      <c r="AI165" s="15">
        <v>3.52</v>
      </c>
      <c r="AJ165" s="15">
        <v>3.52</v>
      </c>
      <c r="AK165" s="15">
        <v>3.52</v>
      </c>
      <c r="AL165" s="15">
        <v>3.52</v>
      </c>
      <c r="AM165" s="15">
        <v>3.51</v>
      </c>
      <c r="AN165" s="15">
        <v>3.51</v>
      </c>
      <c r="AO165" s="15">
        <v>3.51</v>
      </c>
      <c r="AP165" s="15">
        <v>3.51</v>
      </c>
      <c r="AQ165" s="15">
        <v>3.51</v>
      </c>
      <c r="AR165" s="15">
        <v>3.52</v>
      </c>
      <c r="AS165" s="15">
        <v>3.52</v>
      </c>
      <c r="AT165" s="15">
        <v>3.52</v>
      </c>
      <c r="AU165" s="15">
        <v>3.52</v>
      </c>
      <c r="AV165" s="15">
        <v>3.52</v>
      </c>
      <c r="AW165" s="15">
        <v>3.52</v>
      </c>
      <c r="AX165" s="15">
        <v>3.52</v>
      </c>
      <c r="AY165" s="15">
        <v>3.53</v>
      </c>
    </row>
    <row r="166" spans="1:51" x14ac:dyDescent="0.2">
      <c r="A166" s="5">
        <v>42277</v>
      </c>
      <c r="B166" s="15">
        <v>1.76</v>
      </c>
      <c r="C166" s="15">
        <v>1.84</v>
      </c>
      <c r="D166" s="15">
        <v>1.97</v>
      </c>
      <c r="E166" s="15">
        <v>2.14</v>
      </c>
      <c r="F166" s="15">
        <v>2.3199999999999998</v>
      </c>
      <c r="G166" s="15">
        <v>2.4900000000000002</v>
      </c>
      <c r="H166" s="15">
        <v>2.65</v>
      </c>
      <c r="I166" s="15">
        <v>2.79</v>
      </c>
      <c r="J166" s="15">
        <v>2.92</v>
      </c>
      <c r="K166" s="15">
        <v>3.04</v>
      </c>
      <c r="L166" s="15">
        <v>3.15</v>
      </c>
      <c r="M166" s="15">
        <v>3.24</v>
      </c>
      <c r="N166" s="15">
        <v>3.31</v>
      </c>
      <c r="O166" s="15">
        <v>3.38</v>
      </c>
      <c r="P166" s="15">
        <v>3.44</v>
      </c>
      <c r="Q166" s="15">
        <v>3.47</v>
      </c>
      <c r="R166" s="15">
        <v>3.49</v>
      </c>
      <c r="S166" s="15">
        <v>3.51</v>
      </c>
      <c r="T166" s="15">
        <v>3.53</v>
      </c>
      <c r="U166" s="15">
        <v>3.55</v>
      </c>
      <c r="V166" s="15">
        <v>3.55</v>
      </c>
      <c r="W166" s="15">
        <v>3.55</v>
      </c>
      <c r="X166" s="15">
        <v>3.55</v>
      </c>
      <c r="Y166" s="15">
        <v>3.55</v>
      </c>
      <c r="Z166" s="15">
        <v>3.55</v>
      </c>
      <c r="AA166" s="15">
        <v>3.54</v>
      </c>
      <c r="AB166" s="15">
        <v>3.53</v>
      </c>
      <c r="AC166" s="15">
        <v>3.52</v>
      </c>
      <c r="AD166" s="15">
        <v>3.51</v>
      </c>
      <c r="AE166" s="15">
        <v>3.5</v>
      </c>
      <c r="AF166" s="15">
        <v>3.5</v>
      </c>
      <c r="AG166" s="15">
        <v>3.5</v>
      </c>
      <c r="AH166" s="15">
        <v>3.5</v>
      </c>
      <c r="AI166" s="15">
        <v>3.5</v>
      </c>
      <c r="AJ166" s="15">
        <v>3.5</v>
      </c>
      <c r="AK166" s="15">
        <v>3.49</v>
      </c>
      <c r="AL166" s="15">
        <v>3.49</v>
      </c>
      <c r="AM166" s="15">
        <v>3.49</v>
      </c>
      <c r="AN166" s="15">
        <v>3.49</v>
      </c>
      <c r="AO166" s="15">
        <v>3.49</v>
      </c>
      <c r="AP166" s="15">
        <v>3.49</v>
      </c>
      <c r="AQ166" s="15">
        <v>3.49</v>
      </c>
      <c r="AR166" s="15">
        <v>3.49</v>
      </c>
      <c r="AS166" s="15">
        <v>3.49</v>
      </c>
      <c r="AT166" s="15">
        <v>3.5</v>
      </c>
      <c r="AU166" s="15">
        <v>3.5</v>
      </c>
      <c r="AV166" s="15">
        <v>3.5</v>
      </c>
      <c r="AW166" s="15">
        <v>3.5</v>
      </c>
      <c r="AX166" s="15">
        <v>3.5</v>
      </c>
      <c r="AY166" s="15">
        <v>3.5</v>
      </c>
    </row>
    <row r="167" spans="1:51" x14ac:dyDescent="0.2">
      <c r="A167" s="5">
        <v>42308</v>
      </c>
      <c r="B167" s="15">
        <v>1.73</v>
      </c>
      <c r="C167" s="15">
        <v>1.8</v>
      </c>
      <c r="D167" s="15">
        <v>1.93</v>
      </c>
      <c r="E167" s="15">
        <v>2.1</v>
      </c>
      <c r="F167" s="15">
        <v>2.2799999999999998</v>
      </c>
      <c r="G167" s="15">
        <v>2.4500000000000002</v>
      </c>
      <c r="H167" s="15">
        <v>2.61</v>
      </c>
      <c r="I167" s="15">
        <v>2.75</v>
      </c>
      <c r="J167" s="15">
        <v>2.88</v>
      </c>
      <c r="K167" s="15">
        <v>3</v>
      </c>
      <c r="L167" s="15">
        <v>3.11</v>
      </c>
      <c r="M167" s="15">
        <v>3.2</v>
      </c>
      <c r="N167" s="15">
        <v>3.28</v>
      </c>
      <c r="O167" s="15">
        <v>3.34</v>
      </c>
      <c r="P167" s="15">
        <v>3.4</v>
      </c>
      <c r="Q167" s="15">
        <v>3.43</v>
      </c>
      <c r="R167" s="15">
        <v>3.46</v>
      </c>
      <c r="S167" s="15">
        <v>3.48</v>
      </c>
      <c r="T167" s="15">
        <v>3.5</v>
      </c>
      <c r="U167" s="15">
        <v>3.52</v>
      </c>
      <c r="V167" s="15">
        <v>3.52</v>
      </c>
      <c r="W167" s="15">
        <v>3.52</v>
      </c>
      <c r="X167" s="15">
        <v>3.52</v>
      </c>
      <c r="Y167" s="15">
        <v>3.51</v>
      </c>
      <c r="Z167" s="15">
        <v>3.51</v>
      </c>
      <c r="AA167" s="15">
        <v>3.5</v>
      </c>
      <c r="AB167" s="15">
        <v>3.5</v>
      </c>
      <c r="AC167" s="15">
        <v>3.49</v>
      </c>
      <c r="AD167" s="15">
        <v>3.48</v>
      </c>
      <c r="AE167" s="15">
        <v>3.47</v>
      </c>
      <c r="AF167" s="15">
        <v>3.47</v>
      </c>
      <c r="AG167" s="15">
        <v>3.47</v>
      </c>
      <c r="AH167" s="15">
        <v>3.47</v>
      </c>
      <c r="AI167" s="15">
        <v>3.47</v>
      </c>
      <c r="AJ167" s="15">
        <v>3.47</v>
      </c>
      <c r="AK167" s="15">
        <v>3.47</v>
      </c>
      <c r="AL167" s="15">
        <v>3.47</v>
      </c>
      <c r="AM167" s="15">
        <v>3.47</v>
      </c>
      <c r="AN167" s="15">
        <v>3.46</v>
      </c>
      <c r="AO167" s="15">
        <v>3.46</v>
      </c>
      <c r="AP167" s="15">
        <v>3.47</v>
      </c>
      <c r="AQ167" s="15">
        <v>3.47</v>
      </c>
      <c r="AR167" s="15">
        <v>3.47</v>
      </c>
      <c r="AS167" s="15">
        <v>3.47</v>
      </c>
      <c r="AT167" s="15">
        <v>3.47</v>
      </c>
      <c r="AU167" s="15">
        <v>3.47</v>
      </c>
      <c r="AV167" s="15">
        <v>3.47</v>
      </c>
      <c r="AW167" s="15">
        <v>3.48</v>
      </c>
      <c r="AX167" s="15">
        <v>3.48</v>
      </c>
      <c r="AY167" s="15">
        <v>3.48</v>
      </c>
    </row>
    <row r="168" spans="1:51" x14ac:dyDescent="0.2">
      <c r="A168" s="5">
        <v>42338</v>
      </c>
      <c r="B168" s="15">
        <v>1.69</v>
      </c>
      <c r="C168" s="15">
        <v>1.77</v>
      </c>
      <c r="D168" s="15">
        <v>1.89</v>
      </c>
      <c r="E168" s="15">
        <v>2.06</v>
      </c>
      <c r="F168" s="15">
        <v>2.23</v>
      </c>
      <c r="G168" s="15">
        <v>2.41</v>
      </c>
      <c r="H168" s="15">
        <v>2.56</v>
      </c>
      <c r="I168" s="15">
        <v>2.7</v>
      </c>
      <c r="J168" s="15">
        <v>2.83</v>
      </c>
      <c r="K168" s="15">
        <v>2.95</v>
      </c>
      <c r="L168" s="15">
        <v>3.06</v>
      </c>
      <c r="M168" s="15">
        <v>3.15</v>
      </c>
      <c r="N168" s="15">
        <v>3.23</v>
      </c>
      <c r="O168" s="15">
        <v>3.29</v>
      </c>
      <c r="P168" s="15">
        <v>3.35</v>
      </c>
      <c r="Q168" s="15">
        <v>3.38</v>
      </c>
      <c r="R168" s="15">
        <v>3.41</v>
      </c>
      <c r="S168" s="15">
        <v>3.43</v>
      </c>
      <c r="T168" s="15">
        <v>3.45</v>
      </c>
      <c r="U168" s="15">
        <v>3.47</v>
      </c>
      <c r="V168" s="15">
        <v>3.47</v>
      </c>
      <c r="W168" s="15">
        <v>3.47</v>
      </c>
      <c r="X168" s="15">
        <v>3.47</v>
      </c>
      <c r="Y168" s="15">
        <v>3.47</v>
      </c>
      <c r="Z168" s="15">
        <v>3.47</v>
      </c>
      <c r="AA168" s="15">
        <v>3.47</v>
      </c>
      <c r="AB168" s="15">
        <v>3.46</v>
      </c>
      <c r="AC168" s="15">
        <v>3.45</v>
      </c>
      <c r="AD168" s="15">
        <v>3.44</v>
      </c>
      <c r="AE168" s="15">
        <v>3.44</v>
      </c>
      <c r="AF168" s="15">
        <v>3.44</v>
      </c>
      <c r="AG168" s="15">
        <v>3.44</v>
      </c>
      <c r="AH168" s="15">
        <v>3.44</v>
      </c>
      <c r="AI168" s="15">
        <v>3.43</v>
      </c>
      <c r="AJ168" s="15">
        <v>3.43</v>
      </c>
      <c r="AK168" s="15">
        <v>3.43</v>
      </c>
      <c r="AL168" s="15">
        <v>3.43</v>
      </c>
      <c r="AM168" s="15">
        <v>3.43</v>
      </c>
      <c r="AN168" s="15">
        <v>3.43</v>
      </c>
      <c r="AO168" s="15">
        <v>3.43</v>
      </c>
      <c r="AP168" s="15">
        <v>3.43</v>
      </c>
      <c r="AQ168" s="15">
        <v>3.43</v>
      </c>
      <c r="AR168" s="15">
        <v>3.44</v>
      </c>
      <c r="AS168" s="15">
        <v>3.44</v>
      </c>
      <c r="AT168" s="15">
        <v>3.44</v>
      </c>
      <c r="AU168" s="15">
        <v>3.44</v>
      </c>
      <c r="AV168" s="15">
        <v>3.44</v>
      </c>
      <c r="AW168" s="15">
        <v>3.44</v>
      </c>
      <c r="AX168" s="15">
        <v>3.44</v>
      </c>
      <c r="AY168" s="15">
        <v>3.45</v>
      </c>
    </row>
    <row r="169" spans="1:51" x14ac:dyDescent="0.2">
      <c r="A169" s="5">
        <v>42369</v>
      </c>
      <c r="B169" s="15">
        <v>1.66</v>
      </c>
      <c r="C169" s="15">
        <v>1.73</v>
      </c>
      <c r="D169" s="15">
        <v>1.85</v>
      </c>
      <c r="E169" s="15">
        <v>2.02</v>
      </c>
      <c r="F169" s="15">
        <v>2.1800000000000002</v>
      </c>
      <c r="G169" s="15">
        <v>2.36</v>
      </c>
      <c r="H169" s="15">
        <v>2.5099999999999998</v>
      </c>
      <c r="I169" s="15">
        <v>2.65</v>
      </c>
      <c r="J169" s="15">
        <v>2.78</v>
      </c>
      <c r="K169" s="15">
        <v>2.9</v>
      </c>
      <c r="L169" s="15">
        <v>3.01</v>
      </c>
      <c r="M169" s="15">
        <v>3.1</v>
      </c>
      <c r="N169" s="15">
        <v>3.18</v>
      </c>
      <c r="O169" s="15">
        <v>3.25</v>
      </c>
      <c r="P169" s="15">
        <v>3.3</v>
      </c>
      <c r="Q169" s="15">
        <v>3.33</v>
      </c>
      <c r="R169" s="15">
        <v>3.36</v>
      </c>
      <c r="S169" s="15">
        <v>3.39</v>
      </c>
      <c r="T169" s="15">
        <v>3.41</v>
      </c>
      <c r="U169" s="15">
        <v>3.43</v>
      </c>
      <c r="V169" s="15">
        <v>3.43</v>
      </c>
      <c r="W169" s="15">
        <v>3.43</v>
      </c>
      <c r="X169" s="15">
        <v>3.43</v>
      </c>
      <c r="Y169" s="15">
        <v>3.43</v>
      </c>
      <c r="Z169" s="15">
        <v>3.43</v>
      </c>
      <c r="AA169" s="15">
        <v>3.42</v>
      </c>
      <c r="AB169" s="15">
        <v>3.42</v>
      </c>
      <c r="AC169" s="15">
        <v>3.41</v>
      </c>
      <c r="AD169" s="15">
        <v>3.4</v>
      </c>
      <c r="AE169" s="15">
        <v>3.4</v>
      </c>
      <c r="AF169" s="15">
        <v>3.4</v>
      </c>
      <c r="AG169" s="15">
        <v>3.4</v>
      </c>
      <c r="AH169" s="15">
        <v>3.4</v>
      </c>
      <c r="AI169" s="15">
        <v>3.4</v>
      </c>
      <c r="AJ169" s="15">
        <v>3.4</v>
      </c>
      <c r="AK169" s="15">
        <v>3.4</v>
      </c>
      <c r="AL169" s="15">
        <v>3.4</v>
      </c>
      <c r="AM169" s="15">
        <v>3.4</v>
      </c>
      <c r="AN169" s="15">
        <v>3.39</v>
      </c>
      <c r="AO169" s="15">
        <v>3.39</v>
      </c>
      <c r="AP169" s="15">
        <v>3.4</v>
      </c>
      <c r="AQ169" s="15">
        <v>3.4</v>
      </c>
      <c r="AR169" s="15">
        <v>3.4</v>
      </c>
      <c r="AS169" s="15">
        <v>3.4</v>
      </c>
      <c r="AT169" s="15">
        <v>3.4</v>
      </c>
      <c r="AU169" s="15">
        <v>3.4</v>
      </c>
      <c r="AV169" s="15">
        <v>3.41</v>
      </c>
      <c r="AW169" s="15">
        <v>3.41</v>
      </c>
      <c r="AX169" s="15">
        <v>3.41</v>
      </c>
      <c r="AY169" s="15">
        <v>3.41</v>
      </c>
    </row>
    <row r="170" spans="1:51" x14ac:dyDescent="0.2">
      <c r="A170" s="5">
        <v>42400</v>
      </c>
      <c r="B170" s="15">
        <v>1.63</v>
      </c>
      <c r="C170" s="15">
        <v>1.69</v>
      </c>
      <c r="D170" s="15">
        <v>1.8</v>
      </c>
      <c r="E170" s="15">
        <v>1.96</v>
      </c>
      <c r="F170" s="15">
        <v>2.13</v>
      </c>
      <c r="G170" s="15">
        <v>2.2999999999999998</v>
      </c>
      <c r="H170" s="15">
        <v>2.46</v>
      </c>
      <c r="I170" s="15">
        <v>2.6</v>
      </c>
      <c r="J170" s="15">
        <v>2.73</v>
      </c>
      <c r="K170" s="15">
        <v>2.85</v>
      </c>
      <c r="L170" s="15">
        <v>2.96</v>
      </c>
      <c r="M170" s="15">
        <v>3.05</v>
      </c>
      <c r="N170" s="15">
        <v>3.12</v>
      </c>
      <c r="O170" s="15">
        <v>3.19</v>
      </c>
      <c r="P170" s="15">
        <v>3.25</v>
      </c>
      <c r="Q170" s="15">
        <v>3.28</v>
      </c>
      <c r="R170" s="15">
        <v>3.31</v>
      </c>
      <c r="S170" s="15">
        <v>3.33</v>
      </c>
      <c r="T170" s="15">
        <v>3.35</v>
      </c>
      <c r="U170" s="15">
        <v>3.37</v>
      </c>
      <c r="V170" s="15">
        <v>3.38</v>
      </c>
      <c r="W170" s="15">
        <v>3.38</v>
      </c>
      <c r="X170" s="15">
        <v>3.38</v>
      </c>
      <c r="Y170" s="15">
        <v>3.38</v>
      </c>
      <c r="Z170" s="15">
        <v>3.38</v>
      </c>
      <c r="AA170" s="15">
        <v>3.37</v>
      </c>
      <c r="AB170" s="15">
        <v>3.37</v>
      </c>
      <c r="AC170" s="15">
        <v>3.36</v>
      </c>
      <c r="AD170" s="15">
        <v>3.36</v>
      </c>
      <c r="AE170" s="15">
        <v>3.35</v>
      </c>
      <c r="AF170" s="15">
        <v>3.35</v>
      </c>
      <c r="AG170" s="15">
        <v>3.35</v>
      </c>
      <c r="AH170" s="15">
        <v>3.35</v>
      </c>
      <c r="AI170" s="15">
        <v>3.35</v>
      </c>
      <c r="AJ170" s="15">
        <v>3.35</v>
      </c>
      <c r="AK170" s="15">
        <v>3.35</v>
      </c>
      <c r="AL170" s="15">
        <v>3.35</v>
      </c>
      <c r="AM170" s="15">
        <v>3.35</v>
      </c>
      <c r="AN170" s="15">
        <v>3.35</v>
      </c>
      <c r="AO170" s="15">
        <v>3.35</v>
      </c>
      <c r="AP170" s="15">
        <v>3.35</v>
      </c>
      <c r="AQ170" s="15">
        <v>3.35</v>
      </c>
      <c r="AR170" s="15">
        <v>3.36</v>
      </c>
      <c r="AS170" s="15">
        <v>3.36</v>
      </c>
      <c r="AT170" s="15">
        <v>3.36</v>
      </c>
      <c r="AU170" s="15">
        <v>3.36</v>
      </c>
      <c r="AV170" s="15">
        <v>3.36</v>
      </c>
      <c r="AW170" s="15">
        <v>3.36</v>
      </c>
      <c r="AX170" s="15">
        <v>3.37</v>
      </c>
      <c r="AY170" s="15">
        <v>3.37</v>
      </c>
    </row>
    <row r="171" spans="1:51" x14ac:dyDescent="0.2">
      <c r="A171" s="5">
        <v>42429</v>
      </c>
      <c r="B171" s="15">
        <v>1.59</v>
      </c>
      <c r="C171" s="15">
        <v>1.64</v>
      </c>
      <c r="D171" s="15">
        <v>1.76</v>
      </c>
      <c r="E171" s="15">
        <v>1.91</v>
      </c>
      <c r="F171" s="15">
        <v>2.08</v>
      </c>
      <c r="G171" s="15">
        <v>2.25</v>
      </c>
      <c r="H171" s="15">
        <v>2.4</v>
      </c>
      <c r="I171" s="15">
        <v>2.54</v>
      </c>
      <c r="J171" s="15">
        <v>2.67</v>
      </c>
      <c r="K171" s="15">
        <v>2.79</v>
      </c>
      <c r="L171" s="15">
        <v>2.9</v>
      </c>
      <c r="M171" s="15">
        <v>2.99</v>
      </c>
      <c r="N171" s="15">
        <v>3.07</v>
      </c>
      <c r="O171" s="15">
        <v>3.13</v>
      </c>
      <c r="P171" s="15">
        <v>3.19</v>
      </c>
      <c r="Q171" s="15">
        <v>3.22</v>
      </c>
      <c r="R171" s="15">
        <v>3.25</v>
      </c>
      <c r="S171" s="15">
        <v>3.28</v>
      </c>
      <c r="T171" s="15">
        <v>3.3</v>
      </c>
      <c r="U171" s="15">
        <v>3.32</v>
      </c>
      <c r="V171" s="15">
        <v>3.32</v>
      </c>
      <c r="W171" s="15">
        <v>3.32</v>
      </c>
      <c r="X171" s="15">
        <v>3.32</v>
      </c>
      <c r="Y171" s="15">
        <v>3.33</v>
      </c>
      <c r="Z171" s="15">
        <v>3.33</v>
      </c>
      <c r="AA171" s="15">
        <v>3.32</v>
      </c>
      <c r="AB171" s="15">
        <v>3.31</v>
      </c>
      <c r="AC171" s="15">
        <v>3.31</v>
      </c>
      <c r="AD171" s="15">
        <v>3.31</v>
      </c>
      <c r="AE171" s="15">
        <v>3.3</v>
      </c>
      <c r="AF171" s="15">
        <v>3.3</v>
      </c>
      <c r="AG171" s="15">
        <v>3.3</v>
      </c>
      <c r="AH171" s="15">
        <v>3.3</v>
      </c>
      <c r="AI171" s="15">
        <v>3.3</v>
      </c>
      <c r="AJ171" s="15">
        <v>3.3</v>
      </c>
      <c r="AK171" s="15">
        <v>3.3</v>
      </c>
      <c r="AL171" s="15">
        <v>3.3</v>
      </c>
      <c r="AM171" s="15">
        <v>3.3</v>
      </c>
      <c r="AN171" s="15">
        <v>3.3</v>
      </c>
      <c r="AO171" s="15">
        <v>3.3</v>
      </c>
      <c r="AP171" s="15">
        <v>3.31</v>
      </c>
      <c r="AQ171" s="15">
        <v>3.31</v>
      </c>
      <c r="AR171" s="15">
        <v>3.31</v>
      </c>
      <c r="AS171" s="15">
        <v>3.31</v>
      </c>
      <c r="AT171" s="15">
        <v>3.31</v>
      </c>
      <c r="AU171" s="15">
        <v>3.31</v>
      </c>
      <c r="AV171" s="15">
        <v>3.32</v>
      </c>
      <c r="AW171" s="15">
        <v>3.32</v>
      </c>
      <c r="AX171" s="15">
        <v>3.32</v>
      </c>
      <c r="AY171" s="15">
        <v>3.32</v>
      </c>
    </row>
    <row r="172" spans="1:51" x14ac:dyDescent="0.2">
      <c r="A172" s="5">
        <v>42460</v>
      </c>
      <c r="B172" s="15">
        <v>1.55</v>
      </c>
      <c r="C172" s="15">
        <v>1.59</v>
      </c>
      <c r="D172" s="15">
        <v>1.7</v>
      </c>
      <c r="E172" s="15">
        <v>1.85</v>
      </c>
      <c r="F172" s="15">
        <v>2.0099999999999998</v>
      </c>
      <c r="G172" s="15">
        <v>2.1800000000000002</v>
      </c>
      <c r="H172" s="15">
        <v>2.34</v>
      </c>
      <c r="I172" s="15">
        <v>2.48</v>
      </c>
      <c r="J172" s="15">
        <v>2.61</v>
      </c>
      <c r="K172" s="15">
        <v>2.73</v>
      </c>
      <c r="L172" s="15">
        <v>2.84</v>
      </c>
      <c r="M172" s="15">
        <v>2.93</v>
      </c>
      <c r="N172" s="15">
        <v>3.01</v>
      </c>
      <c r="O172" s="15">
        <v>3.07</v>
      </c>
      <c r="P172" s="15">
        <v>3.13</v>
      </c>
      <c r="Q172" s="15">
        <v>3.16</v>
      </c>
      <c r="R172" s="15">
        <v>3.19</v>
      </c>
      <c r="S172" s="15">
        <v>3.21</v>
      </c>
      <c r="T172" s="15">
        <v>3.24</v>
      </c>
      <c r="U172" s="15">
        <v>3.26</v>
      </c>
      <c r="V172" s="15">
        <v>3.26</v>
      </c>
      <c r="W172" s="15">
        <v>3.26</v>
      </c>
      <c r="X172" s="15">
        <v>3.26</v>
      </c>
      <c r="Y172" s="15">
        <v>3.27</v>
      </c>
      <c r="Z172" s="15">
        <v>3.27</v>
      </c>
      <c r="AA172" s="15">
        <v>3.26</v>
      </c>
      <c r="AB172" s="15">
        <v>3.26</v>
      </c>
      <c r="AC172" s="15">
        <v>3.25</v>
      </c>
      <c r="AD172" s="15">
        <v>3.25</v>
      </c>
      <c r="AE172" s="15">
        <v>3.24</v>
      </c>
      <c r="AF172" s="15">
        <v>3.25</v>
      </c>
      <c r="AG172" s="15">
        <v>3.25</v>
      </c>
      <c r="AH172" s="15">
        <v>3.25</v>
      </c>
      <c r="AI172" s="15">
        <v>3.25</v>
      </c>
      <c r="AJ172" s="15">
        <v>3.25</v>
      </c>
      <c r="AK172" s="15">
        <v>3.25</v>
      </c>
      <c r="AL172" s="15">
        <v>3.25</v>
      </c>
      <c r="AM172" s="15">
        <v>3.25</v>
      </c>
      <c r="AN172" s="15">
        <v>3.25</v>
      </c>
      <c r="AO172" s="15">
        <v>3.25</v>
      </c>
      <c r="AP172" s="15">
        <v>3.25</v>
      </c>
      <c r="AQ172" s="15">
        <v>3.26</v>
      </c>
      <c r="AR172" s="15">
        <v>3.26</v>
      </c>
      <c r="AS172" s="15">
        <v>3.26</v>
      </c>
      <c r="AT172" s="15">
        <v>3.26</v>
      </c>
      <c r="AU172" s="15">
        <v>3.26</v>
      </c>
      <c r="AV172" s="15">
        <v>3.26</v>
      </c>
      <c r="AW172" s="15">
        <v>3.27</v>
      </c>
      <c r="AX172" s="15">
        <v>3.27</v>
      </c>
      <c r="AY172" s="15">
        <v>3.27</v>
      </c>
    </row>
    <row r="173" spans="1:51" x14ac:dyDescent="0.2">
      <c r="A173" s="5">
        <v>42490</v>
      </c>
      <c r="B173" s="15">
        <v>1.5</v>
      </c>
      <c r="C173" s="15">
        <v>1.54</v>
      </c>
      <c r="D173" s="15">
        <v>1.65</v>
      </c>
      <c r="E173" s="15">
        <v>1.8</v>
      </c>
      <c r="F173" s="15">
        <v>1.96</v>
      </c>
      <c r="G173" s="15">
        <v>2.13</v>
      </c>
      <c r="H173" s="15">
        <v>2.2799999999999998</v>
      </c>
      <c r="I173" s="15">
        <v>2.42</v>
      </c>
      <c r="J173" s="15">
        <v>2.5499999999999998</v>
      </c>
      <c r="K173" s="15">
        <v>2.67</v>
      </c>
      <c r="L173" s="15">
        <v>2.78</v>
      </c>
      <c r="M173" s="15">
        <v>2.87</v>
      </c>
      <c r="N173" s="15">
        <v>2.95</v>
      </c>
      <c r="O173" s="15">
        <v>3.02</v>
      </c>
      <c r="P173" s="15">
        <v>3.07</v>
      </c>
      <c r="Q173" s="15">
        <v>3.11</v>
      </c>
      <c r="R173" s="15">
        <v>3.13</v>
      </c>
      <c r="S173" s="15">
        <v>3.16</v>
      </c>
      <c r="T173" s="15">
        <v>3.18</v>
      </c>
      <c r="U173" s="15">
        <v>3.2</v>
      </c>
      <c r="V173" s="15">
        <v>3.2</v>
      </c>
      <c r="W173" s="15">
        <v>3.21</v>
      </c>
      <c r="X173" s="15">
        <v>3.21</v>
      </c>
      <c r="Y173" s="15">
        <v>3.21</v>
      </c>
      <c r="Z173" s="15">
        <v>3.21</v>
      </c>
      <c r="AA173" s="15">
        <v>3.21</v>
      </c>
      <c r="AB173" s="15">
        <v>3.21</v>
      </c>
      <c r="AC173" s="15">
        <v>3.2</v>
      </c>
      <c r="AD173" s="15">
        <v>3.2</v>
      </c>
      <c r="AE173" s="15">
        <v>3.19</v>
      </c>
      <c r="AF173" s="15">
        <v>3.2</v>
      </c>
      <c r="AG173" s="15">
        <v>3.2</v>
      </c>
      <c r="AH173" s="15">
        <v>3.2</v>
      </c>
      <c r="AI173" s="15">
        <v>3.2</v>
      </c>
      <c r="AJ173" s="15">
        <v>3.2</v>
      </c>
      <c r="AK173" s="15">
        <v>3.2</v>
      </c>
      <c r="AL173" s="15">
        <v>3.2</v>
      </c>
      <c r="AM173" s="15">
        <v>3.2</v>
      </c>
      <c r="AN173" s="15">
        <v>3.2</v>
      </c>
      <c r="AO173" s="15">
        <v>3.2</v>
      </c>
      <c r="AP173" s="15">
        <v>3.21</v>
      </c>
      <c r="AQ173" s="15">
        <v>3.21</v>
      </c>
      <c r="AR173" s="15">
        <v>3.21</v>
      </c>
      <c r="AS173" s="15">
        <v>3.21</v>
      </c>
      <c r="AT173" s="15">
        <v>3.21</v>
      </c>
      <c r="AU173" s="15">
        <v>3.21</v>
      </c>
      <c r="AV173" s="15">
        <v>3.22</v>
      </c>
      <c r="AW173" s="15">
        <v>3.22</v>
      </c>
      <c r="AX173" s="15">
        <v>3.22</v>
      </c>
      <c r="AY173" s="15">
        <v>3.22</v>
      </c>
    </row>
    <row r="174" spans="1:51" x14ac:dyDescent="0.2">
      <c r="A174" s="5">
        <v>42521</v>
      </c>
      <c r="B174" s="15">
        <v>1.46</v>
      </c>
      <c r="C174" s="15">
        <v>1.49</v>
      </c>
      <c r="D174" s="15">
        <v>1.59</v>
      </c>
      <c r="E174" s="15">
        <v>1.74</v>
      </c>
      <c r="F174" s="15">
        <v>1.9</v>
      </c>
      <c r="G174" s="15">
        <v>2.0699999999999998</v>
      </c>
      <c r="H174" s="15">
        <v>2.2200000000000002</v>
      </c>
      <c r="I174" s="15">
        <v>2.36</v>
      </c>
      <c r="J174" s="15">
        <v>2.4900000000000002</v>
      </c>
      <c r="K174" s="15">
        <v>2.61</v>
      </c>
      <c r="L174" s="15">
        <v>2.72</v>
      </c>
      <c r="M174" s="15">
        <v>2.81</v>
      </c>
      <c r="N174" s="15">
        <v>2.89</v>
      </c>
      <c r="O174" s="15">
        <v>2.96</v>
      </c>
      <c r="P174" s="15">
        <v>3.02</v>
      </c>
      <c r="Q174" s="15">
        <v>3.05</v>
      </c>
      <c r="R174" s="15">
        <v>3.08</v>
      </c>
      <c r="S174" s="15">
        <v>3.1</v>
      </c>
      <c r="T174" s="15">
        <v>3.12</v>
      </c>
      <c r="U174" s="15">
        <v>3.14</v>
      </c>
      <c r="V174" s="15">
        <v>3.15</v>
      </c>
      <c r="W174" s="15">
        <v>3.15</v>
      </c>
      <c r="X174" s="15">
        <v>3.15</v>
      </c>
      <c r="Y174" s="15">
        <v>3.16</v>
      </c>
      <c r="Z174" s="15">
        <v>3.16</v>
      </c>
      <c r="AA174" s="15">
        <v>3.16</v>
      </c>
      <c r="AB174" s="15">
        <v>3.15</v>
      </c>
      <c r="AC174" s="15">
        <v>3.15</v>
      </c>
      <c r="AD174" s="15">
        <v>3.15</v>
      </c>
      <c r="AE174" s="15">
        <v>3.14</v>
      </c>
      <c r="AF174" s="15">
        <v>3.14</v>
      </c>
      <c r="AG174" s="15">
        <v>3.15</v>
      </c>
      <c r="AH174" s="15">
        <v>3.15</v>
      </c>
      <c r="AI174" s="15">
        <v>3.15</v>
      </c>
      <c r="AJ174" s="15">
        <v>3.15</v>
      </c>
      <c r="AK174" s="15">
        <v>3.15</v>
      </c>
      <c r="AL174" s="15">
        <v>3.15</v>
      </c>
      <c r="AM174" s="15">
        <v>3.15</v>
      </c>
      <c r="AN174" s="15">
        <v>3.15</v>
      </c>
      <c r="AO174" s="15">
        <v>3.16</v>
      </c>
      <c r="AP174" s="15">
        <v>3.16</v>
      </c>
      <c r="AQ174" s="15">
        <v>3.16</v>
      </c>
      <c r="AR174" s="15">
        <v>3.16</v>
      </c>
      <c r="AS174" s="15">
        <v>3.16</v>
      </c>
      <c r="AT174" s="15">
        <v>3.16</v>
      </c>
      <c r="AU174" s="15">
        <v>3.17</v>
      </c>
      <c r="AV174" s="15">
        <v>3.17</v>
      </c>
      <c r="AW174" s="15">
        <v>3.17</v>
      </c>
      <c r="AX174" s="15">
        <v>3.17</v>
      </c>
      <c r="AY174" s="15">
        <v>3.17</v>
      </c>
    </row>
    <row r="175" spans="1:51" x14ac:dyDescent="0.2">
      <c r="A175" s="5">
        <v>42551</v>
      </c>
      <c r="B175" s="15">
        <v>1.41</v>
      </c>
      <c r="C175" s="15">
        <v>1.44</v>
      </c>
      <c r="D175" s="15">
        <v>1.54</v>
      </c>
      <c r="E175" s="15">
        <v>1.68</v>
      </c>
      <c r="F175" s="15">
        <v>1.84</v>
      </c>
      <c r="G175" s="15">
        <v>2</v>
      </c>
      <c r="H175" s="15">
        <v>2.15</v>
      </c>
      <c r="I175" s="15">
        <v>2.2999999999999998</v>
      </c>
      <c r="J175" s="15">
        <v>2.4300000000000002</v>
      </c>
      <c r="K175" s="15">
        <v>2.5499999999999998</v>
      </c>
      <c r="L175" s="15">
        <v>2.66</v>
      </c>
      <c r="M175" s="15">
        <v>2.75</v>
      </c>
      <c r="N175" s="15">
        <v>2.82</v>
      </c>
      <c r="O175" s="15">
        <v>2.89</v>
      </c>
      <c r="P175" s="15">
        <v>2.95</v>
      </c>
      <c r="Q175" s="15">
        <v>2.98</v>
      </c>
      <c r="R175" s="15">
        <v>3.01</v>
      </c>
      <c r="S175" s="15">
        <v>3.03</v>
      </c>
      <c r="T175" s="15">
        <v>3.06</v>
      </c>
      <c r="U175" s="15">
        <v>3.08</v>
      </c>
      <c r="V175" s="15">
        <v>3.08</v>
      </c>
      <c r="W175" s="15">
        <v>3.09</v>
      </c>
      <c r="X175" s="15">
        <v>3.09</v>
      </c>
      <c r="Y175" s="15">
        <v>3.09</v>
      </c>
      <c r="Z175" s="15">
        <v>3.09</v>
      </c>
      <c r="AA175" s="15">
        <v>3.09</v>
      </c>
      <c r="AB175" s="15">
        <v>3.09</v>
      </c>
      <c r="AC175" s="15">
        <v>3.08</v>
      </c>
      <c r="AD175" s="15">
        <v>3.08</v>
      </c>
      <c r="AE175" s="15">
        <v>3.08</v>
      </c>
      <c r="AF175" s="15">
        <v>3.08</v>
      </c>
      <c r="AG175" s="15">
        <v>3.08</v>
      </c>
      <c r="AH175" s="15">
        <v>3.08</v>
      </c>
      <c r="AI175" s="15">
        <v>3.08</v>
      </c>
      <c r="AJ175" s="15">
        <v>3.09</v>
      </c>
      <c r="AK175" s="15">
        <v>3.09</v>
      </c>
      <c r="AL175" s="15">
        <v>3.09</v>
      </c>
      <c r="AM175" s="15">
        <v>3.09</v>
      </c>
      <c r="AN175" s="15">
        <v>3.09</v>
      </c>
      <c r="AO175" s="15">
        <v>3.09</v>
      </c>
      <c r="AP175" s="15">
        <v>3.09</v>
      </c>
      <c r="AQ175" s="15">
        <v>3.1</v>
      </c>
      <c r="AR175" s="15">
        <v>3.1</v>
      </c>
      <c r="AS175" s="15">
        <v>3.1</v>
      </c>
      <c r="AT175" s="15">
        <v>3.1</v>
      </c>
      <c r="AU175" s="15">
        <v>3.1</v>
      </c>
      <c r="AV175" s="15">
        <v>3.1</v>
      </c>
      <c r="AW175" s="15">
        <v>3.11</v>
      </c>
      <c r="AX175" s="15">
        <v>3.11</v>
      </c>
      <c r="AY175" s="15">
        <v>3.11</v>
      </c>
    </row>
    <row r="176" spans="1:51" x14ac:dyDescent="0.2">
      <c r="A176" s="5">
        <v>42582</v>
      </c>
      <c r="B176" s="15">
        <v>1.36</v>
      </c>
      <c r="C176" s="15">
        <v>1.39</v>
      </c>
      <c r="D176" s="15">
        <v>1.48</v>
      </c>
      <c r="E176" s="15">
        <v>1.62</v>
      </c>
      <c r="F176" s="15">
        <v>1.78</v>
      </c>
      <c r="G176" s="15">
        <v>1.94</v>
      </c>
      <c r="H176" s="15">
        <v>2.09</v>
      </c>
      <c r="I176" s="15">
        <v>2.23</v>
      </c>
      <c r="J176" s="15">
        <v>2.36</v>
      </c>
      <c r="K176" s="15">
        <v>2.48</v>
      </c>
      <c r="L176" s="15">
        <v>2.59</v>
      </c>
      <c r="M176" s="15">
        <v>2.68</v>
      </c>
      <c r="N176" s="15">
        <v>2.76</v>
      </c>
      <c r="O176" s="15">
        <v>2.82</v>
      </c>
      <c r="P176" s="15">
        <v>2.88</v>
      </c>
      <c r="Q176" s="15">
        <v>2.91</v>
      </c>
      <c r="R176" s="15">
        <v>2.94</v>
      </c>
      <c r="S176" s="15">
        <v>2.97</v>
      </c>
      <c r="T176" s="15">
        <v>2.99</v>
      </c>
      <c r="U176" s="15">
        <v>3.01</v>
      </c>
      <c r="V176" s="15">
        <v>3.02</v>
      </c>
      <c r="W176" s="15">
        <v>3.02</v>
      </c>
      <c r="X176" s="15">
        <v>3.02</v>
      </c>
      <c r="Y176" s="15">
        <v>3.03</v>
      </c>
      <c r="Z176" s="15">
        <v>3.03</v>
      </c>
      <c r="AA176" s="15">
        <v>3.03</v>
      </c>
      <c r="AB176" s="15">
        <v>3.02</v>
      </c>
      <c r="AC176" s="15">
        <v>3.02</v>
      </c>
      <c r="AD176" s="15">
        <v>3.02</v>
      </c>
      <c r="AE176" s="15">
        <v>3.02</v>
      </c>
      <c r="AF176" s="15">
        <v>3.02</v>
      </c>
      <c r="AG176" s="15">
        <v>3.02</v>
      </c>
      <c r="AH176" s="15">
        <v>3.02</v>
      </c>
      <c r="AI176" s="15">
        <v>3.02</v>
      </c>
      <c r="AJ176" s="15">
        <v>3.02</v>
      </c>
      <c r="AK176" s="15">
        <v>3.03</v>
      </c>
      <c r="AL176" s="15">
        <v>3.03</v>
      </c>
      <c r="AM176" s="15">
        <v>3.03</v>
      </c>
      <c r="AN176" s="15">
        <v>3.03</v>
      </c>
      <c r="AO176" s="15">
        <v>3.03</v>
      </c>
      <c r="AP176" s="15">
        <v>3.03</v>
      </c>
      <c r="AQ176" s="15">
        <v>3.03</v>
      </c>
      <c r="AR176" s="15">
        <v>3.04</v>
      </c>
      <c r="AS176" s="15">
        <v>3.04</v>
      </c>
      <c r="AT176" s="15">
        <v>3.04</v>
      </c>
      <c r="AU176" s="15">
        <v>3.04</v>
      </c>
      <c r="AV176" s="15">
        <v>3.04</v>
      </c>
      <c r="AW176" s="15">
        <v>3.04</v>
      </c>
      <c r="AX176" s="15">
        <v>3.04</v>
      </c>
      <c r="AY176" s="15">
        <v>3.04</v>
      </c>
    </row>
    <row r="177" spans="1:51" x14ac:dyDescent="0.2">
      <c r="A177" s="5">
        <v>42613</v>
      </c>
      <c r="B177" s="15">
        <v>1.3</v>
      </c>
      <c r="C177" s="15">
        <v>1.33</v>
      </c>
      <c r="D177" s="15">
        <v>1.42</v>
      </c>
      <c r="E177" s="15">
        <v>1.56</v>
      </c>
      <c r="F177" s="15">
        <v>1.71</v>
      </c>
      <c r="G177" s="15">
        <v>1.87</v>
      </c>
      <c r="H177" s="15">
        <v>2.02</v>
      </c>
      <c r="I177" s="15">
        <v>2.16</v>
      </c>
      <c r="J177" s="15">
        <v>2.29</v>
      </c>
      <c r="K177" s="15">
        <v>2.41</v>
      </c>
      <c r="L177" s="15">
        <v>2.52</v>
      </c>
      <c r="M177" s="15">
        <v>2.61</v>
      </c>
      <c r="N177" s="15">
        <v>2.69</v>
      </c>
      <c r="O177" s="15">
        <v>2.75</v>
      </c>
      <c r="P177" s="15">
        <v>2.81</v>
      </c>
      <c r="Q177" s="15">
        <v>2.84</v>
      </c>
      <c r="R177" s="15">
        <v>2.87</v>
      </c>
      <c r="S177" s="15">
        <v>2.9</v>
      </c>
      <c r="T177" s="15">
        <v>2.92</v>
      </c>
      <c r="U177" s="15">
        <v>2.94</v>
      </c>
      <c r="V177" s="15">
        <v>2.95</v>
      </c>
      <c r="W177" s="15">
        <v>2.95</v>
      </c>
      <c r="X177" s="15">
        <v>2.95</v>
      </c>
      <c r="Y177" s="15">
        <v>2.96</v>
      </c>
      <c r="Z177" s="15">
        <v>2.96</v>
      </c>
      <c r="AA177" s="15">
        <v>2.96</v>
      </c>
      <c r="AB177" s="15">
        <v>2.96</v>
      </c>
      <c r="AC177" s="15">
        <v>2.95</v>
      </c>
      <c r="AD177" s="15">
        <v>2.95</v>
      </c>
      <c r="AE177" s="15">
        <v>2.95</v>
      </c>
      <c r="AF177" s="15">
        <v>2.95</v>
      </c>
      <c r="AG177" s="15">
        <v>2.95</v>
      </c>
      <c r="AH177" s="15">
        <v>2.95</v>
      </c>
      <c r="AI177" s="15">
        <v>2.96</v>
      </c>
      <c r="AJ177" s="15">
        <v>2.96</v>
      </c>
      <c r="AK177" s="15">
        <v>2.96</v>
      </c>
      <c r="AL177" s="15">
        <v>2.96</v>
      </c>
      <c r="AM177" s="15">
        <v>2.96</v>
      </c>
      <c r="AN177" s="15">
        <v>2.96</v>
      </c>
      <c r="AO177" s="15">
        <v>2.96</v>
      </c>
      <c r="AP177" s="15">
        <v>2.96</v>
      </c>
      <c r="AQ177" s="15">
        <v>2.97</v>
      </c>
      <c r="AR177" s="15">
        <v>2.97</v>
      </c>
      <c r="AS177" s="15">
        <v>2.97</v>
      </c>
      <c r="AT177" s="15">
        <v>2.97</v>
      </c>
      <c r="AU177" s="15">
        <v>2.97</v>
      </c>
      <c r="AV177" s="15">
        <v>2.97</v>
      </c>
      <c r="AW177" s="15">
        <v>2.97</v>
      </c>
      <c r="AX177" s="15">
        <v>2.98</v>
      </c>
      <c r="AY177" s="15">
        <v>2.98</v>
      </c>
    </row>
    <row r="178" spans="1:51" x14ac:dyDescent="0.2">
      <c r="A178" s="5">
        <v>42643</v>
      </c>
      <c r="B178" s="15">
        <v>1.24</v>
      </c>
      <c r="C178" s="15">
        <v>1.27</v>
      </c>
      <c r="D178" s="15">
        <v>1.36</v>
      </c>
      <c r="E178" s="15">
        <v>1.5</v>
      </c>
      <c r="F178" s="15">
        <v>1.64</v>
      </c>
      <c r="G178" s="15">
        <v>1.8</v>
      </c>
      <c r="H178" s="15">
        <v>1.95</v>
      </c>
      <c r="I178" s="15">
        <v>2.09</v>
      </c>
      <c r="J178" s="15">
        <v>2.2200000000000002</v>
      </c>
      <c r="K178" s="15">
        <v>2.34</v>
      </c>
      <c r="L178" s="15">
        <v>2.4500000000000002</v>
      </c>
      <c r="M178" s="15">
        <v>2.54</v>
      </c>
      <c r="N178" s="15">
        <v>2.62</v>
      </c>
      <c r="O178" s="15">
        <v>2.68</v>
      </c>
      <c r="P178" s="15">
        <v>2.74</v>
      </c>
      <c r="Q178" s="15">
        <v>2.77</v>
      </c>
      <c r="R178" s="15">
        <v>2.8</v>
      </c>
      <c r="S178" s="15">
        <v>2.83</v>
      </c>
      <c r="T178" s="15">
        <v>2.85</v>
      </c>
      <c r="U178" s="15">
        <v>2.87</v>
      </c>
      <c r="V178" s="15">
        <v>2.88</v>
      </c>
      <c r="W178" s="15">
        <v>2.88</v>
      </c>
      <c r="X178" s="15">
        <v>2.89</v>
      </c>
      <c r="Y178" s="15">
        <v>2.89</v>
      </c>
      <c r="Z178" s="15">
        <v>2.9</v>
      </c>
      <c r="AA178" s="15">
        <v>2.89</v>
      </c>
      <c r="AB178" s="15">
        <v>2.89</v>
      </c>
      <c r="AC178" s="15">
        <v>2.89</v>
      </c>
      <c r="AD178" s="15">
        <v>2.89</v>
      </c>
      <c r="AE178" s="15">
        <v>2.88</v>
      </c>
      <c r="AF178" s="15">
        <v>2.89</v>
      </c>
      <c r="AG178" s="15">
        <v>2.89</v>
      </c>
      <c r="AH178" s="15">
        <v>2.89</v>
      </c>
      <c r="AI178" s="15">
        <v>2.89</v>
      </c>
      <c r="AJ178" s="15">
        <v>2.89</v>
      </c>
      <c r="AK178" s="15">
        <v>2.89</v>
      </c>
      <c r="AL178" s="15">
        <v>2.9</v>
      </c>
      <c r="AM178" s="15">
        <v>2.9</v>
      </c>
      <c r="AN178" s="15">
        <v>2.9</v>
      </c>
      <c r="AO178" s="15">
        <v>2.9</v>
      </c>
      <c r="AP178" s="15">
        <v>2.9</v>
      </c>
      <c r="AQ178" s="15">
        <v>2.9</v>
      </c>
      <c r="AR178" s="15">
        <v>2.9</v>
      </c>
      <c r="AS178" s="15">
        <v>2.9</v>
      </c>
      <c r="AT178" s="15">
        <v>2.91</v>
      </c>
      <c r="AU178" s="15">
        <v>2.91</v>
      </c>
      <c r="AV178" s="15">
        <v>2.91</v>
      </c>
      <c r="AW178" s="15">
        <v>2.91</v>
      </c>
      <c r="AX178" s="15">
        <v>2.91</v>
      </c>
      <c r="AY178" s="15">
        <v>2.91</v>
      </c>
    </row>
    <row r="179" spans="1:51" x14ac:dyDescent="0.2">
      <c r="A179" s="5">
        <v>42674</v>
      </c>
      <c r="B179" s="15">
        <v>1.18</v>
      </c>
      <c r="C179" s="15">
        <v>1.22</v>
      </c>
      <c r="D179" s="15">
        <v>1.31</v>
      </c>
      <c r="E179" s="15">
        <v>1.44</v>
      </c>
      <c r="F179" s="15">
        <v>1.59</v>
      </c>
      <c r="G179" s="15">
        <v>1.74</v>
      </c>
      <c r="H179" s="15">
        <v>1.89</v>
      </c>
      <c r="I179" s="15">
        <v>2.0299999999999998</v>
      </c>
      <c r="J179" s="15">
        <v>2.16</v>
      </c>
      <c r="K179" s="15">
        <v>2.2799999999999998</v>
      </c>
      <c r="L179" s="15">
        <v>2.39</v>
      </c>
      <c r="M179" s="15">
        <v>2.48</v>
      </c>
      <c r="N179" s="15">
        <v>2.56</v>
      </c>
      <c r="O179" s="15">
        <v>2.62</v>
      </c>
      <c r="P179" s="15">
        <v>2.68</v>
      </c>
      <c r="Q179" s="15">
        <v>2.71</v>
      </c>
      <c r="R179" s="15">
        <v>2.74</v>
      </c>
      <c r="S179" s="15">
        <v>2.77</v>
      </c>
      <c r="T179" s="15">
        <v>2.79</v>
      </c>
      <c r="U179" s="15">
        <v>2.81</v>
      </c>
      <c r="V179" s="15">
        <v>2.82</v>
      </c>
      <c r="W179" s="15">
        <v>2.83</v>
      </c>
      <c r="X179" s="15">
        <v>2.83</v>
      </c>
      <c r="Y179" s="15">
        <v>2.84</v>
      </c>
      <c r="Z179" s="15">
        <v>2.84</v>
      </c>
      <c r="AA179" s="15">
        <v>2.84</v>
      </c>
      <c r="AB179" s="15">
        <v>2.84</v>
      </c>
      <c r="AC179" s="15">
        <v>2.83</v>
      </c>
      <c r="AD179" s="15">
        <v>2.83</v>
      </c>
      <c r="AE179" s="15">
        <v>2.83</v>
      </c>
      <c r="AF179" s="15">
        <v>2.83</v>
      </c>
      <c r="AG179" s="15">
        <v>2.83</v>
      </c>
      <c r="AH179" s="15">
        <v>2.84</v>
      </c>
      <c r="AI179" s="15">
        <v>2.84</v>
      </c>
      <c r="AJ179" s="15">
        <v>2.84</v>
      </c>
      <c r="AK179" s="15">
        <v>2.84</v>
      </c>
      <c r="AL179" s="15">
        <v>2.84</v>
      </c>
      <c r="AM179" s="15">
        <v>2.84</v>
      </c>
      <c r="AN179" s="15">
        <v>2.84</v>
      </c>
      <c r="AO179" s="15">
        <v>2.84</v>
      </c>
      <c r="AP179" s="15">
        <v>2.85</v>
      </c>
      <c r="AQ179" s="15">
        <v>2.85</v>
      </c>
      <c r="AR179" s="15">
        <v>2.85</v>
      </c>
      <c r="AS179" s="15">
        <v>2.85</v>
      </c>
      <c r="AT179" s="15">
        <v>2.85</v>
      </c>
      <c r="AU179" s="15">
        <v>2.85</v>
      </c>
      <c r="AV179" s="15">
        <v>2.85</v>
      </c>
      <c r="AW179" s="15">
        <v>2.85</v>
      </c>
      <c r="AX179" s="15">
        <v>2.85</v>
      </c>
      <c r="AY179" s="15">
        <v>2.85</v>
      </c>
    </row>
    <row r="180" spans="1:51" x14ac:dyDescent="0.2">
      <c r="A180" s="5">
        <v>42704</v>
      </c>
      <c r="B180" s="15">
        <v>1.1299999999999999</v>
      </c>
      <c r="C180" s="15">
        <v>1.1599999999999999</v>
      </c>
      <c r="D180" s="15">
        <v>1.25</v>
      </c>
      <c r="E180" s="15">
        <v>1.38</v>
      </c>
      <c r="F180" s="15">
        <v>1.53</v>
      </c>
      <c r="G180" s="15">
        <v>1.68</v>
      </c>
      <c r="H180" s="15">
        <v>1.83</v>
      </c>
      <c r="I180" s="15">
        <v>1.97</v>
      </c>
      <c r="J180" s="15">
        <v>2.1</v>
      </c>
      <c r="K180" s="15">
        <v>2.2200000000000002</v>
      </c>
      <c r="L180" s="15">
        <v>2.33</v>
      </c>
      <c r="M180" s="15">
        <v>2.42</v>
      </c>
      <c r="N180" s="15">
        <v>2.4900000000000002</v>
      </c>
      <c r="O180" s="15">
        <v>2.56</v>
      </c>
      <c r="P180" s="15">
        <v>2.62</v>
      </c>
      <c r="Q180" s="15">
        <v>2.65</v>
      </c>
      <c r="R180" s="15">
        <v>2.68</v>
      </c>
      <c r="S180" s="15">
        <v>2.71</v>
      </c>
      <c r="T180" s="15">
        <v>2.73</v>
      </c>
      <c r="U180" s="15">
        <v>2.76</v>
      </c>
      <c r="V180" s="15">
        <v>2.76</v>
      </c>
      <c r="W180" s="15">
        <v>2.77</v>
      </c>
      <c r="X180" s="15">
        <v>2.77</v>
      </c>
      <c r="Y180" s="15">
        <v>2.78</v>
      </c>
      <c r="Z180" s="15">
        <v>2.78</v>
      </c>
      <c r="AA180" s="15">
        <v>2.78</v>
      </c>
      <c r="AB180" s="15">
        <v>2.78</v>
      </c>
      <c r="AC180" s="15">
        <v>2.78</v>
      </c>
      <c r="AD180" s="15">
        <v>2.78</v>
      </c>
      <c r="AE180" s="15">
        <v>2.78</v>
      </c>
      <c r="AF180" s="15">
        <v>2.78</v>
      </c>
      <c r="AG180" s="15">
        <v>2.78</v>
      </c>
      <c r="AH180" s="15">
        <v>2.78</v>
      </c>
      <c r="AI180" s="15">
        <v>2.78</v>
      </c>
      <c r="AJ180" s="15">
        <v>2.78</v>
      </c>
      <c r="AK180" s="15">
        <v>2.79</v>
      </c>
      <c r="AL180" s="15">
        <v>2.79</v>
      </c>
      <c r="AM180" s="15">
        <v>2.79</v>
      </c>
      <c r="AN180" s="15">
        <v>2.79</v>
      </c>
      <c r="AO180" s="15">
        <v>2.79</v>
      </c>
      <c r="AP180" s="15">
        <v>2.79</v>
      </c>
      <c r="AQ180" s="15">
        <v>2.79</v>
      </c>
      <c r="AR180" s="15">
        <v>2.79</v>
      </c>
      <c r="AS180" s="15">
        <v>2.79</v>
      </c>
      <c r="AT180" s="15">
        <v>2.8</v>
      </c>
      <c r="AU180" s="15">
        <v>2.8</v>
      </c>
      <c r="AV180" s="15">
        <v>2.8</v>
      </c>
      <c r="AW180" s="15">
        <v>2.8</v>
      </c>
      <c r="AX180" s="15">
        <v>2.8</v>
      </c>
      <c r="AY180" s="15">
        <v>2.8</v>
      </c>
    </row>
    <row r="181" spans="1:51" x14ac:dyDescent="0.2">
      <c r="A181" s="5">
        <v>42735</v>
      </c>
      <c r="B181" s="15">
        <v>1.07</v>
      </c>
      <c r="C181" s="15">
        <v>1.1100000000000001</v>
      </c>
      <c r="D181" s="15">
        <v>1.2</v>
      </c>
      <c r="E181" s="15">
        <v>1.33</v>
      </c>
      <c r="F181" s="15">
        <v>1.47</v>
      </c>
      <c r="G181" s="15">
        <v>1.63</v>
      </c>
      <c r="H181" s="15">
        <v>1.77</v>
      </c>
      <c r="I181" s="15">
        <v>1.91</v>
      </c>
      <c r="J181" s="15">
        <v>2.04</v>
      </c>
      <c r="K181" s="15">
        <v>2.16</v>
      </c>
      <c r="L181" s="15">
        <v>2.27</v>
      </c>
      <c r="M181" s="15">
        <v>2.36</v>
      </c>
      <c r="N181" s="15">
        <v>2.44</v>
      </c>
      <c r="O181" s="15">
        <v>2.5099999999999998</v>
      </c>
      <c r="P181" s="15">
        <v>2.57</v>
      </c>
      <c r="Q181" s="15">
        <v>2.6</v>
      </c>
      <c r="R181" s="15">
        <v>2.63</v>
      </c>
      <c r="S181" s="15">
        <v>2.66</v>
      </c>
      <c r="T181" s="15">
        <v>2.68</v>
      </c>
      <c r="U181" s="15">
        <v>2.71</v>
      </c>
      <c r="V181" s="15">
        <v>2.71</v>
      </c>
      <c r="W181" s="15">
        <v>2.72</v>
      </c>
      <c r="X181" s="15">
        <v>2.72</v>
      </c>
      <c r="Y181" s="15">
        <v>2.73</v>
      </c>
      <c r="Z181" s="15">
        <v>2.74</v>
      </c>
      <c r="AA181" s="15">
        <v>2.73</v>
      </c>
      <c r="AB181" s="15">
        <v>2.73</v>
      </c>
      <c r="AC181" s="15">
        <v>2.73</v>
      </c>
      <c r="AD181" s="15">
        <v>2.73</v>
      </c>
      <c r="AE181" s="15">
        <v>2.73</v>
      </c>
      <c r="AF181" s="15">
        <v>2.73</v>
      </c>
      <c r="AG181" s="15">
        <v>2.73</v>
      </c>
      <c r="AH181" s="15">
        <v>2.74</v>
      </c>
      <c r="AI181" s="15">
        <v>2.74</v>
      </c>
      <c r="AJ181" s="15">
        <v>2.74</v>
      </c>
      <c r="AK181" s="15">
        <v>2.74</v>
      </c>
      <c r="AL181" s="15">
        <v>2.74</v>
      </c>
      <c r="AM181" s="15">
        <v>2.74</v>
      </c>
      <c r="AN181" s="15">
        <v>2.74</v>
      </c>
      <c r="AO181" s="15">
        <v>2.74</v>
      </c>
      <c r="AP181" s="15">
        <v>2.75</v>
      </c>
      <c r="AQ181" s="15">
        <v>2.75</v>
      </c>
      <c r="AR181" s="15">
        <v>2.75</v>
      </c>
      <c r="AS181" s="15">
        <v>2.75</v>
      </c>
      <c r="AT181" s="15">
        <v>2.75</v>
      </c>
      <c r="AU181" s="15">
        <v>2.75</v>
      </c>
      <c r="AV181" s="15">
        <v>2.75</v>
      </c>
      <c r="AW181" s="15">
        <v>2.75</v>
      </c>
      <c r="AX181" s="15">
        <v>2.75</v>
      </c>
      <c r="AY181" s="15">
        <v>2.75</v>
      </c>
    </row>
    <row r="182" spans="1:51" x14ac:dyDescent="0.2">
      <c r="A182" s="5">
        <v>42766</v>
      </c>
      <c r="B182" s="15">
        <v>1.03</v>
      </c>
      <c r="C182" s="15">
        <v>1.07</v>
      </c>
      <c r="D182" s="15">
        <v>1.1599999999999999</v>
      </c>
      <c r="E182" s="15">
        <v>1.29</v>
      </c>
      <c r="F182" s="15">
        <v>1.43</v>
      </c>
      <c r="G182" s="15">
        <v>1.59</v>
      </c>
      <c r="H182" s="15">
        <v>1.73</v>
      </c>
      <c r="I182" s="15">
        <v>1.87</v>
      </c>
      <c r="J182" s="15">
        <v>2</v>
      </c>
      <c r="K182" s="15">
        <v>2.12</v>
      </c>
      <c r="L182" s="15">
        <v>2.23</v>
      </c>
      <c r="M182" s="15">
        <v>2.3199999999999998</v>
      </c>
      <c r="N182" s="15">
        <v>2.4</v>
      </c>
      <c r="O182" s="15">
        <v>2.4700000000000002</v>
      </c>
      <c r="P182" s="15">
        <v>2.52</v>
      </c>
      <c r="Q182" s="15">
        <v>2.56</v>
      </c>
      <c r="R182" s="15">
        <v>2.59</v>
      </c>
      <c r="S182" s="15">
        <v>2.62</v>
      </c>
      <c r="T182" s="15">
        <v>2.64</v>
      </c>
      <c r="U182" s="15">
        <v>2.67</v>
      </c>
      <c r="V182" s="15">
        <v>2.67</v>
      </c>
      <c r="W182" s="15">
        <v>2.68</v>
      </c>
      <c r="X182" s="15">
        <v>2.69</v>
      </c>
      <c r="Y182" s="15">
        <v>2.69</v>
      </c>
      <c r="Z182" s="15">
        <v>2.7</v>
      </c>
      <c r="AA182" s="15">
        <v>2.7</v>
      </c>
      <c r="AB182" s="15">
        <v>2.7</v>
      </c>
      <c r="AC182" s="15">
        <v>2.7</v>
      </c>
      <c r="AD182" s="15">
        <v>2.7</v>
      </c>
      <c r="AE182" s="15">
        <v>2.7</v>
      </c>
      <c r="AF182" s="15">
        <v>2.7</v>
      </c>
      <c r="AG182" s="15">
        <v>2.7</v>
      </c>
      <c r="AH182" s="15">
        <v>2.7</v>
      </c>
      <c r="AI182" s="15">
        <v>2.7</v>
      </c>
      <c r="AJ182" s="15">
        <v>2.7</v>
      </c>
      <c r="AK182" s="15">
        <v>2.71</v>
      </c>
      <c r="AL182" s="15">
        <v>2.71</v>
      </c>
      <c r="AM182" s="15">
        <v>2.71</v>
      </c>
      <c r="AN182" s="15">
        <v>2.71</v>
      </c>
      <c r="AO182" s="15">
        <v>2.71</v>
      </c>
      <c r="AP182" s="15">
        <v>2.71</v>
      </c>
      <c r="AQ182" s="15">
        <v>2.71</v>
      </c>
      <c r="AR182" s="15">
        <v>2.71</v>
      </c>
      <c r="AS182" s="15">
        <v>2.71</v>
      </c>
      <c r="AT182" s="15">
        <v>2.71</v>
      </c>
      <c r="AU182" s="15">
        <v>2.71</v>
      </c>
      <c r="AV182" s="15">
        <v>2.71</v>
      </c>
      <c r="AW182" s="15">
        <v>2.72</v>
      </c>
      <c r="AX182" s="15">
        <v>2.72</v>
      </c>
      <c r="AY182" s="15">
        <v>2.72</v>
      </c>
    </row>
    <row r="183" spans="1:51" x14ac:dyDescent="0.2">
      <c r="A183" s="5">
        <v>42794</v>
      </c>
      <c r="B183" s="15">
        <v>0.99</v>
      </c>
      <c r="C183" s="15">
        <v>1.04</v>
      </c>
      <c r="D183" s="15">
        <v>1.1299999999999999</v>
      </c>
      <c r="E183" s="15">
        <v>1.25</v>
      </c>
      <c r="F183" s="15">
        <v>1.39</v>
      </c>
      <c r="G183" s="15">
        <v>1.54</v>
      </c>
      <c r="H183" s="15">
        <v>1.69</v>
      </c>
      <c r="I183" s="15">
        <v>1.83</v>
      </c>
      <c r="J183" s="15">
        <v>1.96</v>
      </c>
      <c r="K183" s="15">
        <v>2.08</v>
      </c>
      <c r="L183" s="15">
        <v>2.19</v>
      </c>
      <c r="M183" s="15">
        <v>2.2799999999999998</v>
      </c>
      <c r="N183" s="15">
        <v>2.36</v>
      </c>
      <c r="O183" s="15">
        <v>2.42</v>
      </c>
      <c r="P183" s="15">
        <v>2.48</v>
      </c>
      <c r="Q183" s="15">
        <v>2.52</v>
      </c>
      <c r="R183" s="15">
        <v>2.5499999999999998</v>
      </c>
      <c r="S183" s="15">
        <v>2.58</v>
      </c>
      <c r="T183" s="15">
        <v>2.6</v>
      </c>
      <c r="U183" s="15">
        <v>2.63</v>
      </c>
      <c r="V183" s="15">
        <v>2.63</v>
      </c>
      <c r="W183" s="15">
        <v>2.64</v>
      </c>
      <c r="X183" s="15">
        <v>2.65</v>
      </c>
      <c r="Y183" s="15">
        <v>2.66</v>
      </c>
      <c r="Z183" s="15">
        <v>2.66</v>
      </c>
      <c r="AA183" s="15">
        <v>2.66</v>
      </c>
      <c r="AB183" s="15">
        <v>2.66</v>
      </c>
      <c r="AC183" s="15">
        <v>2.66</v>
      </c>
      <c r="AD183" s="15">
        <v>2.66</v>
      </c>
      <c r="AE183" s="15">
        <v>2.66</v>
      </c>
      <c r="AF183" s="15">
        <v>2.66</v>
      </c>
      <c r="AG183" s="15">
        <v>2.66</v>
      </c>
      <c r="AH183" s="15">
        <v>2.67</v>
      </c>
      <c r="AI183" s="15">
        <v>2.67</v>
      </c>
      <c r="AJ183" s="15">
        <v>2.67</v>
      </c>
      <c r="AK183" s="15">
        <v>2.67</v>
      </c>
      <c r="AL183" s="15">
        <v>2.67</v>
      </c>
      <c r="AM183" s="15">
        <v>2.67</v>
      </c>
      <c r="AN183" s="15">
        <v>2.67</v>
      </c>
      <c r="AO183" s="15">
        <v>2.68</v>
      </c>
      <c r="AP183" s="15">
        <v>2.68</v>
      </c>
      <c r="AQ183" s="15">
        <v>2.68</v>
      </c>
      <c r="AR183" s="15">
        <v>2.68</v>
      </c>
      <c r="AS183" s="15">
        <v>2.68</v>
      </c>
      <c r="AT183" s="15">
        <v>2.68</v>
      </c>
      <c r="AU183" s="15">
        <v>2.68</v>
      </c>
      <c r="AV183" s="15">
        <v>2.68</v>
      </c>
      <c r="AW183" s="15">
        <v>2.68</v>
      </c>
      <c r="AX183" s="15">
        <v>2.68</v>
      </c>
      <c r="AY183" s="15">
        <v>2.68</v>
      </c>
    </row>
    <row r="184" spans="1:51" x14ac:dyDescent="0.2">
      <c r="A184" s="5">
        <v>42825</v>
      </c>
      <c r="B184" s="15">
        <v>0.96</v>
      </c>
      <c r="C184" s="15">
        <v>1</v>
      </c>
      <c r="D184" s="15">
        <v>1.0900000000000001</v>
      </c>
      <c r="E184" s="15">
        <v>1.22</v>
      </c>
      <c r="F184" s="15">
        <v>1.36</v>
      </c>
      <c r="G184" s="15">
        <v>1.51</v>
      </c>
      <c r="H184" s="15">
        <v>1.65</v>
      </c>
      <c r="I184" s="15">
        <v>1.79</v>
      </c>
      <c r="J184" s="15">
        <v>1.92</v>
      </c>
      <c r="K184" s="15">
        <v>2.04</v>
      </c>
      <c r="L184" s="15">
        <v>2.15</v>
      </c>
      <c r="M184" s="15">
        <v>2.2400000000000002</v>
      </c>
      <c r="N184" s="15">
        <v>2.3199999999999998</v>
      </c>
      <c r="O184" s="15">
        <v>2.38</v>
      </c>
      <c r="P184" s="15">
        <v>2.44</v>
      </c>
      <c r="Q184" s="15">
        <v>2.48</v>
      </c>
      <c r="R184" s="15">
        <v>2.5099999999999998</v>
      </c>
      <c r="S184" s="15">
        <v>2.54</v>
      </c>
      <c r="T184" s="15">
        <v>2.57</v>
      </c>
      <c r="U184" s="15">
        <v>2.59</v>
      </c>
      <c r="V184" s="15">
        <v>2.6</v>
      </c>
      <c r="W184" s="15">
        <v>2.61</v>
      </c>
      <c r="X184" s="15">
        <v>2.61</v>
      </c>
      <c r="Y184" s="15">
        <v>2.62</v>
      </c>
      <c r="Z184" s="15">
        <v>2.63</v>
      </c>
      <c r="AA184" s="15">
        <v>2.63</v>
      </c>
      <c r="AB184" s="15">
        <v>2.63</v>
      </c>
      <c r="AC184" s="15">
        <v>2.63</v>
      </c>
      <c r="AD184" s="15">
        <v>2.63</v>
      </c>
      <c r="AE184" s="15">
        <v>2.63</v>
      </c>
      <c r="AF184" s="15">
        <v>2.63</v>
      </c>
      <c r="AG184" s="15">
        <v>2.63</v>
      </c>
      <c r="AH184" s="15">
        <v>2.63</v>
      </c>
      <c r="AI184" s="15">
        <v>2.64</v>
      </c>
      <c r="AJ184" s="15">
        <v>2.64</v>
      </c>
      <c r="AK184" s="15">
        <v>2.64</v>
      </c>
      <c r="AL184" s="15">
        <v>2.64</v>
      </c>
      <c r="AM184" s="15">
        <v>2.64</v>
      </c>
      <c r="AN184" s="15">
        <v>2.64</v>
      </c>
      <c r="AO184" s="15">
        <v>2.64</v>
      </c>
      <c r="AP184" s="15">
        <v>2.65</v>
      </c>
      <c r="AQ184" s="15">
        <v>2.65</v>
      </c>
      <c r="AR184" s="15">
        <v>2.65</v>
      </c>
      <c r="AS184" s="15">
        <v>2.65</v>
      </c>
      <c r="AT184" s="15">
        <v>2.65</v>
      </c>
      <c r="AU184" s="15">
        <v>2.65</v>
      </c>
      <c r="AV184" s="15">
        <v>2.65</v>
      </c>
      <c r="AW184" s="15">
        <v>2.65</v>
      </c>
      <c r="AX184" s="15">
        <v>2.65</v>
      </c>
      <c r="AY184" s="15">
        <v>2.65</v>
      </c>
    </row>
    <row r="185" spans="1:51" x14ac:dyDescent="0.2">
      <c r="A185" s="5">
        <v>42855</v>
      </c>
      <c r="B185" s="15">
        <v>0.92</v>
      </c>
      <c r="C185" s="15">
        <v>0.97</v>
      </c>
      <c r="D185" s="15">
        <v>1.06</v>
      </c>
      <c r="E185" s="15">
        <v>1.18</v>
      </c>
      <c r="F185" s="15">
        <v>1.32</v>
      </c>
      <c r="G185" s="15">
        <v>1.47</v>
      </c>
      <c r="H185" s="15">
        <v>1.61</v>
      </c>
      <c r="I185" s="15">
        <v>1.75</v>
      </c>
      <c r="J185" s="15">
        <v>1.88</v>
      </c>
      <c r="K185" s="15">
        <v>2</v>
      </c>
      <c r="L185" s="15">
        <v>2.11</v>
      </c>
      <c r="M185" s="15">
        <v>2.2000000000000002</v>
      </c>
      <c r="N185" s="15">
        <v>2.2799999999999998</v>
      </c>
      <c r="O185" s="15">
        <v>2.35</v>
      </c>
      <c r="P185" s="15">
        <v>2.41</v>
      </c>
      <c r="Q185" s="15">
        <v>2.44</v>
      </c>
      <c r="R185" s="15">
        <v>2.48</v>
      </c>
      <c r="S185" s="15">
        <v>2.5099999999999998</v>
      </c>
      <c r="T185" s="15">
        <v>2.5299999999999998</v>
      </c>
      <c r="U185" s="15">
        <v>2.56</v>
      </c>
      <c r="V185" s="15">
        <v>2.56</v>
      </c>
      <c r="W185" s="15">
        <v>2.57</v>
      </c>
      <c r="X185" s="15">
        <v>2.58</v>
      </c>
      <c r="Y185" s="15">
        <v>2.59</v>
      </c>
      <c r="Z185" s="15">
        <v>2.59</v>
      </c>
      <c r="AA185" s="15">
        <v>2.59</v>
      </c>
      <c r="AB185" s="15">
        <v>2.6</v>
      </c>
      <c r="AC185" s="15">
        <v>2.6</v>
      </c>
      <c r="AD185" s="15">
        <v>2.6</v>
      </c>
      <c r="AE185" s="15">
        <v>2.6</v>
      </c>
      <c r="AF185" s="15">
        <v>2.6</v>
      </c>
      <c r="AG185" s="15">
        <v>2.6</v>
      </c>
      <c r="AH185" s="15">
        <v>2.6</v>
      </c>
      <c r="AI185" s="15">
        <v>2.6</v>
      </c>
      <c r="AJ185" s="15">
        <v>2.61</v>
      </c>
      <c r="AK185" s="15">
        <v>2.61</v>
      </c>
      <c r="AL185" s="15">
        <v>2.61</v>
      </c>
      <c r="AM185" s="15">
        <v>2.61</v>
      </c>
      <c r="AN185" s="15">
        <v>2.61</v>
      </c>
      <c r="AO185" s="15">
        <v>2.61</v>
      </c>
      <c r="AP185" s="15">
        <v>2.61</v>
      </c>
      <c r="AQ185" s="15">
        <v>2.61</v>
      </c>
      <c r="AR185" s="15">
        <v>2.61</v>
      </c>
      <c r="AS185" s="15">
        <v>2.61</v>
      </c>
      <c r="AT185" s="15">
        <v>2.61</v>
      </c>
      <c r="AU185" s="15">
        <v>2.61</v>
      </c>
      <c r="AV185" s="15">
        <v>2.61</v>
      </c>
      <c r="AW185" s="15">
        <v>2.61</v>
      </c>
      <c r="AX185" s="15">
        <v>2.61</v>
      </c>
      <c r="AY185" s="15">
        <v>2.61</v>
      </c>
    </row>
    <row r="186" spans="1:51" x14ac:dyDescent="0.2">
      <c r="A186" s="5">
        <v>42886</v>
      </c>
      <c r="B186" s="15">
        <v>0.89</v>
      </c>
      <c r="C186" s="15">
        <v>0.94</v>
      </c>
      <c r="D186" s="15">
        <v>1.03</v>
      </c>
      <c r="E186" s="15">
        <v>1.1599999999999999</v>
      </c>
      <c r="F186" s="15">
        <v>1.29</v>
      </c>
      <c r="G186" s="15">
        <v>1.44</v>
      </c>
      <c r="H186" s="15">
        <v>1.58</v>
      </c>
      <c r="I186" s="15">
        <v>1.72</v>
      </c>
      <c r="J186" s="15">
        <v>1.85</v>
      </c>
      <c r="K186" s="15">
        <v>1.97</v>
      </c>
      <c r="L186" s="15">
        <v>2.08</v>
      </c>
      <c r="M186" s="15">
        <v>2.17</v>
      </c>
      <c r="N186" s="15">
        <v>2.25</v>
      </c>
      <c r="O186" s="15">
        <v>2.3199999999999998</v>
      </c>
      <c r="P186" s="15">
        <v>2.38</v>
      </c>
      <c r="Q186" s="15">
        <v>2.42</v>
      </c>
      <c r="R186" s="15">
        <v>2.4500000000000002</v>
      </c>
      <c r="S186" s="15">
        <v>2.48</v>
      </c>
      <c r="T186" s="15">
        <v>2.5099999999999998</v>
      </c>
      <c r="U186" s="15">
        <v>2.5299999999999998</v>
      </c>
      <c r="V186" s="15">
        <v>2.54</v>
      </c>
      <c r="W186" s="15">
        <v>2.5499999999999998</v>
      </c>
      <c r="X186" s="15">
        <v>2.56</v>
      </c>
      <c r="Y186" s="15">
        <v>2.57</v>
      </c>
      <c r="Z186" s="15">
        <v>2.57</v>
      </c>
      <c r="AA186" s="15">
        <v>2.58</v>
      </c>
      <c r="AB186" s="15">
        <v>2.58</v>
      </c>
      <c r="AC186" s="15">
        <v>2.58</v>
      </c>
      <c r="AD186" s="15">
        <v>2.58</v>
      </c>
      <c r="AE186" s="15">
        <v>2.58</v>
      </c>
      <c r="AF186" s="15">
        <v>2.58</v>
      </c>
      <c r="AG186" s="15">
        <v>2.58</v>
      </c>
      <c r="AH186" s="15">
        <v>2.58</v>
      </c>
      <c r="AI186" s="15">
        <v>2.59</v>
      </c>
      <c r="AJ186" s="15">
        <v>2.59</v>
      </c>
      <c r="AK186" s="15">
        <v>2.59</v>
      </c>
      <c r="AL186" s="15">
        <v>2.59</v>
      </c>
      <c r="AM186" s="15">
        <v>2.59</v>
      </c>
      <c r="AN186" s="15">
        <v>2.59</v>
      </c>
      <c r="AO186" s="15">
        <v>2.59</v>
      </c>
      <c r="AP186" s="15">
        <v>2.59</v>
      </c>
      <c r="AQ186" s="15">
        <v>2.59</v>
      </c>
      <c r="AR186" s="15">
        <v>2.59</v>
      </c>
      <c r="AS186" s="15">
        <v>2.59</v>
      </c>
      <c r="AT186" s="15">
        <v>2.59</v>
      </c>
      <c r="AU186" s="15">
        <v>2.59</v>
      </c>
      <c r="AV186" s="15">
        <v>2.59</v>
      </c>
      <c r="AW186" s="15">
        <v>2.59</v>
      </c>
      <c r="AX186" s="15">
        <v>2.59</v>
      </c>
      <c r="AY186" s="15">
        <v>2.59</v>
      </c>
    </row>
    <row r="187" spans="1:51" x14ac:dyDescent="0.2">
      <c r="A187" s="5">
        <v>42916</v>
      </c>
      <c r="B187" s="15">
        <v>0.86</v>
      </c>
      <c r="C187" s="15">
        <v>0.91</v>
      </c>
      <c r="D187" s="15">
        <v>1</v>
      </c>
      <c r="E187" s="15">
        <v>1.1299999999999999</v>
      </c>
      <c r="F187" s="15">
        <v>1.26</v>
      </c>
      <c r="G187" s="15">
        <v>1.41</v>
      </c>
      <c r="H187" s="15">
        <v>1.55</v>
      </c>
      <c r="I187" s="15">
        <v>1.69</v>
      </c>
      <c r="J187" s="15">
        <v>1.82</v>
      </c>
      <c r="K187" s="15">
        <v>1.94</v>
      </c>
      <c r="L187" s="15">
        <v>2.0499999999999998</v>
      </c>
      <c r="M187" s="15">
        <v>2.14</v>
      </c>
      <c r="N187" s="15">
        <v>2.2200000000000002</v>
      </c>
      <c r="O187" s="15">
        <v>2.29</v>
      </c>
      <c r="P187" s="15">
        <v>2.35</v>
      </c>
      <c r="Q187" s="15">
        <v>2.39</v>
      </c>
      <c r="R187" s="15">
        <v>2.4300000000000002</v>
      </c>
      <c r="S187" s="15">
        <v>2.46</v>
      </c>
      <c r="T187" s="15">
        <v>2.48</v>
      </c>
      <c r="U187" s="15">
        <v>2.5099999999999998</v>
      </c>
      <c r="V187" s="15">
        <v>2.52</v>
      </c>
      <c r="W187" s="15">
        <v>2.5299999999999998</v>
      </c>
      <c r="X187" s="15">
        <v>2.54</v>
      </c>
      <c r="Y187" s="15">
        <v>2.54</v>
      </c>
      <c r="Z187" s="15">
        <v>2.5499999999999998</v>
      </c>
      <c r="AA187" s="15">
        <v>2.5499999999999998</v>
      </c>
      <c r="AB187" s="15">
        <v>2.5499999999999998</v>
      </c>
      <c r="AC187" s="15">
        <v>2.5499999999999998</v>
      </c>
      <c r="AD187" s="15">
        <v>2.5499999999999998</v>
      </c>
      <c r="AE187" s="15">
        <v>2.5499999999999998</v>
      </c>
      <c r="AF187" s="15">
        <v>2.56</v>
      </c>
      <c r="AG187" s="15">
        <v>2.56</v>
      </c>
      <c r="AH187" s="15">
        <v>2.56</v>
      </c>
      <c r="AI187" s="15">
        <v>2.56</v>
      </c>
      <c r="AJ187" s="15">
        <v>2.56</v>
      </c>
      <c r="AK187" s="15">
        <v>2.56</v>
      </c>
      <c r="AL187" s="15">
        <v>2.57</v>
      </c>
      <c r="AM187" s="15">
        <v>2.57</v>
      </c>
      <c r="AN187" s="15">
        <v>2.57</v>
      </c>
      <c r="AO187" s="15">
        <v>2.57</v>
      </c>
      <c r="AP187" s="15">
        <v>2.57</v>
      </c>
      <c r="AQ187" s="15">
        <v>2.57</v>
      </c>
      <c r="AR187" s="15">
        <v>2.57</v>
      </c>
      <c r="AS187" s="15">
        <v>2.57</v>
      </c>
      <c r="AT187" s="15">
        <v>2.57</v>
      </c>
      <c r="AU187" s="15">
        <v>2.57</v>
      </c>
      <c r="AV187" s="15">
        <v>2.57</v>
      </c>
      <c r="AW187" s="15">
        <v>2.57</v>
      </c>
      <c r="AX187" s="15">
        <v>2.57</v>
      </c>
      <c r="AY187" s="15">
        <v>2.57</v>
      </c>
    </row>
    <row r="188" spans="1:51" x14ac:dyDescent="0.2">
      <c r="A188" s="5">
        <v>42947</v>
      </c>
      <c r="B188" s="15">
        <v>0.84</v>
      </c>
      <c r="C188" s="15">
        <v>0.89</v>
      </c>
      <c r="D188" s="15">
        <v>0.98</v>
      </c>
      <c r="E188" s="15">
        <v>1.1100000000000001</v>
      </c>
      <c r="F188" s="15">
        <v>1.24</v>
      </c>
      <c r="G188" s="15">
        <v>1.39</v>
      </c>
      <c r="H188" s="15">
        <v>1.53</v>
      </c>
      <c r="I188" s="15">
        <v>1.67</v>
      </c>
      <c r="J188" s="15">
        <v>1.8</v>
      </c>
      <c r="K188" s="15">
        <v>1.92</v>
      </c>
      <c r="L188" s="15">
        <v>2.0299999999999998</v>
      </c>
      <c r="M188" s="15">
        <v>2.12</v>
      </c>
      <c r="N188" s="15">
        <v>2.2000000000000002</v>
      </c>
      <c r="O188" s="15">
        <v>2.27</v>
      </c>
      <c r="P188" s="15">
        <v>2.33</v>
      </c>
      <c r="Q188" s="15">
        <v>2.37</v>
      </c>
      <c r="R188" s="15">
        <v>2.4</v>
      </c>
      <c r="S188" s="15">
        <v>2.4300000000000002</v>
      </c>
      <c r="T188" s="15">
        <v>2.46</v>
      </c>
      <c r="U188" s="15">
        <v>2.4900000000000002</v>
      </c>
      <c r="V188" s="15">
        <v>2.5</v>
      </c>
      <c r="W188" s="15">
        <v>2.5099999999999998</v>
      </c>
      <c r="X188" s="15">
        <v>2.5099999999999998</v>
      </c>
      <c r="Y188" s="15">
        <v>2.52</v>
      </c>
      <c r="Z188" s="15">
        <v>2.5299999999999998</v>
      </c>
      <c r="AA188" s="15">
        <v>2.5299999999999998</v>
      </c>
      <c r="AB188" s="15">
        <v>2.5299999999999998</v>
      </c>
      <c r="AC188" s="15">
        <v>2.5299999999999998</v>
      </c>
      <c r="AD188" s="15">
        <v>2.5299999999999998</v>
      </c>
      <c r="AE188" s="15">
        <v>2.5299999999999998</v>
      </c>
      <c r="AF188" s="15">
        <v>2.54</v>
      </c>
      <c r="AG188" s="15">
        <v>2.54</v>
      </c>
      <c r="AH188" s="15">
        <v>2.54</v>
      </c>
      <c r="AI188" s="15">
        <v>2.54</v>
      </c>
      <c r="AJ188" s="15">
        <v>2.54</v>
      </c>
      <c r="AK188" s="15">
        <v>2.54</v>
      </c>
      <c r="AL188" s="15">
        <v>2.54</v>
      </c>
      <c r="AM188" s="15">
        <v>2.5499999999999998</v>
      </c>
      <c r="AN188" s="15">
        <v>2.5499999999999998</v>
      </c>
      <c r="AO188" s="15">
        <v>2.5499999999999998</v>
      </c>
      <c r="AP188" s="15">
        <v>2.5499999999999998</v>
      </c>
      <c r="AQ188" s="15">
        <v>2.5499999999999998</v>
      </c>
      <c r="AR188" s="15">
        <v>2.54</v>
      </c>
      <c r="AS188" s="15">
        <v>2.54</v>
      </c>
      <c r="AT188" s="15">
        <v>2.54</v>
      </c>
      <c r="AU188" s="15">
        <v>2.54</v>
      </c>
      <c r="AV188" s="15">
        <v>2.54</v>
      </c>
      <c r="AW188" s="15">
        <v>2.54</v>
      </c>
      <c r="AX188" s="15">
        <v>2.54</v>
      </c>
      <c r="AY188" s="15">
        <v>2.54</v>
      </c>
    </row>
    <row r="189" spans="1:51" x14ac:dyDescent="0.2">
      <c r="A189" s="5">
        <v>42978</v>
      </c>
      <c r="B189" s="15">
        <v>0.82</v>
      </c>
      <c r="C189" s="15">
        <v>0.87</v>
      </c>
      <c r="D189" s="15">
        <v>0.96</v>
      </c>
      <c r="E189" s="15">
        <v>1.0900000000000001</v>
      </c>
      <c r="F189" s="15">
        <v>1.22</v>
      </c>
      <c r="G189" s="15">
        <v>1.37</v>
      </c>
      <c r="H189" s="15">
        <v>1.51</v>
      </c>
      <c r="I189" s="15">
        <v>1.64</v>
      </c>
      <c r="J189" s="15">
        <v>1.77</v>
      </c>
      <c r="K189" s="15">
        <v>1.9</v>
      </c>
      <c r="L189" s="15">
        <v>2</v>
      </c>
      <c r="M189" s="15">
        <v>2.1</v>
      </c>
      <c r="N189" s="15">
        <v>2.1800000000000002</v>
      </c>
      <c r="O189" s="15">
        <v>2.2400000000000002</v>
      </c>
      <c r="P189" s="15">
        <v>2.2999999999999998</v>
      </c>
      <c r="Q189" s="15">
        <v>2.34</v>
      </c>
      <c r="R189" s="15">
        <v>2.38</v>
      </c>
      <c r="S189" s="15">
        <v>2.41</v>
      </c>
      <c r="T189" s="15">
        <v>2.44</v>
      </c>
      <c r="U189" s="15">
        <v>2.46</v>
      </c>
      <c r="V189" s="15">
        <v>2.4700000000000002</v>
      </c>
      <c r="W189" s="15">
        <v>2.48</v>
      </c>
      <c r="X189" s="15">
        <v>2.4900000000000002</v>
      </c>
      <c r="Y189" s="15">
        <v>2.5</v>
      </c>
      <c r="Z189" s="15">
        <v>2.5099999999999998</v>
      </c>
      <c r="AA189" s="15">
        <v>2.5099999999999998</v>
      </c>
      <c r="AB189" s="15">
        <v>2.5099999999999998</v>
      </c>
      <c r="AC189" s="15">
        <v>2.5099999999999998</v>
      </c>
      <c r="AD189" s="15">
        <v>2.5099999999999998</v>
      </c>
      <c r="AE189" s="15">
        <v>2.5099999999999998</v>
      </c>
      <c r="AF189" s="15">
        <v>2.52</v>
      </c>
      <c r="AG189" s="15">
        <v>2.52</v>
      </c>
      <c r="AH189" s="15">
        <v>2.52</v>
      </c>
      <c r="AI189" s="15">
        <v>2.52</v>
      </c>
      <c r="AJ189" s="15">
        <v>2.52</v>
      </c>
      <c r="AK189" s="15">
        <v>2.52</v>
      </c>
      <c r="AL189" s="15">
        <v>2.52</v>
      </c>
      <c r="AM189" s="15">
        <v>2.52</v>
      </c>
      <c r="AN189" s="15">
        <v>2.52</v>
      </c>
      <c r="AO189" s="15">
        <v>2.52</v>
      </c>
      <c r="AP189" s="15">
        <v>2.52</v>
      </c>
      <c r="AQ189" s="15">
        <v>2.52</v>
      </c>
      <c r="AR189" s="15">
        <v>2.52</v>
      </c>
      <c r="AS189" s="15">
        <v>2.52</v>
      </c>
      <c r="AT189" s="15">
        <v>2.52</v>
      </c>
      <c r="AU189" s="15">
        <v>2.52</v>
      </c>
      <c r="AV189" s="15">
        <v>2.52</v>
      </c>
      <c r="AW189" s="15">
        <v>2.52</v>
      </c>
      <c r="AX189" s="15">
        <v>2.52</v>
      </c>
      <c r="AY189" s="15">
        <v>2.5099999999999998</v>
      </c>
    </row>
    <row r="190" spans="1:51" x14ac:dyDescent="0.2">
      <c r="A190" s="5">
        <v>43008</v>
      </c>
      <c r="B190" s="15">
        <v>0.8</v>
      </c>
      <c r="C190" s="15">
        <v>0.85</v>
      </c>
      <c r="D190" s="15">
        <v>0.94</v>
      </c>
      <c r="E190" s="15">
        <v>1.06</v>
      </c>
      <c r="F190" s="15">
        <v>1.2</v>
      </c>
      <c r="G190" s="15">
        <v>1.34</v>
      </c>
      <c r="H190" s="15">
        <v>1.48</v>
      </c>
      <c r="I190" s="15">
        <v>1.62</v>
      </c>
      <c r="J190" s="15">
        <v>1.75</v>
      </c>
      <c r="K190" s="15">
        <v>1.87</v>
      </c>
      <c r="L190" s="15">
        <v>1.98</v>
      </c>
      <c r="M190" s="15">
        <v>2.0699999999999998</v>
      </c>
      <c r="N190" s="15">
        <v>2.15</v>
      </c>
      <c r="O190" s="15">
        <v>2.2200000000000002</v>
      </c>
      <c r="P190" s="15">
        <v>2.2799999999999998</v>
      </c>
      <c r="Q190" s="15">
        <v>2.3199999999999998</v>
      </c>
      <c r="R190" s="15">
        <v>2.36</v>
      </c>
      <c r="S190" s="15">
        <v>2.39</v>
      </c>
      <c r="T190" s="15">
        <v>2.42</v>
      </c>
      <c r="U190" s="15">
        <v>2.44</v>
      </c>
      <c r="V190" s="15">
        <v>2.4500000000000002</v>
      </c>
      <c r="W190" s="15">
        <v>2.46</v>
      </c>
      <c r="X190" s="15">
        <v>2.4700000000000002</v>
      </c>
      <c r="Y190" s="15">
        <v>2.48</v>
      </c>
      <c r="Z190" s="15">
        <v>2.4900000000000002</v>
      </c>
      <c r="AA190" s="15">
        <v>2.4900000000000002</v>
      </c>
      <c r="AB190" s="15">
        <v>2.4900000000000002</v>
      </c>
      <c r="AC190" s="15">
        <v>2.4900000000000002</v>
      </c>
      <c r="AD190" s="15">
        <v>2.4900000000000002</v>
      </c>
      <c r="AE190" s="15">
        <v>2.4900000000000002</v>
      </c>
      <c r="AF190" s="15">
        <v>2.4900000000000002</v>
      </c>
      <c r="AG190" s="15">
        <v>2.4900000000000002</v>
      </c>
      <c r="AH190" s="15">
        <v>2.4900000000000002</v>
      </c>
      <c r="AI190" s="15">
        <v>2.5</v>
      </c>
      <c r="AJ190" s="15">
        <v>2.5</v>
      </c>
      <c r="AK190" s="15">
        <v>2.5</v>
      </c>
      <c r="AL190" s="15">
        <v>2.5</v>
      </c>
      <c r="AM190" s="15">
        <v>2.5</v>
      </c>
      <c r="AN190" s="15">
        <v>2.5</v>
      </c>
      <c r="AO190" s="15">
        <v>2.5</v>
      </c>
      <c r="AP190" s="15">
        <v>2.5</v>
      </c>
      <c r="AQ190" s="15">
        <v>2.5</v>
      </c>
      <c r="AR190" s="15">
        <v>2.5</v>
      </c>
      <c r="AS190" s="15">
        <v>2.4900000000000002</v>
      </c>
      <c r="AT190" s="15">
        <v>2.4900000000000002</v>
      </c>
      <c r="AU190" s="15">
        <v>2.4900000000000002</v>
      </c>
      <c r="AV190" s="15">
        <v>2.4900000000000002</v>
      </c>
      <c r="AW190" s="15">
        <v>2.4900000000000002</v>
      </c>
      <c r="AX190" s="15">
        <v>2.4900000000000002</v>
      </c>
      <c r="AY190" s="15">
        <v>2.4900000000000002</v>
      </c>
    </row>
    <row r="191" spans="1:51" x14ac:dyDescent="0.2">
      <c r="A191" s="5">
        <v>43039</v>
      </c>
      <c r="B191" s="15">
        <v>0.78</v>
      </c>
      <c r="C191" s="15">
        <v>0.83</v>
      </c>
      <c r="D191" s="15">
        <v>0.92</v>
      </c>
      <c r="E191" s="15">
        <v>1.04</v>
      </c>
      <c r="F191" s="15">
        <v>1.17</v>
      </c>
      <c r="G191" s="15">
        <v>1.32</v>
      </c>
      <c r="H191" s="15">
        <v>1.46</v>
      </c>
      <c r="I191" s="15">
        <v>1.6</v>
      </c>
      <c r="J191" s="15">
        <v>1.72</v>
      </c>
      <c r="K191" s="15">
        <v>1.85</v>
      </c>
      <c r="L191" s="15">
        <v>1.95</v>
      </c>
      <c r="M191" s="15">
        <v>2.0499999999999998</v>
      </c>
      <c r="N191" s="15">
        <v>2.13</v>
      </c>
      <c r="O191" s="15">
        <v>2.19</v>
      </c>
      <c r="P191" s="15">
        <v>2.25</v>
      </c>
      <c r="Q191" s="15">
        <v>2.29</v>
      </c>
      <c r="R191" s="15">
        <v>2.33</v>
      </c>
      <c r="S191" s="15">
        <v>2.36</v>
      </c>
      <c r="T191" s="15">
        <v>2.39</v>
      </c>
      <c r="U191" s="15">
        <v>2.42</v>
      </c>
      <c r="V191" s="15">
        <v>2.4300000000000002</v>
      </c>
      <c r="W191" s="15">
        <v>2.44</v>
      </c>
      <c r="X191" s="15">
        <v>2.4500000000000002</v>
      </c>
      <c r="Y191" s="15">
        <v>2.4500000000000002</v>
      </c>
      <c r="Z191" s="15">
        <v>2.46</v>
      </c>
      <c r="AA191" s="15">
        <v>2.46</v>
      </c>
      <c r="AB191" s="15">
        <v>2.4700000000000002</v>
      </c>
      <c r="AC191" s="15">
        <v>2.4700000000000002</v>
      </c>
      <c r="AD191" s="15">
        <v>2.4700000000000002</v>
      </c>
      <c r="AE191" s="15">
        <v>2.4700000000000002</v>
      </c>
      <c r="AF191" s="15">
        <v>2.4700000000000002</v>
      </c>
      <c r="AG191" s="15">
        <v>2.4700000000000002</v>
      </c>
      <c r="AH191" s="15">
        <v>2.4700000000000002</v>
      </c>
      <c r="AI191" s="15">
        <v>2.4700000000000002</v>
      </c>
      <c r="AJ191" s="15">
        <v>2.4700000000000002</v>
      </c>
      <c r="AK191" s="15">
        <v>2.4700000000000002</v>
      </c>
      <c r="AL191" s="15">
        <v>2.4700000000000002</v>
      </c>
      <c r="AM191" s="15">
        <v>2.4700000000000002</v>
      </c>
      <c r="AN191" s="15">
        <v>2.48</v>
      </c>
      <c r="AO191" s="15">
        <v>2.48</v>
      </c>
      <c r="AP191" s="15">
        <v>2.4700000000000002</v>
      </c>
      <c r="AQ191" s="15">
        <v>2.4700000000000002</v>
      </c>
      <c r="AR191" s="15">
        <v>2.4700000000000002</v>
      </c>
      <c r="AS191" s="15">
        <v>2.4700000000000002</v>
      </c>
      <c r="AT191" s="15">
        <v>2.4700000000000002</v>
      </c>
      <c r="AU191" s="15">
        <v>2.4700000000000002</v>
      </c>
      <c r="AV191" s="15">
        <v>2.46</v>
      </c>
      <c r="AW191" s="15">
        <v>2.46</v>
      </c>
      <c r="AX191" s="15">
        <v>2.46</v>
      </c>
      <c r="AY191" s="15">
        <v>2.46</v>
      </c>
    </row>
    <row r="192" spans="1:51" x14ac:dyDescent="0.2">
      <c r="A192" s="5">
        <v>43069</v>
      </c>
      <c r="B192" s="15">
        <v>0.76</v>
      </c>
      <c r="C192" s="15">
        <v>0.81</v>
      </c>
      <c r="D192" s="15">
        <v>0.9</v>
      </c>
      <c r="E192" s="15">
        <v>1.03</v>
      </c>
      <c r="F192" s="15">
        <v>1.1599999999999999</v>
      </c>
      <c r="G192" s="15">
        <v>1.3</v>
      </c>
      <c r="H192" s="15">
        <v>1.44</v>
      </c>
      <c r="I192" s="15">
        <v>1.57</v>
      </c>
      <c r="J192" s="15">
        <v>1.7</v>
      </c>
      <c r="K192" s="15">
        <v>1.82</v>
      </c>
      <c r="L192" s="15">
        <v>1.93</v>
      </c>
      <c r="M192" s="15">
        <v>2.02</v>
      </c>
      <c r="N192" s="15">
        <v>2.1</v>
      </c>
      <c r="O192" s="15">
        <v>2.17</v>
      </c>
      <c r="P192" s="15">
        <v>2.23</v>
      </c>
      <c r="Q192" s="15">
        <v>2.27</v>
      </c>
      <c r="R192" s="15">
        <v>2.31</v>
      </c>
      <c r="S192" s="15">
        <v>2.34</v>
      </c>
      <c r="T192" s="15">
        <v>2.37</v>
      </c>
      <c r="U192" s="15">
        <v>2.39</v>
      </c>
      <c r="V192" s="15">
        <v>2.4</v>
      </c>
      <c r="W192" s="15">
        <v>2.41</v>
      </c>
      <c r="X192" s="15">
        <v>2.42</v>
      </c>
      <c r="Y192" s="15">
        <v>2.4300000000000002</v>
      </c>
      <c r="Z192" s="15">
        <v>2.44</v>
      </c>
      <c r="AA192" s="15">
        <v>2.44</v>
      </c>
      <c r="AB192" s="15">
        <v>2.44</v>
      </c>
      <c r="AC192" s="15">
        <v>2.44</v>
      </c>
      <c r="AD192" s="15">
        <v>2.4500000000000002</v>
      </c>
      <c r="AE192" s="15">
        <v>2.4500000000000002</v>
      </c>
      <c r="AF192" s="15">
        <v>2.4500000000000002</v>
      </c>
      <c r="AG192" s="15">
        <v>2.4500000000000002</v>
      </c>
      <c r="AH192" s="15">
        <v>2.4500000000000002</v>
      </c>
      <c r="AI192" s="15">
        <v>2.4500000000000002</v>
      </c>
      <c r="AJ192" s="15">
        <v>2.4500000000000002</v>
      </c>
      <c r="AK192" s="15">
        <v>2.4500000000000002</v>
      </c>
      <c r="AL192" s="15">
        <v>2.4500000000000002</v>
      </c>
      <c r="AM192" s="15">
        <v>2.4500000000000002</v>
      </c>
      <c r="AN192" s="15">
        <v>2.4500000000000002</v>
      </c>
      <c r="AO192" s="15">
        <v>2.4500000000000002</v>
      </c>
      <c r="AP192" s="15">
        <v>2.4500000000000002</v>
      </c>
      <c r="AQ192" s="15">
        <v>2.4500000000000002</v>
      </c>
      <c r="AR192" s="15">
        <v>2.4500000000000002</v>
      </c>
      <c r="AS192" s="15">
        <v>2.44</v>
      </c>
      <c r="AT192" s="15">
        <v>2.44</v>
      </c>
      <c r="AU192" s="15">
        <v>2.44</v>
      </c>
      <c r="AV192" s="15">
        <v>2.44</v>
      </c>
      <c r="AW192" s="15">
        <v>2.44</v>
      </c>
      <c r="AX192" s="15">
        <v>2.4300000000000002</v>
      </c>
      <c r="AY192" s="15">
        <v>2.4300000000000002</v>
      </c>
    </row>
    <row r="193" spans="1:51" x14ac:dyDescent="0.2">
      <c r="A193" s="5">
        <v>43100</v>
      </c>
      <c r="B193" s="15">
        <v>0.74</v>
      </c>
      <c r="C193" s="15">
        <v>0.79</v>
      </c>
      <c r="D193" s="15">
        <v>0.89</v>
      </c>
      <c r="E193" s="15">
        <v>1.01</v>
      </c>
      <c r="F193" s="15">
        <v>1.1399999999999999</v>
      </c>
      <c r="G193" s="15">
        <v>1.28</v>
      </c>
      <c r="H193" s="15">
        <v>1.42</v>
      </c>
      <c r="I193" s="15">
        <v>1.55</v>
      </c>
      <c r="J193" s="15">
        <v>1.68</v>
      </c>
      <c r="K193" s="15">
        <v>1.8</v>
      </c>
      <c r="L193" s="15">
        <v>1.91</v>
      </c>
      <c r="M193" s="15">
        <v>2</v>
      </c>
      <c r="N193" s="15">
        <v>2.08</v>
      </c>
      <c r="O193" s="15">
        <v>2.15</v>
      </c>
      <c r="P193" s="15">
        <v>2.21</v>
      </c>
      <c r="Q193" s="15">
        <v>2.25</v>
      </c>
      <c r="R193" s="15">
        <v>2.2799999999999998</v>
      </c>
      <c r="S193" s="15">
        <v>2.3199999999999998</v>
      </c>
      <c r="T193" s="15">
        <v>2.34</v>
      </c>
      <c r="U193" s="15">
        <v>2.37</v>
      </c>
      <c r="V193" s="15">
        <v>2.38</v>
      </c>
      <c r="W193" s="15">
        <v>2.39</v>
      </c>
      <c r="X193" s="15">
        <v>2.4</v>
      </c>
      <c r="Y193" s="15">
        <v>2.41</v>
      </c>
      <c r="Z193" s="15">
        <v>2.42</v>
      </c>
      <c r="AA193" s="15">
        <v>2.42</v>
      </c>
      <c r="AB193" s="15">
        <v>2.42</v>
      </c>
      <c r="AC193" s="15">
        <v>2.42</v>
      </c>
      <c r="AD193" s="15">
        <v>2.42</v>
      </c>
      <c r="AE193" s="15">
        <v>2.42</v>
      </c>
      <c r="AF193" s="15">
        <v>2.42</v>
      </c>
      <c r="AG193" s="15">
        <v>2.42</v>
      </c>
      <c r="AH193" s="15">
        <v>2.4300000000000002</v>
      </c>
      <c r="AI193" s="15">
        <v>2.4300000000000002</v>
      </c>
      <c r="AJ193" s="15">
        <v>2.4300000000000002</v>
      </c>
      <c r="AK193" s="15">
        <v>2.4300000000000002</v>
      </c>
      <c r="AL193" s="15">
        <v>2.4300000000000002</v>
      </c>
      <c r="AM193" s="15">
        <v>2.4300000000000002</v>
      </c>
      <c r="AN193" s="15">
        <v>2.4300000000000002</v>
      </c>
      <c r="AO193" s="15">
        <v>2.4300000000000002</v>
      </c>
      <c r="AP193" s="15">
        <v>2.42</v>
      </c>
      <c r="AQ193" s="15">
        <v>2.42</v>
      </c>
      <c r="AR193" s="15">
        <v>2.42</v>
      </c>
      <c r="AS193" s="15">
        <v>2.42</v>
      </c>
      <c r="AT193" s="15">
        <v>2.42</v>
      </c>
      <c r="AU193" s="15">
        <v>2.41</v>
      </c>
      <c r="AV193" s="15">
        <v>2.41</v>
      </c>
      <c r="AW193" s="15">
        <v>2.41</v>
      </c>
      <c r="AX193" s="15">
        <v>2.41</v>
      </c>
      <c r="AY193" s="15">
        <v>2.41</v>
      </c>
    </row>
    <row r="194" spans="1:51" x14ac:dyDescent="0.2">
      <c r="A194" s="5">
        <v>43131</v>
      </c>
      <c r="B194" s="15">
        <v>0.71</v>
      </c>
      <c r="C194" s="15">
        <v>0.77</v>
      </c>
      <c r="D194" s="15">
        <v>0.86</v>
      </c>
      <c r="E194" s="15">
        <v>0.99</v>
      </c>
      <c r="F194" s="15">
        <v>1.1200000000000001</v>
      </c>
      <c r="G194" s="15">
        <v>1.26</v>
      </c>
      <c r="H194" s="15">
        <v>1.39</v>
      </c>
      <c r="I194" s="15">
        <v>1.53</v>
      </c>
      <c r="J194" s="15">
        <v>1.66</v>
      </c>
      <c r="K194" s="15">
        <v>1.78</v>
      </c>
      <c r="L194" s="15">
        <v>1.88</v>
      </c>
      <c r="M194" s="15">
        <v>1.97</v>
      </c>
      <c r="N194" s="15">
        <v>2.0499999999999998</v>
      </c>
      <c r="O194" s="15">
        <v>2.12</v>
      </c>
      <c r="P194" s="15">
        <v>2.1800000000000002</v>
      </c>
      <c r="Q194" s="15">
        <v>2.2200000000000002</v>
      </c>
      <c r="R194" s="15">
        <v>2.2599999999999998</v>
      </c>
      <c r="S194" s="15">
        <v>2.29</v>
      </c>
      <c r="T194" s="15">
        <v>2.3199999999999998</v>
      </c>
      <c r="U194" s="15">
        <v>2.34</v>
      </c>
      <c r="V194" s="15">
        <v>2.36</v>
      </c>
      <c r="W194" s="15">
        <v>2.37</v>
      </c>
      <c r="X194" s="15">
        <v>2.37</v>
      </c>
      <c r="Y194" s="15">
        <v>2.38</v>
      </c>
      <c r="Z194" s="15">
        <v>2.39</v>
      </c>
      <c r="AA194" s="15">
        <v>2.39</v>
      </c>
      <c r="AB194" s="15">
        <v>2.39</v>
      </c>
      <c r="AC194" s="15">
        <v>2.4</v>
      </c>
      <c r="AD194" s="15">
        <v>2.4</v>
      </c>
      <c r="AE194" s="15">
        <v>2.4</v>
      </c>
      <c r="AF194" s="15">
        <v>2.4</v>
      </c>
      <c r="AG194" s="15">
        <v>2.4</v>
      </c>
      <c r="AH194" s="15">
        <v>2.4</v>
      </c>
      <c r="AI194" s="15">
        <v>2.4</v>
      </c>
      <c r="AJ194" s="15">
        <v>2.4</v>
      </c>
      <c r="AK194" s="15">
        <v>2.4</v>
      </c>
      <c r="AL194" s="15">
        <v>2.4</v>
      </c>
      <c r="AM194" s="15">
        <v>2.4</v>
      </c>
      <c r="AN194" s="15">
        <v>2.4</v>
      </c>
      <c r="AO194" s="15">
        <v>2.4</v>
      </c>
      <c r="AP194" s="15">
        <v>2.4</v>
      </c>
      <c r="AQ194" s="15">
        <v>2.39</v>
      </c>
      <c r="AR194" s="15">
        <v>2.39</v>
      </c>
      <c r="AS194" s="15">
        <v>2.39</v>
      </c>
      <c r="AT194" s="15">
        <v>2.39</v>
      </c>
      <c r="AU194" s="15">
        <v>2.38</v>
      </c>
      <c r="AV194" s="15">
        <v>2.38</v>
      </c>
      <c r="AW194" s="15">
        <v>2.38</v>
      </c>
      <c r="AX194" s="15">
        <v>2.38</v>
      </c>
      <c r="AY194" s="15">
        <v>2.38</v>
      </c>
    </row>
    <row r="195" spans="1:51" x14ac:dyDescent="0.2">
      <c r="A195" s="5">
        <v>43159</v>
      </c>
      <c r="B195" s="15">
        <v>0.69</v>
      </c>
      <c r="C195" s="15">
        <v>0.75</v>
      </c>
      <c r="D195" s="15">
        <v>0.84</v>
      </c>
      <c r="E195" s="15">
        <v>0.97</v>
      </c>
      <c r="F195" s="15">
        <v>1.1000000000000001</v>
      </c>
      <c r="G195" s="15">
        <v>1.24</v>
      </c>
      <c r="H195" s="15">
        <v>1.37</v>
      </c>
      <c r="I195" s="15">
        <v>1.51</v>
      </c>
      <c r="J195" s="15">
        <v>1.64</v>
      </c>
      <c r="K195" s="15">
        <v>1.75</v>
      </c>
      <c r="L195" s="15">
        <v>1.86</v>
      </c>
      <c r="M195" s="15">
        <v>1.95</v>
      </c>
      <c r="N195" s="15">
        <v>2.0299999999999998</v>
      </c>
      <c r="O195" s="15">
        <v>2.1</v>
      </c>
      <c r="P195" s="15">
        <v>2.15</v>
      </c>
      <c r="Q195" s="15">
        <v>2.2000000000000002</v>
      </c>
      <c r="R195" s="15">
        <v>2.23</v>
      </c>
      <c r="S195" s="15">
        <v>2.2599999999999998</v>
      </c>
      <c r="T195" s="15">
        <v>2.29</v>
      </c>
      <c r="U195" s="15">
        <v>2.3199999999999998</v>
      </c>
      <c r="V195" s="15">
        <v>2.33</v>
      </c>
      <c r="W195" s="15">
        <v>2.34</v>
      </c>
      <c r="X195" s="15">
        <v>2.35</v>
      </c>
      <c r="Y195" s="15">
        <v>2.36</v>
      </c>
      <c r="Z195" s="15">
        <v>2.37</v>
      </c>
      <c r="AA195" s="15">
        <v>2.37</v>
      </c>
      <c r="AB195" s="15">
        <v>2.37</v>
      </c>
      <c r="AC195" s="15">
        <v>2.37</v>
      </c>
      <c r="AD195" s="15">
        <v>2.37</v>
      </c>
      <c r="AE195" s="15">
        <v>2.37</v>
      </c>
      <c r="AF195" s="15">
        <v>2.37</v>
      </c>
      <c r="AG195" s="15">
        <v>2.37</v>
      </c>
      <c r="AH195" s="15">
        <v>2.37</v>
      </c>
      <c r="AI195" s="15">
        <v>2.37</v>
      </c>
      <c r="AJ195" s="15">
        <v>2.37</v>
      </c>
      <c r="AK195" s="15">
        <v>2.37</v>
      </c>
      <c r="AL195" s="15">
        <v>2.37</v>
      </c>
      <c r="AM195" s="15">
        <v>2.37</v>
      </c>
      <c r="AN195" s="15">
        <v>2.37</v>
      </c>
      <c r="AO195" s="15">
        <v>2.37</v>
      </c>
      <c r="AP195" s="15">
        <v>2.37</v>
      </c>
      <c r="AQ195" s="15">
        <v>2.37</v>
      </c>
      <c r="AR195" s="15">
        <v>2.36</v>
      </c>
      <c r="AS195" s="15">
        <v>2.36</v>
      </c>
      <c r="AT195" s="15">
        <v>2.36</v>
      </c>
      <c r="AU195" s="15">
        <v>2.36</v>
      </c>
      <c r="AV195" s="15">
        <v>2.35</v>
      </c>
      <c r="AW195" s="15">
        <v>2.35</v>
      </c>
      <c r="AX195" s="15">
        <v>2.35</v>
      </c>
      <c r="AY195" s="15">
        <v>2.35</v>
      </c>
    </row>
    <row r="196" spans="1:51" x14ac:dyDescent="0.2">
      <c r="A196" s="5">
        <v>43190</v>
      </c>
      <c r="B196" s="15">
        <v>0.68</v>
      </c>
      <c r="C196" s="15">
        <v>0.73</v>
      </c>
      <c r="D196" s="15">
        <v>0.83</v>
      </c>
      <c r="E196" s="15">
        <v>0.95</v>
      </c>
      <c r="F196" s="15">
        <v>1.08</v>
      </c>
      <c r="G196" s="15">
        <v>1.22</v>
      </c>
      <c r="H196" s="15">
        <v>1.36</v>
      </c>
      <c r="I196" s="15">
        <v>1.49</v>
      </c>
      <c r="J196" s="15">
        <v>1.62</v>
      </c>
      <c r="K196" s="15">
        <v>1.74</v>
      </c>
      <c r="L196" s="15">
        <v>1.84</v>
      </c>
      <c r="M196" s="15">
        <v>1.93</v>
      </c>
      <c r="N196" s="15">
        <v>2.0099999999999998</v>
      </c>
      <c r="O196" s="15">
        <v>2.08</v>
      </c>
      <c r="P196" s="15">
        <v>2.13</v>
      </c>
      <c r="Q196" s="15">
        <v>2.17</v>
      </c>
      <c r="R196" s="15">
        <v>2.21</v>
      </c>
      <c r="S196" s="15">
        <v>2.2400000000000002</v>
      </c>
      <c r="T196" s="15">
        <v>2.27</v>
      </c>
      <c r="U196" s="15">
        <v>2.2999999999999998</v>
      </c>
      <c r="V196" s="15">
        <v>2.31</v>
      </c>
      <c r="W196" s="15">
        <v>2.3199999999999998</v>
      </c>
      <c r="X196" s="15">
        <v>2.33</v>
      </c>
      <c r="Y196" s="15">
        <v>2.34</v>
      </c>
      <c r="Z196" s="15">
        <v>2.34</v>
      </c>
      <c r="AA196" s="15">
        <v>2.35</v>
      </c>
      <c r="AB196" s="15">
        <v>2.35</v>
      </c>
      <c r="AC196" s="15">
        <v>2.35</v>
      </c>
      <c r="AD196" s="15">
        <v>2.35</v>
      </c>
      <c r="AE196" s="15">
        <v>2.35</v>
      </c>
      <c r="AF196" s="15">
        <v>2.35</v>
      </c>
      <c r="AG196" s="15">
        <v>2.35</v>
      </c>
      <c r="AH196" s="15">
        <v>2.35</v>
      </c>
      <c r="AI196" s="15">
        <v>2.35</v>
      </c>
      <c r="AJ196" s="15">
        <v>2.35</v>
      </c>
      <c r="AK196" s="15">
        <v>2.35</v>
      </c>
      <c r="AL196" s="15">
        <v>2.35</v>
      </c>
      <c r="AM196" s="15">
        <v>2.35</v>
      </c>
      <c r="AN196" s="15">
        <v>2.35</v>
      </c>
      <c r="AO196" s="15">
        <v>2.35</v>
      </c>
      <c r="AP196" s="15">
        <v>2.35</v>
      </c>
      <c r="AQ196" s="15">
        <v>2.34</v>
      </c>
      <c r="AR196" s="15">
        <v>2.34</v>
      </c>
      <c r="AS196" s="15">
        <v>2.34</v>
      </c>
      <c r="AT196" s="15">
        <v>2.33</v>
      </c>
      <c r="AU196" s="15">
        <v>2.33</v>
      </c>
      <c r="AV196" s="15">
        <v>2.33</v>
      </c>
      <c r="AW196" s="15">
        <v>2.33</v>
      </c>
      <c r="AX196" s="15">
        <v>2.3199999999999998</v>
      </c>
      <c r="AY196" s="15">
        <v>2.3199999999999998</v>
      </c>
    </row>
    <row r="197" spans="1:51" x14ac:dyDescent="0.2">
      <c r="A197" s="5">
        <v>43220</v>
      </c>
      <c r="B197" s="15">
        <v>0.66</v>
      </c>
      <c r="C197" s="15">
        <v>0.71</v>
      </c>
      <c r="D197" s="15">
        <v>0.81</v>
      </c>
      <c r="E197" s="15">
        <v>0.94</v>
      </c>
      <c r="F197" s="15">
        <v>1.07</v>
      </c>
      <c r="G197" s="15">
        <v>1.21</v>
      </c>
      <c r="H197" s="15">
        <v>1.34</v>
      </c>
      <c r="I197" s="15">
        <v>1.48</v>
      </c>
      <c r="J197" s="15">
        <v>1.6</v>
      </c>
      <c r="K197" s="15">
        <v>1.72</v>
      </c>
      <c r="L197" s="15">
        <v>1.82</v>
      </c>
      <c r="M197" s="15">
        <v>1.91</v>
      </c>
      <c r="N197" s="15">
        <v>1.99</v>
      </c>
      <c r="O197" s="15">
        <v>2.06</v>
      </c>
      <c r="P197" s="15">
        <v>2.12</v>
      </c>
      <c r="Q197" s="15">
        <v>2.16</v>
      </c>
      <c r="R197" s="15">
        <v>2.19</v>
      </c>
      <c r="S197" s="15">
        <v>2.2200000000000002</v>
      </c>
      <c r="T197" s="15">
        <v>2.25</v>
      </c>
      <c r="U197" s="15">
        <v>2.2799999999999998</v>
      </c>
      <c r="V197" s="15">
        <v>2.29</v>
      </c>
      <c r="W197" s="15">
        <v>2.2999999999999998</v>
      </c>
      <c r="X197" s="15">
        <v>2.31</v>
      </c>
      <c r="Y197" s="15">
        <v>2.3199999999999998</v>
      </c>
      <c r="Z197" s="15">
        <v>2.33</v>
      </c>
      <c r="AA197" s="15">
        <v>2.33</v>
      </c>
      <c r="AB197" s="15">
        <v>2.33</v>
      </c>
      <c r="AC197" s="15">
        <v>2.33</v>
      </c>
      <c r="AD197" s="15">
        <v>2.33</v>
      </c>
      <c r="AE197" s="15">
        <v>2.33</v>
      </c>
      <c r="AF197" s="15">
        <v>2.33</v>
      </c>
      <c r="AG197" s="15">
        <v>2.33</v>
      </c>
      <c r="AH197" s="15">
        <v>2.33</v>
      </c>
      <c r="AI197" s="15">
        <v>2.33</v>
      </c>
      <c r="AJ197" s="15">
        <v>2.33</v>
      </c>
      <c r="AK197" s="15">
        <v>2.33</v>
      </c>
      <c r="AL197" s="15">
        <v>2.33</v>
      </c>
      <c r="AM197" s="15">
        <v>2.33</v>
      </c>
      <c r="AN197" s="15">
        <v>2.33</v>
      </c>
      <c r="AO197" s="15">
        <v>2.33</v>
      </c>
      <c r="AP197" s="15">
        <v>2.3199999999999998</v>
      </c>
      <c r="AQ197" s="15">
        <v>2.3199999999999998</v>
      </c>
      <c r="AR197" s="15">
        <v>2.3199999999999998</v>
      </c>
      <c r="AS197" s="15">
        <v>2.31</v>
      </c>
      <c r="AT197" s="15">
        <v>2.31</v>
      </c>
      <c r="AU197" s="15">
        <v>2.31</v>
      </c>
      <c r="AV197" s="15">
        <v>2.2999999999999998</v>
      </c>
      <c r="AW197" s="15">
        <v>2.2999999999999998</v>
      </c>
      <c r="AX197" s="15">
        <v>2.2999999999999998</v>
      </c>
      <c r="AY197" s="15">
        <v>2.2999999999999998</v>
      </c>
    </row>
    <row r="198" spans="1:51" x14ac:dyDescent="0.2">
      <c r="A198" s="5">
        <v>43251</v>
      </c>
      <c r="B198" s="15">
        <v>0.64</v>
      </c>
      <c r="C198" s="15">
        <v>0.7</v>
      </c>
      <c r="D198" s="15">
        <v>0.8</v>
      </c>
      <c r="E198" s="15">
        <v>0.92</v>
      </c>
      <c r="F198" s="15">
        <v>1.05</v>
      </c>
      <c r="G198" s="15">
        <v>1.19</v>
      </c>
      <c r="H198" s="15">
        <v>1.32</v>
      </c>
      <c r="I198" s="15">
        <v>1.46</v>
      </c>
      <c r="J198" s="15">
        <v>1.58</v>
      </c>
      <c r="K198" s="15">
        <v>1.7</v>
      </c>
      <c r="L198" s="15">
        <v>1.8</v>
      </c>
      <c r="M198" s="15">
        <v>1.89</v>
      </c>
      <c r="N198" s="15">
        <v>1.97</v>
      </c>
      <c r="O198" s="15">
        <v>2.04</v>
      </c>
      <c r="P198" s="15">
        <v>2.09</v>
      </c>
      <c r="Q198" s="15">
        <v>2.13</v>
      </c>
      <c r="R198" s="15">
        <v>2.17</v>
      </c>
      <c r="S198" s="15">
        <v>2.2000000000000002</v>
      </c>
      <c r="T198" s="15">
        <v>2.23</v>
      </c>
      <c r="U198" s="15">
        <v>2.2599999999999998</v>
      </c>
      <c r="V198" s="15">
        <v>2.27</v>
      </c>
      <c r="W198" s="15">
        <v>2.2799999999999998</v>
      </c>
      <c r="X198" s="15">
        <v>2.29</v>
      </c>
      <c r="Y198" s="15">
        <v>2.2999999999999998</v>
      </c>
      <c r="Z198" s="15">
        <v>2.2999999999999998</v>
      </c>
      <c r="AA198" s="15">
        <v>2.2999999999999998</v>
      </c>
      <c r="AB198" s="15">
        <v>2.31</v>
      </c>
      <c r="AC198" s="15">
        <v>2.31</v>
      </c>
      <c r="AD198" s="15">
        <v>2.31</v>
      </c>
      <c r="AE198" s="15">
        <v>2.31</v>
      </c>
      <c r="AF198" s="15">
        <v>2.31</v>
      </c>
      <c r="AG198" s="15">
        <v>2.31</v>
      </c>
      <c r="AH198" s="15">
        <v>2.31</v>
      </c>
      <c r="AI198" s="15">
        <v>2.31</v>
      </c>
      <c r="AJ198" s="15">
        <v>2.31</v>
      </c>
      <c r="AK198" s="15">
        <v>2.31</v>
      </c>
      <c r="AL198" s="15">
        <v>2.31</v>
      </c>
      <c r="AM198" s="15">
        <v>2.31</v>
      </c>
      <c r="AN198" s="15">
        <v>2.31</v>
      </c>
      <c r="AO198" s="15">
        <v>2.31</v>
      </c>
      <c r="AP198" s="15">
        <v>2.2999999999999998</v>
      </c>
      <c r="AQ198" s="15">
        <v>2.2999999999999998</v>
      </c>
      <c r="AR198" s="15">
        <v>2.29</v>
      </c>
      <c r="AS198" s="15">
        <v>2.29</v>
      </c>
      <c r="AT198" s="15">
        <v>2.29</v>
      </c>
      <c r="AU198" s="15">
        <v>2.2799999999999998</v>
      </c>
      <c r="AV198" s="15">
        <v>2.2799999999999998</v>
      </c>
      <c r="AW198" s="15">
        <v>2.2799999999999998</v>
      </c>
      <c r="AX198" s="15">
        <v>2.27</v>
      </c>
      <c r="AY198" s="15">
        <v>2.27</v>
      </c>
    </row>
    <row r="199" spans="1:51" x14ac:dyDescent="0.2">
      <c r="A199" s="5">
        <v>43281</v>
      </c>
      <c r="B199" s="15">
        <v>0.63</v>
      </c>
      <c r="C199" s="15">
        <v>0.68</v>
      </c>
      <c r="D199" s="15">
        <v>0.78</v>
      </c>
      <c r="E199" s="15">
        <v>0.9</v>
      </c>
      <c r="F199" s="15">
        <v>1.03</v>
      </c>
      <c r="G199" s="15">
        <v>1.17</v>
      </c>
      <c r="H199" s="15">
        <v>1.3</v>
      </c>
      <c r="I199" s="15">
        <v>1.43</v>
      </c>
      <c r="J199" s="15">
        <v>1.56</v>
      </c>
      <c r="K199" s="15">
        <v>1.67</v>
      </c>
      <c r="L199" s="15">
        <v>1.78</v>
      </c>
      <c r="M199" s="15">
        <v>1.87</v>
      </c>
      <c r="N199" s="15">
        <v>1.94</v>
      </c>
      <c r="O199" s="15">
        <v>2.0099999999999998</v>
      </c>
      <c r="P199" s="15">
        <v>2.0699999999999998</v>
      </c>
      <c r="Q199" s="15">
        <v>2.11</v>
      </c>
      <c r="R199" s="15">
        <v>2.14</v>
      </c>
      <c r="S199" s="15">
        <v>2.1800000000000002</v>
      </c>
      <c r="T199" s="15">
        <v>2.21</v>
      </c>
      <c r="U199" s="15">
        <v>2.23</v>
      </c>
      <c r="V199" s="15">
        <v>2.2400000000000002</v>
      </c>
      <c r="W199" s="15">
        <v>2.25</v>
      </c>
      <c r="X199" s="15">
        <v>2.2599999999999998</v>
      </c>
      <c r="Y199" s="15">
        <v>2.27</v>
      </c>
      <c r="Z199" s="15">
        <v>2.2799999999999998</v>
      </c>
      <c r="AA199" s="15">
        <v>2.2799999999999998</v>
      </c>
      <c r="AB199" s="15">
        <v>2.2799999999999998</v>
      </c>
      <c r="AC199" s="15">
        <v>2.2799999999999998</v>
      </c>
      <c r="AD199" s="15">
        <v>2.2799999999999998</v>
      </c>
      <c r="AE199" s="15">
        <v>2.29</v>
      </c>
      <c r="AF199" s="15">
        <v>2.2799999999999998</v>
      </c>
      <c r="AG199" s="15">
        <v>2.2799999999999998</v>
      </c>
      <c r="AH199" s="15">
        <v>2.2799999999999998</v>
      </c>
      <c r="AI199" s="15">
        <v>2.2799999999999998</v>
      </c>
      <c r="AJ199" s="15">
        <v>2.2799999999999998</v>
      </c>
      <c r="AK199" s="15">
        <v>2.2799999999999998</v>
      </c>
      <c r="AL199" s="15">
        <v>2.2799999999999998</v>
      </c>
      <c r="AM199" s="15">
        <v>2.2799999999999998</v>
      </c>
      <c r="AN199" s="15">
        <v>2.2799999999999998</v>
      </c>
      <c r="AO199" s="15">
        <v>2.2799999999999998</v>
      </c>
      <c r="AP199" s="15">
        <v>2.2799999999999998</v>
      </c>
      <c r="AQ199" s="15">
        <v>2.27</v>
      </c>
      <c r="AR199" s="15">
        <v>2.27</v>
      </c>
      <c r="AS199" s="15">
        <v>2.2599999999999998</v>
      </c>
      <c r="AT199" s="15">
        <v>2.2599999999999998</v>
      </c>
      <c r="AU199" s="15">
        <v>2.2599999999999998</v>
      </c>
      <c r="AV199" s="15">
        <v>2.25</v>
      </c>
      <c r="AW199" s="15">
        <v>2.25</v>
      </c>
      <c r="AX199" s="15">
        <v>2.25</v>
      </c>
      <c r="AY199" s="15">
        <v>2.2400000000000002</v>
      </c>
    </row>
    <row r="200" spans="1:51" x14ac:dyDescent="0.2">
      <c r="A200" s="5">
        <v>43312</v>
      </c>
      <c r="B200" s="15">
        <v>0.61</v>
      </c>
      <c r="C200" s="15">
        <v>0.66</v>
      </c>
      <c r="D200" s="15">
        <v>0.76</v>
      </c>
      <c r="E200" s="15">
        <v>0.88</v>
      </c>
      <c r="F200" s="15">
        <v>1.01</v>
      </c>
      <c r="G200" s="15">
        <v>1.1499999999999999</v>
      </c>
      <c r="H200" s="15">
        <v>1.28</v>
      </c>
      <c r="I200" s="15">
        <v>1.41</v>
      </c>
      <c r="J200" s="15">
        <v>1.53</v>
      </c>
      <c r="K200" s="15">
        <v>1.65</v>
      </c>
      <c r="L200" s="15">
        <v>1.75</v>
      </c>
      <c r="M200" s="15">
        <v>1.84</v>
      </c>
      <c r="N200" s="15">
        <v>1.92</v>
      </c>
      <c r="O200" s="15">
        <v>1.98</v>
      </c>
      <c r="P200" s="15">
        <v>2.04</v>
      </c>
      <c r="Q200" s="15">
        <v>2.08</v>
      </c>
      <c r="R200" s="15">
        <v>2.12</v>
      </c>
      <c r="S200" s="15">
        <v>2.15</v>
      </c>
      <c r="T200" s="15">
        <v>2.1800000000000002</v>
      </c>
      <c r="U200" s="15">
        <v>2.21</v>
      </c>
      <c r="V200" s="15">
        <v>2.2200000000000002</v>
      </c>
      <c r="W200" s="15">
        <v>2.23</v>
      </c>
      <c r="X200" s="15">
        <v>2.2400000000000002</v>
      </c>
      <c r="Y200" s="15">
        <v>2.25</v>
      </c>
      <c r="Z200" s="15">
        <v>2.2599999999999998</v>
      </c>
      <c r="AA200" s="15">
        <v>2.2599999999999998</v>
      </c>
      <c r="AB200" s="15">
        <v>2.2599999999999998</v>
      </c>
      <c r="AC200" s="15">
        <v>2.2599999999999998</v>
      </c>
      <c r="AD200" s="15">
        <v>2.2599999999999998</v>
      </c>
      <c r="AE200" s="15">
        <v>2.2599999999999998</v>
      </c>
      <c r="AF200" s="15">
        <v>2.2599999999999998</v>
      </c>
      <c r="AG200" s="15">
        <v>2.2599999999999998</v>
      </c>
      <c r="AH200" s="15">
        <v>2.2599999999999998</v>
      </c>
      <c r="AI200" s="15">
        <v>2.2599999999999998</v>
      </c>
      <c r="AJ200" s="15">
        <v>2.2599999999999998</v>
      </c>
      <c r="AK200" s="15">
        <v>2.2599999999999998</v>
      </c>
      <c r="AL200" s="15">
        <v>2.2599999999999998</v>
      </c>
      <c r="AM200" s="15">
        <v>2.2599999999999998</v>
      </c>
      <c r="AN200" s="15">
        <v>2.2599999999999998</v>
      </c>
      <c r="AO200" s="15">
        <v>2.2599999999999998</v>
      </c>
      <c r="AP200" s="15">
        <v>2.25</v>
      </c>
      <c r="AQ200" s="15">
        <v>2.25</v>
      </c>
      <c r="AR200" s="15">
        <v>2.2400000000000002</v>
      </c>
      <c r="AS200" s="15">
        <v>2.2400000000000002</v>
      </c>
      <c r="AT200" s="15">
        <v>2.2400000000000002</v>
      </c>
      <c r="AU200" s="15">
        <v>2.23</v>
      </c>
      <c r="AV200" s="15">
        <v>2.23</v>
      </c>
      <c r="AW200" s="15">
        <v>2.2200000000000002</v>
      </c>
      <c r="AX200" s="15">
        <v>2.2200000000000002</v>
      </c>
      <c r="AY200" s="15">
        <v>2.2200000000000002</v>
      </c>
    </row>
    <row r="201" spans="1:51" x14ac:dyDescent="0.2">
      <c r="A201" s="5">
        <v>43343</v>
      </c>
      <c r="B201" s="15">
        <v>0.59</v>
      </c>
      <c r="C201" s="15">
        <v>0.65</v>
      </c>
      <c r="D201" s="15">
        <v>0.74</v>
      </c>
      <c r="E201" s="15">
        <v>0.86</v>
      </c>
      <c r="F201" s="15">
        <v>0.98</v>
      </c>
      <c r="G201" s="15">
        <v>1.1200000000000001</v>
      </c>
      <c r="H201" s="15">
        <v>1.25</v>
      </c>
      <c r="I201" s="15">
        <v>1.38</v>
      </c>
      <c r="J201" s="15">
        <v>1.51</v>
      </c>
      <c r="K201" s="15">
        <v>1.62</v>
      </c>
      <c r="L201" s="15">
        <v>1.73</v>
      </c>
      <c r="M201" s="15">
        <v>1.81</v>
      </c>
      <c r="N201" s="15">
        <v>1.89</v>
      </c>
      <c r="O201" s="15">
        <v>1.96</v>
      </c>
      <c r="P201" s="15">
        <v>2.0099999999999998</v>
      </c>
      <c r="Q201" s="15">
        <v>2.0499999999999998</v>
      </c>
      <c r="R201" s="15">
        <v>2.09</v>
      </c>
      <c r="S201" s="15">
        <v>2.12</v>
      </c>
      <c r="T201" s="15">
        <v>2.15</v>
      </c>
      <c r="U201" s="15">
        <v>2.1800000000000002</v>
      </c>
      <c r="V201" s="15">
        <v>2.19</v>
      </c>
      <c r="W201" s="15">
        <v>2.2000000000000002</v>
      </c>
      <c r="X201" s="15">
        <v>2.21</v>
      </c>
      <c r="Y201" s="15">
        <v>2.2200000000000002</v>
      </c>
      <c r="Z201" s="15">
        <v>2.23</v>
      </c>
      <c r="AA201" s="15">
        <v>2.23</v>
      </c>
      <c r="AB201" s="15">
        <v>2.23</v>
      </c>
      <c r="AC201" s="15">
        <v>2.23</v>
      </c>
      <c r="AD201" s="15">
        <v>2.2400000000000002</v>
      </c>
      <c r="AE201" s="15">
        <v>2.2400000000000002</v>
      </c>
      <c r="AF201" s="15">
        <v>2.2400000000000002</v>
      </c>
      <c r="AG201" s="15">
        <v>2.23</v>
      </c>
      <c r="AH201" s="15">
        <v>2.23</v>
      </c>
      <c r="AI201" s="15">
        <v>2.23</v>
      </c>
      <c r="AJ201" s="15">
        <v>2.23</v>
      </c>
      <c r="AK201" s="15">
        <v>2.23</v>
      </c>
      <c r="AL201" s="15">
        <v>2.23</v>
      </c>
      <c r="AM201" s="15">
        <v>2.23</v>
      </c>
      <c r="AN201" s="15">
        <v>2.23</v>
      </c>
      <c r="AO201" s="15">
        <v>2.23</v>
      </c>
      <c r="AP201" s="15">
        <v>2.23</v>
      </c>
      <c r="AQ201" s="15">
        <v>2.2200000000000002</v>
      </c>
      <c r="AR201" s="15">
        <v>2.2200000000000002</v>
      </c>
      <c r="AS201" s="15">
        <v>2.21</v>
      </c>
      <c r="AT201" s="15">
        <v>2.21</v>
      </c>
      <c r="AU201" s="15">
        <v>2.2000000000000002</v>
      </c>
      <c r="AV201" s="15">
        <v>2.2000000000000002</v>
      </c>
      <c r="AW201" s="15">
        <v>2.2000000000000002</v>
      </c>
      <c r="AX201" s="15">
        <v>2.19</v>
      </c>
      <c r="AY201" s="15">
        <v>2.19</v>
      </c>
    </row>
    <row r="202" spans="1:51" x14ac:dyDescent="0.2">
      <c r="A202" s="5">
        <v>43373</v>
      </c>
      <c r="B202" s="15">
        <v>0.57999999999999996</v>
      </c>
      <c r="C202" s="15">
        <v>0.63</v>
      </c>
      <c r="D202" s="15">
        <v>0.72</v>
      </c>
      <c r="E202" s="15">
        <v>0.84</v>
      </c>
      <c r="F202" s="15">
        <v>0.96</v>
      </c>
      <c r="G202" s="15">
        <v>1.1000000000000001</v>
      </c>
      <c r="H202" s="15">
        <v>1.23</v>
      </c>
      <c r="I202" s="15">
        <v>1.36</v>
      </c>
      <c r="J202" s="15">
        <v>1.48</v>
      </c>
      <c r="K202" s="15">
        <v>1.6</v>
      </c>
      <c r="L202" s="15">
        <v>1.7</v>
      </c>
      <c r="M202" s="15">
        <v>1.79</v>
      </c>
      <c r="N202" s="15">
        <v>1.86</v>
      </c>
      <c r="O202" s="15">
        <v>1.93</v>
      </c>
      <c r="P202" s="15">
        <v>1.99</v>
      </c>
      <c r="Q202" s="15">
        <v>2.0299999999999998</v>
      </c>
      <c r="R202" s="15">
        <v>2.0699999999999998</v>
      </c>
      <c r="S202" s="15">
        <v>2.1</v>
      </c>
      <c r="T202" s="15">
        <v>2.13</v>
      </c>
      <c r="U202" s="15">
        <v>2.15</v>
      </c>
      <c r="V202" s="15">
        <v>2.17</v>
      </c>
      <c r="W202" s="15">
        <v>2.1800000000000002</v>
      </c>
      <c r="X202" s="15">
        <v>2.19</v>
      </c>
      <c r="Y202" s="15">
        <v>2.2000000000000002</v>
      </c>
      <c r="Z202" s="15">
        <v>2.21</v>
      </c>
      <c r="AA202" s="15">
        <v>2.21</v>
      </c>
      <c r="AB202" s="15">
        <v>2.21</v>
      </c>
      <c r="AC202" s="15">
        <v>2.21</v>
      </c>
      <c r="AD202" s="15">
        <v>2.21</v>
      </c>
      <c r="AE202" s="15">
        <v>2.21</v>
      </c>
      <c r="AF202" s="15">
        <v>2.21</v>
      </c>
      <c r="AG202" s="15">
        <v>2.21</v>
      </c>
      <c r="AH202" s="15">
        <v>2.21</v>
      </c>
      <c r="AI202" s="15">
        <v>2.21</v>
      </c>
      <c r="AJ202" s="15">
        <v>2.21</v>
      </c>
      <c r="AK202" s="15">
        <v>2.21</v>
      </c>
      <c r="AL202" s="15">
        <v>2.21</v>
      </c>
      <c r="AM202" s="15">
        <v>2.21</v>
      </c>
      <c r="AN202" s="15">
        <v>2.21</v>
      </c>
      <c r="AO202" s="15">
        <v>2.21</v>
      </c>
      <c r="AP202" s="15">
        <v>2.2000000000000002</v>
      </c>
      <c r="AQ202" s="15">
        <v>2.2000000000000002</v>
      </c>
      <c r="AR202" s="15">
        <v>2.19</v>
      </c>
      <c r="AS202" s="15">
        <v>2.19</v>
      </c>
      <c r="AT202" s="15">
        <v>2.1800000000000002</v>
      </c>
      <c r="AU202" s="15">
        <v>2.1800000000000002</v>
      </c>
      <c r="AV202" s="15">
        <v>2.17</v>
      </c>
      <c r="AW202" s="15">
        <v>2.17</v>
      </c>
      <c r="AX202" s="15">
        <v>2.17</v>
      </c>
      <c r="AY202" s="15">
        <v>2.16</v>
      </c>
    </row>
    <row r="203" spans="1:51" x14ac:dyDescent="0.2">
      <c r="A203" s="5">
        <v>43404</v>
      </c>
      <c r="B203" s="15">
        <v>0.56000000000000005</v>
      </c>
      <c r="C203" s="15">
        <v>0.61</v>
      </c>
      <c r="D203" s="15">
        <v>0.7</v>
      </c>
      <c r="E203" s="15">
        <v>0.82</v>
      </c>
      <c r="F203" s="15">
        <v>0.95</v>
      </c>
      <c r="G203" s="15">
        <v>1.08</v>
      </c>
      <c r="H203" s="15">
        <v>1.21</v>
      </c>
      <c r="I203" s="15">
        <v>1.34</v>
      </c>
      <c r="J203" s="15">
        <v>1.46</v>
      </c>
      <c r="K203" s="15">
        <v>1.58</v>
      </c>
      <c r="L203" s="15">
        <v>1.68</v>
      </c>
      <c r="M203" s="15">
        <v>1.76</v>
      </c>
      <c r="N203" s="15">
        <v>1.84</v>
      </c>
      <c r="O203" s="15">
        <v>1.91</v>
      </c>
      <c r="P203" s="15">
        <v>1.96</v>
      </c>
      <c r="Q203" s="15">
        <v>2</v>
      </c>
      <c r="R203" s="15">
        <v>2.04</v>
      </c>
      <c r="S203" s="15">
        <v>2.0699999999999998</v>
      </c>
      <c r="T203" s="15">
        <v>2.1</v>
      </c>
      <c r="U203" s="15">
        <v>2.13</v>
      </c>
      <c r="V203" s="15">
        <v>2.14</v>
      </c>
      <c r="W203" s="15">
        <v>2.15</v>
      </c>
      <c r="X203" s="15">
        <v>2.16</v>
      </c>
      <c r="Y203" s="15">
        <v>2.17</v>
      </c>
      <c r="Z203" s="15">
        <v>2.1800000000000002</v>
      </c>
      <c r="AA203" s="15">
        <v>2.1800000000000002</v>
      </c>
      <c r="AB203" s="15">
        <v>2.1800000000000002</v>
      </c>
      <c r="AC203" s="15">
        <v>2.19</v>
      </c>
      <c r="AD203" s="15">
        <v>2.19</v>
      </c>
      <c r="AE203" s="15">
        <v>2.19</v>
      </c>
      <c r="AF203" s="15">
        <v>2.19</v>
      </c>
      <c r="AG203" s="15">
        <v>2.19</v>
      </c>
      <c r="AH203" s="15">
        <v>2.1800000000000002</v>
      </c>
      <c r="AI203" s="15">
        <v>2.1800000000000002</v>
      </c>
      <c r="AJ203" s="15">
        <v>2.1800000000000002</v>
      </c>
      <c r="AK203" s="15">
        <v>2.1800000000000002</v>
      </c>
      <c r="AL203" s="15">
        <v>2.1800000000000002</v>
      </c>
      <c r="AM203" s="15">
        <v>2.1800000000000002</v>
      </c>
      <c r="AN203" s="15">
        <v>2.1800000000000002</v>
      </c>
      <c r="AO203" s="15">
        <v>2.1800000000000002</v>
      </c>
      <c r="AP203" s="15">
        <v>2.17</v>
      </c>
      <c r="AQ203" s="15">
        <v>2.17</v>
      </c>
      <c r="AR203" s="15">
        <v>2.16</v>
      </c>
      <c r="AS203" s="15">
        <v>2.16</v>
      </c>
      <c r="AT203" s="15">
        <v>2.16</v>
      </c>
      <c r="AU203" s="15">
        <v>2.15</v>
      </c>
      <c r="AV203" s="15">
        <v>2.15</v>
      </c>
      <c r="AW203" s="15">
        <v>2.14</v>
      </c>
      <c r="AX203" s="15">
        <v>2.14</v>
      </c>
      <c r="AY203" s="15">
        <v>2.14</v>
      </c>
    </row>
    <row r="204" spans="1:51" x14ac:dyDescent="0.2">
      <c r="A204" s="5">
        <v>43434</v>
      </c>
      <c r="B204" s="15">
        <v>0.55000000000000004</v>
      </c>
      <c r="C204" s="15">
        <v>0.6</v>
      </c>
      <c r="D204" s="15">
        <v>0.69</v>
      </c>
      <c r="E204" s="15">
        <v>0.81</v>
      </c>
      <c r="F204" s="15">
        <v>0.93</v>
      </c>
      <c r="G204" s="15">
        <v>1.06</v>
      </c>
      <c r="H204" s="15">
        <v>1.19</v>
      </c>
      <c r="I204" s="15">
        <v>1.32</v>
      </c>
      <c r="J204" s="15">
        <v>1.44</v>
      </c>
      <c r="K204" s="15">
        <v>1.55</v>
      </c>
      <c r="L204" s="15">
        <v>1.65</v>
      </c>
      <c r="M204" s="15">
        <v>1.74</v>
      </c>
      <c r="N204" s="15">
        <v>1.82</v>
      </c>
      <c r="O204" s="15">
        <v>1.88</v>
      </c>
      <c r="P204" s="15">
        <v>1.94</v>
      </c>
      <c r="Q204" s="15">
        <v>1.98</v>
      </c>
      <c r="R204" s="15">
        <v>2.02</v>
      </c>
      <c r="S204" s="15">
        <v>2.0499999999999998</v>
      </c>
      <c r="T204" s="15">
        <v>2.08</v>
      </c>
      <c r="U204" s="15">
        <v>2.1</v>
      </c>
      <c r="V204" s="15">
        <v>2.12</v>
      </c>
      <c r="W204" s="15">
        <v>2.13</v>
      </c>
      <c r="X204" s="15">
        <v>2.14</v>
      </c>
      <c r="Y204" s="15">
        <v>2.15</v>
      </c>
      <c r="Z204" s="15">
        <v>2.16</v>
      </c>
      <c r="AA204" s="15">
        <v>2.16</v>
      </c>
      <c r="AB204" s="15">
        <v>2.16</v>
      </c>
      <c r="AC204" s="15">
        <v>2.16</v>
      </c>
      <c r="AD204" s="15">
        <v>2.16</v>
      </c>
      <c r="AE204" s="15">
        <v>2.16</v>
      </c>
      <c r="AF204" s="15">
        <v>2.16</v>
      </c>
      <c r="AG204" s="15">
        <v>2.16</v>
      </c>
      <c r="AH204" s="15">
        <v>2.16</v>
      </c>
      <c r="AI204" s="15">
        <v>2.16</v>
      </c>
      <c r="AJ204" s="15">
        <v>2.16</v>
      </c>
      <c r="AK204" s="15">
        <v>2.16</v>
      </c>
      <c r="AL204" s="15">
        <v>2.16</v>
      </c>
      <c r="AM204" s="15">
        <v>2.16</v>
      </c>
      <c r="AN204" s="15">
        <v>2.16</v>
      </c>
      <c r="AO204" s="15">
        <v>2.16</v>
      </c>
      <c r="AP204" s="15">
        <v>2.15</v>
      </c>
      <c r="AQ204" s="15">
        <v>2.15</v>
      </c>
      <c r="AR204" s="15">
        <v>2.14</v>
      </c>
      <c r="AS204" s="15">
        <v>2.14</v>
      </c>
      <c r="AT204" s="15">
        <v>2.13</v>
      </c>
      <c r="AU204" s="15">
        <v>2.13</v>
      </c>
      <c r="AV204" s="15">
        <v>2.12</v>
      </c>
      <c r="AW204" s="15">
        <v>2.12</v>
      </c>
      <c r="AX204" s="15">
        <v>2.11</v>
      </c>
      <c r="AY204" s="15">
        <v>2.11</v>
      </c>
    </row>
    <row r="205" spans="1:51" x14ac:dyDescent="0.2">
      <c r="A205" s="5">
        <v>43465</v>
      </c>
      <c r="B205" s="15">
        <v>0.53</v>
      </c>
      <c r="C205" s="15">
        <v>0.59</v>
      </c>
      <c r="D205" s="15">
        <v>0.67</v>
      </c>
      <c r="E205" s="15">
        <v>0.79</v>
      </c>
      <c r="F205" s="15">
        <v>0.91</v>
      </c>
      <c r="G205" s="15">
        <v>1.04</v>
      </c>
      <c r="H205" s="15">
        <v>1.17</v>
      </c>
      <c r="I205" s="15">
        <v>1.29</v>
      </c>
      <c r="J205" s="15">
        <v>1.41</v>
      </c>
      <c r="K205" s="15">
        <v>1.53</v>
      </c>
      <c r="L205" s="15">
        <v>1.63</v>
      </c>
      <c r="M205" s="15">
        <v>1.71</v>
      </c>
      <c r="N205" s="15">
        <v>1.79</v>
      </c>
      <c r="O205" s="15">
        <v>1.85</v>
      </c>
      <c r="P205" s="15">
        <v>1.91</v>
      </c>
      <c r="Q205" s="15">
        <v>1.95</v>
      </c>
      <c r="R205" s="15">
        <v>1.99</v>
      </c>
      <c r="S205" s="15">
        <v>2.02</v>
      </c>
      <c r="T205" s="15">
        <v>2.0499999999999998</v>
      </c>
      <c r="U205" s="15">
        <v>2.08</v>
      </c>
      <c r="V205" s="15">
        <v>2.09</v>
      </c>
      <c r="W205" s="15">
        <v>2.1</v>
      </c>
      <c r="X205" s="15">
        <v>2.11</v>
      </c>
      <c r="Y205" s="15">
        <v>2.12</v>
      </c>
      <c r="Z205" s="15">
        <v>2.13</v>
      </c>
      <c r="AA205" s="15">
        <v>2.13</v>
      </c>
      <c r="AB205" s="15">
        <v>2.13</v>
      </c>
      <c r="AC205" s="15">
        <v>2.13</v>
      </c>
      <c r="AD205" s="15">
        <v>2.14</v>
      </c>
      <c r="AE205" s="15">
        <v>2.14</v>
      </c>
      <c r="AF205" s="15">
        <v>2.14</v>
      </c>
      <c r="AG205" s="15">
        <v>2.14</v>
      </c>
      <c r="AH205" s="15">
        <v>2.14</v>
      </c>
      <c r="AI205" s="15">
        <v>2.13</v>
      </c>
      <c r="AJ205" s="15">
        <v>2.13</v>
      </c>
      <c r="AK205" s="15">
        <v>2.13</v>
      </c>
      <c r="AL205" s="15">
        <v>2.13</v>
      </c>
      <c r="AM205" s="15">
        <v>2.13</v>
      </c>
      <c r="AN205" s="15">
        <v>2.13</v>
      </c>
      <c r="AO205" s="15">
        <v>2.13</v>
      </c>
      <c r="AP205" s="15">
        <v>2.12</v>
      </c>
      <c r="AQ205" s="15">
        <v>2.12</v>
      </c>
      <c r="AR205" s="15">
        <v>2.11</v>
      </c>
      <c r="AS205" s="15">
        <v>2.11</v>
      </c>
      <c r="AT205" s="15">
        <v>2.1</v>
      </c>
      <c r="AU205" s="15">
        <v>2.1</v>
      </c>
      <c r="AV205" s="15">
        <v>2.1</v>
      </c>
      <c r="AW205" s="15">
        <v>2.09</v>
      </c>
      <c r="AX205" s="15">
        <v>2.09</v>
      </c>
      <c r="AY205" s="15">
        <v>2.08</v>
      </c>
    </row>
    <row r="206" spans="1:51" x14ac:dyDescent="0.2">
      <c r="A206" s="5">
        <v>43496</v>
      </c>
      <c r="B206" s="15">
        <v>0.52</v>
      </c>
      <c r="C206" s="15">
        <v>0.56999999999999995</v>
      </c>
      <c r="D206" s="15">
        <v>0.66</v>
      </c>
      <c r="E206" s="15">
        <v>0.77</v>
      </c>
      <c r="F206" s="15">
        <v>0.89</v>
      </c>
      <c r="G206" s="15">
        <v>1.02</v>
      </c>
      <c r="H206" s="15">
        <v>1.1499999999999999</v>
      </c>
      <c r="I206" s="15">
        <v>1.27</v>
      </c>
      <c r="J206" s="15">
        <v>1.39</v>
      </c>
      <c r="K206" s="15">
        <v>1.5</v>
      </c>
      <c r="L206" s="15">
        <v>1.6</v>
      </c>
      <c r="M206" s="15">
        <v>1.69</v>
      </c>
      <c r="N206" s="15">
        <v>1.76</v>
      </c>
      <c r="O206" s="15">
        <v>1.83</v>
      </c>
      <c r="P206" s="15">
        <v>1.88</v>
      </c>
      <c r="Q206" s="15">
        <v>1.92</v>
      </c>
      <c r="R206" s="15">
        <v>1.96</v>
      </c>
      <c r="S206" s="15">
        <v>1.99</v>
      </c>
      <c r="T206" s="15">
        <v>2.02</v>
      </c>
      <c r="U206" s="15">
        <v>2.0499999999999998</v>
      </c>
      <c r="V206" s="15">
        <v>2.06</v>
      </c>
      <c r="W206" s="15">
        <v>2.0699999999999998</v>
      </c>
      <c r="X206" s="15">
        <v>2.08</v>
      </c>
      <c r="Y206" s="15">
        <v>2.09</v>
      </c>
      <c r="Z206" s="15">
        <v>2.1</v>
      </c>
      <c r="AA206" s="15">
        <v>2.11</v>
      </c>
      <c r="AB206" s="15">
        <v>2.11</v>
      </c>
      <c r="AC206" s="15">
        <v>2.11</v>
      </c>
      <c r="AD206" s="15">
        <v>2.11</v>
      </c>
      <c r="AE206" s="15">
        <v>2.11</v>
      </c>
      <c r="AF206" s="15">
        <v>2.11</v>
      </c>
      <c r="AG206" s="15">
        <v>2.11</v>
      </c>
      <c r="AH206" s="15">
        <v>2.11</v>
      </c>
      <c r="AI206" s="15">
        <v>2.11</v>
      </c>
      <c r="AJ206" s="15">
        <v>2.11</v>
      </c>
      <c r="AK206" s="15">
        <v>2.11</v>
      </c>
      <c r="AL206" s="15">
        <v>2.11</v>
      </c>
      <c r="AM206" s="15">
        <v>2.11</v>
      </c>
      <c r="AN206" s="15">
        <v>2.1</v>
      </c>
      <c r="AO206" s="15">
        <v>2.1</v>
      </c>
      <c r="AP206" s="15">
        <v>2.1</v>
      </c>
      <c r="AQ206" s="15">
        <v>2.09</v>
      </c>
      <c r="AR206" s="15">
        <v>2.09</v>
      </c>
      <c r="AS206" s="15">
        <v>2.08</v>
      </c>
      <c r="AT206" s="15">
        <v>2.08</v>
      </c>
      <c r="AU206" s="15">
        <v>2.0699999999999998</v>
      </c>
      <c r="AV206" s="15">
        <v>2.0699999999999998</v>
      </c>
      <c r="AW206" s="15">
        <v>2.0699999999999998</v>
      </c>
      <c r="AX206" s="15">
        <v>2.06</v>
      </c>
      <c r="AY206" s="15">
        <v>2.06</v>
      </c>
    </row>
    <row r="207" spans="1:51" x14ac:dyDescent="0.2">
      <c r="A207" s="5">
        <v>43524</v>
      </c>
      <c r="B207" s="15">
        <v>0.51</v>
      </c>
      <c r="C207" s="15">
        <v>0.56000000000000005</v>
      </c>
      <c r="D207" s="15">
        <v>0.64</v>
      </c>
      <c r="E207" s="15">
        <v>0.76</v>
      </c>
      <c r="F207" s="15">
        <v>0.87</v>
      </c>
      <c r="G207" s="15">
        <v>1</v>
      </c>
      <c r="H207" s="15">
        <v>1.1200000000000001</v>
      </c>
      <c r="I207" s="15">
        <v>1.25</v>
      </c>
      <c r="J207" s="15">
        <v>1.37</v>
      </c>
      <c r="K207" s="15">
        <v>1.48</v>
      </c>
      <c r="L207" s="15">
        <v>1.58</v>
      </c>
      <c r="M207" s="15">
        <v>1.66</v>
      </c>
      <c r="N207" s="15">
        <v>1.74</v>
      </c>
      <c r="O207" s="15">
        <v>1.8</v>
      </c>
      <c r="P207" s="15">
        <v>1.86</v>
      </c>
      <c r="Q207" s="15">
        <v>1.9</v>
      </c>
      <c r="R207" s="15">
        <v>1.93</v>
      </c>
      <c r="S207" s="15">
        <v>1.97</v>
      </c>
      <c r="T207" s="15">
        <v>2</v>
      </c>
      <c r="U207" s="15">
        <v>2.02</v>
      </c>
      <c r="V207" s="15">
        <v>2.04</v>
      </c>
      <c r="W207" s="15">
        <v>2.0499999999999998</v>
      </c>
      <c r="X207" s="15">
        <v>2.06</v>
      </c>
      <c r="Y207" s="15">
        <v>2.0699999999999998</v>
      </c>
      <c r="Z207" s="15">
        <v>2.08</v>
      </c>
      <c r="AA207" s="15">
        <v>2.08</v>
      </c>
      <c r="AB207" s="15">
        <v>2.08</v>
      </c>
      <c r="AC207" s="15">
        <v>2.08</v>
      </c>
      <c r="AD207" s="15">
        <v>2.09</v>
      </c>
      <c r="AE207" s="15">
        <v>2.09</v>
      </c>
      <c r="AF207" s="15">
        <v>2.09</v>
      </c>
      <c r="AG207" s="15">
        <v>2.08</v>
      </c>
      <c r="AH207" s="15">
        <v>2.08</v>
      </c>
      <c r="AI207" s="15">
        <v>2.08</v>
      </c>
      <c r="AJ207" s="15">
        <v>2.08</v>
      </c>
      <c r="AK207" s="15">
        <v>2.08</v>
      </c>
      <c r="AL207" s="15">
        <v>2.08</v>
      </c>
      <c r="AM207" s="15">
        <v>2.08</v>
      </c>
      <c r="AN207" s="15">
        <v>2.08</v>
      </c>
      <c r="AO207" s="15">
        <v>2.08</v>
      </c>
      <c r="AP207" s="15">
        <v>2.0699999999999998</v>
      </c>
      <c r="AQ207" s="15">
        <v>2.0699999999999998</v>
      </c>
      <c r="AR207" s="15">
        <v>2.06</v>
      </c>
      <c r="AS207" s="15">
        <v>2.06</v>
      </c>
      <c r="AT207" s="15">
        <v>2.0499999999999998</v>
      </c>
      <c r="AU207" s="15">
        <v>2.0499999999999998</v>
      </c>
      <c r="AV207" s="15">
        <v>2.04</v>
      </c>
      <c r="AW207" s="15">
        <v>2.04</v>
      </c>
      <c r="AX207" s="15">
        <v>2.0299999999999998</v>
      </c>
      <c r="AY207" s="15">
        <v>2.0299999999999998</v>
      </c>
    </row>
    <row r="208" spans="1:51" x14ac:dyDescent="0.2">
      <c r="A208" s="5">
        <v>43555</v>
      </c>
      <c r="B208" s="15">
        <v>0.49</v>
      </c>
      <c r="C208" s="15">
        <v>0.54</v>
      </c>
      <c r="D208" s="15">
        <v>0.62</v>
      </c>
      <c r="E208" s="15">
        <v>0.74</v>
      </c>
      <c r="F208" s="15">
        <v>0.85</v>
      </c>
      <c r="G208" s="15">
        <v>0.98</v>
      </c>
      <c r="H208" s="15">
        <v>1.1000000000000001</v>
      </c>
      <c r="I208" s="15">
        <v>1.22</v>
      </c>
      <c r="J208" s="15">
        <v>1.34</v>
      </c>
      <c r="K208" s="15">
        <v>1.45</v>
      </c>
      <c r="L208" s="15">
        <v>1.55</v>
      </c>
      <c r="M208" s="15">
        <v>1.63</v>
      </c>
      <c r="N208" s="15">
        <v>1.71</v>
      </c>
      <c r="O208" s="15">
        <v>1.77</v>
      </c>
      <c r="P208" s="15">
        <v>1.83</v>
      </c>
      <c r="Q208" s="15">
        <v>1.87</v>
      </c>
      <c r="R208" s="15">
        <v>1.9</v>
      </c>
      <c r="S208" s="15">
        <v>1.94</v>
      </c>
      <c r="T208" s="15">
        <v>1.97</v>
      </c>
      <c r="U208" s="15">
        <v>1.99</v>
      </c>
      <c r="V208" s="15">
        <v>2.0099999999999998</v>
      </c>
      <c r="W208" s="15">
        <v>2.02</v>
      </c>
      <c r="X208" s="15">
        <v>2.0299999999999998</v>
      </c>
      <c r="Y208" s="15">
        <v>2.04</v>
      </c>
      <c r="Z208" s="15">
        <v>2.0499999999999998</v>
      </c>
      <c r="AA208" s="15">
        <v>2.0499999999999998</v>
      </c>
      <c r="AB208" s="15">
        <v>2.0499999999999998</v>
      </c>
      <c r="AC208" s="15">
        <v>2.0499999999999998</v>
      </c>
      <c r="AD208" s="15">
        <v>2.06</v>
      </c>
      <c r="AE208" s="15">
        <v>2.06</v>
      </c>
      <c r="AF208" s="15">
        <v>2.06</v>
      </c>
      <c r="AG208" s="15">
        <v>2.0499999999999998</v>
      </c>
      <c r="AH208" s="15">
        <v>2.0499999999999998</v>
      </c>
      <c r="AI208" s="15">
        <v>2.0499999999999998</v>
      </c>
      <c r="AJ208" s="15">
        <v>2.0499999999999998</v>
      </c>
      <c r="AK208" s="15">
        <v>2.0499999999999998</v>
      </c>
      <c r="AL208" s="15">
        <v>2.0499999999999998</v>
      </c>
      <c r="AM208" s="15">
        <v>2.0499999999999998</v>
      </c>
      <c r="AN208" s="15">
        <v>2.0499999999999998</v>
      </c>
      <c r="AO208" s="15">
        <v>2.0499999999999998</v>
      </c>
      <c r="AP208" s="15">
        <v>2.04</v>
      </c>
      <c r="AQ208" s="15">
        <v>2.04</v>
      </c>
      <c r="AR208" s="15">
        <v>2.0299999999999998</v>
      </c>
      <c r="AS208" s="15">
        <v>2.0299999999999998</v>
      </c>
      <c r="AT208" s="15">
        <v>2.02</v>
      </c>
      <c r="AU208" s="15">
        <v>2.02</v>
      </c>
      <c r="AV208" s="15">
        <v>2.0099999999999998</v>
      </c>
      <c r="AW208" s="15">
        <v>2.0099999999999998</v>
      </c>
      <c r="AX208" s="15">
        <v>2</v>
      </c>
      <c r="AY208" s="15">
        <v>2</v>
      </c>
    </row>
    <row r="209" spans="1:51" x14ac:dyDescent="0.2">
      <c r="A209" s="5">
        <v>43585</v>
      </c>
      <c r="B209" s="15">
        <v>0.47</v>
      </c>
      <c r="C209" s="15">
        <v>0.53</v>
      </c>
      <c r="D209" s="15">
        <v>0.61</v>
      </c>
      <c r="E209" s="15">
        <v>0.72</v>
      </c>
      <c r="F209" s="15">
        <v>0.83</v>
      </c>
      <c r="G209" s="15">
        <v>0.95</v>
      </c>
      <c r="H209" s="15">
        <v>1.08</v>
      </c>
      <c r="I209" s="15">
        <v>1.2</v>
      </c>
      <c r="J209" s="15">
        <v>1.31</v>
      </c>
      <c r="K209" s="15">
        <v>1.42</v>
      </c>
      <c r="L209" s="15">
        <v>1.52</v>
      </c>
      <c r="M209" s="15">
        <v>1.6</v>
      </c>
      <c r="N209" s="15">
        <v>1.68</v>
      </c>
      <c r="O209" s="15">
        <v>1.74</v>
      </c>
      <c r="P209" s="15">
        <v>1.8</v>
      </c>
      <c r="Q209" s="15">
        <v>1.84</v>
      </c>
      <c r="R209" s="15">
        <v>1.88</v>
      </c>
      <c r="S209" s="15">
        <v>1.91</v>
      </c>
      <c r="T209" s="15">
        <v>1.94</v>
      </c>
      <c r="U209" s="15">
        <v>1.96</v>
      </c>
      <c r="V209" s="15">
        <v>1.98</v>
      </c>
      <c r="W209" s="15">
        <v>1.99</v>
      </c>
      <c r="X209" s="15">
        <v>2</v>
      </c>
      <c r="Y209" s="15">
        <v>2.0099999999999998</v>
      </c>
      <c r="Z209" s="15">
        <v>2.02</v>
      </c>
      <c r="AA209" s="15">
        <v>2.02</v>
      </c>
      <c r="AB209" s="15">
        <v>2.02</v>
      </c>
      <c r="AC209" s="15">
        <v>2.0299999999999998</v>
      </c>
      <c r="AD209" s="15">
        <v>2.0299999999999998</v>
      </c>
      <c r="AE209" s="15">
        <v>2.0299999999999998</v>
      </c>
      <c r="AF209" s="15">
        <v>2.0299999999999998</v>
      </c>
      <c r="AG209" s="15">
        <v>2.0299999999999998</v>
      </c>
      <c r="AH209" s="15">
        <v>2.0299999999999998</v>
      </c>
      <c r="AI209" s="15">
        <v>2.0299999999999998</v>
      </c>
      <c r="AJ209" s="15">
        <v>2.02</v>
      </c>
      <c r="AK209" s="15">
        <v>2.02</v>
      </c>
      <c r="AL209" s="15">
        <v>2.02</v>
      </c>
      <c r="AM209" s="15">
        <v>2.02</v>
      </c>
      <c r="AN209" s="15">
        <v>2.02</v>
      </c>
      <c r="AO209" s="15">
        <v>2.02</v>
      </c>
      <c r="AP209" s="15">
        <v>2.0099999999999998</v>
      </c>
      <c r="AQ209" s="15">
        <v>2.0099999999999998</v>
      </c>
      <c r="AR209" s="15">
        <v>2</v>
      </c>
      <c r="AS209" s="15">
        <v>2</v>
      </c>
      <c r="AT209" s="15">
        <v>1.99</v>
      </c>
      <c r="AU209" s="15">
        <v>1.99</v>
      </c>
      <c r="AV209" s="15">
        <v>1.98</v>
      </c>
      <c r="AW209" s="15">
        <v>1.98</v>
      </c>
      <c r="AX209" s="15">
        <v>1.98</v>
      </c>
      <c r="AY209" s="15">
        <v>1.97</v>
      </c>
    </row>
    <row r="210" spans="1:51" x14ac:dyDescent="0.2">
      <c r="A210" s="5">
        <v>43616</v>
      </c>
      <c r="B210" s="15">
        <v>0.46</v>
      </c>
      <c r="C210" s="15">
        <v>0.51</v>
      </c>
      <c r="D210" s="15">
        <v>0.59</v>
      </c>
      <c r="E210" s="15">
        <v>0.7</v>
      </c>
      <c r="F210" s="15">
        <v>0.81</v>
      </c>
      <c r="G210" s="15">
        <v>0.94</v>
      </c>
      <c r="H210" s="15">
        <v>1.06</v>
      </c>
      <c r="I210" s="15">
        <v>1.18</v>
      </c>
      <c r="J210" s="15">
        <v>1.29</v>
      </c>
      <c r="K210" s="15">
        <v>1.4</v>
      </c>
      <c r="L210" s="15">
        <v>1.5</v>
      </c>
      <c r="M210" s="15">
        <v>1.58</v>
      </c>
      <c r="N210" s="15">
        <v>1.65</v>
      </c>
      <c r="O210" s="15">
        <v>1.72</v>
      </c>
      <c r="P210" s="15">
        <v>1.77</v>
      </c>
      <c r="Q210" s="15">
        <v>1.81</v>
      </c>
      <c r="R210" s="15">
        <v>1.85</v>
      </c>
      <c r="S210" s="15">
        <v>1.88</v>
      </c>
      <c r="T210" s="15">
        <v>1.91</v>
      </c>
      <c r="U210" s="15">
        <v>1.94</v>
      </c>
      <c r="V210" s="15">
        <v>1.95</v>
      </c>
      <c r="W210" s="15">
        <v>1.96</v>
      </c>
      <c r="X210" s="15">
        <v>1.97</v>
      </c>
      <c r="Y210" s="15">
        <v>1.98</v>
      </c>
      <c r="Z210" s="15">
        <v>1.99</v>
      </c>
      <c r="AA210" s="15">
        <v>2</v>
      </c>
      <c r="AB210" s="15">
        <v>2</v>
      </c>
      <c r="AC210" s="15">
        <v>2</v>
      </c>
      <c r="AD210" s="15">
        <v>2</v>
      </c>
      <c r="AE210" s="15">
        <v>2</v>
      </c>
      <c r="AF210" s="15">
        <v>2</v>
      </c>
      <c r="AG210" s="15">
        <v>2</v>
      </c>
      <c r="AH210" s="15">
        <v>2</v>
      </c>
      <c r="AI210" s="15">
        <v>2</v>
      </c>
      <c r="AJ210" s="15">
        <v>2</v>
      </c>
      <c r="AK210" s="15">
        <v>2</v>
      </c>
      <c r="AL210" s="15">
        <v>2</v>
      </c>
      <c r="AM210" s="15">
        <v>1.99</v>
      </c>
      <c r="AN210" s="15">
        <v>1.99</v>
      </c>
      <c r="AO210" s="15">
        <v>1.99</v>
      </c>
      <c r="AP210" s="15">
        <v>1.99</v>
      </c>
      <c r="AQ210" s="15">
        <v>1.98</v>
      </c>
      <c r="AR210" s="15">
        <v>1.98</v>
      </c>
      <c r="AS210" s="15">
        <v>1.97</v>
      </c>
      <c r="AT210" s="15">
        <v>1.97</v>
      </c>
      <c r="AU210" s="15">
        <v>1.96</v>
      </c>
      <c r="AV210" s="15">
        <v>1.96</v>
      </c>
      <c r="AW210" s="15">
        <v>1.95</v>
      </c>
      <c r="AX210" s="15">
        <v>1.95</v>
      </c>
      <c r="AY210" s="15">
        <v>1.94</v>
      </c>
    </row>
    <row r="211" spans="1:51" x14ac:dyDescent="0.2">
      <c r="A211" s="5">
        <v>43646</v>
      </c>
      <c r="B211" s="15">
        <v>0.44</v>
      </c>
      <c r="C211" s="15">
        <v>0.5</v>
      </c>
      <c r="D211" s="15">
        <v>0.57999999999999996</v>
      </c>
      <c r="E211" s="15">
        <v>0.68</v>
      </c>
      <c r="F211" s="15">
        <v>0.79</v>
      </c>
      <c r="G211" s="15">
        <v>0.92</v>
      </c>
      <c r="H211" s="15">
        <v>1.03</v>
      </c>
      <c r="I211" s="15">
        <v>1.1499999999999999</v>
      </c>
      <c r="J211" s="15">
        <v>1.27</v>
      </c>
      <c r="K211" s="15">
        <v>1.38</v>
      </c>
      <c r="L211" s="15">
        <v>1.47</v>
      </c>
      <c r="M211" s="15">
        <v>1.55</v>
      </c>
      <c r="N211" s="15">
        <v>1.62</v>
      </c>
      <c r="O211" s="15">
        <v>1.69</v>
      </c>
      <c r="P211" s="15">
        <v>1.74</v>
      </c>
      <c r="Q211" s="15">
        <v>1.78</v>
      </c>
      <c r="R211" s="15">
        <v>1.82</v>
      </c>
      <c r="S211" s="15">
        <v>1.85</v>
      </c>
      <c r="T211" s="15">
        <v>1.88</v>
      </c>
      <c r="U211" s="15">
        <v>1.91</v>
      </c>
      <c r="V211" s="15">
        <v>1.92</v>
      </c>
      <c r="W211" s="15">
        <v>1.93</v>
      </c>
      <c r="X211" s="15">
        <v>1.94</v>
      </c>
      <c r="Y211" s="15">
        <v>1.95</v>
      </c>
      <c r="Z211" s="15">
        <v>1.96</v>
      </c>
      <c r="AA211" s="15">
        <v>1.97</v>
      </c>
      <c r="AB211" s="15">
        <v>1.97</v>
      </c>
      <c r="AC211" s="15">
        <v>1.97</v>
      </c>
      <c r="AD211" s="15">
        <v>1.97</v>
      </c>
      <c r="AE211" s="15">
        <v>1.97</v>
      </c>
      <c r="AF211" s="15">
        <v>1.97</v>
      </c>
      <c r="AG211" s="15">
        <v>1.97</v>
      </c>
      <c r="AH211" s="15">
        <v>1.97</v>
      </c>
      <c r="AI211" s="15">
        <v>1.97</v>
      </c>
      <c r="AJ211" s="15">
        <v>1.97</v>
      </c>
      <c r="AK211" s="15">
        <v>1.97</v>
      </c>
      <c r="AL211" s="15">
        <v>1.97</v>
      </c>
      <c r="AM211" s="15">
        <v>1.96</v>
      </c>
      <c r="AN211" s="15">
        <v>1.96</v>
      </c>
      <c r="AO211" s="15">
        <v>1.96</v>
      </c>
      <c r="AP211" s="15">
        <v>1.96</v>
      </c>
      <c r="AQ211" s="15">
        <v>1.95</v>
      </c>
      <c r="AR211" s="15">
        <v>1.95</v>
      </c>
      <c r="AS211" s="15">
        <v>1.94</v>
      </c>
      <c r="AT211" s="15">
        <v>1.94</v>
      </c>
      <c r="AU211" s="15">
        <v>1.93</v>
      </c>
      <c r="AV211" s="15">
        <v>1.93</v>
      </c>
      <c r="AW211" s="15">
        <v>1.92</v>
      </c>
      <c r="AX211" s="15">
        <v>1.92</v>
      </c>
      <c r="AY211" s="15">
        <v>1.91</v>
      </c>
    </row>
    <row r="212" spans="1:51" x14ac:dyDescent="0.2">
      <c r="A212" s="5">
        <v>43677</v>
      </c>
      <c r="B212" s="15">
        <v>0.43</v>
      </c>
      <c r="C212" s="15">
        <v>0.48</v>
      </c>
      <c r="D212" s="15">
        <v>0.56000000000000005</v>
      </c>
      <c r="E212" s="15">
        <v>0.66</v>
      </c>
      <c r="F212" s="15">
        <v>0.77</v>
      </c>
      <c r="G212" s="15">
        <v>0.89</v>
      </c>
      <c r="H212" s="15">
        <v>1.01</v>
      </c>
      <c r="I212" s="15">
        <v>1.1299999999999999</v>
      </c>
      <c r="J212" s="15">
        <v>1.24</v>
      </c>
      <c r="K212" s="15">
        <v>1.35</v>
      </c>
      <c r="L212" s="15">
        <v>1.44</v>
      </c>
      <c r="M212" s="15">
        <v>1.52</v>
      </c>
      <c r="N212" s="15">
        <v>1.6</v>
      </c>
      <c r="O212" s="15">
        <v>1.66</v>
      </c>
      <c r="P212" s="15">
        <v>1.71</v>
      </c>
      <c r="Q212" s="15">
        <v>1.75</v>
      </c>
      <c r="R212" s="15">
        <v>1.79</v>
      </c>
      <c r="S212" s="15">
        <v>1.82</v>
      </c>
      <c r="T212" s="15">
        <v>1.85</v>
      </c>
      <c r="U212" s="15">
        <v>1.88</v>
      </c>
      <c r="V212" s="15">
        <v>1.89</v>
      </c>
      <c r="W212" s="15">
        <v>1.9</v>
      </c>
      <c r="X212" s="15">
        <v>1.91</v>
      </c>
      <c r="Y212" s="15">
        <v>1.92</v>
      </c>
      <c r="Z212" s="15">
        <v>1.93</v>
      </c>
      <c r="AA212" s="15">
        <v>1.93</v>
      </c>
      <c r="AB212" s="15">
        <v>1.94</v>
      </c>
      <c r="AC212" s="15">
        <v>1.94</v>
      </c>
      <c r="AD212" s="15">
        <v>1.94</v>
      </c>
      <c r="AE212" s="15">
        <v>1.94</v>
      </c>
      <c r="AF212" s="15">
        <v>1.94</v>
      </c>
      <c r="AG212" s="15">
        <v>1.94</v>
      </c>
      <c r="AH212" s="15">
        <v>1.94</v>
      </c>
      <c r="AI212" s="15">
        <v>1.94</v>
      </c>
      <c r="AJ212" s="15">
        <v>1.94</v>
      </c>
      <c r="AK212" s="15">
        <v>1.94</v>
      </c>
      <c r="AL212" s="15">
        <v>1.93</v>
      </c>
      <c r="AM212" s="15">
        <v>1.93</v>
      </c>
      <c r="AN212" s="15">
        <v>1.93</v>
      </c>
      <c r="AO212" s="15">
        <v>1.93</v>
      </c>
      <c r="AP212" s="15">
        <v>1.93</v>
      </c>
      <c r="AQ212" s="15">
        <v>1.92</v>
      </c>
      <c r="AR212" s="15">
        <v>1.91</v>
      </c>
      <c r="AS212" s="15">
        <v>1.91</v>
      </c>
      <c r="AT212" s="15">
        <v>1.9</v>
      </c>
      <c r="AU212" s="15">
        <v>1.9</v>
      </c>
      <c r="AV212" s="15">
        <v>1.89</v>
      </c>
      <c r="AW212" s="15">
        <v>1.89</v>
      </c>
      <c r="AX212" s="15">
        <v>1.89</v>
      </c>
      <c r="AY212" s="15">
        <v>1.88</v>
      </c>
    </row>
    <row r="213" spans="1:51" x14ac:dyDescent="0.2">
      <c r="A213" s="5">
        <v>43708</v>
      </c>
      <c r="B213" s="15">
        <v>0.41</v>
      </c>
      <c r="C213" s="15">
        <v>0.46</v>
      </c>
      <c r="D213" s="15">
        <v>0.54</v>
      </c>
      <c r="E213" s="15">
        <v>0.65</v>
      </c>
      <c r="F213" s="15">
        <v>0.75</v>
      </c>
      <c r="G213" s="15">
        <v>0.87</v>
      </c>
      <c r="H213" s="15">
        <v>0.99</v>
      </c>
      <c r="I213" s="15">
        <v>1.1100000000000001</v>
      </c>
      <c r="J213" s="15">
        <v>1.22</v>
      </c>
      <c r="K213" s="15">
        <v>1.32</v>
      </c>
      <c r="L213" s="15">
        <v>1.42</v>
      </c>
      <c r="M213" s="15">
        <v>1.5</v>
      </c>
      <c r="N213" s="15">
        <v>1.57</v>
      </c>
      <c r="O213" s="15">
        <v>1.63</v>
      </c>
      <c r="P213" s="15">
        <v>1.68</v>
      </c>
      <c r="Q213" s="15">
        <v>1.72</v>
      </c>
      <c r="R213" s="15">
        <v>1.76</v>
      </c>
      <c r="S213" s="15">
        <v>1.79</v>
      </c>
      <c r="T213" s="15">
        <v>1.82</v>
      </c>
      <c r="U213" s="15">
        <v>1.85</v>
      </c>
      <c r="V213" s="15">
        <v>1.86</v>
      </c>
      <c r="W213" s="15">
        <v>1.87</v>
      </c>
      <c r="X213" s="15">
        <v>1.88</v>
      </c>
      <c r="Y213" s="15">
        <v>1.89</v>
      </c>
      <c r="Z213" s="15">
        <v>1.9</v>
      </c>
      <c r="AA213" s="15">
        <v>1.9</v>
      </c>
      <c r="AB213" s="15">
        <v>1.91</v>
      </c>
      <c r="AC213" s="15">
        <v>1.91</v>
      </c>
      <c r="AD213" s="15">
        <v>1.91</v>
      </c>
      <c r="AE213" s="15">
        <v>1.91</v>
      </c>
      <c r="AF213" s="15">
        <v>1.91</v>
      </c>
      <c r="AG213" s="15">
        <v>1.91</v>
      </c>
      <c r="AH213" s="15">
        <v>1.91</v>
      </c>
      <c r="AI213" s="15">
        <v>1.91</v>
      </c>
      <c r="AJ213" s="15">
        <v>1.9</v>
      </c>
      <c r="AK213" s="15">
        <v>1.9</v>
      </c>
      <c r="AL213" s="15">
        <v>1.9</v>
      </c>
      <c r="AM213" s="15">
        <v>1.9</v>
      </c>
      <c r="AN213" s="15">
        <v>1.9</v>
      </c>
      <c r="AO213" s="15">
        <v>1.9</v>
      </c>
      <c r="AP213" s="15">
        <v>1.89</v>
      </c>
      <c r="AQ213" s="15">
        <v>1.89</v>
      </c>
      <c r="AR213" s="15">
        <v>1.88</v>
      </c>
      <c r="AS213" s="15">
        <v>1.88</v>
      </c>
      <c r="AT213" s="15">
        <v>1.87</v>
      </c>
      <c r="AU213" s="15">
        <v>1.87</v>
      </c>
      <c r="AV213" s="15">
        <v>1.86</v>
      </c>
      <c r="AW213" s="15">
        <v>1.86</v>
      </c>
      <c r="AX213" s="15">
        <v>1.85</v>
      </c>
      <c r="AY213" s="15">
        <v>1.85</v>
      </c>
    </row>
    <row r="214" spans="1:51" x14ac:dyDescent="0.2">
      <c r="A214" s="5">
        <v>43738</v>
      </c>
      <c r="B214" s="15">
        <v>0.4</v>
      </c>
      <c r="C214" s="15">
        <v>0.45</v>
      </c>
      <c r="D214" s="15">
        <v>0.53</v>
      </c>
      <c r="E214" s="15">
        <v>0.63</v>
      </c>
      <c r="F214" s="15">
        <v>0.74</v>
      </c>
      <c r="G214" s="15">
        <v>0.86</v>
      </c>
      <c r="H214" s="15">
        <v>0.97</v>
      </c>
      <c r="I214" s="15">
        <v>1.08</v>
      </c>
      <c r="J214" s="15">
        <v>1.19</v>
      </c>
      <c r="K214" s="15">
        <v>1.3</v>
      </c>
      <c r="L214" s="15">
        <v>1.39</v>
      </c>
      <c r="M214" s="15">
        <v>1.47</v>
      </c>
      <c r="N214" s="15">
        <v>1.54</v>
      </c>
      <c r="O214" s="15">
        <v>1.6</v>
      </c>
      <c r="P214" s="15">
        <v>1.66</v>
      </c>
      <c r="Q214" s="15">
        <v>1.7</v>
      </c>
      <c r="R214" s="15">
        <v>1.73</v>
      </c>
      <c r="S214" s="15">
        <v>1.76</v>
      </c>
      <c r="T214" s="15">
        <v>1.79</v>
      </c>
      <c r="U214" s="15">
        <v>1.82</v>
      </c>
      <c r="V214" s="15">
        <v>1.83</v>
      </c>
      <c r="W214" s="15">
        <v>1.84</v>
      </c>
      <c r="X214" s="15">
        <v>1.85</v>
      </c>
      <c r="Y214" s="15">
        <v>1.86</v>
      </c>
      <c r="Z214" s="15">
        <v>1.87</v>
      </c>
      <c r="AA214" s="15">
        <v>1.87</v>
      </c>
      <c r="AB214" s="15">
        <v>1.88</v>
      </c>
      <c r="AC214" s="15">
        <v>1.88</v>
      </c>
      <c r="AD214" s="15">
        <v>1.88</v>
      </c>
      <c r="AE214" s="15">
        <v>1.88</v>
      </c>
      <c r="AF214" s="15">
        <v>1.88</v>
      </c>
      <c r="AG214" s="15">
        <v>1.88</v>
      </c>
      <c r="AH214" s="15">
        <v>1.88</v>
      </c>
      <c r="AI214" s="15">
        <v>1.87</v>
      </c>
      <c r="AJ214" s="15">
        <v>1.87</v>
      </c>
      <c r="AK214" s="15">
        <v>1.87</v>
      </c>
      <c r="AL214" s="15">
        <v>1.87</v>
      </c>
      <c r="AM214" s="15">
        <v>1.87</v>
      </c>
      <c r="AN214" s="15">
        <v>1.87</v>
      </c>
      <c r="AO214" s="15">
        <v>1.87</v>
      </c>
      <c r="AP214" s="15">
        <v>1.86</v>
      </c>
      <c r="AQ214" s="15">
        <v>1.85</v>
      </c>
      <c r="AR214" s="15">
        <v>1.85</v>
      </c>
      <c r="AS214" s="15">
        <v>1.84</v>
      </c>
      <c r="AT214" s="15">
        <v>1.84</v>
      </c>
      <c r="AU214" s="15">
        <v>1.83</v>
      </c>
      <c r="AV214" s="15">
        <v>1.83</v>
      </c>
      <c r="AW214" s="15">
        <v>1.82</v>
      </c>
      <c r="AX214" s="15">
        <v>1.82</v>
      </c>
      <c r="AY214" s="15">
        <v>1.81</v>
      </c>
    </row>
    <row r="215" spans="1:51" x14ac:dyDescent="0.2">
      <c r="A215" s="5">
        <v>43769</v>
      </c>
      <c r="B215" s="15">
        <v>0.39</v>
      </c>
      <c r="C215" s="15">
        <v>0.44</v>
      </c>
      <c r="D215" s="15">
        <v>0.51</v>
      </c>
      <c r="E215" s="15">
        <v>0.62</v>
      </c>
      <c r="F215" s="15">
        <v>0.72</v>
      </c>
      <c r="G215" s="15">
        <v>0.84</v>
      </c>
      <c r="H215" s="15">
        <v>0.95</v>
      </c>
      <c r="I215" s="15">
        <v>1.07</v>
      </c>
      <c r="J215" s="15">
        <v>1.17</v>
      </c>
      <c r="K215" s="15">
        <v>1.28</v>
      </c>
      <c r="L215" s="15">
        <v>1.37</v>
      </c>
      <c r="M215" s="15">
        <v>1.45</v>
      </c>
      <c r="N215" s="15">
        <v>1.52</v>
      </c>
      <c r="O215" s="15">
        <v>1.58</v>
      </c>
      <c r="P215" s="15">
        <v>1.63</v>
      </c>
      <c r="Q215" s="15">
        <v>1.67</v>
      </c>
      <c r="R215" s="15">
        <v>1.71</v>
      </c>
      <c r="S215" s="15">
        <v>1.74</v>
      </c>
      <c r="T215" s="15">
        <v>1.77</v>
      </c>
      <c r="U215" s="15">
        <v>1.79</v>
      </c>
      <c r="V215" s="15">
        <v>1.81</v>
      </c>
      <c r="W215" s="15">
        <v>1.82</v>
      </c>
      <c r="X215" s="15">
        <v>1.83</v>
      </c>
      <c r="Y215" s="15">
        <v>1.84</v>
      </c>
      <c r="Z215" s="15">
        <v>1.85</v>
      </c>
      <c r="AA215" s="15">
        <v>1.85</v>
      </c>
      <c r="AB215" s="15">
        <v>1.85</v>
      </c>
      <c r="AC215" s="15">
        <v>1.85</v>
      </c>
      <c r="AD215" s="15">
        <v>1.85</v>
      </c>
      <c r="AE215" s="15">
        <v>1.85</v>
      </c>
      <c r="AF215" s="15">
        <v>1.85</v>
      </c>
      <c r="AG215" s="15">
        <v>1.85</v>
      </c>
      <c r="AH215" s="15">
        <v>1.85</v>
      </c>
      <c r="AI215" s="15">
        <v>1.85</v>
      </c>
      <c r="AJ215" s="15">
        <v>1.84</v>
      </c>
      <c r="AK215" s="15">
        <v>1.84</v>
      </c>
      <c r="AL215" s="15">
        <v>1.84</v>
      </c>
      <c r="AM215" s="15">
        <v>1.84</v>
      </c>
      <c r="AN215" s="15">
        <v>1.84</v>
      </c>
      <c r="AO215" s="15">
        <v>1.84</v>
      </c>
      <c r="AP215" s="15">
        <v>1.83</v>
      </c>
      <c r="AQ215" s="15">
        <v>1.83</v>
      </c>
      <c r="AR215" s="15">
        <v>1.82</v>
      </c>
      <c r="AS215" s="15">
        <v>1.81</v>
      </c>
      <c r="AT215" s="15">
        <v>1.81</v>
      </c>
      <c r="AU215" s="15">
        <v>1.8</v>
      </c>
      <c r="AV215" s="15">
        <v>1.8</v>
      </c>
      <c r="AW215" s="15">
        <v>1.79</v>
      </c>
      <c r="AX215" s="15">
        <v>1.79</v>
      </c>
      <c r="AY215" s="15">
        <v>1.78</v>
      </c>
    </row>
    <row r="216" spans="1:51" x14ac:dyDescent="0.2">
      <c r="A216" s="5">
        <v>43799</v>
      </c>
      <c r="B216" s="15">
        <v>0.38</v>
      </c>
      <c r="C216" s="15">
        <v>0.43</v>
      </c>
      <c r="D216" s="15">
        <v>0.5</v>
      </c>
      <c r="E216" s="15">
        <v>0.61</v>
      </c>
      <c r="F216" s="15">
        <v>0.71</v>
      </c>
      <c r="G216" s="15">
        <v>0.83</v>
      </c>
      <c r="H216" s="15">
        <v>0.94</v>
      </c>
      <c r="I216" s="15">
        <v>1.05</v>
      </c>
      <c r="J216" s="15">
        <v>1.1599999999999999</v>
      </c>
      <c r="K216" s="15">
        <v>1.26</v>
      </c>
      <c r="L216" s="15">
        <v>1.35</v>
      </c>
      <c r="M216" s="15">
        <v>1.43</v>
      </c>
      <c r="N216" s="15">
        <v>1.5</v>
      </c>
      <c r="O216" s="15">
        <v>1.56</v>
      </c>
      <c r="P216" s="15">
        <v>1.61</v>
      </c>
      <c r="Q216" s="15">
        <v>1.65</v>
      </c>
      <c r="R216" s="15">
        <v>1.69</v>
      </c>
      <c r="S216" s="15">
        <v>1.72</v>
      </c>
      <c r="T216" s="15">
        <v>1.75</v>
      </c>
      <c r="U216" s="15">
        <v>1.77</v>
      </c>
      <c r="V216" s="15">
        <v>1.79</v>
      </c>
      <c r="W216" s="15">
        <v>1.8</v>
      </c>
      <c r="X216" s="15">
        <v>1.81</v>
      </c>
      <c r="Y216" s="15">
        <v>1.82</v>
      </c>
      <c r="Z216" s="15">
        <v>1.82</v>
      </c>
      <c r="AA216" s="15">
        <v>1.83</v>
      </c>
      <c r="AB216" s="15">
        <v>1.83</v>
      </c>
      <c r="AC216" s="15">
        <v>1.83</v>
      </c>
      <c r="AD216" s="15">
        <v>1.83</v>
      </c>
      <c r="AE216" s="15">
        <v>1.83</v>
      </c>
      <c r="AF216" s="15">
        <v>1.83</v>
      </c>
      <c r="AG216" s="15">
        <v>1.83</v>
      </c>
      <c r="AH216" s="15">
        <v>1.83</v>
      </c>
      <c r="AI216" s="15">
        <v>1.82</v>
      </c>
      <c r="AJ216" s="15">
        <v>1.82</v>
      </c>
      <c r="AK216" s="15">
        <v>1.82</v>
      </c>
      <c r="AL216" s="15">
        <v>1.82</v>
      </c>
      <c r="AM216" s="15">
        <v>1.82</v>
      </c>
      <c r="AN216" s="15">
        <v>1.82</v>
      </c>
      <c r="AO216" s="15">
        <v>1.81</v>
      </c>
      <c r="AP216" s="15">
        <v>1.81</v>
      </c>
      <c r="AQ216" s="15">
        <v>1.8</v>
      </c>
      <c r="AR216" s="15">
        <v>1.8</v>
      </c>
      <c r="AS216" s="15">
        <v>1.79</v>
      </c>
      <c r="AT216" s="15">
        <v>1.78</v>
      </c>
      <c r="AU216" s="15">
        <v>1.78</v>
      </c>
      <c r="AV216" s="15">
        <v>1.77</v>
      </c>
      <c r="AW216" s="15">
        <v>1.77</v>
      </c>
      <c r="AX216" s="15">
        <v>1.76</v>
      </c>
      <c r="AY216" s="15">
        <v>1.76</v>
      </c>
    </row>
    <row r="217" spans="1:51" x14ac:dyDescent="0.2">
      <c r="A217" s="5">
        <v>43830</v>
      </c>
      <c r="B217" s="15">
        <v>0.37</v>
      </c>
      <c r="C217" s="15">
        <v>0.42</v>
      </c>
      <c r="D217" s="15">
        <v>0.49</v>
      </c>
      <c r="E217" s="15">
        <v>0.6</v>
      </c>
      <c r="F217" s="15">
        <v>0.7</v>
      </c>
      <c r="G217" s="15">
        <v>0.82</v>
      </c>
      <c r="H217" s="15">
        <v>0.93</v>
      </c>
      <c r="I217" s="15">
        <v>1.04</v>
      </c>
      <c r="J217" s="15">
        <v>1.1499999999999999</v>
      </c>
      <c r="K217" s="15">
        <v>1.25</v>
      </c>
      <c r="L217" s="15">
        <v>1.34</v>
      </c>
      <c r="M217" s="15">
        <v>1.42</v>
      </c>
      <c r="N217" s="15">
        <v>1.49</v>
      </c>
      <c r="O217" s="15">
        <v>1.55</v>
      </c>
      <c r="P217" s="15">
        <v>1.6</v>
      </c>
      <c r="Q217" s="15">
        <v>1.64</v>
      </c>
      <c r="R217" s="15">
        <v>1.67</v>
      </c>
      <c r="S217" s="15">
        <v>1.71</v>
      </c>
      <c r="T217" s="15">
        <v>1.73</v>
      </c>
      <c r="U217" s="15">
        <v>1.76</v>
      </c>
      <c r="V217" s="15">
        <v>1.77</v>
      </c>
      <c r="W217" s="15">
        <v>1.78</v>
      </c>
      <c r="X217" s="15">
        <v>1.79</v>
      </c>
      <c r="Y217" s="15">
        <v>1.8</v>
      </c>
      <c r="Z217" s="15">
        <v>1.81</v>
      </c>
      <c r="AA217" s="15">
        <v>1.81</v>
      </c>
      <c r="AB217" s="15">
        <v>1.81</v>
      </c>
      <c r="AC217" s="15">
        <v>1.81</v>
      </c>
      <c r="AD217" s="15">
        <v>1.81</v>
      </c>
      <c r="AE217" s="15">
        <v>1.82</v>
      </c>
      <c r="AF217" s="15">
        <v>1.81</v>
      </c>
      <c r="AG217" s="15">
        <v>1.81</v>
      </c>
      <c r="AH217" s="15">
        <v>1.81</v>
      </c>
      <c r="AI217" s="15">
        <v>1.81</v>
      </c>
      <c r="AJ217" s="15">
        <v>1.8</v>
      </c>
      <c r="AK217" s="15">
        <v>1.8</v>
      </c>
      <c r="AL217" s="15">
        <v>1.8</v>
      </c>
      <c r="AM217" s="15">
        <v>1.8</v>
      </c>
      <c r="AN217" s="15">
        <v>1.8</v>
      </c>
      <c r="AO217" s="15">
        <v>1.8</v>
      </c>
      <c r="AP217" s="15">
        <v>1.79</v>
      </c>
      <c r="AQ217" s="15">
        <v>1.78</v>
      </c>
      <c r="AR217" s="15">
        <v>1.78</v>
      </c>
      <c r="AS217" s="15">
        <v>1.77</v>
      </c>
      <c r="AT217" s="15">
        <v>1.77</v>
      </c>
      <c r="AU217" s="15">
        <v>1.76</v>
      </c>
      <c r="AV217" s="15">
        <v>1.75</v>
      </c>
      <c r="AW217" s="15">
        <v>1.75</v>
      </c>
      <c r="AX217" s="15">
        <v>1.75</v>
      </c>
      <c r="AY217" s="15">
        <v>1.74</v>
      </c>
    </row>
    <row r="218" spans="1:51" x14ac:dyDescent="0.2">
      <c r="A218" s="5">
        <v>43861</v>
      </c>
      <c r="B218" s="15">
        <v>0.36</v>
      </c>
      <c r="C218" s="15">
        <v>0.41</v>
      </c>
      <c r="D218" s="15">
        <v>0.48</v>
      </c>
      <c r="E218" s="15">
        <v>0.59</v>
      </c>
      <c r="F218" s="15">
        <v>0.69</v>
      </c>
      <c r="G218" s="15">
        <v>0.8</v>
      </c>
      <c r="H218" s="15">
        <v>0.92</v>
      </c>
      <c r="I218" s="15">
        <v>1.03</v>
      </c>
      <c r="J218" s="15">
        <v>1.1299999999999999</v>
      </c>
      <c r="K218" s="15">
        <v>1.24</v>
      </c>
      <c r="L218" s="15">
        <v>1.33</v>
      </c>
      <c r="M218" s="15">
        <v>1.4</v>
      </c>
      <c r="N218" s="15">
        <v>1.47</v>
      </c>
      <c r="O218" s="15">
        <v>1.53</v>
      </c>
      <c r="P218" s="15">
        <v>1.59</v>
      </c>
      <c r="Q218" s="15">
        <v>1.63</v>
      </c>
      <c r="R218" s="15">
        <v>1.66</v>
      </c>
      <c r="S218" s="15">
        <v>1.69</v>
      </c>
      <c r="T218" s="15">
        <v>1.72</v>
      </c>
      <c r="U218" s="15">
        <v>1.74</v>
      </c>
      <c r="V218" s="15">
        <v>1.76</v>
      </c>
      <c r="W218" s="15">
        <v>1.77</v>
      </c>
      <c r="X218" s="15">
        <v>1.78</v>
      </c>
      <c r="Y218" s="15">
        <v>1.79</v>
      </c>
      <c r="Z218" s="15">
        <v>1.79</v>
      </c>
      <c r="AA218" s="15">
        <v>1.79</v>
      </c>
      <c r="AB218" s="15">
        <v>1.8</v>
      </c>
      <c r="AC218" s="15">
        <v>1.8</v>
      </c>
      <c r="AD218" s="15">
        <v>1.8</v>
      </c>
      <c r="AE218" s="15">
        <v>1.8</v>
      </c>
      <c r="AF218" s="15">
        <v>1.8</v>
      </c>
      <c r="AG218" s="15">
        <v>1.79</v>
      </c>
      <c r="AH218" s="15">
        <v>1.79</v>
      </c>
      <c r="AI218" s="15">
        <v>1.79</v>
      </c>
      <c r="AJ218" s="15">
        <v>1.79</v>
      </c>
      <c r="AK218" s="15">
        <v>1.79</v>
      </c>
      <c r="AL218" s="15">
        <v>1.78</v>
      </c>
      <c r="AM218" s="15">
        <v>1.78</v>
      </c>
      <c r="AN218" s="15">
        <v>1.78</v>
      </c>
      <c r="AO218" s="15">
        <v>1.78</v>
      </c>
      <c r="AP218" s="15">
        <v>1.77</v>
      </c>
      <c r="AQ218" s="15">
        <v>1.77</v>
      </c>
      <c r="AR218" s="15">
        <v>1.76</v>
      </c>
      <c r="AS218" s="15">
        <v>1.75</v>
      </c>
      <c r="AT218" s="15">
        <v>1.75</v>
      </c>
      <c r="AU218" s="15">
        <v>1.74</v>
      </c>
      <c r="AV218" s="15">
        <v>1.74</v>
      </c>
      <c r="AW218" s="15">
        <v>1.73</v>
      </c>
      <c r="AX218" s="15">
        <v>1.73</v>
      </c>
      <c r="AY218" s="15">
        <v>1.72</v>
      </c>
    </row>
    <row r="219" spans="1:51" x14ac:dyDescent="0.2">
      <c r="A219" s="5">
        <v>43890</v>
      </c>
      <c r="B219" s="15">
        <v>0.35</v>
      </c>
      <c r="C219" s="15">
        <v>0.4</v>
      </c>
      <c r="D219" s="15">
        <v>0.48</v>
      </c>
      <c r="E219" s="15">
        <v>0.57999999999999996</v>
      </c>
      <c r="F219" s="15">
        <v>0.68</v>
      </c>
      <c r="G219" s="15">
        <v>0.79</v>
      </c>
      <c r="H219" s="15">
        <v>0.91</v>
      </c>
      <c r="I219" s="15">
        <v>1.02</v>
      </c>
      <c r="J219" s="15">
        <v>1.1200000000000001</v>
      </c>
      <c r="K219" s="15">
        <v>1.22</v>
      </c>
      <c r="L219" s="15">
        <v>1.31</v>
      </c>
      <c r="M219" s="15">
        <v>1.39</v>
      </c>
      <c r="N219" s="15">
        <v>1.46</v>
      </c>
      <c r="O219" s="15">
        <v>1.52</v>
      </c>
      <c r="P219" s="15">
        <v>1.57</v>
      </c>
      <c r="Q219" s="15">
        <v>1.61</v>
      </c>
      <c r="R219" s="15">
        <v>1.65</v>
      </c>
      <c r="S219" s="15">
        <v>1.68</v>
      </c>
      <c r="T219" s="15">
        <v>1.7</v>
      </c>
      <c r="U219" s="15">
        <v>1.73</v>
      </c>
      <c r="V219" s="15">
        <v>1.74</v>
      </c>
      <c r="W219" s="15">
        <v>1.75</v>
      </c>
      <c r="X219" s="15">
        <v>1.76</v>
      </c>
      <c r="Y219" s="15">
        <v>1.77</v>
      </c>
      <c r="Z219" s="15">
        <v>1.78</v>
      </c>
      <c r="AA219" s="15">
        <v>1.78</v>
      </c>
      <c r="AB219" s="15">
        <v>1.78</v>
      </c>
      <c r="AC219" s="15">
        <v>1.78</v>
      </c>
      <c r="AD219" s="15">
        <v>1.78</v>
      </c>
      <c r="AE219" s="15">
        <v>1.78</v>
      </c>
      <c r="AF219" s="15">
        <v>1.78</v>
      </c>
      <c r="AG219" s="15">
        <v>1.78</v>
      </c>
      <c r="AH219" s="15">
        <v>1.77</v>
      </c>
      <c r="AI219" s="15">
        <v>1.77</v>
      </c>
      <c r="AJ219" s="15">
        <v>1.77</v>
      </c>
      <c r="AK219" s="15">
        <v>1.77</v>
      </c>
      <c r="AL219" s="15">
        <v>1.76</v>
      </c>
      <c r="AM219" s="15">
        <v>1.76</v>
      </c>
      <c r="AN219" s="15">
        <v>1.76</v>
      </c>
      <c r="AO219" s="15">
        <v>1.76</v>
      </c>
      <c r="AP219" s="15">
        <v>1.75</v>
      </c>
      <c r="AQ219" s="15">
        <v>1.75</v>
      </c>
      <c r="AR219" s="15">
        <v>1.74</v>
      </c>
      <c r="AS219" s="15">
        <v>1.73</v>
      </c>
      <c r="AT219" s="15">
        <v>1.73</v>
      </c>
      <c r="AU219" s="15">
        <v>1.72</v>
      </c>
      <c r="AV219" s="15">
        <v>1.72</v>
      </c>
      <c r="AW219" s="15">
        <v>1.71</v>
      </c>
      <c r="AX219" s="15">
        <v>1.71</v>
      </c>
      <c r="AY219" s="15">
        <v>1.7</v>
      </c>
    </row>
    <row r="220" spans="1:51" x14ac:dyDescent="0.2">
      <c r="A220" s="5">
        <v>43921</v>
      </c>
      <c r="B220" s="15">
        <v>0.36</v>
      </c>
      <c r="C220" s="15">
        <v>0.41</v>
      </c>
      <c r="D220" s="15">
        <v>0.48</v>
      </c>
      <c r="E220" s="15">
        <v>0.57999999999999996</v>
      </c>
      <c r="F220" s="15">
        <v>0.69</v>
      </c>
      <c r="G220" s="15">
        <v>0.8</v>
      </c>
      <c r="H220" s="15">
        <v>0.91</v>
      </c>
      <c r="I220" s="15">
        <v>1.02</v>
      </c>
      <c r="J220" s="15">
        <v>1.1299999999999999</v>
      </c>
      <c r="K220" s="15">
        <v>1.23</v>
      </c>
      <c r="L220" s="15">
        <v>1.32</v>
      </c>
      <c r="M220" s="15">
        <v>1.39</v>
      </c>
      <c r="N220" s="15">
        <v>1.46</v>
      </c>
      <c r="O220" s="15">
        <v>1.52</v>
      </c>
      <c r="P220" s="15">
        <v>1.58</v>
      </c>
      <c r="Q220" s="15">
        <v>1.62</v>
      </c>
      <c r="R220" s="15">
        <v>1.65</v>
      </c>
      <c r="S220" s="15">
        <v>1.68</v>
      </c>
      <c r="T220" s="15">
        <v>1.71</v>
      </c>
      <c r="U220" s="15">
        <v>1.73</v>
      </c>
      <c r="V220" s="15">
        <v>1.75</v>
      </c>
      <c r="W220" s="15">
        <v>1.76</v>
      </c>
      <c r="X220" s="15">
        <v>1.76</v>
      </c>
      <c r="Y220" s="15">
        <v>1.77</v>
      </c>
      <c r="Z220" s="15">
        <v>1.78</v>
      </c>
      <c r="AA220" s="15">
        <v>1.78</v>
      </c>
      <c r="AB220" s="15">
        <v>1.78</v>
      </c>
      <c r="AC220" s="15">
        <v>1.78</v>
      </c>
      <c r="AD220" s="15">
        <v>1.78</v>
      </c>
      <c r="AE220" s="15">
        <v>1.79</v>
      </c>
      <c r="AF220" s="15">
        <v>1.78</v>
      </c>
      <c r="AG220" s="15">
        <v>1.78</v>
      </c>
      <c r="AH220" s="15">
        <v>1.78</v>
      </c>
      <c r="AI220" s="15">
        <v>1.77</v>
      </c>
      <c r="AJ220" s="15">
        <v>1.77</v>
      </c>
      <c r="AK220" s="15">
        <v>1.77</v>
      </c>
      <c r="AL220" s="15">
        <v>1.77</v>
      </c>
      <c r="AM220" s="15">
        <v>1.77</v>
      </c>
      <c r="AN220" s="15">
        <v>1.76</v>
      </c>
      <c r="AO220" s="15">
        <v>1.76</v>
      </c>
      <c r="AP220" s="15">
        <v>1.75</v>
      </c>
      <c r="AQ220" s="15">
        <v>1.75</v>
      </c>
      <c r="AR220" s="15">
        <v>1.74</v>
      </c>
      <c r="AS220" s="15">
        <v>1.74</v>
      </c>
      <c r="AT220" s="15">
        <v>1.73</v>
      </c>
      <c r="AU220" s="15">
        <v>1.73</v>
      </c>
      <c r="AV220" s="15">
        <v>1.72</v>
      </c>
      <c r="AW220" s="15">
        <v>1.72</v>
      </c>
      <c r="AX220" s="15">
        <v>1.71</v>
      </c>
      <c r="AY220" s="15">
        <v>1.71</v>
      </c>
    </row>
    <row r="221" spans="1:51" x14ac:dyDescent="0.2">
      <c r="A221" s="5">
        <v>43951</v>
      </c>
      <c r="B221" s="15">
        <v>0.36</v>
      </c>
      <c r="C221" s="15">
        <v>0.41</v>
      </c>
      <c r="D221" s="15">
        <v>0.48</v>
      </c>
      <c r="E221" s="15">
        <v>0.57999999999999996</v>
      </c>
      <c r="F221" s="15">
        <v>0.68</v>
      </c>
      <c r="G221" s="15">
        <v>0.79</v>
      </c>
      <c r="H221" s="15">
        <v>0.9</v>
      </c>
      <c r="I221" s="15">
        <v>1.01</v>
      </c>
      <c r="J221" s="15">
        <v>1.1200000000000001</v>
      </c>
      <c r="K221" s="15">
        <v>1.22</v>
      </c>
      <c r="L221" s="15">
        <v>1.31</v>
      </c>
      <c r="M221" s="15">
        <v>1.38</v>
      </c>
      <c r="N221" s="15">
        <v>1.45</v>
      </c>
      <c r="O221" s="15">
        <v>1.51</v>
      </c>
      <c r="P221" s="15">
        <v>1.57</v>
      </c>
      <c r="Q221" s="15">
        <v>1.61</v>
      </c>
      <c r="R221" s="15">
        <v>1.64</v>
      </c>
      <c r="S221" s="15">
        <v>1.67</v>
      </c>
      <c r="T221" s="15">
        <v>1.7</v>
      </c>
      <c r="U221" s="15">
        <v>1.72</v>
      </c>
      <c r="V221" s="15">
        <v>1.73</v>
      </c>
      <c r="W221" s="15">
        <v>1.74</v>
      </c>
      <c r="X221" s="15">
        <v>1.75</v>
      </c>
      <c r="Y221" s="15">
        <v>1.76</v>
      </c>
      <c r="Z221" s="15">
        <v>1.77</v>
      </c>
      <c r="AA221" s="15">
        <v>1.77</v>
      </c>
      <c r="AB221" s="15">
        <v>1.77</v>
      </c>
      <c r="AC221" s="15">
        <v>1.77</v>
      </c>
      <c r="AD221" s="15">
        <v>1.77</v>
      </c>
      <c r="AE221" s="15">
        <v>1.77</v>
      </c>
      <c r="AF221" s="15">
        <v>1.77</v>
      </c>
      <c r="AG221" s="15">
        <v>1.77</v>
      </c>
      <c r="AH221" s="15">
        <v>1.76</v>
      </c>
      <c r="AI221" s="15">
        <v>1.76</v>
      </c>
      <c r="AJ221" s="15">
        <v>1.76</v>
      </c>
      <c r="AK221" s="15">
        <v>1.75</v>
      </c>
      <c r="AL221" s="15">
        <v>1.75</v>
      </c>
      <c r="AM221" s="15">
        <v>1.75</v>
      </c>
      <c r="AN221" s="15">
        <v>1.75</v>
      </c>
      <c r="AO221" s="15">
        <v>1.75</v>
      </c>
      <c r="AP221" s="15">
        <v>1.74</v>
      </c>
      <c r="AQ221" s="15">
        <v>1.73</v>
      </c>
      <c r="AR221" s="15">
        <v>1.73</v>
      </c>
      <c r="AS221" s="15">
        <v>1.72</v>
      </c>
      <c r="AT221" s="15">
        <v>1.72</v>
      </c>
      <c r="AU221" s="15">
        <v>1.71</v>
      </c>
      <c r="AV221" s="15">
        <v>1.7</v>
      </c>
      <c r="AW221" s="15">
        <v>1.7</v>
      </c>
      <c r="AX221" s="15">
        <v>1.69</v>
      </c>
      <c r="AY221" s="15">
        <v>1.69</v>
      </c>
    </row>
    <row r="222" spans="1:51" x14ac:dyDescent="0.2">
      <c r="A222" s="5">
        <v>43982</v>
      </c>
      <c r="B222" s="15">
        <v>0.36</v>
      </c>
      <c r="C222" s="15">
        <v>0.4</v>
      </c>
      <c r="D222" s="15">
        <v>0.47</v>
      </c>
      <c r="E222" s="15">
        <v>0.56999999999999995</v>
      </c>
      <c r="F222" s="15">
        <v>0.67</v>
      </c>
      <c r="G222" s="15">
        <v>0.78</v>
      </c>
      <c r="H222" s="15">
        <v>0.89</v>
      </c>
      <c r="I222" s="15">
        <v>1</v>
      </c>
      <c r="J222" s="15">
        <v>1.1000000000000001</v>
      </c>
      <c r="K222" s="15">
        <v>1.21</v>
      </c>
      <c r="L222" s="15">
        <v>1.29</v>
      </c>
      <c r="M222" s="15">
        <v>1.37</v>
      </c>
      <c r="N222" s="15">
        <v>1.44</v>
      </c>
      <c r="O222" s="15">
        <v>1.5</v>
      </c>
      <c r="P222" s="15">
        <v>1.55</v>
      </c>
      <c r="Q222" s="15">
        <v>1.59</v>
      </c>
      <c r="R222" s="15">
        <v>1.62</v>
      </c>
      <c r="S222" s="15">
        <v>1.65</v>
      </c>
      <c r="T222" s="15">
        <v>1.68</v>
      </c>
      <c r="U222" s="15">
        <v>1.71</v>
      </c>
      <c r="V222" s="15">
        <v>1.72</v>
      </c>
      <c r="W222" s="15">
        <v>1.73</v>
      </c>
      <c r="X222" s="15">
        <v>1.73</v>
      </c>
      <c r="Y222" s="15">
        <v>1.74</v>
      </c>
      <c r="Z222" s="15">
        <v>1.75</v>
      </c>
      <c r="AA222" s="15">
        <v>1.75</v>
      </c>
      <c r="AB222" s="15">
        <v>1.75</v>
      </c>
      <c r="AC222" s="15">
        <v>1.75</v>
      </c>
      <c r="AD222" s="15">
        <v>1.75</v>
      </c>
      <c r="AE222" s="15">
        <v>1.75</v>
      </c>
      <c r="AF222" s="15">
        <v>1.75</v>
      </c>
      <c r="AG222" s="15">
        <v>1.75</v>
      </c>
      <c r="AH222" s="15">
        <v>1.74</v>
      </c>
      <c r="AI222" s="15">
        <v>1.74</v>
      </c>
      <c r="AJ222" s="15">
        <v>1.74</v>
      </c>
      <c r="AK222" s="15">
        <v>1.73</v>
      </c>
      <c r="AL222" s="15">
        <v>1.73</v>
      </c>
      <c r="AM222" s="15">
        <v>1.73</v>
      </c>
      <c r="AN222" s="15">
        <v>1.73</v>
      </c>
      <c r="AO222" s="15">
        <v>1.72</v>
      </c>
      <c r="AP222" s="15">
        <v>1.72</v>
      </c>
      <c r="AQ222" s="15">
        <v>1.71</v>
      </c>
      <c r="AR222" s="15">
        <v>1.71</v>
      </c>
      <c r="AS222" s="15">
        <v>1.7</v>
      </c>
      <c r="AT222" s="15">
        <v>1.69</v>
      </c>
      <c r="AU222" s="15">
        <v>1.69</v>
      </c>
      <c r="AV222" s="15">
        <v>1.68</v>
      </c>
      <c r="AW222" s="15">
        <v>1.68</v>
      </c>
      <c r="AX222" s="15">
        <v>1.67</v>
      </c>
      <c r="AY222" s="15">
        <v>1.67</v>
      </c>
    </row>
    <row r="223" spans="1:51" x14ac:dyDescent="0.2">
      <c r="A223" s="5">
        <v>44012</v>
      </c>
      <c r="B223" s="15">
        <v>0.35</v>
      </c>
      <c r="C223" s="15">
        <v>0.39</v>
      </c>
      <c r="D223" s="15">
        <v>0.46</v>
      </c>
      <c r="E223" s="15">
        <v>0.56000000000000005</v>
      </c>
      <c r="F223" s="15">
        <v>0.66</v>
      </c>
      <c r="G223" s="15">
        <v>0.76</v>
      </c>
      <c r="H223" s="15">
        <v>0.87</v>
      </c>
      <c r="I223" s="15">
        <v>0.98</v>
      </c>
      <c r="J223" s="15">
        <v>1.08</v>
      </c>
      <c r="K223" s="15">
        <v>1.18</v>
      </c>
      <c r="L223" s="15">
        <v>1.27</v>
      </c>
      <c r="M223" s="15">
        <v>1.34</v>
      </c>
      <c r="N223" s="15">
        <v>1.41</v>
      </c>
      <c r="O223" s="15">
        <v>1.47</v>
      </c>
      <c r="P223" s="15">
        <v>1.52</v>
      </c>
      <c r="Q223" s="15">
        <v>1.56</v>
      </c>
      <c r="R223" s="15">
        <v>1.59</v>
      </c>
      <c r="S223" s="15">
        <v>1.62</v>
      </c>
      <c r="T223" s="15">
        <v>1.65</v>
      </c>
      <c r="U223" s="15">
        <v>1.68</v>
      </c>
      <c r="V223" s="15">
        <v>1.69</v>
      </c>
      <c r="W223" s="15">
        <v>1.7</v>
      </c>
      <c r="X223" s="15">
        <v>1.7</v>
      </c>
      <c r="Y223" s="15">
        <v>1.71</v>
      </c>
      <c r="Z223" s="15">
        <v>1.72</v>
      </c>
      <c r="AA223" s="15">
        <v>1.72</v>
      </c>
      <c r="AB223" s="15">
        <v>1.72</v>
      </c>
      <c r="AC223" s="15">
        <v>1.72</v>
      </c>
      <c r="AD223" s="15">
        <v>1.72</v>
      </c>
      <c r="AE223" s="15">
        <v>1.72</v>
      </c>
      <c r="AF223" s="15">
        <v>1.72</v>
      </c>
      <c r="AG223" s="15">
        <v>1.71</v>
      </c>
      <c r="AH223" s="15">
        <v>1.71</v>
      </c>
      <c r="AI223" s="15">
        <v>1.71</v>
      </c>
      <c r="AJ223" s="15">
        <v>1.7</v>
      </c>
      <c r="AK223" s="15">
        <v>1.7</v>
      </c>
      <c r="AL223" s="15">
        <v>1.7</v>
      </c>
      <c r="AM223" s="15">
        <v>1.7</v>
      </c>
      <c r="AN223" s="15">
        <v>1.69</v>
      </c>
      <c r="AO223" s="15">
        <v>1.69</v>
      </c>
      <c r="AP223" s="15">
        <v>1.69</v>
      </c>
      <c r="AQ223" s="15">
        <v>1.68</v>
      </c>
      <c r="AR223" s="15">
        <v>1.67</v>
      </c>
      <c r="AS223" s="15">
        <v>1.67</v>
      </c>
      <c r="AT223" s="15">
        <v>1.66</v>
      </c>
      <c r="AU223" s="15">
        <v>1.66</v>
      </c>
      <c r="AV223" s="15">
        <v>1.65</v>
      </c>
      <c r="AW223" s="15">
        <v>1.65</v>
      </c>
      <c r="AX223" s="15">
        <v>1.64</v>
      </c>
      <c r="AY223" s="15">
        <v>1.64</v>
      </c>
    </row>
    <row r="224" spans="1:51" x14ac:dyDescent="0.2">
      <c r="A224" s="5">
        <v>44043</v>
      </c>
      <c r="B224" s="15">
        <v>0.34</v>
      </c>
      <c r="C224" s="15">
        <v>0.38</v>
      </c>
      <c r="D224" s="15">
        <v>0.45</v>
      </c>
      <c r="E224" s="15">
        <v>0.54</v>
      </c>
      <c r="F224" s="15">
        <v>0.64</v>
      </c>
      <c r="G224" s="15">
        <v>0.75</v>
      </c>
      <c r="H224" s="15">
        <v>0.85</v>
      </c>
      <c r="I224" s="15">
        <v>0.96</v>
      </c>
      <c r="J224" s="15">
        <v>1.06</v>
      </c>
      <c r="K224" s="15">
        <v>1.1599999999999999</v>
      </c>
      <c r="L224" s="15">
        <v>1.24</v>
      </c>
      <c r="M224" s="15">
        <v>1.32</v>
      </c>
      <c r="N224" s="15">
        <v>1.38</v>
      </c>
      <c r="O224" s="15">
        <v>1.44</v>
      </c>
      <c r="P224" s="15">
        <v>1.5</v>
      </c>
      <c r="Q224" s="15">
        <v>1.53</v>
      </c>
      <c r="R224" s="15">
        <v>1.57</v>
      </c>
      <c r="S224" s="15">
        <v>1.6</v>
      </c>
      <c r="T224" s="15">
        <v>1.62</v>
      </c>
      <c r="U224" s="15">
        <v>1.65</v>
      </c>
      <c r="V224" s="15">
        <v>1.66</v>
      </c>
      <c r="W224" s="15">
        <v>1.67</v>
      </c>
      <c r="X224" s="15">
        <v>1.68</v>
      </c>
      <c r="Y224" s="15">
        <v>1.68</v>
      </c>
      <c r="Z224" s="15">
        <v>1.69</v>
      </c>
      <c r="AA224" s="15">
        <v>1.69</v>
      </c>
      <c r="AB224" s="15">
        <v>1.69</v>
      </c>
      <c r="AC224" s="15">
        <v>1.69</v>
      </c>
      <c r="AD224" s="15">
        <v>1.69</v>
      </c>
      <c r="AE224" s="15">
        <v>1.69</v>
      </c>
      <c r="AF224" s="15">
        <v>1.69</v>
      </c>
      <c r="AG224" s="15">
        <v>1.68</v>
      </c>
      <c r="AH224" s="15">
        <v>1.68</v>
      </c>
      <c r="AI224" s="15">
        <v>1.68</v>
      </c>
      <c r="AJ224" s="15">
        <v>1.67</v>
      </c>
      <c r="AK224" s="15">
        <v>1.67</v>
      </c>
      <c r="AL224" s="15">
        <v>1.67</v>
      </c>
      <c r="AM224" s="15">
        <v>1.67</v>
      </c>
      <c r="AN224" s="15">
        <v>1.66</v>
      </c>
      <c r="AO224" s="15">
        <v>1.66</v>
      </c>
      <c r="AP224" s="15">
        <v>1.65</v>
      </c>
      <c r="AQ224" s="15">
        <v>1.65</v>
      </c>
      <c r="AR224" s="15">
        <v>1.64</v>
      </c>
      <c r="AS224" s="15">
        <v>1.64</v>
      </c>
      <c r="AT224" s="15">
        <v>1.63</v>
      </c>
      <c r="AU224" s="15">
        <v>1.63</v>
      </c>
      <c r="AV224" s="15">
        <v>1.62</v>
      </c>
      <c r="AW224" s="15">
        <v>1.62</v>
      </c>
      <c r="AX224" s="15">
        <v>1.61</v>
      </c>
      <c r="AY224" s="15">
        <v>1.61</v>
      </c>
    </row>
    <row r="225" spans="1:51" x14ac:dyDescent="0.2">
      <c r="A225" s="5">
        <v>44074</v>
      </c>
      <c r="B225" s="15">
        <v>0.32</v>
      </c>
      <c r="C225" s="15">
        <v>0.36</v>
      </c>
      <c r="D225" s="15">
        <v>0.43</v>
      </c>
      <c r="E225" s="15">
        <v>0.52</v>
      </c>
      <c r="F225" s="15">
        <v>0.62</v>
      </c>
      <c r="G225" s="15">
        <v>0.73</v>
      </c>
      <c r="H225" s="15">
        <v>0.83</v>
      </c>
      <c r="I225" s="15">
        <v>0.93</v>
      </c>
      <c r="J225" s="15">
        <v>1.03</v>
      </c>
      <c r="K225" s="15">
        <v>1.1299999999999999</v>
      </c>
      <c r="L225" s="15">
        <v>1.22</v>
      </c>
      <c r="M225" s="15">
        <v>1.29</v>
      </c>
      <c r="N225" s="15">
        <v>1.36</v>
      </c>
      <c r="O225" s="15">
        <v>1.42</v>
      </c>
      <c r="P225" s="15">
        <v>1.47</v>
      </c>
      <c r="Q225" s="15">
        <v>1.5</v>
      </c>
      <c r="R225" s="15">
        <v>1.54</v>
      </c>
      <c r="S225" s="15">
        <v>1.57</v>
      </c>
      <c r="T225" s="15">
        <v>1.59</v>
      </c>
      <c r="U225" s="15">
        <v>1.62</v>
      </c>
      <c r="V225" s="15">
        <v>1.63</v>
      </c>
      <c r="W225" s="15">
        <v>1.64</v>
      </c>
      <c r="X225" s="15">
        <v>1.65</v>
      </c>
      <c r="Y225" s="15">
        <v>1.65</v>
      </c>
      <c r="Z225" s="15">
        <v>1.66</v>
      </c>
      <c r="AA225" s="15">
        <v>1.66</v>
      </c>
      <c r="AB225" s="15">
        <v>1.66</v>
      </c>
      <c r="AC225" s="15">
        <v>1.66</v>
      </c>
      <c r="AD225" s="15">
        <v>1.66</v>
      </c>
      <c r="AE225" s="15">
        <v>1.66</v>
      </c>
      <c r="AF225" s="15">
        <v>1.66</v>
      </c>
      <c r="AG225" s="15">
        <v>1.65</v>
      </c>
      <c r="AH225" s="15">
        <v>1.65</v>
      </c>
      <c r="AI225" s="15">
        <v>1.65</v>
      </c>
      <c r="AJ225" s="15">
        <v>1.64</v>
      </c>
      <c r="AK225" s="15">
        <v>1.64</v>
      </c>
      <c r="AL225" s="15">
        <v>1.64</v>
      </c>
      <c r="AM225" s="15">
        <v>1.63</v>
      </c>
      <c r="AN225" s="15">
        <v>1.63</v>
      </c>
      <c r="AO225" s="15">
        <v>1.63</v>
      </c>
      <c r="AP225" s="15">
        <v>1.62</v>
      </c>
      <c r="AQ225" s="15">
        <v>1.62</v>
      </c>
      <c r="AR225" s="15">
        <v>1.61</v>
      </c>
      <c r="AS225" s="15">
        <v>1.6</v>
      </c>
      <c r="AT225" s="15">
        <v>1.6</v>
      </c>
      <c r="AU225" s="15">
        <v>1.59</v>
      </c>
      <c r="AV225" s="15">
        <v>1.59</v>
      </c>
      <c r="AW225" s="15">
        <v>1.58</v>
      </c>
      <c r="AX225" s="15">
        <v>1.58</v>
      </c>
      <c r="AY225" s="15">
        <v>1.57</v>
      </c>
    </row>
    <row r="226" spans="1:51" x14ac:dyDescent="0.2">
      <c r="A226" s="5">
        <v>44104</v>
      </c>
      <c r="B226" s="15">
        <v>0.31</v>
      </c>
      <c r="C226" s="15">
        <v>0.35</v>
      </c>
      <c r="D226" s="15">
        <v>0.41</v>
      </c>
      <c r="E226" s="15">
        <v>0.51</v>
      </c>
      <c r="F226" s="15">
        <v>0.6</v>
      </c>
      <c r="G226" s="15">
        <v>0.7</v>
      </c>
      <c r="H226" s="15">
        <v>0.81</v>
      </c>
      <c r="I226" s="15">
        <v>0.91</v>
      </c>
      <c r="J226" s="15">
        <v>1.01</v>
      </c>
      <c r="K226" s="15">
        <v>1.1000000000000001</v>
      </c>
      <c r="L226" s="15">
        <v>1.19</v>
      </c>
      <c r="M226" s="15">
        <v>1.26</v>
      </c>
      <c r="N226" s="15">
        <v>1.33</v>
      </c>
      <c r="O226" s="15">
        <v>1.39</v>
      </c>
      <c r="P226" s="15">
        <v>1.44</v>
      </c>
      <c r="Q226" s="15">
        <v>1.47</v>
      </c>
      <c r="R226" s="15">
        <v>1.51</v>
      </c>
      <c r="S226" s="15">
        <v>1.54</v>
      </c>
      <c r="T226" s="15">
        <v>1.56</v>
      </c>
      <c r="U226" s="15">
        <v>1.59</v>
      </c>
      <c r="V226" s="15">
        <v>1.6</v>
      </c>
      <c r="W226" s="15">
        <v>1.6</v>
      </c>
      <c r="X226" s="15">
        <v>1.61</v>
      </c>
      <c r="Y226" s="15">
        <v>1.62</v>
      </c>
      <c r="Z226" s="15">
        <v>1.63</v>
      </c>
      <c r="AA226" s="15">
        <v>1.63</v>
      </c>
      <c r="AB226" s="15">
        <v>1.63</v>
      </c>
      <c r="AC226" s="15">
        <v>1.63</v>
      </c>
      <c r="AD226" s="15">
        <v>1.63</v>
      </c>
      <c r="AE226" s="15">
        <v>1.63</v>
      </c>
      <c r="AF226" s="15">
        <v>1.62</v>
      </c>
      <c r="AG226" s="15">
        <v>1.62</v>
      </c>
      <c r="AH226" s="15">
        <v>1.62</v>
      </c>
      <c r="AI226" s="15">
        <v>1.61</v>
      </c>
      <c r="AJ226" s="15">
        <v>1.61</v>
      </c>
      <c r="AK226" s="15">
        <v>1.61</v>
      </c>
      <c r="AL226" s="15">
        <v>1.6</v>
      </c>
      <c r="AM226" s="15">
        <v>1.6</v>
      </c>
      <c r="AN226" s="15">
        <v>1.6</v>
      </c>
      <c r="AO226" s="15">
        <v>1.6</v>
      </c>
      <c r="AP226" s="15">
        <v>1.59</v>
      </c>
      <c r="AQ226" s="15">
        <v>1.58</v>
      </c>
      <c r="AR226" s="15">
        <v>1.58</v>
      </c>
      <c r="AS226" s="15">
        <v>1.57</v>
      </c>
      <c r="AT226" s="15">
        <v>1.57</v>
      </c>
      <c r="AU226" s="15">
        <v>1.56</v>
      </c>
      <c r="AV226" s="15">
        <v>1.56</v>
      </c>
      <c r="AW226" s="15">
        <v>1.55</v>
      </c>
      <c r="AX226" s="15">
        <v>1.55</v>
      </c>
      <c r="AY226" s="15">
        <v>1.54</v>
      </c>
    </row>
    <row r="227" spans="1:51" x14ac:dyDescent="0.2">
      <c r="A227" s="5">
        <v>44135</v>
      </c>
      <c r="B227" s="15">
        <v>0.28999999999999998</v>
      </c>
      <c r="C227" s="15">
        <v>0.33</v>
      </c>
      <c r="D227" s="15">
        <v>0.4</v>
      </c>
      <c r="E227" s="15">
        <v>0.49</v>
      </c>
      <c r="F227" s="15">
        <v>0.57999999999999996</v>
      </c>
      <c r="G227" s="15">
        <v>0.68</v>
      </c>
      <c r="H227" s="15">
        <v>0.78</v>
      </c>
      <c r="I227" s="15">
        <v>0.89</v>
      </c>
      <c r="J227" s="15">
        <v>0.98</v>
      </c>
      <c r="K227" s="15">
        <v>1.08</v>
      </c>
      <c r="L227" s="15">
        <v>1.1599999999999999</v>
      </c>
      <c r="M227" s="15">
        <v>1.23</v>
      </c>
      <c r="N227" s="15">
        <v>1.3</v>
      </c>
      <c r="O227" s="15">
        <v>1.36</v>
      </c>
      <c r="P227" s="15">
        <v>1.41</v>
      </c>
      <c r="Q227" s="15">
        <v>1.44</v>
      </c>
      <c r="R227" s="15">
        <v>1.48</v>
      </c>
      <c r="S227" s="15">
        <v>1.5</v>
      </c>
      <c r="T227" s="15">
        <v>1.53</v>
      </c>
      <c r="U227" s="15">
        <v>1.55</v>
      </c>
      <c r="V227" s="15">
        <v>1.56</v>
      </c>
      <c r="W227" s="15">
        <v>1.57</v>
      </c>
      <c r="X227" s="15">
        <v>1.58</v>
      </c>
      <c r="Y227" s="15">
        <v>1.59</v>
      </c>
      <c r="Z227" s="15">
        <v>1.6</v>
      </c>
      <c r="AA227" s="15">
        <v>1.6</v>
      </c>
      <c r="AB227" s="15">
        <v>1.6</v>
      </c>
      <c r="AC227" s="15">
        <v>1.6</v>
      </c>
      <c r="AD227" s="15">
        <v>1.6</v>
      </c>
      <c r="AE227" s="15">
        <v>1.6</v>
      </c>
      <c r="AF227" s="15">
        <v>1.59</v>
      </c>
      <c r="AG227" s="15">
        <v>1.59</v>
      </c>
      <c r="AH227" s="15">
        <v>1.58</v>
      </c>
      <c r="AI227" s="15">
        <v>1.58</v>
      </c>
      <c r="AJ227" s="15">
        <v>1.58</v>
      </c>
      <c r="AK227" s="15">
        <v>1.57</v>
      </c>
      <c r="AL227" s="15">
        <v>1.57</v>
      </c>
      <c r="AM227" s="15">
        <v>1.57</v>
      </c>
      <c r="AN227" s="15">
        <v>1.56</v>
      </c>
      <c r="AO227" s="15">
        <v>1.56</v>
      </c>
      <c r="AP227" s="15">
        <v>1.56</v>
      </c>
      <c r="AQ227" s="15">
        <v>1.55</v>
      </c>
      <c r="AR227" s="15">
        <v>1.54</v>
      </c>
      <c r="AS227" s="15">
        <v>1.54</v>
      </c>
      <c r="AT227" s="15">
        <v>1.53</v>
      </c>
      <c r="AU227" s="15">
        <v>1.53</v>
      </c>
      <c r="AV227" s="15">
        <v>1.52</v>
      </c>
      <c r="AW227" s="15">
        <v>1.52</v>
      </c>
      <c r="AX227" s="15">
        <v>1.51</v>
      </c>
      <c r="AY227" s="15">
        <v>1.51</v>
      </c>
    </row>
    <row r="228" spans="1:51" x14ac:dyDescent="0.2">
      <c r="A228" s="5">
        <v>44165</v>
      </c>
      <c r="B228" s="15">
        <v>0.28000000000000003</v>
      </c>
      <c r="C228" s="15">
        <v>0.32</v>
      </c>
      <c r="D228" s="15">
        <v>0.38</v>
      </c>
      <c r="E228" s="15">
        <v>0.47</v>
      </c>
      <c r="F228" s="15">
        <v>0.56999999999999995</v>
      </c>
      <c r="G228" s="15">
        <v>0.66</v>
      </c>
      <c r="H228" s="15">
        <v>0.76</v>
      </c>
      <c r="I228" s="15">
        <v>0.86</v>
      </c>
      <c r="J228" s="15">
        <v>0.96</v>
      </c>
      <c r="K228" s="15">
        <v>1.05</v>
      </c>
      <c r="L228" s="15">
        <v>1.1299999999999999</v>
      </c>
      <c r="M228" s="15">
        <v>1.2</v>
      </c>
      <c r="N228" s="15">
        <v>1.27</v>
      </c>
      <c r="O228" s="15">
        <v>1.33</v>
      </c>
      <c r="P228" s="15">
        <v>1.38</v>
      </c>
      <c r="Q228" s="15">
        <v>1.41</v>
      </c>
      <c r="R228" s="15">
        <v>1.44</v>
      </c>
      <c r="S228" s="15">
        <v>1.47</v>
      </c>
      <c r="T228" s="15">
        <v>1.5</v>
      </c>
      <c r="U228" s="15">
        <v>1.52</v>
      </c>
      <c r="V228" s="15">
        <v>1.53</v>
      </c>
      <c r="W228" s="15">
        <v>1.54</v>
      </c>
      <c r="X228" s="15">
        <v>1.55</v>
      </c>
      <c r="Y228" s="15">
        <v>1.56</v>
      </c>
      <c r="Z228" s="15">
        <v>1.56</v>
      </c>
      <c r="AA228" s="15">
        <v>1.56</v>
      </c>
      <c r="AB228" s="15">
        <v>1.56</v>
      </c>
      <c r="AC228" s="15">
        <v>1.56</v>
      </c>
      <c r="AD228" s="15">
        <v>1.56</v>
      </c>
      <c r="AE228" s="15">
        <v>1.56</v>
      </c>
      <c r="AF228" s="15">
        <v>1.56</v>
      </c>
      <c r="AG228" s="15">
        <v>1.55</v>
      </c>
      <c r="AH228" s="15">
        <v>1.55</v>
      </c>
      <c r="AI228" s="15">
        <v>1.55</v>
      </c>
      <c r="AJ228" s="15">
        <v>1.54</v>
      </c>
      <c r="AK228" s="15">
        <v>1.54</v>
      </c>
      <c r="AL228" s="15">
        <v>1.54</v>
      </c>
      <c r="AM228" s="15">
        <v>1.53</v>
      </c>
      <c r="AN228" s="15">
        <v>1.53</v>
      </c>
      <c r="AO228" s="15">
        <v>1.53</v>
      </c>
      <c r="AP228" s="15">
        <v>1.52</v>
      </c>
      <c r="AQ228" s="15">
        <v>1.51</v>
      </c>
      <c r="AR228" s="15">
        <v>1.51</v>
      </c>
      <c r="AS228" s="15">
        <v>1.5</v>
      </c>
      <c r="AT228" s="15">
        <v>1.5</v>
      </c>
      <c r="AU228" s="15">
        <v>1.49</v>
      </c>
      <c r="AV228" s="15">
        <v>1.49</v>
      </c>
      <c r="AW228" s="15">
        <v>1.48</v>
      </c>
      <c r="AX228" s="15">
        <v>1.48</v>
      </c>
      <c r="AY228" s="15">
        <v>1.47</v>
      </c>
    </row>
    <row r="229" spans="1:51" x14ac:dyDescent="0.2">
      <c r="A229" s="5">
        <v>44196</v>
      </c>
      <c r="B229" s="15">
        <v>0.26</v>
      </c>
      <c r="C229" s="15">
        <v>0.3</v>
      </c>
      <c r="D229" s="15">
        <v>0.37</v>
      </c>
      <c r="E229" s="15">
        <v>0.45</v>
      </c>
      <c r="F229" s="15">
        <v>0.54</v>
      </c>
      <c r="G229" s="15">
        <v>0.64</v>
      </c>
      <c r="H229" s="15">
        <v>0.74</v>
      </c>
      <c r="I229" s="15">
        <v>0.84</v>
      </c>
      <c r="J229" s="15">
        <v>0.93</v>
      </c>
      <c r="K229" s="15">
        <v>1.02</v>
      </c>
      <c r="L229" s="15">
        <v>1.1000000000000001</v>
      </c>
      <c r="M229" s="15">
        <v>1.17</v>
      </c>
      <c r="N229" s="15">
        <v>1.24</v>
      </c>
      <c r="O229" s="15">
        <v>1.29</v>
      </c>
      <c r="P229" s="15">
        <v>1.34</v>
      </c>
      <c r="Q229" s="15">
        <v>1.38</v>
      </c>
      <c r="R229" s="15">
        <v>1.41</v>
      </c>
      <c r="S229" s="15">
        <v>1.44</v>
      </c>
      <c r="T229" s="15">
        <v>1.46</v>
      </c>
      <c r="U229" s="15">
        <v>1.49</v>
      </c>
      <c r="V229" s="15">
        <v>1.5</v>
      </c>
      <c r="W229" s="15">
        <v>1.5</v>
      </c>
      <c r="X229" s="15">
        <v>1.51</v>
      </c>
      <c r="Y229" s="15">
        <v>1.52</v>
      </c>
      <c r="Z229" s="15">
        <v>1.53</v>
      </c>
      <c r="AA229" s="15">
        <v>1.53</v>
      </c>
      <c r="AB229" s="15">
        <v>1.53</v>
      </c>
      <c r="AC229" s="15">
        <v>1.53</v>
      </c>
      <c r="AD229" s="15">
        <v>1.53</v>
      </c>
      <c r="AE229" s="15">
        <v>1.53</v>
      </c>
      <c r="AF229" s="15">
        <v>1.52</v>
      </c>
      <c r="AG229" s="15">
        <v>1.52</v>
      </c>
      <c r="AH229" s="15">
        <v>1.51</v>
      </c>
      <c r="AI229" s="15">
        <v>1.51</v>
      </c>
      <c r="AJ229" s="15">
        <v>1.51</v>
      </c>
      <c r="AK229" s="15">
        <v>1.5</v>
      </c>
      <c r="AL229" s="15">
        <v>1.5</v>
      </c>
      <c r="AM229" s="15">
        <v>1.5</v>
      </c>
      <c r="AN229" s="15">
        <v>1.49</v>
      </c>
      <c r="AO229" s="15">
        <v>1.49</v>
      </c>
      <c r="AP229" s="15">
        <v>1.48</v>
      </c>
      <c r="AQ229" s="15">
        <v>1.48</v>
      </c>
      <c r="AR229" s="15">
        <v>1.47</v>
      </c>
      <c r="AS229" s="15">
        <v>1.47</v>
      </c>
      <c r="AT229" s="15">
        <v>1.46</v>
      </c>
      <c r="AU229" s="15">
        <v>1.46</v>
      </c>
      <c r="AV229" s="15">
        <v>1.45</v>
      </c>
      <c r="AW229" s="15">
        <v>1.45</v>
      </c>
      <c r="AX229" s="15">
        <v>1.44</v>
      </c>
      <c r="AY229" s="15">
        <v>1.44</v>
      </c>
    </row>
    <row r="230" spans="1:51" x14ac:dyDescent="0.2">
      <c r="A230" s="5">
        <v>44227</v>
      </c>
      <c r="B230" s="15">
        <v>0.25</v>
      </c>
      <c r="C230" s="15">
        <v>0.28999999999999998</v>
      </c>
      <c r="D230" s="15">
        <v>0.35</v>
      </c>
      <c r="E230" s="15">
        <v>0.44</v>
      </c>
      <c r="F230" s="15">
        <v>0.53</v>
      </c>
      <c r="G230" s="15">
        <v>0.62</v>
      </c>
      <c r="H230" s="15">
        <v>0.72</v>
      </c>
      <c r="I230" s="15">
        <v>0.82</v>
      </c>
      <c r="J230" s="15">
        <v>0.91</v>
      </c>
      <c r="K230" s="15">
        <v>1</v>
      </c>
      <c r="L230" s="15">
        <v>1.08</v>
      </c>
      <c r="M230" s="15">
        <v>1.1499999999999999</v>
      </c>
      <c r="N230" s="15">
        <v>1.21</v>
      </c>
      <c r="O230" s="15">
        <v>1.27</v>
      </c>
      <c r="P230" s="15">
        <v>1.32</v>
      </c>
      <c r="Q230" s="15">
        <v>1.35</v>
      </c>
      <c r="R230" s="15">
        <v>1.38</v>
      </c>
      <c r="S230" s="15">
        <v>1.41</v>
      </c>
      <c r="T230" s="15">
        <v>1.44</v>
      </c>
      <c r="U230" s="15">
        <v>1.46</v>
      </c>
      <c r="V230" s="15">
        <v>1.47</v>
      </c>
      <c r="W230" s="15">
        <v>1.48</v>
      </c>
      <c r="X230" s="15">
        <v>1.49</v>
      </c>
      <c r="Y230" s="15">
        <v>1.49</v>
      </c>
      <c r="Z230" s="15">
        <v>1.5</v>
      </c>
      <c r="AA230" s="15">
        <v>1.5</v>
      </c>
      <c r="AB230" s="15">
        <v>1.5</v>
      </c>
      <c r="AC230" s="15">
        <v>1.5</v>
      </c>
      <c r="AD230" s="15">
        <v>1.5</v>
      </c>
      <c r="AE230" s="15">
        <v>1.5</v>
      </c>
      <c r="AF230" s="15">
        <v>1.49</v>
      </c>
      <c r="AG230" s="15">
        <v>1.49</v>
      </c>
      <c r="AH230" s="15">
        <v>1.49</v>
      </c>
      <c r="AI230" s="15">
        <v>1.48</v>
      </c>
      <c r="AJ230" s="15">
        <v>1.48</v>
      </c>
      <c r="AK230" s="15">
        <v>1.47</v>
      </c>
      <c r="AL230" s="15">
        <v>1.47</v>
      </c>
      <c r="AM230" s="15">
        <v>1.47</v>
      </c>
      <c r="AN230" s="15">
        <v>1.47</v>
      </c>
      <c r="AO230" s="15">
        <v>1.46</v>
      </c>
      <c r="AP230" s="15">
        <v>1.46</v>
      </c>
      <c r="AQ230" s="15">
        <v>1.45</v>
      </c>
      <c r="AR230" s="15">
        <v>1.44</v>
      </c>
      <c r="AS230" s="15">
        <v>1.44</v>
      </c>
      <c r="AT230" s="15">
        <v>1.43</v>
      </c>
      <c r="AU230" s="15">
        <v>1.43</v>
      </c>
      <c r="AV230" s="15">
        <v>1.42</v>
      </c>
      <c r="AW230" s="15">
        <v>1.42</v>
      </c>
      <c r="AX230" s="15">
        <v>1.41</v>
      </c>
      <c r="AY230" s="15">
        <v>1.41</v>
      </c>
    </row>
    <row r="231" spans="1:51" x14ac:dyDescent="0.2">
      <c r="A231" s="5">
        <v>44255</v>
      </c>
      <c r="B231" s="15">
        <v>0.24</v>
      </c>
      <c r="C231" s="15">
        <v>0.28000000000000003</v>
      </c>
      <c r="D231" s="15">
        <v>0.34</v>
      </c>
      <c r="E231" s="15">
        <v>0.43</v>
      </c>
      <c r="F231" s="15">
        <v>0.52</v>
      </c>
      <c r="G231" s="15">
        <v>0.61</v>
      </c>
      <c r="H231" s="15">
        <v>0.71</v>
      </c>
      <c r="I231" s="15">
        <v>0.8</v>
      </c>
      <c r="J231" s="15">
        <v>0.89</v>
      </c>
      <c r="K231" s="15">
        <v>0.98</v>
      </c>
      <c r="L231" s="15">
        <v>1.07</v>
      </c>
      <c r="M231" s="15">
        <v>1.1299999999999999</v>
      </c>
      <c r="N231" s="15">
        <v>1.2</v>
      </c>
      <c r="O231" s="15">
        <v>1.25</v>
      </c>
      <c r="P231" s="15">
        <v>1.3</v>
      </c>
      <c r="Q231" s="15">
        <v>1.34</v>
      </c>
      <c r="R231" s="15">
        <v>1.37</v>
      </c>
      <c r="S231" s="15">
        <v>1.4</v>
      </c>
      <c r="T231" s="15">
        <v>1.42</v>
      </c>
      <c r="U231" s="15">
        <v>1.44</v>
      </c>
      <c r="V231" s="15">
        <v>1.45</v>
      </c>
      <c r="W231" s="15">
        <v>1.46</v>
      </c>
      <c r="X231" s="15">
        <v>1.47</v>
      </c>
      <c r="Y231" s="15">
        <v>1.48</v>
      </c>
      <c r="Z231" s="15">
        <v>1.48</v>
      </c>
      <c r="AA231" s="15">
        <v>1.48</v>
      </c>
      <c r="AB231" s="15">
        <v>1.48</v>
      </c>
      <c r="AC231" s="15">
        <v>1.48</v>
      </c>
      <c r="AD231" s="15">
        <v>1.48</v>
      </c>
      <c r="AE231" s="15">
        <v>1.48</v>
      </c>
      <c r="AF231" s="15">
        <v>1.48</v>
      </c>
      <c r="AG231" s="15">
        <v>1.47</v>
      </c>
      <c r="AH231" s="15">
        <v>1.47</v>
      </c>
      <c r="AI231" s="15">
        <v>1.46</v>
      </c>
      <c r="AJ231" s="15">
        <v>1.46</v>
      </c>
      <c r="AK231" s="15">
        <v>1.46</v>
      </c>
      <c r="AL231" s="15">
        <v>1.45</v>
      </c>
      <c r="AM231" s="15">
        <v>1.45</v>
      </c>
      <c r="AN231" s="15">
        <v>1.45</v>
      </c>
      <c r="AO231" s="15">
        <v>1.45</v>
      </c>
      <c r="AP231" s="15">
        <v>1.44</v>
      </c>
      <c r="AQ231" s="15">
        <v>1.43</v>
      </c>
      <c r="AR231" s="15">
        <v>1.43</v>
      </c>
      <c r="AS231" s="15">
        <v>1.42</v>
      </c>
      <c r="AT231" s="15">
        <v>1.42</v>
      </c>
      <c r="AU231" s="15">
        <v>1.41</v>
      </c>
      <c r="AV231" s="15">
        <v>1.41</v>
      </c>
      <c r="AW231" s="15">
        <v>1.4</v>
      </c>
      <c r="AX231" s="15">
        <v>1.4</v>
      </c>
      <c r="AY231" s="15">
        <v>1.39</v>
      </c>
    </row>
    <row r="232" spans="1:51" x14ac:dyDescent="0.2">
      <c r="A232" s="5">
        <v>44286</v>
      </c>
      <c r="B232" s="15">
        <v>0.23</v>
      </c>
      <c r="C232" s="15">
        <v>0.27</v>
      </c>
      <c r="D232" s="15">
        <v>0.33</v>
      </c>
      <c r="E232" s="15">
        <v>0.42</v>
      </c>
      <c r="F232" s="15">
        <v>0.51</v>
      </c>
      <c r="G232" s="15">
        <v>0.6</v>
      </c>
      <c r="H232" s="15">
        <v>0.7</v>
      </c>
      <c r="I232" s="15">
        <v>0.79</v>
      </c>
      <c r="J232" s="15">
        <v>0.88</v>
      </c>
      <c r="K232" s="15">
        <v>0.97</v>
      </c>
      <c r="L232" s="15">
        <v>1.05</v>
      </c>
      <c r="M232" s="15">
        <v>1.1200000000000001</v>
      </c>
      <c r="N232" s="15">
        <v>1.18</v>
      </c>
      <c r="O232" s="15">
        <v>1.24</v>
      </c>
      <c r="P232" s="15">
        <v>1.29</v>
      </c>
      <c r="Q232" s="15">
        <v>1.32</v>
      </c>
      <c r="R232" s="15">
        <v>1.35</v>
      </c>
      <c r="S232" s="15">
        <v>1.38</v>
      </c>
      <c r="T232" s="15">
        <v>1.41</v>
      </c>
      <c r="U232" s="15">
        <v>1.43</v>
      </c>
      <c r="V232" s="15">
        <v>1.44</v>
      </c>
      <c r="W232" s="15">
        <v>1.45</v>
      </c>
      <c r="X232" s="15">
        <v>1.46</v>
      </c>
      <c r="Y232" s="15">
        <v>1.46</v>
      </c>
      <c r="Z232" s="15">
        <v>1.47</v>
      </c>
      <c r="AA232" s="15">
        <v>1.47</v>
      </c>
      <c r="AB232" s="15">
        <v>1.47</v>
      </c>
      <c r="AC232" s="15">
        <v>1.47</v>
      </c>
      <c r="AD232" s="15">
        <v>1.47</v>
      </c>
      <c r="AE232" s="15">
        <v>1.47</v>
      </c>
      <c r="AF232" s="15">
        <v>1.46</v>
      </c>
      <c r="AG232" s="15">
        <v>1.46</v>
      </c>
      <c r="AH232" s="15">
        <v>1.45</v>
      </c>
      <c r="AI232" s="15">
        <v>1.45</v>
      </c>
      <c r="AJ232" s="15">
        <v>1.45</v>
      </c>
      <c r="AK232" s="15">
        <v>1.44</v>
      </c>
      <c r="AL232" s="15">
        <v>1.44</v>
      </c>
      <c r="AM232" s="15">
        <v>1.44</v>
      </c>
      <c r="AN232" s="15">
        <v>1.43</v>
      </c>
      <c r="AO232" s="15">
        <v>1.43</v>
      </c>
      <c r="AP232" s="15">
        <v>1.43</v>
      </c>
      <c r="AQ232" s="15">
        <v>1.42</v>
      </c>
      <c r="AR232" s="15">
        <v>1.41</v>
      </c>
      <c r="AS232" s="15">
        <v>1.41</v>
      </c>
      <c r="AT232" s="15">
        <v>1.4</v>
      </c>
      <c r="AU232" s="15">
        <v>1.4</v>
      </c>
      <c r="AV232" s="15">
        <v>1.39</v>
      </c>
      <c r="AW232" s="15">
        <v>1.39</v>
      </c>
      <c r="AX232" s="15">
        <v>1.38</v>
      </c>
      <c r="AY232" s="15">
        <v>1.38</v>
      </c>
    </row>
    <row r="233" spans="1:51" x14ac:dyDescent="0.2">
      <c r="A233" s="5">
        <v>44316</v>
      </c>
      <c r="B233" s="15">
        <v>0.22</v>
      </c>
      <c r="C233" s="15">
        <v>0.26</v>
      </c>
      <c r="D233" s="15">
        <v>0.32</v>
      </c>
      <c r="E233" s="15">
        <v>0.41</v>
      </c>
      <c r="F233" s="15">
        <v>0.5</v>
      </c>
      <c r="G233" s="15">
        <v>0.59</v>
      </c>
      <c r="H233" s="15">
        <v>0.69</v>
      </c>
      <c r="I233" s="15">
        <v>0.78</v>
      </c>
      <c r="J233" s="15">
        <v>0.87</v>
      </c>
      <c r="K233" s="15">
        <v>0.96</v>
      </c>
      <c r="L233" s="15">
        <v>1.04</v>
      </c>
      <c r="M233" s="15">
        <v>1.1100000000000001</v>
      </c>
      <c r="N233" s="15">
        <v>1.17</v>
      </c>
      <c r="O233" s="15">
        <v>1.23</v>
      </c>
      <c r="P233" s="15">
        <v>1.27</v>
      </c>
      <c r="Q233" s="15">
        <v>1.31</v>
      </c>
      <c r="R233" s="15">
        <v>1.34</v>
      </c>
      <c r="S233" s="15">
        <v>1.37</v>
      </c>
      <c r="T233" s="15">
        <v>1.39</v>
      </c>
      <c r="U233" s="15">
        <v>1.41</v>
      </c>
      <c r="V233" s="15">
        <v>1.42</v>
      </c>
      <c r="W233" s="15">
        <v>1.43</v>
      </c>
      <c r="X233" s="15">
        <v>1.44</v>
      </c>
      <c r="Y233" s="15">
        <v>1.45</v>
      </c>
      <c r="Z233" s="15">
        <v>1.45</v>
      </c>
      <c r="AA233" s="15">
        <v>1.45</v>
      </c>
      <c r="AB233" s="15">
        <v>1.45</v>
      </c>
      <c r="AC233" s="15">
        <v>1.45</v>
      </c>
      <c r="AD233" s="15">
        <v>1.45</v>
      </c>
      <c r="AE233" s="15">
        <v>1.45</v>
      </c>
      <c r="AF233" s="15">
        <v>1.45</v>
      </c>
      <c r="AG233" s="15">
        <v>1.44</v>
      </c>
      <c r="AH233" s="15">
        <v>1.44</v>
      </c>
      <c r="AI233" s="15">
        <v>1.43</v>
      </c>
      <c r="AJ233" s="15">
        <v>1.43</v>
      </c>
      <c r="AK233" s="15">
        <v>1.43</v>
      </c>
      <c r="AL233" s="15">
        <v>1.42</v>
      </c>
      <c r="AM233" s="15">
        <v>1.42</v>
      </c>
      <c r="AN233" s="15">
        <v>1.42</v>
      </c>
      <c r="AO233" s="15">
        <v>1.42</v>
      </c>
      <c r="AP233" s="15">
        <v>1.41</v>
      </c>
      <c r="AQ233" s="15">
        <v>1.4</v>
      </c>
      <c r="AR233" s="15">
        <v>1.4</v>
      </c>
      <c r="AS233" s="15">
        <v>1.39</v>
      </c>
      <c r="AT233" s="15">
        <v>1.39</v>
      </c>
      <c r="AU233" s="15">
        <v>1.38</v>
      </c>
      <c r="AV233" s="15">
        <v>1.38</v>
      </c>
      <c r="AW233" s="15">
        <v>1.37</v>
      </c>
      <c r="AX233" s="15">
        <v>1.37</v>
      </c>
      <c r="AY233" s="15">
        <v>1.36</v>
      </c>
    </row>
    <row r="234" spans="1:51" x14ac:dyDescent="0.2">
      <c r="A234" s="5">
        <v>44347</v>
      </c>
      <c r="B234" s="15">
        <v>0.21</v>
      </c>
      <c r="C234" s="15">
        <v>0.25</v>
      </c>
      <c r="D234" s="15">
        <v>0.31</v>
      </c>
      <c r="E234" s="15">
        <v>0.4</v>
      </c>
      <c r="F234" s="15">
        <v>0.49</v>
      </c>
      <c r="G234" s="15">
        <v>0.57999999999999996</v>
      </c>
      <c r="H234" s="15">
        <v>0.68</v>
      </c>
      <c r="I234" s="15">
        <v>0.77</v>
      </c>
      <c r="J234" s="15">
        <v>0.86</v>
      </c>
      <c r="K234" s="15">
        <v>0.95</v>
      </c>
      <c r="L234" s="15">
        <v>1.03</v>
      </c>
      <c r="M234" s="15">
        <v>1.1000000000000001</v>
      </c>
      <c r="N234" s="15">
        <v>1.1599999999999999</v>
      </c>
      <c r="O234" s="15">
        <v>1.21</v>
      </c>
      <c r="P234" s="15">
        <v>1.26</v>
      </c>
      <c r="Q234" s="15">
        <v>1.3</v>
      </c>
      <c r="R234" s="15">
        <v>1.33</v>
      </c>
      <c r="S234" s="15">
        <v>1.35</v>
      </c>
      <c r="T234" s="15">
        <v>1.38</v>
      </c>
      <c r="U234" s="15">
        <v>1.4</v>
      </c>
      <c r="V234" s="15">
        <v>1.41</v>
      </c>
      <c r="W234" s="15">
        <v>1.42</v>
      </c>
      <c r="X234" s="15">
        <v>1.43</v>
      </c>
      <c r="Y234" s="15">
        <v>1.43</v>
      </c>
      <c r="Z234" s="15">
        <v>1.44</v>
      </c>
      <c r="AA234" s="15">
        <v>1.44</v>
      </c>
      <c r="AB234" s="15">
        <v>1.44</v>
      </c>
      <c r="AC234" s="15">
        <v>1.44</v>
      </c>
      <c r="AD234" s="15">
        <v>1.44</v>
      </c>
      <c r="AE234" s="15">
        <v>1.44</v>
      </c>
      <c r="AF234" s="15">
        <v>1.43</v>
      </c>
      <c r="AG234" s="15">
        <v>1.43</v>
      </c>
      <c r="AH234" s="15">
        <v>1.42</v>
      </c>
      <c r="AI234" s="15">
        <v>1.42</v>
      </c>
      <c r="AJ234" s="15">
        <v>1.42</v>
      </c>
      <c r="AK234" s="15">
        <v>1.41</v>
      </c>
      <c r="AL234" s="15">
        <v>1.41</v>
      </c>
      <c r="AM234" s="15">
        <v>1.41</v>
      </c>
      <c r="AN234" s="15">
        <v>1.4</v>
      </c>
      <c r="AO234" s="15">
        <v>1.4</v>
      </c>
      <c r="AP234" s="15">
        <v>1.4</v>
      </c>
      <c r="AQ234" s="15">
        <v>1.39</v>
      </c>
      <c r="AR234" s="15">
        <v>1.38</v>
      </c>
      <c r="AS234" s="15">
        <v>1.38</v>
      </c>
      <c r="AT234" s="15">
        <v>1.37</v>
      </c>
      <c r="AU234" s="15">
        <v>1.37</v>
      </c>
      <c r="AV234" s="15">
        <v>1.36</v>
      </c>
      <c r="AW234" s="15">
        <v>1.36</v>
      </c>
      <c r="AX234" s="15">
        <v>1.35</v>
      </c>
      <c r="AY234" s="15">
        <v>1.35</v>
      </c>
    </row>
    <row r="235" spans="1:51" x14ac:dyDescent="0.2">
      <c r="A235" s="5">
        <v>44377</v>
      </c>
      <c r="B235" s="15">
        <v>0.2</v>
      </c>
      <c r="C235" s="15">
        <v>0.25</v>
      </c>
      <c r="D235" s="15">
        <v>0.31</v>
      </c>
      <c r="E235" s="15">
        <v>0.4</v>
      </c>
      <c r="F235" s="15">
        <v>0.49</v>
      </c>
      <c r="G235" s="15">
        <v>0.57999999999999996</v>
      </c>
      <c r="H235" s="15">
        <v>0.67</v>
      </c>
      <c r="I235" s="15">
        <v>0.77</v>
      </c>
      <c r="J235" s="15">
        <v>0.85</v>
      </c>
      <c r="K235" s="15">
        <v>0.94</v>
      </c>
      <c r="L235" s="15">
        <v>1.02</v>
      </c>
      <c r="M235" s="15">
        <v>1.0900000000000001</v>
      </c>
      <c r="N235" s="15">
        <v>1.1499999999999999</v>
      </c>
      <c r="O235" s="15">
        <v>1.21</v>
      </c>
      <c r="P235" s="15">
        <v>1.25</v>
      </c>
      <c r="Q235" s="15">
        <v>1.29</v>
      </c>
      <c r="R235" s="15">
        <v>1.32</v>
      </c>
      <c r="S235" s="15">
        <v>1.35</v>
      </c>
      <c r="T235" s="15">
        <v>1.37</v>
      </c>
      <c r="U235" s="15">
        <v>1.39</v>
      </c>
      <c r="V235" s="15">
        <v>1.4</v>
      </c>
      <c r="W235" s="15">
        <v>1.41</v>
      </c>
      <c r="X235" s="15">
        <v>1.42</v>
      </c>
      <c r="Y235" s="15">
        <v>1.43</v>
      </c>
      <c r="Z235" s="15">
        <v>1.43</v>
      </c>
      <c r="AA235" s="15">
        <v>1.43</v>
      </c>
      <c r="AB235" s="15">
        <v>1.43</v>
      </c>
      <c r="AC235" s="15">
        <v>1.43</v>
      </c>
      <c r="AD235" s="15">
        <v>1.43</v>
      </c>
      <c r="AE235" s="15">
        <v>1.43</v>
      </c>
      <c r="AF235" s="15">
        <v>1.43</v>
      </c>
      <c r="AG235" s="15">
        <v>1.42</v>
      </c>
      <c r="AH235" s="15">
        <v>1.42</v>
      </c>
      <c r="AI235" s="15">
        <v>1.41</v>
      </c>
      <c r="AJ235" s="15">
        <v>1.41</v>
      </c>
      <c r="AK235" s="15">
        <v>1.41</v>
      </c>
      <c r="AL235" s="15">
        <v>1.4</v>
      </c>
      <c r="AM235" s="15">
        <v>1.4</v>
      </c>
      <c r="AN235" s="15">
        <v>1.4</v>
      </c>
      <c r="AO235" s="15">
        <v>1.39</v>
      </c>
      <c r="AP235" s="15">
        <v>1.39</v>
      </c>
      <c r="AQ235" s="15">
        <v>1.38</v>
      </c>
      <c r="AR235" s="15">
        <v>1.38</v>
      </c>
      <c r="AS235" s="15">
        <v>1.37</v>
      </c>
      <c r="AT235" s="15">
        <v>1.36</v>
      </c>
      <c r="AU235" s="15">
        <v>1.36</v>
      </c>
      <c r="AV235" s="15">
        <v>1.35</v>
      </c>
      <c r="AW235" s="15">
        <v>1.35</v>
      </c>
      <c r="AX235" s="15">
        <v>1.35</v>
      </c>
      <c r="AY235" s="15">
        <v>1.34</v>
      </c>
    </row>
    <row r="236" spans="1:51" x14ac:dyDescent="0.2">
      <c r="A236" s="5">
        <v>44408</v>
      </c>
      <c r="B236" s="15">
        <v>0.2</v>
      </c>
      <c r="C236" s="15">
        <v>0.24</v>
      </c>
      <c r="D236" s="15">
        <v>0.31</v>
      </c>
      <c r="E236" s="15">
        <v>0.39</v>
      </c>
      <c r="F236" s="15">
        <v>0.48</v>
      </c>
      <c r="G236" s="15">
        <v>0.56999999999999995</v>
      </c>
      <c r="H236" s="15">
        <v>0.67</v>
      </c>
      <c r="I236" s="15">
        <v>0.76</v>
      </c>
      <c r="J236" s="15">
        <v>0.85</v>
      </c>
      <c r="K236" s="15">
        <v>0.94</v>
      </c>
      <c r="L236" s="15">
        <v>1.01</v>
      </c>
      <c r="M236" s="15">
        <v>1.08</v>
      </c>
      <c r="N236" s="15">
        <v>1.1399999999999999</v>
      </c>
      <c r="O236" s="15">
        <v>1.2</v>
      </c>
      <c r="P236" s="15">
        <v>1.24</v>
      </c>
      <c r="Q236" s="15">
        <v>1.28</v>
      </c>
      <c r="R236" s="15">
        <v>1.31</v>
      </c>
      <c r="S236" s="15">
        <v>1.34</v>
      </c>
      <c r="T236" s="15">
        <v>1.36</v>
      </c>
      <c r="U236" s="15">
        <v>1.39</v>
      </c>
      <c r="V236" s="15">
        <v>1.39</v>
      </c>
      <c r="W236" s="15">
        <v>1.4</v>
      </c>
      <c r="X236" s="15">
        <v>1.41</v>
      </c>
      <c r="Y236" s="15">
        <v>1.42</v>
      </c>
      <c r="Z236" s="15">
        <v>1.42</v>
      </c>
      <c r="AA236" s="15">
        <v>1.42</v>
      </c>
      <c r="AB236" s="15">
        <v>1.42</v>
      </c>
      <c r="AC236" s="15">
        <v>1.42</v>
      </c>
      <c r="AD236" s="15">
        <v>1.42</v>
      </c>
      <c r="AE236" s="15">
        <v>1.42</v>
      </c>
      <c r="AF236" s="15">
        <v>1.42</v>
      </c>
      <c r="AG236" s="15">
        <v>1.41</v>
      </c>
      <c r="AH236" s="15">
        <v>1.41</v>
      </c>
      <c r="AI236" s="15">
        <v>1.4</v>
      </c>
      <c r="AJ236" s="15">
        <v>1.4</v>
      </c>
      <c r="AK236" s="15">
        <v>1.4</v>
      </c>
      <c r="AL236" s="15">
        <v>1.39</v>
      </c>
      <c r="AM236" s="15">
        <v>1.39</v>
      </c>
      <c r="AN236" s="15">
        <v>1.39</v>
      </c>
      <c r="AO236" s="15">
        <v>1.38</v>
      </c>
      <c r="AP236" s="15">
        <v>1.38</v>
      </c>
      <c r="AQ236" s="15">
        <v>1.37</v>
      </c>
      <c r="AR236" s="15">
        <v>1.37</v>
      </c>
      <c r="AS236" s="15">
        <v>1.36</v>
      </c>
      <c r="AT236" s="15">
        <v>1.36</v>
      </c>
      <c r="AU236" s="15">
        <v>1.35</v>
      </c>
      <c r="AV236" s="15">
        <v>1.35</v>
      </c>
      <c r="AW236" s="15">
        <v>1.34</v>
      </c>
      <c r="AX236" s="15">
        <v>1.34</v>
      </c>
      <c r="AY236" s="15">
        <v>1.33</v>
      </c>
    </row>
    <row r="237" spans="1:51" x14ac:dyDescent="0.2">
      <c r="A237" s="5">
        <v>44439</v>
      </c>
      <c r="B237" s="15">
        <v>0.19</v>
      </c>
      <c r="C237" s="15">
        <v>0.24</v>
      </c>
      <c r="D237" s="15">
        <v>0.3</v>
      </c>
      <c r="E237" s="15">
        <v>0.39</v>
      </c>
      <c r="F237" s="15">
        <v>0.48</v>
      </c>
      <c r="G237" s="15">
        <v>0.56999999999999995</v>
      </c>
      <c r="H237" s="15">
        <v>0.66</v>
      </c>
      <c r="I237" s="15">
        <v>0.76</v>
      </c>
      <c r="J237" s="15">
        <v>0.84</v>
      </c>
      <c r="K237" s="15">
        <v>0.93</v>
      </c>
      <c r="L237" s="15">
        <v>1.01</v>
      </c>
      <c r="M237" s="15">
        <v>1.07</v>
      </c>
      <c r="N237" s="15">
        <v>1.1399999999999999</v>
      </c>
      <c r="O237" s="15">
        <v>1.19</v>
      </c>
      <c r="P237" s="15">
        <v>1.24</v>
      </c>
      <c r="Q237" s="15">
        <v>1.27</v>
      </c>
      <c r="R237" s="15">
        <v>1.3</v>
      </c>
      <c r="S237" s="15">
        <v>1.33</v>
      </c>
      <c r="T237" s="15">
        <v>1.36</v>
      </c>
      <c r="U237" s="15">
        <v>1.38</v>
      </c>
      <c r="V237" s="15">
        <v>1.39</v>
      </c>
      <c r="W237" s="15">
        <v>1.4</v>
      </c>
      <c r="X237" s="15">
        <v>1.4</v>
      </c>
      <c r="Y237" s="15">
        <v>1.41</v>
      </c>
      <c r="Z237" s="15">
        <v>1.42</v>
      </c>
      <c r="AA237" s="15">
        <v>1.42</v>
      </c>
      <c r="AB237" s="15">
        <v>1.42</v>
      </c>
      <c r="AC237" s="15">
        <v>1.42</v>
      </c>
      <c r="AD237" s="15">
        <v>1.41</v>
      </c>
      <c r="AE237" s="15">
        <v>1.41</v>
      </c>
      <c r="AF237" s="15">
        <v>1.41</v>
      </c>
      <c r="AG237" s="15">
        <v>1.4</v>
      </c>
      <c r="AH237" s="15">
        <v>1.4</v>
      </c>
      <c r="AI237" s="15">
        <v>1.4</v>
      </c>
      <c r="AJ237" s="15">
        <v>1.39</v>
      </c>
      <c r="AK237" s="15">
        <v>1.39</v>
      </c>
      <c r="AL237" s="15">
        <v>1.39</v>
      </c>
      <c r="AM237" s="15">
        <v>1.38</v>
      </c>
      <c r="AN237" s="15">
        <v>1.38</v>
      </c>
      <c r="AO237" s="15">
        <v>1.38</v>
      </c>
      <c r="AP237" s="15">
        <v>1.37</v>
      </c>
      <c r="AQ237" s="15">
        <v>1.36</v>
      </c>
      <c r="AR237" s="15">
        <v>1.36</v>
      </c>
      <c r="AS237" s="15">
        <v>1.35</v>
      </c>
      <c r="AT237" s="15">
        <v>1.35</v>
      </c>
      <c r="AU237" s="15">
        <v>1.34</v>
      </c>
      <c r="AV237" s="15">
        <v>1.34</v>
      </c>
      <c r="AW237" s="15">
        <v>1.33</v>
      </c>
      <c r="AX237" s="15">
        <v>1.33</v>
      </c>
      <c r="AY237" s="15">
        <v>1.32</v>
      </c>
    </row>
    <row r="238" spans="1:51" x14ac:dyDescent="0.2">
      <c r="A238" s="5">
        <v>44469</v>
      </c>
      <c r="B238" s="15">
        <v>0.19</v>
      </c>
      <c r="C238" s="15">
        <v>0.23</v>
      </c>
      <c r="D238" s="15">
        <v>0.3</v>
      </c>
      <c r="E238" s="15">
        <v>0.39</v>
      </c>
      <c r="F238" s="15">
        <v>0.48</v>
      </c>
      <c r="G238" s="15">
        <v>0.56999999999999995</v>
      </c>
      <c r="H238" s="15">
        <v>0.66</v>
      </c>
      <c r="I238" s="15">
        <v>0.76</v>
      </c>
      <c r="J238" s="15">
        <v>0.84</v>
      </c>
      <c r="K238" s="15">
        <v>0.93</v>
      </c>
      <c r="L238" s="15">
        <v>1.01</v>
      </c>
      <c r="M238" s="15">
        <v>1.07</v>
      </c>
      <c r="N238" s="15">
        <v>1.1299999999999999</v>
      </c>
      <c r="O238" s="15">
        <v>1.19</v>
      </c>
      <c r="P238" s="15">
        <v>1.23</v>
      </c>
      <c r="Q238" s="15">
        <v>1.27</v>
      </c>
      <c r="R238" s="15">
        <v>1.3</v>
      </c>
      <c r="S238" s="15">
        <v>1.33</v>
      </c>
      <c r="T238" s="15">
        <v>1.35</v>
      </c>
      <c r="U238" s="15">
        <v>1.38</v>
      </c>
      <c r="V238" s="15">
        <v>1.38</v>
      </c>
      <c r="W238" s="15">
        <v>1.39</v>
      </c>
      <c r="X238" s="15">
        <v>1.4</v>
      </c>
      <c r="Y238" s="15">
        <v>1.41</v>
      </c>
      <c r="Z238" s="15">
        <v>1.41</v>
      </c>
      <c r="AA238" s="15">
        <v>1.41</v>
      </c>
      <c r="AB238" s="15">
        <v>1.41</v>
      </c>
      <c r="AC238" s="15">
        <v>1.41</v>
      </c>
      <c r="AD238" s="15">
        <v>1.41</v>
      </c>
      <c r="AE238" s="15">
        <v>1.41</v>
      </c>
      <c r="AF238" s="15">
        <v>1.4</v>
      </c>
      <c r="AG238" s="15">
        <v>1.4</v>
      </c>
      <c r="AH238" s="15">
        <v>1.39</v>
      </c>
      <c r="AI238" s="15">
        <v>1.39</v>
      </c>
      <c r="AJ238" s="15">
        <v>1.39</v>
      </c>
      <c r="AK238" s="15">
        <v>1.38</v>
      </c>
      <c r="AL238" s="15">
        <v>1.38</v>
      </c>
      <c r="AM238" s="15">
        <v>1.38</v>
      </c>
      <c r="AN238" s="15">
        <v>1.37</v>
      </c>
      <c r="AO238" s="15">
        <v>1.37</v>
      </c>
      <c r="AP238" s="15">
        <v>1.36</v>
      </c>
      <c r="AQ238" s="15">
        <v>1.36</v>
      </c>
      <c r="AR238" s="15">
        <v>1.35</v>
      </c>
      <c r="AS238" s="15">
        <v>1.35</v>
      </c>
      <c r="AT238" s="15">
        <v>1.34</v>
      </c>
      <c r="AU238" s="15">
        <v>1.34</v>
      </c>
      <c r="AV238" s="15">
        <v>1.33</v>
      </c>
      <c r="AW238" s="15">
        <v>1.33</v>
      </c>
      <c r="AX238" s="15">
        <v>1.32</v>
      </c>
      <c r="AY238" s="15">
        <v>1.32</v>
      </c>
    </row>
    <row r="239" spans="1:51" x14ac:dyDescent="0.2">
      <c r="A239" s="5">
        <v>44500</v>
      </c>
      <c r="B239" s="15">
        <v>0.18</v>
      </c>
      <c r="C239" s="15">
        <v>0.23</v>
      </c>
      <c r="D239" s="15">
        <v>0.3</v>
      </c>
      <c r="E239" s="15">
        <v>0.39</v>
      </c>
      <c r="F239" s="15">
        <v>0.48</v>
      </c>
      <c r="G239" s="15">
        <v>0.56999999999999995</v>
      </c>
      <c r="H239" s="15">
        <v>0.66</v>
      </c>
      <c r="I239" s="15">
        <v>0.75</v>
      </c>
      <c r="J239" s="15">
        <v>0.84</v>
      </c>
      <c r="K239" s="15">
        <v>0.92</v>
      </c>
      <c r="L239" s="15">
        <v>1</v>
      </c>
      <c r="M239" s="15">
        <v>1.06</v>
      </c>
      <c r="N239" s="15">
        <v>1.1299999999999999</v>
      </c>
      <c r="O239" s="15">
        <v>1.18</v>
      </c>
      <c r="P239" s="15">
        <v>1.22</v>
      </c>
      <c r="Q239" s="15">
        <v>1.26</v>
      </c>
      <c r="R239" s="15">
        <v>1.29</v>
      </c>
      <c r="S239" s="15">
        <v>1.32</v>
      </c>
      <c r="T239" s="15">
        <v>1.34</v>
      </c>
      <c r="U239" s="15">
        <v>1.36</v>
      </c>
      <c r="V239" s="15">
        <v>1.37</v>
      </c>
      <c r="W239" s="15">
        <v>1.38</v>
      </c>
      <c r="X239" s="15">
        <v>1.39</v>
      </c>
      <c r="Y239" s="15">
        <v>1.39</v>
      </c>
      <c r="Z239" s="15">
        <v>1.4</v>
      </c>
      <c r="AA239" s="15">
        <v>1.4</v>
      </c>
      <c r="AB239" s="15">
        <v>1.4</v>
      </c>
      <c r="AC239" s="15">
        <v>1.4</v>
      </c>
      <c r="AD239" s="15">
        <v>1.39</v>
      </c>
      <c r="AE239" s="15">
        <v>1.39</v>
      </c>
      <c r="AF239" s="15">
        <v>1.39</v>
      </c>
      <c r="AG239" s="15">
        <v>1.38</v>
      </c>
      <c r="AH239" s="15">
        <v>1.38</v>
      </c>
      <c r="AI239" s="15">
        <v>1.38</v>
      </c>
      <c r="AJ239" s="15">
        <v>1.37</v>
      </c>
      <c r="AK239" s="15">
        <v>1.37</v>
      </c>
      <c r="AL239" s="15">
        <v>1.36</v>
      </c>
      <c r="AM239" s="15">
        <v>1.36</v>
      </c>
      <c r="AN239" s="15">
        <v>1.36</v>
      </c>
      <c r="AO239" s="15">
        <v>1.35</v>
      </c>
      <c r="AP239" s="15">
        <v>1.35</v>
      </c>
      <c r="AQ239" s="15">
        <v>1.34</v>
      </c>
      <c r="AR239" s="15">
        <v>1.34</v>
      </c>
      <c r="AS239" s="15">
        <v>1.33</v>
      </c>
      <c r="AT239" s="15">
        <v>1.33</v>
      </c>
      <c r="AU239" s="15">
        <v>1.32</v>
      </c>
      <c r="AV239" s="15">
        <v>1.32</v>
      </c>
      <c r="AW239" s="15">
        <v>1.31</v>
      </c>
      <c r="AX239" s="15">
        <v>1.31</v>
      </c>
      <c r="AY239" s="15">
        <v>1.3</v>
      </c>
    </row>
    <row r="240" spans="1:51" x14ac:dyDescent="0.2">
      <c r="A240" s="5">
        <v>44530</v>
      </c>
      <c r="B240" s="15">
        <v>0.17</v>
      </c>
      <c r="C240" s="15">
        <v>0.22</v>
      </c>
      <c r="D240" s="15">
        <v>0.28999999999999998</v>
      </c>
      <c r="E240" s="15">
        <v>0.38</v>
      </c>
      <c r="F240" s="15">
        <v>0.47</v>
      </c>
      <c r="G240" s="15">
        <v>0.56000000000000005</v>
      </c>
      <c r="H240" s="15">
        <v>0.65</v>
      </c>
      <c r="I240" s="15">
        <v>0.74</v>
      </c>
      <c r="J240" s="15">
        <v>0.83</v>
      </c>
      <c r="K240" s="15">
        <v>0.91</v>
      </c>
      <c r="L240" s="15">
        <v>0.99</v>
      </c>
      <c r="M240" s="15">
        <v>1.05</v>
      </c>
      <c r="N240" s="15">
        <v>1.1100000000000001</v>
      </c>
      <c r="O240" s="15">
        <v>1.1599999999999999</v>
      </c>
      <c r="P240" s="15">
        <v>1.21</v>
      </c>
      <c r="Q240" s="15">
        <v>1.24</v>
      </c>
      <c r="R240" s="15">
        <v>1.27</v>
      </c>
      <c r="S240" s="15">
        <v>1.3</v>
      </c>
      <c r="T240" s="15">
        <v>1.32</v>
      </c>
      <c r="U240" s="15">
        <v>1.35</v>
      </c>
      <c r="V240" s="15">
        <v>1.35</v>
      </c>
      <c r="W240" s="15">
        <v>1.36</v>
      </c>
      <c r="X240" s="15">
        <v>1.37</v>
      </c>
      <c r="Y240" s="15">
        <v>1.38</v>
      </c>
      <c r="Z240" s="15">
        <v>1.38</v>
      </c>
      <c r="AA240" s="15">
        <v>1.38</v>
      </c>
      <c r="AB240" s="15">
        <v>1.38</v>
      </c>
      <c r="AC240" s="15">
        <v>1.38</v>
      </c>
      <c r="AD240" s="15">
        <v>1.38</v>
      </c>
      <c r="AE240" s="15">
        <v>1.37</v>
      </c>
      <c r="AF240" s="15">
        <v>1.37</v>
      </c>
      <c r="AG240" s="15">
        <v>1.36</v>
      </c>
      <c r="AH240" s="15">
        <v>1.36</v>
      </c>
      <c r="AI240" s="15">
        <v>1.36</v>
      </c>
      <c r="AJ240" s="15">
        <v>1.35</v>
      </c>
      <c r="AK240" s="15">
        <v>1.35</v>
      </c>
      <c r="AL240" s="15">
        <v>1.34</v>
      </c>
      <c r="AM240" s="15">
        <v>1.34</v>
      </c>
      <c r="AN240" s="15">
        <v>1.34</v>
      </c>
      <c r="AO240" s="15">
        <v>1.33</v>
      </c>
      <c r="AP240" s="15">
        <v>1.33</v>
      </c>
      <c r="AQ240" s="15">
        <v>1.32</v>
      </c>
      <c r="AR240" s="15">
        <v>1.32</v>
      </c>
      <c r="AS240" s="15">
        <v>1.31</v>
      </c>
      <c r="AT240" s="15">
        <v>1.3</v>
      </c>
      <c r="AU240" s="15">
        <v>1.3</v>
      </c>
      <c r="AV240" s="15">
        <v>1.29</v>
      </c>
      <c r="AW240" s="15">
        <v>1.29</v>
      </c>
      <c r="AX240" s="15">
        <v>1.29</v>
      </c>
      <c r="AY240" s="15">
        <v>1.28</v>
      </c>
    </row>
    <row r="241" spans="1:51" x14ac:dyDescent="0.2">
      <c r="A241" s="5">
        <v>44561</v>
      </c>
      <c r="B241" s="15">
        <v>0.17</v>
      </c>
      <c r="C241" s="15">
        <v>0.22</v>
      </c>
      <c r="D241" s="15">
        <v>0.28999999999999998</v>
      </c>
      <c r="E241" s="15">
        <v>0.38</v>
      </c>
      <c r="F241" s="15">
        <v>0.47</v>
      </c>
      <c r="G241" s="15">
        <v>0.56000000000000005</v>
      </c>
      <c r="H241" s="15">
        <v>0.65</v>
      </c>
      <c r="I241" s="15">
        <v>0.74</v>
      </c>
      <c r="J241" s="15">
        <v>0.82</v>
      </c>
      <c r="K241" s="15">
        <v>0.9</v>
      </c>
      <c r="L241" s="15">
        <v>0.98</v>
      </c>
      <c r="M241" s="15">
        <v>1.04</v>
      </c>
      <c r="N241" s="15">
        <v>1.1000000000000001</v>
      </c>
      <c r="O241" s="15">
        <v>1.1499999999999999</v>
      </c>
      <c r="P241" s="15">
        <v>1.2</v>
      </c>
      <c r="Q241" s="15">
        <v>1.23</v>
      </c>
      <c r="R241" s="15">
        <v>1.26</v>
      </c>
      <c r="S241" s="15">
        <v>1.29</v>
      </c>
      <c r="T241" s="15">
        <v>1.31</v>
      </c>
      <c r="U241" s="15">
        <v>1.33</v>
      </c>
      <c r="V241" s="15">
        <v>1.34</v>
      </c>
      <c r="W241" s="15">
        <v>1.35</v>
      </c>
      <c r="X241" s="15">
        <v>1.36</v>
      </c>
      <c r="Y241" s="15">
        <v>1.36</v>
      </c>
      <c r="Z241" s="15">
        <v>1.37</v>
      </c>
      <c r="AA241" s="15">
        <v>1.36</v>
      </c>
      <c r="AB241" s="15">
        <v>1.36</v>
      </c>
      <c r="AC241" s="15">
        <v>1.36</v>
      </c>
      <c r="AD241" s="15">
        <v>1.36</v>
      </c>
      <c r="AE241" s="15">
        <v>1.36</v>
      </c>
      <c r="AF241" s="15">
        <v>1.35</v>
      </c>
      <c r="AG241" s="15">
        <v>1.35</v>
      </c>
      <c r="AH241" s="15">
        <v>1.34</v>
      </c>
      <c r="AI241" s="15">
        <v>1.34</v>
      </c>
      <c r="AJ241" s="15">
        <v>1.34</v>
      </c>
      <c r="AK241" s="15">
        <v>1.33</v>
      </c>
      <c r="AL241" s="15">
        <v>1.33</v>
      </c>
      <c r="AM241" s="15">
        <v>1.32</v>
      </c>
      <c r="AN241" s="15">
        <v>1.32</v>
      </c>
      <c r="AO241" s="15">
        <v>1.32</v>
      </c>
      <c r="AP241" s="15">
        <v>1.31</v>
      </c>
      <c r="AQ241" s="15">
        <v>1.3</v>
      </c>
      <c r="AR241" s="15">
        <v>1.3</v>
      </c>
      <c r="AS241" s="15">
        <v>1.29</v>
      </c>
      <c r="AT241" s="15">
        <v>1.29</v>
      </c>
      <c r="AU241" s="15">
        <v>1.28</v>
      </c>
      <c r="AV241" s="15">
        <v>1.28</v>
      </c>
      <c r="AW241" s="15">
        <v>1.27</v>
      </c>
      <c r="AX241" s="15">
        <v>1.27</v>
      </c>
      <c r="AY241" s="15">
        <v>1.27</v>
      </c>
    </row>
    <row r="242" spans="1:51" x14ac:dyDescent="0.2">
      <c r="A242" s="5">
        <v>44592</v>
      </c>
      <c r="B242" s="15">
        <v>0.16</v>
      </c>
      <c r="C242" s="15">
        <v>0.22</v>
      </c>
      <c r="D242" s="15">
        <v>0.28999999999999998</v>
      </c>
      <c r="E242" s="15">
        <v>0.38</v>
      </c>
      <c r="F242" s="15">
        <v>0.47</v>
      </c>
      <c r="G242" s="15">
        <v>0.55000000000000004</v>
      </c>
      <c r="H242" s="15">
        <v>0.64</v>
      </c>
      <c r="I242" s="15">
        <v>0.73</v>
      </c>
      <c r="J242" s="15">
        <v>0.81</v>
      </c>
      <c r="K242" s="15">
        <v>0.89</v>
      </c>
      <c r="L242" s="15">
        <v>0.97</v>
      </c>
      <c r="M242" s="15">
        <v>1.03</v>
      </c>
      <c r="N242" s="15">
        <v>1.0900000000000001</v>
      </c>
      <c r="O242" s="15">
        <v>1.1399999999999999</v>
      </c>
      <c r="P242" s="15">
        <v>1.18</v>
      </c>
      <c r="Q242" s="15">
        <v>1.22</v>
      </c>
      <c r="R242" s="15">
        <v>1.25</v>
      </c>
      <c r="S242" s="15">
        <v>1.27</v>
      </c>
      <c r="T242" s="15">
        <v>1.3</v>
      </c>
      <c r="U242" s="15">
        <v>1.32</v>
      </c>
      <c r="V242" s="15">
        <v>1.32</v>
      </c>
      <c r="W242" s="15">
        <v>1.33</v>
      </c>
      <c r="X242" s="15">
        <v>1.34</v>
      </c>
      <c r="Y242" s="15">
        <v>1.34</v>
      </c>
      <c r="Z242" s="15">
        <v>1.35</v>
      </c>
      <c r="AA242" s="15">
        <v>1.35</v>
      </c>
      <c r="AB242" s="15">
        <v>1.34</v>
      </c>
      <c r="AC242" s="15">
        <v>1.34</v>
      </c>
      <c r="AD242" s="15">
        <v>1.34</v>
      </c>
      <c r="AE242" s="15">
        <v>1.34</v>
      </c>
      <c r="AF242" s="15">
        <v>1.33</v>
      </c>
      <c r="AG242" s="15">
        <v>1.33</v>
      </c>
      <c r="AH242" s="15">
        <v>1.32</v>
      </c>
      <c r="AI242" s="15">
        <v>1.32</v>
      </c>
      <c r="AJ242" s="15">
        <v>1.31</v>
      </c>
      <c r="AK242" s="15">
        <v>1.31</v>
      </c>
      <c r="AL242" s="15">
        <v>1.31</v>
      </c>
      <c r="AM242" s="15">
        <v>1.3</v>
      </c>
      <c r="AN242" s="15">
        <v>1.3</v>
      </c>
      <c r="AO242" s="15">
        <v>1.3</v>
      </c>
      <c r="AP242" s="15">
        <v>1.29</v>
      </c>
      <c r="AQ242" s="15">
        <v>1.28</v>
      </c>
      <c r="AR242" s="15">
        <v>1.28</v>
      </c>
      <c r="AS242" s="15">
        <v>1.27</v>
      </c>
      <c r="AT242" s="15">
        <v>1.27</v>
      </c>
      <c r="AU242" s="15">
        <v>1.26</v>
      </c>
      <c r="AV242" s="15">
        <v>1.26</v>
      </c>
      <c r="AW242" s="15">
        <v>1.25</v>
      </c>
      <c r="AX242" s="15">
        <v>1.25</v>
      </c>
      <c r="AY242" s="15">
        <v>1.24</v>
      </c>
    </row>
    <row r="243" spans="1:51" x14ac:dyDescent="0.2">
      <c r="A243" s="5">
        <v>44620</v>
      </c>
      <c r="B243" s="15">
        <v>0.16</v>
      </c>
      <c r="C243" s="15">
        <v>0.22</v>
      </c>
      <c r="D243" s="15">
        <v>0.3</v>
      </c>
      <c r="E243" s="15">
        <v>0.39</v>
      </c>
      <c r="F243" s="15">
        <v>0.47</v>
      </c>
      <c r="G243" s="15">
        <v>0.56000000000000005</v>
      </c>
      <c r="H243" s="15">
        <v>0.65</v>
      </c>
      <c r="I243" s="15">
        <v>0.73</v>
      </c>
      <c r="J243" s="15">
        <v>0.82</v>
      </c>
      <c r="K243" s="15">
        <v>0.9</v>
      </c>
      <c r="L243" s="15">
        <v>0.97</v>
      </c>
      <c r="M243" s="15">
        <v>1.03</v>
      </c>
      <c r="N243" s="15">
        <v>1.0900000000000001</v>
      </c>
      <c r="O243" s="15">
        <v>1.1399999999999999</v>
      </c>
      <c r="P243" s="15">
        <v>1.18</v>
      </c>
      <c r="Q243" s="15">
        <v>1.22</v>
      </c>
      <c r="R243" s="15">
        <v>1.24</v>
      </c>
      <c r="S243" s="15">
        <v>1.27</v>
      </c>
      <c r="T243" s="15">
        <v>1.29</v>
      </c>
      <c r="U243" s="15">
        <v>1.31</v>
      </c>
      <c r="V243" s="15">
        <v>1.32</v>
      </c>
      <c r="W243" s="15">
        <v>1.33</v>
      </c>
      <c r="X243" s="15">
        <v>1.33</v>
      </c>
      <c r="Y243" s="15">
        <v>1.34</v>
      </c>
      <c r="Z243" s="15">
        <v>1.34</v>
      </c>
      <c r="AA243" s="15">
        <v>1.34</v>
      </c>
      <c r="AB243" s="15">
        <v>1.34</v>
      </c>
      <c r="AC243" s="15">
        <v>1.34</v>
      </c>
      <c r="AD243" s="15">
        <v>1.33</v>
      </c>
      <c r="AE243" s="15">
        <v>1.33</v>
      </c>
      <c r="AF243" s="15">
        <v>1.33</v>
      </c>
      <c r="AG243" s="15">
        <v>1.32</v>
      </c>
      <c r="AH243" s="15">
        <v>1.31</v>
      </c>
      <c r="AI243" s="15">
        <v>1.31</v>
      </c>
      <c r="AJ243" s="15">
        <v>1.31</v>
      </c>
      <c r="AK243" s="15">
        <v>1.3</v>
      </c>
      <c r="AL243" s="15">
        <v>1.3</v>
      </c>
      <c r="AM243" s="15">
        <v>1.29</v>
      </c>
      <c r="AN243" s="15">
        <v>1.29</v>
      </c>
      <c r="AO243" s="15">
        <v>1.29</v>
      </c>
      <c r="AP243" s="15">
        <v>1.28</v>
      </c>
      <c r="AQ243" s="15">
        <v>1.27</v>
      </c>
      <c r="AR243" s="15">
        <v>1.27</v>
      </c>
      <c r="AS243" s="15">
        <v>1.26</v>
      </c>
      <c r="AT243" s="15">
        <v>1.26</v>
      </c>
      <c r="AU243" s="15">
        <v>1.25</v>
      </c>
      <c r="AV243" s="15">
        <v>1.25</v>
      </c>
      <c r="AW243" s="15">
        <v>1.24</v>
      </c>
      <c r="AX243" s="15">
        <v>1.24</v>
      </c>
      <c r="AY243" s="15">
        <v>1.23</v>
      </c>
    </row>
    <row r="244" spans="1:51" x14ac:dyDescent="0.2">
      <c r="A244" s="5">
        <v>44651</v>
      </c>
      <c r="B244" s="15">
        <v>0.16</v>
      </c>
      <c r="C244" s="15">
        <v>0.23</v>
      </c>
      <c r="D244" s="15">
        <v>0.31</v>
      </c>
      <c r="E244" s="15">
        <v>0.4</v>
      </c>
      <c r="F244" s="15">
        <v>0.48</v>
      </c>
      <c r="G244" s="15">
        <v>0.56999999999999995</v>
      </c>
      <c r="H244" s="15">
        <v>0.66</v>
      </c>
      <c r="I244" s="15">
        <v>0.74</v>
      </c>
      <c r="J244" s="15">
        <v>0.82</v>
      </c>
      <c r="K244" s="15">
        <v>0.9</v>
      </c>
      <c r="L244" s="15">
        <v>0.97</v>
      </c>
      <c r="M244" s="15">
        <v>1.03</v>
      </c>
      <c r="N244" s="15">
        <v>1.0900000000000001</v>
      </c>
      <c r="O244" s="15">
        <v>1.1399999999999999</v>
      </c>
      <c r="P244" s="15">
        <v>1.18</v>
      </c>
      <c r="Q244" s="15">
        <v>1.21</v>
      </c>
      <c r="R244" s="15">
        <v>1.24</v>
      </c>
      <c r="S244" s="15">
        <v>1.27</v>
      </c>
      <c r="T244" s="15">
        <v>1.29</v>
      </c>
      <c r="U244" s="15">
        <v>1.31</v>
      </c>
      <c r="V244" s="15">
        <v>1.31</v>
      </c>
      <c r="W244" s="15">
        <v>1.32</v>
      </c>
      <c r="X244" s="15">
        <v>1.32</v>
      </c>
      <c r="Y244" s="15">
        <v>1.33</v>
      </c>
      <c r="Z244" s="15">
        <v>1.33</v>
      </c>
      <c r="AA244" s="15">
        <v>1.33</v>
      </c>
      <c r="AB244" s="15">
        <v>1.33</v>
      </c>
      <c r="AC244" s="15">
        <v>1.33</v>
      </c>
      <c r="AD244" s="15">
        <v>1.32</v>
      </c>
      <c r="AE244" s="15">
        <v>1.32</v>
      </c>
      <c r="AF244" s="15">
        <v>1.31</v>
      </c>
      <c r="AG244" s="15">
        <v>1.31</v>
      </c>
      <c r="AH244" s="15">
        <v>1.3</v>
      </c>
      <c r="AI244" s="15">
        <v>1.3</v>
      </c>
      <c r="AJ244" s="15">
        <v>1.29</v>
      </c>
      <c r="AK244" s="15">
        <v>1.29</v>
      </c>
      <c r="AL244" s="15">
        <v>1.28</v>
      </c>
      <c r="AM244" s="15">
        <v>1.28</v>
      </c>
      <c r="AN244" s="15">
        <v>1.28</v>
      </c>
      <c r="AO244" s="15">
        <v>1.27</v>
      </c>
      <c r="AP244" s="15">
        <v>1.27</v>
      </c>
      <c r="AQ244" s="15">
        <v>1.26</v>
      </c>
      <c r="AR244" s="15">
        <v>1.25</v>
      </c>
      <c r="AS244" s="15">
        <v>1.25</v>
      </c>
      <c r="AT244" s="15">
        <v>1.24</v>
      </c>
      <c r="AU244" s="15">
        <v>1.24</v>
      </c>
      <c r="AV244" s="15">
        <v>1.23</v>
      </c>
      <c r="AW244" s="15">
        <v>1.23</v>
      </c>
      <c r="AX244" s="15">
        <v>1.22</v>
      </c>
      <c r="AY244" s="15">
        <v>1.22</v>
      </c>
    </row>
    <row r="245" spans="1:51" x14ac:dyDescent="0.2">
      <c r="A245" s="5">
        <v>44681</v>
      </c>
      <c r="B245" s="15">
        <v>0.16</v>
      </c>
      <c r="C245" s="15">
        <v>0.25</v>
      </c>
      <c r="D245" s="15">
        <v>0.33</v>
      </c>
      <c r="E245" s="15">
        <v>0.42</v>
      </c>
      <c r="F245" s="15">
        <v>0.5</v>
      </c>
      <c r="G245" s="15">
        <v>0.59</v>
      </c>
      <c r="H245" s="15">
        <v>0.67</v>
      </c>
      <c r="I245" s="15">
        <v>0.76</v>
      </c>
      <c r="J245" s="15">
        <v>0.83</v>
      </c>
      <c r="K245" s="15">
        <v>0.91</v>
      </c>
      <c r="L245" s="15">
        <v>0.99</v>
      </c>
      <c r="M245" s="15">
        <v>1.05</v>
      </c>
      <c r="N245" s="15">
        <v>1.1000000000000001</v>
      </c>
      <c r="O245" s="15">
        <v>1.1499999999999999</v>
      </c>
      <c r="P245" s="15">
        <v>1.19</v>
      </c>
      <c r="Q245" s="15">
        <v>1.22</v>
      </c>
      <c r="R245" s="15">
        <v>1.25</v>
      </c>
      <c r="S245" s="15">
        <v>1.27</v>
      </c>
      <c r="T245" s="15">
        <v>1.29</v>
      </c>
      <c r="U245" s="15">
        <v>1.31</v>
      </c>
      <c r="V245" s="15">
        <v>1.32</v>
      </c>
      <c r="W245" s="15">
        <v>1.32</v>
      </c>
      <c r="X245" s="15">
        <v>1.33</v>
      </c>
      <c r="Y245" s="15">
        <v>1.33</v>
      </c>
      <c r="Z245" s="15">
        <v>1.33</v>
      </c>
      <c r="AA245" s="15">
        <v>1.33</v>
      </c>
      <c r="AB245" s="15">
        <v>1.33</v>
      </c>
      <c r="AC245" s="15">
        <v>1.32</v>
      </c>
      <c r="AD245" s="15">
        <v>1.32</v>
      </c>
      <c r="AE245" s="15">
        <v>1.32</v>
      </c>
      <c r="AF245" s="15">
        <v>1.31</v>
      </c>
      <c r="AG245" s="15">
        <v>1.31</v>
      </c>
      <c r="AH245" s="15">
        <v>1.3</v>
      </c>
      <c r="AI245" s="15">
        <v>1.29</v>
      </c>
      <c r="AJ245" s="15">
        <v>1.29</v>
      </c>
      <c r="AK245" s="15">
        <v>1.28</v>
      </c>
      <c r="AL245" s="15">
        <v>1.28</v>
      </c>
      <c r="AM245" s="15">
        <v>1.27</v>
      </c>
      <c r="AN245" s="15">
        <v>1.27</v>
      </c>
      <c r="AO245" s="15">
        <v>1.27</v>
      </c>
      <c r="AP245" s="15">
        <v>1.26</v>
      </c>
      <c r="AQ245" s="15">
        <v>1.25</v>
      </c>
      <c r="AR245" s="15">
        <v>1.25</v>
      </c>
      <c r="AS245" s="15">
        <v>1.24</v>
      </c>
      <c r="AT245" s="15">
        <v>1.24</v>
      </c>
      <c r="AU245" s="15">
        <v>1.23</v>
      </c>
      <c r="AV245" s="15">
        <v>1.23</v>
      </c>
      <c r="AW245" s="15">
        <v>1.22</v>
      </c>
      <c r="AX245" s="15">
        <v>1.22</v>
      </c>
      <c r="AY245" s="15">
        <v>1.21</v>
      </c>
    </row>
    <row r="246" spans="1:51" x14ac:dyDescent="0.2">
      <c r="A246" s="5">
        <v>44712</v>
      </c>
      <c r="B246" s="15">
        <v>0.18</v>
      </c>
      <c r="C246" s="15">
        <v>0.27</v>
      </c>
      <c r="D246" s="15">
        <v>0.35</v>
      </c>
      <c r="E246" s="15">
        <v>0.44</v>
      </c>
      <c r="F246" s="15">
        <v>0.53</v>
      </c>
      <c r="G246" s="15">
        <v>0.61</v>
      </c>
      <c r="H246" s="15">
        <v>0.69</v>
      </c>
      <c r="I246" s="15">
        <v>0.78</v>
      </c>
      <c r="J246" s="15">
        <v>0.85</v>
      </c>
      <c r="K246" s="15">
        <v>0.93</v>
      </c>
      <c r="L246" s="15">
        <v>1</v>
      </c>
      <c r="M246" s="15">
        <v>1.06</v>
      </c>
      <c r="N246" s="15">
        <v>1.1200000000000001</v>
      </c>
      <c r="O246" s="15">
        <v>1.17</v>
      </c>
      <c r="P246" s="15">
        <v>1.21</v>
      </c>
      <c r="Q246" s="15">
        <v>1.24</v>
      </c>
      <c r="R246" s="15">
        <v>1.26</v>
      </c>
      <c r="S246" s="15">
        <v>1.28</v>
      </c>
      <c r="T246" s="15">
        <v>1.3</v>
      </c>
      <c r="U246" s="15">
        <v>1.32</v>
      </c>
      <c r="V246" s="15">
        <v>1.33</v>
      </c>
      <c r="W246" s="15">
        <v>1.33</v>
      </c>
      <c r="X246" s="15">
        <v>1.33</v>
      </c>
      <c r="Y246" s="15">
        <v>1.34</v>
      </c>
      <c r="Z246" s="15">
        <v>1.34</v>
      </c>
      <c r="AA246" s="15">
        <v>1.34</v>
      </c>
      <c r="AB246" s="15">
        <v>1.33</v>
      </c>
      <c r="AC246" s="15">
        <v>1.33</v>
      </c>
      <c r="AD246" s="15">
        <v>1.33</v>
      </c>
      <c r="AE246" s="15">
        <v>1.32</v>
      </c>
      <c r="AF246" s="15">
        <v>1.32</v>
      </c>
      <c r="AG246" s="15">
        <v>1.31</v>
      </c>
      <c r="AH246" s="15">
        <v>1.3</v>
      </c>
      <c r="AI246" s="15">
        <v>1.3</v>
      </c>
      <c r="AJ246" s="15">
        <v>1.29</v>
      </c>
      <c r="AK246" s="15">
        <v>1.29</v>
      </c>
      <c r="AL246" s="15">
        <v>1.28</v>
      </c>
      <c r="AM246" s="15">
        <v>1.28</v>
      </c>
      <c r="AN246" s="15">
        <v>1.27</v>
      </c>
      <c r="AO246" s="15">
        <v>1.27</v>
      </c>
      <c r="AP246" s="15">
        <v>1.26</v>
      </c>
      <c r="AQ246" s="15">
        <v>1.25</v>
      </c>
      <c r="AR246" s="15">
        <v>1.25</v>
      </c>
      <c r="AS246" s="15">
        <v>1.24</v>
      </c>
      <c r="AT246" s="15">
        <v>1.24</v>
      </c>
      <c r="AU246" s="15">
        <v>1.23</v>
      </c>
      <c r="AV246" s="15">
        <v>1.23</v>
      </c>
      <c r="AW246" s="15">
        <v>1.22</v>
      </c>
      <c r="AX246" s="15">
        <v>1.22</v>
      </c>
      <c r="AY246" s="15">
        <v>1.21</v>
      </c>
    </row>
    <row r="247" spans="1:51" x14ac:dyDescent="0.2">
      <c r="A247" s="5">
        <v>44742</v>
      </c>
      <c r="B247" s="15">
        <v>0.2</v>
      </c>
      <c r="C247" s="15">
        <v>0.3</v>
      </c>
      <c r="D247" s="15">
        <v>0.38</v>
      </c>
      <c r="E247" s="15">
        <v>0.47</v>
      </c>
      <c r="F247" s="15">
        <v>0.56000000000000005</v>
      </c>
      <c r="G247" s="15">
        <v>0.64</v>
      </c>
      <c r="H247" s="15">
        <v>0.72</v>
      </c>
      <c r="I247" s="15">
        <v>0.8</v>
      </c>
      <c r="J247" s="15">
        <v>0.88</v>
      </c>
      <c r="K247" s="15">
        <v>0.96</v>
      </c>
      <c r="L247" s="15">
        <v>1.03</v>
      </c>
      <c r="M247" s="15">
        <v>1.0900000000000001</v>
      </c>
      <c r="N247" s="15">
        <v>1.1399999999999999</v>
      </c>
      <c r="O247" s="15">
        <v>1.19</v>
      </c>
      <c r="P247" s="15">
        <v>1.23</v>
      </c>
      <c r="Q247" s="15">
        <v>1.26</v>
      </c>
      <c r="R247" s="15">
        <v>1.28</v>
      </c>
      <c r="S247" s="15">
        <v>1.3</v>
      </c>
      <c r="T247" s="15">
        <v>1.32</v>
      </c>
      <c r="U247" s="15">
        <v>1.34</v>
      </c>
      <c r="V247" s="15">
        <v>1.34</v>
      </c>
      <c r="W247" s="15">
        <v>1.35</v>
      </c>
      <c r="X247" s="15">
        <v>1.35</v>
      </c>
      <c r="Y247" s="15">
        <v>1.35</v>
      </c>
      <c r="Z247" s="15">
        <v>1.35</v>
      </c>
      <c r="AA247" s="15">
        <v>1.35</v>
      </c>
      <c r="AB247" s="15">
        <v>1.34</v>
      </c>
      <c r="AC247" s="15">
        <v>1.34</v>
      </c>
      <c r="AD247" s="15">
        <v>1.34</v>
      </c>
      <c r="AE247" s="15">
        <v>1.33</v>
      </c>
      <c r="AF247" s="15">
        <v>1.32</v>
      </c>
      <c r="AG247" s="15">
        <v>1.32</v>
      </c>
      <c r="AH247" s="15">
        <v>1.31</v>
      </c>
      <c r="AI247" s="15">
        <v>1.3</v>
      </c>
      <c r="AJ247" s="15">
        <v>1.3</v>
      </c>
      <c r="AK247" s="15">
        <v>1.29</v>
      </c>
      <c r="AL247" s="15">
        <v>1.29</v>
      </c>
      <c r="AM247" s="15">
        <v>1.28</v>
      </c>
      <c r="AN247" s="15">
        <v>1.28</v>
      </c>
      <c r="AO247" s="15">
        <v>1.27</v>
      </c>
      <c r="AP247" s="15">
        <v>1.27</v>
      </c>
      <c r="AQ247" s="15">
        <v>1.26</v>
      </c>
      <c r="AR247" s="15">
        <v>1.25</v>
      </c>
      <c r="AS247" s="15">
        <v>1.25</v>
      </c>
      <c r="AT247" s="15">
        <v>1.24</v>
      </c>
      <c r="AU247" s="15">
        <v>1.24</v>
      </c>
      <c r="AV247" s="15">
        <v>1.23</v>
      </c>
      <c r="AW247" s="15">
        <v>1.23</v>
      </c>
      <c r="AX247" s="15">
        <v>1.22</v>
      </c>
      <c r="AY247" s="15">
        <v>1.22</v>
      </c>
    </row>
    <row r="248" spans="1:51" x14ac:dyDescent="0.2">
      <c r="A248" s="5">
        <v>44773</v>
      </c>
      <c r="B248" s="15">
        <v>0.22</v>
      </c>
      <c r="C248" s="15">
        <v>0.32</v>
      </c>
      <c r="D248" s="15">
        <v>0.4</v>
      </c>
      <c r="E248" s="15">
        <v>0.49</v>
      </c>
      <c r="F248" s="15">
        <v>0.56999999999999995</v>
      </c>
      <c r="G248" s="15">
        <v>0.66</v>
      </c>
      <c r="H248" s="15">
        <v>0.74</v>
      </c>
      <c r="I248" s="15">
        <v>0.82</v>
      </c>
      <c r="J248" s="15">
        <v>0.89</v>
      </c>
      <c r="K248" s="15">
        <v>0.97</v>
      </c>
      <c r="L248" s="15">
        <v>1.04</v>
      </c>
      <c r="M248" s="15">
        <v>1.1000000000000001</v>
      </c>
      <c r="N248" s="15">
        <v>1.1499999999999999</v>
      </c>
      <c r="O248" s="15">
        <v>1.2</v>
      </c>
      <c r="P248" s="15">
        <v>1.24</v>
      </c>
      <c r="Q248" s="15">
        <v>1.26</v>
      </c>
      <c r="R248" s="15">
        <v>1.29</v>
      </c>
      <c r="S248" s="15">
        <v>1.31</v>
      </c>
      <c r="T248" s="15">
        <v>1.33</v>
      </c>
      <c r="U248" s="15">
        <v>1.34</v>
      </c>
      <c r="V248" s="15">
        <v>1.34</v>
      </c>
      <c r="W248" s="15">
        <v>1.35</v>
      </c>
      <c r="X248" s="15">
        <v>1.35</v>
      </c>
      <c r="Y248" s="15">
        <v>1.35</v>
      </c>
      <c r="Z248" s="15">
        <v>1.35</v>
      </c>
      <c r="AA248" s="15">
        <v>1.35</v>
      </c>
      <c r="AB248" s="15">
        <v>1.34</v>
      </c>
      <c r="AC248" s="15">
        <v>1.34</v>
      </c>
      <c r="AD248" s="15">
        <v>1.33</v>
      </c>
      <c r="AE248" s="15">
        <v>1.33</v>
      </c>
      <c r="AF248" s="15">
        <v>1.32</v>
      </c>
      <c r="AG248" s="15">
        <v>1.31</v>
      </c>
      <c r="AH248" s="15">
        <v>1.31</v>
      </c>
      <c r="AI248" s="15">
        <v>1.3</v>
      </c>
      <c r="AJ248" s="15">
        <v>1.29</v>
      </c>
      <c r="AK248" s="15">
        <v>1.29</v>
      </c>
      <c r="AL248" s="15">
        <v>1.28</v>
      </c>
      <c r="AM248" s="15">
        <v>1.28</v>
      </c>
      <c r="AN248" s="15">
        <v>1.27</v>
      </c>
      <c r="AO248" s="15">
        <v>1.27</v>
      </c>
      <c r="AP248" s="15">
        <v>1.26</v>
      </c>
      <c r="AQ248" s="15">
        <v>1.25</v>
      </c>
      <c r="AR248" s="15">
        <v>1.25</v>
      </c>
      <c r="AS248" s="15">
        <v>1.24</v>
      </c>
      <c r="AT248" s="15">
        <v>1.24</v>
      </c>
      <c r="AU248" s="15">
        <v>1.23</v>
      </c>
      <c r="AV248" s="15">
        <v>1.22</v>
      </c>
      <c r="AW248" s="15">
        <v>1.22</v>
      </c>
      <c r="AX248" s="15">
        <v>1.21</v>
      </c>
      <c r="AY248" s="15">
        <v>1.21</v>
      </c>
    </row>
    <row r="249" spans="1:51" x14ac:dyDescent="0.2">
      <c r="A249" s="5">
        <v>44804</v>
      </c>
      <c r="B249" s="15">
        <v>0.25</v>
      </c>
      <c r="C249" s="15">
        <v>0.36</v>
      </c>
      <c r="D249" s="15">
        <v>0.44</v>
      </c>
      <c r="E249" s="15">
        <v>0.52</v>
      </c>
      <c r="F249" s="15">
        <v>0.61</v>
      </c>
      <c r="G249" s="15">
        <v>0.69</v>
      </c>
      <c r="H249" s="15">
        <v>0.77</v>
      </c>
      <c r="I249" s="15">
        <v>0.85</v>
      </c>
      <c r="J249" s="15">
        <v>0.92</v>
      </c>
      <c r="K249" s="15">
        <v>1</v>
      </c>
      <c r="L249" s="15">
        <v>1.06</v>
      </c>
      <c r="M249" s="15">
        <v>1.1200000000000001</v>
      </c>
      <c r="N249" s="15">
        <v>1.17</v>
      </c>
      <c r="O249" s="15">
        <v>1.22</v>
      </c>
      <c r="P249" s="15">
        <v>1.26</v>
      </c>
      <c r="Q249" s="15">
        <v>1.28</v>
      </c>
      <c r="R249" s="15">
        <v>1.3</v>
      </c>
      <c r="S249" s="15">
        <v>1.32</v>
      </c>
      <c r="T249" s="15">
        <v>1.34</v>
      </c>
      <c r="U249" s="15">
        <v>1.36</v>
      </c>
      <c r="V249" s="15">
        <v>1.36</v>
      </c>
      <c r="W249" s="15">
        <v>1.36</v>
      </c>
      <c r="X249" s="15">
        <v>1.36</v>
      </c>
      <c r="Y249" s="15">
        <v>1.36</v>
      </c>
      <c r="Z249" s="15">
        <v>1.36</v>
      </c>
      <c r="AA249" s="15">
        <v>1.36</v>
      </c>
      <c r="AB249" s="15">
        <v>1.35</v>
      </c>
      <c r="AC249" s="15">
        <v>1.35</v>
      </c>
      <c r="AD249" s="15">
        <v>1.34</v>
      </c>
      <c r="AE249" s="15">
        <v>1.34</v>
      </c>
      <c r="AF249" s="15">
        <v>1.33</v>
      </c>
      <c r="AG249" s="15">
        <v>1.32</v>
      </c>
      <c r="AH249" s="15">
        <v>1.31</v>
      </c>
      <c r="AI249" s="15">
        <v>1.31</v>
      </c>
      <c r="AJ249" s="15">
        <v>1.3</v>
      </c>
      <c r="AK249" s="15">
        <v>1.29</v>
      </c>
      <c r="AL249" s="15">
        <v>1.29</v>
      </c>
      <c r="AM249" s="15">
        <v>1.28</v>
      </c>
      <c r="AN249" s="15">
        <v>1.28</v>
      </c>
      <c r="AO249" s="15">
        <v>1.27</v>
      </c>
      <c r="AP249" s="15">
        <v>1.26</v>
      </c>
      <c r="AQ249" s="15">
        <v>1.26</v>
      </c>
      <c r="AR249" s="15">
        <v>1.25</v>
      </c>
      <c r="AS249" s="15">
        <v>1.24</v>
      </c>
      <c r="AT249" s="15">
        <v>1.24</v>
      </c>
      <c r="AU249" s="15">
        <v>1.23</v>
      </c>
      <c r="AV249" s="15">
        <v>1.23</v>
      </c>
      <c r="AW249" s="15">
        <v>1.22</v>
      </c>
      <c r="AX249" s="15">
        <v>1.22</v>
      </c>
      <c r="AY249" s="15">
        <v>1.21</v>
      </c>
    </row>
    <row r="250" spans="1:51" x14ac:dyDescent="0.2">
      <c r="A250" s="5">
        <v>44834</v>
      </c>
      <c r="B250" s="15">
        <v>0.3</v>
      </c>
      <c r="C250" s="15">
        <v>0.41</v>
      </c>
      <c r="D250" s="15">
        <v>0.49</v>
      </c>
      <c r="E250" s="15">
        <v>0.56999999999999995</v>
      </c>
      <c r="F250" s="15">
        <v>0.65</v>
      </c>
      <c r="G250" s="15">
        <v>0.73</v>
      </c>
      <c r="H250" s="15">
        <v>0.81</v>
      </c>
      <c r="I250" s="15">
        <v>0.89</v>
      </c>
      <c r="J250" s="15">
        <v>0.96</v>
      </c>
      <c r="K250" s="15">
        <v>1.03</v>
      </c>
      <c r="L250" s="15">
        <v>1.1000000000000001</v>
      </c>
      <c r="M250" s="15">
        <v>1.1499999999999999</v>
      </c>
      <c r="N250" s="15">
        <v>1.2</v>
      </c>
      <c r="O250" s="15">
        <v>1.25</v>
      </c>
      <c r="P250" s="15">
        <v>1.29</v>
      </c>
      <c r="Q250" s="15">
        <v>1.31</v>
      </c>
      <c r="R250" s="15">
        <v>1.33</v>
      </c>
      <c r="S250" s="15">
        <v>1.35</v>
      </c>
      <c r="T250" s="15">
        <v>1.36</v>
      </c>
      <c r="U250" s="15">
        <v>1.38</v>
      </c>
      <c r="V250" s="15">
        <v>1.38</v>
      </c>
      <c r="W250" s="15">
        <v>1.38</v>
      </c>
      <c r="X250" s="15">
        <v>1.38</v>
      </c>
      <c r="Y250" s="15">
        <v>1.38</v>
      </c>
      <c r="Z250" s="15">
        <v>1.38</v>
      </c>
      <c r="AA250" s="15">
        <v>1.37</v>
      </c>
      <c r="AB250" s="15">
        <v>1.36</v>
      </c>
      <c r="AC250" s="15">
        <v>1.36</v>
      </c>
      <c r="AD250" s="15">
        <v>1.35</v>
      </c>
      <c r="AE250" s="15">
        <v>1.35</v>
      </c>
      <c r="AF250" s="15">
        <v>1.34</v>
      </c>
      <c r="AG250" s="15">
        <v>1.33</v>
      </c>
      <c r="AH250" s="15">
        <v>1.32</v>
      </c>
      <c r="AI250" s="15">
        <v>1.31</v>
      </c>
      <c r="AJ250" s="15">
        <v>1.31</v>
      </c>
      <c r="AK250" s="15">
        <v>1.3</v>
      </c>
      <c r="AL250" s="15">
        <v>1.29</v>
      </c>
      <c r="AM250" s="15">
        <v>1.29</v>
      </c>
      <c r="AN250" s="15">
        <v>1.28</v>
      </c>
      <c r="AO250" s="15">
        <v>1.28</v>
      </c>
      <c r="AP250" s="15">
        <v>1.27</v>
      </c>
      <c r="AQ250" s="15">
        <v>1.26</v>
      </c>
      <c r="AR250" s="15">
        <v>1.26</v>
      </c>
      <c r="AS250" s="15">
        <v>1.25</v>
      </c>
      <c r="AT250" s="15">
        <v>1.24</v>
      </c>
      <c r="AU250" s="15">
        <v>1.24</v>
      </c>
      <c r="AV250" s="15">
        <v>1.23</v>
      </c>
      <c r="AW250" s="15">
        <v>1.22</v>
      </c>
      <c r="AX250" s="15">
        <v>1.22</v>
      </c>
      <c r="AY250" s="15">
        <v>1.21</v>
      </c>
    </row>
    <row r="251" spans="1:51" x14ac:dyDescent="0.2">
      <c r="A251" s="5">
        <v>44865</v>
      </c>
      <c r="B251" s="15">
        <v>0.35</v>
      </c>
      <c r="C251" s="15">
        <v>0.46</v>
      </c>
      <c r="D251" s="15">
        <v>0.54</v>
      </c>
      <c r="E251" s="15">
        <v>0.62</v>
      </c>
      <c r="F251" s="15">
        <v>0.7</v>
      </c>
      <c r="G251" s="15">
        <v>0.78</v>
      </c>
      <c r="H251" s="15">
        <v>0.85</v>
      </c>
      <c r="I251" s="15">
        <v>0.93</v>
      </c>
      <c r="J251" s="15">
        <v>1</v>
      </c>
      <c r="K251" s="15">
        <v>1.07</v>
      </c>
      <c r="L251" s="15">
        <v>1.1399999999999999</v>
      </c>
      <c r="M251" s="15">
        <v>1.19</v>
      </c>
      <c r="N251" s="15">
        <v>1.24</v>
      </c>
      <c r="O251" s="15">
        <v>1.28</v>
      </c>
      <c r="P251" s="15">
        <v>1.32</v>
      </c>
      <c r="Q251" s="15">
        <v>1.34</v>
      </c>
      <c r="R251" s="15">
        <v>1.36</v>
      </c>
      <c r="S251" s="15">
        <v>1.38</v>
      </c>
      <c r="T251" s="15">
        <v>1.39</v>
      </c>
      <c r="U251" s="15">
        <v>1.4</v>
      </c>
      <c r="V251" s="15">
        <v>1.4</v>
      </c>
      <c r="W251" s="15">
        <v>1.4</v>
      </c>
      <c r="X251" s="15">
        <v>1.4</v>
      </c>
      <c r="Y251" s="15">
        <v>1.4</v>
      </c>
      <c r="Z251" s="15">
        <v>1.4</v>
      </c>
      <c r="AA251" s="15">
        <v>1.39</v>
      </c>
      <c r="AB251" s="15">
        <v>1.38</v>
      </c>
      <c r="AC251" s="15">
        <v>1.37</v>
      </c>
      <c r="AD251" s="15">
        <v>1.37</v>
      </c>
      <c r="AE251" s="15">
        <v>1.36</v>
      </c>
      <c r="AF251" s="15">
        <v>1.35</v>
      </c>
      <c r="AG251" s="15">
        <v>1.34</v>
      </c>
      <c r="AH251" s="15">
        <v>1.33</v>
      </c>
      <c r="AI251" s="15">
        <v>1.33</v>
      </c>
      <c r="AJ251" s="15">
        <v>1.32</v>
      </c>
      <c r="AK251" s="15">
        <v>1.31</v>
      </c>
      <c r="AL251" s="15">
        <v>1.31</v>
      </c>
      <c r="AM251" s="15">
        <v>1.3</v>
      </c>
      <c r="AN251" s="15">
        <v>1.29</v>
      </c>
      <c r="AO251" s="15">
        <v>1.29</v>
      </c>
      <c r="AP251" s="15">
        <v>1.28</v>
      </c>
      <c r="AQ251" s="15">
        <v>1.27</v>
      </c>
      <c r="AR251" s="15">
        <v>1.26</v>
      </c>
      <c r="AS251" s="15">
        <v>1.26</v>
      </c>
      <c r="AT251" s="15">
        <v>1.25</v>
      </c>
      <c r="AU251" s="15">
        <v>1.24</v>
      </c>
      <c r="AV251" s="15">
        <v>1.24</v>
      </c>
      <c r="AW251" s="15">
        <v>1.23</v>
      </c>
      <c r="AX251" s="15">
        <v>1.22</v>
      </c>
      <c r="AY251" s="15">
        <v>1.22</v>
      </c>
    </row>
    <row r="252" spans="1:51" x14ac:dyDescent="0.2">
      <c r="A252" s="5">
        <v>44895</v>
      </c>
      <c r="B252" s="15">
        <v>0.4</v>
      </c>
      <c r="C252" s="15">
        <v>0.51</v>
      </c>
      <c r="D252" s="15">
        <v>0.59</v>
      </c>
      <c r="E252" s="15">
        <v>0.67</v>
      </c>
      <c r="F252" s="15">
        <v>0.74</v>
      </c>
      <c r="G252" s="15">
        <v>0.82</v>
      </c>
      <c r="H252" s="15">
        <v>0.89</v>
      </c>
      <c r="I252" s="15">
        <v>0.96</v>
      </c>
      <c r="J252" s="15">
        <v>1.03</v>
      </c>
      <c r="K252" s="15">
        <v>1.1000000000000001</v>
      </c>
      <c r="L252" s="15">
        <v>1.1599999999999999</v>
      </c>
      <c r="M252" s="15">
        <v>1.22</v>
      </c>
      <c r="N252" s="15">
        <v>1.26</v>
      </c>
      <c r="O252" s="15">
        <v>1.31</v>
      </c>
      <c r="P252" s="15">
        <v>1.34</v>
      </c>
      <c r="Q252" s="15">
        <v>1.36</v>
      </c>
      <c r="R252" s="15">
        <v>1.38</v>
      </c>
      <c r="S252" s="15">
        <v>1.39</v>
      </c>
      <c r="T252" s="15">
        <v>1.41</v>
      </c>
      <c r="U252" s="15">
        <v>1.42</v>
      </c>
      <c r="V252" s="15">
        <v>1.42</v>
      </c>
      <c r="W252" s="15">
        <v>1.41</v>
      </c>
      <c r="X252" s="15">
        <v>1.41</v>
      </c>
      <c r="Y252" s="15">
        <v>1.41</v>
      </c>
      <c r="Z252" s="15">
        <v>1.41</v>
      </c>
      <c r="AA252" s="15">
        <v>1.4</v>
      </c>
      <c r="AB252" s="15">
        <v>1.39</v>
      </c>
      <c r="AC252" s="15">
        <v>1.38</v>
      </c>
      <c r="AD252" s="15">
        <v>1.37</v>
      </c>
      <c r="AE252" s="15">
        <v>1.37</v>
      </c>
      <c r="AF252" s="15">
        <v>1.36</v>
      </c>
      <c r="AG252" s="15">
        <v>1.35</v>
      </c>
      <c r="AH252" s="15">
        <v>1.34</v>
      </c>
      <c r="AI252" s="15">
        <v>1.33</v>
      </c>
      <c r="AJ252" s="15">
        <v>1.32</v>
      </c>
      <c r="AK252" s="15">
        <v>1.32</v>
      </c>
      <c r="AL252" s="15">
        <v>1.31</v>
      </c>
      <c r="AM252" s="15">
        <v>1.3</v>
      </c>
      <c r="AN252" s="15">
        <v>1.29</v>
      </c>
      <c r="AO252" s="15">
        <v>1.29</v>
      </c>
      <c r="AP252" s="15">
        <v>1.28</v>
      </c>
      <c r="AQ252" s="15">
        <v>1.27</v>
      </c>
      <c r="AR252" s="15">
        <v>1.26</v>
      </c>
      <c r="AS252" s="15">
        <v>1.26</v>
      </c>
      <c r="AT252" s="15">
        <v>1.25</v>
      </c>
      <c r="AU252" s="15">
        <v>1.24</v>
      </c>
      <c r="AV252" s="15">
        <v>1.24</v>
      </c>
      <c r="AW252" s="15">
        <v>1.23</v>
      </c>
      <c r="AX252" s="15">
        <v>1.22</v>
      </c>
      <c r="AY252" s="15">
        <v>1.22</v>
      </c>
    </row>
    <row r="253" spans="1:51" x14ac:dyDescent="0.2">
      <c r="A253" s="5">
        <v>44926</v>
      </c>
      <c r="B253" s="15">
        <v>0.46</v>
      </c>
      <c r="C253" s="15">
        <v>0.56999999999999995</v>
      </c>
      <c r="D253" s="15">
        <v>0.64</v>
      </c>
      <c r="E253" s="15">
        <v>0.72</v>
      </c>
      <c r="F253" s="15">
        <v>0.79</v>
      </c>
      <c r="G253" s="15">
        <v>0.87</v>
      </c>
      <c r="H253" s="15">
        <v>0.93</v>
      </c>
      <c r="I253" s="15">
        <v>1.01</v>
      </c>
      <c r="J253" s="15">
        <v>1.07</v>
      </c>
      <c r="K253" s="15">
        <v>1.1399999999999999</v>
      </c>
      <c r="L253" s="15">
        <v>1.2</v>
      </c>
      <c r="M253" s="15">
        <v>1.25</v>
      </c>
      <c r="N253" s="15">
        <v>1.3</v>
      </c>
      <c r="O253" s="15">
        <v>1.34</v>
      </c>
      <c r="P253" s="15">
        <v>1.37</v>
      </c>
      <c r="Q253" s="15">
        <v>1.39</v>
      </c>
      <c r="R253" s="15">
        <v>1.41</v>
      </c>
      <c r="S253" s="15">
        <v>1.42</v>
      </c>
      <c r="T253" s="15">
        <v>1.43</v>
      </c>
      <c r="U253" s="15">
        <v>1.44</v>
      </c>
      <c r="V253" s="15">
        <v>1.44</v>
      </c>
      <c r="W253" s="15">
        <v>1.44</v>
      </c>
      <c r="X253" s="15">
        <v>1.43</v>
      </c>
      <c r="Y253" s="15">
        <v>1.43</v>
      </c>
      <c r="Z253" s="15">
        <v>1.43</v>
      </c>
      <c r="AA253" s="15">
        <v>1.42</v>
      </c>
      <c r="AB253" s="15">
        <v>1.41</v>
      </c>
      <c r="AC253" s="15">
        <v>1.4</v>
      </c>
      <c r="AD253" s="15">
        <v>1.39</v>
      </c>
      <c r="AE253" s="15">
        <v>1.38</v>
      </c>
      <c r="AF253" s="15">
        <v>1.37</v>
      </c>
      <c r="AG253" s="15">
        <v>1.36</v>
      </c>
      <c r="AH253" s="15">
        <v>1.35</v>
      </c>
      <c r="AI253" s="15">
        <v>1.34</v>
      </c>
      <c r="AJ253" s="15">
        <v>1.33</v>
      </c>
      <c r="AK253" s="15">
        <v>1.33</v>
      </c>
      <c r="AL253" s="15">
        <v>1.32</v>
      </c>
      <c r="AM253" s="15">
        <v>1.31</v>
      </c>
      <c r="AN253" s="15">
        <v>1.3</v>
      </c>
      <c r="AO253" s="15">
        <v>1.3</v>
      </c>
      <c r="AP253" s="15">
        <v>1.29</v>
      </c>
      <c r="AQ253" s="15">
        <v>1.28</v>
      </c>
      <c r="AR253" s="15">
        <v>1.27</v>
      </c>
      <c r="AS253" s="15">
        <v>1.26</v>
      </c>
      <c r="AT253" s="15">
        <v>1.26</v>
      </c>
      <c r="AU253" s="15">
        <v>1.25</v>
      </c>
      <c r="AV253" s="15">
        <v>1.24</v>
      </c>
      <c r="AW253" s="15">
        <v>1.24</v>
      </c>
      <c r="AX253" s="15">
        <v>1.23</v>
      </c>
      <c r="AY253" s="15">
        <v>1.23</v>
      </c>
    </row>
    <row r="254" spans="1:51" x14ac:dyDescent="0.2">
      <c r="A254" s="5">
        <v>44957</v>
      </c>
      <c r="B254" s="15">
        <v>0.52</v>
      </c>
      <c r="C254" s="15">
        <v>0.63</v>
      </c>
      <c r="D254" s="15">
        <v>0.7</v>
      </c>
      <c r="E254" s="15">
        <v>0.76</v>
      </c>
      <c r="F254" s="15">
        <v>0.84</v>
      </c>
      <c r="G254" s="15">
        <v>0.91</v>
      </c>
      <c r="H254" s="15">
        <v>0.97</v>
      </c>
      <c r="I254" s="15">
        <v>1.04</v>
      </c>
      <c r="J254" s="15">
        <v>1.1100000000000001</v>
      </c>
      <c r="K254" s="15">
        <v>1.17</v>
      </c>
      <c r="L254" s="15">
        <v>1.23</v>
      </c>
      <c r="M254" s="15">
        <v>1.28</v>
      </c>
      <c r="N254" s="15">
        <v>1.33</v>
      </c>
      <c r="O254" s="15">
        <v>1.37</v>
      </c>
      <c r="P254" s="15">
        <v>1.4</v>
      </c>
      <c r="Q254" s="15">
        <v>1.42</v>
      </c>
      <c r="R254" s="15">
        <v>1.43</v>
      </c>
      <c r="S254" s="15">
        <v>1.44</v>
      </c>
      <c r="T254" s="15">
        <v>1.45</v>
      </c>
      <c r="U254" s="15">
        <v>1.46</v>
      </c>
      <c r="V254" s="15">
        <v>1.46</v>
      </c>
      <c r="W254" s="15">
        <v>1.45</v>
      </c>
      <c r="X254" s="15">
        <v>1.45</v>
      </c>
      <c r="Y254" s="15">
        <v>1.45</v>
      </c>
      <c r="Z254" s="15">
        <v>1.44</v>
      </c>
      <c r="AA254" s="15">
        <v>1.43</v>
      </c>
      <c r="AB254" s="15">
        <v>1.42</v>
      </c>
      <c r="AC254" s="15">
        <v>1.41</v>
      </c>
      <c r="AD254" s="15">
        <v>1.4</v>
      </c>
      <c r="AE254" s="15">
        <v>1.4</v>
      </c>
      <c r="AF254" s="15">
        <v>1.38</v>
      </c>
      <c r="AG254" s="15">
        <v>1.37</v>
      </c>
      <c r="AH254" s="15">
        <v>1.36</v>
      </c>
      <c r="AI254" s="15">
        <v>1.35</v>
      </c>
      <c r="AJ254" s="15">
        <v>1.34</v>
      </c>
      <c r="AK254" s="15">
        <v>1.34</v>
      </c>
      <c r="AL254" s="15">
        <v>1.33</v>
      </c>
      <c r="AM254" s="15">
        <v>1.32</v>
      </c>
      <c r="AN254" s="15">
        <v>1.31</v>
      </c>
      <c r="AO254" s="15">
        <v>1.31</v>
      </c>
      <c r="AP254" s="15">
        <v>1.3</v>
      </c>
      <c r="AQ254" s="15">
        <v>1.29</v>
      </c>
      <c r="AR254" s="15">
        <v>1.28</v>
      </c>
      <c r="AS254" s="15">
        <v>1.27</v>
      </c>
      <c r="AT254" s="15">
        <v>1.27</v>
      </c>
      <c r="AU254" s="15">
        <v>1.26</v>
      </c>
      <c r="AV254" s="15">
        <v>1.25</v>
      </c>
      <c r="AW254" s="15">
        <v>1.24</v>
      </c>
      <c r="AX254" s="15">
        <v>1.24</v>
      </c>
      <c r="AY254" s="15">
        <v>1.23</v>
      </c>
    </row>
    <row r="255" spans="1:51" x14ac:dyDescent="0.2">
      <c r="A255" s="5">
        <v>44985</v>
      </c>
      <c r="B255" s="15">
        <v>0.59</v>
      </c>
      <c r="C255" s="15">
        <v>0.7</v>
      </c>
      <c r="D255" s="15">
        <v>0.76</v>
      </c>
      <c r="E255" s="15">
        <v>0.82</v>
      </c>
      <c r="F255" s="15">
        <v>0.89</v>
      </c>
      <c r="G255" s="15">
        <v>0.95</v>
      </c>
      <c r="H255" s="15">
        <v>1.02</v>
      </c>
      <c r="I255" s="15">
        <v>1.08</v>
      </c>
      <c r="J255" s="15">
        <v>1.1499999999999999</v>
      </c>
      <c r="K255" s="15">
        <v>1.21</v>
      </c>
      <c r="L255" s="15">
        <v>1.27</v>
      </c>
      <c r="M255" s="15">
        <v>1.32</v>
      </c>
      <c r="N255" s="15">
        <v>1.36</v>
      </c>
      <c r="O255" s="15">
        <v>1.4</v>
      </c>
      <c r="P255" s="15">
        <v>1.43</v>
      </c>
      <c r="Q255" s="15">
        <v>1.45</v>
      </c>
      <c r="R255" s="15">
        <v>1.46</v>
      </c>
      <c r="S255" s="15">
        <v>1.47</v>
      </c>
      <c r="T255" s="15">
        <v>1.48</v>
      </c>
      <c r="U255" s="15">
        <v>1.49</v>
      </c>
      <c r="V255" s="15">
        <v>1.48</v>
      </c>
      <c r="W255" s="15">
        <v>1.48</v>
      </c>
      <c r="X255" s="15">
        <v>1.47</v>
      </c>
      <c r="Y255" s="15">
        <v>1.47</v>
      </c>
      <c r="Z255" s="15">
        <v>1.46</v>
      </c>
      <c r="AA255" s="15">
        <v>1.45</v>
      </c>
      <c r="AB255" s="15">
        <v>1.44</v>
      </c>
      <c r="AC255" s="15">
        <v>1.43</v>
      </c>
      <c r="AD255" s="15">
        <v>1.42</v>
      </c>
      <c r="AE255" s="15">
        <v>1.41</v>
      </c>
      <c r="AF255" s="15">
        <v>1.4</v>
      </c>
      <c r="AG255" s="15">
        <v>1.39</v>
      </c>
      <c r="AH255" s="15">
        <v>1.38</v>
      </c>
      <c r="AI255" s="15">
        <v>1.37</v>
      </c>
      <c r="AJ255" s="15">
        <v>1.36</v>
      </c>
      <c r="AK255" s="15">
        <v>1.35</v>
      </c>
      <c r="AL255" s="15">
        <v>1.34</v>
      </c>
      <c r="AM255" s="15">
        <v>1.34</v>
      </c>
      <c r="AN255" s="15">
        <v>1.33</v>
      </c>
      <c r="AO255" s="15">
        <v>1.32</v>
      </c>
      <c r="AP255" s="15">
        <v>1.31</v>
      </c>
      <c r="AQ255" s="15">
        <v>1.3</v>
      </c>
      <c r="AR255" s="15">
        <v>1.29</v>
      </c>
      <c r="AS255" s="15">
        <v>1.29</v>
      </c>
      <c r="AT255" s="15">
        <v>1.28</v>
      </c>
      <c r="AU255" s="15">
        <v>1.27</v>
      </c>
      <c r="AV255" s="15">
        <v>1.26</v>
      </c>
      <c r="AW255" s="15">
        <v>1.26</v>
      </c>
      <c r="AX255" s="15">
        <v>1.25</v>
      </c>
      <c r="AY255" s="15">
        <v>1.24</v>
      </c>
    </row>
    <row r="256" spans="1:51" x14ac:dyDescent="0.2">
      <c r="A256" s="5">
        <v>45016</v>
      </c>
      <c r="B256" s="15">
        <v>0.66</v>
      </c>
      <c r="C256" s="15">
        <v>0.76</v>
      </c>
      <c r="D256" s="15">
        <v>0.81</v>
      </c>
      <c r="E256" s="15">
        <v>0.87</v>
      </c>
      <c r="F256" s="15">
        <v>0.93</v>
      </c>
      <c r="G256" s="15">
        <v>1</v>
      </c>
      <c r="H256" s="15">
        <v>1.06</v>
      </c>
      <c r="I256" s="15">
        <v>1.1200000000000001</v>
      </c>
      <c r="J256" s="15">
        <v>1.18</v>
      </c>
      <c r="K256" s="15">
        <v>1.24</v>
      </c>
      <c r="L256" s="15">
        <v>1.3</v>
      </c>
      <c r="M256" s="15">
        <v>1.35</v>
      </c>
      <c r="N256" s="15">
        <v>1.39</v>
      </c>
      <c r="O256" s="15">
        <v>1.43</v>
      </c>
      <c r="P256" s="15">
        <v>1.46</v>
      </c>
      <c r="Q256" s="15">
        <v>1.47</v>
      </c>
      <c r="R256" s="15">
        <v>1.48</v>
      </c>
      <c r="S256" s="15">
        <v>1.49</v>
      </c>
      <c r="T256" s="15">
        <v>1.5</v>
      </c>
      <c r="U256" s="15">
        <v>1.51</v>
      </c>
      <c r="V256" s="15">
        <v>1.51</v>
      </c>
      <c r="W256" s="15">
        <v>1.5</v>
      </c>
      <c r="X256" s="15">
        <v>1.49</v>
      </c>
      <c r="Y256" s="15">
        <v>1.49</v>
      </c>
      <c r="Z256" s="15">
        <v>1.48</v>
      </c>
      <c r="AA256" s="15">
        <v>1.47</v>
      </c>
      <c r="AB256" s="15">
        <v>1.46</v>
      </c>
      <c r="AC256" s="15">
        <v>1.45</v>
      </c>
      <c r="AD256" s="15">
        <v>1.44</v>
      </c>
      <c r="AE256" s="15">
        <v>1.43</v>
      </c>
      <c r="AF256" s="15">
        <v>1.42</v>
      </c>
      <c r="AG256" s="15">
        <v>1.41</v>
      </c>
      <c r="AH256" s="15">
        <v>1.39</v>
      </c>
      <c r="AI256" s="15">
        <v>1.38</v>
      </c>
      <c r="AJ256" s="15">
        <v>1.37</v>
      </c>
      <c r="AK256" s="15">
        <v>1.37</v>
      </c>
      <c r="AL256" s="15">
        <v>1.36</v>
      </c>
      <c r="AM256" s="15">
        <v>1.35</v>
      </c>
      <c r="AN256" s="15">
        <v>1.34</v>
      </c>
      <c r="AO256" s="15">
        <v>1.33</v>
      </c>
      <c r="AP256" s="15">
        <v>1.32</v>
      </c>
      <c r="AQ256" s="15">
        <v>1.31</v>
      </c>
      <c r="AR256" s="15">
        <v>1.31</v>
      </c>
      <c r="AS256" s="15">
        <v>1.3</v>
      </c>
      <c r="AT256" s="15">
        <v>1.29</v>
      </c>
      <c r="AU256" s="15">
        <v>1.28</v>
      </c>
      <c r="AV256" s="15">
        <v>1.27</v>
      </c>
      <c r="AW256" s="15">
        <v>1.27</v>
      </c>
      <c r="AX256" s="15">
        <v>1.26</v>
      </c>
      <c r="AY256" s="15">
        <v>1.25</v>
      </c>
    </row>
    <row r="257" spans="1:51" x14ac:dyDescent="0.2">
      <c r="A257" s="5">
        <v>45046</v>
      </c>
      <c r="B257" s="15">
        <v>0.73</v>
      </c>
      <c r="C257" s="15">
        <v>0.82</v>
      </c>
      <c r="D257" s="15">
        <v>0.87</v>
      </c>
      <c r="E257" s="15">
        <v>0.92</v>
      </c>
      <c r="F257" s="15">
        <v>0.98</v>
      </c>
      <c r="G257" s="15">
        <v>1.04</v>
      </c>
      <c r="H257" s="15">
        <v>1.1000000000000001</v>
      </c>
      <c r="I257" s="15">
        <v>1.1599999999999999</v>
      </c>
      <c r="J257" s="15">
        <v>1.22</v>
      </c>
      <c r="K257" s="15">
        <v>1.28</v>
      </c>
      <c r="L257" s="15">
        <v>1.33</v>
      </c>
      <c r="M257" s="15">
        <v>1.38</v>
      </c>
      <c r="N257" s="15">
        <v>1.42</v>
      </c>
      <c r="O257" s="15">
        <v>1.46</v>
      </c>
      <c r="P257" s="15">
        <v>1.49</v>
      </c>
      <c r="Q257" s="15">
        <v>1.5</v>
      </c>
      <c r="R257" s="15">
        <v>1.51</v>
      </c>
      <c r="S257" s="15">
        <v>1.52</v>
      </c>
      <c r="T257" s="15">
        <v>1.53</v>
      </c>
      <c r="U257" s="15">
        <v>1.54</v>
      </c>
      <c r="V257" s="15">
        <v>1.53</v>
      </c>
      <c r="W257" s="15">
        <v>1.52</v>
      </c>
      <c r="X257" s="15">
        <v>1.51</v>
      </c>
      <c r="Y257" s="15">
        <v>1.51</v>
      </c>
      <c r="Z257" s="15">
        <v>1.5</v>
      </c>
      <c r="AA257" s="15">
        <v>1.49</v>
      </c>
      <c r="AB257" s="15">
        <v>1.48</v>
      </c>
      <c r="AC257" s="15">
        <v>1.47</v>
      </c>
      <c r="AD257" s="15">
        <v>1.46</v>
      </c>
      <c r="AE257" s="15">
        <v>1.45</v>
      </c>
      <c r="AF257" s="15">
        <v>1.43</v>
      </c>
      <c r="AG257" s="15">
        <v>1.42</v>
      </c>
      <c r="AH257" s="15">
        <v>1.41</v>
      </c>
      <c r="AI257" s="15">
        <v>1.4</v>
      </c>
      <c r="AJ257" s="15">
        <v>1.39</v>
      </c>
      <c r="AK257" s="15">
        <v>1.38</v>
      </c>
      <c r="AL257" s="15">
        <v>1.37</v>
      </c>
      <c r="AM257" s="15">
        <v>1.36</v>
      </c>
      <c r="AN257" s="15">
        <v>1.35</v>
      </c>
      <c r="AO257" s="15">
        <v>1.35</v>
      </c>
      <c r="AP257" s="15">
        <v>1.34</v>
      </c>
      <c r="AQ257" s="15">
        <v>1.33</v>
      </c>
      <c r="AR257" s="15">
        <v>1.32</v>
      </c>
      <c r="AS257" s="15">
        <v>1.31</v>
      </c>
      <c r="AT257" s="15">
        <v>1.3</v>
      </c>
      <c r="AU257" s="15">
        <v>1.29</v>
      </c>
      <c r="AV257" s="15">
        <v>1.28</v>
      </c>
      <c r="AW257" s="15">
        <v>1.28</v>
      </c>
      <c r="AX257" s="15">
        <v>1.27</v>
      </c>
      <c r="AY257" s="15">
        <v>1.26</v>
      </c>
    </row>
    <row r="258" spans="1:51" x14ac:dyDescent="0.2">
      <c r="A258" s="5">
        <v>45077</v>
      </c>
      <c r="B258" s="15">
        <v>0.8</v>
      </c>
      <c r="C258" s="15">
        <v>0.88</v>
      </c>
      <c r="D258" s="15">
        <v>0.92</v>
      </c>
      <c r="E258" s="15">
        <v>0.97</v>
      </c>
      <c r="F258" s="15">
        <v>1.03</v>
      </c>
      <c r="G258" s="15">
        <v>1.08</v>
      </c>
      <c r="H258" s="15">
        <v>1.1399999999999999</v>
      </c>
      <c r="I258" s="15">
        <v>1.2</v>
      </c>
      <c r="J258" s="15">
        <v>1.25</v>
      </c>
      <c r="K258" s="15">
        <v>1.31</v>
      </c>
      <c r="L258" s="15">
        <v>1.37</v>
      </c>
      <c r="M258" s="15">
        <v>1.41</v>
      </c>
      <c r="N258" s="15">
        <v>1.45</v>
      </c>
      <c r="O258" s="15">
        <v>1.49</v>
      </c>
      <c r="P258" s="15">
        <v>1.52</v>
      </c>
      <c r="Q258" s="15">
        <v>1.53</v>
      </c>
      <c r="R258" s="15">
        <v>1.54</v>
      </c>
      <c r="S258" s="15">
        <v>1.55</v>
      </c>
      <c r="T258" s="15">
        <v>1.55</v>
      </c>
      <c r="U258" s="15">
        <v>1.56</v>
      </c>
      <c r="V258" s="15">
        <v>1.55</v>
      </c>
      <c r="W258" s="15">
        <v>1.54</v>
      </c>
      <c r="X258" s="15">
        <v>1.54</v>
      </c>
      <c r="Y258" s="15">
        <v>1.53</v>
      </c>
      <c r="Z258" s="15">
        <v>1.52</v>
      </c>
      <c r="AA258" s="15">
        <v>1.51</v>
      </c>
      <c r="AB258" s="15">
        <v>1.5</v>
      </c>
      <c r="AC258" s="15">
        <v>1.48</v>
      </c>
      <c r="AD258" s="15">
        <v>1.47</v>
      </c>
      <c r="AE258" s="15">
        <v>1.46</v>
      </c>
      <c r="AF258" s="15">
        <v>1.45</v>
      </c>
      <c r="AG258" s="15">
        <v>1.44</v>
      </c>
      <c r="AH258" s="15">
        <v>1.43</v>
      </c>
      <c r="AI258" s="15">
        <v>1.42</v>
      </c>
      <c r="AJ258" s="15">
        <v>1.4</v>
      </c>
      <c r="AK258" s="15">
        <v>1.39</v>
      </c>
      <c r="AL258" s="15">
        <v>1.39</v>
      </c>
      <c r="AM258" s="15">
        <v>1.38</v>
      </c>
      <c r="AN258" s="15">
        <v>1.37</v>
      </c>
      <c r="AO258" s="15">
        <v>1.36</v>
      </c>
      <c r="AP258" s="15">
        <v>1.35</v>
      </c>
      <c r="AQ258" s="15">
        <v>1.34</v>
      </c>
      <c r="AR258" s="15">
        <v>1.33</v>
      </c>
      <c r="AS258" s="15">
        <v>1.32</v>
      </c>
      <c r="AT258" s="15">
        <v>1.31</v>
      </c>
      <c r="AU258" s="15">
        <v>1.3</v>
      </c>
      <c r="AV258" s="15">
        <v>1.3</v>
      </c>
      <c r="AW258" s="15">
        <v>1.29</v>
      </c>
      <c r="AX258" s="15">
        <v>1.28</v>
      </c>
      <c r="AY258" s="15">
        <v>1.27</v>
      </c>
    </row>
    <row r="259" spans="1:51" x14ac:dyDescent="0.2">
      <c r="A259" s="5">
        <v>45107</v>
      </c>
      <c r="B259" s="15">
        <v>0.87</v>
      </c>
      <c r="C259" s="15">
        <v>0.95</v>
      </c>
      <c r="D259" s="15">
        <v>0.98</v>
      </c>
      <c r="E259" s="15">
        <v>1.02</v>
      </c>
      <c r="F259" s="15">
        <v>1.07</v>
      </c>
      <c r="G259" s="15">
        <v>1.1299999999999999</v>
      </c>
      <c r="H259" s="15">
        <v>1.18</v>
      </c>
      <c r="I259" s="15">
        <v>1.24</v>
      </c>
      <c r="J259" s="15">
        <v>1.29</v>
      </c>
      <c r="K259" s="15">
        <v>1.35</v>
      </c>
      <c r="L259" s="15">
        <v>1.4</v>
      </c>
      <c r="M259" s="15">
        <v>1.44</v>
      </c>
      <c r="N259" s="15">
        <v>1.48</v>
      </c>
      <c r="O259" s="15">
        <v>1.52</v>
      </c>
      <c r="P259" s="15">
        <v>1.54</v>
      </c>
      <c r="Q259" s="15">
        <v>1.55</v>
      </c>
      <c r="R259" s="15">
        <v>1.56</v>
      </c>
      <c r="S259" s="15">
        <v>1.57</v>
      </c>
      <c r="T259" s="15">
        <v>1.58</v>
      </c>
      <c r="U259" s="15">
        <v>1.58</v>
      </c>
      <c r="V259" s="15">
        <v>1.57</v>
      </c>
      <c r="W259" s="15">
        <v>1.56</v>
      </c>
      <c r="X259" s="15">
        <v>1.55</v>
      </c>
      <c r="Y259" s="15">
        <v>1.55</v>
      </c>
      <c r="Z259" s="15">
        <v>1.54</v>
      </c>
      <c r="AA259" s="15">
        <v>1.53</v>
      </c>
      <c r="AB259" s="15">
        <v>1.51</v>
      </c>
      <c r="AC259" s="15">
        <v>1.5</v>
      </c>
      <c r="AD259" s="15">
        <v>1.49</v>
      </c>
      <c r="AE259" s="15">
        <v>1.48</v>
      </c>
      <c r="AF259" s="15">
        <v>1.47</v>
      </c>
      <c r="AG259" s="15">
        <v>1.45</v>
      </c>
      <c r="AH259" s="15">
        <v>1.44</v>
      </c>
      <c r="AI259" s="15">
        <v>1.43</v>
      </c>
      <c r="AJ259" s="15">
        <v>1.42</v>
      </c>
      <c r="AK259" s="15">
        <v>1.41</v>
      </c>
      <c r="AL259" s="15">
        <v>1.4</v>
      </c>
      <c r="AM259" s="15">
        <v>1.39</v>
      </c>
      <c r="AN259" s="15">
        <v>1.38</v>
      </c>
      <c r="AO259" s="15">
        <v>1.37</v>
      </c>
      <c r="AP259" s="15">
        <v>1.36</v>
      </c>
      <c r="AQ259" s="15">
        <v>1.35</v>
      </c>
      <c r="AR259" s="15">
        <v>1.34</v>
      </c>
      <c r="AS259" s="15">
        <v>1.33</v>
      </c>
      <c r="AT259" s="15">
        <v>1.32</v>
      </c>
      <c r="AU259" s="15">
        <v>1.31</v>
      </c>
      <c r="AV259" s="15">
        <v>1.31</v>
      </c>
      <c r="AW259" s="15">
        <v>1.3</v>
      </c>
      <c r="AX259" s="15">
        <v>1.29</v>
      </c>
      <c r="AY259" s="15">
        <v>1.28</v>
      </c>
    </row>
    <row r="260" spans="1:51" x14ac:dyDescent="0.2">
      <c r="A260" s="5">
        <v>45138</v>
      </c>
      <c r="B260" s="15">
        <v>0.94</v>
      </c>
      <c r="C260" s="15">
        <v>1.01</v>
      </c>
      <c r="D260" s="15">
        <v>1.04</v>
      </c>
      <c r="E260" s="15">
        <v>1.08</v>
      </c>
      <c r="F260" s="15">
        <v>1.1200000000000001</v>
      </c>
      <c r="G260" s="15">
        <v>1.17</v>
      </c>
      <c r="H260" s="15">
        <v>1.22</v>
      </c>
      <c r="I260" s="15">
        <v>1.28</v>
      </c>
      <c r="J260" s="15">
        <v>1.33</v>
      </c>
      <c r="K260" s="15">
        <v>1.38</v>
      </c>
      <c r="L260" s="15">
        <v>1.44</v>
      </c>
      <c r="M260" s="15">
        <v>1.48</v>
      </c>
      <c r="N260" s="15">
        <v>1.51</v>
      </c>
      <c r="O260" s="15">
        <v>1.55</v>
      </c>
      <c r="P260" s="15">
        <v>1.57</v>
      </c>
      <c r="Q260" s="15">
        <v>1.58</v>
      </c>
      <c r="R260" s="15">
        <v>1.59</v>
      </c>
      <c r="S260" s="15">
        <v>1.59</v>
      </c>
      <c r="T260" s="15">
        <v>1.6</v>
      </c>
      <c r="U260" s="15">
        <v>1.61</v>
      </c>
      <c r="V260" s="15">
        <v>1.59</v>
      </c>
      <c r="W260" s="15">
        <v>1.58</v>
      </c>
      <c r="X260" s="15">
        <v>1.58</v>
      </c>
      <c r="Y260" s="15">
        <v>1.57</v>
      </c>
      <c r="Z260" s="15">
        <v>1.56</v>
      </c>
      <c r="AA260" s="15">
        <v>1.55</v>
      </c>
      <c r="AB260" s="15">
        <v>1.53</v>
      </c>
      <c r="AC260" s="15">
        <v>1.52</v>
      </c>
      <c r="AD260" s="15">
        <v>1.51</v>
      </c>
      <c r="AE260" s="15">
        <v>1.5</v>
      </c>
      <c r="AF260" s="15">
        <v>1.48</v>
      </c>
      <c r="AG260" s="15">
        <v>1.47</v>
      </c>
      <c r="AH260" s="15">
        <v>1.46</v>
      </c>
      <c r="AI260" s="15">
        <v>1.44</v>
      </c>
      <c r="AJ260" s="15">
        <v>1.43</v>
      </c>
      <c r="AK260" s="15">
        <v>1.42</v>
      </c>
      <c r="AL260" s="15">
        <v>1.41</v>
      </c>
      <c r="AM260" s="15">
        <v>1.4</v>
      </c>
      <c r="AN260" s="15">
        <v>1.39</v>
      </c>
      <c r="AO260" s="15">
        <v>1.38</v>
      </c>
      <c r="AP260" s="15">
        <v>1.37</v>
      </c>
      <c r="AQ260" s="15">
        <v>1.36</v>
      </c>
      <c r="AR260" s="15">
        <v>1.35</v>
      </c>
      <c r="AS260" s="15">
        <v>1.34</v>
      </c>
      <c r="AT260" s="15">
        <v>1.33</v>
      </c>
      <c r="AU260" s="15">
        <v>1.33</v>
      </c>
      <c r="AV260" s="15">
        <v>1.32</v>
      </c>
      <c r="AW260" s="15">
        <v>1.31</v>
      </c>
      <c r="AX260" s="15">
        <v>1.3</v>
      </c>
      <c r="AY260" s="15">
        <v>1.29</v>
      </c>
    </row>
    <row r="261" spans="1:51" x14ac:dyDescent="0.2">
      <c r="A261" s="5">
        <v>45169</v>
      </c>
      <c r="B261" s="15">
        <v>1.01</v>
      </c>
      <c r="C261" s="15">
        <v>1.08</v>
      </c>
      <c r="D261" s="15">
        <v>1.1000000000000001</v>
      </c>
      <c r="E261" s="15">
        <v>1.1299999999999999</v>
      </c>
      <c r="F261" s="15">
        <v>1.17</v>
      </c>
      <c r="G261" s="15">
        <v>1.22</v>
      </c>
      <c r="H261" s="15">
        <v>1.26</v>
      </c>
      <c r="I261" s="15">
        <v>1.32</v>
      </c>
      <c r="J261" s="15">
        <v>1.37</v>
      </c>
      <c r="K261" s="15">
        <v>1.42</v>
      </c>
      <c r="L261" s="15">
        <v>1.47</v>
      </c>
      <c r="M261" s="15">
        <v>1.51</v>
      </c>
      <c r="N261" s="15">
        <v>1.55</v>
      </c>
      <c r="O261" s="15">
        <v>1.58</v>
      </c>
      <c r="P261" s="15">
        <v>1.61</v>
      </c>
      <c r="Q261" s="15">
        <v>1.61</v>
      </c>
      <c r="R261" s="15">
        <v>1.62</v>
      </c>
      <c r="S261" s="15">
        <v>1.62</v>
      </c>
      <c r="T261" s="15">
        <v>1.63</v>
      </c>
      <c r="U261" s="15">
        <v>1.63</v>
      </c>
      <c r="V261" s="15">
        <v>1.62</v>
      </c>
      <c r="W261" s="15">
        <v>1.61</v>
      </c>
      <c r="X261" s="15">
        <v>1.6</v>
      </c>
      <c r="Y261" s="15">
        <v>1.59</v>
      </c>
      <c r="Z261" s="15">
        <v>1.58</v>
      </c>
      <c r="AA261" s="15">
        <v>1.57</v>
      </c>
      <c r="AB261" s="15">
        <v>1.55</v>
      </c>
      <c r="AC261" s="15">
        <v>1.54</v>
      </c>
      <c r="AD261" s="15">
        <v>1.53</v>
      </c>
      <c r="AE261" s="15">
        <v>1.52</v>
      </c>
      <c r="AF261" s="15">
        <v>1.5</v>
      </c>
      <c r="AG261" s="15">
        <v>1.49</v>
      </c>
      <c r="AH261" s="15">
        <v>1.47</v>
      </c>
      <c r="AI261" s="15">
        <v>1.46</v>
      </c>
      <c r="AJ261" s="15">
        <v>1.45</v>
      </c>
      <c r="AK261" s="15">
        <v>1.44</v>
      </c>
      <c r="AL261" s="15">
        <v>1.43</v>
      </c>
      <c r="AM261" s="15">
        <v>1.42</v>
      </c>
      <c r="AN261" s="15">
        <v>1.41</v>
      </c>
      <c r="AO261" s="15">
        <v>1.4</v>
      </c>
      <c r="AP261" s="15">
        <v>1.39</v>
      </c>
      <c r="AQ261" s="15">
        <v>1.38</v>
      </c>
      <c r="AR261" s="15">
        <v>1.37</v>
      </c>
      <c r="AS261" s="15">
        <v>1.36</v>
      </c>
      <c r="AT261" s="15">
        <v>1.35</v>
      </c>
      <c r="AU261" s="15">
        <v>1.34</v>
      </c>
      <c r="AV261" s="15">
        <v>1.33</v>
      </c>
      <c r="AW261" s="15">
        <v>1.32</v>
      </c>
      <c r="AX261" s="15">
        <v>1.32</v>
      </c>
      <c r="AY261" s="15">
        <v>1.31</v>
      </c>
    </row>
    <row r="262" spans="1:51" x14ac:dyDescent="0.2">
      <c r="A262" s="5">
        <v>45199</v>
      </c>
      <c r="B262" s="15">
        <v>1.0900000000000001</v>
      </c>
      <c r="C262" s="15">
        <v>1.1399999999999999</v>
      </c>
      <c r="D262" s="15">
        <v>1.1599999999999999</v>
      </c>
      <c r="E262" s="15">
        <v>1.19</v>
      </c>
      <c r="F262" s="15">
        <v>1.22</v>
      </c>
      <c r="G262" s="15">
        <v>1.27</v>
      </c>
      <c r="H262" s="15">
        <v>1.31</v>
      </c>
      <c r="I262" s="15">
        <v>1.36</v>
      </c>
      <c r="J262" s="15">
        <v>1.41</v>
      </c>
      <c r="K262" s="15">
        <v>1.46</v>
      </c>
      <c r="L262" s="15">
        <v>1.51</v>
      </c>
      <c r="M262" s="15">
        <v>1.55</v>
      </c>
      <c r="N262" s="15">
        <v>1.59</v>
      </c>
      <c r="O262" s="15">
        <v>1.62</v>
      </c>
      <c r="P262" s="15">
        <v>1.64</v>
      </c>
      <c r="Q262" s="15">
        <v>1.65</v>
      </c>
      <c r="R262" s="15">
        <v>1.65</v>
      </c>
      <c r="S262" s="15">
        <v>1.66</v>
      </c>
      <c r="T262" s="15">
        <v>1.66</v>
      </c>
      <c r="U262" s="15">
        <v>1.66</v>
      </c>
      <c r="V262" s="15">
        <v>1.65</v>
      </c>
      <c r="W262" s="15">
        <v>1.64</v>
      </c>
      <c r="X262" s="15">
        <v>1.63</v>
      </c>
      <c r="Y262" s="15">
        <v>1.62</v>
      </c>
      <c r="Z262" s="15">
        <v>1.61</v>
      </c>
      <c r="AA262" s="15">
        <v>1.6</v>
      </c>
      <c r="AB262" s="15">
        <v>1.58</v>
      </c>
      <c r="AC262" s="15">
        <v>1.57</v>
      </c>
      <c r="AD262" s="15">
        <v>1.55</v>
      </c>
      <c r="AE262" s="15">
        <v>1.54</v>
      </c>
      <c r="AF262" s="15">
        <v>1.53</v>
      </c>
      <c r="AG262" s="15">
        <v>1.51</v>
      </c>
      <c r="AH262" s="15">
        <v>1.5</v>
      </c>
      <c r="AI262" s="15">
        <v>1.49</v>
      </c>
      <c r="AJ262" s="15">
        <v>1.47</v>
      </c>
      <c r="AK262" s="15">
        <v>1.46</v>
      </c>
      <c r="AL262" s="15">
        <v>1.45</v>
      </c>
      <c r="AM262" s="15">
        <v>1.44</v>
      </c>
      <c r="AN262" s="15">
        <v>1.43</v>
      </c>
      <c r="AO262" s="15">
        <v>1.42</v>
      </c>
      <c r="AP262" s="15">
        <v>1.41</v>
      </c>
      <c r="AQ262" s="15">
        <v>1.4</v>
      </c>
      <c r="AR262" s="15">
        <v>1.39</v>
      </c>
      <c r="AS262" s="15">
        <v>1.38</v>
      </c>
      <c r="AT262" s="15">
        <v>1.37</v>
      </c>
      <c r="AU262" s="15">
        <v>1.36</v>
      </c>
      <c r="AV262" s="15">
        <v>1.35</v>
      </c>
      <c r="AW262" s="15">
        <v>1.34</v>
      </c>
      <c r="AX262" s="15">
        <v>1.33</v>
      </c>
      <c r="AY262" s="15">
        <v>1.33</v>
      </c>
    </row>
    <row r="263" spans="1:51" x14ac:dyDescent="0.2">
      <c r="A263" s="5">
        <v>45230</v>
      </c>
      <c r="B263" s="15">
        <v>1.1599999999999999</v>
      </c>
      <c r="C263" s="15">
        <v>1.21</v>
      </c>
      <c r="D263" s="15">
        <v>1.22</v>
      </c>
      <c r="E263" s="15">
        <v>1.24</v>
      </c>
      <c r="F263" s="15">
        <v>1.28</v>
      </c>
      <c r="G263" s="15">
        <v>1.32</v>
      </c>
      <c r="H263" s="15">
        <v>1.36</v>
      </c>
      <c r="I263" s="15">
        <v>1.41</v>
      </c>
      <c r="J263" s="15">
        <v>1.46</v>
      </c>
      <c r="K263" s="15">
        <v>1.51</v>
      </c>
      <c r="L263" s="15">
        <v>1.55</v>
      </c>
      <c r="M263" s="15">
        <v>1.59</v>
      </c>
      <c r="N263" s="15">
        <v>1.63</v>
      </c>
      <c r="O263" s="15">
        <v>1.66</v>
      </c>
      <c r="P263" s="15">
        <v>1.68</v>
      </c>
      <c r="Q263" s="15">
        <v>1.69</v>
      </c>
      <c r="R263" s="15">
        <v>1.69</v>
      </c>
      <c r="S263" s="15">
        <v>1.69</v>
      </c>
      <c r="T263" s="15">
        <v>1.7</v>
      </c>
      <c r="U263" s="15">
        <v>1.7</v>
      </c>
      <c r="V263" s="15">
        <v>1.69</v>
      </c>
      <c r="W263" s="15">
        <v>1.67</v>
      </c>
      <c r="X263" s="15">
        <v>1.66</v>
      </c>
      <c r="Y263" s="15">
        <v>1.65</v>
      </c>
      <c r="Z263" s="15">
        <v>1.64</v>
      </c>
      <c r="AA263" s="15">
        <v>1.63</v>
      </c>
      <c r="AB263" s="15">
        <v>1.61</v>
      </c>
      <c r="AC263" s="15">
        <v>1.6</v>
      </c>
      <c r="AD263" s="15">
        <v>1.58</v>
      </c>
      <c r="AE263" s="15">
        <v>1.57</v>
      </c>
      <c r="AF263" s="15">
        <v>1.55</v>
      </c>
      <c r="AG263" s="15">
        <v>1.54</v>
      </c>
      <c r="AH263" s="15">
        <v>1.53</v>
      </c>
      <c r="AI263" s="15">
        <v>1.51</v>
      </c>
      <c r="AJ263" s="15">
        <v>1.5</v>
      </c>
      <c r="AK263" s="15">
        <v>1.49</v>
      </c>
      <c r="AL263" s="15">
        <v>1.48</v>
      </c>
      <c r="AM263" s="15">
        <v>1.47</v>
      </c>
      <c r="AN263" s="15">
        <v>1.46</v>
      </c>
      <c r="AO263" s="15">
        <v>1.45</v>
      </c>
      <c r="AP263" s="15">
        <v>1.44</v>
      </c>
      <c r="AQ263" s="15">
        <v>1.42</v>
      </c>
      <c r="AR263" s="15">
        <v>1.41</v>
      </c>
      <c r="AS263" s="15">
        <v>1.4</v>
      </c>
      <c r="AT263" s="15">
        <v>1.39</v>
      </c>
      <c r="AU263" s="15">
        <v>1.38</v>
      </c>
      <c r="AV263" s="15">
        <v>1.37</v>
      </c>
      <c r="AW263" s="15">
        <v>1.37</v>
      </c>
      <c r="AX263" s="15">
        <v>1.36</v>
      </c>
      <c r="AY263" s="15">
        <v>1.35</v>
      </c>
    </row>
    <row r="264" spans="1:51" x14ac:dyDescent="0.2">
      <c r="A264" s="5">
        <v>45260</v>
      </c>
      <c r="B264" s="15">
        <v>1.23</v>
      </c>
      <c r="C264" s="15">
        <v>1.27</v>
      </c>
      <c r="D264" s="15">
        <v>1.27</v>
      </c>
      <c r="E264" s="15">
        <v>1.29</v>
      </c>
      <c r="F264" s="15">
        <v>1.32</v>
      </c>
      <c r="G264" s="15">
        <v>1.36</v>
      </c>
      <c r="H264" s="15">
        <v>1.4</v>
      </c>
      <c r="I264" s="15">
        <v>1.44</v>
      </c>
      <c r="J264" s="15">
        <v>1.49</v>
      </c>
      <c r="K264" s="15">
        <v>1.54</v>
      </c>
      <c r="L264" s="15">
        <v>1.59</v>
      </c>
      <c r="M264" s="15">
        <v>1.63</v>
      </c>
      <c r="N264" s="15">
        <v>1.66</v>
      </c>
      <c r="O264" s="15">
        <v>1.69</v>
      </c>
      <c r="P264" s="15">
        <v>1.71</v>
      </c>
      <c r="Q264" s="15">
        <v>1.71</v>
      </c>
      <c r="R264" s="15">
        <v>1.72</v>
      </c>
      <c r="S264" s="15">
        <v>1.72</v>
      </c>
      <c r="T264" s="15">
        <v>1.72</v>
      </c>
      <c r="U264" s="15">
        <v>1.72</v>
      </c>
      <c r="V264" s="15">
        <v>1.71</v>
      </c>
      <c r="W264" s="15">
        <v>1.7</v>
      </c>
      <c r="X264" s="15">
        <v>1.69</v>
      </c>
      <c r="Y264" s="15">
        <v>1.68</v>
      </c>
      <c r="Z264" s="15">
        <v>1.67</v>
      </c>
      <c r="AA264" s="15">
        <v>1.65</v>
      </c>
      <c r="AB264" s="15">
        <v>1.63</v>
      </c>
      <c r="AC264" s="15">
        <v>1.62</v>
      </c>
      <c r="AD264" s="15">
        <v>1.6</v>
      </c>
      <c r="AE264" s="15">
        <v>1.59</v>
      </c>
      <c r="AF264" s="15">
        <v>1.57</v>
      </c>
      <c r="AG264" s="15">
        <v>1.56</v>
      </c>
      <c r="AH264" s="15">
        <v>1.54</v>
      </c>
      <c r="AI264" s="15">
        <v>1.53</v>
      </c>
      <c r="AJ264" s="15">
        <v>1.52</v>
      </c>
      <c r="AK264" s="15">
        <v>1.51</v>
      </c>
      <c r="AL264" s="15">
        <v>1.5</v>
      </c>
      <c r="AM264" s="15">
        <v>1.48</v>
      </c>
      <c r="AN264" s="15">
        <v>1.47</v>
      </c>
      <c r="AO264" s="15">
        <v>1.46</v>
      </c>
      <c r="AP264" s="15">
        <v>1.45</v>
      </c>
      <c r="AQ264" s="15">
        <v>1.44</v>
      </c>
      <c r="AR264" s="15">
        <v>1.43</v>
      </c>
      <c r="AS264" s="15">
        <v>1.42</v>
      </c>
      <c r="AT264" s="15">
        <v>1.41</v>
      </c>
      <c r="AU264" s="15">
        <v>1.4</v>
      </c>
      <c r="AV264" s="15">
        <v>1.39</v>
      </c>
      <c r="AW264" s="15">
        <v>1.38</v>
      </c>
      <c r="AX264" s="15">
        <v>1.37</v>
      </c>
      <c r="AY264" s="15">
        <v>1.36</v>
      </c>
    </row>
    <row r="265" spans="1:51" x14ac:dyDescent="0.2">
      <c r="A265" s="5">
        <v>45291</v>
      </c>
      <c r="B265" s="15">
        <v>1.29</v>
      </c>
      <c r="C265" s="15">
        <v>1.32</v>
      </c>
      <c r="D265" s="15">
        <v>1.32</v>
      </c>
      <c r="E265" s="15">
        <v>1.33</v>
      </c>
      <c r="F265" s="15">
        <v>1.36</v>
      </c>
      <c r="G265" s="15">
        <v>1.39</v>
      </c>
      <c r="H265" s="15">
        <v>1.43</v>
      </c>
      <c r="I265" s="15">
        <v>1.48</v>
      </c>
      <c r="J265" s="15">
        <v>1.52</v>
      </c>
      <c r="K265" s="15">
        <v>1.57</v>
      </c>
      <c r="L265" s="15">
        <v>1.61</v>
      </c>
      <c r="M265" s="15">
        <v>1.65</v>
      </c>
      <c r="N265" s="15">
        <v>1.68</v>
      </c>
      <c r="O265" s="15">
        <v>1.71</v>
      </c>
      <c r="P265" s="15">
        <v>1.73</v>
      </c>
      <c r="Q265" s="15">
        <v>1.74</v>
      </c>
      <c r="R265" s="15">
        <v>1.74</v>
      </c>
      <c r="S265" s="15">
        <v>1.74</v>
      </c>
      <c r="T265" s="15">
        <v>1.74</v>
      </c>
      <c r="U265" s="15">
        <v>1.74</v>
      </c>
      <c r="V265" s="15">
        <v>1.73</v>
      </c>
      <c r="W265" s="15">
        <v>1.71</v>
      </c>
      <c r="X265" s="15">
        <v>1.7</v>
      </c>
      <c r="Y265" s="15">
        <v>1.69</v>
      </c>
      <c r="Z265" s="15">
        <v>1.68</v>
      </c>
      <c r="AA265" s="15">
        <v>1.66</v>
      </c>
      <c r="AB265" s="15">
        <v>1.65</v>
      </c>
      <c r="AC265" s="15">
        <v>1.63</v>
      </c>
      <c r="AD265" s="15">
        <v>1.62</v>
      </c>
      <c r="AE265" s="15">
        <v>1.6</v>
      </c>
      <c r="AF265" s="15">
        <v>1.59</v>
      </c>
      <c r="AG265" s="15">
        <v>1.57</v>
      </c>
      <c r="AH265" s="15">
        <v>1.56</v>
      </c>
      <c r="AI265" s="15">
        <v>1.54</v>
      </c>
      <c r="AJ265" s="15">
        <v>1.53</v>
      </c>
      <c r="AK265" s="15">
        <v>1.52</v>
      </c>
      <c r="AL265" s="15">
        <v>1.51</v>
      </c>
      <c r="AM265" s="15">
        <v>1.5</v>
      </c>
      <c r="AN265" s="15">
        <v>1.49</v>
      </c>
      <c r="AO265" s="15">
        <v>1.48</v>
      </c>
      <c r="AP265" s="15">
        <v>1.46</v>
      </c>
      <c r="AQ265" s="15">
        <v>1.45</v>
      </c>
      <c r="AR265" s="15">
        <v>1.44</v>
      </c>
      <c r="AS265" s="15">
        <v>1.43</v>
      </c>
      <c r="AT265" s="15">
        <v>1.42</v>
      </c>
      <c r="AU265" s="15">
        <v>1.41</v>
      </c>
      <c r="AV265" s="15">
        <v>1.4</v>
      </c>
      <c r="AW265" s="15">
        <v>1.39</v>
      </c>
      <c r="AX265" s="15">
        <v>1.38</v>
      </c>
      <c r="AY265" s="15">
        <v>1.37</v>
      </c>
    </row>
    <row r="266" spans="1:51" x14ac:dyDescent="0.2">
      <c r="A266" s="5">
        <v>45322</v>
      </c>
      <c r="B266" s="15">
        <v>1.35</v>
      </c>
      <c r="C266" s="15">
        <v>1.37</v>
      </c>
      <c r="D266" s="15">
        <v>1.36</v>
      </c>
      <c r="E266" s="15">
        <v>1.37</v>
      </c>
      <c r="F266" s="15">
        <v>1.4</v>
      </c>
      <c r="G266" s="15">
        <v>1.43</v>
      </c>
      <c r="H266" s="15">
        <v>1.47</v>
      </c>
      <c r="I266" s="15">
        <v>1.51</v>
      </c>
      <c r="J266" s="15">
        <v>1.55</v>
      </c>
      <c r="K266" s="15">
        <v>1.6</v>
      </c>
      <c r="L266" s="15">
        <v>1.64</v>
      </c>
      <c r="M266" s="15">
        <v>1.68</v>
      </c>
      <c r="N266" s="15">
        <v>1.71</v>
      </c>
      <c r="O266" s="15">
        <v>1.74</v>
      </c>
      <c r="P266" s="15">
        <v>1.76</v>
      </c>
      <c r="Q266" s="15">
        <v>1.76</v>
      </c>
      <c r="R266" s="15">
        <v>1.76</v>
      </c>
      <c r="S266" s="15">
        <v>1.76</v>
      </c>
      <c r="T266" s="15">
        <v>1.76</v>
      </c>
      <c r="U266" s="15">
        <v>1.77</v>
      </c>
      <c r="V266" s="15">
        <v>1.75</v>
      </c>
      <c r="W266" s="15">
        <v>1.74</v>
      </c>
      <c r="X266" s="15">
        <v>1.72</v>
      </c>
      <c r="Y266" s="15">
        <v>1.71</v>
      </c>
      <c r="Z266" s="15">
        <v>1.7</v>
      </c>
      <c r="AA266" s="15">
        <v>1.68</v>
      </c>
      <c r="AB266" s="15">
        <v>1.67</v>
      </c>
      <c r="AC266" s="15">
        <v>1.65</v>
      </c>
      <c r="AD266" s="15">
        <v>1.64</v>
      </c>
      <c r="AE266" s="15">
        <v>1.62</v>
      </c>
      <c r="AF266" s="15">
        <v>1.61</v>
      </c>
      <c r="AG266" s="15">
        <v>1.59</v>
      </c>
      <c r="AH266" s="15">
        <v>1.57</v>
      </c>
      <c r="AI266" s="15">
        <v>1.56</v>
      </c>
      <c r="AJ266" s="15">
        <v>1.55</v>
      </c>
      <c r="AK266" s="15">
        <v>1.54</v>
      </c>
      <c r="AL266" s="15">
        <v>1.52</v>
      </c>
      <c r="AM266" s="15">
        <v>1.51</v>
      </c>
      <c r="AN266" s="15">
        <v>1.5</v>
      </c>
      <c r="AO266" s="15">
        <v>1.49</v>
      </c>
      <c r="AP266" s="15">
        <v>1.48</v>
      </c>
      <c r="AQ266" s="15">
        <v>1.47</v>
      </c>
      <c r="AR266" s="15">
        <v>1.45</v>
      </c>
      <c r="AS266" s="15">
        <v>1.44</v>
      </c>
      <c r="AT266" s="15">
        <v>1.43</v>
      </c>
      <c r="AU266" s="15">
        <v>1.42</v>
      </c>
      <c r="AV266" s="15">
        <v>1.41</v>
      </c>
      <c r="AW266" s="15">
        <v>1.4</v>
      </c>
      <c r="AX266" s="15">
        <v>1.39</v>
      </c>
      <c r="AY266" s="15">
        <v>1.39</v>
      </c>
    </row>
    <row r="267" spans="1:51" x14ac:dyDescent="0.2">
      <c r="A267" s="5">
        <v>45351</v>
      </c>
      <c r="B267" s="15">
        <v>1.42</v>
      </c>
      <c r="C267" s="15">
        <v>1.43</v>
      </c>
      <c r="D267" s="15">
        <v>1.41</v>
      </c>
      <c r="E267" s="15">
        <v>1.42</v>
      </c>
      <c r="F267" s="15">
        <v>1.44</v>
      </c>
      <c r="G267" s="15">
        <v>1.47</v>
      </c>
      <c r="H267" s="15">
        <v>1.51</v>
      </c>
      <c r="I267" s="15">
        <v>1.55</v>
      </c>
      <c r="J267" s="15">
        <v>1.59</v>
      </c>
      <c r="K267" s="15">
        <v>1.64</v>
      </c>
      <c r="L267" s="15">
        <v>1.68</v>
      </c>
      <c r="M267" s="15">
        <v>1.71</v>
      </c>
      <c r="N267" s="15">
        <v>1.74</v>
      </c>
      <c r="O267" s="15">
        <v>1.77</v>
      </c>
      <c r="P267" s="15">
        <v>1.79</v>
      </c>
      <c r="Q267" s="15">
        <v>1.79</v>
      </c>
      <c r="R267" s="15">
        <v>1.79</v>
      </c>
      <c r="S267" s="15">
        <v>1.79</v>
      </c>
      <c r="T267" s="15">
        <v>1.79</v>
      </c>
      <c r="U267" s="15">
        <v>1.79</v>
      </c>
      <c r="V267" s="15">
        <v>1.77</v>
      </c>
      <c r="W267" s="15">
        <v>1.76</v>
      </c>
      <c r="X267" s="15">
        <v>1.75</v>
      </c>
      <c r="Y267" s="15">
        <v>1.73</v>
      </c>
      <c r="Z267" s="15">
        <v>1.72</v>
      </c>
      <c r="AA267" s="15">
        <v>1.7</v>
      </c>
      <c r="AB267" s="15">
        <v>1.69</v>
      </c>
      <c r="AC267" s="15">
        <v>1.67</v>
      </c>
      <c r="AD267" s="15">
        <v>1.66</v>
      </c>
      <c r="AE267" s="15">
        <v>1.64</v>
      </c>
      <c r="AF267" s="15">
        <v>1.62</v>
      </c>
      <c r="AG267" s="15">
        <v>1.61</v>
      </c>
      <c r="AH267" s="15">
        <v>1.59</v>
      </c>
      <c r="AI267" s="15">
        <v>1.58</v>
      </c>
      <c r="AJ267" s="15">
        <v>1.57</v>
      </c>
      <c r="AK267" s="15">
        <v>1.55</v>
      </c>
      <c r="AL267" s="15">
        <v>1.54</v>
      </c>
      <c r="AM267" s="15">
        <v>1.53</v>
      </c>
      <c r="AN267" s="15">
        <v>1.52</v>
      </c>
      <c r="AO267" s="15">
        <v>1.51</v>
      </c>
      <c r="AP267" s="15">
        <v>1.49</v>
      </c>
      <c r="AQ267" s="15">
        <v>1.48</v>
      </c>
      <c r="AR267" s="15">
        <v>1.47</v>
      </c>
      <c r="AS267" s="15">
        <v>1.46</v>
      </c>
      <c r="AT267" s="15">
        <v>1.45</v>
      </c>
      <c r="AU267" s="15">
        <v>1.44</v>
      </c>
      <c r="AV267" s="15">
        <v>1.43</v>
      </c>
      <c r="AW267" s="15">
        <v>1.42</v>
      </c>
      <c r="AX267" s="15">
        <v>1.41</v>
      </c>
      <c r="AY267" s="15">
        <v>1.4</v>
      </c>
    </row>
    <row r="268" spans="1:51" x14ac:dyDescent="0.2">
      <c r="A268" s="5">
        <v>45382</v>
      </c>
      <c r="B268" s="15">
        <v>1.49</v>
      </c>
      <c r="C268" s="15">
        <v>1.48</v>
      </c>
      <c r="D268" s="15">
        <v>1.47</v>
      </c>
      <c r="E268" s="15">
        <v>1.47</v>
      </c>
      <c r="F268" s="15">
        <v>1.49</v>
      </c>
      <c r="G268" s="15">
        <v>1.52</v>
      </c>
      <c r="H268" s="15">
        <v>1.55</v>
      </c>
      <c r="I268" s="15">
        <v>1.59</v>
      </c>
      <c r="J268" s="15">
        <v>1.63</v>
      </c>
      <c r="K268" s="15">
        <v>1.67</v>
      </c>
      <c r="L268" s="15">
        <v>1.71</v>
      </c>
      <c r="M268" s="15">
        <v>1.75</v>
      </c>
      <c r="N268" s="15">
        <v>1.78</v>
      </c>
      <c r="O268" s="15">
        <v>1.8</v>
      </c>
      <c r="P268" s="15">
        <v>1.82</v>
      </c>
      <c r="Q268" s="15">
        <v>1.82</v>
      </c>
      <c r="R268" s="15">
        <v>1.82</v>
      </c>
      <c r="S268" s="15">
        <v>1.82</v>
      </c>
      <c r="T268" s="15">
        <v>1.82</v>
      </c>
      <c r="U268" s="15">
        <v>1.82</v>
      </c>
      <c r="V268" s="15">
        <v>1.8</v>
      </c>
      <c r="W268" s="15">
        <v>1.79</v>
      </c>
      <c r="X268" s="15">
        <v>1.77</v>
      </c>
      <c r="Y268" s="15">
        <v>1.76</v>
      </c>
      <c r="Z268" s="15">
        <v>1.75</v>
      </c>
      <c r="AA268" s="15">
        <v>1.73</v>
      </c>
      <c r="AB268" s="15">
        <v>1.71</v>
      </c>
      <c r="AC268" s="15">
        <v>1.69</v>
      </c>
      <c r="AD268" s="15">
        <v>1.68</v>
      </c>
      <c r="AE268" s="15">
        <v>1.66</v>
      </c>
      <c r="AF268" s="15">
        <v>1.65</v>
      </c>
      <c r="AG268" s="15">
        <v>1.63</v>
      </c>
      <c r="AH268" s="15">
        <v>1.61</v>
      </c>
      <c r="AI268" s="15">
        <v>1.6</v>
      </c>
      <c r="AJ268" s="15">
        <v>1.58</v>
      </c>
      <c r="AK268" s="15">
        <v>1.57</v>
      </c>
      <c r="AL268" s="15">
        <v>1.56</v>
      </c>
      <c r="AM268" s="15">
        <v>1.55</v>
      </c>
      <c r="AN268" s="15">
        <v>1.54</v>
      </c>
      <c r="AO268" s="15">
        <v>1.53</v>
      </c>
      <c r="AP268" s="15">
        <v>1.51</v>
      </c>
      <c r="AQ268" s="15">
        <v>1.5</v>
      </c>
      <c r="AR268" s="15">
        <v>1.49</v>
      </c>
      <c r="AS268" s="15">
        <v>1.48</v>
      </c>
      <c r="AT268" s="15">
        <v>1.46</v>
      </c>
      <c r="AU268" s="15">
        <v>1.45</v>
      </c>
      <c r="AV268" s="15">
        <v>1.44</v>
      </c>
      <c r="AW268" s="15">
        <v>1.43</v>
      </c>
      <c r="AX268" s="15">
        <v>1.42</v>
      </c>
      <c r="AY268" s="15">
        <v>1.41</v>
      </c>
    </row>
    <row r="269" spans="1:51" x14ac:dyDescent="0.2">
      <c r="A269" s="5">
        <v>45412</v>
      </c>
      <c r="B269" s="15">
        <v>1.56</v>
      </c>
      <c r="C269" s="15">
        <v>1.55</v>
      </c>
      <c r="D269" s="15">
        <v>1.53</v>
      </c>
      <c r="E269" s="15">
        <v>1.52</v>
      </c>
      <c r="F269" s="15">
        <v>1.54</v>
      </c>
      <c r="G269" s="15">
        <v>1.57</v>
      </c>
      <c r="H269" s="15">
        <v>1.6</v>
      </c>
      <c r="I269" s="15">
        <v>1.63</v>
      </c>
      <c r="J269" s="15">
        <v>1.67</v>
      </c>
      <c r="K269" s="15">
        <v>1.71</v>
      </c>
      <c r="L269" s="15">
        <v>1.75</v>
      </c>
      <c r="M269" s="15">
        <v>1.79</v>
      </c>
      <c r="N269" s="15">
        <v>1.81</v>
      </c>
      <c r="O269" s="15">
        <v>1.84</v>
      </c>
      <c r="P269" s="15">
        <v>1.86</v>
      </c>
      <c r="Q269" s="15">
        <v>1.86</v>
      </c>
      <c r="R269" s="15">
        <v>1.85</v>
      </c>
      <c r="S269" s="15">
        <v>1.85</v>
      </c>
      <c r="T269" s="15">
        <v>1.85</v>
      </c>
      <c r="U269" s="15">
        <v>1.85</v>
      </c>
      <c r="V269" s="15">
        <v>1.83</v>
      </c>
      <c r="W269" s="15">
        <v>1.81</v>
      </c>
      <c r="X269" s="15">
        <v>1.8</v>
      </c>
      <c r="Y269" s="15">
        <v>1.79</v>
      </c>
      <c r="Z269" s="15">
        <v>1.77</v>
      </c>
      <c r="AA269" s="15">
        <v>1.75</v>
      </c>
      <c r="AB269" s="15">
        <v>1.74</v>
      </c>
      <c r="AC269" s="15">
        <v>1.72</v>
      </c>
      <c r="AD269" s="15">
        <v>1.7</v>
      </c>
      <c r="AE269" s="15">
        <v>1.69</v>
      </c>
      <c r="AF269" s="15">
        <v>1.67</v>
      </c>
      <c r="AG269" s="15">
        <v>1.65</v>
      </c>
      <c r="AH269" s="15">
        <v>1.64</v>
      </c>
      <c r="AI269" s="15">
        <v>1.62</v>
      </c>
      <c r="AJ269" s="15">
        <v>1.61</v>
      </c>
      <c r="AK269" s="15">
        <v>1.59</v>
      </c>
      <c r="AL269" s="15">
        <v>1.58</v>
      </c>
      <c r="AM269" s="15">
        <v>1.57</v>
      </c>
      <c r="AN269" s="15">
        <v>1.56</v>
      </c>
      <c r="AO269" s="15">
        <v>1.55</v>
      </c>
      <c r="AP269" s="15">
        <v>1.53</v>
      </c>
      <c r="AQ269" s="15">
        <v>1.52</v>
      </c>
      <c r="AR269" s="15">
        <v>1.51</v>
      </c>
      <c r="AS269" s="15">
        <v>1.5</v>
      </c>
      <c r="AT269" s="15">
        <v>1.48</v>
      </c>
      <c r="AU269" s="15">
        <v>1.47</v>
      </c>
      <c r="AV269" s="15">
        <v>1.46</v>
      </c>
      <c r="AW269" s="15">
        <v>1.45</v>
      </c>
      <c r="AX269" s="15">
        <v>1.44</v>
      </c>
      <c r="AY269" s="15">
        <v>1.43</v>
      </c>
    </row>
    <row r="270" spans="1:51" x14ac:dyDescent="0.2">
      <c r="A270" s="5">
        <v>45443</v>
      </c>
      <c r="B270" s="15">
        <v>1.62</v>
      </c>
      <c r="C270" s="15">
        <v>1.61</v>
      </c>
      <c r="D270" s="15">
        <v>1.58</v>
      </c>
      <c r="E270" s="15">
        <v>1.58</v>
      </c>
      <c r="F270" s="15">
        <v>1.59</v>
      </c>
      <c r="G270" s="15">
        <v>1.62</v>
      </c>
      <c r="H270" s="15">
        <v>1.64</v>
      </c>
      <c r="I270" s="15">
        <v>1.68</v>
      </c>
      <c r="J270" s="15">
        <v>1.72</v>
      </c>
      <c r="K270" s="15">
        <v>1.76</v>
      </c>
      <c r="L270" s="15">
        <v>1.8</v>
      </c>
      <c r="M270" s="15">
        <v>1.83</v>
      </c>
      <c r="N270" s="15">
        <v>1.85</v>
      </c>
      <c r="O270" s="15">
        <v>1.88</v>
      </c>
      <c r="P270" s="15">
        <v>1.89</v>
      </c>
      <c r="Q270" s="15">
        <v>1.89</v>
      </c>
      <c r="R270" s="15">
        <v>1.89</v>
      </c>
      <c r="S270" s="15">
        <v>1.89</v>
      </c>
      <c r="T270" s="15">
        <v>1.88</v>
      </c>
      <c r="U270" s="15">
        <v>1.88</v>
      </c>
      <c r="V270" s="15">
        <v>1.86</v>
      </c>
      <c r="W270" s="15">
        <v>1.85</v>
      </c>
      <c r="X270" s="15">
        <v>1.83</v>
      </c>
      <c r="Y270" s="15">
        <v>1.82</v>
      </c>
      <c r="Z270" s="15">
        <v>1.8</v>
      </c>
      <c r="AA270" s="15">
        <v>1.78</v>
      </c>
      <c r="AB270" s="15">
        <v>1.76</v>
      </c>
      <c r="AC270" s="15">
        <v>1.75</v>
      </c>
      <c r="AD270" s="15">
        <v>1.73</v>
      </c>
      <c r="AE270" s="15">
        <v>1.71</v>
      </c>
      <c r="AF270" s="15">
        <v>1.69</v>
      </c>
      <c r="AG270" s="15">
        <v>1.68</v>
      </c>
      <c r="AH270" s="15">
        <v>1.66</v>
      </c>
      <c r="AI270" s="15">
        <v>1.65</v>
      </c>
      <c r="AJ270" s="15">
        <v>1.63</v>
      </c>
      <c r="AK270" s="15">
        <v>1.62</v>
      </c>
      <c r="AL270" s="15">
        <v>1.61</v>
      </c>
      <c r="AM270" s="15">
        <v>1.59</v>
      </c>
      <c r="AN270" s="15">
        <v>1.58</v>
      </c>
      <c r="AO270" s="15">
        <v>1.57</v>
      </c>
      <c r="AP270" s="15">
        <v>1.56</v>
      </c>
      <c r="AQ270" s="15">
        <v>1.54</v>
      </c>
      <c r="AR270" s="15">
        <v>1.53</v>
      </c>
      <c r="AS270" s="15">
        <v>1.52</v>
      </c>
      <c r="AT270" s="15">
        <v>1.5</v>
      </c>
      <c r="AU270" s="15">
        <v>1.49</v>
      </c>
      <c r="AV270" s="15">
        <v>1.48</v>
      </c>
      <c r="AW270" s="15">
        <v>1.47</v>
      </c>
      <c r="AX270" s="15">
        <v>1.46</v>
      </c>
      <c r="AY270" s="15">
        <v>1.45</v>
      </c>
    </row>
    <row r="271" spans="1:51" x14ac:dyDescent="0.2">
      <c r="A271" s="5">
        <v>45473</v>
      </c>
      <c r="B271" s="15">
        <v>1.69</v>
      </c>
      <c r="C271" s="15">
        <v>1.67</v>
      </c>
      <c r="D271" s="15">
        <v>1.64</v>
      </c>
      <c r="E271" s="15">
        <v>1.64</v>
      </c>
      <c r="F271" s="15">
        <v>1.65</v>
      </c>
      <c r="G271" s="15">
        <v>1.67</v>
      </c>
      <c r="H271" s="15">
        <v>1.69</v>
      </c>
      <c r="I271" s="15">
        <v>1.73</v>
      </c>
      <c r="J271" s="15">
        <v>1.76</v>
      </c>
      <c r="K271" s="15">
        <v>1.8</v>
      </c>
      <c r="L271" s="15">
        <v>1.84</v>
      </c>
      <c r="M271" s="15">
        <v>1.87</v>
      </c>
      <c r="N271" s="15">
        <v>1.9</v>
      </c>
      <c r="O271" s="15">
        <v>1.92</v>
      </c>
      <c r="P271" s="15">
        <v>1.94</v>
      </c>
      <c r="Q271" s="15">
        <v>1.93</v>
      </c>
      <c r="R271" s="15">
        <v>1.93</v>
      </c>
      <c r="S271" s="15">
        <v>1.92</v>
      </c>
      <c r="T271" s="15">
        <v>1.92</v>
      </c>
      <c r="U271" s="15">
        <v>1.92</v>
      </c>
      <c r="V271" s="15">
        <v>1.9</v>
      </c>
      <c r="W271" s="15">
        <v>1.88</v>
      </c>
      <c r="X271" s="15">
        <v>1.86</v>
      </c>
      <c r="Y271" s="15">
        <v>1.85</v>
      </c>
      <c r="Z271" s="15">
        <v>1.84</v>
      </c>
      <c r="AA271" s="15">
        <v>1.81</v>
      </c>
      <c r="AB271" s="15">
        <v>1.79</v>
      </c>
      <c r="AC271" s="15">
        <v>1.78</v>
      </c>
      <c r="AD271" s="15">
        <v>1.76</v>
      </c>
      <c r="AE271" s="15">
        <v>1.74</v>
      </c>
      <c r="AF271" s="15">
        <v>1.72</v>
      </c>
      <c r="AG271" s="15">
        <v>1.71</v>
      </c>
      <c r="AH271" s="15">
        <v>1.69</v>
      </c>
      <c r="AI271" s="15">
        <v>1.67</v>
      </c>
      <c r="AJ271" s="15">
        <v>1.66</v>
      </c>
      <c r="AK271" s="15">
        <v>1.65</v>
      </c>
      <c r="AL271" s="15">
        <v>1.63</v>
      </c>
      <c r="AM271" s="15">
        <v>1.62</v>
      </c>
      <c r="AN271" s="15">
        <v>1.61</v>
      </c>
      <c r="AO271" s="15">
        <v>1.6</v>
      </c>
      <c r="AP271" s="15">
        <v>1.58</v>
      </c>
      <c r="AQ271" s="15">
        <v>1.57</v>
      </c>
      <c r="AR271" s="15">
        <v>1.56</v>
      </c>
      <c r="AS271" s="15">
        <v>1.54</v>
      </c>
      <c r="AT271" s="15">
        <v>1.53</v>
      </c>
      <c r="AU271" s="15">
        <v>1.52</v>
      </c>
      <c r="AV271" s="15">
        <v>1.51</v>
      </c>
      <c r="AW271" s="15">
        <v>1.5</v>
      </c>
      <c r="AX271" s="15">
        <v>1.49</v>
      </c>
      <c r="AY271" s="15">
        <v>1.48</v>
      </c>
    </row>
    <row r="272" spans="1:51" x14ac:dyDescent="0.2">
      <c r="A272" s="5">
        <v>45504</v>
      </c>
      <c r="B272" s="15">
        <v>1.75</v>
      </c>
      <c r="C272" s="15">
        <v>1.73</v>
      </c>
      <c r="D272" s="15">
        <v>1.7</v>
      </c>
      <c r="E272" s="15">
        <v>1.69</v>
      </c>
      <c r="F272" s="15">
        <v>1.7</v>
      </c>
      <c r="G272" s="15">
        <v>1.72</v>
      </c>
      <c r="H272" s="15">
        <v>1.74</v>
      </c>
      <c r="I272" s="15">
        <v>1.78</v>
      </c>
      <c r="J272" s="15">
        <v>1.81</v>
      </c>
      <c r="K272" s="15">
        <v>1.85</v>
      </c>
      <c r="L272" s="15">
        <v>1.89</v>
      </c>
      <c r="M272" s="15">
        <v>1.92</v>
      </c>
      <c r="N272" s="15">
        <v>1.94</v>
      </c>
      <c r="O272" s="15">
        <v>1.96</v>
      </c>
      <c r="P272" s="15">
        <v>1.98</v>
      </c>
      <c r="Q272" s="15">
        <v>1.97</v>
      </c>
      <c r="R272" s="15">
        <v>1.97</v>
      </c>
      <c r="S272" s="15">
        <v>1.96</v>
      </c>
      <c r="T272" s="15">
        <v>1.96</v>
      </c>
      <c r="U272" s="15">
        <v>1.96</v>
      </c>
      <c r="V272" s="15">
        <v>1.94</v>
      </c>
      <c r="W272" s="15">
        <v>1.92</v>
      </c>
      <c r="X272" s="15">
        <v>1.9</v>
      </c>
      <c r="Y272" s="15">
        <v>1.89</v>
      </c>
      <c r="Z272" s="15">
        <v>1.87</v>
      </c>
      <c r="AA272" s="15">
        <v>1.85</v>
      </c>
      <c r="AB272" s="15">
        <v>1.83</v>
      </c>
      <c r="AC272" s="15">
        <v>1.81</v>
      </c>
      <c r="AD272" s="15">
        <v>1.79</v>
      </c>
      <c r="AE272" s="15">
        <v>1.78</v>
      </c>
      <c r="AF272" s="15">
        <v>1.76</v>
      </c>
      <c r="AG272" s="15">
        <v>1.74</v>
      </c>
      <c r="AH272" s="15">
        <v>1.72</v>
      </c>
      <c r="AI272" s="15">
        <v>1.71</v>
      </c>
      <c r="AJ272" s="15">
        <v>1.69</v>
      </c>
      <c r="AK272" s="15">
        <v>1.68</v>
      </c>
      <c r="AL272" s="15">
        <v>1.66</v>
      </c>
      <c r="AM272" s="15">
        <v>1.65</v>
      </c>
      <c r="AN272" s="15">
        <v>1.64</v>
      </c>
      <c r="AO272" s="15">
        <v>1.63</v>
      </c>
      <c r="AP272" s="15">
        <v>1.61</v>
      </c>
      <c r="AQ272" s="15">
        <v>1.6</v>
      </c>
      <c r="AR272" s="15">
        <v>1.58</v>
      </c>
      <c r="AS272" s="15">
        <v>1.57</v>
      </c>
      <c r="AT272" s="15">
        <v>1.56</v>
      </c>
      <c r="AU272" s="15">
        <v>1.55</v>
      </c>
      <c r="AV272" s="15">
        <v>1.53</v>
      </c>
      <c r="AW272" s="15">
        <v>1.52</v>
      </c>
      <c r="AX272" s="15">
        <v>1.51</v>
      </c>
      <c r="AY272" s="15">
        <v>1.5</v>
      </c>
    </row>
    <row r="273" spans="1:51" x14ac:dyDescent="0.2">
      <c r="A273" s="5">
        <v>45535</v>
      </c>
      <c r="B273" s="15">
        <v>1.82</v>
      </c>
      <c r="C273" s="15">
        <v>1.79</v>
      </c>
      <c r="D273" s="15">
        <v>1.75</v>
      </c>
      <c r="E273" s="15">
        <v>1.74</v>
      </c>
      <c r="F273" s="15">
        <v>1.75</v>
      </c>
      <c r="G273" s="15">
        <v>1.77</v>
      </c>
      <c r="H273" s="15">
        <v>1.8</v>
      </c>
      <c r="I273" s="15">
        <v>1.83</v>
      </c>
      <c r="J273" s="15">
        <v>1.86</v>
      </c>
      <c r="K273" s="15">
        <v>1.9</v>
      </c>
      <c r="L273" s="15">
        <v>1.94</v>
      </c>
      <c r="M273" s="15">
        <v>1.97</v>
      </c>
      <c r="N273" s="15">
        <v>1.99</v>
      </c>
      <c r="O273" s="15">
        <v>2.0099999999999998</v>
      </c>
      <c r="P273" s="15">
        <v>2.0299999999999998</v>
      </c>
      <c r="Q273" s="15">
        <v>2.02</v>
      </c>
      <c r="R273" s="15">
        <v>2.02</v>
      </c>
      <c r="S273" s="15">
        <v>2.0099999999999998</v>
      </c>
      <c r="T273" s="15">
        <v>2.0099999999999998</v>
      </c>
      <c r="U273" s="15">
        <v>2</v>
      </c>
      <c r="V273" s="15">
        <v>1.98</v>
      </c>
      <c r="W273" s="15">
        <v>1.96</v>
      </c>
      <c r="X273" s="15">
        <v>1.94</v>
      </c>
      <c r="Y273" s="15">
        <v>1.93</v>
      </c>
      <c r="Z273" s="15">
        <v>1.91</v>
      </c>
      <c r="AA273" s="15">
        <v>1.89</v>
      </c>
      <c r="AB273" s="15">
        <v>1.87</v>
      </c>
      <c r="AC273" s="15">
        <v>1.85</v>
      </c>
      <c r="AD273" s="15">
        <v>1.83</v>
      </c>
      <c r="AE273" s="15">
        <v>1.82</v>
      </c>
      <c r="AF273" s="15">
        <v>1.8</v>
      </c>
      <c r="AG273" s="15">
        <v>1.78</v>
      </c>
      <c r="AH273" s="15">
        <v>1.76</v>
      </c>
      <c r="AI273" s="15">
        <v>1.75</v>
      </c>
      <c r="AJ273" s="15">
        <v>1.73</v>
      </c>
      <c r="AK273" s="15">
        <v>1.72</v>
      </c>
      <c r="AL273" s="15">
        <v>1.7</v>
      </c>
      <c r="AM273" s="15">
        <v>1.69</v>
      </c>
      <c r="AN273" s="15">
        <v>1.68</v>
      </c>
      <c r="AO273" s="15">
        <v>1.67</v>
      </c>
      <c r="AP273" s="15">
        <v>1.65</v>
      </c>
      <c r="AQ273" s="15">
        <v>1.63</v>
      </c>
      <c r="AR273" s="15">
        <v>1.62</v>
      </c>
      <c r="AS273" s="15">
        <v>1.61</v>
      </c>
      <c r="AT273" s="15">
        <v>1.59</v>
      </c>
      <c r="AU273" s="15">
        <v>1.58</v>
      </c>
      <c r="AV273" s="15">
        <v>1.57</v>
      </c>
      <c r="AW273" s="15">
        <v>1.56</v>
      </c>
      <c r="AX273" s="15">
        <v>1.55</v>
      </c>
      <c r="AY273" s="15">
        <v>1.54</v>
      </c>
    </row>
    <row r="274" spans="1:51" x14ac:dyDescent="0.2">
      <c r="A274" s="5">
        <v>45565</v>
      </c>
      <c r="B274" s="15">
        <v>1.87</v>
      </c>
      <c r="C274" s="15">
        <v>1.84</v>
      </c>
      <c r="D274" s="15">
        <v>1.8</v>
      </c>
      <c r="E274" s="15">
        <v>1.79</v>
      </c>
      <c r="F274" s="15">
        <v>1.8</v>
      </c>
      <c r="G274" s="15">
        <v>1.82</v>
      </c>
      <c r="H274" s="15">
        <v>1.84</v>
      </c>
      <c r="I274" s="15">
        <v>1.88</v>
      </c>
      <c r="J274" s="15">
        <v>1.91</v>
      </c>
      <c r="K274" s="15">
        <v>1.95</v>
      </c>
      <c r="L274" s="15">
        <v>1.98</v>
      </c>
      <c r="M274" s="15">
        <v>2.0099999999999998</v>
      </c>
      <c r="N274" s="15">
        <v>2.0299999999999998</v>
      </c>
      <c r="O274" s="15">
        <v>2.0499999999999998</v>
      </c>
      <c r="P274" s="15">
        <v>2.0699999999999998</v>
      </c>
      <c r="Q274" s="15">
        <v>2.06</v>
      </c>
      <c r="R274" s="15">
        <v>2.06</v>
      </c>
      <c r="S274" s="15">
        <v>2.0499999999999998</v>
      </c>
      <c r="T274" s="15">
        <v>2.0499999999999998</v>
      </c>
      <c r="U274" s="15">
        <v>2.04</v>
      </c>
      <c r="V274" s="15">
        <v>2.02</v>
      </c>
      <c r="W274" s="15">
        <v>2</v>
      </c>
      <c r="X274" s="15">
        <v>1.98</v>
      </c>
      <c r="Y274" s="15">
        <v>1.97</v>
      </c>
      <c r="Z274" s="15">
        <v>1.95</v>
      </c>
      <c r="AA274" s="15">
        <v>1.93</v>
      </c>
      <c r="AB274" s="15">
        <v>1.91</v>
      </c>
      <c r="AC274" s="15">
        <v>1.89</v>
      </c>
      <c r="AD274" s="15">
        <v>1.87</v>
      </c>
      <c r="AE274" s="15">
        <v>1.85</v>
      </c>
      <c r="AF274" s="15">
        <v>1.83</v>
      </c>
      <c r="AG274" s="15">
        <v>1.82</v>
      </c>
      <c r="AH274" s="15">
        <v>1.8</v>
      </c>
      <c r="AI274" s="15">
        <v>1.78</v>
      </c>
      <c r="AJ274" s="15">
        <v>1.77</v>
      </c>
      <c r="AK274" s="15">
        <v>1.75</v>
      </c>
      <c r="AL274" s="15">
        <v>1.74</v>
      </c>
      <c r="AM274" s="15">
        <v>1.72</v>
      </c>
      <c r="AN274" s="15">
        <v>1.71</v>
      </c>
      <c r="AO274" s="15">
        <v>1.7</v>
      </c>
      <c r="AP274" s="15">
        <v>1.68</v>
      </c>
      <c r="AQ274" s="15">
        <v>1.67</v>
      </c>
      <c r="AR274" s="15">
        <v>1.66</v>
      </c>
      <c r="AS274" s="15">
        <v>1.64</v>
      </c>
      <c r="AT274" s="15">
        <v>1.63</v>
      </c>
      <c r="AU274" s="15">
        <v>1.62</v>
      </c>
      <c r="AV274" s="15">
        <v>1.6</v>
      </c>
      <c r="AW274" s="15">
        <v>1.59</v>
      </c>
      <c r="AX274" s="15">
        <v>1.58</v>
      </c>
      <c r="AY274" s="15">
        <v>1.57</v>
      </c>
    </row>
    <row r="275" spans="1:51" x14ac:dyDescent="0.2">
      <c r="A275" s="5">
        <v>45596</v>
      </c>
      <c r="B275" s="15">
        <v>1.93</v>
      </c>
      <c r="C275" s="15">
        <v>1.89</v>
      </c>
      <c r="D275" s="15">
        <v>1.85</v>
      </c>
      <c r="E275" s="15">
        <v>1.84</v>
      </c>
      <c r="F275" s="15">
        <v>1.85</v>
      </c>
      <c r="G275" s="15">
        <v>1.87</v>
      </c>
      <c r="H275" s="15">
        <v>1.89</v>
      </c>
      <c r="I275" s="15">
        <v>1.92</v>
      </c>
      <c r="J275" s="15">
        <v>1.96</v>
      </c>
      <c r="K275" s="15">
        <v>1.99</v>
      </c>
      <c r="L275" s="15">
        <v>2.0299999999999998</v>
      </c>
      <c r="M275" s="15">
        <v>2.0499999999999998</v>
      </c>
      <c r="N275" s="15">
        <v>2.08</v>
      </c>
      <c r="O275" s="15">
        <v>2.1</v>
      </c>
      <c r="P275" s="15">
        <v>2.11</v>
      </c>
      <c r="Q275" s="15">
        <v>2.11</v>
      </c>
      <c r="R275" s="15">
        <v>2.1</v>
      </c>
      <c r="S275" s="15">
        <v>2.09</v>
      </c>
      <c r="T275" s="15">
        <v>2.09</v>
      </c>
      <c r="U275" s="15">
        <v>2.08</v>
      </c>
      <c r="V275" s="15">
        <v>2.06</v>
      </c>
      <c r="W275" s="15">
        <v>2.04</v>
      </c>
      <c r="X275" s="15">
        <v>2.02</v>
      </c>
      <c r="Y275" s="15">
        <v>2.0099999999999998</v>
      </c>
      <c r="Z275" s="15">
        <v>1.99</v>
      </c>
      <c r="AA275" s="15">
        <v>1.97</v>
      </c>
      <c r="AB275" s="15">
        <v>1.94</v>
      </c>
      <c r="AC275" s="15">
        <v>1.92</v>
      </c>
      <c r="AD275" s="15">
        <v>1.91</v>
      </c>
      <c r="AE275" s="15">
        <v>1.89</v>
      </c>
      <c r="AF275" s="15">
        <v>1.87</v>
      </c>
      <c r="AG275" s="15">
        <v>1.85</v>
      </c>
      <c r="AH275" s="15">
        <v>1.83</v>
      </c>
      <c r="AI275" s="15">
        <v>1.81</v>
      </c>
      <c r="AJ275" s="15">
        <v>1.8</v>
      </c>
      <c r="AK275" s="15">
        <v>1.78</v>
      </c>
      <c r="AL275" s="15">
        <v>1.77</v>
      </c>
      <c r="AM275" s="15">
        <v>1.76</v>
      </c>
      <c r="AN275" s="15">
        <v>1.74</v>
      </c>
      <c r="AO275" s="15">
        <v>1.73</v>
      </c>
      <c r="AP275" s="15">
        <v>1.72</v>
      </c>
      <c r="AQ275" s="15">
        <v>1.7</v>
      </c>
      <c r="AR275" s="15">
        <v>1.69</v>
      </c>
      <c r="AS275" s="15">
        <v>1.67</v>
      </c>
      <c r="AT275" s="15">
        <v>1.66</v>
      </c>
      <c r="AU275" s="15">
        <v>1.65</v>
      </c>
      <c r="AV275" s="15">
        <v>1.63</v>
      </c>
      <c r="AW275" s="15">
        <v>1.62</v>
      </c>
      <c r="AX275" s="15">
        <v>1.61</v>
      </c>
      <c r="AY275" s="15">
        <v>1.6</v>
      </c>
    </row>
    <row r="276" spans="1:51" x14ac:dyDescent="0.2">
      <c r="A276" s="5">
        <v>45626</v>
      </c>
      <c r="B276" s="15">
        <v>1.98</v>
      </c>
      <c r="C276" s="15">
        <v>1.93</v>
      </c>
      <c r="D276" s="15">
        <v>1.9</v>
      </c>
      <c r="E276" s="15">
        <v>1.89</v>
      </c>
      <c r="F276" s="15">
        <v>1.89</v>
      </c>
      <c r="G276" s="15">
        <v>1.91</v>
      </c>
      <c r="H276" s="15">
        <v>1.93</v>
      </c>
      <c r="I276" s="15">
        <v>1.97</v>
      </c>
      <c r="J276" s="15">
        <v>2</v>
      </c>
      <c r="K276" s="15">
        <v>2.0299999999999998</v>
      </c>
      <c r="L276" s="15">
        <v>2.0699999999999998</v>
      </c>
      <c r="M276" s="15">
        <v>2.09</v>
      </c>
      <c r="N276" s="15">
        <v>2.12</v>
      </c>
      <c r="O276" s="15">
        <v>2.13</v>
      </c>
      <c r="P276" s="15">
        <v>2.15</v>
      </c>
      <c r="Q276" s="15">
        <v>2.14</v>
      </c>
      <c r="R276" s="15">
        <v>2.14</v>
      </c>
      <c r="S276" s="15">
        <v>2.13</v>
      </c>
      <c r="T276" s="15">
        <v>2.12</v>
      </c>
      <c r="U276" s="15">
        <v>2.12</v>
      </c>
      <c r="V276" s="15">
        <v>2.09</v>
      </c>
      <c r="W276" s="15">
        <v>2.0699999999999998</v>
      </c>
      <c r="X276" s="15">
        <v>2.0499999999999998</v>
      </c>
      <c r="Y276" s="15">
        <v>2.04</v>
      </c>
      <c r="Z276" s="15">
        <v>2.02</v>
      </c>
      <c r="AA276" s="15">
        <v>2</v>
      </c>
      <c r="AB276" s="15">
        <v>1.98</v>
      </c>
      <c r="AC276" s="15">
        <v>1.95</v>
      </c>
      <c r="AD276" s="15">
        <v>1.94</v>
      </c>
      <c r="AE276" s="15">
        <v>1.92</v>
      </c>
      <c r="AF276" s="15">
        <v>1.9</v>
      </c>
      <c r="AG276" s="15">
        <v>1.88</v>
      </c>
      <c r="AH276" s="15">
        <v>1.86</v>
      </c>
      <c r="AI276" s="15">
        <v>1.84</v>
      </c>
      <c r="AJ276" s="15">
        <v>1.83</v>
      </c>
      <c r="AK276" s="15">
        <v>1.81</v>
      </c>
      <c r="AL276" s="15">
        <v>1.8</v>
      </c>
      <c r="AM276" s="15">
        <v>1.78</v>
      </c>
      <c r="AN276" s="15">
        <v>1.77</v>
      </c>
      <c r="AO276" s="15">
        <v>1.76</v>
      </c>
      <c r="AP276" s="15">
        <v>1.74</v>
      </c>
      <c r="AQ276" s="15">
        <v>1.73</v>
      </c>
      <c r="AR276" s="15">
        <v>1.71</v>
      </c>
      <c r="AS276" s="15">
        <v>1.7</v>
      </c>
      <c r="AT276" s="15">
        <v>1.68</v>
      </c>
      <c r="AU276" s="15">
        <v>1.67</v>
      </c>
      <c r="AV276" s="15">
        <v>1.66</v>
      </c>
      <c r="AW276" s="15">
        <v>1.65</v>
      </c>
      <c r="AX276" s="15">
        <v>1.64</v>
      </c>
      <c r="AY276" s="15">
        <v>1.63</v>
      </c>
    </row>
    <row r="277" spans="1:51" x14ac:dyDescent="0.2">
      <c r="A277" s="5">
        <v>45657</v>
      </c>
      <c r="B277" s="15">
        <v>2.0299999999999998</v>
      </c>
      <c r="C277" s="15">
        <v>1.98</v>
      </c>
      <c r="D277" s="15">
        <v>1.94</v>
      </c>
      <c r="E277" s="15">
        <v>1.93</v>
      </c>
      <c r="F277" s="15">
        <v>1.94</v>
      </c>
      <c r="G277" s="15">
        <v>1.96</v>
      </c>
      <c r="H277" s="15">
        <v>1.98</v>
      </c>
      <c r="I277" s="15">
        <v>2.0099999999999998</v>
      </c>
      <c r="J277" s="15">
        <v>2.04</v>
      </c>
      <c r="K277" s="15">
        <v>2.0699999999999998</v>
      </c>
      <c r="L277" s="15">
        <v>2.11</v>
      </c>
      <c r="M277" s="15">
        <v>2.14</v>
      </c>
      <c r="N277" s="15">
        <v>2.16</v>
      </c>
      <c r="O277" s="15">
        <v>2.17</v>
      </c>
      <c r="P277" s="15">
        <v>2.19</v>
      </c>
      <c r="Q277" s="15">
        <v>2.1800000000000002</v>
      </c>
      <c r="R277" s="15">
        <v>2.17</v>
      </c>
      <c r="S277" s="15">
        <v>2.17</v>
      </c>
      <c r="T277" s="15">
        <v>2.16</v>
      </c>
      <c r="U277" s="15">
        <v>2.15</v>
      </c>
      <c r="V277" s="15">
        <v>2.13</v>
      </c>
      <c r="W277" s="15">
        <v>2.11</v>
      </c>
      <c r="X277" s="15">
        <v>2.09</v>
      </c>
      <c r="Y277" s="15">
        <v>2.0699999999999998</v>
      </c>
      <c r="Z277" s="15">
        <v>2.0499999999999998</v>
      </c>
      <c r="AA277" s="15">
        <v>2.0299999999999998</v>
      </c>
      <c r="AB277" s="15">
        <v>2.0099999999999998</v>
      </c>
      <c r="AC277" s="15">
        <v>1.99</v>
      </c>
      <c r="AD277" s="15">
        <v>1.97</v>
      </c>
      <c r="AE277" s="15">
        <v>1.95</v>
      </c>
      <c r="AF277" s="15">
        <v>1.93</v>
      </c>
      <c r="AG277" s="15">
        <v>1.91</v>
      </c>
      <c r="AH277" s="15">
        <v>1.89</v>
      </c>
      <c r="AI277" s="15">
        <v>1.87</v>
      </c>
      <c r="AJ277" s="15">
        <v>1.86</v>
      </c>
      <c r="AK277" s="15">
        <v>1.84</v>
      </c>
      <c r="AL277" s="15">
        <v>1.83</v>
      </c>
      <c r="AM277" s="15">
        <v>1.81</v>
      </c>
      <c r="AN277" s="15">
        <v>1.8</v>
      </c>
      <c r="AO277" s="15">
        <v>1.79</v>
      </c>
      <c r="AP277" s="15">
        <v>1.77</v>
      </c>
      <c r="AQ277" s="15">
        <v>1.76</v>
      </c>
      <c r="AR277" s="15">
        <v>1.74</v>
      </c>
      <c r="AS277" s="15">
        <v>1.73</v>
      </c>
      <c r="AT277" s="15">
        <v>1.71</v>
      </c>
      <c r="AU277" s="15">
        <v>1.7</v>
      </c>
      <c r="AV277" s="15">
        <v>1.69</v>
      </c>
      <c r="AW277" s="15">
        <v>1.67</v>
      </c>
      <c r="AX277" s="15">
        <v>1.66</v>
      </c>
      <c r="AY277" s="15">
        <v>1.65</v>
      </c>
    </row>
    <row r="278" spans="1:51" x14ac:dyDescent="0.2">
      <c r="A278" s="5">
        <v>45688</v>
      </c>
      <c r="B278" s="15">
        <v>2.08</v>
      </c>
      <c r="C278" s="15">
        <v>2.0299999999999998</v>
      </c>
      <c r="D278" s="15">
        <v>1.99</v>
      </c>
      <c r="E278" s="15">
        <v>1.98</v>
      </c>
      <c r="F278" s="15">
        <v>1.99</v>
      </c>
      <c r="G278" s="15">
        <v>2</v>
      </c>
      <c r="H278" s="15">
        <v>2.0299999999999998</v>
      </c>
      <c r="I278" s="15">
        <v>2.06</v>
      </c>
      <c r="J278" s="15">
        <v>2.09</v>
      </c>
      <c r="K278" s="15">
        <v>2.12</v>
      </c>
      <c r="L278" s="15">
        <v>2.15</v>
      </c>
      <c r="M278" s="15">
        <v>2.1800000000000002</v>
      </c>
      <c r="N278" s="15">
        <v>2.2000000000000002</v>
      </c>
      <c r="O278" s="15">
        <v>2.2200000000000002</v>
      </c>
      <c r="P278" s="15">
        <v>2.23</v>
      </c>
      <c r="Q278" s="15">
        <v>2.2200000000000002</v>
      </c>
      <c r="R278" s="15">
        <v>2.21</v>
      </c>
      <c r="S278" s="15">
        <v>2.21</v>
      </c>
      <c r="T278" s="15">
        <v>2.2000000000000002</v>
      </c>
      <c r="U278" s="15">
        <v>2.19</v>
      </c>
      <c r="V278" s="15">
        <v>2.17</v>
      </c>
      <c r="W278" s="15">
        <v>2.15</v>
      </c>
      <c r="X278" s="15">
        <v>2.13</v>
      </c>
      <c r="Y278" s="15">
        <v>2.11</v>
      </c>
      <c r="Z278" s="15">
        <v>2.09</v>
      </c>
      <c r="AA278" s="15">
        <v>2.0699999999999998</v>
      </c>
      <c r="AB278" s="15">
        <v>2.04</v>
      </c>
      <c r="AC278" s="15">
        <v>2.02</v>
      </c>
      <c r="AD278" s="15">
        <v>2</v>
      </c>
      <c r="AE278" s="15">
        <v>1.98</v>
      </c>
      <c r="AF278" s="15">
        <v>1.96</v>
      </c>
      <c r="AG278" s="15">
        <v>1.94</v>
      </c>
      <c r="AH278" s="15">
        <v>1.92</v>
      </c>
      <c r="AI278" s="15">
        <v>1.91</v>
      </c>
      <c r="AJ278" s="15">
        <v>1.89</v>
      </c>
      <c r="AK278" s="15">
        <v>1.88</v>
      </c>
      <c r="AL278" s="15">
        <v>1.86</v>
      </c>
      <c r="AM278" s="15">
        <v>1.85</v>
      </c>
      <c r="AN278" s="15">
        <v>1.83</v>
      </c>
      <c r="AO278" s="15">
        <v>1.82</v>
      </c>
      <c r="AP278" s="15">
        <v>1.8</v>
      </c>
      <c r="AQ278" s="15">
        <v>1.79</v>
      </c>
      <c r="AR278" s="15">
        <v>1.77</v>
      </c>
      <c r="AS278" s="15">
        <v>1.76</v>
      </c>
      <c r="AT278" s="15">
        <v>1.74</v>
      </c>
      <c r="AU278" s="15">
        <v>1.73</v>
      </c>
      <c r="AV278" s="15">
        <v>1.72</v>
      </c>
      <c r="AW278" s="15">
        <v>1.71</v>
      </c>
      <c r="AX278" s="15">
        <v>1.69</v>
      </c>
      <c r="AY278" s="15">
        <v>1.68</v>
      </c>
    </row>
    <row r="279" spans="1:51" x14ac:dyDescent="0.2">
      <c r="A279" s="5">
        <v>45716</v>
      </c>
      <c r="B279" s="15">
        <v>2.13</v>
      </c>
      <c r="C279" s="15">
        <v>2.08</v>
      </c>
      <c r="D279" s="15">
        <v>2.04</v>
      </c>
      <c r="E279" s="15">
        <v>2.0299999999999998</v>
      </c>
      <c r="F279" s="15">
        <v>2.0299999999999998</v>
      </c>
      <c r="G279" s="15">
        <v>2.0499999999999998</v>
      </c>
      <c r="H279" s="15">
        <v>2.0699999999999998</v>
      </c>
      <c r="I279" s="15">
        <v>2.1</v>
      </c>
      <c r="J279" s="15">
        <v>2.13</v>
      </c>
      <c r="K279" s="15">
        <v>2.17</v>
      </c>
      <c r="L279" s="15">
        <v>2.2000000000000002</v>
      </c>
      <c r="M279" s="15">
        <v>2.23</v>
      </c>
      <c r="N279" s="15">
        <v>2.25</v>
      </c>
      <c r="O279" s="15">
        <v>2.2599999999999998</v>
      </c>
      <c r="P279" s="15">
        <v>2.2799999999999998</v>
      </c>
      <c r="Q279" s="15">
        <v>2.27</v>
      </c>
      <c r="R279" s="15">
        <v>2.2599999999999998</v>
      </c>
      <c r="S279" s="15">
        <v>2.25</v>
      </c>
      <c r="T279" s="15">
        <v>2.2400000000000002</v>
      </c>
      <c r="U279" s="15">
        <v>2.23</v>
      </c>
      <c r="V279" s="15">
        <v>2.21</v>
      </c>
      <c r="W279" s="15">
        <v>2.19</v>
      </c>
      <c r="X279" s="15">
        <v>2.17</v>
      </c>
      <c r="Y279" s="15">
        <v>2.15</v>
      </c>
      <c r="Z279" s="15">
        <v>2.13</v>
      </c>
      <c r="AA279" s="15">
        <v>2.11</v>
      </c>
      <c r="AB279" s="15">
        <v>2.08</v>
      </c>
      <c r="AC279" s="15">
        <v>2.06</v>
      </c>
      <c r="AD279" s="15">
        <v>2.04</v>
      </c>
      <c r="AE279" s="15">
        <v>2.02</v>
      </c>
      <c r="AF279" s="15">
        <v>2</v>
      </c>
      <c r="AG279" s="15">
        <v>1.98</v>
      </c>
      <c r="AH279" s="15">
        <v>1.96</v>
      </c>
      <c r="AI279" s="15">
        <v>1.95</v>
      </c>
      <c r="AJ279" s="15">
        <v>1.93</v>
      </c>
      <c r="AK279" s="15">
        <v>1.91</v>
      </c>
      <c r="AL279" s="15">
        <v>1.9</v>
      </c>
      <c r="AM279" s="15">
        <v>1.88</v>
      </c>
      <c r="AN279" s="15">
        <v>1.87</v>
      </c>
      <c r="AO279" s="15">
        <v>1.86</v>
      </c>
      <c r="AP279" s="15">
        <v>1.84</v>
      </c>
      <c r="AQ279" s="15">
        <v>1.83</v>
      </c>
      <c r="AR279" s="15">
        <v>1.81</v>
      </c>
      <c r="AS279" s="15">
        <v>1.8</v>
      </c>
      <c r="AT279" s="15">
        <v>1.78</v>
      </c>
      <c r="AU279" s="15">
        <v>1.77</v>
      </c>
      <c r="AV279" s="15">
        <v>1.75</v>
      </c>
      <c r="AW279" s="15">
        <v>1.74</v>
      </c>
      <c r="AX279" s="15">
        <v>1.73</v>
      </c>
      <c r="AY279" s="15">
        <v>1.72</v>
      </c>
    </row>
    <row r="280" spans="1:51" x14ac:dyDescent="0.2">
      <c r="A280" s="5">
        <v>45747</v>
      </c>
      <c r="B280" s="15">
        <v>2.16</v>
      </c>
      <c r="C280" s="15">
        <v>2.11</v>
      </c>
      <c r="D280" s="15">
        <v>2.0699999999999998</v>
      </c>
      <c r="E280" s="15">
        <v>2.06</v>
      </c>
      <c r="F280" s="15">
        <v>2.0699999999999998</v>
      </c>
      <c r="G280" s="15">
        <v>2.09</v>
      </c>
      <c r="H280" s="15">
        <v>2.11</v>
      </c>
      <c r="I280" s="15">
        <v>2.14</v>
      </c>
      <c r="J280" s="15">
        <v>2.17</v>
      </c>
      <c r="K280" s="15">
        <v>2.2000000000000002</v>
      </c>
      <c r="L280" s="15">
        <v>2.23</v>
      </c>
      <c r="M280" s="15">
        <v>2.2599999999999998</v>
      </c>
      <c r="N280" s="15">
        <v>2.2799999999999998</v>
      </c>
      <c r="O280" s="15">
        <v>2.2999999999999998</v>
      </c>
      <c r="P280" s="15">
        <v>2.31</v>
      </c>
      <c r="Q280" s="15">
        <v>2.2999999999999998</v>
      </c>
      <c r="R280" s="15">
        <v>2.29</v>
      </c>
      <c r="S280" s="15">
        <v>2.2799999999999998</v>
      </c>
      <c r="T280" s="15">
        <v>2.27</v>
      </c>
      <c r="U280" s="15">
        <v>2.27</v>
      </c>
      <c r="V280" s="15">
        <v>2.2400000000000002</v>
      </c>
      <c r="W280" s="15">
        <v>2.2200000000000002</v>
      </c>
      <c r="X280" s="15">
        <v>2.2000000000000002</v>
      </c>
      <c r="Y280" s="15">
        <v>2.1800000000000002</v>
      </c>
      <c r="Z280" s="15">
        <v>2.16</v>
      </c>
      <c r="AA280" s="15">
        <v>2.14</v>
      </c>
      <c r="AB280" s="15">
        <v>2.11</v>
      </c>
      <c r="AC280" s="15">
        <v>2.09</v>
      </c>
      <c r="AD280" s="15">
        <v>2.0699999999999998</v>
      </c>
      <c r="AE280" s="15">
        <v>2.0499999999999998</v>
      </c>
      <c r="AF280" s="15">
        <v>2.0299999999999998</v>
      </c>
      <c r="AG280" s="15">
        <v>2.0099999999999998</v>
      </c>
      <c r="AH280" s="15">
        <v>1.99</v>
      </c>
      <c r="AI280" s="15">
        <v>1.98</v>
      </c>
      <c r="AJ280" s="15">
        <v>1.96</v>
      </c>
      <c r="AK280" s="15">
        <v>1.94</v>
      </c>
      <c r="AL280" s="15">
        <v>1.93</v>
      </c>
      <c r="AM280" s="15">
        <v>1.91</v>
      </c>
      <c r="AN280" s="15">
        <v>1.9</v>
      </c>
      <c r="AO280" s="15">
        <v>1.89</v>
      </c>
      <c r="AP280" s="15">
        <v>1.87</v>
      </c>
      <c r="AQ280" s="15">
        <v>1.86</v>
      </c>
      <c r="AR280" s="15">
        <v>1.84</v>
      </c>
      <c r="AS280" s="15">
        <v>1.82</v>
      </c>
      <c r="AT280" s="15">
        <v>1.81</v>
      </c>
      <c r="AU280" s="15">
        <v>1.8</v>
      </c>
      <c r="AV280" s="15">
        <v>1.78</v>
      </c>
      <c r="AW280" s="15">
        <v>1.77</v>
      </c>
      <c r="AX280" s="15">
        <v>1.76</v>
      </c>
      <c r="AY280" s="15">
        <v>1.75</v>
      </c>
    </row>
    <row r="281" spans="1:51" x14ac:dyDescent="0.2">
      <c r="A281" s="5">
        <v>45777</v>
      </c>
      <c r="B281" s="15">
        <v>2.2000000000000002</v>
      </c>
      <c r="C281" s="15">
        <v>2.15</v>
      </c>
      <c r="D281" s="15">
        <v>2.11</v>
      </c>
      <c r="E281" s="15">
        <v>2.1</v>
      </c>
      <c r="F281" s="15">
        <v>2.11</v>
      </c>
      <c r="G281" s="15">
        <v>2.13</v>
      </c>
      <c r="H281" s="15">
        <v>2.15</v>
      </c>
      <c r="I281" s="15">
        <v>2.1800000000000002</v>
      </c>
      <c r="J281" s="15">
        <v>2.21</v>
      </c>
      <c r="K281" s="15">
        <v>2.2400000000000002</v>
      </c>
      <c r="L281" s="15">
        <v>2.2799999999999998</v>
      </c>
      <c r="M281" s="15">
        <v>2.2999999999999998</v>
      </c>
      <c r="N281" s="15">
        <v>2.3199999999999998</v>
      </c>
      <c r="O281" s="15">
        <v>2.34</v>
      </c>
      <c r="P281" s="15">
        <v>2.36</v>
      </c>
      <c r="Q281" s="15">
        <v>2.34</v>
      </c>
      <c r="R281" s="15">
        <v>2.33</v>
      </c>
      <c r="S281" s="15">
        <v>2.33</v>
      </c>
      <c r="T281" s="15">
        <v>2.3199999999999998</v>
      </c>
      <c r="U281" s="15">
        <v>2.31</v>
      </c>
      <c r="V281" s="15">
        <v>2.2799999999999998</v>
      </c>
      <c r="W281" s="15">
        <v>2.2599999999999998</v>
      </c>
      <c r="X281" s="15">
        <v>2.2400000000000002</v>
      </c>
      <c r="Y281" s="15">
        <v>2.2200000000000002</v>
      </c>
      <c r="Z281" s="15">
        <v>2.2000000000000002</v>
      </c>
      <c r="AA281" s="15">
        <v>2.1800000000000002</v>
      </c>
      <c r="AB281" s="15">
        <v>2.16</v>
      </c>
      <c r="AC281" s="15">
        <v>2.13</v>
      </c>
      <c r="AD281" s="15">
        <v>2.11</v>
      </c>
      <c r="AE281" s="15">
        <v>2.09</v>
      </c>
      <c r="AF281" s="15">
        <v>2.0699999999999998</v>
      </c>
      <c r="AG281" s="15">
        <v>2.0499999999999998</v>
      </c>
      <c r="AH281" s="15">
        <v>2.0299999999999998</v>
      </c>
      <c r="AI281" s="15">
        <v>2.02</v>
      </c>
      <c r="AJ281" s="15">
        <v>2</v>
      </c>
      <c r="AK281" s="15">
        <v>1.99</v>
      </c>
      <c r="AL281" s="15">
        <v>1.97</v>
      </c>
      <c r="AM281" s="15">
        <v>1.96</v>
      </c>
      <c r="AN281" s="15">
        <v>1.94</v>
      </c>
      <c r="AO281" s="15">
        <v>1.93</v>
      </c>
      <c r="AP281" s="15">
        <v>1.91</v>
      </c>
      <c r="AQ281" s="15">
        <v>1.9</v>
      </c>
      <c r="AR281" s="15">
        <v>1.88</v>
      </c>
      <c r="AS281" s="15">
        <v>1.87</v>
      </c>
      <c r="AT281" s="15">
        <v>1.85</v>
      </c>
      <c r="AU281" s="15">
        <v>1.84</v>
      </c>
      <c r="AV281" s="15">
        <v>1.83</v>
      </c>
      <c r="AW281" s="15">
        <v>1.81</v>
      </c>
      <c r="AX281" s="15">
        <v>1.8</v>
      </c>
      <c r="AY281" s="15">
        <v>1.79</v>
      </c>
    </row>
    <row r="282" spans="1:51" x14ac:dyDescent="0.2">
      <c r="A282" s="5">
        <v>45808</v>
      </c>
      <c r="B282" s="15">
        <v>2.2400000000000002</v>
      </c>
      <c r="C282" s="15">
        <v>2.19</v>
      </c>
      <c r="D282" s="15">
        <v>2.15</v>
      </c>
      <c r="E282" s="15">
        <v>2.14</v>
      </c>
      <c r="F282" s="15">
        <v>2.15</v>
      </c>
      <c r="G282" s="15">
        <v>2.17</v>
      </c>
      <c r="H282" s="15">
        <v>2.19</v>
      </c>
      <c r="I282" s="15">
        <v>2.23</v>
      </c>
      <c r="J282" s="15">
        <v>2.2599999999999998</v>
      </c>
      <c r="K282" s="15">
        <v>2.29</v>
      </c>
      <c r="L282" s="15">
        <v>2.3199999999999998</v>
      </c>
      <c r="M282" s="15">
        <v>2.35</v>
      </c>
      <c r="N282" s="15">
        <v>2.37</v>
      </c>
      <c r="O282" s="15">
        <v>2.39</v>
      </c>
      <c r="P282" s="15">
        <v>2.4</v>
      </c>
      <c r="Q282" s="15">
        <v>2.39</v>
      </c>
      <c r="R282" s="15">
        <v>2.38</v>
      </c>
      <c r="S282" s="15">
        <v>2.37</v>
      </c>
      <c r="T282" s="15">
        <v>2.36</v>
      </c>
      <c r="U282" s="15">
        <v>2.36</v>
      </c>
      <c r="V282" s="15">
        <v>2.33</v>
      </c>
      <c r="W282" s="15">
        <v>2.31</v>
      </c>
      <c r="X282" s="15">
        <v>2.29</v>
      </c>
      <c r="Y282" s="15">
        <v>2.27</v>
      </c>
      <c r="Z282" s="15">
        <v>2.25</v>
      </c>
      <c r="AA282" s="15">
        <v>2.2200000000000002</v>
      </c>
      <c r="AB282" s="15">
        <v>2.2000000000000002</v>
      </c>
      <c r="AC282" s="15">
        <v>2.1800000000000002</v>
      </c>
      <c r="AD282" s="15">
        <v>2.16</v>
      </c>
      <c r="AE282" s="15">
        <v>2.14</v>
      </c>
      <c r="AF282" s="15">
        <v>2.12</v>
      </c>
      <c r="AG282" s="15">
        <v>2.1</v>
      </c>
      <c r="AH282" s="15">
        <v>2.08</v>
      </c>
      <c r="AI282" s="15">
        <v>2.06</v>
      </c>
      <c r="AJ282" s="15">
        <v>2.0499999999999998</v>
      </c>
      <c r="AK282" s="15">
        <v>2.0299999999999998</v>
      </c>
      <c r="AL282" s="15">
        <v>2.02</v>
      </c>
      <c r="AM282" s="15">
        <v>2</v>
      </c>
      <c r="AN282" s="15">
        <v>1.99</v>
      </c>
      <c r="AO282" s="15">
        <v>1.98</v>
      </c>
      <c r="AP282" s="15">
        <v>1.96</v>
      </c>
      <c r="AQ282" s="15">
        <v>1.94</v>
      </c>
      <c r="AR282" s="15">
        <v>1.93</v>
      </c>
      <c r="AS282" s="15">
        <v>1.91</v>
      </c>
      <c r="AT282" s="15">
        <v>1.9</v>
      </c>
      <c r="AU282" s="15">
        <v>1.88</v>
      </c>
      <c r="AV282" s="15">
        <v>1.87</v>
      </c>
      <c r="AW282" s="15">
        <v>1.86</v>
      </c>
      <c r="AX282" s="15">
        <v>1.85</v>
      </c>
      <c r="AY282" s="15">
        <v>1.83</v>
      </c>
    </row>
    <row r="283" spans="1:51" x14ac:dyDescent="0.2">
      <c r="A283" s="5">
        <v>45838</v>
      </c>
      <c r="B283" s="15">
        <v>2.2799999999999998</v>
      </c>
      <c r="C283" s="15">
        <v>2.23</v>
      </c>
      <c r="D283" s="15">
        <v>2.2000000000000002</v>
      </c>
      <c r="E283" s="15">
        <v>2.19</v>
      </c>
      <c r="F283" s="15">
        <v>2.2000000000000002</v>
      </c>
      <c r="G283" s="15">
        <v>2.2200000000000002</v>
      </c>
      <c r="H283" s="15">
        <v>2.2400000000000002</v>
      </c>
      <c r="I283" s="15">
        <v>2.27</v>
      </c>
      <c r="J283" s="15">
        <v>2.31</v>
      </c>
      <c r="K283" s="15">
        <v>2.34</v>
      </c>
      <c r="L283" s="15">
        <v>2.37</v>
      </c>
      <c r="M283" s="15">
        <v>2.4</v>
      </c>
      <c r="N283" s="15">
        <v>2.42</v>
      </c>
      <c r="O283" s="15">
        <v>2.44</v>
      </c>
      <c r="P283" s="15">
        <v>2.4500000000000002</v>
      </c>
      <c r="Q283" s="15">
        <v>2.44</v>
      </c>
      <c r="R283" s="15">
        <v>2.4300000000000002</v>
      </c>
      <c r="S283" s="15">
        <v>2.42</v>
      </c>
      <c r="T283" s="15">
        <v>2.41</v>
      </c>
      <c r="U283" s="15">
        <v>2.4</v>
      </c>
      <c r="V283" s="15">
        <v>2.38</v>
      </c>
      <c r="W283" s="15">
        <v>2.36</v>
      </c>
      <c r="X283" s="15">
        <v>2.33</v>
      </c>
      <c r="Y283" s="15">
        <v>2.31</v>
      </c>
      <c r="Z283" s="15">
        <v>2.2999999999999998</v>
      </c>
      <c r="AA283" s="15">
        <v>2.27</v>
      </c>
      <c r="AB283" s="15">
        <v>2.25</v>
      </c>
      <c r="AC283" s="15">
        <v>2.23</v>
      </c>
      <c r="AD283" s="15">
        <v>2.21</v>
      </c>
      <c r="AE283" s="15">
        <v>2.19</v>
      </c>
      <c r="AF283" s="15">
        <v>2.17</v>
      </c>
      <c r="AG283" s="15">
        <v>2.15</v>
      </c>
      <c r="AH283" s="15">
        <v>2.13</v>
      </c>
      <c r="AI283" s="15">
        <v>2.11</v>
      </c>
      <c r="AJ283" s="15">
        <v>2.09</v>
      </c>
      <c r="AK283" s="15">
        <v>2.08</v>
      </c>
      <c r="AL283" s="15">
        <v>2.06</v>
      </c>
      <c r="AM283" s="15">
        <v>2.0499999999999998</v>
      </c>
      <c r="AN283" s="15">
        <v>2.04</v>
      </c>
      <c r="AO283" s="15">
        <v>2.02</v>
      </c>
      <c r="AP283" s="15">
        <v>2.0099999999999998</v>
      </c>
      <c r="AQ283" s="15">
        <v>1.99</v>
      </c>
      <c r="AR283" s="15">
        <v>1.97</v>
      </c>
      <c r="AS283" s="15">
        <v>1.96</v>
      </c>
      <c r="AT283" s="15">
        <v>1.95</v>
      </c>
      <c r="AU283" s="15">
        <v>1.93</v>
      </c>
      <c r="AV283" s="15">
        <v>1.92</v>
      </c>
      <c r="AW283" s="15">
        <v>1.91</v>
      </c>
      <c r="AX283" s="15">
        <v>1.89</v>
      </c>
      <c r="AY283" s="15">
        <v>1.88</v>
      </c>
    </row>
    <row r="284" spans="1:51" x14ac:dyDescent="0.2">
      <c r="A284" s="5">
        <v>45869</v>
      </c>
      <c r="B284" s="15">
        <v>2.3199999999999998</v>
      </c>
      <c r="C284" s="15">
        <v>2.27</v>
      </c>
      <c r="D284" s="15">
        <v>2.2400000000000002</v>
      </c>
      <c r="E284" s="15">
        <v>2.2400000000000002</v>
      </c>
      <c r="F284" s="15">
        <v>2.25</v>
      </c>
      <c r="G284" s="15">
        <v>2.27</v>
      </c>
      <c r="H284" s="15">
        <v>2.29</v>
      </c>
      <c r="I284" s="15">
        <v>2.33</v>
      </c>
      <c r="J284" s="15">
        <v>2.36</v>
      </c>
      <c r="K284" s="15">
        <v>2.39</v>
      </c>
      <c r="L284" s="15">
        <v>2.42</v>
      </c>
      <c r="M284" s="15">
        <v>2.4500000000000002</v>
      </c>
      <c r="N284" s="15">
        <v>2.4700000000000002</v>
      </c>
      <c r="O284" s="15">
        <v>2.4900000000000002</v>
      </c>
      <c r="P284" s="15">
        <v>2.5</v>
      </c>
      <c r="Q284" s="15">
        <v>2.4900000000000002</v>
      </c>
      <c r="R284" s="15">
        <v>2.48</v>
      </c>
      <c r="S284" s="15">
        <v>2.4700000000000002</v>
      </c>
      <c r="T284" s="15">
        <v>2.46</v>
      </c>
      <c r="U284" s="15">
        <v>2.4500000000000002</v>
      </c>
      <c r="V284" s="15">
        <v>2.4300000000000002</v>
      </c>
      <c r="W284" s="15">
        <v>2.41</v>
      </c>
      <c r="X284" s="15">
        <v>2.38</v>
      </c>
      <c r="Y284" s="15">
        <v>2.37</v>
      </c>
      <c r="Z284" s="15">
        <v>2.35</v>
      </c>
      <c r="AA284" s="15">
        <v>2.3199999999999998</v>
      </c>
      <c r="AB284" s="15">
        <v>2.2999999999999998</v>
      </c>
      <c r="AC284" s="15">
        <v>2.2799999999999998</v>
      </c>
      <c r="AD284" s="15">
        <v>2.2599999999999998</v>
      </c>
      <c r="AE284" s="15">
        <v>2.2400000000000002</v>
      </c>
      <c r="AF284" s="15">
        <v>2.2200000000000002</v>
      </c>
      <c r="AG284" s="15">
        <v>2.2000000000000002</v>
      </c>
      <c r="AH284" s="15">
        <v>2.1800000000000002</v>
      </c>
      <c r="AI284" s="15">
        <v>2.16</v>
      </c>
      <c r="AJ284" s="15">
        <v>2.14</v>
      </c>
      <c r="AK284" s="15">
        <v>2.13</v>
      </c>
      <c r="AL284" s="15">
        <v>2.11</v>
      </c>
      <c r="AM284" s="15">
        <v>2.1</v>
      </c>
      <c r="AN284" s="15">
        <v>2.09</v>
      </c>
      <c r="AO284" s="15">
        <v>2.0699999999999998</v>
      </c>
      <c r="AP284" s="15">
        <v>2.06</v>
      </c>
      <c r="AQ284" s="15">
        <v>2.04</v>
      </c>
      <c r="AR284" s="15">
        <v>2.0299999999999998</v>
      </c>
      <c r="AS284" s="15">
        <v>2.0099999999999998</v>
      </c>
      <c r="AT284" s="15">
        <v>2</v>
      </c>
      <c r="AU284" s="15">
        <v>1.98</v>
      </c>
      <c r="AV284" s="15">
        <v>1.97</v>
      </c>
      <c r="AW284" s="15">
        <v>1.96</v>
      </c>
      <c r="AX284" s="15">
        <v>1.94</v>
      </c>
      <c r="AY284" s="15">
        <v>1.93</v>
      </c>
    </row>
    <row r="285" spans="1:51" x14ac:dyDescent="0.2">
      <c r="A285" s="5">
        <v>45900</v>
      </c>
      <c r="B285" s="15">
        <v>2.37</v>
      </c>
      <c r="C285" s="15">
        <v>2.3199999999999998</v>
      </c>
      <c r="D285" s="15">
        <v>2.29</v>
      </c>
      <c r="E285" s="15">
        <v>2.2799999999999998</v>
      </c>
      <c r="F285" s="15">
        <v>2.2999999999999998</v>
      </c>
      <c r="G285" s="15">
        <v>2.3199999999999998</v>
      </c>
      <c r="H285" s="15">
        <v>2.34</v>
      </c>
      <c r="I285" s="15">
        <v>2.38</v>
      </c>
      <c r="J285" s="15">
        <v>2.41</v>
      </c>
      <c r="K285" s="15">
        <v>2.44</v>
      </c>
      <c r="L285" s="15">
        <v>2.48</v>
      </c>
      <c r="M285" s="15">
        <v>2.5</v>
      </c>
      <c r="N285" s="15">
        <v>2.52</v>
      </c>
      <c r="O285" s="15">
        <v>2.54</v>
      </c>
      <c r="P285" s="15">
        <v>2.5499999999999998</v>
      </c>
      <c r="Q285" s="15">
        <v>2.54</v>
      </c>
      <c r="R285" s="15">
        <v>2.5299999999999998</v>
      </c>
      <c r="S285" s="15">
        <v>2.52</v>
      </c>
      <c r="T285" s="15">
        <v>2.5099999999999998</v>
      </c>
      <c r="U285" s="15">
        <v>2.5099999999999998</v>
      </c>
      <c r="V285" s="15">
        <v>2.48</v>
      </c>
      <c r="W285" s="15">
        <v>2.46</v>
      </c>
      <c r="X285" s="15">
        <v>2.44</v>
      </c>
      <c r="Y285" s="15">
        <v>2.42</v>
      </c>
      <c r="Z285" s="15">
        <v>2.4</v>
      </c>
      <c r="AA285" s="15">
        <v>2.37</v>
      </c>
      <c r="AB285" s="15">
        <v>2.35</v>
      </c>
      <c r="AC285" s="15">
        <v>2.33</v>
      </c>
      <c r="AD285" s="15">
        <v>2.31</v>
      </c>
      <c r="AE285" s="15">
        <v>2.29</v>
      </c>
      <c r="AF285" s="15">
        <v>2.27</v>
      </c>
      <c r="AG285" s="15">
        <v>2.25</v>
      </c>
      <c r="AH285" s="15">
        <v>2.23</v>
      </c>
      <c r="AI285" s="15">
        <v>2.21</v>
      </c>
      <c r="AJ285" s="15">
        <v>2.2000000000000002</v>
      </c>
      <c r="AK285" s="15">
        <v>2.1800000000000002</v>
      </c>
      <c r="AL285" s="15">
        <v>2.17</v>
      </c>
      <c r="AM285" s="15">
        <v>2.15</v>
      </c>
      <c r="AN285" s="15">
        <v>2.14</v>
      </c>
      <c r="AO285" s="15">
        <v>2.13</v>
      </c>
      <c r="AP285" s="15">
        <v>2.11</v>
      </c>
      <c r="AQ285" s="15">
        <v>2.09</v>
      </c>
      <c r="AR285" s="15">
        <v>2.08</v>
      </c>
      <c r="AS285" s="15">
        <v>2.06</v>
      </c>
      <c r="AT285" s="15">
        <v>2.0499999999999998</v>
      </c>
      <c r="AU285" s="15">
        <v>2.0299999999999998</v>
      </c>
      <c r="AV285" s="15">
        <v>2.02</v>
      </c>
      <c r="AW285" s="15">
        <v>2.0099999999999998</v>
      </c>
      <c r="AX285" s="15">
        <v>2</v>
      </c>
      <c r="AY285" s="15">
        <v>1.98</v>
      </c>
    </row>
    <row r="286" spans="1:51" x14ac:dyDescent="0.2">
      <c r="A286" s="5">
        <v>45930</v>
      </c>
      <c r="B286" s="15">
        <v>2.41</v>
      </c>
      <c r="C286" s="15">
        <v>2.37</v>
      </c>
      <c r="D286" s="15">
        <v>2.34</v>
      </c>
      <c r="E286" s="15">
        <v>2.33</v>
      </c>
      <c r="F286" s="15">
        <v>2.35</v>
      </c>
      <c r="G286" s="15">
        <v>2.37</v>
      </c>
      <c r="H286" s="15">
        <v>2.39</v>
      </c>
      <c r="I286" s="15">
        <v>2.4300000000000002</v>
      </c>
      <c r="J286" s="15">
        <v>2.46</v>
      </c>
      <c r="K286" s="15">
        <v>2.4900000000000002</v>
      </c>
      <c r="L286" s="15">
        <v>2.5299999999999998</v>
      </c>
      <c r="M286" s="15">
        <v>2.56</v>
      </c>
      <c r="N286" s="15">
        <v>2.57</v>
      </c>
      <c r="O286" s="15">
        <v>2.59</v>
      </c>
      <c r="P286" s="15">
        <v>2.61</v>
      </c>
      <c r="Q286" s="15">
        <v>2.59</v>
      </c>
      <c r="R286" s="15">
        <v>2.58</v>
      </c>
      <c r="S286" s="15">
        <v>2.57</v>
      </c>
      <c r="T286" s="15">
        <v>2.57</v>
      </c>
      <c r="U286" s="15">
        <v>2.56</v>
      </c>
      <c r="V286" s="15">
        <v>2.5299999999999998</v>
      </c>
      <c r="W286" s="15">
        <v>2.5099999999999998</v>
      </c>
      <c r="X286" s="15">
        <v>2.4900000000000002</v>
      </c>
      <c r="Y286" s="15">
        <v>2.4700000000000002</v>
      </c>
      <c r="Z286" s="15">
        <v>2.4500000000000002</v>
      </c>
      <c r="AA286" s="15">
        <v>2.42</v>
      </c>
      <c r="AB286" s="15">
        <v>2.4</v>
      </c>
      <c r="AC286" s="15">
        <v>2.38</v>
      </c>
      <c r="AD286" s="15">
        <v>2.36</v>
      </c>
      <c r="AE286" s="15">
        <v>2.34</v>
      </c>
      <c r="AF286" s="15">
        <v>2.3199999999999998</v>
      </c>
      <c r="AG286" s="15">
        <v>2.2999999999999998</v>
      </c>
      <c r="AH286" s="15">
        <v>2.2799999999999998</v>
      </c>
      <c r="AI286" s="15">
        <v>2.2599999999999998</v>
      </c>
      <c r="AJ286" s="15">
        <v>2.25</v>
      </c>
      <c r="AK286" s="15">
        <v>2.23</v>
      </c>
      <c r="AL286" s="15">
        <v>2.2200000000000002</v>
      </c>
      <c r="AM286" s="15">
        <v>2.2000000000000002</v>
      </c>
      <c r="AN286" s="15">
        <v>2.19</v>
      </c>
      <c r="AO286" s="15">
        <v>2.1800000000000002</v>
      </c>
      <c r="AP286" s="15">
        <v>2.16</v>
      </c>
      <c r="AQ286" s="15">
        <v>2.14</v>
      </c>
      <c r="AR286" s="15">
        <v>2.13</v>
      </c>
      <c r="AS286" s="15">
        <v>2.11</v>
      </c>
      <c r="AT286" s="15">
        <v>2.1</v>
      </c>
      <c r="AU286" s="15">
        <v>2.08</v>
      </c>
      <c r="AV286" s="15">
        <v>2.0699999999999998</v>
      </c>
      <c r="AW286" s="15">
        <v>2.06</v>
      </c>
      <c r="AX286" s="15">
        <v>2.0499999999999998</v>
      </c>
      <c r="AY286" s="15">
        <v>2.0299999999999998</v>
      </c>
    </row>
    <row r="287" spans="1:51" x14ac:dyDescent="0.2">
      <c r="A287" s="5">
        <v>45961</v>
      </c>
      <c r="B287" s="15">
        <v>2.46</v>
      </c>
      <c r="C287" s="15">
        <v>2.41</v>
      </c>
      <c r="D287" s="15">
        <v>2.38</v>
      </c>
      <c r="E287" s="15">
        <v>2.38</v>
      </c>
      <c r="F287" s="15">
        <v>2.4</v>
      </c>
      <c r="G287" s="15">
        <v>2.42</v>
      </c>
      <c r="H287" s="15">
        <v>2.44</v>
      </c>
      <c r="I287" s="15">
        <v>2.48</v>
      </c>
      <c r="J287" s="15">
        <v>2.5099999999999998</v>
      </c>
      <c r="K287" s="15">
        <v>2.5499999999999998</v>
      </c>
      <c r="L287" s="15">
        <v>2.58</v>
      </c>
      <c r="M287" s="15">
        <v>2.61</v>
      </c>
      <c r="N287" s="15">
        <v>2.63</v>
      </c>
      <c r="O287" s="15">
        <v>2.64</v>
      </c>
      <c r="P287" s="15">
        <v>2.66</v>
      </c>
      <c r="Q287" s="15">
        <v>2.65</v>
      </c>
      <c r="R287" s="15">
        <v>2.64</v>
      </c>
      <c r="S287" s="15">
        <v>2.63</v>
      </c>
      <c r="T287" s="15">
        <v>2.62</v>
      </c>
      <c r="U287" s="15">
        <v>2.61</v>
      </c>
      <c r="V287" s="15">
        <v>2.58</v>
      </c>
      <c r="W287" s="15">
        <v>2.56</v>
      </c>
      <c r="X287" s="15">
        <v>2.54</v>
      </c>
      <c r="Y287" s="15">
        <v>2.52</v>
      </c>
      <c r="Z287" s="15">
        <v>2.5</v>
      </c>
      <c r="AA287" s="15">
        <v>2.48</v>
      </c>
      <c r="AB287" s="15">
        <v>2.4500000000000002</v>
      </c>
      <c r="AC287" s="15">
        <v>2.4300000000000002</v>
      </c>
      <c r="AD287" s="15">
        <v>2.41</v>
      </c>
      <c r="AE287" s="15">
        <v>2.39</v>
      </c>
      <c r="AF287" s="15">
        <v>2.37</v>
      </c>
      <c r="AG287" s="15">
        <v>2.35</v>
      </c>
      <c r="AH287" s="15">
        <v>2.33</v>
      </c>
      <c r="AI287" s="15">
        <v>2.3199999999999998</v>
      </c>
      <c r="AJ287" s="15">
        <v>2.2999999999999998</v>
      </c>
      <c r="AK287" s="15">
        <v>2.2799999999999998</v>
      </c>
      <c r="AL287" s="15">
        <v>2.27</v>
      </c>
      <c r="AM287" s="15">
        <v>2.2599999999999998</v>
      </c>
      <c r="AN287" s="15">
        <v>2.2400000000000002</v>
      </c>
      <c r="AO287" s="15">
        <v>2.23</v>
      </c>
      <c r="AP287" s="15">
        <v>2.21</v>
      </c>
      <c r="AQ287" s="15">
        <v>2.2000000000000002</v>
      </c>
      <c r="AR287" s="15">
        <v>2.1800000000000002</v>
      </c>
      <c r="AS287" s="15">
        <v>2.16</v>
      </c>
      <c r="AT287" s="15">
        <v>2.15</v>
      </c>
      <c r="AU287" s="15">
        <v>2.14</v>
      </c>
      <c r="AV287" s="15">
        <v>2.12</v>
      </c>
      <c r="AW287" s="15">
        <v>2.11</v>
      </c>
      <c r="AX287" s="15">
        <v>2.1</v>
      </c>
      <c r="AY287" s="15">
        <v>2.09</v>
      </c>
    </row>
    <row r="288" spans="1:51" x14ac:dyDescent="0.2">
      <c r="A288" s="5">
        <v>45991</v>
      </c>
      <c r="B288" s="15">
        <v>2.5099999999999998</v>
      </c>
      <c r="C288" s="15">
        <v>2.46</v>
      </c>
      <c r="D288" s="15">
        <v>2.4300000000000002</v>
      </c>
      <c r="E288" s="15">
        <v>2.4300000000000002</v>
      </c>
      <c r="F288" s="15">
        <v>2.4500000000000002</v>
      </c>
      <c r="G288" s="15">
        <v>2.4700000000000002</v>
      </c>
      <c r="H288" s="15">
        <v>2.5</v>
      </c>
      <c r="I288" s="15">
        <v>2.5299999999999998</v>
      </c>
      <c r="J288" s="15">
        <v>2.57</v>
      </c>
      <c r="K288" s="15">
        <v>2.6</v>
      </c>
      <c r="L288" s="15">
        <v>2.63</v>
      </c>
      <c r="M288" s="15">
        <v>2.66</v>
      </c>
      <c r="N288" s="15">
        <v>2.68</v>
      </c>
      <c r="O288" s="15">
        <v>2.7</v>
      </c>
      <c r="P288" s="15">
        <v>2.71</v>
      </c>
      <c r="Q288" s="15">
        <v>2.7</v>
      </c>
      <c r="R288" s="15">
        <v>2.69</v>
      </c>
      <c r="S288" s="15">
        <v>2.68</v>
      </c>
      <c r="T288" s="15">
        <v>2.67</v>
      </c>
      <c r="U288" s="15">
        <v>2.67</v>
      </c>
      <c r="V288" s="15">
        <v>2.64</v>
      </c>
      <c r="W288" s="15">
        <v>2.62</v>
      </c>
      <c r="X288" s="15">
        <v>2.6</v>
      </c>
      <c r="Y288" s="15">
        <v>2.58</v>
      </c>
      <c r="Z288" s="15">
        <v>2.56</v>
      </c>
      <c r="AA288" s="15">
        <v>2.5299999999999998</v>
      </c>
      <c r="AB288" s="15">
        <v>2.5099999999999998</v>
      </c>
      <c r="AC288" s="15">
        <v>2.4900000000000002</v>
      </c>
      <c r="AD288" s="15">
        <v>2.4700000000000002</v>
      </c>
      <c r="AE288" s="15">
        <v>2.4500000000000002</v>
      </c>
      <c r="AF288" s="15">
        <v>2.4300000000000002</v>
      </c>
      <c r="AG288" s="15">
        <v>2.41</v>
      </c>
      <c r="AH288" s="15">
        <v>2.39</v>
      </c>
      <c r="AI288" s="15">
        <v>2.37</v>
      </c>
      <c r="AJ288" s="15">
        <v>2.36</v>
      </c>
      <c r="AK288" s="15">
        <v>2.34</v>
      </c>
      <c r="AL288" s="15">
        <v>2.33</v>
      </c>
      <c r="AM288" s="15">
        <v>2.31</v>
      </c>
      <c r="AN288" s="15">
        <v>2.2999999999999998</v>
      </c>
      <c r="AO288" s="15">
        <v>2.29</v>
      </c>
      <c r="AP288" s="15">
        <v>2.27</v>
      </c>
      <c r="AQ288" s="15">
        <v>2.25</v>
      </c>
      <c r="AR288" s="15">
        <v>2.2400000000000002</v>
      </c>
      <c r="AS288" s="15">
        <v>2.2200000000000002</v>
      </c>
      <c r="AT288" s="15">
        <v>2.21</v>
      </c>
      <c r="AU288" s="15">
        <v>2.19</v>
      </c>
      <c r="AV288" s="15">
        <v>2.1800000000000002</v>
      </c>
      <c r="AW288" s="15">
        <v>2.17</v>
      </c>
      <c r="AX288" s="15">
        <v>2.15</v>
      </c>
      <c r="AY288" s="15">
        <v>2.14</v>
      </c>
    </row>
    <row r="289" spans="1:51" x14ac:dyDescent="0.2">
      <c r="A289" s="5">
        <v>46022</v>
      </c>
      <c r="B289" s="15">
        <v>2.56</v>
      </c>
      <c r="C289" s="15">
        <v>2.5099999999999998</v>
      </c>
      <c r="D289" s="15">
        <v>2.4900000000000002</v>
      </c>
      <c r="E289" s="15">
        <v>2.4900000000000002</v>
      </c>
      <c r="F289" s="15">
        <v>2.5</v>
      </c>
      <c r="G289" s="15">
        <v>2.5299999999999998</v>
      </c>
      <c r="H289" s="15">
        <v>2.56</v>
      </c>
      <c r="I289" s="15">
        <v>2.59</v>
      </c>
      <c r="J289" s="15">
        <v>2.63</v>
      </c>
      <c r="K289" s="15">
        <v>2.66</v>
      </c>
      <c r="L289" s="15">
        <v>2.69</v>
      </c>
      <c r="M289" s="15">
        <v>2.72</v>
      </c>
      <c r="N289" s="15">
        <v>2.74</v>
      </c>
      <c r="O289" s="15">
        <v>2.76</v>
      </c>
      <c r="P289" s="15">
        <v>2.77</v>
      </c>
      <c r="Q289" s="15">
        <v>2.76</v>
      </c>
      <c r="R289" s="15">
        <v>2.75</v>
      </c>
      <c r="S289" s="15">
        <v>2.74</v>
      </c>
      <c r="T289" s="15">
        <v>2.73</v>
      </c>
      <c r="U289" s="15">
        <v>2.73</v>
      </c>
      <c r="V289" s="15">
        <v>2.7</v>
      </c>
      <c r="W289" s="15">
        <v>2.68</v>
      </c>
      <c r="X289" s="15">
        <v>2.66</v>
      </c>
      <c r="Y289" s="15">
        <v>2.64</v>
      </c>
      <c r="Z289" s="15">
        <v>2.62</v>
      </c>
      <c r="AA289" s="15">
        <v>2.59</v>
      </c>
      <c r="AB289" s="15">
        <v>2.57</v>
      </c>
      <c r="AC289" s="15">
        <v>2.5499999999999998</v>
      </c>
      <c r="AD289" s="15">
        <v>2.5299999999999998</v>
      </c>
      <c r="AE289" s="15">
        <v>2.5099999999999998</v>
      </c>
      <c r="AF289" s="15">
        <v>2.4900000000000002</v>
      </c>
      <c r="AG289" s="15">
        <v>2.4700000000000002</v>
      </c>
      <c r="AH289" s="15">
        <v>2.4500000000000002</v>
      </c>
      <c r="AI289" s="15">
        <v>2.4300000000000002</v>
      </c>
      <c r="AJ289" s="15">
        <v>2.42</v>
      </c>
      <c r="AK289" s="15">
        <v>2.4</v>
      </c>
      <c r="AL289" s="15">
        <v>2.39</v>
      </c>
      <c r="AM289" s="15">
        <v>2.37</v>
      </c>
      <c r="AN289" s="15">
        <v>2.36</v>
      </c>
      <c r="AO289" s="15">
        <v>2.35</v>
      </c>
      <c r="AP289" s="15">
        <v>2.33</v>
      </c>
      <c r="AQ289" s="15">
        <v>2.31</v>
      </c>
      <c r="AR289" s="15">
        <v>2.2999999999999998</v>
      </c>
      <c r="AS289" s="15">
        <v>2.2799999999999998</v>
      </c>
      <c r="AT289" s="15">
        <v>2.27</v>
      </c>
      <c r="AU289" s="15">
        <v>2.25</v>
      </c>
      <c r="AV289" s="15">
        <v>2.2400000000000002</v>
      </c>
      <c r="AW289" s="15">
        <v>2.2200000000000002</v>
      </c>
      <c r="AX289" s="15">
        <v>2.21</v>
      </c>
      <c r="AY289" s="15">
        <v>2.2000000000000002</v>
      </c>
    </row>
    <row r="290" spans="1:51" x14ac:dyDescent="0.2">
      <c r="A290" s="5">
        <v>46053</v>
      </c>
      <c r="B290" s="15">
        <v>2.61</v>
      </c>
      <c r="C290" s="15">
        <v>2.56</v>
      </c>
      <c r="D290" s="15">
        <v>2.54</v>
      </c>
      <c r="E290" s="15">
        <v>2.54</v>
      </c>
      <c r="F290" s="15">
        <v>2.56</v>
      </c>
      <c r="G290" s="15">
        <v>2.58</v>
      </c>
      <c r="H290" s="15">
        <v>2.61</v>
      </c>
      <c r="I290" s="15">
        <v>2.65</v>
      </c>
      <c r="J290" s="15">
        <v>2.68</v>
      </c>
      <c r="K290" s="15">
        <v>2.71</v>
      </c>
      <c r="L290" s="15">
        <v>2.75</v>
      </c>
      <c r="M290" s="15">
        <v>2.78</v>
      </c>
      <c r="N290" s="15">
        <v>2.8</v>
      </c>
      <c r="O290" s="15">
        <v>2.82</v>
      </c>
      <c r="P290" s="15">
        <v>2.83</v>
      </c>
      <c r="Q290" s="15">
        <v>2.82</v>
      </c>
      <c r="R290" s="15">
        <v>2.81</v>
      </c>
      <c r="S290" s="15">
        <v>2.8</v>
      </c>
      <c r="T290" s="15">
        <v>2.79</v>
      </c>
      <c r="U290" s="15">
        <v>2.78</v>
      </c>
      <c r="V290" s="15">
        <v>2.76</v>
      </c>
      <c r="W290" s="15">
        <v>2.73</v>
      </c>
      <c r="X290" s="15">
        <v>2.71</v>
      </c>
      <c r="Y290" s="15">
        <v>2.69</v>
      </c>
      <c r="Z290" s="15">
        <v>2.68</v>
      </c>
      <c r="AA290" s="15">
        <v>2.65</v>
      </c>
      <c r="AB290" s="15">
        <v>2.63</v>
      </c>
      <c r="AC290" s="15">
        <v>2.6</v>
      </c>
      <c r="AD290" s="15">
        <v>2.58</v>
      </c>
      <c r="AE290" s="15">
        <v>2.57</v>
      </c>
      <c r="AF290" s="15">
        <v>2.54</v>
      </c>
      <c r="AG290" s="15">
        <v>2.52</v>
      </c>
      <c r="AH290" s="15">
        <v>2.5099999999999998</v>
      </c>
      <c r="AI290" s="15">
        <v>2.4900000000000002</v>
      </c>
      <c r="AJ290" s="15">
        <v>2.4700000000000002</v>
      </c>
      <c r="AK290" s="15">
        <v>2.46</v>
      </c>
      <c r="AL290" s="15">
        <v>2.44</v>
      </c>
      <c r="AM290" s="15">
        <v>2.4300000000000002</v>
      </c>
      <c r="AN290" s="15">
        <v>2.41</v>
      </c>
      <c r="AO290" s="15">
        <v>2.4</v>
      </c>
      <c r="AP290" s="15">
        <v>2.38</v>
      </c>
      <c r="AQ290" s="15">
        <v>2.37</v>
      </c>
      <c r="AR290" s="15">
        <v>2.35</v>
      </c>
      <c r="AS290" s="15">
        <v>2.33</v>
      </c>
      <c r="AT290" s="15">
        <v>2.3199999999999998</v>
      </c>
      <c r="AU290" s="15">
        <v>2.2999999999999998</v>
      </c>
      <c r="AV290" s="15">
        <v>2.29</v>
      </c>
      <c r="AW290" s="15">
        <v>2.2799999999999998</v>
      </c>
      <c r="AX290" s="15">
        <v>2.2599999999999998</v>
      </c>
      <c r="AY290" s="15">
        <v>2.25</v>
      </c>
    </row>
    <row r="291" spans="1:51" x14ac:dyDescent="0.2">
      <c r="A291" s="5">
        <v>46081</v>
      </c>
      <c r="B291" s="19">
        <f>ROUND(AVERAGE(Zinsswaps!B232:B291)+'iBoxx Extrapolation'!$G291,2)</f>
        <v>2.66</v>
      </c>
      <c r="C291" s="19">
        <f>ROUND(AVERAGE(Zinsswaps!C232:C291)+'iBoxx Extrapolation'!$G291,2)</f>
        <v>2.61</v>
      </c>
      <c r="D291" s="19">
        <f>ROUND(AVERAGE(Zinsswaps!D232:D291)+'iBoxx Extrapolation'!$G291,2)</f>
        <v>2.59</v>
      </c>
      <c r="E291" s="19">
        <f>ROUND(AVERAGE(Zinsswaps!E232:E291)+'iBoxx Extrapolation'!$G291,2)</f>
        <v>2.59</v>
      </c>
      <c r="F291" s="19">
        <f>ROUND(AVERAGE(Zinsswaps!F232:F291)+'iBoxx Extrapolation'!$G291,2)</f>
        <v>2.61</v>
      </c>
      <c r="G291" s="19">
        <f>ROUND(AVERAGE(Zinsswaps!G232:G291)+'iBoxx Extrapolation'!$G291,2)</f>
        <v>2.63</v>
      </c>
      <c r="H291" s="19">
        <f>ROUND(AVERAGE(Zinsswaps!H232:H291)+'iBoxx Extrapolation'!$G291,2)</f>
        <v>2.66</v>
      </c>
      <c r="I291" s="19">
        <f>ROUND(AVERAGE(Zinsswaps!I232:I291)+'iBoxx Extrapolation'!$G291,2)</f>
        <v>2.69</v>
      </c>
      <c r="J291" s="19">
        <f>ROUND(AVERAGE(Zinsswaps!J232:J291)+'iBoxx Extrapolation'!$G291,2)</f>
        <v>2.73</v>
      </c>
      <c r="K291" s="19">
        <f>ROUND(AVERAGE(Zinsswaps!K232:K291)+'iBoxx Extrapolation'!$G291,2)</f>
        <v>2.76</v>
      </c>
      <c r="L291" s="19">
        <f>ROUND(AVERAGE(Zinsswaps!L232:L291)+'iBoxx Extrapolation'!$G291,2)</f>
        <v>2.8</v>
      </c>
      <c r="M291" s="19">
        <f>ROUND(AVERAGE(Zinsswaps!M232:M291)+'iBoxx Extrapolation'!$G291,2)</f>
        <v>2.83</v>
      </c>
      <c r="N291" s="19">
        <f>ROUND(AVERAGE(Zinsswaps!N232:N291)+'iBoxx Extrapolation'!$G291,2)</f>
        <v>2.85</v>
      </c>
      <c r="O291" s="19">
        <f>ROUND(AVERAGE(Zinsswaps!O232:O291)+'iBoxx Extrapolation'!$G291,2)</f>
        <v>2.86</v>
      </c>
      <c r="P291" s="19">
        <f>ROUND(AVERAGE(Zinsswaps!P232:P291)+'iBoxx Extrapolation'!$G291,2)</f>
        <v>2.88</v>
      </c>
      <c r="Q291" s="19">
        <f>ROUND(AVERAGE(Zinsswaps!Q232:Q291)+'iBoxx Extrapolation'!$G291,2)</f>
        <v>2.87</v>
      </c>
      <c r="R291" s="19">
        <f>ROUND(AVERAGE(Zinsswaps!R232:R291)+'iBoxx Extrapolation'!$G291,2)</f>
        <v>2.86</v>
      </c>
      <c r="S291" s="19">
        <f>ROUND(AVERAGE(Zinsswaps!S232:S291)+'iBoxx Extrapolation'!$G291,2)</f>
        <v>2.85</v>
      </c>
      <c r="T291" s="19">
        <f>ROUND(AVERAGE(Zinsswaps!T232:T291)+'iBoxx Extrapolation'!$G291,2)</f>
        <v>2.84</v>
      </c>
      <c r="U291" s="19">
        <f>ROUND(AVERAGE(Zinsswaps!U232:U291)+'iBoxx Extrapolation'!$G291,2)</f>
        <v>2.83</v>
      </c>
      <c r="V291" s="19">
        <f>ROUND(AVERAGE(Zinsswaps!V232:V291)+'iBoxx Extrapolation'!$G291,2)</f>
        <v>2.81</v>
      </c>
      <c r="W291" s="19">
        <f>ROUND(AVERAGE(Zinsswaps!W232:W291)+'iBoxx Extrapolation'!$G291,2)</f>
        <v>2.78</v>
      </c>
      <c r="X291" s="19">
        <f>ROUND(AVERAGE(Zinsswaps!X232:X291)+'iBoxx Extrapolation'!$G291,2)</f>
        <v>2.76</v>
      </c>
      <c r="Y291" s="19">
        <f>ROUND(AVERAGE(Zinsswaps!Y232:Y291)+'iBoxx Extrapolation'!$G291,2)</f>
        <v>2.74</v>
      </c>
      <c r="Z291" s="19">
        <f>ROUND(AVERAGE(Zinsswaps!Z232:Z291)+'iBoxx Extrapolation'!$G291,2)</f>
        <v>2.72</v>
      </c>
      <c r="AA291" s="19">
        <f>ROUND(AVERAGE(Zinsswaps!AA232:AA291)+'iBoxx Extrapolation'!$G291,2)</f>
        <v>2.7</v>
      </c>
      <c r="AB291" s="19">
        <f>ROUND(AVERAGE(Zinsswaps!AB232:AB291)+'iBoxx Extrapolation'!$G291,2)</f>
        <v>2.68</v>
      </c>
      <c r="AC291" s="19">
        <f>ROUND(AVERAGE(Zinsswaps!AC232:AC291)+'iBoxx Extrapolation'!$G291,2)</f>
        <v>2.65</v>
      </c>
      <c r="AD291" s="19">
        <f>ROUND(AVERAGE(Zinsswaps!AD232:AD291)+'iBoxx Extrapolation'!$G291,2)</f>
        <v>2.63</v>
      </c>
      <c r="AE291" s="19">
        <f>ROUND(AVERAGE(Zinsswaps!AE232:AE291)+'iBoxx Extrapolation'!$G291,2)</f>
        <v>2.61</v>
      </c>
      <c r="AF291" s="19">
        <f>ROUND(AVERAGE(Zinsswaps!AF232:AF291)+'iBoxx Extrapolation'!$G291,2)</f>
        <v>2.59</v>
      </c>
      <c r="AG291" s="19">
        <f>ROUND(AVERAGE(Zinsswaps!AG232:AG291)+'iBoxx Extrapolation'!$G291,2)</f>
        <v>2.57</v>
      </c>
      <c r="AH291" s="19">
        <f>ROUND(AVERAGE(Zinsswaps!AH232:AH291)+'iBoxx Extrapolation'!$G291,2)</f>
        <v>2.5499999999999998</v>
      </c>
      <c r="AI291" s="19">
        <f>ROUND(AVERAGE(Zinsswaps!AI232:AI291)+'iBoxx Extrapolation'!$G291,2)</f>
        <v>2.54</v>
      </c>
      <c r="AJ291" s="19">
        <f>ROUND(AVERAGE(Zinsswaps!AJ232:AJ291)+'iBoxx Extrapolation'!$G291,2)</f>
        <v>2.52</v>
      </c>
      <c r="AK291" s="19">
        <f>ROUND(AVERAGE(Zinsswaps!AK232:AK291)+'iBoxx Extrapolation'!$G291,2)</f>
        <v>2.5</v>
      </c>
      <c r="AL291" s="19">
        <f>ROUND(AVERAGE(Zinsswaps!AL232:AL291)+'iBoxx Extrapolation'!$G291,2)</f>
        <v>2.4900000000000002</v>
      </c>
      <c r="AM291" s="19">
        <f>ROUND(AVERAGE(Zinsswaps!AM232:AM291)+'iBoxx Extrapolation'!$G291,2)</f>
        <v>2.48</v>
      </c>
      <c r="AN291" s="19">
        <f>ROUND(AVERAGE(Zinsswaps!AN232:AN291)+'iBoxx Extrapolation'!$G291,2)</f>
        <v>2.46</v>
      </c>
      <c r="AO291" s="19">
        <f>ROUND(AVERAGE(Zinsswaps!AO232:AO291)+'iBoxx Extrapolation'!$G291,2)</f>
        <v>2.4500000000000002</v>
      </c>
      <c r="AP291" s="19">
        <f>ROUND(AVERAGE(Zinsswaps!AP232:AP291)+'iBoxx Extrapolation'!$G291,2)</f>
        <v>2.4300000000000002</v>
      </c>
      <c r="AQ291" s="19">
        <f>ROUND(AVERAGE(Zinsswaps!AQ232:AQ291)+'iBoxx Extrapolation'!$G291,2)</f>
        <v>2.41</v>
      </c>
      <c r="AR291" s="19">
        <f>ROUND(AVERAGE(Zinsswaps!AR232:AR291)+'iBoxx Extrapolation'!$G291,2)</f>
        <v>2.4</v>
      </c>
      <c r="AS291" s="19">
        <f>ROUND(AVERAGE(Zinsswaps!AS232:AS291)+'iBoxx Extrapolation'!$G291,2)</f>
        <v>2.38</v>
      </c>
      <c r="AT291" s="19">
        <f>ROUND(AVERAGE(Zinsswaps!AT232:AT291)+'iBoxx Extrapolation'!$G291,2)</f>
        <v>2.37</v>
      </c>
      <c r="AU291" s="19">
        <f>ROUND(AVERAGE(Zinsswaps!AU232:AU291)+'iBoxx Extrapolation'!$G291,2)</f>
        <v>2.35</v>
      </c>
      <c r="AV291" s="19">
        <f>ROUND(AVERAGE(Zinsswaps!AV232:AV291)+'iBoxx Extrapolation'!$G291,2)</f>
        <v>2.34</v>
      </c>
      <c r="AW291" s="19">
        <f>ROUND(AVERAGE(Zinsswaps!AW232:AW291)+'iBoxx Extrapolation'!$G291,2)</f>
        <v>2.3199999999999998</v>
      </c>
      <c r="AX291" s="19">
        <f>ROUND(AVERAGE(Zinsswaps!AX232:AX291)+'iBoxx Extrapolation'!$G291,2)</f>
        <v>2.31</v>
      </c>
      <c r="AY291" s="19">
        <f>ROUND(AVERAGE(Zinsswaps!AY232:AY291)+'iBoxx Extrapolation'!$G291,2)</f>
        <v>2.2999999999999998</v>
      </c>
    </row>
    <row r="292" spans="1:51" s="16" customFormat="1" x14ac:dyDescent="0.2">
      <c r="A292" s="12">
        <v>46112</v>
      </c>
      <c r="B292" s="14">
        <f>ROUND(AVERAGE(Zinsswaps!B233:B292)+'iBoxx Extrapolation'!$G292,2)</f>
        <v>2.71</v>
      </c>
      <c r="C292" s="14">
        <f>ROUND(AVERAGE(Zinsswaps!C233:C292)+'iBoxx Extrapolation'!$G292,2)</f>
        <v>2.66</v>
      </c>
      <c r="D292" s="14">
        <f>ROUND(AVERAGE(Zinsswaps!D233:D292)+'iBoxx Extrapolation'!$G292,2)</f>
        <v>2.64</v>
      </c>
      <c r="E292" s="14">
        <f>ROUND(AVERAGE(Zinsswaps!E233:E292)+'iBoxx Extrapolation'!$G292,2)</f>
        <v>2.64</v>
      </c>
      <c r="F292" s="14">
        <f>ROUND(AVERAGE(Zinsswaps!F233:F292)+'iBoxx Extrapolation'!$G292,2)</f>
        <v>2.66</v>
      </c>
      <c r="G292" s="14">
        <f>ROUND(AVERAGE(Zinsswaps!G233:G292)+'iBoxx Extrapolation'!$G292,2)</f>
        <v>2.68</v>
      </c>
      <c r="H292" s="14">
        <f>ROUND(AVERAGE(Zinsswaps!H233:H292)+'iBoxx Extrapolation'!$G292,2)</f>
        <v>2.71</v>
      </c>
      <c r="I292" s="14">
        <f>ROUND(AVERAGE(Zinsswaps!I233:I292)+'iBoxx Extrapolation'!$G292,2)</f>
        <v>2.74</v>
      </c>
      <c r="J292" s="14">
        <f>ROUND(AVERAGE(Zinsswaps!J233:J292)+'iBoxx Extrapolation'!$G292,2)</f>
        <v>2.78</v>
      </c>
      <c r="K292" s="14">
        <f>ROUND(AVERAGE(Zinsswaps!K233:K292)+'iBoxx Extrapolation'!$G292,2)</f>
        <v>2.81</v>
      </c>
      <c r="L292" s="14">
        <f>ROUND(AVERAGE(Zinsswaps!L233:L292)+'iBoxx Extrapolation'!$G292,2)</f>
        <v>2.85</v>
      </c>
      <c r="M292" s="14">
        <f>ROUND(AVERAGE(Zinsswaps!M233:M292)+'iBoxx Extrapolation'!$G292,2)</f>
        <v>2.88</v>
      </c>
      <c r="N292" s="14">
        <f>ROUND(AVERAGE(Zinsswaps!N233:N292)+'iBoxx Extrapolation'!$G292,2)</f>
        <v>2.9</v>
      </c>
      <c r="O292" s="14">
        <f>ROUND(AVERAGE(Zinsswaps!O233:O292)+'iBoxx Extrapolation'!$G292,2)</f>
        <v>2.91</v>
      </c>
      <c r="P292" s="14">
        <f>ROUND(AVERAGE(Zinsswaps!P233:P292)+'iBoxx Extrapolation'!$G292,2)</f>
        <v>2.93</v>
      </c>
      <c r="Q292" s="14">
        <f>ROUND(AVERAGE(Zinsswaps!Q233:Q292)+'iBoxx Extrapolation'!$G292,2)</f>
        <v>2.92</v>
      </c>
      <c r="R292" s="14">
        <f>ROUND(AVERAGE(Zinsswaps!R233:R292)+'iBoxx Extrapolation'!$G292,2)</f>
        <v>2.91</v>
      </c>
      <c r="S292" s="14">
        <f>ROUND(AVERAGE(Zinsswaps!S233:S292)+'iBoxx Extrapolation'!$G292,2)</f>
        <v>2.9</v>
      </c>
      <c r="T292" s="14">
        <f>ROUND(AVERAGE(Zinsswaps!T233:T292)+'iBoxx Extrapolation'!$G292,2)</f>
        <v>2.89</v>
      </c>
      <c r="U292" s="14">
        <f>ROUND(AVERAGE(Zinsswaps!U233:U292)+'iBoxx Extrapolation'!$G292,2)</f>
        <v>2.88</v>
      </c>
      <c r="V292" s="14">
        <f>ROUND(AVERAGE(Zinsswaps!V233:V292)+'iBoxx Extrapolation'!$G292,2)</f>
        <v>2.85</v>
      </c>
      <c r="W292" s="14">
        <f>ROUND(AVERAGE(Zinsswaps!W233:W292)+'iBoxx Extrapolation'!$G292,2)</f>
        <v>2.83</v>
      </c>
      <c r="X292" s="14">
        <f>ROUND(AVERAGE(Zinsswaps!X233:X292)+'iBoxx Extrapolation'!$G292,2)</f>
        <v>2.81</v>
      </c>
      <c r="Y292" s="14">
        <f>ROUND(AVERAGE(Zinsswaps!Y233:Y292)+'iBoxx Extrapolation'!$G292,2)</f>
        <v>2.79</v>
      </c>
      <c r="Z292" s="14">
        <f>ROUND(AVERAGE(Zinsswaps!Z233:Z292)+'iBoxx Extrapolation'!$G292,2)</f>
        <v>2.77</v>
      </c>
      <c r="AA292" s="14">
        <f>ROUND(AVERAGE(Zinsswaps!AA233:AA292)+'iBoxx Extrapolation'!$G292,2)</f>
        <v>2.75</v>
      </c>
      <c r="AB292" s="14">
        <f>ROUND(AVERAGE(Zinsswaps!AB233:AB292)+'iBoxx Extrapolation'!$G292,2)</f>
        <v>2.72</v>
      </c>
      <c r="AC292" s="14">
        <f>ROUND(AVERAGE(Zinsswaps!AC233:AC292)+'iBoxx Extrapolation'!$G292,2)</f>
        <v>2.7</v>
      </c>
      <c r="AD292" s="14">
        <f>ROUND(AVERAGE(Zinsswaps!AD233:AD292)+'iBoxx Extrapolation'!$G292,2)</f>
        <v>2.68</v>
      </c>
      <c r="AE292" s="14">
        <f>ROUND(AVERAGE(Zinsswaps!AE233:AE292)+'iBoxx Extrapolation'!$G292,2)</f>
        <v>2.66</v>
      </c>
      <c r="AF292" s="14">
        <f>ROUND(AVERAGE(Zinsswaps!AF233:AF292)+'iBoxx Extrapolation'!$G292,2)</f>
        <v>2.64</v>
      </c>
      <c r="AG292" s="14">
        <f>ROUND(AVERAGE(Zinsswaps!AG233:AG292)+'iBoxx Extrapolation'!$G292,2)</f>
        <v>2.62</v>
      </c>
      <c r="AH292" s="14">
        <f>ROUND(AVERAGE(Zinsswaps!AH233:AH292)+'iBoxx Extrapolation'!$G292,2)</f>
        <v>2.6</v>
      </c>
      <c r="AI292" s="14">
        <f>ROUND(AVERAGE(Zinsswaps!AI233:AI292)+'iBoxx Extrapolation'!$G292,2)</f>
        <v>2.58</v>
      </c>
      <c r="AJ292" s="14">
        <f>ROUND(AVERAGE(Zinsswaps!AJ233:AJ292)+'iBoxx Extrapolation'!$G292,2)</f>
        <v>2.57</v>
      </c>
      <c r="AK292" s="14">
        <f>ROUND(AVERAGE(Zinsswaps!AK233:AK292)+'iBoxx Extrapolation'!$G292,2)</f>
        <v>2.5499999999999998</v>
      </c>
      <c r="AL292" s="14">
        <f>ROUND(AVERAGE(Zinsswaps!AL233:AL292)+'iBoxx Extrapolation'!$G292,2)</f>
        <v>2.54</v>
      </c>
      <c r="AM292" s="14">
        <f>ROUND(AVERAGE(Zinsswaps!AM233:AM292)+'iBoxx Extrapolation'!$G292,2)</f>
        <v>2.52</v>
      </c>
      <c r="AN292" s="14">
        <f>ROUND(AVERAGE(Zinsswaps!AN233:AN292)+'iBoxx Extrapolation'!$G292,2)</f>
        <v>2.5099999999999998</v>
      </c>
      <c r="AO292" s="14">
        <f>ROUND(AVERAGE(Zinsswaps!AO233:AO292)+'iBoxx Extrapolation'!$G292,2)</f>
        <v>2.4900000000000002</v>
      </c>
      <c r="AP292" s="14">
        <f>ROUND(AVERAGE(Zinsswaps!AP233:AP292)+'iBoxx Extrapolation'!$G292,2)</f>
        <v>2.48</v>
      </c>
      <c r="AQ292" s="14">
        <f>ROUND(AVERAGE(Zinsswaps!AQ233:AQ292)+'iBoxx Extrapolation'!$G292,2)</f>
        <v>2.46</v>
      </c>
      <c r="AR292" s="14">
        <f>ROUND(AVERAGE(Zinsswaps!AR233:AR292)+'iBoxx Extrapolation'!$G292,2)</f>
        <v>2.44</v>
      </c>
      <c r="AS292" s="14">
        <f>ROUND(AVERAGE(Zinsswaps!AS233:AS292)+'iBoxx Extrapolation'!$G292,2)</f>
        <v>2.4300000000000002</v>
      </c>
      <c r="AT292" s="14">
        <f>ROUND(AVERAGE(Zinsswaps!AT233:AT292)+'iBoxx Extrapolation'!$G292,2)</f>
        <v>2.41</v>
      </c>
      <c r="AU292" s="14">
        <f>ROUND(AVERAGE(Zinsswaps!AU233:AU292)+'iBoxx Extrapolation'!$G292,2)</f>
        <v>2.39</v>
      </c>
      <c r="AV292" s="14">
        <f>ROUND(AVERAGE(Zinsswaps!AV233:AV292)+'iBoxx Extrapolation'!$G292,2)</f>
        <v>2.38</v>
      </c>
      <c r="AW292" s="14">
        <f>ROUND(AVERAGE(Zinsswaps!AW233:AW292)+'iBoxx Extrapolation'!$G292,2)</f>
        <v>2.37</v>
      </c>
      <c r="AX292" s="14">
        <f>ROUND(AVERAGE(Zinsswaps!AX233:AX292)+'iBoxx Extrapolation'!$G292,2)</f>
        <v>2.35</v>
      </c>
      <c r="AY292" s="14">
        <f>ROUND(AVERAGE(Zinsswaps!AY233:AY292)+'iBoxx Extrapolation'!$G292,2)</f>
        <v>2.34</v>
      </c>
    </row>
    <row r="293" spans="1:51" s="16" customFormat="1" x14ac:dyDescent="0.2">
      <c r="A293" s="12">
        <v>46142</v>
      </c>
      <c r="B293" s="14">
        <f>ROUND(AVERAGE(Zinsswaps!B234:B293)+'iBoxx Extrapolation'!$G293,2)</f>
        <v>2.76</v>
      </c>
      <c r="C293" s="14">
        <f>ROUND(AVERAGE(Zinsswaps!C234:C293)+'iBoxx Extrapolation'!$G293,2)</f>
        <v>2.71</v>
      </c>
      <c r="D293" s="14">
        <f>ROUND(AVERAGE(Zinsswaps!D234:D293)+'iBoxx Extrapolation'!$G293,2)</f>
        <v>2.69</v>
      </c>
      <c r="E293" s="14">
        <f>ROUND(AVERAGE(Zinsswaps!E234:E293)+'iBoxx Extrapolation'!$G293,2)</f>
        <v>2.69</v>
      </c>
      <c r="F293" s="14">
        <f>ROUND(AVERAGE(Zinsswaps!F234:F293)+'iBoxx Extrapolation'!$G293,2)</f>
        <v>2.7</v>
      </c>
      <c r="G293" s="14">
        <f>ROUND(AVERAGE(Zinsswaps!G234:G293)+'iBoxx Extrapolation'!$G293,2)</f>
        <v>2.73</v>
      </c>
      <c r="H293" s="14">
        <f>ROUND(AVERAGE(Zinsswaps!H234:H293)+'iBoxx Extrapolation'!$G293,2)</f>
        <v>2.76</v>
      </c>
      <c r="I293" s="14">
        <f>ROUND(AVERAGE(Zinsswaps!I234:I293)+'iBoxx Extrapolation'!$G293,2)</f>
        <v>2.79</v>
      </c>
      <c r="J293" s="14">
        <f>ROUND(AVERAGE(Zinsswaps!J234:J293)+'iBoxx Extrapolation'!$G293,2)</f>
        <v>2.83</v>
      </c>
      <c r="K293" s="14">
        <f>ROUND(AVERAGE(Zinsswaps!K234:K293)+'iBoxx Extrapolation'!$G293,2)</f>
        <v>2.86</v>
      </c>
      <c r="L293" s="14">
        <f>ROUND(AVERAGE(Zinsswaps!L234:L293)+'iBoxx Extrapolation'!$G293,2)</f>
        <v>2.9</v>
      </c>
      <c r="M293" s="14">
        <f>ROUND(AVERAGE(Zinsswaps!M234:M293)+'iBoxx Extrapolation'!$G293,2)</f>
        <v>2.92</v>
      </c>
      <c r="N293" s="14">
        <f>ROUND(AVERAGE(Zinsswaps!N234:N293)+'iBoxx Extrapolation'!$G293,2)</f>
        <v>2.94</v>
      </c>
      <c r="O293" s="14">
        <f>ROUND(AVERAGE(Zinsswaps!O234:O293)+'iBoxx Extrapolation'!$G293,2)</f>
        <v>2.96</v>
      </c>
      <c r="P293" s="14">
        <f>ROUND(AVERAGE(Zinsswaps!P234:P293)+'iBoxx Extrapolation'!$G293,2)</f>
        <v>2.98</v>
      </c>
      <c r="Q293" s="14">
        <f>ROUND(AVERAGE(Zinsswaps!Q234:Q293)+'iBoxx Extrapolation'!$G293,2)</f>
        <v>2.96</v>
      </c>
      <c r="R293" s="14">
        <f>ROUND(AVERAGE(Zinsswaps!R234:R293)+'iBoxx Extrapolation'!$G293,2)</f>
        <v>2.95</v>
      </c>
      <c r="S293" s="14">
        <f>ROUND(AVERAGE(Zinsswaps!S234:S293)+'iBoxx Extrapolation'!$G293,2)</f>
        <v>2.94</v>
      </c>
      <c r="T293" s="14">
        <f>ROUND(AVERAGE(Zinsswaps!T234:T293)+'iBoxx Extrapolation'!$G293,2)</f>
        <v>2.94</v>
      </c>
      <c r="U293" s="14">
        <f>ROUND(AVERAGE(Zinsswaps!U234:U293)+'iBoxx Extrapolation'!$G293,2)</f>
        <v>2.93</v>
      </c>
      <c r="V293" s="14">
        <f>ROUND(AVERAGE(Zinsswaps!V234:V293)+'iBoxx Extrapolation'!$G293,2)</f>
        <v>2.9</v>
      </c>
      <c r="W293" s="14">
        <f>ROUND(AVERAGE(Zinsswaps!W234:W293)+'iBoxx Extrapolation'!$G293,2)</f>
        <v>2.88</v>
      </c>
      <c r="X293" s="14">
        <f>ROUND(AVERAGE(Zinsswaps!X234:X293)+'iBoxx Extrapolation'!$G293,2)</f>
        <v>2.86</v>
      </c>
      <c r="Y293" s="14">
        <f>ROUND(AVERAGE(Zinsswaps!Y234:Y293)+'iBoxx Extrapolation'!$G293,2)</f>
        <v>2.84</v>
      </c>
      <c r="Z293" s="14">
        <f>ROUND(AVERAGE(Zinsswaps!Z234:Z293)+'iBoxx Extrapolation'!$G293,2)</f>
        <v>2.82</v>
      </c>
      <c r="AA293" s="14">
        <f>ROUND(AVERAGE(Zinsswaps!AA234:AA293)+'iBoxx Extrapolation'!$G293,2)</f>
        <v>2.79</v>
      </c>
      <c r="AB293" s="14">
        <f>ROUND(AVERAGE(Zinsswaps!AB234:AB293)+'iBoxx Extrapolation'!$G293,2)</f>
        <v>2.77</v>
      </c>
      <c r="AC293" s="14">
        <f>ROUND(AVERAGE(Zinsswaps!AC234:AC293)+'iBoxx Extrapolation'!$G293,2)</f>
        <v>2.75</v>
      </c>
      <c r="AD293" s="14">
        <f>ROUND(AVERAGE(Zinsswaps!AD234:AD293)+'iBoxx Extrapolation'!$G293,2)</f>
        <v>2.73</v>
      </c>
      <c r="AE293" s="14">
        <f>ROUND(AVERAGE(Zinsswaps!AE234:AE293)+'iBoxx Extrapolation'!$G293,2)</f>
        <v>2.71</v>
      </c>
      <c r="AF293" s="14">
        <f>ROUND(AVERAGE(Zinsswaps!AF234:AF293)+'iBoxx Extrapolation'!$G293,2)</f>
        <v>2.69</v>
      </c>
      <c r="AG293" s="14">
        <f>ROUND(AVERAGE(Zinsswaps!AG234:AG293)+'iBoxx Extrapolation'!$G293,2)</f>
        <v>2.67</v>
      </c>
      <c r="AH293" s="14">
        <f>ROUND(AVERAGE(Zinsswaps!AH234:AH293)+'iBoxx Extrapolation'!$G293,2)</f>
        <v>2.65</v>
      </c>
      <c r="AI293" s="14">
        <f>ROUND(AVERAGE(Zinsswaps!AI234:AI293)+'iBoxx Extrapolation'!$G293,2)</f>
        <v>2.63</v>
      </c>
      <c r="AJ293" s="14">
        <f>ROUND(AVERAGE(Zinsswaps!AJ234:AJ293)+'iBoxx Extrapolation'!$G293,2)</f>
        <v>2.61</v>
      </c>
      <c r="AK293" s="14">
        <f>ROUND(AVERAGE(Zinsswaps!AK234:AK293)+'iBoxx Extrapolation'!$G293,2)</f>
        <v>2.6</v>
      </c>
      <c r="AL293" s="14">
        <f>ROUND(AVERAGE(Zinsswaps!AL234:AL293)+'iBoxx Extrapolation'!$G293,2)</f>
        <v>2.58</v>
      </c>
      <c r="AM293" s="14">
        <f>ROUND(AVERAGE(Zinsswaps!AM234:AM293)+'iBoxx Extrapolation'!$G293,2)</f>
        <v>2.57</v>
      </c>
      <c r="AN293" s="14">
        <f>ROUND(AVERAGE(Zinsswaps!AN234:AN293)+'iBoxx Extrapolation'!$G293,2)</f>
        <v>2.5499999999999998</v>
      </c>
      <c r="AO293" s="14">
        <f>ROUND(AVERAGE(Zinsswaps!AO234:AO293)+'iBoxx Extrapolation'!$G293,2)</f>
        <v>2.54</v>
      </c>
      <c r="AP293" s="14">
        <f>ROUND(AVERAGE(Zinsswaps!AP234:AP293)+'iBoxx Extrapolation'!$G293,2)</f>
        <v>2.52</v>
      </c>
      <c r="AQ293" s="14">
        <f>ROUND(AVERAGE(Zinsswaps!AQ234:AQ293)+'iBoxx Extrapolation'!$G293,2)</f>
        <v>2.5</v>
      </c>
      <c r="AR293" s="14">
        <f>ROUND(AVERAGE(Zinsswaps!AR234:AR293)+'iBoxx Extrapolation'!$G293,2)</f>
        <v>2.4900000000000002</v>
      </c>
      <c r="AS293" s="14">
        <f>ROUND(AVERAGE(Zinsswaps!AS234:AS293)+'iBoxx Extrapolation'!$G293,2)</f>
        <v>2.4700000000000002</v>
      </c>
      <c r="AT293" s="14">
        <f>ROUND(AVERAGE(Zinsswaps!AT234:AT293)+'iBoxx Extrapolation'!$G293,2)</f>
        <v>2.4500000000000002</v>
      </c>
      <c r="AU293" s="14">
        <f>ROUND(AVERAGE(Zinsswaps!AU234:AU293)+'iBoxx Extrapolation'!$G293,2)</f>
        <v>2.44</v>
      </c>
      <c r="AV293" s="14">
        <f>ROUND(AVERAGE(Zinsswaps!AV234:AV293)+'iBoxx Extrapolation'!$G293,2)</f>
        <v>2.42</v>
      </c>
      <c r="AW293" s="14">
        <f>ROUND(AVERAGE(Zinsswaps!AW234:AW293)+'iBoxx Extrapolation'!$G293,2)</f>
        <v>2.41</v>
      </c>
      <c r="AX293" s="14">
        <f>ROUND(AVERAGE(Zinsswaps!AX234:AX293)+'iBoxx Extrapolation'!$G293,2)</f>
        <v>2.4</v>
      </c>
      <c r="AY293" s="14">
        <f>ROUND(AVERAGE(Zinsswaps!AY234:AY293)+'iBoxx Extrapolation'!$G293,2)</f>
        <v>2.38</v>
      </c>
    </row>
    <row r="294" spans="1:51" s="16" customFormat="1" x14ac:dyDescent="0.2">
      <c r="A294" s="12">
        <v>46173</v>
      </c>
      <c r="B294" s="14">
        <f>ROUND(AVERAGE(Zinsswaps!B235:B294)+'iBoxx Extrapolation'!$G294,2)</f>
        <v>2.81</v>
      </c>
      <c r="C294" s="14">
        <f>ROUND(AVERAGE(Zinsswaps!C235:C294)+'iBoxx Extrapolation'!$G294,2)</f>
        <v>2.76</v>
      </c>
      <c r="D294" s="14">
        <f>ROUND(AVERAGE(Zinsswaps!D235:D294)+'iBoxx Extrapolation'!$G294,2)</f>
        <v>2.73</v>
      </c>
      <c r="E294" s="14">
        <f>ROUND(AVERAGE(Zinsswaps!E235:E294)+'iBoxx Extrapolation'!$G294,2)</f>
        <v>2.74</v>
      </c>
      <c r="F294" s="14">
        <f>ROUND(AVERAGE(Zinsswaps!F235:F294)+'iBoxx Extrapolation'!$G294,2)</f>
        <v>2.75</v>
      </c>
      <c r="G294" s="14">
        <f>ROUND(AVERAGE(Zinsswaps!G235:G294)+'iBoxx Extrapolation'!$G294,2)</f>
        <v>2.78</v>
      </c>
      <c r="H294" s="14">
        <f>ROUND(AVERAGE(Zinsswaps!H235:H294)+'iBoxx Extrapolation'!$G294,2)</f>
        <v>2.81</v>
      </c>
      <c r="I294" s="14">
        <f>ROUND(AVERAGE(Zinsswaps!I235:I294)+'iBoxx Extrapolation'!$G294,2)</f>
        <v>2.84</v>
      </c>
      <c r="J294" s="14">
        <f>ROUND(AVERAGE(Zinsswaps!J235:J294)+'iBoxx Extrapolation'!$G294,2)</f>
        <v>2.88</v>
      </c>
      <c r="K294" s="14">
        <f>ROUND(AVERAGE(Zinsswaps!K235:K294)+'iBoxx Extrapolation'!$G294,2)</f>
        <v>2.91</v>
      </c>
      <c r="L294" s="14">
        <f>ROUND(AVERAGE(Zinsswaps!L235:L294)+'iBoxx Extrapolation'!$G294,2)</f>
        <v>2.94</v>
      </c>
      <c r="M294" s="14">
        <f>ROUND(AVERAGE(Zinsswaps!M235:M294)+'iBoxx Extrapolation'!$G294,2)</f>
        <v>2.97</v>
      </c>
      <c r="N294" s="14">
        <f>ROUND(AVERAGE(Zinsswaps!N235:N294)+'iBoxx Extrapolation'!$G294,2)</f>
        <v>2.99</v>
      </c>
      <c r="O294" s="14">
        <f>ROUND(AVERAGE(Zinsswaps!O235:O294)+'iBoxx Extrapolation'!$G294,2)</f>
        <v>3.01</v>
      </c>
      <c r="P294" s="14">
        <f>ROUND(AVERAGE(Zinsswaps!P235:P294)+'iBoxx Extrapolation'!$G294,2)</f>
        <v>3.02</v>
      </c>
      <c r="Q294" s="14">
        <f>ROUND(AVERAGE(Zinsswaps!Q235:Q294)+'iBoxx Extrapolation'!$G294,2)</f>
        <v>3.01</v>
      </c>
      <c r="R294" s="14">
        <f>ROUND(AVERAGE(Zinsswaps!R235:R294)+'iBoxx Extrapolation'!$G294,2)</f>
        <v>3</v>
      </c>
      <c r="S294" s="14">
        <f>ROUND(AVERAGE(Zinsswaps!S235:S294)+'iBoxx Extrapolation'!$G294,2)</f>
        <v>2.99</v>
      </c>
      <c r="T294" s="14">
        <f>ROUND(AVERAGE(Zinsswaps!T235:T294)+'iBoxx Extrapolation'!$G294,2)</f>
        <v>2.98</v>
      </c>
      <c r="U294" s="14">
        <f>ROUND(AVERAGE(Zinsswaps!U235:U294)+'iBoxx Extrapolation'!$G294,2)</f>
        <v>2.97</v>
      </c>
      <c r="V294" s="14">
        <f>ROUND(AVERAGE(Zinsswaps!V235:V294)+'iBoxx Extrapolation'!$G294,2)</f>
        <v>2.95</v>
      </c>
      <c r="W294" s="14">
        <f>ROUND(AVERAGE(Zinsswaps!W235:W294)+'iBoxx Extrapolation'!$G294,2)</f>
        <v>2.93</v>
      </c>
      <c r="X294" s="14">
        <f>ROUND(AVERAGE(Zinsswaps!X235:X294)+'iBoxx Extrapolation'!$G294,2)</f>
        <v>2.9</v>
      </c>
      <c r="Y294" s="14">
        <f>ROUND(AVERAGE(Zinsswaps!Y235:Y294)+'iBoxx Extrapolation'!$G294,2)</f>
        <v>2.88</v>
      </c>
      <c r="Z294" s="14">
        <f>ROUND(AVERAGE(Zinsswaps!Z235:Z294)+'iBoxx Extrapolation'!$G294,2)</f>
        <v>2.87</v>
      </c>
      <c r="AA294" s="14">
        <f>ROUND(AVERAGE(Zinsswaps!AA235:AA294)+'iBoxx Extrapolation'!$G294,2)</f>
        <v>2.84</v>
      </c>
      <c r="AB294" s="14">
        <f>ROUND(AVERAGE(Zinsswaps!AB235:AB294)+'iBoxx Extrapolation'!$G294,2)</f>
        <v>2.82</v>
      </c>
      <c r="AC294" s="14">
        <f>ROUND(AVERAGE(Zinsswaps!AC235:AC294)+'iBoxx Extrapolation'!$G294,2)</f>
        <v>2.79</v>
      </c>
      <c r="AD294" s="14">
        <f>ROUND(AVERAGE(Zinsswaps!AD235:AD294)+'iBoxx Extrapolation'!$G294,2)</f>
        <v>2.77</v>
      </c>
      <c r="AE294" s="14">
        <f>ROUND(AVERAGE(Zinsswaps!AE235:AE294)+'iBoxx Extrapolation'!$G294,2)</f>
        <v>2.75</v>
      </c>
      <c r="AF294" s="14">
        <f>ROUND(AVERAGE(Zinsswaps!AF235:AF294)+'iBoxx Extrapolation'!$G294,2)</f>
        <v>2.73</v>
      </c>
      <c r="AG294" s="14">
        <f>ROUND(AVERAGE(Zinsswaps!AG235:AG294)+'iBoxx Extrapolation'!$G294,2)</f>
        <v>2.71</v>
      </c>
      <c r="AH294" s="14">
        <f>ROUND(AVERAGE(Zinsswaps!AH235:AH294)+'iBoxx Extrapolation'!$G294,2)</f>
        <v>2.69</v>
      </c>
      <c r="AI294" s="14">
        <f>ROUND(AVERAGE(Zinsswaps!AI235:AI294)+'iBoxx Extrapolation'!$G294,2)</f>
        <v>2.67</v>
      </c>
      <c r="AJ294" s="14">
        <f>ROUND(AVERAGE(Zinsswaps!AJ235:AJ294)+'iBoxx Extrapolation'!$G294,2)</f>
        <v>2.66</v>
      </c>
      <c r="AK294" s="14">
        <f>ROUND(AVERAGE(Zinsswaps!AK235:AK294)+'iBoxx Extrapolation'!$G294,2)</f>
        <v>2.64</v>
      </c>
      <c r="AL294" s="14">
        <f>ROUND(AVERAGE(Zinsswaps!AL235:AL294)+'iBoxx Extrapolation'!$G294,2)</f>
        <v>2.63</v>
      </c>
      <c r="AM294" s="14">
        <f>ROUND(AVERAGE(Zinsswaps!AM235:AM294)+'iBoxx Extrapolation'!$G294,2)</f>
        <v>2.61</v>
      </c>
      <c r="AN294" s="14">
        <f>ROUND(AVERAGE(Zinsswaps!AN235:AN294)+'iBoxx Extrapolation'!$G294,2)</f>
        <v>2.6</v>
      </c>
      <c r="AO294" s="14">
        <f>ROUND(AVERAGE(Zinsswaps!AO235:AO294)+'iBoxx Extrapolation'!$G294,2)</f>
        <v>2.59</v>
      </c>
      <c r="AP294" s="14">
        <f>ROUND(AVERAGE(Zinsswaps!AP235:AP294)+'iBoxx Extrapolation'!$G294,2)</f>
        <v>2.57</v>
      </c>
      <c r="AQ294" s="14">
        <f>ROUND(AVERAGE(Zinsswaps!AQ235:AQ294)+'iBoxx Extrapolation'!$G294,2)</f>
        <v>2.5499999999999998</v>
      </c>
      <c r="AR294" s="14">
        <f>ROUND(AVERAGE(Zinsswaps!AR235:AR294)+'iBoxx Extrapolation'!$G294,2)</f>
        <v>2.5299999999999998</v>
      </c>
      <c r="AS294" s="14">
        <f>ROUND(AVERAGE(Zinsswaps!AS235:AS294)+'iBoxx Extrapolation'!$G294,2)</f>
        <v>2.5099999999999998</v>
      </c>
      <c r="AT294" s="14">
        <f>ROUND(AVERAGE(Zinsswaps!AT235:AT294)+'iBoxx Extrapolation'!$G294,2)</f>
        <v>2.5</v>
      </c>
      <c r="AU294" s="14">
        <f>ROUND(AVERAGE(Zinsswaps!AU235:AU294)+'iBoxx Extrapolation'!$G294,2)</f>
        <v>2.48</v>
      </c>
      <c r="AV294" s="14">
        <f>ROUND(AVERAGE(Zinsswaps!AV235:AV294)+'iBoxx Extrapolation'!$G294,2)</f>
        <v>2.4700000000000002</v>
      </c>
      <c r="AW294" s="14">
        <f>ROUND(AVERAGE(Zinsswaps!AW235:AW294)+'iBoxx Extrapolation'!$G294,2)</f>
        <v>2.4500000000000002</v>
      </c>
      <c r="AX294" s="14">
        <f>ROUND(AVERAGE(Zinsswaps!AX235:AX294)+'iBoxx Extrapolation'!$G294,2)</f>
        <v>2.44</v>
      </c>
      <c r="AY294" s="14">
        <f>ROUND(AVERAGE(Zinsswaps!AY235:AY294)+'iBoxx Extrapolation'!$G294,2)</f>
        <v>2.4300000000000002</v>
      </c>
    </row>
    <row r="295" spans="1:51" s="16" customFormat="1" x14ac:dyDescent="0.2">
      <c r="A295" s="12">
        <v>46203</v>
      </c>
      <c r="B295" s="14">
        <f>ROUND(AVERAGE(Zinsswaps!B236:B295)+'iBoxx Extrapolation'!$G295,2)</f>
        <v>2.86</v>
      </c>
      <c r="C295" s="14">
        <f>ROUND(AVERAGE(Zinsswaps!C236:C295)+'iBoxx Extrapolation'!$G295,2)</f>
        <v>2.81</v>
      </c>
      <c r="D295" s="14">
        <f>ROUND(AVERAGE(Zinsswaps!D236:D295)+'iBoxx Extrapolation'!$G295,2)</f>
        <v>2.78</v>
      </c>
      <c r="E295" s="14">
        <f>ROUND(AVERAGE(Zinsswaps!E236:E295)+'iBoxx Extrapolation'!$G295,2)</f>
        <v>2.79</v>
      </c>
      <c r="F295" s="14">
        <f>ROUND(AVERAGE(Zinsswaps!F236:F295)+'iBoxx Extrapolation'!$G295,2)</f>
        <v>2.8</v>
      </c>
      <c r="G295" s="14">
        <f>ROUND(AVERAGE(Zinsswaps!G236:G295)+'iBoxx Extrapolation'!$G295,2)</f>
        <v>2.83</v>
      </c>
      <c r="H295" s="14">
        <f>ROUND(AVERAGE(Zinsswaps!H236:H295)+'iBoxx Extrapolation'!$G295,2)</f>
        <v>2.85</v>
      </c>
      <c r="I295" s="14">
        <f>ROUND(AVERAGE(Zinsswaps!I236:I295)+'iBoxx Extrapolation'!$G295,2)</f>
        <v>2.89</v>
      </c>
      <c r="J295" s="14">
        <f>ROUND(AVERAGE(Zinsswaps!J236:J295)+'iBoxx Extrapolation'!$G295,2)</f>
        <v>2.92</v>
      </c>
      <c r="K295" s="14">
        <f>ROUND(AVERAGE(Zinsswaps!K236:K295)+'iBoxx Extrapolation'!$G295,2)</f>
        <v>2.96</v>
      </c>
      <c r="L295" s="14">
        <f>ROUND(AVERAGE(Zinsswaps!L236:L295)+'iBoxx Extrapolation'!$G295,2)</f>
        <v>2.99</v>
      </c>
      <c r="M295" s="14">
        <f>ROUND(AVERAGE(Zinsswaps!M236:M295)+'iBoxx Extrapolation'!$G295,2)</f>
        <v>3.02</v>
      </c>
      <c r="N295" s="14">
        <f>ROUND(AVERAGE(Zinsswaps!N236:N295)+'iBoxx Extrapolation'!$G295,2)</f>
        <v>3.04</v>
      </c>
      <c r="O295" s="14">
        <f>ROUND(AVERAGE(Zinsswaps!O236:O295)+'iBoxx Extrapolation'!$G295,2)</f>
        <v>3.06</v>
      </c>
      <c r="P295" s="14">
        <f>ROUND(AVERAGE(Zinsswaps!P236:P295)+'iBoxx Extrapolation'!$G295,2)</f>
        <v>3.07</v>
      </c>
      <c r="Q295" s="14">
        <f>ROUND(AVERAGE(Zinsswaps!Q236:Q295)+'iBoxx Extrapolation'!$G295,2)</f>
        <v>3.06</v>
      </c>
      <c r="R295" s="14">
        <f>ROUND(AVERAGE(Zinsswaps!R236:R295)+'iBoxx Extrapolation'!$G295,2)</f>
        <v>3.05</v>
      </c>
      <c r="S295" s="14">
        <f>ROUND(AVERAGE(Zinsswaps!S236:S295)+'iBoxx Extrapolation'!$G295,2)</f>
        <v>3.04</v>
      </c>
      <c r="T295" s="14">
        <f>ROUND(AVERAGE(Zinsswaps!T236:T295)+'iBoxx Extrapolation'!$G295,2)</f>
        <v>3.03</v>
      </c>
      <c r="U295" s="14">
        <f>ROUND(AVERAGE(Zinsswaps!U236:U295)+'iBoxx Extrapolation'!$G295,2)</f>
        <v>3.02</v>
      </c>
      <c r="V295" s="14">
        <f>ROUND(AVERAGE(Zinsswaps!V236:V295)+'iBoxx Extrapolation'!$G295,2)</f>
        <v>3</v>
      </c>
      <c r="W295" s="14">
        <f>ROUND(AVERAGE(Zinsswaps!W236:W295)+'iBoxx Extrapolation'!$G295,2)</f>
        <v>2.97</v>
      </c>
      <c r="X295" s="14">
        <f>ROUND(AVERAGE(Zinsswaps!X236:X295)+'iBoxx Extrapolation'!$G295,2)</f>
        <v>2.95</v>
      </c>
      <c r="Y295" s="14">
        <f>ROUND(AVERAGE(Zinsswaps!Y236:Y295)+'iBoxx Extrapolation'!$G295,2)</f>
        <v>2.93</v>
      </c>
      <c r="Z295" s="14">
        <f>ROUND(AVERAGE(Zinsswaps!Z236:Z295)+'iBoxx Extrapolation'!$G295,2)</f>
        <v>2.91</v>
      </c>
      <c r="AA295" s="14">
        <f>ROUND(AVERAGE(Zinsswaps!AA236:AA295)+'iBoxx Extrapolation'!$G295,2)</f>
        <v>2.89</v>
      </c>
      <c r="AB295" s="14">
        <f>ROUND(AVERAGE(Zinsswaps!AB236:AB295)+'iBoxx Extrapolation'!$G295,2)</f>
        <v>2.86</v>
      </c>
      <c r="AC295" s="14">
        <f>ROUND(AVERAGE(Zinsswaps!AC236:AC295)+'iBoxx Extrapolation'!$G295,2)</f>
        <v>2.84</v>
      </c>
      <c r="AD295" s="14">
        <f>ROUND(AVERAGE(Zinsswaps!AD236:AD295)+'iBoxx Extrapolation'!$G295,2)</f>
        <v>2.82</v>
      </c>
      <c r="AE295" s="14">
        <f>ROUND(AVERAGE(Zinsswaps!AE236:AE295)+'iBoxx Extrapolation'!$G295,2)</f>
        <v>2.8</v>
      </c>
      <c r="AF295" s="14">
        <f>ROUND(AVERAGE(Zinsswaps!AF236:AF295)+'iBoxx Extrapolation'!$G295,2)</f>
        <v>2.78</v>
      </c>
      <c r="AG295" s="14">
        <f>ROUND(AVERAGE(Zinsswaps!AG236:AG295)+'iBoxx Extrapolation'!$G295,2)</f>
        <v>2.76</v>
      </c>
      <c r="AH295" s="14">
        <f>ROUND(AVERAGE(Zinsswaps!AH236:AH295)+'iBoxx Extrapolation'!$G295,2)</f>
        <v>2.74</v>
      </c>
      <c r="AI295" s="14">
        <f>ROUND(AVERAGE(Zinsswaps!AI236:AI295)+'iBoxx Extrapolation'!$G295,2)</f>
        <v>2.72</v>
      </c>
      <c r="AJ295" s="14">
        <f>ROUND(AVERAGE(Zinsswaps!AJ236:AJ295)+'iBoxx Extrapolation'!$G295,2)</f>
        <v>2.7</v>
      </c>
      <c r="AK295" s="14">
        <f>ROUND(AVERAGE(Zinsswaps!AK236:AK295)+'iBoxx Extrapolation'!$G295,2)</f>
        <v>2.69</v>
      </c>
      <c r="AL295" s="14">
        <f>ROUND(AVERAGE(Zinsswaps!AL236:AL295)+'iBoxx Extrapolation'!$G295,2)</f>
        <v>2.67</v>
      </c>
      <c r="AM295" s="14">
        <f>ROUND(AVERAGE(Zinsswaps!AM236:AM295)+'iBoxx Extrapolation'!$G295,2)</f>
        <v>2.66</v>
      </c>
      <c r="AN295" s="14">
        <f>ROUND(AVERAGE(Zinsswaps!AN236:AN295)+'iBoxx Extrapolation'!$G295,2)</f>
        <v>2.64</v>
      </c>
      <c r="AO295" s="14">
        <f>ROUND(AVERAGE(Zinsswaps!AO236:AO295)+'iBoxx Extrapolation'!$G295,2)</f>
        <v>2.63</v>
      </c>
      <c r="AP295" s="14">
        <f>ROUND(AVERAGE(Zinsswaps!AP236:AP295)+'iBoxx Extrapolation'!$G295,2)</f>
        <v>2.61</v>
      </c>
      <c r="AQ295" s="14">
        <f>ROUND(AVERAGE(Zinsswaps!AQ236:AQ295)+'iBoxx Extrapolation'!$G295,2)</f>
        <v>2.59</v>
      </c>
      <c r="AR295" s="14">
        <f>ROUND(AVERAGE(Zinsswaps!AR236:AR295)+'iBoxx Extrapolation'!$G295,2)</f>
        <v>2.58</v>
      </c>
      <c r="AS295" s="14">
        <f>ROUND(AVERAGE(Zinsswaps!AS236:AS295)+'iBoxx Extrapolation'!$G295,2)</f>
        <v>2.56</v>
      </c>
      <c r="AT295" s="14">
        <f>ROUND(AVERAGE(Zinsswaps!AT236:AT295)+'iBoxx Extrapolation'!$G295,2)</f>
        <v>2.54</v>
      </c>
      <c r="AU295" s="14">
        <f>ROUND(AVERAGE(Zinsswaps!AU236:AU295)+'iBoxx Extrapolation'!$G295,2)</f>
        <v>2.5299999999999998</v>
      </c>
      <c r="AV295" s="14">
        <f>ROUND(AVERAGE(Zinsswaps!AV236:AV295)+'iBoxx Extrapolation'!$G295,2)</f>
        <v>2.5099999999999998</v>
      </c>
      <c r="AW295" s="14">
        <f>ROUND(AVERAGE(Zinsswaps!AW236:AW295)+'iBoxx Extrapolation'!$G295,2)</f>
        <v>2.5</v>
      </c>
      <c r="AX295" s="14">
        <f>ROUND(AVERAGE(Zinsswaps!AX236:AX295)+'iBoxx Extrapolation'!$G295,2)</f>
        <v>2.48</v>
      </c>
      <c r="AY295" s="14">
        <f>ROUND(AVERAGE(Zinsswaps!AY236:AY295)+'iBoxx Extrapolation'!$G295,2)</f>
        <v>2.4700000000000002</v>
      </c>
    </row>
    <row r="296" spans="1:51" s="16" customFormat="1" x14ac:dyDescent="0.2">
      <c r="A296" s="12">
        <v>46234</v>
      </c>
      <c r="B296" s="14">
        <f>ROUND(AVERAGE(Zinsswaps!B237:B296)+'iBoxx Extrapolation'!$G296,2)</f>
        <v>2.91</v>
      </c>
      <c r="C296" s="14">
        <f>ROUND(AVERAGE(Zinsswaps!C237:C296)+'iBoxx Extrapolation'!$G296,2)</f>
        <v>2.86</v>
      </c>
      <c r="D296" s="14">
        <f>ROUND(AVERAGE(Zinsswaps!D237:D296)+'iBoxx Extrapolation'!$G296,2)</f>
        <v>2.83</v>
      </c>
      <c r="E296" s="14">
        <f>ROUND(AVERAGE(Zinsswaps!E237:E296)+'iBoxx Extrapolation'!$G296,2)</f>
        <v>2.84</v>
      </c>
      <c r="F296" s="14">
        <f>ROUND(AVERAGE(Zinsswaps!F237:F296)+'iBoxx Extrapolation'!$G296,2)</f>
        <v>2.85</v>
      </c>
      <c r="G296" s="14">
        <f>ROUND(AVERAGE(Zinsswaps!G237:G296)+'iBoxx Extrapolation'!$G296,2)</f>
        <v>2.88</v>
      </c>
      <c r="H296" s="14">
        <f>ROUND(AVERAGE(Zinsswaps!H237:H296)+'iBoxx Extrapolation'!$G296,2)</f>
        <v>2.91</v>
      </c>
      <c r="I296" s="14">
        <f>ROUND(AVERAGE(Zinsswaps!I237:I296)+'iBoxx Extrapolation'!$G296,2)</f>
        <v>2.94</v>
      </c>
      <c r="J296" s="14">
        <f>ROUND(AVERAGE(Zinsswaps!J237:J296)+'iBoxx Extrapolation'!$G296,2)</f>
        <v>2.98</v>
      </c>
      <c r="K296" s="14">
        <f>ROUND(AVERAGE(Zinsswaps!K237:K296)+'iBoxx Extrapolation'!$G296,2)</f>
        <v>3.01</v>
      </c>
      <c r="L296" s="14">
        <f>ROUND(AVERAGE(Zinsswaps!L237:L296)+'iBoxx Extrapolation'!$G296,2)</f>
        <v>3.04</v>
      </c>
      <c r="M296" s="14">
        <f>ROUND(AVERAGE(Zinsswaps!M237:M296)+'iBoxx Extrapolation'!$G296,2)</f>
        <v>3.07</v>
      </c>
      <c r="N296" s="14">
        <f>ROUND(AVERAGE(Zinsswaps!N237:N296)+'iBoxx Extrapolation'!$G296,2)</f>
        <v>3.09</v>
      </c>
      <c r="O296" s="14">
        <f>ROUND(AVERAGE(Zinsswaps!O237:O296)+'iBoxx Extrapolation'!$G296,2)</f>
        <v>3.11</v>
      </c>
      <c r="P296" s="14">
        <f>ROUND(AVERAGE(Zinsswaps!P237:P296)+'iBoxx Extrapolation'!$G296,2)</f>
        <v>3.12</v>
      </c>
      <c r="Q296" s="14">
        <f>ROUND(AVERAGE(Zinsswaps!Q237:Q296)+'iBoxx Extrapolation'!$G296,2)</f>
        <v>3.11</v>
      </c>
      <c r="R296" s="14">
        <f>ROUND(AVERAGE(Zinsswaps!R237:R296)+'iBoxx Extrapolation'!$G296,2)</f>
        <v>3.1</v>
      </c>
      <c r="S296" s="14">
        <f>ROUND(AVERAGE(Zinsswaps!S237:S296)+'iBoxx Extrapolation'!$G296,2)</f>
        <v>3.09</v>
      </c>
      <c r="T296" s="14">
        <f>ROUND(AVERAGE(Zinsswaps!T237:T296)+'iBoxx Extrapolation'!$G296,2)</f>
        <v>3.08</v>
      </c>
      <c r="U296" s="14">
        <f>ROUND(AVERAGE(Zinsswaps!U237:U296)+'iBoxx Extrapolation'!$G296,2)</f>
        <v>3.08</v>
      </c>
      <c r="V296" s="14">
        <f>ROUND(AVERAGE(Zinsswaps!V237:V296)+'iBoxx Extrapolation'!$G296,2)</f>
        <v>3.05</v>
      </c>
      <c r="W296" s="14">
        <f>ROUND(AVERAGE(Zinsswaps!W237:W296)+'iBoxx Extrapolation'!$G296,2)</f>
        <v>3.03</v>
      </c>
      <c r="X296" s="14">
        <f>ROUND(AVERAGE(Zinsswaps!X237:X296)+'iBoxx Extrapolation'!$G296,2)</f>
        <v>3</v>
      </c>
      <c r="Y296" s="14">
        <f>ROUND(AVERAGE(Zinsswaps!Y237:Y296)+'iBoxx Extrapolation'!$G296,2)</f>
        <v>2.98</v>
      </c>
      <c r="Z296" s="14">
        <f>ROUND(AVERAGE(Zinsswaps!Z237:Z296)+'iBoxx Extrapolation'!$G296,2)</f>
        <v>2.97</v>
      </c>
      <c r="AA296" s="14">
        <f>ROUND(AVERAGE(Zinsswaps!AA237:AA296)+'iBoxx Extrapolation'!$G296,2)</f>
        <v>2.94</v>
      </c>
      <c r="AB296" s="14">
        <f>ROUND(AVERAGE(Zinsswaps!AB237:AB296)+'iBoxx Extrapolation'!$G296,2)</f>
        <v>2.92</v>
      </c>
      <c r="AC296" s="14">
        <f>ROUND(AVERAGE(Zinsswaps!AC237:AC296)+'iBoxx Extrapolation'!$G296,2)</f>
        <v>2.89</v>
      </c>
      <c r="AD296" s="14">
        <f>ROUND(AVERAGE(Zinsswaps!AD237:AD296)+'iBoxx Extrapolation'!$G296,2)</f>
        <v>2.87</v>
      </c>
      <c r="AE296" s="14">
        <f>ROUND(AVERAGE(Zinsswaps!AE237:AE296)+'iBoxx Extrapolation'!$G296,2)</f>
        <v>2.85</v>
      </c>
      <c r="AF296" s="14">
        <f>ROUND(AVERAGE(Zinsswaps!AF237:AF296)+'iBoxx Extrapolation'!$G296,2)</f>
        <v>2.83</v>
      </c>
      <c r="AG296" s="14">
        <f>ROUND(AVERAGE(Zinsswaps!AG237:AG296)+'iBoxx Extrapolation'!$G296,2)</f>
        <v>2.81</v>
      </c>
      <c r="AH296" s="14">
        <f>ROUND(AVERAGE(Zinsswaps!AH237:AH296)+'iBoxx Extrapolation'!$G296,2)</f>
        <v>2.79</v>
      </c>
      <c r="AI296" s="14">
        <f>ROUND(AVERAGE(Zinsswaps!AI237:AI296)+'iBoxx Extrapolation'!$G296,2)</f>
        <v>2.77</v>
      </c>
      <c r="AJ296" s="14">
        <f>ROUND(AVERAGE(Zinsswaps!AJ237:AJ296)+'iBoxx Extrapolation'!$G296,2)</f>
        <v>2.76</v>
      </c>
      <c r="AK296" s="14">
        <f>ROUND(AVERAGE(Zinsswaps!AK237:AK296)+'iBoxx Extrapolation'!$G296,2)</f>
        <v>2.74</v>
      </c>
      <c r="AL296" s="14">
        <f>ROUND(AVERAGE(Zinsswaps!AL237:AL296)+'iBoxx Extrapolation'!$G296,2)</f>
        <v>2.72</v>
      </c>
      <c r="AM296" s="14">
        <f>ROUND(AVERAGE(Zinsswaps!AM237:AM296)+'iBoxx Extrapolation'!$G296,2)</f>
        <v>2.71</v>
      </c>
      <c r="AN296" s="14">
        <f>ROUND(AVERAGE(Zinsswaps!AN237:AN296)+'iBoxx Extrapolation'!$G296,2)</f>
        <v>2.7</v>
      </c>
      <c r="AO296" s="14">
        <f>ROUND(AVERAGE(Zinsswaps!AO237:AO296)+'iBoxx Extrapolation'!$G296,2)</f>
        <v>2.68</v>
      </c>
      <c r="AP296" s="14">
        <f>ROUND(AVERAGE(Zinsswaps!AP237:AP296)+'iBoxx Extrapolation'!$G296,2)</f>
        <v>2.66</v>
      </c>
      <c r="AQ296" s="14">
        <f>ROUND(AVERAGE(Zinsswaps!AQ237:AQ296)+'iBoxx Extrapolation'!$G296,2)</f>
        <v>2.64</v>
      </c>
      <c r="AR296" s="14">
        <f>ROUND(AVERAGE(Zinsswaps!AR237:AR296)+'iBoxx Extrapolation'!$G296,2)</f>
        <v>2.63</v>
      </c>
      <c r="AS296" s="14">
        <f>ROUND(AVERAGE(Zinsswaps!AS237:AS296)+'iBoxx Extrapolation'!$G296,2)</f>
        <v>2.61</v>
      </c>
      <c r="AT296" s="14">
        <f>ROUND(AVERAGE(Zinsswaps!AT237:AT296)+'iBoxx Extrapolation'!$G296,2)</f>
        <v>2.59</v>
      </c>
      <c r="AU296" s="14">
        <f>ROUND(AVERAGE(Zinsswaps!AU237:AU296)+'iBoxx Extrapolation'!$G296,2)</f>
        <v>2.58</v>
      </c>
      <c r="AV296" s="14">
        <f>ROUND(AVERAGE(Zinsswaps!AV237:AV296)+'iBoxx Extrapolation'!$G296,2)</f>
        <v>2.56</v>
      </c>
      <c r="AW296" s="14">
        <f>ROUND(AVERAGE(Zinsswaps!AW237:AW296)+'iBoxx Extrapolation'!$G296,2)</f>
        <v>2.5499999999999998</v>
      </c>
      <c r="AX296" s="14">
        <f>ROUND(AVERAGE(Zinsswaps!AX237:AX296)+'iBoxx Extrapolation'!$G296,2)</f>
        <v>2.5299999999999998</v>
      </c>
      <c r="AY296" s="14">
        <f>ROUND(AVERAGE(Zinsswaps!AY237:AY296)+'iBoxx Extrapolation'!$G296,2)</f>
        <v>2.52</v>
      </c>
    </row>
    <row r="297" spans="1:51" s="16" customFormat="1" x14ac:dyDescent="0.2">
      <c r="A297" s="12">
        <v>46265</v>
      </c>
      <c r="B297" s="14">
        <f>ROUND(AVERAGE(Zinsswaps!B238:B297)+'iBoxx Extrapolation'!$G297,2)</f>
        <v>2.96</v>
      </c>
      <c r="C297" s="14">
        <f>ROUND(AVERAGE(Zinsswaps!C238:C297)+'iBoxx Extrapolation'!$G297,2)</f>
        <v>2.91</v>
      </c>
      <c r="D297" s="14">
        <f>ROUND(AVERAGE(Zinsswaps!D238:D297)+'iBoxx Extrapolation'!$G297,2)</f>
        <v>2.88</v>
      </c>
      <c r="E297" s="14">
        <f>ROUND(AVERAGE(Zinsswaps!E238:E297)+'iBoxx Extrapolation'!$G297,2)</f>
        <v>2.89</v>
      </c>
      <c r="F297" s="14">
        <f>ROUND(AVERAGE(Zinsswaps!F238:F297)+'iBoxx Extrapolation'!$G297,2)</f>
        <v>2.9</v>
      </c>
      <c r="G297" s="14">
        <f>ROUND(AVERAGE(Zinsswaps!G238:G297)+'iBoxx Extrapolation'!$G297,2)</f>
        <v>2.93</v>
      </c>
      <c r="H297" s="14">
        <f>ROUND(AVERAGE(Zinsswaps!H238:H297)+'iBoxx Extrapolation'!$G297,2)</f>
        <v>2.96</v>
      </c>
      <c r="I297" s="14">
        <f>ROUND(AVERAGE(Zinsswaps!I238:I297)+'iBoxx Extrapolation'!$G297,2)</f>
        <v>2.99</v>
      </c>
      <c r="J297" s="14">
        <f>ROUND(AVERAGE(Zinsswaps!J238:J297)+'iBoxx Extrapolation'!$G297,2)</f>
        <v>3.03</v>
      </c>
      <c r="K297" s="14">
        <f>ROUND(AVERAGE(Zinsswaps!K238:K297)+'iBoxx Extrapolation'!$G297,2)</f>
        <v>3.06</v>
      </c>
      <c r="L297" s="14">
        <f>ROUND(AVERAGE(Zinsswaps!L238:L297)+'iBoxx Extrapolation'!$G297,2)</f>
        <v>3.1</v>
      </c>
      <c r="M297" s="14">
        <f>ROUND(AVERAGE(Zinsswaps!M238:M297)+'iBoxx Extrapolation'!$G297,2)</f>
        <v>3.12</v>
      </c>
      <c r="N297" s="14">
        <f>ROUND(AVERAGE(Zinsswaps!N238:N297)+'iBoxx Extrapolation'!$G297,2)</f>
        <v>3.14</v>
      </c>
      <c r="O297" s="14">
        <f>ROUND(AVERAGE(Zinsswaps!O238:O297)+'iBoxx Extrapolation'!$G297,2)</f>
        <v>3.16</v>
      </c>
      <c r="P297" s="14">
        <f>ROUND(AVERAGE(Zinsswaps!P238:P297)+'iBoxx Extrapolation'!$G297,2)</f>
        <v>3.17</v>
      </c>
      <c r="Q297" s="14">
        <f>ROUND(AVERAGE(Zinsswaps!Q238:Q297)+'iBoxx Extrapolation'!$G297,2)</f>
        <v>3.16</v>
      </c>
      <c r="R297" s="14">
        <f>ROUND(AVERAGE(Zinsswaps!R238:R297)+'iBoxx Extrapolation'!$G297,2)</f>
        <v>3.15</v>
      </c>
      <c r="S297" s="14">
        <f>ROUND(AVERAGE(Zinsswaps!S238:S297)+'iBoxx Extrapolation'!$G297,2)</f>
        <v>3.14</v>
      </c>
      <c r="T297" s="14">
        <f>ROUND(AVERAGE(Zinsswaps!T238:T297)+'iBoxx Extrapolation'!$G297,2)</f>
        <v>3.13</v>
      </c>
      <c r="U297" s="14">
        <f>ROUND(AVERAGE(Zinsswaps!U238:U297)+'iBoxx Extrapolation'!$G297,2)</f>
        <v>3.13</v>
      </c>
      <c r="V297" s="14">
        <f>ROUND(AVERAGE(Zinsswaps!V238:V297)+'iBoxx Extrapolation'!$G297,2)</f>
        <v>3.1</v>
      </c>
      <c r="W297" s="14">
        <f>ROUND(AVERAGE(Zinsswaps!W238:W297)+'iBoxx Extrapolation'!$G297,2)</f>
        <v>3.08</v>
      </c>
      <c r="X297" s="14">
        <f>ROUND(AVERAGE(Zinsswaps!X238:X297)+'iBoxx Extrapolation'!$G297,2)</f>
        <v>3.05</v>
      </c>
      <c r="Y297" s="14">
        <f>ROUND(AVERAGE(Zinsswaps!Y238:Y297)+'iBoxx Extrapolation'!$G297,2)</f>
        <v>3.04</v>
      </c>
      <c r="Z297" s="14">
        <f>ROUND(AVERAGE(Zinsswaps!Z238:Z297)+'iBoxx Extrapolation'!$G297,2)</f>
        <v>3.02</v>
      </c>
      <c r="AA297" s="14">
        <f>ROUND(AVERAGE(Zinsswaps!AA238:AA297)+'iBoxx Extrapolation'!$G297,2)</f>
        <v>2.99</v>
      </c>
      <c r="AB297" s="14">
        <f>ROUND(AVERAGE(Zinsswaps!AB238:AB297)+'iBoxx Extrapolation'!$G297,2)</f>
        <v>2.97</v>
      </c>
      <c r="AC297" s="14">
        <f>ROUND(AVERAGE(Zinsswaps!AC238:AC297)+'iBoxx Extrapolation'!$G297,2)</f>
        <v>2.95</v>
      </c>
      <c r="AD297" s="14">
        <f>ROUND(AVERAGE(Zinsswaps!AD238:AD297)+'iBoxx Extrapolation'!$G297,2)</f>
        <v>2.92</v>
      </c>
      <c r="AE297" s="14">
        <f>ROUND(AVERAGE(Zinsswaps!AE238:AE297)+'iBoxx Extrapolation'!$G297,2)</f>
        <v>2.91</v>
      </c>
      <c r="AF297" s="14">
        <f>ROUND(AVERAGE(Zinsswaps!AF238:AF297)+'iBoxx Extrapolation'!$G297,2)</f>
        <v>2.88</v>
      </c>
      <c r="AG297" s="14">
        <f>ROUND(AVERAGE(Zinsswaps!AG238:AG297)+'iBoxx Extrapolation'!$G297,2)</f>
        <v>2.86</v>
      </c>
      <c r="AH297" s="14">
        <f>ROUND(AVERAGE(Zinsswaps!AH238:AH297)+'iBoxx Extrapolation'!$G297,2)</f>
        <v>2.84</v>
      </c>
      <c r="AI297" s="14">
        <f>ROUND(AVERAGE(Zinsswaps!AI238:AI297)+'iBoxx Extrapolation'!$G297,2)</f>
        <v>2.82</v>
      </c>
      <c r="AJ297" s="14">
        <f>ROUND(AVERAGE(Zinsswaps!AJ238:AJ297)+'iBoxx Extrapolation'!$G297,2)</f>
        <v>2.81</v>
      </c>
      <c r="AK297" s="14">
        <f>ROUND(AVERAGE(Zinsswaps!AK238:AK297)+'iBoxx Extrapolation'!$G297,2)</f>
        <v>2.79</v>
      </c>
      <c r="AL297" s="14">
        <f>ROUND(AVERAGE(Zinsswaps!AL238:AL297)+'iBoxx Extrapolation'!$G297,2)</f>
        <v>2.77</v>
      </c>
      <c r="AM297" s="14">
        <f>ROUND(AVERAGE(Zinsswaps!AM238:AM297)+'iBoxx Extrapolation'!$G297,2)</f>
        <v>2.76</v>
      </c>
      <c r="AN297" s="14">
        <f>ROUND(AVERAGE(Zinsswaps!AN238:AN297)+'iBoxx Extrapolation'!$G297,2)</f>
        <v>2.75</v>
      </c>
      <c r="AO297" s="14">
        <f>ROUND(AVERAGE(Zinsswaps!AO238:AO297)+'iBoxx Extrapolation'!$G297,2)</f>
        <v>2.73</v>
      </c>
      <c r="AP297" s="14">
        <f>ROUND(AVERAGE(Zinsswaps!AP238:AP297)+'iBoxx Extrapolation'!$G297,2)</f>
        <v>2.71</v>
      </c>
      <c r="AQ297" s="14">
        <f>ROUND(AVERAGE(Zinsswaps!AQ238:AQ297)+'iBoxx Extrapolation'!$G297,2)</f>
        <v>2.69</v>
      </c>
      <c r="AR297" s="14">
        <f>ROUND(AVERAGE(Zinsswaps!AR238:AR297)+'iBoxx Extrapolation'!$G297,2)</f>
        <v>2.68</v>
      </c>
      <c r="AS297" s="14">
        <f>ROUND(AVERAGE(Zinsswaps!AS238:AS297)+'iBoxx Extrapolation'!$G297,2)</f>
        <v>2.66</v>
      </c>
      <c r="AT297" s="14">
        <f>ROUND(AVERAGE(Zinsswaps!AT238:AT297)+'iBoxx Extrapolation'!$G297,2)</f>
        <v>2.64</v>
      </c>
      <c r="AU297" s="14">
        <f>ROUND(AVERAGE(Zinsswaps!AU238:AU297)+'iBoxx Extrapolation'!$G297,2)</f>
        <v>2.63</v>
      </c>
      <c r="AV297" s="14">
        <f>ROUND(AVERAGE(Zinsswaps!AV238:AV297)+'iBoxx Extrapolation'!$G297,2)</f>
        <v>2.61</v>
      </c>
      <c r="AW297" s="14">
        <f>ROUND(AVERAGE(Zinsswaps!AW238:AW297)+'iBoxx Extrapolation'!$G297,2)</f>
        <v>2.6</v>
      </c>
      <c r="AX297" s="14">
        <f>ROUND(AVERAGE(Zinsswaps!AX238:AX297)+'iBoxx Extrapolation'!$G297,2)</f>
        <v>2.58</v>
      </c>
      <c r="AY297" s="14">
        <f>ROUND(AVERAGE(Zinsswaps!AY238:AY297)+'iBoxx Extrapolation'!$G297,2)</f>
        <v>2.57</v>
      </c>
    </row>
    <row r="298" spans="1:51" s="16" customFormat="1" x14ac:dyDescent="0.2">
      <c r="A298" s="12">
        <v>46295</v>
      </c>
      <c r="B298" s="14">
        <f>ROUND(AVERAGE(Zinsswaps!B239:B298)+'iBoxx Extrapolation'!$G298,2)</f>
        <v>3.01</v>
      </c>
      <c r="C298" s="14">
        <f>ROUND(AVERAGE(Zinsswaps!C239:C298)+'iBoxx Extrapolation'!$G298,2)</f>
        <v>2.96</v>
      </c>
      <c r="D298" s="14">
        <f>ROUND(AVERAGE(Zinsswaps!D239:D298)+'iBoxx Extrapolation'!$G298,2)</f>
        <v>2.93</v>
      </c>
      <c r="E298" s="14">
        <f>ROUND(AVERAGE(Zinsswaps!E239:E298)+'iBoxx Extrapolation'!$G298,2)</f>
        <v>2.94</v>
      </c>
      <c r="F298" s="14">
        <f>ROUND(AVERAGE(Zinsswaps!F239:F298)+'iBoxx Extrapolation'!$G298,2)</f>
        <v>2.95</v>
      </c>
      <c r="G298" s="14">
        <f>ROUND(AVERAGE(Zinsswaps!G239:G298)+'iBoxx Extrapolation'!$G298,2)</f>
        <v>2.98</v>
      </c>
      <c r="H298" s="14">
        <f>ROUND(AVERAGE(Zinsswaps!H239:H298)+'iBoxx Extrapolation'!$G298,2)</f>
        <v>3.01</v>
      </c>
      <c r="I298" s="14">
        <f>ROUND(AVERAGE(Zinsswaps!I239:I298)+'iBoxx Extrapolation'!$G298,2)</f>
        <v>3.04</v>
      </c>
      <c r="J298" s="14">
        <f>ROUND(AVERAGE(Zinsswaps!J239:J298)+'iBoxx Extrapolation'!$G298,2)</f>
        <v>3.08</v>
      </c>
      <c r="K298" s="14">
        <f>ROUND(AVERAGE(Zinsswaps!K239:K298)+'iBoxx Extrapolation'!$G298,2)</f>
        <v>3.11</v>
      </c>
      <c r="L298" s="14">
        <f>ROUND(AVERAGE(Zinsswaps!L239:L298)+'iBoxx Extrapolation'!$G298,2)</f>
        <v>3.14</v>
      </c>
      <c r="M298" s="14">
        <f>ROUND(AVERAGE(Zinsswaps!M239:M298)+'iBoxx Extrapolation'!$G298,2)</f>
        <v>3.17</v>
      </c>
      <c r="N298" s="14">
        <f>ROUND(AVERAGE(Zinsswaps!N239:N298)+'iBoxx Extrapolation'!$G298,2)</f>
        <v>3.19</v>
      </c>
      <c r="O298" s="14">
        <f>ROUND(AVERAGE(Zinsswaps!O239:O298)+'iBoxx Extrapolation'!$G298,2)</f>
        <v>3.21</v>
      </c>
      <c r="P298" s="14">
        <f>ROUND(AVERAGE(Zinsswaps!P239:P298)+'iBoxx Extrapolation'!$G298,2)</f>
        <v>3.22</v>
      </c>
      <c r="Q298" s="14">
        <f>ROUND(AVERAGE(Zinsswaps!Q239:Q298)+'iBoxx Extrapolation'!$G298,2)</f>
        <v>3.21</v>
      </c>
      <c r="R298" s="14">
        <f>ROUND(AVERAGE(Zinsswaps!R239:R298)+'iBoxx Extrapolation'!$G298,2)</f>
        <v>3.2</v>
      </c>
      <c r="S298" s="14">
        <f>ROUND(AVERAGE(Zinsswaps!S239:S298)+'iBoxx Extrapolation'!$G298,2)</f>
        <v>3.19</v>
      </c>
      <c r="T298" s="14">
        <f>ROUND(AVERAGE(Zinsswaps!T239:T298)+'iBoxx Extrapolation'!$G298,2)</f>
        <v>3.18</v>
      </c>
      <c r="U298" s="14">
        <f>ROUND(AVERAGE(Zinsswaps!U239:U298)+'iBoxx Extrapolation'!$G298,2)</f>
        <v>3.17</v>
      </c>
      <c r="V298" s="14">
        <f>ROUND(AVERAGE(Zinsswaps!V239:V298)+'iBoxx Extrapolation'!$G298,2)</f>
        <v>3.15</v>
      </c>
      <c r="W298" s="14">
        <f>ROUND(AVERAGE(Zinsswaps!W239:W298)+'iBoxx Extrapolation'!$G298,2)</f>
        <v>3.12</v>
      </c>
      <c r="X298" s="14">
        <f>ROUND(AVERAGE(Zinsswaps!X239:X298)+'iBoxx Extrapolation'!$G298,2)</f>
        <v>3.1</v>
      </c>
      <c r="Y298" s="14">
        <f>ROUND(AVERAGE(Zinsswaps!Y239:Y298)+'iBoxx Extrapolation'!$G298,2)</f>
        <v>3.08</v>
      </c>
      <c r="Z298" s="14">
        <f>ROUND(AVERAGE(Zinsswaps!Z239:Z298)+'iBoxx Extrapolation'!$G298,2)</f>
        <v>3.06</v>
      </c>
      <c r="AA298" s="14">
        <f>ROUND(AVERAGE(Zinsswaps!AA239:AA298)+'iBoxx Extrapolation'!$G298,2)</f>
        <v>3.04</v>
      </c>
      <c r="AB298" s="14">
        <f>ROUND(AVERAGE(Zinsswaps!AB239:AB298)+'iBoxx Extrapolation'!$G298,2)</f>
        <v>3.02</v>
      </c>
      <c r="AC298" s="14">
        <f>ROUND(AVERAGE(Zinsswaps!AC239:AC298)+'iBoxx Extrapolation'!$G298,2)</f>
        <v>2.99</v>
      </c>
      <c r="AD298" s="14">
        <f>ROUND(AVERAGE(Zinsswaps!AD239:AD298)+'iBoxx Extrapolation'!$G298,2)</f>
        <v>2.97</v>
      </c>
      <c r="AE298" s="14">
        <f>ROUND(AVERAGE(Zinsswaps!AE239:AE298)+'iBoxx Extrapolation'!$G298,2)</f>
        <v>2.95</v>
      </c>
      <c r="AF298" s="14">
        <f>ROUND(AVERAGE(Zinsswaps!AF239:AF298)+'iBoxx Extrapolation'!$G298,2)</f>
        <v>2.93</v>
      </c>
      <c r="AG298" s="14">
        <f>ROUND(AVERAGE(Zinsswaps!AG239:AG298)+'iBoxx Extrapolation'!$G298,2)</f>
        <v>2.91</v>
      </c>
      <c r="AH298" s="14">
        <f>ROUND(AVERAGE(Zinsswaps!AH239:AH298)+'iBoxx Extrapolation'!$G298,2)</f>
        <v>2.89</v>
      </c>
      <c r="AI298" s="14">
        <f>ROUND(AVERAGE(Zinsswaps!AI239:AI298)+'iBoxx Extrapolation'!$G298,2)</f>
        <v>2.87</v>
      </c>
      <c r="AJ298" s="14">
        <f>ROUND(AVERAGE(Zinsswaps!AJ239:AJ298)+'iBoxx Extrapolation'!$G298,2)</f>
        <v>2.85</v>
      </c>
      <c r="AK298" s="14">
        <f>ROUND(AVERAGE(Zinsswaps!AK239:AK298)+'iBoxx Extrapolation'!$G298,2)</f>
        <v>2.84</v>
      </c>
      <c r="AL298" s="14">
        <f>ROUND(AVERAGE(Zinsswaps!AL239:AL298)+'iBoxx Extrapolation'!$G298,2)</f>
        <v>2.82</v>
      </c>
      <c r="AM298" s="14">
        <f>ROUND(AVERAGE(Zinsswaps!AM239:AM298)+'iBoxx Extrapolation'!$G298,2)</f>
        <v>2.81</v>
      </c>
      <c r="AN298" s="14">
        <f>ROUND(AVERAGE(Zinsswaps!AN239:AN298)+'iBoxx Extrapolation'!$G298,2)</f>
        <v>2.79</v>
      </c>
      <c r="AO298" s="14">
        <f>ROUND(AVERAGE(Zinsswaps!AO239:AO298)+'iBoxx Extrapolation'!$G298,2)</f>
        <v>2.78</v>
      </c>
      <c r="AP298" s="14">
        <f>ROUND(AVERAGE(Zinsswaps!AP239:AP298)+'iBoxx Extrapolation'!$G298,2)</f>
        <v>2.76</v>
      </c>
      <c r="AQ298" s="14">
        <f>ROUND(AVERAGE(Zinsswaps!AQ239:AQ298)+'iBoxx Extrapolation'!$G298,2)</f>
        <v>2.74</v>
      </c>
      <c r="AR298" s="14">
        <f>ROUND(AVERAGE(Zinsswaps!AR239:AR298)+'iBoxx Extrapolation'!$G298,2)</f>
        <v>2.72</v>
      </c>
      <c r="AS298" s="14">
        <f>ROUND(AVERAGE(Zinsswaps!AS239:AS298)+'iBoxx Extrapolation'!$G298,2)</f>
        <v>2.7</v>
      </c>
      <c r="AT298" s="14">
        <f>ROUND(AVERAGE(Zinsswaps!AT239:AT298)+'iBoxx Extrapolation'!$G298,2)</f>
        <v>2.69</v>
      </c>
      <c r="AU298" s="14">
        <f>ROUND(AVERAGE(Zinsswaps!AU239:AU298)+'iBoxx Extrapolation'!$G298,2)</f>
        <v>2.67</v>
      </c>
      <c r="AV298" s="14">
        <f>ROUND(AVERAGE(Zinsswaps!AV239:AV298)+'iBoxx Extrapolation'!$G298,2)</f>
        <v>2.66</v>
      </c>
      <c r="AW298" s="14">
        <f>ROUND(AVERAGE(Zinsswaps!AW239:AW298)+'iBoxx Extrapolation'!$G298,2)</f>
        <v>2.64</v>
      </c>
      <c r="AX298" s="14">
        <f>ROUND(AVERAGE(Zinsswaps!AX239:AX298)+'iBoxx Extrapolation'!$G298,2)</f>
        <v>2.63</v>
      </c>
      <c r="AY298" s="14">
        <f>ROUND(AVERAGE(Zinsswaps!AY239:AY298)+'iBoxx Extrapolation'!$G298,2)</f>
        <v>2.61</v>
      </c>
    </row>
    <row r="299" spans="1:51" s="16" customFormat="1" x14ac:dyDescent="0.2">
      <c r="A299" s="12">
        <v>46326</v>
      </c>
      <c r="B299" s="14">
        <f>ROUND(AVERAGE(Zinsswaps!B240:B299)+'iBoxx Extrapolation'!$G299,2)</f>
        <v>3.06</v>
      </c>
      <c r="C299" s="14">
        <f>ROUND(AVERAGE(Zinsswaps!C240:C299)+'iBoxx Extrapolation'!$G299,2)</f>
        <v>3</v>
      </c>
      <c r="D299" s="14">
        <f>ROUND(AVERAGE(Zinsswaps!D240:D299)+'iBoxx Extrapolation'!$G299,2)</f>
        <v>2.98</v>
      </c>
      <c r="E299" s="14">
        <f>ROUND(AVERAGE(Zinsswaps!E240:E299)+'iBoxx Extrapolation'!$G299,2)</f>
        <v>2.98</v>
      </c>
      <c r="F299" s="14">
        <f>ROUND(AVERAGE(Zinsswaps!F240:F299)+'iBoxx Extrapolation'!$G299,2)</f>
        <v>3</v>
      </c>
      <c r="G299" s="14">
        <f>ROUND(AVERAGE(Zinsswaps!G240:G299)+'iBoxx Extrapolation'!$G299,2)</f>
        <v>3.02</v>
      </c>
      <c r="H299" s="14">
        <f>ROUND(AVERAGE(Zinsswaps!H240:H299)+'iBoxx Extrapolation'!$G299,2)</f>
        <v>3.05</v>
      </c>
      <c r="I299" s="14">
        <f>ROUND(AVERAGE(Zinsswaps!I240:I299)+'iBoxx Extrapolation'!$G299,2)</f>
        <v>3.09</v>
      </c>
      <c r="J299" s="14">
        <f>ROUND(AVERAGE(Zinsswaps!J240:J299)+'iBoxx Extrapolation'!$G299,2)</f>
        <v>3.12</v>
      </c>
      <c r="K299" s="14">
        <f>ROUND(AVERAGE(Zinsswaps!K240:K299)+'iBoxx Extrapolation'!$G299,2)</f>
        <v>3.16</v>
      </c>
      <c r="L299" s="14">
        <f>ROUND(AVERAGE(Zinsswaps!L240:L299)+'iBoxx Extrapolation'!$G299,2)</f>
        <v>3.19</v>
      </c>
      <c r="M299" s="14">
        <f>ROUND(AVERAGE(Zinsswaps!M240:M299)+'iBoxx Extrapolation'!$G299,2)</f>
        <v>3.22</v>
      </c>
      <c r="N299" s="14">
        <f>ROUND(AVERAGE(Zinsswaps!N240:N299)+'iBoxx Extrapolation'!$G299,2)</f>
        <v>3.24</v>
      </c>
      <c r="O299" s="14">
        <f>ROUND(AVERAGE(Zinsswaps!O240:O299)+'iBoxx Extrapolation'!$G299,2)</f>
        <v>3.26</v>
      </c>
      <c r="P299" s="14">
        <f>ROUND(AVERAGE(Zinsswaps!P240:P299)+'iBoxx Extrapolation'!$G299,2)</f>
        <v>3.27</v>
      </c>
      <c r="Q299" s="14">
        <f>ROUND(AVERAGE(Zinsswaps!Q240:Q299)+'iBoxx Extrapolation'!$G299,2)</f>
        <v>3.26</v>
      </c>
      <c r="R299" s="14">
        <f>ROUND(AVERAGE(Zinsswaps!R240:R299)+'iBoxx Extrapolation'!$G299,2)</f>
        <v>3.25</v>
      </c>
      <c r="S299" s="14">
        <f>ROUND(AVERAGE(Zinsswaps!S240:S299)+'iBoxx Extrapolation'!$G299,2)</f>
        <v>3.24</v>
      </c>
      <c r="T299" s="14">
        <f>ROUND(AVERAGE(Zinsswaps!T240:T299)+'iBoxx Extrapolation'!$G299,2)</f>
        <v>3.23</v>
      </c>
      <c r="U299" s="14">
        <f>ROUND(AVERAGE(Zinsswaps!U240:U299)+'iBoxx Extrapolation'!$G299,2)</f>
        <v>3.23</v>
      </c>
      <c r="V299" s="14">
        <f>ROUND(AVERAGE(Zinsswaps!V240:V299)+'iBoxx Extrapolation'!$G299,2)</f>
        <v>3.2</v>
      </c>
      <c r="W299" s="14">
        <f>ROUND(AVERAGE(Zinsswaps!W240:W299)+'iBoxx Extrapolation'!$G299,2)</f>
        <v>3.18</v>
      </c>
      <c r="X299" s="14">
        <f>ROUND(AVERAGE(Zinsswaps!X240:X299)+'iBoxx Extrapolation'!$G299,2)</f>
        <v>3.15</v>
      </c>
      <c r="Y299" s="14">
        <f>ROUND(AVERAGE(Zinsswaps!Y240:Y299)+'iBoxx Extrapolation'!$G299,2)</f>
        <v>3.14</v>
      </c>
      <c r="Z299" s="14">
        <f>ROUND(AVERAGE(Zinsswaps!Z240:Z299)+'iBoxx Extrapolation'!$G299,2)</f>
        <v>3.12</v>
      </c>
      <c r="AA299" s="14">
        <f>ROUND(AVERAGE(Zinsswaps!AA240:AA299)+'iBoxx Extrapolation'!$G299,2)</f>
        <v>3.09</v>
      </c>
      <c r="AB299" s="14">
        <f>ROUND(AVERAGE(Zinsswaps!AB240:AB299)+'iBoxx Extrapolation'!$G299,2)</f>
        <v>3.07</v>
      </c>
      <c r="AC299" s="14">
        <f>ROUND(AVERAGE(Zinsswaps!AC240:AC299)+'iBoxx Extrapolation'!$G299,2)</f>
        <v>3.05</v>
      </c>
      <c r="AD299" s="14">
        <f>ROUND(AVERAGE(Zinsswaps!AD240:AD299)+'iBoxx Extrapolation'!$G299,2)</f>
        <v>3.03</v>
      </c>
      <c r="AE299" s="14">
        <f>ROUND(AVERAGE(Zinsswaps!AE240:AE299)+'iBoxx Extrapolation'!$G299,2)</f>
        <v>3.01</v>
      </c>
      <c r="AF299" s="14">
        <f>ROUND(AVERAGE(Zinsswaps!AF240:AF299)+'iBoxx Extrapolation'!$G299,2)</f>
        <v>2.98</v>
      </c>
      <c r="AG299" s="14">
        <f>ROUND(AVERAGE(Zinsswaps!AG240:AG299)+'iBoxx Extrapolation'!$G299,2)</f>
        <v>2.96</v>
      </c>
      <c r="AH299" s="14">
        <f>ROUND(AVERAGE(Zinsswaps!AH240:AH299)+'iBoxx Extrapolation'!$G299,2)</f>
        <v>2.94</v>
      </c>
      <c r="AI299" s="14">
        <f>ROUND(AVERAGE(Zinsswaps!AI240:AI299)+'iBoxx Extrapolation'!$G299,2)</f>
        <v>2.92</v>
      </c>
      <c r="AJ299" s="14">
        <f>ROUND(AVERAGE(Zinsswaps!AJ240:AJ299)+'iBoxx Extrapolation'!$G299,2)</f>
        <v>2.91</v>
      </c>
      <c r="AK299" s="14">
        <f>ROUND(AVERAGE(Zinsswaps!AK240:AK299)+'iBoxx Extrapolation'!$G299,2)</f>
        <v>2.89</v>
      </c>
      <c r="AL299" s="14">
        <f>ROUND(AVERAGE(Zinsswaps!AL240:AL299)+'iBoxx Extrapolation'!$G299,2)</f>
        <v>2.87</v>
      </c>
      <c r="AM299" s="14">
        <f>ROUND(AVERAGE(Zinsswaps!AM240:AM299)+'iBoxx Extrapolation'!$G299,2)</f>
        <v>2.86</v>
      </c>
      <c r="AN299" s="14">
        <f>ROUND(AVERAGE(Zinsswaps!AN240:AN299)+'iBoxx Extrapolation'!$G299,2)</f>
        <v>2.85</v>
      </c>
      <c r="AO299" s="14">
        <f>ROUND(AVERAGE(Zinsswaps!AO240:AO299)+'iBoxx Extrapolation'!$G299,2)</f>
        <v>2.83</v>
      </c>
      <c r="AP299" s="14">
        <f>ROUND(AVERAGE(Zinsswaps!AP240:AP299)+'iBoxx Extrapolation'!$G299,2)</f>
        <v>2.81</v>
      </c>
      <c r="AQ299" s="14">
        <f>ROUND(AVERAGE(Zinsswaps!AQ240:AQ299)+'iBoxx Extrapolation'!$G299,2)</f>
        <v>2.79</v>
      </c>
      <c r="AR299" s="14">
        <f>ROUND(AVERAGE(Zinsswaps!AR240:AR299)+'iBoxx Extrapolation'!$G299,2)</f>
        <v>2.77</v>
      </c>
      <c r="AS299" s="14">
        <f>ROUND(AVERAGE(Zinsswaps!AS240:AS299)+'iBoxx Extrapolation'!$G299,2)</f>
        <v>2.76</v>
      </c>
      <c r="AT299" s="14">
        <f>ROUND(AVERAGE(Zinsswaps!AT240:AT299)+'iBoxx Extrapolation'!$G299,2)</f>
        <v>2.74</v>
      </c>
      <c r="AU299" s="14">
        <f>ROUND(AVERAGE(Zinsswaps!AU240:AU299)+'iBoxx Extrapolation'!$G299,2)</f>
        <v>2.72</v>
      </c>
      <c r="AV299" s="14">
        <f>ROUND(AVERAGE(Zinsswaps!AV240:AV299)+'iBoxx Extrapolation'!$G299,2)</f>
        <v>2.71</v>
      </c>
      <c r="AW299" s="14">
        <f>ROUND(AVERAGE(Zinsswaps!AW240:AW299)+'iBoxx Extrapolation'!$G299,2)</f>
        <v>2.69</v>
      </c>
      <c r="AX299" s="14">
        <f>ROUND(AVERAGE(Zinsswaps!AX240:AX299)+'iBoxx Extrapolation'!$G299,2)</f>
        <v>2.68</v>
      </c>
      <c r="AY299" s="14">
        <f>ROUND(AVERAGE(Zinsswaps!AY240:AY299)+'iBoxx Extrapolation'!$G299,2)</f>
        <v>2.67</v>
      </c>
    </row>
    <row r="300" spans="1:51" s="16" customFormat="1" x14ac:dyDescent="0.2">
      <c r="A300" s="12">
        <v>46356</v>
      </c>
      <c r="B300" s="14">
        <f>ROUND(AVERAGE(Zinsswaps!B241:B300)+'iBoxx Extrapolation'!$G300,2)</f>
        <v>3.11</v>
      </c>
      <c r="C300" s="14">
        <f>ROUND(AVERAGE(Zinsswaps!C241:C300)+'iBoxx Extrapolation'!$G300,2)</f>
        <v>3.05</v>
      </c>
      <c r="D300" s="14">
        <f>ROUND(AVERAGE(Zinsswaps!D241:D300)+'iBoxx Extrapolation'!$G300,2)</f>
        <v>3.02</v>
      </c>
      <c r="E300" s="14">
        <f>ROUND(AVERAGE(Zinsswaps!E241:E300)+'iBoxx Extrapolation'!$G300,2)</f>
        <v>3.03</v>
      </c>
      <c r="F300" s="14">
        <f>ROUND(AVERAGE(Zinsswaps!F241:F300)+'iBoxx Extrapolation'!$G300,2)</f>
        <v>3.04</v>
      </c>
      <c r="G300" s="14">
        <f>ROUND(AVERAGE(Zinsswaps!G241:G300)+'iBoxx Extrapolation'!$G300,2)</f>
        <v>3.07</v>
      </c>
      <c r="H300" s="14">
        <f>ROUND(AVERAGE(Zinsswaps!H241:H300)+'iBoxx Extrapolation'!$G300,2)</f>
        <v>3.1</v>
      </c>
      <c r="I300" s="14">
        <f>ROUND(AVERAGE(Zinsswaps!I241:I300)+'iBoxx Extrapolation'!$G300,2)</f>
        <v>3.14</v>
      </c>
      <c r="J300" s="14">
        <f>ROUND(AVERAGE(Zinsswaps!J241:J300)+'iBoxx Extrapolation'!$G300,2)</f>
        <v>3.17</v>
      </c>
      <c r="K300" s="14">
        <f>ROUND(AVERAGE(Zinsswaps!K241:K300)+'iBoxx Extrapolation'!$G300,2)</f>
        <v>3.2</v>
      </c>
      <c r="L300" s="14">
        <f>ROUND(AVERAGE(Zinsswaps!L241:L300)+'iBoxx Extrapolation'!$G300,2)</f>
        <v>3.24</v>
      </c>
      <c r="M300" s="14">
        <f>ROUND(AVERAGE(Zinsswaps!M241:M300)+'iBoxx Extrapolation'!$G300,2)</f>
        <v>3.27</v>
      </c>
      <c r="N300" s="14">
        <f>ROUND(AVERAGE(Zinsswaps!N241:N300)+'iBoxx Extrapolation'!$G300,2)</f>
        <v>3.29</v>
      </c>
      <c r="O300" s="14">
        <f>ROUND(AVERAGE(Zinsswaps!O241:O300)+'iBoxx Extrapolation'!$G300,2)</f>
        <v>3.31</v>
      </c>
      <c r="P300" s="14">
        <f>ROUND(AVERAGE(Zinsswaps!P241:P300)+'iBoxx Extrapolation'!$G300,2)</f>
        <v>3.32</v>
      </c>
      <c r="Q300" s="14">
        <f>ROUND(AVERAGE(Zinsswaps!Q241:Q300)+'iBoxx Extrapolation'!$G300,2)</f>
        <v>3.31</v>
      </c>
      <c r="R300" s="14">
        <f>ROUND(AVERAGE(Zinsswaps!R241:R300)+'iBoxx Extrapolation'!$G300,2)</f>
        <v>3.3</v>
      </c>
      <c r="S300" s="14">
        <f>ROUND(AVERAGE(Zinsswaps!S241:S300)+'iBoxx Extrapolation'!$G300,2)</f>
        <v>3.29</v>
      </c>
      <c r="T300" s="14">
        <f>ROUND(AVERAGE(Zinsswaps!T241:T300)+'iBoxx Extrapolation'!$G300,2)</f>
        <v>3.28</v>
      </c>
      <c r="U300" s="14">
        <f>ROUND(AVERAGE(Zinsswaps!U241:U300)+'iBoxx Extrapolation'!$G300,2)</f>
        <v>3.28</v>
      </c>
      <c r="V300" s="14">
        <f>ROUND(AVERAGE(Zinsswaps!V241:V300)+'iBoxx Extrapolation'!$G300,2)</f>
        <v>3.25</v>
      </c>
      <c r="W300" s="14">
        <f>ROUND(AVERAGE(Zinsswaps!W241:W300)+'iBoxx Extrapolation'!$G300,2)</f>
        <v>3.23</v>
      </c>
      <c r="X300" s="14">
        <f>ROUND(AVERAGE(Zinsswaps!X241:X300)+'iBoxx Extrapolation'!$G300,2)</f>
        <v>3.21</v>
      </c>
      <c r="Y300" s="14">
        <f>ROUND(AVERAGE(Zinsswaps!Y241:Y300)+'iBoxx Extrapolation'!$G300,2)</f>
        <v>3.19</v>
      </c>
      <c r="Z300" s="14">
        <f>ROUND(AVERAGE(Zinsswaps!Z241:Z300)+'iBoxx Extrapolation'!$G300,2)</f>
        <v>3.17</v>
      </c>
      <c r="AA300" s="14">
        <f>ROUND(AVERAGE(Zinsswaps!AA241:AA300)+'iBoxx Extrapolation'!$G300,2)</f>
        <v>3.14</v>
      </c>
      <c r="AB300" s="14">
        <f>ROUND(AVERAGE(Zinsswaps!AB241:AB300)+'iBoxx Extrapolation'!$G300,2)</f>
        <v>3.12</v>
      </c>
      <c r="AC300" s="14">
        <f>ROUND(AVERAGE(Zinsswaps!AC241:AC300)+'iBoxx Extrapolation'!$G300,2)</f>
        <v>3.1</v>
      </c>
      <c r="AD300" s="14">
        <f>ROUND(AVERAGE(Zinsswaps!AD241:AD300)+'iBoxx Extrapolation'!$G300,2)</f>
        <v>3.08</v>
      </c>
      <c r="AE300" s="14">
        <f>ROUND(AVERAGE(Zinsswaps!AE241:AE300)+'iBoxx Extrapolation'!$G300,2)</f>
        <v>3.06</v>
      </c>
      <c r="AF300" s="14">
        <f>ROUND(AVERAGE(Zinsswaps!AF241:AF300)+'iBoxx Extrapolation'!$G300,2)</f>
        <v>3.04</v>
      </c>
      <c r="AG300" s="14">
        <f>ROUND(AVERAGE(Zinsswaps!AG241:AG300)+'iBoxx Extrapolation'!$G300,2)</f>
        <v>3.01</v>
      </c>
      <c r="AH300" s="14">
        <f>ROUND(AVERAGE(Zinsswaps!AH241:AH300)+'iBoxx Extrapolation'!$G300,2)</f>
        <v>2.99</v>
      </c>
      <c r="AI300" s="14">
        <f>ROUND(AVERAGE(Zinsswaps!AI241:AI300)+'iBoxx Extrapolation'!$G300,2)</f>
        <v>2.98</v>
      </c>
      <c r="AJ300" s="14">
        <f>ROUND(AVERAGE(Zinsswaps!AJ241:AJ300)+'iBoxx Extrapolation'!$G300,2)</f>
        <v>2.96</v>
      </c>
      <c r="AK300" s="14">
        <f>ROUND(AVERAGE(Zinsswaps!AK241:AK300)+'iBoxx Extrapolation'!$G300,2)</f>
        <v>2.94</v>
      </c>
      <c r="AL300" s="14">
        <f>ROUND(AVERAGE(Zinsswaps!AL241:AL300)+'iBoxx Extrapolation'!$G300,2)</f>
        <v>2.93</v>
      </c>
      <c r="AM300" s="14">
        <f>ROUND(AVERAGE(Zinsswaps!AM241:AM300)+'iBoxx Extrapolation'!$G300,2)</f>
        <v>2.91</v>
      </c>
      <c r="AN300" s="14">
        <f>ROUND(AVERAGE(Zinsswaps!AN241:AN300)+'iBoxx Extrapolation'!$G300,2)</f>
        <v>2.9</v>
      </c>
      <c r="AO300" s="14">
        <f>ROUND(AVERAGE(Zinsswaps!AO241:AO300)+'iBoxx Extrapolation'!$G300,2)</f>
        <v>2.88</v>
      </c>
      <c r="AP300" s="14">
        <f>ROUND(AVERAGE(Zinsswaps!AP241:AP300)+'iBoxx Extrapolation'!$G300,2)</f>
        <v>2.86</v>
      </c>
      <c r="AQ300" s="14">
        <f>ROUND(AVERAGE(Zinsswaps!AQ241:AQ300)+'iBoxx Extrapolation'!$G300,2)</f>
        <v>2.84</v>
      </c>
      <c r="AR300" s="14">
        <f>ROUND(AVERAGE(Zinsswaps!AR241:AR300)+'iBoxx Extrapolation'!$G300,2)</f>
        <v>2.82</v>
      </c>
      <c r="AS300" s="14">
        <f>ROUND(AVERAGE(Zinsswaps!AS241:AS300)+'iBoxx Extrapolation'!$G300,2)</f>
        <v>2.81</v>
      </c>
      <c r="AT300" s="14">
        <f>ROUND(AVERAGE(Zinsswaps!AT241:AT300)+'iBoxx Extrapolation'!$G300,2)</f>
        <v>2.79</v>
      </c>
      <c r="AU300" s="14">
        <f>ROUND(AVERAGE(Zinsswaps!AU241:AU300)+'iBoxx Extrapolation'!$G300,2)</f>
        <v>2.77</v>
      </c>
      <c r="AV300" s="14">
        <f>ROUND(AVERAGE(Zinsswaps!AV241:AV300)+'iBoxx Extrapolation'!$G300,2)</f>
        <v>2.76</v>
      </c>
      <c r="AW300" s="14">
        <f>ROUND(AVERAGE(Zinsswaps!AW241:AW300)+'iBoxx Extrapolation'!$G300,2)</f>
        <v>2.74</v>
      </c>
      <c r="AX300" s="14">
        <f>ROUND(AVERAGE(Zinsswaps!AX241:AX300)+'iBoxx Extrapolation'!$G300,2)</f>
        <v>2.73</v>
      </c>
      <c r="AY300" s="14">
        <f>ROUND(AVERAGE(Zinsswaps!AY241:AY300)+'iBoxx Extrapolation'!$G300,2)</f>
        <v>2.71</v>
      </c>
    </row>
    <row r="301" spans="1:51" s="16" customFormat="1" x14ac:dyDescent="0.2">
      <c r="A301" s="12">
        <v>46387</v>
      </c>
      <c r="B301" s="14">
        <f>ROUND(AVERAGE(Zinsswaps!B242:B301)+'iBoxx Extrapolation'!$G301,2)</f>
        <v>3.16</v>
      </c>
      <c r="C301" s="14">
        <f>ROUND(AVERAGE(Zinsswaps!C242:C301)+'iBoxx Extrapolation'!$G301,2)</f>
        <v>3.1</v>
      </c>
      <c r="D301" s="14">
        <f>ROUND(AVERAGE(Zinsswaps!D242:D301)+'iBoxx Extrapolation'!$G301,2)</f>
        <v>3.07</v>
      </c>
      <c r="E301" s="14">
        <f>ROUND(AVERAGE(Zinsswaps!E242:E301)+'iBoxx Extrapolation'!$G301,2)</f>
        <v>3.07</v>
      </c>
      <c r="F301" s="14">
        <f>ROUND(AVERAGE(Zinsswaps!F242:F301)+'iBoxx Extrapolation'!$G301,2)</f>
        <v>3.09</v>
      </c>
      <c r="G301" s="14">
        <f>ROUND(AVERAGE(Zinsswaps!G242:G301)+'iBoxx Extrapolation'!$G301,2)</f>
        <v>3.12</v>
      </c>
      <c r="H301" s="14">
        <f>ROUND(AVERAGE(Zinsswaps!H242:H301)+'iBoxx Extrapolation'!$G301,2)</f>
        <v>3.15</v>
      </c>
      <c r="I301" s="14">
        <f>ROUND(AVERAGE(Zinsswaps!I242:I301)+'iBoxx Extrapolation'!$G301,2)</f>
        <v>3.18</v>
      </c>
      <c r="J301" s="14">
        <f>ROUND(AVERAGE(Zinsswaps!J242:J301)+'iBoxx Extrapolation'!$G301,2)</f>
        <v>3.22</v>
      </c>
      <c r="K301" s="14">
        <f>ROUND(AVERAGE(Zinsswaps!K242:K301)+'iBoxx Extrapolation'!$G301,2)</f>
        <v>3.25</v>
      </c>
      <c r="L301" s="14">
        <f>ROUND(AVERAGE(Zinsswaps!L242:L301)+'iBoxx Extrapolation'!$G301,2)</f>
        <v>3.29</v>
      </c>
      <c r="M301" s="14">
        <f>ROUND(AVERAGE(Zinsswaps!M242:M301)+'iBoxx Extrapolation'!$G301,2)</f>
        <v>3.32</v>
      </c>
      <c r="N301" s="14">
        <f>ROUND(AVERAGE(Zinsswaps!N242:N301)+'iBoxx Extrapolation'!$G301,2)</f>
        <v>3.34</v>
      </c>
      <c r="O301" s="14">
        <f>ROUND(AVERAGE(Zinsswaps!O242:O301)+'iBoxx Extrapolation'!$G301,2)</f>
        <v>3.35</v>
      </c>
      <c r="P301" s="14">
        <f>ROUND(AVERAGE(Zinsswaps!P242:P301)+'iBoxx Extrapolation'!$G301,2)</f>
        <v>3.37</v>
      </c>
      <c r="Q301" s="14">
        <f>ROUND(AVERAGE(Zinsswaps!Q242:Q301)+'iBoxx Extrapolation'!$G301,2)</f>
        <v>3.36</v>
      </c>
      <c r="R301" s="14">
        <f>ROUND(AVERAGE(Zinsswaps!R242:R301)+'iBoxx Extrapolation'!$G301,2)</f>
        <v>3.35</v>
      </c>
      <c r="S301" s="14">
        <f>ROUND(AVERAGE(Zinsswaps!S242:S301)+'iBoxx Extrapolation'!$G301,2)</f>
        <v>3.34</v>
      </c>
      <c r="T301" s="14">
        <f>ROUND(AVERAGE(Zinsswaps!T242:T301)+'iBoxx Extrapolation'!$G301,2)</f>
        <v>3.33</v>
      </c>
      <c r="U301" s="14">
        <f>ROUND(AVERAGE(Zinsswaps!U242:U301)+'iBoxx Extrapolation'!$G301,2)</f>
        <v>3.32</v>
      </c>
      <c r="V301" s="14">
        <f>ROUND(AVERAGE(Zinsswaps!V242:V301)+'iBoxx Extrapolation'!$G301,2)</f>
        <v>3.3</v>
      </c>
      <c r="W301" s="14">
        <f>ROUND(AVERAGE(Zinsswaps!W242:W301)+'iBoxx Extrapolation'!$G301,2)</f>
        <v>3.28</v>
      </c>
      <c r="X301" s="14">
        <f>ROUND(AVERAGE(Zinsswaps!X242:X301)+'iBoxx Extrapolation'!$G301,2)</f>
        <v>3.25</v>
      </c>
      <c r="Y301" s="14">
        <f>ROUND(AVERAGE(Zinsswaps!Y242:Y301)+'iBoxx Extrapolation'!$G301,2)</f>
        <v>3.24</v>
      </c>
      <c r="Z301" s="14">
        <f>ROUND(AVERAGE(Zinsswaps!Z242:Z301)+'iBoxx Extrapolation'!$G301,2)</f>
        <v>3.22</v>
      </c>
      <c r="AA301" s="14">
        <f>ROUND(AVERAGE(Zinsswaps!AA242:AA301)+'iBoxx Extrapolation'!$G301,2)</f>
        <v>3.19</v>
      </c>
      <c r="AB301" s="14">
        <f>ROUND(AVERAGE(Zinsswaps!AB242:AB301)+'iBoxx Extrapolation'!$G301,2)</f>
        <v>3.17</v>
      </c>
      <c r="AC301" s="14">
        <f>ROUND(AVERAGE(Zinsswaps!AC242:AC301)+'iBoxx Extrapolation'!$G301,2)</f>
        <v>3.15</v>
      </c>
      <c r="AD301" s="14">
        <f>ROUND(AVERAGE(Zinsswaps!AD242:AD301)+'iBoxx Extrapolation'!$G301,2)</f>
        <v>3.13</v>
      </c>
      <c r="AE301" s="14">
        <f>ROUND(AVERAGE(Zinsswaps!AE242:AE301)+'iBoxx Extrapolation'!$G301,2)</f>
        <v>3.11</v>
      </c>
      <c r="AF301" s="14">
        <f>ROUND(AVERAGE(Zinsswaps!AF242:AF301)+'iBoxx Extrapolation'!$G301,2)</f>
        <v>3.08</v>
      </c>
      <c r="AG301" s="14">
        <f>ROUND(AVERAGE(Zinsswaps!AG242:AG301)+'iBoxx Extrapolation'!$G301,2)</f>
        <v>3.06</v>
      </c>
      <c r="AH301" s="14">
        <f>ROUND(AVERAGE(Zinsswaps!AH242:AH301)+'iBoxx Extrapolation'!$G301,2)</f>
        <v>3.04</v>
      </c>
      <c r="AI301" s="14">
        <f>ROUND(AVERAGE(Zinsswaps!AI242:AI301)+'iBoxx Extrapolation'!$G301,2)</f>
        <v>3.02</v>
      </c>
      <c r="AJ301" s="14">
        <f>ROUND(AVERAGE(Zinsswaps!AJ242:AJ301)+'iBoxx Extrapolation'!$G301,2)</f>
        <v>3.01</v>
      </c>
      <c r="AK301" s="14">
        <f>ROUND(AVERAGE(Zinsswaps!AK242:AK301)+'iBoxx Extrapolation'!$G301,2)</f>
        <v>2.99</v>
      </c>
      <c r="AL301" s="14">
        <f>ROUND(AVERAGE(Zinsswaps!AL242:AL301)+'iBoxx Extrapolation'!$G301,2)</f>
        <v>2.97</v>
      </c>
      <c r="AM301" s="14">
        <f>ROUND(AVERAGE(Zinsswaps!AM242:AM301)+'iBoxx Extrapolation'!$G301,2)</f>
        <v>2.96</v>
      </c>
      <c r="AN301" s="14">
        <f>ROUND(AVERAGE(Zinsswaps!AN242:AN301)+'iBoxx Extrapolation'!$G301,2)</f>
        <v>2.95</v>
      </c>
      <c r="AO301" s="14">
        <f>ROUND(AVERAGE(Zinsswaps!AO242:AO301)+'iBoxx Extrapolation'!$G301,2)</f>
        <v>2.93</v>
      </c>
      <c r="AP301" s="14">
        <f>ROUND(AVERAGE(Zinsswaps!AP242:AP301)+'iBoxx Extrapolation'!$G301,2)</f>
        <v>2.91</v>
      </c>
      <c r="AQ301" s="14">
        <f>ROUND(AVERAGE(Zinsswaps!AQ242:AQ301)+'iBoxx Extrapolation'!$G301,2)</f>
        <v>2.89</v>
      </c>
      <c r="AR301" s="14">
        <f>ROUND(AVERAGE(Zinsswaps!AR242:AR301)+'iBoxx Extrapolation'!$G301,2)</f>
        <v>2.87</v>
      </c>
      <c r="AS301" s="14">
        <f>ROUND(AVERAGE(Zinsswaps!AS242:AS301)+'iBoxx Extrapolation'!$G301,2)</f>
        <v>2.85</v>
      </c>
      <c r="AT301" s="14">
        <f>ROUND(AVERAGE(Zinsswaps!AT242:AT301)+'iBoxx Extrapolation'!$G301,2)</f>
        <v>2.84</v>
      </c>
      <c r="AU301" s="14">
        <f>ROUND(AVERAGE(Zinsswaps!AU242:AU301)+'iBoxx Extrapolation'!$G301,2)</f>
        <v>2.82</v>
      </c>
      <c r="AV301" s="14">
        <f>ROUND(AVERAGE(Zinsswaps!AV242:AV301)+'iBoxx Extrapolation'!$G301,2)</f>
        <v>2.8</v>
      </c>
      <c r="AW301" s="14">
        <f>ROUND(AVERAGE(Zinsswaps!AW242:AW301)+'iBoxx Extrapolation'!$G301,2)</f>
        <v>2.79</v>
      </c>
      <c r="AX301" s="14">
        <f>ROUND(AVERAGE(Zinsswaps!AX242:AX301)+'iBoxx Extrapolation'!$G301,2)</f>
        <v>2.77</v>
      </c>
      <c r="AY301" s="14">
        <f>ROUND(AVERAGE(Zinsswaps!AY242:AY301)+'iBoxx Extrapolation'!$G301,2)</f>
        <v>2.76</v>
      </c>
    </row>
    <row r="302" spans="1:51" s="16" customFormat="1" x14ac:dyDescent="0.2">
      <c r="A302" s="12">
        <v>46418</v>
      </c>
      <c r="B302" s="14">
        <f>ROUND(AVERAGE(Zinsswaps!B243:B302)+'iBoxx Extrapolation'!$G302,2)</f>
        <v>3.21</v>
      </c>
      <c r="C302" s="14">
        <f>ROUND(AVERAGE(Zinsswaps!C243:C302)+'iBoxx Extrapolation'!$G302,2)</f>
        <v>3.14</v>
      </c>
      <c r="D302" s="14">
        <f>ROUND(AVERAGE(Zinsswaps!D243:D302)+'iBoxx Extrapolation'!$G302,2)</f>
        <v>3.11</v>
      </c>
      <c r="E302" s="14">
        <f>ROUND(AVERAGE(Zinsswaps!E243:E302)+'iBoxx Extrapolation'!$G302,2)</f>
        <v>3.11</v>
      </c>
      <c r="F302" s="14">
        <f>ROUND(AVERAGE(Zinsswaps!F243:F302)+'iBoxx Extrapolation'!$G302,2)</f>
        <v>3.13</v>
      </c>
      <c r="G302" s="14">
        <f>ROUND(AVERAGE(Zinsswaps!G243:G302)+'iBoxx Extrapolation'!$G302,2)</f>
        <v>3.16</v>
      </c>
      <c r="H302" s="14">
        <f>ROUND(AVERAGE(Zinsswaps!H243:H302)+'iBoxx Extrapolation'!$G302,2)</f>
        <v>3.19</v>
      </c>
      <c r="I302" s="14">
        <f>ROUND(AVERAGE(Zinsswaps!I243:I302)+'iBoxx Extrapolation'!$G302,2)</f>
        <v>3.23</v>
      </c>
      <c r="J302" s="14">
        <f>ROUND(AVERAGE(Zinsswaps!J243:J302)+'iBoxx Extrapolation'!$G302,2)</f>
        <v>3.26</v>
      </c>
      <c r="K302" s="14">
        <f>ROUND(AVERAGE(Zinsswaps!K243:K302)+'iBoxx Extrapolation'!$G302,2)</f>
        <v>3.3</v>
      </c>
      <c r="L302" s="14">
        <f>ROUND(AVERAGE(Zinsswaps!L243:L302)+'iBoxx Extrapolation'!$G302,2)</f>
        <v>3.33</v>
      </c>
      <c r="M302" s="14">
        <f>ROUND(AVERAGE(Zinsswaps!M243:M302)+'iBoxx Extrapolation'!$G302,2)</f>
        <v>3.36</v>
      </c>
      <c r="N302" s="14">
        <f>ROUND(AVERAGE(Zinsswaps!N243:N302)+'iBoxx Extrapolation'!$G302,2)</f>
        <v>3.38</v>
      </c>
      <c r="O302" s="14">
        <f>ROUND(AVERAGE(Zinsswaps!O243:O302)+'iBoxx Extrapolation'!$G302,2)</f>
        <v>3.4</v>
      </c>
      <c r="P302" s="14">
        <f>ROUND(AVERAGE(Zinsswaps!P243:P302)+'iBoxx Extrapolation'!$G302,2)</f>
        <v>3.42</v>
      </c>
      <c r="Q302" s="14">
        <f>ROUND(AVERAGE(Zinsswaps!Q243:Q302)+'iBoxx Extrapolation'!$G302,2)</f>
        <v>3.4</v>
      </c>
      <c r="R302" s="14">
        <f>ROUND(AVERAGE(Zinsswaps!R243:R302)+'iBoxx Extrapolation'!$G302,2)</f>
        <v>3.39</v>
      </c>
      <c r="S302" s="14">
        <f>ROUND(AVERAGE(Zinsswaps!S243:S302)+'iBoxx Extrapolation'!$G302,2)</f>
        <v>3.39</v>
      </c>
      <c r="T302" s="14">
        <f>ROUND(AVERAGE(Zinsswaps!T243:T302)+'iBoxx Extrapolation'!$G302,2)</f>
        <v>3.38</v>
      </c>
      <c r="U302" s="14">
        <f>ROUND(AVERAGE(Zinsswaps!U243:U302)+'iBoxx Extrapolation'!$G302,2)</f>
        <v>3.37</v>
      </c>
      <c r="V302" s="14">
        <f>ROUND(AVERAGE(Zinsswaps!V243:V302)+'iBoxx Extrapolation'!$G302,2)</f>
        <v>3.35</v>
      </c>
      <c r="W302" s="14">
        <f>ROUND(AVERAGE(Zinsswaps!W243:W302)+'iBoxx Extrapolation'!$G302,2)</f>
        <v>3.32</v>
      </c>
      <c r="X302" s="14">
        <f>ROUND(AVERAGE(Zinsswaps!X243:X302)+'iBoxx Extrapolation'!$G302,2)</f>
        <v>3.3</v>
      </c>
      <c r="Y302" s="14">
        <f>ROUND(AVERAGE(Zinsswaps!Y243:Y302)+'iBoxx Extrapolation'!$G302,2)</f>
        <v>3.28</v>
      </c>
      <c r="Z302" s="14">
        <f>ROUND(AVERAGE(Zinsswaps!Z243:Z302)+'iBoxx Extrapolation'!$G302,2)</f>
        <v>3.27</v>
      </c>
      <c r="AA302" s="14">
        <f>ROUND(AVERAGE(Zinsswaps!AA243:AA302)+'iBoxx Extrapolation'!$G302,2)</f>
        <v>3.24</v>
      </c>
      <c r="AB302" s="14">
        <f>ROUND(AVERAGE(Zinsswaps!AB243:AB302)+'iBoxx Extrapolation'!$G302,2)</f>
        <v>3.22</v>
      </c>
      <c r="AC302" s="14">
        <f>ROUND(AVERAGE(Zinsswaps!AC243:AC302)+'iBoxx Extrapolation'!$G302,2)</f>
        <v>3.2</v>
      </c>
      <c r="AD302" s="14">
        <f>ROUND(AVERAGE(Zinsswaps!AD243:AD302)+'iBoxx Extrapolation'!$G302,2)</f>
        <v>3.17</v>
      </c>
      <c r="AE302" s="14">
        <f>ROUND(AVERAGE(Zinsswaps!AE243:AE302)+'iBoxx Extrapolation'!$G302,2)</f>
        <v>3.16</v>
      </c>
      <c r="AF302" s="14">
        <f>ROUND(AVERAGE(Zinsswaps!AF243:AF302)+'iBoxx Extrapolation'!$G302,2)</f>
        <v>3.13</v>
      </c>
      <c r="AG302" s="14">
        <f>ROUND(AVERAGE(Zinsswaps!AG243:AG302)+'iBoxx Extrapolation'!$G302,2)</f>
        <v>3.11</v>
      </c>
      <c r="AH302" s="14">
        <f>ROUND(AVERAGE(Zinsswaps!AH243:AH302)+'iBoxx Extrapolation'!$G302,2)</f>
        <v>3.09</v>
      </c>
      <c r="AI302" s="14">
        <f>ROUND(AVERAGE(Zinsswaps!AI243:AI302)+'iBoxx Extrapolation'!$G302,2)</f>
        <v>3.07</v>
      </c>
      <c r="AJ302" s="14">
        <f>ROUND(AVERAGE(Zinsswaps!AJ243:AJ302)+'iBoxx Extrapolation'!$G302,2)</f>
        <v>3.06</v>
      </c>
      <c r="AK302" s="14">
        <f>ROUND(AVERAGE(Zinsswaps!AK243:AK302)+'iBoxx Extrapolation'!$G302,2)</f>
        <v>3.04</v>
      </c>
      <c r="AL302" s="14">
        <f>ROUND(AVERAGE(Zinsswaps!AL243:AL302)+'iBoxx Extrapolation'!$G302,2)</f>
        <v>3.02</v>
      </c>
      <c r="AM302" s="14">
        <f>ROUND(AVERAGE(Zinsswaps!AM243:AM302)+'iBoxx Extrapolation'!$G302,2)</f>
        <v>3.01</v>
      </c>
      <c r="AN302" s="14">
        <f>ROUND(AVERAGE(Zinsswaps!AN243:AN302)+'iBoxx Extrapolation'!$G302,2)</f>
        <v>2.99</v>
      </c>
      <c r="AO302" s="14">
        <f>ROUND(AVERAGE(Zinsswaps!AO243:AO302)+'iBoxx Extrapolation'!$G302,2)</f>
        <v>2.98</v>
      </c>
      <c r="AP302" s="14">
        <f>ROUND(AVERAGE(Zinsswaps!AP243:AP302)+'iBoxx Extrapolation'!$G302,2)</f>
        <v>2.96</v>
      </c>
      <c r="AQ302" s="14">
        <f>ROUND(AVERAGE(Zinsswaps!AQ243:AQ302)+'iBoxx Extrapolation'!$G302,2)</f>
        <v>2.94</v>
      </c>
      <c r="AR302" s="14">
        <f>ROUND(AVERAGE(Zinsswaps!AR243:AR302)+'iBoxx Extrapolation'!$G302,2)</f>
        <v>2.92</v>
      </c>
      <c r="AS302" s="14">
        <f>ROUND(AVERAGE(Zinsswaps!AS243:AS302)+'iBoxx Extrapolation'!$G302,2)</f>
        <v>2.9</v>
      </c>
      <c r="AT302" s="14">
        <f>ROUND(AVERAGE(Zinsswaps!AT243:AT302)+'iBoxx Extrapolation'!$G302,2)</f>
        <v>2.88</v>
      </c>
      <c r="AU302" s="14">
        <f>ROUND(AVERAGE(Zinsswaps!AU243:AU302)+'iBoxx Extrapolation'!$G302,2)</f>
        <v>2.87</v>
      </c>
      <c r="AV302" s="14">
        <f>ROUND(AVERAGE(Zinsswaps!AV243:AV302)+'iBoxx Extrapolation'!$G302,2)</f>
        <v>2.85</v>
      </c>
      <c r="AW302" s="14">
        <f>ROUND(AVERAGE(Zinsswaps!AW243:AW302)+'iBoxx Extrapolation'!$G302,2)</f>
        <v>2.84</v>
      </c>
      <c r="AX302" s="14">
        <f>ROUND(AVERAGE(Zinsswaps!AX243:AX302)+'iBoxx Extrapolation'!$G302,2)</f>
        <v>2.82</v>
      </c>
      <c r="AY302" s="14">
        <f>ROUND(AVERAGE(Zinsswaps!AY243:AY302)+'iBoxx Extrapolation'!$G302,2)</f>
        <v>2.81</v>
      </c>
    </row>
    <row r="303" spans="1:51" s="16" customFormat="1" x14ac:dyDescent="0.2">
      <c r="A303" s="12">
        <v>46446</v>
      </c>
      <c r="B303" s="14">
        <f>ROUND(AVERAGE(Zinsswaps!B244:B303)+'iBoxx Extrapolation'!$G303,2)</f>
        <v>3.25</v>
      </c>
      <c r="C303" s="14">
        <f>ROUND(AVERAGE(Zinsswaps!C244:C303)+'iBoxx Extrapolation'!$G303,2)</f>
        <v>3.18</v>
      </c>
      <c r="D303" s="14">
        <f>ROUND(AVERAGE(Zinsswaps!D244:D303)+'iBoxx Extrapolation'!$G303,2)</f>
        <v>3.15</v>
      </c>
      <c r="E303" s="14">
        <f>ROUND(AVERAGE(Zinsswaps!E244:E303)+'iBoxx Extrapolation'!$G303,2)</f>
        <v>3.15</v>
      </c>
      <c r="F303" s="14">
        <f>ROUND(AVERAGE(Zinsswaps!F244:F303)+'iBoxx Extrapolation'!$G303,2)</f>
        <v>3.17</v>
      </c>
      <c r="G303" s="14">
        <f>ROUND(AVERAGE(Zinsswaps!G244:G303)+'iBoxx Extrapolation'!$G303,2)</f>
        <v>3.19</v>
      </c>
      <c r="H303" s="14">
        <f>ROUND(AVERAGE(Zinsswaps!H244:H303)+'iBoxx Extrapolation'!$G303,2)</f>
        <v>3.22</v>
      </c>
      <c r="I303" s="14">
        <f>ROUND(AVERAGE(Zinsswaps!I244:I303)+'iBoxx Extrapolation'!$G303,2)</f>
        <v>3.26</v>
      </c>
      <c r="J303" s="14">
        <f>ROUND(AVERAGE(Zinsswaps!J244:J303)+'iBoxx Extrapolation'!$G303,2)</f>
        <v>3.3</v>
      </c>
      <c r="K303" s="14">
        <f>ROUND(AVERAGE(Zinsswaps!K244:K303)+'iBoxx Extrapolation'!$G303,2)</f>
        <v>3.33</v>
      </c>
      <c r="L303" s="14">
        <f>ROUND(AVERAGE(Zinsswaps!L244:L303)+'iBoxx Extrapolation'!$G303,2)</f>
        <v>3.37</v>
      </c>
      <c r="M303" s="14">
        <f>ROUND(AVERAGE(Zinsswaps!M244:M303)+'iBoxx Extrapolation'!$G303,2)</f>
        <v>3.4</v>
      </c>
      <c r="N303" s="14">
        <f>ROUND(AVERAGE(Zinsswaps!N244:N303)+'iBoxx Extrapolation'!$G303,2)</f>
        <v>3.42</v>
      </c>
      <c r="O303" s="14">
        <f>ROUND(AVERAGE(Zinsswaps!O244:O303)+'iBoxx Extrapolation'!$G303,2)</f>
        <v>3.44</v>
      </c>
      <c r="P303" s="14">
        <f>ROUND(AVERAGE(Zinsswaps!P244:P303)+'iBoxx Extrapolation'!$G303,2)</f>
        <v>3.45</v>
      </c>
      <c r="Q303" s="14">
        <f>ROUND(AVERAGE(Zinsswaps!Q244:Q303)+'iBoxx Extrapolation'!$G303,2)</f>
        <v>3.44</v>
      </c>
      <c r="R303" s="14">
        <f>ROUND(AVERAGE(Zinsswaps!R244:R303)+'iBoxx Extrapolation'!$G303,2)</f>
        <v>3.43</v>
      </c>
      <c r="S303" s="14">
        <f>ROUND(AVERAGE(Zinsswaps!S244:S303)+'iBoxx Extrapolation'!$G303,2)</f>
        <v>3.42</v>
      </c>
      <c r="T303" s="14">
        <f>ROUND(AVERAGE(Zinsswaps!T244:T303)+'iBoxx Extrapolation'!$G303,2)</f>
        <v>3.42</v>
      </c>
      <c r="U303" s="14">
        <f>ROUND(AVERAGE(Zinsswaps!U244:U303)+'iBoxx Extrapolation'!$G303,2)</f>
        <v>3.41</v>
      </c>
      <c r="V303" s="14">
        <f>ROUND(AVERAGE(Zinsswaps!V244:V303)+'iBoxx Extrapolation'!$G303,2)</f>
        <v>3.39</v>
      </c>
      <c r="W303" s="14">
        <f>ROUND(AVERAGE(Zinsswaps!W244:W303)+'iBoxx Extrapolation'!$G303,2)</f>
        <v>3.36</v>
      </c>
      <c r="X303" s="14">
        <f>ROUND(AVERAGE(Zinsswaps!X244:X303)+'iBoxx Extrapolation'!$G303,2)</f>
        <v>3.34</v>
      </c>
      <c r="Y303" s="14">
        <f>ROUND(AVERAGE(Zinsswaps!Y244:Y303)+'iBoxx Extrapolation'!$G303,2)</f>
        <v>3.32</v>
      </c>
      <c r="Z303" s="14">
        <f>ROUND(AVERAGE(Zinsswaps!Z244:Z303)+'iBoxx Extrapolation'!$G303,2)</f>
        <v>3.31</v>
      </c>
      <c r="AA303" s="14">
        <f>ROUND(AVERAGE(Zinsswaps!AA244:AA303)+'iBoxx Extrapolation'!$G303,2)</f>
        <v>3.28</v>
      </c>
      <c r="AB303" s="14">
        <f>ROUND(AVERAGE(Zinsswaps!AB244:AB303)+'iBoxx Extrapolation'!$G303,2)</f>
        <v>3.26</v>
      </c>
      <c r="AC303" s="14">
        <f>ROUND(AVERAGE(Zinsswaps!AC244:AC303)+'iBoxx Extrapolation'!$G303,2)</f>
        <v>3.24</v>
      </c>
      <c r="AD303" s="14">
        <f>ROUND(AVERAGE(Zinsswaps!AD244:AD303)+'iBoxx Extrapolation'!$G303,2)</f>
        <v>3.22</v>
      </c>
      <c r="AE303" s="14">
        <f>ROUND(AVERAGE(Zinsswaps!AE244:AE303)+'iBoxx Extrapolation'!$G303,2)</f>
        <v>3.2</v>
      </c>
      <c r="AF303" s="14">
        <f>ROUND(AVERAGE(Zinsswaps!AF244:AF303)+'iBoxx Extrapolation'!$G303,2)</f>
        <v>3.17</v>
      </c>
      <c r="AG303" s="14">
        <f>ROUND(AVERAGE(Zinsswaps!AG244:AG303)+'iBoxx Extrapolation'!$G303,2)</f>
        <v>3.15</v>
      </c>
      <c r="AH303" s="14">
        <f>ROUND(AVERAGE(Zinsswaps!AH244:AH303)+'iBoxx Extrapolation'!$G303,2)</f>
        <v>3.13</v>
      </c>
      <c r="AI303" s="14">
        <f>ROUND(AVERAGE(Zinsswaps!AI244:AI303)+'iBoxx Extrapolation'!$G303,2)</f>
        <v>3.11</v>
      </c>
      <c r="AJ303" s="14">
        <f>ROUND(AVERAGE(Zinsswaps!AJ244:AJ303)+'iBoxx Extrapolation'!$G303,2)</f>
        <v>3.1</v>
      </c>
      <c r="AK303" s="14">
        <f>ROUND(AVERAGE(Zinsswaps!AK244:AK303)+'iBoxx Extrapolation'!$G303,2)</f>
        <v>3.08</v>
      </c>
      <c r="AL303" s="14">
        <f>ROUND(AVERAGE(Zinsswaps!AL244:AL303)+'iBoxx Extrapolation'!$G303,2)</f>
        <v>3.06</v>
      </c>
      <c r="AM303" s="14">
        <f>ROUND(AVERAGE(Zinsswaps!AM244:AM303)+'iBoxx Extrapolation'!$G303,2)</f>
        <v>3.05</v>
      </c>
      <c r="AN303" s="14">
        <f>ROUND(AVERAGE(Zinsswaps!AN244:AN303)+'iBoxx Extrapolation'!$G303,2)</f>
        <v>3.04</v>
      </c>
      <c r="AO303" s="14">
        <f>ROUND(AVERAGE(Zinsswaps!AO244:AO303)+'iBoxx Extrapolation'!$G303,2)</f>
        <v>3.02</v>
      </c>
      <c r="AP303" s="14">
        <f>ROUND(AVERAGE(Zinsswaps!AP244:AP303)+'iBoxx Extrapolation'!$G303,2)</f>
        <v>3</v>
      </c>
      <c r="AQ303" s="14">
        <f>ROUND(AVERAGE(Zinsswaps!AQ244:AQ303)+'iBoxx Extrapolation'!$G303,2)</f>
        <v>2.98</v>
      </c>
      <c r="AR303" s="14">
        <f>ROUND(AVERAGE(Zinsswaps!AR244:AR303)+'iBoxx Extrapolation'!$G303,2)</f>
        <v>2.96</v>
      </c>
      <c r="AS303" s="14">
        <f>ROUND(AVERAGE(Zinsswaps!AS244:AS303)+'iBoxx Extrapolation'!$G303,2)</f>
        <v>2.94</v>
      </c>
      <c r="AT303" s="14">
        <f>ROUND(AVERAGE(Zinsswaps!AT244:AT303)+'iBoxx Extrapolation'!$G303,2)</f>
        <v>2.92</v>
      </c>
      <c r="AU303" s="14">
        <f>ROUND(AVERAGE(Zinsswaps!AU244:AU303)+'iBoxx Extrapolation'!$G303,2)</f>
        <v>2.91</v>
      </c>
      <c r="AV303" s="14">
        <f>ROUND(AVERAGE(Zinsswaps!AV244:AV303)+'iBoxx Extrapolation'!$G303,2)</f>
        <v>2.89</v>
      </c>
      <c r="AW303" s="14">
        <f>ROUND(AVERAGE(Zinsswaps!AW244:AW303)+'iBoxx Extrapolation'!$G303,2)</f>
        <v>2.88</v>
      </c>
      <c r="AX303" s="14">
        <f>ROUND(AVERAGE(Zinsswaps!AX244:AX303)+'iBoxx Extrapolation'!$G303,2)</f>
        <v>2.86</v>
      </c>
      <c r="AY303" s="14">
        <f>ROUND(AVERAGE(Zinsswaps!AY244:AY303)+'iBoxx Extrapolation'!$G303,2)</f>
        <v>2.85</v>
      </c>
    </row>
    <row r="304" spans="1:51" s="16" customFormat="1" x14ac:dyDescent="0.2">
      <c r="A304" s="12">
        <v>46477</v>
      </c>
      <c r="B304" s="14">
        <f>ROUND(AVERAGE(Zinsswaps!B245:B304)+'iBoxx Extrapolation'!$G304,2)</f>
        <v>3.3</v>
      </c>
      <c r="C304" s="14">
        <f>ROUND(AVERAGE(Zinsswaps!C245:C304)+'iBoxx Extrapolation'!$G304,2)</f>
        <v>3.22</v>
      </c>
      <c r="D304" s="14">
        <f>ROUND(AVERAGE(Zinsswaps!D245:D304)+'iBoxx Extrapolation'!$G304,2)</f>
        <v>3.18</v>
      </c>
      <c r="E304" s="14">
        <f>ROUND(AVERAGE(Zinsswaps!E245:E304)+'iBoxx Extrapolation'!$G304,2)</f>
        <v>3.18</v>
      </c>
      <c r="F304" s="14">
        <f>ROUND(AVERAGE(Zinsswaps!F245:F304)+'iBoxx Extrapolation'!$G304,2)</f>
        <v>3.2</v>
      </c>
      <c r="G304" s="14">
        <f>ROUND(AVERAGE(Zinsswaps!G245:G304)+'iBoxx Extrapolation'!$G304,2)</f>
        <v>3.23</v>
      </c>
      <c r="H304" s="14">
        <f>ROUND(AVERAGE(Zinsswaps!H245:H304)+'iBoxx Extrapolation'!$G304,2)</f>
        <v>3.26</v>
      </c>
      <c r="I304" s="14">
        <f>ROUND(AVERAGE(Zinsswaps!I245:I304)+'iBoxx Extrapolation'!$G304,2)</f>
        <v>3.29</v>
      </c>
      <c r="J304" s="14">
        <f>ROUND(AVERAGE(Zinsswaps!J245:J304)+'iBoxx Extrapolation'!$G304,2)</f>
        <v>3.33</v>
      </c>
      <c r="K304" s="14">
        <f>ROUND(AVERAGE(Zinsswaps!K245:K304)+'iBoxx Extrapolation'!$G304,2)</f>
        <v>3.36</v>
      </c>
      <c r="L304" s="14">
        <f>ROUND(AVERAGE(Zinsswaps!L245:L304)+'iBoxx Extrapolation'!$G304,2)</f>
        <v>3.4</v>
      </c>
      <c r="M304" s="14">
        <f>ROUND(AVERAGE(Zinsswaps!M245:M304)+'iBoxx Extrapolation'!$G304,2)</f>
        <v>3.43</v>
      </c>
      <c r="N304" s="14">
        <f>ROUND(AVERAGE(Zinsswaps!N245:N304)+'iBoxx Extrapolation'!$G304,2)</f>
        <v>3.45</v>
      </c>
      <c r="O304" s="14">
        <f>ROUND(AVERAGE(Zinsswaps!O245:O304)+'iBoxx Extrapolation'!$G304,2)</f>
        <v>3.47</v>
      </c>
      <c r="P304" s="14">
        <f>ROUND(AVERAGE(Zinsswaps!P245:P304)+'iBoxx Extrapolation'!$G304,2)</f>
        <v>3.49</v>
      </c>
      <c r="Q304" s="14">
        <f>ROUND(AVERAGE(Zinsswaps!Q245:Q304)+'iBoxx Extrapolation'!$G304,2)</f>
        <v>3.48</v>
      </c>
      <c r="R304" s="14">
        <f>ROUND(AVERAGE(Zinsswaps!R245:R304)+'iBoxx Extrapolation'!$G304,2)</f>
        <v>3.47</v>
      </c>
      <c r="S304" s="14">
        <f>ROUND(AVERAGE(Zinsswaps!S245:S304)+'iBoxx Extrapolation'!$G304,2)</f>
        <v>3.46</v>
      </c>
      <c r="T304" s="14">
        <f>ROUND(AVERAGE(Zinsswaps!T245:T304)+'iBoxx Extrapolation'!$G304,2)</f>
        <v>3.46</v>
      </c>
      <c r="U304" s="14">
        <f>ROUND(AVERAGE(Zinsswaps!U245:U304)+'iBoxx Extrapolation'!$G304,2)</f>
        <v>3.45</v>
      </c>
      <c r="V304" s="14">
        <f>ROUND(AVERAGE(Zinsswaps!V245:V304)+'iBoxx Extrapolation'!$G304,2)</f>
        <v>3.43</v>
      </c>
      <c r="W304" s="14">
        <f>ROUND(AVERAGE(Zinsswaps!W245:W304)+'iBoxx Extrapolation'!$G304,2)</f>
        <v>3.4</v>
      </c>
      <c r="X304" s="14">
        <f>ROUND(AVERAGE(Zinsswaps!X245:X304)+'iBoxx Extrapolation'!$G304,2)</f>
        <v>3.38</v>
      </c>
      <c r="Y304" s="14">
        <f>ROUND(AVERAGE(Zinsswaps!Y245:Y304)+'iBoxx Extrapolation'!$G304,2)</f>
        <v>3.36</v>
      </c>
      <c r="Z304" s="14">
        <f>ROUND(AVERAGE(Zinsswaps!Z245:Z304)+'iBoxx Extrapolation'!$G304,2)</f>
        <v>3.35</v>
      </c>
      <c r="AA304" s="14">
        <f>ROUND(AVERAGE(Zinsswaps!AA245:AA304)+'iBoxx Extrapolation'!$G304,2)</f>
        <v>3.32</v>
      </c>
      <c r="AB304" s="14">
        <f>ROUND(AVERAGE(Zinsswaps!AB245:AB304)+'iBoxx Extrapolation'!$G304,2)</f>
        <v>3.3</v>
      </c>
      <c r="AC304" s="14">
        <f>ROUND(AVERAGE(Zinsswaps!AC245:AC304)+'iBoxx Extrapolation'!$G304,2)</f>
        <v>3.28</v>
      </c>
      <c r="AD304" s="14">
        <f>ROUND(AVERAGE(Zinsswaps!AD245:AD304)+'iBoxx Extrapolation'!$G304,2)</f>
        <v>3.26</v>
      </c>
      <c r="AE304" s="14">
        <f>ROUND(AVERAGE(Zinsswaps!AE245:AE304)+'iBoxx Extrapolation'!$G304,2)</f>
        <v>3.24</v>
      </c>
      <c r="AF304" s="14">
        <f>ROUND(AVERAGE(Zinsswaps!AF245:AF304)+'iBoxx Extrapolation'!$G304,2)</f>
        <v>3.22</v>
      </c>
      <c r="AG304" s="14">
        <f>ROUND(AVERAGE(Zinsswaps!AG245:AG304)+'iBoxx Extrapolation'!$G304,2)</f>
        <v>3.2</v>
      </c>
      <c r="AH304" s="14">
        <f>ROUND(AVERAGE(Zinsswaps!AH245:AH304)+'iBoxx Extrapolation'!$G304,2)</f>
        <v>3.18</v>
      </c>
      <c r="AI304" s="14">
        <f>ROUND(AVERAGE(Zinsswaps!AI245:AI304)+'iBoxx Extrapolation'!$G304,2)</f>
        <v>3.16</v>
      </c>
      <c r="AJ304" s="14">
        <f>ROUND(AVERAGE(Zinsswaps!AJ245:AJ304)+'iBoxx Extrapolation'!$G304,2)</f>
        <v>3.14</v>
      </c>
      <c r="AK304" s="14">
        <f>ROUND(AVERAGE(Zinsswaps!AK245:AK304)+'iBoxx Extrapolation'!$G304,2)</f>
        <v>3.12</v>
      </c>
      <c r="AL304" s="14">
        <f>ROUND(AVERAGE(Zinsswaps!AL245:AL304)+'iBoxx Extrapolation'!$G304,2)</f>
        <v>3.11</v>
      </c>
      <c r="AM304" s="14">
        <f>ROUND(AVERAGE(Zinsswaps!AM245:AM304)+'iBoxx Extrapolation'!$G304,2)</f>
        <v>3.09</v>
      </c>
      <c r="AN304" s="14">
        <f>ROUND(AVERAGE(Zinsswaps!AN245:AN304)+'iBoxx Extrapolation'!$G304,2)</f>
        <v>3.08</v>
      </c>
      <c r="AO304" s="14">
        <f>ROUND(AVERAGE(Zinsswaps!AO245:AO304)+'iBoxx Extrapolation'!$G304,2)</f>
        <v>3.06</v>
      </c>
      <c r="AP304" s="14">
        <f>ROUND(AVERAGE(Zinsswaps!AP245:AP304)+'iBoxx Extrapolation'!$G304,2)</f>
        <v>3.04</v>
      </c>
      <c r="AQ304" s="14">
        <f>ROUND(AVERAGE(Zinsswaps!AQ245:AQ304)+'iBoxx Extrapolation'!$G304,2)</f>
        <v>3.02</v>
      </c>
      <c r="AR304" s="14">
        <f>ROUND(AVERAGE(Zinsswaps!AR245:AR304)+'iBoxx Extrapolation'!$G304,2)</f>
        <v>3</v>
      </c>
      <c r="AS304" s="14">
        <f>ROUND(AVERAGE(Zinsswaps!AS245:AS304)+'iBoxx Extrapolation'!$G304,2)</f>
        <v>2.98</v>
      </c>
      <c r="AT304" s="14">
        <f>ROUND(AVERAGE(Zinsswaps!AT245:AT304)+'iBoxx Extrapolation'!$G304,2)</f>
        <v>2.97</v>
      </c>
      <c r="AU304" s="14">
        <f>ROUND(AVERAGE(Zinsswaps!AU245:AU304)+'iBoxx Extrapolation'!$G304,2)</f>
        <v>2.95</v>
      </c>
      <c r="AV304" s="14">
        <f>ROUND(AVERAGE(Zinsswaps!AV245:AV304)+'iBoxx Extrapolation'!$G304,2)</f>
        <v>2.93</v>
      </c>
      <c r="AW304" s="14">
        <f>ROUND(AVERAGE(Zinsswaps!AW245:AW304)+'iBoxx Extrapolation'!$G304,2)</f>
        <v>2.92</v>
      </c>
      <c r="AX304" s="14">
        <f>ROUND(AVERAGE(Zinsswaps!AX245:AX304)+'iBoxx Extrapolation'!$G304,2)</f>
        <v>2.9</v>
      </c>
      <c r="AY304" s="14">
        <f>ROUND(AVERAGE(Zinsswaps!AY245:AY304)+'iBoxx Extrapolation'!$G304,2)</f>
        <v>2.89</v>
      </c>
    </row>
    <row r="305" spans="1:51" s="16" customFormat="1" x14ac:dyDescent="0.2">
      <c r="A305" s="12">
        <v>46507</v>
      </c>
      <c r="B305" s="14">
        <f>ROUND(AVERAGE(Zinsswaps!B246:B305)+'iBoxx Extrapolation'!$G305,2)</f>
        <v>3.34</v>
      </c>
      <c r="C305" s="14">
        <f>ROUND(AVERAGE(Zinsswaps!C246:C305)+'iBoxx Extrapolation'!$G305,2)</f>
        <v>3.25</v>
      </c>
      <c r="D305" s="14">
        <f>ROUND(AVERAGE(Zinsswaps!D246:D305)+'iBoxx Extrapolation'!$G305,2)</f>
        <v>3.2</v>
      </c>
      <c r="E305" s="14">
        <f>ROUND(AVERAGE(Zinsswaps!E246:E305)+'iBoxx Extrapolation'!$G305,2)</f>
        <v>3.2</v>
      </c>
      <c r="F305" s="14">
        <f>ROUND(AVERAGE(Zinsswaps!F246:F305)+'iBoxx Extrapolation'!$G305,2)</f>
        <v>3.22</v>
      </c>
      <c r="G305" s="14">
        <f>ROUND(AVERAGE(Zinsswaps!G246:G305)+'iBoxx Extrapolation'!$G305,2)</f>
        <v>3.25</v>
      </c>
      <c r="H305" s="14">
        <f>ROUND(AVERAGE(Zinsswaps!H246:H305)+'iBoxx Extrapolation'!$G305,2)</f>
        <v>3.28</v>
      </c>
      <c r="I305" s="14">
        <f>ROUND(AVERAGE(Zinsswaps!I246:I305)+'iBoxx Extrapolation'!$G305,2)</f>
        <v>3.32</v>
      </c>
      <c r="J305" s="14">
        <f>ROUND(AVERAGE(Zinsswaps!J246:J305)+'iBoxx Extrapolation'!$G305,2)</f>
        <v>3.35</v>
      </c>
      <c r="K305" s="14">
        <f>ROUND(AVERAGE(Zinsswaps!K246:K305)+'iBoxx Extrapolation'!$G305,2)</f>
        <v>3.39</v>
      </c>
      <c r="L305" s="14">
        <f>ROUND(AVERAGE(Zinsswaps!L246:L305)+'iBoxx Extrapolation'!$G305,2)</f>
        <v>3.42</v>
      </c>
      <c r="M305" s="14">
        <f>ROUND(AVERAGE(Zinsswaps!M246:M305)+'iBoxx Extrapolation'!$G305,2)</f>
        <v>3.46</v>
      </c>
      <c r="N305" s="14">
        <f>ROUND(AVERAGE(Zinsswaps!N246:N305)+'iBoxx Extrapolation'!$G305,2)</f>
        <v>3.48</v>
      </c>
      <c r="O305" s="14">
        <f>ROUND(AVERAGE(Zinsswaps!O246:O305)+'iBoxx Extrapolation'!$G305,2)</f>
        <v>3.5</v>
      </c>
      <c r="P305" s="14">
        <f>ROUND(AVERAGE(Zinsswaps!P246:P305)+'iBoxx Extrapolation'!$G305,2)</f>
        <v>3.51</v>
      </c>
      <c r="Q305" s="14">
        <f>ROUND(AVERAGE(Zinsswaps!Q246:Q305)+'iBoxx Extrapolation'!$G305,2)</f>
        <v>3.5</v>
      </c>
      <c r="R305" s="14">
        <f>ROUND(AVERAGE(Zinsswaps!R246:R305)+'iBoxx Extrapolation'!$G305,2)</f>
        <v>3.5</v>
      </c>
      <c r="S305" s="14">
        <f>ROUND(AVERAGE(Zinsswaps!S246:S305)+'iBoxx Extrapolation'!$G305,2)</f>
        <v>3.49</v>
      </c>
      <c r="T305" s="14">
        <f>ROUND(AVERAGE(Zinsswaps!T246:T305)+'iBoxx Extrapolation'!$G305,2)</f>
        <v>3.48</v>
      </c>
      <c r="U305" s="14">
        <f>ROUND(AVERAGE(Zinsswaps!U246:U305)+'iBoxx Extrapolation'!$G305,2)</f>
        <v>3.48</v>
      </c>
      <c r="V305" s="14">
        <f>ROUND(AVERAGE(Zinsswaps!V246:V305)+'iBoxx Extrapolation'!$G305,2)</f>
        <v>3.46</v>
      </c>
      <c r="W305" s="14">
        <f>ROUND(AVERAGE(Zinsswaps!W246:W305)+'iBoxx Extrapolation'!$G305,2)</f>
        <v>3.43</v>
      </c>
      <c r="X305" s="14">
        <f>ROUND(AVERAGE(Zinsswaps!X246:X305)+'iBoxx Extrapolation'!$G305,2)</f>
        <v>3.41</v>
      </c>
      <c r="Y305" s="14">
        <f>ROUND(AVERAGE(Zinsswaps!Y246:Y305)+'iBoxx Extrapolation'!$G305,2)</f>
        <v>3.4</v>
      </c>
      <c r="Z305" s="14">
        <f>ROUND(AVERAGE(Zinsswaps!Z246:Z305)+'iBoxx Extrapolation'!$G305,2)</f>
        <v>3.38</v>
      </c>
      <c r="AA305" s="14">
        <f>ROUND(AVERAGE(Zinsswaps!AA246:AA305)+'iBoxx Extrapolation'!$G305,2)</f>
        <v>3.36</v>
      </c>
      <c r="AB305" s="14">
        <f>ROUND(AVERAGE(Zinsswaps!AB246:AB305)+'iBoxx Extrapolation'!$G305,2)</f>
        <v>3.33</v>
      </c>
      <c r="AC305" s="14">
        <f>ROUND(AVERAGE(Zinsswaps!AC246:AC305)+'iBoxx Extrapolation'!$G305,2)</f>
        <v>3.31</v>
      </c>
      <c r="AD305" s="14">
        <f>ROUND(AVERAGE(Zinsswaps!AD246:AD305)+'iBoxx Extrapolation'!$G305,2)</f>
        <v>3.29</v>
      </c>
      <c r="AE305" s="14">
        <f>ROUND(AVERAGE(Zinsswaps!AE246:AE305)+'iBoxx Extrapolation'!$G305,2)</f>
        <v>3.27</v>
      </c>
      <c r="AF305" s="14">
        <f>ROUND(AVERAGE(Zinsswaps!AF246:AF305)+'iBoxx Extrapolation'!$G305,2)</f>
        <v>3.25</v>
      </c>
      <c r="AG305" s="14">
        <f>ROUND(AVERAGE(Zinsswaps!AG246:AG305)+'iBoxx Extrapolation'!$G305,2)</f>
        <v>3.23</v>
      </c>
      <c r="AH305" s="14">
        <f>ROUND(AVERAGE(Zinsswaps!AH246:AH305)+'iBoxx Extrapolation'!$G305,2)</f>
        <v>3.21</v>
      </c>
      <c r="AI305" s="14">
        <f>ROUND(AVERAGE(Zinsswaps!AI246:AI305)+'iBoxx Extrapolation'!$G305,2)</f>
        <v>3.19</v>
      </c>
      <c r="AJ305" s="14">
        <f>ROUND(AVERAGE(Zinsswaps!AJ246:AJ305)+'iBoxx Extrapolation'!$G305,2)</f>
        <v>3.17</v>
      </c>
      <c r="AK305" s="14">
        <f>ROUND(AVERAGE(Zinsswaps!AK246:AK305)+'iBoxx Extrapolation'!$G305,2)</f>
        <v>3.16</v>
      </c>
      <c r="AL305" s="14">
        <f>ROUND(AVERAGE(Zinsswaps!AL246:AL305)+'iBoxx Extrapolation'!$G305,2)</f>
        <v>3.14</v>
      </c>
      <c r="AM305" s="14">
        <f>ROUND(AVERAGE(Zinsswaps!AM246:AM305)+'iBoxx Extrapolation'!$G305,2)</f>
        <v>3.13</v>
      </c>
      <c r="AN305" s="14">
        <f>ROUND(AVERAGE(Zinsswaps!AN246:AN305)+'iBoxx Extrapolation'!$G305,2)</f>
        <v>3.11</v>
      </c>
      <c r="AO305" s="14">
        <f>ROUND(AVERAGE(Zinsswaps!AO246:AO305)+'iBoxx Extrapolation'!$G305,2)</f>
        <v>3.1</v>
      </c>
      <c r="AP305" s="14">
        <f>ROUND(AVERAGE(Zinsswaps!AP246:AP305)+'iBoxx Extrapolation'!$G305,2)</f>
        <v>3.08</v>
      </c>
      <c r="AQ305" s="14">
        <f>ROUND(AVERAGE(Zinsswaps!AQ246:AQ305)+'iBoxx Extrapolation'!$G305,2)</f>
        <v>3.06</v>
      </c>
      <c r="AR305" s="14">
        <f>ROUND(AVERAGE(Zinsswaps!AR246:AR305)+'iBoxx Extrapolation'!$G305,2)</f>
        <v>3.04</v>
      </c>
      <c r="AS305" s="14">
        <f>ROUND(AVERAGE(Zinsswaps!AS246:AS305)+'iBoxx Extrapolation'!$G305,2)</f>
        <v>3.02</v>
      </c>
      <c r="AT305" s="14">
        <f>ROUND(AVERAGE(Zinsswaps!AT246:AT305)+'iBoxx Extrapolation'!$G305,2)</f>
        <v>3</v>
      </c>
      <c r="AU305" s="14">
        <f>ROUND(AVERAGE(Zinsswaps!AU246:AU305)+'iBoxx Extrapolation'!$G305,2)</f>
        <v>2.99</v>
      </c>
      <c r="AV305" s="14">
        <f>ROUND(AVERAGE(Zinsswaps!AV246:AV305)+'iBoxx Extrapolation'!$G305,2)</f>
        <v>2.97</v>
      </c>
      <c r="AW305" s="14">
        <f>ROUND(AVERAGE(Zinsswaps!AW246:AW305)+'iBoxx Extrapolation'!$G305,2)</f>
        <v>2.95</v>
      </c>
      <c r="AX305" s="14">
        <f>ROUND(AVERAGE(Zinsswaps!AX246:AX305)+'iBoxx Extrapolation'!$G305,2)</f>
        <v>2.94</v>
      </c>
      <c r="AY305" s="14">
        <f>ROUND(AVERAGE(Zinsswaps!AY246:AY305)+'iBoxx Extrapolation'!$G305,2)</f>
        <v>2.92</v>
      </c>
    </row>
    <row r="306" spans="1:51" s="16" customFormat="1" x14ac:dyDescent="0.2">
      <c r="A306" s="12">
        <v>46538</v>
      </c>
      <c r="B306" s="14">
        <f>ROUND(AVERAGE(Zinsswaps!B247:B306)+'iBoxx Extrapolation'!$G306,2)</f>
        <v>3.37</v>
      </c>
      <c r="C306" s="14">
        <f>ROUND(AVERAGE(Zinsswaps!C247:C306)+'iBoxx Extrapolation'!$G306,2)</f>
        <v>3.27</v>
      </c>
      <c r="D306" s="14">
        <f>ROUND(AVERAGE(Zinsswaps!D247:D306)+'iBoxx Extrapolation'!$G306,2)</f>
        <v>3.22</v>
      </c>
      <c r="E306" s="14">
        <f>ROUND(AVERAGE(Zinsswaps!E247:E306)+'iBoxx Extrapolation'!$G306,2)</f>
        <v>3.22</v>
      </c>
      <c r="F306" s="14">
        <f>ROUND(AVERAGE(Zinsswaps!F247:F306)+'iBoxx Extrapolation'!$G306,2)</f>
        <v>3.24</v>
      </c>
      <c r="G306" s="14">
        <f>ROUND(AVERAGE(Zinsswaps!G247:G306)+'iBoxx Extrapolation'!$G306,2)</f>
        <v>3.27</v>
      </c>
      <c r="H306" s="14">
        <f>ROUND(AVERAGE(Zinsswaps!H247:H306)+'iBoxx Extrapolation'!$G306,2)</f>
        <v>3.3</v>
      </c>
      <c r="I306" s="14">
        <f>ROUND(AVERAGE(Zinsswaps!I247:I306)+'iBoxx Extrapolation'!$G306,2)</f>
        <v>3.34</v>
      </c>
      <c r="J306" s="14">
        <f>ROUND(AVERAGE(Zinsswaps!J247:J306)+'iBoxx Extrapolation'!$G306,2)</f>
        <v>3.37</v>
      </c>
      <c r="K306" s="14">
        <f>ROUND(AVERAGE(Zinsswaps!K247:K306)+'iBoxx Extrapolation'!$G306,2)</f>
        <v>3.41</v>
      </c>
      <c r="L306" s="14">
        <f>ROUND(AVERAGE(Zinsswaps!L247:L306)+'iBoxx Extrapolation'!$G306,2)</f>
        <v>3.44</v>
      </c>
      <c r="M306" s="14">
        <f>ROUND(AVERAGE(Zinsswaps!M247:M306)+'iBoxx Extrapolation'!$G306,2)</f>
        <v>3.47</v>
      </c>
      <c r="N306" s="14">
        <f>ROUND(AVERAGE(Zinsswaps!N247:N306)+'iBoxx Extrapolation'!$G306,2)</f>
        <v>3.5</v>
      </c>
      <c r="O306" s="14">
        <f>ROUND(AVERAGE(Zinsswaps!O247:O306)+'iBoxx Extrapolation'!$G306,2)</f>
        <v>3.52</v>
      </c>
      <c r="P306" s="14">
        <f>ROUND(AVERAGE(Zinsswaps!P247:P306)+'iBoxx Extrapolation'!$G306,2)</f>
        <v>3.53</v>
      </c>
      <c r="Q306" s="14">
        <f>ROUND(AVERAGE(Zinsswaps!Q247:Q306)+'iBoxx Extrapolation'!$G306,2)</f>
        <v>3.53</v>
      </c>
      <c r="R306" s="14">
        <f>ROUND(AVERAGE(Zinsswaps!R247:R306)+'iBoxx Extrapolation'!$G306,2)</f>
        <v>3.52</v>
      </c>
      <c r="S306" s="14">
        <f>ROUND(AVERAGE(Zinsswaps!S247:S306)+'iBoxx Extrapolation'!$G306,2)</f>
        <v>3.51</v>
      </c>
      <c r="T306" s="14">
        <f>ROUND(AVERAGE(Zinsswaps!T247:T306)+'iBoxx Extrapolation'!$G306,2)</f>
        <v>3.51</v>
      </c>
      <c r="U306" s="14">
        <f>ROUND(AVERAGE(Zinsswaps!U247:U306)+'iBoxx Extrapolation'!$G306,2)</f>
        <v>3.5</v>
      </c>
      <c r="V306" s="14">
        <f>ROUND(AVERAGE(Zinsswaps!V247:V306)+'iBoxx Extrapolation'!$G306,2)</f>
        <v>3.48</v>
      </c>
      <c r="W306" s="14">
        <f>ROUND(AVERAGE(Zinsswaps!W247:W306)+'iBoxx Extrapolation'!$G306,2)</f>
        <v>3.46</v>
      </c>
      <c r="X306" s="14">
        <f>ROUND(AVERAGE(Zinsswaps!X247:X306)+'iBoxx Extrapolation'!$G306,2)</f>
        <v>3.44</v>
      </c>
      <c r="Y306" s="14">
        <f>ROUND(AVERAGE(Zinsswaps!Y247:Y306)+'iBoxx Extrapolation'!$G306,2)</f>
        <v>3.42</v>
      </c>
      <c r="Z306" s="14">
        <f>ROUND(AVERAGE(Zinsswaps!Z247:Z306)+'iBoxx Extrapolation'!$G306,2)</f>
        <v>3.4</v>
      </c>
      <c r="AA306" s="14">
        <f>ROUND(AVERAGE(Zinsswaps!AA247:AA306)+'iBoxx Extrapolation'!$G306,2)</f>
        <v>3.38</v>
      </c>
      <c r="AB306" s="14">
        <f>ROUND(AVERAGE(Zinsswaps!AB247:AB306)+'iBoxx Extrapolation'!$G306,2)</f>
        <v>3.36</v>
      </c>
      <c r="AC306" s="14">
        <f>ROUND(AVERAGE(Zinsswaps!AC247:AC306)+'iBoxx Extrapolation'!$G306,2)</f>
        <v>3.34</v>
      </c>
      <c r="AD306" s="14">
        <f>ROUND(AVERAGE(Zinsswaps!AD247:AD306)+'iBoxx Extrapolation'!$G306,2)</f>
        <v>3.32</v>
      </c>
      <c r="AE306" s="14">
        <f>ROUND(AVERAGE(Zinsswaps!AE247:AE306)+'iBoxx Extrapolation'!$G306,2)</f>
        <v>3.3</v>
      </c>
      <c r="AF306" s="14">
        <f>ROUND(AVERAGE(Zinsswaps!AF247:AF306)+'iBoxx Extrapolation'!$G306,2)</f>
        <v>3.28</v>
      </c>
      <c r="AG306" s="14">
        <f>ROUND(AVERAGE(Zinsswaps!AG247:AG306)+'iBoxx Extrapolation'!$G306,2)</f>
        <v>3.26</v>
      </c>
      <c r="AH306" s="14">
        <f>ROUND(AVERAGE(Zinsswaps!AH247:AH306)+'iBoxx Extrapolation'!$G306,2)</f>
        <v>3.24</v>
      </c>
      <c r="AI306" s="14">
        <f>ROUND(AVERAGE(Zinsswaps!AI247:AI306)+'iBoxx Extrapolation'!$G306,2)</f>
        <v>3.22</v>
      </c>
      <c r="AJ306" s="14">
        <f>ROUND(AVERAGE(Zinsswaps!AJ247:AJ306)+'iBoxx Extrapolation'!$G306,2)</f>
        <v>3.2</v>
      </c>
      <c r="AK306" s="14">
        <f>ROUND(AVERAGE(Zinsswaps!AK247:AK306)+'iBoxx Extrapolation'!$G306,2)</f>
        <v>3.19</v>
      </c>
      <c r="AL306" s="14">
        <f>ROUND(AVERAGE(Zinsswaps!AL247:AL306)+'iBoxx Extrapolation'!$G306,2)</f>
        <v>3.17</v>
      </c>
      <c r="AM306" s="14">
        <f>ROUND(AVERAGE(Zinsswaps!AM247:AM306)+'iBoxx Extrapolation'!$G306,2)</f>
        <v>3.16</v>
      </c>
      <c r="AN306" s="14">
        <f>ROUND(AVERAGE(Zinsswaps!AN247:AN306)+'iBoxx Extrapolation'!$G306,2)</f>
        <v>3.14</v>
      </c>
      <c r="AO306" s="14">
        <f>ROUND(AVERAGE(Zinsswaps!AO247:AO306)+'iBoxx Extrapolation'!$G306,2)</f>
        <v>3.13</v>
      </c>
      <c r="AP306" s="14">
        <f>ROUND(AVERAGE(Zinsswaps!AP247:AP306)+'iBoxx Extrapolation'!$G306,2)</f>
        <v>3.11</v>
      </c>
      <c r="AQ306" s="14">
        <f>ROUND(AVERAGE(Zinsswaps!AQ247:AQ306)+'iBoxx Extrapolation'!$G306,2)</f>
        <v>3.09</v>
      </c>
      <c r="AR306" s="14">
        <f>ROUND(AVERAGE(Zinsswaps!AR247:AR306)+'iBoxx Extrapolation'!$G306,2)</f>
        <v>3.07</v>
      </c>
      <c r="AS306" s="14">
        <f>ROUND(AVERAGE(Zinsswaps!AS247:AS306)+'iBoxx Extrapolation'!$G306,2)</f>
        <v>3.05</v>
      </c>
      <c r="AT306" s="14">
        <f>ROUND(AVERAGE(Zinsswaps!AT247:AT306)+'iBoxx Extrapolation'!$G306,2)</f>
        <v>3.03</v>
      </c>
      <c r="AU306" s="14">
        <f>ROUND(AVERAGE(Zinsswaps!AU247:AU306)+'iBoxx Extrapolation'!$G306,2)</f>
        <v>3.01</v>
      </c>
      <c r="AV306" s="14">
        <f>ROUND(AVERAGE(Zinsswaps!AV247:AV306)+'iBoxx Extrapolation'!$G306,2)</f>
        <v>3</v>
      </c>
      <c r="AW306" s="14">
        <f>ROUND(AVERAGE(Zinsswaps!AW247:AW306)+'iBoxx Extrapolation'!$G306,2)</f>
        <v>2.98</v>
      </c>
      <c r="AX306" s="14">
        <f>ROUND(AVERAGE(Zinsswaps!AX247:AX306)+'iBoxx Extrapolation'!$G306,2)</f>
        <v>2.96</v>
      </c>
      <c r="AY306" s="14">
        <f>ROUND(AVERAGE(Zinsswaps!AY247:AY306)+'iBoxx Extrapolation'!$G306,2)</f>
        <v>2.95</v>
      </c>
    </row>
    <row r="307" spans="1:51" s="16" customFormat="1" x14ac:dyDescent="0.2">
      <c r="A307" s="12">
        <v>46568</v>
      </c>
      <c r="B307" s="14">
        <f>ROUND(AVERAGE(Zinsswaps!B248:B307)+'iBoxx Extrapolation'!$G307,2)</f>
        <v>3.39</v>
      </c>
      <c r="C307" s="14">
        <f>ROUND(AVERAGE(Zinsswaps!C248:C307)+'iBoxx Extrapolation'!$G307,2)</f>
        <v>3.28</v>
      </c>
      <c r="D307" s="14">
        <f>ROUND(AVERAGE(Zinsswaps!D248:D307)+'iBoxx Extrapolation'!$G307,2)</f>
        <v>3.24</v>
      </c>
      <c r="E307" s="14">
        <f>ROUND(AVERAGE(Zinsswaps!E248:E307)+'iBoxx Extrapolation'!$G307,2)</f>
        <v>3.23</v>
      </c>
      <c r="F307" s="14">
        <f>ROUND(AVERAGE(Zinsswaps!F248:F307)+'iBoxx Extrapolation'!$G307,2)</f>
        <v>3.25</v>
      </c>
      <c r="G307" s="14">
        <f>ROUND(AVERAGE(Zinsswaps!G248:G307)+'iBoxx Extrapolation'!$G307,2)</f>
        <v>3.28</v>
      </c>
      <c r="H307" s="14">
        <f>ROUND(AVERAGE(Zinsswaps!H248:H307)+'iBoxx Extrapolation'!$G307,2)</f>
        <v>3.31</v>
      </c>
      <c r="I307" s="14">
        <f>ROUND(AVERAGE(Zinsswaps!I248:I307)+'iBoxx Extrapolation'!$G307,2)</f>
        <v>3.34</v>
      </c>
      <c r="J307" s="14">
        <f>ROUND(AVERAGE(Zinsswaps!J248:J307)+'iBoxx Extrapolation'!$G307,2)</f>
        <v>3.38</v>
      </c>
      <c r="K307" s="14">
        <f>ROUND(AVERAGE(Zinsswaps!K248:K307)+'iBoxx Extrapolation'!$G307,2)</f>
        <v>3.41</v>
      </c>
      <c r="L307" s="14">
        <f>ROUND(AVERAGE(Zinsswaps!L248:L307)+'iBoxx Extrapolation'!$G307,2)</f>
        <v>3.45</v>
      </c>
      <c r="M307" s="14">
        <f>ROUND(AVERAGE(Zinsswaps!M248:M307)+'iBoxx Extrapolation'!$G307,2)</f>
        <v>3.48</v>
      </c>
      <c r="N307" s="14">
        <f>ROUND(AVERAGE(Zinsswaps!N248:N307)+'iBoxx Extrapolation'!$G307,2)</f>
        <v>3.51</v>
      </c>
      <c r="O307" s="14">
        <f>ROUND(AVERAGE(Zinsswaps!O248:O307)+'iBoxx Extrapolation'!$G307,2)</f>
        <v>3.53</v>
      </c>
      <c r="P307" s="14">
        <f>ROUND(AVERAGE(Zinsswaps!P248:P307)+'iBoxx Extrapolation'!$G307,2)</f>
        <v>3.54</v>
      </c>
      <c r="Q307" s="14">
        <f>ROUND(AVERAGE(Zinsswaps!Q248:Q307)+'iBoxx Extrapolation'!$G307,2)</f>
        <v>3.54</v>
      </c>
      <c r="R307" s="14">
        <f>ROUND(AVERAGE(Zinsswaps!R248:R307)+'iBoxx Extrapolation'!$G307,2)</f>
        <v>3.53</v>
      </c>
      <c r="S307" s="14">
        <f>ROUND(AVERAGE(Zinsswaps!S248:S307)+'iBoxx Extrapolation'!$G307,2)</f>
        <v>3.52</v>
      </c>
      <c r="T307" s="14">
        <f>ROUND(AVERAGE(Zinsswaps!T248:T307)+'iBoxx Extrapolation'!$G307,2)</f>
        <v>3.52</v>
      </c>
      <c r="U307" s="14">
        <f>ROUND(AVERAGE(Zinsswaps!U248:U307)+'iBoxx Extrapolation'!$G307,2)</f>
        <v>3.52</v>
      </c>
      <c r="V307" s="14">
        <f>ROUND(AVERAGE(Zinsswaps!V248:V307)+'iBoxx Extrapolation'!$G307,2)</f>
        <v>3.49</v>
      </c>
      <c r="W307" s="14">
        <f>ROUND(AVERAGE(Zinsswaps!W248:W307)+'iBoxx Extrapolation'!$G307,2)</f>
        <v>3.47</v>
      </c>
      <c r="X307" s="14">
        <f>ROUND(AVERAGE(Zinsswaps!X248:X307)+'iBoxx Extrapolation'!$G307,2)</f>
        <v>3.45</v>
      </c>
      <c r="Y307" s="14">
        <f>ROUND(AVERAGE(Zinsswaps!Y248:Y307)+'iBoxx Extrapolation'!$G307,2)</f>
        <v>3.44</v>
      </c>
      <c r="Z307" s="14">
        <f>ROUND(AVERAGE(Zinsswaps!Z248:Z307)+'iBoxx Extrapolation'!$G307,2)</f>
        <v>3.42</v>
      </c>
      <c r="AA307" s="14">
        <f>ROUND(AVERAGE(Zinsswaps!AA248:AA307)+'iBoxx Extrapolation'!$G307,2)</f>
        <v>3.4</v>
      </c>
      <c r="AB307" s="14">
        <f>ROUND(AVERAGE(Zinsswaps!AB248:AB307)+'iBoxx Extrapolation'!$G307,2)</f>
        <v>3.38</v>
      </c>
      <c r="AC307" s="14">
        <f>ROUND(AVERAGE(Zinsswaps!AC248:AC307)+'iBoxx Extrapolation'!$G307,2)</f>
        <v>3.36</v>
      </c>
      <c r="AD307" s="14">
        <f>ROUND(AVERAGE(Zinsswaps!AD248:AD307)+'iBoxx Extrapolation'!$G307,2)</f>
        <v>3.34</v>
      </c>
      <c r="AE307" s="14">
        <f>ROUND(AVERAGE(Zinsswaps!AE248:AE307)+'iBoxx Extrapolation'!$G307,2)</f>
        <v>3.32</v>
      </c>
      <c r="AF307" s="14">
        <f>ROUND(AVERAGE(Zinsswaps!AF248:AF307)+'iBoxx Extrapolation'!$G307,2)</f>
        <v>3.3</v>
      </c>
      <c r="AG307" s="14">
        <f>ROUND(AVERAGE(Zinsswaps!AG248:AG307)+'iBoxx Extrapolation'!$G307,2)</f>
        <v>3.28</v>
      </c>
      <c r="AH307" s="14">
        <f>ROUND(AVERAGE(Zinsswaps!AH248:AH307)+'iBoxx Extrapolation'!$G307,2)</f>
        <v>3.26</v>
      </c>
      <c r="AI307" s="14">
        <f>ROUND(AVERAGE(Zinsswaps!AI248:AI307)+'iBoxx Extrapolation'!$G307,2)</f>
        <v>3.24</v>
      </c>
      <c r="AJ307" s="14">
        <f>ROUND(AVERAGE(Zinsswaps!AJ248:AJ307)+'iBoxx Extrapolation'!$G307,2)</f>
        <v>3.22</v>
      </c>
      <c r="AK307" s="14">
        <f>ROUND(AVERAGE(Zinsswaps!AK248:AK307)+'iBoxx Extrapolation'!$G307,2)</f>
        <v>3.2</v>
      </c>
      <c r="AL307" s="14">
        <f>ROUND(AVERAGE(Zinsswaps!AL248:AL307)+'iBoxx Extrapolation'!$G307,2)</f>
        <v>3.19</v>
      </c>
      <c r="AM307" s="14">
        <f>ROUND(AVERAGE(Zinsswaps!AM248:AM307)+'iBoxx Extrapolation'!$G307,2)</f>
        <v>3.17</v>
      </c>
      <c r="AN307" s="14">
        <f>ROUND(AVERAGE(Zinsswaps!AN248:AN307)+'iBoxx Extrapolation'!$G307,2)</f>
        <v>3.16</v>
      </c>
      <c r="AO307" s="14">
        <f>ROUND(AVERAGE(Zinsswaps!AO248:AO307)+'iBoxx Extrapolation'!$G307,2)</f>
        <v>3.15</v>
      </c>
      <c r="AP307" s="14">
        <f>ROUND(AVERAGE(Zinsswaps!AP248:AP307)+'iBoxx Extrapolation'!$G307,2)</f>
        <v>3.13</v>
      </c>
      <c r="AQ307" s="14">
        <f>ROUND(AVERAGE(Zinsswaps!AQ248:AQ307)+'iBoxx Extrapolation'!$G307,2)</f>
        <v>3.11</v>
      </c>
      <c r="AR307" s="14">
        <f>ROUND(AVERAGE(Zinsswaps!AR248:AR307)+'iBoxx Extrapolation'!$G307,2)</f>
        <v>3.09</v>
      </c>
      <c r="AS307" s="14">
        <f>ROUND(AVERAGE(Zinsswaps!AS248:AS307)+'iBoxx Extrapolation'!$G307,2)</f>
        <v>3.07</v>
      </c>
      <c r="AT307" s="14">
        <f>ROUND(AVERAGE(Zinsswaps!AT248:AT307)+'iBoxx Extrapolation'!$G307,2)</f>
        <v>3.05</v>
      </c>
      <c r="AU307" s="14">
        <f>ROUND(AVERAGE(Zinsswaps!AU248:AU307)+'iBoxx Extrapolation'!$G307,2)</f>
        <v>3.03</v>
      </c>
      <c r="AV307" s="14">
        <f>ROUND(AVERAGE(Zinsswaps!AV248:AV307)+'iBoxx Extrapolation'!$G307,2)</f>
        <v>3.02</v>
      </c>
      <c r="AW307" s="14">
        <f>ROUND(AVERAGE(Zinsswaps!AW248:AW307)+'iBoxx Extrapolation'!$G307,2)</f>
        <v>3</v>
      </c>
      <c r="AX307" s="14">
        <f>ROUND(AVERAGE(Zinsswaps!AX248:AX307)+'iBoxx Extrapolation'!$G307,2)</f>
        <v>2.98</v>
      </c>
      <c r="AY307" s="14">
        <f>ROUND(AVERAGE(Zinsswaps!AY248:AY307)+'iBoxx Extrapolation'!$G307,2)</f>
        <v>2.97</v>
      </c>
    </row>
    <row r="308" spans="1:51" s="16" customFormat="1" x14ac:dyDescent="0.2">
      <c r="A308" s="12">
        <v>46599</v>
      </c>
      <c r="B308" s="14">
        <f>ROUND(AVERAGE(Zinsswaps!B249:B308)+'iBoxx Extrapolation'!$G308,2)</f>
        <v>3.42</v>
      </c>
      <c r="C308" s="14">
        <f>ROUND(AVERAGE(Zinsswaps!C249:C308)+'iBoxx Extrapolation'!$G308,2)</f>
        <v>3.31</v>
      </c>
      <c r="D308" s="14">
        <f>ROUND(AVERAGE(Zinsswaps!D249:D308)+'iBoxx Extrapolation'!$G308,2)</f>
        <v>3.26</v>
      </c>
      <c r="E308" s="14">
        <f>ROUND(AVERAGE(Zinsswaps!E249:E308)+'iBoxx Extrapolation'!$G308,2)</f>
        <v>3.26</v>
      </c>
      <c r="F308" s="14">
        <f>ROUND(AVERAGE(Zinsswaps!F249:F308)+'iBoxx Extrapolation'!$G308,2)</f>
        <v>3.27</v>
      </c>
      <c r="G308" s="14">
        <f>ROUND(AVERAGE(Zinsswaps!G249:G308)+'iBoxx Extrapolation'!$G308,2)</f>
        <v>3.3</v>
      </c>
      <c r="H308" s="14">
        <f>ROUND(AVERAGE(Zinsswaps!H249:H308)+'iBoxx Extrapolation'!$G308,2)</f>
        <v>3.33</v>
      </c>
      <c r="I308" s="14">
        <f>ROUND(AVERAGE(Zinsswaps!I249:I308)+'iBoxx Extrapolation'!$G308,2)</f>
        <v>3.37</v>
      </c>
      <c r="J308" s="14">
        <f>ROUND(AVERAGE(Zinsswaps!J249:J308)+'iBoxx Extrapolation'!$G308,2)</f>
        <v>3.4</v>
      </c>
      <c r="K308" s="14">
        <f>ROUND(AVERAGE(Zinsswaps!K249:K308)+'iBoxx Extrapolation'!$G308,2)</f>
        <v>3.44</v>
      </c>
      <c r="L308" s="14">
        <f>ROUND(AVERAGE(Zinsswaps!L249:L308)+'iBoxx Extrapolation'!$G308,2)</f>
        <v>3.47</v>
      </c>
      <c r="M308" s="14">
        <f>ROUND(AVERAGE(Zinsswaps!M249:M308)+'iBoxx Extrapolation'!$G308,2)</f>
        <v>3.51</v>
      </c>
      <c r="N308" s="14">
        <f>ROUND(AVERAGE(Zinsswaps!N249:N308)+'iBoxx Extrapolation'!$G308,2)</f>
        <v>3.53</v>
      </c>
      <c r="O308" s="14">
        <f>ROUND(AVERAGE(Zinsswaps!O249:O308)+'iBoxx Extrapolation'!$G308,2)</f>
        <v>3.55</v>
      </c>
      <c r="P308" s="14">
        <f>ROUND(AVERAGE(Zinsswaps!P249:P308)+'iBoxx Extrapolation'!$G308,2)</f>
        <v>3.57</v>
      </c>
      <c r="Q308" s="14">
        <f>ROUND(AVERAGE(Zinsswaps!Q249:Q308)+'iBoxx Extrapolation'!$G308,2)</f>
        <v>3.56</v>
      </c>
      <c r="R308" s="14">
        <f>ROUND(AVERAGE(Zinsswaps!R249:R308)+'iBoxx Extrapolation'!$G308,2)</f>
        <v>3.56</v>
      </c>
      <c r="S308" s="14">
        <f>ROUND(AVERAGE(Zinsswaps!S249:S308)+'iBoxx Extrapolation'!$G308,2)</f>
        <v>3.55</v>
      </c>
      <c r="T308" s="14">
        <f>ROUND(AVERAGE(Zinsswaps!T249:T308)+'iBoxx Extrapolation'!$G308,2)</f>
        <v>3.55</v>
      </c>
      <c r="U308" s="14">
        <f>ROUND(AVERAGE(Zinsswaps!U249:U308)+'iBoxx Extrapolation'!$G308,2)</f>
        <v>3.54</v>
      </c>
      <c r="V308" s="14">
        <f>ROUND(AVERAGE(Zinsswaps!V249:V308)+'iBoxx Extrapolation'!$G308,2)</f>
        <v>3.52</v>
      </c>
      <c r="W308" s="14">
        <f>ROUND(AVERAGE(Zinsswaps!W249:W308)+'iBoxx Extrapolation'!$G308,2)</f>
        <v>3.5</v>
      </c>
      <c r="X308" s="14">
        <f>ROUND(AVERAGE(Zinsswaps!X249:X308)+'iBoxx Extrapolation'!$G308,2)</f>
        <v>3.48</v>
      </c>
      <c r="Y308" s="14">
        <f>ROUND(AVERAGE(Zinsswaps!Y249:Y308)+'iBoxx Extrapolation'!$G308,2)</f>
        <v>3.47</v>
      </c>
      <c r="Z308" s="14">
        <f>ROUND(AVERAGE(Zinsswaps!Z249:Z308)+'iBoxx Extrapolation'!$G308,2)</f>
        <v>3.45</v>
      </c>
      <c r="AA308" s="14">
        <f>ROUND(AVERAGE(Zinsswaps!AA249:AA308)+'iBoxx Extrapolation'!$G308,2)</f>
        <v>3.43</v>
      </c>
      <c r="AB308" s="14">
        <f>ROUND(AVERAGE(Zinsswaps!AB249:AB308)+'iBoxx Extrapolation'!$G308,2)</f>
        <v>3.41</v>
      </c>
      <c r="AC308" s="14">
        <f>ROUND(AVERAGE(Zinsswaps!AC249:AC308)+'iBoxx Extrapolation'!$G308,2)</f>
        <v>3.39</v>
      </c>
      <c r="AD308" s="14">
        <f>ROUND(AVERAGE(Zinsswaps!AD249:AD308)+'iBoxx Extrapolation'!$G308,2)</f>
        <v>3.37</v>
      </c>
      <c r="AE308" s="14">
        <f>ROUND(AVERAGE(Zinsswaps!AE249:AE308)+'iBoxx Extrapolation'!$G308,2)</f>
        <v>3.35</v>
      </c>
      <c r="AF308" s="14">
        <f>ROUND(AVERAGE(Zinsswaps!AF249:AF308)+'iBoxx Extrapolation'!$G308,2)</f>
        <v>3.33</v>
      </c>
      <c r="AG308" s="14">
        <f>ROUND(AVERAGE(Zinsswaps!AG249:AG308)+'iBoxx Extrapolation'!$G308,2)</f>
        <v>3.31</v>
      </c>
      <c r="AH308" s="14">
        <f>ROUND(AVERAGE(Zinsswaps!AH249:AH308)+'iBoxx Extrapolation'!$G308,2)</f>
        <v>3.29</v>
      </c>
      <c r="AI308" s="14">
        <f>ROUND(AVERAGE(Zinsswaps!AI249:AI308)+'iBoxx Extrapolation'!$G308,2)</f>
        <v>3.27</v>
      </c>
      <c r="AJ308" s="14">
        <f>ROUND(AVERAGE(Zinsswaps!AJ249:AJ308)+'iBoxx Extrapolation'!$G308,2)</f>
        <v>3.25</v>
      </c>
      <c r="AK308" s="14">
        <f>ROUND(AVERAGE(Zinsswaps!AK249:AK308)+'iBoxx Extrapolation'!$G308,2)</f>
        <v>3.24</v>
      </c>
      <c r="AL308" s="14">
        <f>ROUND(AVERAGE(Zinsswaps!AL249:AL308)+'iBoxx Extrapolation'!$G308,2)</f>
        <v>3.22</v>
      </c>
      <c r="AM308" s="14">
        <f>ROUND(AVERAGE(Zinsswaps!AM249:AM308)+'iBoxx Extrapolation'!$G308,2)</f>
        <v>3.21</v>
      </c>
      <c r="AN308" s="14">
        <f>ROUND(AVERAGE(Zinsswaps!AN249:AN308)+'iBoxx Extrapolation'!$G308,2)</f>
        <v>3.19</v>
      </c>
      <c r="AO308" s="14">
        <f>ROUND(AVERAGE(Zinsswaps!AO249:AO308)+'iBoxx Extrapolation'!$G308,2)</f>
        <v>3.18</v>
      </c>
      <c r="AP308" s="14">
        <f>ROUND(AVERAGE(Zinsswaps!AP249:AP308)+'iBoxx Extrapolation'!$G308,2)</f>
        <v>3.16</v>
      </c>
      <c r="AQ308" s="14">
        <f>ROUND(AVERAGE(Zinsswaps!AQ249:AQ308)+'iBoxx Extrapolation'!$G308,2)</f>
        <v>3.14</v>
      </c>
      <c r="AR308" s="14">
        <f>ROUND(AVERAGE(Zinsswaps!AR249:AR308)+'iBoxx Extrapolation'!$G308,2)</f>
        <v>3.12</v>
      </c>
      <c r="AS308" s="14">
        <f>ROUND(AVERAGE(Zinsswaps!AS249:AS308)+'iBoxx Extrapolation'!$G308,2)</f>
        <v>3.1</v>
      </c>
      <c r="AT308" s="14">
        <f>ROUND(AVERAGE(Zinsswaps!AT249:AT308)+'iBoxx Extrapolation'!$G308,2)</f>
        <v>3.08</v>
      </c>
      <c r="AU308" s="14">
        <f>ROUND(AVERAGE(Zinsswaps!AU249:AU308)+'iBoxx Extrapolation'!$G308,2)</f>
        <v>3.06</v>
      </c>
      <c r="AV308" s="14">
        <f>ROUND(AVERAGE(Zinsswaps!AV249:AV308)+'iBoxx Extrapolation'!$G308,2)</f>
        <v>3.05</v>
      </c>
      <c r="AW308" s="14">
        <f>ROUND(AVERAGE(Zinsswaps!AW249:AW308)+'iBoxx Extrapolation'!$G308,2)</f>
        <v>3.03</v>
      </c>
      <c r="AX308" s="14">
        <f>ROUND(AVERAGE(Zinsswaps!AX249:AX308)+'iBoxx Extrapolation'!$G308,2)</f>
        <v>3.02</v>
      </c>
      <c r="AY308" s="14">
        <f>ROUND(AVERAGE(Zinsswaps!AY249:AY308)+'iBoxx Extrapolation'!$G308,2)</f>
        <v>3</v>
      </c>
    </row>
    <row r="309" spans="1:51" s="16" customFormat="1" x14ac:dyDescent="0.2">
      <c r="A309" s="12">
        <v>46630</v>
      </c>
      <c r="B309" s="14">
        <f>ROUND(AVERAGE(Zinsswaps!B250:B309)+'iBoxx Extrapolation'!$G309,2)</f>
        <v>3.43</v>
      </c>
      <c r="C309" s="14">
        <f>ROUND(AVERAGE(Zinsswaps!C250:C309)+'iBoxx Extrapolation'!$G309,2)</f>
        <v>3.31</v>
      </c>
      <c r="D309" s="14">
        <f>ROUND(AVERAGE(Zinsswaps!D250:D309)+'iBoxx Extrapolation'!$G309,2)</f>
        <v>3.26</v>
      </c>
      <c r="E309" s="14">
        <f>ROUND(AVERAGE(Zinsswaps!E250:E309)+'iBoxx Extrapolation'!$G309,2)</f>
        <v>3.26</v>
      </c>
      <c r="F309" s="14">
        <f>ROUND(AVERAGE(Zinsswaps!F250:F309)+'iBoxx Extrapolation'!$G309,2)</f>
        <v>3.28</v>
      </c>
      <c r="G309" s="14">
        <f>ROUND(AVERAGE(Zinsswaps!G250:G309)+'iBoxx Extrapolation'!$G309,2)</f>
        <v>3.31</v>
      </c>
      <c r="H309" s="14">
        <f>ROUND(AVERAGE(Zinsswaps!H250:H309)+'iBoxx Extrapolation'!$G309,2)</f>
        <v>3.34</v>
      </c>
      <c r="I309" s="14">
        <f>ROUND(AVERAGE(Zinsswaps!I250:I309)+'iBoxx Extrapolation'!$G309,2)</f>
        <v>3.38</v>
      </c>
      <c r="J309" s="14">
        <f>ROUND(AVERAGE(Zinsswaps!J250:J309)+'iBoxx Extrapolation'!$G309,2)</f>
        <v>3.41</v>
      </c>
      <c r="K309" s="14">
        <f>ROUND(AVERAGE(Zinsswaps!K250:K309)+'iBoxx Extrapolation'!$G309,2)</f>
        <v>3.45</v>
      </c>
      <c r="L309" s="14">
        <f>ROUND(AVERAGE(Zinsswaps!L250:L309)+'iBoxx Extrapolation'!$G309,2)</f>
        <v>3.49</v>
      </c>
      <c r="M309" s="14">
        <f>ROUND(AVERAGE(Zinsswaps!M250:M309)+'iBoxx Extrapolation'!$G309,2)</f>
        <v>3.52</v>
      </c>
      <c r="N309" s="14">
        <f>ROUND(AVERAGE(Zinsswaps!N250:N309)+'iBoxx Extrapolation'!$G309,2)</f>
        <v>3.54</v>
      </c>
      <c r="O309" s="14">
        <f>ROUND(AVERAGE(Zinsswaps!O250:O309)+'iBoxx Extrapolation'!$G309,2)</f>
        <v>3.56</v>
      </c>
      <c r="P309" s="14">
        <f>ROUND(AVERAGE(Zinsswaps!P250:P309)+'iBoxx Extrapolation'!$G309,2)</f>
        <v>3.58</v>
      </c>
      <c r="Q309" s="14">
        <f>ROUND(AVERAGE(Zinsswaps!Q250:Q309)+'iBoxx Extrapolation'!$G309,2)</f>
        <v>3.58</v>
      </c>
      <c r="R309" s="14">
        <f>ROUND(AVERAGE(Zinsswaps!R250:R309)+'iBoxx Extrapolation'!$G309,2)</f>
        <v>3.57</v>
      </c>
      <c r="S309" s="14">
        <f>ROUND(AVERAGE(Zinsswaps!S250:S309)+'iBoxx Extrapolation'!$G309,2)</f>
        <v>3.57</v>
      </c>
      <c r="T309" s="14">
        <f>ROUND(AVERAGE(Zinsswaps!T250:T309)+'iBoxx Extrapolation'!$G309,2)</f>
        <v>3.56</v>
      </c>
      <c r="U309" s="14">
        <f>ROUND(AVERAGE(Zinsswaps!U250:U309)+'iBoxx Extrapolation'!$G309,2)</f>
        <v>3.56</v>
      </c>
      <c r="V309" s="14">
        <f>ROUND(AVERAGE(Zinsswaps!V250:V309)+'iBoxx Extrapolation'!$G309,2)</f>
        <v>3.54</v>
      </c>
      <c r="W309" s="14">
        <f>ROUND(AVERAGE(Zinsswaps!W250:W309)+'iBoxx Extrapolation'!$G309,2)</f>
        <v>3.52</v>
      </c>
      <c r="X309" s="14">
        <f>ROUND(AVERAGE(Zinsswaps!X250:X309)+'iBoxx Extrapolation'!$G309,2)</f>
        <v>3.5</v>
      </c>
      <c r="Y309" s="14">
        <f>ROUND(AVERAGE(Zinsswaps!Y250:Y309)+'iBoxx Extrapolation'!$G309,2)</f>
        <v>3.49</v>
      </c>
      <c r="Z309" s="14">
        <f>ROUND(AVERAGE(Zinsswaps!Z250:Z309)+'iBoxx Extrapolation'!$G309,2)</f>
        <v>3.47</v>
      </c>
      <c r="AA309" s="14">
        <f>ROUND(AVERAGE(Zinsswaps!AA250:AA309)+'iBoxx Extrapolation'!$G309,2)</f>
        <v>3.45</v>
      </c>
      <c r="AB309" s="14">
        <f>ROUND(AVERAGE(Zinsswaps!AB250:AB309)+'iBoxx Extrapolation'!$G309,2)</f>
        <v>3.43</v>
      </c>
      <c r="AC309" s="14">
        <f>ROUND(AVERAGE(Zinsswaps!AC250:AC309)+'iBoxx Extrapolation'!$G309,2)</f>
        <v>3.41</v>
      </c>
      <c r="AD309" s="14">
        <f>ROUND(AVERAGE(Zinsswaps!AD250:AD309)+'iBoxx Extrapolation'!$G309,2)</f>
        <v>3.39</v>
      </c>
      <c r="AE309" s="14">
        <f>ROUND(AVERAGE(Zinsswaps!AE250:AE309)+'iBoxx Extrapolation'!$G309,2)</f>
        <v>3.37</v>
      </c>
      <c r="AF309" s="14">
        <f>ROUND(AVERAGE(Zinsswaps!AF250:AF309)+'iBoxx Extrapolation'!$G309,2)</f>
        <v>3.35</v>
      </c>
      <c r="AG309" s="14">
        <f>ROUND(AVERAGE(Zinsswaps!AG250:AG309)+'iBoxx Extrapolation'!$G309,2)</f>
        <v>3.33</v>
      </c>
      <c r="AH309" s="14">
        <f>ROUND(AVERAGE(Zinsswaps!AH250:AH309)+'iBoxx Extrapolation'!$G309,2)</f>
        <v>3.31</v>
      </c>
      <c r="AI309" s="14">
        <f>ROUND(AVERAGE(Zinsswaps!AI250:AI309)+'iBoxx Extrapolation'!$G309,2)</f>
        <v>3.29</v>
      </c>
      <c r="AJ309" s="14">
        <f>ROUND(AVERAGE(Zinsswaps!AJ250:AJ309)+'iBoxx Extrapolation'!$G309,2)</f>
        <v>3.28</v>
      </c>
      <c r="AK309" s="14">
        <f>ROUND(AVERAGE(Zinsswaps!AK250:AK309)+'iBoxx Extrapolation'!$G309,2)</f>
        <v>3.26</v>
      </c>
      <c r="AL309" s="14">
        <f>ROUND(AVERAGE(Zinsswaps!AL250:AL309)+'iBoxx Extrapolation'!$G309,2)</f>
        <v>3.25</v>
      </c>
      <c r="AM309" s="14">
        <f>ROUND(AVERAGE(Zinsswaps!AM250:AM309)+'iBoxx Extrapolation'!$G309,2)</f>
        <v>3.23</v>
      </c>
      <c r="AN309" s="14">
        <f>ROUND(AVERAGE(Zinsswaps!AN250:AN309)+'iBoxx Extrapolation'!$G309,2)</f>
        <v>3.22</v>
      </c>
      <c r="AO309" s="14">
        <f>ROUND(AVERAGE(Zinsswaps!AO250:AO309)+'iBoxx Extrapolation'!$G309,2)</f>
        <v>3.21</v>
      </c>
      <c r="AP309" s="14">
        <f>ROUND(AVERAGE(Zinsswaps!AP250:AP309)+'iBoxx Extrapolation'!$G309,2)</f>
        <v>3.18</v>
      </c>
      <c r="AQ309" s="14">
        <f>ROUND(AVERAGE(Zinsswaps!AQ250:AQ309)+'iBoxx Extrapolation'!$G309,2)</f>
        <v>3.16</v>
      </c>
      <c r="AR309" s="14">
        <f>ROUND(AVERAGE(Zinsswaps!AR250:AR309)+'iBoxx Extrapolation'!$G309,2)</f>
        <v>3.14</v>
      </c>
      <c r="AS309" s="14">
        <f>ROUND(AVERAGE(Zinsswaps!AS250:AS309)+'iBoxx Extrapolation'!$G309,2)</f>
        <v>3.12</v>
      </c>
      <c r="AT309" s="14">
        <f>ROUND(AVERAGE(Zinsswaps!AT250:AT309)+'iBoxx Extrapolation'!$G309,2)</f>
        <v>3.11</v>
      </c>
      <c r="AU309" s="14">
        <f>ROUND(AVERAGE(Zinsswaps!AU250:AU309)+'iBoxx Extrapolation'!$G309,2)</f>
        <v>3.09</v>
      </c>
      <c r="AV309" s="14">
        <f>ROUND(AVERAGE(Zinsswaps!AV250:AV309)+'iBoxx Extrapolation'!$G309,2)</f>
        <v>3.07</v>
      </c>
      <c r="AW309" s="14">
        <f>ROUND(AVERAGE(Zinsswaps!AW250:AW309)+'iBoxx Extrapolation'!$G309,2)</f>
        <v>3.06</v>
      </c>
      <c r="AX309" s="14">
        <f>ROUND(AVERAGE(Zinsswaps!AX250:AX309)+'iBoxx Extrapolation'!$G309,2)</f>
        <v>3.04</v>
      </c>
      <c r="AY309" s="14">
        <f>ROUND(AVERAGE(Zinsswaps!AY250:AY309)+'iBoxx Extrapolation'!$G309,2)</f>
        <v>3.03</v>
      </c>
    </row>
    <row r="310" spans="1:51" s="16" customFormat="1" x14ac:dyDescent="0.2">
      <c r="A310" s="12">
        <v>46660</v>
      </c>
      <c r="B310" s="14">
        <f>ROUND(AVERAGE(Zinsswaps!B251:B310)+'iBoxx Extrapolation'!$G310,2)</f>
        <v>3.43</v>
      </c>
      <c r="C310" s="14">
        <f>ROUND(AVERAGE(Zinsswaps!C251:C310)+'iBoxx Extrapolation'!$G310,2)</f>
        <v>3.31</v>
      </c>
      <c r="D310" s="14">
        <f>ROUND(AVERAGE(Zinsswaps!D251:D310)+'iBoxx Extrapolation'!$G310,2)</f>
        <v>3.26</v>
      </c>
      <c r="E310" s="14">
        <f>ROUND(AVERAGE(Zinsswaps!E251:E310)+'iBoxx Extrapolation'!$G310,2)</f>
        <v>3.26</v>
      </c>
      <c r="F310" s="14">
        <f>ROUND(AVERAGE(Zinsswaps!F251:F310)+'iBoxx Extrapolation'!$G310,2)</f>
        <v>3.27</v>
      </c>
      <c r="G310" s="14">
        <f>ROUND(AVERAGE(Zinsswaps!G251:G310)+'iBoxx Extrapolation'!$G310,2)</f>
        <v>3.3</v>
      </c>
      <c r="H310" s="14">
        <f>ROUND(AVERAGE(Zinsswaps!H251:H310)+'iBoxx Extrapolation'!$G310,2)</f>
        <v>3.34</v>
      </c>
      <c r="I310" s="14">
        <f>ROUND(AVERAGE(Zinsswaps!I251:I310)+'iBoxx Extrapolation'!$G310,2)</f>
        <v>3.38</v>
      </c>
      <c r="J310" s="14">
        <f>ROUND(AVERAGE(Zinsswaps!J251:J310)+'iBoxx Extrapolation'!$G310,2)</f>
        <v>3.41</v>
      </c>
      <c r="K310" s="14">
        <f>ROUND(AVERAGE(Zinsswaps!K251:K310)+'iBoxx Extrapolation'!$G310,2)</f>
        <v>3.45</v>
      </c>
      <c r="L310" s="14">
        <f>ROUND(AVERAGE(Zinsswaps!L251:L310)+'iBoxx Extrapolation'!$G310,2)</f>
        <v>3.49</v>
      </c>
      <c r="M310" s="14">
        <f>ROUND(AVERAGE(Zinsswaps!M251:M310)+'iBoxx Extrapolation'!$G310,2)</f>
        <v>3.52</v>
      </c>
      <c r="N310" s="14">
        <f>ROUND(AVERAGE(Zinsswaps!N251:N310)+'iBoxx Extrapolation'!$G310,2)</f>
        <v>3.54</v>
      </c>
      <c r="O310" s="14">
        <f>ROUND(AVERAGE(Zinsswaps!O251:O310)+'iBoxx Extrapolation'!$G310,2)</f>
        <v>3.57</v>
      </c>
      <c r="P310" s="14">
        <f>ROUND(AVERAGE(Zinsswaps!P251:P310)+'iBoxx Extrapolation'!$G310,2)</f>
        <v>3.58</v>
      </c>
      <c r="Q310" s="14">
        <f>ROUND(AVERAGE(Zinsswaps!Q251:Q310)+'iBoxx Extrapolation'!$G310,2)</f>
        <v>3.58</v>
      </c>
      <c r="R310" s="14">
        <f>ROUND(AVERAGE(Zinsswaps!R251:R310)+'iBoxx Extrapolation'!$G310,2)</f>
        <v>3.58</v>
      </c>
      <c r="S310" s="14">
        <f>ROUND(AVERAGE(Zinsswaps!S251:S310)+'iBoxx Extrapolation'!$G310,2)</f>
        <v>3.57</v>
      </c>
      <c r="T310" s="14">
        <f>ROUND(AVERAGE(Zinsswaps!T251:T310)+'iBoxx Extrapolation'!$G310,2)</f>
        <v>3.57</v>
      </c>
      <c r="U310" s="14">
        <f>ROUND(AVERAGE(Zinsswaps!U251:U310)+'iBoxx Extrapolation'!$G310,2)</f>
        <v>3.57</v>
      </c>
      <c r="V310" s="14">
        <f>ROUND(AVERAGE(Zinsswaps!V251:V310)+'iBoxx Extrapolation'!$G310,2)</f>
        <v>3.55</v>
      </c>
      <c r="W310" s="14">
        <f>ROUND(AVERAGE(Zinsswaps!W251:W310)+'iBoxx Extrapolation'!$G310,2)</f>
        <v>3.53</v>
      </c>
      <c r="X310" s="14">
        <f>ROUND(AVERAGE(Zinsswaps!X251:X310)+'iBoxx Extrapolation'!$G310,2)</f>
        <v>3.52</v>
      </c>
      <c r="Y310" s="14">
        <f>ROUND(AVERAGE(Zinsswaps!Y251:Y310)+'iBoxx Extrapolation'!$G310,2)</f>
        <v>3.5</v>
      </c>
      <c r="Z310" s="14">
        <f>ROUND(AVERAGE(Zinsswaps!Z251:Z310)+'iBoxx Extrapolation'!$G310,2)</f>
        <v>3.49</v>
      </c>
      <c r="AA310" s="14">
        <f>ROUND(AVERAGE(Zinsswaps!AA251:AA310)+'iBoxx Extrapolation'!$G310,2)</f>
        <v>3.47</v>
      </c>
      <c r="AB310" s="14">
        <f>ROUND(AVERAGE(Zinsswaps!AB251:AB310)+'iBoxx Extrapolation'!$G310,2)</f>
        <v>3.45</v>
      </c>
      <c r="AC310" s="14">
        <f>ROUND(AVERAGE(Zinsswaps!AC251:AC310)+'iBoxx Extrapolation'!$G310,2)</f>
        <v>3.43</v>
      </c>
      <c r="AD310" s="14">
        <f>ROUND(AVERAGE(Zinsswaps!AD251:AD310)+'iBoxx Extrapolation'!$G310,2)</f>
        <v>3.41</v>
      </c>
      <c r="AE310" s="14">
        <f>ROUND(AVERAGE(Zinsswaps!AE251:AE310)+'iBoxx Extrapolation'!$G310,2)</f>
        <v>3.39</v>
      </c>
      <c r="AF310" s="14">
        <f>ROUND(AVERAGE(Zinsswaps!AF251:AF310)+'iBoxx Extrapolation'!$G310,2)</f>
        <v>3.37</v>
      </c>
      <c r="AG310" s="14">
        <f>ROUND(AVERAGE(Zinsswaps!AG251:AG310)+'iBoxx Extrapolation'!$G310,2)</f>
        <v>3.35</v>
      </c>
      <c r="AH310" s="14">
        <f>ROUND(AVERAGE(Zinsswaps!AH251:AH310)+'iBoxx Extrapolation'!$G310,2)</f>
        <v>3.33</v>
      </c>
      <c r="AI310" s="14">
        <f>ROUND(AVERAGE(Zinsswaps!AI251:AI310)+'iBoxx Extrapolation'!$G310,2)</f>
        <v>3.31</v>
      </c>
      <c r="AJ310" s="14">
        <f>ROUND(AVERAGE(Zinsswaps!AJ251:AJ310)+'iBoxx Extrapolation'!$G310,2)</f>
        <v>3.3</v>
      </c>
      <c r="AK310" s="14">
        <f>ROUND(AVERAGE(Zinsswaps!AK251:AK310)+'iBoxx Extrapolation'!$G310,2)</f>
        <v>3.28</v>
      </c>
      <c r="AL310" s="14">
        <f>ROUND(AVERAGE(Zinsswaps!AL251:AL310)+'iBoxx Extrapolation'!$G310,2)</f>
        <v>3.27</v>
      </c>
      <c r="AM310" s="14">
        <f>ROUND(AVERAGE(Zinsswaps!AM251:AM310)+'iBoxx Extrapolation'!$G310,2)</f>
        <v>3.25</v>
      </c>
      <c r="AN310" s="14">
        <f>ROUND(AVERAGE(Zinsswaps!AN251:AN310)+'iBoxx Extrapolation'!$G310,2)</f>
        <v>3.24</v>
      </c>
      <c r="AO310" s="14">
        <f>ROUND(AVERAGE(Zinsswaps!AO251:AO310)+'iBoxx Extrapolation'!$G310,2)</f>
        <v>3.23</v>
      </c>
      <c r="AP310" s="14">
        <f>ROUND(AVERAGE(Zinsswaps!AP251:AP310)+'iBoxx Extrapolation'!$G310,2)</f>
        <v>3.2</v>
      </c>
      <c r="AQ310" s="14">
        <f>ROUND(AVERAGE(Zinsswaps!AQ251:AQ310)+'iBoxx Extrapolation'!$G310,2)</f>
        <v>3.18</v>
      </c>
      <c r="AR310" s="14">
        <f>ROUND(AVERAGE(Zinsswaps!AR251:AR310)+'iBoxx Extrapolation'!$G310,2)</f>
        <v>3.16</v>
      </c>
      <c r="AS310" s="14">
        <f>ROUND(AVERAGE(Zinsswaps!AS251:AS310)+'iBoxx Extrapolation'!$G310,2)</f>
        <v>3.15</v>
      </c>
      <c r="AT310" s="14">
        <f>ROUND(AVERAGE(Zinsswaps!AT251:AT310)+'iBoxx Extrapolation'!$G310,2)</f>
        <v>3.13</v>
      </c>
      <c r="AU310" s="14">
        <f>ROUND(AVERAGE(Zinsswaps!AU251:AU310)+'iBoxx Extrapolation'!$G310,2)</f>
        <v>3.11</v>
      </c>
      <c r="AV310" s="14">
        <f>ROUND(AVERAGE(Zinsswaps!AV251:AV310)+'iBoxx Extrapolation'!$G310,2)</f>
        <v>3.1</v>
      </c>
      <c r="AW310" s="14">
        <f>ROUND(AVERAGE(Zinsswaps!AW251:AW310)+'iBoxx Extrapolation'!$G310,2)</f>
        <v>3.08</v>
      </c>
      <c r="AX310" s="14">
        <f>ROUND(AVERAGE(Zinsswaps!AX251:AX310)+'iBoxx Extrapolation'!$G310,2)</f>
        <v>3.06</v>
      </c>
      <c r="AY310" s="14">
        <f>ROUND(AVERAGE(Zinsswaps!AY251:AY310)+'iBoxx Extrapolation'!$G310,2)</f>
        <v>3.05</v>
      </c>
    </row>
    <row r="311" spans="1:51" s="16" customFormat="1" x14ac:dyDescent="0.2">
      <c r="A311" s="12">
        <v>46691</v>
      </c>
      <c r="B311" s="14">
        <f>ROUND(AVERAGE(Zinsswaps!B252:B311)+'iBoxx Extrapolation'!$G311,2)</f>
        <v>3.43</v>
      </c>
      <c r="C311" s="14">
        <f>ROUND(AVERAGE(Zinsswaps!C252:C311)+'iBoxx Extrapolation'!$G311,2)</f>
        <v>3.3</v>
      </c>
      <c r="D311" s="14">
        <f>ROUND(AVERAGE(Zinsswaps!D252:D311)+'iBoxx Extrapolation'!$G311,2)</f>
        <v>3.25</v>
      </c>
      <c r="E311" s="14">
        <f>ROUND(AVERAGE(Zinsswaps!E252:E311)+'iBoxx Extrapolation'!$G311,2)</f>
        <v>3.25</v>
      </c>
      <c r="F311" s="14">
        <f>ROUND(AVERAGE(Zinsswaps!F252:F311)+'iBoxx Extrapolation'!$G311,2)</f>
        <v>3.27</v>
      </c>
      <c r="G311" s="14">
        <f>ROUND(AVERAGE(Zinsswaps!G252:G311)+'iBoxx Extrapolation'!$G311,2)</f>
        <v>3.3</v>
      </c>
      <c r="H311" s="14">
        <f>ROUND(AVERAGE(Zinsswaps!H252:H311)+'iBoxx Extrapolation'!$G311,2)</f>
        <v>3.33</v>
      </c>
      <c r="I311" s="14">
        <f>ROUND(AVERAGE(Zinsswaps!I252:I311)+'iBoxx Extrapolation'!$G311,2)</f>
        <v>3.37</v>
      </c>
      <c r="J311" s="14">
        <f>ROUND(AVERAGE(Zinsswaps!J252:J311)+'iBoxx Extrapolation'!$G311,2)</f>
        <v>3.41</v>
      </c>
      <c r="K311" s="14">
        <f>ROUND(AVERAGE(Zinsswaps!K252:K311)+'iBoxx Extrapolation'!$G311,2)</f>
        <v>3.45</v>
      </c>
      <c r="L311" s="14">
        <f>ROUND(AVERAGE(Zinsswaps!L252:L311)+'iBoxx Extrapolation'!$G311,2)</f>
        <v>3.49</v>
      </c>
      <c r="M311" s="14">
        <f>ROUND(AVERAGE(Zinsswaps!M252:M311)+'iBoxx Extrapolation'!$G311,2)</f>
        <v>3.52</v>
      </c>
      <c r="N311" s="14">
        <f>ROUND(AVERAGE(Zinsswaps!N252:N311)+'iBoxx Extrapolation'!$G311,2)</f>
        <v>3.55</v>
      </c>
      <c r="O311" s="14">
        <f>ROUND(AVERAGE(Zinsswaps!O252:O311)+'iBoxx Extrapolation'!$G311,2)</f>
        <v>3.57</v>
      </c>
      <c r="P311" s="14">
        <f>ROUND(AVERAGE(Zinsswaps!P252:P311)+'iBoxx Extrapolation'!$G311,2)</f>
        <v>3.59</v>
      </c>
      <c r="Q311" s="14">
        <f>ROUND(AVERAGE(Zinsswaps!Q252:Q311)+'iBoxx Extrapolation'!$G311,2)</f>
        <v>3.59</v>
      </c>
      <c r="R311" s="14">
        <f>ROUND(AVERAGE(Zinsswaps!R252:R311)+'iBoxx Extrapolation'!$G311,2)</f>
        <v>3.58</v>
      </c>
      <c r="S311" s="14">
        <f>ROUND(AVERAGE(Zinsswaps!S252:S311)+'iBoxx Extrapolation'!$G311,2)</f>
        <v>3.58</v>
      </c>
      <c r="T311" s="14">
        <f>ROUND(AVERAGE(Zinsswaps!T252:T311)+'iBoxx Extrapolation'!$G311,2)</f>
        <v>3.58</v>
      </c>
      <c r="U311" s="14">
        <f>ROUND(AVERAGE(Zinsswaps!U252:U311)+'iBoxx Extrapolation'!$G311,2)</f>
        <v>3.58</v>
      </c>
      <c r="V311" s="14">
        <f>ROUND(AVERAGE(Zinsswaps!V252:V311)+'iBoxx Extrapolation'!$G311,2)</f>
        <v>3.56</v>
      </c>
      <c r="W311" s="14">
        <f>ROUND(AVERAGE(Zinsswaps!W252:W311)+'iBoxx Extrapolation'!$G311,2)</f>
        <v>3.54</v>
      </c>
      <c r="X311" s="14">
        <f>ROUND(AVERAGE(Zinsswaps!X252:X311)+'iBoxx Extrapolation'!$G311,2)</f>
        <v>3.53</v>
      </c>
      <c r="Y311" s="14">
        <f>ROUND(AVERAGE(Zinsswaps!Y252:Y311)+'iBoxx Extrapolation'!$G311,2)</f>
        <v>3.51</v>
      </c>
      <c r="Z311" s="14">
        <f>ROUND(AVERAGE(Zinsswaps!Z252:Z311)+'iBoxx Extrapolation'!$G311,2)</f>
        <v>3.5</v>
      </c>
      <c r="AA311" s="14">
        <f>ROUND(AVERAGE(Zinsswaps!AA252:AA311)+'iBoxx Extrapolation'!$G311,2)</f>
        <v>3.48</v>
      </c>
      <c r="AB311" s="14">
        <f>ROUND(AVERAGE(Zinsswaps!AB252:AB311)+'iBoxx Extrapolation'!$G311,2)</f>
        <v>3.46</v>
      </c>
      <c r="AC311" s="14">
        <f>ROUND(AVERAGE(Zinsswaps!AC252:AC311)+'iBoxx Extrapolation'!$G311,2)</f>
        <v>3.44</v>
      </c>
      <c r="AD311" s="14">
        <f>ROUND(AVERAGE(Zinsswaps!AD252:AD311)+'iBoxx Extrapolation'!$G311,2)</f>
        <v>3.43</v>
      </c>
      <c r="AE311" s="14">
        <f>ROUND(AVERAGE(Zinsswaps!AE252:AE311)+'iBoxx Extrapolation'!$G311,2)</f>
        <v>3.41</v>
      </c>
      <c r="AF311" s="14">
        <f>ROUND(AVERAGE(Zinsswaps!AF252:AF311)+'iBoxx Extrapolation'!$G311,2)</f>
        <v>3.39</v>
      </c>
      <c r="AG311" s="14">
        <f>ROUND(AVERAGE(Zinsswaps!AG252:AG311)+'iBoxx Extrapolation'!$G311,2)</f>
        <v>3.37</v>
      </c>
      <c r="AH311" s="14">
        <f>ROUND(AVERAGE(Zinsswaps!AH252:AH311)+'iBoxx Extrapolation'!$G311,2)</f>
        <v>3.35</v>
      </c>
      <c r="AI311" s="14">
        <f>ROUND(AVERAGE(Zinsswaps!AI252:AI311)+'iBoxx Extrapolation'!$G311,2)</f>
        <v>3.33</v>
      </c>
      <c r="AJ311" s="14">
        <f>ROUND(AVERAGE(Zinsswaps!AJ252:AJ311)+'iBoxx Extrapolation'!$G311,2)</f>
        <v>3.32</v>
      </c>
      <c r="AK311" s="14">
        <f>ROUND(AVERAGE(Zinsswaps!AK252:AK311)+'iBoxx Extrapolation'!$G311,2)</f>
        <v>3.3</v>
      </c>
      <c r="AL311" s="14">
        <f>ROUND(AVERAGE(Zinsswaps!AL252:AL311)+'iBoxx Extrapolation'!$G311,2)</f>
        <v>3.29</v>
      </c>
      <c r="AM311" s="14">
        <f>ROUND(AVERAGE(Zinsswaps!AM252:AM311)+'iBoxx Extrapolation'!$G311,2)</f>
        <v>3.27</v>
      </c>
      <c r="AN311" s="14">
        <f>ROUND(AVERAGE(Zinsswaps!AN252:AN311)+'iBoxx Extrapolation'!$G311,2)</f>
        <v>3.26</v>
      </c>
      <c r="AO311" s="14">
        <f>ROUND(AVERAGE(Zinsswaps!AO252:AO311)+'iBoxx Extrapolation'!$G311,2)</f>
        <v>3.25</v>
      </c>
      <c r="AP311" s="14">
        <f>ROUND(AVERAGE(Zinsswaps!AP252:AP311)+'iBoxx Extrapolation'!$G311,2)</f>
        <v>3.22</v>
      </c>
      <c r="AQ311" s="14">
        <f>ROUND(AVERAGE(Zinsswaps!AQ252:AQ311)+'iBoxx Extrapolation'!$G311,2)</f>
        <v>3.2</v>
      </c>
      <c r="AR311" s="14">
        <f>ROUND(AVERAGE(Zinsswaps!AR252:AR311)+'iBoxx Extrapolation'!$G311,2)</f>
        <v>3.18</v>
      </c>
      <c r="AS311" s="14">
        <f>ROUND(AVERAGE(Zinsswaps!AS252:AS311)+'iBoxx Extrapolation'!$G311,2)</f>
        <v>3.17</v>
      </c>
      <c r="AT311" s="14">
        <f>ROUND(AVERAGE(Zinsswaps!AT252:AT311)+'iBoxx Extrapolation'!$G311,2)</f>
        <v>3.15</v>
      </c>
      <c r="AU311" s="14">
        <f>ROUND(AVERAGE(Zinsswaps!AU252:AU311)+'iBoxx Extrapolation'!$G311,2)</f>
        <v>3.13</v>
      </c>
      <c r="AV311" s="14">
        <f>ROUND(AVERAGE(Zinsswaps!AV252:AV311)+'iBoxx Extrapolation'!$G311,2)</f>
        <v>3.12</v>
      </c>
      <c r="AW311" s="14">
        <f>ROUND(AVERAGE(Zinsswaps!AW252:AW311)+'iBoxx Extrapolation'!$G311,2)</f>
        <v>3.1</v>
      </c>
      <c r="AX311" s="14">
        <f>ROUND(AVERAGE(Zinsswaps!AX252:AX311)+'iBoxx Extrapolation'!$G311,2)</f>
        <v>3.09</v>
      </c>
      <c r="AY311" s="14">
        <f>ROUND(AVERAGE(Zinsswaps!AY252:AY311)+'iBoxx Extrapolation'!$G311,2)</f>
        <v>3.07</v>
      </c>
    </row>
    <row r="312" spans="1:51" s="16" customFormat="1" x14ac:dyDescent="0.2">
      <c r="A312" s="12">
        <v>46721</v>
      </c>
      <c r="B312" s="14">
        <f>ROUND(AVERAGE(Zinsswaps!B253:B312)+'iBoxx Extrapolation'!$G312,2)</f>
        <v>3.43</v>
      </c>
      <c r="C312" s="14">
        <f>ROUND(AVERAGE(Zinsswaps!C253:C312)+'iBoxx Extrapolation'!$G312,2)</f>
        <v>3.3</v>
      </c>
      <c r="D312" s="14">
        <f>ROUND(AVERAGE(Zinsswaps!D253:D312)+'iBoxx Extrapolation'!$G312,2)</f>
        <v>3.25</v>
      </c>
      <c r="E312" s="14">
        <f>ROUND(AVERAGE(Zinsswaps!E253:E312)+'iBoxx Extrapolation'!$G312,2)</f>
        <v>3.25</v>
      </c>
      <c r="F312" s="14">
        <f>ROUND(AVERAGE(Zinsswaps!F253:F312)+'iBoxx Extrapolation'!$G312,2)</f>
        <v>3.27</v>
      </c>
      <c r="G312" s="14">
        <f>ROUND(AVERAGE(Zinsswaps!G253:G312)+'iBoxx Extrapolation'!$G312,2)</f>
        <v>3.3</v>
      </c>
      <c r="H312" s="14">
        <f>ROUND(AVERAGE(Zinsswaps!H253:H312)+'iBoxx Extrapolation'!$G312,2)</f>
        <v>3.34</v>
      </c>
      <c r="I312" s="14">
        <f>ROUND(AVERAGE(Zinsswaps!I253:I312)+'iBoxx Extrapolation'!$G312,2)</f>
        <v>3.38</v>
      </c>
      <c r="J312" s="14">
        <f>ROUND(AVERAGE(Zinsswaps!J253:J312)+'iBoxx Extrapolation'!$G312,2)</f>
        <v>3.42</v>
      </c>
      <c r="K312" s="14">
        <f>ROUND(AVERAGE(Zinsswaps!K253:K312)+'iBoxx Extrapolation'!$G312,2)</f>
        <v>3.46</v>
      </c>
      <c r="L312" s="14">
        <f>ROUND(AVERAGE(Zinsswaps!L253:L312)+'iBoxx Extrapolation'!$G312,2)</f>
        <v>3.5</v>
      </c>
      <c r="M312" s="14">
        <f>ROUND(AVERAGE(Zinsswaps!M253:M312)+'iBoxx Extrapolation'!$G312,2)</f>
        <v>3.53</v>
      </c>
      <c r="N312" s="14">
        <f>ROUND(AVERAGE(Zinsswaps!N253:N312)+'iBoxx Extrapolation'!$G312,2)</f>
        <v>3.56</v>
      </c>
      <c r="O312" s="14">
        <f>ROUND(AVERAGE(Zinsswaps!O253:O312)+'iBoxx Extrapolation'!$G312,2)</f>
        <v>3.58</v>
      </c>
      <c r="P312" s="14">
        <f>ROUND(AVERAGE(Zinsswaps!P253:P312)+'iBoxx Extrapolation'!$G312,2)</f>
        <v>3.6</v>
      </c>
      <c r="Q312" s="14">
        <f>ROUND(AVERAGE(Zinsswaps!Q253:Q312)+'iBoxx Extrapolation'!$G312,2)</f>
        <v>3.6</v>
      </c>
      <c r="R312" s="14">
        <f>ROUND(AVERAGE(Zinsswaps!R253:R312)+'iBoxx Extrapolation'!$G312,2)</f>
        <v>3.6</v>
      </c>
      <c r="S312" s="14">
        <f>ROUND(AVERAGE(Zinsswaps!S253:S312)+'iBoxx Extrapolation'!$G312,2)</f>
        <v>3.6</v>
      </c>
      <c r="T312" s="14">
        <f>ROUND(AVERAGE(Zinsswaps!T253:T312)+'iBoxx Extrapolation'!$G312,2)</f>
        <v>3.6</v>
      </c>
      <c r="U312" s="14">
        <f>ROUND(AVERAGE(Zinsswaps!U253:U312)+'iBoxx Extrapolation'!$G312,2)</f>
        <v>3.6</v>
      </c>
      <c r="V312" s="14">
        <f>ROUND(AVERAGE(Zinsswaps!V253:V312)+'iBoxx Extrapolation'!$G312,2)</f>
        <v>3.58</v>
      </c>
      <c r="W312" s="14">
        <f>ROUND(AVERAGE(Zinsswaps!W253:W312)+'iBoxx Extrapolation'!$G312,2)</f>
        <v>3.56</v>
      </c>
      <c r="X312" s="14">
        <f>ROUND(AVERAGE(Zinsswaps!X253:X312)+'iBoxx Extrapolation'!$G312,2)</f>
        <v>3.55</v>
      </c>
      <c r="Y312" s="14">
        <f>ROUND(AVERAGE(Zinsswaps!Y253:Y312)+'iBoxx Extrapolation'!$G312,2)</f>
        <v>3.54</v>
      </c>
      <c r="Z312" s="14">
        <f>ROUND(AVERAGE(Zinsswaps!Z253:Z312)+'iBoxx Extrapolation'!$G312,2)</f>
        <v>3.52</v>
      </c>
      <c r="AA312" s="14">
        <f>ROUND(AVERAGE(Zinsswaps!AA253:AA312)+'iBoxx Extrapolation'!$G312,2)</f>
        <v>3.5</v>
      </c>
      <c r="AB312" s="14">
        <f>ROUND(AVERAGE(Zinsswaps!AB253:AB312)+'iBoxx Extrapolation'!$G312,2)</f>
        <v>3.48</v>
      </c>
      <c r="AC312" s="14">
        <f>ROUND(AVERAGE(Zinsswaps!AC253:AC312)+'iBoxx Extrapolation'!$G312,2)</f>
        <v>3.47</v>
      </c>
      <c r="AD312" s="14">
        <f>ROUND(AVERAGE(Zinsswaps!AD253:AD312)+'iBoxx Extrapolation'!$G312,2)</f>
        <v>3.45</v>
      </c>
      <c r="AE312" s="14">
        <f>ROUND(AVERAGE(Zinsswaps!AE253:AE312)+'iBoxx Extrapolation'!$G312,2)</f>
        <v>3.43</v>
      </c>
      <c r="AF312" s="14">
        <f>ROUND(AVERAGE(Zinsswaps!AF253:AF312)+'iBoxx Extrapolation'!$G312,2)</f>
        <v>3.41</v>
      </c>
      <c r="AG312" s="14">
        <f>ROUND(AVERAGE(Zinsswaps!AG253:AG312)+'iBoxx Extrapolation'!$G312,2)</f>
        <v>3.39</v>
      </c>
      <c r="AH312" s="14">
        <f>ROUND(AVERAGE(Zinsswaps!AH253:AH312)+'iBoxx Extrapolation'!$G312,2)</f>
        <v>3.38</v>
      </c>
      <c r="AI312" s="14">
        <f>ROUND(AVERAGE(Zinsswaps!AI253:AI312)+'iBoxx Extrapolation'!$G312,2)</f>
        <v>3.36</v>
      </c>
      <c r="AJ312" s="14">
        <f>ROUND(AVERAGE(Zinsswaps!AJ253:AJ312)+'iBoxx Extrapolation'!$G312,2)</f>
        <v>3.34</v>
      </c>
      <c r="AK312" s="14">
        <f>ROUND(AVERAGE(Zinsswaps!AK253:AK312)+'iBoxx Extrapolation'!$G312,2)</f>
        <v>3.33</v>
      </c>
      <c r="AL312" s="14">
        <f>ROUND(AVERAGE(Zinsswaps!AL253:AL312)+'iBoxx Extrapolation'!$G312,2)</f>
        <v>3.31</v>
      </c>
      <c r="AM312" s="14">
        <f>ROUND(AVERAGE(Zinsswaps!AM253:AM312)+'iBoxx Extrapolation'!$G312,2)</f>
        <v>3.3</v>
      </c>
      <c r="AN312" s="14">
        <f>ROUND(AVERAGE(Zinsswaps!AN253:AN312)+'iBoxx Extrapolation'!$G312,2)</f>
        <v>3.29</v>
      </c>
      <c r="AO312" s="14">
        <f>ROUND(AVERAGE(Zinsswaps!AO253:AO312)+'iBoxx Extrapolation'!$G312,2)</f>
        <v>3.27</v>
      </c>
      <c r="AP312" s="14">
        <f>ROUND(AVERAGE(Zinsswaps!AP253:AP312)+'iBoxx Extrapolation'!$G312,2)</f>
        <v>3.25</v>
      </c>
      <c r="AQ312" s="14">
        <f>ROUND(AVERAGE(Zinsswaps!AQ253:AQ312)+'iBoxx Extrapolation'!$G312,2)</f>
        <v>3.23</v>
      </c>
      <c r="AR312" s="14">
        <f>ROUND(AVERAGE(Zinsswaps!AR253:AR312)+'iBoxx Extrapolation'!$G312,2)</f>
        <v>3.21</v>
      </c>
      <c r="AS312" s="14">
        <f>ROUND(AVERAGE(Zinsswaps!AS253:AS312)+'iBoxx Extrapolation'!$G312,2)</f>
        <v>3.19</v>
      </c>
      <c r="AT312" s="14">
        <f>ROUND(AVERAGE(Zinsswaps!AT253:AT312)+'iBoxx Extrapolation'!$G312,2)</f>
        <v>3.18</v>
      </c>
      <c r="AU312" s="14">
        <f>ROUND(AVERAGE(Zinsswaps!AU253:AU312)+'iBoxx Extrapolation'!$G312,2)</f>
        <v>3.16</v>
      </c>
      <c r="AV312" s="14">
        <f>ROUND(AVERAGE(Zinsswaps!AV253:AV312)+'iBoxx Extrapolation'!$G312,2)</f>
        <v>3.14</v>
      </c>
      <c r="AW312" s="14">
        <f>ROUND(AVERAGE(Zinsswaps!AW253:AW312)+'iBoxx Extrapolation'!$G312,2)</f>
        <v>3.13</v>
      </c>
      <c r="AX312" s="14">
        <f>ROUND(AVERAGE(Zinsswaps!AX253:AX312)+'iBoxx Extrapolation'!$G312,2)</f>
        <v>3.11</v>
      </c>
      <c r="AY312" s="14">
        <f>ROUND(AVERAGE(Zinsswaps!AY253:AY312)+'iBoxx Extrapolation'!$G312,2)</f>
        <v>3.1</v>
      </c>
    </row>
    <row r="313" spans="1:51" s="16" customFormat="1" x14ac:dyDescent="0.2">
      <c r="A313" s="12">
        <v>46752</v>
      </c>
      <c r="B313" s="14">
        <f>ROUND(AVERAGE(Zinsswaps!B254:B313)+'iBoxx Extrapolation'!$G313,2)</f>
        <v>3.41</v>
      </c>
      <c r="C313" s="14">
        <f>ROUND(AVERAGE(Zinsswaps!C254:C313)+'iBoxx Extrapolation'!$G313,2)</f>
        <v>3.28</v>
      </c>
      <c r="D313" s="14">
        <f>ROUND(AVERAGE(Zinsswaps!D254:D313)+'iBoxx Extrapolation'!$G313,2)</f>
        <v>3.24</v>
      </c>
      <c r="E313" s="14">
        <f>ROUND(AVERAGE(Zinsswaps!E254:E313)+'iBoxx Extrapolation'!$G313,2)</f>
        <v>3.25</v>
      </c>
      <c r="F313" s="14">
        <f>ROUND(AVERAGE(Zinsswaps!F254:F313)+'iBoxx Extrapolation'!$G313,2)</f>
        <v>3.27</v>
      </c>
      <c r="G313" s="14">
        <f>ROUND(AVERAGE(Zinsswaps!G254:G313)+'iBoxx Extrapolation'!$G313,2)</f>
        <v>3.3</v>
      </c>
      <c r="H313" s="14">
        <f>ROUND(AVERAGE(Zinsswaps!H254:H313)+'iBoxx Extrapolation'!$G313,2)</f>
        <v>3.34</v>
      </c>
      <c r="I313" s="14">
        <f>ROUND(AVERAGE(Zinsswaps!I254:I313)+'iBoxx Extrapolation'!$G313,2)</f>
        <v>3.38</v>
      </c>
      <c r="J313" s="14">
        <f>ROUND(AVERAGE(Zinsswaps!J254:J313)+'iBoxx Extrapolation'!$G313,2)</f>
        <v>3.42</v>
      </c>
      <c r="K313" s="14">
        <f>ROUND(AVERAGE(Zinsswaps!K254:K313)+'iBoxx Extrapolation'!$G313,2)</f>
        <v>3.46</v>
      </c>
      <c r="L313" s="14">
        <f>ROUND(AVERAGE(Zinsswaps!L254:L313)+'iBoxx Extrapolation'!$G313,2)</f>
        <v>3.5</v>
      </c>
      <c r="M313" s="14">
        <f>ROUND(AVERAGE(Zinsswaps!M254:M313)+'iBoxx Extrapolation'!$G313,2)</f>
        <v>3.53</v>
      </c>
      <c r="N313" s="14">
        <f>ROUND(AVERAGE(Zinsswaps!N254:N313)+'iBoxx Extrapolation'!$G313,2)</f>
        <v>3.56</v>
      </c>
      <c r="O313" s="14">
        <f>ROUND(AVERAGE(Zinsswaps!O254:O313)+'iBoxx Extrapolation'!$G313,2)</f>
        <v>3.58</v>
      </c>
      <c r="P313" s="14">
        <f>ROUND(AVERAGE(Zinsswaps!P254:P313)+'iBoxx Extrapolation'!$G313,2)</f>
        <v>3.61</v>
      </c>
      <c r="Q313" s="14">
        <f>ROUND(AVERAGE(Zinsswaps!Q254:Q313)+'iBoxx Extrapolation'!$G313,2)</f>
        <v>3.61</v>
      </c>
      <c r="R313" s="14">
        <f>ROUND(AVERAGE(Zinsswaps!R254:R313)+'iBoxx Extrapolation'!$G313,2)</f>
        <v>3.61</v>
      </c>
      <c r="S313" s="14">
        <f>ROUND(AVERAGE(Zinsswaps!S254:S313)+'iBoxx Extrapolation'!$G313,2)</f>
        <v>3.61</v>
      </c>
      <c r="T313" s="14">
        <f>ROUND(AVERAGE(Zinsswaps!T254:T313)+'iBoxx Extrapolation'!$G313,2)</f>
        <v>3.61</v>
      </c>
      <c r="U313" s="14">
        <f>ROUND(AVERAGE(Zinsswaps!U254:U313)+'iBoxx Extrapolation'!$G313,2)</f>
        <v>3.61</v>
      </c>
      <c r="V313" s="14">
        <f>ROUND(AVERAGE(Zinsswaps!V254:V313)+'iBoxx Extrapolation'!$G313,2)</f>
        <v>3.59</v>
      </c>
      <c r="W313" s="14">
        <f>ROUND(AVERAGE(Zinsswaps!W254:W313)+'iBoxx Extrapolation'!$G313,2)</f>
        <v>3.58</v>
      </c>
      <c r="X313" s="14">
        <f>ROUND(AVERAGE(Zinsswaps!X254:X313)+'iBoxx Extrapolation'!$G313,2)</f>
        <v>3.56</v>
      </c>
      <c r="Y313" s="14">
        <f>ROUND(AVERAGE(Zinsswaps!Y254:Y313)+'iBoxx Extrapolation'!$G313,2)</f>
        <v>3.55</v>
      </c>
      <c r="Z313" s="14">
        <f>ROUND(AVERAGE(Zinsswaps!Z254:Z313)+'iBoxx Extrapolation'!$G313,2)</f>
        <v>3.54</v>
      </c>
      <c r="AA313" s="14">
        <f>ROUND(AVERAGE(Zinsswaps!AA254:AA313)+'iBoxx Extrapolation'!$G313,2)</f>
        <v>3.52</v>
      </c>
      <c r="AB313" s="14">
        <f>ROUND(AVERAGE(Zinsswaps!AB254:AB313)+'iBoxx Extrapolation'!$G313,2)</f>
        <v>3.5</v>
      </c>
      <c r="AC313" s="14">
        <f>ROUND(AVERAGE(Zinsswaps!AC254:AC313)+'iBoxx Extrapolation'!$G313,2)</f>
        <v>3.48</v>
      </c>
      <c r="AD313" s="14">
        <f>ROUND(AVERAGE(Zinsswaps!AD254:AD313)+'iBoxx Extrapolation'!$G313,2)</f>
        <v>3.47</v>
      </c>
      <c r="AE313" s="14">
        <f>ROUND(AVERAGE(Zinsswaps!AE254:AE313)+'iBoxx Extrapolation'!$G313,2)</f>
        <v>3.45</v>
      </c>
      <c r="AF313" s="14">
        <f>ROUND(AVERAGE(Zinsswaps!AF254:AF313)+'iBoxx Extrapolation'!$G313,2)</f>
        <v>3.43</v>
      </c>
      <c r="AG313" s="14">
        <f>ROUND(AVERAGE(Zinsswaps!AG254:AG313)+'iBoxx Extrapolation'!$G313,2)</f>
        <v>3.41</v>
      </c>
      <c r="AH313" s="14">
        <f>ROUND(AVERAGE(Zinsswaps!AH254:AH313)+'iBoxx Extrapolation'!$G313,2)</f>
        <v>3.4</v>
      </c>
      <c r="AI313" s="14">
        <f>ROUND(AVERAGE(Zinsswaps!AI254:AI313)+'iBoxx Extrapolation'!$G313,2)</f>
        <v>3.38</v>
      </c>
      <c r="AJ313" s="14">
        <f>ROUND(AVERAGE(Zinsswaps!AJ254:AJ313)+'iBoxx Extrapolation'!$G313,2)</f>
        <v>3.36</v>
      </c>
      <c r="AK313" s="14">
        <f>ROUND(AVERAGE(Zinsswaps!AK254:AK313)+'iBoxx Extrapolation'!$G313,2)</f>
        <v>3.35</v>
      </c>
      <c r="AL313" s="14">
        <f>ROUND(AVERAGE(Zinsswaps!AL254:AL313)+'iBoxx Extrapolation'!$G313,2)</f>
        <v>3.33</v>
      </c>
      <c r="AM313" s="14">
        <f>ROUND(AVERAGE(Zinsswaps!AM254:AM313)+'iBoxx Extrapolation'!$G313,2)</f>
        <v>3.32</v>
      </c>
      <c r="AN313" s="14">
        <f>ROUND(AVERAGE(Zinsswaps!AN254:AN313)+'iBoxx Extrapolation'!$G313,2)</f>
        <v>3.31</v>
      </c>
      <c r="AO313" s="14">
        <f>ROUND(AVERAGE(Zinsswaps!AO254:AO313)+'iBoxx Extrapolation'!$G313,2)</f>
        <v>3.3</v>
      </c>
      <c r="AP313" s="14">
        <f>ROUND(AVERAGE(Zinsswaps!AP254:AP313)+'iBoxx Extrapolation'!$G313,2)</f>
        <v>3.27</v>
      </c>
      <c r="AQ313" s="14">
        <f>ROUND(AVERAGE(Zinsswaps!AQ254:AQ313)+'iBoxx Extrapolation'!$G313,2)</f>
        <v>3.25</v>
      </c>
      <c r="AR313" s="14">
        <f>ROUND(AVERAGE(Zinsswaps!AR254:AR313)+'iBoxx Extrapolation'!$G313,2)</f>
        <v>3.23</v>
      </c>
      <c r="AS313" s="14">
        <f>ROUND(AVERAGE(Zinsswaps!AS254:AS313)+'iBoxx Extrapolation'!$G313,2)</f>
        <v>3.22</v>
      </c>
      <c r="AT313" s="14">
        <f>ROUND(AVERAGE(Zinsswaps!AT254:AT313)+'iBoxx Extrapolation'!$G313,2)</f>
        <v>3.2</v>
      </c>
      <c r="AU313" s="14">
        <f>ROUND(AVERAGE(Zinsswaps!AU254:AU313)+'iBoxx Extrapolation'!$G313,2)</f>
        <v>3.18</v>
      </c>
      <c r="AV313" s="14">
        <f>ROUND(AVERAGE(Zinsswaps!AV254:AV313)+'iBoxx Extrapolation'!$G313,2)</f>
        <v>3.17</v>
      </c>
      <c r="AW313" s="14">
        <f>ROUND(AVERAGE(Zinsswaps!AW254:AW313)+'iBoxx Extrapolation'!$G313,2)</f>
        <v>3.15</v>
      </c>
      <c r="AX313" s="14">
        <f>ROUND(AVERAGE(Zinsswaps!AX254:AX313)+'iBoxx Extrapolation'!$G313,2)</f>
        <v>3.14</v>
      </c>
      <c r="AY313" s="14">
        <f>ROUND(AVERAGE(Zinsswaps!AY254:AY313)+'iBoxx Extrapolation'!$G313,2)</f>
        <v>3.12</v>
      </c>
    </row>
    <row r="314" spans="1:51" s="16" customFormat="1" x14ac:dyDescent="0.2">
      <c r="A314" s="12">
        <v>46783</v>
      </c>
      <c r="B314" s="14">
        <f>ROUND(AVERAGE(Zinsswaps!B255:B314)+'iBoxx Extrapolation'!$G314,2)</f>
        <v>3.4</v>
      </c>
      <c r="C314" s="14">
        <f>ROUND(AVERAGE(Zinsswaps!C255:C314)+'iBoxx Extrapolation'!$G314,2)</f>
        <v>3.27</v>
      </c>
      <c r="D314" s="14">
        <f>ROUND(AVERAGE(Zinsswaps!D255:D314)+'iBoxx Extrapolation'!$G314,2)</f>
        <v>3.23</v>
      </c>
      <c r="E314" s="14">
        <f>ROUND(AVERAGE(Zinsswaps!E255:E314)+'iBoxx Extrapolation'!$G314,2)</f>
        <v>3.24</v>
      </c>
      <c r="F314" s="14">
        <f>ROUND(AVERAGE(Zinsswaps!F255:F314)+'iBoxx Extrapolation'!$G314,2)</f>
        <v>3.26</v>
      </c>
      <c r="G314" s="14">
        <f>ROUND(AVERAGE(Zinsswaps!G255:G314)+'iBoxx Extrapolation'!$G314,2)</f>
        <v>3.3</v>
      </c>
      <c r="H314" s="14">
        <f>ROUND(AVERAGE(Zinsswaps!H255:H314)+'iBoxx Extrapolation'!$G314,2)</f>
        <v>3.34</v>
      </c>
      <c r="I314" s="14">
        <f>ROUND(AVERAGE(Zinsswaps!I255:I314)+'iBoxx Extrapolation'!$G314,2)</f>
        <v>3.38</v>
      </c>
      <c r="J314" s="14">
        <f>ROUND(AVERAGE(Zinsswaps!J255:J314)+'iBoxx Extrapolation'!$G314,2)</f>
        <v>3.42</v>
      </c>
      <c r="K314" s="14">
        <f>ROUND(AVERAGE(Zinsswaps!K255:K314)+'iBoxx Extrapolation'!$G314,2)</f>
        <v>3.46</v>
      </c>
      <c r="L314" s="14">
        <f>ROUND(AVERAGE(Zinsswaps!L255:L314)+'iBoxx Extrapolation'!$G314,2)</f>
        <v>3.5</v>
      </c>
      <c r="M314" s="14">
        <f>ROUND(AVERAGE(Zinsswaps!M255:M314)+'iBoxx Extrapolation'!$G314,2)</f>
        <v>3.54</v>
      </c>
      <c r="N314" s="14">
        <f>ROUND(AVERAGE(Zinsswaps!N255:N314)+'iBoxx Extrapolation'!$G314,2)</f>
        <v>3.57</v>
      </c>
      <c r="O314" s="14">
        <f>ROUND(AVERAGE(Zinsswaps!O255:O314)+'iBoxx Extrapolation'!$G314,2)</f>
        <v>3.59</v>
      </c>
      <c r="P314" s="14">
        <f>ROUND(AVERAGE(Zinsswaps!P255:P314)+'iBoxx Extrapolation'!$G314,2)</f>
        <v>3.61</v>
      </c>
      <c r="Q314" s="14">
        <f>ROUND(AVERAGE(Zinsswaps!Q255:Q314)+'iBoxx Extrapolation'!$G314,2)</f>
        <v>3.62</v>
      </c>
      <c r="R314" s="14">
        <f>ROUND(AVERAGE(Zinsswaps!R255:R314)+'iBoxx Extrapolation'!$G314,2)</f>
        <v>3.62</v>
      </c>
      <c r="S314" s="14">
        <f>ROUND(AVERAGE(Zinsswaps!S255:S314)+'iBoxx Extrapolation'!$G314,2)</f>
        <v>3.62</v>
      </c>
      <c r="T314" s="14">
        <f>ROUND(AVERAGE(Zinsswaps!T255:T314)+'iBoxx Extrapolation'!$G314,2)</f>
        <v>3.62</v>
      </c>
      <c r="U314" s="14">
        <f>ROUND(AVERAGE(Zinsswaps!U255:U314)+'iBoxx Extrapolation'!$G314,2)</f>
        <v>3.62</v>
      </c>
      <c r="V314" s="14">
        <f>ROUND(AVERAGE(Zinsswaps!V255:V314)+'iBoxx Extrapolation'!$G314,2)</f>
        <v>3.61</v>
      </c>
      <c r="W314" s="14">
        <f>ROUND(AVERAGE(Zinsswaps!W255:W314)+'iBoxx Extrapolation'!$G314,2)</f>
        <v>3.59</v>
      </c>
      <c r="X314" s="14">
        <f>ROUND(AVERAGE(Zinsswaps!X255:X314)+'iBoxx Extrapolation'!$G314,2)</f>
        <v>3.58</v>
      </c>
      <c r="Y314" s="14">
        <f>ROUND(AVERAGE(Zinsswaps!Y255:Y314)+'iBoxx Extrapolation'!$G314,2)</f>
        <v>3.57</v>
      </c>
      <c r="Z314" s="14">
        <f>ROUND(AVERAGE(Zinsswaps!Z255:Z314)+'iBoxx Extrapolation'!$G314,2)</f>
        <v>3.56</v>
      </c>
      <c r="AA314" s="14">
        <f>ROUND(AVERAGE(Zinsswaps!AA255:AA314)+'iBoxx Extrapolation'!$G314,2)</f>
        <v>3.54</v>
      </c>
      <c r="AB314" s="14">
        <f>ROUND(AVERAGE(Zinsswaps!AB255:AB314)+'iBoxx Extrapolation'!$G314,2)</f>
        <v>3.52</v>
      </c>
      <c r="AC314" s="14">
        <f>ROUND(AVERAGE(Zinsswaps!AC255:AC314)+'iBoxx Extrapolation'!$G314,2)</f>
        <v>3.5</v>
      </c>
      <c r="AD314" s="14">
        <f>ROUND(AVERAGE(Zinsswaps!AD255:AD314)+'iBoxx Extrapolation'!$G314,2)</f>
        <v>3.49</v>
      </c>
      <c r="AE314" s="14">
        <f>ROUND(AVERAGE(Zinsswaps!AE255:AE314)+'iBoxx Extrapolation'!$G314,2)</f>
        <v>3.47</v>
      </c>
      <c r="AF314" s="14">
        <f>ROUND(AVERAGE(Zinsswaps!AF255:AF314)+'iBoxx Extrapolation'!$G314,2)</f>
        <v>3.45</v>
      </c>
      <c r="AG314" s="14">
        <f>ROUND(AVERAGE(Zinsswaps!AG255:AG314)+'iBoxx Extrapolation'!$G314,2)</f>
        <v>3.44</v>
      </c>
      <c r="AH314" s="14">
        <f>ROUND(AVERAGE(Zinsswaps!AH255:AH314)+'iBoxx Extrapolation'!$G314,2)</f>
        <v>3.42</v>
      </c>
      <c r="AI314" s="14">
        <f>ROUND(AVERAGE(Zinsswaps!AI255:AI314)+'iBoxx Extrapolation'!$G314,2)</f>
        <v>3.4</v>
      </c>
      <c r="AJ314" s="14">
        <f>ROUND(AVERAGE(Zinsswaps!AJ255:AJ314)+'iBoxx Extrapolation'!$G314,2)</f>
        <v>3.39</v>
      </c>
      <c r="AK314" s="14">
        <f>ROUND(AVERAGE(Zinsswaps!AK255:AK314)+'iBoxx Extrapolation'!$G314,2)</f>
        <v>3.37</v>
      </c>
      <c r="AL314" s="14">
        <f>ROUND(AVERAGE(Zinsswaps!AL255:AL314)+'iBoxx Extrapolation'!$G314,2)</f>
        <v>3.36</v>
      </c>
      <c r="AM314" s="14">
        <f>ROUND(AVERAGE(Zinsswaps!AM255:AM314)+'iBoxx Extrapolation'!$G314,2)</f>
        <v>3.34</v>
      </c>
      <c r="AN314" s="14">
        <f>ROUND(AVERAGE(Zinsswaps!AN255:AN314)+'iBoxx Extrapolation'!$G314,2)</f>
        <v>3.33</v>
      </c>
      <c r="AO314" s="14">
        <f>ROUND(AVERAGE(Zinsswaps!AO255:AO314)+'iBoxx Extrapolation'!$G314,2)</f>
        <v>3.32</v>
      </c>
      <c r="AP314" s="14">
        <f>ROUND(AVERAGE(Zinsswaps!AP255:AP314)+'iBoxx Extrapolation'!$G314,2)</f>
        <v>3.3</v>
      </c>
      <c r="AQ314" s="14">
        <f>ROUND(AVERAGE(Zinsswaps!AQ255:AQ314)+'iBoxx Extrapolation'!$G314,2)</f>
        <v>3.28</v>
      </c>
      <c r="AR314" s="14">
        <f>ROUND(AVERAGE(Zinsswaps!AR255:AR314)+'iBoxx Extrapolation'!$G314,2)</f>
        <v>3.26</v>
      </c>
      <c r="AS314" s="14">
        <f>ROUND(AVERAGE(Zinsswaps!AS255:AS314)+'iBoxx Extrapolation'!$G314,2)</f>
        <v>3.24</v>
      </c>
      <c r="AT314" s="14">
        <f>ROUND(AVERAGE(Zinsswaps!AT255:AT314)+'iBoxx Extrapolation'!$G314,2)</f>
        <v>3.22</v>
      </c>
      <c r="AU314" s="14">
        <f>ROUND(AVERAGE(Zinsswaps!AU255:AU314)+'iBoxx Extrapolation'!$G314,2)</f>
        <v>3.21</v>
      </c>
      <c r="AV314" s="14">
        <f>ROUND(AVERAGE(Zinsswaps!AV255:AV314)+'iBoxx Extrapolation'!$G314,2)</f>
        <v>3.19</v>
      </c>
      <c r="AW314" s="14">
        <f>ROUND(AVERAGE(Zinsswaps!AW255:AW314)+'iBoxx Extrapolation'!$G314,2)</f>
        <v>3.17</v>
      </c>
      <c r="AX314" s="14">
        <f>ROUND(AVERAGE(Zinsswaps!AX255:AX314)+'iBoxx Extrapolation'!$G314,2)</f>
        <v>3.16</v>
      </c>
      <c r="AY314" s="14">
        <f>ROUND(AVERAGE(Zinsswaps!AY255:AY314)+'iBoxx Extrapolation'!$G314,2)</f>
        <v>3.14</v>
      </c>
    </row>
    <row r="315" spans="1:51" s="16" customFormat="1" x14ac:dyDescent="0.2">
      <c r="A315" s="12">
        <v>46812</v>
      </c>
      <c r="B315" s="14">
        <f>ROUND(AVERAGE(Zinsswaps!B256:B315)+'iBoxx Extrapolation'!$G315,2)</f>
        <v>3.38</v>
      </c>
      <c r="C315" s="14">
        <f>ROUND(AVERAGE(Zinsswaps!C256:C315)+'iBoxx Extrapolation'!$G315,2)</f>
        <v>3.25</v>
      </c>
      <c r="D315" s="14">
        <f>ROUND(AVERAGE(Zinsswaps!D256:D315)+'iBoxx Extrapolation'!$G315,2)</f>
        <v>3.22</v>
      </c>
      <c r="E315" s="14">
        <f>ROUND(AVERAGE(Zinsswaps!E256:E315)+'iBoxx Extrapolation'!$G315,2)</f>
        <v>3.23</v>
      </c>
      <c r="F315" s="14">
        <f>ROUND(AVERAGE(Zinsswaps!F256:F315)+'iBoxx Extrapolation'!$G315,2)</f>
        <v>3.25</v>
      </c>
      <c r="G315" s="14">
        <f>ROUND(AVERAGE(Zinsswaps!G256:G315)+'iBoxx Extrapolation'!$G315,2)</f>
        <v>3.29</v>
      </c>
      <c r="H315" s="14">
        <f>ROUND(AVERAGE(Zinsswaps!H256:H315)+'iBoxx Extrapolation'!$G315,2)</f>
        <v>3.33</v>
      </c>
      <c r="I315" s="14">
        <f>ROUND(AVERAGE(Zinsswaps!I256:I315)+'iBoxx Extrapolation'!$G315,2)</f>
        <v>3.38</v>
      </c>
      <c r="J315" s="14">
        <f>ROUND(AVERAGE(Zinsswaps!J256:J315)+'iBoxx Extrapolation'!$G315,2)</f>
        <v>3.42</v>
      </c>
      <c r="K315" s="14">
        <f>ROUND(AVERAGE(Zinsswaps!K256:K315)+'iBoxx Extrapolation'!$G315,2)</f>
        <v>3.46</v>
      </c>
      <c r="L315" s="14">
        <f>ROUND(AVERAGE(Zinsswaps!L256:L315)+'iBoxx Extrapolation'!$G315,2)</f>
        <v>3.5</v>
      </c>
      <c r="M315" s="14">
        <f>ROUND(AVERAGE(Zinsswaps!M256:M315)+'iBoxx Extrapolation'!$G315,2)</f>
        <v>3.54</v>
      </c>
      <c r="N315" s="14">
        <f>ROUND(AVERAGE(Zinsswaps!N256:N315)+'iBoxx Extrapolation'!$G315,2)</f>
        <v>3.57</v>
      </c>
      <c r="O315" s="14">
        <f>ROUND(AVERAGE(Zinsswaps!O256:O315)+'iBoxx Extrapolation'!$G315,2)</f>
        <v>3.59</v>
      </c>
      <c r="P315" s="14">
        <f>ROUND(AVERAGE(Zinsswaps!P256:P315)+'iBoxx Extrapolation'!$G315,2)</f>
        <v>3.62</v>
      </c>
      <c r="Q315" s="14">
        <f>ROUND(AVERAGE(Zinsswaps!Q256:Q315)+'iBoxx Extrapolation'!$G315,2)</f>
        <v>3.62</v>
      </c>
      <c r="R315" s="14">
        <f>ROUND(AVERAGE(Zinsswaps!R256:R315)+'iBoxx Extrapolation'!$G315,2)</f>
        <v>3.62</v>
      </c>
      <c r="S315" s="14">
        <f>ROUND(AVERAGE(Zinsswaps!S256:S315)+'iBoxx Extrapolation'!$G315,2)</f>
        <v>3.63</v>
      </c>
      <c r="T315" s="14">
        <f>ROUND(AVERAGE(Zinsswaps!T256:T315)+'iBoxx Extrapolation'!$G315,2)</f>
        <v>3.63</v>
      </c>
      <c r="U315" s="14">
        <f>ROUND(AVERAGE(Zinsswaps!U256:U315)+'iBoxx Extrapolation'!$G315,2)</f>
        <v>3.63</v>
      </c>
      <c r="V315" s="14">
        <f>ROUND(AVERAGE(Zinsswaps!V256:V315)+'iBoxx Extrapolation'!$G315,2)</f>
        <v>3.62</v>
      </c>
      <c r="W315" s="14">
        <f>ROUND(AVERAGE(Zinsswaps!W256:W315)+'iBoxx Extrapolation'!$G315,2)</f>
        <v>3.6</v>
      </c>
      <c r="X315" s="14">
        <f>ROUND(AVERAGE(Zinsswaps!X256:X315)+'iBoxx Extrapolation'!$G315,2)</f>
        <v>3.59</v>
      </c>
      <c r="Y315" s="14">
        <f>ROUND(AVERAGE(Zinsswaps!Y256:Y315)+'iBoxx Extrapolation'!$G315,2)</f>
        <v>3.58</v>
      </c>
      <c r="Z315" s="14">
        <f>ROUND(AVERAGE(Zinsswaps!Z256:Z315)+'iBoxx Extrapolation'!$G315,2)</f>
        <v>3.57</v>
      </c>
      <c r="AA315" s="14">
        <f>ROUND(AVERAGE(Zinsswaps!AA256:AA315)+'iBoxx Extrapolation'!$G315,2)</f>
        <v>3.55</v>
      </c>
      <c r="AB315" s="14">
        <f>ROUND(AVERAGE(Zinsswaps!AB256:AB315)+'iBoxx Extrapolation'!$G315,2)</f>
        <v>3.53</v>
      </c>
      <c r="AC315" s="14">
        <f>ROUND(AVERAGE(Zinsswaps!AC256:AC315)+'iBoxx Extrapolation'!$G315,2)</f>
        <v>3.52</v>
      </c>
      <c r="AD315" s="14">
        <f>ROUND(AVERAGE(Zinsswaps!AD256:AD315)+'iBoxx Extrapolation'!$G315,2)</f>
        <v>3.5</v>
      </c>
      <c r="AE315" s="14">
        <f>ROUND(AVERAGE(Zinsswaps!AE256:AE315)+'iBoxx Extrapolation'!$G315,2)</f>
        <v>3.49</v>
      </c>
      <c r="AF315" s="14">
        <f>ROUND(AVERAGE(Zinsswaps!AF256:AF315)+'iBoxx Extrapolation'!$G315,2)</f>
        <v>3.47</v>
      </c>
      <c r="AG315" s="14">
        <f>ROUND(AVERAGE(Zinsswaps!AG256:AG315)+'iBoxx Extrapolation'!$G315,2)</f>
        <v>3.45</v>
      </c>
      <c r="AH315" s="14">
        <f>ROUND(AVERAGE(Zinsswaps!AH256:AH315)+'iBoxx Extrapolation'!$G315,2)</f>
        <v>3.43</v>
      </c>
      <c r="AI315" s="14">
        <f>ROUND(AVERAGE(Zinsswaps!AI256:AI315)+'iBoxx Extrapolation'!$G315,2)</f>
        <v>3.42</v>
      </c>
      <c r="AJ315" s="14">
        <f>ROUND(AVERAGE(Zinsswaps!AJ256:AJ315)+'iBoxx Extrapolation'!$G315,2)</f>
        <v>3.4</v>
      </c>
      <c r="AK315" s="14">
        <f>ROUND(AVERAGE(Zinsswaps!AK256:AK315)+'iBoxx Extrapolation'!$G315,2)</f>
        <v>3.39</v>
      </c>
      <c r="AL315" s="14">
        <f>ROUND(AVERAGE(Zinsswaps!AL256:AL315)+'iBoxx Extrapolation'!$G315,2)</f>
        <v>3.37</v>
      </c>
      <c r="AM315" s="14">
        <f>ROUND(AVERAGE(Zinsswaps!AM256:AM315)+'iBoxx Extrapolation'!$G315,2)</f>
        <v>3.36</v>
      </c>
      <c r="AN315" s="14">
        <f>ROUND(AVERAGE(Zinsswaps!AN256:AN315)+'iBoxx Extrapolation'!$G315,2)</f>
        <v>3.35</v>
      </c>
      <c r="AO315" s="14">
        <f>ROUND(AVERAGE(Zinsswaps!AO256:AO315)+'iBoxx Extrapolation'!$G315,2)</f>
        <v>3.34</v>
      </c>
      <c r="AP315" s="14">
        <f>ROUND(AVERAGE(Zinsswaps!AP256:AP315)+'iBoxx Extrapolation'!$G315,2)</f>
        <v>3.31</v>
      </c>
      <c r="AQ315" s="14">
        <f>ROUND(AVERAGE(Zinsswaps!AQ256:AQ315)+'iBoxx Extrapolation'!$G315,2)</f>
        <v>3.29</v>
      </c>
      <c r="AR315" s="14">
        <f>ROUND(AVERAGE(Zinsswaps!AR256:AR315)+'iBoxx Extrapolation'!$G315,2)</f>
        <v>3.28</v>
      </c>
      <c r="AS315" s="14">
        <f>ROUND(AVERAGE(Zinsswaps!AS256:AS315)+'iBoxx Extrapolation'!$G315,2)</f>
        <v>3.26</v>
      </c>
      <c r="AT315" s="14">
        <f>ROUND(AVERAGE(Zinsswaps!AT256:AT315)+'iBoxx Extrapolation'!$G315,2)</f>
        <v>3.24</v>
      </c>
      <c r="AU315" s="14">
        <f>ROUND(AVERAGE(Zinsswaps!AU256:AU315)+'iBoxx Extrapolation'!$G315,2)</f>
        <v>3.22</v>
      </c>
      <c r="AV315" s="14">
        <f>ROUND(AVERAGE(Zinsswaps!AV256:AV315)+'iBoxx Extrapolation'!$G315,2)</f>
        <v>3.21</v>
      </c>
      <c r="AW315" s="14">
        <f>ROUND(AVERAGE(Zinsswaps!AW256:AW315)+'iBoxx Extrapolation'!$G315,2)</f>
        <v>3.19</v>
      </c>
      <c r="AX315" s="14">
        <f>ROUND(AVERAGE(Zinsswaps!AX256:AX315)+'iBoxx Extrapolation'!$G315,2)</f>
        <v>3.18</v>
      </c>
      <c r="AY315" s="14">
        <f>ROUND(AVERAGE(Zinsswaps!AY256:AY315)+'iBoxx Extrapolation'!$G315,2)</f>
        <v>3.16</v>
      </c>
    </row>
    <row r="316" spans="1:51" s="16" customFormat="1" x14ac:dyDescent="0.2">
      <c r="A316" s="12">
        <v>46843</v>
      </c>
      <c r="B316" s="14">
        <f>ROUND(AVERAGE(Zinsswaps!B257:B316)+'iBoxx Extrapolation'!$G316,2)</f>
        <v>3.37</v>
      </c>
      <c r="C316" s="14">
        <f>ROUND(AVERAGE(Zinsswaps!C257:C316)+'iBoxx Extrapolation'!$G316,2)</f>
        <v>3.24</v>
      </c>
      <c r="D316" s="14">
        <f>ROUND(AVERAGE(Zinsswaps!D257:D316)+'iBoxx Extrapolation'!$G316,2)</f>
        <v>3.21</v>
      </c>
      <c r="E316" s="14">
        <f>ROUND(AVERAGE(Zinsswaps!E257:E316)+'iBoxx Extrapolation'!$G316,2)</f>
        <v>3.22</v>
      </c>
      <c r="F316" s="14">
        <f>ROUND(AVERAGE(Zinsswaps!F257:F316)+'iBoxx Extrapolation'!$G316,2)</f>
        <v>3.25</v>
      </c>
      <c r="G316" s="14">
        <f>ROUND(AVERAGE(Zinsswaps!G257:G316)+'iBoxx Extrapolation'!$G316,2)</f>
        <v>3.29</v>
      </c>
      <c r="H316" s="14">
        <f>ROUND(AVERAGE(Zinsswaps!H257:H316)+'iBoxx Extrapolation'!$G316,2)</f>
        <v>3.33</v>
      </c>
      <c r="I316" s="14">
        <f>ROUND(AVERAGE(Zinsswaps!I257:I316)+'iBoxx Extrapolation'!$G316,2)</f>
        <v>3.38</v>
      </c>
      <c r="J316" s="14">
        <f>ROUND(AVERAGE(Zinsswaps!J257:J316)+'iBoxx Extrapolation'!$G316,2)</f>
        <v>3.42</v>
      </c>
      <c r="K316" s="14">
        <f>ROUND(AVERAGE(Zinsswaps!K257:K316)+'iBoxx Extrapolation'!$G316,2)</f>
        <v>3.46</v>
      </c>
      <c r="L316" s="14">
        <f>ROUND(AVERAGE(Zinsswaps!L257:L316)+'iBoxx Extrapolation'!$G316,2)</f>
        <v>3.5</v>
      </c>
      <c r="M316" s="14">
        <f>ROUND(AVERAGE(Zinsswaps!M257:M316)+'iBoxx Extrapolation'!$G316,2)</f>
        <v>3.54</v>
      </c>
      <c r="N316" s="14">
        <f>ROUND(AVERAGE(Zinsswaps!N257:N316)+'iBoxx Extrapolation'!$G316,2)</f>
        <v>3.57</v>
      </c>
      <c r="O316" s="14">
        <f>ROUND(AVERAGE(Zinsswaps!O257:O316)+'iBoxx Extrapolation'!$G316,2)</f>
        <v>3.6</v>
      </c>
      <c r="P316" s="14">
        <f>ROUND(AVERAGE(Zinsswaps!P257:P316)+'iBoxx Extrapolation'!$G316,2)</f>
        <v>3.62</v>
      </c>
      <c r="Q316" s="14">
        <f>ROUND(AVERAGE(Zinsswaps!Q257:Q316)+'iBoxx Extrapolation'!$G316,2)</f>
        <v>3.63</v>
      </c>
      <c r="R316" s="14">
        <f>ROUND(AVERAGE(Zinsswaps!R257:R316)+'iBoxx Extrapolation'!$G316,2)</f>
        <v>3.63</v>
      </c>
      <c r="S316" s="14">
        <f>ROUND(AVERAGE(Zinsswaps!S257:S316)+'iBoxx Extrapolation'!$G316,2)</f>
        <v>3.64</v>
      </c>
      <c r="T316" s="14">
        <f>ROUND(AVERAGE(Zinsswaps!T257:T316)+'iBoxx Extrapolation'!$G316,2)</f>
        <v>3.64</v>
      </c>
      <c r="U316" s="14">
        <f>ROUND(AVERAGE(Zinsswaps!U257:U316)+'iBoxx Extrapolation'!$G316,2)</f>
        <v>3.64</v>
      </c>
      <c r="V316" s="14">
        <f>ROUND(AVERAGE(Zinsswaps!V257:V316)+'iBoxx Extrapolation'!$G316,2)</f>
        <v>3.63</v>
      </c>
      <c r="W316" s="14">
        <f>ROUND(AVERAGE(Zinsswaps!W257:W316)+'iBoxx Extrapolation'!$G316,2)</f>
        <v>3.62</v>
      </c>
      <c r="X316" s="14">
        <f>ROUND(AVERAGE(Zinsswaps!X257:X316)+'iBoxx Extrapolation'!$G316,2)</f>
        <v>3.6</v>
      </c>
      <c r="Y316" s="14">
        <f>ROUND(AVERAGE(Zinsswaps!Y257:Y316)+'iBoxx Extrapolation'!$G316,2)</f>
        <v>3.59</v>
      </c>
      <c r="Z316" s="14">
        <f>ROUND(AVERAGE(Zinsswaps!Z257:Z316)+'iBoxx Extrapolation'!$G316,2)</f>
        <v>3.58</v>
      </c>
      <c r="AA316" s="14">
        <f>ROUND(AVERAGE(Zinsswaps!AA257:AA316)+'iBoxx Extrapolation'!$G316,2)</f>
        <v>3.57</v>
      </c>
      <c r="AB316" s="14">
        <f>ROUND(AVERAGE(Zinsswaps!AB257:AB316)+'iBoxx Extrapolation'!$G316,2)</f>
        <v>3.55</v>
      </c>
      <c r="AC316" s="14">
        <f>ROUND(AVERAGE(Zinsswaps!AC257:AC316)+'iBoxx Extrapolation'!$G316,2)</f>
        <v>3.53</v>
      </c>
      <c r="AD316" s="14">
        <f>ROUND(AVERAGE(Zinsswaps!AD257:AD316)+'iBoxx Extrapolation'!$G316,2)</f>
        <v>3.52</v>
      </c>
      <c r="AE316" s="14">
        <f>ROUND(AVERAGE(Zinsswaps!AE257:AE316)+'iBoxx Extrapolation'!$G316,2)</f>
        <v>3.51</v>
      </c>
      <c r="AF316" s="14">
        <f>ROUND(AVERAGE(Zinsswaps!AF257:AF316)+'iBoxx Extrapolation'!$G316,2)</f>
        <v>3.49</v>
      </c>
      <c r="AG316" s="14">
        <f>ROUND(AVERAGE(Zinsswaps!AG257:AG316)+'iBoxx Extrapolation'!$G316,2)</f>
        <v>3.47</v>
      </c>
      <c r="AH316" s="14">
        <f>ROUND(AVERAGE(Zinsswaps!AH257:AH316)+'iBoxx Extrapolation'!$G316,2)</f>
        <v>3.45</v>
      </c>
      <c r="AI316" s="14">
        <f>ROUND(AVERAGE(Zinsswaps!AI257:AI316)+'iBoxx Extrapolation'!$G316,2)</f>
        <v>3.43</v>
      </c>
      <c r="AJ316" s="14">
        <f>ROUND(AVERAGE(Zinsswaps!AJ257:AJ316)+'iBoxx Extrapolation'!$G316,2)</f>
        <v>3.42</v>
      </c>
      <c r="AK316" s="14">
        <f>ROUND(AVERAGE(Zinsswaps!AK257:AK316)+'iBoxx Extrapolation'!$G316,2)</f>
        <v>3.4</v>
      </c>
      <c r="AL316" s="14">
        <f>ROUND(AVERAGE(Zinsswaps!AL257:AL316)+'iBoxx Extrapolation'!$G316,2)</f>
        <v>3.39</v>
      </c>
      <c r="AM316" s="14">
        <f>ROUND(AVERAGE(Zinsswaps!AM257:AM316)+'iBoxx Extrapolation'!$G316,2)</f>
        <v>3.38</v>
      </c>
      <c r="AN316" s="14">
        <f>ROUND(AVERAGE(Zinsswaps!AN257:AN316)+'iBoxx Extrapolation'!$G316,2)</f>
        <v>3.37</v>
      </c>
      <c r="AO316" s="14">
        <f>ROUND(AVERAGE(Zinsswaps!AO257:AO316)+'iBoxx Extrapolation'!$G316,2)</f>
        <v>3.35</v>
      </c>
      <c r="AP316" s="14">
        <f>ROUND(AVERAGE(Zinsswaps!AP257:AP316)+'iBoxx Extrapolation'!$G316,2)</f>
        <v>3.33</v>
      </c>
      <c r="AQ316" s="14">
        <f>ROUND(AVERAGE(Zinsswaps!AQ257:AQ316)+'iBoxx Extrapolation'!$G316,2)</f>
        <v>3.31</v>
      </c>
      <c r="AR316" s="14">
        <f>ROUND(AVERAGE(Zinsswaps!AR257:AR316)+'iBoxx Extrapolation'!$G316,2)</f>
        <v>3.29</v>
      </c>
      <c r="AS316" s="14">
        <f>ROUND(AVERAGE(Zinsswaps!AS257:AS316)+'iBoxx Extrapolation'!$G316,2)</f>
        <v>3.28</v>
      </c>
      <c r="AT316" s="14">
        <f>ROUND(AVERAGE(Zinsswaps!AT257:AT316)+'iBoxx Extrapolation'!$G316,2)</f>
        <v>3.26</v>
      </c>
      <c r="AU316" s="14">
        <f>ROUND(AVERAGE(Zinsswaps!AU257:AU316)+'iBoxx Extrapolation'!$G316,2)</f>
        <v>3.24</v>
      </c>
      <c r="AV316" s="14">
        <f>ROUND(AVERAGE(Zinsswaps!AV257:AV316)+'iBoxx Extrapolation'!$G316,2)</f>
        <v>3.23</v>
      </c>
      <c r="AW316" s="14">
        <f>ROUND(AVERAGE(Zinsswaps!AW257:AW316)+'iBoxx Extrapolation'!$G316,2)</f>
        <v>3.21</v>
      </c>
      <c r="AX316" s="14">
        <f>ROUND(AVERAGE(Zinsswaps!AX257:AX316)+'iBoxx Extrapolation'!$G316,2)</f>
        <v>3.2</v>
      </c>
      <c r="AY316" s="14">
        <f>ROUND(AVERAGE(Zinsswaps!AY257:AY316)+'iBoxx Extrapolation'!$G316,2)</f>
        <v>3.18</v>
      </c>
    </row>
    <row r="317" spans="1:51" s="16" customFormat="1" x14ac:dyDescent="0.2">
      <c r="A317" s="12">
        <v>46873</v>
      </c>
      <c r="B317" s="14">
        <f>ROUND(AVERAGE(Zinsswaps!B258:B317)+'iBoxx Extrapolation'!$G317,2)</f>
        <v>3.35</v>
      </c>
      <c r="C317" s="14">
        <f>ROUND(AVERAGE(Zinsswaps!C258:C317)+'iBoxx Extrapolation'!$G317,2)</f>
        <v>3.22</v>
      </c>
      <c r="D317" s="14">
        <f>ROUND(AVERAGE(Zinsswaps!D258:D317)+'iBoxx Extrapolation'!$G317,2)</f>
        <v>3.2</v>
      </c>
      <c r="E317" s="14">
        <f>ROUND(AVERAGE(Zinsswaps!E258:E317)+'iBoxx Extrapolation'!$G317,2)</f>
        <v>3.21</v>
      </c>
      <c r="F317" s="14">
        <f>ROUND(AVERAGE(Zinsswaps!F258:F317)+'iBoxx Extrapolation'!$G317,2)</f>
        <v>3.24</v>
      </c>
      <c r="G317" s="14">
        <f>ROUND(AVERAGE(Zinsswaps!G258:G317)+'iBoxx Extrapolation'!$G317,2)</f>
        <v>3.29</v>
      </c>
      <c r="H317" s="14">
        <f>ROUND(AVERAGE(Zinsswaps!H258:H317)+'iBoxx Extrapolation'!$G317,2)</f>
        <v>3.33</v>
      </c>
      <c r="I317" s="14">
        <f>ROUND(AVERAGE(Zinsswaps!I258:I317)+'iBoxx Extrapolation'!$G317,2)</f>
        <v>3.38</v>
      </c>
      <c r="J317" s="14">
        <f>ROUND(AVERAGE(Zinsswaps!J258:J317)+'iBoxx Extrapolation'!$G317,2)</f>
        <v>3.42</v>
      </c>
      <c r="K317" s="14">
        <f>ROUND(AVERAGE(Zinsswaps!K258:K317)+'iBoxx Extrapolation'!$G317,2)</f>
        <v>3.46</v>
      </c>
      <c r="L317" s="14">
        <f>ROUND(AVERAGE(Zinsswaps!L258:L317)+'iBoxx Extrapolation'!$G317,2)</f>
        <v>3.51</v>
      </c>
      <c r="M317" s="14">
        <f>ROUND(AVERAGE(Zinsswaps!M258:M317)+'iBoxx Extrapolation'!$G317,2)</f>
        <v>3.54</v>
      </c>
      <c r="N317" s="14">
        <f>ROUND(AVERAGE(Zinsswaps!N258:N317)+'iBoxx Extrapolation'!$G317,2)</f>
        <v>3.58</v>
      </c>
      <c r="O317" s="14">
        <f>ROUND(AVERAGE(Zinsswaps!O258:O317)+'iBoxx Extrapolation'!$G317,2)</f>
        <v>3.6</v>
      </c>
      <c r="P317" s="14">
        <f>ROUND(AVERAGE(Zinsswaps!P258:P317)+'iBoxx Extrapolation'!$G317,2)</f>
        <v>3.63</v>
      </c>
      <c r="Q317" s="14">
        <f>ROUND(AVERAGE(Zinsswaps!Q258:Q317)+'iBoxx Extrapolation'!$G317,2)</f>
        <v>3.63</v>
      </c>
      <c r="R317" s="14">
        <f>ROUND(AVERAGE(Zinsswaps!R258:R317)+'iBoxx Extrapolation'!$G317,2)</f>
        <v>3.64</v>
      </c>
      <c r="S317" s="14">
        <f>ROUND(AVERAGE(Zinsswaps!S258:S317)+'iBoxx Extrapolation'!$G317,2)</f>
        <v>3.64</v>
      </c>
      <c r="T317" s="14">
        <f>ROUND(AVERAGE(Zinsswaps!T258:T317)+'iBoxx Extrapolation'!$G317,2)</f>
        <v>3.65</v>
      </c>
      <c r="U317" s="14">
        <f>ROUND(AVERAGE(Zinsswaps!U258:U317)+'iBoxx Extrapolation'!$G317,2)</f>
        <v>3.65</v>
      </c>
      <c r="V317" s="14">
        <f>ROUND(AVERAGE(Zinsswaps!V258:V317)+'iBoxx Extrapolation'!$G317,2)</f>
        <v>3.64</v>
      </c>
      <c r="W317" s="14">
        <f>ROUND(AVERAGE(Zinsswaps!W258:W317)+'iBoxx Extrapolation'!$G317,2)</f>
        <v>3.63</v>
      </c>
      <c r="X317" s="14">
        <f>ROUND(AVERAGE(Zinsswaps!X258:X317)+'iBoxx Extrapolation'!$G317,2)</f>
        <v>3.62</v>
      </c>
      <c r="Y317" s="14">
        <f>ROUND(AVERAGE(Zinsswaps!Y258:Y317)+'iBoxx Extrapolation'!$G317,2)</f>
        <v>3.61</v>
      </c>
      <c r="Z317" s="14">
        <f>ROUND(AVERAGE(Zinsswaps!Z258:Z317)+'iBoxx Extrapolation'!$G317,2)</f>
        <v>3.6</v>
      </c>
      <c r="AA317" s="14">
        <f>ROUND(AVERAGE(Zinsswaps!AA258:AA317)+'iBoxx Extrapolation'!$G317,2)</f>
        <v>3.58</v>
      </c>
      <c r="AB317" s="14">
        <f>ROUND(AVERAGE(Zinsswaps!AB258:AB317)+'iBoxx Extrapolation'!$G317,2)</f>
        <v>3.56</v>
      </c>
      <c r="AC317" s="14">
        <f>ROUND(AVERAGE(Zinsswaps!AC258:AC317)+'iBoxx Extrapolation'!$G317,2)</f>
        <v>3.55</v>
      </c>
      <c r="AD317" s="14">
        <f>ROUND(AVERAGE(Zinsswaps!AD258:AD317)+'iBoxx Extrapolation'!$G317,2)</f>
        <v>3.53</v>
      </c>
      <c r="AE317" s="14">
        <f>ROUND(AVERAGE(Zinsswaps!AE258:AE317)+'iBoxx Extrapolation'!$G317,2)</f>
        <v>3.52</v>
      </c>
      <c r="AF317" s="14">
        <f>ROUND(AVERAGE(Zinsswaps!AF258:AF317)+'iBoxx Extrapolation'!$G317,2)</f>
        <v>3.5</v>
      </c>
      <c r="AG317" s="14">
        <f>ROUND(AVERAGE(Zinsswaps!AG258:AG317)+'iBoxx Extrapolation'!$G317,2)</f>
        <v>3.48</v>
      </c>
      <c r="AH317" s="14">
        <f>ROUND(AVERAGE(Zinsswaps!AH258:AH317)+'iBoxx Extrapolation'!$G317,2)</f>
        <v>3.47</v>
      </c>
      <c r="AI317" s="14">
        <f>ROUND(AVERAGE(Zinsswaps!AI258:AI317)+'iBoxx Extrapolation'!$G317,2)</f>
        <v>3.45</v>
      </c>
      <c r="AJ317" s="14">
        <f>ROUND(AVERAGE(Zinsswaps!AJ258:AJ317)+'iBoxx Extrapolation'!$G317,2)</f>
        <v>3.44</v>
      </c>
      <c r="AK317" s="14">
        <f>ROUND(AVERAGE(Zinsswaps!AK258:AK317)+'iBoxx Extrapolation'!$G317,2)</f>
        <v>3.42</v>
      </c>
      <c r="AL317" s="14">
        <f>ROUND(AVERAGE(Zinsswaps!AL258:AL317)+'iBoxx Extrapolation'!$G317,2)</f>
        <v>3.41</v>
      </c>
      <c r="AM317" s="14">
        <f>ROUND(AVERAGE(Zinsswaps!AM258:AM317)+'iBoxx Extrapolation'!$G317,2)</f>
        <v>3.4</v>
      </c>
      <c r="AN317" s="14">
        <f>ROUND(AVERAGE(Zinsswaps!AN258:AN317)+'iBoxx Extrapolation'!$G317,2)</f>
        <v>3.38</v>
      </c>
      <c r="AO317" s="14">
        <f>ROUND(AVERAGE(Zinsswaps!AO258:AO317)+'iBoxx Extrapolation'!$G317,2)</f>
        <v>3.37</v>
      </c>
      <c r="AP317" s="14">
        <f>ROUND(AVERAGE(Zinsswaps!AP258:AP317)+'iBoxx Extrapolation'!$G317,2)</f>
        <v>3.35</v>
      </c>
      <c r="AQ317" s="14">
        <f>ROUND(AVERAGE(Zinsswaps!AQ258:AQ317)+'iBoxx Extrapolation'!$G317,2)</f>
        <v>3.33</v>
      </c>
      <c r="AR317" s="14">
        <f>ROUND(AVERAGE(Zinsswaps!AR258:AR317)+'iBoxx Extrapolation'!$G317,2)</f>
        <v>3.31</v>
      </c>
      <c r="AS317" s="14">
        <f>ROUND(AVERAGE(Zinsswaps!AS258:AS317)+'iBoxx Extrapolation'!$G317,2)</f>
        <v>3.29</v>
      </c>
      <c r="AT317" s="14">
        <f>ROUND(AVERAGE(Zinsswaps!AT258:AT317)+'iBoxx Extrapolation'!$G317,2)</f>
        <v>3.28</v>
      </c>
      <c r="AU317" s="14">
        <f>ROUND(AVERAGE(Zinsswaps!AU258:AU317)+'iBoxx Extrapolation'!$G317,2)</f>
        <v>3.26</v>
      </c>
      <c r="AV317" s="14">
        <f>ROUND(AVERAGE(Zinsswaps!AV258:AV317)+'iBoxx Extrapolation'!$G317,2)</f>
        <v>3.24</v>
      </c>
      <c r="AW317" s="14">
        <f>ROUND(AVERAGE(Zinsswaps!AW258:AW317)+'iBoxx Extrapolation'!$G317,2)</f>
        <v>3.23</v>
      </c>
      <c r="AX317" s="14">
        <f>ROUND(AVERAGE(Zinsswaps!AX258:AX317)+'iBoxx Extrapolation'!$G317,2)</f>
        <v>3.21</v>
      </c>
      <c r="AY317" s="14">
        <f>ROUND(AVERAGE(Zinsswaps!AY258:AY317)+'iBoxx Extrapolation'!$G317,2)</f>
        <v>3.2</v>
      </c>
    </row>
    <row r="318" spans="1:51" s="16" customFormat="1" x14ac:dyDescent="0.2">
      <c r="A318" s="12">
        <v>46904</v>
      </c>
      <c r="B318" s="14">
        <f>ROUND(AVERAGE(Zinsswaps!B259:B318)+'iBoxx Extrapolation'!$G318,2)</f>
        <v>3.32</v>
      </c>
      <c r="C318" s="14">
        <f>ROUND(AVERAGE(Zinsswaps!C259:C318)+'iBoxx Extrapolation'!$G318,2)</f>
        <v>3.21</v>
      </c>
      <c r="D318" s="14">
        <f>ROUND(AVERAGE(Zinsswaps!D259:D318)+'iBoxx Extrapolation'!$G318,2)</f>
        <v>3.18</v>
      </c>
      <c r="E318" s="14">
        <f>ROUND(AVERAGE(Zinsswaps!E259:E318)+'iBoxx Extrapolation'!$G318,2)</f>
        <v>3.21</v>
      </c>
      <c r="F318" s="14">
        <f>ROUND(AVERAGE(Zinsswaps!F259:F318)+'iBoxx Extrapolation'!$G318,2)</f>
        <v>3.24</v>
      </c>
      <c r="G318" s="14">
        <f>ROUND(AVERAGE(Zinsswaps!G259:G318)+'iBoxx Extrapolation'!$G318,2)</f>
        <v>3.28</v>
      </c>
      <c r="H318" s="14">
        <f>ROUND(AVERAGE(Zinsswaps!H259:H318)+'iBoxx Extrapolation'!$G318,2)</f>
        <v>3.33</v>
      </c>
      <c r="I318" s="14">
        <f>ROUND(AVERAGE(Zinsswaps!I259:I318)+'iBoxx Extrapolation'!$G318,2)</f>
        <v>3.38</v>
      </c>
      <c r="J318" s="14">
        <f>ROUND(AVERAGE(Zinsswaps!J259:J318)+'iBoxx Extrapolation'!$G318,2)</f>
        <v>3.42</v>
      </c>
      <c r="K318" s="14">
        <f>ROUND(AVERAGE(Zinsswaps!K259:K318)+'iBoxx Extrapolation'!$G318,2)</f>
        <v>3.46</v>
      </c>
      <c r="L318" s="14">
        <f>ROUND(AVERAGE(Zinsswaps!L259:L318)+'iBoxx Extrapolation'!$G318,2)</f>
        <v>3.51</v>
      </c>
      <c r="M318" s="14">
        <f>ROUND(AVERAGE(Zinsswaps!M259:M318)+'iBoxx Extrapolation'!$G318,2)</f>
        <v>3.55</v>
      </c>
      <c r="N318" s="14">
        <f>ROUND(AVERAGE(Zinsswaps!N259:N318)+'iBoxx Extrapolation'!$G318,2)</f>
        <v>3.58</v>
      </c>
      <c r="O318" s="14">
        <f>ROUND(AVERAGE(Zinsswaps!O259:O318)+'iBoxx Extrapolation'!$G318,2)</f>
        <v>3.61</v>
      </c>
      <c r="P318" s="14">
        <f>ROUND(AVERAGE(Zinsswaps!P259:P318)+'iBoxx Extrapolation'!$G318,2)</f>
        <v>3.63</v>
      </c>
      <c r="Q318" s="14">
        <f>ROUND(AVERAGE(Zinsswaps!Q259:Q318)+'iBoxx Extrapolation'!$G318,2)</f>
        <v>3.64</v>
      </c>
      <c r="R318" s="14">
        <f>ROUND(AVERAGE(Zinsswaps!R259:R318)+'iBoxx Extrapolation'!$G318,2)</f>
        <v>3.65</v>
      </c>
      <c r="S318" s="14">
        <f>ROUND(AVERAGE(Zinsswaps!S259:S318)+'iBoxx Extrapolation'!$G318,2)</f>
        <v>3.65</v>
      </c>
      <c r="T318" s="14">
        <f>ROUND(AVERAGE(Zinsswaps!T259:T318)+'iBoxx Extrapolation'!$G318,2)</f>
        <v>3.66</v>
      </c>
      <c r="U318" s="14">
        <f>ROUND(AVERAGE(Zinsswaps!U259:U318)+'iBoxx Extrapolation'!$G318,2)</f>
        <v>3.66</v>
      </c>
      <c r="V318" s="14">
        <f>ROUND(AVERAGE(Zinsswaps!V259:V318)+'iBoxx Extrapolation'!$G318,2)</f>
        <v>3.65</v>
      </c>
      <c r="W318" s="14">
        <f>ROUND(AVERAGE(Zinsswaps!W259:W318)+'iBoxx Extrapolation'!$G318,2)</f>
        <v>3.64</v>
      </c>
      <c r="X318" s="14">
        <f>ROUND(AVERAGE(Zinsswaps!X259:X318)+'iBoxx Extrapolation'!$G318,2)</f>
        <v>3.63</v>
      </c>
      <c r="Y318" s="14">
        <f>ROUND(AVERAGE(Zinsswaps!Y259:Y318)+'iBoxx Extrapolation'!$G318,2)</f>
        <v>3.62</v>
      </c>
      <c r="Z318" s="14">
        <f>ROUND(AVERAGE(Zinsswaps!Z259:Z318)+'iBoxx Extrapolation'!$G318,2)</f>
        <v>3.61</v>
      </c>
      <c r="AA318" s="14">
        <f>ROUND(AVERAGE(Zinsswaps!AA259:AA318)+'iBoxx Extrapolation'!$G318,2)</f>
        <v>3.59</v>
      </c>
      <c r="AB318" s="14">
        <f>ROUND(AVERAGE(Zinsswaps!AB259:AB318)+'iBoxx Extrapolation'!$G318,2)</f>
        <v>3.58</v>
      </c>
      <c r="AC318" s="14">
        <f>ROUND(AVERAGE(Zinsswaps!AC259:AC318)+'iBoxx Extrapolation'!$G318,2)</f>
        <v>3.56</v>
      </c>
      <c r="AD318" s="14">
        <f>ROUND(AVERAGE(Zinsswaps!AD259:AD318)+'iBoxx Extrapolation'!$G318,2)</f>
        <v>3.55</v>
      </c>
      <c r="AE318" s="14">
        <f>ROUND(AVERAGE(Zinsswaps!AE259:AE318)+'iBoxx Extrapolation'!$G318,2)</f>
        <v>3.54</v>
      </c>
      <c r="AF318" s="14">
        <f>ROUND(AVERAGE(Zinsswaps!AF259:AF318)+'iBoxx Extrapolation'!$G318,2)</f>
        <v>3.52</v>
      </c>
      <c r="AG318" s="14">
        <f>ROUND(AVERAGE(Zinsswaps!AG259:AG318)+'iBoxx Extrapolation'!$G318,2)</f>
        <v>3.5</v>
      </c>
      <c r="AH318" s="14">
        <f>ROUND(AVERAGE(Zinsswaps!AH259:AH318)+'iBoxx Extrapolation'!$G318,2)</f>
        <v>3.48</v>
      </c>
      <c r="AI318" s="14">
        <f>ROUND(AVERAGE(Zinsswaps!AI259:AI318)+'iBoxx Extrapolation'!$G318,2)</f>
        <v>3.47</v>
      </c>
      <c r="AJ318" s="14">
        <f>ROUND(AVERAGE(Zinsswaps!AJ259:AJ318)+'iBoxx Extrapolation'!$G318,2)</f>
        <v>3.45</v>
      </c>
      <c r="AK318" s="14">
        <f>ROUND(AVERAGE(Zinsswaps!AK259:AK318)+'iBoxx Extrapolation'!$G318,2)</f>
        <v>3.44</v>
      </c>
      <c r="AL318" s="14">
        <f>ROUND(AVERAGE(Zinsswaps!AL259:AL318)+'iBoxx Extrapolation'!$G318,2)</f>
        <v>3.42</v>
      </c>
      <c r="AM318" s="14">
        <f>ROUND(AVERAGE(Zinsswaps!AM259:AM318)+'iBoxx Extrapolation'!$G318,2)</f>
        <v>3.41</v>
      </c>
      <c r="AN318" s="14">
        <f>ROUND(AVERAGE(Zinsswaps!AN259:AN318)+'iBoxx Extrapolation'!$G318,2)</f>
        <v>3.4</v>
      </c>
      <c r="AO318" s="14">
        <f>ROUND(AVERAGE(Zinsswaps!AO259:AO318)+'iBoxx Extrapolation'!$G318,2)</f>
        <v>3.39</v>
      </c>
      <c r="AP318" s="14">
        <f>ROUND(AVERAGE(Zinsswaps!AP259:AP318)+'iBoxx Extrapolation'!$G318,2)</f>
        <v>3.37</v>
      </c>
      <c r="AQ318" s="14">
        <f>ROUND(AVERAGE(Zinsswaps!AQ259:AQ318)+'iBoxx Extrapolation'!$G318,2)</f>
        <v>3.35</v>
      </c>
      <c r="AR318" s="14">
        <f>ROUND(AVERAGE(Zinsswaps!AR259:AR318)+'iBoxx Extrapolation'!$G318,2)</f>
        <v>3.33</v>
      </c>
      <c r="AS318" s="14">
        <f>ROUND(AVERAGE(Zinsswaps!AS259:AS318)+'iBoxx Extrapolation'!$G318,2)</f>
        <v>3.31</v>
      </c>
      <c r="AT318" s="14">
        <f>ROUND(AVERAGE(Zinsswaps!AT259:AT318)+'iBoxx Extrapolation'!$G318,2)</f>
        <v>3.29</v>
      </c>
      <c r="AU318" s="14">
        <f>ROUND(AVERAGE(Zinsswaps!AU259:AU318)+'iBoxx Extrapolation'!$G318,2)</f>
        <v>3.28</v>
      </c>
      <c r="AV318" s="14">
        <f>ROUND(AVERAGE(Zinsswaps!AV259:AV318)+'iBoxx Extrapolation'!$G318,2)</f>
        <v>3.26</v>
      </c>
      <c r="AW318" s="14">
        <f>ROUND(AVERAGE(Zinsswaps!AW259:AW318)+'iBoxx Extrapolation'!$G318,2)</f>
        <v>3.25</v>
      </c>
      <c r="AX318" s="14">
        <f>ROUND(AVERAGE(Zinsswaps!AX259:AX318)+'iBoxx Extrapolation'!$G318,2)</f>
        <v>3.23</v>
      </c>
      <c r="AY318" s="14">
        <f>ROUND(AVERAGE(Zinsswaps!AY259:AY318)+'iBoxx Extrapolation'!$G318,2)</f>
        <v>3.22</v>
      </c>
    </row>
    <row r="319" spans="1:51" s="16" customFormat="1" x14ac:dyDescent="0.2">
      <c r="A319" s="12">
        <v>46934</v>
      </c>
      <c r="B319" s="14">
        <f>ROUND(AVERAGE(Zinsswaps!B260:B319)+'iBoxx Extrapolation'!$G319,2)</f>
        <v>3.3</v>
      </c>
      <c r="C319" s="14">
        <f>ROUND(AVERAGE(Zinsswaps!C260:C319)+'iBoxx Extrapolation'!$G319,2)</f>
        <v>3.18</v>
      </c>
      <c r="D319" s="14">
        <f>ROUND(AVERAGE(Zinsswaps!D260:D319)+'iBoxx Extrapolation'!$G319,2)</f>
        <v>3.17</v>
      </c>
      <c r="E319" s="14">
        <f>ROUND(AVERAGE(Zinsswaps!E260:E319)+'iBoxx Extrapolation'!$G319,2)</f>
        <v>3.19</v>
      </c>
      <c r="F319" s="14">
        <f>ROUND(AVERAGE(Zinsswaps!F260:F319)+'iBoxx Extrapolation'!$G319,2)</f>
        <v>3.23</v>
      </c>
      <c r="G319" s="14">
        <f>ROUND(AVERAGE(Zinsswaps!G260:G319)+'iBoxx Extrapolation'!$G319,2)</f>
        <v>3.28</v>
      </c>
      <c r="H319" s="14">
        <f>ROUND(AVERAGE(Zinsswaps!H260:H319)+'iBoxx Extrapolation'!$G319,2)</f>
        <v>3.32</v>
      </c>
      <c r="I319" s="14">
        <f>ROUND(AVERAGE(Zinsswaps!I260:I319)+'iBoxx Extrapolation'!$G319,2)</f>
        <v>3.37</v>
      </c>
      <c r="J319" s="14">
        <f>ROUND(AVERAGE(Zinsswaps!J260:J319)+'iBoxx Extrapolation'!$G319,2)</f>
        <v>3.42</v>
      </c>
      <c r="K319" s="14">
        <f>ROUND(AVERAGE(Zinsswaps!K260:K319)+'iBoxx Extrapolation'!$G319,2)</f>
        <v>3.47</v>
      </c>
      <c r="L319" s="14">
        <f>ROUND(AVERAGE(Zinsswaps!L260:L319)+'iBoxx Extrapolation'!$G319,2)</f>
        <v>3.51</v>
      </c>
      <c r="M319" s="14">
        <f>ROUND(AVERAGE(Zinsswaps!M260:M319)+'iBoxx Extrapolation'!$G319,2)</f>
        <v>3.55</v>
      </c>
      <c r="N319" s="14">
        <f>ROUND(AVERAGE(Zinsswaps!N260:N319)+'iBoxx Extrapolation'!$G319,2)</f>
        <v>3.59</v>
      </c>
      <c r="O319" s="14">
        <f>ROUND(AVERAGE(Zinsswaps!O260:O319)+'iBoxx Extrapolation'!$G319,2)</f>
        <v>3.62</v>
      </c>
      <c r="P319" s="14">
        <f>ROUND(AVERAGE(Zinsswaps!P260:P319)+'iBoxx Extrapolation'!$G319,2)</f>
        <v>3.64</v>
      </c>
      <c r="Q319" s="14">
        <f>ROUND(AVERAGE(Zinsswaps!Q260:Q319)+'iBoxx Extrapolation'!$G319,2)</f>
        <v>3.65</v>
      </c>
      <c r="R319" s="14">
        <f>ROUND(AVERAGE(Zinsswaps!R260:R319)+'iBoxx Extrapolation'!$G319,2)</f>
        <v>3.66</v>
      </c>
      <c r="S319" s="14">
        <f>ROUND(AVERAGE(Zinsswaps!S260:S319)+'iBoxx Extrapolation'!$G319,2)</f>
        <v>3.66</v>
      </c>
      <c r="T319" s="14">
        <f>ROUND(AVERAGE(Zinsswaps!T260:T319)+'iBoxx Extrapolation'!$G319,2)</f>
        <v>3.67</v>
      </c>
      <c r="U319" s="14">
        <f>ROUND(AVERAGE(Zinsswaps!U260:U319)+'iBoxx Extrapolation'!$G319,2)</f>
        <v>3.67</v>
      </c>
      <c r="V319" s="14">
        <f>ROUND(AVERAGE(Zinsswaps!V260:V319)+'iBoxx Extrapolation'!$G319,2)</f>
        <v>3.66</v>
      </c>
      <c r="W319" s="14">
        <f>ROUND(AVERAGE(Zinsswaps!W260:W319)+'iBoxx Extrapolation'!$G319,2)</f>
        <v>3.65</v>
      </c>
      <c r="X319" s="14">
        <f>ROUND(AVERAGE(Zinsswaps!X260:X319)+'iBoxx Extrapolation'!$G319,2)</f>
        <v>3.64</v>
      </c>
      <c r="Y319" s="14">
        <f>ROUND(AVERAGE(Zinsswaps!Y260:Y319)+'iBoxx Extrapolation'!$G319,2)</f>
        <v>3.63</v>
      </c>
      <c r="Z319" s="14">
        <f>ROUND(AVERAGE(Zinsswaps!Z260:Z319)+'iBoxx Extrapolation'!$G319,2)</f>
        <v>3.62</v>
      </c>
      <c r="AA319" s="14">
        <f>ROUND(AVERAGE(Zinsswaps!AA260:AA319)+'iBoxx Extrapolation'!$G319,2)</f>
        <v>3.61</v>
      </c>
      <c r="AB319" s="14">
        <f>ROUND(AVERAGE(Zinsswaps!AB260:AB319)+'iBoxx Extrapolation'!$G319,2)</f>
        <v>3.59</v>
      </c>
      <c r="AC319" s="14">
        <f>ROUND(AVERAGE(Zinsswaps!AC260:AC319)+'iBoxx Extrapolation'!$G319,2)</f>
        <v>3.58</v>
      </c>
      <c r="AD319" s="14">
        <f>ROUND(AVERAGE(Zinsswaps!AD260:AD319)+'iBoxx Extrapolation'!$G319,2)</f>
        <v>3.56</v>
      </c>
      <c r="AE319" s="14">
        <f>ROUND(AVERAGE(Zinsswaps!AE260:AE319)+'iBoxx Extrapolation'!$G319,2)</f>
        <v>3.55</v>
      </c>
      <c r="AF319" s="14">
        <f>ROUND(AVERAGE(Zinsswaps!AF260:AF319)+'iBoxx Extrapolation'!$G319,2)</f>
        <v>3.53</v>
      </c>
      <c r="AG319" s="14">
        <f>ROUND(AVERAGE(Zinsswaps!AG260:AG319)+'iBoxx Extrapolation'!$G319,2)</f>
        <v>3.52</v>
      </c>
      <c r="AH319" s="14">
        <f>ROUND(AVERAGE(Zinsswaps!AH260:AH319)+'iBoxx Extrapolation'!$G319,2)</f>
        <v>3.5</v>
      </c>
      <c r="AI319" s="14">
        <f>ROUND(AVERAGE(Zinsswaps!AI260:AI319)+'iBoxx Extrapolation'!$G319,2)</f>
        <v>3.48</v>
      </c>
      <c r="AJ319" s="14">
        <f>ROUND(AVERAGE(Zinsswaps!AJ260:AJ319)+'iBoxx Extrapolation'!$G319,2)</f>
        <v>3.47</v>
      </c>
      <c r="AK319" s="14">
        <f>ROUND(AVERAGE(Zinsswaps!AK260:AK319)+'iBoxx Extrapolation'!$G319,2)</f>
        <v>3.45</v>
      </c>
      <c r="AL319" s="14">
        <f>ROUND(AVERAGE(Zinsswaps!AL260:AL319)+'iBoxx Extrapolation'!$G319,2)</f>
        <v>3.44</v>
      </c>
      <c r="AM319" s="14">
        <f>ROUND(AVERAGE(Zinsswaps!AM260:AM319)+'iBoxx Extrapolation'!$G319,2)</f>
        <v>3.43</v>
      </c>
      <c r="AN319" s="14">
        <f>ROUND(AVERAGE(Zinsswaps!AN260:AN319)+'iBoxx Extrapolation'!$G319,2)</f>
        <v>3.42</v>
      </c>
      <c r="AO319" s="14">
        <f>ROUND(AVERAGE(Zinsswaps!AO260:AO319)+'iBoxx Extrapolation'!$G319,2)</f>
        <v>3.41</v>
      </c>
      <c r="AP319" s="14">
        <f>ROUND(AVERAGE(Zinsswaps!AP260:AP319)+'iBoxx Extrapolation'!$G319,2)</f>
        <v>3.39</v>
      </c>
      <c r="AQ319" s="14">
        <f>ROUND(AVERAGE(Zinsswaps!AQ260:AQ319)+'iBoxx Extrapolation'!$G319,2)</f>
        <v>3.37</v>
      </c>
      <c r="AR319" s="14">
        <f>ROUND(AVERAGE(Zinsswaps!AR260:AR319)+'iBoxx Extrapolation'!$G319,2)</f>
        <v>3.35</v>
      </c>
      <c r="AS319" s="14">
        <f>ROUND(AVERAGE(Zinsswaps!AS260:AS319)+'iBoxx Extrapolation'!$G319,2)</f>
        <v>3.33</v>
      </c>
      <c r="AT319" s="14">
        <f>ROUND(AVERAGE(Zinsswaps!AT260:AT319)+'iBoxx Extrapolation'!$G319,2)</f>
        <v>3.31</v>
      </c>
      <c r="AU319" s="14">
        <f>ROUND(AVERAGE(Zinsswaps!AU260:AU319)+'iBoxx Extrapolation'!$G319,2)</f>
        <v>3.29</v>
      </c>
      <c r="AV319" s="14">
        <f>ROUND(AVERAGE(Zinsswaps!AV260:AV319)+'iBoxx Extrapolation'!$G319,2)</f>
        <v>3.28</v>
      </c>
      <c r="AW319" s="14">
        <f>ROUND(AVERAGE(Zinsswaps!AW260:AW319)+'iBoxx Extrapolation'!$G319,2)</f>
        <v>3.26</v>
      </c>
      <c r="AX319" s="14">
        <f>ROUND(AVERAGE(Zinsswaps!AX260:AX319)+'iBoxx Extrapolation'!$G319,2)</f>
        <v>3.25</v>
      </c>
      <c r="AY319" s="14">
        <f>ROUND(AVERAGE(Zinsswaps!AY260:AY319)+'iBoxx Extrapolation'!$G319,2)</f>
        <v>3.23</v>
      </c>
    </row>
    <row r="320" spans="1:51" s="16" customFormat="1" x14ac:dyDescent="0.2">
      <c r="A320" s="12">
        <v>46965</v>
      </c>
      <c r="B320" s="14">
        <f>ROUND(AVERAGE(Zinsswaps!B261:B320)+'iBoxx Extrapolation'!$G320,2)</f>
        <v>3.27</v>
      </c>
      <c r="C320" s="14">
        <f>ROUND(AVERAGE(Zinsswaps!C261:C320)+'iBoxx Extrapolation'!$G320,2)</f>
        <v>3.17</v>
      </c>
      <c r="D320" s="14">
        <f>ROUND(AVERAGE(Zinsswaps!D261:D320)+'iBoxx Extrapolation'!$G320,2)</f>
        <v>3.15</v>
      </c>
      <c r="E320" s="14">
        <f>ROUND(AVERAGE(Zinsswaps!E261:E320)+'iBoxx Extrapolation'!$G320,2)</f>
        <v>3.18</v>
      </c>
      <c r="F320" s="14">
        <f>ROUND(AVERAGE(Zinsswaps!F261:F320)+'iBoxx Extrapolation'!$G320,2)</f>
        <v>3.22</v>
      </c>
      <c r="G320" s="14">
        <f>ROUND(AVERAGE(Zinsswaps!G261:G320)+'iBoxx Extrapolation'!$G320,2)</f>
        <v>3.27</v>
      </c>
      <c r="H320" s="14">
        <f>ROUND(AVERAGE(Zinsswaps!H261:H320)+'iBoxx Extrapolation'!$G320,2)</f>
        <v>3.32</v>
      </c>
      <c r="I320" s="14">
        <f>ROUND(AVERAGE(Zinsswaps!I261:I320)+'iBoxx Extrapolation'!$G320,2)</f>
        <v>3.37</v>
      </c>
      <c r="J320" s="14">
        <f>ROUND(AVERAGE(Zinsswaps!J261:J320)+'iBoxx Extrapolation'!$G320,2)</f>
        <v>3.42</v>
      </c>
      <c r="K320" s="14">
        <f>ROUND(AVERAGE(Zinsswaps!K261:K320)+'iBoxx Extrapolation'!$G320,2)</f>
        <v>3.47</v>
      </c>
      <c r="L320" s="14">
        <f>ROUND(AVERAGE(Zinsswaps!L261:L320)+'iBoxx Extrapolation'!$G320,2)</f>
        <v>3.51</v>
      </c>
      <c r="M320" s="14">
        <f>ROUND(AVERAGE(Zinsswaps!M261:M320)+'iBoxx Extrapolation'!$G320,2)</f>
        <v>3.55</v>
      </c>
      <c r="N320" s="14">
        <f>ROUND(AVERAGE(Zinsswaps!N261:N320)+'iBoxx Extrapolation'!$G320,2)</f>
        <v>3.59</v>
      </c>
      <c r="O320" s="14">
        <f>ROUND(AVERAGE(Zinsswaps!O261:O320)+'iBoxx Extrapolation'!$G320,2)</f>
        <v>3.62</v>
      </c>
      <c r="P320" s="14">
        <f>ROUND(AVERAGE(Zinsswaps!P261:P320)+'iBoxx Extrapolation'!$G320,2)</f>
        <v>3.65</v>
      </c>
      <c r="Q320" s="14">
        <f>ROUND(AVERAGE(Zinsswaps!Q261:Q320)+'iBoxx Extrapolation'!$G320,2)</f>
        <v>3.65</v>
      </c>
      <c r="R320" s="14">
        <f>ROUND(AVERAGE(Zinsswaps!R261:R320)+'iBoxx Extrapolation'!$G320,2)</f>
        <v>3.66</v>
      </c>
      <c r="S320" s="14">
        <f>ROUND(AVERAGE(Zinsswaps!S261:S320)+'iBoxx Extrapolation'!$G320,2)</f>
        <v>3.67</v>
      </c>
      <c r="T320" s="14">
        <f>ROUND(AVERAGE(Zinsswaps!T261:T320)+'iBoxx Extrapolation'!$G320,2)</f>
        <v>3.68</v>
      </c>
      <c r="U320" s="14">
        <f>ROUND(AVERAGE(Zinsswaps!U261:U320)+'iBoxx Extrapolation'!$G320,2)</f>
        <v>3.68</v>
      </c>
      <c r="V320" s="14">
        <f>ROUND(AVERAGE(Zinsswaps!V261:V320)+'iBoxx Extrapolation'!$G320,2)</f>
        <v>3.67</v>
      </c>
      <c r="W320" s="14">
        <f>ROUND(AVERAGE(Zinsswaps!W261:W320)+'iBoxx Extrapolation'!$G320,2)</f>
        <v>3.66</v>
      </c>
      <c r="X320" s="14">
        <f>ROUND(AVERAGE(Zinsswaps!X261:X320)+'iBoxx Extrapolation'!$G320,2)</f>
        <v>3.65</v>
      </c>
      <c r="Y320" s="14">
        <f>ROUND(AVERAGE(Zinsswaps!Y261:Y320)+'iBoxx Extrapolation'!$G320,2)</f>
        <v>3.64</v>
      </c>
      <c r="Z320" s="14">
        <f>ROUND(AVERAGE(Zinsswaps!Z261:Z320)+'iBoxx Extrapolation'!$G320,2)</f>
        <v>3.64</v>
      </c>
      <c r="AA320" s="14">
        <f>ROUND(AVERAGE(Zinsswaps!AA261:AA320)+'iBoxx Extrapolation'!$G320,2)</f>
        <v>3.62</v>
      </c>
      <c r="AB320" s="14">
        <f>ROUND(AVERAGE(Zinsswaps!AB261:AB320)+'iBoxx Extrapolation'!$G320,2)</f>
        <v>3.6</v>
      </c>
      <c r="AC320" s="14">
        <f>ROUND(AVERAGE(Zinsswaps!AC261:AC320)+'iBoxx Extrapolation'!$G320,2)</f>
        <v>3.59</v>
      </c>
      <c r="AD320" s="14">
        <f>ROUND(AVERAGE(Zinsswaps!AD261:AD320)+'iBoxx Extrapolation'!$G320,2)</f>
        <v>3.58</v>
      </c>
      <c r="AE320" s="14">
        <f>ROUND(AVERAGE(Zinsswaps!AE261:AE320)+'iBoxx Extrapolation'!$G320,2)</f>
        <v>3.57</v>
      </c>
      <c r="AF320" s="14">
        <f>ROUND(AVERAGE(Zinsswaps!AF261:AF320)+'iBoxx Extrapolation'!$G320,2)</f>
        <v>3.55</v>
      </c>
      <c r="AG320" s="14">
        <f>ROUND(AVERAGE(Zinsswaps!AG261:AG320)+'iBoxx Extrapolation'!$G320,2)</f>
        <v>3.53</v>
      </c>
      <c r="AH320" s="14">
        <f>ROUND(AVERAGE(Zinsswaps!AH261:AH320)+'iBoxx Extrapolation'!$G320,2)</f>
        <v>3.51</v>
      </c>
      <c r="AI320" s="14">
        <f>ROUND(AVERAGE(Zinsswaps!AI261:AI320)+'iBoxx Extrapolation'!$G320,2)</f>
        <v>3.5</v>
      </c>
      <c r="AJ320" s="14">
        <f>ROUND(AVERAGE(Zinsswaps!AJ261:AJ320)+'iBoxx Extrapolation'!$G320,2)</f>
        <v>3.48</v>
      </c>
      <c r="AK320" s="14">
        <f>ROUND(AVERAGE(Zinsswaps!AK261:AK320)+'iBoxx Extrapolation'!$G320,2)</f>
        <v>3.47</v>
      </c>
      <c r="AL320" s="14">
        <f>ROUND(AVERAGE(Zinsswaps!AL261:AL320)+'iBoxx Extrapolation'!$G320,2)</f>
        <v>3.46</v>
      </c>
      <c r="AM320" s="14">
        <f>ROUND(AVERAGE(Zinsswaps!AM261:AM320)+'iBoxx Extrapolation'!$G320,2)</f>
        <v>3.45</v>
      </c>
      <c r="AN320" s="14">
        <f>ROUND(AVERAGE(Zinsswaps!AN261:AN320)+'iBoxx Extrapolation'!$G320,2)</f>
        <v>3.43</v>
      </c>
      <c r="AO320" s="14">
        <f>ROUND(AVERAGE(Zinsswaps!AO261:AO320)+'iBoxx Extrapolation'!$G320,2)</f>
        <v>3.42</v>
      </c>
      <c r="AP320" s="14">
        <f>ROUND(AVERAGE(Zinsswaps!AP261:AP320)+'iBoxx Extrapolation'!$G320,2)</f>
        <v>3.4</v>
      </c>
      <c r="AQ320" s="14">
        <f>ROUND(AVERAGE(Zinsswaps!AQ261:AQ320)+'iBoxx Extrapolation'!$G320,2)</f>
        <v>3.38</v>
      </c>
      <c r="AR320" s="14">
        <f>ROUND(AVERAGE(Zinsswaps!AR261:AR320)+'iBoxx Extrapolation'!$G320,2)</f>
        <v>3.36</v>
      </c>
      <c r="AS320" s="14">
        <f>ROUND(AVERAGE(Zinsswaps!AS261:AS320)+'iBoxx Extrapolation'!$G320,2)</f>
        <v>3.34</v>
      </c>
      <c r="AT320" s="14">
        <f>ROUND(AVERAGE(Zinsswaps!AT261:AT320)+'iBoxx Extrapolation'!$G320,2)</f>
        <v>3.33</v>
      </c>
      <c r="AU320" s="14">
        <f>ROUND(AVERAGE(Zinsswaps!AU261:AU320)+'iBoxx Extrapolation'!$G320,2)</f>
        <v>3.31</v>
      </c>
      <c r="AV320" s="14">
        <f>ROUND(AVERAGE(Zinsswaps!AV261:AV320)+'iBoxx Extrapolation'!$G320,2)</f>
        <v>3.29</v>
      </c>
      <c r="AW320" s="14">
        <f>ROUND(AVERAGE(Zinsswaps!AW261:AW320)+'iBoxx Extrapolation'!$G320,2)</f>
        <v>3.28</v>
      </c>
      <c r="AX320" s="14">
        <f>ROUND(AVERAGE(Zinsswaps!AX261:AX320)+'iBoxx Extrapolation'!$G320,2)</f>
        <v>3.26</v>
      </c>
      <c r="AY320" s="14">
        <f>ROUND(AVERAGE(Zinsswaps!AY261:AY320)+'iBoxx Extrapolation'!$G320,2)</f>
        <v>3.25</v>
      </c>
    </row>
    <row r="321" spans="1:51" s="16" customFormat="1" x14ac:dyDescent="0.2">
      <c r="A321" s="12">
        <v>46996</v>
      </c>
      <c r="B321" s="14">
        <f>ROUND(AVERAGE(Zinsswaps!B262:B321)+'iBoxx Extrapolation'!$G321,2)</f>
        <v>3.25</v>
      </c>
      <c r="C321" s="14">
        <f>ROUND(AVERAGE(Zinsswaps!C262:C321)+'iBoxx Extrapolation'!$G321,2)</f>
        <v>3.15</v>
      </c>
      <c r="D321" s="14">
        <f>ROUND(AVERAGE(Zinsswaps!D262:D321)+'iBoxx Extrapolation'!$G321,2)</f>
        <v>3.14</v>
      </c>
      <c r="E321" s="14">
        <f>ROUND(AVERAGE(Zinsswaps!E262:E321)+'iBoxx Extrapolation'!$G321,2)</f>
        <v>3.17</v>
      </c>
      <c r="F321" s="14">
        <f>ROUND(AVERAGE(Zinsswaps!F262:F321)+'iBoxx Extrapolation'!$G321,2)</f>
        <v>3.21</v>
      </c>
      <c r="G321" s="14">
        <f>ROUND(AVERAGE(Zinsswaps!G262:G321)+'iBoxx Extrapolation'!$G321,2)</f>
        <v>3.27</v>
      </c>
      <c r="H321" s="14">
        <f>ROUND(AVERAGE(Zinsswaps!H262:H321)+'iBoxx Extrapolation'!$G321,2)</f>
        <v>3.32</v>
      </c>
      <c r="I321" s="14">
        <f>ROUND(AVERAGE(Zinsswaps!I262:I321)+'iBoxx Extrapolation'!$G321,2)</f>
        <v>3.37</v>
      </c>
      <c r="J321" s="14">
        <f>ROUND(AVERAGE(Zinsswaps!J262:J321)+'iBoxx Extrapolation'!$G321,2)</f>
        <v>3.42</v>
      </c>
      <c r="K321" s="14">
        <f>ROUND(AVERAGE(Zinsswaps!K262:K321)+'iBoxx Extrapolation'!$G321,2)</f>
        <v>3.47</v>
      </c>
      <c r="L321" s="14">
        <f>ROUND(AVERAGE(Zinsswaps!L262:L321)+'iBoxx Extrapolation'!$G321,2)</f>
        <v>3.51</v>
      </c>
      <c r="M321" s="14">
        <f>ROUND(AVERAGE(Zinsswaps!M262:M321)+'iBoxx Extrapolation'!$G321,2)</f>
        <v>3.55</v>
      </c>
      <c r="N321" s="14">
        <f>ROUND(AVERAGE(Zinsswaps!N262:N321)+'iBoxx Extrapolation'!$G321,2)</f>
        <v>3.59</v>
      </c>
      <c r="O321" s="14">
        <f>ROUND(AVERAGE(Zinsswaps!O262:O321)+'iBoxx Extrapolation'!$G321,2)</f>
        <v>3.62</v>
      </c>
      <c r="P321" s="14">
        <f>ROUND(AVERAGE(Zinsswaps!P262:P321)+'iBoxx Extrapolation'!$G321,2)</f>
        <v>3.65</v>
      </c>
      <c r="Q321" s="14">
        <f>ROUND(AVERAGE(Zinsswaps!Q262:Q321)+'iBoxx Extrapolation'!$G321,2)</f>
        <v>3.66</v>
      </c>
      <c r="R321" s="14">
        <f>ROUND(AVERAGE(Zinsswaps!R262:R321)+'iBoxx Extrapolation'!$G321,2)</f>
        <v>3.67</v>
      </c>
      <c r="S321" s="14">
        <f>ROUND(AVERAGE(Zinsswaps!S262:S321)+'iBoxx Extrapolation'!$G321,2)</f>
        <v>3.67</v>
      </c>
      <c r="T321" s="14">
        <f>ROUND(AVERAGE(Zinsswaps!T262:T321)+'iBoxx Extrapolation'!$G321,2)</f>
        <v>3.68</v>
      </c>
      <c r="U321" s="14">
        <f>ROUND(AVERAGE(Zinsswaps!U262:U321)+'iBoxx Extrapolation'!$G321,2)</f>
        <v>3.69</v>
      </c>
      <c r="V321" s="14">
        <f>ROUND(AVERAGE(Zinsswaps!V262:V321)+'iBoxx Extrapolation'!$G321,2)</f>
        <v>3.68</v>
      </c>
      <c r="W321" s="14">
        <f>ROUND(AVERAGE(Zinsswaps!W262:W321)+'iBoxx Extrapolation'!$G321,2)</f>
        <v>3.67</v>
      </c>
      <c r="X321" s="14">
        <f>ROUND(AVERAGE(Zinsswaps!X262:X321)+'iBoxx Extrapolation'!$G321,2)</f>
        <v>3.66</v>
      </c>
      <c r="Y321" s="14">
        <f>ROUND(AVERAGE(Zinsswaps!Y262:Y321)+'iBoxx Extrapolation'!$G321,2)</f>
        <v>3.65</v>
      </c>
      <c r="Z321" s="14">
        <f>ROUND(AVERAGE(Zinsswaps!Z262:Z321)+'iBoxx Extrapolation'!$G321,2)</f>
        <v>3.64</v>
      </c>
      <c r="AA321" s="14">
        <f>ROUND(AVERAGE(Zinsswaps!AA262:AA321)+'iBoxx Extrapolation'!$G321,2)</f>
        <v>3.63</v>
      </c>
      <c r="AB321" s="14">
        <f>ROUND(AVERAGE(Zinsswaps!AB262:AB321)+'iBoxx Extrapolation'!$G321,2)</f>
        <v>3.62</v>
      </c>
      <c r="AC321" s="14">
        <f>ROUND(AVERAGE(Zinsswaps!AC262:AC321)+'iBoxx Extrapolation'!$G321,2)</f>
        <v>3.6</v>
      </c>
      <c r="AD321" s="14">
        <f>ROUND(AVERAGE(Zinsswaps!AD262:AD321)+'iBoxx Extrapolation'!$G321,2)</f>
        <v>3.59</v>
      </c>
      <c r="AE321" s="14">
        <f>ROUND(AVERAGE(Zinsswaps!AE262:AE321)+'iBoxx Extrapolation'!$G321,2)</f>
        <v>3.58</v>
      </c>
      <c r="AF321" s="14">
        <f>ROUND(AVERAGE(Zinsswaps!AF262:AF321)+'iBoxx Extrapolation'!$G321,2)</f>
        <v>3.56</v>
      </c>
      <c r="AG321" s="14">
        <f>ROUND(AVERAGE(Zinsswaps!AG262:AG321)+'iBoxx Extrapolation'!$G321,2)</f>
        <v>3.54</v>
      </c>
      <c r="AH321" s="14">
        <f>ROUND(AVERAGE(Zinsswaps!AH262:AH321)+'iBoxx Extrapolation'!$G321,2)</f>
        <v>3.53</v>
      </c>
      <c r="AI321" s="14">
        <f>ROUND(AVERAGE(Zinsswaps!AI262:AI321)+'iBoxx Extrapolation'!$G321,2)</f>
        <v>3.51</v>
      </c>
      <c r="AJ321" s="14">
        <f>ROUND(AVERAGE(Zinsswaps!AJ262:AJ321)+'iBoxx Extrapolation'!$G321,2)</f>
        <v>3.5</v>
      </c>
      <c r="AK321" s="14">
        <f>ROUND(AVERAGE(Zinsswaps!AK262:AK321)+'iBoxx Extrapolation'!$G321,2)</f>
        <v>3.48</v>
      </c>
      <c r="AL321" s="14">
        <f>ROUND(AVERAGE(Zinsswaps!AL262:AL321)+'iBoxx Extrapolation'!$G321,2)</f>
        <v>3.47</v>
      </c>
      <c r="AM321" s="14">
        <f>ROUND(AVERAGE(Zinsswaps!AM262:AM321)+'iBoxx Extrapolation'!$G321,2)</f>
        <v>3.46</v>
      </c>
      <c r="AN321" s="14">
        <f>ROUND(AVERAGE(Zinsswaps!AN262:AN321)+'iBoxx Extrapolation'!$G321,2)</f>
        <v>3.45</v>
      </c>
      <c r="AO321" s="14">
        <f>ROUND(AVERAGE(Zinsswaps!AO262:AO321)+'iBoxx Extrapolation'!$G321,2)</f>
        <v>3.44</v>
      </c>
      <c r="AP321" s="14">
        <f>ROUND(AVERAGE(Zinsswaps!AP262:AP321)+'iBoxx Extrapolation'!$G321,2)</f>
        <v>3.42</v>
      </c>
      <c r="AQ321" s="14">
        <f>ROUND(AVERAGE(Zinsswaps!AQ262:AQ321)+'iBoxx Extrapolation'!$G321,2)</f>
        <v>3.4</v>
      </c>
      <c r="AR321" s="14">
        <f>ROUND(AVERAGE(Zinsswaps!AR262:AR321)+'iBoxx Extrapolation'!$G321,2)</f>
        <v>3.38</v>
      </c>
      <c r="AS321" s="14">
        <f>ROUND(AVERAGE(Zinsswaps!AS262:AS321)+'iBoxx Extrapolation'!$G321,2)</f>
        <v>3.36</v>
      </c>
      <c r="AT321" s="14">
        <f>ROUND(AVERAGE(Zinsswaps!AT262:AT321)+'iBoxx Extrapolation'!$G321,2)</f>
        <v>3.34</v>
      </c>
      <c r="AU321" s="14">
        <f>ROUND(AVERAGE(Zinsswaps!AU262:AU321)+'iBoxx Extrapolation'!$G321,2)</f>
        <v>3.32</v>
      </c>
      <c r="AV321" s="14">
        <f>ROUND(AVERAGE(Zinsswaps!AV262:AV321)+'iBoxx Extrapolation'!$G321,2)</f>
        <v>3.31</v>
      </c>
      <c r="AW321" s="14">
        <f>ROUND(AVERAGE(Zinsswaps!AW262:AW321)+'iBoxx Extrapolation'!$G321,2)</f>
        <v>3.29</v>
      </c>
      <c r="AX321" s="14">
        <f>ROUND(AVERAGE(Zinsswaps!AX262:AX321)+'iBoxx Extrapolation'!$G321,2)</f>
        <v>3.28</v>
      </c>
      <c r="AY321" s="14">
        <f>ROUND(AVERAGE(Zinsswaps!AY262:AY321)+'iBoxx Extrapolation'!$G321,2)</f>
        <v>3.26</v>
      </c>
    </row>
    <row r="322" spans="1:51" s="16" customFormat="1" x14ac:dyDescent="0.2">
      <c r="A322" s="12">
        <v>47026</v>
      </c>
      <c r="B322" s="14">
        <f>ROUND(AVERAGE(Zinsswaps!B263:B322)+'iBoxx Extrapolation'!$G322,2)</f>
        <v>3.22</v>
      </c>
      <c r="C322" s="14">
        <f>ROUND(AVERAGE(Zinsswaps!C263:C322)+'iBoxx Extrapolation'!$G322,2)</f>
        <v>3.12</v>
      </c>
      <c r="D322" s="14">
        <f>ROUND(AVERAGE(Zinsswaps!D263:D322)+'iBoxx Extrapolation'!$G322,2)</f>
        <v>3.12</v>
      </c>
      <c r="E322" s="14">
        <f>ROUND(AVERAGE(Zinsswaps!E263:E322)+'iBoxx Extrapolation'!$G322,2)</f>
        <v>3.16</v>
      </c>
      <c r="F322" s="14">
        <f>ROUND(AVERAGE(Zinsswaps!F263:F322)+'iBoxx Extrapolation'!$G322,2)</f>
        <v>3.2</v>
      </c>
      <c r="G322" s="14">
        <f>ROUND(AVERAGE(Zinsswaps!G263:G322)+'iBoxx Extrapolation'!$G322,2)</f>
        <v>3.25</v>
      </c>
      <c r="H322" s="14">
        <f>ROUND(AVERAGE(Zinsswaps!H263:H322)+'iBoxx Extrapolation'!$G322,2)</f>
        <v>3.31</v>
      </c>
      <c r="I322" s="14">
        <f>ROUND(AVERAGE(Zinsswaps!I263:I322)+'iBoxx Extrapolation'!$G322,2)</f>
        <v>3.36</v>
      </c>
      <c r="J322" s="14">
        <f>ROUND(AVERAGE(Zinsswaps!J263:J322)+'iBoxx Extrapolation'!$G322,2)</f>
        <v>3.41</v>
      </c>
      <c r="K322" s="14">
        <f>ROUND(AVERAGE(Zinsswaps!K263:K322)+'iBoxx Extrapolation'!$G322,2)</f>
        <v>3.46</v>
      </c>
      <c r="L322" s="14">
        <f>ROUND(AVERAGE(Zinsswaps!L263:L322)+'iBoxx Extrapolation'!$G322,2)</f>
        <v>3.51</v>
      </c>
      <c r="M322" s="14">
        <f>ROUND(AVERAGE(Zinsswaps!M263:M322)+'iBoxx Extrapolation'!$G322,2)</f>
        <v>3.55</v>
      </c>
      <c r="N322" s="14">
        <f>ROUND(AVERAGE(Zinsswaps!N263:N322)+'iBoxx Extrapolation'!$G322,2)</f>
        <v>3.59</v>
      </c>
      <c r="O322" s="14">
        <f>ROUND(AVERAGE(Zinsswaps!O263:O322)+'iBoxx Extrapolation'!$G322,2)</f>
        <v>3.62</v>
      </c>
      <c r="P322" s="14">
        <f>ROUND(AVERAGE(Zinsswaps!P263:P322)+'iBoxx Extrapolation'!$G322,2)</f>
        <v>3.64</v>
      </c>
      <c r="Q322" s="14">
        <f>ROUND(AVERAGE(Zinsswaps!Q263:Q322)+'iBoxx Extrapolation'!$G322,2)</f>
        <v>3.66</v>
      </c>
      <c r="R322" s="14">
        <f>ROUND(AVERAGE(Zinsswaps!R263:R322)+'iBoxx Extrapolation'!$G322,2)</f>
        <v>3.67</v>
      </c>
      <c r="S322" s="14">
        <f>ROUND(AVERAGE(Zinsswaps!S263:S322)+'iBoxx Extrapolation'!$G322,2)</f>
        <v>3.67</v>
      </c>
      <c r="T322" s="14">
        <f>ROUND(AVERAGE(Zinsswaps!T263:T322)+'iBoxx Extrapolation'!$G322,2)</f>
        <v>3.68</v>
      </c>
      <c r="U322" s="14">
        <f>ROUND(AVERAGE(Zinsswaps!U263:U322)+'iBoxx Extrapolation'!$G322,2)</f>
        <v>3.69</v>
      </c>
      <c r="V322" s="14">
        <f>ROUND(AVERAGE(Zinsswaps!V263:V322)+'iBoxx Extrapolation'!$G322,2)</f>
        <v>3.68</v>
      </c>
      <c r="W322" s="14">
        <f>ROUND(AVERAGE(Zinsswaps!W263:W322)+'iBoxx Extrapolation'!$G322,2)</f>
        <v>3.67</v>
      </c>
      <c r="X322" s="14">
        <f>ROUND(AVERAGE(Zinsswaps!X263:X322)+'iBoxx Extrapolation'!$G322,2)</f>
        <v>3.66</v>
      </c>
      <c r="Y322" s="14">
        <f>ROUND(AVERAGE(Zinsswaps!Y263:Y322)+'iBoxx Extrapolation'!$G322,2)</f>
        <v>3.65</v>
      </c>
      <c r="Z322" s="14">
        <f>ROUND(AVERAGE(Zinsswaps!Z263:Z322)+'iBoxx Extrapolation'!$G322,2)</f>
        <v>3.65</v>
      </c>
      <c r="AA322" s="14">
        <f>ROUND(AVERAGE(Zinsswaps!AA263:AA322)+'iBoxx Extrapolation'!$G322,2)</f>
        <v>3.63</v>
      </c>
      <c r="AB322" s="14">
        <f>ROUND(AVERAGE(Zinsswaps!AB263:AB322)+'iBoxx Extrapolation'!$G322,2)</f>
        <v>3.62</v>
      </c>
      <c r="AC322" s="14">
        <f>ROUND(AVERAGE(Zinsswaps!AC263:AC322)+'iBoxx Extrapolation'!$G322,2)</f>
        <v>3.61</v>
      </c>
      <c r="AD322" s="14">
        <f>ROUND(AVERAGE(Zinsswaps!AD263:AD322)+'iBoxx Extrapolation'!$G322,2)</f>
        <v>3.59</v>
      </c>
      <c r="AE322" s="14">
        <f>ROUND(AVERAGE(Zinsswaps!AE263:AE322)+'iBoxx Extrapolation'!$G322,2)</f>
        <v>3.58</v>
      </c>
      <c r="AF322" s="14">
        <f>ROUND(AVERAGE(Zinsswaps!AF263:AF322)+'iBoxx Extrapolation'!$G322,2)</f>
        <v>3.56</v>
      </c>
      <c r="AG322" s="14">
        <f>ROUND(AVERAGE(Zinsswaps!AG263:AG322)+'iBoxx Extrapolation'!$G322,2)</f>
        <v>3.55</v>
      </c>
      <c r="AH322" s="14">
        <f>ROUND(AVERAGE(Zinsswaps!AH263:AH322)+'iBoxx Extrapolation'!$G322,2)</f>
        <v>3.53</v>
      </c>
      <c r="AI322" s="14">
        <f>ROUND(AVERAGE(Zinsswaps!AI263:AI322)+'iBoxx Extrapolation'!$G322,2)</f>
        <v>3.52</v>
      </c>
      <c r="AJ322" s="14">
        <f>ROUND(AVERAGE(Zinsswaps!AJ263:AJ322)+'iBoxx Extrapolation'!$G322,2)</f>
        <v>3.5</v>
      </c>
      <c r="AK322" s="14">
        <f>ROUND(AVERAGE(Zinsswaps!AK263:AK322)+'iBoxx Extrapolation'!$G322,2)</f>
        <v>3.49</v>
      </c>
      <c r="AL322" s="14">
        <f>ROUND(AVERAGE(Zinsswaps!AL263:AL322)+'iBoxx Extrapolation'!$G322,2)</f>
        <v>3.48</v>
      </c>
      <c r="AM322" s="14">
        <f>ROUND(AVERAGE(Zinsswaps!AM263:AM322)+'iBoxx Extrapolation'!$G322,2)</f>
        <v>3.47</v>
      </c>
      <c r="AN322" s="14">
        <f>ROUND(AVERAGE(Zinsswaps!AN263:AN322)+'iBoxx Extrapolation'!$G322,2)</f>
        <v>3.45</v>
      </c>
      <c r="AO322" s="14">
        <f>ROUND(AVERAGE(Zinsswaps!AO263:AO322)+'iBoxx Extrapolation'!$G322,2)</f>
        <v>3.44</v>
      </c>
      <c r="AP322" s="14">
        <f>ROUND(AVERAGE(Zinsswaps!AP263:AP322)+'iBoxx Extrapolation'!$G322,2)</f>
        <v>3.42</v>
      </c>
      <c r="AQ322" s="14">
        <f>ROUND(AVERAGE(Zinsswaps!AQ263:AQ322)+'iBoxx Extrapolation'!$G322,2)</f>
        <v>3.4</v>
      </c>
      <c r="AR322" s="14">
        <f>ROUND(AVERAGE(Zinsswaps!AR263:AR322)+'iBoxx Extrapolation'!$G322,2)</f>
        <v>3.38</v>
      </c>
      <c r="AS322" s="14">
        <f>ROUND(AVERAGE(Zinsswaps!AS263:AS322)+'iBoxx Extrapolation'!$G322,2)</f>
        <v>3.37</v>
      </c>
      <c r="AT322" s="14">
        <f>ROUND(AVERAGE(Zinsswaps!AT263:AT322)+'iBoxx Extrapolation'!$G322,2)</f>
        <v>3.35</v>
      </c>
      <c r="AU322" s="14">
        <f>ROUND(AVERAGE(Zinsswaps!AU263:AU322)+'iBoxx Extrapolation'!$G322,2)</f>
        <v>3.33</v>
      </c>
      <c r="AV322" s="14">
        <f>ROUND(AVERAGE(Zinsswaps!AV263:AV322)+'iBoxx Extrapolation'!$G322,2)</f>
        <v>3.32</v>
      </c>
      <c r="AW322" s="14">
        <f>ROUND(AVERAGE(Zinsswaps!AW263:AW322)+'iBoxx Extrapolation'!$G322,2)</f>
        <v>3.3</v>
      </c>
      <c r="AX322" s="14">
        <f>ROUND(AVERAGE(Zinsswaps!AX263:AX322)+'iBoxx Extrapolation'!$G322,2)</f>
        <v>3.29</v>
      </c>
      <c r="AY322" s="14">
        <f>ROUND(AVERAGE(Zinsswaps!AY263:AY322)+'iBoxx Extrapolation'!$G322,2)</f>
        <v>3.27</v>
      </c>
    </row>
    <row r="323" spans="1:51" s="16" customFormat="1" x14ac:dyDescent="0.2">
      <c r="A323" s="12">
        <v>47057</v>
      </c>
      <c r="B323" s="14">
        <f>ROUND(AVERAGE(Zinsswaps!B264:B323)+'iBoxx Extrapolation'!$G323,2)</f>
        <v>3.19</v>
      </c>
      <c r="C323" s="14">
        <f>ROUND(AVERAGE(Zinsswaps!C264:C323)+'iBoxx Extrapolation'!$G323,2)</f>
        <v>3.1</v>
      </c>
      <c r="D323" s="14">
        <f>ROUND(AVERAGE(Zinsswaps!D264:D323)+'iBoxx Extrapolation'!$G323,2)</f>
        <v>3.1</v>
      </c>
      <c r="E323" s="14">
        <f>ROUND(AVERAGE(Zinsswaps!E264:E323)+'iBoxx Extrapolation'!$G323,2)</f>
        <v>3.14</v>
      </c>
      <c r="F323" s="14">
        <f>ROUND(AVERAGE(Zinsswaps!F264:F323)+'iBoxx Extrapolation'!$G323,2)</f>
        <v>3.19</v>
      </c>
      <c r="G323" s="14">
        <f>ROUND(AVERAGE(Zinsswaps!G264:G323)+'iBoxx Extrapolation'!$G323,2)</f>
        <v>3.24</v>
      </c>
      <c r="H323" s="14">
        <f>ROUND(AVERAGE(Zinsswaps!H264:H323)+'iBoxx Extrapolation'!$G323,2)</f>
        <v>3.3</v>
      </c>
      <c r="I323" s="14">
        <f>ROUND(AVERAGE(Zinsswaps!I264:I323)+'iBoxx Extrapolation'!$G323,2)</f>
        <v>3.35</v>
      </c>
      <c r="J323" s="14">
        <f>ROUND(AVERAGE(Zinsswaps!J264:J323)+'iBoxx Extrapolation'!$G323,2)</f>
        <v>3.4</v>
      </c>
      <c r="K323" s="14">
        <f>ROUND(AVERAGE(Zinsswaps!K264:K323)+'iBoxx Extrapolation'!$G323,2)</f>
        <v>3.45</v>
      </c>
      <c r="L323" s="14">
        <f>ROUND(AVERAGE(Zinsswaps!L264:L323)+'iBoxx Extrapolation'!$G323,2)</f>
        <v>3.5</v>
      </c>
      <c r="M323" s="14">
        <f>ROUND(AVERAGE(Zinsswaps!M264:M323)+'iBoxx Extrapolation'!$G323,2)</f>
        <v>3.54</v>
      </c>
      <c r="N323" s="14">
        <f>ROUND(AVERAGE(Zinsswaps!N264:N323)+'iBoxx Extrapolation'!$G323,2)</f>
        <v>3.58</v>
      </c>
      <c r="O323" s="14">
        <f>ROUND(AVERAGE(Zinsswaps!O264:O323)+'iBoxx Extrapolation'!$G323,2)</f>
        <v>3.61</v>
      </c>
      <c r="P323" s="14">
        <f>ROUND(AVERAGE(Zinsswaps!P264:P323)+'iBoxx Extrapolation'!$G323,2)</f>
        <v>3.64</v>
      </c>
      <c r="Q323" s="14">
        <f>ROUND(AVERAGE(Zinsswaps!Q264:Q323)+'iBoxx Extrapolation'!$G323,2)</f>
        <v>3.65</v>
      </c>
      <c r="R323" s="14">
        <f>ROUND(AVERAGE(Zinsswaps!R264:R323)+'iBoxx Extrapolation'!$G323,2)</f>
        <v>3.66</v>
      </c>
      <c r="S323" s="14">
        <f>ROUND(AVERAGE(Zinsswaps!S264:S323)+'iBoxx Extrapolation'!$G323,2)</f>
        <v>3.67</v>
      </c>
      <c r="T323" s="14">
        <f>ROUND(AVERAGE(Zinsswaps!T264:T323)+'iBoxx Extrapolation'!$G323,2)</f>
        <v>3.68</v>
      </c>
      <c r="U323" s="14">
        <f>ROUND(AVERAGE(Zinsswaps!U264:U323)+'iBoxx Extrapolation'!$G323,2)</f>
        <v>3.69</v>
      </c>
      <c r="V323" s="14">
        <f>ROUND(AVERAGE(Zinsswaps!V264:V323)+'iBoxx Extrapolation'!$G323,2)</f>
        <v>3.68</v>
      </c>
      <c r="W323" s="14">
        <f>ROUND(AVERAGE(Zinsswaps!W264:W323)+'iBoxx Extrapolation'!$G323,2)</f>
        <v>3.67</v>
      </c>
      <c r="X323" s="14">
        <f>ROUND(AVERAGE(Zinsswaps!X264:X323)+'iBoxx Extrapolation'!$G323,2)</f>
        <v>3.66</v>
      </c>
      <c r="Y323" s="14">
        <f>ROUND(AVERAGE(Zinsswaps!Y264:Y323)+'iBoxx Extrapolation'!$G323,2)</f>
        <v>3.65</v>
      </c>
      <c r="Z323" s="14">
        <f>ROUND(AVERAGE(Zinsswaps!Z264:Z323)+'iBoxx Extrapolation'!$G323,2)</f>
        <v>3.65</v>
      </c>
      <c r="AA323" s="14">
        <f>ROUND(AVERAGE(Zinsswaps!AA264:AA323)+'iBoxx Extrapolation'!$G323,2)</f>
        <v>3.63</v>
      </c>
      <c r="AB323" s="14">
        <f>ROUND(AVERAGE(Zinsswaps!AB264:AB323)+'iBoxx Extrapolation'!$G323,2)</f>
        <v>3.62</v>
      </c>
      <c r="AC323" s="14">
        <f>ROUND(AVERAGE(Zinsswaps!AC264:AC323)+'iBoxx Extrapolation'!$G323,2)</f>
        <v>3.61</v>
      </c>
      <c r="AD323" s="14">
        <f>ROUND(AVERAGE(Zinsswaps!AD264:AD323)+'iBoxx Extrapolation'!$G323,2)</f>
        <v>3.6</v>
      </c>
      <c r="AE323" s="14">
        <f>ROUND(AVERAGE(Zinsswaps!AE264:AE323)+'iBoxx Extrapolation'!$G323,2)</f>
        <v>3.58</v>
      </c>
      <c r="AF323" s="14">
        <f>ROUND(AVERAGE(Zinsswaps!AF264:AF323)+'iBoxx Extrapolation'!$G323,2)</f>
        <v>3.57</v>
      </c>
      <c r="AG323" s="14">
        <f>ROUND(AVERAGE(Zinsswaps!AG264:AG323)+'iBoxx Extrapolation'!$G323,2)</f>
        <v>3.55</v>
      </c>
      <c r="AH323" s="14">
        <f>ROUND(AVERAGE(Zinsswaps!AH264:AH323)+'iBoxx Extrapolation'!$G323,2)</f>
        <v>3.54</v>
      </c>
      <c r="AI323" s="14">
        <f>ROUND(AVERAGE(Zinsswaps!AI264:AI323)+'iBoxx Extrapolation'!$G323,2)</f>
        <v>3.52</v>
      </c>
      <c r="AJ323" s="14">
        <f>ROUND(AVERAGE(Zinsswaps!AJ264:AJ323)+'iBoxx Extrapolation'!$G323,2)</f>
        <v>3.51</v>
      </c>
      <c r="AK323" s="14">
        <f>ROUND(AVERAGE(Zinsswaps!AK264:AK323)+'iBoxx Extrapolation'!$G323,2)</f>
        <v>3.49</v>
      </c>
      <c r="AL323" s="14">
        <f>ROUND(AVERAGE(Zinsswaps!AL264:AL323)+'iBoxx Extrapolation'!$G323,2)</f>
        <v>3.48</v>
      </c>
      <c r="AM323" s="14">
        <f>ROUND(AVERAGE(Zinsswaps!AM264:AM323)+'iBoxx Extrapolation'!$G323,2)</f>
        <v>3.47</v>
      </c>
      <c r="AN323" s="14">
        <f>ROUND(AVERAGE(Zinsswaps!AN264:AN323)+'iBoxx Extrapolation'!$G323,2)</f>
        <v>3.46</v>
      </c>
      <c r="AO323" s="14">
        <f>ROUND(AVERAGE(Zinsswaps!AO264:AO323)+'iBoxx Extrapolation'!$G323,2)</f>
        <v>3.45</v>
      </c>
      <c r="AP323" s="14">
        <f>ROUND(AVERAGE(Zinsswaps!AP264:AP323)+'iBoxx Extrapolation'!$G323,2)</f>
        <v>3.43</v>
      </c>
      <c r="AQ323" s="14">
        <f>ROUND(AVERAGE(Zinsswaps!AQ264:AQ323)+'iBoxx Extrapolation'!$G323,2)</f>
        <v>3.41</v>
      </c>
      <c r="AR323" s="14">
        <f>ROUND(AVERAGE(Zinsswaps!AR264:AR323)+'iBoxx Extrapolation'!$G323,2)</f>
        <v>3.39</v>
      </c>
      <c r="AS323" s="14">
        <f>ROUND(AVERAGE(Zinsswaps!AS264:AS323)+'iBoxx Extrapolation'!$G323,2)</f>
        <v>3.37</v>
      </c>
      <c r="AT323" s="14">
        <f>ROUND(AVERAGE(Zinsswaps!AT264:AT323)+'iBoxx Extrapolation'!$G323,2)</f>
        <v>3.35</v>
      </c>
      <c r="AU323" s="14">
        <f>ROUND(AVERAGE(Zinsswaps!AU264:AU323)+'iBoxx Extrapolation'!$G323,2)</f>
        <v>3.34</v>
      </c>
      <c r="AV323" s="14">
        <f>ROUND(AVERAGE(Zinsswaps!AV264:AV323)+'iBoxx Extrapolation'!$G323,2)</f>
        <v>3.32</v>
      </c>
      <c r="AW323" s="14">
        <f>ROUND(AVERAGE(Zinsswaps!AW264:AW323)+'iBoxx Extrapolation'!$G323,2)</f>
        <v>3.3</v>
      </c>
      <c r="AX323" s="14">
        <f>ROUND(AVERAGE(Zinsswaps!AX264:AX323)+'iBoxx Extrapolation'!$G323,2)</f>
        <v>3.29</v>
      </c>
      <c r="AY323" s="14">
        <f>ROUND(AVERAGE(Zinsswaps!AY264:AY323)+'iBoxx Extrapolation'!$G323,2)</f>
        <v>3.28</v>
      </c>
    </row>
    <row r="324" spans="1:51" s="16" customFormat="1" x14ac:dyDescent="0.2">
      <c r="A324" s="12">
        <v>47087</v>
      </c>
      <c r="B324" s="14">
        <f>ROUND(AVERAGE(Zinsswaps!B265:B324)+'iBoxx Extrapolation'!$G324,2)</f>
        <v>3.16</v>
      </c>
      <c r="C324" s="14">
        <f>ROUND(AVERAGE(Zinsswaps!C265:C324)+'iBoxx Extrapolation'!$G324,2)</f>
        <v>3.09</v>
      </c>
      <c r="D324" s="14">
        <f>ROUND(AVERAGE(Zinsswaps!D265:D324)+'iBoxx Extrapolation'!$G324,2)</f>
        <v>3.09</v>
      </c>
      <c r="E324" s="14">
        <f>ROUND(AVERAGE(Zinsswaps!E265:E324)+'iBoxx Extrapolation'!$G324,2)</f>
        <v>3.14</v>
      </c>
      <c r="F324" s="14">
        <f>ROUND(AVERAGE(Zinsswaps!F265:F324)+'iBoxx Extrapolation'!$G324,2)</f>
        <v>3.18</v>
      </c>
      <c r="G324" s="14">
        <f>ROUND(AVERAGE(Zinsswaps!G265:G324)+'iBoxx Extrapolation'!$G324,2)</f>
        <v>3.24</v>
      </c>
      <c r="H324" s="14">
        <f>ROUND(AVERAGE(Zinsswaps!H265:H324)+'iBoxx Extrapolation'!$G324,2)</f>
        <v>3.29</v>
      </c>
      <c r="I324" s="14">
        <f>ROUND(AVERAGE(Zinsswaps!I265:I324)+'iBoxx Extrapolation'!$G324,2)</f>
        <v>3.35</v>
      </c>
      <c r="J324" s="14">
        <f>ROUND(AVERAGE(Zinsswaps!J265:J324)+'iBoxx Extrapolation'!$G324,2)</f>
        <v>3.4</v>
      </c>
      <c r="K324" s="14">
        <f>ROUND(AVERAGE(Zinsswaps!K265:K324)+'iBoxx Extrapolation'!$G324,2)</f>
        <v>3.45</v>
      </c>
      <c r="L324" s="14">
        <f>ROUND(AVERAGE(Zinsswaps!L265:L324)+'iBoxx Extrapolation'!$G324,2)</f>
        <v>3.5</v>
      </c>
      <c r="M324" s="14">
        <f>ROUND(AVERAGE(Zinsswaps!M265:M324)+'iBoxx Extrapolation'!$G324,2)</f>
        <v>3.54</v>
      </c>
      <c r="N324" s="14">
        <f>ROUND(AVERAGE(Zinsswaps!N265:N324)+'iBoxx Extrapolation'!$G324,2)</f>
        <v>3.58</v>
      </c>
      <c r="O324" s="14">
        <f>ROUND(AVERAGE(Zinsswaps!O265:O324)+'iBoxx Extrapolation'!$G324,2)</f>
        <v>3.61</v>
      </c>
      <c r="P324" s="14">
        <f>ROUND(AVERAGE(Zinsswaps!P265:P324)+'iBoxx Extrapolation'!$G324,2)</f>
        <v>3.64</v>
      </c>
      <c r="Q324" s="14">
        <f>ROUND(AVERAGE(Zinsswaps!Q265:Q324)+'iBoxx Extrapolation'!$G324,2)</f>
        <v>3.65</v>
      </c>
      <c r="R324" s="14">
        <f>ROUND(AVERAGE(Zinsswaps!R265:R324)+'iBoxx Extrapolation'!$G324,2)</f>
        <v>3.66</v>
      </c>
      <c r="S324" s="14">
        <f>ROUND(AVERAGE(Zinsswaps!S265:S324)+'iBoxx Extrapolation'!$G324,2)</f>
        <v>3.67</v>
      </c>
      <c r="T324" s="14">
        <f>ROUND(AVERAGE(Zinsswaps!T265:T324)+'iBoxx Extrapolation'!$G324,2)</f>
        <v>3.68</v>
      </c>
      <c r="U324" s="14">
        <f>ROUND(AVERAGE(Zinsswaps!U265:U324)+'iBoxx Extrapolation'!$G324,2)</f>
        <v>3.69</v>
      </c>
      <c r="V324" s="14">
        <f>ROUND(AVERAGE(Zinsswaps!V265:V324)+'iBoxx Extrapolation'!$G324,2)</f>
        <v>3.68</v>
      </c>
      <c r="W324" s="14">
        <f>ROUND(AVERAGE(Zinsswaps!W265:W324)+'iBoxx Extrapolation'!$G324,2)</f>
        <v>3.67</v>
      </c>
      <c r="X324" s="14">
        <f>ROUND(AVERAGE(Zinsswaps!X265:X324)+'iBoxx Extrapolation'!$G324,2)</f>
        <v>3.67</v>
      </c>
      <c r="Y324" s="14">
        <f>ROUND(AVERAGE(Zinsswaps!Y265:Y324)+'iBoxx Extrapolation'!$G324,2)</f>
        <v>3.66</v>
      </c>
      <c r="Z324" s="14">
        <f>ROUND(AVERAGE(Zinsswaps!Z265:Z324)+'iBoxx Extrapolation'!$G324,2)</f>
        <v>3.65</v>
      </c>
      <c r="AA324" s="14">
        <f>ROUND(AVERAGE(Zinsswaps!AA265:AA324)+'iBoxx Extrapolation'!$G324,2)</f>
        <v>3.64</v>
      </c>
      <c r="AB324" s="14">
        <f>ROUND(AVERAGE(Zinsswaps!AB265:AB324)+'iBoxx Extrapolation'!$G324,2)</f>
        <v>3.63</v>
      </c>
      <c r="AC324" s="14">
        <f>ROUND(AVERAGE(Zinsswaps!AC265:AC324)+'iBoxx Extrapolation'!$G324,2)</f>
        <v>3.62</v>
      </c>
      <c r="AD324" s="14">
        <f>ROUND(AVERAGE(Zinsswaps!AD265:AD324)+'iBoxx Extrapolation'!$G324,2)</f>
        <v>3.6</v>
      </c>
      <c r="AE324" s="14">
        <f>ROUND(AVERAGE(Zinsswaps!AE265:AE324)+'iBoxx Extrapolation'!$G324,2)</f>
        <v>3.59</v>
      </c>
      <c r="AF324" s="14">
        <f>ROUND(AVERAGE(Zinsswaps!AF265:AF324)+'iBoxx Extrapolation'!$G324,2)</f>
        <v>3.58</v>
      </c>
      <c r="AG324" s="14">
        <f>ROUND(AVERAGE(Zinsswaps!AG265:AG324)+'iBoxx Extrapolation'!$G324,2)</f>
        <v>3.56</v>
      </c>
      <c r="AH324" s="14">
        <f>ROUND(AVERAGE(Zinsswaps!AH265:AH324)+'iBoxx Extrapolation'!$G324,2)</f>
        <v>3.54</v>
      </c>
      <c r="AI324" s="14">
        <f>ROUND(AVERAGE(Zinsswaps!AI265:AI324)+'iBoxx Extrapolation'!$G324,2)</f>
        <v>3.53</v>
      </c>
      <c r="AJ324" s="14">
        <f>ROUND(AVERAGE(Zinsswaps!AJ265:AJ324)+'iBoxx Extrapolation'!$G324,2)</f>
        <v>3.52</v>
      </c>
      <c r="AK324" s="14">
        <f>ROUND(AVERAGE(Zinsswaps!AK265:AK324)+'iBoxx Extrapolation'!$G324,2)</f>
        <v>3.5</v>
      </c>
      <c r="AL324" s="14">
        <f>ROUND(AVERAGE(Zinsswaps!AL265:AL324)+'iBoxx Extrapolation'!$G324,2)</f>
        <v>3.49</v>
      </c>
      <c r="AM324" s="14">
        <f>ROUND(AVERAGE(Zinsswaps!AM265:AM324)+'iBoxx Extrapolation'!$G324,2)</f>
        <v>3.48</v>
      </c>
      <c r="AN324" s="14">
        <f>ROUND(AVERAGE(Zinsswaps!AN265:AN324)+'iBoxx Extrapolation'!$G324,2)</f>
        <v>3.47</v>
      </c>
      <c r="AO324" s="14">
        <f>ROUND(AVERAGE(Zinsswaps!AO265:AO324)+'iBoxx Extrapolation'!$G324,2)</f>
        <v>3.46</v>
      </c>
      <c r="AP324" s="14">
        <f>ROUND(AVERAGE(Zinsswaps!AP265:AP324)+'iBoxx Extrapolation'!$G324,2)</f>
        <v>3.44</v>
      </c>
      <c r="AQ324" s="14">
        <f>ROUND(AVERAGE(Zinsswaps!AQ265:AQ324)+'iBoxx Extrapolation'!$G324,2)</f>
        <v>3.42</v>
      </c>
      <c r="AR324" s="14">
        <f>ROUND(AVERAGE(Zinsswaps!AR265:AR324)+'iBoxx Extrapolation'!$G324,2)</f>
        <v>3.4</v>
      </c>
      <c r="AS324" s="14">
        <f>ROUND(AVERAGE(Zinsswaps!AS265:AS324)+'iBoxx Extrapolation'!$G324,2)</f>
        <v>3.38</v>
      </c>
      <c r="AT324" s="14">
        <f>ROUND(AVERAGE(Zinsswaps!AT265:AT324)+'iBoxx Extrapolation'!$G324,2)</f>
        <v>3.36</v>
      </c>
      <c r="AU324" s="14">
        <f>ROUND(AVERAGE(Zinsswaps!AU265:AU324)+'iBoxx Extrapolation'!$G324,2)</f>
        <v>3.35</v>
      </c>
      <c r="AV324" s="14">
        <f>ROUND(AVERAGE(Zinsswaps!AV265:AV324)+'iBoxx Extrapolation'!$G324,2)</f>
        <v>3.33</v>
      </c>
      <c r="AW324" s="14">
        <f>ROUND(AVERAGE(Zinsswaps!AW265:AW324)+'iBoxx Extrapolation'!$G324,2)</f>
        <v>3.32</v>
      </c>
      <c r="AX324" s="14">
        <f>ROUND(AVERAGE(Zinsswaps!AX265:AX324)+'iBoxx Extrapolation'!$G324,2)</f>
        <v>3.3</v>
      </c>
      <c r="AY324" s="14">
        <f>ROUND(AVERAGE(Zinsswaps!AY265:AY324)+'iBoxx Extrapolation'!$G324,2)</f>
        <v>3.29</v>
      </c>
    </row>
    <row r="325" spans="1:51" s="16" customFormat="1" x14ac:dyDescent="0.2">
      <c r="A325" s="12">
        <v>47118</v>
      </c>
      <c r="B325" s="14">
        <f>ROUND(AVERAGE(Zinsswaps!B266:B325)+'iBoxx Extrapolation'!$G325,2)</f>
        <v>3.15</v>
      </c>
      <c r="C325" s="14">
        <f>ROUND(AVERAGE(Zinsswaps!C266:C325)+'iBoxx Extrapolation'!$G325,2)</f>
        <v>3.08</v>
      </c>
      <c r="D325" s="14">
        <f>ROUND(AVERAGE(Zinsswaps!D266:D325)+'iBoxx Extrapolation'!$G325,2)</f>
        <v>3.09</v>
      </c>
      <c r="E325" s="14">
        <f>ROUND(AVERAGE(Zinsswaps!E266:E325)+'iBoxx Extrapolation'!$G325,2)</f>
        <v>3.14</v>
      </c>
      <c r="F325" s="14">
        <f>ROUND(AVERAGE(Zinsswaps!F266:F325)+'iBoxx Extrapolation'!$G325,2)</f>
        <v>3.18</v>
      </c>
      <c r="G325" s="14">
        <f>ROUND(AVERAGE(Zinsswaps!G266:G325)+'iBoxx Extrapolation'!$G325,2)</f>
        <v>3.24</v>
      </c>
      <c r="H325" s="14">
        <f>ROUND(AVERAGE(Zinsswaps!H266:H325)+'iBoxx Extrapolation'!$G325,2)</f>
        <v>3.3</v>
      </c>
      <c r="I325" s="14">
        <f>ROUND(AVERAGE(Zinsswaps!I266:I325)+'iBoxx Extrapolation'!$G325,2)</f>
        <v>3.35</v>
      </c>
      <c r="J325" s="14">
        <f>ROUND(AVERAGE(Zinsswaps!J266:J325)+'iBoxx Extrapolation'!$G325,2)</f>
        <v>3.41</v>
      </c>
      <c r="K325" s="14">
        <f>ROUND(AVERAGE(Zinsswaps!K266:K325)+'iBoxx Extrapolation'!$G325,2)</f>
        <v>3.46</v>
      </c>
      <c r="L325" s="14">
        <f>ROUND(AVERAGE(Zinsswaps!L266:L325)+'iBoxx Extrapolation'!$G325,2)</f>
        <v>3.51</v>
      </c>
      <c r="M325" s="14">
        <f>ROUND(AVERAGE(Zinsswaps!M266:M325)+'iBoxx Extrapolation'!$G325,2)</f>
        <v>3.55</v>
      </c>
      <c r="N325" s="14">
        <f>ROUND(AVERAGE(Zinsswaps!N266:N325)+'iBoxx Extrapolation'!$G325,2)</f>
        <v>3.59</v>
      </c>
      <c r="O325" s="14">
        <f>ROUND(AVERAGE(Zinsswaps!O266:O325)+'iBoxx Extrapolation'!$G325,2)</f>
        <v>3.62</v>
      </c>
      <c r="P325" s="14">
        <f>ROUND(AVERAGE(Zinsswaps!P266:P325)+'iBoxx Extrapolation'!$G325,2)</f>
        <v>3.65</v>
      </c>
      <c r="Q325" s="14">
        <f>ROUND(AVERAGE(Zinsswaps!Q266:Q325)+'iBoxx Extrapolation'!$G325,2)</f>
        <v>3.66</v>
      </c>
      <c r="R325" s="14">
        <f>ROUND(AVERAGE(Zinsswaps!R266:R325)+'iBoxx Extrapolation'!$G325,2)</f>
        <v>3.67</v>
      </c>
      <c r="S325" s="14">
        <f>ROUND(AVERAGE(Zinsswaps!S266:S325)+'iBoxx Extrapolation'!$G325,2)</f>
        <v>3.68</v>
      </c>
      <c r="T325" s="14">
        <f>ROUND(AVERAGE(Zinsswaps!T266:T325)+'iBoxx Extrapolation'!$G325,2)</f>
        <v>3.69</v>
      </c>
      <c r="U325" s="14">
        <f>ROUND(AVERAGE(Zinsswaps!U266:U325)+'iBoxx Extrapolation'!$G325,2)</f>
        <v>3.7</v>
      </c>
      <c r="V325" s="14">
        <f>ROUND(AVERAGE(Zinsswaps!V266:V325)+'iBoxx Extrapolation'!$G325,2)</f>
        <v>3.69</v>
      </c>
      <c r="W325" s="14">
        <f>ROUND(AVERAGE(Zinsswaps!W266:W325)+'iBoxx Extrapolation'!$G325,2)</f>
        <v>3.69</v>
      </c>
      <c r="X325" s="14">
        <f>ROUND(AVERAGE(Zinsswaps!X266:X325)+'iBoxx Extrapolation'!$G325,2)</f>
        <v>3.68</v>
      </c>
      <c r="Y325" s="14">
        <f>ROUND(AVERAGE(Zinsswaps!Y266:Y325)+'iBoxx Extrapolation'!$G325,2)</f>
        <v>3.67</v>
      </c>
      <c r="Z325" s="14">
        <f>ROUND(AVERAGE(Zinsswaps!Z266:Z325)+'iBoxx Extrapolation'!$G325,2)</f>
        <v>3.67</v>
      </c>
      <c r="AA325" s="14">
        <f>ROUND(AVERAGE(Zinsswaps!AA266:AA325)+'iBoxx Extrapolation'!$G325,2)</f>
        <v>3.66</v>
      </c>
      <c r="AB325" s="14">
        <f>ROUND(AVERAGE(Zinsswaps!AB266:AB325)+'iBoxx Extrapolation'!$G325,2)</f>
        <v>3.64</v>
      </c>
      <c r="AC325" s="14">
        <f>ROUND(AVERAGE(Zinsswaps!AC266:AC325)+'iBoxx Extrapolation'!$G325,2)</f>
        <v>3.63</v>
      </c>
      <c r="AD325" s="14">
        <f>ROUND(AVERAGE(Zinsswaps!AD266:AD325)+'iBoxx Extrapolation'!$G325,2)</f>
        <v>3.62</v>
      </c>
      <c r="AE325" s="14">
        <f>ROUND(AVERAGE(Zinsswaps!AE266:AE325)+'iBoxx Extrapolation'!$G325,2)</f>
        <v>3.61</v>
      </c>
      <c r="AF325" s="14">
        <f>ROUND(AVERAGE(Zinsswaps!AF266:AF325)+'iBoxx Extrapolation'!$G325,2)</f>
        <v>3.59</v>
      </c>
      <c r="AG325" s="14">
        <f>ROUND(AVERAGE(Zinsswaps!AG266:AG325)+'iBoxx Extrapolation'!$G325,2)</f>
        <v>3.57</v>
      </c>
      <c r="AH325" s="14">
        <f>ROUND(AVERAGE(Zinsswaps!AH266:AH325)+'iBoxx Extrapolation'!$G325,2)</f>
        <v>3.56</v>
      </c>
      <c r="AI325" s="14">
        <f>ROUND(AVERAGE(Zinsswaps!AI266:AI325)+'iBoxx Extrapolation'!$G325,2)</f>
        <v>3.55</v>
      </c>
      <c r="AJ325" s="14">
        <f>ROUND(AVERAGE(Zinsswaps!AJ266:AJ325)+'iBoxx Extrapolation'!$G325,2)</f>
        <v>3.53</v>
      </c>
      <c r="AK325" s="14">
        <f>ROUND(AVERAGE(Zinsswaps!AK266:AK325)+'iBoxx Extrapolation'!$G325,2)</f>
        <v>3.52</v>
      </c>
      <c r="AL325" s="14">
        <f>ROUND(AVERAGE(Zinsswaps!AL266:AL325)+'iBoxx Extrapolation'!$G325,2)</f>
        <v>3.51</v>
      </c>
      <c r="AM325" s="14">
        <f>ROUND(AVERAGE(Zinsswaps!AM266:AM325)+'iBoxx Extrapolation'!$G325,2)</f>
        <v>3.5</v>
      </c>
      <c r="AN325" s="14">
        <f>ROUND(AVERAGE(Zinsswaps!AN266:AN325)+'iBoxx Extrapolation'!$G325,2)</f>
        <v>3.48</v>
      </c>
      <c r="AO325" s="14">
        <f>ROUND(AVERAGE(Zinsswaps!AO266:AO325)+'iBoxx Extrapolation'!$G325,2)</f>
        <v>3.47</v>
      </c>
      <c r="AP325" s="14">
        <f>ROUND(AVERAGE(Zinsswaps!AP266:AP325)+'iBoxx Extrapolation'!$G325,2)</f>
        <v>3.45</v>
      </c>
      <c r="AQ325" s="14">
        <f>ROUND(AVERAGE(Zinsswaps!AQ266:AQ325)+'iBoxx Extrapolation'!$G325,2)</f>
        <v>3.43</v>
      </c>
      <c r="AR325" s="14">
        <f>ROUND(AVERAGE(Zinsswaps!AR266:AR325)+'iBoxx Extrapolation'!$G325,2)</f>
        <v>3.41</v>
      </c>
      <c r="AS325" s="14">
        <f>ROUND(AVERAGE(Zinsswaps!AS266:AS325)+'iBoxx Extrapolation'!$G325,2)</f>
        <v>3.4</v>
      </c>
      <c r="AT325" s="14">
        <f>ROUND(AVERAGE(Zinsswaps!AT266:AT325)+'iBoxx Extrapolation'!$G325,2)</f>
        <v>3.38</v>
      </c>
      <c r="AU325" s="14">
        <f>ROUND(AVERAGE(Zinsswaps!AU266:AU325)+'iBoxx Extrapolation'!$G325,2)</f>
        <v>3.36</v>
      </c>
      <c r="AV325" s="14">
        <f>ROUND(AVERAGE(Zinsswaps!AV266:AV325)+'iBoxx Extrapolation'!$G325,2)</f>
        <v>3.35</v>
      </c>
      <c r="AW325" s="14">
        <f>ROUND(AVERAGE(Zinsswaps!AW266:AW325)+'iBoxx Extrapolation'!$G325,2)</f>
        <v>3.33</v>
      </c>
      <c r="AX325" s="14">
        <f>ROUND(AVERAGE(Zinsswaps!AX266:AX325)+'iBoxx Extrapolation'!$G325,2)</f>
        <v>3.32</v>
      </c>
      <c r="AY325" s="14">
        <f>ROUND(AVERAGE(Zinsswaps!AY266:AY325)+'iBoxx Extrapolation'!$G325,2)</f>
        <v>3.3</v>
      </c>
    </row>
    <row r="326" spans="1:51" s="16" customFormat="1" x14ac:dyDescent="0.2">
      <c r="A326" s="12">
        <v>47149</v>
      </c>
      <c r="B326" s="14">
        <f>ROUND(AVERAGE(Zinsswaps!B267:B326)+'iBoxx Extrapolation'!$G326,2)</f>
        <v>3.13</v>
      </c>
      <c r="C326" s="14">
        <f>ROUND(AVERAGE(Zinsswaps!C267:C326)+'iBoxx Extrapolation'!$G326,2)</f>
        <v>3.07</v>
      </c>
      <c r="D326" s="14">
        <f>ROUND(AVERAGE(Zinsswaps!D267:D326)+'iBoxx Extrapolation'!$G326,2)</f>
        <v>3.09</v>
      </c>
      <c r="E326" s="14">
        <f>ROUND(AVERAGE(Zinsswaps!E267:E326)+'iBoxx Extrapolation'!$G326,2)</f>
        <v>3.13</v>
      </c>
      <c r="F326" s="14">
        <f>ROUND(AVERAGE(Zinsswaps!F267:F326)+'iBoxx Extrapolation'!$G326,2)</f>
        <v>3.19</v>
      </c>
      <c r="G326" s="14">
        <f>ROUND(AVERAGE(Zinsswaps!G267:G326)+'iBoxx Extrapolation'!$G326,2)</f>
        <v>3.24</v>
      </c>
      <c r="H326" s="14">
        <f>ROUND(AVERAGE(Zinsswaps!H267:H326)+'iBoxx Extrapolation'!$G326,2)</f>
        <v>3.3</v>
      </c>
      <c r="I326" s="14">
        <f>ROUND(AVERAGE(Zinsswaps!I267:I326)+'iBoxx Extrapolation'!$G326,2)</f>
        <v>3.36</v>
      </c>
      <c r="J326" s="14">
        <f>ROUND(AVERAGE(Zinsswaps!J267:J326)+'iBoxx Extrapolation'!$G326,2)</f>
        <v>3.41</v>
      </c>
      <c r="K326" s="14">
        <f>ROUND(AVERAGE(Zinsswaps!K267:K326)+'iBoxx Extrapolation'!$G326,2)</f>
        <v>3.46</v>
      </c>
      <c r="L326" s="14">
        <f>ROUND(AVERAGE(Zinsswaps!L267:L326)+'iBoxx Extrapolation'!$G326,2)</f>
        <v>3.51</v>
      </c>
      <c r="M326" s="14">
        <f>ROUND(AVERAGE(Zinsswaps!M267:M326)+'iBoxx Extrapolation'!$G326,2)</f>
        <v>3.56</v>
      </c>
      <c r="N326" s="14">
        <f>ROUND(AVERAGE(Zinsswaps!N267:N326)+'iBoxx Extrapolation'!$G326,2)</f>
        <v>3.6</v>
      </c>
      <c r="O326" s="14">
        <f>ROUND(AVERAGE(Zinsswaps!O267:O326)+'iBoxx Extrapolation'!$G326,2)</f>
        <v>3.63</v>
      </c>
      <c r="P326" s="14">
        <f>ROUND(AVERAGE(Zinsswaps!P267:P326)+'iBoxx Extrapolation'!$G326,2)</f>
        <v>3.66</v>
      </c>
      <c r="Q326" s="14">
        <f>ROUND(AVERAGE(Zinsswaps!Q267:Q326)+'iBoxx Extrapolation'!$G326,2)</f>
        <v>3.67</v>
      </c>
      <c r="R326" s="14">
        <f>ROUND(AVERAGE(Zinsswaps!R267:R326)+'iBoxx Extrapolation'!$G326,2)</f>
        <v>3.68</v>
      </c>
      <c r="S326" s="14">
        <f>ROUND(AVERAGE(Zinsswaps!S267:S326)+'iBoxx Extrapolation'!$G326,2)</f>
        <v>3.69</v>
      </c>
      <c r="T326" s="14">
        <f>ROUND(AVERAGE(Zinsswaps!T267:T326)+'iBoxx Extrapolation'!$G326,2)</f>
        <v>3.7</v>
      </c>
      <c r="U326" s="14">
        <f>ROUND(AVERAGE(Zinsswaps!U267:U326)+'iBoxx Extrapolation'!$G326,2)</f>
        <v>3.71</v>
      </c>
      <c r="V326" s="14">
        <f>ROUND(AVERAGE(Zinsswaps!V267:V326)+'iBoxx Extrapolation'!$G326,2)</f>
        <v>3.71</v>
      </c>
      <c r="W326" s="14">
        <f>ROUND(AVERAGE(Zinsswaps!W267:W326)+'iBoxx Extrapolation'!$G326,2)</f>
        <v>3.7</v>
      </c>
      <c r="X326" s="14">
        <f>ROUND(AVERAGE(Zinsswaps!X267:X326)+'iBoxx Extrapolation'!$G326,2)</f>
        <v>3.69</v>
      </c>
      <c r="Y326" s="14">
        <f>ROUND(AVERAGE(Zinsswaps!Y267:Y326)+'iBoxx Extrapolation'!$G326,2)</f>
        <v>3.69</v>
      </c>
      <c r="Z326" s="14">
        <f>ROUND(AVERAGE(Zinsswaps!Z267:Z326)+'iBoxx Extrapolation'!$G326,2)</f>
        <v>3.68</v>
      </c>
      <c r="AA326" s="14">
        <f>ROUND(AVERAGE(Zinsswaps!AA267:AA326)+'iBoxx Extrapolation'!$G326,2)</f>
        <v>3.67</v>
      </c>
      <c r="AB326" s="14">
        <f>ROUND(AVERAGE(Zinsswaps!AB267:AB326)+'iBoxx Extrapolation'!$G326,2)</f>
        <v>3.66</v>
      </c>
      <c r="AC326" s="14">
        <f>ROUND(AVERAGE(Zinsswaps!AC267:AC326)+'iBoxx Extrapolation'!$G326,2)</f>
        <v>3.64</v>
      </c>
      <c r="AD326" s="14">
        <f>ROUND(AVERAGE(Zinsswaps!AD267:AD326)+'iBoxx Extrapolation'!$G326,2)</f>
        <v>3.63</v>
      </c>
      <c r="AE326" s="14">
        <f>ROUND(AVERAGE(Zinsswaps!AE267:AE326)+'iBoxx Extrapolation'!$G326,2)</f>
        <v>3.62</v>
      </c>
      <c r="AF326" s="14">
        <f>ROUND(AVERAGE(Zinsswaps!AF267:AF326)+'iBoxx Extrapolation'!$G326,2)</f>
        <v>3.61</v>
      </c>
      <c r="AG326" s="14">
        <f>ROUND(AVERAGE(Zinsswaps!AG267:AG326)+'iBoxx Extrapolation'!$G326,2)</f>
        <v>3.59</v>
      </c>
      <c r="AH326" s="14">
        <f>ROUND(AVERAGE(Zinsswaps!AH267:AH326)+'iBoxx Extrapolation'!$G326,2)</f>
        <v>3.57</v>
      </c>
      <c r="AI326" s="14">
        <f>ROUND(AVERAGE(Zinsswaps!AI267:AI326)+'iBoxx Extrapolation'!$G326,2)</f>
        <v>3.56</v>
      </c>
      <c r="AJ326" s="14">
        <f>ROUND(AVERAGE(Zinsswaps!AJ267:AJ326)+'iBoxx Extrapolation'!$G326,2)</f>
        <v>3.55</v>
      </c>
      <c r="AK326" s="14">
        <f>ROUND(AVERAGE(Zinsswaps!AK267:AK326)+'iBoxx Extrapolation'!$G326,2)</f>
        <v>3.53</v>
      </c>
      <c r="AL326" s="14">
        <f>ROUND(AVERAGE(Zinsswaps!AL267:AL326)+'iBoxx Extrapolation'!$G326,2)</f>
        <v>3.52</v>
      </c>
      <c r="AM326" s="14">
        <f>ROUND(AVERAGE(Zinsswaps!AM267:AM326)+'iBoxx Extrapolation'!$G326,2)</f>
        <v>3.51</v>
      </c>
      <c r="AN326" s="14">
        <f>ROUND(AVERAGE(Zinsswaps!AN267:AN326)+'iBoxx Extrapolation'!$G326,2)</f>
        <v>3.5</v>
      </c>
      <c r="AO326" s="14">
        <f>ROUND(AVERAGE(Zinsswaps!AO267:AO326)+'iBoxx Extrapolation'!$G326,2)</f>
        <v>3.49</v>
      </c>
      <c r="AP326" s="14">
        <f>ROUND(AVERAGE(Zinsswaps!AP267:AP326)+'iBoxx Extrapolation'!$G326,2)</f>
        <v>3.47</v>
      </c>
      <c r="AQ326" s="14">
        <f>ROUND(AVERAGE(Zinsswaps!AQ267:AQ326)+'iBoxx Extrapolation'!$G326,2)</f>
        <v>3.45</v>
      </c>
      <c r="AR326" s="14">
        <f>ROUND(AVERAGE(Zinsswaps!AR267:AR326)+'iBoxx Extrapolation'!$G326,2)</f>
        <v>3.43</v>
      </c>
      <c r="AS326" s="14">
        <f>ROUND(AVERAGE(Zinsswaps!AS267:AS326)+'iBoxx Extrapolation'!$G326,2)</f>
        <v>3.41</v>
      </c>
      <c r="AT326" s="14">
        <f>ROUND(AVERAGE(Zinsswaps!AT267:AT326)+'iBoxx Extrapolation'!$G326,2)</f>
        <v>3.39</v>
      </c>
      <c r="AU326" s="14">
        <f>ROUND(AVERAGE(Zinsswaps!AU267:AU326)+'iBoxx Extrapolation'!$G326,2)</f>
        <v>3.38</v>
      </c>
      <c r="AV326" s="14">
        <f>ROUND(AVERAGE(Zinsswaps!AV267:AV326)+'iBoxx Extrapolation'!$G326,2)</f>
        <v>3.36</v>
      </c>
      <c r="AW326" s="14">
        <f>ROUND(AVERAGE(Zinsswaps!AW267:AW326)+'iBoxx Extrapolation'!$G326,2)</f>
        <v>3.35</v>
      </c>
      <c r="AX326" s="14">
        <f>ROUND(AVERAGE(Zinsswaps!AX267:AX326)+'iBoxx Extrapolation'!$G326,2)</f>
        <v>3.33</v>
      </c>
      <c r="AY326" s="14">
        <f>ROUND(AVERAGE(Zinsswaps!AY267:AY326)+'iBoxx Extrapolation'!$G326,2)</f>
        <v>3.32</v>
      </c>
    </row>
    <row r="327" spans="1:51" s="16" customFormat="1" x14ac:dyDescent="0.2">
      <c r="A327" s="12">
        <v>47177</v>
      </c>
      <c r="B327" s="14">
        <f>ROUND(AVERAGE(Zinsswaps!B268:B327)+'iBoxx Extrapolation'!$G327,2)</f>
        <v>3.1</v>
      </c>
      <c r="C327" s="14">
        <f>ROUND(AVERAGE(Zinsswaps!C268:C327)+'iBoxx Extrapolation'!$G327,2)</f>
        <v>3.06</v>
      </c>
      <c r="D327" s="14">
        <f>ROUND(AVERAGE(Zinsswaps!D268:D327)+'iBoxx Extrapolation'!$G327,2)</f>
        <v>3.08</v>
      </c>
      <c r="E327" s="14">
        <f>ROUND(AVERAGE(Zinsswaps!E268:E327)+'iBoxx Extrapolation'!$G327,2)</f>
        <v>3.13</v>
      </c>
      <c r="F327" s="14">
        <f>ROUND(AVERAGE(Zinsswaps!F268:F327)+'iBoxx Extrapolation'!$G327,2)</f>
        <v>3.18</v>
      </c>
      <c r="G327" s="14">
        <f>ROUND(AVERAGE(Zinsswaps!G268:G327)+'iBoxx Extrapolation'!$G327,2)</f>
        <v>3.24</v>
      </c>
      <c r="H327" s="14">
        <f>ROUND(AVERAGE(Zinsswaps!H268:H327)+'iBoxx Extrapolation'!$G327,2)</f>
        <v>3.3</v>
      </c>
      <c r="I327" s="14">
        <f>ROUND(AVERAGE(Zinsswaps!I268:I327)+'iBoxx Extrapolation'!$G327,2)</f>
        <v>3.36</v>
      </c>
      <c r="J327" s="14">
        <f>ROUND(AVERAGE(Zinsswaps!J268:J327)+'iBoxx Extrapolation'!$G327,2)</f>
        <v>3.41</v>
      </c>
      <c r="K327" s="14">
        <f>ROUND(AVERAGE(Zinsswaps!K268:K327)+'iBoxx Extrapolation'!$G327,2)</f>
        <v>3.46</v>
      </c>
      <c r="L327" s="14">
        <f>ROUND(AVERAGE(Zinsswaps!L268:L327)+'iBoxx Extrapolation'!$G327,2)</f>
        <v>3.52</v>
      </c>
      <c r="M327" s="14">
        <f>ROUND(AVERAGE(Zinsswaps!M268:M327)+'iBoxx Extrapolation'!$G327,2)</f>
        <v>3.56</v>
      </c>
      <c r="N327" s="14">
        <f>ROUND(AVERAGE(Zinsswaps!N268:N327)+'iBoxx Extrapolation'!$G327,2)</f>
        <v>3.6</v>
      </c>
      <c r="O327" s="14">
        <f>ROUND(AVERAGE(Zinsswaps!O268:O327)+'iBoxx Extrapolation'!$G327,2)</f>
        <v>3.63</v>
      </c>
      <c r="P327" s="14">
        <f>ROUND(AVERAGE(Zinsswaps!P268:P327)+'iBoxx Extrapolation'!$G327,2)</f>
        <v>3.66</v>
      </c>
      <c r="Q327" s="14">
        <f>ROUND(AVERAGE(Zinsswaps!Q268:Q327)+'iBoxx Extrapolation'!$G327,2)</f>
        <v>3.68</v>
      </c>
      <c r="R327" s="14">
        <f>ROUND(AVERAGE(Zinsswaps!R268:R327)+'iBoxx Extrapolation'!$G327,2)</f>
        <v>3.69</v>
      </c>
      <c r="S327" s="14">
        <f>ROUND(AVERAGE(Zinsswaps!S268:S327)+'iBoxx Extrapolation'!$G327,2)</f>
        <v>3.7</v>
      </c>
      <c r="T327" s="14">
        <f>ROUND(AVERAGE(Zinsswaps!T268:T327)+'iBoxx Extrapolation'!$G327,2)</f>
        <v>3.71</v>
      </c>
      <c r="U327" s="14">
        <f>ROUND(AVERAGE(Zinsswaps!U268:U327)+'iBoxx Extrapolation'!$G327,2)</f>
        <v>3.72</v>
      </c>
      <c r="V327" s="14">
        <f>ROUND(AVERAGE(Zinsswaps!V268:V327)+'iBoxx Extrapolation'!$G327,2)</f>
        <v>3.72</v>
      </c>
      <c r="W327" s="14">
        <f>ROUND(AVERAGE(Zinsswaps!W268:W327)+'iBoxx Extrapolation'!$G327,2)</f>
        <v>3.71</v>
      </c>
      <c r="X327" s="14">
        <f>ROUND(AVERAGE(Zinsswaps!X268:X327)+'iBoxx Extrapolation'!$G327,2)</f>
        <v>3.7</v>
      </c>
      <c r="Y327" s="14">
        <f>ROUND(AVERAGE(Zinsswaps!Y268:Y327)+'iBoxx Extrapolation'!$G327,2)</f>
        <v>3.7</v>
      </c>
      <c r="Z327" s="14">
        <f>ROUND(AVERAGE(Zinsswaps!Z268:Z327)+'iBoxx Extrapolation'!$G327,2)</f>
        <v>3.69</v>
      </c>
      <c r="AA327" s="14">
        <f>ROUND(AVERAGE(Zinsswaps!AA268:AA327)+'iBoxx Extrapolation'!$G327,2)</f>
        <v>3.68</v>
      </c>
      <c r="AB327" s="14">
        <f>ROUND(AVERAGE(Zinsswaps!AB268:AB327)+'iBoxx Extrapolation'!$G327,2)</f>
        <v>3.67</v>
      </c>
      <c r="AC327" s="14">
        <f>ROUND(AVERAGE(Zinsswaps!AC268:AC327)+'iBoxx Extrapolation'!$G327,2)</f>
        <v>3.66</v>
      </c>
      <c r="AD327" s="14">
        <f>ROUND(AVERAGE(Zinsswaps!AD268:AD327)+'iBoxx Extrapolation'!$G327,2)</f>
        <v>3.65</v>
      </c>
      <c r="AE327" s="14">
        <f>ROUND(AVERAGE(Zinsswaps!AE268:AE327)+'iBoxx Extrapolation'!$G327,2)</f>
        <v>3.64</v>
      </c>
      <c r="AF327" s="14">
        <f>ROUND(AVERAGE(Zinsswaps!AF268:AF327)+'iBoxx Extrapolation'!$G327,2)</f>
        <v>3.62</v>
      </c>
      <c r="AG327" s="14">
        <f>ROUND(AVERAGE(Zinsswaps!AG268:AG327)+'iBoxx Extrapolation'!$G327,2)</f>
        <v>3.6</v>
      </c>
      <c r="AH327" s="14">
        <f>ROUND(AVERAGE(Zinsswaps!AH268:AH327)+'iBoxx Extrapolation'!$G327,2)</f>
        <v>3.59</v>
      </c>
      <c r="AI327" s="14">
        <f>ROUND(AVERAGE(Zinsswaps!AI268:AI327)+'iBoxx Extrapolation'!$G327,2)</f>
        <v>3.57</v>
      </c>
      <c r="AJ327" s="14">
        <f>ROUND(AVERAGE(Zinsswaps!AJ268:AJ327)+'iBoxx Extrapolation'!$G327,2)</f>
        <v>3.56</v>
      </c>
      <c r="AK327" s="14">
        <f>ROUND(AVERAGE(Zinsswaps!AK268:AK327)+'iBoxx Extrapolation'!$G327,2)</f>
        <v>3.55</v>
      </c>
      <c r="AL327" s="14">
        <f>ROUND(AVERAGE(Zinsswaps!AL268:AL327)+'iBoxx Extrapolation'!$G327,2)</f>
        <v>3.54</v>
      </c>
      <c r="AM327" s="14">
        <f>ROUND(AVERAGE(Zinsswaps!AM268:AM327)+'iBoxx Extrapolation'!$G327,2)</f>
        <v>3.53</v>
      </c>
      <c r="AN327" s="14">
        <f>ROUND(AVERAGE(Zinsswaps!AN268:AN327)+'iBoxx Extrapolation'!$G327,2)</f>
        <v>3.51</v>
      </c>
      <c r="AO327" s="14">
        <f>ROUND(AVERAGE(Zinsswaps!AO268:AO327)+'iBoxx Extrapolation'!$G327,2)</f>
        <v>3.5</v>
      </c>
      <c r="AP327" s="14">
        <f>ROUND(AVERAGE(Zinsswaps!AP268:AP327)+'iBoxx Extrapolation'!$G327,2)</f>
        <v>3.48</v>
      </c>
      <c r="AQ327" s="14">
        <f>ROUND(AVERAGE(Zinsswaps!AQ268:AQ327)+'iBoxx Extrapolation'!$G327,2)</f>
        <v>3.46</v>
      </c>
      <c r="AR327" s="14">
        <f>ROUND(AVERAGE(Zinsswaps!AR268:AR327)+'iBoxx Extrapolation'!$G327,2)</f>
        <v>3.44</v>
      </c>
      <c r="AS327" s="14">
        <f>ROUND(AVERAGE(Zinsswaps!AS268:AS327)+'iBoxx Extrapolation'!$G327,2)</f>
        <v>3.43</v>
      </c>
      <c r="AT327" s="14">
        <f>ROUND(AVERAGE(Zinsswaps!AT268:AT327)+'iBoxx Extrapolation'!$G327,2)</f>
        <v>3.41</v>
      </c>
      <c r="AU327" s="14">
        <f>ROUND(AVERAGE(Zinsswaps!AU268:AU327)+'iBoxx Extrapolation'!$G327,2)</f>
        <v>3.39</v>
      </c>
      <c r="AV327" s="14">
        <f>ROUND(AVERAGE(Zinsswaps!AV268:AV327)+'iBoxx Extrapolation'!$G327,2)</f>
        <v>3.38</v>
      </c>
      <c r="AW327" s="14">
        <f>ROUND(AVERAGE(Zinsswaps!AW268:AW327)+'iBoxx Extrapolation'!$G327,2)</f>
        <v>3.36</v>
      </c>
      <c r="AX327" s="14">
        <f>ROUND(AVERAGE(Zinsswaps!AX268:AX327)+'iBoxx Extrapolation'!$G327,2)</f>
        <v>3.35</v>
      </c>
      <c r="AY327" s="14">
        <f>ROUND(AVERAGE(Zinsswaps!AY268:AY327)+'iBoxx Extrapolation'!$G327,2)</f>
        <v>3.33</v>
      </c>
    </row>
    <row r="328" spans="1:51" s="16" customFormat="1" x14ac:dyDescent="0.2">
      <c r="A328" s="12">
        <v>47208</v>
      </c>
      <c r="B328" s="14">
        <f>ROUND(AVERAGE(Zinsswaps!B269:B328)+'iBoxx Extrapolation'!$G328,2)</f>
        <v>3.08</v>
      </c>
      <c r="C328" s="14">
        <f>ROUND(AVERAGE(Zinsswaps!C269:C328)+'iBoxx Extrapolation'!$G328,2)</f>
        <v>3.04</v>
      </c>
      <c r="D328" s="14">
        <f>ROUND(AVERAGE(Zinsswaps!D269:D328)+'iBoxx Extrapolation'!$G328,2)</f>
        <v>3.07</v>
      </c>
      <c r="E328" s="14">
        <f>ROUND(AVERAGE(Zinsswaps!E269:E328)+'iBoxx Extrapolation'!$G328,2)</f>
        <v>3.12</v>
      </c>
      <c r="F328" s="14">
        <f>ROUND(AVERAGE(Zinsswaps!F269:F328)+'iBoxx Extrapolation'!$G328,2)</f>
        <v>3.18</v>
      </c>
      <c r="G328" s="14">
        <f>ROUND(AVERAGE(Zinsswaps!G269:G328)+'iBoxx Extrapolation'!$G328,2)</f>
        <v>3.24</v>
      </c>
      <c r="H328" s="14">
        <f>ROUND(AVERAGE(Zinsswaps!H269:H328)+'iBoxx Extrapolation'!$G328,2)</f>
        <v>3.3</v>
      </c>
      <c r="I328" s="14">
        <f>ROUND(AVERAGE(Zinsswaps!I269:I328)+'iBoxx Extrapolation'!$G328,2)</f>
        <v>3.36</v>
      </c>
      <c r="J328" s="14">
        <f>ROUND(AVERAGE(Zinsswaps!J269:J328)+'iBoxx Extrapolation'!$G328,2)</f>
        <v>3.42</v>
      </c>
      <c r="K328" s="14">
        <f>ROUND(AVERAGE(Zinsswaps!K269:K328)+'iBoxx Extrapolation'!$G328,2)</f>
        <v>3.47</v>
      </c>
      <c r="L328" s="14">
        <f>ROUND(AVERAGE(Zinsswaps!L269:L328)+'iBoxx Extrapolation'!$G328,2)</f>
        <v>3.52</v>
      </c>
      <c r="M328" s="14">
        <f>ROUND(AVERAGE(Zinsswaps!M269:M328)+'iBoxx Extrapolation'!$G328,2)</f>
        <v>3.57</v>
      </c>
      <c r="N328" s="14">
        <f>ROUND(AVERAGE(Zinsswaps!N269:N328)+'iBoxx Extrapolation'!$G328,2)</f>
        <v>3.61</v>
      </c>
      <c r="O328" s="14">
        <f>ROUND(AVERAGE(Zinsswaps!O269:O328)+'iBoxx Extrapolation'!$G328,2)</f>
        <v>3.64</v>
      </c>
      <c r="P328" s="14">
        <f>ROUND(AVERAGE(Zinsswaps!P269:P328)+'iBoxx Extrapolation'!$G328,2)</f>
        <v>3.67</v>
      </c>
      <c r="Q328" s="14">
        <f>ROUND(AVERAGE(Zinsswaps!Q269:Q328)+'iBoxx Extrapolation'!$G328,2)</f>
        <v>3.69</v>
      </c>
      <c r="R328" s="14">
        <f>ROUND(AVERAGE(Zinsswaps!R269:R328)+'iBoxx Extrapolation'!$G328,2)</f>
        <v>3.7</v>
      </c>
      <c r="S328" s="14">
        <f>ROUND(AVERAGE(Zinsswaps!S269:S328)+'iBoxx Extrapolation'!$G328,2)</f>
        <v>3.71</v>
      </c>
      <c r="T328" s="14">
        <f>ROUND(AVERAGE(Zinsswaps!T269:T328)+'iBoxx Extrapolation'!$G328,2)</f>
        <v>3.73</v>
      </c>
      <c r="U328" s="14">
        <f>ROUND(AVERAGE(Zinsswaps!U269:U328)+'iBoxx Extrapolation'!$G328,2)</f>
        <v>3.74</v>
      </c>
      <c r="V328" s="14">
        <f>ROUND(AVERAGE(Zinsswaps!V269:V328)+'iBoxx Extrapolation'!$G328,2)</f>
        <v>3.73</v>
      </c>
      <c r="W328" s="14">
        <f>ROUND(AVERAGE(Zinsswaps!W269:W328)+'iBoxx Extrapolation'!$G328,2)</f>
        <v>3.72</v>
      </c>
      <c r="X328" s="14">
        <f>ROUND(AVERAGE(Zinsswaps!X269:X328)+'iBoxx Extrapolation'!$G328,2)</f>
        <v>3.72</v>
      </c>
      <c r="Y328" s="14">
        <f>ROUND(AVERAGE(Zinsswaps!Y269:Y328)+'iBoxx Extrapolation'!$G328,2)</f>
        <v>3.71</v>
      </c>
      <c r="Z328" s="14">
        <f>ROUND(AVERAGE(Zinsswaps!Z269:Z328)+'iBoxx Extrapolation'!$G328,2)</f>
        <v>3.71</v>
      </c>
      <c r="AA328" s="14">
        <f>ROUND(AVERAGE(Zinsswaps!AA269:AA328)+'iBoxx Extrapolation'!$G328,2)</f>
        <v>3.7</v>
      </c>
      <c r="AB328" s="14">
        <f>ROUND(AVERAGE(Zinsswaps!AB269:AB328)+'iBoxx Extrapolation'!$G328,2)</f>
        <v>3.68</v>
      </c>
      <c r="AC328" s="14">
        <f>ROUND(AVERAGE(Zinsswaps!AC269:AC328)+'iBoxx Extrapolation'!$G328,2)</f>
        <v>3.67</v>
      </c>
      <c r="AD328" s="14">
        <f>ROUND(AVERAGE(Zinsswaps!AD269:AD328)+'iBoxx Extrapolation'!$G328,2)</f>
        <v>3.66</v>
      </c>
      <c r="AE328" s="14">
        <f>ROUND(AVERAGE(Zinsswaps!AE269:AE328)+'iBoxx Extrapolation'!$G328,2)</f>
        <v>3.65</v>
      </c>
      <c r="AF328" s="14">
        <f>ROUND(AVERAGE(Zinsswaps!AF269:AF328)+'iBoxx Extrapolation'!$G328,2)</f>
        <v>3.64</v>
      </c>
      <c r="AG328" s="14">
        <f>ROUND(AVERAGE(Zinsswaps!AG269:AG328)+'iBoxx Extrapolation'!$G328,2)</f>
        <v>3.62</v>
      </c>
      <c r="AH328" s="14">
        <f>ROUND(AVERAGE(Zinsswaps!AH269:AH328)+'iBoxx Extrapolation'!$G328,2)</f>
        <v>3.61</v>
      </c>
      <c r="AI328" s="14">
        <f>ROUND(AVERAGE(Zinsswaps!AI269:AI328)+'iBoxx Extrapolation'!$G328,2)</f>
        <v>3.59</v>
      </c>
      <c r="AJ328" s="14">
        <f>ROUND(AVERAGE(Zinsswaps!AJ269:AJ328)+'iBoxx Extrapolation'!$G328,2)</f>
        <v>3.58</v>
      </c>
      <c r="AK328" s="14">
        <f>ROUND(AVERAGE(Zinsswaps!AK269:AK328)+'iBoxx Extrapolation'!$G328,2)</f>
        <v>3.57</v>
      </c>
      <c r="AL328" s="14">
        <f>ROUND(AVERAGE(Zinsswaps!AL269:AL328)+'iBoxx Extrapolation'!$G328,2)</f>
        <v>3.55</v>
      </c>
      <c r="AM328" s="14">
        <f>ROUND(AVERAGE(Zinsswaps!AM269:AM328)+'iBoxx Extrapolation'!$G328,2)</f>
        <v>3.54</v>
      </c>
      <c r="AN328" s="14">
        <f>ROUND(AVERAGE(Zinsswaps!AN269:AN328)+'iBoxx Extrapolation'!$G328,2)</f>
        <v>3.53</v>
      </c>
      <c r="AO328" s="14">
        <f>ROUND(AVERAGE(Zinsswaps!AO269:AO328)+'iBoxx Extrapolation'!$G328,2)</f>
        <v>3.52</v>
      </c>
      <c r="AP328" s="14">
        <f>ROUND(AVERAGE(Zinsswaps!AP269:AP328)+'iBoxx Extrapolation'!$G328,2)</f>
        <v>3.5</v>
      </c>
      <c r="AQ328" s="14">
        <f>ROUND(AVERAGE(Zinsswaps!AQ269:AQ328)+'iBoxx Extrapolation'!$G328,2)</f>
        <v>3.48</v>
      </c>
      <c r="AR328" s="14">
        <f>ROUND(AVERAGE(Zinsswaps!AR269:AR328)+'iBoxx Extrapolation'!$G328,2)</f>
        <v>3.46</v>
      </c>
      <c r="AS328" s="14">
        <f>ROUND(AVERAGE(Zinsswaps!AS269:AS328)+'iBoxx Extrapolation'!$G328,2)</f>
        <v>3.44</v>
      </c>
      <c r="AT328" s="14">
        <f>ROUND(AVERAGE(Zinsswaps!AT269:AT328)+'iBoxx Extrapolation'!$G328,2)</f>
        <v>3.43</v>
      </c>
      <c r="AU328" s="14">
        <f>ROUND(AVERAGE(Zinsswaps!AU269:AU328)+'iBoxx Extrapolation'!$G328,2)</f>
        <v>3.41</v>
      </c>
      <c r="AV328" s="14">
        <f>ROUND(AVERAGE(Zinsswaps!AV269:AV328)+'iBoxx Extrapolation'!$G328,2)</f>
        <v>3.39</v>
      </c>
      <c r="AW328" s="14">
        <f>ROUND(AVERAGE(Zinsswaps!AW269:AW328)+'iBoxx Extrapolation'!$G328,2)</f>
        <v>3.38</v>
      </c>
      <c r="AX328" s="14">
        <f>ROUND(AVERAGE(Zinsswaps!AX269:AX328)+'iBoxx Extrapolation'!$G328,2)</f>
        <v>3.37</v>
      </c>
      <c r="AY328" s="14">
        <f>ROUND(AVERAGE(Zinsswaps!AY269:AY328)+'iBoxx Extrapolation'!$G328,2)</f>
        <v>3.35</v>
      </c>
    </row>
    <row r="329" spans="1:51" s="16" customFormat="1" x14ac:dyDescent="0.2">
      <c r="A329" s="12">
        <v>47238</v>
      </c>
      <c r="B329" s="14">
        <f>ROUND(AVERAGE(Zinsswaps!B270:B329)+'iBoxx Extrapolation'!$G329,2)</f>
        <v>3.06</v>
      </c>
      <c r="C329" s="14">
        <f>ROUND(AVERAGE(Zinsswaps!C270:C329)+'iBoxx Extrapolation'!$G329,2)</f>
        <v>3.03</v>
      </c>
      <c r="D329" s="14">
        <f>ROUND(AVERAGE(Zinsswaps!D270:D329)+'iBoxx Extrapolation'!$G329,2)</f>
        <v>3.06</v>
      </c>
      <c r="E329" s="14">
        <f>ROUND(AVERAGE(Zinsswaps!E270:E329)+'iBoxx Extrapolation'!$G329,2)</f>
        <v>3.12</v>
      </c>
      <c r="F329" s="14">
        <f>ROUND(AVERAGE(Zinsswaps!F270:F329)+'iBoxx Extrapolation'!$G329,2)</f>
        <v>3.17</v>
      </c>
      <c r="G329" s="14">
        <f>ROUND(AVERAGE(Zinsswaps!G270:G329)+'iBoxx Extrapolation'!$G329,2)</f>
        <v>3.24</v>
      </c>
      <c r="H329" s="14">
        <f>ROUND(AVERAGE(Zinsswaps!H270:H329)+'iBoxx Extrapolation'!$G329,2)</f>
        <v>3.3</v>
      </c>
      <c r="I329" s="14">
        <f>ROUND(AVERAGE(Zinsswaps!I270:I329)+'iBoxx Extrapolation'!$G329,2)</f>
        <v>3.36</v>
      </c>
      <c r="J329" s="14">
        <f>ROUND(AVERAGE(Zinsswaps!J270:J329)+'iBoxx Extrapolation'!$G329,2)</f>
        <v>3.42</v>
      </c>
      <c r="K329" s="14">
        <f>ROUND(AVERAGE(Zinsswaps!K270:K329)+'iBoxx Extrapolation'!$G329,2)</f>
        <v>3.47</v>
      </c>
      <c r="L329" s="14">
        <f>ROUND(AVERAGE(Zinsswaps!L270:L329)+'iBoxx Extrapolation'!$G329,2)</f>
        <v>3.53</v>
      </c>
      <c r="M329" s="14">
        <f>ROUND(AVERAGE(Zinsswaps!M270:M329)+'iBoxx Extrapolation'!$G329,2)</f>
        <v>3.57</v>
      </c>
      <c r="N329" s="14">
        <f>ROUND(AVERAGE(Zinsswaps!N270:N329)+'iBoxx Extrapolation'!$G329,2)</f>
        <v>3.61</v>
      </c>
      <c r="O329" s="14">
        <f>ROUND(AVERAGE(Zinsswaps!O270:O329)+'iBoxx Extrapolation'!$G329,2)</f>
        <v>3.65</v>
      </c>
      <c r="P329" s="14">
        <f>ROUND(AVERAGE(Zinsswaps!P270:P329)+'iBoxx Extrapolation'!$G329,2)</f>
        <v>3.68</v>
      </c>
      <c r="Q329" s="14">
        <f>ROUND(AVERAGE(Zinsswaps!Q270:Q329)+'iBoxx Extrapolation'!$G329,2)</f>
        <v>3.7</v>
      </c>
      <c r="R329" s="14">
        <f>ROUND(AVERAGE(Zinsswaps!R270:R329)+'iBoxx Extrapolation'!$G329,2)</f>
        <v>3.71</v>
      </c>
      <c r="S329" s="14">
        <f>ROUND(AVERAGE(Zinsswaps!S270:S329)+'iBoxx Extrapolation'!$G329,2)</f>
        <v>3.72</v>
      </c>
      <c r="T329" s="14">
        <f>ROUND(AVERAGE(Zinsswaps!T270:T329)+'iBoxx Extrapolation'!$G329,2)</f>
        <v>3.73</v>
      </c>
      <c r="U329" s="14">
        <f>ROUND(AVERAGE(Zinsswaps!U270:U329)+'iBoxx Extrapolation'!$G329,2)</f>
        <v>3.75</v>
      </c>
      <c r="V329" s="14">
        <f>ROUND(AVERAGE(Zinsswaps!V270:V329)+'iBoxx Extrapolation'!$G329,2)</f>
        <v>3.74</v>
      </c>
      <c r="W329" s="14">
        <f>ROUND(AVERAGE(Zinsswaps!W270:W329)+'iBoxx Extrapolation'!$G329,2)</f>
        <v>3.73</v>
      </c>
      <c r="X329" s="14">
        <f>ROUND(AVERAGE(Zinsswaps!X270:X329)+'iBoxx Extrapolation'!$G329,2)</f>
        <v>3.73</v>
      </c>
      <c r="Y329" s="14">
        <f>ROUND(AVERAGE(Zinsswaps!Y270:Y329)+'iBoxx Extrapolation'!$G329,2)</f>
        <v>3.73</v>
      </c>
      <c r="Z329" s="14">
        <f>ROUND(AVERAGE(Zinsswaps!Z270:Z329)+'iBoxx Extrapolation'!$G329,2)</f>
        <v>3.72</v>
      </c>
      <c r="AA329" s="14">
        <f>ROUND(AVERAGE(Zinsswaps!AA270:AA329)+'iBoxx Extrapolation'!$G329,2)</f>
        <v>3.71</v>
      </c>
      <c r="AB329" s="14">
        <f>ROUND(AVERAGE(Zinsswaps!AB270:AB329)+'iBoxx Extrapolation'!$G329,2)</f>
        <v>3.7</v>
      </c>
      <c r="AC329" s="14">
        <f>ROUND(AVERAGE(Zinsswaps!AC270:AC329)+'iBoxx Extrapolation'!$G329,2)</f>
        <v>3.69</v>
      </c>
      <c r="AD329" s="14">
        <f>ROUND(AVERAGE(Zinsswaps!AD270:AD329)+'iBoxx Extrapolation'!$G329,2)</f>
        <v>3.68</v>
      </c>
      <c r="AE329" s="14">
        <f>ROUND(AVERAGE(Zinsswaps!AE270:AE329)+'iBoxx Extrapolation'!$G329,2)</f>
        <v>3.67</v>
      </c>
      <c r="AF329" s="14">
        <f>ROUND(AVERAGE(Zinsswaps!AF270:AF329)+'iBoxx Extrapolation'!$G329,2)</f>
        <v>3.65</v>
      </c>
      <c r="AG329" s="14">
        <f>ROUND(AVERAGE(Zinsswaps!AG270:AG329)+'iBoxx Extrapolation'!$G329,2)</f>
        <v>3.63</v>
      </c>
      <c r="AH329" s="14">
        <f>ROUND(AVERAGE(Zinsswaps!AH270:AH329)+'iBoxx Extrapolation'!$G329,2)</f>
        <v>3.62</v>
      </c>
      <c r="AI329" s="14">
        <f>ROUND(AVERAGE(Zinsswaps!AI270:AI329)+'iBoxx Extrapolation'!$G329,2)</f>
        <v>3.61</v>
      </c>
      <c r="AJ329" s="14">
        <f>ROUND(AVERAGE(Zinsswaps!AJ270:AJ329)+'iBoxx Extrapolation'!$G329,2)</f>
        <v>3.59</v>
      </c>
      <c r="AK329" s="14">
        <f>ROUND(AVERAGE(Zinsswaps!AK270:AK329)+'iBoxx Extrapolation'!$G329,2)</f>
        <v>3.58</v>
      </c>
      <c r="AL329" s="14">
        <f>ROUND(AVERAGE(Zinsswaps!AL270:AL329)+'iBoxx Extrapolation'!$G329,2)</f>
        <v>3.57</v>
      </c>
      <c r="AM329" s="14">
        <f>ROUND(AVERAGE(Zinsswaps!AM270:AM329)+'iBoxx Extrapolation'!$G329,2)</f>
        <v>3.56</v>
      </c>
      <c r="AN329" s="14">
        <f>ROUND(AVERAGE(Zinsswaps!AN270:AN329)+'iBoxx Extrapolation'!$G329,2)</f>
        <v>3.55</v>
      </c>
      <c r="AO329" s="14">
        <f>ROUND(AVERAGE(Zinsswaps!AO270:AO329)+'iBoxx Extrapolation'!$G329,2)</f>
        <v>3.54</v>
      </c>
      <c r="AP329" s="14">
        <f>ROUND(AVERAGE(Zinsswaps!AP270:AP329)+'iBoxx Extrapolation'!$G329,2)</f>
        <v>3.52</v>
      </c>
      <c r="AQ329" s="14">
        <f>ROUND(AVERAGE(Zinsswaps!AQ270:AQ329)+'iBoxx Extrapolation'!$G329,2)</f>
        <v>3.5</v>
      </c>
      <c r="AR329" s="14">
        <f>ROUND(AVERAGE(Zinsswaps!AR270:AR329)+'iBoxx Extrapolation'!$G329,2)</f>
        <v>3.48</v>
      </c>
      <c r="AS329" s="14">
        <f>ROUND(AVERAGE(Zinsswaps!AS270:AS329)+'iBoxx Extrapolation'!$G329,2)</f>
        <v>3.46</v>
      </c>
      <c r="AT329" s="14">
        <f>ROUND(AVERAGE(Zinsswaps!AT270:AT329)+'iBoxx Extrapolation'!$G329,2)</f>
        <v>3.44</v>
      </c>
      <c r="AU329" s="14">
        <f>ROUND(AVERAGE(Zinsswaps!AU270:AU329)+'iBoxx Extrapolation'!$G329,2)</f>
        <v>3.43</v>
      </c>
      <c r="AV329" s="14">
        <f>ROUND(AVERAGE(Zinsswaps!AV270:AV329)+'iBoxx Extrapolation'!$G329,2)</f>
        <v>3.41</v>
      </c>
      <c r="AW329" s="14">
        <f>ROUND(AVERAGE(Zinsswaps!AW270:AW329)+'iBoxx Extrapolation'!$G329,2)</f>
        <v>3.4</v>
      </c>
      <c r="AX329" s="14">
        <f>ROUND(AVERAGE(Zinsswaps!AX270:AX329)+'iBoxx Extrapolation'!$G329,2)</f>
        <v>3.38</v>
      </c>
      <c r="AY329" s="14">
        <f>ROUND(AVERAGE(Zinsswaps!AY270:AY329)+'iBoxx Extrapolation'!$G329,2)</f>
        <v>3.37</v>
      </c>
    </row>
    <row r="330" spans="1:51" s="16" customFormat="1" x14ac:dyDescent="0.2">
      <c r="A330" s="12">
        <v>47269</v>
      </c>
      <c r="B330" s="14">
        <f>ROUND(AVERAGE(Zinsswaps!B271:B330)+'iBoxx Extrapolation'!$G330,2)</f>
        <v>3.04</v>
      </c>
      <c r="C330" s="14">
        <f>ROUND(AVERAGE(Zinsswaps!C271:C330)+'iBoxx Extrapolation'!$G330,2)</f>
        <v>3.01</v>
      </c>
      <c r="D330" s="14">
        <f>ROUND(AVERAGE(Zinsswaps!D271:D330)+'iBoxx Extrapolation'!$G330,2)</f>
        <v>3.05</v>
      </c>
      <c r="E330" s="14">
        <f>ROUND(AVERAGE(Zinsswaps!E271:E330)+'iBoxx Extrapolation'!$G330,2)</f>
        <v>3.11</v>
      </c>
      <c r="F330" s="14">
        <f>ROUND(AVERAGE(Zinsswaps!F271:F330)+'iBoxx Extrapolation'!$G330,2)</f>
        <v>3.17</v>
      </c>
      <c r="G330" s="14">
        <f>ROUND(AVERAGE(Zinsswaps!G271:G330)+'iBoxx Extrapolation'!$G330,2)</f>
        <v>3.23</v>
      </c>
      <c r="H330" s="14">
        <f>ROUND(AVERAGE(Zinsswaps!H271:H330)+'iBoxx Extrapolation'!$G330,2)</f>
        <v>3.3</v>
      </c>
      <c r="I330" s="14">
        <f>ROUND(AVERAGE(Zinsswaps!I271:I330)+'iBoxx Extrapolation'!$G330,2)</f>
        <v>3.36</v>
      </c>
      <c r="J330" s="14">
        <f>ROUND(AVERAGE(Zinsswaps!J271:J330)+'iBoxx Extrapolation'!$G330,2)</f>
        <v>3.42</v>
      </c>
      <c r="K330" s="14">
        <f>ROUND(AVERAGE(Zinsswaps!K271:K330)+'iBoxx Extrapolation'!$G330,2)</f>
        <v>3.47</v>
      </c>
      <c r="L330" s="14">
        <f>ROUND(AVERAGE(Zinsswaps!L271:L330)+'iBoxx Extrapolation'!$G330,2)</f>
        <v>3.53</v>
      </c>
      <c r="M330" s="14">
        <f>ROUND(AVERAGE(Zinsswaps!M271:M330)+'iBoxx Extrapolation'!$G330,2)</f>
        <v>3.57</v>
      </c>
      <c r="N330" s="14">
        <f>ROUND(AVERAGE(Zinsswaps!N271:N330)+'iBoxx Extrapolation'!$G330,2)</f>
        <v>3.62</v>
      </c>
      <c r="O330" s="14">
        <f>ROUND(AVERAGE(Zinsswaps!O271:O330)+'iBoxx Extrapolation'!$G330,2)</f>
        <v>3.65</v>
      </c>
      <c r="P330" s="14">
        <f>ROUND(AVERAGE(Zinsswaps!P271:P330)+'iBoxx Extrapolation'!$G330,2)</f>
        <v>3.68</v>
      </c>
      <c r="Q330" s="14">
        <f>ROUND(AVERAGE(Zinsswaps!Q271:Q330)+'iBoxx Extrapolation'!$G330,2)</f>
        <v>3.7</v>
      </c>
      <c r="R330" s="14">
        <f>ROUND(AVERAGE(Zinsswaps!R271:R330)+'iBoxx Extrapolation'!$G330,2)</f>
        <v>3.72</v>
      </c>
      <c r="S330" s="14">
        <f>ROUND(AVERAGE(Zinsswaps!S271:S330)+'iBoxx Extrapolation'!$G330,2)</f>
        <v>3.73</v>
      </c>
      <c r="T330" s="14">
        <f>ROUND(AVERAGE(Zinsswaps!T271:T330)+'iBoxx Extrapolation'!$G330,2)</f>
        <v>3.74</v>
      </c>
      <c r="U330" s="14">
        <f>ROUND(AVERAGE(Zinsswaps!U271:U330)+'iBoxx Extrapolation'!$G330,2)</f>
        <v>3.75</v>
      </c>
      <c r="V330" s="14">
        <f>ROUND(AVERAGE(Zinsswaps!V271:V330)+'iBoxx Extrapolation'!$G330,2)</f>
        <v>3.75</v>
      </c>
      <c r="W330" s="14">
        <f>ROUND(AVERAGE(Zinsswaps!W271:W330)+'iBoxx Extrapolation'!$G330,2)</f>
        <v>3.74</v>
      </c>
      <c r="X330" s="14">
        <f>ROUND(AVERAGE(Zinsswaps!X271:X330)+'iBoxx Extrapolation'!$G330,2)</f>
        <v>3.74</v>
      </c>
      <c r="Y330" s="14">
        <f>ROUND(AVERAGE(Zinsswaps!Y271:Y330)+'iBoxx Extrapolation'!$G330,2)</f>
        <v>3.74</v>
      </c>
      <c r="Z330" s="14">
        <f>ROUND(AVERAGE(Zinsswaps!Z271:Z330)+'iBoxx Extrapolation'!$G330,2)</f>
        <v>3.73</v>
      </c>
      <c r="AA330" s="14">
        <f>ROUND(AVERAGE(Zinsswaps!AA271:AA330)+'iBoxx Extrapolation'!$G330,2)</f>
        <v>3.72</v>
      </c>
      <c r="AB330" s="14">
        <f>ROUND(AVERAGE(Zinsswaps!AB271:AB330)+'iBoxx Extrapolation'!$G330,2)</f>
        <v>3.71</v>
      </c>
      <c r="AC330" s="14">
        <f>ROUND(AVERAGE(Zinsswaps!AC271:AC330)+'iBoxx Extrapolation'!$G330,2)</f>
        <v>3.7</v>
      </c>
      <c r="AD330" s="14">
        <f>ROUND(AVERAGE(Zinsswaps!AD271:AD330)+'iBoxx Extrapolation'!$G330,2)</f>
        <v>3.69</v>
      </c>
      <c r="AE330" s="14">
        <f>ROUND(AVERAGE(Zinsswaps!AE271:AE330)+'iBoxx Extrapolation'!$G330,2)</f>
        <v>3.68</v>
      </c>
      <c r="AF330" s="14">
        <f>ROUND(AVERAGE(Zinsswaps!AF271:AF330)+'iBoxx Extrapolation'!$G330,2)</f>
        <v>3.66</v>
      </c>
      <c r="AG330" s="14">
        <f>ROUND(AVERAGE(Zinsswaps!AG271:AG330)+'iBoxx Extrapolation'!$G330,2)</f>
        <v>3.65</v>
      </c>
      <c r="AH330" s="14">
        <f>ROUND(AVERAGE(Zinsswaps!AH271:AH330)+'iBoxx Extrapolation'!$G330,2)</f>
        <v>3.63</v>
      </c>
      <c r="AI330" s="14">
        <f>ROUND(AVERAGE(Zinsswaps!AI271:AI330)+'iBoxx Extrapolation'!$G330,2)</f>
        <v>3.62</v>
      </c>
      <c r="AJ330" s="14">
        <f>ROUND(AVERAGE(Zinsswaps!AJ271:AJ330)+'iBoxx Extrapolation'!$G330,2)</f>
        <v>3.61</v>
      </c>
      <c r="AK330" s="14">
        <f>ROUND(AVERAGE(Zinsswaps!AK271:AK330)+'iBoxx Extrapolation'!$G330,2)</f>
        <v>3.59</v>
      </c>
      <c r="AL330" s="14">
        <f>ROUND(AVERAGE(Zinsswaps!AL271:AL330)+'iBoxx Extrapolation'!$G330,2)</f>
        <v>3.58</v>
      </c>
      <c r="AM330" s="14">
        <f>ROUND(AVERAGE(Zinsswaps!AM271:AM330)+'iBoxx Extrapolation'!$G330,2)</f>
        <v>3.57</v>
      </c>
      <c r="AN330" s="14">
        <f>ROUND(AVERAGE(Zinsswaps!AN271:AN330)+'iBoxx Extrapolation'!$G330,2)</f>
        <v>3.56</v>
      </c>
      <c r="AO330" s="14">
        <f>ROUND(AVERAGE(Zinsswaps!AO271:AO330)+'iBoxx Extrapolation'!$G330,2)</f>
        <v>3.55</v>
      </c>
      <c r="AP330" s="14">
        <f>ROUND(AVERAGE(Zinsswaps!AP271:AP330)+'iBoxx Extrapolation'!$G330,2)</f>
        <v>3.53</v>
      </c>
      <c r="AQ330" s="14">
        <f>ROUND(AVERAGE(Zinsswaps!AQ271:AQ330)+'iBoxx Extrapolation'!$G330,2)</f>
        <v>3.51</v>
      </c>
      <c r="AR330" s="14">
        <f>ROUND(AVERAGE(Zinsswaps!AR271:AR330)+'iBoxx Extrapolation'!$G330,2)</f>
        <v>3.49</v>
      </c>
      <c r="AS330" s="14">
        <f>ROUND(AVERAGE(Zinsswaps!AS271:AS330)+'iBoxx Extrapolation'!$G330,2)</f>
        <v>3.48</v>
      </c>
      <c r="AT330" s="14">
        <f>ROUND(AVERAGE(Zinsswaps!AT271:AT330)+'iBoxx Extrapolation'!$G330,2)</f>
        <v>3.46</v>
      </c>
      <c r="AU330" s="14">
        <f>ROUND(AVERAGE(Zinsswaps!AU271:AU330)+'iBoxx Extrapolation'!$G330,2)</f>
        <v>3.44</v>
      </c>
      <c r="AV330" s="14">
        <f>ROUND(AVERAGE(Zinsswaps!AV271:AV330)+'iBoxx Extrapolation'!$G330,2)</f>
        <v>3.43</v>
      </c>
      <c r="AW330" s="14">
        <f>ROUND(AVERAGE(Zinsswaps!AW271:AW330)+'iBoxx Extrapolation'!$G330,2)</f>
        <v>3.41</v>
      </c>
      <c r="AX330" s="14">
        <f>ROUND(AVERAGE(Zinsswaps!AX271:AX330)+'iBoxx Extrapolation'!$G330,2)</f>
        <v>3.4</v>
      </c>
      <c r="AY330" s="14">
        <f>ROUND(AVERAGE(Zinsswaps!AY271:AY330)+'iBoxx Extrapolation'!$G330,2)</f>
        <v>3.38</v>
      </c>
    </row>
    <row r="331" spans="1:51" s="16" customFormat="1" x14ac:dyDescent="0.2">
      <c r="A331" s="12">
        <v>47299</v>
      </c>
      <c r="B331" s="14">
        <f>ROUND(AVERAGE(Zinsswaps!B272:B331)+'iBoxx Extrapolation'!$G331,2)</f>
        <v>3.02</v>
      </c>
      <c r="C331" s="14">
        <f>ROUND(AVERAGE(Zinsswaps!C272:C331)+'iBoxx Extrapolation'!$G331,2)</f>
        <v>3</v>
      </c>
      <c r="D331" s="14">
        <f>ROUND(AVERAGE(Zinsswaps!D272:D331)+'iBoxx Extrapolation'!$G331,2)</f>
        <v>3.04</v>
      </c>
      <c r="E331" s="14">
        <f>ROUND(AVERAGE(Zinsswaps!E272:E331)+'iBoxx Extrapolation'!$G331,2)</f>
        <v>3.1</v>
      </c>
      <c r="F331" s="14">
        <f>ROUND(AVERAGE(Zinsswaps!F272:F331)+'iBoxx Extrapolation'!$G331,2)</f>
        <v>3.16</v>
      </c>
      <c r="G331" s="14">
        <f>ROUND(AVERAGE(Zinsswaps!G272:G331)+'iBoxx Extrapolation'!$G331,2)</f>
        <v>3.23</v>
      </c>
      <c r="H331" s="14">
        <f>ROUND(AVERAGE(Zinsswaps!H272:H331)+'iBoxx Extrapolation'!$G331,2)</f>
        <v>3.3</v>
      </c>
      <c r="I331" s="14">
        <f>ROUND(AVERAGE(Zinsswaps!I272:I331)+'iBoxx Extrapolation'!$G331,2)</f>
        <v>3.36</v>
      </c>
      <c r="J331" s="14">
        <f>ROUND(AVERAGE(Zinsswaps!J272:J331)+'iBoxx Extrapolation'!$G331,2)</f>
        <v>3.42</v>
      </c>
      <c r="K331" s="14">
        <f>ROUND(AVERAGE(Zinsswaps!K272:K331)+'iBoxx Extrapolation'!$G331,2)</f>
        <v>3.48</v>
      </c>
      <c r="L331" s="14">
        <f>ROUND(AVERAGE(Zinsswaps!L272:L331)+'iBoxx Extrapolation'!$G331,2)</f>
        <v>3.53</v>
      </c>
      <c r="M331" s="14">
        <f>ROUND(AVERAGE(Zinsswaps!M272:M331)+'iBoxx Extrapolation'!$G331,2)</f>
        <v>3.58</v>
      </c>
      <c r="N331" s="14">
        <f>ROUND(AVERAGE(Zinsswaps!N272:N331)+'iBoxx Extrapolation'!$G331,2)</f>
        <v>3.62</v>
      </c>
      <c r="O331" s="14">
        <f>ROUND(AVERAGE(Zinsswaps!O272:O331)+'iBoxx Extrapolation'!$G331,2)</f>
        <v>3.66</v>
      </c>
      <c r="P331" s="14">
        <f>ROUND(AVERAGE(Zinsswaps!P272:P331)+'iBoxx Extrapolation'!$G331,2)</f>
        <v>3.69</v>
      </c>
      <c r="Q331" s="14">
        <f>ROUND(AVERAGE(Zinsswaps!Q272:Q331)+'iBoxx Extrapolation'!$G331,2)</f>
        <v>3.71</v>
      </c>
      <c r="R331" s="14">
        <f>ROUND(AVERAGE(Zinsswaps!R272:R331)+'iBoxx Extrapolation'!$G331,2)</f>
        <v>3.72</v>
      </c>
      <c r="S331" s="14">
        <f>ROUND(AVERAGE(Zinsswaps!S272:S331)+'iBoxx Extrapolation'!$G331,2)</f>
        <v>3.74</v>
      </c>
      <c r="T331" s="14">
        <f>ROUND(AVERAGE(Zinsswaps!T272:T331)+'iBoxx Extrapolation'!$G331,2)</f>
        <v>3.75</v>
      </c>
      <c r="U331" s="14">
        <f>ROUND(AVERAGE(Zinsswaps!U272:U331)+'iBoxx Extrapolation'!$G331,2)</f>
        <v>3.76</v>
      </c>
      <c r="V331" s="14">
        <f>ROUND(AVERAGE(Zinsswaps!V272:V331)+'iBoxx Extrapolation'!$G331,2)</f>
        <v>3.76</v>
      </c>
      <c r="W331" s="14">
        <f>ROUND(AVERAGE(Zinsswaps!W272:W331)+'iBoxx Extrapolation'!$G331,2)</f>
        <v>3.75</v>
      </c>
      <c r="X331" s="14">
        <f>ROUND(AVERAGE(Zinsswaps!X272:X331)+'iBoxx Extrapolation'!$G331,2)</f>
        <v>3.75</v>
      </c>
      <c r="Y331" s="14">
        <f>ROUND(AVERAGE(Zinsswaps!Y272:Y331)+'iBoxx Extrapolation'!$G331,2)</f>
        <v>3.75</v>
      </c>
      <c r="Z331" s="14">
        <f>ROUND(AVERAGE(Zinsswaps!Z272:Z331)+'iBoxx Extrapolation'!$G331,2)</f>
        <v>3.74</v>
      </c>
      <c r="AA331" s="14">
        <f>ROUND(AVERAGE(Zinsswaps!AA272:AA331)+'iBoxx Extrapolation'!$G331,2)</f>
        <v>3.73</v>
      </c>
      <c r="AB331" s="14">
        <f>ROUND(AVERAGE(Zinsswaps!AB272:AB331)+'iBoxx Extrapolation'!$G331,2)</f>
        <v>3.72</v>
      </c>
      <c r="AC331" s="14">
        <f>ROUND(AVERAGE(Zinsswaps!AC272:AC331)+'iBoxx Extrapolation'!$G331,2)</f>
        <v>3.71</v>
      </c>
      <c r="AD331" s="14">
        <f>ROUND(AVERAGE(Zinsswaps!AD272:AD331)+'iBoxx Extrapolation'!$G331,2)</f>
        <v>3.7</v>
      </c>
      <c r="AE331" s="14">
        <f>ROUND(AVERAGE(Zinsswaps!AE272:AE331)+'iBoxx Extrapolation'!$G331,2)</f>
        <v>3.69</v>
      </c>
      <c r="AF331" s="14">
        <f>ROUND(AVERAGE(Zinsswaps!AF272:AF331)+'iBoxx Extrapolation'!$G331,2)</f>
        <v>3.68</v>
      </c>
      <c r="AG331" s="14">
        <f>ROUND(AVERAGE(Zinsswaps!AG272:AG331)+'iBoxx Extrapolation'!$G331,2)</f>
        <v>3.66</v>
      </c>
      <c r="AH331" s="14">
        <f>ROUND(AVERAGE(Zinsswaps!AH272:AH331)+'iBoxx Extrapolation'!$G331,2)</f>
        <v>3.65</v>
      </c>
      <c r="AI331" s="14">
        <f>ROUND(AVERAGE(Zinsswaps!AI272:AI331)+'iBoxx Extrapolation'!$G331,2)</f>
        <v>3.63</v>
      </c>
      <c r="AJ331" s="14">
        <f>ROUND(AVERAGE(Zinsswaps!AJ272:AJ331)+'iBoxx Extrapolation'!$G331,2)</f>
        <v>3.62</v>
      </c>
      <c r="AK331" s="14">
        <f>ROUND(AVERAGE(Zinsswaps!AK272:AK331)+'iBoxx Extrapolation'!$G331,2)</f>
        <v>3.61</v>
      </c>
      <c r="AL331" s="14">
        <f>ROUND(AVERAGE(Zinsswaps!AL272:AL331)+'iBoxx Extrapolation'!$G331,2)</f>
        <v>3.6</v>
      </c>
      <c r="AM331" s="14">
        <f>ROUND(AVERAGE(Zinsswaps!AM272:AM331)+'iBoxx Extrapolation'!$G331,2)</f>
        <v>3.59</v>
      </c>
      <c r="AN331" s="14">
        <f>ROUND(AVERAGE(Zinsswaps!AN272:AN331)+'iBoxx Extrapolation'!$G331,2)</f>
        <v>3.58</v>
      </c>
      <c r="AO331" s="14">
        <f>ROUND(AVERAGE(Zinsswaps!AO272:AO331)+'iBoxx Extrapolation'!$G331,2)</f>
        <v>3.57</v>
      </c>
      <c r="AP331" s="14">
        <f>ROUND(AVERAGE(Zinsswaps!AP272:AP331)+'iBoxx Extrapolation'!$G331,2)</f>
        <v>3.55</v>
      </c>
      <c r="AQ331" s="14">
        <f>ROUND(AVERAGE(Zinsswaps!AQ272:AQ331)+'iBoxx Extrapolation'!$G331,2)</f>
        <v>3.53</v>
      </c>
      <c r="AR331" s="14">
        <f>ROUND(AVERAGE(Zinsswaps!AR272:AR331)+'iBoxx Extrapolation'!$G331,2)</f>
        <v>3.51</v>
      </c>
      <c r="AS331" s="14">
        <f>ROUND(AVERAGE(Zinsswaps!AS272:AS331)+'iBoxx Extrapolation'!$G331,2)</f>
        <v>3.49</v>
      </c>
      <c r="AT331" s="14">
        <f>ROUND(AVERAGE(Zinsswaps!AT272:AT331)+'iBoxx Extrapolation'!$G331,2)</f>
        <v>3.47</v>
      </c>
      <c r="AU331" s="14">
        <f>ROUND(AVERAGE(Zinsswaps!AU272:AU331)+'iBoxx Extrapolation'!$G331,2)</f>
        <v>3.46</v>
      </c>
      <c r="AV331" s="14">
        <f>ROUND(AVERAGE(Zinsswaps!AV272:AV331)+'iBoxx Extrapolation'!$G331,2)</f>
        <v>3.44</v>
      </c>
      <c r="AW331" s="14">
        <f>ROUND(AVERAGE(Zinsswaps!AW272:AW331)+'iBoxx Extrapolation'!$G331,2)</f>
        <v>3.43</v>
      </c>
      <c r="AX331" s="14">
        <f>ROUND(AVERAGE(Zinsswaps!AX272:AX331)+'iBoxx Extrapolation'!$G331,2)</f>
        <v>3.41</v>
      </c>
      <c r="AY331" s="14">
        <f>ROUND(AVERAGE(Zinsswaps!AY272:AY331)+'iBoxx Extrapolation'!$G331,2)</f>
        <v>3.4</v>
      </c>
    </row>
    <row r="332" spans="1:51" s="16" customFormat="1" x14ac:dyDescent="0.2">
      <c r="A332" s="12">
        <v>47330</v>
      </c>
      <c r="B332" s="14">
        <f>ROUND(AVERAGE(Zinsswaps!B273:B332)+'iBoxx Extrapolation'!$G332,2)</f>
        <v>3.01</v>
      </c>
      <c r="C332" s="14">
        <f>ROUND(AVERAGE(Zinsswaps!C273:C332)+'iBoxx Extrapolation'!$G332,2)</f>
        <v>2.99</v>
      </c>
      <c r="D332" s="14">
        <f>ROUND(AVERAGE(Zinsswaps!D273:D332)+'iBoxx Extrapolation'!$G332,2)</f>
        <v>3.03</v>
      </c>
      <c r="E332" s="14">
        <f>ROUND(AVERAGE(Zinsswaps!E273:E332)+'iBoxx Extrapolation'!$G332,2)</f>
        <v>3.1</v>
      </c>
      <c r="F332" s="14">
        <f>ROUND(AVERAGE(Zinsswaps!F273:F332)+'iBoxx Extrapolation'!$G332,2)</f>
        <v>3.16</v>
      </c>
      <c r="G332" s="14">
        <f>ROUND(AVERAGE(Zinsswaps!G273:G332)+'iBoxx Extrapolation'!$G332,2)</f>
        <v>3.23</v>
      </c>
      <c r="H332" s="14">
        <f>ROUND(AVERAGE(Zinsswaps!H273:H332)+'iBoxx Extrapolation'!$G332,2)</f>
        <v>3.3</v>
      </c>
      <c r="I332" s="14">
        <f>ROUND(AVERAGE(Zinsswaps!I273:I332)+'iBoxx Extrapolation'!$G332,2)</f>
        <v>3.36</v>
      </c>
      <c r="J332" s="14">
        <f>ROUND(AVERAGE(Zinsswaps!J273:J332)+'iBoxx Extrapolation'!$G332,2)</f>
        <v>3.43</v>
      </c>
      <c r="K332" s="14">
        <f>ROUND(AVERAGE(Zinsswaps!K273:K332)+'iBoxx Extrapolation'!$G332,2)</f>
        <v>3.48</v>
      </c>
      <c r="L332" s="14">
        <f>ROUND(AVERAGE(Zinsswaps!L273:L332)+'iBoxx Extrapolation'!$G332,2)</f>
        <v>3.54</v>
      </c>
      <c r="M332" s="14">
        <f>ROUND(AVERAGE(Zinsswaps!M273:M332)+'iBoxx Extrapolation'!$G332,2)</f>
        <v>3.58</v>
      </c>
      <c r="N332" s="14">
        <f>ROUND(AVERAGE(Zinsswaps!N273:N332)+'iBoxx Extrapolation'!$G332,2)</f>
        <v>3.63</v>
      </c>
      <c r="O332" s="14">
        <f>ROUND(AVERAGE(Zinsswaps!O273:O332)+'iBoxx Extrapolation'!$G332,2)</f>
        <v>3.67</v>
      </c>
      <c r="P332" s="14">
        <f>ROUND(AVERAGE(Zinsswaps!P273:P332)+'iBoxx Extrapolation'!$G332,2)</f>
        <v>3.7</v>
      </c>
      <c r="Q332" s="14">
        <f>ROUND(AVERAGE(Zinsswaps!Q273:Q332)+'iBoxx Extrapolation'!$G332,2)</f>
        <v>3.72</v>
      </c>
      <c r="R332" s="14">
        <f>ROUND(AVERAGE(Zinsswaps!R273:R332)+'iBoxx Extrapolation'!$G332,2)</f>
        <v>3.73</v>
      </c>
      <c r="S332" s="14">
        <f>ROUND(AVERAGE(Zinsswaps!S273:S332)+'iBoxx Extrapolation'!$G332,2)</f>
        <v>3.75</v>
      </c>
      <c r="T332" s="14">
        <f>ROUND(AVERAGE(Zinsswaps!T273:T332)+'iBoxx Extrapolation'!$G332,2)</f>
        <v>3.76</v>
      </c>
      <c r="U332" s="14">
        <f>ROUND(AVERAGE(Zinsswaps!U273:U332)+'iBoxx Extrapolation'!$G332,2)</f>
        <v>3.77</v>
      </c>
      <c r="V332" s="14">
        <f>ROUND(AVERAGE(Zinsswaps!V273:V332)+'iBoxx Extrapolation'!$G332,2)</f>
        <v>3.77</v>
      </c>
      <c r="W332" s="14">
        <f>ROUND(AVERAGE(Zinsswaps!W273:W332)+'iBoxx Extrapolation'!$G332,2)</f>
        <v>3.77</v>
      </c>
      <c r="X332" s="14">
        <f>ROUND(AVERAGE(Zinsswaps!X273:X332)+'iBoxx Extrapolation'!$G332,2)</f>
        <v>3.76</v>
      </c>
      <c r="Y332" s="14">
        <f>ROUND(AVERAGE(Zinsswaps!Y273:Y332)+'iBoxx Extrapolation'!$G332,2)</f>
        <v>3.76</v>
      </c>
      <c r="Z332" s="14">
        <f>ROUND(AVERAGE(Zinsswaps!Z273:Z332)+'iBoxx Extrapolation'!$G332,2)</f>
        <v>3.76</v>
      </c>
      <c r="AA332" s="14">
        <f>ROUND(AVERAGE(Zinsswaps!AA273:AA332)+'iBoxx Extrapolation'!$G332,2)</f>
        <v>3.75</v>
      </c>
      <c r="AB332" s="14">
        <f>ROUND(AVERAGE(Zinsswaps!AB273:AB332)+'iBoxx Extrapolation'!$G332,2)</f>
        <v>3.74</v>
      </c>
      <c r="AC332" s="14">
        <f>ROUND(AVERAGE(Zinsswaps!AC273:AC332)+'iBoxx Extrapolation'!$G332,2)</f>
        <v>3.73</v>
      </c>
      <c r="AD332" s="14">
        <f>ROUND(AVERAGE(Zinsswaps!AD273:AD332)+'iBoxx Extrapolation'!$G332,2)</f>
        <v>3.72</v>
      </c>
      <c r="AE332" s="14">
        <f>ROUND(AVERAGE(Zinsswaps!AE273:AE332)+'iBoxx Extrapolation'!$G332,2)</f>
        <v>3.71</v>
      </c>
      <c r="AF332" s="14">
        <f>ROUND(AVERAGE(Zinsswaps!AF273:AF332)+'iBoxx Extrapolation'!$G332,2)</f>
        <v>3.69</v>
      </c>
      <c r="AG332" s="14">
        <f>ROUND(AVERAGE(Zinsswaps!AG273:AG332)+'iBoxx Extrapolation'!$G332,2)</f>
        <v>3.68</v>
      </c>
      <c r="AH332" s="14">
        <f>ROUND(AVERAGE(Zinsswaps!AH273:AH332)+'iBoxx Extrapolation'!$G332,2)</f>
        <v>3.66</v>
      </c>
      <c r="AI332" s="14">
        <f>ROUND(AVERAGE(Zinsswaps!AI273:AI332)+'iBoxx Extrapolation'!$G332,2)</f>
        <v>3.65</v>
      </c>
      <c r="AJ332" s="14">
        <f>ROUND(AVERAGE(Zinsswaps!AJ273:AJ332)+'iBoxx Extrapolation'!$G332,2)</f>
        <v>3.64</v>
      </c>
      <c r="AK332" s="14">
        <f>ROUND(AVERAGE(Zinsswaps!AK273:AK332)+'iBoxx Extrapolation'!$G332,2)</f>
        <v>3.63</v>
      </c>
      <c r="AL332" s="14">
        <f>ROUND(AVERAGE(Zinsswaps!AL273:AL332)+'iBoxx Extrapolation'!$G332,2)</f>
        <v>3.61</v>
      </c>
      <c r="AM332" s="14">
        <f>ROUND(AVERAGE(Zinsswaps!AM273:AM332)+'iBoxx Extrapolation'!$G332,2)</f>
        <v>3.6</v>
      </c>
      <c r="AN332" s="14">
        <f>ROUND(AVERAGE(Zinsswaps!AN273:AN332)+'iBoxx Extrapolation'!$G332,2)</f>
        <v>3.59</v>
      </c>
      <c r="AO332" s="14">
        <f>ROUND(AVERAGE(Zinsswaps!AO273:AO332)+'iBoxx Extrapolation'!$G332,2)</f>
        <v>3.58</v>
      </c>
      <c r="AP332" s="14">
        <f>ROUND(AVERAGE(Zinsswaps!AP273:AP332)+'iBoxx Extrapolation'!$G332,2)</f>
        <v>3.56</v>
      </c>
      <c r="AQ332" s="14">
        <f>ROUND(AVERAGE(Zinsswaps!AQ273:AQ332)+'iBoxx Extrapolation'!$G332,2)</f>
        <v>3.54</v>
      </c>
      <c r="AR332" s="14">
        <f>ROUND(AVERAGE(Zinsswaps!AR273:AR332)+'iBoxx Extrapolation'!$G332,2)</f>
        <v>3.52</v>
      </c>
      <c r="AS332" s="14">
        <f>ROUND(AVERAGE(Zinsswaps!AS273:AS332)+'iBoxx Extrapolation'!$G332,2)</f>
        <v>3.51</v>
      </c>
      <c r="AT332" s="14">
        <f>ROUND(AVERAGE(Zinsswaps!AT273:AT332)+'iBoxx Extrapolation'!$G332,2)</f>
        <v>3.49</v>
      </c>
      <c r="AU332" s="14">
        <f>ROUND(AVERAGE(Zinsswaps!AU273:AU332)+'iBoxx Extrapolation'!$G332,2)</f>
        <v>3.47</v>
      </c>
      <c r="AV332" s="14">
        <f>ROUND(AVERAGE(Zinsswaps!AV273:AV332)+'iBoxx Extrapolation'!$G332,2)</f>
        <v>3.46</v>
      </c>
      <c r="AW332" s="14">
        <f>ROUND(AVERAGE(Zinsswaps!AW273:AW332)+'iBoxx Extrapolation'!$G332,2)</f>
        <v>3.44</v>
      </c>
      <c r="AX332" s="14">
        <f>ROUND(AVERAGE(Zinsswaps!AX273:AX332)+'iBoxx Extrapolation'!$G332,2)</f>
        <v>3.43</v>
      </c>
      <c r="AY332" s="14">
        <f>ROUND(AVERAGE(Zinsswaps!AY273:AY332)+'iBoxx Extrapolation'!$G332,2)</f>
        <v>3.42</v>
      </c>
    </row>
    <row r="333" spans="1:51" s="16" customFormat="1" x14ac:dyDescent="0.2">
      <c r="A333" s="12">
        <v>47361</v>
      </c>
      <c r="B333" s="14">
        <f>ROUND(AVERAGE(Zinsswaps!B274:B333)+'iBoxx Extrapolation'!$G333,2)</f>
        <v>3</v>
      </c>
      <c r="C333" s="14">
        <f>ROUND(AVERAGE(Zinsswaps!C274:C333)+'iBoxx Extrapolation'!$G333,2)</f>
        <v>2.98</v>
      </c>
      <c r="D333" s="14">
        <f>ROUND(AVERAGE(Zinsswaps!D274:D333)+'iBoxx Extrapolation'!$G333,2)</f>
        <v>3.03</v>
      </c>
      <c r="E333" s="14">
        <f>ROUND(AVERAGE(Zinsswaps!E274:E333)+'iBoxx Extrapolation'!$G333,2)</f>
        <v>3.1</v>
      </c>
      <c r="F333" s="14">
        <f>ROUND(AVERAGE(Zinsswaps!F274:F333)+'iBoxx Extrapolation'!$G333,2)</f>
        <v>3.16</v>
      </c>
      <c r="G333" s="14">
        <f>ROUND(AVERAGE(Zinsswaps!G274:G333)+'iBoxx Extrapolation'!$G333,2)</f>
        <v>3.23</v>
      </c>
      <c r="H333" s="14">
        <f>ROUND(AVERAGE(Zinsswaps!H274:H333)+'iBoxx Extrapolation'!$G333,2)</f>
        <v>3.3</v>
      </c>
      <c r="I333" s="14">
        <f>ROUND(AVERAGE(Zinsswaps!I274:I333)+'iBoxx Extrapolation'!$G333,2)</f>
        <v>3.37</v>
      </c>
      <c r="J333" s="14">
        <f>ROUND(AVERAGE(Zinsswaps!J274:J333)+'iBoxx Extrapolation'!$G333,2)</f>
        <v>3.43</v>
      </c>
      <c r="K333" s="14">
        <f>ROUND(AVERAGE(Zinsswaps!K274:K333)+'iBoxx Extrapolation'!$G333,2)</f>
        <v>3.49</v>
      </c>
      <c r="L333" s="14">
        <f>ROUND(AVERAGE(Zinsswaps!L274:L333)+'iBoxx Extrapolation'!$G333,2)</f>
        <v>3.54</v>
      </c>
      <c r="M333" s="14">
        <f>ROUND(AVERAGE(Zinsswaps!M274:M333)+'iBoxx Extrapolation'!$G333,2)</f>
        <v>3.59</v>
      </c>
      <c r="N333" s="14">
        <f>ROUND(AVERAGE(Zinsswaps!N274:N333)+'iBoxx Extrapolation'!$G333,2)</f>
        <v>3.64</v>
      </c>
      <c r="O333" s="14">
        <f>ROUND(AVERAGE(Zinsswaps!O274:O333)+'iBoxx Extrapolation'!$G333,2)</f>
        <v>3.67</v>
      </c>
      <c r="P333" s="14">
        <f>ROUND(AVERAGE(Zinsswaps!P274:P333)+'iBoxx Extrapolation'!$G333,2)</f>
        <v>3.71</v>
      </c>
      <c r="Q333" s="14">
        <f>ROUND(AVERAGE(Zinsswaps!Q274:Q333)+'iBoxx Extrapolation'!$G333,2)</f>
        <v>3.73</v>
      </c>
      <c r="R333" s="14">
        <f>ROUND(AVERAGE(Zinsswaps!R274:R333)+'iBoxx Extrapolation'!$G333,2)</f>
        <v>3.74</v>
      </c>
      <c r="S333" s="14">
        <f>ROUND(AVERAGE(Zinsswaps!S274:S333)+'iBoxx Extrapolation'!$G333,2)</f>
        <v>3.76</v>
      </c>
      <c r="T333" s="14">
        <f>ROUND(AVERAGE(Zinsswaps!T274:T333)+'iBoxx Extrapolation'!$G333,2)</f>
        <v>3.77</v>
      </c>
      <c r="U333" s="14">
        <f>ROUND(AVERAGE(Zinsswaps!U274:U333)+'iBoxx Extrapolation'!$G333,2)</f>
        <v>3.78</v>
      </c>
      <c r="V333" s="14">
        <f>ROUND(AVERAGE(Zinsswaps!V274:V333)+'iBoxx Extrapolation'!$G333,2)</f>
        <v>3.78</v>
      </c>
      <c r="W333" s="14">
        <f>ROUND(AVERAGE(Zinsswaps!W274:W333)+'iBoxx Extrapolation'!$G333,2)</f>
        <v>3.78</v>
      </c>
      <c r="X333" s="14">
        <f>ROUND(AVERAGE(Zinsswaps!X274:X333)+'iBoxx Extrapolation'!$G333,2)</f>
        <v>3.77</v>
      </c>
      <c r="Y333" s="14">
        <f>ROUND(AVERAGE(Zinsswaps!Y274:Y333)+'iBoxx Extrapolation'!$G333,2)</f>
        <v>3.77</v>
      </c>
      <c r="Z333" s="14">
        <f>ROUND(AVERAGE(Zinsswaps!Z274:Z333)+'iBoxx Extrapolation'!$G333,2)</f>
        <v>3.77</v>
      </c>
      <c r="AA333" s="14">
        <f>ROUND(AVERAGE(Zinsswaps!AA274:AA333)+'iBoxx Extrapolation'!$G333,2)</f>
        <v>3.76</v>
      </c>
      <c r="AB333" s="14">
        <f>ROUND(AVERAGE(Zinsswaps!AB274:AB333)+'iBoxx Extrapolation'!$G333,2)</f>
        <v>3.75</v>
      </c>
      <c r="AC333" s="14">
        <f>ROUND(AVERAGE(Zinsswaps!AC274:AC333)+'iBoxx Extrapolation'!$G333,2)</f>
        <v>3.74</v>
      </c>
      <c r="AD333" s="14">
        <f>ROUND(AVERAGE(Zinsswaps!AD274:AD333)+'iBoxx Extrapolation'!$G333,2)</f>
        <v>3.73</v>
      </c>
      <c r="AE333" s="14">
        <f>ROUND(AVERAGE(Zinsswaps!AE274:AE333)+'iBoxx Extrapolation'!$G333,2)</f>
        <v>3.72</v>
      </c>
      <c r="AF333" s="14">
        <f>ROUND(AVERAGE(Zinsswaps!AF274:AF333)+'iBoxx Extrapolation'!$G333,2)</f>
        <v>3.71</v>
      </c>
      <c r="AG333" s="14">
        <f>ROUND(AVERAGE(Zinsswaps!AG274:AG333)+'iBoxx Extrapolation'!$G333,2)</f>
        <v>3.69</v>
      </c>
      <c r="AH333" s="14">
        <f>ROUND(AVERAGE(Zinsswaps!AH274:AH333)+'iBoxx Extrapolation'!$G333,2)</f>
        <v>3.68</v>
      </c>
      <c r="AI333" s="14">
        <f>ROUND(AVERAGE(Zinsswaps!AI274:AI333)+'iBoxx Extrapolation'!$G333,2)</f>
        <v>3.66</v>
      </c>
      <c r="AJ333" s="14">
        <f>ROUND(AVERAGE(Zinsswaps!AJ274:AJ333)+'iBoxx Extrapolation'!$G333,2)</f>
        <v>3.65</v>
      </c>
      <c r="AK333" s="14">
        <f>ROUND(AVERAGE(Zinsswaps!AK274:AK333)+'iBoxx Extrapolation'!$G333,2)</f>
        <v>3.64</v>
      </c>
      <c r="AL333" s="14">
        <f>ROUND(AVERAGE(Zinsswaps!AL274:AL333)+'iBoxx Extrapolation'!$G333,2)</f>
        <v>3.63</v>
      </c>
      <c r="AM333" s="14">
        <f>ROUND(AVERAGE(Zinsswaps!AM274:AM333)+'iBoxx Extrapolation'!$G333,2)</f>
        <v>3.62</v>
      </c>
      <c r="AN333" s="14">
        <f>ROUND(AVERAGE(Zinsswaps!AN274:AN333)+'iBoxx Extrapolation'!$G333,2)</f>
        <v>3.61</v>
      </c>
      <c r="AO333" s="14">
        <f>ROUND(AVERAGE(Zinsswaps!AO274:AO333)+'iBoxx Extrapolation'!$G333,2)</f>
        <v>3.6</v>
      </c>
      <c r="AP333" s="14">
        <f>ROUND(AVERAGE(Zinsswaps!AP274:AP333)+'iBoxx Extrapolation'!$G333,2)</f>
        <v>3.58</v>
      </c>
      <c r="AQ333" s="14">
        <f>ROUND(AVERAGE(Zinsswaps!AQ274:AQ333)+'iBoxx Extrapolation'!$G333,2)</f>
        <v>3.56</v>
      </c>
      <c r="AR333" s="14">
        <f>ROUND(AVERAGE(Zinsswaps!AR274:AR333)+'iBoxx Extrapolation'!$G333,2)</f>
        <v>3.54</v>
      </c>
      <c r="AS333" s="14">
        <f>ROUND(AVERAGE(Zinsswaps!AS274:AS333)+'iBoxx Extrapolation'!$G333,2)</f>
        <v>3.52</v>
      </c>
      <c r="AT333" s="14">
        <f>ROUND(AVERAGE(Zinsswaps!AT274:AT333)+'iBoxx Extrapolation'!$G333,2)</f>
        <v>3.51</v>
      </c>
      <c r="AU333" s="14">
        <f>ROUND(AVERAGE(Zinsswaps!AU274:AU333)+'iBoxx Extrapolation'!$G333,2)</f>
        <v>3.49</v>
      </c>
      <c r="AV333" s="14">
        <f>ROUND(AVERAGE(Zinsswaps!AV274:AV333)+'iBoxx Extrapolation'!$G333,2)</f>
        <v>3.47</v>
      </c>
      <c r="AW333" s="14">
        <f>ROUND(AVERAGE(Zinsswaps!AW274:AW333)+'iBoxx Extrapolation'!$G333,2)</f>
        <v>3.46</v>
      </c>
      <c r="AX333" s="14">
        <f>ROUND(AVERAGE(Zinsswaps!AX274:AX333)+'iBoxx Extrapolation'!$G333,2)</f>
        <v>3.44</v>
      </c>
      <c r="AY333" s="14">
        <f>ROUND(AVERAGE(Zinsswaps!AY274:AY333)+'iBoxx Extrapolation'!$G333,2)</f>
        <v>3.43</v>
      </c>
    </row>
    <row r="334" spans="1:51" s="16" customFormat="1" x14ac:dyDescent="0.2">
      <c r="A334" s="12">
        <v>47391</v>
      </c>
      <c r="B334" s="14">
        <f>ROUND(AVERAGE(Zinsswaps!B275:B334)+'iBoxx Extrapolation'!$G334,2)</f>
        <v>2.99</v>
      </c>
      <c r="C334" s="14">
        <f>ROUND(AVERAGE(Zinsswaps!C275:C334)+'iBoxx Extrapolation'!$G334,2)</f>
        <v>2.98</v>
      </c>
      <c r="D334" s="14">
        <f>ROUND(AVERAGE(Zinsswaps!D275:D334)+'iBoxx Extrapolation'!$G334,2)</f>
        <v>3.03</v>
      </c>
      <c r="E334" s="14">
        <f>ROUND(AVERAGE(Zinsswaps!E275:E334)+'iBoxx Extrapolation'!$G334,2)</f>
        <v>3.1</v>
      </c>
      <c r="F334" s="14">
        <f>ROUND(AVERAGE(Zinsswaps!F275:F334)+'iBoxx Extrapolation'!$G334,2)</f>
        <v>3.17</v>
      </c>
      <c r="G334" s="14">
        <f>ROUND(AVERAGE(Zinsswaps!G275:G334)+'iBoxx Extrapolation'!$G334,2)</f>
        <v>3.24</v>
      </c>
      <c r="H334" s="14">
        <f>ROUND(AVERAGE(Zinsswaps!H275:H334)+'iBoxx Extrapolation'!$G334,2)</f>
        <v>3.31</v>
      </c>
      <c r="I334" s="14">
        <f>ROUND(AVERAGE(Zinsswaps!I275:I334)+'iBoxx Extrapolation'!$G334,2)</f>
        <v>3.37</v>
      </c>
      <c r="J334" s="14">
        <f>ROUND(AVERAGE(Zinsswaps!J275:J334)+'iBoxx Extrapolation'!$G334,2)</f>
        <v>3.44</v>
      </c>
      <c r="K334" s="14">
        <f>ROUND(AVERAGE(Zinsswaps!K275:K334)+'iBoxx Extrapolation'!$G334,2)</f>
        <v>3.49</v>
      </c>
      <c r="L334" s="14">
        <f>ROUND(AVERAGE(Zinsswaps!L275:L334)+'iBoxx Extrapolation'!$G334,2)</f>
        <v>3.55</v>
      </c>
      <c r="M334" s="14">
        <f>ROUND(AVERAGE(Zinsswaps!M275:M334)+'iBoxx Extrapolation'!$G334,2)</f>
        <v>3.6</v>
      </c>
      <c r="N334" s="14">
        <f>ROUND(AVERAGE(Zinsswaps!N275:N334)+'iBoxx Extrapolation'!$G334,2)</f>
        <v>3.64</v>
      </c>
      <c r="O334" s="14">
        <f>ROUND(AVERAGE(Zinsswaps!O275:O334)+'iBoxx Extrapolation'!$G334,2)</f>
        <v>3.68</v>
      </c>
      <c r="P334" s="14">
        <f>ROUND(AVERAGE(Zinsswaps!P275:P334)+'iBoxx Extrapolation'!$G334,2)</f>
        <v>3.71</v>
      </c>
      <c r="Q334" s="14">
        <f>ROUND(AVERAGE(Zinsswaps!Q275:Q334)+'iBoxx Extrapolation'!$G334,2)</f>
        <v>3.73</v>
      </c>
      <c r="R334" s="14">
        <f>ROUND(AVERAGE(Zinsswaps!R275:R334)+'iBoxx Extrapolation'!$G334,2)</f>
        <v>3.75</v>
      </c>
      <c r="S334" s="14">
        <f>ROUND(AVERAGE(Zinsswaps!S275:S334)+'iBoxx Extrapolation'!$G334,2)</f>
        <v>3.77</v>
      </c>
      <c r="T334" s="14">
        <f>ROUND(AVERAGE(Zinsswaps!T275:T334)+'iBoxx Extrapolation'!$G334,2)</f>
        <v>3.78</v>
      </c>
      <c r="U334" s="14">
        <f>ROUND(AVERAGE(Zinsswaps!U275:U334)+'iBoxx Extrapolation'!$G334,2)</f>
        <v>3.8</v>
      </c>
      <c r="V334" s="14">
        <f>ROUND(AVERAGE(Zinsswaps!V275:V334)+'iBoxx Extrapolation'!$G334,2)</f>
        <v>3.79</v>
      </c>
      <c r="W334" s="14">
        <f>ROUND(AVERAGE(Zinsswaps!W275:W334)+'iBoxx Extrapolation'!$G334,2)</f>
        <v>3.79</v>
      </c>
      <c r="X334" s="14">
        <f>ROUND(AVERAGE(Zinsswaps!X275:X334)+'iBoxx Extrapolation'!$G334,2)</f>
        <v>3.79</v>
      </c>
      <c r="Y334" s="14">
        <f>ROUND(AVERAGE(Zinsswaps!Y275:Y334)+'iBoxx Extrapolation'!$G334,2)</f>
        <v>3.79</v>
      </c>
      <c r="Z334" s="14">
        <f>ROUND(AVERAGE(Zinsswaps!Z275:Z334)+'iBoxx Extrapolation'!$G334,2)</f>
        <v>3.78</v>
      </c>
      <c r="AA334" s="14">
        <f>ROUND(AVERAGE(Zinsswaps!AA275:AA334)+'iBoxx Extrapolation'!$G334,2)</f>
        <v>3.77</v>
      </c>
      <c r="AB334" s="14">
        <f>ROUND(AVERAGE(Zinsswaps!AB275:AB334)+'iBoxx Extrapolation'!$G334,2)</f>
        <v>3.76</v>
      </c>
      <c r="AC334" s="14">
        <f>ROUND(AVERAGE(Zinsswaps!AC275:AC334)+'iBoxx Extrapolation'!$G334,2)</f>
        <v>3.75</v>
      </c>
      <c r="AD334" s="14">
        <f>ROUND(AVERAGE(Zinsswaps!AD275:AD334)+'iBoxx Extrapolation'!$G334,2)</f>
        <v>3.75</v>
      </c>
      <c r="AE334" s="14">
        <f>ROUND(AVERAGE(Zinsswaps!AE275:AE334)+'iBoxx Extrapolation'!$G334,2)</f>
        <v>3.74</v>
      </c>
      <c r="AF334" s="14">
        <f>ROUND(AVERAGE(Zinsswaps!AF275:AF334)+'iBoxx Extrapolation'!$G334,2)</f>
        <v>3.72</v>
      </c>
      <c r="AG334" s="14">
        <f>ROUND(AVERAGE(Zinsswaps!AG275:AG334)+'iBoxx Extrapolation'!$G334,2)</f>
        <v>3.71</v>
      </c>
      <c r="AH334" s="14">
        <f>ROUND(AVERAGE(Zinsswaps!AH275:AH334)+'iBoxx Extrapolation'!$G334,2)</f>
        <v>3.69</v>
      </c>
      <c r="AI334" s="14">
        <f>ROUND(AVERAGE(Zinsswaps!AI275:AI334)+'iBoxx Extrapolation'!$G334,2)</f>
        <v>3.68</v>
      </c>
      <c r="AJ334" s="14">
        <f>ROUND(AVERAGE(Zinsswaps!AJ275:AJ334)+'iBoxx Extrapolation'!$G334,2)</f>
        <v>3.67</v>
      </c>
      <c r="AK334" s="14">
        <f>ROUND(AVERAGE(Zinsswaps!AK275:AK334)+'iBoxx Extrapolation'!$G334,2)</f>
        <v>3.65</v>
      </c>
      <c r="AL334" s="14">
        <f>ROUND(AVERAGE(Zinsswaps!AL275:AL334)+'iBoxx Extrapolation'!$G334,2)</f>
        <v>3.64</v>
      </c>
      <c r="AM334" s="14">
        <f>ROUND(AVERAGE(Zinsswaps!AM275:AM334)+'iBoxx Extrapolation'!$G334,2)</f>
        <v>3.63</v>
      </c>
      <c r="AN334" s="14">
        <f>ROUND(AVERAGE(Zinsswaps!AN275:AN334)+'iBoxx Extrapolation'!$G334,2)</f>
        <v>3.62</v>
      </c>
      <c r="AO334" s="14">
        <f>ROUND(AVERAGE(Zinsswaps!AO275:AO334)+'iBoxx Extrapolation'!$G334,2)</f>
        <v>3.61</v>
      </c>
      <c r="AP334" s="14">
        <f>ROUND(AVERAGE(Zinsswaps!AP275:AP334)+'iBoxx Extrapolation'!$G334,2)</f>
        <v>3.59</v>
      </c>
      <c r="AQ334" s="14">
        <f>ROUND(AVERAGE(Zinsswaps!AQ275:AQ334)+'iBoxx Extrapolation'!$G334,2)</f>
        <v>3.57</v>
      </c>
      <c r="AR334" s="14">
        <f>ROUND(AVERAGE(Zinsswaps!AR275:AR334)+'iBoxx Extrapolation'!$G334,2)</f>
        <v>3.56</v>
      </c>
      <c r="AS334" s="14">
        <f>ROUND(AVERAGE(Zinsswaps!AS275:AS334)+'iBoxx Extrapolation'!$G334,2)</f>
        <v>3.54</v>
      </c>
      <c r="AT334" s="14">
        <f>ROUND(AVERAGE(Zinsswaps!AT275:AT334)+'iBoxx Extrapolation'!$G334,2)</f>
        <v>3.52</v>
      </c>
      <c r="AU334" s="14">
        <f>ROUND(AVERAGE(Zinsswaps!AU275:AU334)+'iBoxx Extrapolation'!$G334,2)</f>
        <v>3.5</v>
      </c>
      <c r="AV334" s="14">
        <f>ROUND(AVERAGE(Zinsswaps!AV275:AV334)+'iBoxx Extrapolation'!$G334,2)</f>
        <v>3.49</v>
      </c>
      <c r="AW334" s="14">
        <f>ROUND(AVERAGE(Zinsswaps!AW275:AW334)+'iBoxx Extrapolation'!$G334,2)</f>
        <v>3.47</v>
      </c>
      <c r="AX334" s="14">
        <f>ROUND(AVERAGE(Zinsswaps!AX275:AX334)+'iBoxx Extrapolation'!$G334,2)</f>
        <v>3.46</v>
      </c>
      <c r="AY334" s="14">
        <f>ROUND(AVERAGE(Zinsswaps!AY275:AY334)+'iBoxx Extrapolation'!$G334,2)</f>
        <v>3.45</v>
      </c>
    </row>
    <row r="335" spans="1:51" s="16" customFormat="1" x14ac:dyDescent="0.2">
      <c r="A335" s="12">
        <v>47422</v>
      </c>
      <c r="B335" s="14">
        <f>ROUND(AVERAGE(Zinsswaps!B276:B335)+'iBoxx Extrapolation'!$G335,2)</f>
        <v>2.98</v>
      </c>
      <c r="C335" s="14">
        <f>ROUND(AVERAGE(Zinsswaps!C276:C335)+'iBoxx Extrapolation'!$G335,2)</f>
        <v>2.98</v>
      </c>
      <c r="D335" s="14">
        <f>ROUND(AVERAGE(Zinsswaps!D276:D335)+'iBoxx Extrapolation'!$G335,2)</f>
        <v>3.03</v>
      </c>
      <c r="E335" s="14">
        <f>ROUND(AVERAGE(Zinsswaps!E276:E335)+'iBoxx Extrapolation'!$G335,2)</f>
        <v>3.1</v>
      </c>
      <c r="F335" s="14">
        <f>ROUND(AVERAGE(Zinsswaps!F276:F335)+'iBoxx Extrapolation'!$G335,2)</f>
        <v>3.17</v>
      </c>
      <c r="G335" s="14">
        <f>ROUND(AVERAGE(Zinsswaps!G276:G335)+'iBoxx Extrapolation'!$G335,2)</f>
        <v>3.24</v>
      </c>
      <c r="H335" s="14">
        <f>ROUND(AVERAGE(Zinsswaps!H276:H335)+'iBoxx Extrapolation'!$G335,2)</f>
        <v>3.31</v>
      </c>
      <c r="I335" s="14">
        <f>ROUND(AVERAGE(Zinsswaps!I276:I335)+'iBoxx Extrapolation'!$G335,2)</f>
        <v>3.38</v>
      </c>
      <c r="J335" s="14">
        <f>ROUND(AVERAGE(Zinsswaps!J276:J335)+'iBoxx Extrapolation'!$G335,2)</f>
        <v>3.44</v>
      </c>
      <c r="K335" s="14">
        <f>ROUND(AVERAGE(Zinsswaps!K276:K335)+'iBoxx Extrapolation'!$G335,2)</f>
        <v>3.5</v>
      </c>
      <c r="L335" s="14">
        <f>ROUND(AVERAGE(Zinsswaps!L276:L335)+'iBoxx Extrapolation'!$G335,2)</f>
        <v>3.56</v>
      </c>
      <c r="M335" s="14">
        <f>ROUND(AVERAGE(Zinsswaps!M276:M335)+'iBoxx Extrapolation'!$G335,2)</f>
        <v>3.61</v>
      </c>
      <c r="N335" s="14">
        <f>ROUND(AVERAGE(Zinsswaps!N276:N335)+'iBoxx Extrapolation'!$G335,2)</f>
        <v>3.65</v>
      </c>
      <c r="O335" s="14">
        <f>ROUND(AVERAGE(Zinsswaps!O276:O335)+'iBoxx Extrapolation'!$G335,2)</f>
        <v>3.69</v>
      </c>
      <c r="P335" s="14">
        <f>ROUND(AVERAGE(Zinsswaps!P276:P335)+'iBoxx Extrapolation'!$G335,2)</f>
        <v>3.72</v>
      </c>
      <c r="Q335" s="14">
        <f>ROUND(AVERAGE(Zinsswaps!Q276:Q335)+'iBoxx Extrapolation'!$G335,2)</f>
        <v>3.74</v>
      </c>
      <c r="R335" s="14">
        <f>ROUND(AVERAGE(Zinsswaps!R276:R335)+'iBoxx Extrapolation'!$G335,2)</f>
        <v>3.76</v>
      </c>
      <c r="S335" s="14">
        <f>ROUND(AVERAGE(Zinsswaps!S276:S335)+'iBoxx Extrapolation'!$G335,2)</f>
        <v>3.78</v>
      </c>
      <c r="T335" s="14">
        <f>ROUND(AVERAGE(Zinsswaps!T276:T335)+'iBoxx Extrapolation'!$G335,2)</f>
        <v>3.79</v>
      </c>
      <c r="U335" s="14">
        <f>ROUND(AVERAGE(Zinsswaps!U276:U335)+'iBoxx Extrapolation'!$G335,2)</f>
        <v>3.81</v>
      </c>
      <c r="V335" s="14">
        <f>ROUND(AVERAGE(Zinsswaps!V276:V335)+'iBoxx Extrapolation'!$G335,2)</f>
        <v>3.8</v>
      </c>
      <c r="W335" s="14">
        <f>ROUND(AVERAGE(Zinsswaps!W276:W335)+'iBoxx Extrapolation'!$G335,2)</f>
        <v>3.8</v>
      </c>
      <c r="X335" s="14">
        <f>ROUND(AVERAGE(Zinsswaps!X276:X335)+'iBoxx Extrapolation'!$G335,2)</f>
        <v>3.8</v>
      </c>
      <c r="Y335" s="14">
        <f>ROUND(AVERAGE(Zinsswaps!Y276:Y335)+'iBoxx Extrapolation'!$G335,2)</f>
        <v>3.8</v>
      </c>
      <c r="Z335" s="14">
        <f>ROUND(AVERAGE(Zinsswaps!Z276:Z335)+'iBoxx Extrapolation'!$G335,2)</f>
        <v>3.8</v>
      </c>
      <c r="AA335" s="14">
        <f>ROUND(AVERAGE(Zinsswaps!AA276:AA335)+'iBoxx Extrapolation'!$G335,2)</f>
        <v>3.79</v>
      </c>
      <c r="AB335" s="14">
        <f>ROUND(AVERAGE(Zinsswaps!AB276:AB335)+'iBoxx Extrapolation'!$G335,2)</f>
        <v>3.78</v>
      </c>
      <c r="AC335" s="14">
        <f>ROUND(AVERAGE(Zinsswaps!AC276:AC335)+'iBoxx Extrapolation'!$G335,2)</f>
        <v>3.77</v>
      </c>
      <c r="AD335" s="14">
        <f>ROUND(AVERAGE(Zinsswaps!AD276:AD335)+'iBoxx Extrapolation'!$G335,2)</f>
        <v>3.76</v>
      </c>
      <c r="AE335" s="14">
        <f>ROUND(AVERAGE(Zinsswaps!AE276:AE335)+'iBoxx Extrapolation'!$G335,2)</f>
        <v>3.75</v>
      </c>
      <c r="AF335" s="14">
        <f>ROUND(AVERAGE(Zinsswaps!AF276:AF335)+'iBoxx Extrapolation'!$G335,2)</f>
        <v>3.74</v>
      </c>
      <c r="AG335" s="14">
        <f>ROUND(AVERAGE(Zinsswaps!AG276:AG335)+'iBoxx Extrapolation'!$G335,2)</f>
        <v>3.72</v>
      </c>
      <c r="AH335" s="14">
        <f>ROUND(AVERAGE(Zinsswaps!AH276:AH335)+'iBoxx Extrapolation'!$G335,2)</f>
        <v>3.71</v>
      </c>
      <c r="AI335" s="14">
        <f>ROUND(AVERAGE(Zinsswaps!AI276:AI335)+'iBoxx Extrapolation'!$G335,2)</f>
        <v>3.7</v>
      </c>
      <c r="AJ335" s="14">
        <f>ROUND(AVERAGE(Zinsswaps!AJ276:AJ335)+'iBoxx Extrapolation'!$G335,2)</f>
        <v>3.68</v>
      </c>
      <c r="AK335" s="14">
        <f>ROUND(AVERAGE(Zinsswaps!AK276:AK335)+'iBoxx Extrapolation'!$G335,2)</f>
        <v>3.67</v>
      </c>
      <c r="AL335" s="14">
        <f>ROUND(AVERAGE(Zinsswaps!AL276:AL335)+'iBoxx Extrapolation'!$G335,2)</f>
        <v>3.66</v>
      </c>
      <c r="AM335" s="14">
        <f>ROUND(AVERAGE(Zinsswaps!AM276:AM335)+'iBoxx Extrapolation'!$G335,2)</f>
        <v>3.65</v>
      </c>
      <c r="AN335" s="14">
        <f>ROUND(AVERAGE(Zinsswaps!AN276:AN335)+'iBoxx Extrapolation'!$G335,2)</f>
        <v>3.64</v>
      </c>
      <c r="AO335" s="14">
        <f>ROUND(AVERAGE(Zinsswaps!AO276:AO335)+'iBoxx Extrapolation'!$G335,2)</f>
        <v>3.63</v>
      </c>
      <c r="AP335" s="14">
        <f>ROUND(AVERAGE(Zinsswaps!AP276:AP335)+'iBoxx Extrapolation'!$G335,2)</f>
        <v>3.61</v>
      </c>
      <c r="AQ335" s="14">
        <f>ROUND(AVERAGE(Zinsswaps!AQ276:AQ335)+'iBoxx Extrapolation'!$G335,2)</f>
        <v>3.59</v>
      </c>
      <c r="AR335" s="14">
        <f>ROUND(AVERAGE(Zinsswaps!AR276:AR335)+'iBoxx Extrapolation'!$G335,2)</f>
        <v>3.57</v>
      </c>
      <c r="AS335" s="14">
        <f>ROUND(AVERAGE(Zinsswaps!AS276:AS335)+'iBoxx Extrapolation'!$G335,2)</f>
        <v>3.55</v>
      </c>
      <c r="AT335" s="14">
        <f>ROUND(AVERAGE(Zinsswaps!AT276:AT335)+'iBoxx Extrapolation'!$G335,2)</f>
        <v>3.54</v>
      </c>
      <c r="AU335" s="14">
        <f>ROUND(AVERAGE(Zinsswaps!AU276:AU335)+'iBoxx Extrapolation'!$G335,2)</f>
        <v>3.52</v>
      </c>
      <c r="AV335" s="14">
        <f>ROUND(AVERAGE(Zinsswaps!AV276:AV335)+'iBoxx Extrapolation'!$G335,2)</f>
        <v>3.51</v>
      </c>
      <c r="AW335" s="14">
        <f>ROUND(AVERAGE(Zinsswaps!AW276:AW335)+'iBoxx Extrapolation'!$G335,2)</f>
        <v>3.49</v>
      </c>
      <c r="AX335" s="14">
        <f>ROUND(AVERAGE(Zinsswaps!AX276:AX335)+'iBoxx Extrapolation'!$G335,2)</f>
        <v>3.48</v>
      </c>
      <c r="AY335" s="14">
        <f>ROUND(AVERAGE(Zinsswaps!AY276:AY335)+'iBoxx Extrapolation'!$G335,2)</f>
        <v>3.46</v>
      </c>
    </row>
    <row r="336" spans="1:51" s="16" customFormat="1" x14ac:dyDescent="0.2">
      <c r="A336" s="12">
        <v>47452</v>
      </c>
      <c r="B336" s="14">
        <f>ROUND(AVERAGE(Zinsswaps!B277:B336)+'iBoxx Extrapolation'!$G336,2)</f>
        <v>2.98</v>
      </c>
      <c r="C336" s="14">
        <f>ROUND(AVERAGE(Zinsswaps!C277:C336)+'iBoxx Extrapolation'!$G336,2)</f>
        <v>2.98</v>
      </c>
      <c r="D336" s="14">
        <f>ROUND(AVERAGE(Zinsswaps!D277:D336)+'iBoxx Extrapolation'!$G336,2)</f>
        <v>3.03</v>
      </c>
      <c r="E336" s="14">
        <f>ROUND(AVERAGE(Zinsswaps!E277:E336)+'iBoxx Extrapolation'!$G336,2)</f>
        <v>3.1</v>
      </c>
      <c r="F336" s="14">
        <f>ROUND(AVERAGE(Zinsswaps!F277:F336)+'iBoxx Extrapolation'!$G336,2)</f>
        <v>3.17</v>
      </c>
      <c r="G336" s="14">
        <f>ROUND(AVERAGE(Zinsswaps!G277:G336)+'iBoxx Extrapolation'!$G336,2)</f>
        <v>3.25</v>
      </c>
      <c r="H336" s="14">
        <f>ROUND(AVERAGE(Zinsswaps!H277:H336)+'iBoxx Extrapolation'!$G336,2)</f>
        <v>3.32</v>
      </c>
      <c r="I336" s="14">
        <f>ROUND(AVERAGE(Zinsswaps!I277:I336)+'iBoxx Extrapolation'!$G336,2)</f>
        <v>3.39</v>
      </c>
      <c r="J336" s="14">
        <f>ROUND(AVERAGE(Zinsswaps!J277:J336)+'iBoxx Extrapolation'!$G336,2)</f>
        <v>3.45</v>
      </c>
      <c r="K336" s="14">
        <f>ROUND(AVERAGE(Zinsswaps!K277:K336)+'iBoxx Extrapolation'!$G336,2)</f>
        <v>3.51</v>
      </c>
      <c r="L336" s="14">
        <f>ROUND(AVERAGE(Zinsswaps!L277:L336)+'iBoxx Extrapolation'!$G336,2)</f>
        <v>3.57</v>
      </c>
      <c r="M336" s="14">
        <f>ROUND(AVERAGE(Zinsswaps!M277:M336)+'iBoxx Extrapolation'!$G336,2)</f>
        <v>3.62</v>
      </c>
      <c r="N336" s="14">
        <f>ROUND(AVERAGE(Zinsswaps!N277:N336)+'iBoxx Extrapolation'!$G336,2)</f>
        <v>3.66</v>
      </c>
      <c r="O336" s="14">
        <f>ROUND(AVERAGE(Zinsswaps!O277:O336)+'iBoxx Extrapolation'!$G336,2)</f>
        <v>3.7</v>
      </c>
      <c r="P336" s="14">
        <f>ROUND(AVERAGE(Zinsswaps!P277:P336)+'iBoxx Extrapolation'!$G336,2)</f>
        <v>3.74</v>
      </c>
      <c r="Q336" s="14">
        <f>ROUND(AVERAGE(Zinsswaps!Q277:Q336)+'iBoxx Extrapolation'!$G336,2)</f>
        <v>3.76</v>
      </c>
      <c r="R336" s="14">
        <f>ROUND(AVERAGE(Zinsswaps!R277:R336)+'iBoxx Extrapolation'!$G336,2)</f>
        <v>3.78</v>
      </c>
      <c r="S336" s="14">
        <f>ROUND(AVERAGE(Zinsswaps!S277:S336)+'iBoxx Extrapolation'!$G336,2)</f>
        <v>3.79</v>
      </c>
      <c r="T336" s="14">
        <f>ROUND(AVERAGE(Zinsswaps!T277:T336)+'iBoxx Extrapolation'!$G336,2)</f>
        <v>3.81</v>
      </c>
      <c r="U336" s="14">
        <f>ROUND(AVERAGE(Zinsswaps!U277:U336)+'iBoxx Extrapolation'!$G336,2)</f>
        <v>3.82</v>
      </c>
      <c r="V336" s="14">
        <f>ROUND(AVERAGE(Zinsswaps!V277:V336)+'iBoxx Extrapolation'!$G336,2)</f>
        <v>3.82</v>
      </c>
      <c r="W336" s="14">
        <f>ROUND(AVERAGE(Zinsswaps!W277:W336)+'iBoxx Extrapolation'!$G336,2)</f>
        <v>3.82</v>
      </c>
      <c r="X336" s="14">
        <f>ROUND(AVERAGE(Zinsswaps!X277:X336)+'iBoxx Extrapolation'!$G336,2)</f>
        <v>3.82</v>
      </c>
      <c r="Y336" s="14">
        <f>ROUND(AVERAGE(Zinsswaps!Y277:Y336)+'iBoxx Extrapolation'!$G336,2)</f>
        <v>3.82</v>
      </c>
      <c r="Z336" s="14">
        <f>ROUND(AVERAGE(Zinsswaps!Z277:Z336)+'iBoxx Extrapolation'!$G336,2)</f>
        <v>3.81</v>
      </c>
      <c r="AA336" s="14">
        <f>ROUND(AVERAGE(Zinsswaps!AA277:AA336)+'iBoxx Extrapolation'!$G336,2)</f>
        <v>3.81</v>
      </c>
      <c r="AB336" s="14">
        <f>ROUND(AVERAGE(Zinsswaps!AB277:AB336)+'iBoxx Extrapolation'!$G336,2)</f>
        <v>3.8</v>
      </c>
      <c r="AC336" s="14">
        <f>ROUND(AVERAGE(Zinsswaps!AC277:AC336)+'iBoxx Extrapolation'!$G336,2)</f>
        <v>3.79</v>
      </c>
      <c r="AD336" s="14">
        <f>ROUND(AVERAGE(Zinsswaps!AD277:AD336)+'iBoxx Extrapolation'!$G336,2)</f>
        <v>3.78</v>
      </c>
      <c r="AE336" s="14">
        <f>ROUND(AVERAGE(Zinsswaps!AE277:AE336)+'iBoxx Extrapolation'!$G336,2)</f>
        <v>3.77</v>
      </c>
      <c r="AF336" s="14">
        <f>ROUND(AVERAGE(Zinsswaps!AF277:AF336)+'iBoxx Extrapolation'!$G336,2)</f>
        <v>3.76</v>
      </c>
      <c r="AG336" s="14">
        <f>ROUND(AVERAGE(Zinsswaps!AG277:AG336)+'iBoxx Extrapolation'!$G336,2)</f>
        <v>3.74</v>
      </c>
      <c r="AH336" s="14">
        <f>ROUND(AVERAGE(Zinsswaps!AH277:AH336)+'iBoxx Extrapolation'!$G336,2)</f>
        <v>3.73</v>
      </c>
      <c r="AI336" s="14">
        <f>ROUND(AVERAGE(Zinsswaps!AI277:AI336)+'iBoxx Extrapolation'!$G336,2)</f>
        <v>3.72</v>
      </c>
      <c r="AJ336" s="14">
        <f>ROUND(AVERAGE(Zinsswaps!AJ277:AJ336)+'iBoxx Extrapolation'!$G336,2)</f>
        <v>3.7</v>
      </c>
      <c r="AK336" s="14">
        <f>ROUND(AVERAGE(Zinsswaps!AK277:AK336)+'iBoxx Extrapolation'!$G336,2)</f>
        <v>3.69</v>
      </c>
      <c r="AL336" s="14">
        <f>ROUND(AVERAGE(Zinsswaps!AL277:AL336)+'iBoxx Extrapolation'!$G336,2)</f>
        <v>3.68</v>
      </c>
      <c r="AM336" s="14">
        <f>ROUND(AVERAGE(Zinsswaps!AM277:AM336)+'iBoxx Extrapolation'!$G336,2)</f>
        <v>3.67</v>
      </c>
      <c r="AN336" s="14">
        <f>ROUND(AVERAGE(Zinsswaps!AN277:AN336)+'iBoxx Extrapolation'!$G336,2)</f>
        <v>3.66</v>
      </c>
      <c r="AO336" s="14">
        <f>ROUND(AVERAGE(Zinsswaps!AO277:AO336)+'iBoxx Extrapolation'!$G336,2)</f>
        <v>3.65</v>
      </c>
      <c r="AP336" s="14">
        <f>ROUND(AVERAGE(Zinsswaps!AP277:AP336)+'iBoxx Extrapolation'!$G336,2)</f>
        <v>3.63</v>
      </c>
      <c r="AQ336" s="14">
        <f>ROUND(AVERAGE(Zinsswaps!AQ277:AQ336)+'iBoxx Extrapolation'!$G336,2)</f>
        <v>3.61</v>
      </c>
      <c r="AR336" s="14">
        <f>ROUND(AVERAGE(Zinsswaps!AR277:AR336)+'iBoxx Extrapolation'!$G336,2)</f>
        <v>3.59</v>
      </c>
      <c r="AS336" s="14">
        <f>ROUND(AVERAGE(Zinsswaps!AS277:AS336)+'iBoxx Extrapolation'!$G336,2)</f>
        <v>3.57</v>
      </c>
      <c r="AT336" s="14">
        <f>ROUND(AVERAGE(Zinsswaps!AT277:AT336)+'iBoxx Extrapolation'!$G336,2)</f>
        <v>3.56</v>
      </c>
      <c r="AU336" s="14">
        <f>ROUND(AVERAGE(Zinsswaps!AU277:AU336)+'iBoxx Extrapolation'!$G336,2)</f>
        <v>3.54</v>
      </c>
      <c r="AV336" s="14">
        <f>ROUND(AVERAGE(Zinsswaps!AV277:AV336)+'iBoxx Extrapolation'!$G336,2)</f>
        <v>3.53</v>
      </c>
      <c r="AW336" s="14">
        <f>ROUND(AVERAGE(Zinsswaps!AW277:AW336)+'iBoxx Extrapolation'!$G336,2)</f>
        <v>3.51</v>
      </c>
      <c r="AX336" s="14">
        <f>ROUND(AVERAGE(Zinsswaps!AX277:AX336)+'iBoxx Extrapolation'!$G336,2)</f>
        <v>3.5</v>
      </c>
      <c r="AY336" s="14">
        <f>ROUND(AVERAGE(Zinsswaps!AY277:AY336)+'iBoxx Extrapolation'!$G336,2)</f>
        <v>3.48</v>
      </c>
    </row>
    <row r="337" spans="1:51" s="16" customFormat="1" x14ac:dyDescent="0.2">
      <c r="A337" s="12">
        <v>47483</v>
      </c>
      <c r="B337" s="14">
        <f>ROUND(AVERAGE(Zinsswaps!B278:B337)+'iBoxx Extrapolation'!$G337,2)</f>
        <v>2.98</v>
      </c>
      <c r="C337" s="14">
        <f>ROUND(AVERAGE(Zinsswaps!C278:C337)+'iBoxx Extrapolation'!$G337,2)</f>
        <v>2.98</v>
      </c>
      <c r="D337" s="14">
        <f>ROUND(AVERAGE(Zinsswaps!D278:D337)+'iBoxx Extrapolation'!$G337,2)</f>
        <v>3.03</v>
      </c>
      <c r="E337" s="14">
        <f>ROUND(AVERAGE(Zinsswaps!E278:E337)+'iBoxx Extrapolation'!$G337,2)</f>
        <v>3.1</v>
      </c>
      <c r="F337" s="14">
        <f>ROUND(AVERAGE(Zinsswaps!F278:F337)+'iBoxx Extrapolation'!$G337,2)</f>
        <v>3.17</v>
      </c>
      <c r="G337" s="14">
        <f>ROUND(AVERAGE(Zinsswaps!G278:G337)+'iBoxx Extrapolation'!$G337,2)</f>
        <v>3.25</v>
      </c>
      <c r="H337" s="14">
        <f>ROUND(AVERAGE(Zinsswaps!H278:H337)+'iBoxx Extrapolation'!$G337,2)</f>
        <v>3.32</v>
      </c>
      <c r="I337" s="14">
        <f>ROUND(AVERAGE(Zinsswaps!I278:I337)+'iBoxx Extrapolation'!$G337,2)</f>
        <v>3.39</v>
      </c>
      <c r="J337" s="14">
        <f>ROUND(AVERAGE(Zinsswaps!J278:J337)+'iBoxx Extrapolation'!$G337,2)</f>
        <v>3.45</v>
      </c>
      <c r="K337" s="14">
        <f>ROUND(AVERAGE(Zinsswaps!K278:K337)+'iBoxx Extrapolation'!$G337,2)</f>
        <v>3.51</v>
      </c>
      <c r="L337" s="14">
        <f>ROUND(AVERAGE(Zinsswaps!L278:L337)+'iBoxx Extrapolation'!$G337,2)</f>
        <v>3.57</v>
      </c>
      <c r="M337" s="14">
        <f>ROUND(AVERAGE(Zinsswaps!M278:M337)+'iBoxx Extrapolation'!$G337,2)</f>
        <v>3.62</v>
      </c>
      <c r="N337" s="14">
        <f>ROUND(AVERAGE(Zinsswaps!N278:N337)+'iBoxx Extrapolation'!$G337,2)</f>
        <v>3.67</v>
      </c>
      <c r="O337" s="14">
        <f>ROUND(AVERAGE(Zinsswaps!O278:O337)+'iBoxx Extrapolation'!$G337,2)</f>
        <v>3.71</v>
      </c>
      <c r="P337" s="14">
        <f>ROUND(AVERAGE(Zinsswaps!P278:P337)+'iBoxx Extrapolation'!$G337,2)</f>
        <v>3.74</v>
      </c>
      <c r="Q337" s="14">
        <f>ROUND(AVERAGE(Zinsswaps!Q278:Q337)+'iBoxx Extrapolation'!$G337,2)</f>
        <v>3.77</v>
      </c>
      <c r="R337" s="14">
        <f>ROUND(AVERAGE(Zinsswaps!R278:R337)+'iBoxx Extrapolation'!$G337,2)</f>
        <v>3.79</v>
      </c>
      <c r="S337" s="14">
        <f>ROUND(AVERAGE(Zinsswaps!S278:S337)+'iBoxx Extrapolation'!$G337,2)</f>
        <v>3.8</v>
      </c>
      <c r="T337" s="14">
        <f>ROUND(AVERAGE(Zinsswaps!T278:T337)+'iBoxx Extrapolation'!$G337,2)</f>
        <v>3.82</v>
      </c>
      <c r="U337" s="14">
        <f>ROUND(AVERAGE(Zinsswaps!U278:U337)+'iBoxx Extrapolation'!$G337,2)</f>
        <v>3.83</v>
      </c>
      <c r="V337" s="14">
        <f>ROUND(AVERAGE(Zinsswaps!V278:V337)+'iBoxx Extrapolation'!$G337,2)</f>
        <v>3.83</v>
      </c>
      <c r="W337" s="14">
        <f>ROUND(AVERAGE(Zinsswaps!W278:W337)+'iBoxx Extrapolation'!$G337,2)</f>
        <v>3.83</v>
      </c>
      <c r="X337" s="14">
        <f>ROUND(AVERAGE(Zinsswaps!X278:X337)+'iBoxx Extrapolation'!$G337,2)</f>
        <v>3.83</v>
      </c>
      <c r="Y337" s="14">
        <f>ROUND(AVERAGE(Zinsswaps!Y278:Y337)+'iBoxx Extrapolation'!$G337,2)</f>
        <v>3.83</v>
      </c>
      <c r="Z337" s="14">
        <f>ROUND(AVERAGE(Zinsswaps!Z278:Z337)+'iBoxx Extrapolation'!$G337,2)</f>
        <v>3.83</v>
      </c>
      <c r="AA337" s="14">
        <f>ROUND(AVERAGE(Zinsswaps!AA278:AA337)+'iBoxx Extrapolation'!$G337,2)</f>
        <v>3.82</v>
      </c>
      <c r="AB337" s="14">
        <f>ROUND(AVERAGE(Zinsswaps!AB278:AB337)+'iBoxx Extrapolation'!$G337,2)</f>
        <v>3.81</v>
      </c>
      <c r="AC337" s="14">
        <f>ROUND(AVERAGE(Zinsswaps!AC278:AC337)+'iBoxx Extrapolation'!$G337,2)</f>
        <v>3.8</v>
      </c>
      <c r="AD337" s="14">
        <f>ROUND(AVERAGE(Zinsswaps!AD278:AD337)+'iBoxx Extrapolation'!$G337,2)</f>
        <v>3.79</v>
      </c>
      <c r="AE337" s="14">
        <f>ROUND(AVERAGE(Zinsswaps!AE278:AE337)+'iBoxx Extrapolation'!$G337,2)</f>
        <v>3.79</v>
      </c>
      <c r="AF337" s="14">
        <f>ROUND(AVERAGE(Zinsswaps!AF278:AF337)+'iBoxx Extrapolation'!$G337,2)</f>
        <v>3.77</v>
      </c>
      <c r="AG337" s="14">
        <f>ROUND(AVERAGE(Zinsswaps!AG278:AG337)+'iBoxx Extrapolation'!$G337,2)</f>
        <v>3.76</v>
      </c>
      <c r="AH337" s="14">
        <f>ROUND(AVERAGE(Zinsswaps!AH278:AH337)+'iBoxx Extrapolation'!$G337,2)</f>
        <v>3.74</v>
      </c>
      <c r="AI337" s="14">
        <f>ROUND(AVERAGE(Zinsswaps!AI278:AI337)+'iBoxx Extrapolation'!$G337,2)</f>
        <v>3.73</v>
      </c>
      <c r="AJ337" s="14">
        <f>ROUND(AVERAGE(Zinsswaps!AJ278:AJ337)+'iBoxx Extrapolation'!$G337,2)</f>
        <v>3.72</v>
      </c>
      <c r="AK337" s="14">
        <f>ROUND(AVERAGE(Zinsswaps!AK278:AK337)+'iBoxx Extrapolation'!$G337,2)</f>
        <v>3.71</v>
      </c>
      <c r="AL337" s="14">
        <f>ROUND(AVERAGE(Zinsswaps!AL278:AL337)+'iBoxx Extrapolation'!$G337,2)</f>
        <v>3.7</v>
      </c>
      <c r="AM337" s="14">
        <f>ROUND(AVERAGE(Zinsswaps!AM278:AM337)+'iBoxx Extrapolation'!$G337,2)</f>
        <v>3.69</v>
      </c>
      <c r="AN337" s="14">
        <f>ROUND(AVERAGE(Zinsswaps!AN278:AN337)+'iBoxx Extrapolation'!$G337,2)</f>
        <v>3.68</v>
      </c>
      <c r="AO337" s="14">
        <f>ROUND(AVERAGE(Zinsswaps!AO278:AO337)+'iBoxx Extrapolation'!$G337,2)</f>
        <v>3.67</v>
      </c>
      <c r="AP337" s="14">
        <f>ROUND(AVERAGE(Zinsswaps!AP278:AP337)+'iBoxx Extrapolation'!$G337,2)</f>
        <v>3.65</v>
      </c>
      <c r="AQ337" s="14">
        <f>ROUND(AVERAGE(Zinsswaps!AQ278:AQ337)+'iBoxx Extrapolation'!$G337,2)</f>
        <v>3.63</v>
      </c>
      <c r="AR337" s="14">
        <f>ROUND(AVERAGE(Zinsswaps!AR278:AR337)+'iBoxx Extrapolation'!$G337,2)</f>
        <v>3.61</v>
      </c>
      <c r="AS337" s="14">
        <f>ROUND(AVERAGE(Zinsswaps!AS278:AS337)+'iBoxx Extrapolation'!$G337,2)</f>
        <v>3.59</v>
      </c>
      <c r="AT337" s="14">
        <f>ROUND(AVERAGE(Zinsswaps!AT278:AT337)+'iBoxx Extrapolation'!$G337,2)</f>
        <v>3.57</v>
      </c>
      <c r="AU337" s="14">
        <f>ROUND(AVERAGE(Zinsswaps!AU278:AU337)+'iBoxx Extrapolation'!$G337,2)</f>
        <v>3.56</v>
      </c>
      <c r="AV337" s="14">
        <f>ROUND(AVERAGE(Zinsswaps!AV278:AV337)+'iBoxx Extrapolation'!$G337,2)</f>
        <v>3.54</v>
      </c>
      <c r="AW337" s="14">
        <f>ROUND(AVERAGE(Zinsswaps!AW278:AW337)+'iBoxx Extrapolation'!$G337,2)</f>
        <v>3.53</v>
      </c>
      <c r="AX337" s="14">
        <f>ROUND(AVERAGE(Zinsswaps!AX278:AX337)+'iBoxx Extrapolation'!$G337,2)</f>
        <v>3.51</v>
      </c>
      <c r="AY337" s="14">
        <f>ROUND(AVERAGE(Zinsswaps!AY278:AY337)+'iBoxx Extrapolation'!$G337,2)</f>
        <v>3.5</v>
      </c>
    </row>
    <row r="338" spans="1:51" s="16" customFormat="1" x14ac:dyDescent="0.2">
      <c r="A338" s="12">
        <v>47514</v>
      </c>
      <c r="B338" s="14">
        <f>ROUND(AVERAGE(Zinsswaps!B279:B338)+'iBoxx Extrapolation'!$G338,2)</f>
        <v>2.97</v>
      </c>
      <c r="C338" s="14">
        <f>ROUND(AVERAGE(Zinsswaps!C279:C338)+'iBoxx Extrapolation'!$G338,2)</f>
        <v>2.98</v>
      </c>
      <c r="D338" s="14">
        <f>ROUND(AVERAGE(Zinsswaps!D279:D338)+'iBoxx Extrapolation'!$G338,2)</f>
        <v>3.03</v>
      </c>
      <c r="E338" s="14">
        <f>ROUND(AVERAGE(Zinsswaps!E279:E338)+'iBoxx Extrapolation'!$G338,2)</f>
        <v>3.11</v>
      </c>
      <c r="F338" s="14">
        <f>ROUND(AVERAGE(Zinsswaps!F279:F338)+'iBoxx Extrapolation'!$G338,2)</f>
        <v>3.18</v>
      </c>
      <c r="G338" s="14">
        <f>ROUND(AVERAGE(Zinsswaps!G279:G338)+'iBoxx Extrapolation'!$G338,2)</f>
        <v>3.25</v>
      </c>
      <c r="H338" s="14">
        <f>ROUND(AVERAGE(Zinsswaps!H279:H338)+'iBoxx Extrapolation'!$G338,2)</f>
        <v>3.33</v>
      </c>
      <c r="I338" s="14">
        <f>ROUND(AVERAGE(Zinsswaps!I279:I338)+'iBoxx Extrapolation'!$G338,2)</f>
        <v>3.4</v>
      </c>
      <c r="J338" s="14">
        <f>ROUND(AVERAGE(Zinsswaps!J279:J338)+'iBoxx Extrapolation'!$G338,2)</f>
        <v>3.46</v>
      </c>
      <c r="K338" s="14">
        <f>ROUND(AVERAGE(Zinsswaps!K279:K338)+'iBoxx Extrapolation'!$G338,2)</f>
        <v>3.52</v>
      </c>
      <c r="L338" s="14">
        <f>ROUND(AVERAGE(Zinsswaps!L279:L338)+'iBoxx Extrapolation'!$G338,2)</f>
        <v>3.58</v>
      </c>
      <c r="M338" s="14">
        <f>ROUND(AVERAGE(Zinsswaps!M279:M338)+'iBoxx Extrapolation'!$G338,2)</f>
        <v>3.63</v>
      </c>
      <c r="N338" s="14">
        <f>ROUND(AVERAGE(Zinsswaps!N279:N338)+'iBoxx Extrapolation'!$G338,2)</f>
        <v>3.68</v>
      </c>
      <c r="O338" s="14">
        <f>ROUND(AVERAGE(Zinsswaps!O279:O338)+'iBoxx Extrapolation'!$G338,2)</f>
        <v>3.72</v>
      </c>
      <c r="P338" s="14">
        <f>ROUND(AVERAGE(Zinsswaps!P279:P338)+'iBoxx Extrapolation'!$G338,2)</f>
        <v>3.75</v>
      </c>
      <c r="Q338" s="14">
        <f>ROUND(AVERAGE(Zinsswaps!Q279:Q338)+'iBoxx Extrapolation'!$G338,2)</f>
        <v>3.78</v>
      </c>
      <c r="R338" s="14">
        <f>ROUND(AVERAGE(Zinsswaps!R279:R338)+'iBoxx Extrapolation'!$G338,2)</f>
        <v>3.8</v>
      </c>
      <c r="S338" s="14">
        <f>ROUND(AVERAGE(Zinsswaps!S279:S338)+'iBoxx Extrapolation'!$G338,2)</f>
        <v>3.82</v>
      </c>
      <c r="T338" s="14">
        <f>ROUND(AVERAGE(Zinsswaps!T279:T338)+'iBoxx Extrapolation'!$G338,2)</f>
        <v>3.83</v>
      </c>
      <c r="U338" s="14">
        <f>ROUND(AVERAGE(Zinsswaps!U279:U338)+'iBoxx Extrapolation'!$G338,2)</f>
        <v>3.85</v>
      </c>
      <c r="V338" s="14">
        <f>ROUND(AVERAGE(Zinsswaps!V279:V338)+'iBoxx Extrapolation'!$G338,2)</f>
        <v>3.85</v>
      </c>
      <c r="W338" s="14">
        <f>ROUND(AVERAGE(Zinsswaps!W279:W338)+'iBoxx Extrapolation'!$G338,2)</f>
        <v>3.84</v>
      </c>
      <c r="X338" s="14">
        <f>ROUND(AVERAGE(Zinsswaps!X279:X338)+'iBoxx Extrapolation'!$G338,2)</f>
        <v>3.84</v>
      </c>
      <c r="Y338" s="14">
        <f>ROUND(AVERAGE(Zinsswaps!Y279:Y338)+'iBoxx Extrapolation'!$G338,2)</f>
        <v>3.84</v>
      </c>
      <c r="Z338" s="14">
        <f>ROUND(AVERAGE(Zinsswaps!Z279:Z338)+'iBoxx Extrapolation'!$G338,2)</f>
        <v>3.84</v>
      </c>
      <c r="AA338" s="14">
        <f>ROUND(AVERAGE(Zinsswaps!AA279:AA338)+'iBoxx Extrapolation'!$G338,2)</f>
        <v>3.83</v>
      </c>
      <c r="AB338" s="14">
        <f>ROUND(AVERAGE(Zinsswaps!AB279:AB338)+'iBoxx Extrapolation'!$G338,2)</f>
        <v>3.83</v>
      </c>
      <c r="AC338" s="14">
        <f>ROUND(AVERAGE(Zinsswaps!AC279:AC338)+'iBoxx Extrapolation'!$G338,2)</f>
        <v>3.82</v>
      </c>
      <c r="AD338" s="14">
        <f>ROUND(AVERAGE(Zinsswaps!AD279:AD338)+'iBoxx Extrapolation'!$G338,2)</f>
        <v>3.81</v>
      </c>
      <c r="AE338" s="14">
        <f>ROUND(AVERAGE(Zinsswaps!AE279:AE338)+'iBoxx Extrapolation'!$G338,2)</f>
        <v>3.8</v>
      </c>
      <c r="AF338" s="14">
        <f>ROUND(AVERAGE(Zinsswaps!AF279:AF338)+'iBoxx Extrapolation'!$G338,2)</f>
        <v>3.79</v>
      </c>
      <c r="AG338" s="14">
        <f>ROUND(AVERAGE(Zinsswaps!AG279:AG338)+'iBoxx Extrapolation'!$G338,2)</f>
        <v>3.77</v>
      </c>
      <c r="AH338" s="14">
        <f>ROUND(AVERAGE(Zinsswaps!AH279:AH338)+'iBoxx Extrapolation'!$G338,2)</f>
        <v>3.76</v>
      </c>
      <c r="AI338" s="14">
        <f>ROUND(AVERAGE(Zinsswaps!AI279:AI338)+'iBoxx Extrapolation'!$G338,2)</f>
        <v>3.75</v>
      </c>
      <c r="AJ338" s="14">
        <f>ROUND(AVERAGE(Zinsswaps!AJ279:AJ338)+'iBoxx Extrapolation'!$G338,2)</f>
        <v>3.74</v>
      </c>
      <c r="AK338" s="14">
        <f>ROUND(AVERAGE(Zinsswaps!AK279:AK338)+'iBoxx Extrapolation'!$G338,2)</f>
        <v>3.72</v>
      </c>
      <c r="AL338" s="14">
        <f>ROUND(AVERAGE(Zinsswaps!AL279:AL338)+'iBoxx Extrapolation'!$G338,2)</f>
        <v>3.71</v>
      </c>
      <c r="AM338" s="14">
        <f>ROUND(AVERAGE(Zinsswaps!AM279:AM338)+'iBoxx Extrapolation'!$G338,2)</f>
        <v>3.7</v>
      </c>
      <c r="AN338" s="14">
        <f>ROUND(AVERAGE(Zinsswaps!AN279:AN338)+'iBoxx Extrapolation'!$G338,2)</f>
        <v>3.69</v>
      </c>
      <c r="AO338" s="14">
        <f>ROUND(AVERAGE(Zinsswaps!AO279:AO338)+'iBoxx Extrapolation'!$G338,2)</f>
        <v>3.68</v>
      </c>
      <c r="AP338" s="14">
        <f>ROUND(AVERAGE(Zinsswaps!AP279:AP338)+'iBoxx Extrapolation'!$G338,2)</f>
        <v>3.66</v>
      </c>
      <c r="AQ338" s="14">
        <f>ROUND(AVERAGE(Zinsswaps!AQ279:AQ338)+'iBoxx Extrapolation'!$G338,2)</f>
        <v>3.65</v>
      </c>
      <c r="AR338" s="14">
        <f>ROUND(AVERAGE(Zinsswaps!AR279:AR338)+'iBoxx Extrapolation'!$G338,2)</f>
        <v>3.63</v>
      </c>
      <c r="AS338" s="14">
        <f>ROUND(AVERAGE(Zinsswaps!AS279:AS338)+'iBoxx Extrapolation'!$G338,2)</f>
        <v>3.61</v>
      </c>
      <c r="AT338" s="14">
        <f>ROUND(AVERAGE(Zinsswaps!AT279:AT338)+'iBoxx Extrapolation'!$G338,2)</f>
        <v>3.59</v>
      </c>
      <c r="AU338" s="14">
        <f>ROUND(AVERAGE(Zinsswaps!AU279:AU338)+'iBoxx Extrapolation'!$G338,2)</f>
        <v>3.58</v>
      </c>
      <c r="AV338" s="14">
        <f>ROUND(AVERAGE(Zinsswaps!AV279:AV338)+'iBoxx Extrapolation'!$G338,2)</f>
        <v>3.56</v>
      </c>
      <c r="AW338" s="14">
        <f>ROUND(AVERAGE(Zinsswaps!AW279:AW338)+'iBoxx Extrapolation'!$G338,2)</f>
        <v>3.55</v>
      </c>
      <c r="AX338" s="14">
        <f>ROUND(AVERAGE(Zinsswaps!AX279:AX338)+'iBoxx Extrapolation'!$G338,2)</f>
        <v>3.53</v>
      </c>
      <c r="AY338" s="14">
        <f>ROUND(AVERAGE(Zinsswaps!AY279:AY338)+'iBoxx Extrapolation'!$G338,2)</f>
        <v>3.52</v>
      </c>
    </row>
    <row r="339" spans="1:51" s="16" customFormat="1" x14ac:dyDescent="0.2">
      <c r="A339" s="12">
        <v>47542</v>
      </c>
      <c r="B339" s="14">
        <f>ROUND(AVERAGE(Zinsswaps!B280:B339)+'iBoxx Extrapolation'!$G339,2)</f>
        <v>2.97</v>
      </c>
      <c r="C339" s="14">
        <f>ROUND(AVERAGE(Zinsswaps!C280:C339)+'iBoxx Extrapolation'!$G339,2)</f>
        <v>2.98</v>
      </c>
      <c r="D339" s="14">
        <f>ROUND(AVERAGE(Zinsswaps!D280:D339)+'iBoxx Extrapolation'!$G339,2)</f>
        <v>3.03</v>
      </c>
      <c r="E339" s="14">
        <f>ROUND(AVERAGE(Zinsswaps!E280:E339)+'iBoxx Extrapolation'!$G339,2)</f>
        <v>3.11</v>
      </c>
      <c r="F339" s="14">
        <f>ROUND(AVERAGE(Zinsswaps!F280:F339)+'iBoxx Extrapolation'!$G339,2)</f>
        <v>3.18</v>
      </c>
      <c r="G339" s="14">
        <f>ROUND(AVERAGE(Zinsswaps!G280:G339)+'iBoxx Extrapolation'!$G339,2)</f>
        <v>3.26</v>
      </c>
      <c r="H339" s="14">
        <f>ROUND(AVERAGE(Zinsswaps!H280:H339)+'iBoxx Extrapolation'!$G339,2)</f>
        <v>3.33</v>
      </c>
      <c r="I339" s="14">
        <f>ROUND(AVERAGE(Zinsswaps!I280:I339)+'iBoxx Extrapolation'!$G339,2)</f>
        <v>3.4</v>
      </c>
      <c r="J339" s="14">
        <f>ROUND(AVERAGE(Zinsswaps!J280:J339)+'iBoxx Extrapolation'!$G339,2)</f>
        <v>3.47</v>
      </c>
      <c r="K339" s="14">
        <f>ROUND(AVERAGE(Zinsswaps!K280:K339)+'iBoxx Extrapolation'!$G339,2)</f>
        <v>3.53</v>
      </c>
      <c r="L339" s="14">
        <f>ROUND(AVERAGE(Zinsswaps!L280:L339)+'iBoxx Extrapolation'!$G339,2)</f>
        <v>3.59</v>
      </c>
      <c r="M339" s="14">
        <f>ROUND(AVERAGE(Zinsswaps!M280:M339)+'iBoxx Extrapolation'!$G339,2)</f>
        <v>3.64</v>
      </c>
      <c r="N339" s="14">
        <f>ROUND(AVERAGE(Zinsswaps!N280:N339)+'iBoxx Extrapolation'!$G339,2)</f>
        <v>3.69</v>
      </c>
      <c r="O339" s="14">
        <f>ROUND(AVERAGE(Zinsswaps!O280:O339)+'iBoxx Extrapolation'!$G339,2)</f>
        <v>3.73</v>
      </c>
      <c r="P339" s="14">
        <f>ROUND(AVERAGE(Zinsswaps!P280:P339)+'iBoxx Extrapolation'!$G339,2)</f>
        <v>3.76</v>
      </c>
      <c r="Q339" s="14">
        <f>ROUND(AVERAGE(Zinsswaps!Q280:Q339)+'iBoxx Extrapolation'!$G339,2)</f>
        <v>3.79</v>
      </c>
      <c r="R339" s="14">
        <f>ROUND(AVERAGE(Zinsswaps!R280:R339)+'iBoxx Extrapolation'!$G339,2)</f>
        <v>3.81</v>
      </c>
      <c r="S339" s="14">
        <f>ROUND(AVERAGE(Zinsswaps!S280:S339)+'iBoxx Extrapolation'!$G339,2)</f>
        <v>3.83</v>
      </c>
      <c r="T339" s="14">
        <f>ROUND(AVERAGE(Zinsswaps!T280:T339)+'iBoxx Extrapolation'!$G339,2)</f>
        <v>3.84</v>
      </c>
      <c r="U339" s="14">
        <f>ROUND(AVERAGE(Zinsswaps!U280:U339)+'iBoxx Extrapolation'!$G339,2)</f>
        <v>3.86</v>
      </c>
      <c r="V339" s="14">
        <f>ROUND(AVERAGE(Zinsswaps!V280:V339)+'iBoxx Extrapolation'!$G339,2)</f>
        <v>3.86</v>
      </c>
      <c r="W339" s="14">
        <f>ROUND(AVERAGE(Zinsswaps!W280:W339)+'iBoxx Extrapolation'!$G339,2)</f>
        <v>3.86</v>
      </c>
      <c r="X339" s="14">
        <f>ROUND(AVERAGE(Zinsswaps!X280:X339)+'iBoxx Extrapolation'!$G339,2)</f>
        <v>3.86</v>
      </c>
      <c r="Y339" s="14">
        <f>ROUND(AVERAGE(Zinsswaps!Y280:Y339)+'iBoxx Extrapolation'!$G339,2)</f>
        <v>3.86</v>
      </c>
      <c r="Z339" s="14">
        <f>ROUND(AVERAGE(Zinsswaps!Z280:Z339)+'iBoxx Extrapolation'!$G339,2)</f>
        <v>3.86</v>
      </c>
      <c r="AA339" s="14">
        <f>ROUND(AVERAGE(Zinsswaps!AA280:AA339)+'iBoxx Extrapolation'!$G339,2)</f>
        <v>3.85</v>
      </c>
      <c r="AB339" s="14">
        <f>ROUND(AVERAGE(Zinsswaps!AB280:AB339)+'iBoxx Extrapolation'!$G339,2)</f>
        <v>3.84</v>
      </c>
      <c r="AC339" s="14">
        <f>ROUND(AVERAGE(Zinsswaps!AC280:AC339)+'iBoxx Extrapolation'!$G339,2)</f>
        <v>3.83</v>
      </c>
      <c r="AD339" s="14">
        <f>ROUND(AVERAGE(Zinsswaps!AD280:AD339)+'iBoxx Extrapolation'!$G339,2)</f>
        <v>3.83</v>
      </c>
      <c r="AE339" s="14">
        <f>ROUND(AVERAGE(Zinsswaps!AE280:AE339)+'iBoxx Extrapolation'!$G339,2)</f>
        <v>3.82</v>
      </c>
      <c r="AF339" s="14">
        <f>ROUND(AVERAGE(Zinsswaps!AF280:AF339)+'iBoxx Extrapolation'!$G339,2)</f>
        <v>3.8</v>
      </c>
      <c r="AG339" s="14">
        <f>ROUND(AVERAGE(Zinsswaps!AG280:AG339)+'iBoxx Extrapolation'!$G339,2)</f>
        <v>3.79</v>
      </c>
      <c r="AH339" s="14">
        <f>ROUND(AVERAGE(Zinsswaps!AH280:AH339)+'iBoxx Extrapolation'!$G339,2)</f>
        <v>3.78</v>
      </c>
      <c r="AI339" s="14">
        <f>ROUND(AVERAGE(Zinsswaps!AI280:AI339)+'iBoxx Extrapolation'!$G339,2)</f>
        <v>3.76</v>
      </c>
      <c r="AJ339" s="14">
        <f>ROUND(AVERAGE(Zinsswaps!AJ280:AJ339)+'iBoxx Extrapolation'!$G339,2)</f>
        <v>3.75</v>
      </c>
      <c r="AK339" s="14">
        <f>ROUND(AVERAGE(Zinsswaps!AK280:AK339)+'iBoxx Extrapolation'!$G339,2)</f>
        <v>3.74</v>
      </c>
      <c r="AL339" s="14">
        <f>ROUND(AVERAGE(Zinsswaps!AL280:AL339)+'iBoxx Extrapolation'!$G339,2)</f>
        <v>3.73</v>
      </c>
      <c r="AM339" s="14">
        <f>ROUND(AVERAGE(Zinsswaps!AM280:AM339)+'iBoxx Extrapolation'!$G339,2)</f>
        <v>3.72</v>
      </c>
      <c r="AN339" s="14">
        <f>ROUND(AVERAGE(Zinsswaps!AN280:AN339)+'iBoxx Extrapolation'!$G339,2)</f>
        <v>3.71</v>
      </c>
      <c r="AO339" s="14">
        <f>ROUND(AVERAGE(Zinsswaps!AO280:AO339)+'iBoxx Extrapolation'!$G339,2)</f>
        <v>3.7</v>
      </c>
      <c r="AP339" s="14">
        <f>ROUND(AVERAGE(Zinsswaps!AP280:AP339)+'iBoxx Extrapolation'!$G339,2)</f>
        <v>3.68</v>
      </c>
      <c r="AQ339" s="14">
        <f>ROUND(AVERAGE(Zinsswaps!AQ280:AQ339)+'iBoxx Extrapolation'!$G339,2)</f>
        <v>3.66</v>
      </c>
      <c r="AR339" s="14">
        <f>ROUND(AVERAGE(Zinsswaps!AR280:AR339)+'iBoxx Extrapolation'!$G339,2)</f>
        <v>3.64</v>
      </c>
      <c r="AS339" s="14">
        <f>ROUND(AVERAGE(Zinsswaps!AS280:AS339)+'iBoxx Extrapolation'!$G339,2)</f>
        <v>3.62</v>
      </c>
      <c r="AT339" s="14">
        <f>ROUND(AVERAGE(Zinsswaps!AT280:AT339)+'iBoxx Extrapolation'!$G339,2)</f>
        <v>3.61</v>
      </c>
      <c r="AU339" s="14">
        <f>ROUND(AVERAGE(Zinsswaps!AU280:AU339)+'iBoxx Extrapolation'!$G339,2)</f>
        <v>3.59</v>
      </c>
      <c r="AV339" s="14">
        <f>ROUND(AVERAGE(Zinsswaps!AV280:AV339)+'iBoxx Extrapolation'!$G339,2)</f>
        <v>3.57</v>
      </c>
      <c r="AW339" s="14">
        <f>ROUND(AVERAGE(Zinsswaps!AW280:AW339)+'iBoxx Extrapolation'!$G339,2)</f>
        <v>3.56</v>
      </c>
      <c r="AX339" s="14">
        <f>ROUND(AVERAGE(Zinsswaps!AX280:AX339)+'iBoxx Extrapolation'!$G339,2)</f>
        <v>3.54</v>
      </c>
      <c r="AY339" s="14">
        <f>ROUND(AVERAGE(Zinsswaps!AY280:AY339)+'iBoxx Extrapolation'!$G339,2)</f>
        <v>3.53</v>
      </c>
    </row>
    <row r="340" spans="1:51" s="16" customFormat="1" x14ac:dyDescent="0.2">
      <c r="A340" s="12">
        <v>47573</v>
      </c>
      <c r="B340" s="14">
        <f>ROUND(AVERAGE(Zinsswaps!B281:B340)+'iBoxx Extrapolation'!$G340,2)</f>
        <v>2.97</v>
      </c>
      <c r="C340" s="14">
        <f>ROUND(AVERAGE(Zinsswaps!C281:C340)+'iBoxx Extrapolation'!$G340,2)</f>
        <v>2.98</v>
      </c>
      <c r="D340" s="14">
        <f>ROUND(AVERAGE(Zinsswaps!D281:D340)+'iBoxx Extrapolation'!$G340,2)</f>
        <v>3.03</v>
      </c>
      <c r="E340" s="14">
        <f>ROUND(AVERAGE(Zinsswaps!E281:E340)+'iBoxx Extrapolation'!$G340,2)</f>
        <v>3.11</v>
      </c>
      <c r="F340" s="14">
        <f>ROUND(AVERAGE(Zinsswaps!F281:F340)+'iBoxx Extrapolation'!$G340,2)</f>
        <v>3.18</v>
      </c>
      <c r="G340" s="14">
        <f>ROUND(AVERAGE(Zinsswaps!G281:G340)+'iBoxx Extrapolation'!$G340,2)</f>
        <v>3.26</v>
      </c>
      <c r="H340" s="14">
        <f>ROUND(AVERAGE(Zinsswaps!H281:H340)+'iBoxx Extrapolation'!$G340,2)</f>
        <v>3.33</v>
      </c>
      <c r="I340" s="14">
        <f>ROUND(AVERAGE(Zinsswaps!I281:I340)+'iBoxx Extrapolation'!$G340,2)</f>
        <v>3.4</v>
      </c>
      <c r="J340" s="14">
        <f>ROUND(AVERAGE(Zinsswaps!J281:J340)+'iBoxx Extrapolation'!$G340,2)</f>
        <v>3.47</v>
      </c>
      <c r="K340" s="14">
        <f>ROUND(AVERAGE(Zinsswaps!K281:K340)+'iBoxx Extrapolation'!$G340,2)</f>
        <v>3.53</v>
      </c>
      <c r="L340" s="14">
        <f>ROUND(AVERAGE(Zinsswaps!L281:L340)+'iBoxx Extrapolation'!$G340,2)</f>
        <v>3.59</v>
      </c>
      <c r="M340" s="14">
        <f>ROUND(AVERAGE(Zinsswaps!M281:M340)+'iBoxx Extrapolation'!$G340,2)</f>
        <v>3.64</v>
      </c>
      <c r="N340" s="14">
        <f>ROUND(AVERAGE(Zinsswaps!N281:N340)+'iBoxx Extrapolation'!$G340,2)</f>
        <v>3.69</v>
      </c>
      <c r="O340" s="14">
        <f>ROUND(AVERAGE(Zinsswaps!O281:O340)+'iBoxx Extrapolation'!$G340,2)</f>
        <v>3.73</v>
      </c>
      <c r="P340" s="14">
        <f>ROUND(AVERAGE(Zinsswaps!P281:P340)+'iBoxx Extrapolation'!$G340,2)</f>
        <v>3.77</v>
      </c>
      <c r="Q340" s="14">
        <f>ROUND(AVERAGE(Zinsswaps!Q281:Q340)+'iBoxx Extrapolation'!$G340,2)</f>
        <v>3.79</v>
      </c>
      <c r="R340" s="14">
        <f>ROUND(AVERAGE(Zinsswaps!R281:R340)+'iBoxx Extrapolation'!$G340,2)</f>
        <v>3.81</v>
      </c>
      <c r="S340" s="14">
        <f>ROUND(AVERAGE(Zinsswaps!S281:S340)+'iBoxx Extrapolation'!$G340,2)</f>
        <v>3.83</v>
      </c>
      <c r="T340" s="14">
        <f>ROUND(AVERAGE(Zinsswaps!T281:T340)+'iBoxx Extrapolation'!$G340,2)</f>
        <v>3.85</v>
      </c>
      <c r="U340" s="14">
        <f>ROUND(AVERAGE(Zinsswaps!U281:U340)+'iBoxx Extrapolation'!$G340,2)</f>
        <v>3.86</v>
      </c>
      <c r="V340" s="14">
        <f>ROUND(AVERAGE(Zinsswaps!V281:V340)+'iBoxx Extrapolation'!$G340,2)</f>
        <v>3.86</v>
      </c>
      <c r="W340" s="14">
        <f>ROUND(AVERAGE(Zinsswaps!W281:W340)+'iBoxx Extrapolation'!$G340,2)</f>
        <v>3.86</v>
      </c>
      <c r="X340" s="14">
        <f>ROUND(AVERAGE(Zinsswaps!X281:X340)+'iBoxx Extrapolation'!$G340,2)</f>
        <v>3.86</v>
      </c>
      <c r="Y340" s="14">
        <f>ROUND(AVERAGE(Zinsswaps!Y281:Y340)+'iBoxx Extrapolation'!$G340,2)</f>
        <v>3.86</v>
      </c>
      <c r="Z340" s="14">
        <f>ROUND(AVERAGE(Zinsswaps!Z281:Z340)+'iBoxx Extrapolation'!$G340,2)</f>
        <v>3.86</v>
      </c>
      <c r="AA340" s="14">
        <f>ROUND(AVERAGE(Zinsswaps!AA281:AA340)+'iBoxx Extrapolation'!$G340,2)</f>
        <v>3.86</v>
      </c>
      <c r="AB340" s="14">
        <f>ROUND(AVERAGE(Zinsswaps!AB281:AB340)+'iBoxx Extrapolation'!$G340,2)</f>
        <v>3.85</v>
      </c>
      <c r="AC340" s="14">
        <f>ROUND(AVERAGE(Zinsswaps!AC281:AC340)+'iBoxx Extrapolation'!$G340,2)</f>
        <v>3.84</v>
      </c>
      <c r="AD340" s="14">
        <f>ROUND(AVERAGE(Zinsswaps!AD281:AD340)+'iBoxx Extrapolation'!$G340,2)</f>
        <v>3.83</v>
      </c>
      <c r="AE340" s="14">
        <f>ROUND(AVERAGE(Zinsswaps!AE281:AE340)+'iBoxx Extrapolation'!$G340,2)</f>
        <v>3.83</v>
      </c>
      <c r="AF340" s="14">
        <f>ROUND(AVERAGE(Zinsswaps!AF281:AF340)+'iBoxx Extrapolation'!$G340,2)</f>
        <v>3.81</v>
      </c>
      <c r="AG340" s="14">
        <f>ROUND(AVERAGE(Zinsswaps!AG281:AG340)+'iBoxx Extrapolation'!$G340,2)</f>
        <v>3.8</v>
      </c>
      <c r="AH340" s="14">
        <f>ROUND(AVERAGE(Zinsswaps!AH281:AH340)+'iBoxx Extrapolation'!$G340,2)</f>
        <v>3.78</v>
      </c>
      <c r="AI340" s="14">
        <f>ROUND(AVERAGE(Zinsswaps!AI281:AI340)+'iBoxx Extrapolation'!$G340,2)</f>
        <v>3.77</v>
      </c>
      <c r="AJ340" s="14">
        <f>ROUND(AVERAGE(Zinsswaps!AJ281:AJ340)+'iBoxx Extrapolation'!$G340,2)</f>
        <v>3.76</v>
      </c>
      <c r="AK340" s="14">
        <f>ROUND(AVERAGE(Zinsswaps!AK281:AK340)+'iBoxx Extrapolation'!$G340,2)</f>
        <v>3.75</v>
      </c>
      <c r="AL340" s="14">
        <f>ROUND(AVERAGE(Zinsswaps!AL281:AL340)+'iBoxx Extrapolation'!$G340,2)</f>
        <v>3.74</v>
      </c>
      <c r="AM340" s="14">
        <f>ROUND(AVERAGE(Zinsswaps!AM281:AM340)+'iBoxx Extrapolation'!$G340,2)</f>
        <v>3.73</v>
      </c>
      <c r="AN340" s="14">
        <f>ROUND(AVERAGE(Zinsswaps!AN281:AN340)+'iBoxx Extrapolation'!$G340,2)</f>
        <v>3.72</v>
      </c>
      <c r="AO340" s="14">
        <f>ROUND(AVERAGE(Zinsswaps!AO281:AO340)+'iBoxx Extrapolation'!$G340,2)</f>
        <v>3.71</v>
      </c>
      <c r="AP340" s="14">
        <f>ROUND(AVERAGE(Zinsswaps!AP281:AP340)+'iBoxx Extrapolation'!$G340,2)</f>
        <v>3.69</v>
      </c>
      <c r="AQ340" s="14">
        <f>ROUND(AVERAGE(Zinsswaps!AQ281:AQ340)+'iBoxx Extrapolation'!$G340,2)</f>
        <v>3.67</v>
      </c>
      <c r="AR340" s="14">
        <f>ROUND(AVERAGE(Zinsswaps!AR281:AR340)+'iBoxx Extrapolation'!$G340,2)</f>
        <v>3.65</v>
      </c>
      <c r="AS340" s="14">
        <f>ROUND(AVERAGE(Zinsswaps!AS281:AS340)+'iBoxx Extrapolation'!$G340,2)</f>
        <v>3.63</v>
      </c>
      <c r="AT340" s="14">
        <f>ROUND(AVERAGE(Zinsswaps!AT281:AT340)+'iBoxx Extrapolation'!$G340,2)</f>
        <v>3.61</v>
      </c>
      <c r="AU340" s="14">
        <f>ROUND(AVERAGE(Zinsswaps!AU281:AU340)+'iBoxx Extrapolation'!$G340,2)</f>
        <v>3.6</v>
      </c>
      <c r="AV340" s="14">
        <f>ROUND(AVERAGE(Zinsswaps!AV281:AV340)+'iBoxx Extrapolation'!$G340,2)</f>
        <v>3.58</v>
      </c>
      <c r="AW340" s="14">
        <f>ROUND(AVERAGE(Zinsswaps!AW281:AW340)+'iBoxx Extrapolation'!$G340,2)</f>
        <v>3.57</v>
      </c>
      <c r="AX340" s="14">
        <f>ROUND(AVERAGE(Zinsswaps!AX281:AX340)+'iBoxx Extrapolation'!$G340,2)</f>
        <v>3.55</v>
      </c>
      <c r="AY340" s="14">
        <f>ROUND(AVERAGE(Zinsswaps!AY281:AY340)+'iBoxx Extrapolation'!$G340,2)</f>
        <v>3.54</v>
      </c>
    </row>
    <row r="341" spans="1:51" s="16" customFormat="1" x14ac:dyDescent="0.2">
      <c r="A341" s="12">
        <v>47603</v>
      </c>
      <c r="B341" s="14">
        <f>ROUND(AVERAGE(Zinsswaps!B282:B341)+'iBoxx Extrapolation'!$G341,2)</f>
        <v>2.97</v>
      </c>
      <c r="C341" s="14">
        <f>ROUND(AVERAGE(Zinsswaps!C282:C341)+'iBoxx Extrapolation'!$G341,2)</f>
        <v>2.99</v>
      </c>
      <c r="D341" s="14">
        <f>ROUND(AVERAGE(Zinsswaps!D282:D341)+'iBoxx Extrapolation'!$G341,2)</f>
        <v>3.04</v>
      </c>
      <c r="E341" s="14">
        <f>ROUND(AVERAGE(Zinsswaps!E282:E341)+'iBoxx Extrapolation'!$G341,2)</f>
        <v>3.11</v>
      </c>
      <c r="F341" s="14">
        <f>ROUND(AVERAGE(Zinsswaps!F282:F341)+'iBoxx Extrapolation'!$G341,2)</f>
        <v>3.18</v>
      </c>
      <c r="G341" s="14">
        <f>ROUND(AVERAGE(Zinsswaps!G282:G341)+'iBoxx Extrapolation'!$G341,2)</f>
        <v>3.26</v>
      </c>
      <c r="H341" s="14">
        <f>ROUND(AVERAGE(Zinsswaps!H282:H341)+'iBoxx Extrapolation'!$G341,2)</f>
        <v>3.33</v>
      </c>
      <c r="I341" s="14">
        <f>ROUND(AVERAGE(Zinsswaps!I282:I341)+'iBoxx Extrapolation'!$G341,2)</f>
        <v>3.4</v>
      </c>
      <c r="J341" s="14">
        <f>ROUND(AVERAGE(Zinsswaps!J282:J341)+'iBoxx Extrapolation'!$G341,2)</f>
        <v>3.47</v>
      </c>
      <c r="K341" s="14">
        <f>ROUND(AVERAGE(Zinsswaps!K282:K341)+'iBoxx Extrapolation'!$G341,2)</f>
        <v>3.53</v>
      </c>
      <c r="L341" s="14">
        <f>ROUND(AVERAGE(Zinsswaps!L282:L341)+'iBoxx Extrapolation'!$G341,2)</f>
        <v>3.59</v>
      </c>
      <c r="M341" s="14">
        <f>ROUND(AVERAGE(Zinsswaps!M282:M341)+'iBoxx Extrapolation'!$G341,2)</f>
        <v>3.64</v>
      </c>
      <c r="N341" s="14">
        <f>ROUND(AVERAGE(Zinsswaps!N282:N341)+'iBoxx Extrapolation'!$G341,2)</f>
        <v>3.69</v>
      </c>
      <c r="O341" s="14">
        <f>ROUND(AVERAGE(Zinsswaps!O282:O341)+'iBoxx Extrapolation'!$G341,2)</f>
        <v>3.74</v>
      </c>
      <c r="P341" s="14">
        <f>ROUND(AVERAGE(Zinsswaps!P282:P341)+'iBoxx Extrapolation'!$G341,2)</f>
        <v>3.77</v>
      </c>
      <c r="Q341" s="14">
        <f>ROUND(AVERAGE(Zinsswaps!Q282:Q341)+'iBoxx Extrapolation'!$G341,2)</f>
        <v>3.8</v>
      </c>
      <c r="R341" s="14">
        <f>ROUND(AVERAGE(Zinsswaps!R282:R341)+'iBoxx Extrapolation'!$G341,2)</f>
        <v>3.82</v>
      </c>
      <c r="S341" s="14">
        <f>ROUND(AVERAGE(Zinsswaps!S282:S341)+'iBoxx Extrapolation'!$G341,2)</f>
        <v>3.84</v>
      </c>
      <c r="T341" s="14">
        <f>ROUND(AVERAGE(Zinsswaps!T282:T341)+'iBoxx Extrapolation'!$G341,2)</f>
        <v>3.86</v>
      </c>
      <c r="U341" s="14">
        <f>ROUND(AVERAGE(Zinsswaps!U282:U341)+'iBoxx Extrapolation'!$G341,2)</f>
        <v>3.87</v>
      </c>
      <c r="V341" s="14">
        <f>ROUND(AVERAGE(Zinsswaps!V282:V341)+'iBoxx Extrapolation'!$G341,2)</f>
        <v>3.87</v>
      </c>
      <c r="W341" s="14">
        <f>ROUND(AVERAGE(Zinsswaps!W282:W341)+'iBoxx Extrapolation'!$G341,2)</f>
        <v>3.87</v>
      </c>
      <c r="X341" s="14">
        <f>ROUND(AVERAGE(Zinsswaps!X282:X341)+'iBoxx Extrapolation'!$G341,2)</f>
        <v>3.87</v>
      </c>
      <c r="Y341" s="14">
        <f>ROUND(AVERAGE(Zinsswaps!Y282:Y341)+'iBoxx Extrapolation'!$G341,2)</f>
        <v>3.87</v>
      </c>
      <c r="Z341" s="14">
        <f>ROUND(AVERAGE(Zinsswaps!Z282:Z341)+'iBoxx Extrapolation'!$G341,2)</f>
        <v>3.87</v>
      </c>
      <c r="AA341" s="14">
        <f>ROUND(AVERAGE(Zinsswaps!AA282:AA341)+'iBoxx Extrapolation'!$G341,2)</f>
        <v>3.87</v>
      </c>
      <c r="AB341" s="14">
        <f>ROUND(AVERAGE(Zinsswaps!AB282:AB341)+'iBoxx Extrapolation'!$G341,2)</f>
        <v>3.86</v>
      </c>
      <c r="AC341" s="14">
        <f>ROUND(AVERAGE(Zinsswaps!AC282:AC341)+'iBoxx Extrapolation'!$G341,2)</f>
        <v>3.85</v>
      </c>
      <c r="AD341" s="14">
        <f>ROUND(AVERAGE(Zinsswaps!AD282:AD341)+'iBoxx Extrapolation'!$G341,2)</f>
        <v>3.84</v>
      </c>
      <c r="AE341" s="14">
        <f>ROUND(AVERAGE(Zinsswaps!AE282:AE341)+'iBoxx Extrapolation'!$G341,2)</f>
        <v>3.84</v>
      </c>
      <c r="AF341" s="14">
        <f>ROUND(AVERAGE(Zinsswaps!AF282:AF341)+'iBoxx Extrapolation'!$G341,2)</f>
        <v>3.82</v>
      </c>
      <c r="AG341" s="14">
        <f>ROUND(AVERAGE(Zinsswaps!AG282:AG341)+'iBoxx Extrapolation'!$G341,2)</f>
        <v>3.81</v>
      </c>
      <c r="AH341" s="14">
        <f>ROUND(AVERAGE(Zinsswaps!AH282:AH341)+'iBoxx Extrapolation'!$G341,2)</f>
        <v>3.79</v>
      </c>
      <c r="AI341" s="14">
        <f>ROUND(AVERAGE(Zinsswaps!AI282:AI341)+'iBoxx Extrapolation'!$G341,2)</f>
        <v>3.78</v>
      </c>
      <c r="AJ341" s="14">
        <f>ROUND(AVERAGE(Zinsswaps!AJ282:AJ341)+'iBoxx Extrapolation'!$G341,2)</f>
        <v>3.77</v>
      </c>
      <c r="AK341" s="14">
        <f>ROUND(AVERAGE(Zinsswaps!AK282:AK341)+'iBoxx Extrapolation'!$G341,2)</f>
        <v>3.76</v>
      </c>
      <c r="AL341" s="14">
        <f>ROUND(AVERAGE(Zinsswaps!AL282:AL341)+'iBoxx Extrapolation'!$G341,2)</f>
        <v>3.75</v>
      </c>
      <c r="AM341" s="14">
        <f>ROUND(AVERAGE(Zinsswaps!AM282:AM341)+'iBoxx Extrapolation'!$G341,2)</f>
        <v>3.74</v>
      </c>
      <c r="AN341" s="14">
        <f>ROUND(AVERAGE(Zinsswaps!AN282:AN341)+'iBoxx Extrapolation'!$G341,2)</f>
        <v>3.72</v>
      </c>
      <c r="AO341" s="14">
        <f>ROUND(AVERAGE(Zinsswaps!AO282:AO341)+'iBoxx Extrapolation'!$G341,2)</f>
        <v>3.72</v>
      </c>
      <c r="AP341" s="14">
        <f>ROUND(AVERAGE(Zinsswaps!AP282:AP341)+'iBoxx Extrapolation'!$G341,2)</f>
        <v>3.7</v>
      </c>
      <c r="AQ341" s="14">
        <f>ROUND(AVERAGE(Zinsswaps!AQ282:AQ341)+'iBoxx Extrapolation'!$G341,2)</f>
        <v>3.68</v>
      </c>
      <c r="AR341" s="14">
        <f>ROUND(AVERAGE(Zinsswaps!AR282:AR341)+'iBoxx Extrapolation'!$G341,2)</f>
        <v>3.66</v>
      </c>
      <c r="AS341" s="14">
        <f>ROUND(AVERAGE(Zinsswaps!AS282:AS341)+'iBoxx Extrapolation'!$G341,2)</f>
        <v>3.64</v>
      </c>
      <c r="AT341" s="14">
        <f>ROUND(AVERAGE(Zinsswaps!AT282:AT341)+'iBoxx Extrapolation'!$G341,2)</f>
        <v>3.62</v>
      </c>
      <c r="AU341" s="14">
        <f>ROUND(AVERAGE(Zinsswaps!AU282:AU341)+'iBoxx Extrapolation'!$G341,2)</f>
        <v>3.6</v>
      </c>
      <c r="AV341" s="14">
        <f>ROUND(AVERAGE(Zinsswaps!AV282:AV341)+'iBoxx Extrapolation'!$G341,2)</f>
        <v>3.59</v>
      </c>
      <c r="AW341" s="14">
        <f>ROUND(AVERAGE(Zinsswaps!AW282:AW341)+'iBoxx Extrapolation'!$G341,2)</f>
        <v>3.57</v>
      </c>
      <c r="AX341" s="14">
        <f>ROUND(AVERAGE(Zinsswaps!AX282:AX341)+'iBoxx Extrapolation'!$G341,2)</f>
        <v>3.56</v>
      </c>
      <c r="AY341" s="14">
        <f>ROUND(AVERAGE(Zinsswaps!AY282:AY341)+'iBoxx Extrapolation'!$G341,2)</f>
        <v>3.54</v>
      </c>
    </row>
    <row r="342" spans="1:51" s="16" customFormat="1" x14ac:dyDescent="0.2">
      <c r="A342" s="12">
        <v>47634</v>
      </c>
      <c r="B342" s="14">
        <f>ROUND(AVERAGE(Zinsswaps!B283:B342)+'iBoxx Extrapolation'!$G342,2)</f>
        <v>2.98</v>
      </c>
      <c r="C342" s="14">
        <f>ROUND(AVERAGE(Zinsswaps!C283:C342)+'iBoxx Extrapolation'!$G342,2)</f>
        <v>2.99</v>
      </c>
      <c r="D342" s="14">
        <f>ROUND(AVERAGE(Zinsswaps!D283:D342)+'iBoxx Extrapolation'!$G342,2)</f>
        <v>3.04</v>
      </c>
      <c r="E342" s="14">
        <f>ROUND(AVERAGE(Zinsswaps!E283:E342)+'iBoxx Extrapolation'!$G342,2)</f>
        <v>3.11</v>
      </c>
      <c r="F342" s="14">
        <f>ROUND(AVERAGE(Zinsswaps!F283:F342)+'iBoxx Extrapolation'!$G342,2)</f>
        <v>3.19</v>
      </c>
      <c r="G342" s="14">
        <f>ROUND(AVERAGE(Zinsswaps!G283:G342)+'iBoxx Extrapolation'!$G342,2)</f>
        <v>3.26</v>
      </c>
      <c r="H342" s="14">
        <f>ROUND(AVERAGE(Zinsswaps!H283:H342)+'iBoxx Extrapolation'!$G342,2)</f>
        <v>3.34</v>
      </c>
      <c r="I342" s="14">
        <f>ROUND(AVERAGE(Zinsswaps!I283:I342)+'iBoxx Extrapolation'!$G342,2)</f>
        <v>3.41</v>
      </c>
      <c r="J342" s="14">
        <f>ROUND(AVERAGE(Zinsswaps!J283:J342)+'iBoxx Extrapolation'!$G342,2)</f>
        <v>3.47</v>
      </c>
      <c r="K342" s="14">
        <f>ROUND(AVERAGE(Zinsswaps!K283:K342)+'iBoxx Extrapolation'!$G342,2)</f>
        <v>3.53</v>
      </c>
      <c r="L342" s="14">
        <f>ROUND(AVERAGE(Zinsswaps!L283:L342)+'iBoxx Extrapolation'!$G342,2)</f>
        <v>3.6</v>
      </c>
      <c r="M342" s="14">
        <f>ROUND(AVERAGE(Zinsswaps!M283:M342)+'iBoxx Extrapolation'!$G342,2)</f>
        <v>3.65</v>
      </c>
      <c r="N342" s="14">
        <f>ROUND(AVERAGE(Zinsswaps!N283:N342)+'iBoxx Extrapolation'!$G342,2)</f>
        <v>3.7</v>
      </c>
      <c r="O342" s="14">
        <f>ROUND(AVERAGE(Zinsswaps!O283:O342)+'iBoxx Extrapolation'!$G342,2)</f>
        <v>3.74</v>
      </c>
      <c r="P342" s="14">
        <f>ROUND(AVERAGE(Zinsswaps!P283:P342)+'iBoxx Extrapolation'!$G342,2)</f>
        <v>3.78</v>
      </c>
      <c r="Q342" s="14">
        <f>ROUND(AVERAGE(Zinsswaps!Q283:Q342)+'iBoxx Extrapolation'!$G342,2)</f>
        <v>3.8</v>
      </c>
      <c r="R342" s="14">
        <f>ROUND(AVERAGE(Zinsswaps!R283:R342)+'iBoxx Extrapolation'!$G342,2)</f>
        <v>3.82</v>
      </c>
      <c r="S342" s="14">
        <f>ROUND(AVERAGE(Zinsswaps!S283:S342)+'iBoxx Extrapolation'!$G342,2)</f>
        <v>3.84</v>
      </c>
      <c r="T342" s="14">
        <f>ROUND(AVERAGE(Zinsswaps!T283:T342)+'iBoxx Extrapolation'!$G342,2)</f>
        <v>3.86</v>
      </c>
      <c r="U342" s="14">
        <f>ROUND(AVERAGE(Zinsswaps!U283:U342)+'iBoxx Extrapolation'!$G342,2)</f>
        <v>3.88</v>
      </c>
      <c r="V342" s="14">
        <f>ROUND(AVERAGE(Zinsswaps!V283:V342)+'iBoxx Extrapolation'!$G342,2)</f>
        <v>3.88</v>
      </c>
      <c r="W342" s="14">
        <f>ROUND(AVERAGE(Zinsswaps!W283:W342)+'iBoxx Extrapolation'!$G342,2)</f>
        <v>3.88</v>
      </c>
      <c r="X342" s="14">
        <f>ROUND(AVERAGE(Zinsswaps!X283:X342)+'iBoxx Extrapolation'!$G342,2)</f>
        <v>3.88</v>
      </c>
      <c r="Y342" s="14">
        <f>ROUND(AVERAGE(Zinsswaps!Y283:Y342)+'iBoxx Extrapolation'!$G342,2)</f>
        <v>3.88</v>
      </c>
      <c r="Z342" s="14">
        <f>ROUND(AVERAGE(Zinsswaps!Z283:Z342)+'iBoxx Extrapolation'!$G342,2)</f>
        <v>3.88</v>
      </c>
      <c r="AA342" s="14">
        <f>ROUND(AVERAGE(Zinsswaps!AA283:AA342)+'iBoxx Extrapolation'!$G342,2)</f>
        <v>3.87</v>
      </c>
      <c r="AB342" s="14">
        <f>ROUND(AVERAGE(Zinsswaps!AB283:AB342)+'iBoxx Extrapolation'!$G342,2)</f>
        <v>3.86</v>
      </c>
      <c r="AC342" s="14">
        <f>ROUND(AVERAGE(Zinsswaps!AC283:AC342)+'iBoxx Extrapolation'!$G342,2)</f>
        <v>3.86</v>
      </c>
      <c r="AD342" s="14">
        <f>ROUND(AVERAGE(Zinsswaps!AD283:AD342)+'iBoxx Extrapolation'!$G342,2)</f>
        <v>3.85</v>
      </c>
      <c r="AE342" s="14">
        <f>ROUND(AVERAGE(Zinsswaps!AE283:AE342)+'iBoxx Extrapolation'!$G342,2)</f>
        <v>3.84</v>
      </c>
      <c r="AF342" s="14">
        <f>ROUND(AVERAGE(Zinsswaps!AF283:AF342)+'iBoxx Extrapolation'!$G342,2)</f>
        <v>3.83</v>
      </c>
      <c r="AG342" s="14">
        <f>ROUND(AVERAGE(Zinsswaps!AG283:AG342)+'iBoxx Extrapolation'!$G342,2)</f>
        <v>3.81</v>
      </c>
      <c r="AH342" s="14">
        <f>ROUND(AVERAGE(Zinsswaps!AH283:AH342)+'iBoxx Extrapolation'!$G342,2)</f>
        <v>3.8</v>
      </c>
      <c r="AI342" s="14">
        <f>ROUND(AVERAGE(Zinsswaps!AI283:AI342)+'iBoxx Extrapolation'!$G342,2)</f>
        <v>3.79</v>
      </c>
      <c r="AJ342" s="14">
        <f>ROUND(AVERAGE(Zinsswaps!AJ283:AJ342)+'iBoxx Extrapolation'!$G342,2)</f>
        <v>3.77</v>
      </c>
      <c r="AK342" s="14">
        <f>ROUND(AVERAGE(Zinsswaps!AK283:AK342)+'iBoxx Extrapolation'!$G342,2)</f>
        <v>3.76</v>
      </c>
      <c r="AL342" s="14">
        <f>ROUND(AVERAGE(Zinsswaps!AL283:AL342)+'iBoxx Extrapolation'!$G342,2)</f>
        <v>3.75</v>
      </c>
      <c r="AM342" s="14">
        <f>ROUND(AVERAGE(Zinsswaps!AM283:AM342)+'iBoxx Extrapolation'!$G342,2)</f>
        <v>3.74</v>
      </c>
      <c r="AN342" s="14">
        <f>ROUND(AVERAGE(Zinsswaps!AN283:AN342)+'iBoxx Extrapolation'!$G342,2)</f>
        <v>3.73</v>
      </c>
      <c r="AO342" s="14">
        <f>ROUND(AVERAGE(Zinsswaps!AO283:AO342)+'iBoxx Extrapolation'!$G342,2)</f>
        <v>3.72</v>
      </c>
      <c r="AP342" s="14">
        <f>ROUND(AVERAGE(Zinsswaps!AP283:AP342)+'iBoxx Extrapolation'!$G342,2)</f>
        <v>3.7</v>
      </c>
      <c r="AQ342" s="14">
        <f>ROUND(AVERAGE(Zinsswaps!AQ283:AQ342)+'iBoxx Extrapolation'!$G342,2)</f>
        <v>3.68</v>
      </c>
      <c r="AR342" s="14">
        <f>ROUND(AVERAGE(Zinsswaps!AR283:AR342)+'iBoxx Extrapolation'!$G342,2)</f>
        <v>3.66</v>
      </c>
      <c r="AS342" s="14">
        <f>ROUND(AVERAGE(Zinsswaps!AS283:AS342)+'iBoxx Extrapolation'!$G342,2)</f>
        <v>3.64</v>
      </c>
      <c r="AT342" s="14">
        <f>ROUND(AVERAGE(Zinsswaps!AT283:AT342)+'iBoxx Extrapolation'!$G342,2)</f>
        <v>3.63</v>
      </c>
      <c r="AU342" s="14">
        <f>ROUND(AVERAGE(Zinsswaps!AU283:AU342)+'iBoxx Extrapolation'!$G342,2)</f>
        <v>3.61</v>
      </c>
      <c r="AV342" s="14">
        <f>ROUND(AVERAGE(Zinsswaps!AV283:AV342)+'iBoxx Extrapolation'!$G342,2)</f>
        <v>3.59</v>
      </c>
      <c r="AW342" s="14">
        <f>ROUND(AVERAGE(Zinsswaps!AW283:AW342)+'iBoxx Extrapolation'!$G342,2)</f>
        <v>3.58</v>
      </c>
      <c r="AX342" s="14">
        <f>ROUND(AVERAGE(Zinsswaps!AX283:AX342)+'iBoxx Extrapolation'!$G342,2)</f>
        <v>3.56</v>
      </c>
      <c r="AY342" s="14">
        <f>ROUND(AVERAGE(Zinsswaps!AY283:AY342)+'iBoxx Extrapolation'!$G342,2)</f>
        <v>3.55</v>
      </c>
    </row>
    <row r="343" spans="1:51" s="16" customFormat="1" x14ac:dyDescent="0.2">
      <c r="A343" s="12">
        <v>47664</v>
      </c>
      <c r="B343" s="14">
        <f>ROUND(AVERAGE(Zinsswaps!B284:B343)+'iBoxx Extrapolation'!$G343,2)</f>
        <v>2.98</v>
      </c>
      <c r="C343" s="14">
        <f>ROUND(AVERAGE(Zinsswaps!C284:C343)+'iBoxx Extrapolation'!$G343,2)</f>
        <v>2.99</v>
      </c>
      <c r="D343" s="14">
        <f>ROUND(AVERAGE(Zinsswaps!D284:D343)+'iBoxx Extrapolation'!$G343,2)</f>
        <v>3.04</v>
      </c>
      <c r="E343" s="14">
        <f>ROUND(AVERAGE(Zinsswaps!E284:E343)+'iBoxx Extrapolation'!$G343,2)</f>
        <v>3.12</v>
      </c>
      <c r="F343" s="14">
        <f>ROUND(AVERAGE(Zinsswaps!F284:F343)+'iBoxx Extrapolation'!$G343,2)</f>
        <v>3.19</v>
      </c>
      <c r="G343" s="14">
        <f>ROUND(AVERAGE(Zinsswaps!G284:G343)+'iBoxx Extrapolation'!$G343,2)</f>
        <v>3.26</v>
      </c>
      <c r="H343" s="14">
        <f>ROUND(AVERAGE(Zinsswaps!H284:H343)+'iBoxx Extrapolation'!$G343,2)</f>
        <v>3.34</v>
      </c>
      <c r="I343" s="14">
        <f>ROUND(AVERAGE(Zinsswaps!I284:I343)+'iBoxx Extrapolation'!$G343,2)</f>
        <v>3.41</v>
      </c>
      <c r="J343" s="14">
        <f>ROUND(AVERAGE(Zinsswaps!J284:J343)+'iBoxx Extrapolation'!$G343,2)</f>
        <v>3.47</v>
      </c>
      <c r="K343" s="14">
        <f>ROUND(AVERAGE(Zinsswaps!K284:K343)+'iBoxx Extrapolation'!$G343,2)</f>
        <v>3.54</v>
      </c>
      <c r="L343" s="14">
        <f>ROUND(AVERAGE(Zinsswaps!L284:L343)+'iBoxx Extrapolation'!$G343,2)</f>
        <v>3.6</v>
      </c>
      <c r="M343" s="14">
        <f>ROUND(AVERAGE(Zinsswaps!M284:M343)+'iBoxx Extrapolation'!$G343,2)</f>
        <v>3.65</v>
      </c>
      <c r="N343" s="14">
        <f>ROUND(AVERAGE(Zinsswaps!N284:N343)+'iBoxx Extrapolation'!$G343,2)</f>
        <v>3.7</v>
      </c>
      <c r="O343" s="14">
        <f>ROUND(AVERAGE(Zinsswaps!O284:O343)+'iBoxx Extrapolation'!$G343,2)</f>
        <v>3.74</v>
      </c>
      <c r="P343" s="14">
        <f>ROUND(AVERAGE(Zinsswaps!P284:P343)+'iBoxx Extrapolation'!$G343,2)</f>
        <v>3.78</v>
      </c>
      <c r="Q343" s="14">
        <f>ROUND(AVERAGE(Zinsswaps!Q284:Q343)+'iBoxx Extrapolation'!$G343,2)</f>
        <v>3.8</v>
      </c>
      <c r="R343" s="14">
        <f>ROUND(AVERAGE(Zinsswaps!R284:R343)+'iBoxx Extrapolation'!$G343,2)</f>
        <v>3.83</v>
      </c>
      <c r="S343" s="14">
        <f>ROUND(AVERAGE(Zinsswaps!S284:S343)+'iBoxx Extrapolation'!$G343,2)</f>
        <v>3.85</v>
      </c>
      <c r="T343" s="14">
        <f>ROUND(AVERAGE(Zinsswaps!T284:T343)+'iBoxx Extrapolation'!$G343,2)</f>
        <v>3.86</v>
      </c>
      <c r="U343" s="14">
        <f>ROUND(AVERAGE(Zinsswaps!U284:U343)+'iBoxx Extrapolation'!$G343,2)</f>
        <v>3.88</v>
      </c>
      <c r="V343" s="14">
        <f>ROUND(AVERAGE(Zinsswaps!V284:V343)+'iBoxx Extrapolation'!$G343,2)</f>
        <v>3.88</v>
      </c>
      <c r="W343" s="14">
        <f>ROUND(AVERAGE(Zinsswaps!W284:W343)+'iBoxx Extrapolation'!$G343,2)</f>
        <v>3.88</v>
      </c>
      <c r="X343" s="14">
        <f>ROUND(AVERAGE(Zinsswaps!X284:X343)+'iBoxx Extrapolation'!$G343,2)</f>
        <v>3.88</v>
      </c>
      <c r="Y343" s="14">
        <f>ROUND(AVERAGE(Zinsswaps!Y284:Y343)+'iBoxx Extrapolation'!$G343,2)</f>
        <v>3.88</v>
      </c>
      <c r="Z343" s="14">
        <f>ROUND(AVERAGE(Zinsswaps!Z284:Z343)+'iBoxx Extrapolation'!$G343,2)</f>
        <v>3.88</v>
      </c>
      <c r="AA343" s="14">
        <f>ROUND(AVERAGE(Zinsswaps!AA284:AA343)+'iBoxx Extrapolation'!$G343,2)</f>
        <v>3.88</v>
      </c>
      <c r="AB343" s="14">
        <f>ROUND(AVERAGE(Zinsswaps!AB284:AB343)+'iBoxx Extrapolation'!$G343,2)</f>
        <v>3.87</v>
      </c>
      <c r="AC343" s="14">
        <f>ROUND(AVERAGE(Zinsswaps!AC284:AC343)+'iBoxx Extrapolation'!$G343,2)</f>
        <v>3.86</v>
      </c>
      <c r="AD343" s="14">
        <f>ROUND(AVERAGE(Zinsswaps!AD284:AD343)+'iBoxx Extrapolation'!$G343,2)</f>
        <v>3.85</v>
      </c>
      <c r="AE343" s="14">
        <f>ROUND(AVERAGE(Zinsswaps!AE284:AE343)+'iBoxx Extrapolation'!$G343,2)</f>
        <v>3.85</v>
      </c>
      <c r="AF343" s="14">
        <f>ROUND(AVERAGE(Zinsswaps!AF284:AF343)+'iBoxx Extrapolation'!$G343,2)</f>
        <v>3.83</v>
      </c>
      <c r="AG343" s="14">
        <f>ROUND(AVERAGE(Zinsswaps!AG284:AG343)+'iBoxx Extrapolation'!$G343,2)</f>
        <v>3.82</v>
      </c>
      <c r="AH343" s="14">
        <f>ROUND(AVERAGE(Zinsswaps!AH284:AH343)+'iBoxx Extrapolation'!$G343,2)</f>
        <v>3.8</v>
      </c>
      <c r="AI343" s="14">
        <f>ROUND(AVERAGE(Zinsswaps!AI284:AI343)+'iBoxx Extrapolation'!$G343,2)</f>
        <v>3.79</v>
      </c>
      <c r="AJ343" s="14">
        <f>ROUND(AVERAGE(Zinsswaps!AJ284:AJ343)+'iBoxx Extrapolation'!$G343,2)</f>
        <v>3.78</v>
      </c>
      <c r="AK343" s="14">
        <f>ROUND(AVERAGE(Zinsswaps!AK284:AK343)+'iBoxx Extrapolation'!$G343,2)</f>
        <v>3.77</v>
      </c>
      <c r="AL343" s="14">
        <f>ROUND(AVERAGE(Zinsswaps!AL284:AL343)+'iBoxx Extrapolation'!$G343,2)</f>
        <v>3.75</v>
      </c>
      <c r="AM343" s="14">
        <f>ROUND(AVERAGE(Zinsswaps!AM284:AM343)+'iBoxx Extrapolation'!$G343,2)</f>
        <v>3.74</v>
      </c>
      <c r="AN343" s="14">
        <f>ROUND(AVERAGE(Zinsswaps!AN284:AN343)+'iBoxx Extrapolation'!$G343,2)</f>
        <v>3.73</v>
      </c>
      <c r="AO343" s="14">
        <f>ROUND(AVERAGE(Zinsswaps!AO284:AO343)+'iBoxx Extrapolation'!$G343,2)</f>
        <v>3.72</v>
      </c>
      <c r="AP343" s="14">
        <f>ROUND(AVERAGE(Zinsswaps!AP284:AP343)+'iBoxx Extrapolation'!$G343,2)</f>
        <v>3.7</v>
      </c>
      <c r="AQ343" s="14">
        <f>ROUND(AVERAGE(Zinsswaps!AQ284:AQ343)+'iBoxx Extrapolation'!$G343,2)</f>
        <v>3.68</v>
      </c>
      <c r="AR343" s="14">
        <f>ROUND(AVERAGE(Zinsswaps!AR284:AR343)+'iBoxx Extrapolation'!$G343,2)</f>
        <v>3.66</v>
      </c>
      <c r="AS343" s="14">
        <f>ROUND(AVERAGE(Zinsswaps!AS284:AS343)+'iBoxx Extrapolation'!$G343,2)</f>
        <v>3.65</v>
      </c>
      <c r="AT343" s="14">
        <f>ROUND(AVERAGE(Zinsswaps!AT284:AT343)+'iBoxx Extrapolation'!$G343,2)</f>
        <v>3.63</v>
      </c>
      <c r="AU343" s="14">
        <f>ROUND(AVERAGE(Zinsswaps!AU284:AU343)+'iBoxx Extrapolation'!$G343,2)</f>
        <v>3.61</v>
      </c>
      <c r="AV343" s="14">
        <f>ROUND(AVERAGE(Zinsswaps!AV284:AV343)+'iBoxx Extrapolation'!$G343,2)</f>
        <v>3.59</v>
      </c>
      <c r="AW343" s="14">
        <f>ROUND(AVERAGE(Zinsswaps!AW284:AW343)+'iBoxx Extrapolation'!$G343,2)</f>
        <v>3.58</v>
      </c>
      <c r="AX343" s="14">
        <f>ROUND(AVERAGE(Zinsswaps!AX284:AX343)+'iBoxx Extrapolation'!$G343,2)</f>
        <v>3.56</v>
      </c>
      <c r="AY343" s="14">
        <f>ROUND(AVERAGE(Zinsswaps!AY284:AY343)+'iBoxx Extrapolation'!$G343,2)</f>
        <v>3.55</v>
      </c>
    </row>
    <row r="344" spans="1:51" s="16" customFormat="1" x14ac:dyDescent="0.2">
      <c r="A344" s="12">
        <v>47695</v>
      </c>
      <c r="B344" s="14">
        <f>ROUND(AVERAGE(Zinsswaps!B285:B344)+'iBoxx Extrapolation'!$G344,2)</f>
        <v>2.98</v>
      </c>
      <c r="C344" s="14">
        <f>ROUND(AVERAGE(Zinsswaps!C285:C344)+'iBoxx Extrapolation'!$G344,2)</f>
        <v>2.99</v>
      </c>
      <c r="D344" s="14">
        <f>ROUND(AVERAGE(Zinsswaps!D285:D344)+'iBoxx Extrapolation'!$G344,2)</f>
        <v>3.04</v>
      </c>
      <c r="E344" s="14">
        <f>ROUND(AVERAGE(Zinsswaps!E285:E344)+'iBoxx Extrapolation'!$G344,2)</f>
        <v>3.12</v>
      </c>
      <c r="F344" s="14">
        <f>ROUND(AVERAGE(Zinsswaps!F285:F344)+'iBoxx Extrapolation'!$G344,2)</f>
        <v>3.19</v>
      </c>
      <c r="G344" s="14">
        <f>ROUND(AVERAGE(Zinsswaps!G285:G344)+'iBoxx Extrapolation'!$G344,2)</f>
        <v>3.27</v>
      </c>
      <c r="H344" s="14">
        <f>ROUND(AVERAGE(Zinsswaps!H285:H344)+'iBoxx Extrapolation'!$G344,2)</f>
        <v>3.34</v>
      </c>
      <c r="I344" s="14">
        <f>ROUND(AVERAGE(Zinsswaps!I285:I344)+'iBoxx Extrapolation'!$G344,2)</f>
        <v>3.41</v>
      </c>
      <c r="J344" s="14">
        <f>ROUND(AVERAGE(Zinsswaps!J285:J344)+'iBoxx Extrapolation'!$G344,2)</f>
        <v>3.48</v>
      </c>
      <c r="K344" s="14">
        <f>ROUND(AVERAGE(Zinsswaps!K285:K344)+'iBoxx Extrapolation'!$G344,2)</f>
        <v>3.54</v>
      </c>
      <c r="L344" s="14">
        <f>ROUND(AVERAGE(Zinsswaps!L285:L344)+'iBoxx Extrapolation'!$G344,2)</f>
        <v>3.6</v>
      </c>
      <c r="M344" s="14">
        <f>ROUND(AVERAGE(Zinsswaps!M285:M344)+'iBoxx Extrapolation'!$G344,2)</f>
        <v>3.65</v>
      </c>
      <c r="N344" s="14">
        <f>ROUND(AVERAGE(Zinsswaps!N285:N344)+'iBoxx Extrapolation'!$G344,2)</f>
        <v>3.7</v>
      </c>
      <c r="O344" s="14">
        <f>ROUND(AVERAGE(Zinsswaps!O285:O344)+'iBoxx Extrapolation'!$G344,2)</f>
        <v>3.74</v>
      </c>
      <c r="P344" s="14">
        <f>ROUND(AVERAGE(Zinsswaps!P285:P344)+'iBoxx Extrapolation'!$G344,2)</f>
        <v>3.78</v>
      </c>
      <c r="Q344" s="14">
        <f>ROUND(AVERAGE(Zinsswaps!Q285:Q344)+'iBoxx Extrapolation'!$G344,2)</f>
        <v>3.81</v>
      </c>
      <c r="R344" s="14">
        <f>ROUND(AVERAGE(Zinsswaps!R285:R344)+'iBoxx Extrapolation'!$G344,2)</f>
        <v>3.83</v>
      </c>
      <c r="S344" s="14">
        <f>ROUND(AVERAGE(Zinsswaps!S285:S344)+'iBoxx Extrapolation'!$G344,2)</f>
        <v>3.85</v>
      </c>
      <c r="T344" s="14">
        <f>ROUND(AVERAGE(Zinsswaps!T285:T344)+'iBoxx Extrapolation'!$G344,2)</f>
        <v>3.87</v>
      </c>
      <c r="U344" s="14">
        <f>ROUND(AVERAGE(Zinsswaps!U285:U344)+'iBoxx Extrapolation'!$G344,2)</f>
        <v>3.88</v>
      </c>
      <c r="V344" s="14">
        <f>ROUND(AVERAGE(Zinsswaps!V285:V344)+'iBoxx Extrapolation'!$G344,2)</f>
        <v>3.89</v>
      </c>
      <c r="W344" s="14">
        <f>ROUND(AVERAGE(Zinsswaps!W285:W344)+'iBoxx Extrapolation'!$G344,2)</f>
        <v>3.89</v>
      </c>
      <c r="X344" s="14">
        <f>ROUND(AVERAGE(Zinsswaps!X285:X344)+'iBoxx Extrapolation'!$G344,2)</f>
        <v>3.89</v>
      </c>
      <c r="Y344" s="14">
        <f>ROUND(AVERAGE(Zinsswaps!Y285:Y344)+'iBoxx Extrapolation'!$G344,2)</f>
        <v>3.89</v>
      </c>
      <c r="Z344" s="14">
        <f>ROUND(AVERAGE(Zinsswaps!Z285:Z344)+'iBoxx Extrapolation'!$G344,2)</f>
        <v>3.89</v>
      </c>
      <c r="AA344" s="14">
        <f>ROUND(AVERAGE(Zinsswaps!AA285:AA344)+'iBoxx Extrapolation'!$G344,2)</f>
        <v>3.88</v>
      </c>
      <c r="AB344" s="14">
        <f>ROUND(AVERAGE(Zinsswaps!AB285:AB344)+'iBoxx Extrapolation'!$G344,2)</f>
        <v>3.87</v>
      </c>
      <c r="AC344" s="14">
        <f>ROUND(AVERAGE(Zinsswaps!AC285:AC344)+'iBoxx Extrapolation'!$G344,2)</f>
        <v>3.87</v>
      </c>
      <c r="AD344" s="14">
        <f>ROUND(AVERAGE(Zinsswaps!AD285:AD344)+'iBoxx Extrapolation'!$G344,2)</f>
        <v>3.86</v>
      </c>
      <c r="AE344" s="14">
        <f>ROUND(AVERAGE(Zinsswaps!AE285:AE344)+'iBoxx Extrapolation'!$G344,2)</f>
        <v>3.85</v>
      </c>
      <c r="AF344" s="14">
        <f>ROUND(AVERAGE(Zinsswaps!AF285:AF344)+'iBoxx Extrapolation'!$G344,2)</f>
        <v>3.84</v>
      </c>
      <c r="AG344" s="14">
        <f>ROUND(AVERAGE(Zinsswaps!AG285:AG344)+'iBoxx Extrapolation'!$G344,2)</f>
        <v>3.82</v>
      </c>
      <c r="AH344" s="14">
        <f>ROUND(AVERAGE(Zinsswaps!AH285:AH344)+'iBoxx Extrapolation'!$G344,2)</f>
        <v>3.81</v>
      </c>
      <c r="AI344" s="14">
        <f>ROUND(AVERAGE(Zinsswaps!AI285:AI344)+'iBoxx Extrapolation'!$G344,2)</f>
        <v>3.79</v>
      </c>
      <c r="AJ344" s="14">
        <f>ROUND(AVERAGE(Zinsswaps!AJ285:AJ344)+'iBoxx Extrapolation'!$G344,2)</f>
        <v>3.78</v>
      </c>
      <c r="AK344" s="14">
        <f>ROUND(AVERAGE(Zinsswaps!AK285:AK344)+'iBoxx Extrapolation'!$G344,2)</f>
        <v>3.77</v>
      </c>
      <c r="AL344" s="14">
        <f>ROUND(AVERAGE(Zinsswaps!AL285:AL344)+'iBoxx Extrapolation'!$G344,2)</f>
        <v>3.76</v>
      </c>
      <c r="AM344" s="14">
        <f>ROUND(AVERAGE(Zinsswaps!AM285:AM344)+'iBoxx Extrapolation'!$G344,2)</f>
        <v>3.75</v>
      </c>
      <c r="AN344" s="14">
        <f>ROUND(AVERAGE(Zinsswaps!AN285:AN344)+'iBoxx Extrapolation'!$G344,2)</f>
        <v>3.74</v>
      </c>
      <c r="AO344" s="14">
        <f>ROUND(AVERAGE(Zinsswaps!AO285:AO344)+'iBoxx Extrapolation'!$G344,2)</f>
        <v>3.73</v>
      </c>
      <c r="AP344" s="14">
        <f>ROUND(AVERAGE(Zinsswaps!AP285:AP344)+'iBoxx Extrapolation'!$G344,2)</f>
        <v>3.71</v>
      </c>
      <c r="AQ344" s="14">
        <f>ROUND(AVERAGE(Zinsswaps!AQ285:AQ344)+'iBoxx Extrapolation'!$G344,2)</f>
        <v>3.69</v>
      </c>
      <c r="AR344" s="14">
        <f>ROUND(AVERAGE(Zinsswaps!AR285:AR344)+'iBoxx Extrapolation'!$G344,2)</f>
        <v>3.67</v>
      </c>
      <c r="AS344" s="14">
        <f>ROUND(AVERAGE(Zinsswaps!AS285:AS344)+'iBoxx Extrapolation'!$G344,2)</f>
        <v>3.65</v>
      </c>
      <c r="AT344" s="14">
        <f>ROUND(AVERAGE(Zinsswaps!AT285:AT344)+'iBoxx Extrapolation'!$G344,2)</f>
        <v>3.63</v>
      </c>
      <c r="AU344" s="14">
        <f>ROUND(AVERAGE(Zinsswaps!AU285:AU344)+'iBoxx Extrapolation'!$G344,2)</f>
        <v>3.61</v>
      </c>
      <c r="AV344" s="14">
        <f>ROUND(AVERAGE(Zinsswaps!AV285:AV344)+'iBoxx Extrapolation'!$G344,2)</f>
        <v>3.6</v>
      </c>
      <c r="AW344" s="14">
        <f>ROUND(AVERAGE(Zinsswaps!AW285:AW344)+'iBoxx Extrapolation'!$G344,2)</f>
        <v>3.58</v>
      </c>
      <c r="AX344" s="14">
        <f>ROUND(AVERAGE(Zinsswaps!AX285:AX344)+'iBoxx Extrapolation'!$G344,2)</f>
        <v>3.57</v>
      </c>
      <c r="AY344" s="14">
        <f>ROUND(AVERAGE(Zinsswaps!AY285:AY344)+'iBoxx Extrapolation'!$G344,2)</f>
        <v>3.55</v>
      </c>
    </row>
    <row r="345" spans="1:51" s="16" customFormat="1" x14ac:dyDescent="0.2">
      <c r="A345" s="12">
        <v>47726</v>
      </c>
      <c r="B345" s="14">
        <f>ROUND(AVERAGE(Zinsswaps!B286:B345)+'iBoxx Extrapolation'!$G345,2)</f>
        <v>2.99</v>
      </c>
      <c r="C345" s="14">
        <f>ROUND(AVERAGE(Zinsswaps!C286:C345)+'iBoxx Extrapolation'!$G345,2)</f>
        <v>3</v>
      </c>
      <c r="D345" s="14">
        <f>ROUND(AVERAGE(Zinsswaps!D286:D345)+'iBoxx Extrapolation'!$G345,2)</f>
        <v>3.05</v>
      </c>
      <c r="E345" s="14">
        <f>ROUND(AVERAGE(Zinsswaps!E286:E345)+'iBoxx Extrapolation'!$G345,2)</f>
        <v>3.12</v>
      </c>
      <c r="F345" s="14">
        <f>ROUND(AVERAGE(Zinsswaps!F286:F345)+'iBoxx Extrapolation'!$G345,2)</f>
        <v>3.19</v>
      </c>
      <c r="G345" s="14">
        <f>ROUND(AVERAGE(Zinsswaps!G286:G345)+'iBoxx Extrapolation'!$G345,2)</f>
        <v>3.27</v>
      </c>
      <c r="H345" s="14">
        <f>ROUND(AVERAGE(Zinsswaps!H286:H345)+'iBoxx Extrapolation'!$G345,2)</f>
        <v>3.34</v>
      </c>
      <c r="I345" s="14">
        <f>ROUND(AVERAGE(Zinsswaps!I286:I345)+'iBoxx Extrapolation'!$G345,2)</f>
        <v>3.41</v>
      </c>
      <c r="J345" s="14">
        <f>ROUND(AVERAGE(Zinsswaps!J286:J345)+'iBoxx Extrapolation'!$G345,2)</f>
        <v>3.48</v>
      </c>
      <c r="K345" s="14">
        <f>ROUND(AVERAGE(Zinsswaps!K286:K345)+'iBoxx Extrapolation'!$G345,2)</f>
        <v>3.54</v>
      </c>
      <c r="L345" s="14">
        <f>ROUND(AVERAGE(Zinsswaps!L286:L345)+'iBoxx Extrapolation'!$G345,2)</f>
        <v>3.6</v>
      </c>
      <c r="M345" s="14">
        <f>ROUND(AVERAGE(Zinsswaps!M286:M345)+'iBoxx Extrapolation'!$G345,2)</f>
        <v>3.65</v>
      </c>
      <c r="N345" s="14">
        <f>ROUND(AVERAGE(Zinsswaps!N286:N345)+'iBoxx Extrapolation'!$G345,2)</f>
        <v>3.7</v>
      </c>
      <c r="O345" s="14">
        <f>ROUND(AVERAGE(Zinsswaps!O286:O345)+'iBoxx Extrapolation'!$G345,2)</f>
        <v>3.75</v>
      </c>
      <c r="P345" s="14">
        <f>ROUND(AVERAGE(Zinsswaps!P286:P345)+'iBoxx Extrapolation'!$G345,2)</f>
        <v>3.78</v>
      </c>
      <c r="Q345" s="14">
        <f>ROUND(AVERAGE(Zinsswaps!Q286:Q345)+'iBoxx Extrapolation'!$G345,2)</f>
        <v>3.81</v>
      </c>
      <c r="R345" s="14">
        <f>ROUND(AVERAGE(Zinsswaps!R286:R345)+'iBoxx Extrapolation'!$G345,2)</f>
        <v>3.83</v>
      </c>
      <c r="S345" s="14">
        <f>ROUND(AVERAGE(Zinsswaps!S286:S345)+'iBoxx Extrapolation'!$G345,2)</f>
        <v>3.85</v>
      </c>
      <c r="T345" s="14">
        <f>ROUND(AVERAGE(Zinsswaps!T286:T345)+'iBoxx Extrapolation'!$G345,2)</f>
        <v>3.87</v>
      </c>
      <c r="U345" s="14">
        <f>ROUND(AVERAGE(Zinsswaps!U286:U345)+'iBoxx Extrapolation'!$G345,2)</f>
        <v>3.89</v>
      </c>
      <c r="V345" s="14">
        <f>ROUND(AVERAGE(Zinsswaps!V286:V345)+'iBoxx Extrapolation'!$G345,2)</f>
        <v>3.89</v>
      </c>
      <c r="W345" s="14">
        <f>ROUND(AVERAGE(Zinsswaps!W286:W345)+'iBoxx Extrapolation'!$G345,2)</f>
        <v>3.89</v>
      </c>
      <c r="X345" s="14">
        <f>ROUND(AVERAGE(Zinsswaps!X286:X345)+'iBoxx Extrapolation'!$G345,2)</f>
        <v>3.89</v>
      </c>
      <c r="Y345" s="14">
        <f>ROUND(AVERAGE(Zinsswaps!Y286:Y345)+'iBoxx Extrapolation'!$G345,2)</f>
        <v>3.89</v>
      </c>
      <c r="Z345" s="14">
        <f>ROUND(AVERAGE(Zinsswaps!Z286:Z345)+'iBoxx Extrapolation'!$G345,2)</f>
        <v>3.89</v>
      </c>
      <c r="AA345" s="14">
        <f>ROUND(AVERAGE(Zinsswaps!AA286:AA345)+'iBoxx Extrapolation'!$G345,2)</f>
        <v>3.88</v>
      </c>
      <c r="AB345" s="14">
        <f>ROUND(AVERAGE(Zinsswaps!AB286:AB345)+'iBoxx Extrapolation'!$G345,2)</f>
        <v>3.87</v>
      </c>
      <c r="AC345" s="14">
        <f>ROUND(AVERAGE(Zinsswaps!AC286:AC345)+'iBoxx Extrapolation'!$G345,2)</f>
        <v>3.87</v>
      </c>
      <c r="AD345" s="14">
        <f>ROUND(AVERAGE(Zinsswaps!AD286:AD345)+'iBoxx Extrapolation'!$G345,2)</f>
        <v>3.86</v>
      </c>
      <c r="AE345" s="14">
        <f>ROUND(AVERAGE(Zinsswaps!AE286:AE345)+'iBoxx Extrapolation'!$G345,2)</f>
        <v>3.85</v>
      </c>
      <c r="AF345" s="14">
        <f>ROUND(AVERAGE(Zinsswaps!AF286:AF345)+'iBoxx Extrapolation'!$G345,2)</f>
        <v>3.84</v>
      </c>
      <c r="AG345" s="14">
        <f>ROUND(AVERAGE(Zinsswaps!AG286:AG345)+'iBoxx Extrapolation'!$G345,2)</f>
        <v>3.82</v>
      </c>
      <c r="AH345" s="14">
        <f>ROUND(AVERAGE(Zinsswaps!AH286:AH345)+'iBoxx Extrapolation'!$G345,2)</f>
        <v>3.81</v>
      </c>
      <c r="AI345" s="14">
        <f>ROUND(AVERAGE(Zinsswaps!AI286:AI345)+'iBoxx Extrapolation'!$G345,2)</f>
        <v>3.8</v>
      </c>
      <c r="AJ345" s="14">
        <f>ROUND(AVERAGE(Zinsswaps!AJ286:AJ345)+'iBoxx Extrapolation'!$G345,2)</f>
        <v>3.78</v>
      </c>
      <c r="AK345" s="14">
        <f>ROUND(AVERAGE(Zinsswaps!AK286:AK345)+'iBoxx Extrapolation'!$G345,2)</f>
        <v>3.77</v>
      </c>
      <c r="AL345" s="14">
        <f>ROUND(AVERAGE(Zinsswaps!AL286:AL345)+'iBoxx Extrapolation'!$G345,2)</f>
        <v>3.76</v>
      </c>
      <c r="AM345" s="14">
        <f>ROUND(AVERAGE(Zinsswaps!AM286:AM345)+'iBoxx Extrapolation'!$G345,2)</f>
        <v>3.75</v>
      </c>
      <c r="AN345" s="14">
        <f>ROUND(AVERAGE(Zinsswaps!AN286:AN345)+'iBoxx Extrapolation'!$G345,2)</f>
        <v>3.74</v>
      </c>
      <c r="AO345" s="14">
        <f>ROUND(AVERAGE(Zinsswaps!AO286:AO345)+'iBoxx Extrapolation'!$G345,2)</f>
        <v>3.73</v>
      </c>
      <c r="AP345" s="14">
        <f>ROUND(AVERAGE(Zinsswaps!AP286:AP345)+'iBoxx Extrapolation'!$G345,2)</f>
        <v>3.71</v>
      </c>
      <c r="AQ345" s="14">
        <f>ROUND(AVERAGE(Zinsswaps!AQ286:AQ345)+'iBoxx Extrapolation'!$G345,2)</f>
        <v>3.69</v>
      </c>
      <c r="AR345" s="14">
        <f>ROUND(AVERAGE(Zinsswaps!AR286:AR345)+'iBoxx Extrapolation'!$G345,2)</f>
        <v>3.67</v>
      </c>
      <c r="AS345" s="14">
        <f>ROUND(AVERAGE(Zinsswaps!AS286:AS345)+'iBoxx Extrapolation'!$G345,2)</f>
        <v>3.65</v>
      </c>
      <c r="AT345" s="14">
        <f>ROUND(AVERAGE(Zinsswaps!AT286:AT345)+'iBoxx Extrapolation'!$G345,2)</f>
        <v>3.63</v>
      </c>
      <c r="AU345" s="14">
        <f>ROUND(AVERAGE(Zinsswaps!AU286:AU345)+'iBoxx Extrapolation'!$G345,2)</f>
        <v>3.61</v>
      </c>
      <c r="AV345" s="14">
        <f>ROUND(AVERAGE(Zinsswaps!AV286:AV345)+'iBoxx Extrapolation'!$G345,2)</f>
        <v>3.6</v>
      </c>
      <c r="AW345" s="14">
        <f>ROUND(AVERAGE(Zinsswaps!AW286:AW345)+'iBoxx Extrapolation'!$G345,2)</f>
        <v>3.58</v>
      </c>
      <c r="AX345" s="14">
        <f>ROUND(AVERAGE(Zinsswaps!AX286:AX345)+'iBoxx Extrapolation'!$G345,2)</f>
        <v>3.56</v>
      </c>
      <c r="AY345" s="14">
        <f>ROUND(AVERAGE(Zinsswaps!AY286:AY345)+'iBoxx Extrapolation'!$G345,2)</f>
        <v>3.55</v>
      </c>
    </row>
    <row r="346" spans="1:51" s="16" customFormat="1" x14ac:dyDescent="0.2">
      <c r="A346" s="12">
        <v>47756</v>
      </c>
      <c r="B346" s="14">
        <f>ROUND(AVERAGE(Zinsswaps!B287:B346)+'iBoxx Extrapolation'!$G346,2)</f>
        <v>2.99</v>
      </c>
      <c r="C346" s="14">
        <f>ROUND(AVERAGE(Zinsswaps!C287:C346)+'iBoxx Extrapolation'!$G346,2)</f>
        <v>3</v>
      </c>
      <c r="D346" s="14">
        <f>ROUND(AVERAGE(Zinsswaps!D287:D346)+'iBoxx Extrapolation'!$G346,2)</f>
        <v>3.05</v>
      </c>
      <c r="E346" s="14">
        <f>ROUND(AVERAGE(Zinsswaps!E287:E346)+'iBoxx Extrapolation'!$G346,2)</f>
        <v>3.12</v>
      </c>
      <c r="F346" s="14">
        <f>ROUND(AVERAGE(Zinsswaps!F287:F346)+'iBoxx Extrapolation'!$G346,2)</f>
        <v>3.19</v>
      </c>
      <c r="G346" s="14">
        <f>ROUND(AVERAGE(Zinsswaps!G287:G346)+'iBoxx Extrapolation'!$G346,2)</f>
        <v>3.27</v>
      </c>
      <c r="H346" s="14">
        <f>ROUND(AVERAGE(Zinsswaps!H287:H346)+'iBoxx Extrapolation'!$G346,2)</f>
        <v>3.34</v>
      </c>
      <c r="I346" s="14">
        <f>ROUND(AVERAGE(Zinsswaps!I287:I346)+'iBoxx Extrapolation'!$G346,2)</f>
        <v>3.41</v>
      </c>
      <c r="J346" s="14">
        <f>ROUND(AVERAGE(Zinsswaps!J287:J346)+'iBoxx Extrapolation'!$G346,2)</f>
        <v>3.48</v>
      </c>
      <c r="K346" s="14">
        <f>ROUND(AVERAGE(Zinsswaps!K287:K346)+'iBoxx Extrapolation'!$G346,2)</f>
        <v>3.54</v>
      </c>
      <c r="L346" s="14">
        <f>ROUND(AVERAGE(Zinsswaps!L287:L346)+'iBoxx Extrapolation'!$G346,2)</f>
        <v>3.6</v>
      </c>
      <c r="M346" s="14">
        <f>ROUND(AVERAGE(Zinsswaps!M287:M346)+'iBoxx Extrapolation'!$G346,2)</f>
        <v>3.65</v>
      </c>
      <c r="N346" s="14">
        <f>ROUND(AVERAGE(Zinsswaps!N287:N346)+'iBoxx Extrapolation'!$G346,2)</f>
        <v>3.7</v>
      </c>
      <c r="O346" s="14">
        <f>ROUND(AVERAGE(Zinsswaps!O287:O346)+'iBoxx Extrapolation'!$G346,2)</f>
        <v>3.75</v>
      </c>
      <c r="P346" s="14">
        <f>ROUND(AVERAGE(Zinsswaps!P287:P346)+'iBoxx Extrapolation'!$G346,2)</f>
        <v>3.78</v>
      </c>
      <c r="Q346" s="14">
        <f>ROUND(AVERAGE(Zinsswaps!Q287:Q346)+'iBoxx Extrapolation'!$G346,2)</f>
        <v>3.81</v>
      </c>
      <c r="R346" s="14">
        <f>ROUND(AVERAGE(Zinsswaps!R287:R346)+'iBoxx Extrapolation'!$G346,2)</f>
        <v>3.83</v>
      </c>
      <c r="S346" s="14">
        <f>ROUND(AVERAGE(Zinsswaps!S287:S346)+'iBoxx Extrapolation'!$G346,2)</f>
        <v>3.85</v>
      </c>
      <c r="T346" s="14">
        <f>ROUND(AVERAGE(Zinsswaps!T287:T346)+'iBoxx Extrapolation'!$G346,2)</f>
        <v>3.87</v>
      </c>
      <c r="U346" s="14">
        <f>ROUND(AVERAGE(Zinsswaps!U287:U346)+'iBoxx Extrapolation'!$G346,2)</f>
        <v>3.89</v>
      </c>
      <c r="V346" s="14">
        <f>ROUND(AVERAGE(Zinsswaps!V287:V346)+'iBoxx Extrapolation'!$G346,2)</f>
        <v>3.89</v>
      </c>
      <c r="W346" s="14">
        <f>ROUND(AVERAGE(Zinsswaps!W287:W346)+'iBoxx Extrapolation'!$G346,2)</f>
        <v>3.89</v>
      </c>
      <c r="X346" s="14">
        <f>ROUND(AVERAGE(Zinsswaps!X287:X346)+'iBoxx Extrapolation'!$G346,2)</f>
        <v>3.89</v>
      </c>
      <c r="Y346" s="14">
        <f>ROUND(AVERAGE(Zinsswaps!Y287:Y346)+'iBoxx Extrapolation'!$G346,2)</f>
        <v>3.89</v>
      </c>
      <c r="Z346" s="14">
        <f>ROUND(AVERAGE(Zinsswaps!Z287:Z346)+'iBoxx Extrapolation'!$G346,2)</f>
        <v>3.89</v>
      </c>
      <c r="AA346" s="14">
        <f>ROUND(AVERAGE(Zinsswaps!AA287:AA346)+'iBoxx Extrapolation'!$G346,2)</f>
        <v>3.89</v>
      </c>
      <c r="AB346" s="14">
        <f>ROUND(AVERAGE(Zinsswaps!AB287:AB346)+'iBoxx Extrapolation'!$G346,2)</f>
        <v>3.88</v>
      </c>
      <c r="AC346" s="14">
        <f>ROUND(AVERAGE(Zinsswaps!AC287:AC346)+'iBoxx Extrapolation'!$G346,2)</f>
        <v>3.87</v>
      </c>
      <c r="AD346" s="14">
        <f>ROUND(AVERAGE(Zinsswaps!AD287:AD346)+'iBoxx Extrapolation'!$G346,2)</f>
        <v>3.86</v>
      </c>
      <c r="AE346" s="14">
        <f>ROUND(AVERAGE(Zinsswaps!AE287:AE346)+'iBoxx Extrapolation'!$G346,2)</f>
        <v>3.86</v>
      </c>
      <c r="AF346" s="14">
        <f>ROUND(AVERAGE(Zinsswaps!AF287:AF346)+'iBoxx Extrapolation'!$G346,2)</f>
        <v>3.84</v>
      </c>
      <c r="AG346" s="14">
        <f>ROUND(AVERAGE(Zinsswaps!AG287:AG346)+'iBoxx Extrapolation'!$G346,2)</f>
        <v>3.83</v>
      </c>
      <c r="AH346" s="14">
        <f>ROUND(AVERAGE(Zinsswaps!AH287:AH346)+'iBoxx Extrapolation'!$G346,2)</f>
        <v>3.81</v>
      </c>
      <c r="AI346" s="14">
        <f>ROUND(AVERAGE(Zinsswaps!AI287:AI346)+'iBoxx Extrapolation'!$G346,2)</f>
        <v>3.8</v>
      </c>
      <c r="AJ346" s="14">
        <f>ROUND(AVERAGE(Zinsswaps!AJ287:AJ346)+'iBoxx Extrapolation'!$G346,2)</f>
        <v>3.79</v>
      </c>
      <c r="AK346" s="14">
        <f>ROUND(AVERAGE(Zinsswaps!AK287:AK346)+'iBoxx Extrapolation'!$G346,2)</f>
        <v>3.77</v>
      </c>
      <c r="AL346" s="14">
        <f>ROUND(AVERAGE(Zinsswaps!AL287:AL346)+'iBoxx Extrapolation'!$G346,2)</f>
        <v>3.76</v>
      </c>
      <c r="AM346" s="14">
        <f>ROUND(AVERAGE(Zinsswaps!AM287:AM346)+'iBoxx Extrapolation'!$G346,2)</f>
        <v>3.75</v>
      </c>
      <c r="AN346" s="14">
        <f>ROUND(AVERAGE(Zinsswaps!AN287:AN346)+'iBoxx Extrapolation'!$G346,2)</f>
        <v>3.74</v>
      </c>
      <c r="AO346" s="14">
        <f>ROUND(AVERAGE(Zinsswaps!AO287:AO346)+'iBoxx Extrapolation'!$G346,2)</f>
        <v>3.73</v>
      </c>
      <c r="AP346" s="14">
        <f>ROUND(AVERAGE(Zinsswaps!AP287:AP346)+'iBoxx Extrapolation'!$G346,2)</f>
        <v>3.71</v>
      </c>
      <c r="AQ346" s="14">
        <f>ROUND(AVERAGE(Zinsswaps!AQ287:AQ346)+'iBoxx Extrapolation'!$G346,2)</f>
        <v>3.69</v>
      </c>
      <c r="AR346" s="14">
        <f>ROUND(AVERAGE(Zinsswaps!AR287:AR346)+'iBoxx Extrapolation'!$G346,2)</f>
        <v>3.67</v>
      </c>
      <c r="AS346" s="14">
        <f>ROUND(AVERAGE(Zinsswaps!AS287:AS346)+'iBoxx Extrapolation'!$G346,2)</f>
        <v>3.65</v>
      </c>
      <c r="AT346" s="14">
        <f>ROUND(AVERAGE(Zinsswaps!AT287:AT346)+'iBoxx Extrapolation'!$G346,2)</f>
        <v>3.63</v>
      </c>
      <c r="AU346" s="14">
        <f>ROUND(AVERAGE(Zinsswaps!AU287:AU346)+'iBoxx Extrapolation'!$G346,2)</f>
        <v>3.61</v>
      </c>
      <c r="AV346" s="14">
        <f>ROUND(AVERAGE(Zinsswaps!AV287:AV346)+'iBoxx Extrapolation'!$G346,2)</f>
        <v>3.6</v>
      </c>
      <c r="AW346" s="14">
        <f>ROUND(AVERAGE(Zinsswaps!AW287:AW346)+'iBoxx Extrapolation'!$G346,2)</f>
        <v>3.58</v>
      </c>
      <c r="AX346" s="14">
        <f>ROUND(AVERAGE(Zinsswaps!AX287:AX346)+'iBoxx Extrapolation'!$G346,2)</f>
        <v>3.57</v>
      </c>
      <c r="AY346" s="14">
        <f>ROUND(AVERAGE(Zinsswaps!AY287:AY346)+'iBoxx Extrapolation'!$G346,2)</f>
        <v>3.55</v>
      </c>
    </row>
    <row r="347" spans="1:51" s="16" customFormat="1" x14ac:dyDescent="0.2">
      <c r="A347" s="12">
        <v>47787</v>
      </c>
      <c r="B347" s="14">
        <f>ROUND(AVERAGE(Zinsswaps!B288:B347)+'iBoxx Extrapolation'!$G347,2)</f>
        <v>2.99</v>
      </c>
      <c r="C347" s="14">
        <f>ROUND(AVERAGE(Zinsswaps!C288:C347)+'iBoxx Extrapolation'!$G347,2)</f>
        <v>3</v>
      </c>
      <c r="D347" s="14">
        <f>ROUND(AVERAGE(Zinsswaps!D288:D347)+'iBoxx Extrapolation'!$G347,2)</f>
        <v>3.05</v>
      </c>
      <c r="E347" s="14">
        <f>ROUND(AVERAGE(Zinsswaps!E288:E347)+'iBoxx Extrapolation'!$G347,2)</f>
        <v>3.12</v>
      </c>
      <c r="F347" s="14">
        <f>ROUND(AVERAGE(Zinsswaps!F288:F347)+'iBoxx Extrapolation'!$G347,2)</f>
        <v>3.19</v>
      </c>
      <c r="G347" s="14">
        <f>ROUND(AVERAGE(Zinsswaps!G288:G347)+'iBoxx Extrapolation'!$G347,2)</f>
        <v>3.27</v>
      </c>
      <c r="H347" s="14">
        <f>ROUND(AVERAGE(Zinsswaps!H288:H347)+'iBoxx Extrapolation'!$G347,2)</f>
        <v>3.34</v>
      </c>
      <c r="I347" s="14">
        <f>ROUND(AVERAGE(Zinsswaps!I288:I347)+'iBoxx Extrapolation'!$G347,2)</f>
        <v>3.41</v>
      </c>
      <c r="J347" s="14">
        <f>ROUND(AVERAGE(Zinsswaps!J288:J347)+'iBoxx Extrapolation'!$G347,2)</f>
        <v>3.48</v>
      </c>
      <c r="K347" s="14">
        <f>ROUND(AVERAGE(Zinsswaps!K288:K347)+'iBoxx Extrapolation'!$G347,2)</f>
        <v>3.54</v>
      </c>
      <c r="L347" s="14">
        <f>ROUND(AVERAGE(Zinsswaps!L288:L347)+'iBoxx Extrapolation'!$G347,2)</f>
        <v>3.61</v>
      </c>
      <c r="M347" s="14">
        <f>ROUND(AVERAGE(Zinsswaps!M288:M347)+'iBoxx Extrapolation'!$G347,2)</f>
        <v>3.66</v>
      </c>
      <c r="N347" s="14">
        <f>ROUND(AVERAGE(Zinsswaps!N288:N347)+'iBoxx Extrapolation'!$G347,2)</f>
        <v>3.71</v>
      </c>
      <c r="O347" s="14">
        <f>ROUND(AVERAGE(Zinsswaps!O288:O347)+'iBoxx Extrapolation'!$G347,2)</f>
        <v>3.75</v>
      </c>
      <c r="P347" s="14">
        <f>ROUND(AVERAGE(Zinsswaps!P288:P347)+'iBoxx Extrapolation'!$G347,2)</f>
        <v>3.79</v>
      </c>
      <c r="Q347" s="14">
        <f>ROUND(AVERAGE(Zinsswaps!Q288:Q347)+'iBoxx Extrapolation'!$G347,2)</f>
        <v>3.81</v>
      </c>
      <c r="R347" s="14">
        <f>ROUND(AVERAGE(Zinsswaps!R288:R347)+'iBoxx Extrapolation'!$G347,2)</f>
        <v>3.84</v>
      </c>
      <c r="S347" s="14">
        <f>ROUND(AVERAGE(Zinsswaps!S288:S347)+'iBoxx Extrapolation'!$G347,2)</f>
        <v>3.86</v>
      </c>
      <c r="T347" s="14">
        <f>ROUND(AVERAGE(Zinsswaps!T288:T347)+'iBoxx Extrapolation'!$G347,2)</f>
        <v>3.88</v>
      </c>
      <c r="U347" s="14">
        <f>ROUND(AVERAGE(Zinsswaps!U288:U347)+'iBoxx Extrapolation'!$G347,2)</f>
        <v>3.89</v>
      </c>
      <c r="V347" s="14">
        <f>ROUND(AVERAGE(Zinsswaps!V288:V347)+'iBoxx Extrapolation'!$G347,2)</f>
        <v>3.89</v>
      </c>
      <c r="W347" s="14">
        <f>ROUND(AVERAGE(Zinsswaps!W288:W347)+'iBoxx Extrapolation'!$G347,2)</f>
        <v>3.89</v>
      </c>
      <c r="X347" s="14">
        <f>ROUND(AVERAGE(Zinsswaps!X288:X347)+'iBoxx Extrapolation'!$G347,2)</f>
        <v>3.9</v>
      </c>
      <c r="Y347" s="14">
        <f>ROUND(AVERAGE(Zinsswaps!Y288:Y347)+'iBoxx Extrapolation'!$G347,2)</f>
        <v>3.9</v>
      </c>
      <c r="Z347" s="14">
        <f>ROUND(AVERAGE(Zinsswaps!Z288:Z347)+'iBoxx Extrapolation'!$G347,2)</f>
        <v>3.9</v>
      </c>
      <c r="AA347" s="14">
        <f>ROUND(AVERAGE(Zinsswaps!AA288:AA347)+'iBoxx Extrapolation'!$G347,2)</f>
        <v>3.89</v>
      </c>
      <c r="AB347" s="14">
        <f>ROUND(AVERAGE(Zinsswaps!AB288:AB347)+'iBoxx Extrapolation'!$G347,2)</f>
        <v>3.88</v>
      </c>
      <c r="AC347" s="14">
        <f>ROUND(AVERAGE(Zinsswaps!AC288:AC347)+'iBoxx Extrapolation'!$G347,2)</f>
        <v>3.87</v>
      </c>
      <c r="AD347" s="14">
        <f>ROUND(AVERAGE(Zinsswaps!AD288:AD347)+'iBoxx Extrapolation'!$G347,2)</f>
        <v>3.87</v>
      </c>
      <c r="AE347" s="14">
        <f>ROUND(AVERAGE(Zinsswaps!AE288:AE347)+'iBoxx Extrapolation'!$G347,2)</f>
        <v>3.86</v>
      </c>
      <c r="AF347" s="14">
        <f>ROUND(AVERAGE(Zinsswaps!AF288:AF347)+'iBoxx Extrapolation'!$G347,2)</f>
        <v>3.84</v>
      </c>
      <c r="AG347" s="14">
        <f>ROUND(AVERAGE(Zinsswaps!AG288:AG347)+'iBoxx Extrapolation'!$G347,2)</f>
        <v>3.83</v>
      </c>
      <c r="AH347" s="14">
        <f>ROUND(AVERAGE(Zinsswaps!AH288:AH347)+'iBoxx Extrapolation'!$G347,2)</f>
        <v>3.81</v>
      </c>
      <c r="AI347" s="14">
        <f>ROUND(AVERAGE(Zinsswaps!AI288:AI347)+'iBoxx Extrapolation'!$G347,2)</f>
        <v>3.8</v>
      </c>
      <c r="AJ347" s="14">
        <f>ROUND(AVERAGE(Zinsswaps!AJ288:AJ347)+'iBoxx Extrapolation'!$G347,2)</f>
        <v>3.79</v>
      </c>
      <c r="AK347" s="14">
        <f>ROUND(AVERAGE(Zinsswaps!AK288:AK347)+'iBoxx Extrapolation'!$G347,2)</f>
        <v>3.78</v>
      </c>
      <c r="AL347" s="14">
        <f>ROUND(AVERAGE(Zinsswaps!AL288:AL347)+'iBoxx Extrapolation'!$G347,2)</f>
        <v>3.76</v>
      </c>
      <c r="AM347" s="14">
        <f>ROUND(AVERAGE(Zinsswaps!AM288:AM347)+'iBoxx Extrapolation'!$G347,2)</f>
        <v>3.75</v>
      </c>
      <c r="AN347" s="14">
        <f>ROUND(AVERAGE(Zinsswaps!AN288:AN347)+'iBoxx Extrapolation'!$G347,2)</f>
        <v>3.74</v>
      </c>
      <c r="AO347" s="14">
        <f>ROUND(AVERAGE(Zinsswaps!AO288:AO347)+'iBoxx Extrapolation'!$G347,2)</f>
        <v>3.73</v>
      </c>
      <c r="AP347" s="14">
        <f>ROUND(AVERAGE(Zinsswaps!AP288:AP347)+'iBoxx Extrapolation'!$G347,2)</f>
        <v>3.71</v>
      </c>
      <c r="AQ347" s="14">
        <f>ROUND(AVERAGE(Zinsswaps!AQ288:AQ347)+'iBoxx Extrapolation'!$G347,2)</f>
        <v>3.69</v>
      </c>
      <c r="AR347" s="14">
        <f>ROUND(AVERAGE(Zinsswaps!AR288:AR347)+'iBoxx Extrapolation'!$G347,2)</f>
        <v>3.67</v>
      </c>
      <c r="AS347" s="14">
        <f>ROUND(AVERAGE(Zinsswaps!AS288:AS347)+'iBoxx Extrapolation'!$G347,2)</f>
        <v>3.65</v>
      </c>
      <c r="AT347" s="14">
        <f>ROUND(AVERAGE(Zinsswaps!AT288:AT347)+'iBoxx Extrapolation'!$G347,2)</f>
        <v>3.63</v>
      </c>
      <c r="AU347" s="14">
        <f>ROUND(AVERAGE(Zinsswaps!AU288:AU347)+'iBoxx Extrapolation'!$G347,2)</f>
        <v>3.62</v>
      </c>
      <c r="AV347" s="14">
        <f>ROUND(AVERAGE(Zinsswaps!AV288:AV347)+'iBoxx Extrapolation'!$G347,2)</f>
        <v>3.6</v>
      </c>
      <c r="AW347" s="14">
        <f>ROUND(AVERAGE(Zinsswaps!AW288:AW347)+'iBoxx Extrapolation'!$G347,2)</f>
        <v>3.58</v>
      </c>
      <c r="AX347" s="14">
        <f>ROUND(AVERAGE(Zinsswaps!AX288:AX347)+'iBoxx Extrapolation'!$G347,2)</f>
        <v>3.57</v>
      </c>
      <c r="AY347" s="14">
        <f>ROUND(AVERAGE(Zinsswaps!AY288:AY347)+'iBoxx Extrapolation'!$G347,2)</f>
        <v>3.55</v>
      </c>
    </row>
    <row r="348" spans="1:51" s="16" customFormat="1" x14ac:dyDescent="0.2">
      <c r="A348" s="12">
        <v>47817</v>
      </c>
      <c r="B348" s="14">
        <f>ROUND(AVERAGE(Zinsswaps!B289:B348)+'iBoxx Extrapolation'!$G348,2)</f>
        <v>2.99</v>
      </c>
      <c r="C348" s="14">
        <f>ROUND(AVERAGE(Zinsswaps!C289:C348)+'iBoxx Extrapolation'!$G348,2)</f>
        <v>3</v>
      </c>
      <c r="D348" s="14">
        <f>ROUND(AVERAGE(Zinsswaps!D289:D348)+'iBoxx Extrapolation'!$G348,2)</f>
        <v>3.05</v>
      </c>
      <c r="E348" s="14">
        <f>ROUND(AVERAGE(Zinsswaps!E289:E348)+'iBoxx Extrapolation'!$G348,2)</f>
        <v>3.12</v>
      </c>
      <c r="F348" s="14">
        <f>ROUND(AVERAGE(Zinsswaps!F289:F348)+'iBoxx Extrapolation'!$G348,2)</f>
        <v>3.19</v>
      </c>
      <c r="G348" s="14">
        <f>ROUND(AVERAGE(Zinsswaps!G289:G348)+'iBoxx Extrapolation'!$G348,2)</f>
        <v>3.27</v>
      </c>
      <c r="H348" s="14">
        <f>ROUND(AVERAGE(Zinsswaps!H289:H348)+'iBoxx Extrapolation'!$G348,2)</f>
        <v>3.34</v>
      </c>
      <c r="I348" s="14">
        <f>ROUND(AVERAGE(Zinsswaps!I289:I348)+'iBoxx Extrapolation'!$G348,2)</f>
        <v>3.41</v>
      </c>
      <c r="J348" s="14">
        <f>ROUND(AVERAGE(Zinsswaps!J289:J348)+'iBoxx Extrapolation'!$G348,2)</f>
        <v>3.48</v>
      </c>
      <c r="K348" s="14">
        <f>ROUND(AVERAGE(Zinsswaps!K289:K348)+'iBoxx Extrapolation'!$G348,2)</f>
        <v>3.54</v>
      </c>
      <c r="L348" s="14">
        <f>ROUND(AVERAGE(Zinsswaps!L289:L348)+'iBoxx Extrapolation'!$G348,2)</f>
        <v>3.61</v>
      </c>
      <c r="M348" s="14">
        <f>ROUND(AVERAGE(Zinsswaps!M289:M348)+'iBoxx Extrapolation'!$G348,2)</f>
        <v>3.66</v>
      </c>
      <c r="N348" s="14">
        <f>ROUND(AVERAGE(Zinsswaps!N289:N348)+'iBoxx Extrapolation'!$G348,2)</f>
        <v>3.71</v>
      </c>
      <c r="O348" s="14">
        <f>ROUND(AVERAGE(Zinsswaps!O289:O348)+'iBoxx Extrapolation'!$G348,2)</f>
        <v>3.75</v>
      </c>
      <c r="P348" s="14">
        <f>ROUND(AVERAGE(Zinsswaps!P289:P348)+'iBoxx Extrapolation'!$G348,2)</f>
        <v>3.79</v>
      </c>
      <c r="Q348" s="14">
        <f>ROUND(AVERAGE(Zinsswaps!Q289:Q348)+'iBoxx Extrapolation'!$G348,2)</f>
        <v>3.81</v>
      </c>
      <c r="R348" s="14">
        <f>ROUND(AVERAGE(Zinsswaps!R289:R348)+'iBoxx Extrapolation'!$G348,2)</f>
        <v>3.84</v>
      </c>
      <c r="S348" s="14">
        <f>ROUND(AVERAGE(Zinsswaps!S289:S348)+'iBoxx Extrapolation'!$G348,2)</f>
        <v>3.86</v>
      </c>
      <c r="T348" s="14">
        <f>ROUND(AVERAGE(Zinsswaps!T289:T348)+'iBoxx Extrapolation'!$G348,2)</f>
        <v>3.88</v>
      </c>
      <c r="U348" s="14">
        <f>ROUND(AVERAGE(Zinsswaps!U289:U348)+'iBoxx Extrapolation'!$G348,2)</f>
        <v>3.89</v>
      </c>
      <c r="V348" s="14">
        <f>ROUND(AVERAGE(Zinsswaps!V289:V348)+'iBoxx Extrapolation'!$G348,2)</f>
        <v>3.89</v>
      </c>
      <c r="W348" s="14">
        <f>ROUND(AVERAGE(Zinsswaps!W289:W348)+'iBoxx Extrapolation'!$G348,2)</f>
        <v>3.89</v>
      </c>
      <c r="X348" s="14">
        <f>ROUND(AVERAGE(Zinsswaps!X289:X348)+'iBoxx Extrapolation'!$G348,2)</f>
        <v>3.9</v>
      </c>
      <c r="Y348" s="14">
        <f>ROUND(AVERAGE(Zinsswaps!Y289:Y348)+'iBoxx Extrapolation'!$G348,2)</f>
        <v>3.9</v>
      </c>
      <c r="Z348" s="14">
        <f>ROUND(AVERAGE(Zinsswaps!Z289:Z348)+'iBoxx Extrapolation'!$G348,2)</f>
        <v>3.9</v>
      </c>
      <c r="AA348" s="14">
        <f>ROUND(AVERAGE(Zinsswaps!AA289:AA348)+'iBoxx Extrapolation'!$G348,2)</f>
        <v>3.89</v>
      </c>
      <c r="AB348" s="14">
        <f>ROUND(AVERAGE(Zinsswaps!AB289:AB348)+'iBoxx Extrapolation'!$G348,2)</f>
        <v>3.88</v>
      </c>
      <c r="AC348" s="14">
        <f>ROUND(AVERAGE(Zinsswaps!AC289:AC348)+'iBoxx Extrapolation'!$G348,2)</f>
        <v>3.87</v>
      </c>
      <c r="AD348" s="14">
        <f>ROUND(AVERAGE(Zinsswaps!AD289:AD348)+'iBoxx Extrapolation'!$G348,2)</f>
        <v>3.87</v>
      </c>
      <c r="AE348" s="14">
        <f>ROUND(AVERAGE(Zinsswaps!AE289:AE348)+'iBoxx Extrapolation'!$G348,2)</f>
        <v>3.86</v>
      </c>
      <c r="AF348" s="14">
        <f>ROUND(AVERAGE(Zinsswaps!AF289:AF348)+'iBoxx Extrapolation'!$G348,2)</f>
        <v>3.84</v>
      </c>
      <c r="AG348" s="14">
        <f>ROUND(AVERAGE(Zinsswaps!AG289:AG348)+'iBoxx Extrapolation'!$G348,2)</f>
        <v>3.83</v>
      </c>
      <c r="AH348" s="14">
        <f>ROUND(AVERAGE(Zinsswaps!AH289:AH348)+'iBoxx Extrapolation'!$G348,2)</f>
        <v>3.81</v>
      </c>
      <c r="AI348" s="14">
        <f>ROUND(AVERAGE(Zinsswaps!AI289:AI348)+'iBoxx Extrapolation'!$G348,2)</f>
        <v>3.8</v>
      </c>
      <c r="AJ348" s="14">
        <f>ROUND(AVERAGE(Zinsswaps!AJ289:AJ348)+'iBoxx Extrapolation'!$G348,2)</f>
        <v>3.79</v>
      </c>
      <c r="AK348" s="14">
        <f>ROUND(AVERAGE(Zinsswaps!AK289:AK348)+'iBoxx Extrapolation'!$G348,2)</f>
        <v>3.77</v>
      </c>
      <c r="AL348" s="14">
        <f>ROUND(AVERAGE(Zinsswaps!AL289:AL348)+'iBoxx Extrapolation'!$G348,2)</f>
        <v>3.76</v>
      </c>
      <c r="AM348" s="14">
        <f>ROUND(AVERAGE(Zinsswaps!AM289:AM348)+'iBoxx Extrapolation'!$G348,2)</f>
        <v>3.75</v>
      </c>
      <c r="AN348" s="14">
        <f>ROUND(AVERAGE(Zinsswaps!AN289:AN348)+'iBoxx Extrapolation'!$G348,2)</f>
        <v>3.74</v>
      </c>
      <c r="AO348" s="14">
        <f>ROUND(AVERAGE(Zinsswaps!AO289:AO348)+'iBoxx Extrapolation'!$G348,2)</f>
        <v>3.73</v>
      </c>
      <c r="AP348" s="14">
        <f>ROUND(AVERAGE(Zinsswaps!AP289:AP348)+'iBoxx Extrapolation'!$G348,2)</f>
        <v>3.71</v>
      </c>
      <c r="AQ348" s="14">
        <f>ROUND(AVERAGE(Zinsswaps!AQ289:AQ348)+'iBoxx Extrapolation'!$G348,2)</f>
        <v>3.69</v>
      </c>
      <c r="AR348" s="14">
        <f>ROUND(AVERAGE(Zinsswaps!AR289:AR348)+'iBoxx Extrapolation'!$G348,2)</f>
        <v>3.67</v>
      </c>
      <c r="AS348" s="14">
        <f>ROUND(AVERAGE(Zinsswaps!AS289:AS348)+'iBoxx Extrapolation'!$G348,2)</f>
        <v>3.65</v>
      </c>
      <c r="AT348" s="14">
        <f>ROUND(AVERAGE(Zinsswaps!AT289:AT348)+'iBoxx Extrapolation'!$G348,2)</f>
        <v>3.63</v>
      </c>
      <c r="AU348" s="14">
        <f>ROUND(AVERAGE(Zinsswaps!AU289:AU348)+'iBoxx Extrapolation'!$G348,2)</f>
        <v>3.61</v>
      </c>
      <c r="AV348" s="14">
        <f>ROUND(AVERAGE(Zinsswaps!AV289:AV348)+'iBoxx Extrapolation'!$G348,2)</f>
        <v>3.6</v>
      </c>
      <c r="AW348" s="14">
        <f>ROUND(AVERAGE(Zinsswaps!AW289:AW348)+'iBoxx Extrapolation'!$G348,2)</f>
        <v>3.58</v>
      </c>
      <c r="AX348" s="14">
        <f>ROUND(AVERAGE(Zinsswaps!AX289:AX348)+'iBoxx Extrapolation'!$G348,2)</f>
        <v>3.56</v>
      </c>
      <c r="AY348" s="14">
        <f>ROUND(AVERAGE(Zinsswaps!AY289:AY348)+'iBoxx Extrapolation'!$G348,2)</f>
        <v>3.55</v>
      </c>
    </row>
    <row r="349" spans="1:51" s="16" customFormat="1" x14ac:dyDescent="0.2">
      <c r="A349" s="12">
        <v>47848</v>
      </c>
      <c r="B349" s="14">
        <f>ROUND(AVERAGE(Zinsswaps!B290:B349)+'iBoxx Extrapolation'!$G349,2)</f>
        <v>2.99</v>
      </c>
      <c r="C349" s="14">
        <f>ROUND(AVERAGE(Zinsswaps!C290:C349)+'iBoxx Extrapolation'!$G349,2)</f>
        <v>3</v>
      </c>
      <c r="D349" s="14">
        <f>ROUND(AVERAGE(Zinsswaps!D290:D349)+'iBoxx Extrapolation'!$G349,2)</f>
        <v>3.05</v>
      </c>
      <c r="E349" s="14">
        <f>ROUND(AVERAGE(Zinsswaps!E290:E349)+'iBoxx Extrapolation'!$G349,2)</f>
        <v>3.12</v>
      </c>
      <c r="F349" s="14">
        <f>ROUND(AVERAGE(Zinsswaps!F290:F349)+'iBoxx Extrapolation'!$G349,2)</f>
        <v>3.19</v>
      </c>
      <c r="G349" s="14">
        <f>ROUND(AVERAGE(Zinsswaps!G290:G349)+'iBoxx Extrapolation'!$G349,2)</f>
        <v>3.27</v>
      </c>
      <c r="H349" s="14">
        <f>ROUND(AVERAGE(Zinsswaps!H290:H349)+'iBoxx Extrapolation'!$G349,2)</f>
        <v>3.34</v>
      </c>
      <c r="I349" s="14">
        <f>ROUND(AVERAGE(Zinsswaps!I290:I349)+'iBoxx Extrapolation'!$G349,2)</f>
        <v>3.41</v>
      </c>
      <c r="J349" s="14">
        <f>ROUND(AVERAGE(Zinsswaps!J290:J349)+'iBoxx Extrapolation'!$G349,2)</f>
        <v>3.48</v>
      </c>
      <c r="K349" s="14">
        <f>ROUND(AVERAGE(Zinsswaps!K290:K349)+'iBoxx Extrapolation'!$G349,2)</f>
        <v>3.54</v>
      </c>
      <c r="L349" s="14">
        <f>ROUND(AVERAGE(Zinsswaps!L290:L349)+'iBoxx Extrapolation'!$G349,2)</f>
        <v>3.6</v>
      </c>
      <c r="M349" s="14">
        <f>ROUND(AVERAGE(Zinsswaps!M290:M349)+'iBoxx Extrapolation'!$G349,2)</f>
        <v>3.65</v>
      </c>
      <c r="N349" s="14">
        <f>ROUND(AVERAGE(Zinsswaps!N290:N349)+'iBoxx Extrapolation'!$G349,2)</f>
        <v>3.7</v>
      </c>
      <c r="O349" s="14">
        <f>ROUND(AVERAGE(Zinsswaps!O290:O349)+'iBoxx Extrapolation'!$G349,2)</f>
        <v>3.75</v>
      </c>
      <c r="P349" s="14">
        <f>ROUND(AVERAGE(Zinsswaps!P290:P349)+'iBoxx Extrapolation'!$G349,2)</f>
        <v>3.78</v>
      </c>
      <c r="Q349" s="14">
        <f>ROUND(AVERAGE(Zinsswaps!Q290:Q349)+'iBoxx Extrapolation'!$G349,2)</f>
        <v>3.81</v>
      </c>
      <c r="R349" s="14">
        <f>ROUND(AVERAGE(Zinsswaps!R290:R349)+'iBoxx Extrapolation'!$G349,2)</f>
        <v>3.83</v>
      </c>
      <c r="S349" s="14">
        <f>ROUND(AVERAGE(Zinsswaps!S290:S349)+'iBoxx Extrapolation'!$G349,2)</f>
        <v>3.85</v>
      </c>
      <c r="T349" s="14">
        <f>ROUND(AVERAGE(Zinsswaps!T290:T349)+'iBoxx Extrapolation'!$G349,2)</f>
        <v>3.87</v>
      </c>
      <c r="U349" s="14">
        <f>ROUND(AVERAGE(Zinsswaps!U290:U349)+'iBoxx Extrapolation'!$G349,2)</f>
        <v>3.89</v>
      </c>
      <c r="V349" s="14">
        <f>ROUND(AVERAGE(Zinsswaps!V290:V349)+'iBoxx Extrapolation'!$G349,2)</f>
        <v>3.89</v>
      </c>
      <c r="W349" s="14">
        <f>ROUND(AVERAGE(Zinsswaps!W290:W349)+'iBoxx Extrapolation'!$G349,2)</f>
        <v>3.89</v>
      </c>
      <c r="X349" s="14">
        <f>ROUND(AVERAGE(Zinsswaps!X290:X349)+'iBoxx Extrapolation'!$G349,2)</f>
        <v>3.89</v>
      </c>
      <c r="Y349" s="14">
        <f>ROUND(AVERAGE(Zinsswaps!Y290:Y349)+'iBoxx Extrapolation'!$G349,2)</f>
        <v>3.89</v>
      </c>
      <c r="Z349" s="14">
        <f>ROUND(AVERAGE(Zinsswaps!Z290:Z349)+'iBoxx Extrapolation'!$G349,2)</f>
        <v>3.89</v>
      </c>
      <c r="AA349" s="14">
        <f>ROUND(AVERAGE(Zinsswaps!AA290:AA349)+'iBoxx Extrapolation'!$G349,2)</f>
        <v>3.89</v>
      </c>
      <c r="AB349" s="14">
        <f>ROUND(AVERAGE(Zinsswaps!AB290:AB349)+'iBoxx Extrapolation'!$G349,2)</f>
        <v>3.88</v>
      </c>
      <c r="AC349" s="14">
        <f>ROUND(AVERAGE(Zinsswaps!AC290:AC349)+'iBoxx Extrapolation'!$G349,2)</f>
        <v>3.87</v>
      </c>
      <c r="AD349" s="14">
        <f>ROUND(AVERAGE(Zinsswaps!AD290:AD349)+'iBoxx Extrapolation'!$G349,2)</f>
        <v>3.86</v>
      </c>
      <c r="AE349" s="14">
        <f>ROUND(AVERAGE(Zinsswaps!AE290:AE349)+'iBoxx Extrapolation'!$G349,2)</f>
        <v>3.86</v>
      </c>
      <c r="AF349" s="14">
        <f>ROUND(AVERAGE(Zinsswaps!AF290:AF349)+'iBoxx Extrapolation'!$G349,2)</f>
        <v>3.84</v>
      </c>
      <c r="AG349" s="14">
        <f>ROUND(AVERAGE(Zinsswaps!AG290:AG349)+'iBoxx Extrapolation'!$G349,2)</f>
        <v>3.82</v>
      </c>
      <c r="AH349" s="14">
        <f>ROUND(AVERAGE(Zinsswaps!AH290:AH349)+'iBoxx Extrapolation'!$G349,2)</f>
        <v>3.81</v>
      </c>
      <c r="AI349" s="14">
        <f>ROUND(AVERAGE(Zinsswaps!AI290:AI349)+'iBoxx Extrapolation'!$G349,2)</f>
        <v>3.8</v>
      </c>
      <c r="AJ349" s="14">
        <f>ROUND(AVERAGE(Zinsswaps!AJ290:AJ349)+'iBoxx Extrapolation'!$G349,2)</f>
        <v>3.78</v>
      </c>
      <c r="AK349" s="14">
        <f>ROUND(AVERAGE(Zinsswaps!AK290:AK349)+'iBoxx Extrapolation'!$G349,2)</f>
        <v>3.77</v>
      </c>
      <c r="AL349" s="14">
        <f>ROUND(AVERAGE(Zinsswaps!AL290:AL349)+'iBoxx Extrapolation'!$G349,2)</f>
        <v>3.76</v>
      </c>
      <c r="AM349" s="14">
        <f>ROUND(AVERAGE(Zinsswaps!AM290:AM349)+'iBoxx Extrapolation'!$G349,2)</f>
        <v>3.75</v>
      </c>
      <c r="AN349" s="14">
        <f>ROUND(AVERAGE(Zinsswaps!AN290:AN349)+'iBoxx Extrapolation'!$G349,2)</f>
        <v>3.74</v>
      </c>
      <c r="AO349" s="14">
        <f>ROUND(AVERAGE(Zinsswaps!AO290:AO349)+'iBoxx Extrapolation'!$G349,2)</f>
        <v>3.73</v>
      </c>
      <c r="AP349" s="14">
        <f>ROUND(AVERAGE(Zinsswaps!AP290:AP349)+'iBoxx Extrapolation'!$G349,2)</f>
        <v>3.71</v>
      </c>
      <c r="AQ349" s="14">
        <f>ROUND(AVERAGE(Zinsswaps!AQ290:AQ349)+'iBoxx Extrapolation'!$G349,2)</f>
        <v>3.68</v>
      </c>
      <c r="AR349" s="14">
        <f>ROUND(AVERAGE(Zinsswaps!AR290:AR349)+'iBoxx Extrapolation'!$G349,2)</f>
        <v>3.66</v>
      </c>
      <c r="AS349" s="14">
        <f>ROUND(AVERAGE(Zinsswaps!AS290:AS349)+'iBoxx Extrapolation'!$G349,2)</f>
        <v>3.64</v>
      </c>
      <c r="AT349" s="14">
        <f>ROUND(AVERAGE(Zinsswaps!AT290:AT349)+'iBoxx Extrapolation'!$G349,2)</f>
        <v>3.63</v>
      </c>
      <c r="AU349" s="14">
        <f>ROUND(AVERAGE(Zinsswaps!AU290:AU349)+'iBoxx Extrapolation'!$G349,2)</f>
        <v>3.61</v>
      </c>
      <c r="AV349" s="14">
        <f>ROUND(AVERAGE(Zinsswaps!AV290:AV349)+'iBoxx Extrapolation'!$G349,2)</f>
        <v>3.59</v>
      </c>
      <c r="AW349" s="14">
        <f>ROUND(AVERAGE(Zinsswaps!AW290:AW349)+'iBoxx Extrapolation'!$G349,2)</f>
        <v>3.58</v>
      </c>
      <c r="AX349" s="14">
        <f>ROUND(AVERAGE(Zinsswaps!AX290:AX349)+'iBoxx Extrapolation'!$G349,2)</f>
        <v>3.56</v>
      </c>
      <c r="AY349" s="14">
        <f>ROUND(AVERAGE(Zinsswaps!AY290:AY349)+'iBoxx Extrapolation'!$G349,2)</f>
        <v>3.54</v>
      </c>
    </row>
    <row r="350" spans="1:51" s="16" customFormat="1" x14ac:dyDescent="0.2">
      <c r="A350" s="12">
        <v>47879</v>
      </c>
      <c r="B350" s="14">
        <f>ROUND(AVERAGE(Zinsswaps!B291:B350)+'iBoxx Extrapolation'!$G350,2)</f>
        <v>2.99</v>
      </c>
      <c r="C350" s="14">
        <f>ROUND(AVERAGE(Zinsswaps!C291:C350)+'iBoxx Extrapolation'!$G350,2)</f>
        <v>3</v>
      </c>
      <c r="D350" s="14">
        <f>ROUND(AVERAGE(Zinsswaps!D291:D350)+'iBoxx Extrapolation'!$G350,2)</f>
        <v>3.05</v>
      </c>
      <c r="E350" s="14">
        <f>ROUND(AVERAGE(Zinsswaps!E291:E350)+'iBoxx Extrapolation'!$G350,2)</f>
        <v>3.12</v>
      </c>
      <c r="F350" s="14">
        <f>ROUND(AVERAGE(Zinsswaps!F291:F350)+'iBoxx Extrapolation'!$G350,2)</f>
        <v>3.19</v>
      </c>
      <c r="G350" s="14">
        <f>ROUND(AVERAGE(Zinsswaps!G291:G350)+'iBoxx Extrapolation'!$G350,2)</f>
        <v>3.27</v>
      </c>
      <c r="H350" s="14">
        <f>ROUND(AVERAGE(Zinsswaps!H291:H350)+'iBoxx Extrapolation'!$G350,2)</f>
        <v>3.34</v>
      </c>
      <c r="I350" s="14">
        <f>ROUND(AVERAGE(Zinsswaps!I291:I350)+'iBoxx Extrapolation'!$G350,2)</f>
        <v>3.41</v>
      </c>
      <c r="J350" s="14">
        <f>ROUND(AVERAGE(Zinsswaps!J291:J350)+'iBoxx Extrapolation'!$G350,2)</f>
        <v>3.48</v>
      </c>
      <c r="K350" s="14">
        <f>ROUND(AVERAGE(Zinsswaps!K291:K350)+'iBoxx Extrapolation'!$G350,2)</f>
        <v>3.54</v>
      </c>
      <c r="L350" s="14">
        <f>ROUND(AVERAGE(Zinsswaps!L291:L350)+'iBoxx Extrapolation'!$G350,2)</f>
        <v>3.6</v>
      </c>
      <c r="M350" s="14">
        <f>ROUND(AVERAGE(Zinsswaps!M291:M350)+'iBoxx Extrapolation'!$G350,2)</f>
        <v>3.65</v>
      </c>
      <c r="N350" s="14">
        <f>ROUND(AVERAGE(Zinsswaps!N291:N350)+'iBoxx Extrapolation'!$G350,2)</f>
        <v>3.7</v>
      </c>
      <c r="O350" s="14">
        <f>ROUND(AVERAGE(Zinsswaps!O291:O350)+'iBoxx Extrapolation'!$G350,2)</f>
        <v>3.75</v>
      </c>
      <c r="P350" s="14">
        <f>ROUND(AVERAGE(Zinsswaps!P291:P350)+'iBoxx Extrapolation'!$G350,2)</f>
        <v>3.78</v>
      </c>
      <c r="Q350" s="14">
        <f>ROUND(AVERAGE(Zinsswaps!Q291:Q350)+'iBoxx Extrapolation'!$G350,2)</f>
        <v>3.81</v>
      </c>
      <c r="R350" s="14">
        <f>ROUND(AVERAGE(Zinsswaps!R291:R350)+'iBoxx Extrapolation'!$G350,2)</f>
        <v>3.83</v>
      </c>
      <c r="S350" s="14">
        <f>ROUND(AVERAGE(Zinsswaps!S291:S350)+'iBoxx Extrapolation'!$G350,2)</f>
        <v>3.85</v>
      </c>
      <c r="T350" s="14">
        <f>ROUND(AVERAGE(Zinsswaps!T291:T350)+'iBoxx Extrapolation'!$G350,2)</f>
        <v>3.87</v>
      </c>
      <c r="U350" s="14">
        <f>ROUND(AVERAGE(Zinsswaps!U291:U350)+'iBoxx Extrapolation'!$G350,2)</f>
        <v>3.89</v>
      </c>
      <c r="V350" s="14">
        <f>ROUND(AVERAGE(Zinsswaps!V291:V350)+'iBoxx Extrapolation'!$G350,2)</f>
        <v>3.89</v>
      </c>
      <c r="W350" s="14">
        <f>ROUND(AVERAGE(Zinsswaps!W291:W350)+'iBoxx Extrapolation'!$G350,2)</f>
        <v>3.89</v>
      </c>
      <c r="X350" s="14">
        <f>ROUND(AVERAGE(Zinsswaps!X291:X350)+'iBoxx Extrapolation'!$G350,2)</f>
        <v>3.89</v>
      </c>
      <c r="Y350" s="14">
        <f>ROUND(AVERAGE(Zinsswaps!Y291:Y350)+'iBoxx Extrapolation'!$G350,2)</f>
        <v>3.89</v>
      </c>
      <c r="Z350" s="14">
        <f>ROUND(AVERAGE(Zinsswaps!Z291:Z350)+'iBoxx Extrapolation'!$G350,2)</f>
        <v>3.89</v>
      </c>
      <c r="AA350" s="14">
        <f>ROUND(AVERAGE(Zinsswaps!AA291:AA350)+'iBoxx Extrapolation'!$G350,2)</f>
        <v>3.88</v>
      </c>
      <c r="AB350" s="14">
        <f>ROUND(AVERAGE(Zinsswaps!AB291:AB350)+'iBoxx Extrapolation'!$G350,2)</f>
        <v>3.88</v>
      </c>
      <c r="AC350" s="14">
        <f>ROUND(AVERAGE(Zinsswaps!AC291:AC350)+'iBoxx Extrapolation'!$G350,2)</f>
        <v>3.87</v>
      </c>
      <c r="AD350" s="14">
        <f>ROUND(AVERAGE(Zinsswaps!AD291:AD350)+'iBoxx Extrapolation'!$G350,2)</f>
        <v>3.86</v>
      </c>
      <c r="AE350" s="14">
        <f>ROUND(AVERAGE(Zinsswaps!AE291:AE350)+'iBoxx Extrapolation'!$G350,2)</f>
        <v>3.86</v>
      </c>
      <c r="AF350" s="14">
        <f>ROUND(AVERAGE(Zinsswaps!AF291:AF350)+'iBoxx Extrapolation'!$G350,2)</f>
        <v>3.84</v>
      </c>
      <c r="AG350" s="14">
        <f>ROUND(AVERAGE(Zinsswaps!AG291:AG350)+'iBoxx Extrapolation'!$G350,2)</f>
        <v>3.82</v>
      </c>
      <c r="AH350" s="14">
        <f>ROUND(AVERAGE(Zinsswaps!AH291:AH350)+'iBoxx Extrapolation'!$G350,2)</f>
        <v>3.81</v>
      </c>
      <c r="AI350" s="14">
        <f>ROUND(AVERAGE(Zinsswaps!AI291:AI350)+'iBoxx Extrapolation'!$G350,2)</f>
        <v>3.79</v>
      </c>
      <c r="AJ350" s="14">
        <f>ROUND(AVERAGE(Zinsswaps!AJ291:AJ350)+'iBoxx Extrapolation'!$G350,2)</f>
        <v>3.78</v>
      </c>
      <c r="AK350" s="14">
        <f>ROUND(AVERAGE(Zinsswaps!AK291:AK350)+'iBoxx Extrapolation'!$G350,2)</f>
        <v>3.77</v>
      </c>
      <c r="AL350" s="14">
        <f>ROUND(AVERAGE(Zinsswaps!AL291:AL350)+'iBoxx Extrapolation'!$G350,2)</f>
        <v>3.76</v>
      </c>
      <c r="AM350" s="14">
        <f>ROUND(AVERAGE(Zinsswaps!AM291:AM350)+'iBoxx Extrapolation'!$G350,2)</f>
        <v>3.75</v>
      </c>
      <c r="AN350" s="14">
        <f>ROUND(AVERAGE(Zinsswaps!AN291:AN350)+'iBoxx Extrapolation'!$G350,2)</f>
        <v>3.74</v>
      </c>
      <c r="AO350" s="14">
        <f>ROUND(AVERAGE(Zinsswaps!AO291:AO350)+'iBoxx Extrapolation'!$G350,2)</f>
        <v>3.73</v>
      </c>
      <c r="AP350" s="14">
        <f>ROUND(AVERAGE(Zinsswaps!AP291:AP350)+'iBoxx Extrapolation'!$G350,2)</f>
        <v>3.7</v>
      </c>
      <c r="AQ350" s="14">
        <f>ROUND(AVERAGE(Zinsswaps!AQ291:AQ350)+'iBoxx Extrapolation'!$G350,2)</f>
        <v>3.68</v>
      </c>
      <c r="AR350" s="14">
        <f>ROUND(AVERAGE(Zinsswaps!AR291:AR350)+'iBoxx Extrapolation'!$G350,2)</f>
        <v>3.66</v>
      </c>
      <c r="AS350" s="14">
        <f>ROUND(AVERAGE(Zinsswaps!AS291:AS350)+'iBoxx Extrapolation'!$G350,2)</f>
        <v>3.64</v>
      </c>
      <c r="AT350" s="14">
        <f>ROUND(AVERAGE(Zinsswaps!AT291:AT350)+'iBoxx Extrapolation'!$G350,2)</f>
        <v>3.62</v>
      </c>
      <c r="AU350" s="14">
        <f>ROUND(AVERAGE(Zinsswaps!AU291:AU350)+'iBoxx Extrapolation'!$G350,2)</f>
        <v>3.61</v>
      </c>
      <c r="AV350" s="14">
        <f>ROUND(AVERAGE(Zinsswaps!AV291:AV350)+'iBoxx Extrapolation'!$G350,2)</f>
        <v>3.59</v>
      </c>
      <c r="AW350" s="14">
        <f>ROUND(AVERAGE(Zinsswaps!AW291:AW350)+'iBoxx Extrapolation'!$G350,2)</f>
        <v>3.57</v>
      </c>
      <c r="AX350" s="14">
        <f>ROUND(AVERAGE(Zinsswaps!AX291:AX350)+'iBoxx Extrapolation'!$G350,2)</f>
        <v>3.56</v>
      </c>
      <c r="AY350" s="14">
        <f>ROUND(AVERAGE(Zinsswaps!AY291:AY350)+'iBoxx Extrapolation'!$G350,2)</f>
        <v>3.54</v>
      </c>
    </row>
    <row r="351" spans="1:51" s="16" customFormat="1" x14ac:dyDescent="0.2">
      <c r="A351" s="12">
        <v>47907</v>
      </c>
      <c r="B351" s="14">
        <f>ROUND(AVERAGE(Zinsswaps!B292:B351)+'iBoxx Extrapolation'!$G351,2)</f>
        <v>2.99</v>
      </c>
      <c r="C351" s="14">
        <f>ROUND(AVERAGE(Zinsswaps!C292:C351)+'iBoxx Extrapolation'!$G351,2)</f>
        <v>3</v>
      </c>
      <c r="D351" s="14">
        <f>ROUND(AVERAGE(Zinsswaps!D292:D351)+'iBoxx Extrapolation'!$G351,2)</f>
        <v>3.05</v>
      </c>
      <c r="E351" s="14">
        <f>ROUND(AVERAGE(Zinsswaps!E292:E351)+'iBoxx Extrapolation'!$G351,2)</f>
        <v>3.12</v>
      </c>
      <c r="F351" s="14">
        <f>ROUND(AVERAGE(Zinsswaps!F292:F351)+'iBoxx Extrapolation'!$G351,2)</f>
        <v>3.19</v>
      </c>
      <c r="G351" s="14">
        <f>ROUND(AVERAGE(Zinsswaps!G292:G351)+'iBoxx Extrapolation'!$G351,2)</f>
        <v>3.27</v>
      </c>
      <c r="H351" s="14">
        <f>ROUND(AVERAGE(Zinsswaps!H292:H351)+'iBoxx Extrapolation'!$G351,2)</f>
        <v>3.34</v>
      </c>
      <c r="I351" s="14">
        <f>ROUND(AVERAGE(Zinsswaps!I292:I351)+'iBoxx Extrapolation'!$G351,2)</f>
        <v>3.41</v>
      </c>
      <c r="J351" s="14">
        <f>ROUND(AVERAGE(Zinsswaps!J292:J351)+'iBoxx Extrapolation'!$G351,2)</f>
        <v>3.48</v>
      </c>
      <c r="K351" s="14">
        <f>ROUND(AVERAGE(Zinsswaps!K292:K351)+'iBoxx Extrapolation'!$G351,2)</f>
        <v>3.54</v>
      </c>
      <c r="L351" s="14">
        <f>ROUND(AVERAGE(Zinsswaps!L292:L351)+'iBoxx Extrapolation'!$G351,2)</f>
        <v>3.6</v>
      </c>
      <c r="M351" s="14">
        <f>ROUND(AVERAGE(Zinsswaps!M292:M351)+'iBoxx Extrapolation'!$G351,2)</f>
        <v>3.65</v>
      </c>
      <c r="N351" s="14">
        <f>ROUND(AVERAGE(Zinsswaps!N292:N351)+'iBoxx Extrapolation'!$G351,2)</f>
        <v>3.7</v>
      </c>
      <c r="O351" s="14">
        <f>ROUND(AVERAGE(Zinsswaps!O292:O351)+'iBoxx Extrapolation'!$G351,2)</f>
        <v>3.75</v>
      </c>
      <c r="P351" s="14">
        <f>ROUND(AVERAGE(Zinsswaps!P292:P351)+'iBoxx Extrapolation'!$G351,2)</f>
        <v>3.78</v>
      </c>
      <c r="Q351" s="14">
        <f>ROUND(AVERAGE(Zinsswaps!Q292:Q351)+'iBoxx Extrapolation'!$G351,2)</f>
        <v>3.81</v>
      </c>
      <c r="R351" s="14">
        <f>ROUND(AVERAGE(Zinsswaps!R292:R351)+'iBoxx Extrapolation'!$G351,2)</f>
        <v>3.83</v>
      </c>
      <c r="S351" s="14">
        <f>ROUND(AVERAGE(Zinsswaps!S292:S351)+'iBoxx Extrapolation'!$G351,2)</f>
        <v>3.85</v>
      </c>
      <c r="T351" s="14">
        <f>ROUND(AVERAGE(Zinsswaps!T292:T351)+'iBoxx Extrapolation'!$G351,2)</f>
        <v>3.87</v>
      </c>
      <c r="U351" s="14">
        <f>ROUND(AVERAGE(Zinsswaps!U292:U351)+'iBoxx Extrapolation'!$G351,2)</f>
        <v>3.89</v>
      </c>
      <c r="V351" s="14">
        <f>ROUND(AVERAGE(Zinsswaps!V292:V351)+'iBoxx Extrapolation'!$G351,2)</f>
        <v>3.89</v>
      </c>
      <c r="W351" s="14">
        <f>ROUND(AVERAGE(Zinsswaps!W292:W351)+'iBoxx Extrapolation'!$G351,2)</f>
        <v>3.89</v>
      </c>
      <c r="X351" s="14">
        <f>ROUND(AVERAGE(Zinsswaps!X292:X351)+'iBoxx Extrapolation'!$G351,2)</f>
        <v>3.89</v>
      </c>
      <c r="Y351" s="14">
        <f>ROUND(AVERAGE(Zinsswaps!Y292:Y351)+'iBoxx Extrapolation'!$G351,2)</f>
        <v>3.89</v>
      </c>
      <c r="Z351" s="14">
        <f>ROUND(AVERAGE(Zinsswaps!Z292:Z351)+'iBoxx Extrapolation'!$G351,2)</f>
        <v>3.89</v>
      </c>
      <c r="AA351" s="14">
        <f>ROUND(AVERAGE(Zinsswaps!AA292:AA351)+'iBoxx Extrapolation'!$G351,2)</f>
        <v>3.88</v>
      </c>
      <c r="AB351" s="14">
        <f>ROUND(AVERAGE(Zinsswaps!AB292:AB351)+'iBoxx Extrapolation'!$G351,2)</f>
        <v>3.88</v>
      </c>
      <c r="AC351" s="14">
        <f>ROUND(AVERAGE(Zinsswaps!AC292:AC351)+'iBoxx Extrapolation'!$G351,2)</f>
        <v>3.87</v>
      </c>
      <c r="AD351" s="14">
        <f>ROUND(AVERAGE(Zinsswaps!AD292:AD351)+'iBoxx Extrapolation'!$G351,2)</f>
        <v>3.86</v>
      </c>
      <c r="AE351" s="14">
        <f>ROUND(AVERAGE(Zinsswaps!AE292:AE351)+'iBoxx Extrapolation'!$G351,2)</f>
        <v>3.86</v>
      </c>
      <c r="AF351" s="14">
        <f>ROUND(AVERAGE(Zinsswaps!AF292:AF351)+'iBoxx Extrapolation'!$G351,2)</f>
        <v>3.84</v>
      </c>
      <c r="AG351" s="14">
        <f>ROUND(AVERAGE(Zinsswaps!AG292:AG351)+'iBoxx Extrapolation'!$G351,2)</f>
        <v>3.82</v>
      </c>
      <c r="AH351" s="14">
        <f>ROUND(AVERAGE(Zinsswaps!AH292:AH351)+'iBoxx Extrapolation'!$G351,2)</f>
        <v>3.81</v>
      </c>
      <c r="AI351" s="14">
        <f>ROUND(AVERAGE(Zinsswaps!AI292:AI351)+'iBoxx Extrapolation'!$G351,2)</f>
        <v>3.79</v>
      </c>
      <c r="AJ351" s="14">
        <f>ROUND(AVERAGE(Zinsswaps!AJ292:AJ351)+'iBoxx Extrapolation'!$G351,2)</f>
        <v>3.78</v>
      </c>
      <c r="AK351" s="14">
        <f>ROUND(AVERAGE(Zinsswaps!AK292:AK351)+'iBoxx Extrapolation'!$G351,2)</f>
        <v>3.77</v>
      </c>
      <c r="AL351" s="14">
        <f>ROUND(AVERAGE(Zinsswaps!AL292:AL351)+'iBoxx Extrapolation'!$G351,2)</f>
        <v>3.76</v>
      </c>
      <c r="AM351" s="14">
        <f>ROUND(AVERAGE(Zinsswaps!AM292:AM351)+'iBoxx Extrapolation'!$G351,2)</f>
        <v>3.75</v>
      </c>
      <c r="AN351" s="14">
        <f>ROUND(AVERAGE(Zinsswaps!AN292:AN351)+'iBoxx Extrapolation'!$G351,2)</f>
        <v>3.74</v>
      </c>
      <c r="AO351" s="14">
        <f>ROUND(AVERAGE(Zinsswaps!AO292:AO351)+'iBoxx Extrapolation'!$G351,2)</f>
        <v>3.73</v>
      </c>
      <c r="AP351" s="14">
        <f>ROUND(AVERAGE(Zinsswaps!AP292:AP351)+'iBoxx Extrapolation'!$G351,2)</f>
        <v>3.7</v>
      </c>
      <c r="AQ351" s="14">
        <f>ROUND(AVERAGE(Zinsswaps!AQ292:AQ351)+'iBoxx Extrapolation'!$G351,2)</f>
        <v>3.68</v>
      </c>
      <c r="AR351" s="14">
        <f>ROUND(AVERAGE(Zinsswaps!AR292:AR351)+'iBoxx Extrapolation'!$G351,2)</f>
        <v>3.66</v>
      </c>
      <c r="AS351" s="14">
        <f>ROUND(AVERAGE(Zinsswaps!AS292:AS351)+'iBoxx Extrapolation'!$G351,2)</f>
        <v>3.64</v>
      </c>
      <c r="AT351" s="14">
        <f>ROUND(AVERAGE(Zinsswaps!AT292:AT351)+'iBoxx Extrapolation'!$G351,2)</f>
        <v>3.62</v>
      </c>
      <c r="AU351" s="14">
        <f>ROUND(AVERAGE(Zinsswaps!AU292:AU351)+'iBoxx Extrapolation'!$G351,2)</f>
        <v>3.61</v>
      </c>
      <c r="AV351" s="14">
        <f>ROUND(AVERAGE(Zinsswaps!AV292:AV351)+'iBoxx Extrapolation'!$G351,2)</f>
        <v>3.59</v>
      </c>
      <c r="AW351" s="14">
        <f>ROUND(AVERAGE(Zinsswaps!AW292:AW351)+'iBoxx Extrapolation'!$G351,2)</f>
        <v>3.57</v>
      </c>
      <c r="AX351" s="14">
        <f>ROUND(AVERAGE(Zinsswaps!AX292:AX351)+'iBoxx Extrapolation'!$G351,2)</f>
        <v>3.56</v>
      </c>
      <c r="AY351" s="14">
        <f>ROUND(AVERAGE(Zinsswaps!AY292:AY351)+'iBoxx Extrapolation'!$G351,2)</f>
        <v>3.54</v>
      </c>
    </row>
    <row r="352" spans="1:51" s="16" customFormat="1" x14ac:dyDescent="0.2">
      <c r="A352" s="12">
        <v>47938</v>
      </c>
      <c r="B352" s="14">
        <f>ROUND(AVERAGE(Zinsswaps!B293:B352)+'iBoxx Extrapolation'!$G352,2)</f>
        <v>2.99</v>
      </c>
      <c r="C352" s="14">
        <f>ROUND(AVERAGE(Zinsswaps!C293:C352)+'iBoxx Extrapolation'!$G352,2)</f>
        <v>3</v>
      </c>
      <c r="D352" s="14">
        <f>ROUND(AVERAGE(Zinsswaps!D293:D352)+'iBoxx Extrapolation'!$G352,2)</f>
        <v>3.05</v>
      </c>
      <c r="E352" s="14">
        <f>ROUND(AVERAGE(Zinsswaps!E293:E352)+'iBoxx Extrapolation'!$G352,2)</f>
        <v>3.12</v>
      </c>
      <c r="F352" s="14">
        <f>ROUND(AVERAGE(Zinsswaps!F293:F352)+'iBoxx Extrapolation'!$G352,2)</f>
        <v>3.19</v>
      </c>
      <c r="G352" s="14">
        <f>ROUND(AVERAGE(Zinsswaps!G293:G352)+'iBoxx Extrapolation'!$G352,2)</f>
        <v>3.27</v>
      </c>
      <c r="H352" s="14">
        <f>ROUND(AVERAGE(Zinsswaps!H293:H352)+'iBoxx Extrapolation'!$G352,2)</f>
        <v>3.34</v>
      </c>
      <c r="I352" s="14">
        <f>ROUND(AVERAGE(Zinsswaps!I293:I352)+'iBoxx Extrapolation'!$G352,2)</f>
        <v>3.41</v>
      </c>
      <c r="J352" s="14">
        <f>ROUND(AVERAGE(Zinsswaps!J293:J352)+'iBoxx Extrapolation'!$G352,2)</f>
        <v>3.48</v>
      </c>
      <c r="K352" s="14">
        <f>ROUND(AVERAGE(Zinsswaps!K293:K352)+'iBoxx Extrapolation'!$G352,2)</f>
        <v>3.54</v>
      </c>
      <c r="L352" s="14">
        <f>ROUND(AVERAGE(Zinsswaps!L293:L352)+'iBoxx Extrapolation'!$G352,2)</f>
        <v>3.6</v>
      </c>
      <c r="M352" s="14">
        <f>ROUND(AVERAGE(Zinsswaps!M293:M352)+'iBoxx Extrapolation'!$G352,2)</f>
        <v>3.65</v>
      </c>
      <c r="N352" s="14">
        <f>ROUND(AVERAGE(Zinsswaps!N293:N352)+'iBoxx Extrapolation'!$G352,2)</f>
        <v>3.7</v>
      </c>
      <c r="O352" s="14">
        <f>ROUND(AVERAGE(Zinsswaps!O293:O352)+'iBoxx Extrapolation'!$G352,2)</f>
        <v>3.75</v>
      </c>
      <c r="P352" s="14">
        <f>ROUND(AVERAGE(Zinsswaps!P293:P352)+'iBoxx Extrapolation'!$G352,2)</f>
        <v>3.78</v>
      </c>
      <c r="Q352" s="14">
        <f>ROUND(AVERAGE(Zinsswaps!Q293:Q352)+'iBoxx Extrapolation'!$G352,2)</f>
        <v>3.81</v>
      </c>
      <c r="R352" s="14">
        <f>ROUND(AVERAGE(Zinsswaps!R293:R352)+'iBoxx Extrapolation'!$G352,2)</f>
        <v>3.83</v>
      </c>
      <c r="S352" s="14">
        <f>ROUND(AVERAGE(Zinsswaps!S293:S352)+'iBoxx Extrapolation'!$G352,2)</f>
        <v>3.85</v>
      </c>
      <c r="T352" s="14">
        <f>ROUND(AVERAGE(Zinsswaps!T293:T352)+'iBoxx Extrapolation'!$G352,2)</f>
        <v>3.87</v>
      </c>
      <c r="U352" s="14">
        <f>ROUND(AVERAGE(Zinsswaps!U293:U352)+'iBoxx Extrapolation'!$G352,2)</f>
        <v>3.89</v>
      </c>
      <c r="V352" s="14">
        <f>ROUND(AVERAGE(Zinsswaps!V293:V352)+'iBoxx Extrapolation'!$G352,2)</f>
        <v>3.89</v>
      </c>
      <c r="W352" s="14">
        <f>ROUND(AVERAGE(Zinsswaps!W293:W352)+'iBoxx Extrapolation'!$G352,2)</f>
        <v>3.89</v>
      </c>
      <c r="X352" s="14">
        <f>ROUND(AVERAGE(Zinsswaps!X293:X352)+'iBoxx Extrapolation'!$G352,2)</f>
        <v>3.89</v>
      </c>
      <c r="Y352" s="14">
        <f>ROUND(AVERAGE(Zinsswaps!Y293:Y352)+'iBoxx Extrapolation'!$G352,2)</f>
        <v>3.89</v>
      </c>
      <c r="Z352" s="14">
        <f>ROUND(AVERAGE(Zinsswaps!Z293:Z352)+'iBoxx Extrapolation'!$G352,2)</f>
        <v>3.89</v>
      </c>
      <c r="AA352" s="14">
        <f>ROUND(AVERAGE(Zinsswaps!AA293:AA352)+'iBoxx Extrapolation'!$G352,2)</f>
        <v>3.88</v>
      </c>
      <c r="AB352" s="14">
        <f>ROUND(AVERAGE(Zinsswaps!AB293:AB352)+'iBoxx Extrapolation'!$G352,2)</f>
        <v>3.88</v>
      </c>
      <c r="AC352" s="14">
        <f>ROUND(AVERAGE(Zinsswaps!AC293:AC352)+'iBoxx Extrapolation'!$G352,2)</f>
        <v>3.87</v>
      </c>
      <c r="AD352" s="14">
        <f>ROUND(AVERAGE(Zinsswaps!AD293:AD352)+'iBoxx Extrapolation'!$G352,2)</f>
        <v>3.86</v>
      </c>
      <c r="AE352" s="14">
        <f>ROUND(AVERAGE(Zinsswaps!AE293:AE352)+'iBoxx Extrapolation'!$G352,2)</f>
        <v>3.86</v>
      </c>
      <c r="AF352" s="14">
        <f>ROUND(AVERAGE(Zinsswaps!AF293:AF352)+'iBoxx Extrapolation'!$G352,2)</f>
        <v>3.84</v>
      </c>
      <c r="AG352" s="14">
        <f>ROUND(AVERAGE(Zinsswaps!AG293:AG352)+'iBoxx Extrapolation'!$G352,2)</f>
        <v>3.82</v>
      </c>
      <c r="AH352" s="14">
        <f>ROUND(AVERAGE(Zinsswaps!AH293:AH352)+'iBoxx Extrapolation'!$G352,2)</f>
        <v>3.81</v>
      </c>
      <c r="AI352" s="14">
        <f>ROUND(AVERAGE(Zinsswaps!AI293:AI352)+'iBoxx Extrapolation'!$G352,2)</f>
        <v>3.79</v>
      </c>
      <c r="AJ352" s="14">
        <f>ROUND(AVERAGE(Zinsswaps!AJ293:AJ352)+'iBoxx Extrapolation'!$G352,2)</f>
        <v>3.78</v>
      </c>
      <c r="AK352" s="14">
        <f>ROUND(AVERAGE(Zinsswaps!AK293:AK352)+'iBoxx Extrapolation'!$G352,2)</f>
        <v>3.77</v>
      </c>
      <c r="AL352" s="14">
        <f>ROUND(AVERAGE(Zinsswaps!AL293:AL352)+'iBoxx Extrapolation'!$G352,2)</f>
        <v>3.76</v>
      </c>
      <c r="AM352" s="14">
        <f>ROUND(AVERAGE(Zinsswaps!AM293:AM352)+'iBoxx Extrapolation'!$G352,2)</f>
        <v>3.75</v>
      </c>
      <c r="AN352" s="14">
        <f>ROUND(AVERAGE(Zinsswaps!AN293:AN352)+'iBoxx Extrapolation'!$G352,2)</f>
        <v>3.74</v>
      </c>
      <c r="AO352" s="14">
        <f>ROUND(AVERAGE(Zinsswaps!AO293:AO352)+'iBoxx Extrapolation'!$G352,2)</f>
        <v>3.73</v>
      </c>
      <c r="AP352" s="14">
        <f>ROUND(AVERAGE(Zinsswaps!AP293:AP352)+'iBoxx Extrapolation'!$G352,2)</f>
        <v>3.7</v>
      </c>
      <c r="AQ352" s="14">
        <f>ROUND(AVERAGE(Zinsswaps!AQ293:AQ352)+'iBoxx Extrapolation'!$G352,2)</f>
        <v>3.68</v>
      </c>
      <c r="AR352" s="14">
        <f>ROUND(AVERAGE(Zinsswaps!AR293:AR352)+'iBoxx Extrapolation'!$G352,2)</f>
        <v>3.66</v>
      </c>
      <c r="AS352" s="14">
        <f>ROUND(AVERAGE(Zinsswaps!AS293:AS352)+'iBoxx Extrapolation'!$G352,2)</f>
        <v>3.64</v>
      </c>
      <c r="AT352" s="14">
        <f>ROUND(AVERAGE(Zinsswaps!AT293:AT352)+'iBoxx Extrapolation'!$G352,2)</f>
        <v>3.62</v>
      </c>
      <c r="AU352" s="14">
        <f>ROUND(AVERAGE(Zinsswaps!AU293:AU352)+'iBoxx Extrapolation'!$G352,2)</f>
        <v>3.61</v>
      </c>
      <c r="AV352" s="14">
        <f>ROUND(AVERAGE(Zinsswaps!AV293:AV352)+'iBoxx Extrapolation'!$G352,2)</f>
        <v>3.59</v>
      </c>
      <c r="AW352" s="14">
        <f>ROUND(AVERAGE(Zinsswaps!AW293:AW352)+'iBoxx Extrapolation'!$G352,2)</f>
        <v>3.57</v>
      </c>
      <c r="AX352" s="14">
        <f>ROUND(AVERAGE(Zinsswaps!AX293:AX352)+'iBoxx Extrapolation'!$G352,2)</f>
        <v>3.56</v>
      </c>
      <c r="AY352" s="14">
        <f>ROUND(AVERAGE(Zinsswaps!AY293:AY352)+'iBoxx Extrapolation'!$G352,2)</f>
        <v>3.54</v>
      </c>
    </row>
    <row r="353" spans="1:51" s="16" customFormat="1" x14ac:dyDescent="0.2">
      <c r="A353" s="12">
        <v>47968</v>
      </c>
      <c r="B353" s="14">
        <f>ROUND(AVERAGE(Zinsswaps!B294:B353)+'iBoxx Extrapolation'!$G353,2)</f>
        <v>2.99</v>
      </c>
      <c r="C353" s="14">
        <f>ROUND(AVERAGE(Zinsswaps!C294:C353)+'iBoxx Extrapolation'!$G353,2)</f>
        <v>3</v>
      </c>
      <c r="D353" s="14">
        <f>ROUND(AVERAGE(Zinsswaps!D294:D353)+'iBoxx Extrapolation'!$G353,2)</f>
        <v>3.05</v>
      </c>
      <c r="E353" s="14">
        <f>ROUND(AVERAGE(Zinsswaps!E294:E353)+'iBoxx Extrapolation'!$G353,2)</f>
        <v>3.12</v>
      </c>
      <c r="F353" s="14">
        <f>ROUND(AVERAGE(Zinsswaps!F294:F353)+'iBoxx Extrapolation'!$G353,2)</f>
        <v>3.19</v>
      </c>
      <c r="G353" s="14">
        <f>ROUND(AVERAGE(Zinsswaps!G294:G353)+'iBoxx Extrapolation'!$G353,2)</f>
        <v>3.27</v>
      </c>
      <c r="H353" s="14">
        <f>ROUND(AVERAGE(Zinsswaps!H294:H353)+'iBoxx Extrapolation'!$G353,2)</f>
        <v>3.34</v>
      </c>
      <c r="I353" s="14">
        <f>ROUND(AVERAGE(Zinsswaps!I294:I353)+'iBoxx Extrapolation'!$G353,2)</f>
        <v>3.41</v>
      </c>
      <c r="J353" s="14">
        <f>ROUND(AVERAGE(Zinsswaps!J294:J353)+'iBoxx Extrapolation'!$G353,2)</f>
        <v>3.48</v>
      </c>
      <c r="K353" s="14">
        <f>ROUND(AVERAGE(Zinsswaps!K294:K353)+'iBoxx Extrapolation'!$G353,2)</f>
        <v>3.54</v>
      </c>
      <c r="L353" s="14">
        <f>ROUND(AVERAGE(Zinsswaps!L294:L353)+'iBoxx Extrapolation'!$G353,2)</f>
        <v>3.6</v>
      </c>
      <c r="M353" s="14">
        <f>ROUND(AVERAGE(Zinsswaps!M294:M353)+'iBoxx Extrapolation'!$G353,2)</f>
        <v>3.65</v>
      </c>
      <c r="N353" s="14">
        <f>ROUND(AVERAGE(Zinsswaps!N294:N353)+'iBoxx Extrapolation'!$G353,2)</f>
        <v>3.7</v>
      </c>
      <c r="O353" s="14">
        <f>ROUND(AVERAGE(Zinsswaps!O294:O353)+'iBoxx Extrapolation'!$G353,2)</f>
        <v>3.75</v>
      </c>
      <c r="P353" s="14">
        <f>ROUND(AVERAGE(Zinsswaps!P294:P353)+'iBoxx Extrapolation'!$G353,2)</f>
        <v>3.78</v>
      </c>
      <c r="Q353" s="14">
        <f>ROUND(AVERAGE(Zinsswaps!Q294:Q353)+'iBoxx Extrapolation'!$G353,2)</f>
        <v>3.81</v>
      </c>
      <c r="R353" s="14">
        <f>ROUND(AVERAGE(Zinsswaps!R294:R353)+'iBoxx Extrapolation'!$G353,2)</f>
        <v>3.83</v>
      </c>
      <c r="S353" s="14">
        <f>ROUND(AVERAGE(Zinsswaps!S294:S353)+'iBoxx Extrapolation'!$G353,2)</f>
        <v>3.85</v>
      </c>
      <c r="T353" s="14">
        <f>ROUND(AVERAGE(Zinsswaps!T294:T353)+'iBoxx Extrapolation'!$G353,2)</f>
        <v>3.87</v>
      </c>
      <c r="U353" s="14">
        <f>ROUND(AVERAGE(Zinsswaps!U294:U353)+'iBoxx Extrapolation'!$G353,2)</f>
        <v>3.89</v>
      </c>
      <c r="V353" s="14">
        <f>ROUND(AVERAGE(Zinsswaps!V294:V353)+'iBoxx Extrapolation'!$G353,2)</f>
        <v>3.89</v>
      </c>
      <c r="W353" s="14">
        <f>ROUND(AVERAGE(Zinsswaps!W294:W353)+'iBoxx Extrapolation'!$G353,2)</f>
        <v>3.89</v>
      </c>
      <c r="X353" s="14">
        <f>ROUND(AVERAGE(Zinsswaps!X294:X353)+'iBoxx Extrapolation'!$G353,2)</f>
        <v>3.89</v>
      </c>
      <c r="Y353" s="14">
        <f>ROUND(AVERAGE(Zinsswaps!Y294:Y353)+'iBoxx Extrapolation'!$G353,2)</f>
        <v>3.89</v>
      </c>
      <c r="Z353" s="14">
        <f>ROUND(AVERAGE(Zinsswaps!Z294:Z353)+'iBoxx Extrapolation'!$G353,2)</f>
        <v>3.89</v>
      </c>
      <c r="AA353" s="14">
        <f>ROUND(AVERAGE(Zinsswaps!AA294:AA353)+'iBoxx Extrapolation'!$G353,2)</f>
        <v>3.88</v>
      </c>
      <c r="AB353" s="14">
        <f>ROUND(AVERAGE(Zinsswaps!AB294:AB353)+'iBoxx Extrapolation'!$G353,2)</f>
        <v>3.88</v>
      </c>
      <c r="AC353" s="14">
        <f>ROUND(AVERAGE(Zinsswaps!AC294:AC353)+'iBoxx Extrapolation'!$G353,2)</f>
        <v>3.87</v>
      </c>
      <c r="AD353" s="14">
        <f>ROUND(AVERAGE(Zinsswaps!AD294:AD353)+'iBoxx Extrapolation'!$G353,2)</f>
        <v>3.86</v>
      </c>
      <c r="AE353" s="14">
        <f>ROUND(AVERAGE(Zinsswaps!AE294:AE353)+'iBoxx Extrapolation'!$G353,2)</f>
        <v>3.86</v>
      </c>
      <c r="AF353" s="14">
        <f>ROUND(AVERAGE(Zinsswaps!AF294:AF353)+'iBoxx Extrapolation'!$G353,2)</f>
        <v>3.84</v>
      </c>
      <c r="AG353" s="14">
        <f>ROUND(AVERAGE(Zinsswaps!AG294:AG353)+'iBoxx Extrapolation'!$G353,2)</f>
        <v>3.82</v>
      </c>
      <c r="AH353" s="14">
        <f>ROUND(AVERAGE(Zinsswaps!AH294:AH353)+'iBoxx Extrapolation'!$G353,2)</f>
        <v>3.81</v>
      </c>
      <c r="AI353" s="14">
        <f>ROUND(AVERAGE(Zinsswaps!AI294:AI353)+'iBoxx Extrapolation'!$G353,2)</f>
        <v>3.79</v>
      </c>
      <c r="AJ353" s="14">
        <f>ROUND(AVERAGE(Zinsswaps!AJ294:AJ353)+'iBoxx Extrapolation'!$G353,2)</f>
        <v>3.78</v>
      </c>
      <c r="AK353" s="14">
        <f>ROUND(AVERAGE(Zinsswaps!AK294:AK353)+'iBoxx Extrapolation'!$G353,2)</f>
        <v>3.77</v>
      </c>
      <c r="AL353" s="14">
        <f>ROUND(AVERAGE(Zinsswaps!AL294:AL353)+'iBoxx Extrapolation'!$G353,2)</f>
        <v>3.76</v>
      </c>
      <c r="AM353" s="14">
        <f>ROUND(AVERAGE(Zinsswaps!AM294:AM353)+'iBoxx Extrapolation'!$G353,2)</f>
        <v>3.75</v>
      </c>
      <c r="AN353" s="14">
        <f>ROUND(AVERAGE(Zinsswaps!AN294:AN353)+'iBoxx Extrapolation'!$G353,2)</f>
        <v>3.74</v>
      </c>
      <c r="AO353" s="14">
        <f>ROUND(AVERAGE(Zinsswaps!AO294:AO353)+'iBoxx Extrapolation'!$G353,2)</f>
        <v>3.73</v>
      </c>
      <c r="AP353" s="14">
        <f>ROUND(AVERAGE(Zinsswaps!AP294:AP353)+'iBoxx Extrapolation'!$G353,2)</f>
        <v>3.7</v>
      </c>
      <c r="AQ353" s="14">
        <f>ROUND(AVERAGE(Zinsswaps!AQ294:AQ353)+'iBoxx Extrapolation'!$G353,2)</f>
        <v>3.68</v>
      </c>
      <c r="AR353" s="14">
        <f>ROUND(AVERAGE(Zinsswaps!AR294:AR353)+'iBoxx Extrapolation'!$G353,2)</f>
        <v>3.66</v>
      </c>
      <c r="AS353" s="14">
        <f>ROUND(AVERAGE(Zinsswaps!AS294:AS353)+'iBoxx Extrapolation'!$G353,2)</f>
        <v>3.64</v>
      </c>
      <c r="AT353" s="14">
        <f>ROUND(AVERAGE(Zinsswaps!AT294:AT353)+'iBoxx Extrapolation'!$G353,2)</f>
        <v>3.62</v>
      </c>
      <c r="AU353" s="14">
        <f>ROUND(AVERAGE(Zinsswaps!AU294:AU353)+'iBoxx Extrapolation'!$G353,2)</f>
        <v>3.61</v>
      </c>
      <c r="AV353" s="14">
        <f>ROUND(AVERAGE(Zinsswaps!AV294:AV353)+'iBoxx Extrapolation'!$G353,2)</f>
        <v>3.59</v>
      </c>
      <c r="AW353" s="14">
        <f>ROUND(AVERAGE(Zinsswaps!AW294:AW353)+'iBoxx Extrapolation'!$G353,2)</f>
        <v>3.57</v>
      </c>
      <c r="AX353" s="14">
        <f>ROUND(AVERAGE(Zinsswaps!AX294:AX353)+'iBoxx Extrapolation'!$G353,2)</f>
        <v>3.56</v>
      </c>
      <c r="AY353" s="14">
        <f>ROUND(AVERAGE(Zinsswaps!AY294:AY353)+'iBoxx Extrapolation'!$G353,2)</f>
        <v>3.54</v>
      </c>
    </row>
    <row r="354" spans="1:51" s="16" customFormat="1" x14ac:dyDescent="0.2">
      <c r="A354" s="12">
        <v>47999</v>
      </c>
      <c r="B354" s="14">
        <f>ROUND(AVERAGE(Zinsswaps!B295:B354)+'iBoxx Extrapolation'!$G354,2)</f>
        <v>2.99</v>
      </c>
      <c r="C354" s="14">
        <f>ROUND(AVERAGE(Zinsswaps!C295:C354)+'iBoxx Extrapolation'!$G354,2)</f>
        <v>3</v>
      </c>
      <c r="D354" s="14">
        <f>ROUND(AVERAGE(Zinsswaps!D295:D354)+'iBoxx Extrapolation'!$G354,2)</f>
        <v>3.05</v>
      </c>
      <c r="E354" s="14">
        <f>ROUND(AVERAGE(Zinsswaps!E295:E354)+'iBoxx Extrapolation'!$G354,2)</f>
        <v>3.12</v>
      </c>
      <c r="F354" s="14">
        <f>ROUND(AVERAGE(Zinsswaps!F295:F354)+'iBoxx Extrapolation'!$G354,2)</f>
        <v>3.19</v>
      </c>
      <c r="G354" s="14">
        <f>ROUND(AVERAGE(Zinsswaps!G295:G354)+'iBoxx Extrapolation'!$G354,2)</f>
        <v>3.27</v>
      </c>
      <c r="H354" s="14">
        <f>ROUND(AVERAGE(Zinsswaps!H295:H354)+'iBoxx Extrapolation'!$G354,2)</f>
        <v>3.34</v>
      </c>
      <c r="I354" s="14">
        <f>ROUND(AVERAGE(Zinsswaps!I295:I354)+'iBoxx Extrapolation'!$G354,2)</f>
        <v>3.41</v>
      </c>
      <c r="J354" s="14">
        <f>ROUND(AVERAGE(Zinsswaps!J295:J354)+'iBoxx Extrapolation'!$G354,2)</f>
        <v>3.48</v>
      </c>
      <c r="K354" s="14">
        <f>ROUND(AVERAGE(Zinsswaps!K295:K354)+'iBoxx Extrapolation'!$G354,2)</f>
        <v>3.54</v>
      </c>
      <c r="L354" s="14">
        <f>ROUND(AVERAGE(Zinsswaps!L295:L354)+'iBoxx Extrapolation'!$G354,2)</f>
        <v>3.6</v>
      </c>
      <c r="M354" s="14">
        <f>ROUND(AVERAGE(Zinsswaps!M295:M354)+'iBoxx Extrapolation'!$G354,2)</f>
        <v>3.65</v>
      </c>
      <c r="N354" s="14">
        <f>ROUND(AVERAGE(Zinsswaps!N295:N354)+'iBoxx Extrapolation'!$G354,2)</f>
        <v>3.7</v>
      </c>
      <c r="O354" s="14">
        <f>ROUND(AVERAGE(Zinsswaps!O295:O354)+'iBoxx Extrapolation'!$G354,2)</f>
        <v>3.75</v>
      </c>
      <c r="P354" s="14">
        <f>ROUND(AVERAGE(Zinsswaps!P295:P354)+'iBoxx Extrapolation'!$G354,2)</f>
        <v>3.78</v>
      </c>
      <c r="Q354" s="14">
        <f>ROUND(AVERAGE(Zinsswaps!Q295:Q354)+'iBoxx Extrapolation'!$G354,2)</f>
        <v>3.81</v>
      </c>
      <c r="R354" s="14">
        <f>ROUND(AVERAGE(Zinsswaps!R295:R354)+'iBoxx Extrapolation'!$G354,2)</f>
        <v>3.83</v>
      </c>
      <c r="S354" s="14">
        <f>ROUND(AVERAGE(Zinsswaps!S295:S354)+'iBoxx Extrapolation'!$G354,2)</f>
        <v>3.85</v>
      </c>
      <c r="T354" s="14">
        <f>ROUND(AVERAGE(Zinsswaps!T295:T354)+'iBoxx Extrapolation'!$G354,2)</f>
        <v>3.87</v>
      </c>
      <c r="U354" s="14">
        <f>ROUND(AVERAGE(Zinsswaps!U295:U354)+'iBoxx Extrapolation'!$G354,2)</f>
        <v>3.89</v>
      </c>
      <c r="V354" s="14">
        <f>ROUND(AVERAGE(Zinsswaps!V295:V354)+'iBoxx Extrapolation'!$G354,2)</f>
        <v>3.89</v>
      </c>
      <c r="W354" s="14">
        <f>ROUND(AVERAGE(Zinsswaps!W295:W354)+'iBoxx Extrapolation'!$G354,2)</f>
        <v>3.89</v>
      </c>
      <c r="X354" s="14">
        <f>ROUND(AVERAGE(Zinsswaps!X295:X354)+'iBoxx Extrapolation'!$G354,2)</f>
        <v>3.89</v>
      </c>
      <c r="Y354" s="14">
        <f>ROUND(AVERAGE(Zinsswaps!Y295:Y354)+'iBoxx Extrapolation'!$G354,2)</f>
        <v>3.89</v>
      </c>
      <c r="Z354" s="14">
        <f>ROUND(AVERAGE(Zinsswaps!Z295:Z354)+'iBoxx Extrapolation'!$G354,2)</f>
        <v>3.89</v>
      </c>
      <c r="AA354" s="14">
        <f>ROUND(AVERAGE(Zinsswaps!AA295:AA354)+'iBoxx Extrapolation'!$G354,2)</f>
        <v>3.88</v>
      </c>
      <c r="AB354" s="14">
        <f>ROUND(AVERAGE(Zinsswaps!AB295:AB354)+'iBoxx Extrapolation'!$G354,2)</f>
        <v>3.88</v>
      </c>
      <c r="AC354" s="14">
        <f>ROUND(AVERAGE(Zinsswaps!AC295:AC354)+'iBoxx Extrapolation'!$G354,2)</f>
        <v>3.87</v>
      </c>
      <c r="AD354" s="14">
        <f>ROUND(AVERAGE(Zinsswaps!AD295:AD354)+'iBoxx Extrapolation'!$G354,2)</f>
        <v>3.86</v>
      </c>
      <c r="AE354" s="14">
        <f>ROUND(AVERAGE(Zinsswaps!AE295:AE354)+'iBoxx Extrapolation'!$G354,2)</f>
        <v>3.86</v>
      </c>
      <c r="AF354" s="14">
        <f>ROUND(AVERAGE(Zinsswaps!AF295:AF354)+'iBoxx Extrapolation'!$G354,2)</f>
        <v>3.84</v>
      </c>
      <c r="AG354" s="14">
        <f>ROUND(AVERAGE(Zinsswaps!AG295:AG354)+'iBoxx Extrapolation'!$G354,2)</f>
        <v>3.82</v>
      </c>
      <c r="AH354" s="14">
        <f>ROUND(AVERAGE(Zinsswaps!AH295:AH354)+'iBoxx Extrapolation'!$G354,2)</f>
        <v>3.81</v>
      </c>
      <c r="AI354" s="14">
        <f>ROUND(AVERAGE(Zinsswaps!AI295:AI354)+'iBoxx Extrapolation'!$G354,2)</f>
        <v>3.79</v>
      </c>
      <c r="AJ354" s="14">
        <f>ROUND(AVERAGE(Zinsswaps!AJ295:AJ354)+'iBoxx Extrapolation'!$G354,2)</f>
        <v>3.78</v>
      </c>
      <c r="AK354" s="14">
        <f>ROUND(AVERAGE(Zinsswaps!AK295:AK354)+'iBoxx Extrapolation'!$G354,2)</f>
        <v>3.77</v>
      </c>
      <c r="AL354" s="14">
        <f>ROUND(AVERAGE(Zinsswaps!AL295:AL354)+'iBoxx Extrapolation'!$G354,2)</f>
        <v>3.76</v>
      </c>
      <c r="AM354" s="14">
        <f>ROUND(AVERAGE(Zinsswaps!AM295:AM354)+'iBoxx Extrapolation'!$G354,2)</f>
        <v>3.75</v>
      </c>
      <c r="AN354" s="14">
        <f>ROUND(AVERAGE(Zinsswaps!AN295:AN354)+'iBoxx Extrapolation'!$G354,2)</f>
        <v>3.74</v>
      </c>
      <c r="AO354" s="14">
        <f>ROUND(AVERAGE(Zinsswaps!AO295:AO354)+'iBoxx Extrapolation'!$G354,2)</f>
        <v>3.73</v>
      </c>
      <c r="AP354" s="14">
        <f>ROUND(AVERAGE(Zinsswaps!AP295:AP354)+'iBoxx Extrapolation'!$G354,2)</f>
        <v>3.7</v>
      </c>
      <c r="AQ354" s="14">
        <f>ROUND(AVERAGE(Zinsswaps!AQ295:AQ354)+'iBoxx Extrapolation'!$G354,2)</f>
        <v>3.68</v>
      </c>
      <c r="AR354" s="14">
        <f>ROUND(AVERAGE(Zinsswaps!AR295:AR354)+'iBoxx Extrapolation'!$G354,2)</f>
        <v>3.66</v>
      </c>
      <c r="AS354" s="14">
        <f>ROUND(AVERAGE(Zinsswaps!AS295:AS354)+'iBoxx Extrapolation'!$G354,2)</f>
        <v>3.64</v>
      </c>
      <c r="AT354" s="14">
        <f>ROUND(AVERAGE(Zinsswaps!AT295:AT354)+'iBoxx Extrapolation'!$G354,2)</f>
        <v>3.62</v>
      </c>
      <c r="AU354" s="14">
        <f>ROUND(AVERAGE(Zinsswaps!AU295:AU354)+'iBoxx Extrapolation'!$G354,2)</f>
        <v>3.61</v>
      </c>
      <c r="AV354" s="14">
        <f>ROUND(AVERAGE(Zinsswaps!AV295:AV354)+'iBoxx Extrapolation'!$G354,2)</f>
        <v>3.59</v>
      </c>
      <c r="AW354" s="14">
        <f>ROUND(AVERAGE(Zinsswaps!AW295:AW354)+'iBoxx Extrapolation'!$G354,2)</f>
        <v>3.57</v>
      </c>
      <c r="AX354" s="14">
        <f>ROUND(AVERAGE(Zinsswaps!AX295:AX354)+'iBoxx Extrapolation'!$G354,2)</f>
        <v>3.56</v>
      </c>
      <c r="AY354" s="14">
        <f>ROUND(AVERAGE(Zinsswaps!AY295:AY354)+'iBoxx Extrapolation'!$G354,2)</f>
        <v>3.54</v>
      </c>
    </row>
    <row r="355" spans="1:51" s="16" customFormat="1" x14ac:dyDescent="0.2">
      <c r="A355" s="12">
        <v>48029</v>
      </c>
      <c r="B355" s="14">
        <f>ROUND(AVERAGE(Zinsswaps!B296:B355)+'iBoxx Extrapolation'!$G355,2)</f>
        <v>2.99</v>
      </c>
      <c r="C355" s="14">
        <f>ROUND(AVERAGE(Zinsswaps!C296:C355)+'iBoxx Extrapolation'!$G355,2)</f>
        <v>3</v>
      </c>
      <c r="D355" s="14">
        <f>ROUND(AVERAGE(Zinsswaps!D296:D355)+'iBoxx Extrapolation'!$G355,2)</f>
        <v>3.05</v>
      </c>
      <c r="E355" s="14">
        <f>ROUND(AVERAGE(Zinsswaps!E296:E355)+'iBoxx Extrapolation'!$G355,2)</f>
        <v>3.12</v>
      </c>
      <c r="F355" s="14">
        <f>ROUND(AVERAGE(Zinsswaps!F296:F355)+'iBoxx Extrapolation'!$G355,2)</f>
        <v>3.19</v>
      </c>
      <c r="G355" s="14">
        <f>ROUND(AVERAGE(Zinsswaps!G296:G355)+'iBoxx Extrapolation'!$G355,2)</f>
        <v>3.27</v>
      </c>
      <c r="H355" s="14">
        <f>ROUND(AVERAGE(Zinsswaps!H296:H355)+'iBoxx Extrapolation'!$G355,2)</f>
        <v>3.34</v>
      </c>
      <c r="I355" s="14">
        <f>ROUND(AVERAGE(Zinsswaps!I296:I355)+'iBoxx Extrapolation'!$G355,2)</f>
        <v>3.41</v>
      </c>
      <c r="J355" s="14">
        <f>ROUND(AVERAGE(Zinsswaps!J296:J355)+'iBoxx Extrapolation'!$G355,2)</f>
        <v>3.48</v>
      </c>
      <c r="K355" s="14">
        <f>ROUND(AVERAGE(Zinsswaps!K296:K355)+'iBoxx Extrapolation'!$G355,2)</f>
        <v>3.54</v>
      </c>
      <c r="L355" s="14">
        <f>ROUND(AVERAGE(Zinsswaps!L296:L355)+'iBoxx Extrapolation'!$G355,2)</f>
        <v>3.6</v>
      </c>
      <c r="M355" s="14">
        <f>ROUND(AVERAGE(Zinsswaps!M296:M355)+'iBoxx Extrapolation'!$G355,2)</f>
        <v>3.65</v>
      </c>
      <c r="N355" s="14">
        <f>ROUND(AVERAGE(Zinsswaps!N296:N355)+'iBoxx Extrapolation'!$G355,2)</f>
        <v>3.7</v>
      </c>
      <c r="O355" s="14">
        <f>ROUND(AVERAGE(Zinsswaps!O296:O355)+'iBoxx Extrapolation'!$G355,2)</f>
        <v>3.75</v>
      </c>
      <c r="P355" s="14">
        <f>ROUND(AVERAGE(Zinsswaps!P296:P355)+'iBoxx Extrapolation'!$G355,2)</f>
        <v>3.78</v>
      </c>
      <c r="Q355" s="14">
        <f>ROUND(AVERAGE(Zinsswaps!Q296:Q355)+'iBoxx Extrapolation'!$G355,2)</f>
        <v>3.81</v>
      </c>
      <c r="R355" s="14">
        <f>ROUND(AVERAGE(Zinsswaps!R296:R355)+'iBoxx Extrapolation'!$G355,2)</f>
        <v>3.83</v>
      </c>
      <c r="S355" s="14">
        <f>ROUND(AVERAGE(Zinsswaps!S296:S355)+'iBoxx Extrapolation'!$G355,2)</f>
        <v>3.85</v>
      </c>
      <c r="T355" s="14">
        <f>ROUND(AVERAGE(Zinsswaps!T296:T355)+'iBoxx Extrapolation'!$G355,2)</f>
        <v>3.87</v>
      </c>
      <c r="U355" s="14">
        <f>ROUND(AVERAGE(Zinsswaps!U296:U355)+'iBoxx Extrapolation'!$G355,2)</f>
        <v>3.89</v>
      </c>
      <c r="V355" s="14">
        <f>ROUND(AVERAGE(Zinsswaps!V296:V355)+'iBoxx Extrapolation'!$G355,2)</f>
        <v>3.89</v>
      </c>
      <c r="W355" s="14">
        <f>ROUND(AVERAGE(Zinsswaps!W296:W355)+'iBoxx Extrapolation'!$G355,2)</f>
        <v>3.89</v>
      </c>
      <c r="X355" s="14">
        <f>ROUND(AVERAGE(Zinsswaps!X296:X355)+'iBoxx Extrapolation'!$G355,2)</f>
        <v>3.89</v>
      </c>
      <c r="Y355" s="14">
        <f>ROUND(AVERAGE(Zinsswaps!Y296:Y355)+'iBoxx Extrapolation'!$G355,2)</f>
        <v>3.89</v>
      </c>
      <c r="Z355" s="14">
        <f>ROUND(AVERAGE(Zinsswaps!Z296:Z355)+'iBoxx Extrapolation'!$G355,2)</f>
        <v>3.89</v>
      </c>
      <c r="AA355" s="14">
        <f>ROUND(AVERAGE(Zinsswaps!AA296:AA355)+'iBoxx Extrapolation'!$G355,2)</f>
        <v>3.88</v>
      </c>
      <c r="AB355" s="14">
        <f>ROUND(AVERAGE(Zinsswaps!AB296:AB355)+'iBoxx Extrapolation'!$G355,2)</f>
        <v>3.88</v>
      </c>
      <c r="AC355" s="14">
        <f>ROUND(AVERAGE(Zinsswaps!AC296:AC355)+'iBoxx Extrapolation'!$G355,2)</f>
        <v>3.87</v>
      </c>
      <c r="AD355" s="14">
        <f>ROUND(AVERAGE(Zinsswaps!AD296:AD355)+'iBoxx Extrapolation'!$G355,2)</f>
        <v>3.86</v>
      </c>
      <c r="AE355" s="14">
        <f>ROUND(AVERAGE(Zinsswaps!AE296:AE355)+'iBoxx Extrapolation'!$G355,2)</f>
        <v>3.86</v>
      </c>
      <c r="AF355" s="14">
        <f>ROUND(AVERAGE(Zinsswaps!AF296:AF355)+'iBoxx Extrapolation'!$G355,2)</f>
        <v>3.84</v>
      </c>
      <c r="AG355" s="14">
        <f>ROUND(AVERAGE(Zinsswaps!AG296:AG355)+'iBoxx Extrapolation'!$G355,2)</f>
        <v>3.82</v>
      </c>
      <c r="AH355" s="14">
        <f>ROUND(AVERAGE(Zinsswaps!AH296:AH355)+'iBoxx Extrapolation'!$G355,2)</f>
        <v>3.81</v>
      </c>
      <c r="AI355" s="14">
        <f>ROUND(AVERAGE(Zinsswaps!AI296:AI355)+'iBoxx Extrapolation'!$G355,2)</f>
        <v>3.79</v>
      </c>
      <c r="AJ355" s="14">
        <f>ROUND(AVERAGE(Zinsswaps!AJ296:AJ355)+'iBoxx Extrapolation'!$G355,2)</f>
        <v>3.78</v>
      </c>
      <c r="AK355" s="14">
        <f>ROUND(AVERAGE(Zinsswaps!AK296:AK355)+'iBoxx Extrapolation'!$G355,2)</f>
        <v>3.77</v>
      </c>
      <c r="AL355" s="14">
        <f>ROUND(AVERAGE(Zinsswaps!AL296:AL355)+'iBoxx Extrapolation'!$G355,2)</f>
        <v>3.76</v>
      </c>
      <c r="AM355" s="14">
        <f>ROUND(AVERAGE(Zinsswaps!AM296:AM355)+'iBoxx Extrapolation'!$G355,2)</f>
        <v>3.75</v>
      </c>
      <c r="AN355" s="14">
        <f>ROUND(AVERAGE(Zinsswaps!AN296:AN355)+'iBoxx Extrapolation'!$G355,2)</f>
        <v>3.74</v>
      </c>
      <c r="AO355" s="14">
        <f>ROUND(AVERAGE(Zinsswaps!AO296:AO355)+'iBoxx Extrapolation'!$G355,2)</f>
        <v>3.73</v>
      </c>
      <c r="AP355" s="14">
        <f>ROUND(AVERAGE(Zinsswaps!AP296:AP355)+'iBoxx Extrapolation'!$G355,2)</f>
        <v>3.7</v>
      </c>
      <c r="AQ355" s="14">
        <f>ROUND(AVERAGE(Zinsswaps!AQ296:AQ355)+'iBoxx Extrapolation'!$G355,2)</f>
        <v>3.68</v>
      </c>
      <c r="AR355" s="14">
        <f>ROUND(AVERAGE(Zinsswaps!AR296:AR355)+'iBoxx Extrapolation'!$G355,2)</f>
        <v>3.66</v>
      </c>
      <c r="AS355" s="14">
        <f>ROUND(AVERAGE(Zinsswaps!AS296:AS355)+'iBoxx Extrapolation'!$G355,2)</f>
        <v>3.64</v>
      </c>
      <c r="AT355" s="14">
        <f>ROUND(AVERAGE(Zinsswaps!AT296:AT355)+'iBoxx Extrapolation'!$G355,2)</f>
        <v>3.62</v>
      </c>
      <c r="AU355" s="14">
        <f>ROUND(AVERAGE(Zinsswaps!AU296:AU355)+'iBoxx Extrapolation'!$G355,2)</f>
        <v>3.61</v>
      </c>
      <c r="AV355" s="14">
        <f>ROUND(AVERAGE(Zinsswaps!AV296:AV355)+'iBoxx Extrapolation'!$G355,2)</f>
        <v>3.59</v>
      </c>
      <c r="AW355" s="14">
        <f>ROUND(AVERAGE(Zinsswaps!AW296:AW355)+'iBoxx Extrapolation'!$G355,2)</f>
        <v>3.57</v>
      </c>
      <c r="AX355" s="14">
        <f>ROUND(AVERAGE(Zinsswaps!AX296:AX355)+'iBoxx Extrapolation'!$G355,2)</f>
        <v>3.56</v>
      </c>
      <c r="AY355" s="14">
        <f>ROUND(AVERAGE(Zinsswaps!AY296:AY355)+'iBoxx Extrapolation'!$G355,2)</f>
        <v>3.54</v>
      </c>
    </row>
    <row r="356" spans="1:51" s="16" customFormat="1" x14ac:dyDescent="0.2">
      <c r="A356" s="12">
        <v>48060</v>
      </c>
      <c r="B356" s="14">
        <f>ROUND(AVERAGE(Zinsswaps!B297:B356)+'iBoxx Extrapolation'!$G356,2)</f>
        <v>2.99</v>
      </c>
      <c r="C356" s="14">
        <f>ROUND(AVERAGE(Zinsswaps!C297:C356)+'iBoxx Extrapolation'!$G356,2)</f>
        <v>3</v>
      </c>
      <c r="D356" s="14">
        <f>ROUND(AVERAGE(Zinsswaps!D297:D356)+'iBoxx Extrapolation'!$G356,2)</f>
        <v>3.05</v>
      </c>
      <c r="E356" s="14">
        <f>ROUND(AVERAGE(Zinsswaps!E297:E356)+'iBoxx Extrapolation'!$G356,2)</f>
        <v>3.12</v>
      </c>
      <c r="F356" s="14">
        <f>ROUND(AVERAGE(Zinsswaps!F297:F356)+'iBoxx Extrapolation'!$G356,2)</f>
        <v>3.19</v>
      </c>
      <c r="G356" s="14">
        <f>ROUND(AVERAGE(Zinsswaps!G297:G356)+'iBoxx Extrapolation'!$G356,2)</f>
        <v>3.27</v>
      </c>
      <c r="H356" s="14">
        <f>ROUND(AVERAGE(Zinsswaps!H297:H356)+'iBoxx Extrapolation'!$G356,2)</f>
        <v>3.34</v>
      </c>
      <c r="I356" s="14">
        <f>ROUND(AVERAGE(Zinsswaps!I297:I356)+'iBoxx Extrapolation'!$G356,2)</f>
        <v>3.41</v>
      </c>
      <c r="J356" s="14">
        <f>ROUND(AVERAGE(Zinsswaps!J297:J356)+'iBoxx Extrapolation'!$G356,2)</f>
        <v>3.48</v>
      </c>
      <c r="K356" s="14">
        <f>ROUND(AVERAGE(Zinsswaps!K297:K356)+'iBoxx Extrapolation'!$G356,2)</f>
        <v>3.54</v>
      </c>
      <c r="L356" s="14">
        <f>ROUND(AVERAGE(Zinsswaps!L297:L356)+'iBoxx Extrapolation'!$G356,2)</f>
        <v>3.6</v>
      </c>
      <c r="M356" s="14">
        <f>ROUND(AVERAGE(Zinsswaps!M297:M356)+'iBoxx Extrapolation'!$G356,2)</f>
        <v>3.65</v>
      </c>
      <c r="N356" s="14">
        <f>ROUND(AVERAGE(Zinsswaps!N297:N356)+'iBoxx Extrapolation'!$G356,2)</f>
        <v>3.7</v>
      </c>
      <c r="O356" s="14">
        <f>ROUND(AVERAGE(Zinsswaps!O297:O356)+'iBoxx Extrapolation'!$G356,2)</f>
        <v>3.75</v>
      </c>
      <c r="P356" s="14">
        <f>ROUND(AVERAGE(Zinsswaps!P297:P356)+'iBoxx Extrapolation'!$G356,2)</f>
        <v>3.78</v>
      </c>
      <c r="Q356" s="14">
        <f>ROUND(AVERAGE(Zinsswaps!Q297:Q356)+'iBoxx Extrapolation'!$G356,2)</f>
        <v>3.81</v>
      </c>
      <c r="R356" s="14">
        <f>ROUND(AVERAGE(Zinsswaps!R297:R356)+'iBoxx Extrapolation'!$G356,2)</f>
        <v>3.83</v>
      </c>
      <c r="S356" s="14">
        <f>ROUND(AVERAGE(Zinsswaps!S297:S356)+'iBoxx Extrapolation'!$G356,2)</f>
        <v>3.85</v>
      </c>
      <c r="T356" s="14">
        <f>ROUND(AVERAGE(Zinsswaps!T297:T356)+'iBoxx Extrapolation'!$G356,2)</f>
        <v>3.87</v>
      </c>
      <c r="U356" s="14">
        <f>ROUND(AVERAGE(Zinsswaps!U297:U356)+'iBoxx Extrapolation'!$G356,2)</f>
        <v>3.89</v>
      </c>
      <c r="V356" s="14">
        <f>ROUND(AVERAGE(Zinsswaps!V297:V356)+'iBoxx Extrapolation'!$G356,2)</f>
        <v>3.89</v>
      </c>
      <c r="W356" s="14">
        <f>ROUND(AVERAGE(Zinsswaps!W297:W356)+'iBoxx Extrapolation'!$G356,2)</f>
        <v>3.89</v>
      </c>
      <c r="X356" s="14">
        <f>ROUND(AVERAGE(Zinsswaps!X297:X356)+'iBoxx Extrapolation'!$G356,2)</f>
        <v>3.89</v>
      </c>
      <c r="Y356" s="14">
        <f>ROUND(AVERAGE(Zinsswaps!Y297:Y356)+'iBoxx Extrapolation'!$G356,2)</f>
        <v>3.89</v>
      </c>
      <c r="Z356" s="14">
        <f>ROUND(AVERAGE(Zinsswaps!Z297:Z356)+'iBoxx Extrapolation'!$G356,2)</f>
        <v>3.89</v>
      </c>
      <c r="AA356" s="14">
        <f>ROUND(AVERAGE(Zinsswaps!AA297:AA356)+'iBoxx Extrapolation'!$G356,2)</f>
        <v>3.88</v>
      </c>
      <c r="AB356" s="14">
        <f>ROUND(AVERAGE(Zinsswaps!AB297:AB356)+'iBoxx Extrapolation'!$G356,2)</f>
        <v>3.88</v>
      </c>
      <c r="AC356" s="14">
        <f>ROUND(AVERAGE(Zinsswaps!AC297:AC356)+'iBoxx Extrapolation'!$G356,2)</f>
        <v>3.87</v>
      </c>
      <c r="AD356" s="14">
        <f>ROUND(AVERAGE(Zinsswaps!AD297:AD356)+'iBoxx Extrapolation'!$G356,2)</f>
        <v>3.86</v>
      </c>
      <c r="AE356" s="14">
        <f>ROUND(AVERAGE(Zinsswaps!AE297:AE356)+'iBoxx Extrapolation'!$G356,2)</f>
        <v>3.86</v>
      </c>
      <c r="AF356" s="14">
        <f>ROUND(AVERAGE(Zinsswaps!AF297:AF356)+'iBoxx Extrapolation'!$G356,2)</f>
        <v>3.84</v>
      </c>
      <c r="AG356" s="14">
        <f>ROUND(AVERAGE(Zinsswaps!AG297:AG356)+'iBoxx Extrapolation'!$G356,2)</f>
        <v>3.82</v>
      </c>
      <c r="AH356" s="14">
        <f>ROUND(AVERAGE(Zinsswaps!AH297:AH356)+'iBoxx Extrapolation'!$G356,2)</f>
        <v>3.81</v>
      </c>
      <c r="AI356" s="14">
        <f>ROUND(AVERAGE(Zinsswaps!AI297:AI356)+'iBoxx Extrapolation'!$G356,2)</f>
        <v>3.79</v>
      </c>
      <c r="AJ356" s="14">
        <f>ROUND(AVERAGE(Zinsswaps!AJ297:AJ356)+'iBoxx Extrapolation'!$G356,2)</f>
        <v>3.78</v>
      </c>
      <c r="AK356" s="14">
        <f>ROUND(AVERAGE(Zinsswaps!AK297:AK356)+'iBoxx Extrapolation'!$G356,2)</f>
        <v>3.77</v>
      </c>
      <c r="AL356" s="14">
        <f>ROUND(AVERAGE(Zinsswaps!AL297:AL356)+'iBoxx Extrapolation'!$G356,2)</f>
        <v>3.76</v>
      </c>
      <c r="AM356" s="14">
        <f>ROUND(AVERAGE(Zinsswaps!AM297:AM356)+'iBoxx Extrapolation'!$G356,2)</f>
        <v>3.75</v>
      </c>
      <c r="AN356" s="14">
        <f>ROUND(AVERAGE(Zinsswaps!AN297:AN356)+'iBoxx Extrapolation'!$G356,2)</f>
        <v>3.74</v>
      </c>
      <c r="AO356" s="14">
        <f>ROUND(AVERAGE(Zinsswaps!AO297:AO356)+'iBoxx Extrapolation'!$G356,2)</f>
        <v>3.73</v>
      </c>
      <c r="AP356" s="14">
        <f>ROUND(AVERAGE(Zinsswaps!AP297:AP356)+'iBoxx Extrapolation'!$G356,2)</f>
        <v>3.7</v>
      </c>
      <c r="AQ356" s="14">
        <f>ROUND(AVERAGE(Zinsswaps!AQ297:AQ356)+'iBoxx Extrapolation'!$G356,2)</f>
        <v>3.68</v>
      </c>
      <c r="AR356" s="14">
        <f>ROUND(AVERAGE(Zinsswaps!AR297:AR356)+'iBoxx Extrapolation'!$G356,2)</f>
        <v>3.66</v>
      </c>
      <c r="AS356" s="14">
        <f>ROUND(AVERAGE(Zinsswaps!AS297:AS356)+'iBoxx Extrapolation'!$G356,2)</f>
        <v>3.64</v>
      </c>
      <c r="AT356" s="14">
        <f>ROUND(AVERAGE(Zinsswaps!AT297:AT356)+'iBoxx Extrapolation'!$G356,2)</f>
        <v>3.62</v>
      </c>
      <c r="AU356" s="14">
        <f>ROUND(AVERAGE(Zinsswaps!AU297:AU356)+'iBoxx Extrapolation'!$G356,2)</f>
        <v>3.61</v>
      </c>
      <c r="AV356" s="14">
        <f>ROUND(AVERAGE(Zinsswaps!AV297:AV356)+'iBoxx Extrapolation'!$G356,2)</f>
        <v>3.59</v>
      </c>
      <c r="AW356" s="14">
        <f>ROUND(AVERAGE(Zinsswaps!AW297:AW356)+'iBoxx Extrapolation'!$G356,2)</f>
        <v>3.57</v>
      </c>
      <c r="AX356" s="14">
        <f>ROUND(AVERAGE(Zinsswaps!AX297:AX356)+'iBoxx Extrapolation'!$G356,2)</f>
        <v>3.56</v>
      </c>
      <c r="AY356" s="14">
        <f>ROUND(AVERAGE(Zinsswaps!AY297:AY356)+'iBoxx Extrapolation'!$G356,2)</f>
        <v>3.54</v>
      </c>
    </row>
    <row r="357" spans="1:51" s="16" customFormat="1" x14ac:dyDescent="0.2">
      <c r="A357" s="12">
        <v>48091</v>
      </c>
      <c r="B357" s="14">
        <f>ROUND(AVERAGE(Zinsswaps!B298:B357)+'iBoxx Extrapolation'!$G357,2)</f>
        <v>2.99</v>
      </c>
      <c r="C357" s="14">
        <f>ROUND(AVERAGE(Zinsswaps!C298:C357)+'iBoxx Extrapolation'!$G357,2)</f>
        <v>3</v>
      </c>
      <c r="D357" s="14">
        <f>ROUND(AVERAGE(Zinsswaps!D298:D357)+'iBoxx Extrapolation'!$G357,2)</f>
        <v>3.05</v>
      </c>
      <c r="E357" s="14">
        <f>ROUND(AVERAGE(Zinsswaps!E298:E357)+'iBoxx Extrapolation'!$G357,2)</f>
        <v>3.12</v>
      </c>
      <c r="F357" s="14">
        <f>ROUND(AVERAGE(Zinsswaps!F298:F357)+'iBoxx Extrapolation'!$G357,2)</f>
        <v>3.19</v>
      </c>
      <c r="G357" s="14">
        <f>ROUND(AVERAGE(Zinsswaps!G298:G357)+'iBoxx Extrapolation'!$G357,2)</f>
        <v>3.27</v>
      </c>
      <c r="H357" s="14">
        <f>ROUND(AVERAGE(Zinsswaps!H298:H357)+'iBoxx Extrapolation'!$G357,2)</f>
        <v>3.34</v>
      </c>
      <c r="I357" s="14">
        <f>ROUND(AVERAGE(Zinsswaps!I298:I357)+'iBoxx Extrapolation'!$G357,2)</f>
        <v>3.41</v>
      </c>
      <c r="J357" s="14">
        <f>ROUND(AVERAGE(Zinsswaps!J298:J357)+'iBoxx Extrapolation'!$G357,2)</f>
        <v>3.48</v>
      </c>
      <c r="K357" s="14">
        <f>ROUND(AVERAGE(Zinsswaps!K298:K357)+'iBoxx Extrapolation'!$G357,2)</f>
        <v>3.54</v>
      </c>
      <c r="L357" s="14">
        <f>ROUND(AVERAGE(Zinsswaps!L298:L357)+'iBoxx Extrapolation'!$G357,2)</f>
        <v>3.6</v>
      </c>
      <c r="M357" s="14">
        <f>ROUND(AVERAGE(Zinsswaps!M298:M357)+'iBoxx Extrapolation'!$G357,2)</f>
        <v>3.65</v>
      </c>
      <c r="N357" s="14">
        <f>ROUND(AVERAGE(Zinsswaps!N298:N357)+'iBoxx Extrapolation'!$G357,2)</f>
        <v>3.7</v>
      </c>
      <c r="O357" s="14">
        <f>ROUND(AVERAGE(Zinsswaps!O298:O357)+'iBoxx Extrapolation'!$G357,2)</f>
        <v>3.75</v>
      </c>
      <c r="P357" s="14">
        <f>ROUND(AVERAGE(Zinsswaps!P298:P357)+'iBoxx Extrapolation'!$G357,2)</f>
        <v>3.78</v>
      </c>
      <c r="Q357" s="14">
        <f>ROUND(AVERAGE(Zinsswaps!Q298:Q357)+'iBoxx Extrapolation'!$G357,2)</f>
        <v>3.81</v>
      </c>
      <c r="R357" s="14">
        <f>ROUND(AVERAGE(Zinsswaps!R298:R357)+'iBoxx Extrapolation'!$G357,2)</f>
        <v>3.83</v>
      </c>
      <c r="S357" s="14">
        <f>ROUND(AVERAGE(Zinsswaps!S298:S357)+'iBoxx Extrapolation'!$G357,2)</f>
        <v>3.85</v>
      </c>
      <c r="T357" s="14">
        <f>ROUND(AVERAGE(Zinsswaps!T298:T357)+'iBoxx Extrapolation'!$G357,2)</f>
        <v>3.87</v>
      </c>
      <c r="U357" s="14">
        <f>ROUND(AVERAGE(Zinsswaps!U298:U357)+'iBoxx Extrapolation'!$G357,2)</f>
        <v>3.89</v>
      </c>
      <c r="V357" s="14">
        <f>ROUND(AVERAGE(Zinsswaps!V298:V357)+'iBoxx Extrapolation'!$G357,2)</f>
        <v>3.89</v>
      </c>
      <c r="W357" s="14">
        <f>ROUND(AVERAGE(Zinsswaps!W298:W357)+'iBoxx Extrapolation'!$G357,2)</f>
        <v>3.89</v>
      </c>
      <c r="X357" s="14">
        <f>ROUND(AVERAGE(Zinsswaps!X298:X357)+'iBoxx Extrapolation'!$G357,2)</f>
        <v>3.89</v>
      </c>
      <c r="Y357" s="14">
        <f>ROUND(AVERAGE(Zinsswaps!Y298:Y357)+'iBoxx Extrapolation'!$G357,2)</f>
        <v>3.89</v>
      </c>
      <c r="Z357" s="14">
        <f>ROUND(AVERAGE(Zinsswaps!Z298:Z357)+'iBoxx Extrapolation'!$G357,2)</f>
        <v>3.89</v>
      </c>
      <c r="AA357" s="14">
        <f>ROUND(AVERAGE(Zinsswaps!AA298:AA357)+'iBoxx Extrapolation'!$G357,2)</f>
        <v>3.88</v>
      </c>
      <c r="AB357" s="14">
        <f>ROUND(AVERAGE(Zinsswaps!AB298:AB357)+'iBoxx Extrapolation'!$G357,2)</f>
        <v>3.88</v>
      </c>
      <c r="AC357" s="14">
        <f>ROUND(AVERAGE(Zinsswaps!AC298:AC357)+'iBoxx Extrapolation'!$G357,2)</f>
        <v>3.87</v>
      </c>
      <c r="AD357" s="14">
        <f>ROUND(AVERAGE(Zinsswaps!AD298:AD357)+'iBoxx Extrapolation'!$G357,2)</f>
        <v>3.86</v>
      </c>
      <c r="AE357" s="14">
        <f>ROUND(AVERAGE(Zinsswaps!AE298:AE357)+'iBoxx Extrapolation'!$G357,2)</f>
        <v>3.86</v>
      </c>
      <c r="AF357" s="14">
        <f>ROUND(AVERAGE(Zinsswaps!AF298:AF357)+'iBoxx Extrapolation'!$G357,2)</f>
        <v>3.84</v>
      </c>
      <c r="AG357" s="14">
        <f>ROUND(AVERAGE(Zinsswaps!AG298:AG357)+'iBoxx Extrapolation'!$G357,2)</f>
        <v>3.82</v>
      </c>
      <c r="AH357" s="14">
        <f>ROUND(AVERAGE(Zinsswaps!AH298:AH357)+'iBoxx Extrapolation'!$G357,2)</f>
        <v>3.81</v>
      </c>
      <c r="AI357" s="14">
        <f>ROUND(AVERAGE(Zinsswaps!AI298:AI357)+'iBoxx Extrapolation'!$G357,2)</f>
        <v>3.79</v>
      </c>
      <c r="AJ357" s="14">
        <f>ROUND(AVERAGE(Zinsswaps!AJ298:AJ357)+'iBoxx Extrapolation'!$G357,2)</f>
        <v>3.78</v>
      </c>
      <c r="AK357" s="14">
        <f>ROUND(AVERAGE(Zinsswaps!AK298:AK357)+'iBoxx Extrapolation'!$G357,2)</f>
        <v>3.77</v>
      </c>
      <c r="AL357" s="14">
        <f>ROUND(AVERAGE(Zinsswaps!AL298:AL357)+'iBoxx Extrapolation'!$G357,2)</f>
        <v>3.76</v>
      </c>
      <c r="AM357" s="14">
        <f>ROUND(AVERAGE(Zinsswaps!AM298:AM357)+'iBoxx Extrapolation'!$G357,2)</f>
        <v>3.75</v>
      </c>
      <c r="AN357" s="14">
        <f>ROUND(AVERAGE(Zinsswaps!AN298:AN357)+'iBoxx Extrapolation'!$G357,2)</f>
        <v>3.74</v>
      </c>
      <c r="AO357" s="14">
        <f>ROUND(AVERAGE(Zinsswaps!AO298:AO357)+'iBoxx Extrapolation'!$G357,2)</f>
        <v>3.73</v>
      </c>
      <c r="AP357" s="14">
        <f>ROUND(AVERAGE(Zinsswaps!AP298:AP357)+'iBoxx Extrapolation'!$G357,2)</f>
        <v>3.7</v>
      </c>
      <c r="AQ357" s="14">
        <f>ROUND(AVERAGE(Zinsswaps!AQ298:AQ357)+'iBoxx Extrapolation'!$G357,2)</f>
        <v>3.68</v>
      </c>
      <c r="AR357" s="14">
        <f>ROUND(AVERAGE(Zinsswaps!AR298:AR357)+'iBoxx Extrapolation'!$G357,2)</f>
        <v>3.66</v>
      </c>
      <c r="AS357" s="14">
        <f>ROUND(AVERAGE(Zinsswaps!AS298:AS357)+'iBoxx Extrapolation'!$G357,2)</f>
        <v>3.64</v>
      </c>
      <c r="AT357" s="14">
        <f>ROUND(AVERAGE(Zinsswaps!AT298:AT357)+'iBoxx Extrapolation'!$G357,2)</f>
        <v>3.62</v>
      </c>
      <c r="AU357" s="14">
        <f>ROUND(AVERAGE(Zinsswaps!AU298:AU357)+'iBoxx Extrapolation'!$G357,2)</f>
        <v>3.61</v>
      </c>
      <c r="AV357" s="14">
        <f>ROUND(AVERAGE(Zinsswaps!AV298:AV357)+'iBoxx Extrapolation'!$G357,2)</f>
        <v>3.59</v>
      </c>
      <c r="AW357" s="14">
        <f>ROUND(AVERAGE(Zinsswaps!AW298:AW357)+'iBoxx Extrapolation'!$G357,2)</f>
        <v>3.57</v>
      </c>
      <c r="AX357" s="14">
        <f>ROUND(AVERAGE(Zinsswaps!AX298:AX357)+'iBoxx Extrapolation'!$G357,2)</f>
        <v>3.56</v>
      </c>
      <c r="AY357" s="14">
        <f>ROUND(AVERAGE(Zinsswaps!AY298:AY357)+'iBoxx Extrapolation'!$G357,2)</f>
        <v>3.54</v>
      </c>
    </row>
    <row r="358" spans="1:51" s="16" customFormat="1" x14ac:dyDescent="0.2">
      <c r="A358" s="12">
        <v>48121</v>
      </c>
      <c r="B358" s="14">
        <f>ROUND(AVERAGE(Zinsswaps!B299:B358)+'iBoxx Extrapolation'!$G358,2)</f>
        <v>2.99</v>
      </c>
      <c r="C358" s="14">
        <f>ROUND(AVERAGE(Zinsswaps!C299:C358)+'iBoxx Extrapolation'!$G358,2)</f>
        <v>3</v>
      </c>
      <c r="D358" s="14">
        <f>ROUND(AVERAGE(Zinsswaps!D299:D358)+'iBoxx Extrapolation'!$G358,2)</f>
        <v>3.05</v>
      </c>
      <c r="E358" s="14">
        <f>ROUND(AVERAGE(Zinsswaps!E299:E358)+'iBoxx Extrapolation'!$G358,2)</f>
        <v>3.12</v>
      </c>
      <c r="F358" s="14">
        <f>ROUND(AVERAGE(Zinsswaps!F299:F358)+'iBoxx Extrapolation'!$G358,2)</f>
        <v>3.19</v>
      </c>
      <c r="G358" s="14">
        <f>ROUND(AVERAGE(Zinsswaps!G299:G358)+'iBoxx Extrapolation'!$G358,2)</f>
        <v>3.27</v>
      </c>
      <c r="H358" s="14">
        <f>ROUND(AVERAGE(Zinsswaps!H299:H358)+'iBoxx Extrapolation'!$G358,2)</f>
        <v>3.34</v>
      </c>
      <c r="I358" s="14">
        <f>ROUND(AVERAGE(Zinsswaps!I299:I358)+'iBoxx Extrapolation'!$G358,2)</f>
        <v>3.41</v>
      </c>
      <c r="J358" s="14">
        <f>ROUND(AVERAGE(Zinsswaps!J299:J358)+'iBoxx Extrapolation'!$G358,2)</f>
        <v>3.48</v>
      </c>
      <c r="K358" s="14">
        <f>ROUND(AVERAGE(Zinsswaps!K299:K358)+'iBoxx Extrapolation'!$G358,2)</f>
        <v>3.54</v>
      </c>
      <c r="L358" s="14">
        <f>ROUND(AVERAGE(Zinsswaps!L299:L358)+'iBoxx Extrapolation'!$G358,2)</f>
        <v>3.6</v>
      </c>
      <c r="M358" s="14">
        <f>ROUND(AVERAGE(Zinsswaps!M299:M358)+'iBoxx Extrapolation'!$G358,2)</f>
        <v>3.65</v>
      </c>
      <c r="N358" s="14">
        <f>ROUND(AVERAGE(Zinsswaps!N299:N358)+'iBoxx Extrapolation'!$G358,2)</f>
        <v>3.7</v>
      </c>
      <c r="O358" s="14">
        <f>ROUND(AVERAGE(Zinsswaps!O299:O358)+'iBoxx Extrapolation'!$G358,2)</f>
        <v>3.75</v>
      </c>
      <c r="P358" s="14">
        <f>ROUND(AVERAGE(Zinsswaps!P299:P358)+'iBoxx Extrapolation'!$G358,2)</f>
        <v>3.78</v>
      </c>
      <c r="Q358" s="14">
        <f>ROUND(AVERAGE(Zinsswaps!Q299:Q358)+'iBoxx Extrapolation'!$G358,2)</f>
        <v>3.81</v>
      </c>
      <c r="R358" s="14">
        <f>ROUND(AVERAGE(Zinsswaps!R299:R358)+'iBoxx Extrapolation'!$G358,2)</f>
        <v>3.83</v>
      </c>
      <c r="S358" s="14">
        <f>ROUND(AVERAGE(Zinsswaps!S299:S358)+'iBoxx Extrapolation'!$G358,2)</f>
        <v>3.85</v>
      </c>
      <c r="T358" s="14">
        <f>ROUND(AVERAGE(Zinsswaps!T299:T358)+'iBoxx Extrapolation'!$G358,2)</f>
        <v>3.87</v>
      </c>
      <c r="U358" s="14">
        <f>ROUND(AVERAGE(Zinsswaps!U299:U358)+'iBoxx Extrapolation'!$G358,2)</f>
        <v>3.89</v>
      </c>
      <c r="V358" s="14">
        <f>ROUND(AVERAGE(Zinsswaps!V299:V358)+'iBoxx Extrapolation'!$G358,2)</f>
        <v>3.89</v>
      </c>
      <c r="W358" s="14">
        <f>ROUND(AVERAGE(Zinsswaps!W299:W358)+'iBoxx Extrapolation'!$G358,2)</f>
        <v>3.89</v>
      </c>
      <c r="X358" s="14">
        <f>ROUND(AVERAGE(Zinsswaps!X299:X358)+'iBoxx Extrapolation'!$G358,2)</f>
        <v>3.89</v>
      </c>
      <c r="Y358" s="14">
        <f>ROUND(AVERAGE(Zinsswaps!Y299:Y358)+'iBoxx Extrapolation'!$G358,2)</f>
        <v>3.89</v>
      </c>
      <c r="Z358" s="14">
        <f>ROUND(AVERAGE(Zinsswaps!Z299:Z358)+'iBoxx Extrapolation'!$G358,2)</f>
        <v>3.89</v>
      </c>
      <c r="AA358" s="14">
        <f>ROUND(AVERAGE(Zinsswaps!AA299:AA358)+'iBoxx Extrapolation'!$G358,2)</f>
        <v>3.88</v>
      </c>
      <c r="AB358" s="14">
        <f>ROUND(AVERAGE(Zinsswaps!AB299:AB358)+'iBoxx Extrapolation'!$G358,2)</f>
        <v>3.88</v>
      </c>
      <c r="AC358" s="14">
        <f>ROUND(AVERAGE(Zinsswaps!AC299:AC358)+'iBoxx Extrapolation'!$G358,2)</f>
        <v>3.87</v>
      </c>
      <c r="AD358" s="14">
        <f>ROUND(AVERAGE(Zinsswaps!AD299:AD358)+'iBoxx Extrapolation'!$G358,2)</f>
        <v>3.86</v>
      </c>
      <c r="AE358" s="14">
        <f>ROUND(AVERAGE(Zinsswaps!AE299:AE358)+'iBoxx Extrapolation'!$G358,2)</f>
        <v>3.86</v>
      </c>
      <c r="AF358" s="14">
        <f>ROUND(AVERAGE(Zinsswaps!AF299:AF358)+'iBoxx Extrapolation'!$G358,2)</f>
        <v>3.84</v>
      </c>
      <c r="AG358" s="14">
        <f>ROUND(AVERAGE(Zinsswaps!AG299:AG358)+'iBoxx Extrapolation'!$G358,2)</f>
        <v>3.82</v>
      </c>
      <c r="AH358" s="14">
        <f>ROUND(AVERAGE(Zinsswaps!AH299:AH358)+'iBoxx Extrapolation'!$G358,2)</f>
        <v>3.81</v>
      </c>
      <c r="AI358" s="14">
        <f>ROUND(AVERAGE(Zinsswaps!AI299:AI358)+'iBoxx Extrapolation'!$G358,2)</f>
        <v>3.79</v>
      </c>
      <c r="AJ358" s="14">
        <f>ROUND(AVERAGE(Zinsswaps!AJ299:AJ358)+'iBoxx Extrapolation'!$G358,2)</f>
        <v>3.78</v>
      </c>
      <c r="AK358" s="14">
        <f>ROUND(AVERAGE(Zinsswaps!AK299:AK358)+'iBoxx Extrapolation'!$G358,2)</f>
        <v>3.77</v>
      </c>
      <c r="AL358" s="14">
        <f>ROUND(AVERAGE(Zinsswaps!AL299:AL358)+'iBoxx Extrapolation'!$G358,2)</f>
        <v>3.76</v>
      </c>
      <c r="AM358" s="14">
        <f>ROUND(AVERAGE(Zinsswaps!AM299:AM358)+'iBoxx Extrapolation'!$G358,2)</f>
        <v>3.75</v>
      </c>
      <c r="AN358" s="14">
        <f>ROUND(AVERAGE(Zinsswaps!AN299:AN358)+'iBoxx Extrapolation'!$G358,2)</f>
        <v>3.74</v>
      </c>
      <c r="AO358" s="14">
        <f>ROUND(AVERAGE(Zinsswaps!AO299:AO358)+'iBoxx Extrapolation'!$G358,2)</f>
        <v>3.73</v>
      </c>
      <c r="AP358" s="14">
        <f>ROUND(AVERAGE(Zinsswaps!AP299:AP358)+'iBoxx Extrapolation'!$G358,2)</f>
        <v>3.7</v>
      </c>
      <c r="AQ358" s="14">
        <f>ROUND(AVERAGE(Zinsswaps!AQ299:AQ358)+'iBoxx Extrapolation'!$G358,2)</f>
        <v>3.68</v>
      </c>
      <c r="AR358" s="14">
        <f>ROUND(AVERAGE(Zinsswaps!AR299:AR358)+'iBoxx Extrapolation'!$G358,2)</f>
        <v>3.66</v>
      </c>
      <c r="AS358" s="14">
        <f>ROUND(AVERAGE(Zinsswaps!AS299:AS358)+'iBoxx Extrapolation'!$G358,2)</f>
        <v>3.64</v>
      </c>
      <c r="AT358" s="14">
        <f>ROUND(AVERAGE(Zinsswaps!AT299:AT358)+'iBoxx Extrapolation'!$G358,2)</f>
        <v>3.62</v>
      </c>
      <c r="AU358" s="14">
        <f>ROUND(AVERAGE(Zinsswaps!AU299:AU358)+'iBoxx Extrapolation'!$G358,2)</f>
        <v>3.61</v>
      </c>
      <c r="AV358" s="14">
        <f>ROUND(AVERAGE(Zinsswaps!AV299:AV358)+'iBoxx Extrapolation'!$G358,2)</f>
        <v>3.59</v>
      </c>
      <c r="AW358" s="14">
        <f>ROUND(AVERAGE(Zinsswaps!AW299:AW358)+'iBoxx Extrapolation'!$G358,2)</f>
        <v>3.57</v>
      </c>
      <c r="AX358" s="14">
        <f>ROUND(AVERAGE(Zinsswaps!AX299:AX358)+'iBoxx Extrapolation'!$G358,2)</f>
        <v>3.56</v>
      </c>
      <c r="AY358" s="14">
        <f>ROUND(AVERAGE(Zinsswaps!AY299:AY358)+'iBoxx Extrapolation'!$G358,2)</f>
        <v>3.54</v>
      </c>
    </row>
    <row r="359" spans="1:51" s="16" customFormat="1" x14ac:dyDescent="0.2">
      <c r="A359" s="12">
        <v>48152</v>
      </c>
      <c r="B359" s="14">
        <f>ROUND(AVERAGE(Zinsswaps!B300:B359)+'iBoxx Extrapolation'!$G359,2)</f>
        <v>2.99</v>
      </c>
      <c r="C359" s="14">
        <f>ROUND(AVERAGE(Zinsswaps!C300:C359)+'iBoxx Extrapolation'!$G359,2)</f>
        <v>3</v>
      </c>
      <c r="D359" s="14">
        <f>ROUND(AVERAGE(Zinsswaps!D300:D359)+'iBoxx Extrapolation'!$G359,2)</f>
        <v>3.05</v>
      </c>
      <c r="E359" s="14">
        <f>ROUND(AVERAGE(Zinsswaps!E300:E359)+'iBoxx Extrapolation'!$G359,2)</f>
        <v>3.12</v>
      </c>
      <c r="F359" s="14">
        <f>ROUND(AVERAGE(Zinsswaps!F300:F359)+'iBoxx Extrapolation'!$G359,2)</f>
        <v>3.19</v>
      </c>
      <c r="G359" s="14">
        <f>ROUND(AVERAGE(Zinsswaps!G300:G359)+'iBoxx Extrapolation'!$G359,2)</f>
        <v>3.27</v>
      </c>
      <c r="H359" s="14">
        <f>ROUND(AVERAGE(Zinsswaps!H300:H359)+'iBoxx Extrapolation'!$G359,2)</f>
        <v>3.34</v>
      </c>
      <c r="I359" s="14">
        <f>ROUND(AVERAGE(Zinsswaps!I300:I359)+'iBoxx Extrapolation'!$G359,2)</f>
        <v>3.41</v>
      </c>
      <c r="J359" s="14">
        <f>ROUND(AVERAGE(Zinsswaps!J300:J359)+'iBoxx Extrapolation'!$G359,2)</f>
        <v>3.48</v>
      </c>
      <c r="K359" s="14">
        <f>ROUND(AVERAGE(Zinsswaps!K300:K359)+'iBoxx Extrapolation'!$G359,2)</f>
        <v>3.54</v>
      </c>
      <c r="L359" s="14">
        <f>ROUND(AVERAGE(Zinsswaps!L300:L359)+'iBoxx Extrapolation'!$G359,2)</f>
        <v>3.6</v>
      </c>
      <c r="M359" s="14">
        <f>ROUND(AVERAGE(Zinsswaps!M300:M359)+'iBoxx Extrapolation'!$G359,2)</f>
        <v>3.65</v>
      </c>
      <c r="N359" s="14">
        <f>ROUND(AVERAGE(Zinsswaps!N300:N359)+'iBoxx Extrapolation'!$G359,2)</f>
        <v>3.7</v>
      </c>
      <c r="O359" s="14">
        <f>ROUND(AVERAGE(Zinsswaps!O300:O359)+'iBoxx Extrapolation'!$G359,2)</f>
        <v>3.75</v>
      </c>
      <c r="P359" s="14">
        <f>ROUND(AVERAGE(Zinsswaps!P300:P359)+'iBoxx Extrapolation'!$G359,2)</f>
        <v>3.78</v>
      </c>
      <c r="Q359" s="14">
        <f>ROUND(AVERAGE(Zinsswaps!Q300:Q359)+'iBoxx Extrapolation'!$G359,2)</f>
        <v>3.81</v>
      </c>
      <c r="R359" s="14">
        <f>ROUND(AVERAGE(Zinsswaps!R300:R359)+'iBoxx Extrapolation'!$G359,2)</f>
        <v>3.83</v>
      </c>
      <c r="S359" s="14">
        <f>ROUND(AVERAGE(Zinsswaps!S300:S359)+'iBoxx Extrapolation'!$G359,2)</f>
        <v>3.85</v>
      </c>
      <c r="T359" s="14">
        <f>ROUND(AVERAGE(Zinsswaps!T300:T359)+'iBoxx Extrapolation'!$G359,2)</f>
        <v>3.87</v>
      </c>
      <c r="U359" s="14">
        <f>ROUND(AVERAGE(Zinsswaps!U300:U359)+'iBoxx Extrapolation'!$G359,2)</f>
        <v>3.89</v>
      </c>
      <c r="V359" s="14">
        <f>ROUND(AVERAGE(Zinsswaps!V300:V359)+'iBoxx Extrapolation'!$G359,2)</f>
        <v>3.89</v>
      </c>
      <c r="W359" s="14">
        <f>ROUND(AVERAGE(Zinsswaps!W300:W359)+'iBoxx Extrapolation'!$G359,2)</f>
        <v>3.89</v>
      </c>
      <c r="X359" s="14">
        <f>ROUND(AVERAGE(Zinsswaps!X300:X359)+'iBoxx Extrapolation'!$G359,2)</f>
        <v>3.89</v>
      </c>
      <c r="Y359" s="14">
        <f>ROUND(AVERAGE(Zinsswaps!Y300:Y359)+'iBoxx Extrapolation'!$G359,2)</f>
        <v>3.89</v>
      </c>
      <c r="Z359" s="14">
        <f>ROUND(AVERAGE(Zinsswaps!Z300:Z359)+'iBoxx Extrapolation'!$G359,2)</f>
        <v>3.89</v>
      </c>
      <c r="AA359" s="14">
        <f>ROUND(AVERAGE(Zinsswaps!AA300:AA359)+'iBoxx Extrapolation'!$G359,2)</f>
        <v>3.88</v>
      </c>
      <c r="AB359" s="14">
        <f>ROUND(AVERAGE(Zinsswaps!AB300:AB359)+'iBoxx Extrapolation'!$G359,2)</f>
        <v>3.88</v>
      </c>
      <c r="AC359" s="14">
        <f>ROUND(AVERAGE(Zinsswaps!AC300:AC359)+'iBoxx Extrapolation'!$G359,2)</f>
        <v>3.87</v>
      </c>
      <c r="AD359" s="14">
        <f>ROUND(AVERAGE(Zinsswaps!AD300:AD359)+'iBoxx Extrapolation'!$G359,2)</f>
        <v>3.86</v>
      </c>
      <c r="AE359" s="14">
        <f>ROUND(AVERAGE(Zinsswaps!AE300:AE359)+'iBoxx Extrapolation'!$G359,2)</f>
        <v>3.86</v>
      </c>
      <c r="AF359" s="14">
        <f>ROUND(AVERAGE(Zinsswaps!AF300:AF359)+'iBoxx Extrapolation'!$G359,2)</f>
        <v>3.84</v>
      </c>
      <c r="AG359" s="14">
        <f>ROUND(AVERAGE(Zinsswaps!AG300:AG359)+'iBoxx Extrapolation'!$G359,2)</f>
        <v>3.82</v>
      </c>
      <c r="AH359" s="14">
        <f>ROUND(AVERAGE(Zinsswaps!AH300:AH359)+'iBoxx Extrapolation'!$G359,2)</f>
        <v>3.81</v>
      </c>
      <c r="AI359" s="14">
        <f>ROUND(AVERAGE(Zinsswaps!AI300:AI359)+'iBoxx Extrapolation'!$G359,2)</f>
        <v>3.79</v>
      </c>
      <c r="AJ359" s="14">
        <f>ROUND(AVERAGE(Zinsswaps!AJ300:AJ359)+'iBoxx Extrapolation'!$G359,2)</f>
        <v>3.78</v>
      </c>
      <c r="AK359" s="14">
        <f>ROUND(AVERAGE(Zinsswaps!AK300:AK359)+'iBoxx Extrapolation'!$G359,2)</f>
        <v>3.77</v>
      </c>
      <c r="AL359" s="14">
        <f>ROUND(AVERAGE(Zinsswaps!AL300:AL359)+'iBoxx Extrapolation'!$G359,2)</f>
        <v>3.76</v>
      </c>
      <c r="AM359" s="14">
        <f>ROUND(AVERAGE(Zinsswaps!AM300:AM359)+'iBoxx Extrapolation'!$G359,2)</f>
        <v>3.75</v>
      </c>
      <c r="AN359" s="14">
        <f>ROUND(AVERAGE(Zinsswaps!AN300:AN359)+'iBoxx Extrapolation'!$G359,2)</f>
        <v>3.74</v>
      </c>
      <c r="AO359" s="14">
        <f>ROUND(AVERAGE(Zinsswaps!AO300:AO359)+'iBoxx Extrapolation'!$G359,2)</f>
        <v>3.73</v>
      </c>
      <c r="AP359" s="14">
        <f>ROUND(AVERAGE(Zinsswaps!AP300:AP359)+'iBoxx Extrapolation'!$G359,2)</f>
        <v>3.7</v>
      </c>
      <c r="AQ359" s="14">
        <f>ROUND(AVERAGE(Zinsswaps!AQ300:AQ359)+'iBoxx Extrapolation'!$G359,2)</f>
        <v>3.68</v>
      </c>
      <c r="AR359" s="14">
        <f>ROUND(AVERAGE(Zinsswaps!AR300:AR359)+'iBoxx Extrapolation'!$G359,2)</f>
        <v>3.66</v>
      </c>
      <c r="AS359" s="14">
        <f>ROUND(AVERAGE(Zinsswaps!AS300:AS359)+'iBoxx Extrapolation'!$G359,2)</f>
        <v>3.64</v>
      </c>
      <c r="AT359" s="14">
        <f>ROUND(AVERAGE(Zinsswaps!AT300:AT359)+'iBoxx Extrapolation'!$G359,2)</f>
        <v>3.62</v>
      </c>
      <c r="AU359" s="14">
        <f>ROUND(AVERAGE(Zinsswaps!AU300:AU359)+'iBoxx Extrapolation'!$G359,2)</f>
        <v>3.61</v>
      </c>
      <c r="AV359" s="14">
        <f>ROUND(AVERAGE(Zinsswaps!AV300:AV359)+'iBoxx Extrapolation'!$G359,2)</f>
        <v>3.59</v>
      </c>
      <c r="AW359" s="14">
        <f>ROUND(AVERAGE(Zinsswaps!AW300:AW359)+'iBoxx Extrapolation'!$G359,2)</f>
        <v>3.57</v>
      </c>
      <c r="AX359" s="14">
        <f>ROUND(AVERAGE(Zinsswaps!AX300:AX359)+'iBoxx Extrapolation'!$G359,2)</f>
        <v>3.56</v>
      </c>
      <c r="AY359" s="14">
        <f>ROUND(AVERAGE(Zinsswaps!AY300:AY359)+'iBoxx Extrapolation'!$G359,2)</f>
        <v>3.54</v>
      </c>
    </row>
    <row r="360" spans="1:51" s="16" customFormat="1" x14ac:dyDescent="0.2">
      <c r="A360" s="12">
        <v>48182</v>
      </c>
      <c r="B360" s="14">
        <f>ROUND(AVERAGE(Zinsswaps!B301:B360)+'iBoxx Extrapolation'!$G360,2)</f>
        <v>2.99</v>
      </c>
      <c r="C360" s="14">
        <f>ROUND(AVERAGE(Zinsswaps!C301:C360)+'iBoxx Extrapolation'!$G360,2)</f>
        <v>3</v>
      </c>
      <c r="D360" s="14">
        <f>ROUND(AVERAGE(Zinsswaps!D301:D360)+'iBoxx Extrapolation'!$G360,2)</f>
        <v>3.05</v>
      </c>
      <c r="E360" s="14">
        <f>ROUND(AVERAGE(Zinsswaps!E301:E360)+'iBoxx Extrapolation'!$G360,2)</f>
        <v>3.12</v>
      </c>
      <c r="F360" s="14">
        <f>ROUND(AVERAGE(Zinsswaps!F301:F360)+'iBoxx Extrapolation'!$G360,2)</f>
        <v>3.19</v>
      </c>
      <c r="G360" s="14">
        <f>ROUND(AVERAGE(Zinsswaps!G301:G360)+'iBoxx Extrapolation'!$G360,2)</f>
        <v>3.27</v>
      </c>
      <c r="H360" s="14">
        <f>ROUND(AVERAGE(Zinsswaps!H301:H360)+'iBoxx Extrapolation'!$G360,2)</f>
        <v>3.34</v>
      </c>
      <c r="I360" s="14">
        <f>ROUND(AVERAGE(Zinsswaps!I301:I360)+'iBoxx Extrapolation'!$G360,2)</f>
        <v>3.41</v>
      </c>
      <c r="J360" s="14">
        <f>ROUND(AVERAGE(Zinsswaps!J301:J360)+'iBoxx Extrapolation'!$G360,2)</f>
        <v>3.48</v>
      </c>
      <c r="K360" s="14">
        <f>ROUND(AVERAGE(Zinsswaps!K301:K360)+'iBoxx Extrapolation'!$G360,2)</f>
        <v>3.54</v>
      </c>
      <c r="L360" s="14">
        <f>ROUND(AVERAGE(Zinsswaps!L301:L360)+'iBoxx Extrapolation'!$G360,2)</f>
        <v>3.6</v>
      </c>
      <c r="M360" s="14">
        <f>ROUND(AVERAGE(Zinsswaps!M301:M360)+'iBoxx Extrapolation'!$G360,2)</f>
        <v>3.65</v>
      </c>
      <c r="N360" s="14">
        <f>ROUND(AVERAGE(Zinsswaps!N301:N360)+'iBoxx Extrapolation'!$G360,2)</f>
        <v>3.7</v>
      </c>
      <c r="O360" s="14">
        <f>ROUND(AVERAGE(Zinsswaps!O301:O360)+'iBoxx Extrapolation'!$G360,2)</f>
        <v>3.75</v>
      </c>
      <c r="P360" s="14">
        <f>ROUND(AVERAGE(Zinsswaps!P301:P360)+'iBoxx Extrapolation'!$G360,2)</f>
        <v>3.78</v>
      </c>
      <c r="Q360" s="14">
        <f>ROUND(AVERAGE(Zinsswaps!Q301:Q360)+'iBoxx Extrapolation'!$G360,2)</f>
        <v>3.81</v>
      </c>
      <c r="R360" s="14">
        <f>ROUND(AVERAGE(Zinsswaps!R301:R360)+'iBoxx Extrapolation'!$G360,2)</f>
        <v>3.83</v>
      </c>
      <c r="S360" s="14">
        <f>ROUND(AVERAGE(Zinsswaps!S301:S360)+'iBoxx Extrapolation'!$G360,2)</f>
        <v>3.85</v>
      </c>
      <c r="T360" s="14">
        <f>ROUND(AVERAGE(Zinsswaps!T301:T360)+'iBoxx Extrapolation'!$G360,2)</f>
        <v>3.87</v>
      </c>
      <c r="U360" s="14">
        <f>ROUND(AVERAGE(Zinsswaps!U301:U360)+'iBoxx Extrapolation'!$G360,2)</f>
        <v>3.89</v>
      </c>
      <c r="V360" s="14">
        <f>ROUND(AVERAGE(Zinsswaps!V301:V360)+'iBoxx Extrapolation'!$G360,2)</f>
        <v>3.89</v>
      </c>
      <c r="W360" s="14">
        <f>ROUND(AVERAGE(Zinsswaps!W301:W360)+'iBoxx Extrapolation'!$G360,2)</f>
        <v>3.89</v>
      </c>
      <c r="X360" s="14">
        <f>ROUND(AVERAGE(Zinsswaps!X301:X360)+'iBoxx Extrapolation'!$G360,2)</f>
        <v>3.89</v>
      </c>
      <c r="Y360" s="14">
        <f>ROUND(AVERAGE(Zinsswaps!Y301:Y360)+'iBoxx Extrapolation'!$G360,2)</f>
        <v>3.89</v>
      </c>
      <c r="Z360" s="14">
        <f>ROUND(AVERAGE(Zinsswaps!Z301:Z360)+'iBoxx Extrapolation'!$G360,2)</f>
        <v>3.89</v>
      </c>
      <c r="AA360" s="14">
        <f>ROUND(AVERAGE(Zinsswaps!AA301:AA360)+'iBoxx Extrapolation'!$G360,2)</f>
        <v>3.88</v>
      </c>
      <c r="AB360" s="14">
        <f>ROUND(AVERAGE(Zinsswaps!AB301:AB360)+'iBoxx Extrapolation'!$G360,2)</f>
        <v>3.88</v>
      </c>
      <c r="AC360" s="14">
        <f>ROUND(AVERAGE(Zinsswaps!AC301:AC360)+'iBoxx Extrapolation'!$G360,2)</f>
        <v>3.87</v>
      </c>
      <c r="AD360" s="14">
        <f>ROUND(AVERAGE(Zinsswaps!AD301:AD360)+'iBoxx Extrapolation'!$G360,2)</f>
        <v>3.86</v>
      </c>
      <c r="AE360" s="14">
        <f>ROUND(AVERAGE(Zinsswaps!AE301:AE360)+'iBoxx Extrapolation'!$G360,2)</f>
        <v>3.86</v>
      </c>
      <c r="AF360" s="14">
        <f>ROUND(AVERAGE(Zinsswaps!AF301:AF360)+'iBoxx Extrapolation'!$G360,2)</f>
        <v>3.84</v>
      </c>
      <c r="AG360" s="14">
        <f>ROUND(AVERAGE(Zinsswaps!AG301:AG360)+'iBoxx Extrapolation'!$G360,2)</f>
        <v>3.82</v>
      </c>
      <c r="AH360" s="14">
        <f>ROUND(AVERAGE(Zinsswaps!AH301:AH360)+'iBoxx Extrapolation'!$G360,2)</f>
        <v>3.81</v>
      </c>
      <c r="AI360" s="14">
        <f>ROUND(AVERAGE(Zinsswaps!AI301:AI360)+'iBoxx Extrapolation'!$G360,2)</f>
        <v>3.79</v>
      </c>
      <c r="AJ360" s="14">
        <f>ROUND(AVERAGE(Zinsswaps!AJ301:AJ360)+'iBoxx Extrapolation'!$G360,2)</f>
        <v>3.78</v>
      </c>
      <c r="AK360" s="14">
        <f>ROUND(AVERAGE(Zinsswaps!AK301:AK360)+'iBoxx Extrapolation'!$G360,2)</f>
        <v>3.77</v>
      </c>
      <c r="AL360" s="14">
        <f>ROUND(AVERAGE(Zinsswaps!AL301:AL360)+'iBoxx Extrapolation'!$G360,2)</f>
        <v>3.76</v>
      </c>
      <c r="AM360" s="14">
        <f>ROUND(AVERAGE(Zinsswaps!AM301:AM360)+'iBoxx Extrapolation'!$G360,2)</f>
        <v>3.75</v>
      </c>
      <c r="AN360" s="14">
        <f>ROUND(AVERAGE(Zinsswaps!AN301:AN360)+'iBoxx Extrapolation'!$G360,2)</f>
        <v>3.74</v>
      </c>
      <c r="AO360" s="14">
        <f>ROUND(AVERAGE(Zinsswaps!AO301:AO360)+'iBoxx Extrapolation'!$G360,2)</f>
        <v>3.73</v>
      </c>
      <c r="AP360" s="14">
        <f>ROUND(AVERAGE(Zinsswaps!AP301:AP360)+'iBoxx Extrapolation'!$G360,2)</f>
        <v>3.7</v>
      </c>
      <c r="AQ360" s="14">
        <f>ROUND(AVERAGE(Zinsswaps!AQ301:AQ360)+'iBoxx Extrapolation'!$G360,2)</f>
        <v>3.68</v>
      </c>
      <c r="AR360" s="14">
        <f>ROUND(AVERAGE(Zinsswaps!AR301:AR360)+'iBoxx Extrapolation'!$G360,2)</f>
        <v>3.66</v>
      </c>
      <c r="AS360" s="14">
        <f>ROUND(AVERAGE(Zinsswaps!AS301:AS360)+'iBoxx Extrapolation'!$G360,2)</f>
        <v>3.64</v>
      </c>
      <c r="AT360" s="14">
        <f>ROUND(AVERAGE(Zinsswaps!AT301:AT360)+'iBoxx Extrapolation'!$G360,2)</f>
        <v>3.62</v>
      </c>
      <c r="AU360" s="14">
        <f>ROUND(AVERAGE(Zinsswaps!AU301:AU360)+'iBoxx Extrapolation'!$G360,2)</f>
        <v>3.61</v>
      </c>
      <c r="AV360" s="14">
        <f>ROUND(AVERAGE(Zinsswaps!AV301:AV360)+'iBoxx Extrapolation'!$G360,2)</f>
        <v>3.59</v>
      </c>
      <c r="AW360" s="14">
        <f>ROUND(AVERAGE(Zinsswaps!AW301:AW360)+'iBoxx Extrapolation'!$G360,2)</f>
        <v>3.57</v>
      </c>
      <c r="AX360" s="14">
        <f>ROUND(AVERAGE(Zinsswaps!AX301:AX360)+'iBoxx Extrapolation'!$G360,2)</f>
        <v>3.56</v>
      </c>
      <c r="AY360" s="14">
        <f>ROUND(AVERAGE(Zinsswaps!AY301:AY360)+'iBoxx Extrapolation'!$G360,2)</f>
        <v>3.54</v>
      </c>
    </row>
    <row r="361" spans="1:51" s="16" customFormat="1" x14ac:dyDescent="0.2">
      <c r="A361" s="12">
        <v>48213</v>
      </c>
      <c r="B361" s="14">
        <f>ROUND(AVERAGE(Zinsswaps!B302:B361)+'iBoxx Extrapolation'!$G361,2)</f>
        <v>2.99</v>
      </c>
      <c r="C361" s="14">
        <f>ROUND(AVERAGE(Zinsswaps!C302:C361)+'iBoxx Extrapolation'!$G361,2)</f>
        <v>3</v>
      </c>
      <c r="D361" s="14">
        <f>ROUND(AVERAGE(Zinsswaps!D302:D361)+'iBoxx Extrapolation'!$G361,2)</f>
        <v>3.05</v>
      </c>
      <c r="E361" s="14">
        <f>ROUND(AVERAGE(Zinsswaps!E302:E361)+'iBoxx Extrapolation'!$G361,2)</f>
        <v>3.12</v>
      </c>
      <c r="F361" s="14">
        <f>ROUND(AVERAGE(Zinsswaps!F302:F361)+'iBoxx Extrapolation'!$G361,2)</f>
        <v>3.19</v>
      </c>
      <c r="G361" s="14">
        <f>ROUND(AVERAGE(Zinsswaps!G302:G361)+'iBoxx Extrapolation'!$G361,2)</f>
        <v>3.27</v>
      </c>
      <c r="H361" s="14">
        <f>ROUND(AVERAGE(Zinsswaps!H302:H361)+'iBoxx Extrapolation'!$G361,2)</f>
        <v>3.34</v>
      </c>
      <c r="I361" s="14">
        <f>ROUND(AVERAGE(Zinsswaps!I302:I361)+'iBoxx Extrapolation'!$G361,2)</f>
        <v>3.41</v>
      </c>
      <c r="J361" s="14">
        <f>ROUND(AVERAGE(Zinsswaps!J302:J361)+'iBoxx Extrapolation'!$G361,2)</f>
        <v>3.48</v>
      </c>
      <c r="K361" s="14">
        <f>ROUND(AVERAGE(Zinsswaps!K302:K361)+'iBoxx Extrapolation'!$G361,2)</f>
        <v>3.54</v>
      </c>
      <c r="L361" s="14">
        <f>ROUND(AVERAGE(Zinsswaps!L302:L361)+'iBoxx Extrapolation'!$G361,2)</f>
        <v>3.6</v>
      </c>
      <c r="M361" s="14">
        <f>ROUND(AVERAGE(Zinsswaps!M302:M361)+'iBoxx Extrapolation'!$G361,2)</f>
        <v>3.65</v>
      </c>
      <c r="N361" s="14">
        <f>ROUND(AVERAGE(Zinsswaps!N302:N361)+'iBoxx Extrapolation'!$G361,2)</f>
        <v>3.7</v>
      </c>
      <c r="O361" s="14">
        <f>ROUND(AVERAGE(Zinsswaps!O302:O361)+'iBoxx Extrapolation'!$G361,2)</f>
        <v>3.75</v>
      </c>
      <c r="P361" s="14">
        <f>ROUND(AVERAGE(Zinsswaps!P302:P361)+'iBoxx Extrapolation'!$G361,2)</f>
        <v>3.78</v>
      </c>
      <c r="Q361" s="14">
        <f>ROUND(AVERAGE(Zinsswaps!Q302:Q361)+'iBoxx Extrapolation'!$G361,2)</f>
        <v>3.81</v>
      </c>
      <c r="R361" s="14">
        <f>ROUND(AVERAGE(Zinsswaps!R302:R361)+'iBoxx Extrapolation'!$G361,2)</f>
        <v>3.83</v>
      </c>
      <c r="S361" s="14">
        <f>ROUND(AVERAGE(Zinsswaps!S302:S361)+'iBoxx Extrapolation'!$G361,2)</f>
        <v>3.85</v>
      </c>
      <c r="T361" s="14">
        <f>ROUND(AVERAGE(Zinsswaps!T302:T361)+'iBoxx Extrapolation'!$G361,2)</f>
        <v>3.87</v>
      </c>
      <c r="U361" s="14">
        <f>ROUND(AVERAGE(Zinsswaps!U302:U361)+'iBoxx Extrapolation'!$G361,2)</f>
        <v>3.89</v>
      </c>
      <c r="V361" s="14">
        <f>ROUND(AVERAGE(Zinsswaps!V302:V361)+'iBoxx Extrapolation'!$G361,2)</f>
        <v>3.89</v>
      </c>
      <c r="W361" s="14">
        <f>ROUND(AVERAGE(Zinsswaps!W302:W361)+'iBoxx Extrapolation'!$G361,2)</f>
        <v>3.89</v>
      </c>
      <c r="X361" s="14">
        <f>ROUND(AVERAGE(Zinsswaps!X302:X361)+'iBoxx Extrapolation'!$G361,2)</f>
        <v>3.89</v>
      </c>
      <c r="Y361" s="14">
        <f>ROUND(AVERAGE(Zinsswaps!Y302:Y361)+'iBoxx Extrapolation'!$G361,2)</f>
        <v>3.89</v>
      </c>
      <c r="Z361" s="14">
        <f>ROUND(AVERAGE(Zinsswaps!Z302:Z361)+'iBoxx Extrapolation'!$G361,2)</f>
        <v>3.89</v>
      </c>
      <c r="AA361" s="14">
        <f>ROUND(AVERAGE(Zinsswaps!AA302:AA361)+'iBoxx Extrapolation'!$G361,2)</f>
        <v>3.88</v>
      </c>
      <c r="AB361" s="14">
        <f>ROUND(AVERAGE(Zinsswaps!AB302:AB361)+'iBoxx Extrapolation'!$G361,2)</f>
        <v>3.88</v>
      </c>
      <c r="AC361" s="14">
        <f>ROUND(AVERAGE(Zinsswaps!AC302:AC361)+'iBoxx Extrapolation'!$G361,2)</f>
        <v>3.87</v>
      </c>
      <c r="AD361" s="14">
        <f>ROUND(AVERAGE(Zinsswaps!AD302:AD361)+'iBoxx Extrapolation'!$G361,2)</f>
        <v>3.86</v>
      </c>
      <c r="AE361" s="14">
        <f>ROUND(AVERAGE(Zinsswaps!AE302:AE361)+'iBoxx Extrapolation'!$G361,2)</f>
        <v>3.86</v>
      </c>
      <c r="AF361" s="14">
        <f>ROUND(AVERAGE(Zinsswaps!AF302:AF361)+'iBoxx Extrapolation'!$G361,2)</f>
        <v>3.84</v>
      </c>
      <c r="AG361" s="14">
        <f>ROUND(AVERAGE(Zinsswaps!AG302:AG361)+'iBoxx Extrapolation'!$G361,2)</f>
        <v>3.82</v>
      </c>
      <c r="AH361" s="14">
        <f>ROUND(AVERAGE(Zinsswaps!AH302:AH361)+'iBoxx Extrapolation'!$G361,2)</f>
        <v>3.81</v>
      </c>
      <c r="AI361" s="14">
        <f>ROUND(AVERAGE(Zinsswaps!AI302:AI361)+'iBoxx Extrapolation'!$G361,2)</f>
        <v>3.79</v>
      </c>
      <c r="AJ361" s="14">
        <f>ROUND(AVERAGE(Zinsswaps!AJ302:AJ361)+'iBoxx Extrapolation'!$G361,2)</f>
        <v>3.78</v>
      </c>
      <c r="AK361" s="14">
        <f>ROUND(AVERAGE(Zinsswaps!AK302:AK361)+'iBoxx Extrapolation'!$G361,2)</f>
        <v>3.77</v>
      </c>
      <c r="AL361" s="14">
        <f>ROUND(AVERAGE(Zinsswaps!AL302:AL361)+'iBoxx Extrapolation'!$G361,2)</f>
        <v>3.76</v>
      </c>
      <c r="AM361" s="14">
        <f>ROUND(AVERAGE(Zinsswaps!AM302:AM361)+'iBoxx Extrapolation'!$G361,2)</f>
        <v>3.75</v>
      </c>
      <c r="AN361" s="14">
        <f>ROUND(AVERAGE(Zinsswaps!AN302:AN361)+'iBoxx Extrapolation'!$G361,2)</f>
        <v>3.74</v>
      </c>
      <c r="AO361" s="14">
        <f>ROUND(AVERAGE(Zinsswaps!AO302:AO361)+'iBoxx Extrapolation'!$G361,2)</f>
        <v>3.73</v>
      </c>
      <c r="AP361" s="14">
        <f>ROUND(AVERAGE(Zinsswaps!AP302:AP361)+'iBoxx Extrapolation'!$G361,2)</f>
        <v>3.7</v>
      </c>
      <c r="AQ361" s="14">
        <f>ROUND(AVERAGE(Zinsswaps!AQ302:AQ361)+'iBoxx Extrapolation'!$G361,2)</f>
        <v>3.68</v>
      </c>
      <c r="AR361" s="14">
        <f>ROUND(AVERAGE(Zinsswaps!AR302:AR361)+'iBoxx Extrapolation'!$G361,2)</f>
        <v>3.66</v>
      </c>
      <c r="AS361" s="14">
        <f>ROUND(AVERAGE(Zinsswaps!AS302:AS361)+'iBoxx Extrapolation'!$G361,2)</f>
        <v>3.64</v>
      </c>
      <c r="AT361" s="14">
        <f>ROUND(AVERAGE(Zinsswaps!AT302:AT361)+'iBoxx Extrapolation'!$G361,2)</f>
        <v>3.62</v>
      </c>
      <c r="AU361" s="14">
        <f>ROUND(AVERAGE(Zinsswaps!AU302:AU361)+'iBoxx Extrapolation'!$G361,2)</f>
        <v>3.61</v>
      </c>
      <c r="AV361" s="14">
        <f>ROUND(AVERAGE(Zinsswaps!AV302:AV361)+'iBoxx Extrapolation'!$G361,2)</f>
        <v>3.59</v>
      </c>
      <c r="AW361" s="14">
        <f>ROUND(AVERAGE(Zinsswaps!AW302:AW361)+'iBoxx Extrapolation'!$G361,2)</f>
        <v>3.57</v>
      </c>
      <c r="AX361" s="14">
        <f>ROUND(AVERAGE(Zinsswaps!AX302:AX361)+'iBoxx Extrapolation'!$G361,2)</f>
        <v>3.56</v>
      </c>
      <c r="AY361" s="14">
        <f>ROUND(AVERAGE(Zinsswaps!AY302:AY361)+'iBoxx Extrapolation'!$G361,2)</f>
        <v>3.54</v>
      </c>
    </row>
    <row r="362" spans="1:51" s="16" customFormat="1" x14ac:dyDescent="0.2">
      <c r="A362" s="12">
        <v>48244</v>
      </c>
      <c r="B362" s="14">
        <f>ROUND(AVERAGE(Zinsswaps!B303:B362)+'iBoxx Extrapolation'!$G362,2)</f>
        <v>2.99</v>
      </c>
      <c r="C362" s="14">
        <f>ROUND(AVERAGE(Zinsswaps!C303:C362)+'iBoxx Extrapolation'!$G362,2)</f>
        <v>3</v>
      </c>
      <c r="D362" s="14">
        <f>ROUND(AVERAGE(Zinsswaps!D303:D362)+'iBoxx Extrapolation'!$G362,2)</f>
        <v>3.05</v>
      </c>
      <c r="E362" s="14">
        <f>ROUND(AVERAGE(Zinsswaps!E303:E362)+'iBoxx Extrapolation'!$G362,2)</f>
        <v>3.12</v>
      </c>
      <c r="F362" s="14">
        <f>ROUND(AVERAGE(Zinsswaps!F303:F362)+'iBoxx Extrapolation'!$G362,2)</f>
        <v>3.19</v>
      </c>
      <c r="G362" s="14">
        <f>ROUND(AVERAGE(Zinsswaps!G303:G362)+'iBoxx Extrapolation'!$G362,2)</f>
        <v>3.27</v>
      </c>
      <c r="H362" s="14">
        <f>ROUND(AVERAGE(Zinsswaps!H303:H362)+'iBoxx Extrapolation'!$G362,2)</f>
        <v>3.34</v>
      </c>
      <c r="I362" s="14">
        <f>ROUND(AVERAGE(Zinsswaps!I303:I362)+'iBoxx Extrapolation'!$G362,2)</f>
        <v>3.41</v>
      </c>
      <c r="J362" s="14">
        <f>ROUND(AVERAGE(Zinsswaps!J303:J362)+'iBoxx Extrapolation'!$G362,2)</f>
        <v>3.48</v>
      </c>
      <c r="K362" s="14">
        <f>ROUND(AVERAGE(Zinsswaps!K303:K362)+'iBoxx Extrapolation'!$G362,2)</f>
        <v>3.54</v>
      </c>
      <c r="L362" s="14">
        <f>ROUND(AVERAGE(Zinsswaps!L303:L362)+'iBoxx Extrapolation'!$G362,2)</f>
        <v>3.6</v>
      </c>
      <c r="M362" s="14">
        <f>ROUND(AVERAGE(Zinsswaps!M303:M362)+'iBoxx Extrapolation'!$G362,2)</f>
        <v>3.65</v>
      </c>
      <c r="N362" s="14">
        <f>ROUND(AVERAGE(Zinsswaps!N303:N362)+'iBoxx Extrapolation'!$G362,2)</f>
        <v>3.7</v>
      </c>
      <c r="O362" s="14">
        <f>ROUND(AVERAGE(Zinsswaps!O303:O362)+'iBoxx Extrapolation'!$G362,2)</f>
        <v>3.75</v>
      </c>
      <c r="P362" s="14">
        <f>ROUND(AVERAGE(Zinsswaps!P303:P362)+'iBoxx Extrapolation'!$G362,2)</f>
        <v>3.78</v>
      </c>
      <c r="Q362" s="14">
        <f>ROUND(AVERAGE(Zinsswaps!Q303:Q362)+'iBoxx Extrapolation'!$G362,2)</f>
        <v>3.81</v>
      </c>
      <c r="R362" s="14">
        <f>ROUND(AVERAGE(Zinsswaps!R303:R362)+'iBoxx Extrapolation'!$G362,2)</f>
        <v>3.83</v>
      </c>
      <c r="S362" s="14">
        <f>ROUND(AVERAGE(Zinsswaps!S303:S362)+'iBoxx Extrapolation'!$G362,2)</f>
        <v>3.85</v>
      </c>
      <c r="T362" s="14">
        <f>ROUND(AVERAGE(Zinsswaps!T303:T362)+'iBoxx Extrapolation'!$G362,2)</f>
        <v>3.87</v>
      </c>
      <c r="U362" s="14">
        <f>ROUND(AVERAGE(Zinsswaps!U303:U362)+'iBoxx Extrapolation'!$G362,2)</f>
        <v>3.89</v>
      </c>
      <c r="V362" s="14">
        <f>ROUND(AVERAGE(Zinsswaps!V303:V362)+'iBoxx Extrapolation'!$G362,2)</f>
        <v>3.89</v>
      </c>
      <c r="W362" s="14">
        <f>ROUND(AVERAGE(Zinsswaps!W303:W362)+'iBoxx Extrapolation'!$G362,2)</f>
        <v>3.89</v>
      </c>
      <c r="X362" s="14">
        <f>ROUND(AVERAGE(Zinsswaps!X303:X362)+'iBoxx Extrapolation'!$G362,2)</f>
        <v>3.89</v>
      </c>
      <c r="Y362" s="14">
        <f>ROUND(AVERAGE(Zinsswaps!Y303:Y362)+'iBoxx Extrapolation'!$G362,2)</f>
        <v>3.89</v>
      </c>
      <c r="Z362" s="14">
        <f>ROUND(AVERAGE(Zinsswaps!Z303:Z362)+'iBoxx Extrapolation'!$G362,2)</f>
        <v>3.89</v>
      </c>
      <c r="AA362" s="14">
        <f>ROUND(AVERAGE(Zinsswaps!AA303:AA362)+'iBoxx Extrapolation'!$G362,2)</f>
        <v>3.88</v>
      </c>
      <c r="AB362" s="14">
        <f>ROUND(AVERAGE(Zinsswaps!AB303:AB362)+'iBoxx Extrapolation'!$G362,2)</f>
        <v>3.88</v>
      </c>
      <c r="AC362" s="14">
        <f>ROUND(AVERAGE(Zinsswaps!AC303:AC362)+'iBoxx Extrapolation'!$G362,2)</f>
        <v>3.87</v>
      </c>
      <c r="AD362" s="14">
        <f>ROUND(AVERAGE(Zinsswaps!AD303:AD362)+'iBoxx Extrapolation'!$G362,2)</f>
        <v>3.86</v>
      </c>
      <c r="AE362" s="14">
        <f>ROUND(AVERAGE(Zinsswaps!AE303:AE362)+'iBoxx Extrapolation'!$G362,2)</f>
        <v>3.86</v>
      </c>
      <c r="AF362" s="14">
        <f>ROUND(AVERAGE(Zinsswaps!AF303:AF362)+'iBoxx Extrapolation'!$G362,2)</f>
        <v>3.84</v>
      </c>
      <c r="AG362" s="14">
        <f>ROUND(AVERAGE(Zinsswaps!AG303:AG362)+'iBoxx Extrapolation'!$G362,2)</f>
        <v>3.82</v>
      </c>
      <c r="AH362" s="14">
        <f>ROUND(AVERAGE(Zinsswaps!AH303:AH362)+'iBoxx Extrapolation'!$G362,2)</f>
        <v>3.81</v>
      </c>
      <c r="AI362" s="14">
        <f>ROUND(AVERAGE(Zinsswaps!AI303:AI362)+'iBoxx Extrapolation'!$G362,2)</f>
        <v>3.79</v>
      </c>
      <c r="AJ362" s="14">
        <f>ROUND(AVERAGE(Zinsswaps!AJ303:AJ362)+'iBoxx Extrapolation'!$G362,2)</f>
        <v>3.78</v>
      </c>
      <c r="AK362" s="14">
        <f>ROUND(AVERAGE(Zinsswaps!AK303:AK362)+'iBoxx Extrapolation'!$G362,2)</f>
        <v>3.77</v>
      </c>
      <c r="AL362" s="14">
        <f>ROUND(AVERAGE(Zinsswaps!AL303:AL362)+'iBoxx Extrapolation'!$G362,2)</f>
        <v>3.76</v>
      </c>
      <c r="AM362" s="14">
        <f>ROUND(AVERAGE(Zinsswaps!AM303:AM362)+'iBoxx Extrapolation'!$G362,2)</f>
        <v>3.75</v>
      </c>
      <c r="AN362" s="14">
        <f>ROUND(AVERAGE(Zinsswaps!AN303:AN362)+'iBoxx Extrapolation'!$G362,2)</f>
        <v>3.74</v>
      </c>
      <c r="AO362" s="14">
        <f>ROUND(AVERAGE(Zinsswaps!AO303:AO362)+'iBoxx Extrapolation'!$G362,2)</f>
        <v>3.73</v>
      </c>
      <c r="AP362" s="14">
        <f>ROUND(AVERAGE(Zinsswaps!AP303:AP362)+'iBoxx Extrapolation'!$G362,2)</f>
        <v>3.7</v>
      </c>
      <c r="AQ362" s="14">
        <f>ROUND(AVERAGE(Zinsswaps!AQ303:AQ362)+'iBoxx Extrapolation'!$G362,2)</f>
        <v>3.68</v>
      </c>
      <c r="AR362" s="14">
        <f>ROUND(AVERAGE(Zinsswaps!AR303:AR362)+'iBoxx Extrapolation'!$G362,2)</f>
        <v>3.66</v>
      </c>
      <c r="AS362" s="14">
        <f>ROUND(AVERAGE(Zinsswaps!AS303:AS362)+'iBoxx Extrapolation'!$G362,2)</f>
        <v>3.64</v>
      </c>
      <c r="AT362" s="14">
        <f>ROUND(AVERAGE(Zinsswaps!AT303:AT362)+'iBoxx Extrapolation'!$G362,2)</f>
        <v>3.62</v>
      </c>
      <c r="AU362" s="14">
        <f>ROUND(AVERAGE(Zinsswaps!AU303:AU362)+'iBoxx Extrapolation'!$G362,2)</f>
        <v>3.61</v>
      </c>
      <c r="AV362" s="14">
        <f>ROUND(AVERAGE(Zinsswaps!AV303:AV362)+'iBoxx Extrapolation'!$G362,2)</f>
        <v>3.59</v>
      </c>
      <c r="AW362" s="14">
        <f>ROUND(AVERAGE(Zinsswaps!AW303:AW362)+'iBoxx Extrapolation'!$G362,2)</f>
        <v>3.57</v>
      </c>
      <c r="AX362" s="14">
        <f>ROUND(AVERAGE(Zinsswaps!AX303:AX362)+'iBoxx Extrapolation'!$G362,2)</f>
        <v>3.56</v>
      </c>
      <c r="AY362" s="14">
        <f>ROUND(AVERAGE(Zinsswaps!AY303:AY362)+'iBoxx Extrapolation'!$G362,2)</f>
        <v>3.54</v>
      </c>
    </row>
    <row r="363" spans="1:51" s="16" customFormat="1" x14ac:dyDescent="0.2">
      <c r="A363" s="12">
        <v>48273</v>
      </c>
      <c r="B363" s="14">
        <f>ROUND(AVERAGE(Zinsswaps!B304:B363)+'iBoxx Extrapolation'!$G363,2)</f>
        <v>2.99</v>
      </c>
      <c r="C363" s="14">
        <f>ROUND(AVERAGE(Zinsswaps!C304:C363)+'iBoxx Extrapolation'!$G363,2)</f>
        <v>3</v>
      </c>
      <c r="D363" s="14">
        <f>ROUND(AVERAGE(Zinsswaps!D304:D363)+'iBoxx Extrapolation'!$G363,2)</f>
        <v>3.05</v>
      </c>
      <c r="E363" s="14">
        <f>ROUND(AVERAGE(Zinsswaps!E304:E363)+'iBoxx Extrapolation'!$G363,2)</f>
        <v>3.12</v>
      </c>
      <c r="F363" s="14">
        <f>ROUND(AVERAGE(Zinsswaps!F304:F363)+'iBoxx Extrapolation'!$G363,2)</f>
        <v>3.19</v>
      </c>
      <c r="G363" s="14">
        <f>ROUND(AVERAGE(Zinsswaps!G304:G363)+'iBoxx Extrapolation'!$G363,2)</f>
        <v>3.27</v>
      </c>
      <c r="H363" s="14">
        <f>ROUND(AVERAGE(Zinsswaps!H304:H363)+'iBoxx Extrapolation'!$G363,2)</f>
        <v>3.34</v>
      </c>
      <c r="I363" s="14">
        <f>ROUND(AVERAGE(Zinsswaps!I304:I363)+'iBoxx Extrapolation'!$G363,2)</f>
        <v>3.41</v>
      </c>
      <c r="J363" s="14">
        <f>ROUND(AVERAGE(Zinsswaps!J304:J363)+'iBoxx Extrapolation'!$G363,2)</f>
        <v>3.48</v>
      </c>
      <c r="K363" s="14">
        <f>ROUND(AVERAGE(Zinsswaps!K304:K363)+'iBoxx Extrapolation'!$G363,2)</f>
        <v>3.54</v>
      </c>
      <c r="L363" s="14">
        <f>ROUND(AVERAGE(Zinsswaps!L304:L363)+'iBoxx Extrapolation'!$G363,2)</f>
        <v>3.6</v>
      </c>
      <c r="M363" s="14">
        <f>ROUND(AVERAGE(Zinsswaps!M304:M363)+'iBoxx Extrapolation'!$G363,2)</f>
        <v>3.65</v>
      </c>
      <c r="N363" s="14">
        <f>ROUND(AVERAGE(Zinsswaps!N304:N363)+'iBoxx Extrapolation'!$G363,2)</f>
        <v>3.7</v>
      </c>
      <c r="O363" s="14">
        <f>ROUND(AVERAGE(Zinsswaps!O304:O363)+'iBoxx Extrapolation'!$G363,2)</f>
        <v>3.75</v>
      </c>
      <c r="P363" s="14">
        <f>ROUND(AVERAGE(Zinsswaps!P304:P363)+'iBoxx Extrapolation'!$G363,2)</f>
        <v>3.78</v>
      </c>
      <c r="Q363" s="14">
        <f>ROUND(AVERAGE(Zinsswaps!Q304:Q363)+'iBoxx Extrapolation'!$G363,2)</f>
        <v>3.81</v>
      </c>
      <c r="R363" s="14">
        <f>ROUND(AVERAGE(Zinsswaps!R304:R363)+'iBoxx Extrapolation'!$G363,2)</f>
        <v>3.83</v>
      </c>
      <c r="S363" s="14">
        <f>ROUND(AVERAGE(Zinsswaps!S304:S363)+'iBoxx Extrapolation'!$G363,2)</f>
        <v>3.85</v>
      </c>
      <c r="T363" s="14">
        <f>ROUND(AVERAGE(Zinsswaps!T304:T363)+'iBoxx Extrapolation'!$G363,2)</f>
        <v>3.87</v>
      </c>
      <c r="U363" s="14">
        <f>ROUND(AVERAGE(Zinsswaps!U304:U363)+'iBoxx Extrapolation'!$G363,2)</f>
        <v>3.89</v>
      </c>
      <c r="V363" s="14">
        <f>ROUND(AVERAGE(Zinsswaps!V304:V363)+'iBoxx Extrapolation'!$G363,2)</f>
        <v>3.89</v>
      </c>
      <c r="W363" s="14">
        <f>ROUND(AVERAGE(Zinsswaps!W304:W363)+'iBoxx Extrapolation'!$G363,2)</f>
        <v>3.89</v>
      </c>
      <c r="X363" s="14">
        <f>ROUND(AVERAGE(Zinsswaps!X304:X363)+'iBoxx Extrapolation'!$G363,2)</f>
        <v>3.89</v>
      </c>
      <c r="Y363" s="14">
        <f>ROUND(AVERAGE(Zinsswaps!Y304:Y363)+'iBoxx Extrapolation'!$G363,2)</f>
        <v>3.89</v>
      </c>
      <c r="Z363" s="14">
        <f>ROUND(AVERAGE(Zinsswaps!Z304:Z363)+'iBoxx Extrapolation'!$G363,2)</f>
        <v>3.89</v>
      </c>
      <c r="AA363" s="14">
        <f>ROUND(AVERAGE(Zinsswaps!AA304:AA363)+'iBoxx Extrapolation'!$G363,2)</f>
        <v>3.88</v>
      </c>
      <c r="AB363" s="14">
        <f>ROUND(AVERAGE(Zinsswaps!AB304:AB363)+'iBoxx Extrapolation'!$G363,2)</f>
        <v>3.88</v>
      </c>
      <c r="AC363" s="14">
        <f>ROUND(AVERAGE(Zinsswaps!AC304:AC363)+'iBoxx Extrapolation'!$G363,2)</f>
        <v>3.87</v>
      </c>
      <c r="AD363" s="14">
        <f>ROUND(AVERAGE(Zinsswaps!AD304:AD363)+'iBoxx Extrapolation'!$G363,2)</f>
        <v>3.86</v>
      </c>
      <c r="AE363" s="14">
        <f>ROUND(AVERAGE(Zinsswaps!AE304:AE363)+'iBoxx Extrapolation'!$G363,2)</f>
        <v>3.86</v>
      </c>
      <c r="AF363" s="14">
        <f>ROUND(AVERAGE(Zinsswaps!AF304:AF363)+'iBoxx Extrapolation'!$G363,2)</f>
        <v>3.84</v>
      </c>
      <c r="AG363" s="14">
        <f>ROUND(AVERAGE(Zinsswaps!AG304:AG363)+'iBoxx Extrapolation'!$G363,2)</f>
        <v>3.82</v>
      </c>
      <c r="AH363" s="14">
        <f>ROUND(AVERAGE(Zinsswaps!AH304:AH363)+'iBoxx Extrapolation'!$G363,2)</f>
        <v>3.81</v>
      </c>
      <c r="AI363" s="14">
        <f>ROUND(AVERAGE(Zinsswaps!AI304:AI363)+'iBoxx Extrapolation'!$G363,2)</f>
        <v>3.79</v>
      </c>
      <c r="AJ363" s="14">
        <f>ROUND(AVERAGE(Zinsswaps!AJ304:AJ363)+'iBoxx Extrapolation'!$G363,2)</f>
        <v>3.78</v>
      </c>
      <c r="AK363" s="14">
        <f>ROUND(AVERAGE(Zinsswaps!AK304:AK363)+'iBoxx Extrapolation'!$G363,2)</f>
        <v>3.77</v>
      </c>
      <c r="AL363" s="14">
        <f>ROUND(AVERAGE(Zinsswaps!AL304:AL363)+'iBoxx Extrapolation'!$G363,2)</f>
        <v>3.76</v>
      </c>
      <c r="AM363" s="14">
        <f>ROUND(AVERAGE(Zinsswaps!AM304:AM363)+'iBoxx Extrapolation'!$G363,2)</f>
        <v>3.75</v>
      </c>
      <c r="AN363" s="14">
        <f>ROUND(AVERAGE(Zinsswaps!AN304:AN363)+'iBoxx Extrapolation'!$G363,2)</f>
        <v>3.74</v>
      </c>
      <c r="AO363" s="14">
        <f>ROUND(AVERAGE(Zinsswaps!AO304:AO363)+'iBoxx Extrapolation'!$G363,2)</f>
        <v>3.73</v>
      </c>
      <c r="AP363" s="14">
        <f>ROUND(AVERAGE(Zinsswaps!AP304:AP363)+'iBoxx Extrapolation'!$G363,2)</f>
        <v>3.7</v>
      </c>
      <c r="AQ363" s="14">
        <f>ROUND(AVERAGE(Zinsswaps!AQ304:AQ363)+'iBoxx Extrapolation'!$G363,2)</f>
        <v>3.68</v>
      </c>
      <c r="AR363" s="14">
        <f>ROUND(AVERAGE(Zinsswaps!AR304:AR363)+'iBoxx Extrapolation'!$G363,2)</f>
        <v>3.66</v>
      </c>
      <c r="AS363" s="14">
        <f>ROUND(AVERAGE(Zinsswaps!AS304:AS363)+'iBoxx Extrapolation'!$G363,2)</f>
        <v>3.64</v>
      </c>
      <c r="AT363" s="14">
        <f>ROUND(AVERAGE(Zinsswaps!AT304:AT363)+'iBoxx Extrapolation'!$G363,2)</f>
        <v>3.62</v>
      </c>
      <c r="AU363" s="14">
        <f>ROUND(AVERAGE(Zinsswaps!AU304:AU363)+'iBoxx Extrapolation'!$G363,2)</f>
        <v>3.61</v>
      </c>
      <c r="AV363" s="14">
        <f>ROUND(AVERAGE(Zinsswaps!AV304:AV363)+'iBoxx Extrapolation'!$G363,2)</f>
        <v>3.59</v>
      </c>
      <c r="AW363" s="14">
        <f>ROUND(AVERAGE(Zinsswaps!AW304:AW363)+'iBoxx Extrapolation'!$G363,2)</f>
        <v>3.57</v>
      </c>
      <c r="AX363" s="14">
        <f>ROUND(AVERAGE(Zinsswaps!AX304:AX363)+'iBoxx Extrapolation'!$G363,2)</f>
        <v>3.56</v>
      </c>
      <c r="AY363" s="14">
        <f>ROUND(AVERAGE(Zinsswaps!AY304:AY363)+'iBoxx Extrapolation'!$G363,2)</f>
        <v>3.54</v>
      </c>
    </row>
    <row r="364" spans="1:51" s="16" customFormat="1" x14ac:dyDescent="0.2">
      <c r="A364" s="12">
        <v>48304</v>
      </c>
      <c r="B364" s="14">
        <f>ROUND(AVERAGE(Zinsswaps!B305:B364)+'iBoxx Extrapolation'!$G364,2)</f>
        <v>2.99</v>
      </c>
      <c r="C364" s="14">
        <f>ROUND(AVERAGE(Zinsswaps!C305:C364)+'iBoxx Extrapolation'!$G364,2)</f>
        <v>3</v>
      </c>
      <c r="D364" s="14">
        <f>ROUND(AVERAGE(Zinsswaps!D305:D364)+'iBoxx Extrapolation'!$G364,2)</f>
        <v>3.05</v>
      </c>
      <c r="E364" s="14">
        <f>ROUND(AVERAGE(Zinsswaps!E305:E364)+'iBoxx Extrapolation'!$G364,2)</f>
        <v>3.12</v>
      </c>
      <c r="F364" s="14">
        <f>ROUND(AVERAGE(Zinsswaps!F305:F364)+'iBoxx Extrapolation'!$G364,2)</f>
        <v>3.19</v>
      </c>
      <c r="G364" s="14">
        <f>ROUND(AVERAGE(Zinsswaps!G305:G364)+'iBoxx Extrapolation'!$G364,2)</f>
        <v>3.27</v>
      </c>
      <c r="H364" s="14">
        <f>ROUND(AVERAGE(Zinsswaps!H305:H364)+'iBoxx Extrapolation'!$G364,2)</f>
        <v>3.34</v>
      </c>
      <c r="I364" s="14">
        <f>ROUND(AVERAGE(Zinsswaps!I305:I364)+'iBoxx Extrapolation'!$G364,2)</f>
        <v>3.41</v>
      </c>
      <c r="J364" s="14">
        <f>ROUND(AVERAGE(Zinsswaps!J305:J364)+'iBoxx Extrapolation'!$G364,2)</f>
        <v>3.48</v>
      </c>
      <c r="K364" s="14">
        <f>ROUND(AVERAGE(Zinsswaps!K305:K364)+'iBoxx Extrapolation'!$G364,2)</f>
        <v>3.54</v>
      </c>
      <c r="L364" s="14">
        <f>ROUND(AVERAGE(Zinsswaps!L305:L364)+'iBoxx Extrapolation'!$G364,2)</f>
        <v>3.6</v>
      </c>
      <c r="M364" s="14">
        <f>ROUND(AVERAGE(Zinsswaps!M305:M364)+'iBoxx Extrapolation'!$G364,2)</f>
        <v>3.65</v>
      </c>
      <c r="N364" s="14">
        <f>ROUND(AVERAGE(Zinsswaps!N305:N364)+'iBoxx Extrapolation'!$G364,2)</f>
        <v>3.7</v>
      </c>
      <c r="O364" s="14">
        <f>ROUND(AVERAGE(Zinsswaps!O305:O364)+'iBoxx Extrapolation'!$G364,2)</f>
        <v>3.75</v>
      </c>
      <c r="P364" s="14">
        <f>ROUND(AVERAGE(Zinsswaps!P305:P364)+'iBoxx Extrapolation'!$G364,2)</f>
        <v>3.78</v>
      </c>
      <c r="Q364" s="14">
        <f>ROUND(AVERAGE(Zinsswaps!Q305:Q364)+'iBoxx Extrapolation'!$G364,2)</f>
        <v>3.81</v>
      </c>
      <c r="R364" s="14">
        <f>ROUND(AVERAGE(Zinsswaps!R305:R364)+'iBoxx Extrapolation'!$G364,2)</f>
        <v>3.83</v>
      </c>
      <c r="S364" s="14">
        <f>ROUND(AVERAGE(Zinsswaps!S305:S364)+'iBoxx Extrapolation'!$G364,2)</f>
        <v>3.85</v>
      </c>
      <c r="T364" s="14">
        <f>ROUND(AVERAGE(Zinsswaps!T305:T364)+'iBoxx Extrapolation'!$G364,2)</f>
        <v>3.87</v>
      </c>
      <c r="U364" s="14">
        <f>ROUND(AVERAGE(Zinsswaps!U305:U364)+'iBoxx Extrapolation'!$G364,2)</f>
        <v>3.89</v>
      </c>
      <c r="V364" s="14">
        <f>ROUND(AVERAGE(Zinsswaps!V305:V364)+'iBoxx Extrapolation'!$G364,2)</f>
        <v>3.89</v>
      </c>
      <c r="W364" s="14">
        <f>ROUND(AVERAGE(Zinsswaps!W305:W364)+'iBoxx Extrapolation'!$G364,2)</f>
        <v>3.89</v>
      </c>
      <c r="X364" s="14">
        <f>ROUND(AVERAGE(Zinsswaps!X305:X364)+'iBoxx Extrapolation'!$G364,2)</f>
        <v>3.89</v>
      </c>
      <c r="Y364" s="14">
        <f>ROUND(AVERAGE(Zinsswaps!Y305:Y364)+'iBoxx Extrapolation'!$G364,2)</f>
        <v>3.89</v>
      </c>
      <c r="Z364" s="14">
        <f>ROUND(AVERAGE(Zinsswaps!Z305:Z364)+'iBoxx Extrapolation'!$G364,2)</f>
        <v>3.89</v>
      </c>
      <c r="AA364" s="14">
        <f>ROUND(AVERAGE(Zinsswaps!AA305:AA364)+'iBoxx Extrapolation'!$G364,2)</f>
        <v>3.88</v>
      </c>
      <c r="AB364" s="14">
        <f>ROUND(AVERAGE(Zinsswaps!AB305:AB364)+'iBoxx Extrapolation'!$G364,2)</f>
        <v>3.88</v>
      </c>
      <c r="AC364" s="14">
        <f>ROUND(AVERAGE(Zinsswaps!AC305:AC364)+'iBoxx Extrapolation'!$G364,2)</f>
        <v>3.87</v>
      </c>
      <c r="AD364" s="14">
        <f>ROUND(AVERAGE(Zinsswaps!AD305:AD364)+'iBoxx Extrapolation'!$G364,2)</f>
        <v>3.86</v>
      </c>
      <c r="AE364" s="14">
        <f>ROUND(AVERAGE(Zinsswaps!AE305:AE364)+'iBoxx Extrapolation'!$G364,2)</f>
        <v>3.86</v>
      </c>
      <c r="AF364" s="14">
        <f>ROUND(AVERAGE(Zinsswaps!AF305:AF364)+'iBoxx Extrapolation'!$G364,2)</f>
        <v>3.84</v>
      </c>
      <c r="AG364" s="14">
        <f>ROUND(AVERAGE(Zinsswaps!AG305:AG364)+'iBoxx Extrapolation'!$G364,2)</f>
        <v>3.82</v>
      </c>
      <c r="AH364" s="14">
        <f>ROUND(AVERAGE(Zinsswaps!AH305:AH364)+'iBoxx Extrapolation'!$G364,2)</f>
        <v>3.81</v>
      </c>
      <c r="AI364" s="14">
        <f>ROUND(AVERAGE(Zinsswaps!AI305:AI364)+'iBoxx Extrapolation'!$G364,2)</f>
        <v>3.79</v>
      </c>
      <c r="AJ364" s="14">
        <f>ROUND(AVERAGE(Zinsswaps!AJ305:AJ364)+'iBoxx Extrapolation'!$G364,2)</f>
        <v>3.78</v>
      </c>
      <c r="AK364" s="14">
        <f>ROUND(AVERAGE(Zinsswaps!AK305:AK364)+'iBoxx Extrapolation'!$G364,2)</f>
        <v>3.77</v>
      </c>
      <c r="AL364" s="14">
        <f>ROUND(AVERAGE(Zinsswaps!AL305:AL364)+'iBoxx Extrapolation'!$G364,2)</f>
        <v>3.76</v>
      </c>
      <c r="AM364" s="14">
        <f>ROUND(AVERAGE(Zinsswaps!AM305:AM364)+'iBoxx Extrapolation'!$G364,2)</f>
        <v>3.75</v>
      </c>
      <c r="AN364" s="14">
        <f>ROUND(AVERAGE(Zinsswaps!AN305:AN364)+'iBoxx Extrapolation'!$G364,2)</f>
        <v>3.74</v>
      </c>
      <c r="AO364" s="14">
        <f>ROUND(AVERAGE(Zinsswaps!AO305:AO364)+'iBoxx Extrapolation'!$G364,2)</f>
        <v>3.73</v>
      </c>
      <c r="AP364" s="14">
        <f>ROUND(AVERAGE(Zinsswaps!AP305:AP364)+'iBoxx Extrapolation'!$G364,2)</f>
        <v>3.7</v>
      </c>
      <c r="AQ364" s="14">
        <f>ROUND(AVERAGE(Zinsswaps!AQ305:AQ364)+'iBoxx Extrapolation'!$G364,2)</f>
        <v>3.68</v>
      </c>
      <c r="AR364" s="14">
        <f>ROUND(AVERAGE(Zinsswaps!AR305:AR364)+'iBoxx Extrapolation'!$G364,2)</f>
        <v>3.66</v>
      </c>
      <c r="AS364" s="14">
        <f>ROUND(AVERAGE(Zinsswaps!AS305:AS364)+'iBoxx Extrapolation'!$G364,2)</f>
        <v>3.64</v>
      </c>
      <c r="AT364" s="14">
        <f>ROUND(AVERAGE(Zinsswaps!AT305:AT364)+'iBoxx Extrapolation'!$G364,2)</f>
        <v>3.62</v>
      </c>
      <c r="AU364" s="14">
        <f>ROUND(AVERAGE(Zinsswaps!AU305:AU364)+'iBoxx Extrapolation'!$G364,2)</f>
        <v>3.61</v>
      </c>
      <c r="AV364" s="14">
        <f>ROUND(AVERAGE(Zinsswaps!AV305:AV364)+'iBoxx Extrapolation'!$G364,2)</f>
        <v>3.59</v>
      </c>
      <c r="AW364" s="14">
        <f>ROUND(AVERAGE(Zinsswaps!AW305:AW364)+'iBoxx Extrapolation'!$G364,2)</f>
        <v>3.57</v>
      </c>
      <c r="AX364" s="14">
        <f>ROUND(AVERAGE(Zinsswaps!AX305:AX364)+'iBoxx Extrapolation'!$G364,2)</f>
        <v>3.56</v>
      </c>
      <c r="AY364" s="14">
        <f>ROUND(AVERAGE(Zinsswaps!AY305:AY364)+'iBoxx Extrapolation'!$G364,2)</f>
        <v>3.54</v>
      </c>
    </row>
    <row r="365" spans="1:51" s="16" customFormat="1" x14ac:dyDescent="0.2">
      <c r="A365" s="12">
        <v>48334</v>
      </c>
      <c r="B365" s="14">
        <f>ROUND(AVERAGE(Zinsswaps!B306:B365)+'iBoxx Extrapolation'!$G365,2)</f>
        <v>2.99</v>
      </c>
      <c r="C365" s="14">
        <f>ROUND(AVERAGE(Zinsswaps!C306:C365)+'iBoxx Extrapolation'!$G365,2)</f>
        <v>3</v>
      </c>
      <c r="D365" s="14">
        <f>ROUND(AVERAGE(Zinsswaps!D306:D365)+'iBoxx Extrapolation'!$G365,2)</f>
        <v>3.05</v>
      </c>
      <c r="E365" s="14">
        <f>ROUND(AVERAGE(Zinsswaps!E306:E365)+'iBoxx Extrapolation'!$G365,2)</f>
        <v>3.12</v>
      </c>
      <c r="F365" s="14">
        <f>ROUND(AVERAGE(Zinsswaps!F306:F365)+'iBoxx Extrapolation'!$G365,2)</f>
        <v>3.19</v>
      </c>
      <c r="G365" s="14">
        <f>ROUND(AVERAGE(Zinsswaps!G306:G365)+'iBoxx Extrapolation'!$G365,2)</f>
        <v>3.27</v>
      </c>
      <c r="H365" s="14">
        <f>ROUND(AVERAGE(Zinsswaps!H306:H365)+'iBoxx Extrapolation'!$G365,2)</f>
        <v>3.34</v>
      </c>
      <c r="I365" s="14">
        <f>ROUND(AVERAGE(Zinsswaps!I306:I365)+'iBoxx Extrapolation'!$G365,2)</f>
        <v>3.41</v>
      </c>
      <c r="J365" s="14">
        <f>ROUND(AVERAGE(Zinsswaps!J306:J365)+'iBoxx Extrapolation'!$G365,2)</f>
        <v>3.48</v>
      </c>
      <c r="K365" s="14">
        <f>ROUND(AVERAGE(Zinsswaps!K306:K365)+'iBoxx Extrapolation'!$G365,2)</f>
        <v>3.54</v>
      </c>
      <c r="L365" s="14">
        <f>ROUND(AVERAGE(Zinsswaps!L306:L365)+'iBoxx Extrapolation'!$G365,2)</f>
        <v>3.6</v>
      </c>
      <c r="M365" s="14">
        <f>ROUND(AVERAGE(Zinsswaps!M306:M365)+'iBoxx Extrapolation'!$G365,2)</f>
        <v>3.65</v>
      </c>
      <c r="N365" s="14">
        <f>ROUND(AVERAGE(Zinsswaps!N306:N365)+'iBoxx Extrapolation'!$G365,2)</f>
        <v>3.7</v>
      </c>
      <c r="O365" s="14">
        <f>ROUND(AVERAGE(Zinsswaps!O306:O365)+'iBoxx Extrapolation'!$G365,2)</f>
        <v>3.75</v>
      </c>
      <c r="P365" s="14">
        <f>ROUND(AVERAGE(Zinsswaps!P306:P365)+'iBoxx Extrapolation'!$G365,2)</f>
        <v>3.78</v>
      </c>
      <c r="Q365" s="14">
        <f>ROUND(AVERAGE(Zinsswaps!Q306:Q365)+'iBoxx Extrapolation'!$G365,2)</f>
        <v>3.81</v>
      </c>
      <c r="R365" s="14">
        <f>ROUND(AVERAGE(Zinsswaps!R306:R365)+'iBoxx Extrapolation'!$G365,2)</f>
        <v>3.83</v>
      </c>
      <c r="S365" s="14">
        <f>ROUND(AVERAGE(Zinsswaps!S306:S365)+'iBoxx Extrapolation'!$G365,2)</f>
        <v>3.85</v>
      </c>
      <c r="T365" s="14">
        <f>ROUND(AVERAGE(Zinsswaps!T306:T365)+'iBoxx Extrapolation'!$G365,2)</f>
        <v>3.87</v>
      </c>
      <c r="U365" s="14">
        <f>ROUND(AVERAGE(Zinsswaps!U306:U365)+'iBoxx Extrapolation'!$G365,2)</f>
        <v>3.89</v>
      </c>
      <c r="V365" s="14">
        <f>ROUND(AVERAGE(Zinsswaps!V306:V365)+'iBoxx Extrapolation'!$G365,2)</f>
        <v>3.89</v>
      </c>
      <c r="W365" s="14">
        <f>ROUND(AVERAGE(Zinsswaps!W306:W365)+'iBoxx Extrapolation'!$G365,2)</f>
        <v>3.89</v>
      </c>
      <c r="X365" s="14">
        <f>ROUND(AVERAGE(Zinsswaps!X306:X365)+'iBoxx Extrapolation'!$G365,2)</f>
        <v>3.89</v>
      </c>
      <c r="Y365" s="14">
        <f>ROUND(AVERAGE(Zinsswaps!Y306:Y365)+'iBoxx Extrapolation'!$G365,2)</f>
        <v>3.89</v>
      </c>
      <c r="Z365" s="14">
        <f>ROUND(AVERAGE(Zinsswaps!Z306:Z365)+'iBoxx Extrapolation'!$G365,2)</f>
        <v>3.89</v>
      </c>
      <c r="AA365" s="14">
        <f>ROUND(AVERAGE(Zinsswaps!AA306:AA365)+'iBoxx Extrapolation'!$G365,2)</f>
        <v>3.88</v>
      </c>
      <c r="AB365" s="14">
        <f>ROUND(AVERAGE(Zinsswaps!AB306:AB365)+'iBoxx Extrapolation'!$G365,2)</f>
        <v>3.88</v>
      </c>
      <c r="AC365" s="14">
        <f>ROUND(AVERAGE(Zinsswaps!AC306:AC365)+'iBoxx Extrapolation'!$G365,2)</f>
        <v>3.87</v>
      </c>
      <c r="AD365" s="14">
        <f>ROUND(AVERAGE(Zinsswaps!AD306:AD365)+'iBoxx Extrapolation'!$G365,2)</f>
        <v>3.86</v>
      </c>
      <c r="AE365" s="14">
        <f>ROUND(AVERAGE(Zinsswaps!AE306:AE365)+'iBoxx Extrapolation'!$G365,2)</f>
        <v>3.86</v>
      </c>
      <c r="AF365" s="14">
        <f>ROUND(AVERAGE(Zinsswaps!AF306:AF365)+'iBoxx Extrapolation'!$G365,2)</f>
        <v>3.84</v>
      </c>
      <c r="AG365" s="14">
        <f>ROUND(AVERAGE(Zinsswaps!AG306:AG365)+'iBoxx Extrapolation'!$G365,2)</f>
        <v>3.82</v>
      </c>
      <c r="AH365" s="14">
        <f>ROUND(AVERAGE(Zinsswaps!AH306:AH365)+'iBoxx Extrapolation'!$G365,2)</f>
        <v>3.81</v>
      </c>
      <c r="AI365" s="14">
        <f>ROUND(AVERAGE(Zinsswaps!AI306:AI365)+'iBoxx Extrapolation'!$G365,2)</f>
        <v>3.79</v>
      </c>
      <c r="AJ365" s="14">
        <f>ROUND(AVERAGE(Zinsswaps!AJ306:AJ365)+'iBoxx Extrapolation'!$G365,2)</f>
        <v>3.78</v>
      </c>
      <c r="AK365" s="14">
        <f>ROUND(AVERAGE(Zinsswaps!AK306:AK365)+'iBoxx Extrapolation'!$G365,2)</f>
        <v>3.77</v>
      </c>
      <c r="AL365" s="14">
        <f>ROUND(AVERAGE(Zinsswaps!AL306:AL365)+'iBoxx Extrapolation'!$G365,2)</f>
        <v>3.76</v>
      </c>
      <c r="AM365" s="14">
        <f>ROUND(AVERAGE(Zinsswaps!AM306:AM365)+'iBoxx Extrapolation'!$G365,2)</f>
        <v>3.75</v>
      </c>
      <c r="AN365" s="14">
        <f>ROUND(AVERAGE(Zinsswaps!AN306:AN365)+'iBoxx Extrapolation'!$G365,2)</f>
        <v>3.74</v>
      </c>
      <c r="AO365" s="14">
        <f>ROUND(AVERAGE(Zinsswaps!AO306:AO365)+'iBoxx Extrapolation'!$G365,2)</f>
        <v>3.73</v>
      </c>
      <c r="AP365" s="14">
        <f>ROUND(AVERAGE(Zinsswaps!AP306:AP365)+'iBoxx Extrapolation'!$G365,2)</f>
        <v>3.7</v>
      </c>
      <c r="AQ365" s="14">
        <f>ROUND(AVERAGE(Zinsswaps!AQ306:AQ365)+'iBoxx Extrapolation'!$G365,2)</f>
        <v>3.68</v>
      </c>
      <c r="AR365" s="14">
        <f>ROUND(AVERAGE(Zinsswaps!AR306:AR365)+'iBoxx Extrapolation'!$G365,2)</f>
        <v>3.66</v>
      </c>
      <c r="AS365" s="14">
        <f>ROUND(AVERAGE(Zinsswaps!AS306:AS365)+'iBoxx Extrapolation'!$G365,2)</f>
        <v>3.64</v>
      </c>
      <c r="AT365" s="14">
        <f>ROUND(AVERAGE(Zinsswaps!AT306:AT365)+'iBoxx Extrapolation'!$G365,2)</f>
        <v>3.62</v>
      </c>
      <c r="AU365" s="14">
        <f>ROUND(AVERAGE(Zinsswaps!AU306:AU365)+'iBoxx Extrapolation'!$G365,2)</f>
        <v>3.61</v>
      </c>
      <c r="AV365" s="14">
        <f>ROUND(AVERAGE(Zinsswaps!AV306:AV365)+'iBoxx Extrapolation'!$G365,2)</f>
        <v>3.59</v>
      </c>
      <c r="AW365" s="14">
        <f>ROUND(AVERAGE(Zinsswaps!AW306:AW365)+'iBoxx Extrapolation'!$G365,2)</f>
        <v>3.57</v>
      </c>
      <c r="AX365" s="14">
        <f>ROUND(AVERAGE(Zinsswaps!AX306:AX365)+'iBoxx Extrapolation'!$G365,2)</f>
        <v>3.56</v>
      </c>
      <c r="AY365" s="14">
        <f>ROUND(AVERAGE(Zinsswaps!AY306:AY365)+'iBoxx Extrapolation'!$G365,2)</f>
        <v>3.54</v>
      </c>
    </row>
    <row r="366" spans="1:51" s="16" customFormat="1" x14ac:dyDescent="0.2">
      <c r="A366" s="12">
        <v>48365</v>
      </c>
      <c r="B366" s="14">
        <f>ROUND(AVERAGE(Zinsswaps!B307:B366)+'iBoxx Extrapolation'!$G366,2)</f>
        <v>2.99</v>
      </c>
      <c r="C366" s="14">
        <f>ROUND(AVERAGE(Zinsswaps!C307:C366)+'iBoxx Extrapolation'!$G366,2)</f>
        <v>3</v>
      </c>
      <c r="D366" s="14">
        <f>ROUND(AVERAGE(Zinsswaps!D307:D366)+'iBoxx Extrapolation'!$G366,2)</f>
        <v>3.05</v>
      </c>
      <c r="E366" s="14">
        <f>ROUND(AVERAGE(Zinsswaps!E307:E366)+'iBoxx Extrapolation'!$G366,2)</f>
        <v>3.12</v>
      </c>
      <c r="F366" s="14">
        <f>ROUND(AVERAGE(Zinsswaps!F307:F366)+'iBoxx Extrapolation'!$G366,2)</f>
        <v>3.19</v>
      </c>
      <c r="G366" s="14">
        <f>ROUND(AVERAGE(Zinsswaps!G307:G366)+'iBoxx Extrapolation'!$G366,2)</f>
        <v>3.27</v>
      </c>
      <c r="H366" s="14">
        <f>ROUND(AVERAGE(Zinsswaps!H307:H366)+'iBoxx Extrapolation'!$G366,2)</f>
        <v>3.34</v>
      </c>
      <c r="I366" s="14">
        <f>ROUND(AVERAGE(Zinsswaps!I307:I366)+'iBoxx Extrapolation'!$G366,2)</f>
        <v>3.41</v>
      </c>
      <c r="J366" s="14">
        <f>ROUND(AVERAGE(Zinsswaps!J307:J366)+'iBoxx Extrapolation'!$G366,2)</f>
        <v>3.48</v>
      </c>
      <c r="K366" s="14">
        <f>ROUND(AVERAGE(Zinsswaps!K307:K366)+'iBoxx Extrapolation'!$G366,2)</f>
        <v>3.54</v>
      </c>
      <c r="L366" s="14">
        <f>ROUND(AVERAGE(Zinsswaps!L307:L366)+'iBoxx Extrapolation'!$G366,2)</f>
        <v>3.6</v>
      </c>
      <c r="M366" s="14">
        <f>ROUND(AVERAGE(Zinsswaps!M307:M366)+'iBoxx Extrapolation'!$G366,2)</f>
        <v>3.65</v>
      </c>
      <c r="N366" s="14">
        <f>ROUND(AVERAGE(Zinsswaps!N307:N366)+'iBoxx Extrapolation'!$G366,2)</f>
        <v>3.7</v>
      </c>
      <c r="O366" s="14">
        <f>ROUND(AVERAGE(Zinsswaps!O307:O366)+'iBoxx Extrapolation'!$G366,2)</f>
        <v>3.75</v>
      </c>
      <c r="P366" s="14">
        <f>ROUND(AVERAGE(Zinsswaps!P307:P366)+'iBoxx Extrapolation'!$G366,2)</f>
        <v>3.78</v>
      </c>
      <c r="Q366" s="14">
        <f>ROUND(AVERAGE(Zinsswaps!Q307:Q366)+'iBoxx Extrapolation'!$G366,2)</f>
        <v>3.81</v>
      </c>
      <c r="R366" s="14">
        <f>ROUND(AVERAGE(Zinsswaps!R307:R366)+'iBoxx Extrapolation'!$G366,2)</f>
        <v>3.83</v>
      </c>
      <c r="S366" s="14">
        <f>ROUND(AVERAGE(Zinsswaps!S307:S366)+'iBoxx Extrapolation'!$G366,2)</f>
        <v>3.85</v>
      </c>
      <c r="T366" s="14">
        <f>ROUND(AVERAGE(Zinsswaps!T307:T366)+'iBoxx Extrapolation'!$G366,2)</f>
        <v>3.87</v>
      </c>
      <c r="U366" s="14">
        <f>ROUND(AVERAGE(Zinsswaps!U307:U366)+'iBoxx Extrapolation'!$G366,2)</f>
        <v>3.89</v>
      </c>
      <c r="V366" s="14">
        <f>ROUND(AVERAGE(Zinsswaps!V307:V366)+'iBoxx Extrapolation'!$G366,2)</f>
        <v>3.89</v>
      </c>
      <c r="W366" s="14">
        <f>ROUND(AVERAGE(Zinsswaps!W307:W366)+'iBoxx Extrapolation'!$G366,2)</f>
        <v>3.89</v>
      </c>
      <c r="X366" s="14">
        <f>ROUND(AVERAGE(Zinsswaps!X307:X366)+'iBoxx Extrapolation'!$G366,2)</f>
        <v>3.89</v>
      </c>
      <c r="Y366" s="14">
        <f>ROUND(AVERAGE(Zinsswaps!Y307:Y366)+'iBoxx Extrapolation'!$G366,2)</f>
        <v>3.89</v>
      </c>
      <c r="Z366" s="14">
        <f>ROUND(AVERAGE(Zinsswaps!Z307:Z366)+'iBoxx Extrapolation'!$G366,2)</f>
        <v>3.89</v>
      </c>
      <c r="AA366" s="14">
        <f>ROUND(AVERAGE(Zinsswaps!AA307:AA366)+'iBoxx Extrapolation'!$G366,2)</f>
        <v>3.88</v>
      </c>
      <c r="AB366" s="14">
        <f>ROUND(AVERAGE(Zinsswaps!AB307:AB366)+'iBoxx Extrapolation'!$G366,2)</f>
        <v>3.88</v>
      </c>
      <c r="AC366" s="14">
        <f>ROUND(AVERAGE(Zinsswaps!AC307:AC366)+'iBoxx Extrapolation'!$G366,2)</f>
        <v>3.87</v>
      </c>
      <c r="AD366" s="14">
        <f>ROUND(AVERAGE(Zinsswaps!AD307:AD366)+'iBoxx Extrapolation'!$G366,2)</f>
        <v>3.86</v>
      </c>
      <c r="AE366" s="14">
        <f>ROUND(AVERAGE(Zinsswaps!AE307:AE366)+'iBoxx Extrapolation'!$G366,2)</f>
        <v>3.86</v>
      </c>
      <c r="AF366" s="14">
        <f>ROUND(AVERAGE(Zinsswaps!AF307:AF366)+'iBoxx Extrapolation'!$G366,2)</f>
        <v>3.84</v>
      </c>
      <c r="AG366" s="14">
        <f>ROUND(AVERAGE(Zinsswaps!AG307:AG366)+'iBoxx Extrapolation'!$G366,2)</f>
        <v>3.82</v>
      </c>
      <c r="AH366" s="14">
        <f>ROUND(AVERAGE(Zinsswaps!AH307:AH366)+'iBoxx Extrapolation'!$G366,2)</f>
        <v>3.81</v>
      </c>
      <c r="AI366" s="14">
        <f>ROUND(AVERAGE(Zinsswaps!AI307:AI366)+'iBoxx Extrapolation'!$G366,2)</f>
        <v>3.79</v>
      </c>
      <c r="AJ366" s="14">
        <f>ROUND(AVERAGE(Zinsswaps!AJ307:AJ366)+'iBoxx Extrapolation'!$G366,2)</f>
        <v>3.78</v>
      </c>
      <c r="AK366" s="14">
        <f>ROUND(AVERAGE(Zinsswaps!AK307:AK366)+'iBoxx Extrapolation'!$G366,2)</f>
        <v>3.77</v>
      </c>
      <c r="AL366" s="14">
        <f>ROUND(AVERAGE(Zinsswaps!AL307:AL366)+'iBoxx Extrapolation'!$G366,2)</f>
        <v>3.76</v>
      </c>
      <c r="AM366" s="14">
        <f>ROUND(AVERAGE(Zinsswaps!AM307:AM366)+'iBoxx Extrapolation'!$G366,2)</f>
        <v>3.75</v>
      </c>
      <c r="AN366" s="14">
        <f>ROUND(AVERAGE(Zinsswaps!AN307:AN366)+'iBoxx Extrapolation'!$G366,2)</f>
        <v>3.74</v>
      </c>
      <c r="AO366" s="14">
        <f>ROUND(AVERAGE(Zinsswaps!AO307:AO366)+'iBoxx Extrapolation'!$G366,2)</f>
        <v>3.73</v>
      </c>
      <c r="AP366" s="14">
        <f>ROUND(AVERAGE(Zinsswaps!AP307:AP366)+'iBoxx Extrapolation'!$G366,2)</f>
        <v>3.7</v>
      </c>
      <c r="AQ366" s="14">
        <f>ROUND(AVERAGE(Zinsswaps!AQ307:AQ366)+'iBoxx Extrapolation'!$G366,2)</f>
        <v>3.68</v>
      </c>
      <c r="AR366" s="14">
        <f>ROUND(AVERAGE(Zinsswaps!AR307:AR366)+'iBoxx Extrapolation'!$G366,2)</f>
        <v>3.66</v>
      </c>
      <c r="AS366" s="14">
        <f>ROUND(AVERAGE(Zinsswaps!AS307:AS366)+'iBoxx Extrapolation'!$G366,2)</f>
        <v>3.64</v>
      </c>
      <c r="AT366" s="14">
        <f>ROUND(AVERAGE(Zinsswaps!AT307:AT366)+'iBoxx Extrapolation'!$G366,2)</f>
        <v>3.62</v>
      </c>
      <c r="AU366" s="14">
        <f>ROUND(AVERAGE(Zinsswaps!AU307:AU366)+'iBoxx Extrapolation'!$G366,2)</f>
        <v>3.61</v>
      </c>
      <c r="AV366" s="14">
        <f>ROUND(AVERAGE(Zinsswaps!AV307:AV366)+'iBoxx Extrapolation'!$G366,2)</f>
        <v>3.59</v>
      </c>
      <c r="AW366" s="14">
        <f>ROUND(AVERAGE(Zinsswaps!AW307:AW366)+'iBoxx Extrapolation'!$G366,2)</f>
        <v>3.57</v>
      </c>
      <c r="AX366" s="14">
        <f>ROUND(AVERAGE(Zinsswaps!AX307:AX366)+'iBoxx Extrapolation'!$G366,2)</f>
        <v>3.56</v>
      </c>
      <c r="AY366" s="14">
        <f>ROUND(AVERAGE(Zinsswaps!AY307:AY366)+'iBoxx Extrapolation'!$G366,2)</f>
        <v>3.54</v>
      </c>
    </row>
    <row r="367" spans="1:51" s="16" customFormat="1" x14ac:dyDescent="0.2">
      <c r="A367" s="12">
        <v>48395</v>
      </c>
      <c r="B367" s="14">
        <f>ROUND(AVERAGE(Zinsswaps!B308:B367)+'iBoxx Extrapolation'!$G367,2)</f>
        <v>2.99</v>
      </c>
      <c r="C367" s="14">
        <f>ROUND(AVERAGE(Zinsswaps!C308:C367)+'iBoxx Extrapolation'!$G367,2)</f>
        <v>3</v>
      </c>
      <c r="D367" s="14">
        <f>ROUND(AVERAGE(Zinsswaps!D308:D367)+'iBoxx Extrapolation'!$G367,2)</f>
        <v>3.05</v>
      </c>
      <c r="E367" s="14">
        <f>ROUND(AVERAGE(Zinsswaps!E308:E367)+'iBoxx Extrapolation'!$G367,2)</f>
        <v>3.12</v>
      </c>
      <c r="F367" s="14">
        <f>ROUND(AVERAGE(Zinsswaps!F308:F367)+'iBoxx Extrapolation'!$G367,2)</f>
        <v>3.19</v>
      </c>
      <c r="G367" s="14">
        <f>ROUND(AVERAGE(Zinsswaps!G308:G367)+'iBoxx Extrapolation'!$G367,2)</f>
        <v>3.27</v>
      </c>
      <c r="H367" s="14">
        <f>ROUND(AVERAGE(Zinsswaps!H308:H367)+'iBoxx Extrapolation'!$G367,2)</f>
        <v>3.34</v>
      </c>
      <c r="I367" s="14">
        <f>ROUND(AVERAGE(Zinsswaps!I308:I367)+'iBoxx Extrapolation'!$G367,2)</f>
        <v>3.41</v>
      </c>
      <c r="J367" s="14">
        <f>ROUND(AVERAGE(Zinsswaps!J308:J367)+'iBoxx Extrapolation'!$G367,2)</f>
        <v>3.48</v>
      </c>
      <c r="K367" s="14">
        <f>ROUND(AVERAGE(Zinsswaps!K308:K367)+'iBoxx Extrapolation'!$G367,2)</f>
        <v>3.54</v>
      </c>
      <c r="L367" s="14">
        <f>ROUND(AVERAGE(Zinsswaps!L308:L367)+'iBoxx Extrapolation'!$G367,2)</f>
        <v>3.6</v>
      </c>
      <c r="M367" s="14">
        <f>ROUND(AVERAGE(Zinsswaps!M308:M367)+'iBoxx Extrapolation'!$G367,2)</f>
        <v>3.65</v>
      </c>
      <c r="N367" s="14">
        <f>ROUND(AVERAGE(Zinsswaps!N308:N367)+'iBoxx Extrapolation'!$G367,2)</f>
        <v>3.7</v>
      </c>
      <c r="O367" s="14">
        <f>ROUND(AVERAGE(Zinsswaps!O308:O367)+'iBoxx Extrapolation'!$G367,2)</f>
        <v>3.75</v>
      </c>
      <c r="P367" s="14">
        <f>ROUND(AVERAGE(Zinsswaps!P308:P367)+'iBoxx Extrapolation'!$G367,2)</f>
        <v>3.78</v>
      </c>
      <c r="Q367" s="14">
        <f>ROUND(AVERAGE(Zinsswaps!Q308:Q367)+'iBoxx Extrapolation'!$G367,2)</f>
        <v>3.81</v>
      </c>
      <c r="R367" s="14">
        <f>ROUND(AVERAGE(Zinsswaps!R308:R367)+'iBoxx Extrapolation'!$G367,2)</f>
        <v>3.83</v>
      </c>
      <c r="S367" s="14">
        <f>ROUND(AVERAGE(Zinsswaps!S308:S367)+'iBoxx Extrapolation'!$G367,2)</f>
        <v>3.85</v>
      </c>
      <c r="T367" s="14">
        <f>ROUND(AVERAGE(Zinsswaps!T308:T367)+'iBoxx Extrapolation'!$G367,2)</f>
        <v>3.87</v>
      </c>
      <c r="U367" s="14">
        <f>ROUND(AVERAGE(Zinsswaps!U308:U367)+'iBoxx Extrapolation'!$G367,2)</f>
        <v>3.89</v>
      </c>
      <c r="V367" s="14">
        <f>ROUND(AVERAGE(Zinsswaps!V308:V367)+'iBoxx Extrapolation'!$G367,2)</f>
        <v>3.89</v>
      </c>
      <c r="W367" s="14">
        <f>ROUND(AVERAGE(Zinsswaps!W308:W367)+'iBoxx Extrapolation'!$G367,2)</f>
        <v>3.89</v>
      </c>
      <c r="X367" s="14">
        <f>ROUND(AVERAGE(Zinsswaps!X308:X367)+'iBoxx Extrapolation'!$G367,2)</f>
        <v>3.89</v>
      </c>
      <c r="Y367" s="14">
        <f>ROUND(AVERAGE(Zinsswaps!Y308:Y367)+'iBoxx Extrapolation'!$G367,2)</f>
        <v>3.89</v>
      </c>
      <c r="Z367" s="14">
        <f>ROUND(AVERAGE(Zinsswaps!Z308:Z367)+'iBoxx Extrapolation'!$G367,2)</f>
        <v>3.89</v>
      </c>
      <c r="AA367" s="14">
        <f>ROUND(AVERAGE(Zinsswaps!AA308:AA367)+'iBoxx Extrapolation'!$G367,2)</f>
        <v>3.88</v>
      </c>
      <c r="AB367" s="14">
        <f>ROUND(AVERAGE(Zinsswaps!AB308:AB367)+'iBoxx Extrapolation'!$G367,2)</f>
        <v>3.88</v>
      </c>
      <c r="AC367" s="14">
        <f>ROUND(AVERAGE(Zinsswaps!AC308:AC367)+'iBoxx Extrapolation'!$G367,2)</f>
        <v>3.87</v>
      </c>
      <c r="AD367" s="14">
        <f>ROUND(AVERAGE(Zinsswaps!AD308:AD367)+'iBoxx Extrapolation'!$G367,2)</f>
        <v>3.86</v>
      </c>
      <c r="AE367" s="14">
        <f>ROUND(AVERAGE(Zinsswaps!AE308:AE367)+'iBoxx Extrapolation'!$G367,2)</f>
        <v>3.86</v>
      </c>
      <c r="AF367" s="14">
        <f>ROUND(AVERAGE(Zinsswaps!AF308:AF367)+'iBoxx Extrapolation'!$G367,2)</f>
        <v>3.84</v>
      </c>
      <c r="AG367" s="14">
        <f>ROUND(AVERAGE(Zinsswaps!AG308:AG367)+'iBoxx Extrapolation'!$G367,2)</f>
        <v>3.82</v>
      </c>
      <c r="AH367" s="14">
        <f>ROUND(AVERAGE(Zinsswaps!AH308:AH367)+'iBoxx Extrapolation'!$G367,2)</f>
        <v>3.81</v>
      </c>
      <c r="AI367" s="14">
        <f>ROUND(AVERAGE(Zinsswaps!AI308:AI367)+'iBoxx Extrapolation'!$G367,2)</f>
        <v>3.79</v>
      </c>
      <c r="AJ367" s="14">
        <f>ROUND(AVERAGE(Zinsswaps!AJ308:AJ367)+'iBoxx Extrapolation'!$G367,2)</f>
        <v>3.78</v>
      </c>
      <c r="AK367" s="14">
        <f>ROUND(AVERAGE(Zinsswaps!AK308:AK367)+'iBoxx Extrapolation'!$G367,2)</f>
        <v>3.77</v>
      </c>
      <c r="AL367" s="14">
        <f>ROUND(AVERAGE(Zinsswaps!AL308:AL367)+'iBoxx Extrapolation'!$G367,2)</f>
        <v>3.76</v>
      </c>
      <c r="AM367" s="14">
        <f>ROUND(AVERAGE(Zinsswaps!AM308:AM367)+'iBoxx Extrapolation'!$G367,2)</f>
        <v>3.75</v>
      </c>
      <c r="AN367" s="14">
        <f>ROUND(AVERAGE(Zinsswaps!AN308:AN367)+'iBoxx Extrapolation'!$G367,2)</f>
        <v>3.74</v>
      </c>
      <c r="AO367" s="14">
        <f>ROUND(AVERAGE(Zinsswaps!AO308:AO367)+'iBoxx Extrapolation'!$G367,2)</f>
        <v>3.73</v>
      </c>
      <c r="AP367" s="14">
        <f>ROUND(AVERAGE(Zinsswaps!AP308:AP367)+'iBoxx Extrapolation'!$G367,2)</f>
        <v>3.7</v>
      </c>
      <c r="AQ367" s="14">
        <f>ROUND(AVERAGE(Zinsswaps!AQ308:AQ367)+'iBoxx Extrapolation'!$G367,2)</f>
        <v>3.68</v>
      </c>
      <c r="AR367" s="14">
        <f>ROUND(AVERAGE(Zinsswaps!AR308:AR367)+'iBoxx Extrapolation'!$G367,2)</f>
        <v>3.66</v>
      </c>
      <c r="AS367" s="14">
        <f>ROUND(AVERAGE(Zinsswaps!AS308:AS367)+'iBoxx Extrapolation'!$G367,2)</f>
        <v>3.64</v>
      </c>
      <c r="AT367" s="14">
        <f>ROUND(AVERAGE(Zinsswaps!AT308:AT367)+'iBoxx Extrapolation'!$G367,2)</f>
        <v>3.62</v>
      </c>
      <c r="AU367" s="14">
        <f>ROUND(AVERAGE(Zinsswaps!AU308:AU367)+'iBoxx Extrapolation'!$G367,2)</f>
        <v>3.61</v>
      </c>
      <c r="AV367" s="14">
        <f>ROUND(AVERAGE(Zinsswaps!AV308:AV367)+'iBoxx Extrapolation'!$G367,2)</f>
        <v>3.59</v>
      </c>
      <c r="AW367" s="14">
        <f>ROUND(AVERAGE(Zinsswaps!AW308:AW367)+'iBoxx Extrapolation'!$G367,2)</f>
        <v>3.57</v>
      </c>
      <c r="AX367" s="14">
        <f>ROUND(AVERAGE(Zinsswaps!AX308:AX367)+'iBoxx Extrapolation'!$G367,2)</f>
        <v>3.56</v>
      </c>
      <c r="AY367" s="14">
        <f>ROUND(AVERAGE(Zinsswaps!AY308:AY367)+'iBoxx Extrapolation'!$G367,2)</f>
        <v>3.54</v>
      </c>
    </row>
    <row r="368" spans="1:51" s="16" customFormat="1" x14ac:dyDescent="0.2">
      <c r="A368" s="12">
        <v>48426</v>
      </c>
      <c r="B368" s="14">
        <f>ROUND(AVERAGE(Zinsswaps!B309:B368)+'iBoxx Extrapolation'!$G368,2)</f>
        <v>2.99</v>
      </c>
      <c r="C368" s="14">
        <f>ROUND(AVERAGE(Zinsswaps!C309:C368)+'iBoxx Extrapolation'!$G368,2)</f>
        <v>3</v>
      </c>
      <c r="D368" s="14">
        <f>ROUND(AVERAGE(Zinsswaps!D309:D368)+'iBoxx Extrapolation'!$G368,2)</f>
        <v>3.05</v>
      </c>
      <c r="E368" s="14">
        <f>ROUND(AVERAGE(Zinsswaps!E309:E368)+'iBoxx Extrapolation'!$G368,2)</f>
        <v>3.12</v>
      </c>
      <c r="F368" s="14">
        <f>ROUND(AVERAGE(Zinsswaps!F309:F368)+'iBoxx Extrapolation'!$G368,2)</f>
        <v>3.19</v>
      </c>
      <c r="G368" s="14">
        <f>ROUND(AVERAGE(Zinsswaps!G309:G368)+'iBoxx Extrapolation'!$G368,2)</f>
        <v>3.27</v>
      </c>
      <c r="H368" s="14">
        <f>ROUND(AVERAGE(Zinsswaps!H309:H368)+'iBoxx Extrapolation'!$G368,2)</f>
        <v>3.34</v>
      </c>
      <c r="I368" s="14">
        <f>ROUND(AVERAGE(Zinsswaps!I309:I368)+'iBoxx Extrapolation'!$G368,2)</f>
        <v>3.41</v>
      </c>
      <c r="J368" s="14">
        <f>ROUND(AVERAGE(Zinsswaps!J309:J368)+'iBoxx Extrapolation'!$G368,2)</f>
        <v>3.48</v>
      </c>
      <c r="K368" s="14">
        <f>ROUND(AVERAGE(Zinsswaps!K309:K368)+'iBoxx Extrapolation'!$G368,2)</f>
        <v>3.54</v>
      </c>
      <c r="L368" s="14">
        <f>ROUND(AVERAGE(Zinsswaps!L309:L368)+'iBoxx Extrapolation'!$G368,2)</f>
        <v>3.6</v>
      </c>
      <c r="M368" s="14">
        <f>ROUND(AVERAGE(Zinsswaps!M309:M368)+'iBoxx Extrapolation'!$G368,2)</f>
        <v>3.65</v>
      </c>
      <c r="N368" s="14">
        <f>ROUND(AVERAGE(Zinsswaps!N309:N368)+'iBoxx Extrapolation'!$G368,2)</f>
        <v>3.7</v>
      </c>
      <c r="O368" s="14">
        <f>ROUND(AVERAGE(Zinsswaps!O309:O368)+'iBoxx Extrapolation'!$G368,2)</f>
        <v>3.75</v>
      </c>
      <c r="P368" s="14">
        <f>ROUND(AVERAGE(Zinsswaps!P309:P368)+'iBoxx Extrapolation'!$G368,2)</f>
        <v>3.78</v>
      </c>
      <c r="Q368" s="14">
        <f>ROUND(AVERAGE(Zinsswaps!Q309:Q368)+'iBoxx Extrapolation'!$G368,2)</f>
        <v>3.81</v>
      </c>
      <c r="R368" s="14">
        <f>ROUND(AVERAGE(Zinsswaps!R309:R368)+'iBoxx Extrapolation'!$G368,2)</f>
        <v>3.83</v>
      </c>
      <c r="S368" s="14">
        <f>ROUND(AVERAGE(Zinsswaps!S309:S368)+'iBoxx Extrapolation'!$G368,2)</f>
        <v>3.85</v>
      </c>
      <c r="T368" s="14">
        <f>ROUND(AVERAGE(Zinsswaps!T309:T368)+'iBoxx Extrapolation'!$G368,2)</f>
        <v>3.87</v>
      </c>
      <c r="U368" s="14">
        <f>ROUND(AVERAGE(Zinsswaps!U309:U368)+'iBoxx Extrapolation'!$G368,2)</f>
        <v>3.89</v>
      </c>
      <c r="V368" s="14">
        <f>ROUND(AVERAGE(Zinsswaps!V309:V368)+'iBoxx Extrapolation'!$G368,2)</f>
        <v>3.89</v>
      </c>
      <c r="W368" s="14">
        <f>ROUND(AVERAGE(Zinsswaps!W309:W368)+'iBoxx Extrapolation'!$G368,2)</f>
        <v>3.89</v>
      </c>
      <c r="X368" s="14">
        <f>ROUND(AVERAGE(Zinsswaps!X309:X368)+'iBoxx Extrapolation'!$G368,2)</f>
        <v>3.89</v>
      </c>
      <c r="Y368" s="14">
        <f>ROUND(AVERAGE(Zinsswaps!Y309:Y368)+'iBoxx Extrapolation'!$G368,2)</f>
        <v>3.89</v>
      </c>
      <c r="Z368" s="14">
        <f>ROUND(AVERAGE(Zinsswaps!Z309:Z368)+'iBoxx Extrapolation'!$G368,2)</f>
        <v>3.89</v>
      </c>
      <c r="AA368" s="14">
        <f>ROUND(AVERAGE(Zinsswaps!AA309:AA368)+'iBoxx Extrapolation'!$G368,2)</f>
        <v>3.88</v>
      </c>
      <c r="AB368" s="14">
        <f>ROUND(AVERAGE(Zinsswaps!AB309:AB368)+'iBoxx Extrapolation'!$G368,2)</f>
        <v>3.88</v>
      </c>
      <c r="AC368" s="14">
        <f>ROUND(AVERAGE(Zinsswaps!AC309:AC368)+'iBoxx Extrapolation'!$G368,2)</f>
        <v>3.87</v>
      </c>
      <c r="AD368" s="14">
        <f>ROUND(AVERAGE(Zinsswaps!AD309:AD368)+'iBoxx Extrapolation'!$G368,2)</f>
        <v>3.86</v>
      </c>
      <c r="AE368" s="14">
        <f>ROUND(AVERAGE(Zinsswaps!AE309:AE368)+'iBoxx Extrapolation'!$G368,2)</f>
        <v>3.86</v>
      </c>
      <c r="AF368" s="14">
        <f>ROUND(AVERAGE(Zinsswaps!AF309:AF368)+'iBoxx Extrapolation'!$G368,2)</f>
        <v>3.84</v>
      </c>
      <c r="AG368" s="14">
        <f>ROUND(AVERAGE(Zinsswaps!AG309:AG368)+'iBoxx Extrapolation'!$G368,2)</f>
        <v>3.82</v>
      </c>
      <c r="AH368" s="14">
        <f>ROUND(AVERAGE(Zinsswaps!AH309:AH368)+'iBoxx Extrapolation'!$G368,2)</f>
        <v>3.81</v>
      </c>
      <c r="AI368" s="14">
        <f>ROUND(AVERAGE(Zinsswaps!AI309:AI368)+'iBoxx Extrapolation'!$G368,2)</f>
        <v>3.79</v>
      </c>
      <c r="AJ368" s="14">
        <f>ROUND(AVERAGE(Zinsswaps!AJ309:AJ368)+'iBoxx Extrapolation'!$G368,2)</f>
        <v>3.78</v>
      </c>
      <c r="AK368" s="14">
        <f>ROUND(AVERAGE(Zinsswaps!AK309:AK368)+'iBoxx Extrapolation'!$G368,2)</f>
        <v>3.77</v>
      </c>
      <c r="AL368" s="14">
        <f>ROUND(AVERAGE(Zinsswaps!AL309:AL368)+'iBoxx Extrapolation'!$G368,2)</f>
        <v>3.76</v>
      </c>
      <c r="AM368" s="14">
        <f>ROUND(AVERAGE(Zinsswaps!AM309:AM368)+'iBoxx Extrapolation'!$G368,2)</f>
        <v>3.75</v>
      </c>
      <c r="AN368" s="14">
        <f>ROUND(AVERAGE(Zinsswaps!AN309:AN368)+'iBoxx Extrapolation'!$G368,2)</f>
        <v>3.74</v>
      </c>
      <c r="AO368" s="14">
        <f>ROUND(AVERAGE(Zinsswaps!AO309:AO368)+'iBoxx Extrapolation'!$G368,2)</f>
        <v>3.73</v>
      </c>
      <c r="AP368" s="14">
        <f>ROUND(AVERAGE(Zinsswaps!AP309:AP368)+'iBoxx Extrapolation'!$G368,2)</f>
        <v>3.7</v>
      </c>
      <c r="AQ368" s="14">
        <f>ROUND(AVERAGE(Zinsswaps!AQ309:AQ368)+'iBoxx Extrapolation'!$G368,2)</f>
        <v>3.68</v>
      </c>
      <c r="AR368" s="14">
        <f>ROUND(AVERAGE(Zinsswaps!AR309:AR368)+'iBoxx Extrapolation'!$G368,2)</f>
        <v>3.66</v>
      </c>
      <c r="AS368" s="14">
        <f>ROUND(AVERAGE(Zinsswaps!AS309:AS368)+'iBoxx Extrapolation'!$G368,2)</f>
        <v>3.64</v>
      </c>
      <c r="AT368" s="14">
        <f>ROUND(AVERAGE(Zinsswaps!AT309:AT368)+'iBoxx Extrapolation'!$G368,2)</f>
        <v>3.62</v>
      </c>
      <c r="AU368" s="14">
        <f>ROUND(AVERAGE(Zinsswaps!AU309:AU368)+'iBoxx Extrapolation'!$G368,2)</f>
        <v>3.61</v>
      </c>
      <c r="AV368" s="14">
        <f>ROUND(AVERAGE(Zinsswaps!AV309:AV368)+'iBoxx Extrapolation'!$G368,2)</f>
        <v>3.59</v>
      </c>
      <c r="AW368" s="14">
        <f>ROUND(AVERAGE(Zinsswaps!AW309:AW368)+'iBoxx Extrapolation'!$G368,2)</f>
        <v>3.57</v>
      </c>
      <c r="AX368" s="14">
        <f>ROUND(AVERAGE(Zinsswaps!AX309:AX368)+'iBoxx Extrapolation'!$G368,2)</f>
        <v>3.56</v>
      </c>
      <c r="AY368" s="14">
        <f>ROUND(AVERAGE(Zinsswaps!AY309:AY368)+'iBoxx Extrapolation'!$G368,2)</f>
        <v>3.54</v>
      </c>
    </row>
    <row r="369" spans="1:51" s="16" customFormat="1" x14ac:dyDescent="0.2">
      <c r="A369" s="12">
        <v>48457</v>
      </c>
      <c r="B369" s="14">
        <f>ROUND(AVERAGE(Zinsswaps!B310:B369)+'iBoxx Extrapolation'!$G369,2)</f>
        <v>2.99</v>
      </c>
      <c r="C369" s="14">
        <f>ROUND(AVERAGE(Zinsswaps!C310:C369)+'iBoxx Extrapolation'!$G369,2)</f>
        <v>3</v>
      </c>
      <c r="D369" s="14">
        <f>ROUND(AVERAGE(Zinsswaps!D310:D369)+'iBoxx Extrapolation'!$G369,2)</f>
        <v>3.05</v>
      </c>
      <c r="E369" s="14">
        <f>ROUND(AVERAGE(Zinsswaps!E310:E369)+'iBoxx Extrapolation'!$G369,2)</f>
        <v>3.12</v>
      </c>
      <c r="F369" s="14">
        <f>ROUND(AVERAGE(Zinsswaps!F310:F369)+'iBoxx Extrapolation'!$G369,2)</f>
        <v>3.19</v>
      </c>
      <c r="G369" s="14">
        <f>ROUND(AVERAGE(Zinsswaps!G310:G369)+'iBoxx Extrapolation'!$G369,2)</f>
        <v>3.27</v>
      </c>
      <c r="H369" s="14">
        <f>ROUND(AVERAGE(Zinsswaps!H310:H369)+'iBoxx Extrapolation'!$G369,2)</f>
        <v>3.34</v>
      </c>
      <c r="I369" s="14">
        <f>ROUND(AVERAGE(Zinsswaps!I310:I369)+'iBoxx Extrapolation'!$G369,2)</f>
        <v>3.41</v>
      </c>
      <c r="J369" s="14">
        <f>ROUND(AVERAGE(Zinsswaps!J310:J369)+'iBoxx Extrapolation'!$G369,2)</f>
        <v>3.48</v>
      </c>
      <c r="K369" s="14">
        <f>ROUND(AVERAGE(Zinsswaps!K310:K369)+'iBoxx Extrapolation'!$G369,2)</f>
        <v>3.54</v>
      </c>
      <c r="L369" s="14">
        <f>ROUND(AVERAGE(Zinsswaps!L310:L369)+'iBoxx Extrapolation'!$G369,2)</f>
        <v>3.6</v>
      </c>
      <c r="M369" s="14">
        <f>ROUND(AVERAGE(Zinsswaps!M310:M369)+'iBoxx Extrapolation'!$G369,2)</f>
        <v>3.65</v>
      </c>
      <c r="N369" s="14">
        <f>ROUND(AVERAGE(Zinsswaps!N310:N369)+'iBoxx Extrapolation'!$G369,2)</f>
        <v>3.7</v>
      </c>
      <c r="O369" s="14">
        <f>ROUND(AVERAGE(Zinsswaps!O310:O369)+'iBoxx Extrapolation'!$G369,2)</f>
        <v>3.75</v>
      </c>
      <c r="P369" s="14">
        <f>ROUND(AVERAGE(Zinsswaps!P310:P369)+'iBoxx Extrapolation'!$G369,2)</f>
        <v>3.78</v>
      </c>
      <c r="Q369" s="14">
        <f>ROUND(AVERAGE(Zinsswaps!Q310:Q369)+'iBoxx Extrapolation'!$G369,2)</f>
        <v>3.81</v>
      </c>
      <c r="R369" s="14">
        <f>ROUND(AVERAGE(Zinsswaps!R310:R369)+'iBoxx Extrapolation'!$G369,2)</f>
        <v>3.83</v>
      </c>
      <c r="S369" s="14">
        <f>ROUND(AVERAGE(Zinsswaps!S310:S369)+'iBoxx Extrapolation'!$G369,2)</f>
        <v>3.85</v>
      </c>
      <c r="T369" s="14">
        <f>ROUND(AVERAGE(Zinsswaps!T310:T369)+'iBoxx Extrapolation'!$G369,2)</f>
        <v>3.87</v>
      </c>
      <c r="U369" s="14">
        <f>ROUND(AVERAGE(Zinsswaps!U310:U369)+'iBoxx Extrapolation'!$G369,2)</f>
        <v>3.89</v>
      </c>
      <c r="V369" s="14">
        <f>ROUND(AVERAGE(Zinsswaps!V310:V369)+'iBoxx Extrapolation'!$G369,2)</f>
        <v>3.89</v>
      </c>
      <c r="W369" s="14">
        <f>ROUND(AVERAGE(Zinsswaps!W310:W369)+'iBoxx Extrapolation'!$G369,2)</f>
        <v>3.89</v>
      </c>
      <c r="X369" s="14">
        <f>ROUND(AVERAGE(Zinsswaps!X310:X369)+'iBoxx Extrapolation'!$G369,2)</f>
        <v>3.89</v>
      </c>
      <c r="Y369" s="14">
        <f>ROUND(AVERAGE(Zinsswaps!Y310:Y369)+'iBoxx Extrapolation'!$G369,2)</f>
        <v>3.89</v>
      </c>
      <c r="Z369" s="14">
        <f>ROUND(AVERAGE(Zinsswaps!Z310:Z369)+'iBoxx Extrapolation'!$G369,2)</f>
        <v>3.89</v>
      </c>
      <c r="AA369" s="14">
        <f>ROUND(AVERAGE(Zinsswaps!AA310:AA369)+'iBoxx Extrapolation'!$G369,2)</f>
        <v>3.88</v>
      </c>
      <c r="AB369" s="14">
        <f>ROUND(AVERAGE(Zinsswaps!AB310:AB369)+'iBoxx Extrapolation'!$G369,2)</f>
        <v>3.88</v>
      </c>
      <c r="AC369" s="14">
        <f>ROUND(AVERAGE(Zinsswaps!AC310:AC369)+'iBoxx Extrapolation'!$G369,2)</f>
        <v>3.87</v>
      </c>
      <c r="AD369" s="14">
        <f>ROUND(AVERAGE(Zinsswaps!AD310:AD369)+'iBoxx Extrapolation'!$G369,2)</f>
        <v>3.86</v>
      </c>
      <c r="AE369" s="14">
        <f>ROUND(AVERAGE(Zinsswaps!AE310:AE369)+'iBoxx Extrapolation'!$G369,2)</f>
        <v>3.86</v>
      </c>
      <c r="AF369" s="14">
        <f>ROUND(AVERAGE(Zinsswaps!AF310:AF369)+'iBoxx Extrapolation'!$G369,2)</f>
        <v>3.84</v>
      </c>
      <c r="AG369" s="14">
        <f>ROUND(AVERAGE(Zinsswaps!AG310:AG369)+'iBoxx Extrapolation'!$G369,2)</f>
        <v>3.82</v>
      </c>
      <c r="AH369" s="14">
        <f>ROUND(AVERAGE(Zinsswaps!AH310:AH369)+'iBoxx Extrapolation'!$G369,2)</f>
        <v>3.81</v>
      </c>
      <c r="AI369" s="14">
        <f>ROUND(AVERAGE(Zinsswaps!AI310:AI369)+'iBoxx Extrapolation'!$G369,2)</f>
        <v>3.79</v>
      </c>
      <c r="AJ369" s="14">
        <f>ROUND(AVERAGE(Zinsswaps!AJ310:AJ369)+'iBoxx Extrapolation'!$G369,2)</f>
        <v>3.78</v>
      </c>
      <c r="AK369" s="14">
        <f>ROUND(AVERAGE(Zinsswaps!AK310:AK369)+'iBoxx Extrapolation'!$G369,2)</f>
        <v>3.77</v>
      </c>
      <c r="AL369" s="14">
        <f>ROUND(AVERAGE(Zinsswaps!AL310:AL369)+'iBoxx Extrapolation'!$G369,2)</f>
        <v>3.76</v>
      </c>
      <c r="AM369" s="14">
        <f>ROUND(AVERAGE(Zinsswaps!AM310:AM369)+'iBoxx Extrapolation'!$G369,2)</f>
        <v>3.75</v>
      </c>
      <c r="AN369" s="14">
        <f>ROUND(AVERAGE(Zinsswaps!AN310:AN369)+'iBoxx Extrapolation'!$G369,2)</f>
        <v>3.74</v>
      </c>
      <c r="AO369" s="14">
        <f>ROUND(AVERAGE(Zinsswaps!AO310:AO369)+'iBoxx Extrapolation'!$G369,2)</f>
        <v>3.73</v>
      </c>
      <c r="AP369" s="14">
        <f>ROUND(AVERAGE(Zinsswaps!AP310:AP369)+'iBoxx Extrapolation'!$G369,2)</f>
        <v>3.7</v>
      </c>
      <c r="AQ369" s="14">
        <f>ROUND(AVERAGE(Zinsswaps!AQ310:AQ369)+'iBoxx Extrapolation'!$G369,2)</f>
        <v>3.68</v>
      </c>
      <c r="AR369" s="14">
        <f>ROUND(AVERAGE(Zinsswaps!AR310:AR369)+'iBoxx Extrapolation'!$G369,2)</f>
        <v>3.66</v>
      </c>
      <c r="AS369" s="14">
        <f>ROUND(AVERAGE(Zinsswaps!AS310:AS369)+'iBoxx Extrapolation'!$G369,2)</f>
        <v>3.64</v>
      </c>
      <c r="AT369" s="14">
        <f>ROUND(AVERAGE(Zinsswaps!AT310:AT369)+'iBoxx Extrapolation'!$G369,2)</f>
        <v>3.62</v>
      </c>
      <c r="AU369" s="14">
        <f>ROUND(AVERAGE(Zinsswaps!AU310:AU369)+'iBoxx Extrapolation'!$G369,2)</f>
        <v>3.61</v>
      </c>
      <c r="AV369" s="14">
        <f>ROUND(AVERAGE(Zinsswaps!AV310:AV369)+'iBoxx Extrapolation'!$G369,2)</f>
        <v>3.59</v>
      </c>
      <c r="AW369" s="14">
        <f>ROUND(AVERAGE(Zinsswaps!AW310:AW369)+'iBoxx Extrapolation'!$G369,2)</f>
        <v>3.57</v>
      </c>
      <c r="AX369" s="14">
        <f>ROUND(AVERAGE(Zinsswaps!AX310:AX369)+'iBoxx Extrapolation'!$G369,2)</f>
        <v>3.56</v>
      </c>
      <c r="AY369" s="14">
        <f>ROUND(AVERAGE(Zinsswaps!AY310:AY369)+'iBoxx Extrapolation'!$G369,2)</f>
        <v>3.54</v>
      </c>
    </row>
    <row r="370" spans="1:51" s="16" customFormat="1" x14ac:dyDescent="0.2">
      <c r="A370" s="12">
        <v>48487</v>
      </c>
      <c r="B370" s="14">
        <f>ROUND(AVERAGE(Zinsswaps!B311:B370)+'iBoxx Extrapolation'!$G370,2)</f>
        <v>2.99</v>
      </c>
      <c r="C370" s="14">
        <f>ROUND(AVERAGE(Zinsswaps!C311:C370)+'iBoxx Extrapolation'!$G370,2)</f>
        <v>3</v>
      </c>
      <c r="D370" s="14">
        <f>ROUND(AVERAGE(Zinsswaps!D311:D370)+'iBoxx Extrapolation'!$G370,2)</f>
        <v>3.05</v>
      </c>
      <c r="E370" s="14">
        <f>ROUND(AVERAGE(Zinsswaps!E311:E370)+'iBoxx Extrapolation'!$G370,2)</f>
        <v>3.12</v>
      </c>
      <c r="F370" s="14">
        <f>ROUND(AVERAGE(Zinsswaps!F311:F370)+'iBoxx Extrapolation'!$G370,2)</f>
        <v>3.19</v>
      </c>
      <c r="G370" s="14">
        <f>ROUND(AVERAGE(Zinsswaps!G311:G370)+'iBoxx Extrapolation'!$G370,2)</f>
        <v>3.27</v>
      </c>
      <c r="H370" s="14">
        <f>ROUND(AVERAGE(Zinsswaps!H311:H370)+'iBoxx Extrapolation'!$G370,2)</f>
        <v>3.34</v>
      </c>
      <c r="I370" s="14">
        <f>ROUND(AVERAGE(Zinsswaps!I311:I370)+'iBoxx Extrapolation'!$G370,2)</f>
        <v>3.41</v>
      </c>
      <c r="J370" s="14">
        <f>ROUND(AVERAGE(Zinsswaps!J311:J370)+'iBoxx Extrapolation'!$G370,2)</f>
        <v>3.48</v>
      </c>
      <c r="K370" s="14">
        <f>ROUND(AVERAGE(Zinsswaps!K311:K370)+'iBoxx Extrapolation'!$G370,2)</f>
        <v>3.54</v>
      </c>
      <c r="L370" s="14">
        <f>ROUND(AVERAGE(Zinsswaps!L311:L370)+'iBoxx Extrapolation'!$G370,2)</f>
        <v>3.6</v>
      </c>
      <c r="M370" s="14">
        <f>ROUND(AVERAGE(Zinsswaps!M311:M370)+'iBoxx Extrapolation'!$G370,2)</f>
        <v>3.65</v>
      </c>
      <c r="N370" s="14">
        <f>ROUND(AVERAGE(Zinsswaps!N311:N370)+'iBoxx Extrapolation'!$G370,2)</f>
        <v>3.7</v>
      </c>
      <c r="O370" s="14">
        <f>ROUND(AVERAGE(Zinsswaps!O311:O370)+'iBoxx Extrapolation'!$G370,2)</f>
        <v>3.75</v>
      </c>
      <c r="P370" s="14">
        <f>ROUND(AVERAGE(Zinsswaps!P311:P370)+'iBoxx Extrapolation'!$G370,2)</f>
        <v>3.78</v>
      </c>
      <c r="Q370" s="14">
        <f>ROUND(AVERAGE(Zinsswaps!Q311:Q370)+'iBoxx Extrapolation'!$G370,2)</f>
        <v>3.81</v>
      </c>
      <c r="R370" s="14">
        <f>ROUND(AVERAGE(Zinsswaps!R311:R370)+'iBoxx Extrapolation'!$G370,2)</f>
        <v>3.83</v>
      </c>
      <c r="S370" s="14">
        <f>ROUND(AVERAGE(Zinsswaps!S311:S370)+'iBoxx Extrapolation'!$G370,2)</f>
        <v>3.85</v>
      </c>
      <c r="T370" s="14">
        <f>ROUND(AVERAGE(Zinsswaps!T311:T370)+'iBoxx Extrapolation'!$G370,2)</f>
        <v>3.87</v>
      </c>
      <c r="U370" s="14">
        <f>ROUND(AVERAGE(Zinsswaps!U311:U370)+'iBoxx Extrapolation'!$G370,2)</f>
        <v>3.89</v>
      </c>
      <c r="V370" s="14">
        <f>ROUND(AVERAGE(Zinsswaps!V311:V370)+'iBoxx Extrapolation'!$G370,2)</f>
        <v>3.89</v>
      </c>
      <c r="W370" s="14">
        <f>ROUND(AVERAGE(Zinsswaps!W311:W370)+'iBoxx Extrapolation'!$G370,2)</f>
        <v>3.89</v>
      </c>
      <c r="X370" s="14">
        <f>ROUND(AVERAGE(Zinsswaps!X311:X370)+'iBoxx Extrapolation'!$G370,2)</f>
        <v>3.89</v>
      </c>
      <c r="Y370" s="14">
        <f>ROUND(AVERAGE(Zinsswaps!Y311:Y370)+'iBoxx Extrapolation'!$G370,2)</f>
        <v>3.89</v>
      </c>
      <c r="Z370" s="14">
        <f>ROUND(AVERAGE(Zinsswaps!Z311:Z370)+'iBoxx Extrapolation'!$G370,2)</f>
        <v>3.89</v>
      </c>
      <c r="AA370" s="14">
        <f>ROUND(AVERAGE(Zinsswaps!AA311:AA370)+'iBoxx Extrapolation'!$G370,2)</f>
        <v>3.88</v>
      </c>
      <c r="AB370" s="14">
        <f>ROUND(AVERAGE(Zinsswaps!AB311:AB370)+'iBoxx Extrapolation'!$G370,2)</f>
        <v>3.88</v>
      </c>
      <c r="AC370" s="14">
        <f>ROUND(AVERAGE(Zinsswaps!AC311:AC370)+'iBoxx Extrapolation'!$G370,2)</f>
        <v>3.87</v>
      </c>
      <c r="AD370" s="14">
        <f>ROUND(AVERAGE(Zinsswaps!AD311:AD370)+'iBoxx Extrapolation'!$G370,2)</f>
        <v>3.86</v>
      </c>
      <c r="AE370" s="14">
        <f>ROUND(AVERAGE(Zinsswaps!AE311:AE370)+'iBoxx Extrapolation'!$G370,2)</f>
        <v>3.86</v>
      </c>
      <c r="AF370" s="14">
        <f>ROUND(AVERAGE(Zinsswaps!AF311:AF370)+'iBoxx Extrapolation'!$G370,2)</f>
        <v>3.84</v>
      </c>
      <c r="AG370" s="14">
        <f>ROUND(AVERAGE(Zinsswaps!AG311:AG370)+'iBoxx Extrapolation'!$G370,2)</f>
        <v>3.82</v>
      </c>
      <c r="AH370" s="14">
        <f>ROUND(AVERAGE(Zinsswaps!AH311:AH370)+'iBoxx Extrapolation'!$G370,2)</f>
        <v>3.81</v>
      </c>
      <c r="AI370" s="14">
        <f>ROUND(AVERAGE(Zinsswaps!AI311:AI370)+'iBoxx Extrapolation'!$G370,2)</f>
        <v>3.79</v>
      </c>
      <c r="AJ370" s="14">
        <f>ROUND(AVERAGE(Zinsswaps!AJ311:AJ370)+'iBoxx Extrapolation'!$G370,2)</f>
        <v>3.78</v>
      </c>
      <c r="AK370" s="14">
        <f>ROUND(AVERAGE(Zinsswaps!AK311:AK370)+'iBoxx Extrapolation'!$G370,2)</f>
        <v>3.77</v>
      </c>
      <c r="AL370" s="14">
        <f>ROUND(AVERAGE(Zinsswaps!AL311:AL370)+'iBoxx Extrapolation'!$G370,2)</f>
        <v>3.76</v>
      </c>
      <c r="AM370" s="14">
        <f>ROUND(AVERAGE(Zinsswaps!AM311:AM370)+'iBoxx Extrapolation'!$G370,2)</f>
        <v>3.75</v>
      </c>
      <c r="AN370" s="14">
        <f>ROUND(AVERAGE(Zinsswaps!AN311:AN370)+'iBoxx Extrapolation'!$G370,2)</f>
        <v>3.74</v>
      </c>
      <c r="AO370" s="14">
        <f>ROUND(AVERAGE(Zinsswaps!AO311:AO370)+'iBoxx Extrapolation'!$G370,2)</f>
        <v>3.73</v>
      </c>
      <c r="AP370" s="14">
        <f>ROUND(AVERAGE(Zinsswaps!AP311:AP370)+'iBoxx Extrapolation'!$G370,2)</f>
        <v>3.7</v>
      </c>
      <c r="AQ370" s="14">
        <f>ROUND(AVERAGE(Zinsswaps!AQ311:AQ370)+'iBoxx Extrapolation'!$G370,2)</f>
        <v>3.68</v>
      </c>
      <c r="AR370" s="14">
        <f>ROUND(AVERAGE(Zinsswaps!AR311:AR370)+'iBoxx Extrapolation'!$G370,2)</f>
        <v>3.66</v>
      </c>
      <c r="AS370" s="14">
        <f>ROUND(AVERAGE(Zinsswaps!AS311:AS370)+'iBoxx Extrapolation'!$G370,2)</f>
        <v>3.64</v>
      </c>
      <c r="AT370" s="14">
        <f>ROUND(AVERAGE(Zinsswaps!AT311:AT370)+'iBoxx Extrapolation'!$G370,2)</f>
        <v>3.62</v>
      </c>
      <c r="AU370" s="14">
        <f>ROUND(AVERAGE(Zinsswaps!AU311:AU370)+'iBoxx Extrapolation'!$G370,2)</f>
        <v>3.61</v>
      </c>
      <c r="AV370" s="14">
        <f>ROUND(AVERAGE(Zinsswaps!AV311:AV370)+'iBoxx Extrapolation'!$G370,2)</f>
        <v>3.59</v>
      </c>
      <c r="AW370" s="14">
        <f>ROUND(AVERAGE(Zinsswaps!AW311:AW370)+'iBoxx Extrapolation'!$G370,2)</f>
        <v>3.57</v>
      </c>
      <c r="AX370" s="14">
        <f>ROUND(AVERAGE(Zinsswaps!AX311:AX370)+'iBoxx Extrapolation'!$G370,2)</f>
        <v>3.56</v>
      </c>
      <c r="AY370" s="14">
        <f>ROUND(AVERAGE(Zinsswaps!AY311:AY370)+'iBoxx Extrapolation'!$G370,2)</f>
        <v>3.54</v>
      </c>
    </row>
    <row r="371" spans="1:51" s="16" customFormat="1" x14ac:dyDescent="0.2">
      <c r="A371" s="12">
        <v>48518</v>
      </c>
      <c r="B371" s="14">
        <f>ROUND(AVERAGE(Zinsswaps!B312:B371)+'iBoxx Extrapolation'!$G371,2)</f>
        <v>2.99</v>
      </c>
      <c r="C371" s="14">
        <f>ROUND(AVERAGE(Zinsswaps!C312:C371)+'iBoxx Extrapolation'!$G371,2)</f>
        <v>3</v>
      </c>
      <c r="D371" s="14">
        <f>ROUND(AVERAGE(Zinsswaps!D312:D371)+'iBoxx Extrapolation'!$G371,2)</f>
        <v>3.05</v>
      </c>
      <c r="E371" s="14">
        <f>ROUND(AVERAGE(Zinsswaps!E312:E371)+'iBoxx Extrapolation'!$G371,2)</f>
        <v>3.12</v>
      </c>
      <c r="F371" s="14">
        <f>ROUND(AVERAGE(Zinsswaps!F312:F371)+'iBoxx Extrapolation'!$G371,2)</f>
        <v>3.19</v>
      </c>
      <c r="G371" s="14">
        <f>ROUND(AVERAGE(Zinsswaps!G312:G371)+'iBoxx Extrapolation'!$G371,2)</f>
        <v>3.27</v>
      </c>
      <c r="H371" s="14">
        <f>ROUND(AVERAGE(Zinsswaps!H312:H371)+'iBoxx Extrapolation'!$G371,2)</f>
        <v>3.34</v>
      </c>
      <c r="I371" s="14">
        <f>ROUND(AVERAGE(Zinsswaps!I312:I371)+'iBoxx Extrapolation'!$G371,2)</f>
        <v>3.41</v>
      </c>
      <c r="J371" s="14">
        <f>ROUND(AVERAGE(Zinsswaps!J312:J371)+'iBoxx Extrapolation'!$G371,2)</f>
        <v>3.48</v>
      </c>
      <c r="K371" s="14">
        <f>ROUND(AVERAGE(Zinsswaps!K312:K371)+'iBoxx Extrapolation'!$G371,2)</f>
        <v>3.54</v>
      </c>
      <c r="L371" s="14">
        <f>ROUND(AVERAGE(Zinsswaps!L312:L371)+'iBoxx Extrapolation'!$G371,2)</f>
        <v>3.6</v>
      </c>
      <c r="M371" s="14">
        <f>ROUND(AVERAGE(Zinsswaps!M312:M371)+'iBoxx Extrapolation'!$G371,2)</f>
        <v>3.65</v>
      </c>
      <c r="N371" s="14">
        <f>ROUND(AVERAGE(Zinsswaps!N312:N371)+'iBoxx Extrapolation'!$G371,2)</f>
        <v>3.7</v>
      </c>
      <c r="O371" s="14">
        <f>ROUND(AVERAGE(Zinsswaps!O312:O371)+'iBoxx Extrapolation'!$G371,2)</f>
        <v>3.75</v>
      </c>
      <c r="P371" s="14">
        <f>ROUND(AVERAGE(Zinsswaps!P312:P371)+'iBoxx Extrapolation'!$G371,2)</f>
        <v>3.78</v>
      </c>
      <c r="Q371" s="14">
        <f>ROUND(AVERAGE(Zinsswaps!Q312:Q371)+'iBoxx Extrapolation'!$G371,2)</f>
        <v>3.81</v>
      </c>
      <c r="R371" s="14">
        <f>ROUND(AVERAGE(Zinsswaps!R312:R371)+'iBoxx Extrapolation'!$G371,2)</f>
        <v>3.83</v>
      </c>
      <c r="S371" s="14">
        <f>ROUND(AVERAGE(Zinsswaps!S312:S371)+'iBoxx Extrapolation'!$G371,2)</f>
        <v>3.85</v>
      </c>
      <c r="T371" s="14">
        <f>ROUND(AVERAGE(Zinsswaps!T312:T371)+'iBoxx Extrapolation'!$G371,2)</f>
        <v>3.87</v>
      </c>
      <c r="U371" s="14">
        <f>ROUND(AVERAGE(Zinsswaps!U312:U371)+'iBoxx Extrapolation'!$G371,2)</f>
        <v>3.89</v>
      </c>
      <c r="V371" s="14">
        <f>ROUND(AVERAGE(Zinsswaps!V312:V371)+'iBoxx Extrapolation'!$G371,2)</f>
        <v>3.89</v>
      </c>
      <c r="W371" s="14">
        <f>ROUND(AVERAGE(Zinsswaps!W312:W371)+'iBoxx Extrapolation'!$G371,2)</f>
        <v>3.89</v>
      </c>
      <c r="X371" s="14">
        <f>ROUND(AVERAGE(Zinsswaps!X312:X371)+'iBoxx Extrapolation'!$G371,2)</f>
        <v>3.89</v>
      </c>
      <c r="Y371" s="14">
        <f>ROUND(AVERAGE(Zinsswaps!Y312:Y371)+'iBoxx Extrapolation'!$G371,2)</f>
        <v>3.89</v>
      </c>
      <c r="Z371" s="14">
        <f>ROUND(AVERAGE(Zinsswaps!Z312:Z371)+'iBoxx Extrapolation'!$G371,2)</f>
        <v>3.89</v>
      </c>
      <c r="AA371" s="14">
        <f>ROUND(AVERAGE(Zinsswaps!AA312:AA371)+'iBoxx Extrapolation'!$G371,2)</f>
        <v>3.88</v>
      </c>
      <c r="AB371" s="14">
        <f>ROUND(AVERAGE(Zinsswaps!AB312:AB371)+'iBoxx Extrapolation'!$G371,2)</f>
        <v>3.88</v>
      </c>
      <c r="AC371" s="14">
        <f>ROUND(AVERAGE(Zinsswaps!AC312:AC371)+'iBoxx Extrapolation'!$G371,2)</f>
        <v>3.87</v>
      </c>
      <c r="AD371" s="14">
        <f>ROUND(AVERAGE(Zinsswaps!AD312:AD371)+'iBoxx Extrapolation'!$G371,2)</f>
        <v>3.86</v>
      </c>
      <c r="AE371" s="14">
        <f>ROUND(AVERAGE(Zinsswaps!AE312:AE371)+'iBoxx Extrapolation'!$G371,2)</f>
        <v>3.86</v>
      </c>
      <c r="AF371" s="14">
        <f>ROUND(AVERAGE(Zinsswaps!AF312:AF371)+'iBoxx Extrapolation'!$G371,2)</f>
        <v>3.84</v>
      </c>
      <c r="AG371" s="14">
        <f>ROUND(AVERAGE(Zinsswaps!AG312:AG371)+'iBoxx Extrapolation'!$G371,2)</f>
        <v>3.82</v>
      </c>
      <c r="AH371" s="14">
        <f>ROUND(AVERAGE(Zinsswaps!AH312:AH371)+'iBoxx Extrapolation'!$G371,2)</f>
        <v>3.81</v>
      </c>
      <c r="AI371" s="14">
        <f>ROUND(AVERAGE(Zinsswaps!AI312:AI371)+'iBoxx Extrapolation'!$G371,2)</f>
        <v>3.79</v>
      </c>
      <c r="AJ371" s="14">
        <f>ROUND(AVERAGE(Zinsswaps!AJ312:AJ371)+'iBoxx Extrapolation'!$G371,2)</f>
        <v>3.78</v>
      </c>
      <c r="AK371" s="14">
        <f>ROUND(AVERAGE(Zinsswaps!AK312:AK371)+'iBoxx Extrapolation'!$G371,2)</f>
        <v>3.77</v>
      </c>
      <c r="AL371" s="14">
        <f>ROUND(AVERAGE(Zinsswaps!AL312:AL371)+'iBoxx Extrapolation'!$G371,2)</f>
        <v>3.76</v>
      </c>
      <c r="AM371" s="14">
        <f>ROUND(AVERAGE(Zinsswaps!AM312:AM371)+'iBoxx Extrapolation'!$G371,2)</f>
        <v>3.75</v>
      </c>
      <c r="AN371" s="14">
        <f>ROUND(AVERAGE(Zinsswaps!AN312:AN371)+'iBoxx Extrapolation'!$G371,2)</f>
        <v>3.74</v>
      </c>
      <c r="AO371" s="14">
        <f>ROUND(AVERAGE(Zinsswaps!AO312:AO371)+'iBoxx Extrapolation'!$G371,2)</f>
        <v>3.73</v>
      </c>
      <c r="AP371" s="14">
        <f>ROUND(AVERAGE(Zinsswaps!AP312:AP371)+'iBoxx Extrapolation'!$G371,2)</f>
        <v>3.7</v>
      </c>
      <c r="AQ371" s="14">
        <f>ROUND(AVERAGE(Zinsswaps!AQ312:AQ371)+'iBoxx Extrapolation'!$G371,2)</f>
        <v>3.68</v>
      </c>
      <c r="AR371" s="14">
        <f>ROUND(AVERAGE(Zinsswaps!AR312:AR371)+'iBoxx Extrapolation'!$G371,2)</f>
        <v>3.66</v>
      </c>
      <c r="AS371" s="14">
        <f>ROUND(AVERAGE(Zinsswaps!AS312:AS371)+'iBoxx Extrapolation'!$G371,2)</f>
        <v>3.64</v>
      </c>
      <c r="AT371" s="14">
        <f>ROUND(AVERAGE(Zinsswaps!AT312:AT371)+'iBoxx Extrapolation'!$G371,2)</f>
        <v>3.62</v>
      </c>
      <c r="AU371" s="14">
        <f>ROUND(AVERAGE(Zinsswaps!AU312:AU371)+'iBoxx Extrapolation'!$G371,2)</f>
        <v>3.61</v>
      </c>
      <c r="AV371" s="14">
        <f>ROUND(AVERAGE(Zinsswaps!AV312:AV371)+'iBoxx Extrapolation'!$G371,2)</f>
        <v>3.59</v>
      </c>
      <c r="AW371" s="14">
        <f>ROUND(AVERAGE(Zinsswaps!AW312:AW371)+'iBoxx Extrapolation'!$G371,2)</f>
        <v>3.57</v>
      </c>
      <c r="AX371" s="14">
        <f>ROUND(AVERAGE(Zinsswaps!AX312:AX371)+'iBoxx Extrapolation'!$G371,2)</f>
        <v>3.56</v>
      </c>
      <c r="AY371" s="14">
        <f>ROUND(AVERAGE(Zinsswaps!AY312:AY371)+'iBoxx Extrapolation'!$G371,2)</f>
        <v>3.54</v>
      </c>
    </row>
    <row r="372" spans="1:51" s="16" customFormat="1" x14ac:dyDescent="0.2">
      <c r="A372" s="12">
        <v>48548</v>
      </c>
      <c r="B372" s="14">
        <f>ROUND(AVERAGE(Zinsswaps!B313:B372)+'iBoxx Extrapolation'!$G372,2)</f>
        <v>2.99</v>
      </c>
      <c r="C372" s="14">
        <f>ROUND(AVERAGE(Zinsswaps!C313:C372)+'iBoxx Extrapolation'!$G372,2)</f>
        <v>3</v>
      </c>
      <c r="D372" s="14">
        <f>ROUND(AVERAGE(Zinsswaps!D313:D372)+'iBoxx Extrapolation'!$G372,2)</f>
        <v>3.05</v>
      </c>
      <c r="E372" s="14">
        <f>ROUND(AVERAGE(Zinsswaps!E313:E372)+'iBoxx Extrapolation'!$G372,2)</f>
        <v>3.12</v>
      </c>
      <c r="F372" s="14">
        <f>ROUND(AVERAGE(Zinsswaps!F313:F372)+'iBoxx Extrapolation'!$G372,2)</f>
        <v>3.19</v>
      </c>
      <c r="G372" s="14">
        <f>ROUND(AVERAGE(Zinsswaps!G313:G372)+'iBoxx Extrapolation'!$G372,2)</f>
        <v>3.27</v>
      </c>
      <c r="H372" s="14">
        <f>ROUND(AVERAGE(Zinsswaps!H313:H372)+'iBoxx Extrapolation'!$G372,2)</f>
        <v>3.34</v>
      </c>
      <c r="I372" s="14">
        <f>ROUND(AVERAGE(Zinsswaps!I313:I372)+'iBoxx Extrapolation'!$G372,2)</f>
        <v>3.41</v>
      </c>
      <c r="J372" s="14">
        <f>ROUND(AVERAGE(Zinsswaps!J313:J372)+'iBoxx Extrapolation'!$G372,2)</f>
        <v>3.48</v>
      </c>
      <c r="K372" s="14">
        <f>ROUND(AVERAGE(Zinsswaps!K313:K372)+'iBoxx Extrapolation'!$G372,2)</f>
        <v>3.54</v>
      </c>
      <c r="L372" s="14">
        <f>ROUND(AVERAGE(Zinsswaps!L313:L372)+'iBoxx Extrapolation'!$G372,2)</f>
        <v>3.6</v>
      </c>
      <c r="M372" s="14">
        <f>ROUND(AVERAGE(Zinsswaps!M313:M372)+'iBoxx Extrapolation'!$G372,2)</f>
        <v>3.65</v>
      </c>
      <c r="N372" s="14">
        <f>ROUND(AVERAGE(Zinsswaps!N313:N372)+'iBoxx Extrapolation'!$G372,2)</f>
        <v>3.7</v>
      </c>
      <c r="O372" s="14">
        <f>ROUND(AVERAGE(Zinsswaps!O313:O372)+'iBoxx Extrapolation'!$G372,2)</f>
        <v>3.75</v>
      </c>
      <c r="P372" s="14">
        <f>ROUND(AVERAGE(Zinsswaps!P313:P372)+'iBoxx Extrapolation'!$G372,2)</f>
        <v>3.78</v>
      </c>
      <c r="Q372" s="14">
        <f>ROUND(AVERAGE(Zinsswaps!Q313:Q372)+'iBoxx Extrapolation'!$G372,2)</f>
        <v>3.81</v>
      </c>
      <c r="R372" s="14">
        <f>ROUND(AVERAGE(Zinsswaps!R313:R372)+'iBoxx Extrapolation'!$G372,2)</f>
        <v>3.83</v>
      </c>
      <c r="S372" s="14">
        <f>ROUND(AVERAGE(Zinsswaps!S313:S372)+'iBoxx Extrapolation'!$G372,2)</f>
        <v>3.85</v>
      </c>
      <c r="T372" s="14">
        <f>ROUND(AVERAGE(Zinsswaps!T313:T372)+'iBoxx Extrapolation'!$G372,2)</f>
        <v>3.87</v>
      </c>
      <c r="U372" s="14">
        <f>ROUND(AVERAGE(Zinsswaps!U313:U372)+'iBoxx Extrapolation'!$G372,2)</f>
        <v>3.89</v>
      </c>
      <c r="V372" s="14">
        <f>ROUND(AVERAGE(Zinsswaps!V313:V372)+'iBoxx Extrapolation'!$G372,2)</f>
        <v>3.89</v>
      </c>
      <c r="W372" s="14">
        <f>ROUND(AVERAGE(Zinsswaps!W313:W372)+'iBoxx Extrapolation'!$G372,2)</f>
        <v>3.89</v>
      </c>
      <c r="X372" s="14">
        <f>ROUND(AVERAGE(Zinsswaps!X313:X372)+'iBoxx Extrapolation'!$G372,2)</f>
        <v>3.89</v>
      </c>
      <c r="Y372" s="14">
        <f>ROUND(AVERAGE(Zinsswaps!Y313:Y372)+'iBoxx Extrapolation'!$G372,2)</f>
        <v>3.89</v>
      </c>
      <c r="Z372" s="14">
        <f>ROUND(AVERAGE(Zinsswaps!Z313:Z372)+'iBoxx Extrapolation'!$G372,2)</f>
        <v>3.89</v>
      </c>
      <c r="AA372" s="14">
        <f>ROUND(AVERAGE(Zinsswaps!AA313:AA372)+'iBoxx Extrapolation'!$G372,2)</f>
        <v>3.88</v>
      </c>
      <c r="AB372" s="14">
        <f>ROUND(AVERAGE(Zinsswaps!AB313:AB372)+'iBoxx Extrapolation'!$G372,2)</f>
        <v>3.88</v>
      </c>
      <c r="AC372" s="14">
        <f>ROUND(AVERAGE(Zinsswaps!AC313:AC372)+'iBoxx Extrapolation'!$G372,2)</f>
        <v>3.87</v>
      </c>
      <c r="AD372" s="14">
        <f>ROUND(AVERAGE(Zinsswaps!AD313:AD372)+'iBoxx Extrapolation'!$G372,2)</f>
        <v>3.86</v>
      </c>
      <c r="AE372" s="14">
        <f>ROUND(AVERAGE(Zinsswaps!AE313:AE372)+'iBoxx Extrapolation'!$G372,2)</f>
        <v>3.86</v>
      </c>
      <c r="AF372" s="14">
        <f>ROUND(AVERAGE(Zinsswaps!AF313:AF372)+'iBoxx Extrapolation'!$G372,2)</f>
        <v>3.84</v>
      </c>
      <c r="AG372" s="14">
        <f>ROUND(AVERAGE(Zinsswaps!AG313:AG372)+'iBoxx Extrapolation'!$G372,2)</f>
        <v>3.82</v>
      </c>
      <c r="AH372" s="14">
        <f>ROUND(AVERAGE(Zinsswaps!AH313:AH372)+'iBoxx Extrapolation'!$G372,2)</f>
        <v>3.81</v>
      </c>
      <c r="AI372" s="14">
        <f>ROUND(AVERAGE(Zinsswaps!AI313:AI372)+'iBoxx Extrapolation'!$G372,2)</f>
        <v>3.79</v>
      </c>
      <c r="AJ372" s="14">
        <f>ROUND(AVERAGE(Zinsswaps!AJ313:AJ372)+'iBoxx Extrapolation'!$G372,2)</f>
        <v>3.78</v>
      </c>
      <c r="AK372" s="14">
        <f>ROUND(AVERAGE(Zinsswaps!AK313:AK372)+'iBoxx Extrapolation'!$G372,2)</f>
        <v>3.77</v>
      </c>
      <c r="AL372" s="14">
        <f>ROUND(AVERAGE(Zinsswaps!AL313:AL372)+'iBoxx Extrapolation'!$G372,2)</f>
        <v>3.76</v>
      </c>
      <c r="AM372" s="14">
        <f>ROUND(AVERAGE(Zinsswaps!AM313:AM372)+'iBoxx Extrapolation'!$G372,2)</f>
        <v>3.75</v>
      </c>
      <c r="AN372" s="14">
        <f>ROUND(AVERAGE(Zinsswaps!AN313:AN372)+'iBoxx Extrapolation'!$G372,2)</f>
        <v>3.74</v>
      </c>
      <c r="AO372" s="14">
        <f>ROUND(AVERAGE(Zinsswaps!AO313:AO372)+'iBoxx Extrapolation'!$G372,2)</f>
        <v>3.73</v>
      </c>
      <c r="AP372" s="14">
        <f>ROUND(AVERAGE(Zinsswaps!AP313:AP372)+'iBoxx Extrapolation'!$G372,2)</f>
        <v>3.7</v>
      </c>
      <c r="AQ372" s="14">
        <f>ROUND(AVERAGE(Zinsswaps!AQ313:AQ372)+'iBoxx Extrapolation'!$G372,2)</f>
        <v>3.68</v>
      </c>
      <c r="AR372" s="14">
        <f>ROUND(AVERAGE(Zinsswaps!AR313:AR372)+'iBoxx Extrapolation'!$G372,2)</f>
        <v>3.66</v>
      </c>
      <c r="AS372" s="14">
        <f>ROUND(AVERAGE(Zinsswaps!AS313:AS372)+'iBoxx Extrapolation'!$G372,2)</f>
        <v>3.64</v>
      </c>
      <c r="AT372" s="14">
        <f>ROUND(AVERAGE(Zinsswaps!AT313:AT372)+'iBoxx Extrapolation'!$G372,2)</f>
        <v>3.62</v>
      </c>
      <c r="AU372" s="14">
        <f>ROUND(AVERAGE(Zinsswaps!AU313:AU372)+'iBoxx Extrapolation'!$G372,2)</f>
        <v>3.61</v>
      </c>
      <c r="AV372" s="14">
        <f>ROUND(AVERAGE(Zinsswaps!AV313:AV372)+'iBoxx Extrapolation'!$G372,2)</f>
        <v>3.59</v>
      </c>
      <c r="AW372" s="14">
        <f>ROUND(AVERAGE(Zinsswaps!AW313:AW372)+'iBoxx Extrapolation'!$G372,2)</f>
        <v>3.57</v>
      </c>
      <c r="AX372" s="14">
        <f>ROUND(AVERAGE(Zinsswaps!AX313:AX372)+'iBoxx Extrapolation'!$G372,2)</f>
        <v>3.56</v>
      </c>
      <c r="AY372" s="14">
        <f>ROUND(AVERAGE(Zinsswaps!AY313:AY372)+'iBoxx Extrapolation'!$G372,2)</f>
        <v>3.54</v>
      </c>
    </row>
    <row r="373" spans="1:51" s="16" customFormat="1" x14ac:dyDescent="0.2">
      <c r="A373" s="12">
        <v>48579</v>
      </c>
      <c r="B373" s="14">
        <f>ROUND(AVERAGE(Zinsswaps!B314:B373)+'iBoxx Extrapolation'!$G373,2)</f>
        <v>2.99</v>
      </c>
      <c r="C373" s="14">
        <f>ROUND(AVERAGE(Zinsswaps!C314:C373)+'iBoxx Extrapolation'!$G373,2)</f>
        <v>3</v>
      </c>
      <c r="D373" s="14">
        <f>ROUND(AVERAGE(Zinsswaps!D314:D373)+'iBoxx Extrapolation'!$G373,2)</f>
        <v>3.05</v>
      </c>
      <c r="E373" s="14">
        <f>ROUND(AVERAGE(Zinsswaps!E314:E373)+'iBoxx Extrapolation'!$G373,2)</f>
        <v>3.12</v>
      </c>
      <c r="F373" s="14">
        <f>ROUND(AVERAGE(Zinsswaps!F314:F373)+'iBoxx Extrapolation'!$G373,2)</f>
        <v>3.19</v>
      </c>
      <c r="G373" s="14">
        <f>ROUND(AVERAGE(Zinsswaps!G314:G373)+'iBoxx Extrapolation'!$G373,2)</f>
        <v>3.27</v>
      </c>
      <c r="H373" s="14">
        <f>ROUND(AVERAGE(Zinsswaps!H314:H373)+'iBoxx Extrapolation'!$G373,2)</f>
        <v>3.34</v>
      </c>
      <c r="I373" s="14">
        <f>ROUND(AVERAGE(Zinsswaps!I314:I373)+'iBoxx Extrapolation'!$G373,2)</f>
        <v>3.41</v>
      </c>
      <c r="J373" s="14">
        <f>ROUND(AVERAGE(Zinsswaps!J314:J373)+'iBoxx Extrapolation'!$G373,2)</f>
        <v>3.48</v>
      </c>
      <c r="K373" s="14">
        <f>ROUND(AVERAGE(Zinsswaps!K314:K373)+'iBoxx Extrapolation'!$G373,2)</f>
        <v>3.54</v>
      </c>
      <c r="L373" s="14">
        <f>ROUND(AVERAGE(Zinsswaps!L314:L373)+'iBoxx Extrapolation'!$G373,2)</f>
        <v>3.6</v>
      </c>
      <c r="M373" s="14">
        <f>ROUND(AVERAGE(Zinsswaps!M314:M373)+'iBoxx Extrapolation'!$G373,2)</f>
        <v>3.65</v>
      </c>
      <c r="N373" s="14">
        <f>ROUND(AVERAGE(Zinsswaps!N314:N373)+'iBoxx Extrapolation'!$G373,2)</f>
        <v>3.7</v>
      </c>
      <c r="O373" s="14">
        <f>ROUND(AVERAGE(Zinsswaps!O314:O373)+'iBoxx Extrapolation'!$G373,2)</f>
        <v>3.75</v>
      </c>
      <c r="P373" s="14">
        <f>ROUND(AVERAGE(Zinsswaps!P314:P373)+'iBoxx Extrapolation'!$G373,2)</f>
        <v>3.78</v>
      </c>
      <c r="Q373" s="14">
        <f>ROUND(AVERAGE(Zinsswaps!Q314:Q373)+'iBoxx Extrapolation'!$G373,2)</f>
        <v>3.81</v>
      </c>
      <c r="R373" s="14">
        <f>ROUND(AVERAGE(Zinsswaps!R314:R373)+'iBoxx Extrapolation'!$G373,2)</f>
        <v>3.83</v>
      </c>
      <c r="S373" s="14">
        <f>ROUND(AVERAGE(Zinsswaps!S314:S373)+'iBoxx Extrapolation'!$G373,2)</f>
        <v>3.85</v>
      </c>
      <c r="T373" s="14">
        <f>ROUND(AVERAGE(Zinsswaps!T314:T373)+'iBoxx Extrapolation'!$G373,2)</f>
        <v>3.87</v>
      </c>
      <c r="U373" s="14">
        <f>ROUND(AVERAGE(Zinsswaps!U314:U373)+'iBoxx Extrapolation'!$G373,2)</f>
        <v>3.89</v>
      </c>
      <c r="V373" s="14">
        <f>ROUND(AVERAGE(Zinsswaps!V314:V373)+'iBoxx Extrapolation'!$G373,2)</f>
        <v>3.89</v>
      </c>
      <c r="W373" s="14">
        <f>ROUND(AVERAGE(Zinsswaps!W314:W373)+'iBoxx Extrapolation'!$G373,2)</f>
        <v>3.89</v>
      </c>
      <c r="X373" s="14">
        <f>ROUND(AVERAGE(Zinsswaps!X314:X373)+'iBoxx Extrapolation'!$G373,2)</f>
        <v>3.89</v>
      </c>
      <c r="Y373" s="14">
        <f>ROUND(AVERAGE(Zinsswaps!Y314:Y373)+'iBoxx Extrapolation'!$G373,2)</f>
        <v>3.89</v>
      </c>
      <c r="Z373" s="14">
        <f>ROUND(AVERAGE(Zinsswaps!Z314:Z373)+'iBoxx Extrapolation'!$G373,2)</f>
        <v>3.89</v>
      </c>
      <c r="AA373" s="14">
        <f>ROUND(AVERAGE(Zinsswaps!AA314:AA373)+'iBoxx Extrapolation'!$G373,2)</f>
        <v>3.88</v>
      </c>
      <c r="AB373" s="14">
        <f>ROUND(AVERAGE(Zinsswaps!AB314:AB373)+'iBoxx Extrapolation'!$G373,2)</f>
        <v>3.88</v>
      </c>
      <c r="AC373" s="14">
        <f>ROUND(AVERAGE(Zinsswaps!AC314:AC373)+'iBoxx Extrapolation'!$G373,2)</f>
        <v>3.87</v>
      </c>
      <c r="AD373" s="14">
        <f>ROUND(AVERAGE(Zinsswaps!AD314:AD373)+'iBoxx Extrapolation'!$G373,2)</f>
        <v>3.86</v>
      </c>
      <c r="AE373" s="14">
        <f>ROUND(AVERAGE(Zinsswaps!AE314:AE373)+'iBoxx Extrapolation'!$G373,2)</f>
        <v>3.86</v>
      </c>
      <c r="AF373" s="14">
        <f>ROUND(AVERAGE(Zinsswaps!AF314:AF373)+'iBoxx Extrapolation'!$G373,2)</f>
        <v>3.84</v>
      </c>
      <c r="AG373" s="14">
        <f>ROUND(AVERAGE(Zinsswaps!AG314:AG373)+'iBoxx Extrapolation'!$G373,2)</f>
        <v>3.82</v>
      </c>
      <c r="AH373" s="14">
        <f>ROUND(AVERAGE(Zinsswaps!AH314:AH373)+'iBoxx Extrapolation'!$G373,2)</f>
        <v>3.81</v>
      </c>
      <c r="AI373" s="14">
        <f>ROUND(AVERAGE(Zinsswaps!AI314:AI373)+'iBoxx Extrapolation'!$G373,2)</f>
        <v>3.79</v>
      </c>
      <c r="AJ373" s="14">
        <f>ROUND(AVERAGE(Zinsswaps!AJ314:AJ373)+'iBoxx Extrapolation'!$G373,2)</f>
        <v>3.78</v>
      </c>
      <c r="AK373" s="14">
        <f>ROUND(AVERAGE(Zinsswaps!AK314:AK373)+'iBoxx Extrapolation'!$G373,2)</f>
        <v>3.77</v>
      </c>
      <c r="AL373" s="14">
        <f>ROUND(AVERAGE(Zinsswaps!AL314:AL373)+'iBoxx Extrapolation'!$G373,2)</f>
        <v>3.76</v>
      </c>
      <c r="AM373" s="14">
        <f>ROUND(AVERAGE(Zinsswaps!AM314:AM373)+'iBoxx Extrapolation'!$G373,2)</f>
        <v>3.75</v>
      </c>
      <c r="AN373" s="14">
        <f>ROUND(AVERAGE(Zinsswaps!AN314:AN373)+'iBoxx Extrapolation'!$G373,2)</f>
        <v>3.74</v>
      </c>
      <c r="AO373" s="14">
        <f>ROUND(AVERAGE(Zinsswaps!AO314:AO373)+'iBoxx Extrapolation'!$G373,2)</f>
        <v>3.73</v>
      </c>
      <c r="AP373" s="14">
        <f>ROUND(AVERAGE(Zinsswaps!AP314:AP373)+'iBoxx Extrapolation'!$G373,2)</f>
        <v>3.7</v>
      </c>
      <c r="AQ373" s="14">
        <f>ROUND(AVERAGE(Zinsswaps!AQ314:AQ373)+'iBoxx Extrapolation'!$G373,2)</f>
        <v>3.68</v>
      </c>
      <c r="AR373" s="14">
        <f>ROUND(AVERAGE(Zinsswaps!AR314:AR373)+'iBoxx Extrapolation'!$G373,2)</f>
        <v>3.66</v>
      </c>
      <c r="AS373" s="14">
        <f>ROUND(AVERAGE(Zinsswaps!AS314:AS373)+'iBoxx Extrapolation'!$G373,2)</f>
        <v>3.64</v>
      </c>
      <c r="AT373" s="14">
        <f>ROUND(AVERAGE(Zinsswaps!AT314:AT373)+'iBoxx Extrapolation'!$G373,2)</f>
        <v>3.62</v>
      </c>
      <c r="AU373" s="14">
        <f>ROUND(AVERAGE(Zinsswaps!AU314:AU373)+'iBoxx Extrapolation'!$G373,2)</f>
        <v>3.61</v>
      </c>
      <c r="AV373" s="14">
        <f>ROUND(AVERAGE(Zinsswaps!AV314:AV373)+'iBoxx Extrapolation'!$G373,2)</f>
        <v>3.59</v>
      </c>
      <c r="AW373" s="14">
        <f>ROUND(AVERAGE(Zinsswaps!AW314:AW373)+'iBoxx Extrapolation'!$G373,2)</f>
        <v>3.57</v>
      </c>
      <c r="AX373" s="14">
        <f>ROUND(AVERAGE(Zinsswaps!AX314:AX373)+'iBoxx Extrapolation'!$G373,2)</f>
        <v>3.56</v>
      </c>
      <c r="AY373" s="14">
        <f>ROUND(AVERAGE(Zinsswaps!AY314:AY373)+'iBoxx Extrapolation'!$G373,2)</f>
        <v>3.54</v>
      </c>
    </row>
    <row r="374" spans="1:51" s="16" customFormat="1" x14ac:dyDescent="0.2">
      <c r="A374" s="12">
        <v>48610</v>
      </c>
      <c r="B374" s="14">
        <f>ROUND(AVERAGE(Zinsswaps!B315:B374)+'iBoxx Extrapolation'!$G374,2)</f>
        <v>2.99</v>
      </c>
      <c r="C374" s="14">
        <f>ROUND(AVERAGE(Zinsswaps!C315:C374)+'iBoxx Extrapolation'!$G374,2)</f>
        <v>3</v>
      </c>
      <c r="D374" s="14">
        <f>ROUND(AVERAGE(Zinsswaps!D315:D374)+'iBoxx Extrapolation'!$G374,2)</f>
        <v>3.05</v>
      </c>
      <c r="E374" s="14">
        <f>ROUND(AVERAGE(Zinsswaps!E315:E374)+'iBoxx Extrapolation'!$G374,2)</f>
        <v>3.12</v>
      </c>
      <c r="F374" s="14">
        <f>ROUND(AVERAGE(Zinsswaps!F315:F374)+'iBoxx Extrapolation'!$G374,2)</f>
        <v>3.19</v>
      </c>
      <c r="G374" s="14">
        <f>ROUND(AVERAGE(Zinsswaps!G315:G374)+'iBoxx Extrapolation'!$G374,2)</f>
        <v>3.27</v>
      </c>
      <c r="H374" s="14">
        <f>ROUND(AVERAGE(Zinsswaps!H315:H374)+'iBoxx Extrapolation'!$G374,2)</f>
        <v>3.34</v>
      </c>
      <c r="I374" s="14">
        <f>ROUND(AVERAGE(Zinsswaps!I315:I374)+'iBoxx Extrapolation'!$G374,2)</f>
        <v>3.41</v>
      </c>
      <c r="J374" s="14">
        <f>ROUND(AVERAGE(Zinsswaps!J315:J374)+'iBoxx Extrapolation'!$G374,2)</f>
        <v>3.48</v>
      </c>
      <c r="K374" s="14">
        <f>ROUND(AVERAGE(Zinsswaps!K315:K374)+'iBoxx Extrapolation'!$G374,2)</f>
        <v>3.54</v>
      </c>
      <c r="L374" s="14">
        <f>ROUND(AVERAGE(Zinsswaps!L315:L374)+'iBoxx Extrapolation'!$G374,2)</f>
        <v>3.6</v>
      </c>
      <c r="M374" s="14">
        <f>ROUND(AVERAGE(Zinsswaps!M315:M374)+'iBoxx Extrapolation'!$G374,2)</f>
        <v>3.65</v>
      </c>
      <c r="N374" s="14">
        <f>ROUND(AVERAGE(Zinsswaps!N315:N374)+'iBoxx Extrapolation'!$G374,2)</f>
        <v>3.7</v>
      </c>
      <c r="O374" s="14">
        <f>ROUND(AVERAGE(Zinsswaps!O315:O374)+'iBoxx Extrapolation'!$G374,2)</f>
        <v>3.75</v>
      </c>
      <c r="P374" s="14">
        <f>ROUND(AVERAGE(Zinsswaps!P315:P374)+'iBoxx Extrapolation'!$G374,2)</f>
        <v>3.78</v>
      </c>
      <c r="Q374" s="14">
        <f>ROUND(AVERAGE(Zinsswaps!Q315:Q374)+'iBoxx Extrapolation'!$G374,2)</f>
        <v>3.81</v>
      </c>
      <c r="R374" s="14">
        <f>ROUND(AVERAGE(Zinsswaps!R315:R374)+'iBoxx Extrapolation'!$G374,2)</f>
        <v>3.83</v>
      </c>
      <c r="S374" s="14">
        <f>ROUND(AVERAGE(Zinsswaps!S315:S374)+'iBoxx Extrapolation'!$G374,2)</f>
        <v>3.85</v>
      </c>
      <c r="T374" s="14">
        <f>ROUND(AVERAGE(Zinsswaps!T315:T374)+'iBoxx Extrapolation'!$G374,2)</f>
        <v>3.87</v>
      </c>
      <c r="U374" s="14">
        <f>ROUND(AVERAGE(Zinsswaps!U315:U374)+'iBoxx Extrapolation'!$G374,2)</f>
        <v>3.89</v>
      </c>
      <c r="V374" s="14">
        <f>ROUND(AVERAGE(Zinsswaps!V315:V374)+'iBoxx Extrapolation'!$G374,2)</f>
        <v>3.89</v>
      </c>
      <c r="W374" s="14">
        <f>ROUND(AVERAGE(Zinsswaps!W315:W374)+'iBoxx Extrapolation'!$G374,2)</f>
        <v>3.89</v>
      </c>
      <c r="X374" s="14">
        <f>ROUND(AVERAGE(Zinsswaps!X315:X374)+'iBoxx Extrapolation'!$G374,2)</f>
        <v>3.89</v>
      </c>
      <c r="Y374" s="14">
        <f>ROUND(AVERAGE(Zinsswaps!Y315:Y374)+'iBoxx Extrapolation'!$G374,2)</f>
        <v>3.89</v>
      </c>
      <c r="Z374" s="14">
        <f>ROUND(AVERAGE(Zinsswaps!Z315:Z374)+'iBoxx Extrapolation'!$G374,2)</f>
        <v>3.89</v>
      </c>
      <c r="AA374" s="14">
        <f>ROUND(AVERAGE(Zinsswaps!AA315:AA374)+'iBoxx Extrapolation'!$G374,2)</f>
        <v>3.88</v>
      </c>
      <c r="AB374" s="14">
        <f>ROUND(AVERAGE(Zinsswaps!AB315:AB374)+'iBoxx Extrapolation'!$G374,2)</f>
        <v>3.88</v>
      </c>
      <c r="AC374" s="14">
        <f>ROUND(AVERAGE(Zinsswaps!AC315:AC374)+'iBoxx Extrapolation'!$G374,2)</f>
        <v>3.87</v>
      </c>
      <c r="AD374" s="14">
        <f>ROUND(AVERAGE(Zinsswaps!AD315:AD374)+'iBoxx Extrapolation'!$G374,2)</f>
        <v>3.86</v>
      </c>
      <c r="AE374" s="14">
        <f>ROUND(AVERAGE(Zinsswaps!AE315:AE374)+'iBoxx Extrapolation'!$G374,2)</f>
        <v>3.86</v>
      </c>
      <c r="AF374" s="14">
        <f>ROUND(AVERAGE(Zinsswaps!AF315:AF374)+'iBoxx Extrapolation'!$G374,2)</f>
        <v>3.84</v>
      </c>
      <c r="AG374" s="14">
        <f>ROUND(AVERAGE(Zinsswaps!AG315:AG374)+'iBoxx Extrapolation'!$G374,2)</f>
        <v>3.82</v>
      </c>
      <c r="AH374" s="14">
        <f>ROUND(AVERAGE(Zinsswaps!AH315:AH374)+'iBoxx Extrapolation'!$G374,2)</f>
        <v>3.81</v>
      </c>
      <c r="AI374" s="14">
        <f>ROUND(AVERAGE(Zinsswaps!AI315:AI374)+'iBoxx Extrapolation'!$G374,2)</f>
        <v>3.79</v>
      </c>
      <c r="AJ374" s="14">
        <f>ROUND(AVERAGE(Zinsswaps!AJ315:AJ374)+'iBoxx Extrapolation'!$G374,2)</f>
        <v>3.78</v>
      </c>
      <c r="AK374" s="14">
        <f>ROUND(AVERAGE(Zinsswaps!AK315:AK374)+'iBoxx Extrapolation'!$G374,2)</f>
        <v>3.77</v>
      </c>
      <c r="AL374" s="14">
        <f>ROUND(AVERAGE(Zinsswaps!AL315:AL374)+'iBoxx Extrapolation'!$G374,2)</f>
        <v>3.76</v>
      </c>
      <c r="AM374" s="14">
        <f>ROUND(AVERAGE(Zinsswaps!AM315:AM374)+'iBoxx Extrapolation'!$G374,2)</f>
        <v>3.75</v>
      </c>
      <c r="AN374" s="14">
        <f>ROUND(AVERAGE(Zinsswaps!AN315:AN374)+'iBoxx Extrapolation'!$G374,2)</f>
        <v>3.74</v>
      </c>
      <c r="AO374" s="14">
        <f>ROUND(AVERAGE(Zinsswaps!AO315:AO374)+'iBoxx Extrapolation'!$G374,2)</f>
        <v>3.73</v>
      </c>
      <c r="AP374" s="14">
        <f>ROUND(AVERAGE(Zinsswaps!AP315:AP374)+'iBoxx Extrapolation'!$G374,2)</f>
        <v>3.7</v>
      </c>
      <c r="AQ374" s="14">
        <f>ROUND(AVERAGE(Zinsswaps!AQ315:AQ374)+'iBoxx Extrapolation'!$G374,2)</f>
        <v>3.68</v>
      </c>
      <c r="AR374" s="14">
        <f>ROUND(AVERAGE(Zinsswaps!AR315:AR374)+'iBoxx Extrapolation'!$G374,2)</f>
        <v>3.66</v>
      </c>
      <c r="AS374" s="14">
        <f>ROUND(AVERAGE(Zinsswaps!AS315:AS374)+'iBoxx Extrapolation'!$G374,2)</f>
        <v>3.64</v>
      </c>
      <c r="AT374" s="14">
        <f>ROUND(AVERAGE(Zinsswaps!AT315:AT374)+'iBoxx Extrapolation'!$G374,2)</f>
        <v>3.62</v>
      </c>
      <c r="AU374" s="14">
        <f>ROUND(AVERAGE(Zinsswaps!AU315:AU374)+'iBoxx Extrapolation'!$G374,2)</f>
        <v>3.61</v>
      </c>
      <c r="AV374" s="14">
        <f>ROUND(AVERAGE(Zinsswaps!AV315:AV374)+'iBoxx Extrapolation'!$G374,2)</f>
        <v>3.59</v>
      </c>
      <c r="AW374" s="14">
        <f>ROUND(AVERAGE(Zinsswaps!AW315:AW374)+'iBoxx Extrapolation'!$G374,2)</f>
        <v>3.57</v>
      </c>
      <c r="AX374" s="14">
        <f>ROUND(AVERAGE(Zinsswaps!AX315:AX374)+'iBoxx Extrapolation'!$G374,2)</f>
        <v>3.56</v>
      </c>
      <c r="AY374" s="14">
        <f>ROUND(AVERAGE(Zinsswaps!AY315:AY374)+'iBoxx Extrapolation'!$G374,2)</f>
        <v>3.54</v>
      </c>
    </row>
    <row r="375" spans="1:51" s="16" customFormat="1" x14ac:dyDescent="0.2">
      <c r="A375" s="12">
        <v>48638</v>
      </c>
      <c r="B375" s="14">
        <f>ROUND(AVERAGE(Zinsswaps!B316:B375)+'iBoxx Extrapolation'!$G375,2)</f>
        <v>2.99</v>
      </c>
      <c r="C375" s="14">
        <f>ROUND(AVERAGE(Zinsswaps!C316:C375)+'iBoxx Extrapolation'!$G375,2)</f>
        <v>3</v>
      </c>
      <c r="D375" s="14">
        <f>ROUND(AVERAGE(Zinsswaps!D316:D375)+'iBoxx Extrapolation'!$G375,2)</f>
        <v>3.05</v>
      </c>
      <c r="E375" s="14">
        <f>ROUND(AVERAGE(Zinsswaps!E316:E375)+'iBoxx Extrapolation'!$G375,2)</f>
        <v>3.12</v>
      </c>
      <c r="F375" s="14">
        <f>ROUND(AVERAGE(Zinsswaps!F316:F375)+'iBoxx Extrapolation'!$G375,2)</f>
        <v>3.19</v>
      </c>
      <c r="G375" s="14">
        <f>ROUND(AVERAGE(Zinsswaps!G316:G375)+'iBoxx Extrapolation'!$G375,2)</f>
        <v>3.27</v>
      </c>
      <c r="H375" s="14">
        <f>ROUND(AVERAGE(Zinsswaps!H316:H375)+'iBoxx Extrapolation'!$G375,2)</f>
        <v>3.34</v>
      </c>
      <c r="I375" s="14">
        <f>ROUND(AVERAGE(Zinsswaps!I316:I375)+'iBoxx Extrapolation'!$G375,2)</f>
        <v>3.41</v>
      </c>
      <c r="J375" s="14">
        <f>ROUND(AVERAGE(Zinsswaps!J316:J375)+'iBoxx Extrapolation'!$G375,2)</f>
        <v>3.48</v>
      </c>
      <c r="K375" s="14">
        <f>ROUND(AVERAGE(Zinsswaps!K316:K375)+'iBoxx Extrapolation'!$G375,2)</f>
        <v>3.54</v>
      </c>
      <c r="L375" s="14">
        <f>ROUND(AVERAGE(Zinsswaps!L316:L375)+'iBoxx Extrapolation'!$G375,2)</f>
        <v>3.6</v>
      </c>
      <c r="M375" s="14">
        <f>ROUND(AVERAGE(Zinsswaps!M316:M375)+'iBoxx Extrapolation'!$G375,2)</f>
        <v>3.65</v>
      </c>
      <c r="N375" s="14">
        <f>ROUND(AVERAGE(Zinsswaps!N316:N375)+'iBoxx Extrapolation'!$G375,2)</f>
        <v>3.7</v>
      </c>
      <c r="O375" s="14">
        <f>ROUND(AVERAGE(Zinsswaps!O316:O375)+'iBoxx Extrapolation'!$G375,2)</f>
        <v>3.75</v>
      </c>
      <c r="P375" s="14">
        <f>ROUND(AVERAGE(Zinsswaps!P316:P375)+'iBoxx Extrapolation'!$G375,2)</f>
        <v>3.78</v>
      </c>
      <c r="Q375" s="14">
        <f>ROUND(AVERAGE(Zinsswaps!Q316:Q375)+'iBoxx Extrapolation'!$G375,2)</f>
        <v>3.81</v>
      </c>
      <c r="R375" s="14">
        <f>ROUND(AVERAGE(Zinsswaps!R316:R375)+'iBoxx Extrapolation'!$G375,2)</f>
        <v>3.83</v>
      </c>
      <c r="S375" s="14">
        <f>ROUND(AVERAGE(Zinsswaps!S316:S375)+'iBoxx Extrapolation'!$G375,2)</f>
        <v>3.85</v>
      </c>
      <c r="T375" s="14">
        <f>ROUND(AVERAGE(Zinsswaps!T316:T375)+'iBoxx Extrapolation'!$G375,2)</f>
        <v>3.87</v>
      </c>
      <c r="U375" s="14">
        <f>ROUND(AVERAGE(Zinsswaps!U316:U375)+'iBoxx Extrapolation'!$G375,2)</f>
        <v>3.89</v>
      </c>
      <c r="V375" s="14">
        <f>ROUND(AVERAGE(Zinsswaps!V316:V375)+'iBoxx Extrapolation'!$G375,2)</f>
        <v>3.89</v>
      </c>
      <c r="W375" s="14">
        <f>ROUND(AVERAGE(Zinsswaps!W316:W375)+'iBoxx Extrapolation'!$G375,2)</f>
        <v>3.89</v>
      </c>
      <c r="X375" s="14">
        <f>ROUND(AVERAGE(Zinsswaps!X316:X375)+'iBoxx Extrapolation'!$G375,2)</f>
        <v>3.89</v>
      </c>
      <c r="Y375" s="14">
        <f>ROUND(AVERAGE(Zinsswaps!Y316:Y375)+'iBoxx Extrapolation'!$G375,2)</f>
        <v>3.89</v>
      </c>
      <c r="Z375" s="14">
        <f>ROUND(AVERAGE(Zinsswaps!Z316:Z375)+'iBoxx Extrapolation'!$G375,2)</f>
        <v>3.89</v>
      </c>
      <c r="AA375" s="14">
        <f>ROUND(AVERAGE(Zinsswaps!AA316:AA375)+'iBoxx Extrapolation'!$G375,2)</f>
        <v>3.88</v>
      </c>
      <c r="AB375" s="14">
        <f>ROUND(AVERAGE(Zinsswaps!AB316:AB375)+'iBoxx Extrapolation'!$G375,2)</f>
        <v>3.88</v>
      </c>
      <c r="AC375" s="14">
        <f>ROUND(AVERAGE(Zinsswaps!AC316:AC375)+'iBoxx Extrapolation'!$G375,2)</f>
        <v>3.87</v>
      </c>
      <c r="AD375" s="14">
        <f>ROUND(AVERAGE(Zinsswaps!AD316:AD375)+'iBoxx Extrapolation'!$G375,2)</f>
        <v>3.86</v>
      </c>
      <c r="AE375" s="14">
        <f>ROUND(AVERAGE(Zinsswaps!AE316:AE375)+'iBoxx Extrapolation'!$G375,2)</f>
        <v>3.86</v>
      </c>
      <c r="AF375" s="14">
        <f>ROUND(AVERAGE(Zinsswaps!AF316:AF375)+'iBoxx Extrapolation'!$G375,2)</f>
        <v>3.84</v>
      </c>
      <c r="AG375" s="14">
        <f>ROUND(AVERAGE(Zinsswaps!AG316:AG375)+'iBoxx Extrapolation'!$G375,2)</f>
        <v>3.82</v>
      </c>
      <c r="AH375" s="14">
        <f>ROUND(AVERAGE(Zinsswaps!AH316:AH375)+'iBoxx Extrapolation'!$G375,2)</f>
        <v>3.81</v>
      </c>
      <c r="AI375" s="14">
        <f>ROUND(AVERAGE(Zinsswaps!AI316:AI375)+'iBoxx Extrapolation'!$G375,2)</f>
        <v>3.79</v>
      </c>
      <c r="AJ375" s="14">
        <f>ROUND(AVERAGE(Zinsswaps!AJ316:AJ375)+'iBoxx Extrapolation'!$G375,2)</f>
        <v>3.78</v>
      </c>
      <c r="AK375" s="14">
        <f>ROUND(AVERAGE(Zinsswaps!AK316:AK375)+'iBoxx Extrapolation'!$G375,2)</f>
        <v>3.77</v>
      </c>
      <c r="AL375" s="14">
        <f>ROUND(AVERAGE(Zinsswaps!AL316:AL375)+'iBoxx Extrapolation'!$G375,2)</f>
        <v>3.76</v>
      </c>
      <c r="AM375" s="14">
        <f>ROUND(AVERAGE(Zinsswaps!AM316:AM375)+'iBoxx Extrapolation'!$G375,2)</f>
        <v>3.75</v>
      </c>
      <c r="AN375" s="14">
        <f>ROUND(AVERAGE(Zinsswaps!AN316:AN375)+'iBoxx Extrapolation'!$G375,2)</f>
        <v>3.74</v>
      </c>
      <c r="AO375" s="14">
        <f>ROUND(AVERAGE(Zinsswaps!AO316:AO375)+'iBoxx Extrapolation'!$G375,2)</f>
        <v>3.73</v>
      </c>
      <c r="AP375" s="14">
        <f>ROUND(AVERAGE(Zinsswaps!AP316:AP375)+'iBoxx Extrapolation'!$G375,2)</f>
        <v>3.7</v>
      </c>
      <c r="AQ375" s="14">
        <f>ROUND(AVERAGE(Zinsswaps!AQ316:AQ375)+'iBoxx Extrapolation'!$G375,2)</f>
        <v>3.68</v>
      </c>
      <c r="AR375" s="14">
        <f>ROUND(AVERAGE(Zinsswaps!AR316:AR375)+'iBoxx Extrapolation'!$G375,2)</f>
        <v>3.66</v>
      </c>
      <c r="AS375" s="14">
        <f>ROUND(AVERAGE(Zinsswaps!AS316:AS375)+'iBoxx Extrapolation'!$G375,2)</f>
        <v>3.64</v>
      </c>
      <c r="AT375" s="14">
        <f>ROUND(AVERAGE(Zinsswaps!AT316:AT375)+'iBoxx Extrapolation'!$G375,2)</f>
        <v>3.62</v>
      </c>
      <c r="AU375" s="14">
        <f>ROUND(AVERAGE(Zinsswaps!AU316:AU375)+'iBoxx Extrapolation'!$G375,2)</f>
        <v>3.61</v>
      </c>
      <c r="AV375" s="14">
        <f>ROUND(AVERAGE(Zinsswaps!AV316:AV375)+'iBoxx Extrapolation'!$G375,2)</f>
        <v>3.59</v>
      </c>
      <c r="AW375" s="14">
        <f>ROUND(AVERAGE(Zinsswaps!AW316:AW375)+'iBoxx Extrapolation'!$G375,2)</f>
        <v>3.57</v>
      </c>
      <c r="AX375" s="14">
        <f>ROUND(AVERAGE(Zinsswaps!AX316:AX375)+'iBoxx Extrapolation'!$G375,2)</f>
        <v>3.56</v>
      </c>
      <c r="AY375" s="14">
        <f>ROUND(AVERAGE(Zinsswaps!AY316:AY375)+'iBoxx Extrapolation'!$G375,2)</f>
        <v>3.54</v>
      </c>
    </row>
    <row r="376" spans="1:51" s="16" customFormat="1" x14ac:dyDescent="0.2">
      <c r="A376" s="12">
        <v>48669</v>
      </c>
      <c r="B376" s="14">
        <f>ROUND(AVERAGE(Zinsswaps!B317:B376)+'iBoxx Extrapolation'!$G376,2)</f>
        <v>2.99</v>
      </c>
      <c r="C376" s="14">
        <f>ROUND(AVERAGE(Zinsswaps!C317:C376)+'iBoxx Extrapolation'!$G376,2)</f>
        <v>3</v>
      </c>
      <c r="D376" s="14">
        <f>ROUND(AVERAGE(Zinsswaps!D317:D376)+'iBoxx Extrapolation'!$G376,2)</f>
        <v>3.05</v>
      </c>
      <c r="E376" s="14">
        <f>ROUND(AVERAGE(Zinsswaps!E317:E376)+'iBoxx Extrapolation'!$G376,2)</f>
        <v>3.12</v>
      </c>
      <c r="F376" s="14">
        <f>ROUND(AVERAGE(Zinsswaps!F317:F376)+'iBoxx Extrapolation'!$G376,2)</f>
        <v>3.19</v>
      </c>
      <c r="G376" s="14">
        <f>ROUND(AVERAGE(Zinsswaps!G317:G376)+'iBoxx Extrapolation'!$G376,2)</f>
        <v>3.27</v>
      </c>
      <c r="H376" s="14">
        <f>ROUND(AVERAGE(Zinsswaps!H317:H376)+'iBoxx Extrapolation'!$G376,2)</f>
        <v>3.34</v>
      </c>
      <c r="I376" s="14">
        <f>ROUND(AVERAGE(Zinsswaps!I317:I376)+'iBoxx Extrapolation'!$G376,2)</f>
        <v>3.41</v>
      </c>
      <c r="J376" s="14">
        <f>ROUND(AVERAGE(Zinsswaps!J317:J376)+'iBoxx Extrapolation'!$G376,2)</f>
        <v>3.48</v>
      </c>
      <c r="K376" s="14">
        <f>ROUND(AVERAGE(Zinsswaps!K317:K376)+'iBoxx Extrapolation'!$G376,2)</f>
        <v>3.54</v>
      </c>
      <c r="L376" s="14">
        <f>ROUND(AVERAGE(Zinsswaps!L317:L376)+'iBoxx Extrapolation'!$G376,2)</f>
        <v>3.6</v>
      </c>
      <c r="M376" s="14">
        <f>ROUND(AVERAGE(Zinsswaps!M317:M376)+'iBoxx Extrapolation'!$G376,2)</f>
        <v>3.65</v>
      </c>
      <c r="N376" s="14">
        <f>ROUND(AVERAGE(Zinsswaps!N317:N376)+'iBoxx Extrapolation'!$G376,2)</f>
        <v>3.7</v>
      </c>
      <c r="O376" s="14">
        <f>ROUND(AVERAGE(Zinsswaps!O317:O376)+'iBoxx Extrapolation'!$G376,2)</f>
        <v>3.75</v>
      </c>
      <c r="P376" s="14">
        <f>ROUND(AVERAGE(Zinsswaps!P317:P376)+'iBoxx Extrapolation'!$G376,2)</f>
        <v>3.78</v>
      </c>
      <c r="Q376" s="14">
        <f>ROUND(AVERAGE(Zinsswaps!Q317:Q376)+'iBoxx Extrapolation'!$G376,2)</f>
        <v>3.81</v>
      </c>
      <c r="R376" s="14">
        <f>ROUND(AVERAGE(Zinsswaps!R317:R376)+'iBoxx Extrapolation'!$G376,2)</f>
        <v>3.83</v>
      </c>
      <c r="S376" s="14">
        <f>ROUND(AVERAGE(Zinsswaps!S317:S376)+'iBoxx Extrapolation'!$G376,2)</f>
        <v>3.85</v>
      </c>
      <c r="T376" s="14">
        <f>ROUND(AVERAGE(Zinsswaps!T317:T376)+'iBoxx Extrapolation'!$G376,2)</f>
        <v>3.87</v>
      </c>
      <c r="U376" s="14">
        <f>ROUND(AVERAGE(Zinsswaps!U317:U376)+'iBoxx Extrapolation'!$G376,2)</f>
        <v>3.89</v>
      </c>
      <c r="V376" s="14">
        <f>ROUND(AVERAGE(Zinsswaps!V317:V376)+'iBoxx Extrapolation'!$G376,2)</f>
        <v>3.89</v>
      </c>
      <c r="W376" s="14">
        <f>ROUND(AVERAGE(Zinsswaps!W317:W376)+'iBoxx Extrapolation'!$G376,2)</f>
        <v>3.89</v>
      </c>
      <c r="X376" s="14">
        <f>ROUND(AVERAGE(Zinsswaps!X317:X376)+'iBoxx Extrapolation'!$G376,2)</f>
        <v>3.89</v>
      </c>
      <c r="Y376" s="14">
        <f>ROUND(AVERAGE(Zinsswaps!Y317:Y376)+'iBoxx Extrapolation'!$G376,2)</f>
        <v>3.89</v>
      </c>
      <c r="Z376" s="14">
        <f>ROUND(AVERAGE(Zinsswaps!Z317:Z376)+'iBoxx Extrapolation'!$G376,2)</f>
        <v>3.89</v>
      </c>
      <c r="AA376" s="14">
        <f>ROUND(AVERAGE(Zinsswaps!AA317:AA376)+'iBoxx Extrapolation'!$G376,2)</f>
        <v>3.88</v>
      </c>
      <c r="AB376" s="14">
        <f>ROUND(AVERAGE(Zinsswaps!AB317:AB376)+'iBoxx Extrapolation'!$G376,2)</f>
        <v>3.88</v>
      </c>
      <c r="AC376" s="14">
        <f>ROUND(AVERAGE(Zinsswaps!AC317:AC376)+'iBoxx Extrapolation'!$G376,2)</f>
        <v>3.87</v>
      </c>
      <c r="AD376" s="14">
        <f>ROUND(AVERAGE(Zinsswaps!AD317:AD376)+'iBoxx Extrapolation'!$G376,2)</f>
        <v>3.86</v>
      </c>
      <c r="AE376" s="14">
        <f>ROUND(AVERAGE(Zinsswaps!AE317:AE376)+'iBoxx Extrapolation'!$G376,2)</f>
        <v>3.86</v>
      </c>
      <c r="AF376" s="14">
        <f>ROUND(AVERAGE(Zinsswaps!AF317:AF376)+'iBoxx Extrapolation'!$G376,2)</f>
        <v>3.84</v>
      </c>
      <c r="AG376" s="14">
        <f>ROUND(AVERAGE(Zinsswaps!AG317:AG376)+'iBoxx Extrapolation'!$G376,2)</f>
        <v>3.82</v>
      </c>
      <c r="AH376" s="14">
        <f>ROUND(AVERAGE(Zinsswaps!AH317:AH376)+'iBoxx Extrapolation'!$G376,2)</f>
        <v>3.81</v>
      </c>
      <c r="AI376" s="14">
        <f>ROUND(AVERAGE(Zinsswaps!AI317:AI376)+'iBoxx Extrapolation'!$G376,2)</f>
        <v>3.79</v>
      </c>
      <c r="AJ376" s="14">
        <f>ROUND(AVERAGE(Zinsswaps!AJ317:AJ376)+'iBoxx Extrapolation'!$G376,2)</f>
        <v>3.78</v>
      </c>
      <c r="AK376" s="14">
        <f>ROUND(AVERAGE(Zinsswaps!AK317:AK376)+'iBoxx Extrapolation'!$G376,2)</f>
        <v>3.77</v>
      </c>
      <c r="AL376" s="14">
        <f>ROUND(AVERAGE(Zinsswaps!AL317:AL376)+'iBoxx Extrapolation'!$G376,2)</f>
        <v>3.76</v>
      </c>
      <c r="AM376" s="14">
        <f>ROUND(AVERAGE(Zinsswaps!AM317:AM376)+'iBoxx Extrapolation'!$G376,2)</f>
        <v>3.75</v>
      </c>
      <c r="AN376" s="14">
        <f>ROUND(AVERAGE(Zinsswaps!AN317:AN376)+'iBoxx Extrapolation'!$G376,2)</f>
        <v>3.74</v>
      </c>
      <c r="AO376" s="14">
        <f>ROUND(AVERAGE(Zinsswaps!AO317:AO376)+'iBoxx Extrapolation'!$G376,2)</f>
        <v>3.73</v>
      </c>
      <c r="AP376" s="14">
        <f>ROUND(AVERAGE(Zinsswaps!AP317:AP376)+'iBoxx Extrapolation'!$G376,2)</f>
        <v>3.7</v>
      </c>
      <c r="AQ376" s="14">
        <f>ROUND(AVERAGE(Zinsswaps!AQ317:AQ376)+'iBoxx Extrapolation'!$G376,2)</f>
        <v>3.68</v>
      </c>
      <c r="AR376" s="14">
        <f>ROUND(AVERAGE(Zinsswaps!AR317:AR376)+'iBoxx Extrapolation'!$G376,2)</f>
        <v>3.66</v>
      </c>
      <c r="AS376" s="14">
        <f>ROUND(AVERAGE(Zinsswaps!AS317:AS376)+'iBoxx Extrapolation'!$G376,2)</f>
        <v>3.64</v>
      </c>
      <c r="AT376" s="14">
        <f>ROUND(AVERAGE(Zinsswaps!AT317:AT376)+'iBoxx Extrapolation'!$G376,2)</f>
        <v>3.62</v>
      </c>
      <c r="AU376" s="14">
        <f>ROUND(AVERAGE(Zinsswaps!AU317:AU376)+'iBoxx Extrapolation'!$G376,2)</f>
        <v>3.61</v>
      </c>
      <c r="AV376" s="14">
        <f>ROUND(AVERAGE(Zinsswaps!AV317:AV376)+'iBoxx Extrapolation'!$G376,2)</f>
        <v>3.59</v>
      </c>
      <c r="AW376" s="14">
        <f>ROUND(AVERAGE(Zinsswaps!AW317:AW376)+'iBoxx Extrapolation'!$G376,2)</f>
        <v>3.57</v>
      </c>
      <c r="AX376" s="14">
        <f>ROUND(AVERAGE(Zinsswaps!AX317:AX376)+'iBoxx Extrapolation'!$G376,2)</f>
        <v>3.56</v>
      </c>
      <c r="AY376" s="14">
        <f>ROUND(AVERAGE(Zinsswaps!AY317:AY376)+'iBoxx Extrapolation'!$G376,2)</f>
        <v>3.54</v>
      </c>
    </row>
    <row r="377" spans="1:51" s="16" customFormat="1" x14ac:dyDescent="0.2">
      <c r="A377" s="12">
        <v>48699</v>
      </c>
      <c r="B377" s="14">
        <f>ROUND(AVERAGE(Zinsswaps!B318:B377)+'iBoxx Extrapolation'!$G377,2)</f>
        <v>2.99</v>
      </c>
      <c r="C377" s="14">
        <f>ROUND(AVERAGE(Zinsswaps!C318:C377)+'iBoxx Extrapolation'!$G377,2)</f>
        <v>3</v>
      </c>
      <c r="D377" s="14">
        <f>ROUND(AVERAGE(Zinsswaps!D318:D377)+'iBoxx Extrapolation'!$G377,2)</f>
        <v>3.05</v>
      </c>
      <c r="E377" s="14">
        <f>ROUND(AVERAGE(Zinsswaps!E318:E377)+'iBoxx Extrapolation'!$G377,2)</f>
        <v>3.12</v>
      </c>
      <c r="F377" s="14">
        <f>ROUND(AVERAGE(Zinsswaps!F318:F377)+'iBoxx Extrapolation'!$G377,2)</f>
        <v>3.19</v>
      </c>
      <c r="G377" s="14">
        <f>ROUND(AVERAGE(Zinsswaps!G318:G377)+'iBoxx Extrapolation'!$G377,2)</f>
        <v>3.27</v>
      </c>
      <c r="H377" s="14">
        <f>ROUND(AVERAGE(Zinsswaps!H318:H377)+'iBoxx Extrapolation'!$G377,2)</f>
        <v>3.34</v>
      </c>
      <c r="I377" s="14">
        <f>ROUND(AVERAGE(Zinsswaps!I318:I377)+'iBoxx Extrapolation'!$G377,2)</f>
        <v>3.41</v>
      </c>
      <c r="J377" s="14">
        <f>ROUND(AVERAGE(Zinsswaps!J318:J377)+'iBoxx Extrapolation'!$G377,2)</f>
        <v>3.48</v>
      </c>
      <c r="K377" s="14">
        <f>ROUND(AVERAGE(Zinsswaps!K318:K377)+'iBoxx Extrapolation'!$G377,2)</f>
        <v>3.54</v>
      </c>
      <c r="L377" s="14">
        <f>ROUND(AVERAGE(Zinsswaps!L318:L377)+'iBoxx Extrapolation'!$G377,2)</f>
        <v>3.6</v>
      </c>
      <c r="M377" s="14">
        <f>ROUND(AVERAGE(Zinsswaps!M318:M377)+'iBoxx Extrapolation'!$G377,2)</f>
        <v>3.65</v>
      </c>
      <c r="N377" s="14">
        <f>ROUND(AVERAGE(Zinsswaps!N318:N377)+'iBoxx Extrapolation'!$G377,2)</f>
        <v>3.7</v>
      </c>
      <c r="O377" s="14">
        <f>ROUND(AVERAGE(Zinsswaps!O318:O377)+'iBoxx Extrapolation'!$G377,2)</f>
        <v>3.75</v>
      </c>
      <c r="P377" s="14">
        <f>ROUND(AVERAGE(Zinsswaps!P318:P377)+'iBoxx Extrapolation'!$G377,2)</f>
        <v>3.78</v>
      </c>
      <c r="Q377" s="14">
        <f>ROUND(AVERAGE(Zinsswaps!Q318:Q377)+'iBoxx Extrapolation'!$G377,2)</f>
        <v>3.81</v>
      </c>
      <c r="R377" s="14">
        <f>ROUND(AVERAGE(Zinsswaps!R318:R377)+'iBoxx Extrapolation'!$G377,2)</f>
        <v>3.83</v>
      </c>
      <c r="S377" s="14">
        <f>ROUND(AVERAGE(Zinsswaps!S318:S377)+'iBoxx Extrapolation'!$G377,2)</f>
        <v>3.85</v>
      </c>
      <c r="T377" s="14">
        <f>ROUND(AVERAGE(Zinsswaps!T318:T377)+'iBoxx Extrapolation'!$G377,2)</f>
        <v>3.87</v>
      </c>
      <c r="U377" s="14">
        <f>ROUND(AVERAGE(Zinsswaps!U318:U377)+'iBoxx Extrapolation'!$G377,2)</f>
        <v>3.89</v>
      </c>
      <c r="V377" s="14">
        <f>ROUND(AVERAGE(Zinsswaps!V318:V377)+'iBoxx Extrapolation'!$G377,2)</f>
        <v>3.89</v>
      </c>
      <c r="W377" s="14">
        <f>ROUND(AVERAGE(Zinsswaps!W318:W377)+'iBoxx Extrapolation'!$G377,2)</f>
        <v>3.89</v>
      </c>
      <c r="X377" s="14">
        <f>ROUND(AVERAGE(Zinsswaps!X318:X377)+'iBoxx Extrapolation'!$G377,2)</f>
        <v>3.89</v>
      </c>
      <c r="Y377" s="14">
        <f>ROUND(AVERAGE(Zinsswaps!Y318:Y377)+'iBoxx Extrapolation'!$G377,2)</f>
        <v>3.89</v>
      </c>
      <c r="Z377" s="14">
        <f>ROUND(AVERAGE(Zinsswaps!Z318:Z377)+'iBoxx Extrapolation'!$G377,2)</f>
        <v>3.89</v>
      </c>
      <c r="AA377" s="14">
        <f>ROUND(AVERAGE(Zinsswaps!AA318:AA377)+'iBoxx Extrapolation'!$G377,2)</f>
        <v>3.88</v>
      </c>
      <c r="AB377" s="14">
        <f>ROUND(AVERAGE(Zinsswaps!AB318:AB377)+'iBoxx Extrapolation'!$G377,2)</f>
        <v>3.88</v>
      </c>
      <c r="AC377" s="14">
        <f>ROUND(AVERAGE(Zinsswaps!AC318:AC377)+'iBoxx Extrapolation'!$G377,2)</f>
        <v>3.87</v>
      </c>
      <c r="AD377" s="14">
        <f>ROUND(AVERAGE(Zinsswaps!AD318:AD377)+'iBoxx Extrapolation'!$G377,2)</f>
        <v>3.86</v>
      </c>
      <c r="AE377" s="14">
        <f>ROUND(AVERAGE(Zinsswaps!AE318:AE377)+'iBoxx Extrapolation'!$G377,2)</f>
        <v>3.86</v>
      </c>
      <c r="AF377" s="14">
        <f>ROUND(AVERAGE(Zinsswaps!AF318:AF377)+'iBoxx Extrapolation'!$G377,2)</f>
        <v>3.84</v>
      </c>
      <c r="AG377" s="14">
        <f>ROUND(AVERAGE(Zinsswaps!AG318:AG377)+'iBoxx Extrapolation'!$G377,2)</f>
        <v>3.82</v>
      </c>
      <c r="AH377" s="14">
        <f>ROUND(AVERAGE(Zinsswaps!AH318:AH377)+'iBoxx Extrapolation'!$G377,2)</f>
        <v>3.81</v>
      </c>
      <c r="AI377" s="14">
        <f>ROUND(AVERAGE(Zinsswaps!AI318:AI377)+'iBoxx Extrapolation'!$G377,2)</f>
        <v>3.79</v>
      </c>
      <c r="AJ377" s="14">
        <f>ROUND(AVERAGE(Zinsswaps!AJ318:AJ377)+'iBoxx Extrapolation'!$G377,2)</f>
        <v>3.78</v>
      </c>
      <c r="AK377" s="14">
        <f>ROUND(AVERAGE(Zinsswaps!AK318:AK377)+'iBoxx Extrapolation'!$G377,2)</f>
        <v>3.77</v>
      </c>
      <c r="AL377" s="14">
        <f>ROUND(AVERAGE(Zinsswaps!AL318:AL377)+'iBoxx Extrapolation'!$G377,2)</f>
        <v>3.76</v>
      </c>
      <c r="AM377" s="14">
        <f>ROUND(AVERAGE(Zinsswaps!AM318:AM377)+'iBoxx Extrapolation'!$G377,2)</f>
        <v>3.75</v>
      </c>
      <c r="AN377" s="14">
        <f>ROUND(AVERAGE(Zinsswaps!AN318:AN377)+'iBoxx Extrapolation'!$G377,2)</f>
        <v>3.74</v>
      </c>
      <c r="AO377" s="14">
        <f>ROUND(AVERAGE(Zinsswaps!AO318:AO377)+'iBoxx Extrapolation'!$G377,2)</f>
        <v>3.73</v>
      </c>
      <c r="AP377" s="14">
        <f>ROUND(AVERAGE(Zinsswaps!AP318:AP377)+'iBoxx Extrapolation'!$G377,2)</f>
        <v>3.7</v>
      </c>
      <c r="AQ377" s="14">
        <f>ROUND(AVERAGE(Zinsswaps!AQ318:AQ377)+'iBoxx Extrapolation'!$G377,2)</f>
        <v>3.68</v>
      </c>
      <c r="AR377" s="14">
        <f>ROUND(AVERAGE(Zinsswaps!AR318:AR377)+'iBoxx Extrapolation'!$G377,2)</f>
        <v>3.66</v>
      </c>
      <c r="AS377" s="14">
        <f>ROUND(AVERAGE(Zinsswaps!AS318:AS377)+'iBoxx Extrapolation'!$G377,2)</f>
        <v>3.64</v>
      </c>
      <c r="AT377" s="14">
        <f>ROUND(AVERAGE(Zinsswaps!AT318:AT377)+'iBoxx Extrapolation'!$G377,2)</f>
        <v>3.62</v>
      </c>
      <c r="AU377" s="14">
        <f>ROUND(AVERAGE(Zinsswaps!AU318:AU377)+'iBoxx Extrapolation'!$G377,2)</f>
        <v>3.61</v>
      </c>
      <c r="AV377" s="14">
        <f>ROUND(AVERAGE(Zinsswaps!AV318:AV377)+'iBoxx Extrapolation'!$G377,2)</f>
        <v>3.59</v>
      </c>
      <c r="AW377" s="14">
        <f>ROUND(AVERAGE(Zinsswaps!AW318:AW377)+'iBoxx Extrapolation'!$G377,2)</f>
        <v>3.57</v>
      </c>
      <c r="AX377" s="14">
        <f>ROUND(AVERAGE(Zinsswaps!AX318:AX377)+'iBoxx Extrapolation'!$G377,2)</f>
        <v>3.56</v>
      </c>
      <c r="AY377" s="14">
        <f>ROUND(AVERAGE(Zinsswaps!AY318:AY377)+'iBoxx Extrapolation'!$G377,2)</f>
        <v>3.54</v>
      </c>
    </row>
    <row r="378" spans="1:51" s="16" customFormat="1" x14ac:dyDescent="0.2">
      <c r="A378" s="12">
        <v>48730</v>
      </c>
      <c r="B378" s="14">
        <f>ROUND(AVERAGE(Zinsswaps!B319:B378)+'iBoxx Extrapolation'!$G378,2)</f>
        <v>2.99</v>
      </c>
      <c r="C378" s="14">
        <f>ROUND(AVERAGE(Zinsswaps!C319:C378)+'iBoxx Extrapolation'!$G378,2)</f>
        <v>3</v>
      </c>
      <c r="D378" s="14">
        <f>ROUND(AVERAGE(Zinsswaps!D319:D378)+'iBoxx Extrapolation'!$G378,2)</f>
        <v>3.05</v>
      </c>
      <c r="E378" s="14">
        <f>ROUND(AVERAGE(Zinsswaps!E319:E378)+'iBoxx Extrapolation'!$G378,2)</f>
        <v>3.12</v>
      </c>
      <c r="F378" s="14">
        <f>ROUND(AVERAGE(Zinsswaps!F319:F378)+'iBoxx Extrapolation'!$G378,2)</f>
        <v>3.19</v>
      </c>
      <c r="G378" s="14">
        <f>ROUND(AVERAGE(Zinsswaps!G319:G378)+'iBoxx Extrapolation'!$G378,2)</f>
        <v>3.27</v>
      </c>
      <c r="H378" s="14">
        <f>ROUND(AVERAGE(Zinsswaps!H319:H378)+'iBoxx Extrapolation'!$G378,2)</f>
        <v>3.34</v>
      </c>
      <c r="I378" s="14">
        <f>ROUND(AVERAGE(Zinsswaps!I319:I378)+'iBoxx Extrapolation'!$G378,2)</f>
        <v>3.41</v>
      </c>
      <c r="J378" s="14">
        <f>ROUND(AVERAGE(Zinsswaps!J319:J378)+'iBoxx Extrapolation'!$G378,2)</f>
        <v>3.48</v>
      </c>
      <c r="K378" s="14">
        <f>ROUND(AVERAGE(Zinsswaps!K319:K378)+'iBoxx Extrapolation'!$G378,2)</f>
        <v>3.54</v>
      </c>
      <c r="L378" s="14">
        <f>ROUND(AVERAGE(Zinsswaps!L319:L378)+'iBoxx Extrapolation'!$G378,2)</f>
        <v>3.6</v>
      </c>
      <c r="M378" s="14">
        <f>ROUND(AVERAGE(Zinsswaps!M319:M378)+'iBoxx Extrapolation'!$G378,2)</f>
        <v>3.65</v>
      </c>
      <c r="N378" s="14">
        <f>ROUND(AVERAGE(Zinsswaps!N319:N378)+'iBoxx Extrapolation'!$G378,2)</f>
        <v>3.7</v>
      </c>
      <c r="O378" s="14">
        <f>ROUND(AVERAGE(Zinsswaps!O319:O378)+'iBoxx Extrapolation'!$G378,2)</f>
        <v>3.75</v>
      </c>
      <c r="P378" s="14">
        <f>ROUND(AVERAGE(Zinsswaps!P319:P378)+'iBoxx Extrapolation'!$G378,2)</f>
        <v>3.78</v>
      </c>
      <c r="Q378" s="14">
        <f>ROUND(AVERAGE(Zinsswaps!Q319:Q378)+'iBoxx Extrapolation'!$G378,2)</f>
        <v>3.81</v>
      </c>
      <c r="R378" s="14">
        <f>ROUND(AVERAGE(Zinsswaps!R319:R378)+'iBoxx Extrapolation'!$G378,2)</f>
        <v>3.83</v>
      </c>
      <c r="S378" s="14">
        <f>ROUND(AVERAGE(Zinsswaps!S319:S378)+'iBoxx Extrapolation'!$G378,2)</f>
        <v>3.85</v>
      </c>
      <c r="T378" s="14">
        <f>ROUND(AVERAGE(Zinsswaps!T319:T378)+'iBoxx Extrapolation'!$G378,2)</f>
        <v>3.87</v>
      </c>
      <c r="U378" s="14">
        <f>ROUND(AVERAGE(Zinsswaps!U319:U378)+'iBoxx Extrapolation'!$G378,2)</f>
        <v>3.89</v>
      </c>
      <c r="V378" s="14">
        <f>ROUND(AVERAGE(Zinsswaps!V319:V378)+'iBoxx Extrapolation'!$G378,2)</f>
        <v>3.89</v>
      </c>
      <c r="W378" s="14">
        <f>ROUND(AVERAGE(Zinsswaps!W319:W378)+'iBoxx Extrapolation'!$G378,2)</f>
        <v>3.89</v>
      </c>
      <c r="X378" s="14">
        <f>ROUND(AVERAGE(Zinsswaps!X319:X378)+'iBoxx Extrapolation'!$G378,2)</f>
        <v>3.89</v>
      </c>
      <c r="Y378" s="14">
        <f>ROUND(AVERAGE(Zinsswaps!Y319:Y378)+'iBoxx Extrapolation'!$G378,2)</f>
        <v>3.89</v>
      </c>
      <c r="Z378" s="14">
        <f>ROUND(AVERAGE(Zinsswaps!Z319:Z378)+'iBoxx Extrapolation'!$G378,2)</f>
        <v>3.89</v>
      </c>
      <c r="AA378" s="14">
        <f>ROUND(AVERAGE(Zinsswaps!AA319:AA378)+'iBoxx Extrapolation'!$G378,2)</f>
        <v>3.88</v>
      </c>
      <c r="AB378" s="14">
        <f>ROUND(AVERAGE(Zinsswaps!AB319:AB378)+'iBoxx Extrapolation'!$G378,2)</f>
        <v>3.88</v>
      </c>
      <c r="AC378" s="14">
        <f>ROUND(AVERAGE(Zinsswaps!AC319:AC378)+'iBoxx Extrapolation'!$G378,2)</f>
        <v>3.87</v>
      </c>
      <c r="AD378" s="14">
        <f>ROUND(AVERAGE(Zinsswaps!AD319:AD378)+'iBoxx Extrapolation'!$G378,2)</f>
        <v>3.86</v>
      </c>
      <c r="AE378" s="14">
        <f>ROUND(AVERAGE(Zinsswaps!AE319:AE378)+'iBoxx Extrapolation'!$G378,2)</f>
        <v>3.86</v>
      </c>
      <c r="AF378" s="14">
        <f>ROUND(AVERAGE(Zinsswaps!AF319:AF378)+'iBoxx Extrapolation'!$G378,2)</f>
        <v>3.84</v>
      </c>
      <c r="AG378" s="14">
        <f>ROUND(AVERAGE(Zinsswaps!AG319:AG378)+'iBoxx Extrapolation'!$G378,2)</f>
        <v>3.82</v>
      </c>
      <c r="AH378" s="14">
        <f>ROUND(AVERAGE(Zinsswaps!AH319:AH378)+'iBoxx Extrapolation'!$G378,2)</f>
        <v>3.81</v>
      </c>
      <c r="AI378" s="14">
        <f>ROUND(AVERAGE(Zinsswaps!AI319:AI378)+'iBoxx Extrapolation'!$G378,2)</f>
        <v>3.79</v>
      </c>
      <c r="AJ378" s="14">
        <f>ROUND(AVERAGE(Zinsswaps!AJ319:AJ378)+'iBoxx Extrapolation'!$G378,2)</f>
        <v>3.78</v>
      </c>
      <c r="AK378" s="14">
        <f>ROUND(AVERAGE(Zinsswaps!AK319:AK378)+'iBoxx Extrapolation'!$G378,2)</f>
        <v>3.77</v>
      </c>
      <c r="AL378" s="14">
        <f>ROUND(AVERAGE(Zinsswaps!AL319:AL378)+'iBoxx Extrapolation'!$G378,2)</f>
        <v>3.76</v>
      </c>
      <c r="AM378" s="14">
        <f>ROUND(AVERAGE(Zinsswaps!AM319:AM378)+'iBoxx Extrapolation'!$G378,2)</f>
        <v>3.75</v>
      </c>
      <c r="AN378" s="14">
        <f>ROUND(AVERAGE(Zinsswaps!AN319:AN378)+'iBoxx Extrapolation'!$G378,2)</f>
        <v>3.74</v>
      </c>
      <c r="AO378" s="14">
        <f>ROUND(AVERAGE(Zinsswaps!AO319:AO378)+'iBoxx Extrapolation'!$G378,2)</f>
        <v>3.73</v>
      </c>
      <c r="AP378" s="14">
        <f>ROUND(AVERAGE(Zinsswaps!AP319:AP378)+'iBoxx Extrapolation'!$G378,2)</f>
        <v>3.7</v>
      </c>
      <c r="AQ378" s="14">
        <f>ROUND(AVERAGE(Zinsswaps!AQ319:AQ378)+'iBoxx Extrapolation'!$G378,2)</f>
        <v>3.68</v>
      </c>
      <c r="AR378" s="14">
        <f>ROUND(AVERAGE(Zinsswaps!AR319:AR378)+'iBoxx Extrapolation'!$G378,2)</f>
        <v>3.66</v>
      </c>
      <c r="AS378" s="14">
        <f>ROUND(AVERAGE(Zinsswaps!AS319:AS378)+'iBoxx Extrapolation'!$G378,2)</f>
        <v>3.64</v>
      </c>
      <c r="AT378" s="14">
        <f>ROUND(AVERAGE(Zinsswaps!AT319:AT378)+'iBoxx Extrapolation'!$G378,2)</f>
        <v>3.62</v>
      </c>
      <c r="AU378" s="14">
        <f>ROUND(AVERAGE(Zinsswaps!AU319:AU378)+'iBoxx Extrapolation'!$G378,2)</f>
        <v>3.61</v>
      </c>
      <c r="AV378" s="14">
        <f>ROUND(AVERAGE(Zinsswaps!AV319:AV378)+'iBoxx Extrapolation'!$G378,2)</f>
        <v>3.59</v>
      </c>
      <c r="AW378" s="14">
        <f>ROUND(AVERAGE(Zinsswaps!AW319:AW378)+'iBoxx Extrapolation'!$G378,2)</f>
        <v>3.57</v>
      </c>
      <c r="AX378" s="14">
        <f>ROUND(AVERAGE(Zinsswaps!AX319:AX378)+'iBoxx Extrapolation'!$G378,2)</f>
        <v>3.56</v>
      </c>
      <c r="AY378" s="14">
        <f>ROUND(AVERAGE(Zinsswaps!AY319:AY378)+'iBoxx Extrapolation'!$G378,2)</f>
        <v>3.54</v>
      </c>
    </row>
    <row r="379" spans="1:51" s="16" customFormat="1" x14ac:dyDescent="0.2">
      <c r="A379" s="12">
        <v>48760</v>
      </c>
      <c r="B379" s="14">
        <f>ROUND(AVERAGE(Zinsswaps!B320:B379)+'iBoxx Extrapolation'!$G379,2)</f>
        <v>2.99</v>
      </c>
      <c r="C379" s="14">
        <f>ROUND(AVERAGE(Zinsswaps!C320:C379)+'iBoxx Extrapolation'!$G379,2)</f>
        <v>3</v>
      </c>
      <c r="D379" s="14">
        <f>ROUND(AVERAGE(Zinsswaps!D320:D379)+'iBoxx Extrapolation'!$G379,2)</f>
        <v>3.05</v>
      </c>
      <c r="E379" s="14">
        <f>ROUND(AVERAGE(Zinsswaps!E320:E379)+'iBoxx Extrapolation'!$G379,2)</f>
        <v>3.12</v>
      </c>
      <c r="F379" s="14">
        <f>ROUND(AVERAGE(Zinsswaps!F320:F379)+'iBoxx Extrapolation'!$G379,2)</f>
        <v>3.19</v>
      </c>
      <c r="G379" s="14">
        <f>ROUND(AVERAGE(Zinsswaps!G320:G379)+'iBoxx Extrapolation'!$G379,2)</f>
        <v>3.27</v>
      </c>
      <c r="H379" s="14">
        <f>ROUND(AVERAGE(Zinsswaps!H320:H379)+'iBoxx Extrapolation'!$G379,2)</f>
        <v>3.34</v>
      </c>
      <c r="I379" s="14">
        <f>ROUND(AVERAGE(Zinsswaps!I320:I379)+'iBoxx Extrapolation'!$G379,2)</f>
        <v>3.41</v>
      </c>
      <c r="J379" s="14">
        <f>ROUND(AVERAGE(Zinsswaps!J320:J379)+'iBoxx Extrapolation'!$G379,2)</f>
        <v>3.48</v>
      </c>
      <c r="K379" s="14">
        <f>ROUND(AVERAGE(Zinsswaps!K320:K379)+'iBoxx Extrapolation'!$G379,2)</f>
        <v>3.54</v>
      </c>
      <c r="L379" s="14">
        <f>ROUND(AVERAGE(Zinsswaps!L320:L379)+'iBoxx Extrapolation'!$G379,2)</f>
        <v>3.6</v>
      </c>
      <c r="M379" s="14">
        <f>ROUND(AVERAGE(Zinsswaps!M320:M379)+'iBoxx Extrapolation'!$G379,2)</f>
        <v>3.65</v>
      </c>
      <c r="N379" s="14">
        <f>ROUND(AVERAGE(Zinsswaps!N320:N379)+'iBoxx Extrapolation'!$G379,2)</f>
        <v>3.7</v>
      </c>
      <c r="O379" s="14">
        <f>ROUND(AVERAGE(Zinsswaps!O320:O379)+'iBoxx Extrapolation'!$G379,2)</f>
        <v>3.75</v>
      </c>
      <c r="P379" s="14">
        <f>ROUND(AVERAGE(Zinsswaps!P320:P379)+'iBoxx Extrapolation'!$G379,2)</f>
        <v>3.78</v>
      </c>
      <c r="Q379" s="14">
        <f>ROUND(AVERAGE(Zinsswaps!Q320:Q379)+'iBoxx Extrapolation'!$G379,2)</f>
        <v>3.81</v>
      </c>
      <c r="R379" s="14">
        <f>ROUND(AVERAGE(Zinsswaps!R320:R379)+'iBoxx Extrapolation'!$G379,2)</f>
        <v>3.83</v>
      </c>
      <c r="S379" s="14">
        <f>ROUND(AVERAGE(Zinsswaps!S320:S379)+'iBoxx Extrapolation'!$G379,2)</f>
        <v>3.85</v>
      </c>
      <c r="T379" s="14">
        <f>ROUND(AVERAGE(Zinsswaps!T320:T379)+'iBoxx Extrapolation'!$G379,2)</f>
        <v>3.87</v>
      </c>
      <c r="U379" s="14">
        <f>ROUND(AVERAGE(Zinsswaps!U320:U379)+'iBoxx Extrapolation'!$G379,2)</f>
        <v>3.89</v>
      </c>
      <c r="V379" s="14">
        <f>ROUND(AVERAGE(Zinsswaps!V320:V379)+'iBoxx Extrapolation'!$G379,2)</f>
        <v>3.89</v>
      </c>
      <c r="W379" s="14">
        <f>ROUND(AVERAGE(Zinsswaps!W320:W379)+'iBoxx Extrapolation'!$G379,2)</f>
        <v>3.89</v>
      </c>
      <c r="X379" s="14">
        <f>ROUND(AVERAGE(Zinsswaps!X320:X379)+'iBoxx Extrapolation'!$G379,2)</f>
        <v>3.89</v>
      </c>
      <c r="Y379" s="14">
        <f>ROUND(AVERAGE(Zinsswaps!Y320:Y379)+'iBoxx Extrapolation'!$G379,2)</f>
        <v>3.89</v>
      </c>
      <c r="Z379" s="14">
        <f>ROUND(AVERAGE(Zinsswaps!Z320:Z379)+'iBoxx Extrapolation'!$G379,2)</f>
        <v>3.89</v>
      </c>
      <c r="AA379" s="14">
        <f>ROUND(AVERAGE(Zinsswaps!AA320:AA379)+'iBoxx Extrapolation'!$G379,2)</f>
        <v>3.88</v>
      </c>
      <c r="AB379" s="14">
        <f>ROUND(AVERAGE(Zinsswaps!AB320:AB379)+'iBoxx Extrapolation'!$G379,2)</f>
        <v>3.88</v>
      </c>
      <c r="AC379" s="14">
        <f>ROUND(AVERAGE(Zinsswaps!AC320:AC379)+'iBoxx Extrapolation'!$G379,2)</f>
        <v>3.87</v>
      </c>
      <c r="AD379" s="14">
        <f>ROUND(AVERAGE(Zinsswaps!AD320:AD379)+'iBoxx Extrapolation'!$G379,2)</f>
        <v>3.86</v>
      </c>
      <c r="AE379" s="14">
        <f>ROUND(AVERAGE(Zinsswaps!AE320:AE379)+'iBoxx Extrapolation'!$G379,2)</f>
        <v>3.86</v>
      </c>
      <c r="AF379" s="14">
        <f>ROUND(AVERAGE(Zinsswaps!AF320:AF379)+'iBoxx Extrapolation'!$G379,2)</f>
        <v>3.84</v>
      </c>
      <c r="AG379" s="14">
        <f>ROUND(AVERAGE(Zinsswaps!AG320:AG379)+'iBoxx Extrapolation'!$G379,2)</f>
        <v>3.82</v>
      </c>
      <c r="AH379" s="14">
        <f>ROUND(AVERAGE(Zinsswaps!AH320:AH379)+'iBoxx Extrapolation'!$G379,2)</f>
        <v>3.81</v>
      </c>
      <c r="AI379" s="14">
        <f>ROUND(AVERAGE(Zinsswaps!AI320:AI379)+'iBoxx Extrapolation'!$G379,2)</f>
        <v>3.79</v>
      </c>
      <c r="AJ379" s="14">
        <f>ROUND(AVERAGE(Zinsswaps!AJ320:AJ379)+'iBoxx Extrapolation'!$G379,2)</f>
        <v>3.78</v>
      </c>
      <c r="AK379" s="14">
        <f>ROUND(AVERAGE(Zinsswaps!AK320:AK379)+'iBoxx Extrapolation'!$G379,2)</f>
        <v>3.77</v>
      </c>
      <c r="AL379" s="14">
        <f>ROUND(AVERAGE(Zinsswaps!AL320:AL379)+'iBoxx Extrapolation'!$G379,2)</f>
        <v>3.76</v>
      </c>
      <c r="AM379" s="14">
        <f>ROUND(AVERAGE(Zinsswaps!AM320:AM379)+'iBoxx Extrapolation'!$G379,2)</f>
        <v>3.75</v>
      </c>
      <c r="AN379" s="14">
        <f>ROUND(AVERAGE(Zinsswaps!AN320:AN379)+'iBoxx Extrapolation'!$G379,2)</f>
        <v>3.74</v>
      </c>
      <c r="AO379" s="14">
        <f>ROUND(AVERAGE(Zinsswaps!AO320:AO379)+'iBoxx Extrapolation'!$G379,2)</f>
        <v>3.73</v>
      </c>
      <c r="AP379" s="14">
        <f>ROUND(AVERAGE(Zinsswaps!AP320:AP379)+'iBoxx Extrapolation'!$G379,2)</f>
        <v>3.7</v>
      </c>
      <c r="AQ379" s="14">
        <f>ROUND(AVERAGE(Zinsswaps!AQ320:AQ379)+'iBoxx Extrapolation'!$G379,2)</f>
        <v>3.68</v>
      </c>
      <c r="AR379" s="14">
        <f>ROUND(AVERAGE(Zinsswaps!AR320:AR379)+'iBoxx Extrapolation'!$G379,2)</f>
        <v>3.66</v>
      </c>
      <c r="AS379" s="14">
        <f>ROUND(AVERAGE(Zinsswaps!AS320:AS379)+'iBoxx Extrapolation'!$G379,2)</f>
        <v>3.64</v>
      </c>
      <c r="AT379" s="14">
        <f>ROUND(AVERAGE(Zinsswaps!AT320:AT379)+'iBoxx Extrapolation'!$G379,2)</f>
        <v>3.62</v>
      </c>
      <c r="AU379" s="14">
        <f>ROUND(AVERAGE(Zinsswaps!AU320:AU379)+'iBoxx Extrapolation'!$G379,2)</f>
        <v>3.61</v>
      </c>
      <c r="AV379" s="14">
        <f>ROUND(AVERAGE(Zinsswaps!AV320:AV379)+'iBoxx Extrapolation'!$G379,2)</f>
        <v>3.59</v>
      </c>
      <c r="AW379" s="14">
        <f>ROUND(AVERAGE(Zinsswaps!AW320:AW379)+'iBoxx Extrapolation'!$G379,2)</f>
        <v>3.57</v>
      </c>
      <c r="AX379" s="14">
        <f>ROUND(AVERAGE(Zinsswaps!AX320:AX379)+'iBoxx Extrapolation'!$G379,2)</f>
        <v>3.56</v>
      </c>
      <c r="AY379" s="14">
        <f>ROUND(AVERAGE(Zinsswaps!AY320:AY379)+'iBoxx Extrapolation'!$G379,2)</f>
        <v>3.54</v>
      </c>
    </row>
    <row r="380" spans="1:51" s="16" customFormat="1" x14ac:dyDescent="0.2">
      <c r="A380" s="12">
        <v>48791</v>
      </c>
      <c r="B380" s="14">
        <f>ROUND(AVERAGE(Zinsswaps!B321:B380)+'iBoxx Extrapolation'!$G380,2)</f>
        <v>2.99</v>
      </c>
      <c r="C380" s="14">
        <f>ROUND(AVERAGE(Zinsswaps!C321:C380)+'iBoxx Extrapolation'!$G380,2)</f>
        <v>3</v>
      </c>
      <c r="D380" s="14">
        <f>ROUND(AVERAGE(Zinsswaps!D321:D380)+'iBoxx Extrapolation'!$G380,2)</f>
        <v>3.05</v>
      </c>
      <c r="E380" s="14">
        <f>ROUND(AVERAGE(Zinsswaps!E321:E380)+'iBoxx Extrapolation'!$G380,2)</f>
        <v>3.12</v>
      </c>
      <c r="F380" s="14">
        <f>ROUND(AVERAGE(Zinsswaps!F321:F380)+'iBoxx Extrapolation'!$G380,2)</f>
        <v>3.19</v>
      </c>
      <c r="G380" s="14">
        <f>ROUND(AVERAGE(Zinsswaps!G321:G380)+'iBoxx Extrapolation'!$G380,2)</f>
        <v>3.27</v>
      </c>
      <c r="H380" s="14">
        <f>ROUND(AVERAGE(Zinsswaps!H321:H380)+'iBoxx Extrapolation'!$G380,2)</f>
        <v>3.34</v>
      </c>
      <c r="I380" s="14">
        <f>ROUND(AVERAGE(Zinsswaps!I321:I380)+'iBoxx Extrapolation'!$G380,2)</f>
        <v>3.41</v>
      </c>
      <c r="J380" s="14">
        <f>ROUND(AVERAGE(Zinsswaps!J321:J380)+'iBoxx Extrapolation'!$G380,2)</f>
        <v>3.48</v>
      </c>
      <c r="K380" s="14">
        <f>ROUND(AVERAGE(Zinsswaps!K321:K380)+'iBoxx Extrapolation'!$G380,2)</f>
        <v>3.54</v>
      </c>
      <c r="L380" s="14">
        <f>ROUND(AVERAGE(Zinsswaps!L321:L380)+'iBoxx Extrapolation'!$G380,2)</f>
        <v>3.6</v>
      </c>
      <c r="M380" s="14">
        <f>ROUND(AVERAGE(Zinsswaps!M321:M380)+'iBoxx Extrapolation'!$G380,2)</f>
        <v>3.65</v>
      </c>
      <c r="N380" s="14">
        <f>ROUND(AVERAGE(Zinsswaps!N321:N380)+'iBoxx Extrapolation'!$G380,2)</f>
        <v>3.7</v>
      </c>
      <c r="O380" s="14">
        <f>ROUND(AVERAGE(Zinsswaps!O321:O380)+'iBoxx Extrapolation'!$G380,2)</f>
        <v>3.75</v>
      </c>
      <c r="P380" s="14">
        <f>ROUND(AVERAGE(Zinsswaps!P321:P380)+'iBoxx Extrapolation'!$G380,2)</f>
        <v>3.78</v>
      </c>
      <c r="Q380" s="14">
        <f>ROUND(AVERAGE(Zinsswaps!Q321:Q380)+'iBoxx Extrapolation'!$G380,2)</f>
        <v>3.81</v>
      </c>
      <c r="R380" s="14">
        <f>ROUND(AVERAGE(Zinsswaps!R321:R380)+'iBoxx Extrapolation'!$G380,2)</f>
        <v>3.83</v>
      </c>
      <c r="S380" s="14">
        <f>ROUND(AVERAGE(Zinsswaps!S321:S380)+'iBoxx Extrapolation'!$G380,2)</f>
        <v>3.85</v>
      </c>
      <c r="T380" s="14">
        <f>ROUND(AVERAGE(Zinsswaps!T321:T380)+'iBoxx Extrapolation'!$G380,2)</f>
        <v>3.87</v>
      </c>
      <c r="U380" s="14">
        <f>ROUND(AVERAGE(Zinsswaps!U321:U380)+'iBoxx Extrapolation'!$G380,2)</f>
        <v>3.89</v>
      </c>
      <c r="V380" s="14">
        <f>ROUND(AVERAGE(Zinsswaps!V321:V380)+'iBoxx Extrapolation'!$G380,2)</f>
        <v>3.89</v>
      </c>
      <c r="W380" s="14">
        <f>ROUND(AVERAGE(Zinsswaps!W321:W380)+'iBoxx Extrapolation'!$G380,2)</f>
        <v>3.89</v>
      </c>
      <c r="X380" s="14">
        <f>ROUND(AVERAGE(Zinsswaps!X321:X380)+'iBoxx Extrapolation'!$G380,2)</f>
        <v>3.89</v>
      </c>
      <c r="Y380" s="14">
        <f>ROUND(AVERAGE(Zinsswaps!Y321:Y380)+'iBoxx Extrapolation'!$G380,2)</f>
        <v>3.89</v>
      </c>
      <c r="Z380" s="14">
        <f>ROUND(AVERAGE(Zinsswaps!Z321:Z380)+'iBoxx Extrapolation'!$G380,2)</f>
        <v>3.89</v>
      </c>
      <c r="AA380" s="14">
        <f>ROUND(AVERAGE(Zinsswaps!AA321:AA380)+'iBoxx Extrapolation'!$G380,2)</f>
        <v>3.88</v>
      </c>
      <c r="AB380" s="14">
        <f>ROUND(AVERAGE(Zinsswaps!AB321:AB380)+'iBoxx Extrapolation'!$G380,2)</f>
        <v>3.88</v>
      </c>
      <c r="AC380" s="14">
        <f>ROUND(AVERAGE(Zinsswaps!AC321:AC380)+'iBoxx Extrapolation'!$G380,2)</f>
        <v>3.87</v>
      </c>
      <c r="AD380" s="14">
        <f>ROUND(AVERAGE(Zinsswaps!AD321:AD380)+'iBoxx Extrapolation'!$G380,2)</f>
        <v>3.86</v>
      </c>
      <c r="AE380" s="14">
        <f>ROUND(AVERAGE(Zinsswaps!AE321:AE380)+'iBoxx Extrapolation'!$G380,2)</f>
        <v>3.86</v>
      </c>
      <c r="AF380" s="14">
        <f>ROUND(AVERAGE(Zinsswaps!AF321:AF380)+'iBoxx Extrapolation'!$G380,2)</f>
        <v>3.84</v>
      </c>
      <c r="AG380" s="14">
        <f>ROUND(AVERAGE(Zinsswaps!AG321:AG380)+'iBoxx Extrapolation'!$G380,2)</f>
        <v>3.82</v>
      </c>
      <c r="AH380" s="14">
        <f>ROUND(AVERAGE(Zinsswaps!AH321:AH380)+'iBoxx Extrapolation'!$G380,2)</f>
        <v>3.81</v>
      </c>
      <c r="AI380" s="14">
        <f>ROUND(AVERAGE(Zinsswaps!AI321:AI380)+'iBoxx Extrapolation'!$G380,2)</f>
        <v>3.79</v>
      </c>
      <c r="AJ380" s="14">
        <f>ROUND(AVERAGE(Zinsswaps!AJ321:AJ380)+'iBoxx Extrapolation'!$G380,2)</f>
        <v>3.78</v>
      </c>
      <c r="AK380" s="14">
        <f>ROUND(AVERAGE(Zinsswaps!AK321:AK380)+'iBoxx Extrapolation'!$G380,2)</f>
        <v>3.77</v>
      </c>
      <c r="AL380" s="14">
        <f>ROUND(AVERAGE(Zinsswaps!AL321:AL380)+'iBoxx Extrapolation'!$G380,2)</f>
        <v>3.76</v>
      </c>
      <c r="AM380" s="14">
        <f>ROUND(AVERAGE(Zinsswaps!AM321:AM380)+'iBoxx Extrapolation'!$G380,2)</f>
        <v>3.75</v>
      </c>
      <c r="AN380" s="14">
        <f>ROUND(AVERAGE(Zinsswaps!AN321:AN380)+'iBoxx Extrapolation'!$G380,2)</f>
        <v>3.74</v>
      </c>
      <c r="AO380" s="14">
        <f>ROUND(AVERAGE(Zinsswaps!AO321:AO380)+'iBoxx Extrapolation'!$G380,2)</f>
        <v>3.73</v>
      </c>
      <c r="AP380" s="14">
        <f>ROUND(AVERAGE(Zinsswaps!AP321:AP380)+'iBoxx Extrapolation'!$G380,2)</f>
        <v>3.7</v>
      </c>
      <c r="AQ380" s="14">
        <f>ROUND(AVERAGE(Zinsswaps!AQ321:AQ380)+'iBoxx Extrapolation'!$G380,2)</f>
        <v>3.68</v>
      </c>
      <c r="AR380" s="14">
        <f>ROUND(AVERAGE(Zinsswaps!AR321:AR380)+'iBoxx Extrapolation'!$G380,2)</f>
        <v>3.66</v>
      </c>
      <c r="AS380" s="14">
        <f>ROUND(AVERAGE(Zinsswaps!AS321:AS380)+'iBoxx Extrapolation'!$G380,2)</f>
        <v>3.64</v>
      </c>
      <c r="AT380" s="14">
        <f>ROUND(AVERAGE(Zinsswaps!AT321:AT380)+'iBoxx Extrapolation'!$G380,2)</f>
        <v>3.62</v>
      </c>
      <c r="AU380" s="14">
        <f>ROUND(AVERAGE(Zinsswaps!AU321:AU380)+'iBoxx Extrapolation'!$G380,2)</f>
        <v>3.61</v>
      </c>
      <c r="AV380" s="14">
        <f>ROUND(AVERAGE(Zinsswaps!AV321:AV380)+'iBoxx Extrapolation'!$G380,2)</f>
        <v>3.59</v>
      </c>
      <c r="AW380" s="14">
        <f>ROUND(AVERAGE(Zinsswaps!AW321:AW380)+'iBoxx Extrapolation'!$G380,2)</f>
        <v>3.57</v>
      </c>
      <c r="AX380" s="14">
        <f>ROUND(AVERAGE(Zinsswaps!AX321:AX380)+'iBoxx Extrapolation'!$G380,2)</f>
        <v>3.56</v>
      </c>
      <c r="AY380" s="14">
        <f>ROUND(AVERAGE(Zinsswaps!AY321:AY380)+'iBoxx Extrapolation'!$G380,2)</f>
        <v>3.54</v>
      </c>
    </row>
    <row r="381" spans="1:51" s="16" customFormat="1" x14ac:dyDescent="0.2">
      <c r="A381" s="12">
        <v>48822</v>
      </c>
      <c r="B381" s="14">
        <f>ROUND(AVERAGE(Zinsswaps!B322:B381)+'iBoxx Extrapolation'!$G381,2)</f>
        <v>2.99</v>
      </c>
      <c r="C381" s="14">
        <f>ROUND(AVERAGE(Zinsswaps!C322:C381)+'iBoxx Extrapolation'!$G381,2)</f>
        <v>3</v>
      </c>
      <c r="D381" s="14">
        <f>ROUND(AVERAGE(Zinsswaps!D322:D381)+'iBoxx Extrapolation'!$G381,2)</f>
        <v>3.05</v>
      </c>
      <c r="E381" s="14">
        <f>ROUND(AVERAGE(Zinsswaps!E322:E381)+'iBoxx Extrapolation'!$G381,2)</f>
        <v>3.12</v>
      </c>
      <c r="F381" s="14">
        <f>ROUND(AVERAGE(Zinsswaps!F322:F381)+'iBoxx Extrapolation'!$G381,2)</f>
        <v>3.19</v>
      </c>
      <c r="G381" s="14">
        <f>ROUND(AVERAGE(Zinsswaps!G322:G381)+'iBoxx Extrapolation'!$G381,2)</f>
        <v>3.27</v>
      </c>
      <c r="H381" s="14">
        <f>ROUND(AVERAGE(Zinsswaps!H322:H381)+'iBoxx Extrapolation'!$G381,2)</f>
        <v>3.34</v>
      </c>
      <c r="I381" s="14">
        <f>ROUND(AVERAGE(Zinsswaps!I322:I381)+'iBoxx Extrapolation'!$G381,2)</f>
        <v>3.41</v>
      </c>
      <c r="J381" s="14">
        <f>ROUND(AVERAGE(Zinsswaps!J322:J381)+'iBoxx Extrapolation'!$G381,2)</f>
        <v>3.48</v>
      </c>
      <c r="K381" s="14">
        <f>ROUND(AVERAGE(Zinsswaps!K322:K381)+'iBoxx Extrapolation'!$G381,2)</f>
        <v>3.54</v>
      </c>
      <c r="L381" s="14">
        <f>ROUND(AVERAGE(Zinsswaps!L322:L381)+'iBoxx Extrapolation'!$G381,2)</f>
        <v>3.6</v>
      </c>
      <c r="M381" s="14">
        <f>ROUND(AVERAGE(Zinsswaps!M322:M381)+'iBoxx Extrapolation'!$G381,2)</f>
        <v>3.65</v>
      </c>
      <c r="N381" s="14">
        <f>ROUND(AVERAGE(Zinsswaps!N322:N381)+'iBoxx Extrapolation'!$G381,2)</f>
        <v>3.7</v>
      </c>
      <c r="O381" s="14">
        <f>ROUND(AVERAGE(Zinsswaps!O322:O381)+'iBoxx Extrapolation'!$G381,2)</f>
        <v>3.75</v>
      </c>
      <c r="P381" s="14">
        <f>ROUND(AVERAGE(Zinsswaps!P322:P381)+'iBoxx Extrapolation'!$G381,2)</f>
        <v>3.78</v>
      </c>
      <c r="Q381" s="14">
        <f>ROUND(AVERAGE(Zinsswaps!Q322:Q381)+'iBoxx Extrapolation'!$G381,2)</f>
        <v>3.81</v>
      </c>
      <c r="R381" s="14">
        <f>ROUND(AVERAGE(Zinsswaps!R322:R381)+'iBoxx Extrapolation'!$G381,2)</f>
        <v>3.83</v>
      </c>
      <c r="S381" s="14">
        <f>ROUND(AVERAGE(Zinsswaps!S322:S381)+'iBoxx Extrapolation'!$G381,2)</f>
        <v>3.85</v>
      </c>
      <c r="T381" s="14">
        <f>ROUND(AVERAGE(Zinsswaps!T322:T381)+'iBoxx Extrapolation'!$G381,2)</f>
        <v>3.87</v>
      </c>
      <c r="U381" s="14">
        <f>ROUND(AVERAGE(Zinsswaps!U322:U381)+'iBoxx Extrapolation'!$G381,2)</f>
        <v>3.89</v>
      </c>
      <c r="V381" s="14">
        <f>ROUND(AVERAGE(Zinsswaps!V322:V381)+'iBoxx Extrapolation'!$G381,2)</f>
        <v>3.89</v>
      </c>
      <c r="W381" s="14">
        <f>ROUND(AVERAGE(Zinsswaps!W322:W381)+'iBoxx Extrapolation'!$G381,2)</f>
        <v>3.89</v>
      </c>
      <c r="X381" s="14">
        <f>ROUND(AVERAGE(Zinsswaps!X322:X381)+'iBoxx Extrapolation'!$G381,2)</f>
        <v>3.89</v>
      </c>
      <c r="Y381" s="14">
        <f>ROUND(AVERAGE(Zinsswaps!Y322:Y381)+'iBoxx Extrapolation'!$G381,2)</f>
        <v>3.89</v>
      </c>
      <c r="Z381" s="14">
        <f>ROUND(AVERAGE(Zinsswaps!Z322:Z381)+'iBoxx Extrapolation'!$G381,2)</f>
        <v>3.89</v>
      </c>
      <c r="AA381" s="14">
        <f>ROUND(AVERAGE(Zinsswaps!AA322:AA381)+'iBoxx Extrapolation'!$G381,2)</f>
        <v>3.88</v>
      </c>
      <c r="AB381" s="14">
        <f>ROUND(AVERAGE(Zinsswaps!AB322:AB381)+'iBoxx Extrapolation'!$G381,2)</f>
        <v>3.88</v>
      </c>
      <c r="AC381" s="14">
        <f>ROUND(AVERAGE(Zinsswaps!AC322:AC381)+'iBoxx Extrapolation'!$G381,2)</f>
        <v>3.87</v>
      </c>
      <c r="AD381" s="14">
        <f>ROUND(AVERAGE(Zinsswaps!AD322:AD381)+'iBoxx Extrapolation'!$G381,2)</f>
        <v>3.86</v>
      </c>
      <c r="AE381" s="14">
        <f>ROUND(AVERAGE(Zinsswaps!AE322:AE381)+'iBoxx Extrapolation'!$G381,2)</f>
        <v>3.86</v>
      </c>
      <c r="AF381" s="14">
        <f>ROUND(AVERAGE(Zinsswaps!AF322:AF381)+'iBoxx Extrapolation'!$G381,2)</f>
        <v>3.84</v>
      </c>
      <c r="AG381" s="14">
        <f>ROUND(AVERAGE(Zinsswaps!AG322:AG381)+'iBoxx Extrapolation'!$G381,2)</f>
        <v>3.82</v>
      </c>
      <c r="AH381" s="14">
        <f>ROUND(AVERAGE(Zinsswaps!AH322:AH381)+'iBoxx Extrapolation'!$G381,2)</f>
        <v>3.81</v>
      </c>
      <c r="AI381" s="14">
        <f>ROUND(AVERAGE(Zinsswaps!AI322:AI381)+'iBoxx Extrapolation'!$G381,2)</f>
        <v>3.79</v>
      </c>
      <c r="AJ381" s="14">
        <f>ROUND(AVERAGE(Zinsswaps!AJ322:AJ381)+'iBoxx Extrapolation'!$G381,2)</f>
        <v>3.78</v>
      </c>
      <c r="AK381" s="14">
        <f>ROUND(AVERAGE(Zinsswaps!AK322:AK381)+'iBoxx Extrapolation'!$G381,2)</f>
        <v>3.77</v>
      </c>
      <c r="AL381" s="14">
        <f>ROUND(AVERAGE(Zinsswaps!AL322:AL381)+'iBoxx Extrapolation'!$G381,2)</f>
        <v>3.76</v>
      </c>
      <c r="AM381" s="14">
        <f>ROUND(AVERAGE(Zinsswaps!AM322:AM381)+'iBoxx Extrapolation'!$G381,2)</f>
        <v>3.75</v>
      </c>
      <c r="AN381" s="14">
        <f>ROUND(AVERAGE(Zinsswaps!AN322:AN381)+'iBoxx Extrapolation'!$G381,2)</f>
        <v>3.74</v>
      </c>
      <c r="AO381" s="14">
        <f>ROUND(AVERAGE(Zinsswaps!AO322:AO381)+'iBoxx Extrapolation'!$G381,2)</f>
        <v>3.73</v>
      </c>
      <c r="AP381" s="14">
        <f>ROUND(AVERAGE(Zinsswaps!AP322:AP381)+'iBoxx Extrapolation'!$G381,2)</f>
        <v>3.7</v>
      </c>
      <c r="AQ381" s="14">
        <f>ROUND(AVERAGE(Zinsswaps!AQ322:AQ381)+'iBoxx Extrapolation'!$G381,2)</f>
        <v>3.68</v>
      </c>
      <c r="AR381" s="14">
        <f>ROUND(AVERAGE(Zinsswaps!AR322:AR381)+'iBoxx Extrapolation'!$G381,2)</f>
        <v>3.66</v>
      </c>
      <c r="AS381" s="14">
        <f>ROUND(AVERAGE(Zinsswaps!AS322:AS381)+'iBoxx Extrapolation'!$G381,2)</f>
        <v>3.64</v>
      </c>
      <c r="AT381" s="14">
        <f>ROUND(AVERAGE(Zinsswaps!AT322:AT381)+'iBoxx Extrapolation'!$G381,2)</f>
        <v>3.62</v>
      </c>
      <c r="AU381" s="14">
        <f>ROUND(AVERAGE(Zinsswaps!AU322:AU381)+'iBoxx Extrapolation'!$G381,2)</f>
        <v>3.61</v>
      </c>
      <c r="AV381" s="14">
        <f>ROUND(AVERAGE(Zinsswaps!AV322:AV381)+'iBoxx Extrapolation'!$G381,2)</f>
        <v>3.59</v>
      </c>
      <c r="AW381" s="14">
        <f>ROUND(AVERAGE(Zinsswaps!AW322:AW381)+'iBoxx Extrapolation'!$G381,2)</f>
        <v>3.57</v>
      </c>
      <c r="AX381" s="14">
        <f>ROUND(AVERAGE(Zinsswaps!AX322:AX381)+'iBoxx Extrapolation'!$G381,2)</f>
        <v>3.56</v>
      </c>
      <c r="AY381" s="14">
        <f>ROUND(AVERAGE(Zinsswaps!AY322:AY381)+'iBoxx Extrapolation'!$G381,2)</f>
        <v>3.54</v>
      </c>
    </row>
    <row r="382" spans="1:51" s="16" customFormat="1" x14ac:dyDescent="0.2">
      <c r="A382" s="12">
        <v>48852</v>
      </c>
      <c r="B382" s="14">
        <f>ROUND(AVERAGE(Zinsswaps!B323:B382)+'iBoxx Extrapolation'!$G382,2)</f>
        <v>2.99</v>
      </c>
      <c r="C382" s="14">
        <f>ROUND(AVERAGE(Zinsswaps!C323:C382)+'iBoxx Extrapolation'!$G382,2)</f>
        <v>3</v>
      </c>
      <c r="D382" s="14">
        <f>ROUND(AVERAGE(Zinsswaps!D323:D382)+'iBoxx Extrapolation'!$G382,2)</f>
        <v>3.05</v>
      </c>
      <c r="E382" s="14">
        <f>ROUND(AVERAGE(Zinsswaps!E323:E382)+'iBoxx Extrapolation'!$G382,2)</f>
        <v>3.12</v>
      </c>
      <c r="F382" s="14">
        <f>ROUND(AVERAGE(Zinsswaps!F323:F382)+'iBoxx Extrapolation'!$G382,2)</f>
        <v>3.19</v>
      </c>
      <c r="G382" s="14">
        <f>ROUND(AVERAGE(Zinsswaps!G323:G382)+'iBoxx Extrapolation'!$G382,2)</f>
        <v>3.27</v>
      </c>
      <c r="H382" s="14">
        <f>ROUND(AVERAGE(Zinsswaps!H323:H382)+'iBoxx Extrapolation'!$G382,2)</f>
        <v>3.34</v>
      </c>
      <c r="I382" s="14">
        <f>ROUND(AVERAGE(Zinsswaps!I323:I382)+'iBoxx Extrapolation'!$G382,2)</f>
        <v>3.41</v>
      </c>
      <c r="J382" s="14">
        <f>ROUND(AVERAGE(Zinsswaps!J323:J382)+'iBoxx Extrapolation'!$G382,2)</f>
        <v>3.48</v>
      </c>
      <c r="K382" s="14">
        <f>ROUND(AVERAGE(Zinsswaps!K323:K382)+'iBoxx Extrapolation'!$G382,2)</f>
        <v>3.54</v>
      </c>
      <c r="L382" s="14">
        <f>ROUND(AVERAGE(Zinsswaps!L323:L382)+'iBoxx Extrapolation'!$G382,2)</f>
        <v>3.6</v>
      </c>
      <c r="M382" s="14">
        <f>ROUND(AVERAGE(Zinsswaps!M323:M382)+'iBoxx Extrapolation'!$G382,2)</f>
        <v>3.65</v>
      </c>
      <c r="N382" s="14">
        <f>ROUND(AVERAGE(Zinsswaps!N323:N382)+'iBoxx Extrapolation'!$G382,2)</f>
        <v>3.7</v>
      </c>
      <c r="O382" s="14">
        <f>ROUND(AVERAGE(Zinsswaps!O323:O382)+'iBoxx Extrapolation'!$G382,2)</f>
        <v>3.75</v>
      </c>
      <c r="P382" s="14">
        <f>ROUND(AVERAGE(Zinsswaps!P323:P382)+'iBoxx Extrapolation'!$G382,2)</f>
        <v>3.78</v>
      </c>
      <c r="Q382" s="14">
        <f>ROUND(AVERAGE(Zinsswaps!Q323:Q382)+'iBoxx Extrapolation'!$G382,2)</f>
        <v>3.81</v>
      </c>
      <c r="R382" s="14">
        <f>ROUND(AVERAGE(Zinsswaps!R323:R382)+'iBoxx Extrapolation'!$G382,2)</f>
        <v>3.83</v>
      </c>
      <c r="S382" s="14">
        <f>ROUND(AVERAGE(Zinsswaps!S323:S382)+'iBoxx Extrapolation'!$G382,2)</f>
        <v>3.85</v>
      </c>
      <c r="T382" s="14">
        <f>ROUND(AVERAGE(Zinsswaps!T323:T382)+'iBoxx Extrapolation'!$G382,2)</f>
        <v>3.87</v>
      </c>
      <c r="U382" s="14">
        <f>ROUND(AVERAGE(Zinsswaps!U323:U382)+'iBoxx Extrapolation'!$G382,2)</f>
        <v>3.89</v>
      </c>
      <c r="V382" s="14">
        <f>ROUND(AVERAGE(Zinsswaps!V323:V382)+'iBoxx Extrapolation'!$G382,2)</f>
        <v>3.89</v>
      </c>
      <c r="W382" s="14">
        <f>ROUND(AVERAGE(Zinsswaps!W323:W382)+'iBoxx Extrapolation'!$G382,2)</f>
        <v>3.89</v>
      </c>
      <c r="X382" s="14">
        <f>ROUND(AVERAGE(Zinsswaps!X323:X382)+'iBoxx Extrapolation'!$G382,2)</f>
        <v>3.89</v>
      </c>
      <c r="Y382" s="14">
        <f>ROUND(AVERAGE(Zinsswaps!Y323:Y382)+'iBoxx Extrapolation'!$G382,2)</f>
        <v>3.89</v>
      </c>
      <c r="Z382" s="14">
        <f>ROUND(AVERAGE(Zinsswaps!Z323:Z382)+'iBoxx Extrapolation'!$G382,2)</f>
        <v>3.89</v>
      </c>
      <c r="AA382" s="14">
        <f>ROUND(AVERAGE(Zinsswaps!AA323:AA382)+'iBoxx Extrapolation'!$G382,2)</f>
        <v>3.88</v>
      </c>
      <c r="AB382" s="14">
        <f>ROUND(AVERAGE(Zinsswaps!AB323:AB382)+'iBoxx Extrapolation'!$G382,2)</f>
        <v>3.88</v>
      </c>
      <c r="AC382" s="14">
        <f>ROUND(AVERAGE(Zinsswaps!AC323:AC382)+'iBoxx Extrapolation'!$G382,2)</f>
        <v>3.87</v>
      </c>
      <c r="AD382" s="14">
        <f>ROUND(AVERAGE(Zinsswaps!AD323:AD382)+'iBoxx Extrapolation'!$G382,2)</f>
        <v>3.86</v>
      </c>
      <c r="AE382" s="14">
        <f>ROUND(AVERAGE(Zinsswaps!AE323:AE382)+'iBoxx Extrapolation'!$G382,2)</f>
        <v>3.86</v>
      </c>
      <c r="AF382" s="14">
        <f>ROUND(AVERAGE(Zinsswaps!AF323:AF382)+'iBoxx Extrapolation'!$G382,2)</f>
        <v>3.84</v>
      </c>
      <c r="AG382" s="14">
        <f>ROUND(AVERAGE(Zinsswaps!AG323:AG382)+'iBoxx Extrapolation'!$G382,2)</f>
        <v>3.82</v>
      </c>
      <c r="AH382" s="14">
        <f>ROUND(AVERAGE(Zinsswaps!AH323:AH382)+'iBoxx Extrapolation'!$G382,2)</f>
        <v>3.81</v>
      </c>
      <c r="AI382" s="14">
        <f>ROUND(AVERAGE(Zinsswaps!AI323:AI382)+'iBoxx Extrapolation'!$G382,2)</f>
        <v>3.79</v>
      </c>
      <c r="AJ382" s="14">
        <f>ROUND(AVERAGE(Zinsswaps!AJ323:AJ382)+'iBoxx Extrapolation'!$G382,2)</f>
        <v>3.78</v>
      </c>
      <c r="AK382" s="14">
        <f>ROUND(AVERAGE(Zinsswaps!AK323:AK382)+'iBoxx Extrapolation'!$G382,2)</f>
        <v>3.77</v>
      </c>
      <c r="AL382" s="14">
        <f>ROUND(AVERAGE(Zinsswaps!AL323:AL382)+'iBoxx Extrapolation'!$G382,2)</f>
        <v>3.76</v>
      </c>
      <c r="AM382" s="14">
        <f>ROUND(AVERAGE(Zinsswaps!AM323:AM382)+'iBoxx Extrapolation'!$G382,2)</f>
        <v>3.75</v>
      </c>
      <c r="AN382" s="14">
        <f>ROUND(AVERAGE(Zinsswaps!AN323:AN382)+'iBoxx Extrapolation'!$G382,2)</f>
        <v>3.74</v>
      </c>
      <c r="AO382" s="14">
        <f>ROUND(AVERAGE(Zinsswaps!AO323:AO382)+'iBoxx Extrapolation'!$G382,2)</f>
        <v>3.73</v>
      </c>
      <c r="AP382" s="14">
        <f>ROUND(AVERAGE(Zinsswaps!AP323:AP382)+'iBoxx Extrapolation'!$G382,2)</f>
        <v>3.7</v>
      </c>
      <c r="AQ382" s="14">
        <f>ROUND(AVERAGE(Zinsswaps!AQ323:AQ382)+'iBoxx Extrapolation'!$G382,2)</f>
        <v>3.68</v>
      </c>
      <c r="AR382" s="14">
        <f>ROUND(AVERAGE(Zinsswaps!AR323:AR382)+'iBoxx Extrapolation'!$G382,2)</f>
        <v>3.66</v>
      </c>
      <c r="AS382" s="14">
        <f>ROUND(AVERAGE(Zinsswaps!AS323:AS382)+'iBoxx Extrapolation'!$G382,2)</f>
        <v>3.64</v>
      </c>
      <c r="AT382" s="14">
        <f>ROUND(AVERAGE(Zinsswaps!AT323:AT382)+'iBoxx Extrapolation'!$G382,2)</f>
        <v>3.62</v>
      </c>
      <c r="AU382" s="14">
        <f>ROUND(AVERAGE(Zinsswaps!AU323:AU382)+'iBoxx Extrapolation'!$G382,2)</f>
        <v>3.61</v>
      </c>
      <c r="AV382" s="14">
        <f>ROUND(AVERAGE(Zinsswaps!AV323:AV382)+'iBoxx Extrapolation'!$G382,2)</f>
        <v>3.59</v>
      </c>
      <c r="AW382" s="14">
        <f>ROUND(AVERAGE(Zinsswaps!AW323:AW382)+'iBoxx Extrapolation'!$G382,2)</f>
        <v>3.57</v>
      </c>
      <c r="AX382" s="14">
        <f>ROUND(AVERAGE(Zinsswaps!AX323:AX382)+'iBoxx Extrapolation'!$G382,2)</f>
        <v>3.56</v>
      </c>
      <c r="AY382" s="14">
        <f>ROUND(AVERAGE(Zinsswaps!AY323:AY382)+'iBoxx Extrapolation'!$G382,2)</f>
        <v>3.54</v>
      </c>
    </row>
    <row r="383" spans="1:51" s="16" customFormat="1" x14ac:dyDescent="0.2">
      <c r="A383" s="12">
        <v>48883</v>
      </c>
      <c r="B383" s="14">
        <f>ROUND(AVERAGE(Zinsswaps!B324:B383)+'iBoxx Extrapolation'!$G383,2)</f>
        <v>2.99</v>
      </c>
      <c r="C383" s="14">
        <f>ROUND(AVERAGE(Zinsswaps!C324:C383)+'iBoxx Extrapolation'!$G383,2)</f>
        <v>3</v>
      </c>
      <c r="D383" s="14">
        <f>ROUND(AVERAGE(Zinsswaps!D324:D383)+'iBoxx Extrapolation'!$G383,2)</f>
        <v>3.05</v>
      </c>
      <c r="E383" s="14">
        <f>ROUND(AVERAGE(Zinsswaps!E324:E383)+'iBoxx Extrapolation'!$G383,2)</f>
        <v>3.12</v>
      </c>
      <c r="F383" s="14">
        <f>ROUND(AVERAGE(Zinsswaps!F324:F383)+'iBoxx Extrapolation'!$G383,2)</f>
        <v>3.19</v>
      </c>
      <c r="G383" s="14">
        <f>ROUND(AVERAGE(Zinsswaps!G324:G383)+'iBoxx Extrapolation'!$G383,2)</f>
        <v>3.27</v>
      </c>
      <c r="H383" s="14">
        <f>ROUND(AVERAGE(Zinsswaps!H324:H383)+'iBoxx Extrapolation'!$G383,2)</f>
        <v>3.34</v>
      </c>
      <c r="I383" s="14">
        <f>ROUND(AVERAGE(Zinsswaps!I324:I383)+'iBoxx Extrapolation'!$G383,2)</f>
        <v>3.41</v>
      </c>
      <c r="J383" s="14">
        <f>ROUND(AVERAGE(Zinsswaps!J324:J383)+'iBoxx Extrapolation'!$G383,2)</f>
        <v>3.48</v>
      </c>
      <c r="K383" s="14">
        <f>ROUND(AVERAGE(Zinsswaps!K324:K383)+'iBoxx Extrapolation'!$G383,2)</f>
        <v>3.54</v>
      </c>
      <c r="L383" s="14">
        <f>ROUND(AVERAGE(Zinsswaps!L324:L383)+'iBoxx Extrapolation'!$G383,2)</f>
        <v>3.6</v>
      </c>
      <c r="M383" s="14">
        <f>ROUND(AVERAGE(Zinsswaps!M324:M383)+'iBoxx Extrapolation'!$G383,2)</f>
        <v>3.65</v>
      </c>
      <c r="N383" s="14">
        <f>ROUND(AVERAGE(Zinsswaps!N324:N383)+'iBoxx Extrapolation'!$G383,2)</f>
        <v>3.7</v>
      </c>
      <c r="O383" s="14">
        <f>ROUND(AVERAGE(Zinsswaps!O324:O383)+'iBoxx Extrapolation'!$G383,2)</f>
        <v>3.75</v>
      </c>
      <c r="P383" s="14">
        <f>ROUND(AVERAGE(Zinsswaps!P324:P383)+'iBoxx Extrapolation'!$G383,2)</f>
        <v>3.78</v>
      </c>
      <c r="Q383" s="14">
        <f>ROUND(AVERAGE(Zinsswaps!Q324:Q383)+'iBoxx Extrapolation'!$G383,2)</f>
        <v>3.81</v>
      </c>
      <c r="R383" s="14">
        <f>ROUND(AVERAGE(Zinsswaps!R324:R383)+'iBoxx Extrapolation'!$G383,2)</f>
        <v>3.83</v>
      </c>
      <c r="S383" s="14">
        <f>ROUND(AVERAGE(Zinsswaps!S324:S383)+'iBoxx Extrapolation'!$G383,2)</f>
        <v>3.85</v>
      </c>
      <c r="T383" s="14">
        <f>ROUND(AVERAGE(Zinsswaps!T324:T383)+'iBoxx Extrapolation'!$G383,2)</f>
        <v>3.87</v>
      </c>
      <c r="U383" s="14">
        <f>ROUND(AVERAGE(Zinsswaps!U324:U383)+'iBoxx Extrapolation'!$G383,2)</f>
        <v>3.89</v>
      </c>
      <c r="V383" s="14">
        <f>ROUND(AVERAGE(Zinsswaps!V324:V383)+'iBoxx Extrapolation'!$G383,2)</f>
        <v>3.89</v>
      </c>
      <c r="W383" s="14">
        <f>ROUND(AVERAGE(Zinsswaps!W324:W383)+'iBoxx Extrapolation'!$G383,2)</f>
        <v>3.89</v>
      </c>
      <c r="X383" s="14">
        <f>ROUND(AVERAGE(Zinsswaps!X324:X383)+'iBoxx Extrapolation'!$G383,2)</f>
        <v>3.89</v>
      </c>
      <c r="Y383" s="14">
        <f>ROUND(AVERAGE(Zinsswaps!Y324:Y383)+'iBoxx Extrapolation'!$G383,2)</f>
        <v>3.89</v>
      </c>
      <c r="Z383" s="14">
        <f>ROUND(AVERAGE(Zinsswaps!Z324:Z383)+'iBoxx Extrapolation'!$G383,2)</f>
        <v>3.89</v>
      </c>
      <c r="AA383" s="14">
        <f>ROUND(AVERAGE(Zinsswaps!AA324:AA383)+'iBoxx Extrapolation'!$G383,2)</f>
        <v>3.88</v>
      </c>
      <c r="AB383" s="14">
        <f>ROUND(AVERAGE(Zinsswaps!AB324:AB383)+'iBoxx Extrapolation'!$G383,2)</f>
        <v>3.88</v>
      </c>
      <c r="AC383" s="14">
        <f>ROUND(AVERAGE(Zinsswaps!AC324:AC383)+'iBoxx Extrapolation'!$G383,2)</f>
        <v>3.87</v>
      </c>
      <c r="AD383" s="14">
        <f>ROUND(AVERAGE(Zinsswaps!AD324:AD383)+'iBoxx Extrapolation'!$G383,2)</f>
        <v>3.86</v>
      </c>
      <c r="AE383" s="14">
        <f>ROUND(AVERAGE(Zinsswaps!AE324:AE383)+'iBoxx Extrapolation'!$G383,2)</f>
        <v>3.86</v>
      </c>
      <c r="AF383" s="14">
        <f>ROUND(AVERAGE(Zinsswaps!AF324:AF383)+'iBoxx Extrapolation'!$G383,2)</f>
        <v>3.84</v>
      </c>
      <c r="AG383" s="14">
        <f>ROUND(AVERAGE(Zinsswaps!AG324:AG383)+'iBoxx Extrapolation'!$G383,2)</f>
        <v>3.82</v>
      </c>
      <c r="AH383" s="14">
        <f>ROUND(AVERAGE(Zinsswaps!AH324:AH383)+'iBoxx Extrapolation'!$G383,2)</f>
        <v>3.81</v>
      </c>
      <c r="AI383" s="14">
        <f>ROUND(AVERAGE(Zinsswaps!AI324:AI383)+'iBoxx Extrapolation'!$G383,2)</f>
        <v>3.79</v>
      </c>
      <c r="AJ383" s="14">
        <f>ROUND(AVERAGE(Zinsswaps!AJ324:AJ383)+'iBoxx Extrapolation'!$G383,2)</f>
        <v>3.78</v>
      </c>
      <c r="AK383" s="14">
        <f>ROUND(AVERAGE(Zinsswaps!AK324:AK383)+'iBoxx Extrapolation'!$G383,2)</f>
        <v>3.77</v>
      </c>
      <c r="AL383" s="14">
        <f>ROUND(AVERAGE(Zinsswaps!AL324:AL383)+'iBoxx Extrapolation'!$G383,2)</f>
        <v>3.76</v>
      </c>
      <c r="AM383" s="14">
        <f>ROUND(AVERAGE(Zinsswaps!AM324:AM383)+'iBoxx Extrapolation'!$G383,2)</f>
        <v>3.75</v>
      </c>
      <c r="AN383" s="14">
        <f>ROUND(AVERAGE(Zinsswaps!AN324:AN383)+'iBoxx Extrapolation'!$G383,2)</f>
        <v>3.74</v>
      </c>
      <c r="AO383" s="14">
        <f>ROUND(AVERAGE(Zinsswaps!AO324:AO383)+'iBoxx Extrapolation'!$G383,2)</f>
        <v>3.73</v>
      </c>
      <c r="AP383" s="14">
        <f>ROUND(AVERAGE(Zinsswaps!AP324:AP383)+'iBoxx Extrapolation'!$G383,2)</f>
        <v>3.7</v>
      </c>
      <c r="AQ383" s="14">
        <f>ROUND(AVERAGE(Zinsswaps!AQ324:AQ383)+'iBoxx Extrapolation'!$G383,2)</f>
        <v>3.68</v>
      </c>
      <c r="AR383" s="14">
        <f>ROUND(AVERAGE(Zinsswaps!AR324:AR383)+'iBoxx Extrapolation'!$G383,2)</f>
        <v>3.66</v>
      </c>
      <c r="AS383" s="14">
        <f>ROUND(AVERAGE(Zinsswaps!AS324:AS383)+'iBoxx Extrapolation'!$G383,2)</f>
        <v>3.64</v>
      </c>
      <c r="AT383" s="14">
        <f>ROUND(AVERAGE(Zinsswaps!AT324:AT383)+'iBoxx Extrapolation'!$G383,2)</f>
        <v>3.62</v>
      </c>
      <c r="AU383" s="14">
        <f>ROUND(AVERAGE(Zinsswaps!AU324:AU383)+'iBoxx Extrapolation'!$G383,2)</f>
        <v>3.61</v>
      </c>
      <c r="AV383" s="14">
        <f>ROUND(AVERAGE(Zinsswaps!AV324:AV383)+'iBoxx Extrapolation'!$G383,2)</f>
        <v>3.59</v>
      </c>
      <c r="AW383" s="14">
        <f>ROUND(AVERAGE(Zinsswaps!AW324:AW383)+'iBoxx Extrapolation'!$G383,2)</f>
        <v>3.57</v>
      </c>
      <c r="AX383" s="14">
        <f>ROUND(AVERAGE(Zinsswaps!AX324:AX383)+'iBoxx Extrapolation'!$G383,2)</f>
        <v>3.56</v>
      </c>
      <c r="AY383" s="14">
        <f>ROUND(AVERAGE(Zinsswaps!AY324:AY383)+'iBoxx Extrapolation'!$G383,2)</f>
        <v>3.54</v>
      </c>
    </row>
    <row r="384" spans="1:51" s="16" customFormat="1" x14ac:dyDescent="0.2">
      <c r="A384" s="12">
        <v>48913</v>
      </c>
      <c r="B384" s="14">
        <f>ROUND(AVERAGE(Zinsswaps!B325:B384)+'iBoxx Extrapolation'!$G384,2)</f>
        <v>2.99</v>
      </c>
      <c r="C384" s="14">
        <f>ROUND(AVERAGE(Zinsswaps!C325:C384)+'iBoxx Extrapolation'!$G384,2)</f>
        <v>3</v>
      </c>
      <c r="D384" s="14">
        <f>ROUND(AVERAGE(Zinsswaps!D325:D384)+'iBoxx Extrapolation'!$G384,2)</f>
        <v>3.05</v>
      </c>
      <c r="E384" s="14">
        <f>ROUND(AVERAGE(Zinsswaps!E325:E384)+'iBoxx Extrapolation'!$G384,2)</f>
        <v>3.12</v>
      </c>
      <c r="F384" s="14">
        <f>ROUND(AVERAGE(Zinsswaps!F325:F384)+'iBoxx Extrapolation'!$G384,2)</f>
        <v>3.19</v>
      </c>
      <c r="G384" s="14">
        <f>ROUND(AVERAGE(Zinsswaps!G325:G384)+'iBoxx Extrapolation'!$G384,2)</f>
        <v>3.27</v>
      </c>
      <c r="H384" s="14">
        <f>ROUND(AVERAGE(Zinsswaps!H325:H384)+'iBoxx Extrapolation'!$G384,2)</f>
        <v>3.34</v>
      </c>
      <c r="I384" s="14">
        <f>ROUND(AVERAGE(Zinsswaps!I325:I384)+'iBoxx Extrapolation'!$G384,2)</f>
        <v>3.41</v>
      </c>
      <c r="J384" s="14">
        <f>ROUND(AVERAGE(Zinsswaps!J325:J384)+'iBoxx Extrapolation'!$G384,2)</f>
        <v>3.48</v>
      </c>
      <c r="K384" s="14">
        <f>ROUND(AVERAGE(Zinsswaps!K325:K384)+'iBoxx Extrapolation'!$G384,2)</f>
        <v>3.54</v>
      </c>
      <c r="L384" s="14">
        <f>ROUND(AVERAGE(Zinsswaps!L325:L384)+'iBoxx Extrapolation'!$G384,2)</f>
        <v>3.6</v>
      </c>
      <c r="M384" s="14">
        <f>ROUND(AVERAGE(Zinsswaps!M325:M384)+'iBoxx Extrapolation'!$G384,2)</f>
        <v>3.65</v>
      </c>
      <c r="N384" s="14">
        <f>ROUND(AVERAGE(Zinsswaps!N325:N384)+'iBoxx Extrapolation'!$G384,2)</f>
        <v>3.7</v>
      </c>
      <c r="O384" s="14">
        <f>ROUND(AVERAGE(Zinsswaps!O325:O384)+'iBoxx Extrapolation'!$G384,2)</f>
        <v>3.75</v>
      </c>
      <c r="P384" s="14">
        <f>ROUND(AVERAGE(Zinsswaps!P325:P384)+'iBoxx Extrapolation'!$G384,2)</f>
        <v>3.78</v>
      </c>
      <c r="Q384" s="14">
        <f>ROUND(AVERAGE(Zinsswaps!Q325:Q384)+'iBoxx Extrapolation'!$G384,2)</f>
        <v>3.81</v>
      </c>
      <c r="R384" s="14">
        <f>ROUND(AVERAGE(Zinsswaps!R325:R384)+'iBoxx Extrapolation'!$G384,2)</f>
        <v>3.83</v>
      </c>
      <c r="S384" s="14">
        <f>ROUND(AVERAGE(Zinsswaps!S325:S384)+'iBoxx Extrapolation'!$G384,2)</f>
        <v>3.85</v>
      </c>
      <c r="T384" s="14">
        <f>ROUND(AVERAGE(Zinsswaps!T325:T384)+'iBoxx Extrapolation'!$G384,2)</f>
        <v>3.87</v>
      </c>
      <c r="U384" s="14">
        <f>ROUND(AVERAGE(Zinsswaps!U325:U384)+'iBoxx Extrapolation'!$G384,2)</f>
        <v>3.89</v>
      </c>
      <c r="V384" s="14">
        <f>ROUND(AVERAGE(Zinsswaps!V325:V384)+'iBoxx Extrapolation'!$G384,2)</f>
        <v>3.89</v>
      </c>
      <c r="W384" s="14">
        <f>ROUND(AVERAGE(Zinsswaps!W325:W384)+'iBoxx Extrapolation'!$G384,2)</f>
        <v>3.89</v>
      </c>
      <c r="X384" s="14">
        <f>ROUND(AVERAGE(Zinsswaps!X325:X384)+'iBoxx Extrapolation'!$G384,2)</f>
        <v>3.89</v>
      </c>
      <c r="Y384" s="14">
        <f>ROUND(AVERAGE(Zinsswaps!Y325:Y384)+'iBoxx Extrapolation'!$G384,2)</f>
        <v>3.89</v>
      </c>
      <c r="Z384" s="14">
        <f>ROUND(AVERAGE(Zinsswaps!Z325:Z384)+'iBoxx Extrapolation'!$G384,2)</f>
        <v>3.89</v>
      </c>
      <c r="AA384" s="14">
        <f>ROUND(AVERAGE(Zinsswaps!AA325:AA384)+'iBoxx Extrapolation'!$G384,2)</f>
        <v>3.88</v>
      </c>
      <c r="AB384" s="14">
        <f>ROUND(AVERAGE(Zinsswaps!AB325:AB384)+'iBoxx Extrapolation'!$G384,2)</f>
        <v>3.88</v>
      </c>
      <c r="AC384" s="14">
        <f>ROUND(AVERAGE(Zinsswaps!AC325:AC384)+'iBoxx Extrapolation'!$G384,2)</f>
        <v>3.87</v>
      </c>
      <c r="AD384" s="14">
        <f>ROUND(AVERAGE(Zinsswaps!AD325:AD384)+'iBoxx Extrapolation'!$G384,2)</f>
        <v>3.86</v>
      </c>
      <c r="AE384" s="14">
        <f>ROUND(AVERAGE(Zinsswaps!AE325:AE384)+'iBoxx Extrapolation'!$G384,2)</f>
        <v>3.86</v>
      </c>
      <c r="AF384" s="14">
        <f>ROUND(AVERAGE(Zinsswaps!AF325:AF384)+'iBoxx Extrapolation'!$G384,2)</f>
        <v>3.84</v>
      </c>
      <c r="AG384" s="14">
        <f>ROUND(AVERAGE(Zinsswaps!AG325:AG384)+'iBoxx Extrapolation'!$G384,2)</f>
        <v>3.82</v>
      </c>
      <c r="AH384" s="14">
        <f>ROUND(AVERAGE(Zinsswaps!AH325:AH384)+'iBoxx Extrapolation'!$G384,2)</f>
        <v>3.81</v>
      </c>
      <c r="AI384" s="14">
        <f>ROUND(AVERAGE(Zinsswaps!AI325:AI384)+'iBoxx Extrapolation'!$G384,2)</f>
        <v>3.79</v>
      </c>
      <c r="AJ384" s="14">
        <f>ROUND(AVERAGE(Zinsswaps!AJ325:AJ384)+'iBoxx Extrapolation'!$G384,2)</f>
        <v>3.78</v>
      </c>
      <c r="AK384" s="14">
        <f>ROUND(AVERAGE(Zinsswaps!AK325:AK384)+'iBoxx Extrapolation'!$G384,2)</f>
        <v>3.77</v>
      </c>
      <c r="AL384" s="14">
        <f>ROUND(AVERAGE(Zinsswaps!AL325:AL384)+'iBoxx Extrapolation'!$G384,2)</f>
        <v>3.76</v>
      </c>
      <c r="AM384" s="14">
        <f>ROUND(AVERAGE(Zinsswaps!AM325:AM384)+'iBoxx Extrapolation'!$G384,2)</f>
        <v>3.75</v>
      </c>
      <c r="AN384" s="14">
        <f>ROUND(AVERAGE(Zinsswaps!AN325:AN384)+'iBoxx Extrapolation'!$G384,2)</f>
        <v>3.74</v>
      </c>
      <c r="AO384" s="14">
        <f>ROUND(AVERAGE(Zinsswaps!AO325:AO384)+'iBoxx Extrapolation'!$G384,2)</f>
        <v>3.73</v>
      </c>
      <c r="AP384" s="14">
        <f>ROUND(AVERAGE(Zinsswaps!AP325:AP384)+'iBoxx Extrapolation'!$G384,2)</f>
        <v>3.7</v>
      </c>
      <c r="AQ384" s="14">
        <f>ROUND(AVERAGE(Zinsswaps!AQ325:AQ384)+'iBoxx Extrapolation'!$G384,2)</f>
        <v>3.68</v>
      </c>
      <c r="AR384" s="14">
        <f>ROUND(AVERAGE(Zinsswaps!AR325:AR384)+'iBoxx Extrapolation'!$G384,2)</f>
        <v>3.66</v>
      </c>
      <c r="AS384" s="14">
        <f>ROUND(AVERAGE(Zinsswaps!AS325:AS384)+'iBoxx Extrapolation'!$G384,2)</f>
        <v>3.64</v>
      </c>
      <c r="AT384" s="14">
        <f>ROUND(AVERAGE(Zinsswaps!AT325:AT384)+'iBoxx Extrapolation'!$G384,2)</f>
        <v>3.62</v>
      </c>
      <c r="AU384" s="14">
        <f>ROUND(AVERAGE(Zinsswaps!AU325:AU384)+'iBoxx Extrapolation'!$G384,2)</f>
        <v>3.61</v>
      </c>
      <c r="AV384" s="14">
        <f>ROUND(AVERAGE(Zinsswaps!AV325:AV384)+'iBoxx Extrapolation'!$G384,2)</f>
        <v>3.59</v>
      </c>
      <c r="AW384" s="14">
        <f>ROUND(AVERAGE(Zinsswaps!AW325:AW384)+'iBoxx Extrapolation'!$G384,2)</f>
        <v>3.57</v>
      </c>
      <c r="AX384" s="14">
        <f>ROUND(AVERAGE(Zinsswaps!AX325:AX384)+'iBoxx Extrapolation'!$G384,2)</f>
        <v>3.56</v>
      </c>
      <c r="AY384" s="14">
        <f>ROUND(AVERAGE(Zinsswaps!AY325:AY384)+'iBoxx Extrapolation'!$G384,2)</f>
        <v>3.54</v>
      </c>
    </row>
    <row r="385" spans="1:51" s="16" customFormat="1" x14ac:dyDescent="0.2">
      <c r="A385" s="12">
        <v>48944</v>
      </c>
      <c r="B385" s="14">
        <f>ROUND(AVERAGE(Zinsswaps!B326:B385)+'iBoxx Extrapolation'!$G385,2)</f>
        <v>2.99</v>
      </c>
      <c r="C385" s="14">
        <f>ROUND(AVERAGE(Zinsswaps!C326:C385)+'iBoxx Extrapolation'!$G385,2)</f>
        <v>3</v>
      </c>
      <c r="D385" s="14">
        <f>ROUND(AVERAGE(Zinsswaps!D326:D385)+'iBoxx Extrapolation'!$G385,2)</f>
        <v>3.05</v>
      </c>
      <c r="E385" s="14">
        <f>ROUND(AVERAGE(Zinsswaps!E326:E385)+'iBoxx Extrapolation'!$G385,2)</f>
        <v>3.12</v>
      </c>
      <c r="F385" s="14">
        <f>ROUND(AVERAGE(Zinsswaps!F326:F385)+'iBoxx Extrapolation'!$G385,2)</f>
        <v>3.19</v>
      </c>
      <c r="G385" s="14">
        <f>ROUND(AVERAGE(Zinsswaps!G326:G385)+'iBoxx Extrapolation'!$G385,2)</f>
        <v>3.27</v>
      </c>
      <c r="H385" s="14">
        <f>ROUND(AVERAGE(Zinsswaps!H326:H385)+'iBoxx Extrapolation'!$G385,2)</f>
        <v>3.34</v>
      </c>
      <c r="I385" s="14">
        <f>ROUND(AVERAGE(Zinsswaps!I326:I385)+'iBoxx Extrapolation'!$G385,2)</f>
        <v>3.41</v>
      </c>
      <c r="J385" s="14">
        <f>ROUND(AVERAGE(Zinsswaps!J326:J385)+'iBoxx Extrapolation'!$G385,2)</f>
        <v>3.48</v>
      </c>
      <c r="K385" s="14">
        <f>ROUND(AVERAGE(Zinsswaps!K326:K385)+'iBoxx Extrapolation'!$G385,2)</f>
        <v>3.54</v>
      </c>
      <c r="L385" s="14">
        <f>ROUND(AVERAGE(Zinsswaps!L326:L385)+'iBoxx Extrapolation'!$G385,2)</f>
        <v>3.6</v>
      </c>
      <c r="M385" s="14">
        <f>ROUND(AVERAGE(Zinsswaps!M326:M385)+'iBoxx Extrapolation'!$G385,2)</f>
        <v>3.65</v>
      </c>
      <c r="N385" s="14">
        <f>ROUND(AVERAGE(Zinsswaps!N326:N385)+'iBoxx Extrapolation'!$G385,2)</f>
        <v>3.7</v>
      </c>
      <c r="O385" s="14">
        <f>ROUND(AVERAGE(Zinsswaps!O326:O385)+'iBoxx Extrapolation'!$G385,2)</f>
        <v>3.75</v>
      </c>
      <c r="P385" s="14">
        <f>ROUND(AVERAGE(Zinsswaps!P326:P385)+'iBoxx Extrapolation'!$G385,2)</f>
        <v>3.78</v>
      </c>
      <c r="Q385" s="14">
        <f>ROUND(AVERAGE(Zinsswaps!Q326:Q385)+'iBoxx Extrapolation'!$G385,2)</f>
        <v>3.81</v>
      </c>
      <c r="R385" s="14">
        <f>ROUND(AVERAGE(Zinsswaps!R326:R385)+'iBoxx Extrapolation'!$G385,2)</f>
        <v>3.83</v>
      </c>
      <c r="S385" s="14">
        <f>ROUND(AVERAGE(Zinsswaps!S326:S385)+'iBoxx Extrapolation'!$G385,2)</f>
        <v>3.85</v>
      </c>
      <c r="T385" s="14">
        <f>ROUND(AVERAGE(Zinsswaps!T326:T385)+'iBoxx Extrapolation'!$G385,2)</f>
        <v>3.87</v>
      </c>
      <c r="U385" s="14">
        <f>ROUND(AVERAGE(Zinsswaps!U326:U385)+'iBoxx Extrapolation'!$G385,2)</f>
        <v>3.89</v>
      </c>
      <c r="V385" s="14">
        <f>ROUND(AVERAGE(Zinsswaps!V326:V385)+'iBoxx Extrapolation'!$G385,2)</f>
        <v>3.89</v>
      </c>
      <c r="W385" s="14">
        <f>ROUND(AVERAGE(Zinsswaps!W326:W385)+'iBoxx Extrapolation'!$G385,2)</f>
        <v>3.89</v>
      </c>
      <c r="X385" s="14">
        <f>ROUND(AVERAGE(Zinsswaps!X326:X385)+'iBoxx Extrapolation'!$G385,2)</f>
        <v>3.89</v>
      </c>
      <c r="Y385" s="14">
        <f>ROUND(AVERAGE(Zinsswaps!Y326:Y385)+'iBoxx Extrapolation'!$G385,2)</f>
        <v>3.89</v>
      </c>
      <c r="Z385" s="14">
        <f>ROUND(AVERAGE(Zinsswaps!Z326:Z385)+'iBoxx Extrapolation'!$G385,2)</f>
        <v>3.89</v>
      </c>
      <c r="AA385" s="14">
        <f>ROUND(AVERAGE(Zinsswaps!AA326:AA385)+'iBoxx Extrapolation'!$G385,2)</f>
        <v>3.88</v>
      </c>
      <c r="AB385" s="14">
        <f>ROUND(AVERAGE(Zinsswaps!AB326:AB385)+'iBoxx Extrapolation'!$G385,2)</f>
        <v>3.88</v>
      </c>
      <c r="AC385" s="14">
        <f>ROUND(AVERAGE(Zinsswaps!AC326:AC385)+'iBoxx Extrapolation'!$G385,2)</f>
        <v>3.87</v>
      </c>
      <c r="AD385" s="14">
        <f>ROUND(AVERAGE(Zinsswaps!AD326:AD385)+'iBoxx Extrapolation'!$G385,2)</f>
        <v>3.86</v>
      </c>
      <c r="AE385" s="14">
        <f>ROUND(AVERAGE(Zinsswaps!AE326:AE385)+'iBoxx Extrapolation'!$G385,2)</f>
        <v>3.86</v>
      </c>
      <c r="AF385" s="14">
        <f>ROUND(AVERAGE(Zinsswaps!AF326:AF385)+'iBoxx Extrapolation'!$G385,2)</f>
        <v>3.84</v>
      </c>
      <c r="AG385" s="14">
        <f>ROUND(AVERAGE(Zinsswaps!AG326:AG385)+'iBoxx Extrapolation'!$G385,2)</f>
        <v>3.82</v>
      </c>
      <c r="AH385" s="14">
        <f>ROUND(AVERAGE(Zinsswaps!AH326:AH385)+'iBoxx Extrapolation'!$G385,2)</f>
        <v>3.81</v>
      </c>
      <c r="AI385" s="14">
        <f>ROUND(AVERAGE(Zinsswaps!AI326:AI385)+'iBoxx Extrapolation'!$G385,2)</f>
        <v>3.79</v>
      </c>
      <c r="AJ385" s="14">
        <f>ROUND(AVERAGE(Zinsswaps!AJ326:AJ385)+'iBoxx Extrapolation'!$G385,2)</f>
        <v>3.78</v>
      </c>
      <c r="AK385" s="14">
        <f>ROUND(AVERAGE(Zinsswaps!AK326:AK385)+'iBoxx Extrapolation'!$G385,2)</f>
        <v>3.77</v>
      </c>
      <c r="AL385" s="14">
        <f>ROUND(AVERAGE(Zinsswaps!AL326:AL385)+'iBoxx Extrapolation'!$G385,2)</f>
        <v>3.76</v>
      </c>
      <c r="AM385" s="14">
        <f>ROUND(AVERAGE(Zinsswaps!AM326:AM385)+'iBoxx Extrapolation'!$G385,2)</f>
        <v>3.75</v>
      </c>
      <c r="AN385" s="14">
        <f>ROUND(AVERAGE(Zinsswaps!AN326:AN385)+'iBoxx Extrapolation'!$G385,2)</f>
        <v>3.74</v>
      </c>
      <c r="AO385" s="14">
        <f>ROUND(AVERAGE(Zinsswaps!AO326:AO385)+'iBoxx Extrapolation'!$G385,2)</f>
        <v>3.73</v>
      </c>
      <c r="AP385" s="14">
        <f>ROUND(AVERAGE(Zinsswaps!AP326:AP385)+'iBoxx Extrapolation'!$G385,2)</f>
        <v>3.7</v>
      </c>
      <c r="AQ385" s="14">
        <f>ROUND(AVERAGE(Zinsswaps!AQ326:AQ385)+'iBoxx Extrapolation'!$G385,2)</f>
        <v>3.68</v>
      </c>
      <c r="AR385" s="14">
        <f>ROUND(AVERAGE(Zinsswaps!AR326:AR385)+'iBoxx Extrapolation'!$G385,2)</f>
        <v>3.66</v>
      </c>
      <c r="AS385" s="14">
        <f>ROUND(AVERAGE(Zinsswaps!AS326:AS385)+'iBoxx Extrapolation'!$G385,2)</f>
        <v>3.64</v>
      </c>
      <c r="AT385" s="14">
        <f>ROUND(AVERAGE(Zinsswaps!AT326:AT385)+'iBoxx Extrapolation'!$G385,2)</f>
        <v>3.62</v>
      </c>
      <c r="AU385" s="14">
        <f>ROUND(AVERAGE(Zinsswaps!AU326:AU385)+'iBoxx Extrapolation'!$G385,2)</f>
        <v>3.61</v>
      </c>
      <c r="AV385" s="14">
        <f>ROUND(AVERAGE(Zinsswaps!AV326:AV385)+'iBoxx Extrapolation'!$G385,2)</f>
        <v>3.59</v>
      </c>
      <c r="AW385" s="14">
        <f>ROUND(AVERAGE(Zinsswaps!AW326:AW385)+'iBoxx Extrapolation'!$G385,2)</f>
        <v>3.57</v>
      </c>
      <c r="AX385" s="14">
        <f>ROUND(AVERAGE(Zinsswaps!AX326:AX385)+'iBoxx Extrapolation'!$G385,2)</f>
        <v>3.56</v>
      </c>
      <c r="AY385" s="14">
        <f>ROUND(AVERAGE(Zinsswaps!AY326:AY385)+'iBoxx Extrapolation'!$G385,2)</f>
        <v>3.54</v>
      </c>
    </row>
    <row r="386" spans="1:51" s="16" customFormat="1" x14ac:dyDescent="0.2">
      <c r="A386" s="12">
        <v>48975</v>
      </c>
      <c r="B386" s="14">
        <f>ROUND(AVERAGE(Zinsswaps!B327:B386)+'iBoxx Extrapolation'!$G386,2)</f>
        <v>2.99</v>
      </c>
      <c r="C386" s="14">
        <f>ROUND(AVERAGE(Zinsswaps!C327:C386)+'iBoxx Extrapolation'!$G386,2)</f>
        <v>3</v>
      </c>
      <c r="D386" s="14">
        <f>ROUND(AVERAGE(Zinsswaps!D327:D386)+'iBoxx Extrapolation'!$G386,2)</f>
        <v>3.05</v>
      </c>
      <c r="E386" s="14">
        <f>ROUND(AVERAGE(Zinsswaps!E327:E386)+'iBoxx Extrapolation'!$G386,2)</f>
        <v>3.12</v>
      </c>
      <c r="F386" s="14">
        <f>ROUND(AVERAGE(Zinsswaps!F327:F386)+'iBoxx Extrapolation'!$G386,2)</f>
        <v>3.19</v>
      </c>
      <c r="G386" s="14">
        <f>ROUND(AVERAGE(Zinsswaps!G327:G386)+'iBoxx Extrapolation'!$G386,2)</f>
        <v>3.27</v>
      </c>
      <c r="H386" s="14">
        <f>ROUND(AVERAGE(Zinsswaps!H327:H386)+'iBoxx Extrapolation'!$G386,2)</f>
        <v>3.34</v>
      </c>
      <c r="I386" s="14">
        <f>ROUND(AVERAGE(Zinsswaps!I327:I386)+'iBoxx Extrapolation'!$G386,2)</f>
        <v>3.41</v>
      </c>
      <c r="J386" s="14">
        <f>ROUND(AVERAGE(Zinsswaps!J327:J386)+'iBoxx Extrapolation'!$G386,2)</f>
        <v>3.48</v>
      </c>
      <c r="K386" s="14">
        <f>ROUND(AVERAGE(Zinsswaps!K327:K386)+'iBoxx Extrapolation'!$G386,2)</f>
        <v>3.54</v>
      </c>
      <c r="L386" s="14">
        <f>ROUND(AVERAGE(Zinsswaps!L327:L386)+'iBoxx Extrapolation'!$G386,2)</f>
        <v>3.6</v>
      </c>
      <c r="M386" s="14">
        <f>ROUND(AVERAGE(Zinsswaps!M327:M386)+'iBoxx Extrapolation'!$G386,2)</f>
        <v>3.65</v>
      </c>
      <c r="N386" s="14">
        <f>ROUND(AVERAGE(Zinsswaps!N327:N386)+'iBoxx Extrapolation'!$G386,2)</f>
        <v>3.7</v>
      </c>
      <c r="O386" s="14">
        <f>ROUND(AVERAGE(Zinsswaps!O327:O386)+'iBoxx Extrapolation'!$G386,2)</f>
        <v>3.75</v>
      </c>
      <c r="P386" s="14">
        <f>ROUND(AVERAGE(Zinsswaps!P327:P386)+'iBoxx Extrapolation'!$G386,2)</f>
        <v>3.78</v>
      </c>
      <c r="Q386" s="14">
        <f>ROUND(AVERAGE(Zinsswaps!Q327:Q386)+'iBoxx Extrapolation'!$G386,2)</f>
        <v>3.81</v>
      </c>
      <c r="R386" s="14">
        <f>ROUND(AVERAGE(Zinsswaps!R327:R386)+'iBoxx Extrapolation'!$G386,2)</f>
        <v>3.83</v>
      </c>
      <c r="S386" s="14">
        <f>ROUND(AVERAGE(Zinsswaps!S327:S386)+'iBoxx Extrapolation'!$G386,2)</f>
        <v>3.85</v>
      </c>
      <c r="T386" s="14">
        <f>ROUND(AVERAGE(Zinsswaps!T327:T386)+'iBoxx Extrapolation'!$G386,2)</f>
        <v>3.87</v>
      </c>
      <c r="U386" s="14">
        <f>ROUND(AVERAGE(Zinsswaps!U327:U386)+'iBoxx Extrapolation'!$G386,2)</f>
        <v>3.89</v>
      </c>
      <c r="V386" s="14">
        <f>ROUND(AVERAGE(Zinsswaps!V327:V386)+'iBoxx Extrapolation'!$G386,2)</f>
        <v>3.89</v>
      </c>
      <c r="W386" s="14">
        <f>ROUND(AVERAGE(Zinsswaps!W327:W386)+'iBoxx Extrapolation'!$G386,2)</f>
        <v>3.89</v>
      </c>
      <c r="X386" s="14">
        <f>ROUND(AVERAGE(Zinsswaps!X327:X386)+'iBoxx Extrapolation'!$G386,2)</f>
        <v>3.89</v>
      </c>
      <c r="Y386" s="14">
        <f>ROUND(AVERAGE(Zinsswaps!Y327:Y386)+'iBoxx Extrapolation'!$G386,2)</f>
        <v>3.89</v>
      </c>
      <c r="Z386" s="14">
        <f>ROUND(AVERAGE(Zinsswaps!Z327:Z386)+'iBoxx Extrapolation'!$G386,2)</f>
        <v>3.89</v>
      </c>
      <c r="AA386" s="14">
        <f>ROUND(AVERAGE(Zinsswaps!AA327:AA386)+'iBoxx Extrapolation'!$G386,2)</f>
        <v>3.88</v>
      </c>
      <c r="AB386" s="14">
        <f>ROUND(AVERAGE(Zinsswaps!AB327:AB386)+'iBoxx Extrapolation'!$G386,2)</f>
        <v>3.88</v>
      </c>
      <c r="AC386" s="14">
        <f>ROUND(AVERAGE(Zinsswaps!AC327:AC386)+'iBoxx Extrapolation'!$G386,2)</f>
        <v>3.87</v>
      </c>
      <c r="AD386" s="14">
        <f>ROUND(AVERAGE(Zinsswaps!AD327:AD386)+'iBoxx Extrapolation'!$G386,2)</f>
        <v>3.86</v>
      </c>
      <c r="AE386" s="14">
        <f>ROUND(AVERAGE(Zinsswaps!AE327:AE386)+'iBoxx Extrapolation'!$G386,2)</f>
        <v>3.86</v>
      </c>
      <c r="AF386" s="14">
        <f>ROUND(AVERAGE(Zinsswaps!AF327:AF386)+'iBoxx Extrapolation'!$G386,2)</f>
        <v>3.84</v>
      </c>
      <c r="AG386" s="14">
        <f>ROUND(AVERAGE(Zinsswaps!AG327:AG386)+'iBoxx Extrapolation'!$G386,2)</f>
        <v>3.82</v>
      </c>
      <c r="AH386" s="14">
        <f>ROUND(AVERAGE(Zinsswaps!AH327:AH386)+'iBoxx Extrapolation'!$G386,2)</f>
        <v>3.81</v>
      </c>
      <c r="AI386" s="14">
        <f>ROUND(AVERAGE(Zinsswaps!AI327:AI386)+'iBoxx Extrapolation'!$G386,2)</f>
        <v>3.79</v>
      </c>
      <c r="AJ386" s="14">
        <f>ROUND(AVERAGE(Zinsswaps!AJ327:AJ386)+'iBoxx Extrapolation'!$G386,2)</f>
        <v>3.78</v>
      </c>
      <c r="AK386" s="14">
        <f>ROUND(AVERAGE(Zinsswaps!AK327:AK386)+'iBoxx Extrapolation'!$G386,2)</f>
        <v>3.77</v>
      </c>
      <c r="AL386" s="14">
        <f>ROUND(AVERAGE(Zinsswaps!AL327:AL386)+'iBoxx Extrapolation'!$G386,2)</f>
        <v>3.76</v>
      </c>
      <c r="AM386" s="14">
        <f>ROUND(AVERAGE(Zinsswaps!AM327:AM386)+'iBoxx Extrapolation'!$G386,2)</f>
        <v>3.75</v>
      </c>
      <c r="AN386" s="14">
        <f>ROUND(AVERAGE(Zinsswaps!AN327:AN386)+'iBoxx Extrapolation'!$G386,2)</f>
        <v>3.74</v>
      </c>
      <c r="AO386" s="14">
        <f>ROUND(AVERAGE(Zinsswaps!AO327:AO386)+'iBoxx Extrapolation'!$G386,2)</f>
        <v>3.73</v>
      </c>
      <c r="AP386" s="14">
        <f>ROUND(AVERAGE(Zinsswaps!AP327:AP386)+'iBoxx Extrapolation'!$G386,2)</f>
        <v>3.7</v>
      </c>
      <c r="AQ386" s="14">
        <f>ROUND(AVERAGE(Zinsswaps!AQ327:AQ386)+'iBoxx Extrapolation'!$G386,2)</f>
        <v>3.68</v>
      </c>
      <c r="AR386" s="14">
        <f>ROUND(AVERAGE(Zinsswaps!AR327:AR386)+'iBoxx Extrapolation'!$G386,2)</f>
        <v>3.66</v>
      </c>
      <c r="AS386" s="14">
        <f>ROUND(AVERAGE(Zinsswaps!AS327:AS386)+'iBoxx Extrapolation'!$G386,2)</f>
        <v>3.64</v>
      </c>
      <c r="AT386" s="14">
        <f>ROUND(AVERAGE(Zinsswaps!AT327:AT386)+'iBoxx Extrapolation'!$G386,2)</f>
        <v>3.62</v>
      </c>
      <c r="AU386" s="14">
        <f>ROUND(AVERAGE(Zinsswaps!AU327:AU386)+'iBoxx Extrapolation'!$G386,2)</f>
        <v>3.61</v>
      </c>
      <c r="AV386" s="14">
        <f>ROUND(AVERAGE(Zinsswaps!AV327:AV386)+'iBoxx Extrapolation'!$G386,2)</f>
        <v>3.59</v>
      </c>
      <c r="AW386" s="14">
        <f>ROUND(AVERAGE(Zinsswaps!AW327:AW386)+'iBoxx Extrapolation'!$G386,2)</f>
        <v>3.57</v>
      </c>
      <c r="AX386" s="14">
        <f>ROUND(AVERAGE(Zinsswaps!AX327:AX386)+'iBoxx Extrapolation'!$G386,2)</f>
        <v>3.56</v>
      </c>
      <c r="AY386" s="14">
        <f>ROUND(AVERAGE(Zinsswaps!AY327:AY386)+'iBoxx Extrapolation'!$G386,2)</f>
        <v>3.54</v>
      </c>
    </row>
    <row r="387" spans="1:51" s="16" customFormat="1" x14ac:dyDescent="0.2">
      <c r="A387" s="12">
        <v>49003</v>
      </c>
      <c r="B387" s="14">
        <f>ROUND(AVERAGE(Zinsswaps!B328:B387)+'iBoxx Extrapolation'!$G387,2)</f>
        <v>2.99</v>
      </c>
      <c r="C387" s="14">
        <f>ROUND(AVERAGE(Zinsswaps!C328:C387)+'iBoxx Extrapolation'!$G387,2)</f>
        <v>3</v>
      </c>
      <c r="D387" s="14">
        <f>ROUND(AVERAGE(Zinsswaps!D328:D387)+'iBoxx Extrapolation'!$G387,2)</f>
        <v>3.05</v>
      </c>
      <c r="E387" s="14">
        <f>ROUND(AVERAGE(Zinsswaps!E328:E387)+'iBoxx Extrapolation'!$G387,2)</f>
        <v>3.12</v>
      </c>
      <c r="F387" s="14">
        <f>ROUND(AVERAGE(Zinsswaps!F328:F387)+'iBoxx Extrapolation'!$G387,2)</f>
        <v>3.19</v>
      </c>
      <c r="G387" s="14">
        <f>ROUND(AVERAGE(Zinsswaps!G328:G387)+'iBoxx Extrapolation'!$G387,2)</f>
        <v>3.27</v>
      </c>
      <c r="H387" s="14">
        <f>ROUND(AVERAGE(Zinsswaps!H328:H387)+'iBoxx Extrapolation'!$G387,2)</f>
        <v>3.34</v>
      </c>
      <c r="I387" s="14">
        <f>ROUND(AVERAGE(Zinsswaps!I328:I387)+'iBoxx Extrapolation'!$G387,2)</f>
        <v>3.41</v>
      </c>
      <c r="J387" s="14">
        <f>ROUND(AVERAGE(Zinsswaps!J328:J387)+'iBoxx Extrapolation'!$G387,2)</f>
        <v>3.48</v>
      </c>
      <c r="K387" s="14">
        <f>ROUND(AVERAGE(Zinsswaps!K328:K387)+'iBoxx Extrapolation'!$G387,2)</f>
        <v>3.54</v>
      </c>
      <c r="L387" s="14">
        <f>ROUND(AVERAGE(Zinsswaps!L328:L387)+'iBoxx Extrapolation'!$G387,2)</f>
        <v>3.6</v>
      </c>
      <c r="M387" s="14">
        <f>ROUND(AVERAGE(Zinsswaps!M328:M387)+'iBoxx Extrapolation'!$G387,2)</f>
        <v>3.65</v>
      </c>
      <c r="N387" s="14">
        <f>ROUND(AVERAGE(Zinsswaps!N328:N387)+'iBoxx Extrapolation'!$G387,2)</f>
        <v>3.7</v>
      </c>
      <c r="O387" s="14">
        <f>ROUND(AVERAGE(Zinsswaps!O328:O387)+'iBoxx Extrapolation'!$G387,2)</f>
        <v>3.75</v>
      </c>
      <c r="P387" s="14">
        <f>ROUND(AVERAGE(Zinsswaps!P328:P387)+'iBoxx Extrapolation'!$G387,2)</f>
        <v>3.78</v>
      </c>
      <c r="Q387" s="14">
        <f>ROUND(AVERAGE(Zinsswaps!Q328:Q387)+'iBoxx Extrapolation'!$G387,2)</f>
        <v>3.81</v>
      </c>
      <c r="R387" s="14">
        <f>ROUND(AVERAGE(Zinsswaps!R328:R387)+'iBoxx Extrapolation'!$G387,2)</f>
        <v>3.83</v>
      </c>
      <c r="S387" s="14">
        <f>ROUND(AVERAGE(Zinsswaps!S328:S387)+'iBoxx Extrapolation'!$G387,2)</f>
        <v>3.85</v>
      </c>
      <c r="T387" s="14">
        <f>ROUND(AVERAGE(Zinsswaps!T328:T387)+'iBoxx Extrapolation'!$G387,2)</f>
        <v>3.87</v>
      </c>
      <c r="U387" s="14">
        <f>ROUND(AVERAGE(Zinsswaps!U328:U387)+'iBoxx Extrapolation'!$G387,2)</f>
        <v>3.89</v>
      </c>
      <c r="V387" s="14">
        <f>ROUND(AVERAGE(Zinsswaps!V328:V387)+'iBoxx Extrapolation'!$G387,2)</f>
        <v>3.89</v>
      </c>
      <c r="W387" s="14">
        <f>ROUND(AVERAGE(Zinsswaps!W328:W387)+'iBoxx Extrapolation'!$G387,2)</f>
        <v>3.89</v>
      </c>
      <c r="X387" s="14">
        <f>ROUND(AVERAGE(Zinsswaps!X328:X387)+'iBoxx Extrapolation'!$G387,2)</f>
        <v>3.89</v>
      </c>
      <c r="Y387" s="14">
        <f>ROUND(AVERAGE(Zinsswaps!Y328:Y387)+'iBoxx Extrapolation'!$G387,2)</f>
        <v>3.89</v>
      </c>
      <c r="Z387" s="14">
        <f>ROUND(AVERAGE(Zinsswaps!Z328:Z387)+'iBoxx Extrapolation'!$G387,2)</f>
        <v>3.89</v>
      </c>
      <c r="AA387" s="14">
        <f>ROUND(AVERAGE(Zinsswaps!AA328:AA387)+'iBoxx Extrapolation'!$G387,2)</f>
        <v>3.88</v>
      </c>
      <c r="AB387" s="14">
        <f>ROUND(AVERAGE(Zinsswaps!AB328:AB387)+'iBoxx Extrapolation'!$G387,2)</f>
        <v>3.88</v>
      </c>
      <c r="AC387" s="14">
        <f>ROUND(AVERAGE(Zinsswaps!AC328:AC387)+'iBoxx Extrapolation'!$G387,2)</f>
        <v>3.87</v>
      </c>
      <c r="AD387" s="14">
        <f>ROUND(AVERAGE(Zinsswaps!AD328:AD387)+'iBoxx Extrapolation'!$G387,2)</f>
        <v>3.86</v>
      </c>
      <c r="AE387" s="14">
        <f>ROUND(AVERAGE(Zinsswaps!AE328:AE387)+'iBoxx Extrapolation'!$G387,2)</f>
        <v>3.86</v>
      </c>
      <c r="AF387" s="14">
        <f>ROUND(AVERAGE(Zinsswaps!AF328:AF387)+'iBoxx Extrapolation'!$G387,2)</f>
        <v>3.84</v>
      </c>
      <c r="AG387" s="14">
        <f>ROUND(AVERAGE(Zinsswaps!AG328:AG387)+'iBoxx Extrapolation'!$G387,2)</f>
        <v>3.82</v>
      </c>
      <c r="AH387" s="14">
        <f>ROUND(AVERAGE(Zinsswaps!AH328:AH387)+'iBoxx Extrapolation'!$G387,2)</f>
        <v>3.81</v>
      </c>
      <c r="AI387" s="14">
        <f>ROUND(AVERAGE(Zinsswaps!AI328:AI387)+'iBoxx Extrapolation'!$G387,2)</f>
        <v>3.79</v>
      </c>
      <c r="AJ387" s="14">
        <f>ROUND(AVERAGE(Zinsswaps!AJ328:AJ387)+'iBoxx Extrapolation'!$G387,2)</f>
        <v>3.78</v>
      </c>
      <c r="AK387" s="14">
        <f>ROUND(AVERAGE(Zinsswaps!AK328:AK387)+'iBoxx Extrapolation'!$G387,2)</f>
        <v>3.77</v>
      </c>
      <c r="AL387" s="14">
        <f>ROUND(AVERAGE(Zinsswaps!AL328:AL387)+'iBoxx Extrapolation'!$G387,2)</f>
        <v>3.76</v>
      </c>
      <c r="AM387" s="14">
        <f>ROUND(AVERAGE(Zinsswaps!AM328:AM387)+'iBoxx Extrapolation'!$G387,2)</f>
        <v>3.75</v>
      </c>
      <c r="AN387" s="14">
        <f>ROUND(AVERAGE(Zinsswaps!AN328:AN387)+'iBoxx Extrapolation'!$G387,2)</f>
        <v>3.74</v>
      </c>
      <c r="AO387" s="14">
        <f>ROUND(AVERAGE(Zinsswaps!AO328:AO387)+'iBoxx Extrapolation'!$G387,2)</f>
        <v>3.73</v>
      </c>
      <c r="AP387" s="14">
        <f>ROUND(AVERAGE(Zinsswaps!AP328:AP387)+'iBoxx Extrapolation'!$G387,2)</f>
        <v>3.7</v>
      </c>
      <c r="AQ387" s="14">
        <f>ROUND(AVERAGE(Zinsswaps!AQ328:AQ387)+'iBoxx Extrapolation'!$G387,2)</f>
        <v>3.68</v>
      </c>
      <c r="AR387" s="14">
        <f>ROUND(AVERAGE(Zinsswaps!AR328:AR387)+'iBoxx Extrapolation'!$G387,2)</f>
        <v>3.66</v>
      </c>
      <c r="AS387" s="14">
        <f>ROUND(AVERAGE(Zinsswaps!AS328:AS387)+'iBoxx Extrapolation'!$G387,2)</f>
        <v>3.64</v>
      </c>
      <c r="AT387" s="14">
        <f>ROUND(AVERAGE(Zinsswaps!AT328:AT387)+'iBoxx Extrapolation'!$G387,2)</f>
        <v>3.62</v>
      </c>
      <c r="AU387" s="14">
        <f>ROUND(AVERAGE(Zinsswaps!AU328:AU387)+'iBoxx Extrapolation'!$G387,2)</f>
        <v>3.61</v>
      </c>
      <c r="AV387" s="14">
        <f>ROUND(AVERAGE(Zinsswaps!AV328:AV387)+'iBoxx Extrapolation'!$G387,2)</f>
        <v>3.59</v>
      </c>
      <c r="AW387" s="14">
        <f>ROUND(AVERAGE(Zinsswaps!AW328:AW387)+'iBoxx Extrapolation'!$G387,2)</f>
        <v>3.57</v>
      </c>
      <c r="AX387" s="14">
        <f>ROUND(AVERAGE(Zinsswaps!AX328:AX387)+'iBoxx Extrapolation'!$G387,2)</f>
        <v>3.56</v>
      </c>
      <c r="AY387" s="14">
        <f>ROUND(AVERAGE(Zinsswaps!AY328:AY387)+'iBoxx Extrapolation'!$G387,2)</f>
        <v>3.54</v>
      </c>
    </row>
    <row r="388" spans="1:51" s="16" customFormat="1" x14ac:dyDescent="0.2">
      <c r="A388" s="12">
        <v>49034</v>
      </c>
      <c r="B388" s="14">
        <f>ROUND(AVERAGE(Zinsswaps!B329:B388)+'iBoxx Extrapolation'!$G388,2)</f>
        <v>2.99</v>
      </c>
      <c r="C388" s="14">
        <f>ROUND(AVERAGE(Zinsswaps!C329:C388)+'iBoxx Extrapolation'!$G388,2)</f>
        <v>3</v>
      </c>
      <c r="D388" s="14">
        <f>ROUND(AVERAGE(Zinsswaps!D329:D388)+'iBoxx Extrapolation'!$G388,2)</f>
        <v>3.05</v>
      </c>
      <c r="E388" s="14">
        <f>ROUND(AVERAGE(Zinsswaps!E329:E388)+'iBoxx Extrapolation'!$G388,2)</f>
        <v>3.12</v>
      </c>
      <c r="F388" s="14">
        <f>ROUND(AVERAGE(Zinsswaps!F329:F388)+'iBoxx Extrapolation'!$G388,2)</f>
        <v>3.19</v>
      </c>
      <c r="G388" s="14">
        <f>ROUND(AVERAGE(Zinsswaps!G329:G388)+'iBoxx Extrapolation'!$G388,2)</f>
        <v>3.27</v>
      </c>
      <c r="H388" s="14">
        <f>ROUND(AVERAGE(Zinsswaps!H329:H388)+'iBoxx Extrapolation'!$G388,2)</f>
        <v>3.34</v>
      </c>
      <c r="I388" s="14">
        <f>ROUND(AVERAGE(Zinsswaps!I329:I388)+'iBoxx Extrapolation'!$G388,2)</f>
        <v>3.41</v>
      </c>
      <c r="J388" s="14">
        <f>ROUND(AVERAGE(Zinsswaps!J329:J388)+'iBoxx Extrapolation'!$G388,2)</f>
        <v>3.48</v>
      </c>
      <c r="K388" s="14">
        <f>ROUND(AVERAGE(Zinsswaps!K329:K388)+'iBoxx Extrapolation'!$G388,2)</f>
        <v>3.54</v>
      </c>
      <c r="L388" s="14">
        <f>ROUND(AVERAGE(Zinsswaps!L329:L388)+'iBoxx Extrapolation'!$G388,2)</f>
        <v>3.6</v>
      </c>
      <c r="M388" s="14">
        <f>ROUND(AVERAGE(Zinsswaps!M329:M388)+'iBoxx Extrapolation'!$G388,2)</f>
        <v>3.65</v>
      </c>
      <c r="N388" s="14">
        <f>ROUND(AVERAGE(Zinsswaps!N329:N388)+'iBoxx Extrapolation'!$G388,2)</f>
        <v>3.7</v>
      </c>
      <c r="O388" s="14">
        <f>ROUND(AVERAGE(Zinsswaps!O329:O388)+'iBoxx Extrapolation'!$G388,2)</f>
        <v>3.75</v>
      </c>
      <c r="P388" s="14">
        <f>ROUND(AVERAGE(Zinsswaps!P329:P388)+'iBoxx Extrapolation'!$G388,2)</f>
        <v>3.78</v>
      </c>
      <c r="Q388" s="14">
        <f>ROUND(AVERAGE(Zinsswaps!Q329:Q388)+'iBoxx Extrapolation'!$G388,2)</f>
        <v>3.81</v>
      </c>
      <c r="R388" s="14">
        <f>ROUND(AVERAGE(Zinsswaps!R329:R388)+'iBoxx Extrapolation'!$G388,2)</f>
        <v>3.83</v>
      </c>
      <c r="S388" s="14">
        <f>ROUND(AVERAGE(Zinsswaps!S329:S388)+'iBoxx Extrapolation'!$G388,2)</f>
        <v>3.85</v>
      </c>
      <c r="T388" s="14">
        <f>ROUND(AVERAGE(Zinsswaps!T329:T388)+'iBoxx Extrapolation'!$G388,2)</f>
        <v>3.87</v>
      </c>
      <c r="U388" s="14">
        <f>ROUND(AVERAGE(Zinsswaps!U329:U388)+'iBoxx Extrapolation'!$G388,2)</f>
        <v>3.89</v>
      </c>
      <c r="V388" s="14">
        <f>ROUND(AVERAGE(Zinsswaps!V329:V388)+'iBoxx Extrapolation'!$G388,2)</f>
        <v>3.89</v>
      </c>
      <c r="W388" s="14">
        <f>ROUND(AVERAGE(Zinsswaps!W329:W388)+'iBoxx Extrapolation'!$G388,2)</f>
        <v>3.89</v>
      </c>
      <c r="X388" s="14">
        <f>ROUND(AVERAGE(Zinsswaps!X329:X388)+'iBoxx Extrapolation'!$G388,2)</f>
        <v>3.89</v>
      </c>
      <c r="Y388" s="14">
        <f>ROUND(AVERAGE(Zinsswaps!Y329:Y388)+'iBoxx Extrapolation'!$G388,2)</f>
        <v>3.89</v>
      </c>
      <c r="Z388" s="14">
        <f>ROUND(AVERAGE(Zinsswaps!Z329:Z388)+'iBoxx Extrapolation'!$G388,2)</f>
        <v>3.89</v>
      </c>
      <c r="AA388" s="14">
        <f>ROUND(AVERAGE(Zinsswaps!AA329:AA388)+'iBoxx Extrapolation'!$G388,2)</f>
        <v>3.88</v>
      </c>
      <c r="AB388" s="14">
        <f>ROUND(AVERAGE(Zinsswaps!AB329:AB388)+'iBoxx Extrapolation'!$G388,2)</f>
        <v>3.88</v>
      </c>
      <c r="AC388" s="14">
        <f>ROUND(AVERAGE(Zinsswaps!AC329:AC388)+'iBoxx Extrapolation'!$G388,2)</f>
        <v>3.87</v>
      </c>
      <c r="AD388" s="14">
        <f>ROUND(AVERAGE(Zinsswaps!AD329:AD388)+'iBoxx Extrapolation'!$G388,2)</f>
        <v>3.86</v>
      </c>
      <c r="AE388" s="14">
        <f>ROUND(AVERAGE(Zinsswaps!AE329:AE388)+'iBoxx Extrapolation'!$G388,2)</f>
        <v>3.86</v>
      </c>
      <c r="AF388" s="14">
        <f>ROUND(AVERAGE(Zinsswaps!AF329:AF388)+'iBoxx Extrapolation'!$G388,2)</f>
        <v>3.84</v>
      </c>
      <c r="AG388" s="14">
        <f>ROUND(AVERAGE(Zinsswaps!AG329:AG388)+'iBoxx Extrapolation'!$G388,2)</f>
        <v>3.82</v>
      </c>
      <c r="AH388" s="14">
        <f>ROUND(AVERAGE(Zinsswaps!AH329:AH388)+'iBoxx Extrapolation'!$G388,2)</f>
        <v>3.81</v>
      </c>
      <c r="AI388" s="14">
        <f>ROUND(AVERAGE(Zinsswaps!AI329:AI388)+'iBoxx Extrapolation'!$G388,2)</f>
        <v>3.79</v>
      </c>
      <c r="AJ388" s="14">
        <f>ROUND(AVERAGE(Zinsswaps!AJ329:AJ388)+'iBoxx Extrapolation'!$G388,2)</f>
        <v>3.78</v>
      </c>
      <c r="AK388" s="14">
        <f>ROUND(AVERAGE(Zinsswaps!AK329:AK388)+'iBoxx Extrapolation'!$G388,2)</f>
        <v>3.77</v>
      </c>
      <c r="AL388" s="14">
        <f>ROUND(AVERAGE(Zinsswaps!AL329:AL388)+'iBoxx Extrapolation'!$G388,2)</f>
        <v>3.76</v>
      </c>
      <c r="AM388" s="14">
        <f>ROUND(AVERAGE(Zinsswaps!AM329:AM388)+'iBoxx Extrapolation'!$G388,2)</f>
        <v>3.75</v>
      </c>
      <c r="AN388" s="14">
        <f>ROUND(AVERAGE(Zinsswaps!AN329:AN388)+'iBoxx Extrapolation'!$G388,2)</f>
        <v>3.74</v>
      </c>
      <c r="AO388" s="14">
        <f>ROUND(AVERAGE(Zinsswaps!AO329:AO388)+'iBoxx Extrapolation'!$G388,2)</f>
        <v>3.73</v>
      </c>
      <c r="AP388" s="14">
        <f>ROUND(AVERAGE(Zinsswaps!AP329:AP388)+'iBoxx Extrapolation'!$G388,2)</f>
        <v>3.7</v>
      </c>
      <c r="AQ388" s="14">
        <f>ROUND(AVERAGE(Zinsswaps!AQ329:AQ388)+'iBoxx Extrapolation'!$G388,2)</f>
        <v>3.68</v>
      </c>
      <c r="AR388" s="14">
        <f>ROUND(AVERAGE(Zinsswaps!AR329:AR388)+'iBoxx Extrapolation'!$G388,2)</f>
        <v>3.66</v>
      </c>
      <c r="AS388" s="14">
        <f>ROUND(AVERAGE(Zinsswaps!AS329:AS388)+'iBoxx Extrapolation'!$G388,2)</f>
        <v>3.64</v>
      </c>
      <c r="AT388" s="14">
        <f>ROUND(AVERAGE(Zinsswaps!AT329:AT388)+'iBoxx Extrapolation'!$G388,2)</f>
        <v>3.62</v>
      </c>
      <c r="AU388" s="14">
        <f>ROUND(AVERAGE(Zinsswaps!AU329:AU388)+'iBoxx Extrapolation'!$G388,2)</f>
        <v>3.61</v>
      </c>
      <c r="AV388" s="14">
        <f>ROUND(AVERAGE(Zinsswaps!AV329:AV388)+'iBoxx Extrapolation'!$G388,2)</f>
        <v>3.59</v>
      </c>
      <c r="AW388" s="14">
        <f>ROUND(AVERAGE(Zinsswaps!AW329:AW388)+'iBoxx Extrapolation'!$G388,2)</f>
        <v>3.57</v>
      </c>
      <c r="AX388" s="14">
        <f>ROUND(AVERAGE(Zinsswaps!AX329:AX388)+'iBoxx Extrapolation'!$G388,2)</f>
        <v>3.56</v>
      </c>
      <c r="AY388" s="14">
        <f>ROUND(AVERAGE(Zinsswaps!AY329:AY388)+'iBoxx Extrapolation'!$G388,2)</f>
        <v>3.54</v>
      </c>
    </row>
    <row r="389" spans="1:51" s="16" customFormat="1" x14ac:dyDescent="0.2">
      <c r="A389" s="12">
        <v>49064</v>
      </c>
      <c r="B389" s="14">
        <f>ROUND(AVERAGE(Zinsswaps!B330:B389)+'iBoxx Extrapolation'!$G389,2)</f>
        <v>2.99</v>
      </c>
      <c r="C389" s="14">
        <f>ROUND(AVERAGE(Zinsswaps!C330:C389)+'iBoxx Extrapolation'!$G389,2)</f>
        <v>3</v>
      </c>
      <c r="D389" s="14">
        <f>ROUND(AVERAGE(Zinsswaps!D330:D389)+'iBoxx Extrapolation'!$G389,2)</f>
        <v>3.05</v>
      </c>
      <c r="E389" s="14">
        <f>ROUND(AVERAGE(Zinsswaps!E330:E389)+'iBoxx Extrapolation'!$G389,2)</f>
        <v>3.12</v>
      </c>
      <c r="F389" s="14">
        <f>ROUND(AVERAGE(Zinsswaps!F330:F389)+'iBoxx Extrapolation'!$G389,2)</f>
        <v>3.19</v>
      </c>
      <c r="G389" s="14">
        <f>ROUND(AVERAGE(Zinsswaps!G330:G389)+'iBoxx Extrapolation'!$G389,2)</f>
        <v>3.27</v>
      </c>
      <c r="H389" s="14">
        <f>ROUND(AVERAGE(Zinsswaps!H330:H389)+'iBoxx Extrapolation'!$G389,2)</f>
        <v>3.34</v>
      </c>
      <c r="I389" s="14">
        <f>ROUND(AVERAGE(Zinsswaps!I330:I389)+'iBoxx Extrapolation'!$G389,2)</f>
        <v>3.41</v>
      </c>
      <c r="J389" s="14">
        <f>ROUND(AVERAGE(Zinsswaps!J330:J389)+'iBoxx Extrapolation'!$G389,2)</f>
        <v>3.48</v>
      </c>
      <c r="K389" s="14">
        <f>ROUND(AVERAGE(Zinsswaps!K330:K389)+'iBoxx Extrapolation'!$G389,2)</f>
        <v>3.54</v>
      </c>
      <c r="L389" s="14">
        <f>ROUND(AVERAGE(Zinsswaps!L330:L389)+'iBoxx Extrapolation'!$G389,2)</f>
        <v>3.6</v>
      </c>
      <c r="M389" s="14">
        <f>ROUND(AVERAGE(Zinsswaps!M330:M389)+'iBoxx Extrapolation'!$G389,2)</f>
        <v>3.65</v>
      </c>
      <c r="N389" s="14">
        <f>ROUND(AVERAGE(Zinsswaps!N330:N389)+'iBoxx Extrapolation'!$G389,2)</f>
        <v>3.7</v>
      </c>
      <c r="O389" s="14">
        <f>ROUND(AVERAGE(Zinsswaps!O330:O389)+'iBoxx Extrapolation'!$G389,2)</f>
        <v>3.75</v>
      </c>
      <c r="P389" s="14">
        <f>ROUND(AVERAGE(Zinsswaps!P330:P389)+'iBoxx Extrapolation'!$G389,2)</f>
        <v>3.78</v>
      </c>
      <c r="Q389" s="14">
        <f>ROUND(AVERAGE(Zinsswaps!Q330:Q389)+'iBoxx Extrapolation'!$G389,2)</f>
        <v>3.81</v>
      </c>
      <c r="R389" s="14">
        <f>ROUND(AVERAGE(Zinsswaps!R330:R389)+'iBoxx Extrapolation'!$G389,2)</f>
        <v>3.83</v>
      </c>
      <c r="S389" s="14">
        <f>ROUND(AVERAGE(Zinsswaps!S330:S389)+'iBoxx Extrapolation'!$G389,2)</f>
        <v>3.85</v>
      </c>
      <c r="T389" s="14">
        <f>ROUND(AVERAGE(Zinsswaps!T330:T389)+'iBoxx Extrapolation'!$G389,2)</f>
        <v>3.87</v>
      </c>
      <c r="U389" s="14">
        <f>ROUND(AVERAGE(Zinsswaps!U330:U389)+'iBoxx Extrapolation'!$G389,2)</f>
        <v>3.89</v>
      </c>
      <c r="V389" s="14">
        <f>ROUND(AVERAGE(Zinsswaps!V330:V389)+'iBoxx Extrapolation'!$G389,2)</f>
        <v>3.89</v>
      </c>
      <c r="W389" s="14">
        <f>ROUND(AVERAGE(Zinsswaps!W330:W389)+'iBoxx Extrapolation'!$G389,2)</f>
        <v>3.89</v>
      </c>
      <c r="X389" s="14">
        <f>ROUND(AVERAGE(Zinsswaps!X330:X389)+'iBoxx Extrapolation'!$G389,2)</f>
        <v>3.89</v>
      </c>
      <c r="Y389" s="14">
        <f>ROUND(AVERAGE(Zinsswaps!Y330:Y389)+'iBoxx Extrapolation'!$G389,2)</f>
        <v>3.89</v>
      </c>
      <c r="Z389" s="14">
        <f>ROUND(AVERAGE(Zinsswaps!Z330:Z389)+'iBoxx Extrapolation'!$G389,2)</f>
        <v>3.89</v>
      </c>
      <c r="AA389" s="14">
        <f>ROUND(AVERAGE(Zinsswaps!AA330:AA389)+'iBoxx Extrapolation'!$G389,2)</f>
        <v>3.88</v>
      </c>
      <c r="AB389" s="14">
        <f>ROUND(AVERAGE(Zinsswaps!AB330:AB389)+'iBoxx Extrapolation'!$G389,2)</f>
        <v>3.88</v>
      </c>
      <c r="AC389" s="14">
        <f>ROUND(AVERAGE(Zinsswaps!AC330:AC389)+'iBoxx Extrapolation'!$G389,2)</f>
        <v>3.87</v>
      </c>
      <c r="AD389" s="14">
        <f>ROUND(AVERAGE(Zinsswaps!AD330:AD389)+'iBoxx Extrapolation'!$G389,2)</f>
        <v>3.86</v>
      </c>
      <c r="AE389" s="14">
        <f>ROUND(AVERAGE(Zinsswaps!AE330:AE389)+'iBoxx Extrapolation'!$G389,2)</f>
        <v>3.86</v>
      </c>
      <c r="AF389" s="14">
        <f>ROUND(AVERAGE(Zinsswaps!AF330:AF389)+'iBoxx Extrapolation'!$G389,2)</f>
        <v>3.84</v>
      </c>
      <c r="AG389" s="14">
        <f>ROUND(AVERAGE(Zinsswaps!AG330:AG389)+'iBoxx Extrapolation'!$G389,2)</f>
        <v>3.82</v>
      </c>
      <c r="AH389" s="14">
        <f>ROUND(AVERAGE(Zinsswaps!AH330:AH389)+'iBoxx Extrapolation'!$G389,2)</f>
        <v>3.81</v>
      </c>
      <c r="AI389" s="14">
        <f>ROUND(AVERAGE(Zinsswaps!AI330:AI389)+'iBoxx Extrapolation'!$G389,2)</f>
        <v>3.79</v>
      </c>
      <c r="AJ389" s="14">
        <f>ROUND(AVERAGE(Zinsswaps!AJ330:AJ389)+'iBoxx Extrapolation'!$G389,2)</f>
        <v>3.78</v>
      </c>
      <c r="AK389" s="14">
        <f>ROUND(AVERAGE(Zinsswaps!AK330:AK389)+'iBoxx Extrapolation'!$G389,2)</f>
        <v>3.77</v>
      </c>
      <c r="AL389" s="14">
        <f>ROUND(AVERAGE(Zinsswaps!AL330:AL389)+'iBoxx Extrapolation'!$G389,2)</f>
        <v>3.76</v>
      </c>
      <c r="AM389" s="14">
        <f>ROUND(AVERAGE(Zinsswaps!AM330:AM389)+'iBoxx Extrapolation'!$G389,2)</f>
        <v>3.75</v>
      </c>
      <c r="AN389" s="14">
        <f>ROUND(AVERAGE(Zinsswaps!AN330:AN389)+'iBoxx Extrapolation'!$G389,2)</f>
        <v>3.74</v>
      </c>
      <c r="AO389" s="14">
        <f>ROUND(AVERAGE(Zinsswaps!AO330:AO389)+'iBoxx Extrapolation'!$G389,2)</f>
        <v>3.73</v>
      </c>
      <c r="AP389" s="14">
        <f>ROUND(AVERAGE(Zinsswaps!AP330:AP389)+'iBoxx Extrapolation'!$G389,2)</f>
        <v>3.7</v>
      </c>
      <c r="AQ389" s="14">
        <f>ROUND(AVERAGE(Zinsswaps!AQ330:AQ389)+'iBoxx Extrapolation'!$G389,2)</f>
        <v>3.68</v>
      </c>
      <c r="AR389" s="14">
        <f>ROUND(AVERAGE(Zinsswaps!AR330:AR389)+'iBoxx Extrapolation'!$G389,2)</f>
        <v>3.66</v>
      </c>
      <c r="AS389" s="14">
        <f>ROUND(AVERAGE(Zinsswaps!AS330:AS389)+'iBoxx Extrapolation'!$G389,2)</f>
        <v>3.64</v>
      </c>
      <c r="AT389" s="14">
        <f>ROUND(AVERAGE(Zinsswaps!AT330:AT389)+'iBoxx Extrapolation'!$G389,2)</f>
        <v>3.62</v>
      </c>
      <c r="AU389" s="14">
        <f>ROUND(AVERAGE(Zinsswaps!AU330:AU389)+'iBoxx Extrapolation'!$G389,2)</f>
        <v>3.61</v>
      </c>
      <c r="AV389" s="14">
        <f>ROUND(AVERAGE(Zinsswaps!AV330:AV389)+'iBoxx Extrapolation'!$G389,2)</f>
        <v>3.59</v>
      </c>
      <c r="AW389" s="14">
        <f>ROUND(AVERAGE(Zinsswaps!AW330:AW389)+'iBoxx Extrapolation'!$G389,2)</f>
        <v>3.57</v>
      </c>
      <c r="AX389" s="14">
        <f>ROUND(AVERAGE(Zinsswaps!AX330:AX389)+'iBoxx Extrapolation'!$G389,2)</f>
        <v>3.56</v>
      </c>
      <c r="AY389" s="14">
        <f>ROUND(AVERAGE(Zinsswaps!AY330:AY389)+'iBoxx Extrapolation'!$G389,2)</f>
        <v>3.54</v>
      </c>
    </row>
    <row r="390" spans="1:51" s="16" customFormat="1" x14ac:dyDescent="0.2">
      <c r="A390" s="12">
        <v>49095</v>
      </c>
      <c r="B390" s="14">
        <f>ROUND(AVERAGE(Zinsswaps!B331:B390)+'iBoxx Extrapolation'!$G390,2)</f>
        <v>2.99</v>
      </c>
      <c r="C390" s="14">
        <f>ROUND(AVERAGE(Zinsswaps!C331:C390)+'iBoxx Extrapolation'!$G390,2)</f>
        <v>3</v>
      </c>
      <c r="D390" s="14">
        <f>ROUND(AVERAGE(Zinsswaps!D331:D390)+'iBoxx Extrapolation'!$G390,2)</f>
        <v>3.05</v>
      </c>
      <c r="E390" s="14">
        <f>ROUND(AVERAGE(Zinsswaps!E331:E390)+'iBoxx Extrapolation'!$G390,2)</f>
        <v>3.12</v>
      </c>
      <c r="F390" s="14">
        <f>ROUND(AVERAGE(Zinsswaps!F331:F390)+'iBoxx Extrapolation'!$G390,2)</f>
        <v>3.19</v>
      </c>
      <c r="G390" s="14">
        <f>ROUND(AVERAGE(Zinsswaps!G331:G390)+'iBoxx Extrapolation'!$G390,2)</f>
        <v>3.27</v>
      </c>
      <c r="H390" s="14">
        <f>ROUND(AVERAGE(Zinsswaps!H331:H390)+'iBoxx Extrapolation'!$G390,2)</f>
        <v>3.34</v>
      </c>
      <c r="I390" s="14">
        <f>ROUND(AVERAGE(Zinsswaps!I331:I390)+'iBoxx Extrapolation'!$G390,2)</f>
        <v>3.41</v>
      </c>
      <c r="J390" s="14">
        <f>ROUND(AVERAGE(Zinsswaps!J331:J390)+'iBoxx Extrapolation'!$G390,2)</f>
        <v>3.48</v>
      </c>
      <c r="K390" s="14">
        <f>ROUND(AVERAGE(Zinsswaps!K331:K390)+'iBoxx Extrapolation'!$G390,2)</f>
        <v>3.54</v>
      </c>
      <c r="L390" s="14">
        <f>ROUND(AVERAGE(Zinsswaps!L331:L390)+'iBoxx Extrapolation'!$G390,2)</f>
        <v>3.6</v>
      </c>
      <c r="M390" s="14">
        <f>ROUND(AVERAGE(Zinsswaps!M331:M390)+'iBoxx Extrapolation'!$G390,2)</f>
        <v>3.65</v>
      </c>
      <c r="N390" s="14">
        <f>ROUND(AVERAGE(Zinsswaps!N331:N390)+'iBoxx Extrapolation'!$G390,2)</f>
        <v>3.7</v>
      </c>
      <c r="O390" s="14">
        <f>ROUND(AVERAGE(Zinsswaps!O331:O390)+'iBoxx Extrapolation'!$G390,2)</f>
        <v>3.75</v>
      </c>
      <c r="P390" s="14">
        <f>ROUND(AVERAGE(Zinsswaps!P331:P390)+'iBoxx Extrapolation'!$G390,2)</f>
        <v>3.78</v>
      </c>
      <c r="Q390" s="14">
        <f>ROUND(AVERAGE(Zinsswaps!Q331:Q390)+'iBoxx Extrapolation'!$G390,2)</f>
        <v>3.81</v>
      </c>
      <c r="R390" s="14">
        <f>ROUND(AVERAGE(Zinsswaps!R331:R390)+'iBoxx Extrapolation'!$G390,2)</f>
        <v>3.83</v>
      </c>
      <c r="S390" s="14">
        <f>ROUND(AVERAGE(Zinsswaps!S331:S390)+'iBoxx Extrapolation'!$G390,2)</f>
        <v>3.85</v>
      </c>
      <c r="T390" s="14">
        <f>ROUND(AVERAGE(Zinsswaps!T331:T390)+'iBoxx Extrapolation'!$G390,2)</f>
        <v>3.87</v>
      </c>
      <c r="U390" s="14">
        <f>ROUND(AVERAGE(Zinsswaps!U331:U390)+'iBoxx Extrapolation'!$G390,2)</f>
        <v>3.89</v>
      </c>
      <c r="V390" s="14">
        <f>ROUND(AVERAGE(Zinsswaps!V331:V390)+'iBoxx Extrapolation'!$G390,2)</f>
        <v>3.89</v>
      </c>
      <c r="W390" s="14">
        <f>ROUND(AVERAGE(Zinsswaps!W331:W390)+'iBoxx Extrapolation'!$G390,2)</f>
        <v>3.89</v>
      </c>
      <c r="X390" s="14">
        <f>ROUND(AVERAGE(Zinsswaps!X331:X390)+'iBoxx Extrapolation'!$G390,2)</f>
        <v>3.89</v>
      </c>
      <c r="Y390" s="14">
        <f>ROUND(AVERAGE(Zinsswaps!Y331:Y390)+'iBoxx Extrapolation'!$G390,2)</f>
        <v>3.89</v>
      </c>
      <c r="Z390" s="14">
        <f>ROUND(AVERAGE(Zinsswaps!Z331:Z390)+'iBoxx Extrapolation'!$G390,2)</f>
        <v>3.89</v>
      </c>
      <c r="AA390" s="14">
        <f>ROUND(AVERAGE(Zinsswaps!AA331:AA390)+'iBoxx Extrapolation'!$G390,2)</f>
        <v>3.88</v>
      </c>
      <c r="AB390" s="14">
        <f>ROUND(AVERAGE(Zinsswaps!AB331:AB390)+'iBoxx Extrapolation'!$G390,2)</f>
        <v>3.88</v>
      </c>
      <c r="AC390" s="14">
        <f>ROUND(AVERAGE(Zinsswaps!AC331:AC390)+'iBoxx Extrapolation'!$G390,2)</f>
        <v>3.87</v>
      </c>
      <c r="AD390" s="14">
        <f>ROUND(AVERAGE(Zinsswaps!AD331:AD390)+'iBoxx Extrapolation'!$G390,2)</f>
        <v>3.86</v>
      </c>
      <c r="AE390" s="14">
        <f>ROUND(AVERAGE(Zinsswaps!AE331:AE390)+'iBoxx Extrapolation'!$G390,2)</f>
        <v>3.86</v>
      </c>
      <c r="AF390" s="14">
        <f>ROUND(AVERAGE(Zinsswaps!AF331:AF390)+'iBoxx Extrapolation'!$G390,2)</f>
        <v>3.84</v>
      </c>
      <c r="AG390" s="14">
        <f>ROUND(AVERAGE(Zinsswaps!AG331:AG390)+'iBoxx Extrapolation'!$G390,2)</f>
        <v>3.82</v>
      </c>
      <c r="AH390" s="14">
        <f>ROUND(AVERAGE(Zinsswaps!AH331:AH390)+'iBoxx Extrapolation'!$G390,2)</f>
        <v>3.81</v>
      </c>
      <c r="AI390" s="14">
        <f>ROUND(AVERAGE(Zinsswaps!AI331:AI390)+'iBoxx Extrapolation'!$G390,2)</f>
        <v>3.79</v>
      </c>
      <c r="AJ390" s="14">
        <f>ROUND(AVERAGE(Zinsswaps!AJ331:AJ390)+'iBoxx Extrapolation'!$G390,2)</f>
        <v>3.78</v>
      </c>
      <c r="AK390" s="14">
        <f>ROUND(AVERAGE(Zinsswaps!AK331:AK390)+'iBoxx Extrapolation'!$G390,2)</f>
        <v>3.77</v>
      </c>
      <c r="AL390" s="14">
        <f>ROUND(AVERAGE(Zinsswaps!AL331:AL390)+'iBoxx Extrapolation'!$G390,2)</f>
        <v>3.76</v>
      </c>
      <c r="AM390" s="14">
        <f>ROUND(AVERAGE(Zinsswaps!AM331:AM390)+'iBoxx Extrapolation'!$G390,2)</f>
        <v>3.75</v>
      </c>
      <c r="AN390" s="14">
        <f>ROUND(AVERAGE(Zinsswaps!AN331:AN390)+'iBoxx Extrapolation'!$G390,2)</f>
        <v>3.74</v>
      </c>
      <c r="AO390" s="14">
        <f>ROUND(AVERAGE(Zinsswaps!AO331:AO390)+'iBoxx Extrapolation'!$G390,2)</f>
        <v>3.73</v>
      </c>
      <c r="AP390" s="14">
        <f>ROUND(AVERAGE(Zinsswaps!AP331:AP390)+'iBoxx Extrapolation'!$G390,2)</f>
        <v>3.7</v>
      </c>
      <c r="AQ390" s="14">
        <f>ROUND(AVERAGE(Zinsswaps!AQ331:AQ390)+'iBoxx Extrapolation'!$G390,2)</f>
        <v>3.68</v>
      </c>
      <c r="AR390" s="14">
        <f>ROUND(AVERAGE(Zinsswaps!AR331:AR390)+'iBoxx Extrapolation'!$G390,2)</f>
        <v>3.66</v>
      </c>
      <c r="AS390" s="14">
        <f>ROUND(AVERAGE(Zinsswaps!AS331:AS390)+'iBoxx Extrapolation'!$G390,2)</f>
        <v>3.64</v>
      </c>
      <c r="AT390" s="14">
        <f>ROUND(AVERAGE(Zinsswaps!AT331:AT390)+'iBoxx Extrapolation'!$G390,2)</f>
        <v>3.62</v>
      </c>
      <c r="AU390" s="14">
        <f>ROUND(AVERAGE(Zinsswaps!AU331:AU390)+'iBoxx Extrapolation'!$G390,2)</f>
        <v>3.61</v>
      </c>
      <c r="AV390" s="14">
        <f>ROUND(AVERAGE(Zinsswaps!AV331:AV390)+'iBoxx Extrapolation'!$G390,2)</f>
        <v>3.59</v>
      </c>
      <c r="AW390" s="14">
        <f>ROUND(AVERAGE(Zinsswaps!AW331:AW390)+'iBoxx Extrapolation'!$G390,2)</f>
        <v>3.57</v>
      </c>
      <c r="AX390" s="14">
        <f>ROUND(AVERAGE(Zinsswaps!AX331:AX390)+'iBoxx Extrapolation'!$G390,2)</f>
        <v>3.56</v>
      </c>
      <c r="AY390" s="14">
        <f>ROUND(AVERAGE(Zinsswaps!AY331:AY390)+'iBoxx Extrapolation'!$G390,2)</f>
        <v>3.54</v>
      </c>
    </row>
    <row r="391" spans="1:51" s="16" customFormat="1" x14ac:dyDescent="0.2">
      <c r="A391" s="12">
        <v>49125</v>
      </c>
      <c r="B391" s="14">
        <f>ROUND(AVERAGE(Zinsswaps!B332:B391)+'iBoxx Extrapolation'!$G391,2)</f>
        <v>2.99</v>
      </c>
      <c r="C391" s="14">
        <f>ROUND(AVERAGE(Zinsswaps!C332:C391)+'iBoxx Extrapolation'!$G391,2)</f>
        <v>3</v>
      </c>
      <c r="D391" s="14">
        <f>ROUND(AVERAGE(Zinsswaps!D332:D391)+'iBoxx Extrapolation'!$G391,2)</f>
        <v>3.05</v>
      </c>
      <c r="E391" s="14">
        <f>ROUND(AVERAGE(Zinsswaps!E332:E391)+'iBoxx Extrapolation'!$G391,2)</f>
        <v>3.12</v>
      </c>
      <c r="F391" s="14">
        <f>ROUND(AVERAGE(Zinsswaps!F332:F391)+'iBoxx Extrapolation'!$G391,2)</f>
        <v>3.19</v>
      </c>
      <c r="G391" s="14">
        <f>ROUND(AVERAGE(Zinsswaps!G332:G391)+'iBoxx Extrapolation'!$G391,2)</f>
        <v>3.27</v>
      </c>
      <c r="H391" s="14">
        <f>ROUND(AVERAGE(Zinsswaps!H332:H391)+'iBoxx Extrapolation'!$G391,2)</f>
        <v>3.34</v>
      </c>
      <c r="I391" s="14">
        <f>ROUND(AVERAGE(Zinsswaps!I332:I391)+'iBoxx Extrapolation'!$G391,2)</f>
        <v>3.41</v>
      </c>
      <c r="J391" s="14">
        <f>ROUND(AVERAGE(Zinsswaps!J332:J391)+'iBoxx Extrapolation'!$G391,2)</f>
        <v>3.48</v>
      </c>
      <c r="K391" s="14">
        <f>ROUND(AVERAGE(Zinsswaps!K332:K391)+'iBoxx Extrapolation'!$G391,2)</f>
        <v>3.54</v>
      </c>
      <c r="L391" s="14">
        <f>ROUND(AVERAGE(Zinsswaps!L332:L391)+'iBoxx Extrapolation'!$G391,2)</f>
        <v>3.6</v>
      </c>
      <c r="M391" s="14">
        <f>ROUND(AVERAGE(Zinsswaps!M332:M391)+'iBoxx Extrapolation'!$G391,2)</f>
        <v>3.65</v>
      </c>
      <c r="N391" s="14">
        <f>ROUND(AVERAGE(Zinsswaps!N332:N391)+'iBoxx Extrapolation'!$G391,2)</f>
        <v>3.7</v>
      </c>
      <c r="O391" s="14">
        <f>ROUND(AVERAGE(Zinsswaps!O332:O391)+'iBoxx Extrapolation'!$G391,2)</f>
        <v>3.75</v>
      </c>
      <c r="P391" s="14">
        <f>ROUND(AVERAGE(Zinsswaps!P332:P391)+'iBoxx Extrapolation'!$G391,2)</f>
        <v>3.78</v>
      </c>
      <c r="Q391" s="14">
        <f>ROUND(AVERAGE(Zinsswaps!Q332:Q391)+'iBoxx Extrapolation'!$G391,2)</f>
        <v>3.81</v>
      </c>
      <c r="R391" s="14">
        <f>ROUND(AVERAGE(Zinsswaps!R332:R391)+'iBoxx Extrapolation'!$G391,2)</f>
        <v>3.83</v>
      </c>
      <c r="S391" s="14">
        <f>ROUND(AVERAGE(Zinsswaps!S332:S391)+'iBoxx Extrapolation'!$G391,2)</f>
        <v>3.85</v>
      </c>
      <c r="T391" s="14">
        <f>ROUND(AVERAGE(Zinsswaps!T332:T391)+'iBoxx Extrapolation'!$G391,2)</f>
        <v>3.87</v>
      </c>
      <c r="U391" s="14">
        <f>ROUND(AVERAGE(Zinsswaps!U332:U391)+'iBoxx Extrapolation'!$G391,2)</f>
        <v>3.89</v>
      </c>
      <c r="V391" s="14">
        <f>ROUND(AVERAGE(Zinsswaps!V332:V391)+'iBoxx Extrapolation'!$G391,2)</f>
        <v>3.89</v>
      </c>
      <c r="W391" s="14">
        <f>ROUND(AVERAGE(Zinsswaps!W332:W391)+'iBoxx Extrapolation'!$G391,2)</f>
        <v>3.89</v>
      </c>
      <c r="X391" s="14">
        <f>ROUND(AVERAGE(Zinsswaps!X332:X391)+'iBoxx Extrapolation'!$G391,2)</f>
        <v>3.89</v>
      </c>
      <c r="Y391" s="14">
        <f>ROUND(AVERAGE(Zinsswaps!Y332:Y391)+'iBoxx Extrapolation'!$G391,2)</f>
        <v>3.89</v>
      </c>
      <c r="Z391" s="14">
        <f>ROUND(AVERAGE(Zinsswaps!Z332:Z391)+'iBoxx Extrapolation'!$G391,2)</f>
        <v>3.89</v>
      </c>
      <c r="AA391" s="14">
        <f>ROUND(AVERAGE(Zinsswaps!AA332:AA391)+'iBoxx Extrapolation'!$G391,2)</f>
        <v>3.88</v>
      </c>
      <c r="AB391" s="14">
        <f>ROUND(AVERAGE(Zinsswaps!AB332:AB391)+'iBoxx Extrapolation'!$G391,2)</f>
        <v>3.88</v>
      </c>
      <c r="AC391" s="14">
        <f>ROUND(AVERAGE(Zinsswaps!AC332:AC391)+'iBoxx Extrapolation'!$G391,2)</f>
        <v>3.87</v>
      </c>
      <c r="AD391" s="14">
        <f>ROUND(AVERAGE(Zinsswaps!AD332:AD391)+'iBoxx Extrapolation'!$G391,2)</f>
        <v>3.86</v>
      </c>
      <c r="AE391" s="14">
        <f>ROUND(AVERAGE(Zinsswaps!AE332:AE391)+'iBoxx Extrapolation'!$G391,2)</f>
        <v>3.86</v>
      </c>
      <c r="AF391" s="14">
        <f>ROUND(AVERAGE(Zinsswaps!AF332:AF391)+'iBoxx Extrapolation'!$G391,2)</f>
        <v>3.84</v>
      </c>
      <c r="AG391" s="14">
        <f>ROUND(AVERAGE(Zinsswaps!AG332:AG391)+'iBoxx Extrapolation'!$G391,2)</f>
        <v>3.82</v>
      </c>
      <c r="AH391" s="14">
        <f>ROUND(AVERAGE(Zinsswaps!AH332:AH391)+'iBoxx Extrapolation'!$G391,2)</f>
        <v>3.81</v>
      </c>
      <c r="AI391" s="14">
        <f>ROUND(AVERAGE(Zinsswaps!AI332:AI391)+'iBoxx Extrapolation'!$G391,2)</f>
        <v>3.79</v>
      </c>
      <c r="AJ391" s="14">
        <f>ROUND(AVERAGE(Zinsswaps!AJ332:AJ391)+'iBoxx Extrapolation'!$G391,2)</f>
        <v>3.78</v>
      </c>
      <c r="AK391" s="14">
        <f>ROUND(AVERAGE(Zinsswaps!AK332:AK391)+'iBoxx Extrapolation'!$G391,2)</f>
        <v>3.77</v>
      </c>
      <c r="AL391" s="14">
        <f>ROUND(AVERAGE(Zinsswaps!AL332:AL391)+'iBoxx Extrapolation'!$G391,2)</f>
        <v>3.76</v>
      </c>
      <c r="AM391" s="14">
        <f>ROUND(AVERAGE(Zinsswaps!AM332:AM391)+'iBoxx Extrapolation'!$G391,2)</f>
        <v>3.75</v>
      </c>
      <c r="AN391" s="14">
        <f>ROUND(AVERAGE(Zinsswaps!AN332:AN391)+'iBoxx Extrapolation'!$G391,2)</f>
        <v>3.74</v>
      </c>
      <c r="AO391" s="14">
        <f>ROUND(AVERAGE(Zinsswaps!AO332:AO391)+'iBoxx Extrapolation'!$G391,2)</f>
        <v>3.73</v>
      </c>
      <c r="AP391" s="14">
        <f>ROUND(AVERAGE(Zinsswaps!AP332:AP391)+'iBoxx Extrapolation'!$G391,2)</f>
        <v>3.7</v>
      </c>
      <c r="AQ391" s="14">
        <f>ROUND(AVERAGE(Zinsswaps!AQ332:AQ391)+'iBoxx Extrapolation'!$G391,2)</f>
        <v>3.68</v>
      </c>
      <c r="AR391" s="14">
        <f>ROUND(AVERAGE(Zinsswaps!AR332:AR391)+'iBoxx Extrapolation'!$G391,2)</f>
        <v>3.66</v>
      </c>
      <c r="AS391" s="14">
        <f>ROUND(AVERAGE(Zinsswaps!AS332:AS391)+'iBoxx Extrapolation'!$G391,2)</f>
        <v>3.64</v>
      </c>
      <c r="AT391" s="14">
        <f>ROUND(AVERAGE(Zinsswaps!AT332:AT391)+'iBoxx Extrapolation'!$G391,2)</f>
        <v>3.62</v>
      </c>
      <c r="AU391" s="14">
        <f>ROUND(AVERAGE(Zinsswaps!AU332:AU391)+'iBoxx Extrapolation'!$G391,2)</f>
        <v>3.61</v>
      </c>
      <c r="AV391" s="14">
        <f>ROUND(AVERAGE(Zinsswaps!AV332:AV391)+'iBoxx Extrapolation'!$G391,2)</f>
        <v>3.59</v>
      </c>
      <c r="AW391" s="14">
        <f>ROUND(AVERAGE(Zinsswaps!AW332:AW391)+'iBoxx Extrapolation'!$G391,2)</f>
        <v>3.57</v>
      </c>
      <c r="AX391" s="14">
        <f>ROUND(AVERAGE(Zinsswaps!AX332:AX391)+'iBoxx Extrapolation'!$G391,2)</f>
        <v>3.56</v>
      </c>
      <c r="AY391" s="14">
        <f>ROUND(AVERAGE(Zinsswaps!AY332:AY391)+'iBoxx Extrapolation'!$G391,2)</f>
        <v>3.54</v>
      </c>
    </row>
    <row r="392" spans="1:51" s="16" customFormat="1" x14ac:dyDescent="0.2">
      <c r="A392" s="12">
        <v>49156</v>
      </c>
      <c r="B392" s="14">
        <f>ROUND(AVERAGE(Zinsswaps!B333:B392)+'iBoxx Extrapolation'!$G392,2)</f>
        <v>2.99</v>
      </c>
      <c r="C392" s="14">
        <f>ROUND(AVERAGE(Zinsswaps!C333:C392)+'iBoxx Extrapolation'!$G392,2)</f>
        <v>3</v>
      </c>
      <c r="D392" s="14">
        <f>ROUND(AVERAGE(Zinsswaps!D333:D392)+'iBoxx Extrapolation'!$G392,2)</f>
        <v>3.05</v>
      </c>
      <c r="E392" s="14">
        <f>ROUND(AVERAGE(Zinsswaps!E333:E392)+'iBoxx Extrapolation'!$G392,2)</f>
        <v>3.12</v>
      </c>
      <c r="F392" s="14">
        <f>ROUND(AVERAGE(Zinsswaps!F333:F392)+'iBoxx Extrapolation'!$G392,2)</f>
        <v>3.19</v>
      </c>
      <c r="G392" s="14">
        <f>ROUND(AVERAGE(Zinsswaps!G333:G392)+'iBoxx Extrapolation'!$G392,2)</f>
        <v>3.27</v>
      </c>
      <c r="H392" s="14">
        <f>ROUND(AVERAGE(Zinsswaps!H333:H392)+'iBoxx Extrapolation'!$G392,2)</f>
        <v>3.34</v>
      </c>
      <c r="I392" s="14">
        <f>ROUND(AVERAGE(Zinsswaps!I333:I392)+'iBoxx Extrapolation'!$G392,2)</f>
        <v>3.41</v>
      </c>
      <c r="J392" s="14">
        <f>ROUND(AVERAGE(Zinsswaps!J333:J392)+'iBoxx Extrapolation'!$G392,2)</f>
        <v>3.48</v>
      </c>
      <c r="K392" s="14">
        <f>ROUND(AVERAGE(Zinsswaps!K333:K392)+'iBoxx Extrapolation'!$G392,2)</f>
        <v>3.54</v>
      </c>
      <c r="L392" s="14">
        <f>ROUND(AVERAGE(Zinsswaps!L333:L392)+'iBoxx Extrapolation'!$G392,2)</f>
        <v>3.6</v>
      </c>
      <c r="M392" s="14">
        <f>ROUND(AVERAGE(Zinsswaps!M333:M392)+'iBoxx Extrapolation'!$G392,2)</f>
        <v>3.65</v>
      </c>
      <c r="N392" s="14">
        <f>ROUND(AVERAGE(Zinsswaps!N333:N392)+'iBoxx Extrapolation'!$G392,2)</f>
        <v>3.7</v>
      </c>
      <c r="O392" s="14">
        <f>ROUND(AVERAGE(Zinsswaps!O333:O392)+'iBoxx Extrapolation'!$G392,2)</f>
        <v>3.75</v>
      </c>
      <c r="P392" s="14">
        <f>ROUND(AVERAGE(Zinsswaps!P333:P392)+'iBoxx Extrapolation'!$G392,2)</f>
        <v>3.78</v>
      </c>
      <c r="Q392" s="14">
        <f>ROUND(AVERAGE(Zinsswaps!Q333:Q392)+'iBoxx Extrapolation'!$G392,2)</f>
        <v>3.81</v>
      </c>
      <c r="R392" s="14">
        <f>ROUND(AVERAGE(Zinsswaps!R333:R392)+'iBoxx Extrapolation'!$G392,2)</f>
        <v>3.83</v>
      </c>
      <c r="S392" s="14">
        <f>ROUND(AVERAGE(Zinsswaps!S333:S392)+'iBoxx Extrapolation'!$G392,2)</f>
        <v>3.85</v>
      </c>
      <c r="T392" s="14">
        <f>ROUND(AVERAGE(Zinsswaps!T333:T392)+'iBoxx Extrapolation'!$G392,2)</f>
        <v>3.87</v>
      </c>
      <c r="U392" s="14">
        <f>ROUND(AVERAGE(Zinsswaps!U333:U392)+'iBoxx Extrapolation'!$G392,2)</f>
        <v>3.89</v>
      </c>
      <c r="V392" s="14">
        <f>ROUND(AVERAGE(Zinsswaps!V333:V392)+'iBoxx Extrapolation'!$G392,2)</f>
        <v>3.89</v>
      </c>
      <c r="W392" s="14">
        <f>ROUND(AVERAGE(Zinsswaps!W333:W392)+'iBoxx Extrapolation'!$G392,2)</f>
        <v>3.89</v>
      </c>
      <c r="X392" s="14">
        <f>ROUND(AVERAGE(Zinsswaps!X333:X392)+'iBoxx Extrapolation'!$G392,2)</f>
        <v>3.89</v>
      </c>
      <c r="Y392" s="14">
        <f>ROUND(AVERAGE(Zinsswaps!Y333:Y392)+'iBoxx Extrapolation'!$G392,2)</f>
        <v>3.89</v>
      </c>
      <c r="Z392" s="14">
        <f>ROUND(AVERAGE(Zinsswaps!Z333:Z392)+'iBoxx Extrapolation'!$G392,2)</f>
        <v>3.89</v>
      </c>
      <c r="AA392" s="14">
        <f>ROUND(AVERAGE(Zinsswaps!AA333:AA392)+'iBoxx Extrapolation'!$G392,2)</f>
        <v>3.88</v>
      </c>
      <c r="AB392" s="14">
        <f>ROUND(AVERAGE(Zinsswaps!AB333:AB392)+'iBoxx Extrapolation'!$G392,2)</f>
        <v>3.88</v>
      </c>
      <c r="AC392" s="14">
        <f>ROUND(AVERAGE(Zinsswaps!AC333:AC392)+'iBoxx Extrapolation'!$G392,2)</f>
        <v>3.87</v>
      </c>
      <c r="AD392" s="14">
        <f>ROUND(AVERAGE(Zinsswaps!AD333:AD392)+'iBoxx Extrapolation'!$G392,2)</f>
        <v>3.86</v>
      </c>
      <c r="AE392" s="14">
        <f>ROUND(AVERAGE(Zinsswaps!AE333:AE392)+'iBoxx Extrapolation'!$G392,2)</f>
        <v>3.86</v>
      </c>
      <c r="AF392" s="14">
        <f>ROUND(AVERAGE(Zinsswaps!AF333:AF392)+'iBoxx Extrapolation'!$G392,2)</f>
        <v>3.84</v>
      </c>
      <c r="AG392" s="14">
        <f>ROUND(AVERAGE(Zinsswaps!AG333:AG392)+'iBoxx Extrapolation'!$G392,2)</f>
        <v>3.82</v>
      </c>
      <c r="AH392" s="14">
        <f>ROUND(AVERAGE(Zinsswaps!AH333:AH392)+'iBoxx Extrapolation'!$G392,2)</f>
        <v>3.81</v>
      </c>
      <c r="AI392" s="14">
        <f>ROUND(AVERAGE(Zinsswaps!AI333:AI392)+'iBoxx Extrapolation'!$G392,2)</f>
        <v>3.79</v>
      </c>
      <c r="AJ392" s="14">
        <f>ROUND(AVERAGE(Zinsswaps!AJ333:AJ392)+'iBoxx Extrapolation'!$G392,2)</f>
        <v>3.78</v>
      </c>
      <c r="AK392" s="14">
        <f>ROUND(AVERAGE(Zinsswaps!AK333:AK392)+'iBoxx Extrapolation'!$G392,2)</f>
        <v>3.77</v>
      </c>
      <c r="AL392" s="14">
        <f>ROUND(AVERAGE(Zinsswaps!AL333:AL392)+'iBoxx Extrapolation'!$G392,2)</f>
        <v>3.76</v>
      </c>
      <c r="AM392" s="14">
        <f>ROUND(AVERAGE(Zinsswaps!AM333:AM392)+'iBoxx Extrapolation'!$G392,2)</f>
        <v>3.75</v>
      </c>
      <c r="AN392" s="14">
        <f>ROUND(AVERAGE(Zinsswaps!AN333:AN392)+'iBoxx Extrapolation'!$G392,2)</f>
        <v>3.74</v>
      </c>
      <c r="AO392" s="14">
        <f>ROUND(AVERAGE(Zinsswaps!AO333:AO392)+'iBoxx Extrapolation'!$G392,2)</f>
        <v>3.73</v>
      </c>
      <c r="AP392" s="14">
        <f>ROUND(AVERAGE(Zinsswaps!AP333:AP392)+'iBoxx Extrapolation'!$G392,2)</f>
        <v>3.7</v>
      </c>
      <c r="AQ392" s="14">
        <f>ROUND(AVERAGE(Zinsswaps!AQ333:AQ392)+'iBoxx Extrapolation'!$G392,2)</f>
        <v>3.68</v>
      </c>
      <c r="AR392" s="14">
        <f>ROUND(AVERAGE(Zinsswaps!AR333:AR392)+'iBoxx Extrapolation'!$G392,2)</f>
        <v>3.66</v>
      </c>
      <c r="AS392" s="14">
        <f>ROUND(AVERAGE(Zinsswaps!AS333:AS392)+'iBoxx Extrapolation'!$G392,2)</f>
        <v>3.64</v>
      </c>
      <c r="AT392" s="14">
        <f>ROUND(AVERAGE(Zinsswaps!AT333:AT392)+'iBoxx Extrapolation'!$G392,2)</f>
        <v>3.62</v>
      </c>
      <c r="AU392" s="14">
        <f>ROUND(AVERAGE(Zinsswaps!AU333:AU392)+'iBoxx Extrapolation'!$G392,2)</f>
        <v>3.61</v>
      </c>
      <c r="AV392" s="14">
        <f>ROUND(AVERAGE(Zinsswaps!AV333:AV392)+'iBoxx Extrapolation'!$G392,2)</f>
        <v>3.59</v>
      </c>
      <c r="AW392" s="14">
        <f>ROUND(AVERAGE(Zinsswaps!AW333:AW392)+'iBoxx Extrapolation'!$G392,2)</f>
        <v>3.57</v>
      </c>
      <c r="AX392" s="14">
        <f>ROUND(AVERAGE(Zinsswaps!AX333:AX392)+'iBoxx Extrapolation'!$G392,2)</f>
        <v>3.56</v>
      </c>
      <c r="AY392" s="14">
        <f>ROUND(AVERAGE(Zinsswaps!AY333:AY392)+'iBoxx Extrapolation'!$G392,2)</f>
        <v>3.54</v>
      </c>
    </row>
    <row r="393" spans="1:51" s="16" customFormat="1" x14ac:dyDescent="0.2">
      <c r="A393" s="12">
        <v>49187</v>
      </c>
      <c r="B393" s="14">
        <f>ROUND(AVERAGE(Zinsswaps!B334:B393)+'iBoxx Extrapolation'!$G393,2)</f>
        <v>2.99</v>
      </c>
      <c r="C393" s="14">
        <f>ROUND(AVERAGE(Zinsswaps!C334:C393)+'iBoxx Extrapolation'!$G393,2)</f>
        <v>3</v>
      </c>
      <c r="D393" s="14">
        <f>ROUND(AVERAGE(Zinsswaps!D334:D393)+'iBoxx Extrapolation'!$G393,2)</f>
        <v>3.05</v>
      </c>
      <c r="E393" s="14">
        <f>ROUND(AVERAGE(Zinsswaps!E334:E393)+'iBoxx Extrapolation'!$G393,2)</f>
        <v>3.12</v>
      </c>
      <c r="F393" s="14">
        <f>ROUND(AVERAGE(Zinsswaps!F334:F393)+'iBoxx Extrapolation'!$G393,2)</f>
        <v>3.19</v>
      </c>
      <c r="G393" s="14">
        <f>ROUND(AVERAGE(Zinsswaps!G334:G393)+'iBoxx Extrapolation'!$G393,2)</f>
        <v>3.27</v>
      </c>
      <c r="H393" s="14">
        <f>ROUND(AVERAGE(Zinsswaps!H334:H393)+'iBoxx Extrapolation'!$G393,2)</f>
        <v>3.34</v>
      </c>
      <c r="I393" s="14">
        <f>ROUND(AVERAGE(Zinsswaps!I334:I393)+'iBoxx Extrapolation'!$G393,2)</f>
        <v>3.41</v>
      </c>
      <c r="J393" s="14">
        <f>ROUND(AVERAGE(Zinsswaps!J334:J393)+'iBoxx Extrapolation'!$G393,2)</f>
        <v>3.48</v>
      </c>
      <c r="K393" s="14">
        <f>ROUND(AVERAGE(Zinsswaps!K334:K393)+'iBoxx Extrapolation'!$G393,2)</f>
        <v>3.54</v>
      </c>
      <c r="L393" s="14">
        <f>ROUND(AVERAGE(Zinsswaps!L334:L393)+'iBoxx Extrapolation'!$G393,2)</f>
        <v>3.6</v>
      </c>
      <c r="M393" s="14">
        <f>ROUND(AVERAGE(Zinsswaps!M334:M393)+'iBoxx Extrapolation'!$G393,2)</f>
        <v>3.65</v>
      </c>
      <c r="N393" s="14">
        <f>ROUND(AVERAGE(Zinsswaps!N334:N393)+'iBoxx Extrapolation'!$G393,2)</f>
        <v>3.7</v>
      </c>
      <c r="O393" s="14">
        <f>ROUND(AVERAGE(Zinsswaps!O334:O393)+'iBoxx Extrapolation'!$G393,2)</f>
        <v>3.75</v>
      </c>
      <c r="P393" s="14">
        <f>ROUND(AVERAGE(Zinsswaps!P334:P393)+'iBoxx Extrapolation'!$G393,2)</f>
        <v>3.78</v>
      </c>
      <c r="Q393" s="14">
        <f>ROUND(AVERAGE(Zinsswaps!Q334:Q393)+'iBoxx Extrapolation'!$G393,2)</f>
        <v>3.81</v>
      </c>
      <c r="R393" s="14">
        <f>ROUND(AVERAGE(Zinsswaps!R334:R393)+'iBoxx Extrapolation'!$G393,2)</f>
        <v>3.83</v>
      </c>
      <c r="S393" s="14">
        <f>ROUND(AVERAGE(Zinsswaps!S334:S393)+'iBoxx Extrapolation'!$G393,2)</f>
        <v>3.85</v>
      </c>
      <c r="T393" s="14">
        <f>ROUND(AVERAGE(Zinsswaps!T334:T393)+'iBoxx Extrapolation'!$G393,2)</f>
        <v>3.87</v>
      </c>
      <c r="U393" s="14">
        <f>ROUND(AVERAGE(Zinsswaps!U334:U393)+'iBoxx Extrapolation'!$G393,2)</f>
        <v>3.89</v>
      </c>
      <c r="V393" s="14">
        <f>ROUND(AVERAGE(Zinsswaps!V334:V393)+'iBoxx Extrapolation'!$G393,2)</f>
        <v>3.89</v>
      </c>
      <c r="W393" s="14">
        <f>ROUND(AVERAGE(Zinsswaps!W334:W393)+'iBoxx Extrapolation'!$G393,2)</f>
        <v>3.89</v>
      </c>
      <c r="X393" s="14">
        <f>ROUND(AVERAGE(Zinsswaps!X334:X393)+'iBoxx Extrapolation'!$G393,2)</f>
        <v>3.89</v>
      </c>
      <c r="Y393" s="14">
        <f>ROUND(AVERAGE(Zinsswaps!Y334:Y393)+'iBoxx Extrapolation'!$G393,2)</f>
        <v>3.89</v>
      </c>
      <c r="Z393" s="14">
        <f>ROUND(AVERAGE(Zinsswaps!Z334:Z393)+'iBoxx Extrapolation'!$G393,2)</f>
        <v>3.89</v>
      </c>
      <c r="AA393" s="14">
        <f>ROUND(AVERAGE(Zinsswaps!AA334:AA393)+'iBoxx Extrapolation'!$G393,2)</f>
        <v>3.88</v>
      </c>
      <c r="AB393" s="14">
        <f>ROUND(AVERAGE(Zinsswaps!AB334:AB393)+'iBoxx Extrapolation'!$G393,2)</f>
        <v>3.88</v>
      </c>
      <c r="AC393" s="14">
        <f>ROUND(AVERAGE(Zinsswaps!AC334:AC393)+'iBoxx Extrapolation'!$G393,2)</f>
        <v>3.87</v>
      </c>
      <c r="AD393" s="14">
        <f>ROUND(AVERAGE(Zinsswaps!AD334:AD393)+'iBoxx Extrapolation'!$G393,2)</f>
        <v>3.86</v>
      </c>
      <c r="AE393" s="14">
        <f>ROUND(AVERAGE(Zinsswaps!AE334:AE393)+'iBoxx Extrapolation'!$G393,2)</f>
        <v>3.86</v>
      </c>
      <c r="AF393" s="14">
        <f>ROUND(AVERAGE(Zinsswaps!AF334:AF393)+'iBoxx Extrapolation'!$G393,2)</f>
        <v>3.84</v>
      </c>
      <c r="AG393" s="14">
        <f>ROUND(AVERAGE(Zinsswaps!AG334:AG393)+'iBoxx Extrapolation'!$G393,2)</f>
        <v>3.82</v>
      </c>
      <c r="AH393" s="14">
        <f>ROUND(AVERAGE(Zinsswaps!AH334:AH393)+'iBoxx Extrapolation'!$G393,2)</f>
        <v>3.81</v>
      </c>
      <c r="AI393" s="14">
        <f>ROUND(AVERAGE(Zinsswaps!AI334:AI393)+'iBoxx Extrapolation'!$G393,2)</f>
        <v>3.79</v>
      </c>
      <c r="AJ393" s="14">
        <f>ROUND(AVERAGE(Zinsswaps!AJ334:AJ393)+'iBoxx Extrapolation'!$G393,2)</f>
        <v>3.78</v>
      </c>
      <c r="AK393" s="14">
        <f>ROUND(AVERAGE(Zinsswaps!AK334:AK393)+'iBoxx Extrapolation'!$G393,2)</f>
        <v>3.77</v>
      </c>
      <c r="AL393" s="14">
        <f>ROUND(AVERAGE(Zinsswaps!AL334:AL393)+'iBoxx Extrapolation'!$G393,2)</f>
        <v>3.76</v>
      </c>
      <c r="AM393" s="14">
        <f>ROUND(AVERAGE(Zinsswaps!AM334:AM393)+'iBoxx Extrapolation'!$G393,2)</f>
        <v>3.75</v>
      </c>
      <c r="AN393" s="14">
        <f>ROUND(AVERAGE(Zinsswaps!AN334:AN393)+'iBoxx Extrapolation'!$G393,2)</f>
        <v>3.74</v>
      </c>
      <c r="AO393" s="14">
        <f>ROUND(AVERAGE(Zinsswaps!AO334:AO393)+'iBoxx Extrapolation'!$G393,2)</f>
        <v>3.73</v>
      </c>
      <c r="AP393" s="14">
        <f>ROUND(AVERAGE(Zinsswaps!AP334:AP393)+'iBoxx Extrapolation'!$G393,2)</f>
        <v>3.7</v>
      </c>
      <c r="AQ393" s="14">
        <f>ROUND(AVERAGE(Zinsswaps!AQ334:AQ393)+'iBoxx Extrapolation'!$G393,2)</f>
        <v>3.68</v>
      </c>
      <c r="AR393" s="14">
        <f>ROUND(AVERAGE(Zinsswaps!AR334:AR393)+'iBoxx Extrapolation'!$G393,2)</f>
        <v>3.66</v>
      </c>
      <c r="AS393" s="14">
        <f>ROUND(AVERAGE(Zinsswaps!AS334:AS393)+'iBoxx Extrapolation'!$G393,2)</f>
        <v>3.64</v>
      </c>
      <c r="AT393" s="14">
        <f>ROUND(AVERAGE(Zinsswaps!AT334:AT393)+'iBoxx Extrapolation'!$G393,2)</f>
        <v>3.62</v>
      </c>
      <c r="AU393" s="14">
        <f>ROUND(AVERAGE(Zinsswaps!AU334:AU393)+'iBoxx Extrapolation'!$G393,2)</f>
        <v>3.61</v>
      </c>
      <c r="AV393" s="14">
        <f>ROUND(AVERAGE(Zinsswaps!AV334:AV393)+'iBoxx Extrapolation'!$G393,2)</f>
        <v>3.59</v>
      </c>
      <c r="AW393" s="14">
        <f>ROUND(AVERAGE(Zinsswaps!AW334:AW393)+'iBoxx Extrapolation'!$G393,2)</f>
        <v>3.57</v>
      </c>
      <c r="AX393" s="14">
        <f>ROUND(AVERAGE(Zinsswaps!AX334:AX393)+'iBoxx Extrapolation'!$G393,2)</f>
        <v>3.56</v>
      </c>
      <c r="AY393" s="14">
        <f>ROUND(AVERAGE(Zinsswaps!AY334:AY393)+'iBoxx Extrapolation'!$G393,2)</f>
        <v>3.54</v>
      </c>
    </row>
    <row r="394" spans="1:51" s="16" customFormat="1" x14ac:dyDescent="0.2">
      <c r="A394" s="12">
        <v>49217</v>
      </c>
      <c r="B394" s="14">
        <f>ROUND(AVERAGE(Zinsswaps!B335:B394)+'iBoxx Extrapolation'!$G394,2)</f>
        <v>2.99</v>
      </c>
      <c r="C394" s="14">
        <f>ROUND(AVERAGE(Zinsswaps!C335:C394)+'iBoxx Extrapolation'!$G394,2)</f>
        <v>3</v>
      </c>
      <c r="D394" s="14">
        <f>ROUND(AVERAGE(Zinsswaps!D335:D394)+'iBoxx Extrapolation'!$G394,2)</f>
        <v>3.05</v>
      </c>
      <c r="E394" s="14">
        <f>ROUND(AVERAGE(Zinsswaps!E335:E394)+'iBoxx Extrapolation'!$G394,2)</f>
        <v>3.12</v>
      </c>
      <c r="F394" s="14">
        <f>ROUND(AVERAGE(Zinsswaps!F335:F394)+'iBoxx Extrapolation'!$G394,2)</f>
        <v>3.19</v>
      </c>
      <c r="G394" s="14">
        <f>ROUND(AVERAGE(Zinsswaps!G335:G394)+'iBoxx Extrapolation'!$G394,2)</f>
        <v>3.27</v>
      </c>
      <c r="H394" s="14">
        <f>ROUND(AVERAGE(Zinsswaps!H335:H394)+'iBoxx Extrapolation'!$G394,2)</f>
        <v>3.34</v>
      </c>
      <c r="I394" s="14">
        <f>ROUND(AVERAGE(Zinsswaps!I335:I394)+'iBoxx Extrapolation'!$G394,2)</f>
        <v>3.41</v>
      </c>
      <c r="J394" s="14">
        <f>ROUND(AVERAGE(Zinsswaps!J335:J394)+'iBoxx Extrapolation'!$G394,2)</f>
        <v>3.48</v>
      </c>
      <c r="K394" s="14">
        <f>ROUND(AVERAGE(Zinsswaps!K335:K394)+'iBoxx Extrapolation'!$G394,2)</f>
        <v>3.54</v>
      </c>
      <c r="L394" s="14">
        <f>ROUND(AVERAGE(Zinsswaps!L335:L394)+'iBoxx Extrapolation'!$G394,2)</f>
        <v>3.6</v>
      </c>
      <c r="M394" s="14">
        <f>ROUND(AVERAGE(Zinsswaps!M335:M394)+'iBoxx Extrapolation'!$G394,2)</f>
        <v>3.65</v>
      </c>
      <c r="N394" s="14">
        <f>ROUND(AVERAGE(Zinsswaps!N335:N394)+'iBoxx Extrapolation'!$G394,2)</f>
        <v>3.7</v>
      </c>
      <c r="O394" s="14">
        <f>ROUND(AVERAGE(Zinsswaps!O335:O394)+'iBoxx Extrapolation'!$G394,2)</f>
        <v>3.75</v>
      </c>
      <c r="P394" s="14">
        <f>ROUND(AVERAGE(Zinsswaps!P335:P394)+'iBoxx Extrapolation'!$G394,2)</f>
        <v>3.78</v>
      </c>
      <c r="Q394" s="14">
        <f>ROUND(AVERAGE(Zinsswaps!Q335:Q394)+'iBoxx Extrapolation'!$G394,2)</f>
        <v>3.81</v>
      </c>
      <c r="R394" s="14">
        <f>ROUND(AVERAGE(Zinsswaps!R335:R394)+'iBoxx Extrapolation'!$G394,2)</f>
        <v>3.83</v>
      </c>
      <c r="S394" s="14">
        <f>ROUND(AVERAGE(Zinsswaps!S335:S394)+'iBoxx Extrapolation'!$G394,2)</f>
        <v>3.85</v>
      </c>
      <c r="T394" s="14">
        <f>ROUND(AVERAGE(Zinsswaps!T335:T394)+'iBoxx Extrapolation'!$G394,2)</f>
        <v>3.87</v>
      </c>
      <c r="U394" s="14">
        <f>ROUND(AVERAGE(Zinsswaps!U335:U394)+'iBoxx Extrapolation'!$G394,2)</f>
        <v>3.89</v>
      </c>
      <c r="V394" s="14">
        <f>ROUND(AVERAGE(Zinsswaps!V335:V394)+'iBoxx Extrapolation'!$G394,2)</f>
        <v>3.89</v>
      </c>
      <c r="W394" s="14">
        <f>ROUND(AVERAGE(Zinsswaps!W335:W394)+'iBoxx Extrapolation'!$G394,2)</f>
        <v>3.89</v>
      </c>
      <c r="X394" s="14">
        <f>ROUND(AVERAGE(Zinsswaps!X335:X394)+'iBoxx Extrapolation'!$G394,2)</f>
        <v>3.89</v>
      </c>
      <c r="Y394" s="14">
        <f>ROUND(AVERAGE(Zinsswaps!Y335:Y394)+'iBoxx Extrapolation'!$G394,2)</f>
        <v>3.89</v>
      </c>
      <c r="Z394" s="14">
        <f>ROUND(AVERAGE(Zinsswaps!Z335:Z394)+'iBoxx Extrapolation'!$G394,2)</f>
        <v>3.89</v>
      </c>
      <c r="AA394" s="14">
        <f>ROUND(AVERAGE(Zinsswaps!AA335:AA394)+'iBoxx Extrapolation'!$G394,2)</f>
        <v>3.88</v>
      </c>
      <c r="AB394" s="14">
        <f>ROUND(AVERAGE(Zinsswaps!AB335:AB394)+'iBoxx Extrapolation'!$G394,2)</f>
        <v>3.88</v>
      </c>
      <c r="AC394" s="14">
        <f>ROUND(AVERAGE(Zinsswaps!AC335:AC394)+'iBoxx Extrapolation'!$G394,2)</f>
        <v>3.87</v>
      </c>
      <c r="AD394" s="14">
        <f>ROUND(AVERAGE(Zinsswaps!AD335:AD394)+'iBoxx Extrapolation'!$G394,2)</f>
        <v>3.86</v>
      </c>
      <c r="AE394" s="14">
        <f>ROUND(AVERAGE(Zinsswaps!AE335:AE394)+'iBoxx Extrapolation'!$G394,2)</f>
        <v>3.86</v>
      </c>
      <c r="AF394" s="14">
        <f>ROUND(AVERAGE(Zinsswaps!AF335:AF394)+'iBoxx Extrapolation'!$G394,2)</f>
        <v>3.84</v>
      </c>
      <c r="AG394" s="14">
        <f>ROUND(AVERAGE(Zinsswaps!AG335:AG394)+'iBoxx Extrapolation'!$G394,2)</f>
        <v>3.82</v>
      </c>
      <c r="AH394" s="14">
        <f>ROUND(AVERAGE(Zinsswaps!AH335:AH394)+'iBoxx Extrapolation'!$G394,2)</f>
        <v>3.81</v>
      </c>
      <c r="AI394" s="14">
        <f>ROUND(AVERAGE(Zinsswaps!AI335:AI394)+'iBoxx Extrapolation'!$G394,2)</f>
        <v>3.79</v>
      </c>
      <c r="AJ394" s="14">
        <f>ROUND(AVERAGE(Zinsswaps!AJ335:AJ394)+'iBoxx Extrapolation'!$G394,2)</f>
        <v>3.78</v>
      </c>
      <c r="AK394" s="14">
        <f>ROUND(AVERAGE(Zinsswaps!AK335:AK394)+'iBoxx Extrapolation'!$G394,2)</f>
        <v>3.77</v>
      </c>
      <c r="AL394" s="14">
        <f>ROUND(AVERAGE(Zinsswaps!AL335:AL394)+'iBoxx Extrapolation'!$G394,2)</f>
        <v>3.76</v>
      </c>
      <c r="AM394" s="14">
        <f>ROUND(AVERAGE(Zinsswaps!AM335:AM394)+'iBoxx Extrapolation'!$G394,2)</f>
        <v>3.75</v>
      </c>
      <c r="AN394" s="14">
        <f>ROUND(AVERAGE(Zinsswaps!AN335:AN394)+'iBoxx Extrapolation'!$G394,2)</f>
        <v>3.74</v>
      </c>
      <c r="AO394" s="14">
        <f>ROUND(AVERAGE(Zinsswaps!AO335:AO394)+'iBoxx Extrapolation'!$G394,2)</f>
        <v>3.73</v>
      </c>
      <c r="AP394" s="14">
        <f>ROUND(AVERAGE(Zinsswaps!AP335:AP394)+'iBoxx Extrapolation'!$G394,2)</f>
        <v>3.7</v>
      </c>
      <c r="AQ394" s="14">
        <f>ROUND(AVERAGE(Zinsswaps!AQ335:AQ394)+'iBoxx Extrapolation'!$G394,2)</f>
        <v>3.68</v>
      </c>
      <c r="AR394" s="14">
        <f>ROUND(AVERAGE(Zinsswaps!AR335:AR394)+'iBoxx Extrapolation'!$G394,2)</f>
        <v>3.66</v>
      </c>
      <c r="AS394" s="14">
        <f>ROUND(AVERAGE(Zinsswaps!AS335:AS394)+'iBoxx Extrapolation'!$G394,2)</f>
        <v>3.64</v>
      </c>
      <c r="AT394" s="14">
        <f>ROUND(AVERAGE(Zinsswaps!AT335:AT394)+'iBoxx Extrapolation'!$G394,2)</f>
        <v>3.62</v>
      </c>
      <c r="AU394" s="14">
        <f>ROUND(AVERAGE(Zinsswaps!AU335:AU394)+'iBoxx Extrapolation'!$G394,2)</f>
        <v>3.61</v>
      </c>
      <c r="AV394" s="14">
        <f>ROUND(AVERAGE(Zinsswaps!AV335:AV394)+'iBoxx Extrapolation'!$G394,2)</f>
        <v>3.59</v>
      </c>
      <c r="AW394" s="14">
        <f>ROUND(AVERAGE(Zinsswaps!AW335:AW394)+'iBoxx Extrapolation'!$G394,2)</f>
        <v>3.57</v>
      </c>
      <c r="AX394" s="14">
        <f>ROUND(AVERAGE(Zinsswaps!AX335:AX394)+'iBoxx Extrapolation'!$G394,2)</f>
        <v>3.56</v>
      </c>
      <c r="AY394" s="14">
        <f>ROUND(AVERAGE(Zinsswaps!AY335:AY394)+'iBoxx Extrapolation'!$G394,2)</f>
        <v>3.54</v>
      </c>
    </row>
    <row r="395" spans="1:51" s="16" customFormat="1" x14ac:dyDescent="0.2">
      <c r="A395" s="12">
        <v>49248</v>
      </c>
      <c r="B395" s="14">
        <f>ROUND(AVERAGE(Zinsswaps!B336:B395)+'iBoxx Extrapolation'!$G395,2)</f>
        <v>2.99</v>
      </c>
      <c r="C395" s="14">
        <f>ROUND(AVERAGE(Zinsswaps!C336:C395)+'iBoxx Extrapolation'!$G395,2)</f>
        <v>3</v>
      </c>
      <c r="D395" s="14">
        <f>ROUND(AVERAGE(Zinsswaps!D336:D395)+'iBoxx Extrapolation'!$G395,2)</f>
        <v>3.05</v>
      </c>
      <c r="E395" s="14">
        <f>ROUND(AVERAGE(Zinsswaps!E336:E395)+'iBoxx Extrapolation'!$G395,2)</f>
        <v>3.12</v>
      </c>
      <c r="F395" s="14">
        <f>ROUND(AVERAGE(Zinsswaps!F336:F395)+'iBoxx Extrapolation'!$G395,2)</f>
        <v>3.19</v>
      </c>
      <c r="G395" s="14">
        <f>ROUND(AVERAGE(Zinsswaps!G336:G395)+'iBoxx Extrapolation'!$G395,2)</f>
        <v>3.27</v>
      </c>
      <c r="H395" s="14">
        <f>ROUND(AVERAGE(Zinsswaps!H336:H395)+'iBoxx Extrapolation'!$G395,2)</f>
        <v>3.34</v>
      </c>
      <c r="I395" s="14">
        <f>ROUND(AVERAGE(Zinsswaps!I336:I395)+'iBoxx Extrapolation'!$G395,2)</f>
        <v>3.41</v>
      </c>
      <c r="J395" s="14">
        <f>ROUND(AVERAGE(Zinsswaps!J336:J395)+'iBoxx Extrapolation'!$G395,2)</f>
        <v>3.48</v>
      </c>
      <c r="K395" s="14">
        <f>ROUND(AVERAGE(Zinsswaps!K336:K395)+'iBoxx Extrapolation'!$G395,2)</f>
        <v>3.54</v>
      </c>
      <c r="L395" s="14">
        <f>ROUND(AVERAGE(Zinsswaps!L336:L395)+'iBoxx Extrapolation'!$G395,2)</f>
        <v>3.6</v>
      </c>
      <c r="M395" s="14">
        <f>ROUND(AVERAGE(Zinsswaps!M336:M395)+'iBoxx Extrapolation'!$G395,2)</f>
        <v>3.65</v>
      </c>
      <c r="N395" s="14">
        <f>ROUND(AVERAGE(Zinsswaps!N336:N395)+'iBoxx Extrapolation'!$G395,2)</f>
        <v>3.7</v>
      </c>
      <c r="O395" s="14">
        <f>ROUND(AVERAGE(Zinsswaps!O336:O395)+'iBoxx Extrapolation'!$G395,2)</f>
        <v>3.75</v>
      </c>
      <c r="P395" s="14">
        <f>ROUND(AVERAGE(Zinsswaps!P336:P395)+'iBoxx Extrapolation'!$G395,2)</f>
        <v>3.78</v>
      </c>
      <c r="Q395" s="14">
        <f>ROUND(AVERAGE(Zinsswaps!Q336:Q395)+'iBoxx Extrapolation'!$G395,2)</f>
        <v>3.81</v>
      </c>
      <c r="R395" s="14">
        <f>ROUND(AVERAGE(Zinsswaps!R336:R395)+'iBoxx Extrapolation'!$G395,2)</f>
        <v>3.83</v>
      </c>
      <c r="S395" s="14">
        <f>ROUND(AVERAGE(Zinsswaps!S336:S395)+'iBoxx Extrapolation'!$G395,2)</f>
        <v>3.85</v>
      </c>
      <c r="T395" s="14">
        <f>ROUND(AVERAGE(Zinsswaps!T336:T395)+'iBoxx Extrapolation'!$G395,2)</f>
        <v>3.87</v>
      </c>
      <c r="U395" s="14">
        <f>ROUND(AVERAGE(Zinsswaps!U336:U395)+'iBoxx Extrapolation'!$G395,2)</f>
        <v>3.89</v>
      </c>
      <c r="V395" s="14">
        <f>ROUND(AVERAGE(Zinsswaps!V336:V395)+'iBoxx Extrapolation'!$G395,2)</f>
        <v>3.89</v>
      </c>
      <c r="W395" s="14">
        <f>ROUND(AVERAGE(Zinsswaps!W336:W395)+'iBoxx Extrapolation'!$G395,2)</f>
        <v>3.89</v>
      </c>
      <c r="X395" s="14">
        <f>ROUND(AVERAGE(Zinsswaps!X336:X395)+'iBoxx Extrapolation'!$G395,2)</f>
        <v>3.89</v>
      </c>
      <c r="Y395" s="14">
        <f>ROUND(AVERAGE(Zinsswaps!Y336:Y395)+'iBoxx Extrapolation'!$G395,2)</f>
        <v>3.89</v>
      </c>
      <c r="Z395" s="14">
        <f>ROUND(AVERAGE(Zinsswaps!Z336:Z395)+'iBoxx Extrapolation'!$G395,2)</f>
        <v>3.89</v>
      </c>
      <c r="AA395" s="14">
        <f>ROUND(AVERAGE(Zinsswaps!AA336:AA395)+'iBoxx Extrapolation'!$G395,2)</f>
        <v>3.88</v>
      </c>
      <c r="AB395" s="14">
        <f>ROUND(AVERAGE(Zinsswaps!AB336:AB395)+'iBoxx Extrapolation'!$G395,2)</f>
        <v>3.88</v>
      </c>
      <c r="AC395" s="14">
        <f>ROUND(AVERAGE(Zinsswaps!AC336:AC395)+'iBoxx Extrapolation'!$G395,2)</f>
        <v>3.87</v>
      </c>
      <c r="AD395" s="14">
        <f>ROUND(AVERAGE(Zinsswaps!AD336:AD395)+'iBoxx Extrapolation'!$G395,2)</f>
        <v>3.86</v>
      </c>
      <c r="AE395" s="14">
        <f>ROUND(AVERAGE(Zinsswaps!AE336:AE395)+'iBoxx Extrapolation'!$G395,2)</f>
        <v>3.86</v>
      </c>
      <c r="AF395" s="14">
        <f>ROUND(AVERAGE(Zinsswaps!AF336:AF395)+'iBoxx Extrapolation'!$G395,2)</f>
        <v>3.84</v>
      </c>
      <c r="AG395" s="14">
        <f>ROUND(AVERAGE(Zinsswaps!AG336:AG395)+'iBoxx Extrapolation'!$G395,2)</f>
        <v>3.82</v>
      </c>
      <c r="AH395" s="14">
        <f>ROUND(AVERAGE(Zinsswaps!AH336:AH395)+'iBoxx Extrapolation'!$G395,2)</f>
        <v>3.81</v>
      </c>
      <c r="AI395" s="14">
        <f>ROUND(AVERAGE(Zinsswaps!AI336:AI395)+'iBoxx Extrapolation'!$G395,2)</f>
        <v>3.79</v>
      </c>
      <c r="AJ395" s="14">
        <f>ROUND(AVERAGE(Zinsswaps!AJ336:AJ395)+'iBoxx Extrapolation'!$G395,2)</f>
        <v>3.78</v>
      </c>
      <c r="AK395" s="14">
        <f>ROUND(AVERAGE(Zinsswaps!AK336:AK395)+'iBoxx Extrapolation'!$G395,2)</f>
        <v>3.77</v>
      </c>
      <c r="AL395" s="14">
        <f>ROUND(AVERAGE(Zinsswaps!AL336:AL395)+'iBoxx Extrapolation'!$G395,2)</f>
        <v>3.76</v>
      </c>
      <c r="AM395" s="14">
        <f>ROUND(AVERAGE(Zinsswaps!AM336:AM395)+'iBoxx Extrapolation'!$G395,2)</f>
        <v>3.75</v>
      </c>
      <c r="AN395" s="14">
        <f>ROUND(AVERAGE(Zinsswaps!AN336:AN395)+'iBoxx Extrapolation'!$G395,2)</f>
        <v>3.74</v>
      </c>
      <c r="AO395" s="14">
        <f>ROUND(AVERAGE(Zinsswaps!AO336:AO395)+'iBoxx Extrapolation'!$G395,2)</f>
        <v>3.73</v>
      </c>
      <c r="AP395" s="14">
        <f>ROUND(AVERAGE(Zinsswaps!AP336:AP395)+'iBoxx Extrapolation'!$G395,2)</f>
        <v>3.7</v>
      </c>
      <c r="AQ395" s="14">
        <f>ROUND(AVERAGE(Zinsswaps!AQ336:AQ395)+'iBoxx Extrapolation'!$G395,2)</f>
        <v>3.68</v>
      </c>
      <c r="AR395" s="14">
        <f>ROUND(AVERAGE(Zinsswaps!AR336:AR395)+'iBoxx Extrapolation'!$G395,2)</f>
        <v>3.66</v>
      </c>
      <c r="AS395" s="14">
        <f>ROUND(AVERAGE(Zinsswaps!AS336:AS395)+'iBoxx Extrapolation'!$G395,2)</f>
        <v>3.64</v>
      </c>
      <c r="AT395" s="14">
        <f>ROUND(AVERAGE(Zinsswaps!AT336:AT395)+'iBoxx Extrapolation'!$G395,2)</f>
        <v>3.62</v>
      </c>
      <c r="AU395" s="14">
        <f>ROUND(AVERAGE(Zinsswaps!AU336:AU395)+'iBoxx Extrapolation'!$G395,2)</f>
        <v>3.61</v>
      </c>
      <c r="AV395" s="14">
        <f>ROUND(AVERAGE(Zinsswaps!AV336:AV395)+'iBoxx Extrapolation'!$G395,2)</f>
        <v>3.59</v>
      </c>
      <c r="AW395" s="14">
        <f>ROUND(AVERAGE(Zinsswaps!AW336:AW395)+'iBoxx Extrapolation'!$G395,2)</f>
        <v>3.57</v>
      </c>
      <c r="AX395" s="14">
        <f>ROUND(AVERAGE(Zinsswaps!AX336:AX395)+'iBoxx Extrapolation'!$G395,2)</f>
        <v>3.56</v>
      </c>
      <c r="AY395" s="14">
        <f>ROUND(AVERAGE(Zinsswaps!AY336:AY395)+'iBoxx Extrapolation'!$G395,2)</f>
        <v>3.54</v>
      </c>
    </row>
    <row r="396" spans="1:51" s="16" customFormat="1" x14ac:dyDescent="0.2">
      <c r="A396" s="12">
        <v>49278</v>
      </c>
      <c r="B396" s="14">
        <f>ROUND(AVERAGE(Zinsswaps!B337:B396)+'iBoxx Extrapolation'!$G396,2)</f>
        <v>2.99</v>
      </c>
      <c r="C396" s="14">
        <f>ROUND(AVERAGE(Zinsswaps!C337:C396)+'iBoxx Extrapolation'!$G396,2)</f>
        <v>3</v>
      </c>
      <c r="D396" s="14">
        <f>ROUND(AVERAGE(Zinsswaps!D337:D396)+'iBoxx Extrapolation'!$G396,2)</f>
        <v>3.05</v>
      </c>
      <c r="E396" s="14">
        <f>ROUND(AVERAGE(Zinsswaps!E337:E396)+'iBoxx Extrapolation'!$G396,2)</f>
        <v>3.12</v>
      </c>
      <c r="F396" s="14">
        <f>ROUND(AVERAGE(Zinsswaps!F337:F396)+'iBoxx Extrapolation'!$G396,2)</f>
        <v>3.19</v>
      </c>
      <c r="G396" s="14">
        <f>ROUND(AVERAGE(Zinsswaps!G337:G396)+'iBoxx Extrapolation'!$G396,2)</f>
        <v>3.27</v>
      </c>
      <c r="H396" s="14">
        <f>ROUND(AVERAGE(Zinsswaps!H337:H396)+'iBoxx Extrapolation'!$G396,2)</f>
        <v>3.34</v>
      </c>
      <c r="I396" s="14">
        <f>ROUND(AVERAGE(Zinsswaps!I337:I396)+'iBoxx Extrapolation'!$G396,2)</f>
        <v>3.41</v>
      </c>
      <c r="J396" s="14">
        <f>ROUND(AVERAGE(Zinsswaps!J337:J396)+'iBoxx Extrapolation'!$G396,2)</f>
        <v>3.48</v>
      </c>
      <c r="K396" s="14">
        <f>ROUND(AVERAGE(Zinsswaps!K337:K396)+'iBoxx Extrapolation'!$G396,2)</f>
        <v>3.54</v>
      </c>
      <c r="L396" s="14">
        <f>ROUND(AVERAGE(Zinsswaps!L337:L396)+'iBoxx Extrapolation'!$G396,2)</f>
        <v>3.6</v>
      </c>
      <c r="M396" s="14">
        <f>ROUND(AVERAGE(Zinsswaps!M337:M396)+'iBoxx Extrapolation'!$G396,2)</f>
        <v>3.65</v>
      </c>
      <c r="N396" s="14">
        <f>ROUND(AVERAGE(Zinsswaps!N337:N396)+'iBoxx Extrapolation'!$G396,2)</f>
        <v>3.7</v>
      </c>
      <c r="O396" s="14">
        <f>ROUND(AVERAGE(Zinsswaps!O337:O396)+'iBoxx Extrapolation'!$G396,2)</f>
        <v>3.75</v>
      </c>
      <c r="P396" s="14">
        <f>ROUND(AVERAGE(Zinsswaps!P337:P396)+'iBoxx Extrapolation'!$G396,2)</f>
        <v>3.78</v>
      </c>
      <c r="Q396" s="14">
        <f>ROUND(AVERAGE(Zinsswaps!Q337:Q396)+'iBoxx Extrapolation'!$G396,2)</f>
        <v>3.81</v>
      </c>
      <c r="R396" s="14">
        <f>ROUND(AVERAGE(Zinsswaps!R337:R396)+'iBoxx Extrapolation'!$G396,2)</f>
        <v>3.83</v>
      </c>
      <c r="S396" s="14">
        <f>ROUND(AVERAGE(Zinsswaps!S337:S396)+'iBoxx Extrapolation'!$G396,2)</f>
        <v>3.85</v>
      </c>
      <c r="T396" s="14">
        <f>ROUND(AVERAGE(Zinsswaps!T337:T396)+'iBoxx Extrapolation'!$G396,2)</f>
        <v>3.87</v>
      </c>
      <c r="U396" s="14">
        <f>ROUND(AVERAGE(Zinsswaps!U337:U396)+'iBoxx Extrapolation'!$G396,2)</f>
        <v>3.89</v>
      </c>
      <c r="V396" s="14">
        <f>ROUND(AVERAGE(Zinsswaps!V337:V396)+'iBoxx Extrapolation'!$G396,2)</f>
        <v>3.89</v>
      </c>
      <c r="W396" s="14">
        <f>ROUND(AVERAGE(Zinsswaps!W337:W396)+'iBoxx Extrapolation'!$G396,2)</f>
        <v>3.89</v>
      </c>
      <c r="X396" s="14">
        <f>ROUND(AVERAGE(Zinsswaps!X337:X396)+'iBoxx Extrapolation'!$G396,2)</f>
        <v>3.89</v>
      </c>
      <c r="Y396" s="14">
        <f>ROUND(AVERAGE(Zinsswaps!Y337:Y396)+'iBoxx Extrapolation'!$G396,2)</f>
        <v>3.89</v>
      </c>
      <c r="Z396" s="14">
        <f>ROUND(AVERAGE(Zinsswaps!Z337:Z396)+'iBoxx Extrapolation'!$G396,2)</f>
        <v>3.89</v>
      </c>
      <c r="AA396" s="14">
        <f>ROUND(AVERAGE(Zinsswaps!AA337:AA396)+'iBoxx Extrapolation'!$G396,2)</f>
        <v>3.88</v>
      </c>
      <c r="AB396" s="14">
        <f>ROUND(AVERAGE(Zinsswaps!AB337:AB396)+'iBoxx Extrapolation'!$G396,2)</f>
        <v>3.88</v>
      </c>
      <c r="AC396" s="14">
        <f>ROUND(AVERAGE(Zinsswaps!AC337:AC396)+'iBoxx Extrapolation'!$G396,2)</f>
        <v>3.87</v>
      </c>
      <c r="AD396" s="14">
        <f>ROUND(AVERAGE(Zinsswaps!AD337:AD396)+'iBoxx Extrapolation'!$G396,2)</f>
        <v>3.86</v>
      </c>
      <c r="AE396" s="14">
        <f>ROUND(AVERAGE(Zinsswaps!AE337:AE396)+'iBoxx Extrapolation'!$G396,2)</f>
        <v>3.86</v>
      </c>
      <c r="AF396" s="14">
        <f>ROUND(AVERAGE(Zinsswaps!AF337:AF396)+'iBoxx Extrapolation'!$G396,2)</f>
        <v>3.84</v>
      </c>
      <c r="AG396" s="14">
        <f>ROUND(AVERAGE(Zinsswaps!AG337:AG396)+'iBoxx Extrapolation'!$G396,2)</f>
        <v>3.82</v>
      </c>
      <c r="AH396" s="14">
        <f>ROUND(AVERAGE(Zinsswaps!AH337:AH396)+'iBoxx Extrapolation'!$G396,2)</f>
        <v>3.81</v>
      </c>
      <c r="AI396" s="14">
        <f>ROUND(AVERAGE(Zinsswaps!AI337:AI396)+'iBoxx Extrapolation'!$G396,2)</f>
        <v>3.79</v>
      </c>
      <c r="AJ396" s="14">
        <f>ROUND(AVERAGE(Zinsswaps!AJ337:AJ396)+'iBoxx Extrapolation'!$G396,2)</f>
        <v>3.78</v>
      </c>
      <c r="AK396" s="14">
        <f>ROUND(AVERAGE(Zinsswaps!AK337:AK396)+'iBoxx Extrapolation'!$G396,2)</f>
        <v>3.77</v>
      </c>
      <c r="AL396" s="14">
        <f>ROUND(AVERAGE(Zinsswaps!AL337:AL396)+'iBoxx Extrapolation'!$G396,2)</f>
        <v>3.76</v>
      </c>
      <c r="AM396" s="14">
        <f>ROUND(AVERAGE(Zinsswaps!AM337:AM396)+'iBoxx Extrapolation'!$G396,2)</f>
        <v>3.75</v>
      </c>
      <c r="AN396" s="14">
        <f>ROUND(AVERAGE(Zinsswaps!AN337:AN396)+'iBoxx Extrapolation'!$G396,2)</f>
        <v>3.74</v>
      </c>
      <c r="AO396" s="14">
        <f>ROUND(AVERAGE(Zinsswaps!AO337:AO396)+'iBoxx Extrapolation'!$G396,2)</f>
        <v>3.73</v>
      </c>
      <c r="AP396" s="14">
        <f>ROUND(AVERAGE(Zinsswaps!AP337:AP396)+'iBoxx Extrapolation'!$G396,2)</f>
        <v>3.7</v>
      </c>
      <c r="AQ396" s="14">
        <f>ROUND(AVERAGE(Zinsswaps!AQ337:AQ396)+'iBoxx Extrapolation'!$G396,2)</f>
        <v>3.68</v>
      </c>
      <c r="AR396" s="14">
        <f>ROUND(AVERAGE(Zinsswaps!AR337:AR396)+'iBoxx Extrapolation'!$G396,2)</f>
        <v>3.66</v>
      </c>
      <c r="AS396" s="14">
        <f>ROUND(AVERAGE(Zinsswaps!AS337:AS396)+'iBoxx Extrapolation'!$G396,2)</f>
        <v>3.64</v>
      </c>
      <c r="AT396" s="14">
        <f>ROUND(AVERAGE(Zinsswaps!AT337:AT396)+'iBoxx Extrapolation'!$G396,2)</f>
        <v>3.62</v>
      </c>
      <c r="AU396" s="14">
        <f>ROUND(AVERAGE(Zinsswaps!AU337:AU396)+'iBoxx Extrapolation'!$G396,2)</f>
        <v>3.61</v>
      </c>
      <c r="AV396" s="14">
        <f>ROUND(AVERAGE(Zinsswaps!AV337:AV396)+'iBoxx Extrapolation'!$G396,2)</f>
        <v>3.59</v>
      </c>
      <c r="AW396" s="14">
        <f>ROUND(AVERAGE(Zinsswaps!AW337:AW396)+'iBoxx Extrapolation'!$G396,2)</f>
        <v>3.57</v>
      </c>
      <c r="AX396" s="14">
        <f>ROUND(AVERAGE(Zinsswaps!AX337:AX396)+'iBoxx Extrapolation'!$G396,2)</f>
        <v>3.56</v>
      </c>
      <c r="AY396" s="14">
        <f>ROUND(AVERAGE(Zinsswaps!AY337:AY396)+'iBoxx Extrapolation'!$G396,2)</f>
        <v>3.54</v>
      </c>
    </row>
    <row r="397" spans="1:51" s="16" customFormat="1" x14ac:dyDescent="0.2">
      <c r="A397" s="12">
        <v>49309</v>
      </c>
      <c r="B397" s="14">
        <f>ROUND(AVERAGE(Zinsswaps!B338:B397)+'iBoxx Extrapolation'!$G397,2)</f>
        <v>2.99</v>
      </c>
      <c r="C397" s="14">
        <f>ROUND(AVERAGE(Zinsswaps!C338:C397)+'iBoxx Extrapolation'!$G397,2)</f>
        <v>3</v>
      </c>
      <c r="D397" s="14">
        <f>ROUND(AVERAGE(Zinsswaps!D338:D397)+'iBoxx Extrapolation'!$G397,2)</f>
        <v>3.05</v>
      </c>
      <c r="E397" s="14">
        <f>ROUND(AVERAGE(Zinsswaps!E338:E397)+'iBoxx Extrapolation'!$G397,2)</f>
        <v>3.12</v>
      </c>
      <c r="F397" s="14">
        <f>ROUND(AVERAGE(Zinsswaps!F338:F397)+'iBoxx Extrapolation'!$G397,2)</f>
        <v>3.19</v>
      </c>
      <c r="G397" s="14">
        <f>ROUND(AVERAGE(Zinsswaps!G338:G397)+'iBoxx Extrapolation'!$G397,2)</f>
        <v>3.27</v>
      </c>
      <c r="H397" s="14">
        <f>ROUND(AVERAGE(Zinsswaps!H338:H397)+'iBoxx Extrapolation'!$G397,2)</f>
        <v>3.34</v>
      </c>
      <c r="I397" s="14">
        <f>ROUND(AVERAGE(Zinsswaps!I338:I397)+'iBoxx Extrapolation'!$G397,2)</f>
        <v>3.41</v>
      </c>
      <c r="J397" s="14">
        <f>ROUND(AVERAGE(Zinsswaps!J338:J397)+'iBoxx Extrapolation'!$G397,2)</f>
        <v>3.48</v>
      </c>
      <c r="K397" s="14">
        <f>ROUND(AVERAGE(Zinsswaps!K338:K397)+'iBoxx Extrapolation'!$G397,2)</f>
        <v>3.54</v>
      </c>
      <c r="L397" s="14">
        <f>ROUND(AVERAGE(Zinsswaps!L338:L397)+'iBoxx Extrapolation'!$G397,2)</f>
        <v>3.6</v>
      </c>
      <c r="M397" s="14">
        <f>ROUND(AVERAGE(Zinsswaps!M338:M397)+'iBoxx Extrapolation'!$G397,2)</f>
        <v>3.65</v>
      </c>
      <c r="N397" s="14">
        <f>ROUND(AVERAGE(Zinsswaps!N338:N397)+'iBoxx Extrapolation'!$G397,2)</f>
        <v>3.7</v>
      </c>
      <c r="O397" s="14">
        <f>ROUND(AVERAGE(Zinsswaps!O338:O397)+'iBoxx Extrapolation'!$G397,2)</f>
        <v>3.75</v>
      </c>
      <c r="P397" s="14">
        <f>ROUND(AVERAGE(Zinsswaps!P338:P397)+'iBoxx Extrapolation'!$G397,2)</f>
        <v>3.78</v>
      </c>
      <c r="Q397" s="14">
        <f>ROUND(AVERAGE(Zinsswaps!Q338:Q397)+'iBoxx Extrapolation'!$G397,2)</f>
        <v>3.81</v>
      </c>
      <c r="R397" s="14">
        <f>ROUND(AVERAGE(Zinsswaps!R338:R397)+'iBoxx Extrapolation'!$G397,2)</f>
        <v>3.83</v>
      </c>
      <c r="S397" s="14">
        <f>ROUND(AVERAGE(Zinsswaps!S338:S397)+'iBoxx Extrapolation'!$G397,2)</f>
        <v>3.85</v>
      </c>
      <c r="T397" s="14">
        <f>ROUND(AVERAGE(Zinsswaps!T338:T397)+'iBoxx Extrapolation'!$G397,2)</f>
        <v>3.87</v>
      </c>
      <c r="U397" s="14">
        <f>ROUND(AVERAGE(Zinsswaps!U338:U397)+'iBoxx Extrapolation'!$G397,2)</f>
        <v>3.89</v>
      </c>
      <c r="V397" s="14">
        <f>ROUND(AVERAGE(Zinsswaps!V338:V397)+'iBoxx Extrapolation'!$G397,2)</f>
        <v>3.89</v>
      </c>
      <c r="W397" s="14">
        <f>ROUND(AVERAGE(Zinsswaps!W338:W397)+'iBoxx Extrapolation'!$G397,2)</f>
        <v>3.89</v>
      </c>
      <c r="X397" s="14">
        <f>ROUND(AVERAGE(Zinsswaps!X338:X397)+'iBoxx Extrapolation'!$G397,2)</f>
        <v>3.89</v>
      </c>
      <c r="Y397" s="14">
        <f>ROUND(AVERAGE(Zinsswaps!Y338:Y397)+'iBoxx Extrapolation'!$G397,2)</f>
        <v>3.89</v>
      </c>
      <c r="Z397" s="14">
        <f>ROUND(AVERAGE(Zinsswaps!Z338:Z397)+'iBoxx Extrapolation'!$G397,2)</f>
        <v>3.89</v>
      </c>
      <c r="AA397" s="14">
        <f>ROUND(AVERAGE(Zinsswaps!AA338:AA397)+'iBoxx Extrapolation'!$G397,2)</f>
        <v>3.88</v>
      </c>
      <c r="AB397" s="14">
        <f>ROUND(AVERAGE(Zinsswaps!AB338:AB397)+'iBoxx Extrapolation'!$G397,2)</f>
        <v>3.88</v>
      </c>
      <c r="AC397" s="14">
        <f>ROUND(AVERAGE(Zinsswaps!AC338:AC397)+'iBoxx Extrapolation'!$G397,2)</f>
        <v>3.87</v>
      </c>
      <c r="AD397" s="14">
        <f>ROUND(AVERAGE(Zinsswaps!AD338:AD397)+'iBoxx Extrapolation'!$G397,2)</f>
        <v>3.86</v>
      </c>
      <c r="AE397" s="14">
        <f>ROUND(AVERAGE(Zinsswaps!AE338:AE397)+'iBoxx Extrapolation'!$G397,2)</f>
        <v>3.86</v>
      </c>
      <c r="AF397" s="14">
        <f>ROUND(AVERAGE(Zinsswaps!AF338:AF397)+'iBoxx Extrapolation'!$G397,2)</f>
        <v>3.84</v>
      </c>
      <c r="AG397" s="14">
        <f>ROUND(AVERAGE(Zinsswaps!AG338:AG397)+'iBoxx Extrapolation'!$G397,2)</f>
        <v>3.82</v>
      </c>
      <c r="AH397" s="14">
        <f>ROUND(AVERAGE(Zinsswaps!AH338:AH397)+'iBoxx Extrapolation'!$G397,2)</f>
        <v>3.81</v>
      </c>
      <c r="AI397" s="14">
        <f>ROUND(AVERAGE(Zinsswaps!AI338:AI397)+'iBoxx Extrapolation'!$G397,2)</f>
        <v>3.79</v>
      </c>
      <c r="AJ397" s="14">
        <f>ROUND(AVERAGE(Zinsswaps!AJ338:AJ397)+'iBoxx Extrapolation'!$G397,2)</f>
        <v>3.78</v>
      </c>
      <c r="AK397" s="14">
        <f>ROUND(AVERAGE(Zinsswaps!AK338:AK397)+'iBoxx Extrapolation'!$G397,2)</f>
        <v>3.77</v>
      </c>
      <c r="AL397" s="14">
        <f>ROUND(AVERAGE(Zinsswaps!AL338:AL397)+'iBoxx Extrapolation'!$G397,2)</f>
        <v>3.76</v>
      </c>
      <c r="AM397" s="14">
        <f>ROUND(AVERAGE(Zinsswaps!AM338:AM397)+'iBoxx Extrapolation'!$G397,2)</f>
        <v>3.75</v>
      </c>
      <c r="AN397" s="14">
        <f>ROUND(AVERAGE(Zinsswaps!AN338:AN397)+'iBoxx Extrapolation'!$G397,2)</f>
        <v>3.74</v>
      </c>
      <c r="AO397" s="14">
        <f>ROUND(AVERAGE(Zinsswaps!AO338:AO397)+'iBoxx Extrapolation'!$G397,2)</f>
        <v>3.73</v>
      </c>
      <c r="AP397" s="14">
        <f>ROUND(AVERAGE(Zinsswaps!AP338:AP397)+'iBoxx Extrapolation'!$G397,2)</f>
        <v>3.7</v>
      </c>
      <c r="AQ397" s="14">
        <f>ROUND(AVERAGE(Zinsswaps!AQ338:AQ397)+'iBoxx Extrapolation'!$G397,2)</f>
        <v>3.68</v>
      </c>
      <c r="AR397" s="14">
        <f>ROUND(AVERAGE(Zinsswaps!AR338:AR397)+'iBoxx Extrapolation'!$G397,2)</f>
        <v>3.66</v>
      </c>
      <c r="AS397" s="14">
        <f>ROUND(AVERAGE(Zinsswaps!AS338:AS397)+'iBoxx Extrapolation'!$G397,2)</f>
        <v>3.64</v>
      </c>
      <c r="AT397" s="14">
        <f>ROUND(AVERAGE(Zinsswaps!AT338:AT397)+'iBoxx Extrapolation'!$G397,2)</f>
        <v>3.62</v>
      </c>
      <c r="AU397" s="14">
        <f>ROUND(AVERAGE(Zinsswaps!AU338:AU397)+'iBoxx Extrapolation'!$G397,2)</f>
        <v>3.61</v>
      </c>
      <c r="AV397" s="14">
        <f>ROUND(AVERAGE(Zinsswaps!AV338:AV397)+'iBoxx Extrapolation'!$G397,2)</f>
        <v>3.59</v>
      </c>
      <c r="AW397" s="14">
        <f>ROUND(AVERAGE(Zinsswaps!AW338:AW397)+'iBoxx Extrapolation'!$G397,2)</f>
        <v>3.57</v>
      </c>
      <c r="AX397" s="14">
        <f>ROUND(AVERAGE(Zinsswaps!AX338:AX397)+'iBoxx Extrapolation'!$G397,2)</f>
        <v>3.56</v>
      </c>
      <c r="AY397" s="14">
        <f>ROUND(AVERAGE(Zinsswaps!AY338:AY397)+'iBoxx Extrapolation'!$G397,2)</f>
        <v>3.54</v>
      </c>
    </row>
    <row r="398" spans="1:51" s="16" customFormat="1" x14ac:dyDescent="0.2">
      <c r="A398" s="12">
        <v>49340</v>
      </c>
      <c r="B398" s="14">
        <f>ROUND(AVERAGE(Zinsswaps!B339:B398)+'iBoxx Extrapolation'!$G398,2)</f>
        <v>2.99</v>
      </c>
      <c r="C398" s="14">
        <f>ROUND(AVERAGE(Zinsswaps!C339:C398)+'iBoxx Extrapolation'!$G398,2)</f>
        <v>3</v>
      </c>
      <c r="D398" s="14">
        <f>ROUND(AVERAGE(Zinsswaps!D339:D398)+'iBoxx Extrapolation'!$G398,2)</f>
        <v>3.05</v>
      </c>
      <c r="E398" s="14">
        <f>ROUND(AVERAGE(Zinsswaps!E339:E398)+'iBoxx Extrapolation'!$G398,2)</f>
        <v>3.12</v>
      </c>
      <c r="F398" s="14">
        <f>ROUND(AVERAGE(Zinsswaps!F339:F398)+'iBoxx Extrapolation'!$G398,2)</f>
        <v>3.19</v>
      </c>
      <c r="G398" s="14">
        <f>ROUND(AVERAGE(Zinsswaps!G339:G398)+'iBoxx Extrapolation'!$G398,2)</f>
        <v>3.27</v>
      </c>
      <c r="H398" s="14">
        <f>ROUND(AVERAGE(Zinsswaps!H339:H398)+'iBoxx Extrapolation'!$G398,2)</f>
        <v>3.34</v>
      </c>
      <c r="I398" s="14">
        <f>ROUND(AVERAGE(Zinsswaps!I339:I398)+'iBoxx Extrapolation'!$G398,2)</f>
        <v>3.41</v>
      </c>
      <c r="J398" s="14">
        <f>ROUND(AVERAGE(Zinsswaps!J339:J398)+'iBoxx Extrapolation'!$G398,2)</f>
        <v>3.48</v>
      </c>
      <c r="K398" s="14">
        <f>ROUND(AVERAGE(Zinsswaps!K339:K398)+'iBoxx Extrapolation'!$G398,2)</f>
        <v>3.54</v>
      </c>
      <c r="L398" s="14">
        <f>ROUND(AVERAGE(Zinsswaps!L339:L398)+'iBoxx Extrapolation'!$G398,2)</f>
        <v>3.6</v>
      </c>
      <c r="M398" s="14">
        <f>ROUND(AVERAGE(Zinsswaps!M339:M398)+'iBoxx Extrapolation'!$G398,2)</f>
        <v>3.65</v>
      </c>
      <c r="N398" s="14">
        <f>ROUND(AVERAGE(Zinsswaps!N339:N398)+'iBoxx Extrapolation'!$G398,2)</f>
        <v>3.7</v>
      </c>
      <c r="O398" s="14">
        <f>ROUND(AVERAGE(Zinsswaps!O339:O398)+'iBoxx Extrapolation'!$G398,2)</f>
        <v>3.75</v>
      </c>
      <c r="P398" s="14">
        <f>ROUND(AVERAGE(Zinsswaps!P339:P398)+'iBoxx Extrapolation'!$G398,2)</f>
        <v>3.78</v>
      </c>
      <c r="Q398" s="14">
        <f>ROUND(AVERAGE(Zinsswaps!Q339:Q398)+'iBoxx Extrapolation'!$G398,2)</f>
        <v>3.81</v>
      </c>
      <c r="R398" s="14">
        <f>ROUND(AVERAGE(Zinsswaps!R339:R398)+'iBoxx Extrapolation'!$G398,2)</f>
        <v>3.83</v>
      </c>
      <c r="S398" s="14">
        <f>ROUND(AVERAGE(Zinsswaps!S339:S398)+'iBoxx Extrapolation'!$G398,2)</f>
        <v>3.85</v>
      </c>
      <c r="T398" s="14">
        <f>ROUND(AVERAGE(Zinsswaps!T339:T398)+'iBoxx Extrapolation'!$G398,2)</f>
        <v>3.87</v>
      </c>
      <c r="U398" s="14">
        <f>ROUND(AVERAGE(Zinsswaps!U339:U398)+'iBoxx Extrapolation'!$G398,2)</f>
        <v>3.89</v>
      </c>
      <c r="V398" s="14">
        <f>ROUND(AVERAGE(Zinsswaps!V339:V398)+'iBoxx Extrapolation'!$G398,2)</f>
        <v>3.89</v>
      </c>
      <c r="W398" s="14">
        <f>ROUND(AVERAGE(Zinsswaps!W339:W398)+'iBoxx Extrapolation'!$G398,2)</f>
        <v>3.89</v>
      </c>
      <c r="X398" s="14">
        <f>ROUND(AVERAGE(Zinsswaps!X339:X398)+'iBoxx Extrapolation'!$G398,2)</f>
        <v>3.89</v>
      </c>
      <c r="Y398" s="14">
        <f>ROUND(AVERAGE(Zinsswaps!Y339:Y398)+'iBoxx Extrapolation'!$G398,2)</f>
        <v>3.89</v>
      </c>
      <c r="Z398" s="14">
        <f>ROUND(AVERAGE(Zinsswaps!Z339:Z398)+'iBoxx Extrapolation'!$G398,2)</f>
        <v>3.89</v>
      </c>
      <c r="AA398" s="14">
        <f>ROUND(AVERAGE(Zinsswaps!AA339:AA398)+'iBoxx Extrapolation'!$G398,2)</f>
        <v>3.88</v>
      </c>
      <c r="AB398" s="14">
        <f>ROUND(AVERAGE(Zinsswaps!AB339:AB398)+'iBoxx Extrapolation'!$G398,2)</f>
        <v>3.88</v>
      </c>
      <c r="AC398" s="14">
        <f>ROUND(AVERAGE(Zinsswaps!AC339:AC398)+'iBoxx Extrapolation'!$G398,2)</f>
        <v>3.87</v>
      </c>
      <c r="AD398" s="14">
        <f>ROUND(AVERAGE(Zinsswaps!AD339:AD398)+'iBoxx Extrapolation'!$G398,2)</f>
        <v>3.86</v>
      </c>
      <c r="AE398" s="14">
        <f>ROUND(AVERAGE(Zinsswaps!AE339:AE398)+'iBoxx Extrapolation'!$G398,2)</f>
        <v>3.86</v>
      </c>
      <c r="AF398" s="14">
        <f>ROUND(AVERAGE(Zinsswaps!AF339:AF398)+'iBoxx Extrapolation'!$G398,2)</f>
        <v>3.84</v>
      </c>
      <c r="AG398" s="14">
        <f>ROUND(AVERAGE(Zinsswaps!AG339:AG398)+'iBoxx Extrapolation'!$G398,2)</f>
        <v>3.82</v>
      </c>
      <c r="AH398" s="14">
        <f>ROUND(AVERAGE(Zinsswaps!AH339:AH398)+'iBoxx Extrapolation'!$G398,2)</f>
        <v>3.81</v>
      </c>
      <c r="AI398" s="14">
        <f>ROUND(AVERAGE(Zinsswaps!AI339:AI398)+'iBoxx Extrapolation'!$G398,2)</f>
        <v>3.79</v>
      </c>
      <c r="AJ398" s="14">
        <f>ROUND(AVERAGE(Zinsswaps!AJ339:AJ398)+'iBoxx Extrapolation'!$G398,2)</f>
        <v>3.78</v>
      </c>
      <c r="AK398" s="14">
        <f>ROUND(AVERAGE(Zinsswaps!AK339:AK398)+'iBoxx Extrapolation'!$G398,2)</f>
        <v>3.77</v>
      </c>
      <c r="AL398" s="14">
        <f>ROUND(AVERAGE(Zinsswaps!AL339:AL398)+'iBoxx Extrapolation'!$G398,2)</f>
        <v>3.76</v>
      </c>
      <c r="AM398" s="14">
        <f>ROUND(AVERAGE(Zinsswaps!AM339:AM398)+'iBoxx Extrapolation'!$G398,2)</f>
        <v>3.75</v>
      </c>
      <c r="AN398" s="14">
        <f>ROUND(AVERAGE(Zinsswaps!AN339:AN398)+'iBoxx Extrapolation'!$G398,2)</f>
        <v>3.74</v>
      </c>
      <c r="AO398" s="14">
        <f>ROUND(AVERAGE(Zinsswaps!AO339:AO398)+'iBoxx Extrapolation'!$G398,2)</f>
        <v>3.73</v>
      </c>
      <c r="AP398" s="14">
        <f>ROUND(AVERAGE(Zinsswaps!AP339:AP398)+'iBoxx Extrapolation'!$G398,2)</f>
        <v>3.7</v>
      </c>
      <c r="AQ398" s="14">
        <f>ROUND(AVERAGE(Zinsswaps!AQ339:AQ398)+'iBoxx Extrapolation'!$G398,2)</f>
        <v>3.68</v>
      </c>
      <c r="AR398" s="14">
        <f>ROUND(AVERAGE(Zinsswaps!AR339:AR398)+'iBoxx Extrapolation'!$G398,2)</f>
        <v>3.66</v>
      </c>
      <c r="AS398" s="14">
        <f>ROUND(AVERAGE(Zinsswaps!AS339:AS398)+'iBoxx Extrapolation'!$G398,2)</f>
        <v>3.64</v>
      </c>
      <c r="AT398" s="14">
        <f>ROUND(AVERAGE(Zinsswaps!AT339:AT398)+'iBoxx Extrapolation'!$G398,2)</f>
        <v>3.62</v>
      </c>
      <c r="AU398" s="14">
        <f>ROUND(AVERAGE(Zinsswaps!AU339:AU398)+'iBoxx Extrapolation'!$G398,2)</f>
        <v>3.61</v>
      </c>
      <c r="AV398" s="14">
        <f>ROUND(AVERAGE(Zinsswaps!AV339:AV398)+'iBoxx Extrapolation'!$G398,2)</f>
        <v>3.59</v>
      </c>
      <c r="AW398" s="14">
        <f>ROUND(AVERAGE(Zinsswaps!AW339:AW398)+'iBoxx Extrapolation'!$G398,2)</f>
        <v>3.57</v>
      </c>
      <c r="AX398" s="14">
        <f>ROUND(AVERAGE(Zinsswaps!AX339:AX398)+'iBoxx Extrapolation'!$G398,2)</f>
        <v>3.56</v>
      </c>
      <c r="AY398" s="14">
        <f>ROUND(AVERAGE(Zinsswaps!AY339:AY398)+'iBoxx Extrapolation'!$G398,2)</f>
        <v>3.54</v>
      </c>
    </row>
    <row r="399" spans="1:51" s="16" customFormat="1" x14ac:dyDescent="0.2">
      <c r="A399" s="12">
        <v>49368</v>
      </c>
      <c r="B399" s="14">
        <f>ROUND(AVERAGE(Zinsswaps!B340:B399)+'iBoxx Extrapolation'!$G399,2)</f>
        <v>2.99</v>
      </c>
      <c r="C399" s="14">
        <f>ROUND(AVERAGE(Zinsswaps!C340:C399)+'iBoxx Extrapolation'!$G399,2)</f>
        <v>3</v>
      </c>
      <c r="D399" s="14">
        <f>ROUND(AVERAGE(Zinsswaps!D340:D399)+'iBoxx Extrapolation'!$G399,2)</f>
        <v>3.05</v>
      </c>
      <c r="E399" s="14">
        <f>ROUND(AVERAGE(Zinsswaps!E340:E399)+'iBoxx Extrapolation'!$G399,2)</f>
        <v>3.12</v>
      </c>
      <c r="F399" s="14">
        <f>ROUND(AVERAGE(Zinsswaps!F340:F399)+'iBoxx Extrapolation'!$G399,2)</f>
        <v>3.19</v>
      </c>
      <c r="G399" s="14">
        <f>ROUND(AVERAGE(Zinsswaps!G340:G399)+'iBoxx Extrapolation'!$G399,2)</f>
        <v>3.27</v>
      </c>
      <c r="H399" s="14">
        <f>ROUND(AVERAGE(Zinsswaps!H340:H399)+'iBoxx Extrapolation'!$G399,2)</f>
        <v>3.34</v>
      </c>
      <c r="I399" s="14">
        <f>ROUND(AVERAGE(Zinsswaps!I340:I399)+'iBoxx Extrapolation'!$G399,2)</f>
        <v>3.41</v>
      </c>
      <c r="J399" s="14">
        <f>ROUND(AVERAGE(Zinsswaps!J340:J399)+'iBoxx Extrapolation'!$G399,2)</f>
        <v>3.48</v>
      </c>
      <c r="K399" s="14">
        <f>ROUND(AVERAGE(Zinsswaps!K340:K399)+'iBoxx Extrapolation'!$G399,2)</f>
        <v>3.54</v>
      </c>
      <c r="L399" s="14">
        <f>ROUND(AVERAGE(Zinsswaps!L340:L399)+'iBoxx Extrapolation'!$G399,2)</f>
        <v>3.6</v>
      </c>
      <c r="M399" s="14">
        <f>ROUND(AVERAGE(Zinsswaps!M340:M399)+'iBoxx Extrapolation'!$G399,2)</f>
        <v>3.65</v>
      </c>
      <c r="N399" s="14">
        <f>ROUND(AVERAGE(Zinsswaps!N340:N399)+'iBoxx Extrapolation'!$G399,2)</f>
        <v>3.7</v>
      </c>
      <c r="O399" s="14">
        <f>ROUND(AVERAGE(Zinsswaps!O340:O399)+'iBoxx Extrapolation'!$G399,2)</f>
        <v>3.75</v>
      </c>
      <c r="P399" s="14">
        <f>ROUND(AVERAGE(Zinsswaps!P340:P399)+'iBoxx Extrapolation'!$G399,2)</f>
        <v>3.78</v>
      </c>
      <c r="Q399" s="14">
        <f>ROUND(AVERAGE(Zinsswaps!Q340:Q399)+'iBoxx Extrapolation'!$G399,2)</f>
        <v>3.81</v>
      </c>
      <c r="R399" s="14">
        <f>ROUND(AVERAGE(Zinsswaps!R340:R399)+'iBoxx Extrapolation'!$G399,2)</f>
        <v>3.83</v>
      </c>
      <c r="S399" s="14">
        <f>ROUND(AVERAGE(Zinsswaps!S340:S399)+'iBoxx Extrapolation'!$G399,2)</f>
        <v>3.85</v>
      </c>
      <c r="T399" s="14">
        <f>ROUND(AVERAGE(Zinsswaps!T340:T399)+'iBoxx Extrapolation'!$G399,2)</f>
        <v>3.87</v>
      </c>
      <c r="U399" s="14">
        <f>ROUND(AVERAGE(Zinsswaps!U340:U399)+'iBoxx Extrapolation'!$G399,2)</f>
        <v>3.89</v>
      </c>
      <c r="V399" s="14">
        <f>ROUND(AVERAGE(Zinsswaps!V340:V399)+'iBoxx Extrapolation'!$G399,2)</f>
        <v>3.89</v>
      </c>
      <c r="W399" s="14">
        <f>ROUND(AVERAGE(Zinsswaps!W340:W399)+'iBoxx Extrapolation'!$G399,2)</f>
        <v>3.89</v>
      </c>
      <c r="X399" s="14">
        <f>ROUND(AVERAGE(Zinsswaps!X340:X399)+'iBoxx Extrapolation'!$G399,2)</f>
        <v>3.89</v>
      </c>
      <c r="Y399" s="14">
        <f>ROUND(AVERAGE(Zinsswaps!Y340:Y399)+'iBoxx Extrapolation'!$G399,2)</f>
        <v>3.89</v>
      </c>
      <c r="Z399" s="14">
        <f>ROUND(AVERAGE(Zinsswaps!Z340:Z399)+'iBoxx Extrapolation'!$G399,2)</f>
        <v>3.89</v>
      </c>
      <c r="AA399" s="14">
        <f>ROUND(AVERAGE(Zinsswaps!AA340:AA399)+'iBoxx Extrapolation'!$G399,2)</f>
        <v>3.88</v>
      </c>
      <c r="AB399" s="14">
        <f>ROUND(AVERAGE(Zinsswaps!AB340:AB399)+'iBoxx Extrapolation'!$G399,2)</f>
        <v>3.88</v>
      </c>
      <c r="AC399" s="14">
        <f>ROUND(AVERAGE(Zinsswaps!AC340:AC399)+'iBoxx Extrapolation'!$G399,2)</f>
        <v>3.87</v>
      </c>
      <c r="AD399" s="14">
        <f>ROUND(AVERAGE(Zinsswaps!AD340:AD399)+'iBoxx Extrapolation'!$G399,2)</f>
        <v>3.86</v>
      </c>
      <c r="AE399" s="14">
        <f>ROUND(AVERAGE(Zinsswaps!AE340:AE399)+'iBoxx Extrapolation'!$G399,2)</f>
        <v>3.86</v>
      </c>
      <c r="AF399" s="14">
        <f>ROUND(AVERAGE(Zinsswaps!AF340:AF399)+'iBoxx Extrapolation'!$G399,2)</f>
        <v>3.84</v>
      </c>
      <c r="AG399" s="14">
        <f>ROUND(AVERAGE(Zinsswaps!AG340:AG399)+'iBoxx Extrapolation'!$G399,2)</f>
        <v>3.82</v>
      </c>
      <c r="AH399" s="14">
        <f>ROUND(AVERAGE(Zinsswaps!AH340:AH399)+'iBoxx Extrapolation'!$G399,2)</f>
        <v>3.81</v>
      </c>
      <c r="AI399" s="14">
        <f>ROUND(AVERAGE(Zinsswaps!AI340:AI399)+'iBoxx Extrapolation'!$G399,2)</f>
        <v>3.79</v>
      </c>
      <c r="AJ399" s="14">
        <f>ROUND(AVERAGE(Zinsswaps!AJ340:AJ399)+'iBoxx Extrapolation'!$G399,2)</f>
        <v>3.78</v>
      </c>
      <c r="AK399" s="14">
        <f>ROUND(AVERAGE(Zinsswaps!AK340:AK399)+'iBoxx Extrapolation'!$G399,2)</f>
        <v>3.77</v>
      </c>
      <c r="AL399" s="14">
        <f>ROUND(AVERAGE(Zinsswaps!AL340:AL399)+'iBoxx Extrapolation'!$G399,2)</f>
        <v>3.76</v>
      </c>
      <c r="AM399" s="14">
        <f>ROUND(AVERAGE(Zinsswaps!AM340:AM399)+'iBoxx Extrapolation'!$G399,2)</f>
        <v>3.75</v>
      </c>
      <c r="AN399" s="14">
        <f>ROUND(AVERAGE(Zinsswaps!AN340:AN399)+'iBoxx Extrapolation'!$G399,2)</f>
        <v>3.74</v>
      </c>
      <c r="AO399" s="14">
        <f>ROUND(AVERAGE(Zinsswaps!AO340:AO399)+'iBoxx Extrapolation'!$G399,2)</f>
        <v>3.73</v>
      </c>
      <c r="AP399" s="14">
        <f>ROUND(AVERAGE(Zinsswaps!AP340:AP399)+'iBoxx Extrapolation'!$G399,2)</f>
        <v>3.7</v>
      </c>
      <c r="AQ399" s="14">
        <f>ROUND(AVERAGE(Zinsswaps!AQ340:AQ399)+'iBoxx Extrapolation'!$G399,2)</f>
        <v>3.68</v>
      </c>
      <c r="AR399" s="14">
        <f>ROUND(AVERAGE(Zinsswaps!AR340:AR399)+'iBoxx Extrapolation'!$G399,2)</f>
        <v>3.66</v>
      </c>
      <c r="AS399" s="14">
        <f>ROUND(AVERAGE(Zinsswaps!AS340:AS399)+'iBoxx Extrapolation'!$G399,2)</f>
        <v>3.64</v>
      </c>
      <c r="AT399" s="14">
        <f>ROUND(AVERAGE(Zinsswaps!AT340:AT399)+'iBoxx Extrapolation'!$G399,2)</f>
        <v>3.62</v>
      </c>
      <c r="AU399" s="14">
        <f>ROUND(AVERAGE(Zinsswaps!AU340:AU399)+'iBoxx Extrapolation'!$G399,2)</f>
        <v>3.61</v>
      </c>
      <c r="AV399" s="14">
        <f>ROUND(AVERAGE(Zinsswaps!AV340:AV399)+'iBoxx Extrapolation'!$G399,2)</f>
        <v>3.59</v>
      </c>
      <c r="AW399" s="14">
        <f>ROUND(AVERAGE(Zinsswaps!AW340:AW399)+'iBoxx Extrapolation'!$G399,2)</f>
        <v>3.57</v>
      </c>
      <c r="AX399" s="14">
        <f>ROUND(AVERAGE(Zinsswaps!AX340:AX399)+'iBoxx Extrapolation'!$G399,2)</f>
        <v>3.56</v>
      </c>
      <c r="AY399" s="14">
        <f>ROUND(AVERAGE(Zinsswaps!AY340:AY399)+'iBoxx Extrapolation'!$G399,2)</f>
        <v>3.54</v>
      </c>
    </row>
    <row r="400" spans="1:51" s="16" customFormat="1" x14ac:dyDescent="0.2">
      <c r="A400" s="12">
        <v>49399</v>
      </c>
      <c r="B400" s="14">
        <f>ROUND(AVERAGE(Zinsswaps!B341:B400)+'iBoxx Extrapolation'!$G400,2)</f>
        <v>2.99</v>
      </c>
      <c r="C400" s="14">
        <f>ROUND(AVERAGE(Zinsswaps!C341:C400)+'iBoxx Extrapolation'!$G400,2)</f>
        <v>3</v>
      </c>
      <c r="D400" s="14">
        <f>ROUND(AVERAGE(Zinsswaps!D341:D400)+'iBoxx Extrapolation'!$G400,2)</f>
        <v>3.05</v>
      </c>
      <c r="E400" s="14">
        <f>ROUND(AVERAGE(Zinsswaps!E341:E400)+'iBoxx Extrapolation'!$G400,2)</f>
        <v>3.12</v>
      </c>
      <c r="F400" s="14">
        <f>ROUND(AVERAGE(Zinsswaps!F341:F400)+'iBoxx Extrapolation'!$G400,2)</f>
        <v>3.19</v>
      </c>
      <c r="G400" s="14">
        <f>ROUND(AVERAGE(Zinsswaps!G341:G400)+'iBoxx Extrapolation'!$G400,2)</f>
        <v>3.27</v>
      </c>
      <c r="H400" s="14">
        <f>ROUND(AVERAGE(Zinsswaps!H341:H400)+'iBoxx Extrapolation'!$G400,2)</f>
        <v>3.34</v>
      </c>
      <c r="I400" s="14">
        <f>ROUND(AVERAGE(Zinsswaps!I341:I400)+'iBoxx Extrapolation'!$G400,2)</f>
        <v>3.41</v>
      </c>
      <c r="J400" s="14">
        <f>ROUND(AVERAGE(Zinsswaps!J341:J400)+'iBoxx Extrapolation'!$G400,2)</f>
        <v>3.48</v>
      </c>
      <c r="K400" s="14">
        <f>ROUND(AVERAGE(Zinsswaps!K341:K400)+'iBoxx Extrapolation'!$G400,2)</f>
        <v>3.54</v>
      </c>
      <c r="L400" s="14">
        <f>ROUND(AVERAGE(Zinsswaps!L341:L400)+'iBoxx Extrapolation'!$G400,2)</f>
        <v>3.6</v>
      </c>
      <c r="M400" s="14">
        <f>ROUND(AVERAGE(Zinsswaps!M341:M400)+'iBoxx Extrapolation'!$G400,2)</f>
        <v>3.65</v>
      </c>
      <c r="N400" s="14">
        <f>ROUND(AVERAGE(Zinsswaps!N341:N400)+'iBoxx Extrapolation'!$G400,2)</f>
        <v>3.7</v>
      </c>
      <c r="O400" s="14">
        <f>ROUND(AVERAGE(Zinsswaps!O341:O400)+'iBoxx Extrapolation'!$G400,2)</f>
        <v>3.75</v>
      </c>
      <c r="P400" s="14">
        <f>ROUND(AVERAGE(Zinsswaps!P341:P400)+'iBoxx Extrapolation'!$G400,2)</f>
        <v>3.78</v>
      </c>
      <c r="Q400" s="14">
        <f>ROUND(AVERAGE(Zinsswaps!Q341:Q400)+'iBoxx Extrapolation'!$G400,2)</f>
        <v>3.81</v>
      </c>
      <c r="R400" s="14">
        <f>ROUND(AVERAGE(Zinsswaps!R341:R400)+'iBoxx Extrapolation'!$G400,2)</f>
        <v>3.83</v>
      </c>
      <c r="S400" s="14">
        <f>ROUND(AVERAGE(Zinsswaps!S341:S400)+'iBoxx Extrapolation'!$G400,2)</f>
        <v>3.85</v>
      </c>
      <c r="T400" s="14">
        <f>ROUND(AVERAGE(Zinsswaps!T341:T400)+'iBoxx Extrapolation'!$G400,2)</f>
        <v>3.87</v>
      </c>
      <c r="U400" s="14">
        <f>ROUND(AVERAGE(Zinsswaps!U341:U400)+'iBoxx Extrapolation'!$G400,2)</f>
        <v>3.89</v>
      </c>
      <c r="V400" s="14">
        <f>ROUND(AVERAGE(Zinsswaps!V341:V400)+'iBoxx Extrapolation'!$G400,2)</f>
        <v>3.89</v>
      </c>
      <c r="W400" s="14">
        <f>ROUND(AVERAGE(Zinsswaps!W341:W400)+'iBoxx Extrapolation'!$G400,2)</f>
        <v>3.89</v>
      </c>
      <c r="X400" s="14">
        <f>ROUND(AVERAGE(Zinsswaps!X341:X400)+'iBoxx Extrapolation'!$G400,2)</f>
        <v>3.89</v>
      </c>
      <c r="Y400" s="14">
        <f>ROUND(AVERAGE(Zinsswaps!Y341:Y400)+'iBoxx Extrapolation'!$G400,2)</f>
        <v>3.89</v>
      </c>
      <c r="Z400" s="14">
        <f>ROUND(AVERAGE(Zinsswaps!Z341:Z400)+'iBoxx Extrapolation'!$G400,2)</f>
        <v>3.89</v>
      </c>
      <c r="AA400" s="14">
        <f>ROUND(AVERAGE(Zinsswaps!AA341:AA400)+'iBoxx Extrapolation'!$G400,2)</f>
        <v>3.88</v>
      </c>
      <c r="AB400" s="14">
        <f>ROUND(AVERAGE(Zinsswaps!AB341:AB400)+'iBoxx Extrapolation'!$G400,2)</f>
        <v>3.88</v>
      </c>
      <c r="AC400" s="14">
        <f>ROUND(AVERAGE(Zinsswaps!AC341:AC400)+'iBoxx Extrapolation'!$G400,2)</f>
        <v>3.87</v>
      </c>
      <c r="AD400" s="14">
        <f>ROUND(AVERAGE(Zinsswaps!AD341:AD400)+'iBoxx Extrapolation'!$G400,2)</f>
        <v>3.86</v>
      </c>
      <c r="AE400" s="14">
        <f>ROUND(AVERAGE(Zinsswaps!AE341:AE400)+'iBoxx Extrapolation'!$G400,2)</f>
        <v>3.86</v>
      </c>
      <c r="AF400" s="14">
        <f>ROUND(AVERAGE(Zinsswaps!AF341:AF400)+'iBoxx Extrapolation'!$G400,2)</f>
        <v>3.84</v>
      </c>
      <c r="AG400" s="14">
        <f>ROUND(AVERAGE(Zinsswaps!AG341:AG400)+'iBoxx Extrapolation'!$G400,2)</f>
        <v>3.82</v>
      </c>
      <c r="AH400" s="14">
        <f>ROUND(AVERAGE(Zinsswaps!AH341:AH400)+'iBoxx Extrapolation'!$G400,2)</f>
        <v>3.81</v>
      </c>
      <c r="AI400" s="14">
        <f>ROUND(AVERAGE(Zinsswaps!AI341:AI400)+'iBoxx Extrapolation'!$G400,2)</f>
        <v>3.79</v>
      </c>
      <c r="AJ400" s="14">
        <f>ROUND(AVERAGE(Zinsswaps!AJ341:AJ400)+'iBoxx Extrapolation'!$G400,2)</f>
        <v>3.78</v>
      </c>
      <c r="AK400" s="14">
        <f>ROUND(AVERAGE(Zinsswaps!AK341:AK400)+'iBoxx Extrapolation'!$G400,2)</f>
        <v>3.77</v>
      </c>
      <c r="AL400" s="14">
        <f>ROUND(AVERAGE(Zinsswaps!AL341:AL400)+'iBoxx Extrapolation'!$G400,2)</f>
        <v>3.76</v>
      </c>
      <c r="AM400" s="14">
        <f>ROUND(AVERAGE(Zinsswaps!AM341:AM400)+'iBoxx Extrapolation'!$G400,2)</f>
        <v>3.75</v>
      </c>
      <c r="AN400" s="14">
        <f>ROUND(AVERAGE(Zinsswaps!AN341:AN400)+'iBoxx Extrapolation'!$G400,2)</f>
        <v>3.74</v>
      </c>
      <c r="AO400" s="14">
        <f>ROUND(AVERAGE(Zinsswaps!AO341:AO400)+'iBoxx Extrapolation'!$G400,2)</f>
        <v>3.73</v>
      </c>
      <c r="AP400" s="14">
        <f>ROUND(AVERAGE(Zinsswaps!AP341:AP400)+'iBoxx Extrapolation'!$G400,2)</f>
        <v>3.7</v>
      </c>
      <c r="AQ400" s="14">
        <f>ROUND(AVERAGE(Zinsswaps!AQ341:AQ400)+'iBoxx Extrapolation'!$G400,2)</f>
        <v>3.68</v>
      </c>
      <c r="AR400" s="14">
        <f>ROUND(AVERAGE(Zinsswaps!AR341:AR400)+'iBoxx Extrapolation'!$G400,2)</f>
        <v>3.66</v>
      </c>
      <c r="AS400" s="14">
        <f>ROUND(AVERAGE(Zinsswaps!AS341:AS400)+'iBoxx Extrapolation'!$G400,2)</f>
        <v>3.64</v>
      </c>
      <c r="AT400" s="14">
        <f>ROUND(AVERAGE(Zinsswaps!AT341:AT400)+'iBoxx Extrapolation'!$G400,2)</f>
        <v>3.62</v>
      </c>
      <c r="AU400" s="14">
        <f>ROUND(AVERAGE(Zinsswaps!AU341:AU400)+'iBoxx Extrapolation'!$G400,2)</f>
        <v>3.61</v>
      </c>
      <c r="AV400" s="14">
        <f>ROUND(AVERAGE(Zinsswaps!AV341:AV400)+'iBoxx Extrapolation'!$G400,2)</f>
        <v>3.59</v>
      </c>
      <c r="AW400" s="14">
        <f>ROUND(AVERAGE(Zinsswaps!AW341:AW400)+'iBoxx Extrapolation'!$G400,2)</f>
        <v>3.57</v>
      </c>
      <c r="AX400" s="14">
        <f>ROUND(AVERAGE(Zinsswaps!AX341:AX400)+'iBoxx Extrapolation'!$G400,2)</f>
        <v>3.56</v>
      </c>
      <c r="AY400" s="14">
        <f>ROUND(AVERAGE(Zinsswaps!AY341:AY400)+'iBoxx Extrapolation'!$G400,2)</f>
        <v>3.54</v>
      </c>
    </row>
    <row r="401" spans="1:51" s="16" customFormat="1" x14ac:dyDescent="0.2">
      <c r="A401" s="12">
        <v>49429</v>
      </c>
      <c r="B401" s="14">
        <f>ROUND(AVERAGE(Zinsswaps!B342:B401)+'iBoxx Extrapolation'!$G401,2)</f>
        <v>2.99</v>
      </c>
      <c r="C401" s="14">
        <f>ROUND(AVERAGE(Zinsswaps!C342:C401)+'iBoxx Extrapolation'!$G401,2)</f>
        <v>3</v>
      </c>
      <c r="D401" s="14">
        <f>ROUND(AVERAGE(Zinsswaps!D342:D401)+'iBoxx Extrapolation'!$G401,2)</f>
        <v>3.05</v>
      </c>
      <c r="E401" s="14">
        <f>ROUND(AVERAGE(Zinsswaps!E342:E401)+'iBoxx Extrapolation'!$G401,2)</f>
        <v>3.12</v>
      </c>
      <c r="F401" s="14">
        <f>ROUND(AVERAGE(Zinsswaps!F342:F401)+'iBoxx Extrapolation'!$G401,2)</f>
        <v>3.19</v>
      </c>
      <c r="G401" s="14">
        <f>ROUND(AVERAGE(Zinsswaps!G342:G401)+'iBoxx Extrapolation'!$G401,2)</f>
        <v>3.27</v>
      </c>
      <c r="H401" s="14">
        <f>ROUND(AVERAGE(Zinsswaps!H342:H401)+'iBoxx Extrapolation'!$G401,2)</f>
        <v>3.34</v>
      </c>
      <c r="I401" s="14">
        <f>ROUND(AVERAGE(Zinsswaps!I342:I401)+'iBoxx Extrapolation'!$G401,2)</f>
        <v>3.41</v>
      </c>
      <c r="J401" s="14">
        <f>ROUND(AVERAGE(Zinsswaps!J342:J401)+'iBoxx Extrapolation'!$G401,2)</f>
        <v>3.48</v>
      </c>
      <c r="K401" s="14">
        <f>ROUND(AVERAGE(Zinsswaps!K342:K401)+'iBoxx Extrapolation'!$G401,2)</f>
        <v>3.54</v>
      </c>
      <c r="L401" s="14">
        <f>ROUND(AVERAGE(Zinsswaps!L342:L401)+'iBoxx Extrapolation'!$G401,2)</f>
        <v>3.6</v>
      </c>
      <c r="M401" s="14">
        <f>ROUND(AVERAGE(Zinsswaps!M342:M401)+'iBoxx Extrapolation'!$G401,2)</f>
        <v>3.65</v>
      </c>
      <c r="N401" s="14">
        <f>ROUND(AVERAGE(Zinsswaps!N342:N401)+'iBoxx Extrapolation'!$G401,2)</f>
        <v>3.7</v>
      </c>
      <c r="O401" s="14">
        <f>ROUND(AVERAGE(Zinsswaps!O342:O401)+'iBoxx Extrapolation'!$G401,2)</f>
        <v>3.75</v>
      </c>
      <c r="P401" s="14">
        <f>ROUND(AVERAGE(Zinsswaps!P342:P401)+'iBoxx Extrapolation'!$G401,2)</f>
        <v>3.78</v>
      </c>
      <c r="Q401" s="14">
        <f>ROUND(AVERAGE(Zinsswaps!Q342:Q401)+'iBoxx Extrapolation'!$G401,2)</f>
        <v>3.81</v>
      </c>
      <c r="R401" s="14">
        <f>ROUND(AVERAGE(Zinsswaps!R342:R401)+'iBoxx Extrapolation'!$G401,2)</f>
        <v>3.83</v>
      </c>
      <c r="S401" s="14">
        <f>ROUND(AVERAGE(Zinsswaps!S342:S401)+'iBoxx Extrapolation'!$G401,2)</f>
        <v>3.85</v>
      </c>
      <c r="T401" s="14">
        <f>ROUND(AVERAGE(Zinsswaps!T342:T401)+'iBoxx Extrapolation'!$G401,2)</f>
        <v>3.87</v>
      </c>
      <c r="U401" s="14">
        <f>ROUND(AVERAGE(Zinsswaps!U342:U401)+'iBoxx Extrapolation'!$G401,2)</f>
        <v>3.89</v>
      </c>
      <c r="V401" s="14">
        <f>ROUND(AVERAGE(Zinsswaps!V342:V401)+'iBoxx Extrapolation'!$G401,2)</f>
        <v>3.89</v>
      </c>
      <c r="W401" s="14">
        <f>ROUND(AVERAGE(Zinsswaps!W342:W401)+'iBoxx Extrapolation'!$G401,2)</f>
        <v>3.89</v>
      </c>
      <c r="X401" s="14">
        <f>ROUND(AVERAGE(Zinsswaps!X342:X401)+'iBoxx Extrapolation'!$G401,2)</f>
        <v>3.89</v>
      </c>
      <c r="Y401" s="14">
        <f>ROUND(AVERAGE(Zinsswaps!Y342:Y401)+'iBoxx Extrapolation'!$G401,2)</f>
        <v>3.89</v>
      </c>
      <c r="Z401" s="14">
        <f>ROUND(AVERAGE(Zinsswaps!Z342:Z401)+'iBoxx Extrapolation'!$G401,2)</f>
        <v>3.89</v>
      </c>
      <c r="AA401" s="14">
        <f>ROUND(AVERAGE(Zinsswaps!AA342:AA401)+'iBoxx Extrapolation'!$G401,2)</f>
        <v>3.88</v>
      </c>
      <c r="AB401" s="14">
        <f>ROUND(AVERAGE(Zinsswaps!AB342:AB401)+'iBoxx Extrapolation'!$G401,2)</f>
        <v>3.88</v>
      </c>
      <c r="AC401" s="14">
        <f>ROUND(AVERAGE(Zinsswaps!AC342:AC401)+'iBoxx Extrapolation'!$G401,2)</f>
        <v>3.87</v>
      </c>
      <c r="AD401" s="14">
        <f>ROUND(AVERAGE(Zinsswaps!AD342:AD401)+'iBoxx Extrapolation'!$G401,2)</f>
        <v>3.86</v>
      </c>
      <c r="AE401" s="14">
        <f>ROUND(AVERAGE(Zinsswaps!AE342:AE401)+'iBoxx Extrapolation'!$G401,2)</f>
        <v>3.86</v>
      </c>
      <c r="AF401" s="14">
        <f>ROUND(AVERAGE(Zinsswaps!AF342:AF401)+'iBoxx Extrapolation'!$G401,2)</f>
        <v>3.84</v>
      </c>
      <c r="AG401" s="14">
        <f>ROUND(AVERAGE(Zinsswaps!AG342:AG401)+'iBoxx Extrapolation'!$G401,2)</f>
        <v>3.82</v>
      </c>
      <c r="AH401" s="14">
        <f>ROUND(AVERAGE(Zinsswaps!AH342:AH401)+'iBoxx Extrapolation'!$G401,2)</f>
        <v>3.81</v>
      </c>
      <c r="AI401" s="14">
        <f>ROUND(AVERAGE(Zinsswaps!AI342:AI401)+'iBoxx Extrapolation'!$G401,2)</f>
        <v>3.79</v>
      </c>
      <c r="AJ401" s="14">
        <f>ROUND(AVERAGE(Zinsswaps!AJ342:AJ401)+'iBoxx Extrapolation'!$G401,2)</f>
        <v>3.78</v>
      </c>
      <c r="AK401" s="14">
        <f>ROUND(AVERAGE(Zinsswaps!AK342:AK401)+'iBoxx Extrapolation'!$G401,2)</f>
        <v>3.77</v>
      </c>
      <c r="AL401" s="14">
        <f>ROUND(AVERAGE(Zinsswaps!AL342:AL401)+'iBoxx Extrapolation'!$G401,2)</f>
        <v>3.76</v>
      </c>
      <c r="AM401" s="14">
        <f>ROUND(AVERAGE(Zinsswaps!AM342:AM401)+'iBoxx Extrapolation'!$G401,2)</f>
        <v>3.75</v>
      </c>
      <c r="AN401" s="14">
        <f>ROUND(AVERAGE(Zinsswaps!AN342:AN401)+'iBoxx Extrapolation'!$G401,2)</f>
        <v>3.74</v>
      </c>
      <c r="AO401" s="14">
        <f>ROUND(AVERAGE(Zinsswaps!AO342:AO401)+'iBoxx Extrapolation'!$G401,2)</f>
        <v>3.73</v>
      </c>
      <c r="AP401" s="14">
        <f>ROUND(AVERAGE(Zinsswaps!AP342:AP401)+'iBoxx Extrapolation'!$G401,2)</f>
        <v>3.7</v>
      </c>
      <c r="AQ401" s="14">
        <f>ROUND(AVERAGE(Zinsswaps!AQ342:AQ401)+'iBoxx Extrapolation'!$G401,2)</f>
        <v>3.68</v>
      </c>
      <c r="AR401" s="14">
        <f>ROUND(AVERAGE(Zinsswaps!AR342:AR401)+'iBoxx Extrapolation'!$G401,2)</f>
        <v>3.66</v>
      </c>
      <c r="AS401" s="14">
        <f>ROUND(AVERAGE(Zinsswaps!AS342:AS401)+'iBoxx Extrapolation'!$G401,2)</f>
        <v>3.64</v>
      </c>
      <c r="AT401" s="14">
        <f>ROUND(AVERAGE(Zinsswaps!AT342:AT401)+'iBoxx Extrapolation'!$G401,2)</f>
        <v>3.62</v>
      </c>
      <c r="AU401" s="14">
        <f>ROUND(AVERAGE(Zinsswaps!AU342:AU401)+'iBoxx Extrapolation'!$G401,2)</f>
        <v>3.61</v>
      </c>
      <c r="AV401" s="14">
        <f>ROUND(AVERAGE(Zinsswaps!AV342:AV401)+'iBoxx Extrapolation'!$G401,2)</f>
        <v>3.59</v>
      </c>
      <c r="AW401" s="14">
        <f>ROUND(AVERAGE(Zinsswaps!AW342:AW401)+'iBoxx Extrapolation'!$G401,2)</f>
        <v>3.57</v>
      </c>
      <c r="AX401" s="14">
        <f>ROUND(AVERAGE(Zinsswaps!AX342:AX401)+'iBoxx Extrapolation'!$G401,2)</f>
        <v>3.56</v>
      </c>
      <c r="AY401" s="14">
        <f>ROUND(AVERAGE(Zinsswaps!AY342:AY401)+'iBoxx Extrapolation'!$G401,2)</f>
        <v>3.54</v>
      </c>
    </row>
    <row r="402" spans="1:51" s="16" customFormat="1" x14ac:dyDescent="0.2">
      <c r="A402" s="12">
        <v>49460</v>
      </c>
      <c r="B402" s="14">
        <f>ROUND(AVERAGE(Zinsswaps!B343:B402)+'iBoxx Extrapolation'!$G402,2)</f>
        <v>2.99</v>
      </c>
      <c r="C402" s="14">
        <f>ROUND(AVERAGE(Zinsswaps!C343:C402)+'iBoxx Extrapolation'!$G402,2)</f>
        <v>3</v>
      </c>
      <c r="D402" s="14">
        <f>ROUND(AVERAGE(Zinsswaps!D343:D402)+'iBoxx Extrapolation'!$G402,2)</f>
        <v>3.05</v>
      </c>
      <c r="E402" s="14">
        <f>ROUND(AVERAGE(Zinsswaps!E343:E402)+'iBoxx Extrapolation'!$G402,2)</f>
        <v>3.12</v>
      </c>
      <c r="F402" s="14">
        <f>ROUND(AVERAGE(Zinsswaps!F343:F402)+'iBoxx Extrapolation'!$G402,2)</f>
        <v>3.19</v>
      </c>
      <c r="G402" s="14">
        <f>ROUND(AVERAGE(Zinsswaps!G343:G402)+'iBoxx Extrapolation'!$G402,2)</f>
        <v>3.27</v>
      </c>
      <c r="H402" s="14">
        <f>ROUND(AVERAGE(Zinsswaps!H343:H402)+'iBoxx Extrapolation'!$G402,2)</f>
        <v>3.34</v>
      </c>
      <c r="I402" s="14">
        <f>ROUND(AVERAGE(Zinsswaps!I343:I402)+'iBoxx Extrapolation'!$G402,2)</f>
        <v>3.41</v>
      </c>
      <c r="J402" s="14">
        <f>ROUND(AVERAGE(Zinsswaps!J343:J402)+'iBoxx Extrapolation'!$G402,2)</f>
        <v>3.48</v>
      </c>
      <c r="K402" s="14">
        <f>ROUND(AVERAGE(Zinsswaps!K343:K402)+'iBoxx Extrapolation'!$G402,2)</f>
        <v>3.54</v>
      </c>
      <c r="L402" s="14">
        <f>ROUND(AVERAGE(Zinsswaps!L343:L402)+'iBoxx Extrapolation'!$G402,2)</f>
        <v>3.6</v>
      </c>
      <c r="M402" s="14">
        <f>ROUND(AVERAGE(Zinsswaps!M343:M402)+'iBoxx Extrapolation'!$G402,2)</f>
        <v>3.65</v>
      </c>
      <c r="N402" s="14">
        <f>ROUND(AVERAGE(Zinsswaps!N343:N402)+'iBoxx Extrapolation'!$G402,2)</f>
        <v>3.7</v>
      </c>
      <c r="O402" s="14">
        <f>ROUND(AVERAGE(Zinsswaps!O343:O402)+'iBoxx Extrapolation'!$G402,2)</f>
        <v>3.75</v>
      </c>
      <c r="P402" s="14">
        <f>ROUND(AVERAGE(Zinsswaps!P343:P402)+'iBoxx Extrapolation'!$G402,2)</f>
        <v>3.78</v>
      </c>
      <c r="Q402" s="14">
        <f>ROUND(AVERAGE(Zinsswaps!Q343:Q402)+'iBoxx Extrapolation'!$G402,2)</f>
        <v>3.81</v>
      </c>
      <c r="R402" s="14">
        <f>ROUND(AVERAGE(Zinsswaps!R343:R402)+'iBoxx Extrapolation'!$G402,2)</f>
        <v>3.83</v>
      </c>
      <c r="S402" s="14">
        <f>ROUND(AVERAGE(Zinsswaps!S343:S402)+'iBoxx Extrapolation'!$G402,2)</f>
        <v>3.85</v>
      </c>
      <c r="T402" s="14">
        <f>ROUND(AVERAGE(Zinsswaps!T343:T402)+'iBoxx Extrapolation'!$G402,2)</f>
        <v>3.87</v>
      </c>
      <c r="U402" s="14">
        <f>ROUND(AVERAGE(Zinsswaps!U343:U402)+'iBoxx Extrapolation'!$G402,2)</f>
        <v>3.89</v>
      </c>
      <c r="V402" s="14">
        <f>ROUND(AVERAGE(Zinsswaps!V343:V402)+'iBoxx Extrapolation'!$G402,2)</f>
        <v>3.89</v>
      </c>
      <c r="W402" s="14">
        <f>ROUND(AVERAGE(Zinsswaps!W343:W402)+'iBoxx Extrapolation'!$G402,2)</f>
        <v>3.89</v>
      </c>
      <c r="X402" s="14">
        <f>ROUND(AVERAGE(Zinsswaps!X343:X402)+'iBoxx Extrapolation'!$G402,2)</f>
        <v>3.89</v>
      </c>
      <c r="Y402" s="14">
        <f>ROUND(AVERAGE(Zinsswaps!Y343:Y402)+'iBoxx Extrapolation'!$G402,2)</f>
        <v>3.89</v>
      </c>
      <c r="Z402" s="14">
        <f>ROUND(AVERAGE(Zinsswaps!Z343:Z402)+'iBoxx Extrapolation'!$G402,2)</f>
        <v>3.89</v>
      </c>
      <c r="AA402" s="14">
        <f>ROUND(AVERAGE(Zinsswaps!AA343:AA402)+'iBoxx Extrapolation'!$G402,2)</f>
        <v>3.88</v>
      </c>
      <c r="AB402" s="14">
        <f>ROUND(AVERAGE(Zinsswaps!AB343:AB402)+'iBoxx Extrapolation'!$G402,2)</f>
        <v>3.88</v>
      </c>
      <c r="AC402" s="14">
        <f>ROUND(AVERAGE(Zinsswaps!AC343:AC402)+'iBoxx Extrapolation'!$G402,2)</f>
        <v>3.87</v>
      </c>
      <c r="AD402" s="14">
        <f>ROUND(AVERAGE(Zinsswaps!AD343:AD402)+'iBoxx Extrapolation'!$G402,2)</f>
        <v>3.86</v>
      </c>
      <c r="AE402" s="14">
        <f>ROUND(AVERAGE(Zinsswaps!AE343:AE402)+'iBoxx Extrapolation'!$G402,2)</f>
        <v>3.86</v>
      </c>
      <c r="AF402" s="14">
        <f>ROUND(AVERAGE(Zinsswaps!AF343:AF402)+'iBoxx Extrapolation'!$G402,2)</f>
        <v>3.84</v>
      </c>
      <c r="AG402" s="14">
        <f>ROUND(AVERAGE(Zinsswaps!AG343:AG402)+'iBoxx Extrapolation'!$G402,2)</f>
        <v>3.82</v>
      </c>
      <c r="AH402" s="14">
        <f>ROUND(AVERAGE(Zinsswaps!AH343:AH402)+'iBoxx Extrapolation'!$G402,2)</f>
        <v>3.81</v>
      </c>
      <c r="AI402" s="14">
        <f>ROUND(AVERAGE(Zinsswaps!AI343:AI402)+'iBoxx Extrapolation'!$G402,2)</f>
        <v>3.79</v>
      </c>
      <c r="AJ402" s="14">
        <f>ROUND(AVERAGE(Zinsswaps!AJ343:AJ402)+'iBoxx Extrapolation'!$G402,2)</f>
        <v>3.78</v>
      </c>
      <c r="AK402" s="14">
        <f>ROUND(AVERAGE(Zinsswaps!AK343:AK402)+'iBoxx Extrapolation'!$G402,2)</f>
        <v>3.77</v>
      </c>
      <c r="AL402" s="14">
        <f>ROUND(AVERAGE(Zinsswaps!AL343:AL402)+'iBoxx Extrapolation'!$G402,2)</f>
        <v>3.76</v>
      </c>
      <c r="AM402" s="14">
        <f>ROUND(AVERAGE(Zinsswaps!AM343:AM402)+'iBoxx Extrapolation'!$G402,2)</f>
        <v>3.75</v>
      </c>
      <c r="AN402" s="14">
        <f>ROUND(AVERAGE(Zinsswaps!AN343:AN402)+'iBoxx Extrapolation'!$G402,2)</f>
        <v>3.74</v>
      </c>
      <c r="AO402" s="14">
        <f>ROUND(AVERAGE(Zinsswaps!AO343:AO402)+'iBoxx Extrapolation'!$G402,2)</f>
        <v>3.73</v>
      </c>
      <c r="AP402" s="14">
        <f>ROUND(AVERAGE(Zinsswaps!AP343:AP402)+'iBoxx Extrapolation'!$G402,2)</f>
        <v>3.7</v>
      </c>
      <c r="AQ402" s="14">
        <f>ROUND(AVERAGE(Zinsswaps!AQ343:AQ402)+'iBoxx Extrapolation'!$G402,2)</f>
        <v>3.68</v>
      </c>
      <c r="AR402" s="14">
        <f>ROUND(AVERAGE(Zinsswaps!AR343:AR402)+'iBoxx Extrapolation'!$G402,2)</f>
        <v>3.66</v>
      </c>
      <c r="AS402" s="14">
        <f>ROUND(AVERAGE(Zinsswaps!AS343:AS402)+'iBoxx Extrapolation'!$G402,2)</f>
        <v>3.64</v>
      </c>
      <c r="AT402" s="14">
        <f>ROUND(AVERAGE(Zinsswaps!AT343:AT402)+'iBoxx Extrapolation'!$G402,2)</f>
        <v>3.62</v>
      </c>
      <c r="AU402" s="14">
        <f>ROUND(AVERAGE(Zinsswaps!AU343:AU402)+'iBoxx Extrapolation'!$G402,2)</f>
        <v>3.61</v>
      </c>
      <c r="AV402" s="14">
        <f>ROUND(AVERAGE(Zinsswaps!AV343:AV402)+'iBoxx Extrapolation'!$G402,2)</f>
        <v>3.59</v>
      </c>
      <c r="AW402" s="14">
        <f>ROUND(AVERAGE(Zinsswaps!AW343:AW402)+'iBoxx Extrapolation'!$G402,2)</f>
        <v>3.57</v>
      </c>
      <c r="AX402" s="14">
        <f>ROUND(AVERAGE(Zinsswaps!AX343:AX402)+'iBoxx Extrapolation'!$G402,2)</f>
        <v>3.56</v>
      </c>
      <c r="AY402" s="14">
        <f>ROUND(AVERAGE(Zinsswaps!AY343:AY402)+'iBoxx Extrapolation'!$G402,2)</f>
        <v>3.54</v>
      </c>
    </row>
    <row r="403" spans="1:51" s="16" customFormat="1" x14ac:dyDescent="0.2">
      <c r="A403" s="12">
        <v>49490</v>
      </c>
      <c r="B403" s="14">
        <f>ROUND(AVERAGE(Zinsswaps!B344:B403)+'iBoxx Extrapolation'!$G403,2)</f>
        <v>2.99</v>
      </c>
      <c r="C403" s="14">
        <f>ROUND(AVERAGE(Zinsswaps!C344:C403)+'iBoxx Extrapolation'!$G403,2)</f>
        <v>3</v>
      </c>
      <c r="D403" s="14">
        <f>ROUND(AVERAGE(Zinsswaps!D344:D403)+'iBoxx Extrapolation'!$G403,2)</f>
        <v>3.05</v>
      </c>
      <c r="E403" s="14">
        <f>ROUND(AVERAGE(Zinsswaps!E344:E403)+'iBoxx Extrapolation'!$G403,2)</f>
        <v>3.12</v>
      </c>
      <c r="F403" s="14">
        <f>ROUND(AVERAGE(Zinsswaps!F344:F403)+'iBoxx Extrapolation'!$G403,2)</f>
        <v>3.19</v>
      </c>
      <c r="G403" s="14">
        <f>ROUND(AVERAGE(Zinsswaps!G344:G403)+'iBoxx Extrapolation'!$G403,2)</f>
        <v>3.27</v>
      </c>
      <c r="H403" s="14">
        <f>ROUND(AVERAGE(Zinsswaps!H344:H403)+'iBoxx Extrapolation'!$G403,2)</f>
        <v>3.34</v>
      </c>
      <c r="I403" s="14">
        <f>ROUND(AVERAGE(Zinsswaps!I344:I403)+'iBoxx Extrapolation'!$G403,2)</f>
        <v>3.41</v>
      </c>
      <c r="J403" s="14">
        <f>ROUND(AVERAGE(Zinsswaps!J344:J403)+'iBoxx Extrapolation'!$G403,2)</f>
        <v>3.48</v>
      </c>
      <c r="K403" s="14">
        <f>ROUND(AVERAGE(Zinsswaps!K344:K403)+'iBoxx Extrapolation'!$G403,2)</f>
        <v>3.54</v>
      </c>
      <c r="L403" s="14">
        <f>ROUND(AVERAGE(Zinsswaps!L344:L403)+'iBoxx Extrapolation'!$G403,2)</f>
        <v>3.6</v>
      </c>
      <c r="M403" s="14">
        <f>ROUND(AVERAGE(Zinsswaps!M344:M403)+'iBoxx Extrapolation'!$G403,2)</f>
        <v>3.65</v>
      </c>
      <c r="N403" s="14">
        <f>ROUND(AVERAGE(Zinsswaps!N344:N403)+'iBoxx Extrapolation'!$G403,2)</f>
        <v>3.7</v>
      </c>
      <c r="O403" s="14">
        <f>ROUND(AVERAGE(Zinsswaps!O344:O403)+'iBoxx Extrapolation'!$G403,2)</f>
        <v>3.75</v>
      </c>
      <c r="P403" s="14">
        <f>ROUND(AVERAGE(Zinsswaps!P344:P403)+'iBoxx Extrapolation'!$G403,2)</f>
        <v>3.78</v>
      </c>
      <c r="Q403" s="14">
        <f>ROUND(AVERAGE(Zinsswaps!Q344:Q403)+'iBoxx Extrapolation'!$G403,2)</f>
        <v>3.81</v>
      </c>
      <c r="R403" s="14">
        <f>ROUND(AVERAGE(Zinsswaps!R344:R403)+'iBoxx Extrapolation'!$G403,2)</f>
        <v>3.83</v>
      </c>
      <c r="S403" s="14">
        <f>ROUND(AVERAGE(Zinsswaps!S344:S403)+'iBoxx Extrapolation'!$G403,2)</f>
        <v>3.85</v>
      </c>
      <c r="T403" s="14">
        <f>ROUND(AVERAGE(Zinsswaps!T344:T403)+'iBoxx Extrapolation'!$G403,2)</f>
        <v>3.87</v>
      </c>
      <c r="U403" s="14">
        <f>ROUND(AVERAGE(Zinsswaps!U344:U403)+'iBoxx Extrapolation'!$G403,2)</f>
        <v>3.89</v>
      </c>
      <c r="V403" s="14">
        <f>ROUND(AVERAGE(Zinsswaps!V344:V403)+'iBoxx Extrapolation'!$G403,2)</f>
        <v>3.89</v>
      </c>
      <c r="W403" s="14">
        <f>ROUND(AVERAGE(Zinsswaps!W344:W403)+'iBoxx Extrapolation'!$G403,2)</f>
        <v>3.89</v>
      </c>
      <c r="X403" s="14">
        <f>ROUND(AVERAGE(Zinsswaps!X344:X403)+'iBoxx Extrapolation'!$G403,2)</f>
        <v>3.89</v>
      </c>
      <c r="Y403" s="14">
        <f>ROUND(AVERAGE(Zinsswaps!Y344:Y403)+'iBoxx Extrapolation'!$G403,2)</f>
        <v>3.89</v>
      </c>
      <c r="Z403" s="14">
        <f>ROUND(AVERAGE(Zinsswaps!Z344:Z403)+'iBoxx Extrapolation'!$G403,2)</f>
        <v>3.89</v>
      </c>
      <c r="AA403" s="14">
        <f>ROUND(AVERAGE(Zinsswaps!AA344:AA403)+'iBoxx Extrapolation'!$G403,2)</f>
        <v>3.88</v>
      </c>
      <c r="AB403" s="14">
        <f>ROUND(AVERAGE(Zinsswaps!AB344:AB403)+'iBoxx Extrapolation'!$G403,2)</f>
        <v>3.88</v>
      </c>
      <c r="AC403" s="14">
        <f>ROUND(AVERAGE(Zinsswaps!AC344:AC403)+'iBoxx Extrapolation'!$G403,2)</f>
        <v>3.87</v>
      </c>
      <c r="AD403" s="14">
        <f>ROUND(AVERAGE(Zinsswaps!AD344:AD403)+'iBoxx Extrapolation'!$G403,2)</f>
        <v>3.86</v>
      </c>
      <c r="AE403" s="14">
        <f>ROUND(AVERAGE(Zinsswaps!AE344:AE403)+'iBoxx Extrapolation'!$G403,2)</f>
        <v>3.86</v>
      </c>
      <c r="AF403" s="14">
        <f>ROUND(AVERAGE(Zinsswaps!AF344:AF403)+'iBoxx Extrapolation'!$G403,2)</f>
        <v>3.84</v>
      </c>
      <c r="AG403" s="14">
        <f>ROUND(AVERAGE(Zinsswaps!AG344:AG403)+'iBoxx Extrapolation'!$G403,2)</f>
        <v>3.82</v>
      </c>
      <c r="AH403" s="14">
        <f>ROUND(AVERAGE(Zinsswaps!AH344:AH403)+'iBoxx Extrapolation'!$G403,2)</f>
        <v>3.81</v>
      </c>
      <c r="AI403" s="14">
        <f>ROUND(AVERAGE(Zinsswaps!AI344:AI403)+'iBoxx Extrapolation'!$G403,2)</f>
        <v>3.79</v>
      </c>
      <c r="AJ403" s="14">
        <f>ROUND(AVERAGE(Zinsswaps!AJ344:AJ403)+'iBoxx Extrapolation'!$G403,2)</f>
        <v>3.78</v>
      </c>
      <c r="AK403" s="14">
        <f>ROUND(AVERAGE(Zinsswaps!AK344:AK403)+'iBoxx Extrapolation'!$G403,2)</f>
        <v>3.77</v>
      </c>
      <c r="AL403" s="14">
        <f>ROUND(AVERAGE(Zinsswaps!AL344:AL403)+'iBoxx Extrapolation'!$G403,2)</f>
        <v>3.76</v>
      </c>
      <c r="AM403" s="14">
        <f>ROUND(AVERAGE(Zinsswaps!AM344:AM403)+'iBoxx Extrapolation'!$G403,2)</f>
        <v>3.75</v>
      </c>
      <c r="AN403" s="14">
        <f>ROUND(AVERAGE(Zinsswaps!AN344:AN403)+'iBoxx Extrapolation'!$G403,2)</f>
        <v>3.74</v>
      </c>
      <c r="AO403" s="14">
        <f>ROUND(AVERAGE(Zinsswaps!AO344:AO403)+'iBoxx Extrapolation'!$G403,2)</f>
        <v>3.73</v>
      </c>
      <c r="AP403" s="14">
        <f>ROUND(AVERAGE(Zinsswaps!AP344:AP403)+'iBoxx Extrapolation'!$G403,2)</f>
        <v>3.7</v>
      </c>
      <c r="AQ403" s="14">
        <f>ROUND(AVERAGE(Zinsswaps!AQ344:AQ403)+'iBoxx Extrapolation'!$G403,2)</f>
        <v>3.68</v>
      </c>
      <c r="AR403" s="14">
        <f>ROUND(AVERAGE(Zinsswaps!AR344:AR403)+'iBoxx Extrapolation'!$G403,2)</f>
        <v>3.66</v>
      </c>
      <c r="AS403" s="14">
        <f>ROUND(AVERAGE(Zinsswaps!AS344:AS403)+'iBoxx Extrapolation'!$G403,2)</f>
        <v>3.64</v>
      </c>
      <c r="AT403" s="14">
        <f>ROUND(AVERAGE(Zinsswaps!AT344:AT403)+'iBoxx Extrapolation'!$G403,2)</f>
        <v>3.62</v>
      </c>
      <c r="AU403" s="14">
        <f>ROUND(AVERAGE(Zinsswaps!AU344:AU403)+'iBoxx Extrapolation'!$G403,2)</f>
        <v>3.61</v>
      </c>
      <c r="AV403" s="14">
        <f>ROUND(AVERAGE(Zinsswaps!AV344:AV403)+'iBoxx Extrapolation'!$G403,2)</f>
        <v>3.59</v>
      </c>
      <c r="AW403" s="14">
        <f>ROUND(AVERAGE(Zinsswaps!AW344:AW403)+'iBoxx Extrapolation'!$G403,2)</f>
        <v>3.57</v>
      </c>
      <c r="AX403" s="14">
        <f>ROUND(AVERAGE(Zinsswaps!AX344:AX403)+'iBoxx Extrapolation'!$G403,2)</f>
        <v>3.56</v>
      </c>
      <c r="AY403" s="14">
        <f>ROUND(AVERAGE(Zinsswaps!AY344:AY403)+'iBoxx Extrapolation'!$G403,2)</f>
        <v>3.54</v>
      </c>
    </row>
    <row r="404" spans="1:51" s="16" customFormat="1" x14ac:dyDescent="0.2">
      <c r="A404" s="12">
        <v>49521</v>
      </c>
      <c r="B404" s="14">
        <f>ROUND(AVERAGE(Zinsswaps!B345:B404)+'iBoxx Extrapolation'!$G404,2)</f>
        <v>2.99</v>
      </c>
      <c r="C404" s="14">
        <f>ROUND(AVERAGE(Zinsswaps!C345:C404)+'iBoxx Extrapolation'!$G404,2)</f>
        <v>3</v>
      </c>
      <c r="D404" s="14">
        <f>ROUND(AVERAGE(Zinsswaps!D345:D404)+'iBoxx Extrapolation'!$G404,2)</f>
        <v>3.05</v>
      </c>
      <c r="E404" s="14">
        <f>ROUND(AVERAGE(Zinsswaps!E345:E404)+'iBoxx Extrapolation'!$G404,2)</f>
        <v>3.12</v>
      </c>
      <c r="F404" s="14">
        <f>ROUND(AVERAGE(Zinsswaps!F345:F404)+'iBoxx Extrapolation'!$G404,2)</f>
        <v>3.19</v>
      </c>
      <c r="G404" s="14">
        <f>ROUND(AVERAGE(Zinsswaps!G345:G404)+'iBoxx Extrapolation'!$G404,2)</f>
        <v>3.27</v>
      </c>
      <c r="H404" s="14">
        <f>ROUND(AVERAGE(Zinsswaps!H345:H404)+'iBoxx Extrapolation'!$G404,2)</f>
        <v>3.34</v>
      </c>
      <c r="I404" s="14">
        <f>ROUND(AVERAGE(Zinsswaps!I345:I404)+'iBoxx Extrapolation'!$G404,2)</f>
        <v>3.41</v>
      </c>
      <c r="J404" s="14">
        <f>ROUND(AVERAGE(Zinsswaps!J345:J404)+'iBoxx Extrapolation'!$G404,2)</f>
        <v>3.48</v>
      </c>
      <c r="K404" s="14">
        <f>ROUND(AVERAGE(Zinsswaps!K345:K404)+'iBoxx Extrapolation'!$G404,2)</f>
        <v>3.54</v>
      </c>
      <c r="L404" s="14">
        <f>ROUND(AVERAGE(Zinsswaps!L345:L404)+'iBoxx Extrapolation'!$G404,2)</f>
        <v>3.6</v>
      </c>
      <c r="M404" s="14">
        <f>ROUND(AVERAGE(Zinsswaps!M345:M404)+'iBoxx Extrapolation'!$G404,2)</f>
        <v>3.65</v>
      </c>
      <c r="N404" s="14">
        <f>ROUND(AVERAGE(Zinsswaps!N345:N404)+'iBoxx Extrapolation'!$G404,2)</f>
        <v>3.7</v>
      </c>
      <c r="O404" s="14">
        <f>ROUND(AVERAGE(Zinsswaps!O345:O404)+'iBoxx Extrapolation'!$G404,2)</f>
        <v>3.75</v>
      </c>
      <c r="P404" s="14">
        <f>ROUND(AVERAGE(Zinsswaps!P345:P404)+'iBoxx Extrapolation'!$G404,2)</f>
        <v>3.78</v>
      </c>
      <c r="Q404" s="14">
        <f>ROUND(AVERAGE(Zinsswaps!Q345:Q404)+'iBoxx Extrapolation'!$G404,2)</f>
        <v>3.81</v>
      </c>
      <c r="R404" s="14">
        <f>ROUND(AVERAGE(Zinsswaps!R345:R404)+'iBoxx Extrapolation'!$G404,2)</f>
        <v>3.83</v>
      </c>
      <c r="S404" s="14">
        <f>ROUND(AVERAGE(Zinsswaps!S345:S404)+'iBoxx Extrapolation'!$G404,2)</f>
        <v>3.85</v>
      </c>
      <c r="T404" s="14">
        <f>ROUND(AVERAGE(Zinsswaps!T345:T404)+'iBoxx Extrapolation'!$G404,2)</f>
        <v>3.87</v>
      </c>
      <c r="U404" s="14">
        <f>ROUND(AVERAGE(Zinsswaps!U345:U404)+'iBoxx Extrapolation'!$G404,2)</f>
        <v>3.89</v>
      </c>
      <c r="V404" s="14">
        <f>ROUND(AVERAGE(Zinsswaps!V345:V404)+'iBoxx Extrapolation'!$G404,2)</f>
        <v>3.89</v>
      </c>
      <c r="W404" s="14">
        <f>ROUND(AVERAGE(Zinsswaps!W345:W404)+'iBoxx Extrapolation'!$G404,2)</f>
        <v>3.89</v>
      </c>
      <c r="X404" s="14">
        <f>ROUND(AVERAGE(Zinsswaps!X345:X404)+'iBoxx Extrapolation'!$G404,2)</f>
        <v>3.89</v>
      </c>
      <c r="Y404" s="14">
        <f>ROUND(AVERAGE(Zinsswaps!Y345:Y404)+'iBoxx Extrapolation'!$G404,2)</f>
        <v>3.89</v>
      </c>
      <c r="Z404" s="14">
        <f>ROUND(AVERAGE(Zinsswaps!Z345:Z404)+'iBoxx Extrapolation'!$G404,2)</f>
        <v>3.89</v>
      </c>
      <c r="AA404" s="14">
        <f>ROUND(AVERAGE(Zinsswaps!AA345:AA404)+'iBoxx Extrapolation'!$G404,2)</f>
        <v>3.88</v>
      </c>
      <c r="AB404" s="14">
        <f>ROUND(AVERAGE(Zinsswaps!AB345:AB404)+'iBoxx Extrapolation'!$G404,2)</f>
        <v>3.88</v>
      </c>
      <c r="AC404" s="14">
        <f>ROUND(AVERAGE(Zinsswaps!AC345:AC404)+'iBoxx Extrapolation'!$G404,2)</f>
        <v>3.87</v>
      </c>
      <c r="AD404" s="14">
        <f>ROUND(AVERAGE(Zinsswaps!AD345:AD404)+'iBoxx Extrapolation'!$G404,2)</f>
        <v>3.86</v>
      </c>
      <c r="AE404" s="14">
        <f>ROUND(AVERAGE(Zinsswaps!AE345:AE404)+'iBoxx Extrapolation'!$G404,2)</f>
        <v>3.86</v>
      </c>
      <c r="AF404" s="14">
        <f>ROUND(AVERAGE(Zinsswaps!AF345:AF404)+'iBoxx Extrapolation'!$G404,2)</f>
        <v>3.84</v>
      </c>
      <c r="AG404" s="14">
        <f>ROUND(AVERAGE(Zinsswaps!AG345:AG404)+'iBoxx Extrapolation'!$G404,2)</f>
        <v>3.82</v>
      </c>
      <c r="AH404" s="14">
        <f>ROUND(AVERAGE(Zinsswaps!AH345:AH404)+'iBoxx Extrapolation'!$G404,2)</f>
        <v>3.81</v>
      </c>
      <c r="AI404" s="14">
        <f>ROUND(AVERAGE(Zinsswaps!AI345:AI404)+'iBoxx Extrapolation'!$G404,2)</f>
        <v>3.79</v>
      </c>
      <c r="AJ404" s="14">
        <f>ROUND(AVERAGE(Zinsswaps!AJ345:AJ404)+'iBoxx Extrapolation'!$G404,2)</f>
        <v>3.78</v>
      </c>
      <c r="AK404" s="14">
        <f>ROUND(AVERAGE(Zinsswaps!AK345:AK404)+'iBoxx Extrapolation'!$G404,2)</f>
        <v>3.77</v>
      </c>
      <c r="AL404" s="14">
        <f>ROUND(AVERAGE(Zinsswaps!AL345:AL404)+'iBoxx Extrapolation'!$G404,2)</f>
        <v>3.76</v>
      </c>
      <c r="AM404" s="14">
        <f>ROUND(AVERAGE(Zinsswaps!AM345:AM404)+'iBoxx Extrapolation'!$G404,2)</f>
        <v>3.75</v>
      </c>
      <c r="AN404" s="14">
        <f>ROUND(AVERAGE(Zinsswaps!AN345:AN404)+'iBoxx Extrapolation'!$G404,2)</f>
        <v>3.74</v>
      </c>
      <c r="AO404" s="14">
        <f>ROUND(AVERAGE(Zinsswaps!AO345:AO404)+'iBoxx Extrapolation'!$G404,2)</f>
        <v>3.73</v>
      </c>
      <c r="AP404" s="14">
        <f>ROUND(AVERAGE(Zinsswaps!AP345:AP404)+'iBoxx Extrapolation'!$G404,2)</f>
        <v>3.7</v>
      </c>
      <c r="AQ404" s="14">
        <f>ROUND(AVERAGE(Zinsswaps!AQ345:AQ404)+'iBoxx Extrapolation'!$G404,2)</f>
        <v>3.68</v>
      </c>
      <c r="AR404" s="14">
        <f>ROUND(AVERAGE(Zinsswaps!AR345:AR404)+'iBoxx Extrapolation'!$G404,2)</f>
        <v>3.66</v>
      </c>
      <c r="AS404" s="14">
        <f>ROUND(AVERAGE(Zinsswaps!AS345:AS404)+'iBoxx Extrapolation'!$G404,2)</f>
        <v>3.64</v>
      </c>
      <c r="AT404" s="14">
        <f>ROUND(AVERAGE(Zinsswaps!AT345:AT404)+'iBoxx Extrapolation'!$G404,2)</f>
        <v>3.62</v>
      </c>
      <c r="AU404" s="14">
        <f>ROUND(AVERAGE(Zinsswaps!AU345:AU404)+'iBoxx Extrapolation'!$G404,2)</f>
        <v>3.61</v>
      </c>
      <c r="AV404" s="14">
        <f>ROUND(AVERAGE(Zinsswaps!AV345:AV404)+'iBoxx Extrapolation'!$G404,2)</f>
        <v>3.59</v>
      </c>
      <c r="AW404" s="14">
        <f>ROUND(AVERAGE(Zinsswaps!AW345:AW404)+'iBoxx Extrapolation'!$G404,2)</f>
        <v>3.57</v>
      </c>
      <c r="AX404" s="14">
        <f>ROUND(AVERAGE(Zinsswaps!AX345:AX404)+'iBoxx Extrapolation'!$G404,2)</f>
        <v>3.56</v>
      </c>
      <c r="AY404" s="14">
        <f>ROUND(AVERAGE(Zinsswaps!AY345:AY404)+'iBoxx Extrapolation'!$G404,2)</f>
        <v>3.54</v>
      </c>
    </row>
    <row r="405" spans="1:51" s="16" customFormat="1" x14ac:dyDescent="0.2">
      <c r="A405" s="12">
        <v>49552</v>
      </c>
      <c r="B405" s="14">
        <f>ROUND(AVERAGE(Zinsswaps!B346:B405)+'iBoxx Extrapolation'!$G405,2)</f>
        <v>2.99</v>
      </c>
      <c r="C405" s="14">
        <f>ROUND(AVERAGE(Zinsswaps!C346:C405)+'iBoxx Extrapolation'!$G405,2)</f>
        <v>3</v>
      </c>
      <c r="D405" s="14">
        <f>ROUND(AVERAGE(Zinsswaps!D346:D405)+'iBoxx Extrapolation'!$G405,2)</f>
        <v>3.05</v>
      </c>
      <c r="E405" s="14">
        <f>ROUND(AVERAGE(Zinsswaps!E346:E405)+'iBoxx Extrapolation'!$G405,2)</f>
        <v>3.12</v>
      </c>
      <c r="F405" s="14">
        <f>ROUND(AVERAGE(Zinsswaps!F346:F405)+'iBoxx Extrapolation'!$G405,2)</f>
        <v>3.19</v>
      </c>
      <c r="G405" s="14">
        <f>ROUND(AVERAGE(Zinsswaps!G346:G405)+'iBoxx Extrapolation'!$G405,2)</f>
        <v>3.27</v>
      </c>
      <c r="H405" s="14">
        <f>ROUND(AVERAGE(Zinsswaps!H346:H405)+'iBoxx Extrapolation'!$G405,2)</f>
        <v>3.34</v>
      </c>
      <c r="I405" s="14">
        <f>ROUND(AVERAGE(Zinsswaps!I346:I405)+'iBoxx Extrapolation'!$G405,2)</f>
        <v>3.41</v>
      </c>
      <c r="J405" s="14">
        <f>ROUND(AVERAGE(Zinsswaps!J346:J405)+'iBoxx Extrapolation'!$G405,2)</f>
        <v>3.48</v>
      </c>
      <c r="K405" s="14">
        <f>ROUND(AVERAGE(Zinsswaps!K346:K405)+'iBoxx Extrapolation'!$G405,2)</f>
        <v>3.54</v>
      </c>
      <c r="L405" s="14">
        <f>ROUND(AVERAGE(Zinsswaps!L346:L405)+'iBoxx Extrapolation'!$G405,2)</f>
        <v>3.6</v>
      </c>
      <c r="M405" s="14">
        <f>ROUND(AVERAGE(Zinsswaps!M346:M405)+'iBoxx Extrapolation'!$G405,2)</f>
        <v>3.65</v>
      </c>
      <c r="N405" s="14">
        <f>ROUND(AVERAGE(Zinsswaps!N346:N405)+'iBoxx Extrapolation'!$G405,2)</f>
        <v>3.7</v>
      </c>
      <c r="O405" s="14">
        <f>ROUND(AVERAGE(Zinsswaps!O346:O405)+'iBoxx Extrapolation'!$G405,2)</f>
        <v>3.75</v>
      </c>
      <c r="P405" s="14">
        <f>ROUND(AVERAGE(Zinsswaps!P346:P405)+'iBoxx Extrapolation'!$G405,2)</f>
        <v>3.78</v>
      </c>
      <c r="Q405" s="14">
        <f>ROUND(AVERAGE(Zinsswaps!Q346:Q405)+'iBoxx Extrapolation'!$G405,2)</f>
        <v>3.81</v>
      </c>
      <c r="R405" s="14">
        <f>ROUND(AVERAGE(Zinsswaps!R346:R405)+'iBoxx Extrapolation'!$G405,2)</f>
        <v>3.83</v>
      </c>
      <c r="S405" s="14">
        <f>ROUND(AVERAGE(Zinsswaps!S346:S405)+'iBoxx Extrapolation'!$G405,2)</f>
        <v>3.85</v>
      </c>
      <c r="T405" s="14">
        <f>ROUND(AVERAGE(Zinsswaps!T346:T405)+'iBoxx Extrapolation'!$G405,2)</f>
        <v>3.87</v>
      </c>
      <c r="U405" s="14">
        <f>ROUND(AVERAGE(Zinsswaps!U346:U405)+'iBoxx Extrapolation'!$G405,2)</f>
        <v>3.89</v>
      </c>
      <c r="V405" s="14">
        <f>ROUND(AVERAGE(Zinsswaps!V346:V405)+'iBoxx Extrapolation'!$G405,2)</f>
        <v>3.89</v>
      </c>
      <c r="W405" s="14">
        <f>ROUND(AVERAGE(Zinsswaps!W346:W405)+'iBoxx Extrapolation'!$G405,2)</f>
        <v>3.89</v>
      </c>
      <c r="X405" s="14">
        <f>ROUND(AVERAGE(Zinsswaps!X346:X405)+'iBoxx Extrapolation'!$G405,2)</f>
        <v>3.89</v>
      </c>
      <c r="Y405" s="14">
        <f>ROUND(AVERAGE(Zinsswaps!Y346:Y405)+'iBoxx Extrapolation'!$G405,2)</f>
        <v>3.89</v>
      </c>
      <c r="Z405" s="14">
        <f>ROUND(AVERAGE(Zinsswaps!Z346:Z405)+'iBoxx Extrapolation'!$G405,2)</f>
        <v>3.89</v>
      </c>
      <c r="AA405" s="14">
        <f>ROUND(AVERAGE(Zinsswaps!AA346:AA405)+'iBoxx Extrapolation'!$G405,2)</f>
        <v>3.88</v>
      </c>
      <c r="AB405" s="14">
        <f>ROUND(AVERAGE(Zinsswaps!AB346:AB405)+'iBoxx Extrapolation'!$G405,2)</f>
        <v>3.88</v>
      </c>
      <c r="AC405" s="14">
        <f>ROUND(AVERAGE(Zinsswaps!AC346:AC405)+'iBoxx Extrapolation'!$G405,2)</f>
        <v>3.87</v>
      </c>
      <c r="AD405" s="14">
        <f>ROUND(AVERAGE(Zinsswaps!AD346:AD405)+'iBoxx Extrapolation'!$G405,2)</f>
        <v>3.86</v>
      </c>
      <c r="AE405" s="14">
        <f>ROUND(AVERAGE(Zinsswaps!AE346:AE405)+'iBoxx Extrapolation'!$G405,2)</f>
        <v>3.86</v>
      </c>
      <c r="AF405" s="14">
        <f>ROUND(AVERAGE(Zinsswaps!AF346:AF405)+'iBoxx Extrapolation'!$G405,2)</f>
        <v>3.84</v>
      </c>
      <c r="AG405" s="14">
        <f>ROUND(AVERAGE(Zinsswaps!AG346:AG405)+'iBoxx Extrapolation'!$G405,2)</f>
        <v>3.82</v>
      </c>
      <c r="AH405" s="14">
        <f>ROUND(AVERAGE(Zinsswaps!AH346:AH405)+'iBoxx Extrapolation'!$G405,2)</f>
        <v>3.81</v>
      </c>
      <c r="AI405" s="14">
        <f>ROUND(AVERAGE(Zinsswaps!AI346:AI405)+'iBoxx Extrapolation'!$G405,2)</f>
        <v>3.79</v>
      </c>
      <c r="AJ405" s="14">
        <f>ROUND(AVERAGE(Zinsswaps!AJ346:AJ405)+'iBoxx Extrapolation'!$G405,2)</f>
        <v>3.78</v>
      </c>
      <c r="AK405" s="14">
        <f>ROUND(AVERAGE(Zinsswaps!AK346:AK405)+'iBoxx Extrapolation'!$G405,2)</f>
        <v>3.77</v>
      </c>
      <c r="AL405" s="14">
        <f>ROUND(AVERAGE(Zinsswaps!AL346:AL405)+'iBoxx Extrapolation'!$G405,2)</f>
        <v>3.76</v>
      </c>
      <c r="AM405" s="14">
        <f>ROUND(AVERAGE(Zinsswaps!AM346:AM405)+'iBoxx Extrapolation'!$G405,2)</f>
        <v>3.75</v>
      </c>
      <c r="AN405" s="14">
        <f>ROUND(AVERAGE(Zinsswaps!AN346:AN405)+'iBoxx Extrapolation'!$G405,2)</f>
        <v>3.74</v>
      </c>
      <c r="AO405" s="14">
        <f>ROUND(AVERAGE(Zinsswaps!AO346:AO405)+'iBoxx Extrapolation'!$G405,2)</f>
        <v>3.73</v>
      </c>
      <c r="AP405" s="14">
        <f>ROUND(AVERAGE(Zinsswaps!AP346:AP405)+'iBoxx Extrapolation'!$G405,2)</f>
        <v>3.7</v>
      </c>
      <c r="AQ405" s="14">
        <f>ROUND(AVERAGE(Zinsswaps!AQ346:AQ405)+'iBoxx Extrapolation'!$G405,2)</f>
        <v>3.68</v>
      </c>
      <c r="AR405" s="14">
        <f>ROUND(AVERAGE(Zinsswaps!AR346:AR405)+'iBoxx Extrapolation'!$G405,2)</f>
        <v>3.66</v>
      </c>
      <c r="AS405" s="14">
        <f>ROUND(AVERAGE(Zinsswaps!AS346:AS405)+'iBoxx Extrapolation'!$G405,2)</f>
        <v>3.64</v>
      </c>
      <c r="AT405" s="14">
        <f>ROUND(AVERAGE(Zinsswaps!AT346:AT405)+'iBoxx Extrapolation'!$G405,2)</f>
        <v>3.62</v>
      </c>
      <c r="AU405" s="14">
        <f>ROUND(AVERAGE(Zinsswaps!AU346:AU405)+'iBoxx Extrapolation'!$G405,2)</f>
        <v>3.61</v>
      </c>
      <c r="AV405" s="14">
        <f>ROUND(AVERAGE(Zinsswaps!AV346:AV405)+'iBoxx Extrapolation'!$G405,2)</f>
        <v>3.59</v>
      </c>
      <c r="AW405" s="14">
        <f>ROUND(AVERAGE(Zinsswaps!AW346:AW405)+'iBoxx Extrapolation'!$G405,2)</f>
        <v>3.57</v>
      </c>
      <c r="AX405" s="14">
        <f>ROUND(AVERAGE(Zinsswaps!AX346:AX405)+'iBoxx Extrapolation'!$G405,2)</f>
        <v>3.56</v>
      </c>
      <c r="AY405" s="14">
        <f>ROUND(AVERAGE(Zinsswaps!AY346:AY405)+'iBoxx Extrapolation'!$G405,2)</f>
        <v>3.54</v>
      </c>
    </row>
    <row r="406" spans="1:51" s="16" customFormat="1" x14ac:dyDescent="0.2">
      <c r="A406" s="12">
        <v>49582</v>
      </c>
      <c r="B406" s="14">
        <f>ROUND(AVERAGE(Zinsswaps!B347:B406)+'iBoxx Extrapolation'!$G406,2)</f>
        <v>2.99</v>
      </c>
      <c r="C406" s="14">
        <f>ROUND(AVERAGE(Zinsswaps!C347:C406)+'iBoxx Extrapolation'!$G406,2)</f>
        <v>3</v>
      </c>
      <c r="D406" s="14">
        <f>ROUND(AVERAGE(Zinsswaps!D347:D406)+'iBoxx Extrapolation'!$G406,2)</f>
        <v>3.05</v>
      </c>
      <c r="E406" s="14">
        <f>ROUND(AVERAGE(Zinsswaps!E347:E406)+'iBoxx Extrapolation'!$G406,2)</f>
        <v>3.12</v>
      </c>
      <c r="F406" s="14">
        <f>ROUND(AVERAGE(Zinsswaps!F347:F406)+'iBoxx Extrapolation'!$G406,2)</f>
        <v>3.19</v>
      </c>
      <c r="G406" s="14">
        <f>ROUND(AVERAGE(Zinsswaps!G347:G406)+'iBoxx Extrapolation'!$G406,2)</f>
        <v>3.27</v>
      </c>
      <c r="H406" s="14">
        <f>ROUND(AVERAGE(Zinsswaps!H347:H406)+'iBoxx Extrapolation'!$G406,2)</f>
        <v>3.34</v>
      </c>
      <c r="I406" s="14">
        <f>ROUND(AVERAGE(Zinsswaps!I347:I406)+'iBoxx Extrapolation'!$G406,2)</f>
        <v>3.41</v>
      </c>
      <c r="J406" s="14">
        <f>ROUND(AVERAGE(Zinsswaps!J347:J406)+'iBoxx Extrapolation'!$G406,2)</f>
        <v>3.48</v>
      </c>
      <c r="K406" s="14">
        <f>ROUND(AVERAGE(Zinsswaps!K347:K406)+'iBoxx Extrapolation'!$G406,2)</f>
        <v>3.54</v>
      </c>
      <c r="L406" s="14">
        <f>ROUND(AVERAGE(Zinsswaps!L347:L406)+'iBoxx Extrapolation'!$G406,2)</f>
        <v>3.6</v>
      </c>
      <c r="M406" s="14">
        <f>ROUND(AVERAGE(Zinsswaps!M347:M406)+'iBoxx Extrapolation'!$G406,2)</f>
        <v>3.65</v>
      </c>
      <c r="N406" s="14">
        <f>ROUND(AVERAGE(Zinsswaps!N347:N406)+'iBoxx Extrapolation'!$G406,2)</f>
        <v>3.7</v>
      </c>
      <c r="O406" s="14">
        <f>ROUND(AVERAGE(Zinsswaps!O347:O406)+'iBoxx Extrapolation'!$G406,2)</f>
        <v>3.75</v>
      </c>
      <c r="P406" s="14">
        <f>ROUND(AVERAGE(Zinsswaps!P347:P406)+'iBoxx Extrapolation'!$G406,2)</f>
        <v>3.78</v>
      </c>
      <c r="Q406" s="14">
        <f>ROUND(AVERAGE(Zinsswaps!Q347:Q406)+'iBoxx Extrapolation'!$G406,2)</f>
        <v>3.81</v>
      </c>
      <c r="R406" s="14">
        <f>ROUND(AVERAGE(Zinsswaps!R347:R406)+'iBoxx Extrapolation'!$G406,2)</f>
        <v>3.83</v>
      </c>
      <c r="S406" s="14">
        <f>ROUND(AVERAGE(Zinsswaps!S347:S406)+'iBoxx Extrapolation'!$G406,2)</f>
        <v>3.85</v>
      </c>
      <c r="T406" s="14">
        <f>ROUND(AVERAGE(Zinsswaps!T347:T406)+'iBoxx Extrapolation'!$G406,2)</f>
        <v>3.87</v>
      </c>
      <c r="U406" s="14">
        <f>ROUND(AVERAGE(Zinsswaps!U347:U406)+'iBoxx Extrapolation'!$G406,2)</f>
        <v>3.89</v>
      </c>
      <c r="V406" s="14">
        <f>ROUND(AVERAGE(Zinsswaps!V347:V406)+'iBoxx Extrapolation'!$G406,2)</f>
        <v>3.89</v>
      </c>
      <c r="W406" s="14">
        <f>ROUND(AVERAGE(Zinsswaps!W347:W406)+'iBoxx Extrapolation'!$G406,2)</f>
        <v>3.89</v>
      </c>
      <c r="X406" s="14">
        <f>ROUND(AVERAGE(Zinsswaps!X347:X406)+'iBoxx Extrapolation'!$G406,2)</f>
        <v>3.89</v>
      </c>
      <c r="Y406" s="14">
        <f>ROUND(AVERAGE(Zinsswaps!Y347:Y406)+'iBoxx Extrapolation'!$G406,2)</f>
        <v>3.89</v>
      </c>
      <c r="Z406" s="14">
        <f>ROUND(AVERAGE(Zinsswaps!Z347:Z406)+'iBoxx Extrapolation'!$G406,2)</f>
        <v>3.89</v>
      </c>
      <c r="AA406" s="14">
        <f>ROUND(AVERAGE(Zinsswaps!AA347:AA406)+'iBoxx Extrapolation'!$G406,2)</f>
        <v>3.88</v>
      </c>
      <c r="AB406" s="14">
        <f>ROUND(AVERAGE(Zinsswaps!AB347:AB406)+'iBoxx Extrapolation'!$G406,2)</f>
        <v>3.88</v>
      </c>
      <c r="AC406" s="14">
        <f>ROUND(AVERAGE(Zinsswaps!AC347:AC406)+'iBoxx Extrapolation'!$G406,2)</f>
        <v>3.87</v>
      </c>
      <c r="AD406" s="14">
        <f>ROUND(AVERAGE(Zinsswaps!AD347:AD406)+'iBoxx Extrapolation'!$G406,2)</f>
        <v>3.86</v>
      </c>
      <c r="AE406" s="14">
        <f>ROUND(AVERAGE(Zinsswaps!AE347:AE406)+'iBoxx Extrapolation'!$G406,2)</f>
        <v>3.86</v>
      </c>
      <c r="AF406" s="14">
        <f>ROUND(AVERAGE(Zinsswaps!AF347:AF406)+'iBoxx Extrapolation'!$G406,2)</f>
        <v>3.84</v>
      </c>
      <c r="AG406" s="14">
        <f>ROUND(AVERAGE(Zinsswaps!AG347:AG406)+'iBoxx Extrapolation'!$G406,2)</f>
        <v>3.82</v>
      </c>
      <c r="AH406" s="14">
        <f>ROUND(AVERAGE(Zinsswaps!AH347:AH406)+'iBoxx Extrapolation'!$G406,2)</f>
        <v>3.81</v>
      </c>
      <c r="AI406" s="14">
        <f>ROUND(AVERAGE(Zinsswaps!AI347:AI406)+'iBoxx Extrapolation'!$G406,2)</f>
        <v>3.79</v>
      </c>
      <c r="AJ406" s="14">
        <f>ROUND(AVERAGE(Zinsswaps!AJ347:AJ406)+'iBoxx Extrapolation'!$G406,2)</f>
        <v>3.78</v>
      </c>
      <c r="AK406" s="14">
        <f>ROUND(AVERAGE(Zinsswaps!AK347:AK406)+'iBoxx Extrapolation'!$G406,2)</f>
        <v>3.77</v>
      </c>
      <c r="AL406" s="14">
        <f>ROUND(AVERAGE(Zinsswaps!AL347:AL406)+'iBoxx Extrapolation'!$G406,2)</f>
        <v>3.76</v>
      </c>
      <c r="AM406" s="14">
        <f>ROUND(AVERAGE(Zinsswaps!AM347:AM406)+'iBoxx Extrapolation'!$G406,2)</f>
        <v>3.75</v>
      </c>
      <c r="AN406" s="14">
        <f>ROUND(AVERAGE(Zinsswaps!AN347:AN406)+'iBoxx Extrapolation'!$G406,2)</f>
        <v>3.74</v>
      </c>
      <c r="AO406" s="14">
        <f>ROUND(AVERAGE(Zinsswaps!AO347:AO406)+'iBoxx Extrapolation'!$G406,2)</f>
        <v>3.73</v>
      </c>
      <c r="AP406" s="14">
        <f>ROUND(AVERAGE(Zinsswaps!AP347:AP406)+'iBoxx Extrapolation'!$G406,2)</f>
        <v>3.7</v>
      </c>
      <c r="AQ406" s="14">
        <f>ROUND(AVERAGE(Zinsswaps!AQ347:AQ406)+'iBoxx Extrapolation'!$G406,2)</f>
        <v>3.68</v>
      </c>
      <c r="AR406" s="14">
        <f>ROUND(AVERAGE(Zinsswaps!AR347:AR406)+'iBoxx Extrapolation'!$G406,2)</f>
        <v>3.66</v>
      </c>
      <c r="AS406" s="14">
        <f>ROUND(AVERAGE(Zinsswaps!AS347:AS406)+'iBoxx Extrapolation'!$G406,2)</f>
        <v>3.64</v>
      </c>
      <c r="AT406" s="14">
        <f>ROUND(AVERAGE(Zinsswaps!AT347:AT406)+'iBoxx Extrapolation'!$G406,2)</f>
        <v>3.62</v>
      </c>
      <c r="AU406" s="14">
        <f>ROUND(AVERAGE(Zinsswaps!AU347:AU406)+'iBoxx Extrapolation'!$G406,2)</f>
        <v>3.61</v>
      </c>
      <c r="AV406" s="14">
        <f>ROUND(AVERAGE(Zinsswaps!AV347:AV406)+'iBoxx Extrapolation'!$G406,2)</f>
        <v>3.59</v>
      </c>
      <c r="AW406" s="14">
        <f>ROUND(AVERAGE(Zinsswaps!AW347:AW406)+'iBoxx Extrapolation'!$G406,2)</f>
        <v>3.57</v>
      </c>
      <c r="AX406" s="14">
        <f>ROUND(AVERAGE(Zinsswaps!AX347:AX406)+'iBoxx Extrapolation'!$G406,2)</f>
        <v>3.56</v>
      </c>
      <c r="AY406" s="14">
        <f>ROUND(AVERAGE(Zinsswaps!AY347:AY406)+'iBoxx Extrapolation'!$G406,2)</f>
        <v>3.54</v>
      </c>
    </row>
    <row r="407" spans="1:51" s="16" customFormat="1" x14ac:dyDescent="0.2">
      <c r="A407" s="12">
        <v>49613</v>
      </c>
      <c r="B407" s="14">
        <f>ROUND(AVERAGE(Zinsswaps!B348:B407)+'iBoxx Extrapolation'!$G407,2)</f>
        <v>2.99</v>
      </c>
      <c r="C407" s="14">
        <f>ROUND(AVERAGE(Zinsswaps!C348:C407)+'iBoxx Extrapolation'!$G407,2)</f>
        <v>3</v>
      </c>
      <c r="D407" s="14">
        <f>ROUND(AVERAGE(Zinsswaps!D348:D407)+'iBoxx Extrapolation'!$G407,2)</f>
        <v>3.05</v>
      </c>
      <c r="E407" s="14">
        <f>ROUND(AVERAGE(Zinsswaps!E348:E407)+'iBoxx Extrapolation'!$G407,2)</f>
        <v>3.12</v>
      </c>
      <c r="F407" s="14">
        <f>ROUND(AVERAGE(Zinsswaps!F348:F407)+'iBoxx Extrapolation'!$G407,2)</f>
        <v>3.19</v>
      </c>
      <c r="G407" s="14">
        <f>ROUND(AVERAGE(Zinsswaps!G348:G407)+'iBoxx Extrapolation'!$G407,2)</f>
        <v>3.27</v>
      </c>
      <c r="H407" s="14">
        <f>ROUND(AVERAGE(Zinsswaps!H348:H407)+'iBoxx Extrapolation'!$G407,2)</f>
        <v>3.34</v>
      </c>
      <c r="I407" s="14">
        <f>ROUND(AVERAGE(Zinsswaps!I348:I407)+'iBoxx Extrapolation'!$G407,2)</f>
        <v>3.41</v>
      </c>
      <c r="J407" s="14">
        <f>ROUND(AVERAGE(Zinsswaps!J348:J407)+'iBoxx Extrapolation'!$G407,2)</f>
        <v>3.48</v>
      </c>
      <c r="K407" s="14">
        <f>ROUND(AVERAGE(Zinsswaps!K348:K407)+'iBoxx Extrapolation'!$G407,2)</f>
        <v>3.54</v>
      </c>
      <c r="L407" s="14">
        <f>ROUND(AVERAGE(Zinsswaps!L348:L407)+'iBoxx Extrapolation'!$G407,2)</f>
        <v>3.6</v>
      </c>
      <c r="M407" s="14">
        <f>ROUND(AVERAGE(Zinsswaps!M348:M407)+'iBoxx Extrapolation'!$G407,2)</f>
        <v>3.65</v>
      </c>
      <c r="N407" s="14">
        <f>ROUND(AVERAGE(Zinsswaps!N348:N407)+'iBoxx Extrapolation'!$G407,2)</f>
        <v>3.7</v>
      </c>
      <c r="O407" s="14">
        <f>ROUND(AVERAGE(Zinsswaps!O348:O407)+'iBoxx Extrapolation'!$G407,2)</f>
        <v>3.75</v>
      </c>
      <c r="P407" s="14">
        <f>ROUND(AVERAGE(Zinsswaps!P348:P407)+'iBoxx Extrapolation'!$G407,2)</f>
        <v>3.78</v>
      </c>
      <c r="Q407" s="14">
        <f>ROUND(AVERAGE(Zinsswaps!Q348:Q407)+'iBoxx Extrapolation'!$G407,2)</f>
        <v>3.81</v>
      </c>
      <c r="R407" s="14">
        <f>ROUND(AVERAGE(Zinsswaps!R348:R407)+'iBoxx Extrapolation'!$G407,2)</f>
        <v>3.83</v>
      </c>
      <c r="S407" s="14">
        <f>ROUND(AVERAGE(Zinsswaps!S348:S407)+'iBoxx Extrapolation'!$G407,2)</f>
        <v>3.85</v>
      </c>
      <c r="T407" s="14">
        <f>ROUND(AVERAGE(Zinsswaps!T348:T407)+'iBoxx Extrapolation'!$G407,2)</f>
        <v>3.87</v>
      </c>
      <c r="U407" s="14">
        <f>ROUND(AVERAGE(Zinsswaps!U348:U407)+'iBoxx Extrapolation'!$G407,2)</f>
        <v>3.89</v>
      </c>
      <c r="V407" s="14">
        <f>ROUND(AVERAGE(Zinsswaps!V348:V407)+'iBoxx Extrapolation'!$G407,2)</f>
        <v>3.89</v>
      </c>
      <c r="W407" s="14">
        <f>ROUND(AVERAGE(Zinsswaps!W348:W407)+'iBoxx Extrapolation'!$G407,2)</f>
        <v>3.89</v>
      </c>
      <c r="X407" s="14">
        <f>ROUND(AVERAGE(Zinsswaps!X348:X407)+'iBoxx Extrapolation'!$G407,2)</f>
        <v>3.89</v>
      </c>
      <c r="Y407" s="14">
        <f>ROUND(AVERAGE(Zinsswaps!Y348:Y407)+'iBoxx Extrapolation'!$G407,2)</f>
        <v>3.89</v>
      </c>
      <c r="Z407" s="14">
        <f>ROUND(AVERAGE(Zinsswaps!Z348:Z407)+'iBoxx Extrapolation'!$G407,2)</f>
        <v>3.89</v>
      </c>
      <c r="AA407" s="14">
        <f>ROUND(AVERAGE(Zinsswaps!AA348:AA407)+'iBoxx Extrapolation'!$G407,2)</f>
        <v>3.88</v>
      </c>
      <c r="AB407" s="14">
        <f>ROUND(AVERAGE(Zinsswaps!AB348:AB407)+'iBoxx Extrapolation'!$G407,2)</f>
        <v>3.88</v>
      </c>
      <c r="AC407" s="14">
        <f>ROUND(AVERAGE(Zinsswaps!AC348:AC407)+'iBoxx Extrapolation'!$G407,2)</f>
        <v>3.87</v>
      </c>
      <c r="AD407" s="14">
        <f>ROUND(AVERAGE(Zinsswaps!AD348:AD407)+'iBoxx Extrapolation'!$G407,2)</f>
        <v>3.86</v>
      </c>
      <c r="AE407" s="14">
        <f>ROUND(AVERAGE(Zinsswaps!AE348:AE407)+'iBoxx Extrapolation'!$G407,2)</f>
        <v>3.86</v>
      </c>
      <c r="AF407" s="14">
        <f>ROUND(AVERAGE(Zinsswaps!AF348:AF407)+'iBoxx Extrapolation'!$G407,2)</f>
        <v>3.84</v>
      </c>
      <c r="AG407" s="14">
        <f>ROUND(AVERAGE(Zinsswaps!AG348:AG407)+'iBoxx Extrapolation'!$G407,2)</f>
        <v>3.82</v>
      </c>
      <c r="AH407" s="14">
        <f>ROUND(AVERAGE(Zinsswaps!AH348:AH407)+'iBoxx Extrapolation'!$G407,2)</f>
        <v>3.81</v>
      </c>
      <c r="AI407" s="14">
        <f>ROUND(AVERAGE(Zinsswaps!AI348:AI407)+'iBoxx Extrapolation'!$G407,2)</f>
        <v>3.79</v>
      </c>
      <c r="AJ407" s="14">
        <f>ROUND(AVERAGE(Zinsswaps!AJ348:AJ407)+'iBoxx Extrapolation'!$G407,2)</f>
        <v>3.78</v>
      </c>
      <c r="AK407" s="14">
        <f>ROUND(AVERAGE(Zinsswaps!AK348:AK407)+'iBoxx Extrapolation'!$G407,2)</f>
        <v>3.77</v>
      </c>
      <c r="AL407" s="14">
        <f>ROUND(AVERAGE(Zinsswaps!AL348:AL407)+'iBoxx Extrapolation'!$G407,2)</f>
        <v>3.76</v>
      </c>
      <c r="AM407" s="14">
        <f>ROUND(AVERAGE(Zinsswaps!AM348:AM407)+'iBoxx Extrapolation'!$G407,2)</f>
        <v>3.75</v>
      </c>
      <c r="AN407" s="14">
        <f>ROUND(AVERAGE(Zinsswaps!AN348:AN407)+'iBoxx Extrapolation'!$G407,2)</f>
        <v>3.74</v>
      </c>
      <c r="AO407" s="14">
        <f>ROUND(AVERAGE(Zinsswaps!AO348:AO407)+'iBoxx Extrapolation'!$G407,2)</f>
        <v>3.73</v>
      </c>
      <c r="AP407" s="14">
        <f>ROUND(AVERAGE(Zinsswaps!AP348:AP407)+'iBoxx Extrapolation'!$G407,2)</f>
        <v>3.7</v>
      </c>
      <c r="AQ407" s="14">
        <f>ROUND(AVERAGE(Zinsswaps!AQ348:AQ407)+'iBoxx Extrapolation'!$G407,2)</f>
        <v>3.68</v>
      </c>
      <c r="AR407" s="14">
        <f>ROUND(AVERAGE(Zinsswaps!AR348:AR407)+'iBoxx Extrapolation'!$G407,2)</f>
        <v>3.66</v>
      </c>
      <c r="AS407" s="14">
        <f>ROUND(AVERAGE(Zinsswaps!AS348:AS407)+'iBoxx Extrapolation'!$G407,2)</f>
        <v>3.64</v>
      </c>
      <c r="AT407" s="14">
        <f>ROUND(AVERAGE(Zinsswaps!AT348:AT407)+'iBoxx Extrapolation'!$G407,2)</f>
        <v>3.62</v>
      </c>
      <c r="AU407" s="14">
        <f>ROUND(AVERAGE(Zinsswaps!AU348:AU407)+'iBoxx Extrapolation'!$G407,2)</f>
        <v>3.61</v>
      </c>
      <c r="AV407" s="14">
        <f>ROUND(AVERAGE(Zinsswaps!AV348:AV407)+'iBoxx Extrapolation'!$G407,2)</f>
        <v>3.59</v>
      </c>
      <c r="AW407" s="14">
        <f>ROUND(AVERAGE(Zinsswaps!AW348:AW407)+'iBoxx Extrapolation'!$G407,2)</f>
        <v>3.57</v>
      </c>
      <c r="AX407" s="14">
        <f>ROUND(AVERAGE(Zinsswaps!AX348:AX407)+'iBoxx Extrapolation'!$G407,2)</f>
        <v>3.56</v>
      </c>
      <c r="AY407" s="14">
        <f>ROUND(AVERAGE(Zinsswaps!AY348:AY407)+'iBoxx Extrapolation'!$G407,2)</f>
        <v>3.54</v>
      </c>
    </row>
    <row r="408" spans="1:51" s="16" customFormat="1" x14ac:dyDescent="0.2">
      <c r="A408" s="12">
        <v>49643</v>
      </c>
      <c r="B408" s="14">
        <f>ROUND(AVERAGE(Zinsswaps!B349:B408)+'iBoxx Extrapolation'!$G408,2)</f>
        <v>2.99</v>
      </c>
      <c r="C408" s="14">
        <f>ROUND(AVERAGE(Zinsswaps!C349:C408)+'iBoxx Extrapolation'!$G408,2)</f>
        <v>3</v>
      </c>
      <c r="D408" s="14">
        <f>ROUND(AVERAGE(Zinsswaps!D349:D408)+'iBoxx Extrapolation'!$G408,2)</f>
        <v>3.05</v>
      </c>
      <c r="E408" s="14">
        <f>ROUND(AVERAGE(Zinsswaps!E349:E408)+'iBoxx Extrapolation'!$G408,2)</f>
        <v>3.12</v>
      </c>
      <c r="F408" s="14">
        <f>ROUND(AVERAGE(Zinsswaps!F349:F408)+'iBoxx Extrapolation'!$G408,2)</f>
        <v>3.19</v>
      </c>
      <c r="G408" s="14">
        <f>ROUND(AVERAGE(Zinsswaps!G349:G408)+'iBoxx Extrapolation'!$G408,2)</f>
        <v>3.27</v>
      </c>
      <c r="H408" s="14">
        <f>ROUND(AVERAGE(Zinsswaps!H349:H408)+'iBoxx Extrapolation'!$G408,2)</f>
        <v>3.34</v>
      </c>
      <c r="I408" s="14">
        <f>ROUND(AVERAGE(Zinsswaps!I349:I408)+'iBoxx Extrapolation'!$G408,2)</f>
        <v>3.41</v>
      </c>
      <c r="J408" s="14">
        <f>ROUND(AVERAGE(Zinsswaps!J349:J408)+'iBoxx Extrapolation'!$G408,2)</f>
        <v>3.48</v>
      </c>
      <c r="K408" s="14">
        <f>ROUND(AVERAGE(Zinsswaps!K349:K408)+'iBoxx Extrapolation'!$G408,2)</f>
        <v>3.54</v>
      </c>
      <c r="L408" s="14">
        <f>ROUND(AVERAGE(Zinsswaps!L349:L408)+'iBoxx Extrapolation'!$G408,2)</f>
        <v>3.6</v>
      </c>
      <c r="M408" s="14">
        <f>ROUND(AVERAGE(Zinsswaps!M349:M408)+'iBoxx Extrapolation'!$G408,2)</f>
        <v>3.65</v>
      </c>
      <c r="N408" s="14">
        <f>ROUND(AVERAGE(Zinsswaps!N349:N408)+'iBoxx Extrapolation'!$G408,2)</f>
        <v>3.7</v>
      </c>
      <c r="O408" s="14">
        <f>ROUND(AVERAGE(Zinsswaps!O349:O408)+'iBoxx Extrapolation'!$G408,2)</f>
        <v>3.75</v>
      </c>
      <c r="P408" s="14">
        <f>ROUND(AVERAGE(Zinsswaps!P349:P408)+'iBoxx Extrapolation'!$G408,2)</f>
        <v>3.78</v>
      </c>
      <c r="Q408" s="14">
        <f>ROUND(AVERAGE(Zinsswaps!Q349:Q408)+'iBoxx Extrapolation'!$G408,2)</f>
        <v>3.81</v>
      </c>
      <c r="R408" s="14">
        <f>ROUND(AVERAGE(Zinsswaps!R349:R408)+'iBoxx Extrapolation'!$G408,2)</f>
        <v>3.83</v>
      </c>
      <c r="S408" s="14">
        <f>ROUND(AVERAGE(Zinsswaps!S349:S408)+'iBoxx Extrapolation'!$G408,2)</f>
        <v>3.85</v>
      </c>
      <c r="T408" s="14">
        <f>ROUND(AVERAGE(Zinsswaps!T349:T408)+'iBoxx Extrapolation'!$G408,2)</f>
        <v>3.87</v>
      </c>
      <c r="U408" s="14">
        <f>ROUND(AVERAGE(Zinsswaps!U349:U408)+'iBoxx Extrapolation'!$G408,2)</f>
        <v>3.89</v>
      </c>
      <c r="V408" s="14">
        <f>ROUND(AVERAGE(Zinsswaps!V349:V408)+'iBoxx Extrapolation'!$G408,2)</f>
        <v>3.89</v>
      </c>
      <c r="W408" s="14">
        <f>ROUND(AVERAGE(Zinsswaps!W349:W408)+'iBoxx Extrapolation'!$G408,2)</f>
        <v>3.89</v>
      </c>
      <c r="X408" s="14">
        <f>ROUND(AVERAGE(Zinsswaps!X349:X408)+'iBoxx Extrapolation'!$G408,2)</f>
        <v>3.89</v>
      </c>
      <c r="Y408" s="14">
        <f>ROUND(AVERAGE(Zinsswaps!Y349:Y408)+'iBoxx Extrapolation'!$G408,2)</f>
        <v>3.89</v>
      </c>
      <c r="Z408" s="14">
        <f>ROUND(AVERAGE(Zinsswaps!Z349:Z408)+'iBoxx Extrapolation'!$G408,2)</f>
        <v>3.89</v>
      </c>
      <c r="AA408" s="14">
        <f>ROUND(AVERAGE(Zinsswaps!AA349:AA408)+'iBoxx Extrapolation'!$G408,2)</f>
        <v>3.88</v>
      </c>
      <c r="AB408" s="14">
        <f>ROUND(AVERAGE(Zinsswaps!AB349:AB408)+'iBoxx Extrapolation'!$G408,2)</f>
        <v>3.88</v>
      </c>
      <c r="AC408" s="14">
        <f>ROUND(AVERAGE(Zinsswaps!AC349:AC408)+'iBoxx Extrapolation'!$G408,2)</f>
        <v>3.87</v>
      </c>
      <c r="AD408" s="14">
        <f>ROUND(AVERAGE(Zinsswaps!AD349:AD408)+'iBoxx Extrapolation'!$G408,2)</f>
        <v>3.86</v>
      </c>
      <c r="AE408" s="14">
        <f>ROUND(AVERAGE(Zinsswaps!AE349:AE408)+'iBoxx Extrapolation'!$G408,2)</f>
        <v>3.86</v>
      </c>
      <c r="AF408" s="14">
        <f>ROUND(AVERAGE(Zinsswaps!AF349:AF408)+'iBoxx Extrapolation'!$G408,2)</f>
        <v>3.84</v>
      </c>
      <c r="AG408" s="14">
        <f>ROUND(AVERAGE(Zinsswaps!AG349:AG408)+'iBoxx Extrapolation'!$G408,2)</f>
        <v>3.82</v>
      </c>
      <c r="AH408" s="14">
        <f>ROUND(AVERAGE(Zinsswaps!AH349:AH408)+'iBoxx Extrapolation'!$G408,2)</f>
        <v>3.81</v>
      </c>
      <c r="AI408" s="14">
        <f>ROUND(AVERAGE(Zinsswaps!AI349:AI408)+'iBoxx Extrapolation'!$G408,2)</f>
        <v>3.79</v>
      </c>
      <c r="AJ408" s="14">
        <f>ROUND(AVERAGE(Zinsswaps!AJ349:AJ408)+'iBoxx Extrapolation'!$G408,2)</f>
        <v>3.78</v>
      </c>
      <c r="AK408" s="14">
        <f>ROUND(AVERAGE(Zinsswaps!AK349:AK408)+'iBoxx Extrapolation'!$G408,2)</f>
        <v>3.77</v>
      </c>
      <c r="AL408" s="14">
        <f>ROUND(AVERAGE(Zinsswaps!AL349:AL408)+'iBoxx Extrapolation'!$G408,2)</f>
        <v>3.76</v>
      </c>
      <c r="AM408" s="14">
        <f>ROUND(AVERAGE(Zinsswaps!AM349:AM408)+'iBoxx Extrapolation'!$G408,2)</f>
        <v>3.75</v>
      </c>
      <c r="AN408" s="14">
        <f>ROUND(AVERAGE(Zinsswaps!AN349:AN408)+'iBoxx Extrapolation'!$G408,2)</f>
        <v>3.74</v>
      </c>
      <c r="AO408" s="14">
        <f>ROUND(AVERAGE(Zinsswaps!AO349:AO408)+'iBoxx Extrapolation'!$G408,2)</f>
        <v>3.73</v>
      </c>
      <c r="AP408" s="14">
        <f>ROUND(AVERAGE(Zinsswaps!AP349:AP408)+'iBoxx Extrapolation'!$G408,2)</f>
        <v>3.7</v>
      </c>
      <c r="AQ408" s="14">
        <f>ROUND(AVERAGE(Zinsswaps!AQ349:AQ408)+'iBoxx Extrapolation'!$G408,2)</f>
        <v>3.68</v>
      </c>
      <c r="AR408" s="14">
        <f>ROUND(AVERAGE(Zinsswaps!AR349:AR408)+'iBoxx Extrapolation'!$G408,2)</f>
        <v>3.66</v>
      </c>
      <c r="AS408" s="14">
        <f>ROUND(AVERAGE(Zinsswaps!AS349:AS408)+'iBoxx Extrapolation'!$G408,2)</f>
        <v>3.64</v>
      </c>
      <c r="AT408" s="14">
        <f>ROUND(AVERAGE(Zinsswaps!AT349:AT408)+'iBoxx Extrapolation'!$G408,2)</f>
        <v>3.62</v>
      </c>
      <c r="AU408" s="14">
        <f>ROUND(AVERAGE(Zinsswaps!AU349:AU408)+'iBoxx Extrapolation'!$G408,2)</f>
        <v>3.61</v>
      </c>
      <c r="AV408" s="14">
        <f>ROUND(AVERAGE(Zinsswaps!AV349:AV408)+'iBoxx Extrapolation'!$G408,2)</f>
        <v>3.59</v>
      </c>
      <c r="AW408" s="14">
        <f>ROUND(AVERAGE(Zinsswaps!AW349:AW408)+'iBoxx Extrapolation'!$G408,2)</f>
        <v>3.57</v>
      </c>
      <c r="AX408" s="14">
        <f>ROUND(AVERAGE(Zinsswaps!AX349:AX408)+'iBoxx Extrapolation'!$G408,2)</f>
        <v>3.56</v>
      </c>
      <c r="AY408" s="14">
        <f>ROUND(AVERAGE(Zinsswaps!AY349:AY408)+'iBoxx Extrapolation'!$G408,2)</f>
        <v>3.54</v>
      </c>
    </row>
    <row r="409" spans="1:51" s="16" customFormat="1" x14ac:dyDescent="0.2">
      <c r="A409" s="12">
        <v>49674</v>
      </c>
      <c r="B409" s="14">
        <f>ROUND(AVERAGE(Zinsswaps!B350:B409)+'iBoxx Extrapolation'!$G409,2)</f>
        <v>2.99</v>
      </c>
      <c r="C409" s="14">
        <f>ROUND(AVERAGE(Zinsswaps!C350:C409)+'iBoxx Extrapolation'!$G409,2)</f>
        <v>3</v>
      </c>
      <c r="D409" s="14">
        <f>ROUND(AVERAGE(Zinsswaps!D350:D409)+'iBoxx Extrapolation'!$G409,2)</f>
        <v>3.05</v>
      </c>
      <c r="E409" s="14">
        <f>ROUND(AVERAGE(Zinsswaps!E350:E409)+'iBoxx Extrapolation'!$G409,2)</f>
        <v>3.12</v>
      </c>
      <c r="F409" s="14">
        <f>ROUND(AVERAGE(Zinsswaps!F350:F409)+'iBoxx Extrapolation'!$G409,2)</f>
        <v>3.19</v>
      </c>
      <c r="G409" s="14">
        <f>ROUND(AVERAGE(Zinsswaps!G350:G409)+'iBoxx Extrapolation'!$G409,2)</f>
        <v>3.27</v>
      </c>
      <c r="H409" s="14">
        <f>ROUND(AVERAGE(Zinsswaps!H350:H409)+'iBoxx Extrapolation'!$G409,2)</f>
        <v>3.34</v>
      </c>
      <c r="I409" s="14">
        <f>ROUND(AVERAGE(Zinsswaps!I350:I409)+'iBoxx Extrapolation'!$G409,2)</f>
        <v>3.41</v>
      </c>
      <c r="J409" s="14">
        <f>ROUND(AVERAGE(Zinsswaps!J350:J409)+'iBoxx Extrapolation'!$G409,2)</f>
        <v>3.48</v>
      </c>
      <c r="K409" s="14">
        <f>ROUND(AVERAGE(Zinsswaps!K350:K409)+'iBoxx Extrapolation'!$G409,2)</f>
        <v>3.54</v>
      </c>
      <c r="L409" s="14">
        <f>ROUND(AVERAGE(Zinsswaps!L350:L409)+'iBoxx Extrapolation'!$G409,2)</f>
        <v>3.6</v>
      </c>
      <c r="M409" s="14">
        <f>ROUND(AVERAGE(Zinsswaps!M350:M409)+'iBoxx Extrapolation'!$G409,2)</f>
        <v>3.65</v>
      </c>
      <c r="N409" s="14">
        <f>ROUND(AVERAGE(Zinsswaps!N350:N409)+'iBoxx Extrapolation'!$G409,2)</f>
        <v>3.7</v>
      </c>
      <c r="O409" s="14">
        <f>ROUND(AVERAGE(Zinsswaps!O350:O409)+'iBoxx Extrapolation'!$G409,2)</f>
        <v>3.75</v>
      </c>
      <c r="P409" s="14">
        <f>ROUND(AVERAGE(Zinsswaps!P350:P409)+'iBoxx Extrapolation'!$G409,2)</f>
        <v>3.78</v>
      </c>
      <c r="Q409" s="14">
        <f>ROUND(AVERAGE(Zinsswaps!Q350:Q409)+'iBoxx Extrapolation'!$G409,2)</f>
        <v>3.81</v>
      </c>
      <c r="R409" s="14">
        <f>ROUND(AVERAGE(Zinsswaps!R350:R409)+'iBoxx Extrapolation'!$G409,2)</f>
        <v>3.83</v>
      </c>
      <c r="S409" s="14">
        <f>ROUND(AVERAGE(Zinsswaps!S350:S409)+'iBoxx Extrapolation'!$G409,2)</f>
        <v>3.85</v>
      </c>
      <c r="T409" s="14">
        <f>ROUND(AVERAGE(Zinsswaps!T350:T409)+'iBoxx Extrapolation'!$G409,2)</f>
        <v>3.87</v>
      </c>
      <c r="U409" s="14">
        <f>ROUND(AVERAGE(Zinsswaps!U350:U409)+'iBoxx Extrapolation'!$G409,2)</f>
        <v>3.89</v>
      </c>
      <c r="V409" s="14">
        <f>ROUND(AVERAGE(Zinsswaps!V350:V409)+'iBoxx Extrapolation'!$G409,2)</f>
        <v>3.89</v>
      </c>
      <c r="W409" s="14">
        <f>ROUND(AVERAGE(Zinsswaps!W350:W409)+'iBoxx Extrapolation'!$G409,2)</f>
        <v>3.89</v>
      </c>
      <c r="X409" s="14">
        <f>ROUND(AVERAGE(Zinsswaps!X350:X409)+'iBoxx Extrapolation'!$G409,2)</f>
        <v>3.89</v>
      </c>
      <c r="Y409" s="14">
        <f>ROUND(AVERAGE(Zinsswaps!Y350:Y409)+'iBoxx Extrapolation'!$G409,2)</f>
        <v>3.89</v>
      </c>
      <c r="Z409" s="14">
        <f>ROUND(AVERAGE(Zinsswaps!Z350:Z409)+'iBoxx Extrapolation'!$G409,2)</f>
        <v>3.89</v>
      </c>
      <c r="AA409" s="14">
        <f>ROUND(AVERAGE(Zinsswaps!AA350:AA409)+'iBoxx Extrapolation'!$G409,2)</f>
        <v>3.88</v>
      </c>
      <c r="AB409" s="14">
        <f>ROUND(AVERAGE(Zinsswaps!AB350:AB409)+'iBoxx Extrapolation'!$G409,2)</f>
        <v>3.88</v>
      </c>
      <c r="AC409" s="14">
        <f>ROUND(AVERAGE(Zinsswaps!AC350:AC409)+'iBoxx Extrapolation'!$G409,2)</f>
        <v>3.87</v>
      </c>
      <c r="AD409" s="14">
        <f>ROUND(AVERAGE(Zinsswaps!AD350:AD409)+'iBoxx Extrapolation'!$G409,2)</f>
        <v>3.86</v>
      </c>
      <c r="AE409" s="14">
        <f>ROUND(AVERAGE(Zinsswaps!AE350:AE409)+'iBoxx Extrapolation'!$G409,2)</f>
        <v>3.86</v>
      </c>
      <c r="AF409" s="14">
        <f>ROUND(AVERAGE(Zinsswaps!AF350:AF409)+'iBoxx Extrapolation'!$G409,2)</f>
        <v>3.84</v>
      </c>
      <c r="AG409" s="14">
        <f>ROUND(AVERAGE(Zinsswaps!AG350:AG409)+'iBoxx Extrapolation'!$G409,2)</f>
        <v>3.82</v>
      </c>
      <c r="AH409" s="14">
        <f>ROUND(AVERAGE(Zinsswaps!AH350:AH409)+'iBoxx Extrapolation'!$G409,2)</f>
        <v>3.81</v>
      </c>
      <c r="AI409" s="14">
        <f>ROUND(AVERAGE(Zinsswaps!AI350:AI409)+'iBoxx Extrapolation'!$G409,2)</f>
        <v>3.79</v>
      </c>
      <c r="AJ409" s="14">
        <f>ROUND(AVERAGE(Zinsswaps!AJ350:AJ409)+'iBoxx Extrapolation'!$G409,2)</f>
        <v>3.78</v>
      </c>
      <c r="AK409" s="14">
        <f>ROUND(AVERAGE(Zinsswaps!AK350:AK409)+'iBoxx Extrapolation'!$G409,2)</f>
        <v>3.77</v>
      </c>
      <c r="AL409" s="14">
        <f>ROUND(AVERAGE(Zinsswaps!AL350:AL409)+'iBoxx Extrapolation'!$G409,2)</f>
        <v>3.76</v>
      </c>
      <c r="AM409" s="14">
        <f>ROUND(AVERAGE(Zinsswaps!AM350:AM409)+'iBoxx Extrapolation'!$G409,2)</f>
        <v>3.75</v>
      </c>
      <c r="AN409" s="14">
        <f>ROUND(AVERAGE(Zinsswaps!AN350:AN409)+'iBoxx Extrapolation'!$G409,2)</f>
        <v>3.74</v>
      </c>
      <c r="AO409" s="14">
        <f>ROUND(AVERAGE(Zinsswaps!AO350:AO409)+'iBoxx Extrapolation'!$G409,2)</f>
        <v>3.73</v>
      </c>
      <c r="AP409" s="14">
        <f>ROUND(AVERAGE(Zinsswaps!AP350:AP409)+'iBoxx Extrapolation'!$G409,2)</f>
        <v>3.7</v>
      </c>
      <c r="AQ409" s="14">
        <f>ROUND(AVERAGE(Zinsswaps!AQ350:AQ409)+'iBoxx Extrapolation'!$G409,2)</f>
        <v>3.68</v>
      </c>
      <c r="AR409" s="14">
        <f>ROUND(AVERAGE(Zinsswaps!AR350:AR409)+'iBoxx Extrapolation'!$G409,2)</f>
        <v>3.66</v>
      </c>
      <c r="AS409" s="14">
        <f>ROUND(AVERAGE(Zinsswaps!AS350:AS409)+'iBoxx Extrapolation'!$G409,2)</f>
        <v>3.64</v>
      </c>
      <c r="AT409" s="14">
        <f>ROUND(AVERAGE(Zinsswaps!AT350:AT409)+'iBoxx Extrapolation'!$G409,2)</f>
        <v>3.62</v>
      </c>
      <c r="AU409" s="14">
        <f>ROUND(AVERAGE(Zinsswaps!AU350:AU409)+'iBoxx Extrapolation'!$G409,2)</f>
        <v>3.61</v>
      </c>
      <c r="AV409" s="14">
        <f>ROUND(AVERAGE(Zinsswaps!AV350:AV409)+'iBoxx Extrapolation'!$G409,2)</f>
        <v>3.59</v>
      </c>
      <c r="AW409" s="14">
        <f>ROUND(AVERAGE(Zinsswaps!AW350:AW409)+'iBoxx Extrapolation'!$G409,2)</f>
        <v>3.57</v>
      </c>
      <c r="AX409" s="14">
        <f>ROUND(AVERAGE(Zinsswaps!AX350:AX409)+'iBoxx Extrapolation'!$G409,2)</f>
        <v>3.56</v>
      </c>
      <c r="AY409" s="14">
        <f>ROUND(AVERAGE(Zinsswaps!AY350:AY409)+'iBoxx Extrapolation'!$G409,2)</f>
        <v>3.54</v>
      </c>
    </row>
    <row r="410" spans="1:51" s="16" customFormat="1" x14ac:dyDescent="0.2">
      <c r="A410" s="12">
        <v>49705</v>
      </c>
      <c r="B410" s="14">
        <f>ROUND(AVERAGE(Zinsswaps!B351:B410)+'iBoxx Extrapolation'!$G410,2)</f>
        <v>2.99</v>
      </c>
      <c r="C410" s="14">
        <f>ROUND(AVERAGE(Zinsswaps!C351:C410)+'iBoxx Extrapolation'!$G410,2)</f>
        <v>3</v>
      </c>
      <c r="D410" s="14">
        <f>ROUND(AVERAGE(Zinsswaps!D351:D410)+'iBoxx Extrapolation'!$G410,2)</f>
        <v>3.05</v>
      </c>
      <c r="E410" s="14">
        <f>ROUND(AVERAGE(Zinsswaps!E351:E410)+'iBoxx Extrapolation'!$G410,2)</f>
        <v>3.12</v>
      </c>
      <c r="F410" s="14">
        <f>ROUND(AVERAGE(Zinsswaps!F351:F410)+'iBoxx Extrapolation'!$G410,2)</f>
        <v>3.19</v>
      </c>
      <c r="G410" s="14">
        <f>ROUND(AVERAGE(Zinsswaps!G351:G410)+'iBoxx Extrapolation'!$G410,2)</f>
        <v>3.27</v>
      </c>
      <c r="H410" s="14">
        <f>ROUND(AVERAGE(Zinsswaps!H351:H410)+'iBoxx Extrapolation'!$G410,2)</f>
        <v>3.34</v>
      </c>
      <c r="I410" s="14">
        <f>ROUND(AVERAGE(Zinsswaps!I351:I410)+'iBoxx Extrapolation'!$G410,2)</f>
        <v>3.41</v>
      </c>
      <c r="J410" s="14">
        <f>ROUND(AVERAGE(Zinsswaps!J351:J410)+'iBoxx Extrapolation'!$G410,2)</f>
        <v>3.48</v>
      </c>
      <c r="K410" s="14">
        <f>ROUND(AVERAGE(Zinsswaps!K351:K410)+'iBoxx Extrapolation'!$G410,2)</f>
        <v>3.54</v>
      </c>
      <c r="L410" s="14">
        <f>ROUND(AVERAGE(Zinsswaps!L351:L410)+'iBoxx Extrapolation'!$G410,2)</f>
        <v>3.6</v>
      </c>
      <c r="M410" s="14">
        <f>ROUND(AVERAGE(Zinsswaps!M351:M410)+'iBoxx Extrapolation'!$G410,2)</f>
        <v>3.65</v>
      </c>
      <c r="N410" s="14">
        <f>ROUND(AVERAGE(Zinsswaps!N351:N410)+'iBoxx Extrapolation'!$G410,2)</f>
        <v>3.7</v>
      </c>
      <c r="O410" s="14">
        <f>ROUND(AVERAGE(Zinsswaps!O351:O410)+'iBoxx Extrapolation'!$G410,2)</f>
        <v>3.75</v>
      </c>
      <c r="P410" s="14">
        <f>ROUND(AVERAGE(Zinsswaps!P351:P410)+'iBoxx Extrapolation'!$G410,2)</f>
        <v>3.78</v>
      </c>
      <c r="Q410" s="14">
        <f>ROUND(AVERAGE(Zinsswaps!Q351:Q410)+'iBoxx Extrapolation'!$G410,2)</f>
        <v>3.81</v>
      </c>
      <c r="R410" s="14">
        <f>ROUND(AVERAGE(Zinsswaps!R351:R410)+'iBoxx Extrapolation'!$G410,2)</f>
        <v>3.83</v>
      </c>
      <c r="S410" s="14">
        <f>ROUND(AVERAGE(Zinsswaps!S351:S410)+'iBoxx Extrapolation'!$G410,2)</f>
        <v>3.85</v>
      </c>
      <c r="T410" s="14">
        <f>ROUND(AVERAGE(Zinsswaps!T351:T410)+'iBoxx Extrapolation'!$G410,2)</f>
        <v>3.87</v>
      </c>
      <c r="U410" s="14">
        <f>ROUND(AVERAGE(Zinsswaps!U351:U410)+'iBoxx Extrapolation'!$G410,2)</f>
        <v>3.89</v>
      </c>
      <c r="V410" s="14">
        <f>ROUND(AVERAGE(Zinsswaps!V351:V410)+'iBoxx Extrapolation'!$G410,2)</f>
        <v>3.89</v>
      </c>
      <c r="W410" s="14">
        <f>ROUND(AVERAGE(Zinsswaps!W351:W410)+'iBoxx Extrapolation'!$G410,2)</f>
        <v>3.89</v>
      </c>
      <c r="X410" s="14">
        <f>ROUND(AVERAGE(Zinsswaps!X351:X410)+'iBoxx Extrapolation'!$G410,2)</f>
        <v>3.89</v>
      </c>
      <c r="Y410" s="14">
        <f>ROUND(AVERAGE(Zinsswaps!Y351:Y410)+'iBoxx Extrapolation'!$G410,2)</f>
        <v>3.89</v>
      </c>
      <c r="Z410" s="14">
        <f>ROUND(AVERAGE(Zinsswaps!Z351:Z410)+'iBoxx Extrapolation'!$G410,2)</f>
        <v>3.89</v>
      </c>
      <c r="AA410" s="14">
        <f>ROUND(AVERAGE(Zinsswaps!AA351:AA410)+'iBoxx Extrapolation'!$G410,2)</f>
        <v>3.88</v>
      </c>
      <c r="AB410" s="14">
        <f>ROUND(AVERAGE(Zinsswaps!AB351:AB410)+'iBoxx Extrapolation'!$G410,2)</f>
        <v>3.88</v>
      </c>
      <c r="AC410" s="14">
        <f>ROUND(AVERAGE(Zinsswaps!AC351:AC410)+'iBoxx Extrapolation'!$G410,2)</f>
        <v>3.87</v>
      </c>
      <c r="AD410" s="14">
        <f>ROUND(AVERAGE(Zinsswaps!AD351:AD410)+'iBoxx Extrapolation'!$G410,2)</f>
        <v>3.86</v>
      </c>
      <c r="AE410" s="14">
        <f>ROUND(AVERAGE(Zinsswaps!AE351:AE410)+'iBoxx Extrapolation'!$G410,2)</f>
        <v>3.86</v>
      </c>
      <c r="AF410" s="14">
        <f>ROUND(AVERAGE(Zinsswaps!AF351:AF410)+'iBoxx Extrapolation'!$G410,2)</f>
        <v>3.84</v>
      </c>
      <c r="AG410" s="14">
        <f>ROUND(AVERAGE(Zinsswaps!AG351:AG410)+'iBoxx Extrapolation'!$G410,2)</f>
        <v>3.82</v>
      </c>
      <c r="AH410" s="14">
        <f>ROUND(AVERAGE(Zinsswaps!AH351:AH410)+'iBoxx Extrapolation'!$G410,2)</f>
        <v>3.81</v>
      </c>
      <c r="AI410" s="14">
        <f>ROUND(AVERAGE(Zinsswaps!AI351:AI410)+'iBoxx Extrapolation'!$G410,2)</f>
        <v>3.79</v>
      </c>
      <c r="AJ410" s="14">
        <f>ROUND(AVERAGE(Zinsswaps!AJ351:AJ410)+'iBoxx Extrapolation'!$G410,2)</f>
        <v>3.78</v>
      </c>
      <c r="AK410" s="14">
        <f>ROUND(AVERAGE(Zinsswaps!AK351:AK410)+'iBoxx Extrapolation'!$G410,2)</f>
        <v>3.77</v>
      </c>
      <c r="AL410" s="14">
        <f>ROUND(AVERAGE(Zinsswaps!AL351:AL410)+'iBoxx Extrapolation'!$G410,2)</f>
        <v>3.76</v>
      </c>
      <c r="AM410" s="14">
        <f>ROUND(AVERAGE(Zinsswaps!AM351:AM410)+'iBoxx Extrapolation'!$G410,2)</f>
        <v>3.75</v>
      </c>
      <c r="AN410" s="14">
        <f>ROUND(AVERAGE(Zinsswaps!AN351:AN410)+'iBoxx Extrapolation'!$G410,2)</f>
        <v>3.74</v>
      </c>
      <c r="AO410" s="14">
        <f>ROUND(AVERAGE(Zinsswaps!AO351:AO410)+'iBoxx Extrapolation'!$G410,2)</f>
        <v>3.73</v>
      </c>
      <c r="AP410" s="14">
        <f>ROUND(AVERAGE(Zinsswaps!AP351:AP410)+'iBoxx Extrapolation'!$G410,2)</f>
        <v>3.7</v>
      </c>
      <c r="AQ410" s="14">
        <f>ROUND(AVERAGE(Zinsswaps!AQ351:AQ410)+'iBoxx Extrapolation'!$G410,2)</f>
        <v>3.68</v>
      </c>
      <c r="AR410" s="14">
        <f>ROUND(AVERAGE(Zinsswaps!AR351:AR410)+'iBoxx Extrapolation'!$G410,2)</f>
        <v>3.66</v>
      </c>
      <c r="AS410" s="14">
        <f>ROUND(AVERAGE(Zinsswaps!AS351:AS410)+'iBoxx Extrapolation'!$G410,2)</f>
        <v>3.64</v>
      </c>
      <c r="AT410" s="14">
        <f>ROUND(AVERAGE(Zinsswaps!AT351:AT410)+'iBoxx Extrapolation'!$G410,2)</f>
        <v>3.62</v>
      </c>
      <c r="AU410" s="14">
        <f>ROUND(AVERAGE(Zinsswaps!AU351:AU410)+'iBoxx Extrapolation'!$G410,2)</f>
        <v>3.61</v>
      </c>
      <c r="AV410" s="14">
        <f>ROUND(AVERAGE(Zinsswaps!AV351:AV410)+'iBoxx Extrapolation'!$G410,2)</f>
        <v>3.59</v>
      </c>
      <c r="AW410" s="14">
        <f>ROUND(AVERAGE(Zinsswaps!AW351:AW410)+'iBoxx Extrapolation'!$G410,2)</f>
        <v>3.57</v>
      </c>
      <c r="AX410" s="14">
        <f>ROUND(AVERAGE(Zinsswaps!AX351:AX410)+'iBoxx Extrapolation'!$G410,2)</f>
        <v>3.56</v>
      </c>
      <c r="AY410" s="14">
        <f>ROUND(AVERAGE(Zinsswaps!AY351:AY410)+'iBoxx Extrapolation'!$G410,2)</f>
        <v>3.54</v>
      </c>
    </row>
    <row r="411" spans="1:51" s="16" customFormat="1" x14ac:dyDescent="0.2">
      <c r="A411" s="12">
        <v>49734</v>
      </c>
      <c r="B411" s="14">
        <f>ROUND(AVERAGE(Zinsswaps!B352:B411)+'iBoxx Extrapolation'!$G411,2)</f>
        <v>2.99</v>
      </c>
      <c r="C411" s="14">
        <f>ROUND(AVERAGE(Zinsswaps!C352:C411)+'iBoxx Extrapolation'!$G411,2)</f>
        <v>3</v>
      </c>
      <c r="D411" s="14">
        <f>ROUND(AVERAGE(Zinsswaps!D352:D411)+'iBoxx Extrapolation'!$G411,2)</f>
        <v>3.05</v>
      </c>
      <c r="E411" s="14">
        <f>ROUND(AVERAGE(Zinsswaps!E352:E411)+'iBoxx Extrapolation'!$G411,2)</f>
        <v>3.12</v>
      </c>
      <c r="F411" s="14">
        <f>ROUND(AVERAGE(Zinsswaps!F352:F411)+'iBoxx Extrapolation'!$G411,2)</f>
        <v>3.19</v>
      </c>
      <c r="G411" s="14">
        <f>ROUND(AVERAGE(Zinsswaps!G352:G411)+'iBoxx Extrapolation'!$G411,2)</f>
        <v>3.27</v>
      </c>
      <c r="H411" s="14">
        <f>ROUND(AVERAGE(Zinsswaps!H352:H411)+'iBoxx Extrapolation'!$G411,2)</f>
        <v>3.34</v>
      </c>
      <c r="I411" s="14">
        <f>ROUND(AVERAGE(Zinsswaps!I352:I411)+'iBoxx Extrapolation'!$G411,2)</f>
        <v>3.41</v>
      </c>
      <c r="J411" s="14">
        <f>ROUND(AVERAGE(Zinsswaps!J352:J411)+'iBoxx Extrapolation'!$G411,2)</f>
        <v>3.48</v>
      </c>
      <c r="K411" s="14">
        <f>ROUND(AVERAGE(Zinsswaps!K352:K411)+'iBoxx Extrapolation'!$G411,2)</f>
        <v>3.54</v>
      </c>
      <c r="L411" s="14">
        <f>ROUND(AVERAGE(Zinsswaps!L352:L411)+'iBoxx Extrapolation'!$G411,2)</f>
        <v>3.6</v>
      </c>
      <c r="M411" s="14">
        <f>ROUND(AVERAGE(Zinsswaps!M352:M411)+'iBoxx Extrapolation'!$G411,2)</f>
        <v>3.65</v>
      </c>
      <c r="N411" s="14">
        <f>ROUND(AVERAGE(Zinsswaps!N352:N411)+'iBoxx Extrapolation'!$G411,2)</f>
        <v>3.7</v>
      </c>
      <c r="O411" s="14">
        <f>ROUND(AVERAGE(Zinsswaps!O352:O411)+'iBoxx Extrapolation'!$G411,2)</f>
        <v>3.75</v>
      </c>
      <c r="P411" s="14">
        <f>ROUND(AVERAGE(Zinsswaps!P352:P411)+'iBoxx Extrapolation'!$G411,2)</f>
        <v>3.78</v>
      </c>
      <c r="Q411" s="14">
        <f>ROUND(AVERAGE(Zinsswaps!Q352:Q411)+'iBoxx Extrapolation'!$G411,2)</f>
        <v>3.81</v>
      </c>
      <c r="R411" s="14">
        <f>ROUND(AVERAGE(Zinsswaps!R352:R411)+'iBoxx Extrapolation'!$G411,2)</f>
        <v>3.83</v>
      </c>
      <c r="S411" s="14">
        <f>ROUND(AVERAGE(Zinsswaps!S352:S411)+'iBoxx Extrapolation'!$G411,2)</f>
        <v>3.85</v>
      </c>
      <c r="T411" s="14">
        <f>ROUND(AVERAGE(Zinsswaps!T352:T411)+'iBoxx Extrapolation'!$G411,2)</f>
        <v>3.87</v>
      </c>
      <c r="U411" s="14">
        <f>ROUND(AVERAGE(Zinsswaps!U352:U411)+'iBoxx Extrapolation'!$G411,2)</f>
        <v>3.89</v>
      </c>
      <c r="V411" s="14">
        <f>ROUND(AVERAGE(Zinsswaps!V352:V411)+'iBoxx Extrapolation'!$G411,2)</f>
        <v>3.89</v>
      </c>
      <c r="W411" s="14">
        <f>ROUND(AVERAGE(Zinsswaps!W352:W411)+'iBoxx Extrapolation'!$G411,2)</f>
        <v>3.89</v>
      </c>
      <c r="X411" s="14">
        <f>ROUND(AVERAGE(Zinsswaps!X352:X411)+'iBoxx Extrapolation'!$G411,2)</f>
        <v>3.89</v>
      </c>
      <c r="Y411" s="14">
        <f>ROUND(AVERAGE(Zinsswaps!Y352:Y411)+'iBoxx Extrapolation'!$G411,2)</f>
        <v>3.89</v>
      </c>
      <c r="Z411" s="14">
        <f>ROUND(AVERAGE(Zinsswaps!Z352:Z411)+'iBoxx Extrapolation'!$G411,2)</f>
        <v>3.89</v>
      </c>
      <c r="AA411" s="14">
        <f>ROUND(AVERAGE(Zinsswaps!AA352:AA411)+'iBoxx Extrapolation'!$G411,2)</f>
        <v>3.88</v>
      </c>
      <c r="AB411" s="14">
        <f>ROUND(AVERAGE(Zinsswaps!AB352:AB411)+'iBoxx Extrapolation'!$G411,2)</f>
        <v>3.88</v>
      </c>
      <c r="AC411" s="14">
        <f>ROUND(AVERAGE(Zinsswaps!AC352:AC411)+'iBoxx Extrapolation'!$G411,2)</f>
        <v>3.87</v>
      </c>
      <c r="AD411" s="14">
        <f>ROUND(AVERAGE(Zinsswaps!AD352:AD411)+'iBoxx Extrapolation'!$G411,2)</f>
        <v>3.86</v>
      </c>
      <c r="AE411" s="14">
        <f>ROUND(AVERAGE(Zinsswaps!AE352:AE411)+'iBoxx Extrapolation'!$G411,2)</f>
        <v>3.86</v>
      </c>
      <c r="AF411" s="14">
        <f>ROUND(AVERAGE(Zinsswaps!AF352:AF411)+'iBoxx Extrapolation'!$G411,2)</f>
        <v>3.84</v>
      </c>
      <c r="AG411" s="14">
        <f>ROUND(AVERAGE(Zinsswaps!AG352:AG411)+'iBoxx Extrapolation'!$G411,2)</f>
        <v>3.82</v>
      </c>
      <c r="AH411" s="14">
        <f>ROUND(AVERAGE(Zinsswaps!AH352:AH411)+'iBoxx Extrapolation'!$G411,2)</f>
        <v>3.81</v>
      </c>
      <c r="AI411" s="14">
        <f>ROUND(AVERAGE(Zinsswaps!AI352:AI411)+'iBoxx Extrapolation'!$G411,2)</f>
        <v>3.79</v>
      </c>
      <c r="AJ411" s="14">
        <f>ROUND(AVERAGE(Zinsswaps!AJ352:AJ411)+'iBoxx Extrapolation'!$G411,2)</f>
        <v>3.78</v>
      </c>
      <c r="AK411" s="14">
        <f>ROUND(AVERAGE(Zinsswaps!AK352:AK411)+'iBoxx Extrapolation'!$G411,2)</f>
        <v>3.77</v>
      </c>
      <c r="AL411" s="14">
        <f>ROUND(AVERAGE(Zinsswaps!AL352:AL411)+'iBoxx Extrapolation'!$G411,2)</f>
        <v>3.76</v>
      </c>
      <c r="AM411" s="14">
        <f>ROUND(AVERAGE(Zinsswaps!AM352:AM411)+'iBoxx Extrapolation'!$G411,2)</f>
        <v>3.75</v>
      </c>
      <c r="AN411" s="14">
        <f>ROUND(AVERAGE(Zinsswaps!AN352:AN411)+'iBoxx Extrapolation'!$G411,2)</f>
        <v>3.74</v>
      </c>
      <c r="AO411" s="14">
        <f>ROUND(AVERAGE(Zinsswaps!AO352:AO411)+'iBoxx Extrapolation'!$G411,2)</f>
        <v>3.73</v>
      </c>
      <c r="AP411" s="14">
        <f>ROUND(AVERAGE(Zinsswaps!AP352:AP411)+'iBoxx Extrapolation'!$G411,2)</f>
        <v>3.7</v>
      </c>
      <c r="AQ411" s="14">
        <f>ROUND(AVERAGE(Zinsswaps!AQ352:AQ411)+'iBoxx Extrapolation'!$G411,2)</f>
        <v>3.68</v>
      </c>
      <c r="AR411" s="14">
        <f>ROUND(AVERAGE(Zinsswaps!AR352:AR411)+'iBoxx Extrapolation'!$G411,2)</f>
        <v>3.66</v>
      </c>
      <c r="AS411" s="14">
        <f>ROUND(AVERAGE(Zinsswaps!AS352:AS411)+'iBoxx Extrapolation'!$G411,2)</f>
        <v>3.64</v>
      </c>
      <c r="AT411" s="14">
        <f>ROUND(AVERAGE(Zinsswaps!AT352:AT411)+'iBoxx Extrapolation'!$G411,2)</f>
        <v>3.62</v>
      </c>
      <c r="AU411" s="14">
        <f>ROUND(AVERAGE(Zinsswaps!AU352:AU411)+'iBoxx Extrapolation'!$G411,2)</f>
        <v>3.61</v>
      </c>
      <c r="AV411" s="14">
        <f>ROUND(AVERAGE(Zinsswaps!AV352:AV411)+'iBoxx Extrapolation'!$G411,2)</f>
        <v>3.59</v>
      </c>
      <c r="AW411" s="14">
        <f>ROUND(AVERAGE(Zinsswaps!AW352:AW411)+'iBoxx Extrapolation'!$G411,2)</f>
        <v>3.57</v>
      </c>
      <c r="AX411" s="14">
        <f>ROUND(AVERAGE(Zinsswaps!AX352:AX411)+'iBoxx Extrapolation'!$G411,2)</f>
        <v>3.56</v>
      </c>
      <c r="AY411" s="14">
        <f>ROUND(AVERAGE(Zinsswaps!AY352:AY411)+'iBoxx Extrapolation'!$G411,2)</f>
        <v>3.54</v>
      </c>
    </row>
    <row r="412" spans="1:51" s="16" customFormat="1" x14ac:dyDescent="0.2">
      <c r="A412" s="12">
        <v>49765</v>
      </c>
      <c r="B412" s="14">
        <f>ROUND(AVERAGE(Zinsswaps!B353:B412)+'iBoxx Extrapolation'!$G412,2)</f>
        <v>2.99</v>
      </c>
      <c r="C412" s="14">
        <f>ROUND(AVERAGE(Zinsswaps!C353:C412)+'iBoxx Extrapolation'!$G412,2)</f>
        <v>3</v>
      </c>
      <c r="D412" s="14">
        <f>ROUND(AVERAGE(Zinsswaps!D353:D412)+'iBoxx Extrapolation'!$G412,2)</f>
        <v>3.05</v>
      </c>
      <c r="E412" s="14">
        <f>ROUND(AVERAGE(Zinsswaps!E353:E412)+'iBoxx Extrapolation'!$G412,2)</f>
        <v>3.12</v>
      </c>
      <c r="F412" s="14">
        <f>ROUND(AVERAGE(Zinsswaps!F353:F412)+'iBoxx Extrapolation'!$G412,2)</f>
        <v>3.19</v>
      </c>
      <c r="G412" s="14">
        <f>ROUND(AVERAGE(Zinsswaps!G353:G412)+'iBoxx Extrapolation'!$G412,2)</f>
        <v>3.27</v>
      </c>
      <c r="H412" s="14">
        <f>ROUND(AVERAGE(Zinsswaps!H353:H412)+'iBoxx Extrapolation'!$G412,2)</f>
        <v>3.34</v>
      </c>
      <c r="I412" s="14">
        <f>ROUND(AVERAGE(Zinsswaps!I353:I412)+'iBoxx Extrapolation'!$G412,2)</f>
        <v>3.41</v>
      </c>
      <c r="J412" s="14">
        <f>ROUND(AVERAGE(Zinsswaps!J353:J412)+'iBoxx Extrapolation'!$G412,2)</f>
        <v>3.48</v>
      </c>
      <c r="K412" s="14">
        <f>ROUND(AVERAGE(Zinsswaps!K353:K412)+'iBoxx Extrapolation'!$G412,2)</f>
        <v>3.54</v>
      </c>
      <c r="L412" s="14">
        <f>ROUND(AVERAGE(Zinsswaps!L353:L412)+'iBoxx Extrapolation'!$G412,2)</f>
        <v>3.6</v>
      </c>
      <c r="M412" s="14">
        <f>ROUND(AVERAGE(Zinsswaps!M353:M412)+'iBoxx Extrapolation'!$G412,2)</f>
        <v>3.65</v>
      </c>
      <c r="N412" s="14">
        <f>ROUND(AVERAGE(Zinsswaps!N353:N412)+'iBoxx Extrapolation'!$G412,2)</f>
        <v>3.7</v>
      </c>
      <c r="O412" s="14">
        <f>ROUND(AVERAGE(Zinsswaps!O353:O412)+'iBoxx Extrapolation'!$G412,2)</f>
        <v>3.75</v>
      </c>
      <c r="P412" s="14">
        <f>ROUND(AVERAGE(Zinsswaps!P353:P412)+'iBoxx Extrapolation'!$G412,2)</f>
        <v>3.78</v>
      </c>
      <c r="Q412" s="14">
        <f>ROUND(AVERAGE(Zinsswaps!Q353:Q412)+'iBoxx Extrapolation'!$G412,2)</f>
        <v>3.81</v>
      </c>
      <c r="R412" s="14">
        <f>ROUND(AVERAGE(Zinsswaps!R353:R412)+'iBoxx Extrapolation'!$G412,2)</f>
        <v>3.83</v>
      </c>
      <c r="S412" s="14">
        <f>ROUND(AVERAGE(Zinsswaps!S353:S412)+'iBoxx Extrapolation'!$G412,2)</f>
        <v>3.85</v>
      </c>
      <c r="T412" s="14">
        <f>ROUND(AVERAGE(Zinsswaps!T353:T412)+'iBoxx Extrapolation'!$G412,2)</f>
        <v>3.87</v>
      </c>
      <c r="U412" s="14">
        <f>ROUND(AVERAGE(Zinsswaps!U353:U412)+'iBoxx Extrapolation'!$G412,2)</f>
        <v>3.89</v>
      </c>
      <c r="V412" s="14">
        <f>ROUND(AVERAGE(Zinsswaps!V353:V412)+'iBoxx Extrapolation'!$G412,2)</f>
        <v>3.89</v>
      </c>
      <c r="W412" s="14">
        <f>ROUND(AVERAGE(Zinsswaps!W353:W412)+'iBoxx Extrapolation'!$G412,2)</f>
        <v>3.89</v>
      </c>
      <c r="X412" s="14">
        <f>ROUND(AVERAGE(Zinsswaps!X353:X412)+'iBoxx Extrapolation'!$G412,2)</f>
        <v>3.89</v>
      </c>
      <c r="Y412" s="14">
        <f>ROUND(AVERAGE(Zinsswaps!Y353:Y412)+'iBoxx Extrapolation'!$G412,2)</f>
        <v>3.89</v>
      </c>
      <c r="Z412" s="14">
        <f>ROUND(AVERAGE(Zinsswaps!Z353:Z412)+'iBoxx Extrapolation'!$G412,2)</f>
        <v>3.89</v>
      </c>
      <c r="AA412" s="14">
        <f>ROUND(AVERAGE(Zinsswaps!AA353:AA412)+'iBoxx Extrapolation'!$G412,2)</f>
        <v>3.88</v>
      </c>
      <c r="AB412" s="14">
        <f>ROUND(AVERAGE(Zinsswaps!AB353:AB412)+'iBoxx Extrapolation'!$G412,2)</f>
        <v>3.88</v>
      </c>
      <c r="AC412" s="14">
        <f>ROUND(AVERAGE(Zinsswaps!AC353:AC412)+'iBoxx Extrapolation'!$G412,2)</f>
        <v>3.87</v>
      </c>
      <c r="AD412" s="14">
        <f>ROUND(AVERAGE(Zinsswaps!AD353:AD412)+'iBoxx Extrapolation'!$G412,2)</f>
        <v>3.86</v>
      </c>
      <c r="AE412" s="14">
        <f>ROUND(AVERAGE(Zinsswaps!AE353:AE412)+'iBoxx Extrapolation'!$G412,2)</f>
        <v>3.86</v>
      </c>
      <c r="AF412" s="14">
        <f>ROUND(AVERAGE(Zinsswaps!AF353:AF412)+'iBoxx Extrapolation'!$G412,2)</f>
        <v>3.84</v>
      </c>
      <c r="AG412" s="14">
        <f>ROUND(AVERAGE(Zinsswaps!AG353:AG412)+'iBoxx Extrapolation'!$G412,2)</f>
        <v>3.82</v>
      </c>
      <c r="AH412" s="14">
        <f>ROUND(AVERAGE(Zinsswaps!AH353:AH412)+'iBoxx Extrapolation'!$G412,2)</f>
        <v>3.81</v>
      </c>
      <c r="AI412" s="14">
        <f>ROUND(AVERAGE(Zinsswaps!AI353:AI412)+'iBoxx Extrapolation'!$G412,2)</f>
        <v>3.79</v>
      </c>
      <c r="AJ412" s="14">
        <f>ROUND(AVERAGE(Zinsswaps!AJ353:AJ412)+'iBoxx Extrapolation'!$G412,2)</f>
        <v>3.78</v>
      </c>
      <c r="AK412" s="14">
        <f>ROUND(AVERAGE(Zinsswaps!AK353:AK412)+'iBoxx Extrapolation'!$G412,2)</f>
        <v>3.77</v>
      </c>
      <c r="AL412" s="14">
        <f>ROUND(AVERAGE(Zinsswaps!AL353:AL412)+'iBoxx Extrapolation'!$G412,2)</f>
        <v>3.76</v>
      </c>
      <c r="AM412" s="14">
        <f>ROUND(AVERAGE(Zinsswaps!AM353:AM412)+'iBoxx Extrapolation'!$G412,2)</f>
        <v>3.75</v>
      </c>
      <c r="AN412" s="14">
        <f>ROUND(AVERAGE(Zinsswaps!AN353:AN412)+'iBoxx Extrapolation'!$G412,2)</f>
        <v>3.74</v>
      </c>
      <c r="AO412" s="14">
        <f>ROUND(AVERAGE(Zinsswaps!AO353:AO412)+'iBoxx Extrapolation'!$G412,2)</f>
        <v>3.73</v>
      </c>
      <c r="AP412" s="14">
        <f>ROUND(AVERAGE(Zinsswaps!AP353:AP412)+'iBoxx Extrapolation'!$G412,2)</f>
        <v>3.7</v>
      </c>
      <c r="AQ412" s="14">
        <f>ROUND(AVERAGE(Zinsswaps!AQ353:AQ412)+'iBoxx Extrapolation'!$G412,2)</f>
        <v>3.68</v>
      </c>
      <c r="AR412" s="14">
        <f>ROUND(AVERAGE(Zinsswaps!AR353:AR412)+'iBoxx Extrapolation'!$G412,2)</f>
        <v>3.66</v>
      </c>
      <c r="AS412" s="14">
        <f>ROUND(AVERAGE(Zinsswaps!AS353:AS412)+'iBoxx Extrapolation'!$G412,2)</f>
        <v>3.64</v>
      </c>
      <c r="AT412" s="14">
        <f>ROUND(AVERAGE(Zinsswaps!AT353:AT412)+'iBoxx Extrapolation'!$G412,2)</f>
        <v>3.62</v>
      </c>
      <c r="AU412" s="14">
        <f>ROUND(AVERAGE(Zinsswaps!AU353:AU412)+'iBoxx Extrapolation'!$G412,2)</f>
        <v>3.61</v>
      </c>
      <c r="AV412" s="14">
        <f>ROUND(AVERAGE(Zinsswaps!AV353:AV412)+'iBoxx Extrapolation'!$G412,2)</f>
        <v>3.59</v>
      </c>
      <c r="AW412" s="14">
        <f>ROUND(AVERAGE(Zinsswaps!AW353:AW412)+'iBoxx Extrapolation'!$G412,2)</f>
        <v>3.57</v>
      </c>
      <c r="AX412" s="14">
        <f>ROUND(AVERAGE(Zinsswaps!AX353:AX412)+'iBoxx Extrapolation'!$G412,2)</f>
        <v>3.56</v>
      </c>
      <c r="AY412" s="14">
        <f>ROUND(AVERAGE(Zinsswaps!AY353:AY412)+'iBoxx Extrapolation'!$G412,2)</f>
        <v>3.54</v>
      </c>
    </row>
    <row r="413" spans="1:51" s="16" customFormat="1" x14ac:dyDescent="0.2">
      <c r="A413" s="12">
        <v>49795</v>
      </c>
      <c r="B413" s="14">
        <f>ROUND(AVERAGE(Zinsswaps!B354:B413)+'iBoxx Extrapolation'!$G413,2)</f>
        <v>2.99</v>
      </c>
      <c r="C413" s="14">
        <f>ROUND(AVERAGE(Zinsswaps!C354:C413)+'iBoxx Extrapolation'!$G413,2)</f>
        <v>3</v>
      </c>
      <c r="D413" s="14">
        <f>ROUND(AVERAGE(Zinsswaps!D354:D413)+'iBoxx Extrapolation'!$G413,2)</f>
        <v>3.05</v>
      </c>
      <c r="E413" s="14">
        <f>ROUND(AVERAGE(Zinsswaps!E354:E413)+'iBoxx Extrapolation'!$G413,2)</f>
        <v>3.12</v>
      </c>
      <c r="F413" s="14">
        <f>ROUND(AVERAGE(Zinsswaps!F354:F413)+'iBoxx Extrapolation'!$G413,2)</f>
        <v>3.19</v>
      </c>
      <c r="G413" s="14">
        <f>ROUND(AVERAGE(Zinsswaps!G354:G413)+'iBoxx Extrapolation'!$G413,2)</f>
        <v>3.27</v>
      </c>
      <c r="H413" s="14">
        <f>ROUND(AVERAGE(Zinsswaps!H354:H413)+'iBoxx Extrapolation'!$G413,2)</f>
        <v>3.34</v>
      </c>
      <c r="I413" s="14">
        <f>ROUND(AVERAGE(Zinsswaps!I354:I413)+'iBoxx Extrapolation'!$G413,2)</f>
        <v>3.41</v>
      </c>
      <c r="J413" s="14">
        <f>ROUND(AVERAGE(Zinsswaps!J354:J413)+'iBoxx Extrapolation'!$G413,2)</f>
        <v>3.48</v>
      </c>
      <c r="K413" s="14">
        <f>ROUND(AVERAGE(Zinsswaps!K354:K413)+'iBoxx Extrapolation'!$G413,2)</f>
        <v>3.54</v>
      </c>
      <c r="L413" s="14">
        <f>ROUND(AVERAGE(Zinsswaps!L354:L413)+'iBoxx Extrapolation'!$G413,2)</f>
        <v>3.6</v>
      </c>
      <c r="M413" s="14">
        <f>ROUND(AVERAGE(Zinsswaps!M354:M413)+'iBoxx Extrapolation'!$G413,2)</f>
        <v>3.65</v>
      </c>
      <c r="N413" s="14">
        <f>ROUND(AVERAGE(Zinsswaps!N354:N413)+'iBoxx Extrapolation'!$G413,2)</f>
        <v>3.7</v>
      </c>
      <c r="O413" s="14">
        <f>ROUND(AVERAGE(Zinsswaps!O354:O413)+'iBoxx Extrapolation'!$G413,2)</f>
        <v>3.75</v>
      </c>
      <c r="P413" s="14">
        <f>ROUND(AVERAGE(Zinsswaps!P354:P413)+'iBoxx Extrapolation'!$G413,2)</f>
        <v>3.78</v>
      </c>
      <c r="Q413" s="14">
        <f>ROUND(AVERAGE(Zinsswaps!Q354:Q413)+'iBoxx Extrapolation'!$G413,2)</f>
        <v>3.81</v>
      </c>
      <c r="R413" s="14">
        <f>ROUND(AVERAGE(Zinsswaps!R354:R413)+'iBoxx Extrapolation'!$G413,2)</f>
        <v>3.83</v>
      </c>
      <c r="S413" s="14">
        <f>ROUND(AVERAGE(Zinsswaps!S354:S413)+'iBoxx Extrapolation'!$G413,2)</f>
        <v>3.85</v>
      </c>
      <c r="T413" s="14">
        <f>ROUND(AVERAGE(Zinsswaps!T354:T413)+'iBoxx Extrapolation'!$G413,2)</f>
        <v>3.87</v>
      </c>
      <c r="U413" s="14">
        <f>ROUND(AVERAGE(Zinsswaps!U354:U413)+'iBoxx Extrapolation'!$G413,2)</f>
        <v>3.89</v>
      </c>
      <c r="V413" s="14">
        <f>ROUND(AVERAGE(Zinsswaps!V354:V413)+'iBoxx Extrapolation'!$G413,2)</f>
        <v>3.89</v>
      </c>
      <c r="W413" s="14">
        <f>ROUND(AVERAGE(Zinsswaps!W354:W413)+'iBoxx Extrapolation'!$G413,2)</f>
        <v>3.89</v>
      </c>
      <c r="X413" s="14">
        <f>ROUND(AVERAGE(Zinsswaps!X354:X413)+'iBoxx Extrapolation'!$G413,2)</f>
        <v>3.89</v>
      </c>
      <c r="Y413" s="14">
        <f>ROUND(AVERAGE(Zinsswaps!Y354:Y413)+'iBoxx Extrapolation'!$G413,2)</f>
        <v>3.89</v>
      </c>
      <c r="Z413" s="14">
        <f>ROUND(AVERAGE(Zinsswaps!Z354:Z413)+'iBoxx Extrapolation'!$G413,2)</f>
        <v>3.89</v>
      </c>
      <c r="AA413" s="14">
        <f>ROUND(AVERAGE(Zinsswaps!AA354:AA413)+'iBoxx Extrapolation'!$G413,2)</f>
        <v>3.88</v>
      </c>
      <c r="AB413" s="14">
        <f>ROUND(AVERAGE(Zinsswaps!AB354:AB413)+'iBoxx Extrapolation'!$G413,2)</f>
        <v>3.88</v>
      </c>
      <c r="AC413" s="14">
        <f>ROUND(AVERAGE(Zinsswaps!AC354:AC413)+'iBoxx Extrapolation'!$G413,2)</f>
        <v>3.87</v>
      </c>
      <c r="AD413" s="14">
        <f>ROUND(AVERAGE(Zinsswaps!AD354:AD413)+'iBoxx Extrapolation'!$G413,2)</f>
        <v>3.86</v>
      </c>
      <c r="AE413" s="14">
        <f>ROUND(AVERAGE(Zinsswaps!AE354:AE413)+'iBoxx Extrapolation'!$G413,2)</f>
        <v>3.86</v>
      </c>
      <c r="AF413" s="14">
        <f>ROUND(AVERAGE(Zinsswaps!AF354:AF413)+'iBoxx Extrapolation'!$G413,2)</f>
        <v>3.84</v>
      </c>
      <c r="AG413" s="14">
        <f>ROUND(AVERAGE(Zinsswaps!AG354:AG413)+'iBoxx Extrapolation'!$G413,2)</f>
        <v>3.82</v>
      </c>
      <c r="AH413" s="14">
        <f>ROUND(AVERAGE(Zinsswaps!AH354:AH413)+'iBoxx Extrapolation'!$G413,2)</f>
        <v>3.81</v>
      </c>
      <c r="AI413" s="14">
        <f>ROUND(AVERAGE(Zinsswaps!AI354:AI413)+'iBoxx Extrapolation'!$G413,2)</f>
        <v>3.79</v>
      </c>
      <c r="AJ413" s="14">
        <f>ROUND(AVERAGE(Zinsswaps!AJ354:AJ413)+'iBoxx Extrapolation'!$G413,2)</f>
        <v>3.78</v>
      </c>
      <c r="AK413" s="14">
        <f>ROUND(AVERAGE(Zinsswaps!AK354:AK413)+'iBoxx Extrapolation'!$G413,2)</f>
        <v>3.77</v>
      </c>
      <c r="AL413" s="14">
        <f>ROUND(AVERAGE(Zinsswaps!AL354:AL413)+'iBoxx Extrapolation'!$G413,2)</f>
        <v>3.76</v>
      </c>
      <c r="AM413" s="14">
        <f>ROUND(AVERAGE(Zinsswaps!AM354:AM413)+'iBoxx Extrapolation'!$G413,2)</f>
        <v>3.75</v>
      </c>
      <c r="AN413" s="14">
        <f>ROUND(AVERAGE(Zinsswaps!AN354:AN413)+'iBoxx Extrapolation'!$G413,2)</f>
        <v>3.74</v>
      </c>
      <c r="AO413" s="14">
        <f>ROUND(AVERAGE(Zinsswaps!AO354:AO413)+'iBoxx Extrapolation'!$G413,2)</f>
        <v>3.73</v>
      </c>
      <c r="AP413" s="14">
        <f>ROUND(AVERAGE(Zinsswaps!AP354:AP413)+'iBoxx Extrapolation'!$G413,2)</f>
        <v>3.7</v>
      </c>
      <c r="AQ413" s="14">
        <f>ROUND(AVERAGE(Zinsswaps!AQ354:AQ413)+'iBoxx Extrapolation'!$G413,2)</f>
        <v>3.68</v>
      </c>
      <c r="AR413" s="14">
        <f>ROUND(AVERAGE(Zinsswaps!AR354:AR413)+'iBoxx Extrapolation'!$G413,2)</f>
        <v>3.66</v>
      </c>
      <c r="AS413" s="14">
        <f>ROUND(AVERAGE(Zinsswaps!AS354:AS413)+'iBoxx Extrapolation'!$G413,2)</f>
        <v>3.64</v>
      </c>
      <c r="AT413" s="14">
        <f>ROUND(AVERAGE(Zinsswaps!AT354:AT413)+'iBoxx Extrapolation'!$G413,2)</f>
        <v>3.62</v>
      </c>
      <c r="AU413" s="14">
        <f>ROUND(AVERAGE(Zinsswaps!AU354:AU413)+'iBoxx Extrapolation'!$G413,2)</f>
        <v>3.61</v>
      </c>
      <c r="AV413" s="14">
        <f>ROUND(AVERAGE(Zinsswaps!AV354:AV413)+'iBoxx Extrapolation'!$G413,2)</f>
        <v>3.59</v>
      </c>
      <c r="AW413" s="14">
        <f>ROUND(AVERAGE(Zinsswaps!AW354:AW413)+'iBoxx Extrapolation'!$G413,2)</f>
        <v>3.57</v>
      </c>
      <c r="AX413" s="14">
        <f>ROUND(AVERAGE(Zinsswaps!AX354:AX413)+'iBoxx Extrapolation'!$G413,2)</f>
        <v>3.56</v>
      </c>
      <c r="AY413" s="14">
        <f>ROUND(AVERAGE(Zinsswaps!AY354:AY413)+'iBoxx Extrapolation'!$G413,2)</f>
        <v>3.54</v>
      </c>
    </row>
    <row r="414" spans="1:51" s="16" customFormat="1" x14ac:dyDescent="0.2">
      <c r="A414" s="12">
        <v>49826</v>
      </c>
      <c r="B414" s="14">
        <f>ROUND(AVERAGE(Zinsswaps!B355:B414)+'iBoxx Extrapolation'!$G414,2)</f>
        <v>2.99</v>
      </c>
      <c r="C414" s="14">
        <f>ROUND(AVERAGE(Zinsswaps!C355:C414)+'iBoxx Extrapolation'!$G414,2)</f>
        <v>3</v>
      </c>
      <c r="D414" s="14">
        <f>ROUND(AVERAGE(Zinsswaps!D355:D414)+'iBoxx Extrapolation'!$G414,2)</f>
        <v>3.05</v>
      </c>
      <c r="E414" s="14">
        <f>ROUND(AVERAGE(Zinsswaps!E355:E414)+'iBoxx Extrapolation'!$G414,2)</f>
        <v>3.12</v>
      </c>
      <c r="F414" s="14">
        <f>ROUND(AVERAGE(Zinsswaps!F355:F414)+'iBoxx Extrapolation'!$G414,2)</f>
        <v>3.19</v>
      </c>
      <c r="G414" s="14">
        <f>ROUND(AVERAGE(Zinsswaps!G355:G414)+'iBoxx Extrapolation'!$G414,2)</f>
        <v>3.27</v>
      </c>
      <c r="H414" s="14">
        <f>ROUND(AVERAGE(Zinsswaps!H355:H414)+'iBoxx Extrapolation'!$G414,2)</f>
        <v>3.34</v>
      </c>
      <c r="I414" s="14">
        <f>ROUND(AVERAGE(Zinsswaps!I355:I414)+'iBoxx Extrapolation'!$G414,2)</f>
        <v>3.41</v>
      </c>
      <c r="J414" s="14">
        <f>ROUND(AVERAGE(Zinsswaps!J355:J414)+'iBoxx Extrapolation'!$G414,2)</f>
        <v>3.48</v>
      </c>
      <c r="K414" s="14">
        <f>ROUND(AVERAGE(Zinsswaps!K355:K414)+'iBoxx Extrapolation'!$G414,2)</f>
        <v>3.54</v>
      </c>
      <c r="L414" s="14">
        <f>ROUND(AVERAGE(Zinsswaps!L355:L414)+'iBoxx Extrapolation'!$G414,2)</f>
        <v>3.6</v>
      </c>
      <c r="M414" s="14">
        <f>ROUND(AVERAGE(Zinsswaps!M355:M414)+'iBoxx Extrapolation'!$G414,2)</f>
        <v>3.65</v>
      </c>
      <c r="N414" s="14">
        <f>ROUND(AVERAGE(Zinsswaps!N355:N414)+'iBoxx Extrapolation'!$G414,2)</f>
        <v>3.7</v>
      </c>
      <c r="O414" s="14">
        <f>ROUND(AVERAGE(Zinsswaps!O355:O414)+'iBoxx Extrapolation'!$G414,2)</f>
        <v>3.75</v>
      </c>
      <c r="P414" s="14">
        <f>ROUND(AVERAGE(Zinsswaps!P355:P414)+'iBoxx Extrapolation'!$G414,2)</f>
        <v>3.78</v>
      </c>
      <c r="Q414" s="14">
        <f>ROUND(AVERAGE(Zinsswaps!Q355:Q414)+'iBoxx Extrapolation'!$G414,2)</f>
        <v>3.81</v>
      </c>
      <c r="R414" s="14">
        <f>ROUND(AVERAGE(Zinsswaps!R355:R414)+'iBoxx Extrapolation'!$G414,2)</f>
        <v>3.83</v>
      </c>
      <c r="S414" s="14">
        <f>ROUND(AVERAGE(Zinsswaps!S355:S414)+'iBoxx Extrapolation'!$G414,2)</f>
        <v>3.85</v>
      </c>
      <c r="T414" s="14">
        <f>ROUND(AVERAGE(Zinsswaps!T355:T414)+'iBoxx Extrapolation'!$G414,2)</f>
        <v>3.87</v>
      </c>
      <c r="U414" s="14">
        <f>ROUND(AVERAGE(Zinsswaps!U355:U414)+'iBoxx Extrapolation'!$G414,2)</f>
        <v>3.89</v>
      </c>
      <c r="V414" s="14">
        <f>ROUND(AVERAGE(Zinsswaps!V355:V414)+'iBoxx Extrapolation'!$G414,2)</f>
        <v>3.89</v>
      </c>
      <c r="W414" s="14">
        <f>ROUND(AVERAGE(Zinsswaps!W355:W414)+'iBoxx Extrapolation'!$G414,2)</f>
        <v>3.89</v>
      </c>
      <c r="X414" s="14">
        <f>ROUND(AVERAGE(Zinsswaps!X355:X414)+'iBoxx Extrapolation'!$G414,2)</f>
        <v>3.89</v>
      </c>
      <c r="Y414" s="14">
        <f>ROUND(AVERAGE(Zinsswaps!Y355:Y414)+'iBoxx Extrapolation'!$G414,2)</f>
        <v>3.89</v>
      </c>
      <c r="Z414" s="14">
        <f>ROUND(AVERAGE(Zinsswaps!Z355:Z414)+'iBoxx Extrapolation'!$G414,2)</f>
        <v>3.89</v>
      </c>
      <c r="AA414" s="14">
        <f>ROUND(AVERAGE(Zinsswaps!AA355:AA414)+'iBoxx Extrapolation'!$G414,2)</f>
        <v>3.88</v>
      </c>
      <c r="AB414" s="14">
        <f>ROUND(AVERAGE(Zinsswaps!AB355:AB414)+'iBoxx Extrapolation'!$G414,2)</f>
        <v>3.88</v>
      </c>
      <c r="AC414" s="14">
        <f>ROUND(AVERAGE(Zinsswaps!AC355:AC414)+'iBoxx Extrapolation'!$G414,2)</f>
        <v>3.87</v>
      </c>
      <c r="AD414" s="14">
        <f>ROUND(AVERAGE(Zinsswaps!AD355:AD414)+'iBoxx Extrapolation'!$G414,2)</f>
        <v>3.86</v>
      </c>
      <c r="AE414" s="14">
        <f>ROUND(AVERAGE(Zinsswaps!AE355:AE414)+'iBoxx Extrapolation'!$G414,2)</f>
        <v>3.86</v>
      </c>
      <c r="AF414" s="14">
        <f>ROUND(AVERAGE(Zinsswaps!AF355:AF414)+'iBoxx Extrapolation'!$G414,2)</f>
        <v>3.84</v>
      </c>
      <c r="AG414" s="14">
        <f>ROUND(AVERAGE(Zinsswaps!AG355:AG414)+'iBoxx Extrapolation'!$G414,2)</f>
        <v>3.82</v>
      </c>
      <c r="AH414" s="14">
        <f>ROUND(AVERAGE(Zinsswaps!AH355:AH414)+'iBoxx Extrapolation'!$G414,2)</f>
        <v>3.81</v>
      </c>
      <c r="AI414" s="14">
        <f>ROUND(AVERAGE(Zinsswaps!AI355:AI414)+'iBoxx Extrapolation'!$G414,2)</f>
        <v>3.79</v>
      </c>
      <c r="AJ414" s="14">
        <f>ROUND(AVERAGE(Zinsswaps!AJ355:AJ414)+'iBoxx Extrapolation'!$G414,2)</f>
        <v>3.78</v>
      </c>
      <c r="AK414" s="14">
        <f>ROUND(AVERAGE(Zinsswaps!AK355:AK414)+'iBoxx Extrapolation'!$G414,2)</f>
        <v>3.77</v>
      </c>
      <c r="AL414" s="14">
        <f>ROUND(AVERAGE(Zinsswaps!AL355:AL414)+'iBoxx Extrapolation'!$G414,2)</f>
        <v>3.76</v>
      </c>
      <c r="AM414" s="14">
        <f>ROUND(AVERAGE(Zinsswaps!AM355:AM414)+'iBoxx Extrapolation'!$G414,2)</f>
        <v>3.75</v>
      </c>
      <c r="AN414" s="14">
        <f>ROUND(AVERAGE(Zinsswaps!AN355:AN414)+'iBoxx Extrapolation'!$G414,2)</f>
        <v>3.74</v>
      </c>
      <c r="AO414" s="14">
        <f>ROUND(AVERAGE(Zinsswaps!AO355:AO414)+'iBoxx Extrapolation'!$G414,2)</f>
        <v>3.73</v>
      </c>
      <c r="AP414" s="14">
        <f>ROUND(AVERAGE(Zinsswaps!AP355:AP414)+'iBoxx Extrapolation'!$G414,2)</f>
        <v>3.7</v>
      </c>
      <c r="AQ414" s="14">
        <f>ROUND(AVERAGE(Zinsswaps!AQ355:AQ414)+'iBoxx Extrapolation'!$G414,2)</f>
        <v>3.68</v>
      </c>
      <c r="AR414" s="14">
        <f>ROUND(AVERAGE(Zinsswaps!AR355:AR414)+'iBoxx Extrapolation'!$G414,2)</f>
        <v>3.66</v>
      </c>
      <c r="AS414" s="14">
        <f>ROUND(AVERAGE(Zinsswaps!AS355:AS414)+'iBoxx Extrapolation'!$G414,2)</f>
        <v>3.64</v>
      </c>
      <c r="AT414" s="14">
        <f>ROUND(AVERAGE(Zinsswaps!AT355:AT414)+'iBoxx Extrapolation'!$G414,2)</f>
        <v>3.62</v>
      </c>
      <c r="AU414" s="14">
        <f>ROUND(AVERAGE(Zinsswaps!AU355:AU414)+'iBoxx Extrapolation'!$G414,2)</f>
        <v>3.61</v>
      </c>
      <c r="AV414" s="14">
        <f>ROUND(AVERAGE(Zinsswaps!AV355:AV414)+'iBoxx Extrapolation'!$G414,2)</f>
        <v>3.59</v>
      </c>
      <c r="AW414" s="14">
        <f>ROUND(AVERAGE(Zinsswaps!AW355:AW414)+'iBoxx Extrapolation'!$G414,2)</f>
        <v>3.57</v>
      </c>
      <c r="AX414" s="14">
        <f>ROUND(AVERAGE(Zinsswaps!AX355:AX414)+'iBoxx Extrapolation'!$G414,2)</f>
        <v>3.56</v>
      </c>
      <c r="AY414" s="14">
        <f>ROUND(AVERAGE(Zinsswaps!AY355:AY414)+'iBoxx Extrapolation'!$G414,2)</f>
        <v>3.54</v>
      </c>
    </row>
    <row r="415" spans="1:51" s="16" customFormat="1" x14ac:dyDescent="0.2">
      <c r="A415" s="12">
        <v>49856</v>
      </c>
      <c r="B415" s="14">
        <f>ROUND(AVERAGE(Zinsswaps!B356:B415)+'iBoxx Extrapolation'!$G415,2)</f>
        <v>2.99</v>
      </c>
      <c r="C415" s="14">
        <f>ROUND(AVERAGE(Zinsswaps!C356:C415)+'iBoxx Extrapolation'!$G415,2)</f>
        <v>3</v>
      </c>
      <c r="D415" s="14">
        <f>ROUND(AVERAGE(Zinsswaps!D356:D415)+'iBoxx Extrapolation'!$G415,2)</f>
        <v>3.05</v>
      </c>
      <c r="E415" s="14">
        <f>ROUND(AVERAGE(Zinsswaps!E356:E415)+'iBoxx Extrapolation'!$G415,2)</f>
        <v>3.12</v>
      </c>
      <c r="F415" s="14">
        <f>ROUND(AVERAGE(Zinsswaps!F356:F415)+'iBoxx Extrapolation'!$G415,2)</f>
        <v>3.19</v>
      </c>
      <c r="G415" s="14">
        <f>ROUND(AVERAGE(Zinsswaps!G356:G415)+'iBoxx Extrapolation'!$G415,2)</f>
        <v>3.27</v>
      </c>
      <c r="H415" s="14">
        <f>ROUND(AVERAGE(Zinsswaps!H356:H415)+'iBoxx Extrapolation'!$G415,2)</f>
        <v>3.34</v>
      </c>
      <c r="I415" s="14">
        <f>ROUND(AVERAGE(Zinsswaps!I356:I415)+'iBoxx Extrapolation'!$G415,2)</f>
        <v>3.41</v>
      </c>
      <c r="J415" s="14">
        <f>ROUND(AVERAGE(Zinsswaps!J356:J415)+'iBoxx Extrapolation'!$G415,2)</f>
        <v>3.48</v>
      </c>
      <c r="K415" s="14">
        <f>ROUND(AVERAGE(Zinsswaps!K356:K415)+'iBoxx Extrapolation'!$G415,2)</f>
        <v>3.54</v>
      </c>
      <c r="L415" s="14">
        <f>ROUND(AVERAGE(Zinsswaps!L356:L415)+'iBoxx Extrapolation'!$G415,2)</f>
        <v>3.6</v>
      </c>
      <c r="M415" s="14">
        <f>ROUND(AVERAGE(Zinsswaps!M356:M415)+'iBoxx Extrapolation'!$G415,2)</f>
        <v>3.65</v>
      </c>
      <c r="N415" s="14">
        <f>ROUND(AVERAGE(Zinsswaps!N356:N415)+'iBoxx Extrapolation'!$G415,2)</f>
        <v>3.7</v>
      </c>
      <c r="O415" s="14">
        <f>ROUND(AVERAGE(Zinsswaps!O356:O415)+'iBoxx Extrapolation'!$G415,2)</f>
        <v>3.75</v>
      </c>
      <c r="P415" s="14">
        <f>ROUND(AVERAGE(Zinsswaps!P356:P415)+'iBoxx Extrapolation'!$G415,2)</f>
        <v>3.78</v>
      </c>
      <c r="Q415" s="14">
        <f>ROUND(AVERAGE(Zinsswaps!Q356:Q415)+'iBoxx Extrapolation'!$G415,2)</f>
        <v>3.81</v>
      </c>
      <c r="R415" s="14">
        <f>ROUND(AVERAGE(Zinsswaps!R356:R415)+'iBoxx Extrapolation'!$G415,2)</f>
        <v>3.83</v>
      </c>
      <c r="S415" s="14">
        <f>ROUND(AVERAGE(Zinsswaps!S356:S415)+'iBoxx Extrapolation'!$G415,2)</f>
        <v>3.85</v>
      </c>
      <c r="T415" s="14">
        <f>ROUND(AVERAGE(Zinsswaps!T356:T415)+'iBoxx Extrapolation'!$G415,2)</f>
        <v>3.87</v>
      </c>
      <c r="U415" s="14">
        <f>ROUND(AVERAGE(Zinsswaps!U356:U415)+'iBoxx Extrapolation'!$G415,2)</f>
        <v>3.89</v>
      </c>
      <c r="V415" s="14">
        <f>ROUND(AVERAGE(Zinsswaps!V356:V415)+'iBoxx Extrapolation'!$G415,2)</f>
        <v>3.89</v>
      </c>
      <c r="W415" s="14">
        <f>ROUND(AVERAGE(Zinsswaps!W356:W415)+'iBoxx Extrapolation'!$G415,2)</f>
        <v>3.89</v>
      </c>
      <c r="X415" s="14">
        <f>ROUND(AVERAGE(Zinsswaps!X356:X415)+'iBoxx Extrapolation'!$G415,2)</f>
        <v>3.89</v>
      </c>
      <c r="Y415" s="14">
        <f>ROUND(AVERAGE(Zinsswaps!Y356:Y415)+'iBoxx Extrapolation'!$G415,2)</f>
        <v>3.89</v>
      </c>
      <c r="Z415" s="14">
        <f>ROUND(AVERAGE(Zinsswaps!Z356:Z415)+'iBoxx Extrapolation'!$G415,2)</f>
        <v>3.89</v>
      </c>
      <c r="AA415" s="14">
        <f>ROUND(AVERAGE(Zinsswaps!AA356:AA415)+'iBoxx Extrapolation'!$G415,2)</f>
        <v>3.88</v>
      </c>
      <c r="AB415" s="14">
        <f>ROUND(AVERAGE(Zinsswaps!AB356:AB415)+'iBoxx Extrapolation'!$G415,2)</f>
        <v>3.88</v>
      </c>
      <c r="AC415" s="14">
        <f>ROUND(AVERAGE(Zinsswaps!AC356:AC415)+'iBoxx Extrapolation'!$G415,2)</f>
        <v>3.87</v>
      </c>
      <c r="AD415" s="14">
        <f>ROUND(AVERAGE(Zinsswaps!AD356:AD415)+'iBoxx Extrapolation'!$G415,2)</f>
        <v>3.86</v>
      </c>
      <c r="AE415" s="14">
        <f>ROUND(AVERAGE(Zinsswaps!AE356:AE415)+'iBoxx Extrapolation'!$G415,2)</f>
        <v>3.86</v>
      </c>
      <c r="AF415" s="14">
        <f>ROUND(AVERAGE(Zinsswaps!AF356:AF415)+'iBoxx Extrapolation'!$G415,2)</f>
        <v>3.84</v>
      </c>
      <c r="AG415" s="14">
        <f>ROUND(AVERAGE(Zinsswaps!AG356:AG415)+'iBoxx Extrapolation'!$G415,2)</f>
        <v>3.82</v>
      </c>
      <c r="AH415" s="14">
        <f>ROUND(AVERAGE(Zinsswaps!AH356:AH415)+'iBoxx Extrapolation'!$G415,2)</f>
        <v>3.81</v>
      </c>
      <c r="AI415" s="14">
        <f>ROUND(AVERAGE(Zinsswaps!AI356:AI415)+'iBoxx Extrapolation'!$G415,2)</f>
        <v>3.79</v>
      </c>
      <c r="AJ415" s="14">
        <f>ROUND(AVERAGE(Zinsswaps!AJ356:AJ415)+'iBoxx Extrapolation'!$G415,2)</f>
        <v>3.78</v>
      </c>
      <c r="AK415" s="14">
        <f>ROUND(AVERAGE(Zinsswaps!AK356:AK415)+'iBoxx Extrapolation'!$G415,2)</f>
        <v>3.77</v>
      </c>
      <c r="AL415" s="14">
        <f>ROUND(AVERAGE(Zinsswaps!AL356:AL415)+'iBoxx Extrapolation'!$G415,2)</f>
        <v>3.76</v>
      </c>
      <c r="AM415" s="14">
        <f>ROUND(AVERAGE(Zinsswaps!AM356:AM415)+'iBoxx Extrapolation'!$G415,2)</f>
        <v>3.75</v>
      </c>
      <c r="AN415" s="14">
        <f>ROUND(AVERAGE(Zinsswaps!AN356:AN415)+'iBoxx Extrapolation'!$G415,2)</f>
        <v>3.74</v>
      </c>
      <c r="AO415" s="14">
        <f>ROUND(AVERAGE(Zinsswaps!AO356:AO415)+'iBoxx Extrapolation'!$G415,2)</f>
        <v>3.73</v>
      </c>
      <c r="AP415" s="14">
        <f>ROUND(AVERAGE(Zinsswaps!AP356:AP415)+'iBoxx Extrapolation'!$G415,2)</f>
        <v>3.7</v>
      </c>
      <c r="AQ415" s="14">
        <f>ROUND(AVERAGE(Zinsswaps!AQ356:AQ415)+'iBoxx Extrapolation'!$G415,2)</f>
        <v>3.68</v>
      </c>
      <c r="AR415" s="14">
        <f>ROUND(AVERAGE(Zinsswaps!AR356:AR415)+'iBoxx Extrapolation'!$G415,2)</f>
        <v>3.66</v>
      </c>
      <c r="AS415" s="14">
        <f>ROUND(AVERAGE(Zinsswaps!AS356:AS415)+'iBoxx Extrapolation'!$G415,2)</f>
        <v>3.64</v>
      </c>
      <c r="AT415" s="14">
        <f>ROUND(AVERAGE(Zinsswaps!AT356:AT415)+'iBoxx Extrapolation'!$G415,2)</f>
        <v>3.62</v>
      </c>
      <c r="AU415" s="14">
        <f>ROUND(AVERAGE(Zinsswaps!AU356:AU415)+'iBoxx Extrapolation'!$G415,2)</f>
        <v>3.61</v>
      </c>
      <c r="AV415" s="14">
        <f>ROUND(AVERAGE(Zinsswaps!AV356:AV415)+'iBoxx Extrapolation'!$G415,2)</f>
        <v>3.59</v>
      </c>
      <c r="AW415" s="14">
        <f>ROUND(AVERAGE(Zinsswaps!AW356:AW415)+'iBoxx Extrapolation'!$G415,2)</f>
        <v>3.57</v>
      </c>
      <c r="AX415" s="14">
        <f>ROUND(AVERAGE(Zinsswaps!AX356:AX415)+'iBoxx Extrapolation'!$G415,2)</f>
        <v>3.56</v>
      </c>
      <c r="AY415" s="14">
        <f>ROUND(AVERAGE(Zinsswaps!AY356:AY415)+'iBoxx Extrapolation'!$G415,2)</f>
        <v>3.54</v>
      </c>
    </row>
    <row r="416" spans="1:51" s="16" customFormat="1" x14ac:dyDescent="0.2">
      <c r="A416" s="12">
        <v>49887</v>
      </c>
      <c r="B416" s="14">
        <f>ROUND(AVERAGE(Zinsswaps!B357:B416)+'iBoxx Extrapolation'!$G416,2)</f>
        <v>2.99</v>
      </c>
      <c r="C416" s="14">
        <f>ROUND(AVERAGE(Zinsswaps!C357:C416)+'iBoxx Extrapolation'!$G416,2)</f>
        <v>3</v>
      </c>
      <c r="D416" s="14">
        <f>ROUND(AVERAGE(Zinsswaps!D357:D416)+'iBoxx Extrapolation'!$G416,2)</f>
        <v>3.05</v>
      </c>
      <c r="E416" s="14">
        <f>ROUND(AVERAGE(Zinsswaps!E357:E416)+'iBoxx Extrapolation'!$G416,2)</f>
        <v>3.12</v>
      </c>
      <c r="F416" s="14">
        <f>ROUND(AVERAGE(Zinsswaps!F357:F416)+'iBoxx Extrapolation'!$G416,2)</f>
        <v>3.19</v>
      </c>
      <c r="G416" s="14">
        <f>ROUND(AVERAGE(Zinsswaps!G357:G416)+'iBoxx Extrapolation'!$G416,2)</f>
        <v>3.27</v>
      </c>
      <c r="H416" s="14">
        <f>ROUND(AVERAGE(Zinsswaps!H357:H416)+'iBoxx Extrapolation'!$G416,2)</f>
        <v>3.34</v>
      </c>
      <c r="I416" s="14">
        <f>ROUND(AVERAGE(Zinsswaps!I357:I416)+'iBoxx Extrapolation'!$G416,2)</f>
        <v>3.41</v>
      </c>
      <c r="J416" s="14">
        <f>ROUND(AVERAGE(Zinsswaps!J357:J416)+'iBoxx Extrapolation'!$G416,2)</f>
        <v>3.48</v>
      </c>
      <c r="K416" s="14">
        <f>ROUND(AVERAGE(Zinsswaps!K357:K416)+'iBoxx Extrapolation'!$G416,2)</f>
        <v>3.54</v>
      </c>
      <c r="L416" s="14">
        <f>ROUND(AVERAGE(Zinsswaps!L357:L416)+'iBoxx Extrapolation'!$G416,2)</f>
        <v>3.6</v>
      </c>
      <c r="M416" s="14">
        <f>ROUND(AVERAGE(Zinsswaps!M357:M416)+'iBoxx Extrapolation'!$G416,2)</f>
        <v>3.65</v>
      </c>
      <c r="N416" s="14">
        <f>ROUND(AVERAGE(Zinsswaps!N357:N416)+'iBoxx Extrapolation'!$G416,2)</f>
        <v>3.7</v>
      </c>
      <c r="O416" s="14">
        <f>ROUND(AVERAGE(Zinsswaps!O357:O416)+'iBoxx Extrapolation'!$G416,2)</f>
        <v>3.75</v>
      </c>
      <c r="P416" s="14">
        <f>ROUND(AVERAGE(Zinsswaps!P357:P416)+'iBoxx Extrapolation'!$G416,2)</f>
        <v>3.78</v>
      </c>
      <c r="Q416" s="14">
        <f>ROUND(AVERAGE(Zinsswaps!Q357:Q416)+'iBoxx Extrapolation'!$G416,2)</f>
        <v>3.81</v>
      </c>
      <c r="R416" s="14">
        <f>ROUND(AVERAGE(Zinsswaps!R357:R416)+'iBoxx Extrapolation'!$G416,2)</f>
        <v>3.83</v>
      </c>
      <c r="S416" s="14">
        <f>ROUND(AVERAGE(Zinsswaps!S357:S416)+'iBoxx Extrapolation'!$G416,2)</f>
        <v>3.85</v>
      </c>
      <c r="T416" s="14">
        <f>ROUND(AVERAGE(Zinsswaps!T357:T416)+'iBoxx Extrapolation'!$G416,2)</f>
        <v>3.87</v>
      </c>
      <c r="U416" s="14">
        <f>ROUND(AVERAGE(Zinsswaps!U357:U416)+'iBoxx Extrapolation'!$G416,2)</f>
        <v>3.89</v>
      </c>
      <c r="V416" s="14">
        <f>ROUND(AVERAGE(Zinsswaps!V357:V416)+'iBoxx Extrapolation'!$G416,2)</f>
        <v>3.89</v>
      </c>
      <c r="W416" s="14">
        <f>ROUND(AVERAGE(Zinsswaps!W357:W416)+'iBoxx Extrapolation'!$G416,2)</f>
        <v>3.89</v>
      </c>
      <c r="X416" s="14">
        <f>ROUND(AVERAGE(Zinsswaps!X357:X416)+'iBoxx Extrapolation'!$G416,2)</f>
        <v>3.89</v>
      </c>
      <c r="Y416" s="14">
        <f>ROUND(AVERAGE(Zinsswaps!Y357:Y416)+'iBoxx Extrapolation'!$G416,2)</f>
        <v>3.89</v>
      </c>
      <c r="Z416" s="14">
        <f>ROUND(AVERAGE(Zinsswaps!Z357:Z416)+'iBoxx Extrapolation'!$G416,2)</f>
        <v>3.89</v>
      </c>
      <c r="AA416" s="14">
        <f>ROUND(AVERAGE(Zinsswaps!AA357:AA416)+'iBoxx Extrapolation'!$G416,2)</f>
        <v>3.88</v>
      </c>
      <c r="AB416" s="14">
        <f>ROUND(AVERAGE(Zinsswaps!AB357:AB416)+'iBoxx Extrapolation'!$G416,2)</f>
        <v>3.88</v>
      </c>
      <c r="AC416" s="14">
        <f>ROUND(AVERAGE(Zinsswaps!AC357:AC416)+'iBoxx Extrapolation'!$G416,2)</f>
        <v>3.87</v>
      </c>
      <c r="AD416" s="14">
        <f>ROUND(AVERAGE(Zinsswaps!AD357:AD416)+'iBoxx Extrapolation'!$G416,2)</f>
        <v>3.86</v>
      </c>
      <c r="AE416" s="14">
        <f>ROUND(AVERAGE(Zinsswaps!AE357:AE416)+'iBoxx Extrapolation'!$G416,2)</f>
        <v>3.86</v>
      </c>
      <c r="AF416" s="14">
        <f>ROUND(AVERAGE(Zinsswaps!AF357:AF416)+'iBoxx Extrapolation'!$G416,2)</f>
        <v>3.84</v>
      </c>
      <c r="AG416" s="14">
        <f>ROUND(AVERAGE(Zinsswaps!AG357:AG416)+'iBoxx Extrapolation'!$G416,2)</f>
        <v>3.82</v>
      </c>
      <c r="AH416" s="14">
        <f>ROUND(AVERAGE(Zinsswaps!AH357:AH416)+'iBoxx Extrapolation'!$G416,2)</f>
        <v>3.81</v>
      </c>
      <c r="AI416" s="14">
        <f>ROUND(AVERAGE(Zinsswaps!AI357:AI416)+'iBoxx Extrapolation'!$G416,2)</f>
        <v>3.79</v>
      </c>
      <c r="AJ416" s="14">
        <f>ROUND(AVERAGE(Zinsswaps!AJ357:AJ416)+'iBoxx Extrapolation'!$G416,2)</f>
        <v>3.78</v>
      </c>
      <c r="AK416" s="14">
        <f>ROUND(AVERAGE(Zinsswaps!AK357:AK416)+'iBoxx Extrapolation'!$G416,2)</f>
        <v>3.77</v>
      </c>
      <c r="AL416" s="14">
        <f>ROUND(AVERAGE(Zinsswaps!AL357:AL416)+'iBoxx Extrapolation'!$G416,2)</f>
        <v>3.76</v>
      </c>
      <c r="AM416" s="14">
        <f>ROUND(AVERAGE(Zinsswaps!AM357:AM416)+'iBoxx Extrapolation'!$G416,2)</f>
        <v>3.75</v>
      </c>
      <c r="AN416" s="14">
        <f>ROUND(AVERAGE(Zinsswaps!AN357:AN416)+'iBoxx Extrapolation'!$G416,2)</f>
        <v>3.74</v>
      </c>
      <c r="AO416" s="14">
        <f>ROUND(AVERAGE(Zinsswaps!AO357:AO416)+'iBoxx Extrapolation'!$G416,2)</f>
        <v>3.73</v>
      </c>
      <c r="AP416" s="14">
        <f>ROUND(AVERAGE(Zinsswaps!AP357:AP416)+'iBoxx Extrapolation'!$G416,2)</f>
        <v>3.7</v>
      </c>
      <c r="AQ416" s="14">
        <f>ROUND(AVERAGE(Zinsswaps!AQ357:AQ416)+'iBoxx Extrapolation'!$G416,2)</f>
        <v>3.68</v>
      </c>
      <c r="AR416" s="14">
        <f>ROUND(AVERAGE(Zinsswaps!AR357:AR416)+'iBoxx Extrapolation'!$G416,2)</f>
        <v>3.66</v>
      </c>
      <c r="AS416" s="14">
        <f>ROUND(AVERAGE(Zinsswaps!AS357:AS416)+'iBoxx Extrapolation'!$G416,2)</f>
        <v>3.64</v>
      </c>
      <c r="AT416" s="14">
        <f>ROUND(AVERAGE(Zinsswaps!AT357:AT416)+'iBoxx Extrapolation'!$G416,2)</f>
        <v>3.62</v>
      </c>
      <c r="AU416" s="14">
        <f>ROUND(AVERAGE(Zinsswaps!AU357:AU416)+'iBoxx Extrapolation'!$G416,2)</f>
        <v>3.61</v>
      </c>
      <c r="AV416" s="14">
        <f>ROUND(AVERAGE(Zinsswaps!AV357:AV416)+'iBoxx Extrapolation'!$G416,2)</f>
        <v>3.59</v>
      </c>
      <c r="AW416" s="14">
        <f>ROUND(AVERAGE(Zinsswaps!AW357:AW416)+'iBoxx Extrapolation'!$G416,2)</f>
        <v>3.57</v>
      </c>
      <c r="AX416" s="14">
        <f>ROUND(AVERAGE(Zinsswaps!AX357:AX416)+'iBoxx Extrapolation'!$G416,2)</f>
        <v>3.56</v>
      </c>
      <c r="AY416" s="14">
        <f>ROUND(AVERAGE(Zinsswaps!AY357:AY416)+'iBoxx Extrapolation'!$G416,2)</f>
        <v>3.54</v>
      </c>
    </row>
    <row r="417" spans="1:51" s="16" customFormat="1" x14ac:dyDescent="0.2">
      <c r="A417" s="12">
        <v>49918</v>
      </c>
      <c r="B417" s="14">
        <f>ROUND(AVERAGE(Zinsswaps!B358:B417)+'iBoxx Extrapolation'!$G417,2)</f>
        <v>2.99</v>
      </c>
      <c r="C417" s="14">
        <f>ROUND(AVERAGE(Zinsswaps!C358:C417)+'iBoxx Extrapolation'!$G417,2)</f>
        <v>3</v>
      </c>
      <c r="D417" s="14">
        <f>ROUND(AVERAGE(Zinsswaps!D358:D417)+'iBoxx Extrapolation'!$G417,2)</f>
        <v>3.05</v>
      </c>
      <c r="E417" s="14">
        <f>ROUND(AVERAGE(Zinsswaps!E358:E417)+'iBoxx Extrapolation'!$G417,2)</f>
        <v>3.12</v>
      </c>
      <c r="F417" s="14">
        <f>ROUND(AVERAGE(Zinsswaps!F358:F417)+'iBoxx Extrapolation'!$G417,2)</f>
        <v>3.19</v>
      </c>
      <c r="G417" s="14">
        <f>ROUND(AVERAGE(Zinsswaps!G358:G417)+'iBoxx Extrapolation'!$G417,2)</f>
        <v>3.27</v>
      </c>
      <c r="H417" s="14">
        <f>ROUND(AVERAGE(Zinsswaps!H358:H417)+'iBoxx Extrapolation'!$G417,2)</f>
        <v>3.34</v>
      </c>
      <c r="I417" s="14">
        <f>ROUND(AVERAGE(Zinsswaps!I358:I417)+'iBoxx Extrapolation'!$G417,2)</f>
        <v>3.41</v>
      </c>
      <c r="J417" s="14">
        <f>ROUND(AVERAGE(Zinsswaps!J358:J417)+'iBoxx Extrapolation'!$G417,2)</f>
        <v>3.48</v>
      </c>
      <c r="K417" s="14">
        <f>ROUND(AVERAGE(Zinsswaps!K358:K417)+'iBoxx Extrapolation'!$G417,2)</f>
        <v>3.54</v>
      </c>
      <c r="L417" s="14">
        <f>ROUND(AVERAGE(Zinsswaps!L358:L417)+'iBoxx Extrapolation'!$G417,2)</f>
        <v>3.6</v>
      </c>
      <c r="M417" s="14">
        <f>ROUND(AVERAGE(Zinsswaps!M358:M417)+'iBoxx Extrapolation'!$G417,2)</f>
        <v>3.65</v>
      </c>
      <c r="N417" s="14">
        <f>ROUND(AVERAGE(Zinsswaps!N358:N417)+'iBoxx Extrapolation'!$G417,2)</f>
        <v>3.7</v>
      </c>
      <c r="O417" s="14">
        <f>ROUND(AVERAGE(Zinsswaps!O358:O417)+'iBoxx Extrapolation'!$G417,2)</f>
        <v>3.75</v>
      </c>
      <c r="P417" s="14">
        <f>ROUND(AVERAGE(Zinsswaps!P358:P417)+'iBoxx Extrapolation'!$G417,2)</f>
        <v>3.78</v>
      </c>
      <c r="Q417" s="14">
        <f>ROUND(AVERAGE(Zinsswaps!Q358:Q417)+'iBoxx Extrapolation'!$G417,2)</f>
        <v>3.81</v>
      </c>
      <c r="R417" s="14">
        <f>ROUND(AVERAGE(Zinsswaps!R358:R417)+'iBoxx Extrapolation'!$G417,2)</f>
        <v>3.83</v>
      </c>
      <c r="S417" s="14">
        <f>ROUND(AVERAGE(Zinsswaps!S358:S417)+'iBoxx Extrapolation'!$G417,2)</f>
        <v>3.85</v>
      </c>
      <c r="T417" s="14">
        <f>ROUND(AVERAGE(Zinsswaps!T358:T417)+'iBoxx Extrapolation'!$G417,2)</f>
        <v>3.87</v>
      </c>
      <c r="U417" s="14">
        <f>ROUND(AVERAGE(Zinsswaps!U358:U417)+'iBoxx Extrapolation'!$G417,2)</f>
        <v>3.89</v>
      </c>
      <c r="V417" s="14">
        <f>ROUND(AVERAGE(Zinsswaps!V358:V417)+'iBoxx Extrapolation'!$G417,2)</f>
        <v>3.89</v>
      </c>
      <c r="W417" s="14">
        <f>ROUND(AVERAGE(Zinsswaps!W358:W417)+'iBoxx Extrapolation'!$G417,2)</f>
        <v>3.89</v>
      </c>
      <c r="X417" s="14">
        <f>ROUND(AVERAGE(Zinsswaps!X358:X417)+'iBoxx Extrapolation'!$G417,2)</f>
        <v>3.89</v>
      </c>
      <c r="Y417" s="14">
        <f>ROUND(AVERAGE(Zinsswaps!Y358:Y417)+'iBoxx Extrapolation'!$G417,2)</f>
        <v>3.89</v>
      </c>
      <c r="Z417" s="14">
        <f>ROUND(AVERAGE(Zinsswaps!Z358:Z417)+'iBoxx Extrapolation'!$G417,2)</f>
        <v>3.89</v>
      </c>
      <c r="AA417" s="14">
        <f>ROUND(AVERAGE(Zinsswaps!AA358:AA417)+'iBoxx Extrapolation'!$G417,2)</f>
        <v>3.88</v>
      </c>
      <c r="AB417" s="14">
        <f>ROUND(AVERAGE(Zinsswaps!AB358:AB417)+'iBoxx Extrapolation'!$G417,2)</f>
        <v>3.88</v>
      </c>
      <c r="AC417" s="14">
        <f>ROUND(AVERAGE(Zinsswaps!AC358:AC417)+'iBoxx Extrapolation'!$G417,2)</f>
        <v>3.87</v>
      </c>
      <c r="AD417" s="14">
        <f>ROUND(AVERAGE(Zinsswaps!AD358:AD417)+'iBoxx Extrapolation'!$G417,2)</f>
        <v>3.86</v>
      </c>
      <c r="AE417" s="14">
        <f>ROUND(AVERAGE(Zinsswaps!AE358:AE417)+'iBoxx Extrapolation'!$G417,2)</f>
        <v>3.86</v>
      </c>
      <c r="AF417" s="14">
        <f>ROUND(AVERAGE(Zinsswaps!AF358:AF417)+'iBoxx Extrapolation'!$G417,2)</f>
        <v>3.84</v>
      </c>
      <c r="AG417" s="14">
        <f>ROUND(AVERAGE(Zinsswaps!AG358:AG417)+'iBoxx Extrapolation'!$G417,2)</f>
        <v>3.82</v>
      </c>
      <c r="AH417" s="14">
        <f>ROUND(AVERAGE(Zinsswaps!AH358:AH417)+'iBoxx Extrapolation'!$G417,2)</f>
        <v>3.81</v>
      </c>
      <c r="AI417" s="14">
        <f>ROUND(AVERAGE(Zinsswaps!AI358:AI417)+'iBoxx Extrapolation'!$G417,2)</f>
        <v>3.79</v>
      </c>
      <c r="AJ417" s="14">
        <f>ROUND(AVERAGE(Zinsswaps!AJ358:AJ417)+'iBoxx Extrapolation'!$G417,2)</f>
        <v>3.78</v>
      </c>
      <c r="AK417" s="14">
        <f>ROUND(AVERAGE(Zinsswaps!AK358:AK417)+'iBoxx Extrapolation'!$G417,2)</f>
        <v>3.77</v>
      </c>
      <c r="AL417" s="14">
        <f>ROUND(AVERAGE(Zinsswaps!AL358:AL417)+'iBoxx Extrapolation'!$G417,2)</f>
        <v>3.76</v>
      </c>
      <c r="AM417" s="14">
        <f>ROUND(AVERAGE(Zinsswaps!AM358:AM417)+'iBoxx Extrapolation'!$G417,2)</f>
        <v>3.75</v>
      </c>
      <c r="AN417" s="14">
        <f>ROUND(AVERAGE(Zinsswaps!AN358:AN417)+'iBoxx Extrapolation'!$G417,2)</f>
        <v>3.74</v>
      </c>
      <c r="AO417" s="14">
        <f>ROUND(AVERAGE(Zinsswaps!AO358:AO417)+'iBoxx Extrapolation'!$G417,2)</f>
        <v>3.73</v>
      </c>
      <c r="AP417" s="14">
        <f>ROUND(AVERAGE(Zinsswaps!AP358:AP417)+'iBoxx Extrapolation'!$G417,2)</f>
        <v>3.7</v>
      </c>
      <c r="AQ417" s="14">
        <f>ROUND(AVERAGE(Zinsswaps!AQ358:AQ417)+'iBoxx Extrapolation'!$G417,2)</f>
        <v>3.68</v>
      </c>
      <c r="AR417" s="14">
        <f>ROUND(AVERAGE(Zinsswaps!AR358:AR417)+'iBoxx Extrapolation'!$G417,2)</f>
        <v>3.66</v>
      </c>
      <c r="AS417" s="14">
        <f>ROUND(AVERAGE(Zinsswaps!AS358:AS417)+'iBoxx Extrapolation'!$G417,2)</f>
        <v>3.64</v>
      </c>
      <c r="AT417" s="14">
        <f>ROUND(AVERAGE(Zinsswaps!AT358:AT417)+'iBoxx Extrapolation'!$G417,2)</f>
        <v>3.62</v>
      </c>
      <c r="AU417" s="14">
        <f>ROUND(AVERAGE(Zinsswaps!AU358:AU417)+'iBoxx Extrapolation'!$G417,2)</f>
        <v>3.61</v>
      </c>
      <c r="AV417" s="14">
        <f>ROUND(AVERAGE(Zinsswaps!AV358:AV417)+'iBoxx Extrapolation'!$G417,2)</f>
        <v>3.59</v>
      </c>
      <c r="AW417" s="14">
        <f>ROUND(AVERAGE(Zinsswaps!AW358:AW417)+'iBoxx Extrapolation'!$G417,2)</f>
        <v>3.57</v>
      </c>
      <c r="AX417" s="14">
        <f>ROUND(AVERAGE(Zinsswaps!AX358:AX417)+'iBoxx Extrapolation'!$G417,2)</f>
        <v>3.56</v>
      </c>
      <c r="AY417" s="14">
        <f>ROUND(AVERAGE(Zinsswaps!AY358:AY417)+'iBoxx Extrapolation'!$G417,2)</f>
        <v>3.54</v>
      </c>
    </row>
    <row r="418" spans="1:51" s="16" customFormat="1" x14ac:dyDescent="0.2">
      <c r="A418" s="12">
        <v>49948</v>
      </c>
      <c r="B418" s="14">
        <f>ROUND(AVERAGE(Zinsswaps!B359:B418)+'iBoxx Extrapolation'!$G418,2)</f>
        <v>2.99</v>
      </c>
      <c r="C418" s="14">
        <f>ROUND(AVERAGE(Zinsswaps!C359:C418)+'iBoxx Extrapolation'!$G418,2)</f>
        <v>3</v>
      </c>
      <c r="D418" s="14">
        <f>ROUND(AVERAGE(Zinsswaps!D359:D418)+'iBoxx Extrapolation'!$G418,2)</f>
        <v>3.05</v>
      </c>
      <c r="E418" s="14">
        <f>ROUND(AVERAGE(Zinsswaps!E359:E418)+'iBoxx Extrapolation'!$G418,2)</f>
        <v>3.12</v>
      </c>
      <c r="F418" s="14">
        <f>ROUND(AVERAGE(Zinsswaps!F359:F418)+'iBoxx Extrapolation'!$G418,2)</f>
        <v>3.19</v>
      </c>
      <c r="G418" s="14">
        <f>ROUND(AVERAGE(Zinsswaps!G359:G418)+'iBoxx Extrapolation'!$G418,2)</f>
        <v>3.27</v>
      </c>
      <c r="H418" s="14">
        <f>ROUND(AVERAGE(Zinsswaps!H359:H418)+'iBoxx Extrapolation'!$G418,2)</f>
        <v>3.34</v>
      </c>
      <c r="I418" s="14">
        <f>ROUND(AVERAGE(Zinsswaps!I359:I418)+'iBoxx Extrapolation'!$G418,2)</f>
        <v>3.41</v>
      </c>
      <c r="J418" s="14">
        <f>ROUND(AVERAGE(Zinsswaps!J359:J418)+'iBoxx Extrapolation'!$G418,2)</f>
        <v>3.48</v>
      </c>
      <c r="K418" s="14">
        <f>ROUND(AVERAGE(Zinsswaps!K359:K418)+'iBoxx Extrapolation'!$G418,2)</f>
        <v>3.54</v>
      </c>
      <c r="L418" s="14">
        <f>ROUND(AVERAGE(Zinsswaps!L359:L418)+'iBoxx Extrapolation'!$G418,2)</f>
        <v>3.6</v>
      </c>
      <c r="M418" s="14">
        <f>ROUND(AVERAGE(Zinsswaps!M359:M418)+'iBoxx Extrapolation'!$G418,2)</f>
        <v>3.65</v>
      </c>
      <c r="N418" s="14">
        <f>ROUND(AVERAGE(Zinsswaps!N359:N418)+'iBoxx Extrapolation'!$G418,2)</f>
        <v>3.7</v>
      </c>
      <c r="O418" s="14">
        <f>ROUND(AVERAGE(Zinsswaps!O359:O418)+'iBoxx Extrapolation'!$G418,2)</f>
        <v>3.75</v>
      </c>
      <c r="P418" s="14">
        <f>ROUND(AVERAGE(Zinsswaps!P359:P418)+'iBoxx Extrapolation'!$G418,2)</f>
        <v>3.78</v>
      </c>
      <c r="Q418" s="14">
        <f>ROUND(AVERAGE(Zinsswaps!Q359:Q418)+'iBoxx Extrapolation'!$G418,2)</f>
        <v>3.81</v>
      </c>
      <c r="R418" s="14">
        <f>ROUND(AVERAGE(Zinsswaps!R359:R418)+'iBoxx Extrapolation'!$G418,2)</f>
        <v>3.83</v>
      </c>
      <c r="S418" s="14">
        <f>ROUND(AVERAGE(Zinsswaps!S359:S418)+'iBoxx Extrapolation'!$G418,2)</f>
        <v>3.85</v>
      </c>
      <c r="T418" s="14">
        <f>ROUND(AVERAGE(Zinsswaps!T359:T418)+'iBoxx Extrapolation'!$G418,2)</f>
        <v>3.87</v>
      </c>
      <c r="U418" s="14">
        <f>ROUND(AVERAGE(Zinsswaps!U359:U418)+'iBoxx Extrapolation'!$G418,2)</f>
        <v>3.89</v>
      </c>
      <c r="V418" s="14">
        <f>ROUND(AVERAGE(Zinsswaps!V359:V418)+'iBoxx Extrapolation'!$G418,2)</f>
        <v>3.89</v>
      </c>
      <c r="W418" s="14">
        <f>ROUND(AVERAGE(Zinsswaps!W359:W418)+'iBoxx Extrapolation'!$G418,2)</f>
        <v>3.89</v>
      </c>
      <c r="X418" s="14">
        <f>ROUND(AVERAGE(Zinsswaps!X359:X418)+'iBoxx Extrapolation'!$G418,2)</f>
        <v>3.89</v>
      </c>
      <c r="Y418" s="14">
        <f>ROUND(AVERAGE(Zinsswaps!Y359:Y418)+'iBoxx Extrapolation'!$G418,2)</f>
        <v>3.89</v>
      </c>
      <c r="Z418" s="14">
        <f>ROUND(AVERAGE(Zinsswaps!Z359:Z418)+'iBoxx Extrapolation'!$G418,2)</f>
        <v>3.89</v>
      </c>
      <c r="AA418" s="14">
        <f>ROUND(AVERAGE(Zinsswaps!AA359:AA418)+'iBoxx Extrapolation'!$G418,2)</f>
        <v>3.88</v>
      </c>
      <c r="AB418" s="14">
        <f>ROUND(AVERAGE(Zinsswaps!AB359:AB418)+'iBoxx Extrapolation'!$G418,2)</f>
        <v>3.88</v>
      </c>
      <c r="AC418" s="14">
        <f>ROUND(AVERAGE(Zinsswaps!AC359:AC418)+'iBoxx Extrapolation'!$G418,2)</f>
        <v>3.87</v>
      </c>
      <c r="AD418" s="14">
        <f>ROUND(AVERAGE(Zinsswaps!AD359:AD418)+'iBoxx Extrapolation'!$G418,2)</f>
        <v>3.86</v>
      </c>
      <c r="AE418" s="14">
        <f>ROUND(AVERAGE(Zinsswaps!AE359:AE418)+'iBoxx Extrapolation'!$G418,2)</f>
        <v>3.86</v>
      </c>
      <c r="AF418" s="14">
        <f>ROUND(AVERAGE(Zinsswaps!AF359:AF418)+'iBoxx Extrapolation'!$G418,2)</f>
        <v>3.84</v>
      </c>
      <c r="AG418" s="14">
        <f>ROUND(AVERAGE(Zinsswaps!AG359:AG418)+'iBoxx Extrapolation'!$G418,2)</f>
        <v>3.82</v>
      </c>
      <c r="AH418" s="14">
        <f>ROUND(AVERAGE(Zinsswaps!AH359:AH418)+'iBoxx Extrapolation'!$G418,2)</f>
        <v>3.81</v>
      </c>
      <c r="AI418" s="14">
        <f>ROUND(AVERAGE(Zinsswaps!AI359:AI418)+'iBoxx Extrapolation'!$G418,2)</f>
        <v>3.79</v>
      </c>
      <c r="AJ418" s="14">
        <f>ROUND(AVERAGE(Zinsswaps!AJ359:AJ418)+'iBoxx Extrapolation'!$G418,2)</f>
        <v>3.78</v>
      </c>
      <c r="AK418" s="14">
        <f>ROUND(AVERAGE(Zinsswaps!AK359:AK418)+'iBoxx Extrapolation'!$G418,2)</f>
        <v>3.77</v>
      </c>
      <c r="AL418" s="14">
        <f>ROUND(AVERAGE(Zinsswaps!AL359:AL418)+'iBoxx Extrapolation'!$G418,2)</f>
        <v>3.76</v>
      </c>
      <c r="AM418" s="14">
        <f>ROUND(AVERAGE(Zinsswaps!AM359:AM418)+'iBoxx Extrapolation'!$G418,2)</f>
        <v>3.75</v>
      </c>
      <c r="AN418" s="14">
        <f>ROUND(AVERAGE(Zinsswaps!AN359:AN418)+'iBoxx Extrapolation'!$G418,2)</f>
        <v>3.74</v>
      </c>
      <c r="AO418" s="14">
        <f>ROUND(AVERAGE(Zinsswaps!AO359:AO418)+'iBoxx Extrapolation'!$G418,2)</f>
        <v>3.73</v>
      </c>
      <c r="AP418" s="14">
        <f>ROUND(AVERAGE(Zinsswaps!AP359:AP418)+'iBoxx Extrapolation'!$G418,2)</f>
        <v>3.7</v>
      </c>
      <c r="AQ418" s="14">
        <f>ROUND(AVERAGE(Zinsswaps!AQ359:AQ418)+'iBoxx Extrapolation'!$G418,2)</f>
        <v>3.68</v>
      </c>
      <c r="AR418" s="14">
        <f>ROUND(AVERAGE(Zinsswaps!AR359:AR418)+'iBoxx Extrapolation'!$G418,2)</f>
        <v>3.66</v>
      </c>
      <c r="AS418" s="14">
        <f>ROUND(AVERAGE(Zinsswaps!AS359:AS418)+'iBoxx Extrapolation'!$G418,2)</f>
        <v>3.64</v>
      </c>
      <c r="AT418" s="14">
        <f>ROUND(AVERAGE(Zinsswaps!AT359:AT418)+'iBoxx Extrapolation'!$G418,2)</f>
        <v>3.62</v>
      </c>
      <c r="AU418" s="14">
        <f>ROUND(AVERAGE(Zinsswaps!AU359:AU418)+'iBoxx Extrapolation'!$G418,2)</f>
        <v>3.61</v>
      </c>
      <c r="AV418" s="14">
        <f>ROUND(AVERAGE(Zinsswaps!AV359:AV418)+'iBoxx Extrapolation'!$G418,2)</f>
        <v>3.59</v>
      </c>
      <c r="AW418" s="14">
        <f>ROUND(AVERAGE(Zinsswaps!AW359:AW418)+'iBoxx Extrapolation'!$G418,2)</f>
        <v>3.57</v>
      </c>
      <c r="AX418" s="14">
        <f>ROUND(AVERAGE(Zinsswaps!AX359:AX418)+'iBoxx Extrapolation'!$G418,2)</f>
        <v>3.56</v>
      </c>
      <c r="AY418" s="14">
        <f>ROUND(AVERAGE(Zinsswaps!AY359:AY418)+'iBoxx Extrapolation'!$G418,2)</f>
        <v>3.54</v>
      </c>
    </row>
    <row r="419" spans="1:51" s="16" customFormat="1" x14ac:dyDescent="0.2">
      <c r="A419" s="12">
        <v>49979</v>
      </c>
      <c r="B419" s="14">
        <f>ROUND(AVERAGE(Zinsswaps!B360:B419)+'iBoxx Extrapolation'!$G419,2)</f>
        <v>2.99</v>
      </c>
      <c r="C419" s="14">
        <f>ROUND(AVERAGE(Zinsswaps!C360:C419)+'iBoxx Extrapolation'!$G419,2)</f>
        <v>3</v>
      </c>
      <c r="D419" s="14">
        <f>ROUND(AVERAGE(Zinsswaps!D360:D419)+'iBoxx Extrapolation'!$G419,2)</f>
        <v>3.05</v>
      </c>
      <c r="E419" s="14">
        <f>ROUND(AVERAGE(Zinsswaps!E360:E419)+'iBoxx Extrapolation'!$G419,2)</f>
        <v>3.12</v>
      </c>
      <c r="F419" s="14">
        <f>ROUND(AVERAGE(Zinsswaps!F360:F419)+'iBoxx Extrapolation'!$G419,2)</f>
        <v>3.19</v>
      </c>
      <c r="G419" s="14">
        <f>ROUND(AVERAGE(Zinsswaps!G360:G419)+'iBoxx Extrapolation'!$G419,2)</f>
        <v>3.27</v>
      </c>
      <c r="H419" s="14">
        <f>ROUND(AVERAGE(Zinsswaps!H360:H419)+'iBoxx Extrapolation'!$G419,2)</f>
        <v>3.34</v>
      </c>
      <c r="I419" s="14">
        <f>ROUND(AVERAGE(Zinsswaps!I360:I419)+'iBoxx Extrapolation'!$G419,2)</f>
        <v>3.41</v>
      </c>
      <c r="J419" s="14">
        <f>ROUND(AVERAGE(Zinsswaps!J360:J419)+'iBoxx Extrapolation'!$G419,2)</f>
        <v>3.48</v>
      </c>
      <c r="K419" s="14">
        <f>ROUND(AVERAGE(Zinsswaps!K360:K419)+'iBoxx Extrapolation'!$G419,2)</f>
        <v>3.54</v>
      </c>
      <c r="L419" s="14">
        <f>ROUND(AVERAGE(Zinsswaps!L360:L419)+'iBoxx Extrapolation'!$G419,2)</f>
        <v>3.6</v>
      </c>
      <c r="M419" s="14">
        <f>ROUND(AVERAGE(Zinsswaps!M360:M419)+'iBoxx Extrapolation'!$G419,2)</f>
        <v>3.65</v>
      </c>
      <c r="N419" s="14">
        <f>ROUND(AVERAGE(Zinsswaps!N360:N419)+'iBoxx Extrapolation'!$G419,2)</f>
        <v>3.7</v>
      </c>
      <c r="O419" s="14">
        <f>ROUND(AVERAGE(Zinsswaps!O360:O419)+'iBoxx Extrapolation'!$G419,2)</f>
        <v>3.75</v>
      </c>
      <c r="P419" s="14">
        <f>ROUND(AVERAGE(Zinsswaps!P360:P419)+'iBoxx Extrapolation'!$G419,2)</f>
        <v>3.78</v>
      </c>
      <c r="Q419" s="14">
        <f>ROUND(AVERAGE(Zinsswaps!Q360:Q419)+'iBoxx Extrapolation'!$G419,2)</f>
        <v>3.81</v>
      </c>
      <c r="R419" s="14">
        <f>ROUND(AVERAGE(Zinsswaps!R360:R419)+'iBoxx Extrapolation'!$G419,2)</f>
        <v>3.83</v>
      </c>
      <c r="S419" s="14">
        <f>ROUND(AVERAGE(Zinsswaps!S360:S419)+'iBoxx Extrapolation'!$G419,2)</f>
        <v>3.85</v>
      </c>
      <c r="T419" s="14">
        <f>ROUND(AVERAGE(Zinsswaps!T360:T419)+'iBoxx Extrapolation'!$G419,2)</f>
        <v>3.87</v>
      </c>
      <c r="U419" s="14">
        <f>ROUND(AVERAGE(Zinsswaps!U360:U419)+'iBoxx Extrapolation'!$G419,2)</f>
        <v>3.89</v>
      </c>
      <c r="V419" s="14">
        <f>ROUND(AVERAGE(Zinsswaps!V360:V419)+'iBoxx Extrapolation'!$G419,2)</f>
        <v>3.89</v>
      </c>
      <c r="W419" s="14">
        <f>ROUND(AVERAGE(Zinsswaps!W360:W419)+'iBoxx Extrapolation'!$G419,2)</f>
        <v>3.89</v>
      </c>
      <c r="X419" s="14">
        <f>ROUND(AVERAGE(Zinsswaps!X360:X419)+'iBoxx Extrapolation'!$G419,2)</f>
        <v>3.89</v>
      </c>
      <c r="Y419" s="14">
        <f>ROUND(AVERAGE(Zinsswaps!Y360:Y419)+'iBoxx Extrapolation'!$G419,2)</f>
        <v>3.89</v>
      </c>
      <c r="Z419" s="14">
        <f>ROUND(AVERAGE(Zinsswaps!Z360:Z419)+'iBoxx Extrapolation'!$G419,2)</f>
        <v>3.89</v>
      </c>
      <c r="AA419" s="14">
        <f>ROUND(AVERAGE(Zinsswaps!AA360:AA419)+'iBoxx Extrapolation'!$G419,2)</f>
        <v>3.88</v>
      </c>
      <c r="AB419" s="14">
        <f>ROUND(AVERAGE(Zinsswaps!AB360:AB419)+'iBoxx Extrapolation'!$G419,2)</f>
        <v>3.88</v>
      </c>
      <c r="AC419" s="14">
        <f>ROUND(AVERAGE(Zinsswaps!AC360:AC419)+'iBoxx Extrapolation'!$G419,2)</f>
        <v>3.87</v>
      </c>
      <c r="AD419" s="14">
        <f>ROUND(AVERAGE(Zinsswaps!AD360:AD419)+'iBoxx Extrapolation'!$G419,2)</f>
        <v>3.86</v>
      </c>
      <c r="AE419" s="14">
        <f>ROUND(AVERAGE(Zinsswaps!AE360:AE419)+'iBoxx Extrapolation'!$G419,2)</f>
        <v>3.86</v>
      </c>
      <c r="AF419" s="14">
        <f>ROUND(AVERAGE(Zinsswaps!AF360:AF419)+'iBoxx Extrapolation'!$G419,2)</f>
        <v>3.84</v>
      </c>
      <c r="AG419" s="14">
        <f>ROUND(AVERAGE(Zinsswaps!AG360:AG419)+'iBoxx Extrapolation'!$G419,2)</f>
        <v>3.82</v>
      </c>
      <c r="AH419" s="14">
        <f>ROUND(AVERAGE(Zinsswaps!AH360:AH419)+'iBoxx Extrapolation'!$G419,2)</f>
        <v>3.81</v>
      </c>
      <c r="AI419" s="14">
        <f>ROUND(AVERAGE(Zinsswaps!AI360:AI419)+'iBoxx Extrapolation'!$G419,2)</f>
        <v>3.79</v>
      </c>
      <c r="AJ419" s="14">
        <f>ROUND(AVERAGE(Zinsswaps!AJ360:AJ419)+'iBoxx Extrapolation'!$G419,2)</f>
        <v>3.78</v>
      </c>
      <c r="AK419" s="14">
        <f>ROUND(AVERAGE(Zinsswaps!AK360:AK419)+'iBoxx Extrapolation'!$G419,2)</f>
        <v>3.77</v>
      </c>
      <c r="AL419" s="14">
        <f>ROUND(AVERAGE(Zinsswaps!AL360:AL419)+'iBoxx Extrapolation'!$G419,2)</f>
        <v>3.76</v>
      </c>
      <c r="AM419" s="14">
        <f>ROUND(AVERAGE(Zinsswaps!AM360:AM419)+'iBoxx Extrapolation'!$G419,2)</f>
        <v>3.75</v>
      </c>
      <c r="AN419" s="14">
        <f>ROUND(AVERAGE(Zinsswaps!AN360:AN419)+'iBoxx Extrapolation'!$G419,2)</f>
        <v>3.74</v>
      </c>
      <c r="AO419" s="14">
        <f>ROUND(AVERAGE(Zinsswaps!AO360:AO419)+'iBoxx Extrapolation'!$G419,2)</f>
        <v>3.73</v>
      </c>
      <c r="AP419" s="14">
        <f>ROUND(AVERAGE(Zinsswaps!AP360:AP419)+'iBoxx Extrapolation'!$G419,2)</f>
        <v>3.7</v>
      </c>
      <c r="AQ419" s="14">
        <f>ROUND(AVERAGE(Zinsswaps!AQ360:AQ419)+'iBoxx Extrapolation'!$G419,2)</f>
        <v>3.68</v>
      </c>
      <c r="AR419" s="14">
        <f>ROUND(AVERAGE(Zinsswaps!AR360:AR419)+'iBoxx Extrapolation'!$G419,2)</f>
        <v>3.66</v>
      </c>
      <c r="AS419" s="14">
        <f>ROUND(AVERAGE(Zinsswaps!AS360:AS419)+'iBoxx Extrapolation'!$G419,2)</f>
        <v>3.64</v>
      </c>
      <c r="AT419" s="14">
        <f>ROUND(AVERAGE(Zinsswaps!AT360:AT419)+'iBoxx Extrapolation'!$G419,2)</f>
        <v>3.62</v>
      </c>
      <c r="AU419" s="14">
        <f>ROUND(AVERAGE(Zinsswaps!AU360:AU419)+'iBoxx Extrapolation'!$G419,2)</f>
        <v>3.61</v>
      </c>
      <c r="AV419" s="14">
        <f>ROUND(AVERAGE(Zinsswaps!AV360:AV419)+'iBoxx Extrapolation'!$G419,2)</f>
        <v>3.59</v>
      </c>
      <c r="AW419" s="14">
        <f>ROUND(AVERAGE(Zinsswaps!AW360:AW419)+'iBoxx Extrapolation'!$G419,2)</f>
        <v>3.57</v>
      </c>
      <c r="AX419" s="14">
        <f>ROUND(AVERAGE(Zinsswaps!AX360:AX419)+'iBoxx Extrapolation'!$G419,2)</f>
        <v>3.56</v>
      </c>
      <c r="AY419" s="14">
        <f>ROUND(AVERAGE(Zinsswaps!AY360:AY419)+'iBoxx Extrapolation'!$G419,2)</f>
        <v>3.54</v>
      </c>
    </row>
    <row r="420" spans="1:51" s="16" customFormat="1" x14ac:dyDescent="0.2">
      <c r="A420" s="12">
        <v>50009</v>
      </c>
      <c r="B420" s="14">
        <f>ROUND(AVERAGE(Zinsswaps!B361:B420)+'iBoxx Extrapolation'!$G420,2)</f>
        <v>2.99</v>
      </c>
      <c r="C420" s="14">
        <f>ROUND(AVERAGE(Zinsswaps!C361:C420)+'iBoxx Extrapolation'!$G420,2)</f>
        <v>3</v>
      </c>
      <c r="D420" s="14">
        <f>ROUND(AVERAGE(Zinsswaps!D361:D420)+'iBoxx Extrapolation'!$G420,2)</f>
        <v>3.05</v>
      </c>
      <c r="E420" s="14">
        <f>ROUND(AVERAGE(Zinsswaps!E361:E420)+'iBoxx Extrapolation'!$G420,2)</f>
        <v>3.12</v>
      </c>
      <c r="F420" s="14">
        <f>ROUND(AVERAGE(Zinsswaps!F361:F420)+'iBoxx Extrapolation'!$G420,2)</f>
        <v>3.19</v>
      </c>
      <c r="G420" s="14">
        <f>ROUND(AVERAGE(Zinsswaps!G361:G420)+'iBoxx Extrapolation'!$G420,2)</f>
        <v>3.27</v>
      </c>
      <c r="H420" s="14">
        <f>ROUND(AVERAGE(Zinsswaps!H361:H420)+'iBoxx Extrapolation'!$G420,2)</f>
        <v>3.34</v>
      </c>
      <c r="I420" s="14">
        <f>ROUND(AVERAGE(Zinsswaps!I361:I420)+'iBoxx Extrapolation'!$G420,2)</f>
        <v>3.41</v>
      </c>
      <c r="J420" s="14">
        <f>ROUND(AVERAGE(Zinsswaps!J361:J420)+'iBoxx Extrapolation'!$G420,2)</f>
        <v>3.48</v>
      </c>
      <c r="K420" s="14">
        <f>ROUND(AVERAGE(Zinsswaps!K361:K420)+'iBoxx Extrapolation'!$G420,2)</f>
        <v>3.54</v>
      </c>
      <c r="L420" s="14">
        <f>ROUND(AVERAGE(Zinsswaps!L361:L420)+'iBoxx Extrapolation'!$G420,2)</f>
        <v>3.6</v>
      </c>
      <c r="M420" s="14">
        <f>ROUND(AVERAGE(Zinsswaps!M361:M420)+'iBoxx Extrapolation'!$G420,2)</f>
        <v>3.65</v>
      </c>
      <c r="N420" s="14">
        <f>ROUND(AVERAGE(Zinsswaps!N361:N420)+'iBoxx Extrapolation'!$G420,2)</f>
        <v>3.7</v>
      </c>
      <c r="O420" s="14">
        <f>ROUND(AVERAGE(Zinsswaps!O361:O420)+'iBoxx Extrapolation'!$G420,2)</f>
        <v>3.75</v>
      </c>
      <c r="P420" s="14">
        <f>ROUND(AVERAGE(Zinsswaps!P361:P420)+'iBoxx Extrapolation'!$G420,2)</f>
        <v>3.78</v>
      </c>
      <c r="Q420" s="14">
        <f>ROUND(AVERAGE(Zinsswaps!Q361:Q420)+'iBoxx Extrapolation'!$G420,2)</f>
        <v>3.81</v>
      </c>
      <c r="R420" s="14">
        <f>ROUND(AVERAGE(Zinsswaps!R361:R420)+'iBoxx Extrapolation'!$G420,2)</f>
        <v>3.83</v>
      </c>
      <c r="S420" s="14">
        <f>ROUND(AVERAGE(Zinsswaps!S361:S420)+'iBoxx Extrapolation'!$G420,2)</f>
        <v>3.85</v>
      </c>
      <c r="T420" s="14">
        <f>ROUND(AVERAGE(Zinsswaps!T361:T420)+'iBoxx Extrapolation'!$G420,2)</f>
        <v>3.87</v>
      </c>
      <c r="U420" s="14">
        <f>ROUND(AVERAGE(Zinsswaps!U361:U420)+'iBoxx Extrapolation'!$G420,2)</f>
        <v>3.89</v>
      </c>
      <c r="V420" s="14">
        <f>ROUND(AVERAGE(Zinsswaps!V361:V420)+'iBoxx Extrapolation'!$G420,2)</f>
        <v>3.89</v>
      </c>
      <c r="W420" s="14">
        <f>ROUND(AVERAGE(Zinsswaps!W361:W420)+'iBoxx Extrapolation'!$G420,2)</f>
        <v>3.89</v>
      </c>
      <c r="X420" s="14">
        <f>ROUND(AVERAGE(Zinsswaps!X361:X420)+'iBoxx Extrapolation'!$G420,2)</f>
        <v>3.89</v>
      </c>
      <c r="Y420" s="14">
        <f>ROUND(AVERAGE(Zinsswaps!Y361:Y420)+'iBoxx Extrapolation'!$G420,2)</f>
        <v>3.89</v>
      </c>
      <c r="Z420" s="14">
        <f>ROUND(AVERAGE(Zinsswaps!Z361:Z420)+'iBoxx Extrapolation'!$G420,2)</f>
        <v>3.89</v>
      </c>
      <c r="AA420" s="14">
        <f>ROUND(AVERAGE(Zinsswaps!AA361:AA420)+'iBoxx Extrapolation'!$G420,2)</f>
        <v>3.88</v>
      </c>
      <c r="AB420" s="14">
        <f>ROUND(AVERAGE(Zinsswaps!AB361:AB420)+'iBoxx Extrapolation'!$G420,2)</f>
        <v>3.88</v>
      </c>
      <c r="AC420" s="14">
        <f>ROUND(AVERAGE(Zinsswaps!AC361:AC420)+'iBoxx Extrapolation'!$G420,2)</f>
        <v>3.87</v>
      </c>
      <c r="AD420" s="14">
        <f>ROUND(AVERAGE(Zinsswaps!AD361:AD420)+'iBoxx Extrapolation'!$G420,2)</f>
        <v>3.86</v>
      </c>
      <c r="AE420" s="14">
        <f>ROUND(AVERAGE(Zinsswaps!AE361:AE420)+'iBoxx Extrapolation'!$G420,2)</f>
        <v>3.86</v>
      </c>
      <c r="AF420" s="14">
        <f>ROUND(AVERAGE(Zinsswaps!AF361:AF420)+'iBoxx Extrapolation'!$G420,2)</f>
        <v>3.84</v>
      </c>
      <c r="AG420" s="14">
        <f>ROUND(AVERAGE(Zinsswaps!AG361:AG420)+'iBoxx Extrapolation'!$G420,2)</f>
        <v>3.82</v>
      </c>
      <c r="AH420" s="14">
        <f>ROUND(AVERAGE(Zinsswaps!AH361:AH420)+'iBoxx Extrapolation'!$G420,2)</f>
        <v>3.81</v>
      </c>
      <c r="AI420" s="14">
        <f>ROUND(AVERAGE(Zinsswaps!AI361:AI420)+'iBoxx Extrapolation'!$G420,2)</f>
        <v>3.79</v>
      </c>
      <c r="AJ420" s="14">
        <f>ROUND(AVERAGE(Zinsswaps!AJ361:AJ420)+'iBoxx Extrapolation'!$G420,2)</f>
        <v>3.78</v>
      </c>
      <c r="AK420" s="14">
        <f>ROUND(AVERAGE(Zinsswaps!AK361:AK420)+'iBoxx Extrapolation'!$G420,2)</f>
        <v>3.77</v>
      </c>
      <c r="AL420" s="14">
        <f>ROUND(AVERAGE(Zinsswaps!AL361:AL420)+'iBoxx Extrapolation'!$G420,2)</f>
        <v>3.76</v>
      </c>
      <c r="AM420" s="14">
        <f>ROUND(AVERAGE(Zinsswaps!AM361:AM420)+'iBoxx Extrapolation'!$G420,2)</f>
        <v>3.75</v>
      </c>
      <c r="AN420" s="14">
        <f>ROUND(AVERAGE(Zinsswaps!AN361:AN420)+'iBoxx Extrapolation'!$G420,2)</f>
        <v>3.74</v>
      </c>
      <c r="AO420" s="14">
        <f>ROUND(AVERAGE(Zinsswaps!AO361:AO420)+'iBoxx Extrapolation'!$G420,2)</f>
        <v>3.73</v>
      </c>
      <c r="AP420" s="14">
        <f>ROUND(AVERAGE(Zinsswaps!AP361:AP420)+'iBoxx Extrapolation'!$G420,2)</f>
        <v>3.7</v>
      </c>
      <c r="AQ420" s="14">
        <f>ROUND(AVERAGE(Zinsswaps!AQ361:AQ420)+'iBoxx Extrapolation'!$G420,2)</f>
        <v>3.68</v>
      </c>
      <c r="AR420" s="14">
        <f>ROUND(AVERAGE(Zinsswaps!AR361:AR420)+'iBoxx Extrapolation'!$G420,2)</f>
        <v>3.66</v>
      </c>
      <c r="AS420" s="14">
        <f>ROUND(AVERAGE(Zinsswaps!AS361:AS420)+'iBoxx Extrapolation'!$G420,2)</f>
        <v>3.64</v>
      </c>
      <c r="AT420" s="14">
        <f>ROUND(AVERAGE(Zinsswaps!AT361:AT420)+'iBoxx Extrapolation'!$G420,2)</f>
        <v>3.62</v>
      </c>
      <c r="AU420" s="14">
        <f>ROUND(AVERAGE(Zinsswaps!AU361:AU420)+'iBoxx Extrapolation'!$G420,2)</f>
        <v>3.61</v>
      </c>
      <c r="AV420" s="14">
        <f>ROUND(AVERAGE(Zinsswaps!AV361:AV420)+'iBoxx Extrapolation'!$G420,2)</f>
        <v>3.59</v>
      </c>
      <c r="AW420" s="14">
        <f>ROUND(AVERAGE(Zinsswaps!AW361:AW420)+'iBoxx Extrapolation'!$G420,2)</f>
        <v>3.57</v>
      </c>
      <c r="AX420" s="14">
        <f>ROUND(AVERAGE(Zinsswaps!AX361:AX420)+'iBoxx Extrapolation'!$G420,2)</f>
        <v>3.56</v>
      </c>
      <c r="AY420" s="14">
        <f>ROUND(AVERAGE(Zinsswaps!AY361:AY420)+'iBoxx Extrapolation'!$G420,2)</f>
        <v>3.54</v>
      </c>
    </row>
    <row r="421" spans="1:51" s="16" customFormat="1" x14ac:dyDescent="0.2">
      <c r="A421" s="12">
        <v>50040</v>
      </c>
      <c r="B421" s="14">
        <f>ROUND(AVERAGE(Zinsswaps!B362:B421)+'iBoxx Extrapolation'!$G421,2)</f>
        <v>2.99</v>
      </c>
      <c r="C421" s="14">
        <f>ROUND(AVERAGE(Zinsswaps!C362:C421)+'iBoxx Extrapolation'!$G421,2)</f>
        <v>3</v>
      </c>
      <c r="D421" s="14">
        <f>ROUND(AVERAGE(Zinsswaps!D362:D421)+'iBoxx Extrapolation'!$G421,2)</f>
        <v>3.05</v>
      </c>
      <c r="E421" s="14">
        <f>ROUND(AVERAGE(Zinsswaps!E362:E421)+'iBoxx Extrapolation'!$G421,2)</f>
        <v>3.12</v>
      </c>
      <c r="F421" s="14">
        <f>ROUND(AVERAGE(Zinsswaps!F362:F421)+'iBoxx Extrapolation'!$G421,2)</f>
        <v>3.19</v>
      </c>
      <c r="G421" s="14">
        <f>ROUND(AVERAGE(Zinsswaps!G362:G421)+'iBoxx Extrapolation'!$G421,2)</f>
        <v>3.27</v>
      </c>
      <c r="H421" s="14">
        <f>ROUND(AVERAGE(Zinsswaps!H362:H421)+'iBoxx Extrapolation'!$G421,2)</f>
        <v>3.34</v>
      </c>
      <c r="I421" s="14">
        <f>ROUND(AVERAGE(Zinsswaps!I362:I421)+'iBoxx Extrapolation'!$G421,2)</f>
        <v>3.41</v>
      </c>
      <c r="J421" s="14">
        <f>ROUND(AVERAGE(Zinsswaps!J362:J421)+'iBoxx Extrapolation'!$G421,2)</f>
        <v>3.48</v>
      </c>
      <c r="K421" s="14">
        <f>ROUND(AVERAGE(Zinsswaps!K362:K421)+'iBoxx Extrapolation'!$G421,2)</f>
        <v>3.54</v>
      </c>
      <c r="L421" s="14">
        <f>ROUND(AVERAGE(Zinsswaps!L362:L421)+'iBoxx Extrapolation'!$G421,2)</f>
        <v>3.6</v>
      </c>
      <c r="M421" s="14">
        <f>ROUND(AVERAGE(Zinsswaps!M362:M421)+'iBoxx Extrapolation'!$G421,2)</f>
        <v>3.65</v>
      </c>
      <c r="N421" s="14">
        <f>ROUND(AVERAGE(Zinsswaps!N362:N421)+'iBoxx Extrapolation'!$G421,2)</f>
        <v>3.7</v>
      </c>
      <c r="O421" s="14">
        <f>ROUND(AVERAGE(Zinsswaps!O362:O421)+'iBoxx Extrapolation'!$G421,2)</f>
        <v>3.75</v>
      </c>
      <c r="P421" s="14">
        <f>ROUND(AVERAGE(Zinsswaps!P362:P421)+'iBoxx Extrapolation'!$G421,2)</f>
        <v>3.78</v>
      </c>
      <c r="Q421" s="14">
        <f>ROUND(AVERAGE(Zinsswaps!Q362:Q421)+'iBoxx Extrapolation'!$G421,2)</f>
        <v>3.81</v>
      </c>
      <c r="R421" s="14">
        <f>ROUND(AVERAGE(Zinsswaps!R362:R421)+'iBoxx Extrapolation'!$G421,2)</f>
        <v>3.83</v>
      </c>
      <c r="S421" s="14">
        <f>ROUND(AVERAGE(Zinsswaps!S362:S421)+'iBoxx Extrapolation'!$G421,2)</f>
        <v>3.85</v>
      </c>
      <c r="T421" s="14">
        <f>ROUND(AVERAGE(Zinsswaps!T362:T421)+'iBoxx Extrapolation'!$G421,2)</f>
        <v>3.87</v>
      </c>
      <c r="U421" s="14">
        <f>ROUND(AVERAGE(Zinsswaps!U362:U421)+'iBoxx Extrapolation'!$G421,2)</f>
        <v>3.89</v>
      </c>
      <c r="V421" s="14">
        <f>ROUND(AVERAGE(Zinsswaps!V362:V421)+'iBoxx Extrapolation'!$G421,2)</f>
        <v>3.89</v>
      </c>
      <c r="W421" s="14">
        <f>ROUND(AVERAGE(Zinsswaps!W362:W421)+'iBoxx Extrapolation'!$G421,2)</f>
        <v>3.89</v>
      </c>
      <c r="X421" s="14">
        <f>ROUND(AVERAGE(Zinsswaps!X362:X421)+'iBoxx Extrapolation'!$G421,2)</f>
        <v>3.89</v>
      </c>
      <c r="Y421" s="14">
        <f>ROUND(AVERAGE(Zinsswaps!Y362:Y421)+'iBoxx Extrapolation'!$G421,2)</f>
        <v>3.89</v>
      </c>
      <c r="Z421" s="14">
        <f>ROUND(AVERAGE(Zinsswaps!Z362:Z421)+'iBoxx Extrapolation'!$G421,2)</f>
        <v>3.89</v>
      </c>
      <c r="AA421" s="14">
        <f>ROUND(AVERAGE(Zinsswaps!AA362:AA421)+'iBoxx Extrapolation'!$G421,2)</f>
        <v>3.88</v>
      </c>
      <c r="AB421" s="14">
        <f>ROUND(AVERAGE(Zinsswaps!AB362:AB421)+'iBoxx Extrapolation'!$G421,2)</f>
        <v>3.88</v>
      </c>
      <c r="AC421" s="14">
        <f>ROUND(AVERAGE(Zinsswaps!AC362:AC421)+'iBoxx Extrapolation'!$G421,2)</f>
        <v>3.87</v>
      </c>
      <c r="AD421" s="14">
        <f>ROUND(AVERAGE(Zinsswaps!AD362:AD421)+'iBoxx Extrapolation'!$G421,2)</f>
        <v>3.86</v>
      </c>
      <c r="AE421" s="14">
        <f>ROUND(AVERAGE(Zinsswaps!AE362:AE421)+'iBoxx Extrapolation'!$G421,2)</f>
        <v>3.86</v>
      </c>
      <c r="AF421" s="14">
        <f>ROUND(AVERAGE(Zinsswaps!AF362:AF421)+'iBoxx Extrapolation'!$G421,2)</f>
        <v>3.84</v>
      </c>
      <c r="AG421" s="14">
        <f>ROUND(AVERAGE(Zinsswaps!AG362:AG421)+'iBoxx Extrapolation'!$G421,2)</f>
        <v>3.82</v>
      </c>
      <c r="AH421" s="14">
        <f>ROUND(AVERAGE(Zinsswaps!AH362:AH421)+'iBoxx Extrapolation'!$G421,2)</f>
        <v>3.81</v>
      </c>
      <c r="AI421" s="14">
        <f>ROUND(AVERAGE(Zinsswaps!AI362:AI421)+'iBoxx Extrapolation'!$G421,2)</f>
        <v>3.79</v>
      </c>
      <c r="AJ421" s="14">
        <f>ROUND(AVERAGE(Zinsswaps!AJ362:AJ421)+'iBoxx Extrapolation'!$G421,2)</f>
        <v>3.78</v>
      </c>
      <c r="AK421" s="14">
        <f>ROUND(AVERAGE(Zinsswaps!AK362:AK421)+'iBoxx Extrapolation'!$G421,2)</f>
        <v>3.77</v>
      </c>
      <c r="AL421" s="14">
        <f>ROUND(AVERAGE(Zinsswaps!AL362:AL421)+'iBoxx Extrapolation'!$G421,2)</f>
        <v>3.76</v>
      </c>
      <c r="AM421" s="14">
        <f>ROUND(AVERAGE(Zinsswaps!AM362:AM421)+'iBoxx Extrapolation'!$G421,2)</f>
        <v>3.75</v>
      </c>
      <c r="AN421" s="14">
        <f>ROUND(AVERAGE(Zinsswaps!AN362:AN421)+'iBoxx Extrapolation'!$G421,2)</f>
        <v>3.74</v>
      </c>
      <c r="AO421" s="14">
        <f>ROUND(AVERAGE(Zinsswaps!AO362:AO421)+'iBoxx Extrapolation'!$G421,2)</f>
        <v>3.73</v>
      </c>
      <c r="AP421" s="14">
        <f>ROUND(AVERAGE(Zinsswaps!AP362:AP421)+'iBoxx Extrapolation'!$G421,2)</f>
        <v>3.7</v>
      </c>
      <c r="AQ421" s="14">
        <f>ROUND(AVERAGE(Zinsswaps!AQ362:AQ421)+'iBoxx Extrapolation'!$G421,2)</f>
        <v>3.68</v>
      </c>
      <c r="AR421" s="14">
        <f>ROUND(AVERAGE(Zinsswaps!AR362:AR421)+'iBoxx Extrapolation'!$G421,2)</f>
        <v>3.66</v>
      </c>
      <c r="AS421" s="14">
        <f>ROUND(AVERAGE(Zinsswaps!AS362:AS421)+'iBoxx Extrapolation'!$G421,2)</f>
        <v>3.64</v>
      </c>
      <c r="AT421" s="14">
        <f>ROUND(AVERAGE(Zinsswaps!AT362:AT421)+'iBoxx Extrapolation'!$G421,2)</f>
        <v>3.62</v>
      </c>
      <c r="AU421" s="14">
        <f>ROUND(AVERAGE(Zinsswaps!AU362:AU421)+'iBoxx Extrapolation'!$G421,2)</f>
        <v>3.61</v>
      </c>
      <c r="AV421" s="14">
        <f>ROUND(AVERAGE(Zinsswaps!AV362:AV421)+'iBoxx Extrapolation'!$G421,2)</f>
        <v>3.59</v>
      </c>
      <c r="AW421" s="14">
        <f>ROUND(AVERAGE(Zinsswaps!AW362:AW421)+'iBoxx Extrapolation'!$G421,2)</f>
        <v>3.57</v>
      </c>
      <c r="AX421" s="14">
        <f>ROUND(AVERAGE(Zinsswaps!AX362:AX421)+'iBoxx Extrapolation'!$G421,2)</f>
        <v>3.56</v>
      </c>
      <c r="AY421" s="14">
        <f>ROUND(AVERAGE(Zinsswaps!AY362:AY421)+'iBoxx Extrapolation'!$G421,2)</f>
        <v>3.54</v>
      </c>
    </row>
    <row r="422" spans="1:51" s="16" customFormat="1" x14ac:dyDescent="0.2">
      <c r="A422" s="12">
        <v>50071</v>
      </c>
      <c r="B422" s="14">
        <f>ROUND(AVERAGE(Zinsswaps!B363:B422)+'iBoxx Extrapolation'!$G422,2)</f>
        <v>2.99</v>
      </c>
      <c r="C422" s="14">
        <f>ROUND(AVERAGE(Zinsswaps!C363:C422)+'iBoxx Extrapolation'!$G422,2)</f>
        <v>3</v>
      </c>
      <c r="D422" s="14">
        <f>ROUND(AVERAGE(Zinsswaps!D363:D422)+'iBoxx Extrapolation'!$G422,2)</f>
        <v>3.05</v>
      </c>
      <c r="E422" s="14">
        <f>ROUND(AVERAGE(Zinsswaps!E363:E422)+'iBoxx Extrapolation'!$G422,2)</f>
        <v>3.12</v>
      </c>
      <c r="F422" s="14">
        <f>ROUND(AVERAGE(Zinsswaps!F363:F422)+'iBoxx Extrapolation'!$G422,2)</f>
        <v>3.19</v>
      </c>
      <c r="G422" s="14">
        <f>ROUND(AVERAGE(Zinsswaps!G363:G422)+'iBoxx Extrapolation'!$G422,2)</f>
        <v>3.27</v>
      </c>
      <c r="H422" s="14">
        <f>ROUND(AVERAGE(Zinsswaps!H363:H422)+'iBoxx Extrapolation'!$G422,2)</f>
        <v>3.34</v>
      </c>
      <c r="I422" s="14">
        <f>ROUND(AVERAGE(Zinsswaps!I363:I422)+'iBoxx Extrapolation'!$G422,2)</f>
        <v>3.41</v>
      </c>
      <c r="J422" s="14">
        <f>ROUND(AVERAGE(Zinsswaps!J363:J422)+'iBoxx Extrapolation'!$G422,2)</f>
        <v>3.48</v>
      </c>
      <c r="K422" s="14">
        <f>ROUND(AVERAGE(Zinsswaps!K363:K422)+'iBoxx Extrapolation'!$G422,2)</f>
        <v>3.54</v>
      </c>
      <c r="L422" s="14">
        <f>ROUND(AVERAGE(Zinsswaps!L363:L422)+'iBoxx Extrapolation'!$G422,2)</f>
        <v>3.6</v>
      </c>
      <c r="M422" s="14">
        <f>ROUND(AVERAGE(Zinsswaps!M363:M422)+'iBoxx Extrapolation'!$G422,2)</f>
        <v>3.65</v>
      </c>
      <c r="N422" s="14">
        <f>ROUND(AVERAGE(Zinsswaps!N363:N422)+'iBoxx Extrapolation'!$G422,2)</f>
        <v>3.7</v>
      </c>
      <c r="O422" s="14">
        <f>ROUND(AVERAGE(Zinsswaps!O363:O422)+'iBoxx Extrapolation'!$G422,2)</f>
        <v>3.75</v>
      </c>
      <c r="P422" s="14">
        <f>ROUND(AVERAGE(Zinsswaps!P363:P422)+'iBoxx Extrapolation'!$G422,2)</f>
        <v>3.78</v>
      </c>
      <c r="Q422" s="14">
        <f>ROUND(AVERAGE(Zinsswaps!Q363:Q422)+'iBoxx Extrapolation'!$G422,2)</f>
        <v>3.81</v>
      </c>
      <c r="R422" s="14">
        <f>ROUND(AVERAGE(Zinsswaps!R363:R422)+'iBoxx Extrapolation'!$G422,2)</f>
        <v>3.83</v>
      </c>
      <c r="S422" s="14">
        <f>ROUND(AVERAGE(Zinsswaps!S363:S422)+'iBoxx Extrapolation'!$G422,2)</f>
        <v>3.85</v>
      </c>
      <c r="T422" s="14">
        <f>ROUND(AVERAGE(Zinsswaps!T363:T422)+'iBoxx Extrapolation'!$G422,2)</f>
        <v>3.87</v>
      </c>
      <c r="U422" s="14">
        <f>ROUND(AVERAGE(Zinsswaps!U363:U422)+'iBoxx Extrapolation'!$G422,2)</f>
        <v>3.89</v>
      </c>
      <c r="V422" s="14">
        <f>ROUND(AVERAGE(Zinsswaps!V363:V422)+'iBoxx Extrapolation'!$G422,2)</f>
        <v>3.89</v>
      </c>
      <c r="W422" s="14">
        <f>ROUND(AVERAGE(Zinsswaps!W363:W422)+'iBoxx Extrapolation'!$G422,2)</f>
        <v>3.89</v>
      </c>
      <c r="X422" s="14">
        <f>ROUND(AVERAGE(Zinsswaps!X363:X422)+'iBoxx Extrapolation'!$G422,2)</f>
        <v>3.89</v>
      </c>
      <c r="Y422" s="14">
        <f>ROUND(AVERAGE(Zinsswaps!Y363:Y422)+'iBoxx Extrapolation'!$G422,2)</f>
        <v>3.89</v>
      </c>
      <c r="Z422" s="14">
        <f>ROUND(AVERAGE(Zinsswaps!Z363:Z422)+'iBoxx Extrapolation'!$G422,2)</f>
        <v>3.89</v>
      </c>
      <c r="AA422" s="14">
        <f>ROUND(AVERAGE(Zinsswaps!AA363:AA422)+'iBoxx Extrapolation'!$G422,2)</f>
        <v>3.88</v>
      </c>
      <c r="AB422" s="14">
        <f>ROUND(AVERAGE(Zinsswaps!AB363:AB422)+'iBoxx Extrapolation'!$G422,2)</f>
        <v>3.88</v>
      </c>
      <c r="AC422" s="14">
        <f>ROUND(AVERAGE(Zinsswaps!AC363:AC422)+'iBoxx Extrapolation'!$G422,2)</f>
        <v>3.87</v>
      </c>
      <c r="AD422" s="14">
        <f>ROUND(AVERAGE(Zinsswaps!AD363:AD422)+'iBoxx Extrapolation'!$G422,2)</f>
        <v>3.86</v>
      </c>
      <c r="AE422" s="14">
        <f>ROUND(AVERAGE(Zinsswaps!AE363:AE422)+'iBoxx Extrapolation'!$G422,2)</f>
        <v>3.86</v>
      </c>
      <c r="AF422" s="14">
        <f>ROUND(AVERAGE(Zinsswaps!AF363:AF422)+'iBoxx Extrapolation'!$G422,2)</f>
        <v>3.84</v>
      </c>
      <c r="AG422" s="14">
        <f>ROUND(AVERAGE(Zinsswaps!AG363:AG422)+'iBoxx Extrapolation'!$G422,2)</f>
        <v>3.82</v>
      </c>
      <c r="AH422" s="14">
        <f>ROUND(AVERAGE(Zinsswaps!AH363:AH422)+'iBoxx Extrapolation'!$G422,2)</f>
        <v>3.81</v>
      </c>
      <c r="AI422" s="14">
        <f>ROUND(AVERAGE(Zinsswaps!AI363:AI422)+'iBoxx Extrapolation'!$G422,2)</f>
        <v>3.79</v>
      </c>
      <c r="AJ422" s="14">
        <f>ROUND(AVERAGE(Zinsswaps!AJ363:AJ422)+'iBoxx Extrapolation'!$G422,2)</f>
        <v>3.78</v>
      </c>
      <c r="AK422" s="14">
        <f>ROUND(AVERAGE(Zinsswaps!AK363:AK422)+'iBoxx Extrapolation'!$G422,2)</f>
        <v>3.77</v>
      </c>
      <c r="AL422" s="14">
        <f>ROUND(AVERAGE(Zinsswaps!AL363:AL422)+'iBoxx Extrapolation'!$G422,2)</f>
        <v>3.76</v>
      </c>
      <c r="AM422" s="14">
        <f>ROUND(AVERAGE(Zinsswaps!AM363:AM422)+'iBoxx Extrapolation'!$G422,2)</f>
        <v>3.75</v>
      </c>
      <c r="AN422" s="14">
        <f>ROUND(AVERAGE(Zinsswaps!AN363:AN422)+'iBoxx Extrapolation'!$G422,2)</f>
        <v>3.74</v>
      </c>
      <c r="AO422" s="14">
        <f>ROUND(AVERAGE(Zinsswaps!AO363:AO422)+'iBoxx Extrapolation'!$G422,2)</f>
        <v>3.73</v>
      </c>
      <c r="AP422" s="14">
        <f>ROUND(AVERAGE(Zinsswaps!AP363:AP422)+'iBoxx Extrapolation'!$G422,2)</f>
        <v>3.7</v>
      </c>
      <c r="AQ422" s="14">
        <f>ROUND(AVERAGE(Zinsswaps!AQ363:AQ422)+'iBoxx Extrapolation'!$G422,2)</f>
        <v>3.68</v>
      </c>
      <c r="AR422" s="14">
        <f>ROUND(AVERAGE(Zinsswaps!AR363:AR422)+'iBoxx Extrapolation'!$G422,2)</f>
        <v>3.66</v>
      </c>
      <c r="AS422" s="14">
        <f>ROUND(AVERAGE(Zinsswaps!AS363:AS422)+'iBoxx Extrapolation'!$G422,2)</f>
        <v>3.64</v>
      </c>
      <c r="AT422" s="14">
        <f>ROUND(AVERAGE(Zinsswaps!AT363:AT422)+'iBoxx Extrapolation'!$G422,2)</f>
        <v>3.62</v>
      </c>
      <c r="AU422" s="14">
        <f>ROUND(AVERAGE(Zinsswaps!AU363:AU422)+'iBoxx Extrapolation'!$G422,2)</f>
        <v>3.61</v>
      </c>
      <c r="AV422" s="14">
        <f>ROUND(AVERAGE(Zinsswaps!AV363:AV422)+'iBoxx Extrapolation'!$G422,2)</f>
        <v>3.59</v>
      </c>
      <c r="AW422" s="14">
        <f>ROUND(AVERAGE(Zinsswaps!AW363:AW422)+'iBoxx Extrapolation'!$G422,2)</f>
        <v>3.57</v>
      </c>
      <c r="AX422" s="14">
        <f>ROUND(AVERAGE(Zinsswaps!AX363:AX422)+'iBoxx Extrapolation'!$G422,2)</f>
        <v>3.56</v>
      </c>
      <c r="AY422" s="14">
        <f>ROUND(AVERAGE(Zinsswaps!AY363:AY422)+'iBoxx Extrapolation'!$G422,2)</f>
        <v>3.54</v>
      </c>
    </row>
    <row r="423" spans="1:51" s="16" customFormat="1" x14ac:dyDescent="0.2">
      <c r="A423" s="12">
        <v>50099</v>
      </c>
      <c r="B423" s="14">
        <f>ROUND(AVERAGE(Zinsswaps!B364:B423)+'iBoxx Extrapolation'!$G423,2)</f>
        <v>2.99</v>
      </c>
      <c r="C423" s="14">
        <f>ROUND(AVERAGE(Zinsswaps!C364:C423)+'iBoxx Extrapolation'!$G423,2)</f>
        <v>3</v>
      </c>
      <c r="D423" s="14">
        <f>ROUND(AVERAGE(Zinsswaps!D364:D423)+'iBoxx Extrapolation'!$G423,2)</f>
        <v>3.05</v>
      </c>
      <c r="E423" s="14">
        <f>ROUND(AVERAGE(Zinsswaps!E364:E423)+'iBoxx Extrapolation'!$G423,2)</f>
        <v>3.12</v>
      </c>
      <c r="F423" s="14">
        <f>ROUND(AVERAGE(Zinsswaps!F364:F423)+'iBoxx Extrapolation'!$G423,2)</f>
        <v>3.19</v>
      </c>
      <c r="G423" s="14">
        <f>ROUND(AVERAGE(Zinsswaps!G364:G423)+'iBoxx Extrapolation'!$G423,2)</f>
        <v>3.27</v>
      </c>
      <c r="H423" s="14">
        <f>ROUND(AVERAGE(Zinsswaps!H364:H423)+'iBoxx Extrapolation'!$G423,2)</f>
        <v>3.34</v>
      </c>
      <c r="I423" s="14">
        <f>ROUND(AVERAGE(Zinsswaps!I364:I423)+'iBoxx Extrapolation'!$G423,2)</f>
        <v>3.41</v>
      </c>
      <c r="J423" s="14">
        <f>ROUND(AVERAGE(Zinsswaps!J364:J423)+'iBoxx Extrapolation'!$G423,2)</f>
        <v>3.48</v>
      </c>
      <c r="K423" s="14">
        <f>ROUND(AVERAGE(Zinsswaps!K364:K423)+'iBoxx Extrapolation'!$G423,2)</f>
        <v>3.54</v>
      </c>
      <c r="L423" s="14">
        <f>ROUND(AVERAGE(Zinsswaps!L364:L423)+'iBoxx Extrapolation'!$G423,2)</f>
        <v>3.6</v>
      </c>
      <c r="M423" s="14">
        <f>ROUND(AVERAGE(Zinsswaps!M364:M423)+'iBoxx Extrapolation'!$G423,2)</f>
        <v>3.65</v>
      </c>
      <c r="N423" s="14">
        <f>ROUND(AVERAGE(Zinsswaps!N364:N423)+'iBoxx Extrapolation'!$G423,2)</f>
        <v>3.7</v>
      </c>
      <c r="O423" s="14">
        <f>ROUND(AVERAGE(Zinsswaps!O364:O423)+'iBoxx Extrapolation'!$G423,2)</f>
        <v>3.75</v>
      </c>
      <c r="P423" s="14">
        <f>ROUND(AVERAGE(Zinsswaps!P364:P423)+'iBoxx Extrapolation'!$G423,2)</f>
        <v>3.78</v>
      </c>
      <c r="Q423" s="14">
        <f>ROUND(AVERAGE(Zinsswaps!Q364:Q423)+'iBoxx Extrapolation'!$G423,2)</f>
        <v>3.81</v>
      </c>
      <c r="R423" s="14">
        <f>ROUND(AVERAGE(Zinsswaps!R364:R423)+'iBoxx Extrapolation'!$G423,2)</f>
        <v>3.83</v>
      </c>
      <c r="S423" s="14">
        <f>ROUND(AVERAGE(Zinsswaps!S364:S423)+'iBoxx Extrapolation'!$G423,2)</f>
        <v>3.85</v>
      </c>
      <c r="T423" s="14">
        <f>ROUND(AVERAGE(Zinsswaps!T364:T423)+'iBoxx Extrapolation'!$G423,2)</f>
        <v>3.87</v>
      </c>
      <c r="U423" s="14">
        <f>ROUND(AVERAGE(Zinsswaps!U364:U423)+'iBoxx Extrapolation'!$G423,2)</f>
        <v>3.89</v>
      </c>
      <c r="V423" s="14">
        <f>ROUND(AVERAGE(Zinsswaps!V364:V423)+'iBoxx Extrapolation'!$G423,2)</f>
        <v>3.89</v>
      </c>
      <c r="W423" s="14">
        <f>ROUND(AVERAGE(Zinsswaps!W364:W423)+'iBoxx Extrapolation'!$G423,2)</f>
        <v>3.89</v>
      </c>
      <c r="X423" s="14">
        <f>ROUND(AVERAGE(Zinsswaps!X364:X423)+'iBoxx Extrapolation'!$G423,2)</f>
        <v>3.89</v>
      </c>
      <c r="Y423" s="14">
        <f>ROUND(AVERAGE(Zinsswaps!Y364:Y423)+'iBoxx Extrapolation'!$G423,2)</f>
        <v>3.89</v>
      </c>
      <c r="Z423" s="14">
        <f>ROUND(AVERAGE(Zinsswaps!Z364:Z423)+'iBoxx Extrapolation'!$G423,2)</f>
        <v>3.89</v>
      </c>
      <c r="AA423" s="14">
        <f>ROUND(AVERAGE(Zinsswaps!AA364:AA423)+'iBoxx Extrapolation'!$G423,2)</f>
        <v>3.88</v>
      </c>
      <c r="AB423" s="14">
        <f>ROUND(AVERAGE(Zinsswaps!AB364:AB423)+'iBoxx Extrapolation'!$G423,2)</f>
        <v>3.88</v>
      </c>
      <c r="AC423" s="14">
        <f>ROUND(AVERAGE(Zinsswaps!AC364:AC423)+'iBoxx Extrapolation'!$G423,2)</f>
        <v>3.87</v>
      </c>
      <c r="AD423" s="14">
        <f>ROUND(AVERAGE(Zinsswaps!AD364:AD423)+'iBoxx Extrapolation'!$G423,2)</f>
        <v>3.86</v>
      </c>
      <c r="AE423" s="14">
        <f>ROUND(AVERAGE(Zinsswaps!AE364:AE423)+'iBoxx Extrapolation'!$G423,2)</f>
        <v>3.86</v>
      </c>
      <c r="AF423" s="14">
        <f>ROUND(AVERAGE(Zinsswaps!AF364:AF423)+'iBoxx Extrapolation'!$G423,2)</f>
        <v>3.84</v>
      </c>
      <c r="AG423" s="14">
        <f>ROUND(AVERAGE(Zinsswaps!AG364:AG423)+'iBoxx Extrapolation'!$G423,2)</f>
        <v>3.82</v>
      </c>
      <c r="AH423" s="14">
        <f>ROUND(AVERAGE(Zinsswaps!AH364:AH423)+'iBoxx Extrapolation'!$G423,2)</f>
        <v>3.81</v>
      </c>
      <c r="AI423" s="14">
        <f>ROUND(AVERAGE(Zinsswaps!AI364:AI423)+'iBoxx Extrapolation'!$G423,2)</f>
        <v>3.79</v>
      </c>
      <c r="AJ423" s="14">
        <f>ROUND(AVERAGE(Zinsswaps!AJ364:AJ423)+'iBoxx Extrapolation'!$G423,2)</f>
        <v>3.78</v>
      </c>
      <c r="AK423" s="14">
        <f>ROUND(AVERAGE(Zinsswaps!AK364:AK423)+'iBoxx Extrapolation'!$G423,2)</f>
        <v>3.77</v>
      </c>
      <c r="AL423" s="14">
        <f>ROUND(AVERAGE(Zinsswaps!AL364:AL423)+'iBoxx Extrapolation'!$G423,2)</f>
        <v>3.76</v>
      </c>
      <c r="AM423" s="14">
        <f>ROUND(AVERAGE(Zinsswaps!AM364:AM423)+'iBoxx Extrapolation'!$G423,2)</f>
        <v>3.75</v>
      </c>
      <c r="AN423" s="14">
        <f>ROUND(AVERAGE(Zinsswaps!AN364:AN423)+'iBoxx Extrapolation'!$G423,2)</f>
        <v>3.74</v>
      </c>
      <c r="AO423" s="14">
        <f>ROUND(AVERAGE(Zinsswaps!AO364:AO423)+'iBoxx Extrapolation'!$G423,2)</f>
        <v>3.73</v>
      </c>
      <c r="AP423" s="14">
        <f>ROUND(AVERAGE(Zinsswaps!AP364:AP423)+'iBoxx Extrapolation'!$G423,2)</f>
        <v>3.7</v>
      </c>
      <c r="AQ423" s="14">
        <f>ROUND(AVERAGE(Zinsswaps!AQ364:AQ423)+'iBoxx Extrapolation'!$G423,2)</f>
        <v>3.68</v>
      </c>
      <c r="AR423" s="14">
        <f>ROUND(AVERAGE(Zinsswaps!AR364:AR423)+'iBoxx Extrapolation'!$G423,2)</f>
        <v>3.66</v>
      </c>
      <c r="AS423" s="14">
        <f>ROUND(AVERAGE(Zinsswaps!AS364:AS423)+'iBoxx Extrapolation'!$G423,2)</f>
        <v>3.64</v>
      </c>
      <c r="AT423" s="14">
        <f>ROUND(AVERAGE(Zinsswaps!AT364:AT423)+'iBoxx Extrapolation'!$G423,2)</f>
        <v>3.62</v>
      </c>
      <c r="AU423" s="14">
        <f>ROUND(AVERAGE(Zinsswaps!AU364:AU423)+'iBoxx Extrapolation'!$G423,2)</f>
        <v>3.61</v>
      </c>
      <c r="AV423" s="14">
        <f>ROUND(AVERAGE(Zinsswaps!AV364:AV423)+'iBoxx Extrapolation'!$G423,2)</f>
        <v>3.59</v>
      </c>
      <c r="AW423" s="14">
        <f>ROUND(AVERAGE(Zinsswaps!AW364:AW423)+'iBoxx Extrapolation'!$G423,2)</f>
        <v>3.57</v>
      </c>
      <c r="AX423" s="14">
        <f>ROUND(AVERAGE(Zinsswaps!AX364:AX423)+'iBoxx Extrapolation'!$G423,2)</f>
        <v>3.56</v>
      </c>
      <c r="AY423" s="14">
        <f>ROUND(AVERAGE(Zinsswaps!AY364:AY423)+'iBoxx Extrapolation'!$G423,2)</f>
        <v>3.54</v>
      </c>
    </row>
    <row r="424" spans="1:51" s="16" customFormat="1" x14ac:dyDescent="0.2">
      <c r="A424" s="12">
        <v>50130</v>
      </c>
      <c r="B424" s="14">
        <f>ROUND(AVERAGE(Zinsswaps!B365:B424)+'iBoxx Extrapolation'!$G424,2)</f>
        <v>2.99</v>
      </c>
      <c r="C424" s="14">
        <f>ROUND(AVERAGE(Zinsswaps!C365:C424)+'iBoxx Extrapolation'!$G424,2)</f>
        <v>3</v>
      </c>
      <c r="D424" s="14">
        <f>ROUND(AVERAGE(Zinsswaps!D365:D424)+'iBoxx Extrapolation'!$G424,2)</f>
        <v>3.05</v>
      </c>
      <c r="E424" s="14">
        <f>ROUND(AVERAGE(Zinsswaps!E365:E424)+'iBoxx Extrapolation'!$G424,2)</f>
        <v>3.12</v>
      </c>
      <c r="F424" s="14">
        <f>ROUND(AVERAGE(Zinsswaps!F365:F424)+'iBoxx Extrapolation'!$G424,2)</f>
        <v>3.19</v>
      </c>
      <c r="G424" s="14">
        <f>ROUND(AVERAGE(Zinsswaps!G365:G424)+'iBoxx Extrapolation'!$G424,2)</f>
        <v>3.27</v>
      </c>
      <c r="H424" s="14">
        <f>ROUND(AVERAGE(Zinsswaps!H365:H424)+'iBoxx Extrapolation'!$G424,2)</f>
        <v>3.34</v>
      </c>
      <c r="I424" s="14">
        <f>ROUND(AVERAGE(Zinsswaps!I365:I424)+'iBoxx Extrapolation'!$G424,2)</f>
        <v>3.41</v>
      </c>
      <c r="J424" s="14">
        <f>ROUND(AVERAGE(Zinsswaps!J365:J424)+'iBoxx Extrapolation'!$G424,2)</f>
        <v>3.48</v>
      </c>
      <c r="K424" s="14">
        <f>ROUND(AVERAGE(Zinsswaps!K365:K424)+'iBoxx Extrapolation'!$G424,2)</f>
        <v>3.54</v>
      </c>
      <c r="L424" s="14">
        <f>ROUND(AVERAGE(Zinsswaps!L365:L424)+'iBoxx Extrapolation'!$G424,2)</f>
        <v>3.6</v>
      </c>
      <c r="M424" s="14">
        <f>ROUND(AVERAGE(Zinsswaps!M365:M424)+'iBoxx Extrapolation'!$G424,2)</f>
        <v>3.65</v>
      </c>
      <c r="N424" s="14">
        <f>ROUND(AVERAGE(Zinsswaps!N365:N424)+'iBoxx Extrapolation'!$G424,2)</f>
        <v>3.7</v>
      </c>
      <c r="O424" s="14">
        <f>ROUND(AVERAGE(Zinsswaps!O365:O424)+'iBoxx Extrapolation'!$G424,2)</f>
        <v>3.75</v>
      </c>
      <c r="P424" s="14">
        <f>ROUND(AVERAGE(Zinsswaps!P365:P424)+'iBoxx Extrapolation'!$G424,2)</f>
        <v>3.78</v>
      </c>
      <c r="Q424" s="14">
        <f>ROUND(AVERAGE(Zinsswaps!Q365:Q424)+'iBoxx Extrapolation'!$G424,2)</f>
        <v>3.81</v>
      </c>
      <c r="R424" s="14">
        <f>ROUND(AVERAGE(Zinsswaps!R365:R424)+'iBoxx Extrapolation'!$G424,2)</f>
        <v>3.83</v>
      </c>
      <c r="S424" s="14">
        <f>ROUND(AVERAGE(Zinsswaps!S365:S424)+'iBoxx Extrapolation'!$G424,2)</f>
        <v>3.85</v>
      </c>
      <c r="T424" s="14">
        <f>ROUND(AVERAGE(Zinsswaps!T365:T424)+'iBoxx Extrapolation'!$G424,2)</f>
        <v>3.87</v>
      </c>
      <c r="U424" s="14">
        <f>ROUND(AVERAGE(Zinsswaps!U365:U424)+'iBoxx Extrapolation'!$G424,2)</f>
        <v>3.89</v>
      </c>
      <c r="V424" s="14">
        <f>ROUND(AVERAGE(Zinsswaps!V365:V424)+'iBoxx Extrapolation'!$G424,2)</f>
        <v>3.89</v>
      </c>
      <c r="W424" s="14">
        <f>ROUND(AVERAGE(Zinsswaps!W365:W424)+'iBoxx Extrapolation'!$G424,2)</f>
        <v>3.89</v>
      </c>
      <c r="X424" s="14">
        <f>ROUND(AVERAGE(Zinsswaps!X365:X424)+'iBoxx Extrapolation'!$G424,2)</f>
        <v>3.89</v>
      </c>
      <c r="Y424" s="14">
        <f>ROUND(AVERAGE(Zinsswaps!Y365:Y424)+'iBoxx Extrapolation'!$G424,2)</f>
        <v>3.89</v>
      </c>
      <c r="Z424" s="14">
        <f>ROUND(AVERAGE(Zinsswaps!Z365:Z424)+'iBoxx Extrapolation'!$G424,2)</f>
        <v>3.89</v>
      </c>
      <c r="AA424" s="14">
        <f>ROUND(AVERAGE(Zinsswaps!AA365:AA424)+'iBoxx Extrapolation'!$G424,2)</f>
        <v>3.88</v>
      </c>
      <c r="AB424" s="14">
        <f>ROUND(AVERAGE(Zinsswaps!AB365:AB424)+'iBoxx Extrapolation'!$G424,2)</f>
        <v>3.88</v>
      </c>
      <c r="AC424" s="14">
        <f>ROUND(AVERAGE(Zinsswaps!AC365:AC424)+'iBoxx Extrapolation'!$G424,2)</f>
        <v>3.87</v>
      </c>
      <c r="AD424" s="14">
        <f>ROUND(AVERAGE(Zinsswaps!AD365:AD424)+'iBoxx Extrapolation'!$G424,2)</f>
        <v>3.86</v>
      </c>
      <c r="AE424" s="14">
        <f>ROUND(AVERAGE(Zinsswaps!AE365:AE424)+'iBoxx Extrapolation'!$G424,2)</f>
        <v>3.86</v>
      </c>
      <c r="AF424" s="14">
        <f>ROUND(AVERAGE(Zinsswaps!AF365:AF424)+'iBoxx Extrapolation'!$G424,2)</f>
        <v>3.84</v>
      </c>
      <c r="AG424" s="14">
        <f>ROUND(AVERAGE(Zinsswaps!AG365:AG424)+'iBoxx Extrapolation'!$G424,2)</f>
        <v>3.82</v>
      </c>
      <c r="AH424" s="14">
        <f>ROUND(AVERAGE(Zinsswaps!AH365:AH424)+'iBoxx Extrapolation'!$G424,2)</f>
        <v>3.81</v>
      </c>
      <c r="AI424" s="14">
        <f>ROUND(AVERAGE(Zinsswaps!AI365:AI424)+'iBoxx Extrapolation'!$G424,2)</f>
        <v>3.79</v>
      </c>
      <c r="AJ424" s="14">
        <f>ROUND(AVERAGE(Zinsswaps!AJ365:AJ424)+'iBoxx Extrapolation'!$G424,2)</f>
        <v>3.78</v>
      </c>
      <c r="AK424" s="14">
        <f>ROUND(AVERAGE(Zinsswaps!AK365:AK424)+'iBoxx Extrapolation'!$G424,2)</f>
        <v>3.77</v>
      </c>
      <c r="AL424" s="14">
        <f>ROUND(AVERAGE(Zinsswaps!AL365:AL424)+'iBoxx Extrapolation'!$G424,2)</f>
        <v>3.76</v>
      </c>
      <c r="AM424" s="14">
        <f>ROUND(AVERAGE(Zinsswaps!AM365:AM424)+'iBoxx Extrapolation'!$G424,2)</f>
        <v>3.75</v>
      </c>
      <c r="AN424" s="14">
        <f>ROUND(AVERAGE(Zinsswaps!AN365:AN424)+'iBoxx Extrapolation'!$G424,2)</f>
        <v>3.74</v>
      </c>
      <c r="AO424" s="14">
        <f>ROUND(AVERAGE(Zinsswaps!AO365:AO424)+'iBoxx Extrapolation'!$G424,2)</f>
        <v>3.73</v>
      </c>
      <c r="AP424" s="14">
        <f>ROUND(AVERAGE(Zinsswaps!AP365:AP424)+'iBoxx Extrapolation'!$G424,2)</f>
        <v>3.7</v>
      </c>
      <c r="AQ424" s="14">
        <f>ROUND(AVERAGE(Zinsswaps!AQ365:AQ424)+'iBoxx Extrapolation'!$G424,2)</f>
        <v>3.68</v>
      </c>
      <c r="AR424" s="14">
        <f>ROUND(AVERAGE(Zinsswaps!AR365:AR424)+'iBoxx Extrapolation'!$G424,2)</f>
        <v>3.66</v>
      </c>
      <c r="AS424" s="14">
        <f>ROUND(AVERAGE(Zinsswaps!AS365:AS424)+'iBoxx Extrapolation'!$G424,2)</f>
        <v>3.64</v>
      </c>
      <c r="AT424" s="14">
        <f>ROUND(AVERAGE(Zinsswaps!AT365:AT424)+'iBoxx Extrapolation'!$G424,2)</f>
        <v>3.62</v>
      </c>
      <c r="AU424" s="14">
        <f>ROUND(AVERAGE(Zinsswaps!AU365:AU424)+'iBoxx Extrapolation'!$G424,2)</f>
        <v>3.61</v>
      </c>
      <c r="AV424" s="14">
        <f>ROUND(AVERAGE(Zinsswaps!AV365:AV424)+'iBoxx Extrapolation'!$G424,2)</f>
        <v>3.59</v>
      </c>
      <c r="AW424" s="14">
        <f>ROUND(AVERAGE(Zinsswaps!AW365:AW424)+'iBoxx Extrapolation'!$G424,2)</f>
        <v>3.57</v>
      </c>
      <c r="AX424" s="14">
        <f>ROUND(AVERAGE(Zinsswaps!AX365:AX424)+'iBoxx Extrapolation'!$G424,2)</f>
        <v>3.56</v>
      </c>
      <c r="AY424" s="14">
        <f>ROUND(AVERAGE(Zinsswaps!AY365:AY424)+'iBoxx Extrapolation'!$G424,2)</f>
        <v>3.54</v>
      </c>
    </row>
    <row r="425" spans="1:51" s="16" customFormat="1" x14ac:dyDescent="0.2">
      <c r="A425" s="12">
        <v>50160</v>
      </c>
      <c r="B425" s="14">
        <f>ROUND(AVERAGE(Zinsswaps!B366:B425)+'iBoxx Extrapolation'!$G425,2)</f>
        <v>2.99</v>
      </c>
      <c r="C425" s="14">
        <f>ROUND(AVERAGE(Zinsswaps!C366:C425)+'iBoxx Extrapolation'!$G425,2)</f>
        <v>3</v>
      </c>
      <c r="D425" s="14">
        <f>ROUND(AVERAGE(Zinsswaps!D366:D425)+'iBoxx Extrapolation'!$G425,2)</f>
        <v>3.05</v>
      </c>
      <c r="E425" s="14">
        <f>ROUND(AVERAGE(Zinsswaps!E366:E425)+'iBoxx Extrapolation'!$G425,2)</f>
        <v>3.12</v>
      </c>
      <c r="F425" s="14">
        <f>ROUND(AVERAGE(Zinsswaps!F366:F425)+'iBoxx Extrapolation'!$G425,2)</f>
        <v>3.19</v>
      </c>
      <c r="G425" s="14">
        <f>ROUND(AVERAGE(Zinsswaps!G366:G425)+'iBoxx Extrapolation'!$G425,2)</f>
        <v>3.27</v>
      </c>
      <c r="H425" s="14">
        <f>ROUND(AVERAGE(Zinsswaps!H366:H425)+'iBoxx Extrapolation'!$G425,2)</f>
        <v>3.34</v>
      </c>
      <c r="I425" s="14">
        <f>ROUND(AVERAGE(Zinsswaps!I366:I425)+'iBoxx Extrapolation'!$G425,2)</f>
        <v>3.41</v>
      </c>
      <c r="J425" s="14">
        <f>ROUND(AVERAGE(Zinsswaps!J366:J425)+'iBoxx Extrapolation'!$G425,2)</f>
        <v>3.48</v>
      </c>
      <c r="K425" s="14">
        <f>ROUND(AVERAGE(Zinsswaps!K366:K425)+'iBoxx Extrapolation'!$G425,2)</f>
        <v>3.54</v>
      </c>
      <c r="L425" s="14">
        <f>ROUND(AVERAGE(Zinsswaps!L366:L425)+'iBoxx Extrapolation'!$G425,2)</f>
        <v>3.6</v>
      </c>
      <c r="M425" s="14">
        <f>ROUND(AVERAGE(Zinsswaps!M366:M425)+'iBoxx Extrapolation'!$G425,2)</f>
        <v>3.65</v>
      </c>
      <c r="N425" s="14">
        <f>ROUND(AVERAGE(Zinsswaps!N366:N425)+'iBoxx Extrapolation'!$G425,2)</f>
        <v>3.7</v>
      </c>
      <c r="O425" s="14">
        <f>ROUND(AVERAGE(Zinsswaps!O366:O425)+'iBoxx Extrapolation'!$G425,2)</f>
        <v>3.75</v>
      </c>
      <c r="P425" s="14">
        <f>ROUND(AVERAGE(Zinsswaps!P366:P425)+'iBoxx Extrapolation'!$G425,2)</f>
        <v>3.78</v>
      </c>
      <c r="Q425" s="14">
        <f>ROUND(AVERAGE(Zinsswaps!Q366:Q425)+'iBoxx Extrapolation'!$G425,2)</f>
        <v>3.81</v>
      </c>
      <c r="R425" s="14">
        <f>ROUND(AVERAGE(Zinsswaps!R366:R425)+'iBoxx Extrapolation'!$G425,2)</f>
        <v>3.83</v>
      </c>
      <c r="S425" s="14">
        <f>ROUND(AVERAGE(Zinsswaps!S366:S425)+'iBoxx Extrapolation'!$G425,2)</f>
        <v>3.85</v>
      </c>
      <c r="T425" s="14">
        <f>ROUND(AVERAGE(Zinsswaps!T366:T425)+'iBoxx Extrapolation'!$G425,2)</f>
        <v>3.87</v>
      </c>
      <c r="U425" s="14">
        <f>ROUND(AVERAGE(Zinsswaps!U366:U425)+'iBoxx Extrapolation'!$G425,2)</f>
        <v>3.89</v>
      </c>
      <c r="V425" s="14">
        <f>ROUND(AVERAGE(Zinsswaps!V366:V425)+'iBoxx Extrapolation'!$G425,2)</f>
        <v>3.89</v>
      </c>
      <c r="W425" s="14">
        <f>ROUND(AVERAGE(Zinsswaps!W366:W425)+'iBoxx Extrapolation'!$G425,2)</f>
        <v>3.89</v>
      </c>
      <c r="X425" s="14">
        <f>ROUND(AVERAGE(Zinsswaps!X366:X425)+'iBoxx Extrapolation'!$G425,2)</f>
        <v>3.89</v>
      </c>
      <c r="Y425" s="14">
        <f>ROUND(AVERAGE(Zinsswaps!Y366:Y425)+'iBoxx Extrapolation'!$G425,2)</f>
        <v>3.89</v>
      </c>
      <c r="Z425" s="14">
        <f>ROUND(AVERAGE(Zinsswaps!Z366:Z425)+'iBoxx Extrapolation'!$G425,2)</f>
        <v>3.89</v>
      </c>
      <c r="AA425" s="14">
        <f>ROUND(AVERAGE(Zinsswaps!AA366:AA425)+'iBoxx Extrapolation'!$G425,2)</f>
        <v>3.88</v>
      </c>
      <c r="AB425" s="14">
        <f>ROUND(AVERAGE(Zinsswaps!AB366:AB425)+'iBoxx Extrapolation'!$G425,2)</f>
        <v>3.88</v>
      </c>
      <c r="AC425" s="14">
        <f>ROUND(AVERAGE(Zinsswaps!AC366:AC425)+'iBoxx Extrapolation'!$G425,2)</f>
        <v>3.87</v>
      </c>
      <c r="AD425" s="14">
        <f>ROUND(AVERAGE(Zinsswaps!AD366:AD425)+'iBoxx Extrapolation'!$G425,2)</f>
        <v>3.86</v>
      </c>
      <c r="AE425" s="14">
        <f>ROUND(AVERAGE(Zinsswaps!AE366:AE425)+'iBoxx Extrapolation'!$G425,2)</f>
        <v>3.86</v>
      </c>
      <c r="AF425" s="14">
        <f>ROUND(AVERAGE(Zinsswaps!AF366:AF425)+'iBoxx Extrapolation'!$G425,2)</f>
        <v>3.84</v>
      </c>
      <c r="AG425" s="14">
        <f>ROUND(AVERAGE(Zinsswaps!AG366:AG425)+'iBoxx Extrapolation'!$G425,2)</f>
        <v>3.82</v>
      </c>
      <c r="AH425" s="14">
        <f>ROUND(AVERAGE(Zinsswaps!AH366:AH425)+'iBoxx Extrapolation'!$G425,2)</f>
        <v>3.81</v>
      </c>
      <c r="AI425" s="14">
        <f>ROUND(AVERAGE(Zinsswaps!AI366:AI425)+'iBoxx Extrapolation'!$G425,2)</f>
        <v>3.79</v>
      </c>
      <c r="AJ425" s="14">
        <f>ROUND(AVERAGE(Zinsswaps!AJ366:AJ425)+'iBoxx Extrapolation'!$G425,2)</f>
        <v>3.78</v>
      </c>
      <c r="AK425" s="14">
        <f>ROUND(AVERAGE(Zinsswaps!AK366:AK425)+'iBoxx Extrapolation'!$G425,2)</f>
        <v>3.77</v>
      </c>
      <c r="AL425" s="14">
        <f>ROUND(AVERAGE(Zinsswaps!AL366:AL425)+'iBoxx Extrapolation'!$G425,2)</f>
        <v>3.76</v>
      </c>
      <c r="AM425" s="14">
        <f>ROUND(AVERAGE(Zinsswaps!AM366:AM425)+'iBoxx Extrapolation'!$G425,2)</f>
        <v>3.75</v>
      </c>
      <c r="AN425" s="14">
        <f>ROUND(AVERAGE(Zinsswaps!AN366:AN425)+'iBoxx Extrapolation'!$G425,2)</f>
        <v>3.74</v>
      </c>
      <c r="AO425" s="14">
        <f>ROUND(AVERAGE(Zinsswaps!AO366:AO425)+'iBoxx Extrapolation'!$G425,2)</f>
        <v>3.73</v>
      </c>
      <c r="AP425" s="14">
        <f>ROUND(AVERAGE(Zinsswaps!AP366:AP425)+'iBoxx Extrapolation'!$G425,2)</f>
        <v>3.7</v>
      </c>
      <c r="AQ425" s="14">
        <f>ROUND(AVERAGE(Zinsswaps!AQ366:AQ425)+'iBoxx Extrapolation'!$G425,2)</f>
        <v>3.68</v>
      </c>
      <c r="AR425" s="14">
        <f>ROUND(AVERAGE(Zinsswaps!AR366:AR425)+'iBoxx Extrapolation'!$G425,2)</f>
        <v>3.66</v>
      </c>
      <c r="AS425" s="14">
        <f>ROUND(AVERAGE(Zinsswaps!AS366:AS425)+'iBoxx Extrapolation'!$G425,2)</f>
        <v>3.64</v>
      </c>
      <c r="AT425" s="14">
        <f>ROUND(AVERAGE(Zinsswaps!AT366:AT425)+'iBoxx Extrapolation'!$G425,2)</f>
        <v>3.62</v>
      </c>
      <c r="AU425" s="14">
        <f>ROUND(AVERAGE(Zinsswaps!AU366:AU425)+'iBoxx Extrapolation'!$G425,2)</f>
        <v>3.61</v>
      </c>
      <c r="AV425" s="14">
        <f>ROUND(AVERAGE(Zinsswaps!AV366:AV425)+'iBoxx Extrapolation'!$G425,2)</f>
        <v>3.59</v>
      </c>
      <c r="AW425" s="14">
        <f>ROUND(AVERAGE(Zinsswaps!AW366:AW425)+'iBoxx Extrapolation'!$G425,2)</f>
        <v>3.57</v>
      </c>
      <c r="AX425" s="14">
        <f>ROUND(AVERAGE(Zinsswaps!AX366:AX425)+'iBoxx Extrapolation'!$G425,2)</f>
        <v>3.56</v>
      </c>
      <c r="AY425" s="14">
        <f>ROUND(AVERAGE(Zinsswaps!AY366:AY425)+'iBoxx Extrapolation'!$G425,2)</f>
        <v>3.54</v>
      </c>
    </row>
    <row r="426" spans="1:51" s="16" customFormat="1" x14ac:dyDescent="0.2">
      <c r="A426" s="12">
        <v>50191</v>
      </c>
      <c r="B426" s="14">
        <f>ROUND(AVERAGE(Zinsswaps!B367:B426)+'iBoxx Extrapolation'!$G426,2)</f>
        <v>2.99</v>
      </c>
      <c r="C426" s="14">
        <f>ROUND(AVERAGE(Zinsswaps!C367:C426)+'iBoxx Extrapolation'!$G426,2)</f>
        <v>3</v>
      </c>
      <c r="D426" s="14">
        <f>ROUND(AVERAGE(Zinsswaps!D367:D426)+'iBoxx Extrapolation'!$G426,2)</f>
        <v>3.05</v>
      </c>
      <c r="E426" s="14">
        <f>ROUND(AVERAGE(Zinsswaps!E367:E426)+'iBoxx Extrapolation'!$G426,2)</f>
        <v>3.12</v>
      </c>
      <c r="F426" s="14">
        <f>ROUND(AVERAGE(Zinsswaps!F367:F426)+'iBoxx Extrapolation'!$G426,2)</f>
        <v>3.19</v>
      </c>
      <c r="G426" s="14">
        <f>ROUND(AVERAGE(Zinsswaps!G367:G426)+'iBoxx Extrapolation'!$G426,2)</f>
        <v>3.27</v>
      </c>
      <c r="H426" s="14">
        <f>ROUND(AVERAGE(Zinsswaps!H367:H426)+'iBoxx Extrapolation'!$G426,2)</f>
        <v>3.34</v>
      </c>
      <c r="I426" s="14">
        <f>ROUND(AVERAGE(Zinsswaps!I367:I426)+'iBoxx Extrapolation'!$G426,2)</f>
        <v>3.41</v>
      </c>
      <c r="J426" s="14">
        <f>ROUND(AVERAGE(Zinsswaps!J367:J426)+'iBoxx Extrapolation'!$G426,2)</f>
        <v>3.48</v>
      </c>
      <c r="K426" s="14">
        <f>ROUND(AVERAGE(Zinsswaps!K367:K426)+'iBoxx Extrapolation'!$G426,2)</f>
        <v>3.54</v>
      </c>
      <c r="L426" s="14">
        <f>ROUND(AVERAGE(Zinsswaps!L367:L426)+'iBoxx Extrapolation'!$G426,2)</f>
        <v>3.6</v>
      </c>
      <c r="M426" s="14">
        <f>ROUND(AVERAGE(Zinsswaps!M367:M426)+'iBoxx Extrapolation'!$G426,2)</f>
        <v>3.65</v>
      </c>
      <c r="N426" s="14">
        <f>ROUND(AVERAGE(Zinsswaps!N367:N426)+'iBoxx Extrapolation'!$G426,2)</f>
        <v>3.7</v>
      </c>
      <c r="O426" s="14">
        <f>ROUND(AVERAGE(Zinsswaps!O367:O426)+'iBoxx Extrapolation'!$G426,2)</f>
        <v>3.75</v>
      </c>
      <c r="P426" s="14">
        <f>ROUND(AVERAGE(Zinsswaps!P367:P426)+'iBoxx Extrapolation'!$G426,2)</f>
        <v>3.78</v>
      </c>
      <c r="Q426" s="14">
        <f>ROUND(AVERAGE(Zinsswaps!Q367:Q426)+'iBoxx Extrapolation'!$G426,2)</f>
        <v>3.81</v>
      </c>
      <c r="R426" s="14">
        <f>ROUND(AVERAGE(Zinsswaps!R367:R426)+'iBoxx Extrapolation'!$G426,2)</f>
        <v>3.83</v>
      </c>
      <c r="S426" s="14">
        <f>ROUND(AVERAGE(Zinsswaps!S367:S426)+'iBoxx Extrapolation'!$G426,2)</f>
        <v>3.85</v>
      </c>
      <c r="T426" s="14">
        <f>ROUND(AVERAGE(Zinsswaps!T367:T426)+'iBoxx Extrapolation'!$G426,2)</f>
        <v>3.87</v>
      </c>
      <c r="U426" s="14">
        <f>ROUND(AVERAGE(Zinsswaps!U367:U426)+'iBoxx Extrapolation'!$G426,2)</f>
        <v>3.89</v>
      </c>
      <c r="V426" s="14">
        <f>ROUND(AVERAGE(Zinsswaps!V367:V426)+'iBoxx Extrapolation'!$G426,2)</f>
        <v>3.89</v>
      </c>
      <c r="W426" s="14">
        <f>ROUND(AVERAGE(Zinsswaps!W367:W426)+'iBoxx Extrapolation'!$G426,2)</f>
        <v>3.89</v>
      </c>
      <c r="X426" s="14">
        <f>ROUND(AVERAGE(Zinsswaps!X367:X426)+'iBoxx Extrapolation'!$G426,2)</f>
        <v>3.89</v>
      </c>
      <c r="Y426" s="14">
        <f>ROUND(AVERAGE(Zinsswaps!Y367:Y426)+'iBoxx Extrapolation'!$G426,2)</f>
        <v>3.89</v>
      </c>
      <c r="Z426" s="14">
        <f>ROUND(AVERAGE(Zinsswaps!Z367:Z426)+'iBoxx Extrapolation'!$G426,2)</f>
        <v>3.89</v>
      </c>
      <c r="AA426" s="14">
        <f>ROUND(AVERAGE(Zinsswaps!AA367:AA426)+'iBoxx Extrapolation'!$G426,2)</f>
        <v>3.88</v>
      </c>
      <c r="AB426" s="14">
        <f>ROUND(AVERAGE(Zinsswaps!AB367:AB426)+'iBoxx Extrapolation'!$G426,2)</f>
        <v>3.88</v>
      </c>
      <c r="AC426" s="14">
        <f>ROUND(AVERAGE(Zinsswaps!AC367:AC426)+'iBoxx Extrapolation'!$G426,2)</f>
        <v>3.87</v>
      </c>
      <c r="AD426" s="14">
        <f>ROUND(AVERAGE(Zinsswaps!AD367:AD426)+'iBoxx Extrapolation'!$G426,2)</f>
        <v>3.86</v>
      </c>
      <c r="AE426" s="14">
        <f>ROUND(AVERAGE(Zinsswaps!AE367:AE426)+'iBoxx Extrapolation'!$G426,2)</f>
        <v>3.86</v>
      </c>
      <c r="AF426" s="14">
        <f>ROUND(AVERAGE(Zinsswaps!AF367:AF426)+'iBoxx Extrapolation'!$G426,2)</f>
        <v>3.84</v>
      </c>
      <c r="AG426" s="14">
        <f>ROUND(AVERAGE(Zinsswaps!AG367:AG426)+'iBoxx Extrapolation'!$G426,2)</f>
        <v>3.82</v>
      </c>
      <c r="AH426" s="14">
        <f>ROUND(AVERAGE(Zinsswaps!AH367:AH426)+'iBoxx Extrapolation'!$G426,2)</f>
        <v>3.81</v>
      </c>
      <c r="AI426" s="14">
        <f>ROUND(AVERAGE(Zinsswaps!AI367:AI426)+'iBoxx Extrapolation'!$G426,2)</f>
        <v>3.79</v>
      </c>
      <c r="AJ426" s="14">
        <f>ROUND(AVERAGE(Zinsswaps!AJ367:AJ426)+'iBoxx Extrapolation'!$G426,2)</f>
        <v>3.78</v>
      </c>
      <c r="AK426" s="14">
        <f>ROUND(AVERAGE(Zinsswaps!AK367:AK426)+'iBoxx Extrapolation'!$G426,2)</f>
        <v>3.77</v>
      </c>
      <c r="AL426" s="14">
        <f>ROUND(AVERAGE(Zinsswaps!AL367:AL426)+'iBoxx Extrapolation'!$G426,2)</f>
        <v>3.76</v>
      </c>
      <c r="AM426" s="14">
        <f>ROUND(AVERAGE(Zinsswaps!AM367:AM426)+'iBoxx Extrapolation'!$G426,2)</f>
        <v>3.75</v>
      </c>
      <c r="AN426" s="14">
        <f>ROUND(AVERAGE(Zinsswaps!AN367:AN426)+'iBoxx Extrapolation'!$G426,2)</f>
        <v>3.74</v>
      </c>
      <c r="AO426" s="14">
        <f>ROUND(AVERAGE(Zinsswaps!AO367:AO426)+'iBoxx Extrapolation'!$G426,2)</f>
        <v>3.73</v>
      </c>
      <c r="AP426" s="14">
        <f>ROUND(AVERAGE(Zinsswaps!AP367:AP426)+'iBoxx Extrapolation'!$G426,2)</f>
        <v>3.7</v>
      </c>
      <c r="AQ426" s="14">
        <f>ROUND(AVERAGE(Zinsswaps!AQ367:AQ426)+'iBoxx Extrapolation'!$G426,2)</f>
        <v>3.68</v>
      </c>
      <c r="AR426" s="14">
        <f>ROUND(AVERAGE(Zinsswaps!AR367:AR426)+'iBoxx Extrapolation'!$G426,2)</f>
        <v>3.66</v>
      </c>
      <c r="AS426" s="14">
        <f>ROUND(AVERAGE(Zinsswaps!AS367:AS426)+'iBoxx Extrapolation'!$G426,2)</f>
        <v>3.64</v>
      </c>
      <c r="AT426" s="14">
        <f>ROUND(AVERAGE(Zinsswaps!AT367:AT426)+'iBoxx Extrapolation'!$G426,2)</f>
        <v>3.62</v>
      </c>
      <c r="AU426" s="14">
        <f>ROUND(AVERAGE(Zinsswaps!AU367:AU426)+'iBoxx Extrapolation'!$G426,2)</f>
        <v>3.61</v>
      </c>
      <c r="AV426" s="14">
        <f>ROUND(AVERAGE(Zinsswaps!AV367:AV426)+'iBoxx Extrapolation'!$G426,2)</f>
        <v>3.59</v>
      </c>
      <c r="AW426" s="14">
        <f>ROUND(AVERAGE(Zinsswaps!AW367:AW426)+'iBoxx Extrapolation'!$G426,2)</f>
        <v>3.57</v>
      </c>
      <c r="AX426" s="14">
        <f>ROUND(AVERAGE(Zinsswaps!AX367:AX426)+'iBoxx Extrapolation'!$G426,2)</f>
        <v>3.56</v>
      </c>
      <c r="AY426" s="14">
        <f>ROUND(AVERAGE(Zinsswaps!AY367:AY426)+'iBoxx Extrapolation'!$G426,2)</f>
        <v>3.54</v>
      </c>
    </row>
    <row r="427" spans="1:51" s="16" customFormat="1" x14ac:dyDescent="0.2">
      <c r="A427" s="12">
        <v>50221</v>
      </c>
      <c r="B427" s="14">
        <f>ROUND(AVERAGE(Zinsswaps!B368:B427)+'iBoxx Extrapolation'!$G427,2)</f>
        <v>2.99</v>
      </c>
      <c r="C427" s="14">
        <f>ROUND(AVERAGE(Zinsswaps!C368:C427)+'iBoxx Extrapolation'!$G427,2)</f>
        <v>3</v>
      </c>
      <c r="D427" s="14">
        <f>ROUND(AVERAGE(Zinsswaps!D368:D427)+'iBoxx Extrapolation'!$G427,2)</f>
        <v>3.05</v>
      </c>
      <c r="E427" s="14">
        <f>ROUND(AVERAGE(Zinsswaps!E368:E427)+'iBoxx Extrapolation'!$G427,2)</f>
        <v>3.12</v>
      </c>
      <c r="F427" s="14">
        <f>ROUND(AVERAGE(Zinsswaps!F368:F427)+'iBoxx Extrapolation'!$G427,2)</f>
        <v>3.19</v>
      </c>
      <c r="G427" s="14">
        <f>ROUND(AVERAGE(Zinsswaps!G368:G427)+'iBoxx Extrapolation'!$G427,2)</f>
        <v>3.27</v>
      </c>
      <c r="H427" s="14">
        <f>ROUND(AVERAGE(Zinsswaps!H368:H427)+'iBoxx Extrapolation'!$G427,2)</f>
        <v>3.34</v>
      </c>
      <c r="I427" s="14">
        <f>ROUND(AVERAGE(Zinsswaps!I368:I427)+'iBoxx Extrapolation'!$G427,2)</f>
        <v>3.41</v>
      </c>
      <c r="J427" s="14">
        <f>ROUND(AVERAGE(Zinsswaps!J368:J427)+'iBoxx Extrapolation'!$G427,2)</f>
        <v>3.48</v>
      </c>
      <c r="K427" s="14">
        <f>ROUND(AVERAGE(Zinsswaps!K368:K427)+'iBoxx Extrapolation'!$G427,2)</f>
        <v>3.54</v>
      </c>
      <c r="L427" s="14">
        <f>ROUND(AVERAGE(Zinsswaps!L368:L427)+'iBoxx Extrapolation'!$G427,2)</f>
        <v>3.6</v>
      </c>
      <c r="M427" s="14">
        <f>ROUND(AVERAGE(Zinsswaps!M368:M427)+'iBoxx Extrapolation'!$G427,2)</f>
        <v>3.65</v>
      </c>
      <c r="N427" s="14">
        <f>ROUND(AVERAGE(Zinsswaps!N368:N427)+'iBoxx Extrapolation'!$G427,2)</f>
        <v>3.7</v>
      </c>
      <c r="O427" s="14">
        <f>ROUND(AVERAGE(Zinsswaps!O368:O427)+'iBoxx Extrapolation'!$G427,2)</f>
        <v>3.75</v>
      </c>
      <c r="P427" s="14">
        <f>ROUND(AVERAGE(Zinsswaps!P368:P427)+'iBoxx Extrapolation'!$G427,2)</f>
        <v>3.78</v>
      </c>
      <c r="Q427" s="14">
        <f>ROUND(AVERAGE(Zinsswaps!Q368:Q427)+'iBoxx Extrapolation'!$G427,2)</f>
        <v>3.81</v>
      </c>
      <c r="R427" s="14">
        <f>ROUND(AVERAGE(Zinsswaps!R368:R427)+'iBoxx Extrapolation'!$G427,2)</f>
        <v>3.83</v>
      </c>
      <c r="S427" s="14">
        <f>ROUND(AVERAGE(Zinsswaps!S368:S427)+'iBoxx Extrapolation'!$G427,2)</f>
        <v>3.85</v>
      </c>
      <c r="T427" s="14">
        <f>ROUND(AVERAGE(Zinsswaps!T368:T427)+'iBoxx Extrapolation'!$G427,2)</f>
        <v>3.87</v>
      </c>
      <c r="U427" s="14">
        <f>ROUND(AVERAGE(Zinsswaps!U368:U427)+'iBoxx Extrapolation'!$G427,2)</f>
        <v>3.89</v>
      </c>
      <c r="V427" s="14">
        <f>ROUND(AVERAGE(Zinsswaps!V368:V427)+'iBoxx Extrapolation'!$G427,2)</f>
        <v>3.89</v>
      </c>
      <c r="W427" s="14">
        <f>ROUND(AVERAGE(Zinsswaps!W368:W427)+'iBoxx Extrapolation'!$G427,2)</f>
        <v>3.89</v>
      </c>
      <c r="X427" s="14">
        <f>ROUND(AVERAGE(Zinsswaps!X368:X427)+'iBoxx Extrapolation'!$G427,2)</f>
        <v>3.89</v>
      </c>
      <c r="Y427" s="14">
        <f>ROUND(AVERAGE(Zinsswaps!Y368:Y427)+'iBoxx Extrapolation'!$G427,2)</f>
        <v>3.89</v>
      </c>
      <c r="Z427" s="14">
        <f>ROUND(AVERAGE(Zinsswaps!Z368:Z427)+'iBoxx Extrapolation'!$G427,2)</f>
        <v>3.89</v>
      </c>
      <c r="AA427" s="14">
        <f>ROUND(AVERAGE(Zinsswaps!AA368:AA427)+'iBoxx Extrapolation'!$G427,2)</f>
        <v>3.88</v>
      </c>
      <c r="AB427" s="14">
        <f>ROUND(AVERAGE(Zinsswaps!AB368:AB427)+'iBoxx Extrapolation'!$G427,2)</f>
        <v>3.88</v>
      </c>
      <c r="AC427" s="14">
        <f>ROUND(AVERAGE(Zinsswaps!AC368:AC427)+'iBoxx Extrapolation'!$G427,2)</f>
        <v>3.87</v>
      </c>
      <c r="AD427" s="14">
        <f>ROUND(AVERAGE(Zinsswaps!AD368:AD427)+'iBoxx Extrapolation'!$G427,2)</f>
        <v>3.86</v>
      </c>
      <c r="AE427" s="14">
        <f>ROUND(AVERAGE(Zinsswaps!AE368:AE427)+'iBoxx Extrapolation'!$G427,2)</f>
        <v>3.86</v>
      </c>
      <c r="AF427" s="14">
        <f>ROUND(AVERAGE(Zinsswaps!AF368:AF427)+'iBoxx Extrapolation'!$G427,2)</f>
        <v>3.84</v>
      </c>
      <c r="AG427" s="14">
        <f>ROUND(AVERAGE(Zinsswaps!AG368:AG427)+'iBoxx Extrapolation'!$G427,2)</f>
        <v>3.82</v>
      </c>
      <c r="AH427" s="14">
        <f>ROUND(AVERAGE(Zinsswaps!AH368:AH427)+'iBoxx Extrapolation'!$G427,2)</f>
        <v>3.81</v>
      </c>
      <c r="AI427" s="14">
        <f>ROUND(AVERAGE(Zinsswaps!AI368:AI427)+'iBoxx Extrapolation'!$G427,2)</f>
        <v>3.79</v>
      </c>
      <c r="AJ427" s="14">
        <f>ROUND(AVERAGE(Zinsswaps!AJ368:AJ427)+'iBoxx Extrapolation'!$G427,2)</f>
        <v>3.78</v>
      </c>
      <c r="AK427" s="14">
        <f>ROUND(AVERAGE(Zinsswaps!AK368:AK427)+'iBoxx Extrapolation'!$G427,2)</f>
        <v>3.77</v>
      </c>
      <c r="AL427" s="14">
        <f>ROUND(AVERAGE(Zinsswaps!AL368:AL427)+'iBoxx Extrapolation'!$G427,2)</f>
        <v>3.76</v>
      </c>
      <c r="AM427" s="14">
        <f>ROUND(AVERAGE(Zinsswaps!AM368:AM427)+'iBoxx Extrapolation'!$G427,2)</f>
        <v>3.75</v>
      </c>
      <c r="AN427" s="14">
        <f>ROUND(AVERAGE(Zinsswaps!AN368:AN427)+'iBoxx Extrapolation'!$G427,2)</f>
        <v>3.74</v>
      </c>
      <c r="AO427" s="14">
        <f>ROUND(AVERAGE(Zinsswaps!AO368:AO427)+'iBoxx Extrapolation'!$G427,2)</f>
        <v>3.73</v>
      </c>
      <c r="AP427" s="14">
        <f>ROUND(AVERAGE(Zinsswaps!AP368:AP427)+'iBoxx Extrapolation'!$G427,2)</f>
        <v>3.7</v>
      </c>
      <c r="AQ427" s="14">
        <f>ROUND(AVERAGE(Zinsswaps!AQ368:AQ427)+'iBoxx Extrapolation'!$G427,2)</f>
        <v>3.68</v>
      </c>
      <c r="AR427" s="14">
        <f>ROUND(AVERAGE(Zinsswaps!AR368:AR427)+'iBoxx Extrapolation'!$G427,2)</f>
        <v>3.66</v>
      </c>
      <c r="AS427" s="14">
        <f>ROUND(AVERAGE(Zinsswaps!AS368:AS427)+'iBoxx Extrapolation'!$G427,2)</f>
        <v>3.64</v>
      </c>
      <c r="AT427" s="14">
        <f>ROUND(AVERAGE(Zinsswaps!AT368:AT427)+'iBoxx Extrapolation'!$G427,2)</f>
        <v>3.62</v>
      </c>
      <c r="AU427" s="14">
        <f>ROUND(AVERAGE(Zinsswaps!AU368:AU427)+'iBoxx Extrapolation'!$G427,2)</f>
        <v>3.61</v>
      </c>
      <c r="AV427" s="14">
        <f>ROUND(AVERAGE(Zinsswaps!AV368:AV427)+'iBoxx Extrapolation'!$G427,2)</f>
        <v>3.59</v>
      </c>
      <c r="AW427" s="14">
        <f>ROUND(AVERAGE(Zinsswaps!AW368:AW427)+'iBoxx Extrapolation'!$G427,2)</f>
        <v>3.57</v>
      </c>
      <c r="AX427" s="14">
        <f>ROUND(AVERAGE(Zinsswaps!AX368:AX427)+'iBoxx Extrapolation'!$G427,2)</f>
        <v>3.56</v>
      </c>
      <c r="AY427" s="14">
        <f>ROUND(AVERAGE(Zinsswaps!AY368:AY427)+'iBoxx Extrapolation'!$G427,2)</f>
        <v>3.54</v>
      </c>
    </row>
    <row r="428" spans="1:51" s="16" customFormat="1" x14ac:dyDescent="0.2">
      <c r="A428" s="12">
        <v>50252</v>
      </c>
      <c r="B428" s="14">
        <f>ROUND(AVERAGE(Zinsswaps!B369:B428)+'iBoxx Extrapolation'!$G428,2)</f>
        <v>2.99</v>
      </c>
      <c r="C428" s="14">
        <f>ROUND(AVERAGE(Zinsswaps!C369:C428)+'iBoxx Extrapolation'!$G428,2)</f>
        <v>3</v>
      </c>
      <c r="D428" s="14">
        <f>ROUND(AVERAGE(Zinsswaps!D369:D428)+'iBoxx Extrapolation'!$G428,2)</f>
        <v>3.05</v>
      </c>
      <c r="E428" s="14">
        <f>ROUND(AVERAGE(Zinsswaps!E369:E428)+'iBoxx Extrapolation'!$G428,2)</f>
        <v>3.12</v>
      </c>
      <c r="F428" s="14">
        <f>ROUND(AVERAGE(Zinsswaps!F369:F428)+'iBoxx Extrapolation'!$G428,2)</f>
        <v>3.19</v>
      </c>
      <c r="G428" s="14">
        <f>ROUND(AVERAGE(Zinsswaps!G369:G428)+'iBoxx Extrapolation'!$G428,2)</f>
        <v>3.27</v>
      </c>
      <c r="H428" s="14">
        <f>ROUND(AVERAGE(Zinsswaps!H369:H428)+'iBoxx Extrapolation'!$G428,2)</f>
        <v>3.34</v>
      </c>
      <c r="I428" s="14">
        <f>ROUND(AVERAGE(Zinsswaps!I369:I428)+'iBoxx Extrapolation'!$G428,2)</f>
        <v>3.41</v>
      </c>
      <c r="J428" s="14">
        <f>ROUND(AVERAGE(Zinsswaps!J369:J428)+'iBoxx Extrapolation'!$G428,2)</f>
        <v>3.48</v>
      </c>
      <c r="K428" s="14">
        <f>ROUND(AVERAGE(Zinsswaps!K369:K428)+'iBoxx Extrapolation'!$G428,2)</f>
        <v>3.54</v>
      </c>
      <c r="L428" s="14">
        <f>ROUND(AVERAGE(Zinsswaps!L369:L428)+'iBoxx Extrapolation'!$G428,2)</f>
        <v>3.6</v>
      </c>
      <c r="M428" s="14">
        <f>ROUND(AVERAGE(Zinsswaps!M369:M428)+'iBoxx Extrapolation'!$G428,2)</f>
        <v>3.65</v>
      </c>
      <c r="N428" s="14">
        <f>ROUND(AVERAGE(Zinsswaps!N369:N428)+'iBoxx Extrapolation'!$G428,2)</f>
        <v>3.7</v>
      </c>
      <c r="O428" s="14">
        <f>ROUND(AVERAGE(Zinsswaps!O369:O428)+'iBoxx Extrapolation'!$G428,2)</f>
        <v>3.75</v>
      </c>
      <c r="P428" s="14">
        <f>ROUND(AVERAGE(Zinsswaps!P369:P428)+'iBoxx Extrapolation'!$G428,2)</f>
        <v>3.78</v>
      </c>
      <c r="Q428" s="14">
        <f>ROUND(AVERAGE(Zinsswaps!Q369:Q428)+'iBoxx Extrapolation'!$G428,2)</f>
        <v>3.81</v>
      </c>
      <c r="R428" s="14">
        <f>ROUND(AVERAGE(Zinsswaps!R369:R428)+'iBoxx Extrapolation'!$G428,2)</f>
        <v>3.83</v>
      </c>
      <c r="S428" s="14">
        <f>ROUND(AVERAGE(Zinsswaps!S369:S428)+'iBoxx Extrapolation'!$G428,2)</f>
        <v>3.85</v>
      </c>
      <c r="T428" s="14">
        <f>ROUND(AVERAGE(Zinsswaps!T369:T428)+'iBoxx Extrapolation'!$G428,2)</f>
        <v>3.87</v>
      </c>
      <c r="U428" s="14">
        <f>ROUND(AVERAGE(Zinsswaps!U369:U428)+'iBoxx Extrapolation'!$G428,2)</f>
        <v>3.89</v>
      </c>
      <c r="V428" s="14">
        <f>ROUND(AVERAGE(Zinsswaps!V369:V428)+'iBoxx Extrapolation'!$G428,2)</f>
        <v>3.89</v>
      </c>
      <c r="W428" s="14">
        <f>ROUND(AVERAGE(Zinsswaps!W369:W428)+'iBoxx Extrapolation'!$G428,2)</f>
        <v>3.89</v>
      </c>
      <c r="X428" s="14">
        <f>ROUND(AVERAGE(Zinsswaps!X369:X428)+'iBoxx Extrapolation'!$G428,2)</f>
        <v>3.89</v>
      </c>
      <c r="Y428" s="14">
        <f>ROUND(AVERAGE(Zinsswaps!Y369:Y428)+'iBoxx Extrapolation'!$G428,2)</f>
        <v>3.89</v>
      </c>
      <c r="Z428" s="14">
        <f>ROUND(AVERAGE(Zinsswaps!Z369:Z428)+'iBoxx Extrapolation'!$G428,2)</f>
        <v>3.89</v>
      </c>
      <c r="AA428" s="14">
        <f>ROUND(AVERAGE(Zinsswaps!AA369:AA428)+'iBoxx Extrapolation'!$G428,2)</f>
        <v>3.88</v>
      </c>
      <c r="AB428" s="14">
        <f>ROUND(AVERAGE(Zinsswaps!AB369:AB428)+'iBoxx Extrapolation'!$G428,2)</f>
        <v>3.88</v>
      </c>
      <c r="AC428" s="14">
        <f>ROUND(AVERAGE(Zinsswaps!AC369:AC428)+'iBoxx Extrapolation'!$G428,2)</f>
        <v>3.87</v>
      </c>
      <c r="AD428" s="14">
        <f>ROUND(AVERAGE(Zinsswaps!AD369:AD428)+'iBoxx Extrapolation'!$G428,2)</f>
        <v>3.86</v>
      </c>
      <c r="AE428" s="14">
        <f>ROUND(AVERAGE(Zinsswaps!AE369:AE428)+'iBoxx Extrapolation'!$G428,2)</f>
        <v>3.86</v>
      </c>
      <c r="AF428" s="14">
        <f>ROUND(AVERAGE(Zinsswaps!AF369:AF428)+'iBoxx Extrapolation'!$G428,2)</f>
        <v>3.84</v>
      </c>
      <c r="AG428" s="14">
        <f>ROUND(AVERAGE(Zinsswaps!AG369:AG428)+'iBoxx Extrapolation'!$G428,2)</f>
        <v>3.82</v>
      </c>
      <c r="AH428" s="14">
        <f>ROUND(AVERAGE(Zinsswaps!AH369:AH428)+'iBoxx Extrapolation'!$G428,2)</f>
        <v>3.81</v>
      </c>
      <c r="AI428" s="14">
        <f>ROUND(AVERAGE(Zinsswaps!AI369:AI428)+'iBoxx Extrapolation'!$G428,2)</f>
        <v>3.79</v>
      </c>
      <c r="AJ428" s="14">
        <f>ROUND(AVERAGE(Zinsswaps!AJ369:AJ428)+'iBoxx Extrapolation'!$G428,2)</f>
        <v>3.78</v>
      </c>
      <c r="AK428" s="14">
        <f>ROUND(AVERAGE(Zinsswaps!AK369:AK428)+'iBoxx Extrapolation'!$G428,2)</f>
        <v>3.77</v>
      </c>
      <c r="AL428" s="14">
        <f>ROUND(AVERAGE(Zinsswaps!AL369:AL428)+'iBoxx Extrapolation'!$G428,2)</f>
        <v>3.76</v>
      </c>
      <c r="AM428" s="14">
        <f>ROUND(AVERAGE(Zinsswaps!AM369:AM428)+'iBoxx Extrapolation'!$G428,2)</f>
        <v>3.75</v>
      </c>
      <c r="AN428" s="14">
        <f>ROUND(AVERAGE(Zinsswaps!AN369:AN428)+'iBoxx Extrapolation'!$G428,2)</f>
        <v>3.74</v>
      </c>
      <c r="AO428" s="14">
        <f>ROUND(AVERAGE(Zinsswaps!AO369:AO428)+'iBoxx Extrapolation'!$G428,2)</f>
        <v>3.73</v>
      </c>
      <c r="AP428" s="14">
        <f>ROUND(AVERAGE(Zinsswaps!AP369:AP428)+'iBoxx Extrapolation'!$G428,2)</f>
        <v>3.7</v>
      </c>
      <c r="AQ428" s="14">
        <f>ROUND(AVERAGE(Zinsswaps!AQ369:AQ428)+'iBoxx Extrapolation'!$G428,2)</f>
        <v>3.68</v>
      </c>
      <c r="AR428" s="14">
        <f>ROUND(AVERAGE(Zinsswaps!AR369:AR428)+'iBoxx Extrapolation'!$G428,2)</f>
        <v>3.66</v>
      </c>
      <c r="AS428" s="14">
        <f>ROUND(AVERAGE(Zinsswaps!AS369:AS428)+'iBoxx Extrapolation'!$G428,2)</f>
        <v>3.64</v>
      </c>
      <c r="AT428" s="14">
        <f>ROUND(AVERAGE(Zinsswaps!AT369:AT428)+'iBoxx Extrapolation'!$G428,2)</f>
        <v>3.62</v>
      </c>
      <c r="AU428" s="14">
        <f>ROUND(AVERAGE(Zinsswaps!AU369:AU428)+'iBoxx Extrapolation'!$G428,2)</f>
        <v>3.61</v>
      </c>
      <c r="AV428" s="14">
        <f>ROUND(AVERAGE(Zinsswaps!AV369:AV428)+'iBoxx Extrapolation'!$G428,2)</f>
        <v>3.59</v>
      </c>
      <c r="AW428" s="14">
        <f>ROUND(AVERAGE(Zinsswaps!AW369:AW428)+'iBoxx Extrapolation'!$G428,2)</f>
        <v>3.57</v>
      </c>
      <c r="AX428" s="14">
        <f>ROUND(AVERAGE(Zinsswaps!AX369:AX428)+'iBoxx Extrapolation'!$G428,2)</f>
        <v>3.56</v>
      </c>
      <c r="AY428" s="14">
        <f>ROUND(AVERAGE(Zinsswaps!AY369:AY428)+'iBoxx Extrapolation'!$G428,2)</f>
        <v>3.54</v>
      </c>
    </row>
    <row r="429" spans="1:51" s="16" customFormat="1" x14ac:dyDescent="0.2">
      <c r="A429" s="12">
        <v>50283</v>
      </c>
      <c r="B429" s="14">
        <f>ROUND(AVERAGE(Zinsswaps!B370:B429)+'iBoxx Extrapolation'!$G429,2)</f>
        <v>2.99</v>
      </c>
      <c r="C429" s="14">
        <f>ROUND(AVERAGE(Zinsswaps!C370:C429)+'iBoxx Extrapolation'!$G429,2)</f>
        <v>3</v>
      </c>
      <c r="D429" s="14">
        <f>ROUND(AVERAGE(Zinsswaps!D370:D429)+'iBoxx Extrapolation'!$G429,2)</f>
        <v>3.05</v>
      </c>
      <c r="E429" s="14">
        <f>ROUND(AVERAGE(Zinsswaps!E370:E429)+'iBoxx Extrapolation'!$G429,2)</f>
        <v>3.12</v>
      </c>
      <c r="F429" s="14">
        <f>ROUND(AVERAGE(Zinsswaps!F370:F429)+'iBoxx Extrapolation'!$G429,2)</f>
        <v>3.19</v>
      </c>
      <c r="G429" s="14">
        <f>ROUND(AVERAGE(Zinsswaps!G370:G429)+'iBoxx Extrapolation'!$G429,2)</f>
        <v>3.27</v>
      </c>
      <c r="H429" s="14">
        <f>ROUND(AVERAGE(Zinsswaps!H370:H429)+'iBoxx Extrapolation'!$G429,2)</f>
        <v>3.34</v>
      </c>
      <c r="I429" s="14">
        <f>ROUND(AVERAGE(Zinsswaps!I370:I429)+'iBoxx Extrapolation'!$G429,2)</f>
        <v>3.41</v>
      </c>
      <c r="J429" s="14">
        <f>ROUND(AVERAGE(Zinsswaps!J370:J429)+'iBoxx Extrapolation'!$G429,2)</f>
        <v>3.48</v>
      </c>
      <c r="K429" s="14">
        <f>ROUND(AVERAGE(Zinsswaps!K370:K429)+'iBoxx Extrapolation'!$G429,2)</f>
        <v>3.54</v>
      </c>
      <c r="L429" s="14">
        <f>ROUND(AVERAGE(Zinsswaps!L370:L429)+'iBoxx Extrapolation'!$G429,2)</f>
        <v>3.6</v>
      </c>
      <c r="M429" s="14">
        <f>ROUND(AVERAGE(Zinsswaps!M370:M429)+'iBoxx Extrapolation'!$G429,2)</f>
        <v>3.65</v>
      </c>
      <c r="N429" s="14">
        <f>ROUND(AVERAGE(Zinsswaps!N370:N429)+'iBoxx Extrapolation'!$G429,2)</f>
        <v>3.7</v>
      </c>
      <c r="O429" s="14">
        <f>ROUND(AVERAGE(Zinsswaps!O370:O429)+'iBoxx Extrapolation'!$G429,2)</f>
        <v>3.75</v>
      </c>
      <c r="P429" s="14">
        <f>ROUND(AVERAGE(Zinsswaps!P370:P429)+'iBoxx Extrapolation'!$G429,2)</f>
        <v>3.78</v>
      </c>
      <c r="Q429" s="14">
        <f>ROUND(AVERAGE(Zinsswaps!Q370:Q429)+'iBoxx Extrapolation'!$G429,2)</f>
        <v>3.81</v>
      </c>
      <c r="R429" s="14">
        <f>ROUND(AVERAGE(Zinsswaps!R370:R429)+'iBoxx Extrapolation'!$G429,2)</f>
        <v>3.83</v>
      </c>
      <c r="S429" s="14">
        <f>ROUND(AVERAGE(Zinsswaps!S370:S429)+'iBoxx Extrapolation'!$G429,2)</f>
        <v>3.85</v>
      </c>
      <c r="T429" s="14">
        <f>ROUND(AVERAGE(Zinsswaps!T370:T429)+'iBoxx Extrapolation'!$G429,2)</f>
        <v>3.87</v>
      </c>
      <c r="U429" s="14">
        <f>ROUND(AVERAGE(Zinsswaps!U370:U429)+'iBoxx Extrapolation'!$G429,2)</f>
        <v>3.89</v>
      </c>
      <c r="V429" s="14">
        <f>ROUND(AVERAGE(Zinsswaps!V370:V429)+'iBoxx Extrapolation'!$G429,2)</f>
        <v>3.89</v>
      </c>
      <c r="W429" s="14">
        <f>ROUND(AVERAGE(Zinsswaps!W370:W429)+'iBoxx Extrapolation'!$G429,2)</f>
        <v>3.89</v>
      </c>
      <c r="X429" s="14">
        <f>ROUND(AVERAGE(Zinsswaps!X370:X429)+'iBoxx Extrapolation'!$G429,2)</f>
        <v>3.89</v>
      </c>
      <c r="Y429" s="14">
        <f>ROUND(AVERAGE(Zinsswaps!Y370:Y429)+'iBoxx Extrapolation'!$G429,2)</f>
        <v>3.89</v>
      </c>
      <c r="Z429" s="14">
        <f>ROUND(AVERAGE(Zinsswaps!Z370:Z429)+'iBoxx Extrapolation'!$G429,2)</f>
        <v>3.89</v>
      </c>
      <c r="AA429" s="14">
        <f>ROUND(AVERAGE(Zinsswaps!AA370:AA429)+'iBoxx Extrapolation'!$G429,2)</f>
        <v>3.88</v>
      </c>
      <c r="AB429" s="14">
        <f>ROUND(AVERAGE(Zinsswaps!AB370:AB429)+'iBoxx Extrapolation'!$G429,2)</f>
        <v>3.88</v>
      </c>
      <c r="AC429" s="14">
        <f>ROUND(AVERAGE(Zinsswaps!AC370:AC429)+'iBoxx Extrapolation'!$G429,2)</f>
        <v>3.87</v>
      </c>
      <c r="AD429" s="14">
        <f>ROUND(AVERAGE(Zinsswaps!AD370:AD429)+'iBoxx Extrapolation'!$G429,2)</f>
        <v>3.86</v>
      </c>
      <c r="AE429" s="14">
        <f>ROUND(AVERAGE(Zinsswaps!AE370:AE429)+'iBoxx Extrapolation'!$G429,2)</f>
        <v>3.86</v>
      </c>
      <c r="AF429" s="14">
        <f>ROUND(AVERAGE(Zinsswaps!AF370:AF429)+'iBoxx Extrapolation'!$G429,2)</f>
        <v>3.84</v>
      </c>
      <c r="AG429" s="14">
        <f>ROUND(AVERAGE(Zinsswaps!AG370:AG429)+'iBoxx Extrapolation'!$G429,2)</f>
        <v>3.82</v>
      </c>
      <c r="AH429" s="14">
        <f>ROUND(AVERAGE(Zinsswaps!AH370:AH429)+'iBoxx Extrapolation'!$G429,2)</f>
        <v>3.81</v>
      </c>
      <c r="AI429" s="14">
        <f>ROUND(AVERAGE(Zinsswaps!AI370:AI429)+'iBoxx Extrapolation'!$G429,2)</f>
        <v>3.79</v>
      </c>
      <c r="AJ429" s="14">
        <f>ROUND(AVERAGE(Zinsswaps!AJ370:AJ429)+'iBoxx Extrapolation'!$G429,2)</f>
        <v>3.78</v>
      </c>
      <c r="AK429" s="14">
        <f>ROUND(AVERAGE(Zinsswaps!AK370:AK429)+'iBoxx Extrapolation'!$G429,2)</f>
        <v>3.77</v>
      </c>
      <c r="AL429" s="14">
        <f>ROUND(AVERAGE(Zinsswaps!AL370:AL429)+'iBoxx Extrapolation'!$G429,2)</f>
        <v>3.76</v>
      </c>
      <c r="AM429" s="14">
        <f>ROUND(AVERAGE(Zinsswaps!AM370:AM429)+'iBoxx Extrapolation'!$G429,2)</f>
        <v>3.75</v>
      </c>
      <c r="AN429" s="14">
        <f>ROUND(AVERAGE(Zinsswaps!AN370:AN429)+'iBoxx Extrapolation'!$G429,2)</f>
        <v>3.74</v>
      </c>
      <c r="AO429" s="14">
        <f>ROUND(AVERAGE(Zinsswaps!AO370:AO429)+'iBoxx Extrapolation'!$G429,2)</f>
        <v>3.73</v>
      </c>
      <c r="AP429" s="14">
        <f>ROUND(AVERAGE(Zinsswaps!AP370:AP429)+'iBoxx Extrapolation'!$G429,2)</f>
        <v>3.7</v>
      </c>
      <c r="AQ429" s="14">
        <f>ROUND(AVERAGE(Zinsswaps!AQ370:AQ429)+'iBoxx Extrapolation'!$G429,2)</f>
        <v>3.68</v>
      </c>
      <c r="AR429" s="14">
        <f>ROUND(AVERAGE(Zinsswaps!AR370:AR429)+'iBoxx Extrapolation'!$G429,2)</f>
        <v>3.66</v>
      </c>
      <c r="AS429" s="14">
        <f>ROUND(AVERAGE(Zinsswaps!AS370:AS429)+'iBoxx Extrapolation'!$G429,2)</f>
        <v>3.64</v>
      </c>
      <c r="AT429" s="14">
        <f>ROUND(AVERAGE(Zinsswaps!AT370:AT429)+'iBoxx Extrapolation'!$G429,2)</f>
        <v>3.62</v>
      </c>
      <c r="AU429" s="14">
        <f>ROUND(AVERAGE(Zinsswaps!AU370:AU429)+'iBoxx Extrapolation'!$G429,2)</f>
        <v>3.61</v>
      </c>
      <c r="AV429" s="14">
        <f>ROUND(AVERAGE(Zinsswaps!AV370:AV429)+'iBoxx Extrapolation'!$G429,2)</f>
        <v>3.59</v>
      </c>
      <c r="AW429" s="14">
        <f>ROUND(AVERAGE(Zinsswaps!AW370:AW429)+'iBoxx Extrapolation'!$G429,2)</f>
        <v>3.57</v>
      </c>
      <c r="AX429" s="14">
        <f>ROUND(AVERAGE(Zinsswaps!AX370:AX429)+'iBoxx Extrapolation'!$G429,2)</f>
        <v>3.56</v>
      </c>
      <c r="AY429" s="14">
        <f>ROUND(AVERAGE(Zinsswaps!AY370:AY429)+'iBoxx Extrapolation'!$G429,2)</f>
        <v>3.54</v>
      </c>
    </row>
    <row r="430" spans="1:51" s="16" customFormat="1" x14ac:dyDescent="0.2">
      <c r="A430" s="12">
        <v>50313</v>
      </c>
      <c r="B430" s="14">
        <f>ROUND(AVERAGE(Zinsswaps!B371:B430)+'iBoxx Extrapolation'!$G430,2)</f>
        <v>2.99</v>
      </c>
      <c r="C430" s="14">
        <f>ROUND(AVERAGE(Zinsswaps!C371:C430)+'iBoxx Extrapolation'!$G430,2)</f>
        <v>3</v>
      </c>
      <c r="D430" s="14">
        <f>ROUND(AVERAGE(Zinsswaps!D371:D430)+'iBoxx Extrapolation'!$G430,2)</f>
        <v>3.05</v>
      </c>
      <c r="E430" s="14">
        <f>ROUND(AVERAGE(Zinsswaps!E371:E430)+'iBoxx Extrapolation'!$G430,2)</f>
        <v>3.12</v>
      </c>
      <c r="F430" s="14">
        <f>ROUND(AVERAGE(Zinsswaps!F371:F430)+'iBoxx Extrapolation'!$G430,2)</f>
        <v>3.19</v>
      </c>
      <c r="G430" s="14">
        <f>ROUND(AVERAGE(Zinsswaps!G371:G430)+'iBoxx Extrapolation'!$G430,2)</f>
        <v>3.27</v>
      </c>
      <c r="H430" s="14">
        <f>ROUND(AVERAGE(Zinsswaps!H371:H430)+'iBoxx Extrapolation'!$G430,2)</f>
        <v>3.34</v>
      </c>
      <c r="I430" s="14">
        <f>ROUND(AVERAGE(Zinsswaps!I371:I430)+'iBoxx Extrapolation'!$G430,2)</f>
        <v>3.41</v>
      </c>
      <c r="J430" s="14">
        <f>ROUND(AVERAGE(Zinsswaps!J371:J430)+'iBoxx Extrapolation'!$G430,2)</f>
        <v>3.48</v>
      </c>
      <c r="K430" s="14">
        <f>ROUND(AVERAGE(Zinsswaps!K371:K430)+'iBoxx Extrapolation'!$G430,2)</f>
        <v>3.54</v>
      </c>
      <c r="L430" s="14">
        <f>ROUND(AVERAGE(Zinsswaps!L371:L430)+'iBoxx Extrapolation'!$G430,2)</f>
        <v>3.6</v>
      </c>
      <c r="M430" s="14">
        <f>ROUND(AVERAGE(Zinsswaps!M371:M430)+'iBoxx Extrapolation'!$G430,2)</f>
        <v>3.65</v>
      </c>
      <c r="N430" s="14">
        <f>ROUND(AVERAGE(Zinsswaps!N371:N430)+'iBoxx Extrapolation'!$G430,2)</f>
        <v>3.7</v>
      </c>
      <c r="O430" s="14">
        <f>ROUND(AVERAGE(Zinsswaps!O371:O430)+'iBoxx Extrapolation'!$G430,2)</f>
        <v>3.75</v>
      </c>
      <c r="P430" s="14">
        <f>ROUND(AVERAGE(Zinsswaps!P371:P430)+'iBoxx Extrapolation'!$G430,2)</f>
        <v>3.78</v>
      </c>
      <c r="Q430" s="14">
        <f>ROUND(AVERAGE(Zinsswaps!Q371:Q430)+'iBoxx Extrapolation'!$G430,2)</f>
        <v>3.81</v>
      </c>
      <c r="R430" s="14">
        <f>ROUND(AVERAGE(Zinsswaps!R371:R430)+'iBoxx Extrapolation'!$G430,2)</f>
        <v>3.83</v>
      </c>
      <c r="S430" s="14">
        <f>ROUND(AVERAGE(Zinsswaps!S371:S430)+'iBoxx Extrapolation'!$G430,2)</f>
        <v>3.85</v>
      </c>
      <c r="T430" s="14">
        <f>ROUND(AVERAGE(Zinsswaps!T371:T430)+'iBoxx Extrapolation'!$G430,2)</f>
        <v>3.87</v>
      </c>
      <c r="U430" s="14">
        <f>ROUND(AVERAGE(Zinsswaps!U371:U430)+'iBoxx Extrapolation'!$G430,2)</f>
        <v>3.89</v>
      </c>
      <c r="V430" s="14">
        <f>ROUND(AVERAGE(Zinsswaps!V371:V430)+'iBoxx Extrapolation'!$G430,2)</f>
        <v>3.89</v>
      </c>
      <c r="W430" s="14">
        <f>ROUND(AVERAGE(Zinsswaps!W371:W430)+'iBoxx Extrapolation'!$G430,2)</f>
        <v>3.89</v>
      </c>
      <c r="X430" s="14">
        <f>ROUND(AVERAGE(Zinsswaps!X371:X430)+'iBoxx Extrapolation'!$G430,2)</f>
        <v>3.89</v>
      </c>
      <c r="Y430" s="14">
        <f>ROUND(AVERAGE(Zinsswaps!Y371:Y430)+'iBoxx Extrapolation'!$G430,2)</f>
        <v>3.89</v>
      </c>
      <c r="Z430" s="14">
        <f>ROUND(AVERAGE(Zinsswaps!Z371:Z430)+'iBoxx Extrapolation'!$G430,2)</f>
        <v>3.89</v>
      </c>
      <c r="AA430" s="14">
        <f>ROUND(AVERAGE(Zinsswaps!AA371:AA430)+'iBoxx Extrapolation'!$G430,2)</f>
        <v>3.88</v>
      </c>
      <c r="AB430" s="14">
        <f>ROUND(AVERAGE(Zinsswaps!AB371:AB430)+'iBoxx Extrapolation'!$G430,2)</f>
        <v>3.88</v>
      </c>
      <c r="AC430" s="14">
        <f>ROUND(AVERAGE(Zinsswaps!AC371:AC430)+'iBoxx Extrapolation'!$G430,2)</f>
        <v>3.87</v>
      </c>
      <c r="AD430" s="14">
        <f>ROUND(AVERAGE(Zinsswaps!AD371:AD430)+'iBoxx Extrapolation'!$G430,2)</f>
        <v>3.86</v>
      </c>
      <c r="AE430" s="14">
        <f>ROUND(AVERAGE(Zinsswaps!AE371:AE430)+'iBoxx Extrapolation'!$G430,2)</f>
        <v>3.86</v>
      </c>
      <c r="AF430" s="14">
        <f>ROUND(AVERAGE(Zinsswaps!AF371:AF430)+'iBoxx Extrapolation'!$G430,2)</f>
        <v>3.84</v>
      </c>
      <c r="AG430" s="14">
        <f>ROUND(AVERAGE(Zinsswaps!AG371:AG430)+'iBoxx Extrapolation'!$G430,2)</f>
        <v>3.82</v>
      </c>
      <c r="AH430" s="14">
        <f>ROUND(AVERAGE(Zinsswaps!AH371:AH430)+'iBoxx Extrapolation'!$G430,2)</f>
        <v>3.81</v>
      </c>
      <c r="AI430" s="14">
        <f>ROUND(AVERAGE(Zinsswaps!AI371:AI430)+'iBoxx Extrapolation'!$G430,2)</f>
        <v>3.79</v>
      </c>
      <c r="AJ430" s="14">
        <f>ROUND(AVERAGE(Zinsswaps!AJ371:AJ430)+'iBoxx Extrapolation'!$G430,2)</f>
        <v>3.78</v>
      </c>
      <c r="AK430" s="14">
        <f>ROUND(AVERAGE(Zinsswaps!AK371:AK430)+'iBoxx Extrapolation'!$G430,2)</f>
        <v>3.77</v>
      </c>
      <c r="AL430" s="14">
        <f>ROUND(AVERAGE(Zinsswaps!AL371:AL430)+'iBoxx Extrapolation'!$G430,2)</f>
        <v>3.76</v>
      </c>
      <c r="AM430" s="14">
        <f>ROUND(AVERAGE(Zinsswaps!AM371:AM430)+'iBoxx Extrapolation'!$G430,2)</f>
        <v>3.75</v>
      </c>
      <c r="AN430" s="14">
        <f>ROUND(AVERAGE(Zinsswaps!AN371:AN430)+'iBoxx Extrapolation'!$G430,2)</f>
        <v>3.74</v>
      </c>
      <c r="AO430" s="14">
        <f>ROUND(AVERAGE(Zinsswaps!AO371:AO430)+'iBoxx Extrapolation'!$G430,2)</f>
        <v>3.73</v>
      </c>
      <c r="AP430" s="14">
        <f>ROUND(AVERAGE(Zinsswaps!AP371:AP430)+'iBoxx Extrapolation'!$G430,2)</f>
        <v>3.7</v>
      </c>
      <c r="AQ430" s="14">
        <f>ROUND(AVERAGE(Zinsswaps!AQ371:AQ430)+'iBoxx Extrapolation'!$G430,2)</f>
        <v>3.68</v>
      </c>
      <c r="AR430" s="14">
        <f>ROUND(AVERAGE(Zinsswaps!AR371:AR430)+'iBoxx Extrapolation'!$G430,2)</f>
        <v>3.66</v>
      </c>
      <c r="AS430" s="14">
        <f>ROUND(AVERAGE(Zinsswaps!AS371:AS430)+'iBoxx Extrapolation'!$G430,2)</f>
        <v>3.64</v>
      </c>
      <c r="AT430" s="14">
        <f>ROUND(AVERAGE(Zinsswaps!AT371:AT430)+'iBoxx Extrapolation'!$G430,2)</f>
        <v>3.62</v>
      </c>
      <c r="AU430" s="14">
        <f>ROUND(AVERAGE(Zinsswaps!AU371:AU430)+'iBoxx Extrapolation'!$G430,2)</f>
        <v>3.61</v>
      </c>
      <c r="AV430" s="14">
        <f>ROUND(AVERAGE(Zinsswaps!AV371:AV430)+'iBoxx Extrapolation'!$G430,2)</f>
        <v>3.59</v>
      </c>
      <c r="AW430" s="14">
        <f>ROUND(AVERAGE(Zinsswaps!AW371:AW430)+'iBoxx Extrapolation'!$G430,2)</f>
        <v>3.57</v>
      </c>
      <c r="AX430" s="14">
        <f>ROUND(AVERAGE(Zinsswaps!AX371:AX430)+'iBoxx Extrapolation'!$G430,2)</f>
        <v>3.56</v>
      </c>
      <c r="AY430" s="14">
        <f>ROUND(AVERAGE(Zinsswaps!AY371:AY430)+'iBoxx Extrapolation'!$G430,2)</f>
        <v>3.54</v>
      </c>
    </row>
    <row r="431" spans="1:51" s="16" customFormat="1" x14ac:dyDescent="0.2">
      <c r="A431" s="12">
        <v>50344</v>
      </c>
      <c r="B431" s="14">
        <f>ROUND(AVERAGE(Zinsswaps!B372:B431)+'iBoxx Extrapolation'!$G431,2)</f>
        <v>2.99</v>
      </c>
      <c r="C431" s="14">
        <f>ROUND(AVERAGE(Zinsswaps!C372:C431)+'iBoxx Extrapolation'!$G431,2)</f>
        <v>3</v>
      </c>
      <c r="D431" s="14">
        <f>ROUND(AVERAGE(Zinsswaps!D372:D431)+'iBoxx Extrapolation'!$G431,2)</f>
        <v>3.05</v>
      </c>
      <c r="E431" s="14">
        <f>ROUND(AVERAGE(Zinsswaps!E372:E431)+'iBoxx Extrapolation'!$G431,2)</f>
        <v>3.12</v>
      </c>
      <c r="F431" s="14">
        <f>ROUND(AVERAGE(Zinsswaps!F372:F431)+'iBoxx Extrapolation'!$G431,2)</f>
        <v>3.19</v>
      </c>
      <c r="G431" s="14">
        <f>ROUND(AVERAGE(Zinsswaps!G372:G431)+'iBoxx Extrapolation'!$G431,2)</f>
        <v>3.27</v>
      </c>
      <c r="H431" s="14">
        <f>ROUND(AVERAGE(Zinsswaps!H372:H431)+'iBoxx Extrapolation'!$G431,2)</f>
        <v>3.34</v>
      </c>
      <c r="I431" s="14">
        <f>ROUND(AVERAGE(Zinsswaps!I372:I431)+'iBoxx Extrapolation'!$G431,2)</f>
        <v>3.41</v>
      </c>
      <c r="J431" s="14">
        <f>ROUND(AVERAGE(Zinsswaps!J372:J431)+'iBoxx Extrapolation'!$G431,2)</f>
        <v>3.48</v>
      </c>
      <c r="K431" s="14">
        <f>ROUND(AVERAGE(Zinsswaps!K372:K431)+'iBoxx Extrapolation'!$G431,2)</f>
        <v>3.54</v>
      </c>
      <c r="L431" s="14">
        <f>ROUND(AVERAGE(Zinsswaps!L372:L431)+'iBoxx Extrapolation'!$G431,2)</f>
        <v>3.6</v>
      </c>
      <c r="M431" s="14">
        <f>ROUND(AVERAGE(Zinsswaps!M372:M431)+'iBoxx Extrapolation'!$G431,2)</f>
        <v>3.65</v>
      </c>
      <c r="N431" s="14">
        <f>ROUND(AVERAGE(Zinsswaps!N372:N431)+'iBoxx Extrapolation'!$G431,2)</f>
        <v>3.7</v>
      </c>
      <c r="O431" s="14">
        <f>ROUND(AVERAGE(Zinsswaps!O372:O431)+'iBoxx Extrapolation'!$G431,2)</f>
        <v>3.75</v>
      </c>
      <c r="P431" s="14">
        <f>ROUND(AVERAGE(Zinsswaps!P372:P431)+'iBoxx Extrapolation'!$G431,2)</f>
        <v>3.78</v>
      </c>
      <c r="Q431" s="14">
        <f>ROUND(AVERAGE(Zinsswaps!Q372:Q431)+'iBoxx Extrapolation'!$G431,2)</f>
        <v>3.81</v>
      </c>
      <c r="R431" s="14">
        <f>ROUND(AVERAGE(Zinsswaps!R372:R431)+'iBoxx Extrapolation'!$G431,2)</f>
        <v>3.83</v>
      </c>
      <c r="S431" s="14">
        <f>ROUND(AVERAGE(Zinsswaps!S372:S431)+'iBoxx Extrapolation'!$G431,2)</f>
        <v>3.85</v>
      </c>
      <c r="T431" s="14">
        <f>ROUND(AVERAGE(Zinsswaps!T372:T431)+'iBoxx Extrapolation'!$G431,2)</f>
        <v>3.87</v>
      </c>
      <c r="U431" s="14">
        <f>ROUND(AVERAGE(Zinsswaps!U372:U431)+'iBoxx Extrapolation'!$G431,2)</f>
        <v>3.89</v>
      </c>
      <c r="V431" s="14">
        <f>ROUND(AVERAGE(Zinsswaps!V372:V431)+'iBoxx Extrapolation'!$G431,2)</f>
        <v>3.89</v>
      </c>
      <c r="W431" s="14">
        <f>ROUND(AVERAGE(Zinsswaps!W372:W431)+'iBoxx Extrapolation'!$G431,2)</f>
        <v>3.89</v>
      </c>
      <c r="X431" s="14">
        <f>ROUND(AVERAGE(Zinsswaps!X372:X431)+'iBoxx Extrapolation'!$G431,2)</f>
        <v>3.89</v>
      </c>
      <c r="Y431" s="14">
        <f>ROUND(AVERAGE(Zinsswaps!Y372:Y431)+'iBoxx Extrapolation'!$G431,2)</f>
        <v>3.89</v>
      </c>
      <c r="Z431" s="14">
        <f>ROUND(AVERAGE(Zinsswaps!Z372:Z431)+'iBoxx Extrapolation'!$G431,2)</f>
        <v>3.89</v>
      </c>
      <c r="AA431" s="14">
        <f>ROUND(AVERAGE(Zinsswaps!AA372:AA431)+'iBoxx Extrapolation'!$G431,2)</f>
        <v>3.88</v>
      </c>
      <c r="AB431" s="14">
        <f>ROUND(AVERAGE(Zinsswaps!AB372:AB431)+'iBoxx Extrapolation'!$G431,2)</f>
        <v>3.88</v>
      </c>
      <c r="AC431" s="14">
        <f>ROUND(AVERAGE(Zinsswaps!AC372:AC431)+'iBoxx Extrapolation'!$G431,2)</f>
        <v>3.87</v>
      </c>
      <c r="AD431" s="14">
        <f>ROUND(AVERAGE(Zinsswaps!AD372:AD431)+'iBoxx Extrapolation'!$G431,2)</f>
        <v>3.86</v>
      </c>
      <c r="AE431" s="14">
        <f>ROUND(AVERAGE(Zinsswaps!AE372:AE431)+'iBoxx Extrapolation'!$G431,2)</f>
        <v>3.86</v>
      </c>
      <c r="AF431" s="14">
        <f>ROUND(AVERAGE(Zinsswaps!AF372:AF431)+'iBoxx Extrapolation'!$G431,2)</f>
        <v>3.84</v>
      </c>
      <c r="AG431" s="14">
        <f>ROUND(AVERAGE(Zinsswaps!AG372:AG431)+'iBoxx Extrapolation'!$G431,2)</f>
        <v>3.82</v>
      </c>
      <c r="AH431" s="14">
        <f>ROUND(AVERAGE(Zinsswaps!AH372:AH431)+'iBoxx Extrapolation'!$G431,2)</f>
        <v>3.81</v>
      </c>
      <c r="AI431" s="14">
        <f>ROUND(AVERAGE(Zinsswaps!AI372:AI431)+'iBoxx Extrapolation'!$G431,2)</f>
        <v>3.79</v>
      </c>
      <c r="AJ431" s="14">
        <f>ROUND(AVERAGE(Zinsswaps!AJ372:AJ431)+'iBoxx Extrapolation'!$G431,2)</f>
        <v>3.78</v>
      </c>
      <c r="AK431" s="14">
        <f>ROUND(AVERAGE(Zinsswaps!AK372:AK431)+'iBoxx Extrapolation'!$G431,2)</f>
        <v>3.77</v>
      </c>
      <c r="AL431" s="14">
        <f>ROUND(AVERAGE(Zinsswaps!AL372:AL431)+'iBoxx Extrapolation'!$G431,2)</f>
        <v>3.76</v>
      </c>
      <c r="AM431" s="14">
        <f>ROUND(AVERAGE(Zinsswaps!AM372:AM431)+'iBoxx Extrapolation'!$G431,2)</f>
        <v>3.75</v>
      </c>
      <c r="AN431" s="14">
        <f>ROUND(AVERAGE(Zinsswaps!AN372:AN431)+'iBoxx Extrapolation'!$G431,2)</f>
        <v>3.74</v>
      </c>
      <c r="AO431" s="14">
        <f>ROUND(AVERAGE(Zinsswaps!AO372:AO431)+'iBoxx Extrapolation'!$G431,2)</f>
        <v>3.73</v>
      </c>
      <c r="AP431" s="14">
        <f>ROUND(AVERAGE(Zinsswaps!AP372:AP431)+'iBoxx Extrapolation'!$G431,2)</f>
        <v>3.7</v>
      </c>
      <c r="AQ431" s="14">
        <f>ROUND(AVERAGE(Zinsswaps!AQ372:AQ431)+'iBoxx Extrapolation'!$G431,2)</f>
        <v>3.68</v>
      </c>
      <c r="AR431" s="14">
        <f>ROUND(AVERAGE(Zinsswaps!AR372:AR431)+'iBoxx Extrapolation'!$G431,2)</f>
        <v>3.66</v>
      </c>
      <c r="AS431" s="14">
        <f>ROUND(AVERAGE(Zinsswaps!AS372:AS431)+'iBoxx Extrapolation'!$G431,2)</f>
        <v>3.64</v>
      </c>
      <c r="AT431" s="14">
        <f>ROUND(AVERAGE(Zinsswaps!AT372:AT431)+'iBoxx Extrapolation'!$G431,2)</f>
        <v>3.62</v>
      </c>
      <c r="AU431" s="14">
        <f>ROUND(AVERAGE(Zinsswaps!AU372:AU431)+'iBoxx Extrapolation'!$G431,2)</f>
        <v>3.61</v>
      </c>
      <c r="AV431" s="14">
        <f>ROUND(AVERAGE(Zinsswaps!AV372:AV431)+'iBoxx Extrapolation'!$G431,2)</f>
        <v>3.59</v>
      </c>
      <c r="AW431" s="14">
        <f>ROUND(AVERAGE(Zinsswaps!AW372:AW431)+'iBoxx Extrapolation'!$G431,2)</f>
        <v>3.57</v>
      </c>
      <c r="AX431" s="14">
        <f>ROUND(AVERAGE(Zinsswaps!AX372:AX431)+'iBoxx Extrapolation'!$G431,2)</f>
        <v>3.56</v>
      </c>
      <c r="AY431" s="14">
        <f>ROUND(AVERAGE(Zinsswaps!AY372:AY431)+'iBoxx Extrapolation'!$G431,2)</f>
        <v>3.54</v>
      </c>
    </row>
    <row r="432" spans="1:51" s="16" customFormat="1" x14ac:dyDescent="0.2">
      <c r="A432" s="12">
        <v>50374</v>
      </c>
      <c r="B432" s="14">
        <f>ROUND(AVERAGE(Zinsswaps!B373:B432)+'iBoxx Extrapolation'!$G432,2)</f>
        <v>2.99</v>
      </c>
      <c r="C432" s="14">
        <f>ROUND(AVERAGE(Zinsswaps!C373:C432)+'iBoxx Extrapolation'!$G432,2)</f>
        <v>3</v>
      </c>
      <c r="D432" s="14">
        <f>ROUND(AVERAGE(Zinsswaps!D373:D432)+'iBoxx Extrapolation'!$G432,2)</f>
        <v>3.05</v>
      </c>
      <c r="E432" s="14">
        <f>ROUND(AVERAGE(Zinsswaps!E373:E432)+'iBoxx Extrapolation'!$G432,2)</f>
        <v>3.12</v>
      </c>
      <c r="F432" s="14">
        <f>ROUND(AVERAGE(Zinsswaps!F373:F432)+'iBoxx Extrapolation'!$G432,2)</f>
        <v>3.19</v>
      </c>
      <c r="G432" s="14">
        <f>ROUND(AVERAGE(Zinsswaps!G373:G432)+'iBoxx Extrapolation'!$G432,2)</f>
        <v>3.27</v>
      </c>
      <c r="H432" s="14">
        <f>ROUND(AVERAGE(Zinsswaps!H373:H432)+'iBoxx Extrapolation'!$G432,2)</f>
        <v>3.34</v>
      </c>
      <c r="I432" s="14">
        <f>ROUND(AVERAGE(Zinsswaps!I373:I432)+'iBoxx Extrapolation'!$G432,2)</f>
        <v>3.41</v>
      </c>
      <c r="J432" s="14">
        <f>ROUND(AVERAGE(Zinsswaps!J373:J432)+'iBoxx Extrapolation'!$G432,2)</f>
        <v>3.48</v>
      </c>
      <c r="K432" s="14">
        <f>ROUND(AVERAGE(Zinsswaps!K373:K432)+'iBoxx Extrapolation'!$G432,2)</f>
        <v>3.54</v>
      </c>
      <c r="L432" s="14">
        <f>ROUND(AVERAGE(Zinsswaps!L373:L432)+'iBoxx Extrapolation'!$G432,2)</f>
        <v>3.6</v>
      </c>
      <c r="M432" s="14">
        <f>ROUND(AVERAGE(Zinsswaps!M373:M432)+'iBoxx Extrapolation'!$G432,2)</f>
        <v>3.65</v>
      </c>
      <c r="N432" s="14">
        <f>ROUND(AVERAGE(Zinsswaps!N373:N432)+'iBoxx Extrapolation'!$G432,2)</f>
        <v>3.7</v>
      </c>
      <c r="O432" s="14">
        <f>ROUND(AVERAGE(Zinsswaps!O373:O432)+'iBoxx Extrapolation'!$G432,2)</f>
        <v>3.75</v>
      </c>
      <c r="P432" s="14">
        <f>ROUND(AVERAGE(Zinsswaps!P373:P432)+'iBoxx Extrapolation'!$G432,2)</f>
        <v>3.78</v>
      </c>
      <c r="Q432" s="14">
        <f>ROUND(AVERAGE(Zinsswaps!Q373:Q432)+'iBoxx Extrapolation'!$G432,2)</f>
        <v>3.81</v>
      </c>
      <c r="R432" s="14">
        <f>ROUND(AVERAGE(Zinsswaps!R373:R432)+'iBoxx Extrapolation'!$G432,2)</f>
        <v>3.83</v>
      </c>
      <c r="S432" s="14">
        <f>ROUND(AVERAGE(Zinsswaps!S373:S432)+'iBoxx Extrapolation'!$G432,2)</f>
        <v>3.85</v>
      </c>
      <c r="T432" s="14">
        <f>ROUND(AVERAGE(Zinsswaps!T373:T432)+'iBoxx Extrapolation'!$G432,2)</f>
        <v>3.87</v>
      </c>
      <c r="U432" s="14">
        <f>ROUND(AVERAGE(Zinsswaps!U373:U432)+'iBoxx Extrapolation'!$G432,2)</f>
        <v>3.89</v>
      </c>
      <c r="V432" s="14">
        <f>ROUND(AVERAGE(Zinsswaps!V373:V432)+'iBoxx Extrapolation'!$G432,2)</f>
        <v>3.89</v>
      </c>
      <c r="W432" s="14">
        <f>ROUND(AVERAGE(Zinsswaps!W373:W432)+'iBoxx Extrapolation'!$G432,2)</f>
        <v>3.89</v>
      </c>
      <c r="X432" s="14">
        <f>ROUND(AVERAGE(Zinsswaps!X373:X432)+'iBoxx Extrapolation'!$G432,2)</f>
        <v>3.89</v>
      </c>
      <c r="Y432" s="14">
        <f>ROUND(AVERAGE(Zinsswaps!Y373:Y432)+'iBoxx Extrapolation'!$G432,2)</f>
        <v>3.89</v>
      </c>
      <c r="Z432" s="14">
        <f>ROUND(AVERAGE(Zinsswaps!Z373:Z432)+'iBoxx Extrapolation'!$G432,2)</f>
        <v>3.89</v>
      </c>
      <c r="AA432" s="14">
        <f>ROUND(AVERAGE(Zinsswaps!AA373:AA432)+'iBoxx Extrapolation'!$G432,2)</f>
        <v>3.88</v>
      </c>
      <c r="AB432" s="14">
        <f>ROUND(AVERAGE(Zinsswaps!AB373:AB432)+'iBoxx Extrapolation'!$G432,2)</f>
        <v>3.88</v>
      </c>
      <c r="AC432" s="14">
        <f>ROUND(AVERAGE(Zinsswaps!AC373:AC432)+'iBoxx Extrapolation'!$G432,2)</f>
        <v>3.87</v>
      </c>
      <c r="AD432" s="14">
        <f>ROUND(AVERAGE(Zinsswaps!AD373:AD432)+'iBoxx Extrapolation'!$G432,2)</f>
        <v>3.86</v>
      </c>
      <c r="AE432" s="14">
        <f>ROUND(AVERAGE(Zinsswaps!AE373:AE432)+'iBoxx Extrapolation'!$G432,2)</f>
        <v>3.86</v>
      </c>
      <c r="AF432" s="14">
        <f>ROUND(AVERAGE(Zinsswaps!AF373:AF432)+'iBoxx Extrapolation'!$G432,2)</f>
        <v>3.84</v>
      </c>
      <c r="AG432" s="14">
        <f>ROUND(AVERAGE(Zinsswaps!AG373:AG432)+'iBoxx Extrapolation'!$G432,2)</f>
        <v>3.82</v>
      </c>
      <c r="AH432" s="14">
        <f>ROUND(AVERAGE(Zinsswaps!AH373:AH432)+'iBoxx Extrapolation'!$G432,2)</f>
        <v>3.81</v>
      </c>
      <c r="AI432" s="14">
        <f>ROUND(AVERAGE(Zinsswaps!AI373:AI432)+'iBoxx Extrapolation'!$G432,2)</f>
        <v>3.79</v>
      </c>
      <c r="AJ432" s="14">
        <f>ROUND(AVERAGE(Zinsswaps!AJ373:AJ432)+'iBoxx Extrapolation'!$G432,2)</f>
        <v>3.78</v>
      </c>
      <c r="AK432" s="14">
        <f>ROUND(AVERAGE(Zinsswaps!AK373:AK432)+'iBoxx Extrapolation'!$G432,2)</f>
        <v>3.77</v>
      </c>
      <c r="AL432" s="14">
        <f>ROUND(AVERAGE(Zinsswaps!AL373:AL432)+'iBoxx Extrapolation'!$G432,2)</f>
        <v>3.76</v>
      </c>
      <c r="AM432" s="14">
        <f>ROUND(AVERAGE(Zinsswaps!AM373:AM432)+'iBoxx Extrapolation'!$G432,2)</f>
        <v>3.75</v>
      </c>
      <c r="AN432" s="14">
        <f>ROUND(AVERAGE(Zinsswaps!AN373:AN432)+'iBoxx Extrapolation'!$G432,2)</f>
        <v>3.74</v>
      </c>
      <c r="AO432" s="14">
        <f>ROUND(AVERAGE(Zinsswaps!AO373:AO432)+'iBoxx Extrapolation'!$G432,2)</f>
        <v>3.73</v>
      </c>
      <c r="AP432" s="14">
        <f>ROUND(AVERAGE(Zinsswaps!AP373:AP432)+'iBoxx Extrapolation'!$G432,2)</f>
        <v>3.7</v>
      </c>
      <c r="AQ432" s="14">
        <f>ROUND(AVERAGE(Zinsswaps!AQ373:AQ432)+'iBoxx Extrapolation'!$G432,2)</f>
        <v>3.68</v>
      </c>
      <c r="AR432" s="14">
        <f>ROUND(AVERAGE(Zinsswaps!AR373:AR432)+'iBoxx Extrapolation'!$G432,2)</f>
        <v>3.66</v>
      </c>
      <c r="AS432" s="14">
        <f>ROUND(AVERAGE(Zinsswaps!AS373:AS432)+'iBoxx Extrapolation'!$G432,2)</f>
        <v>3.64</v>
      </c>
      <c r="AT432" s="14">
        <f>ROUND(AVERAGE(Zinsswaps!AT373:AT432)+'iBoxx Extrapolation'!$G432,2)</f>
        <v>3.62</v>
      </c>
      <c r="AU432" s="14">
        <f>ROUND(AVERAGE(Zinsswaps!AU373:AU432)+'iBoxx Extrapolation'!$G432,2)</f>
        <v>3.61</v>
      </c>
      <c r="AV432" s="14">
        <f>ROUND(AVERAGE(Zinsswaps!AV373:AV432)+'iBoxx Extrapolation'!$G432,2)</f>
        <v>3.59</v>
      </c>
      <c r="AW432" s="14">
        <f>ROUND(AVERAGE(Zinsswaps!AW373:AW432)+'iBoxx Extrapolation'!$G432,2)</f>
        <v>3.57</v>
      </c>
      <c r="AX432" s="14">
        <f>ROUND(AVERAGE(Zinsswaps!AX373:AX432)+'iBoxx Extrapolation'!$G432,2)</f>
        <v>3.56</v>
      </c>
      <c r="AY432" s="14">
        <f>ROUND(AVERAGE(Zinsswaps!AY373:AY432)+'iBoxx Extrapolation'!$G432,2)</f>
        <v>3.54</v>
      </c>
    </row>
    <row r="433" spans="1:51" s="16" customFormat="1" x14ac:dyDescent="0.2">
      <c r="A433" s="12">
        <v>50405</v>
      </c>
      <c r="B433" s="14">
        <f>ROUND(AVERAGE(Zinsswaps!B374:B433)+'iBoxx Extrapolation'!$G433,2)</f>
        <v>2.99</v>
      </c>
      <c r="C433" s="14">
        <f>ROUND(AVERAGE(Zinsswaps!C374:C433)+'iBoxx Extrapolation'!$G433,2)</f>
        <v>3</v>
      </c>
      <c r="D433" s="14">
        <f>ROUND(AVERAGE(Zinsswaps!D374:D433)+'iBoxx Extrapolation'!$G433,2)</f>
        <v>3.05</v>
      </c>
      <c r="E433" s="14">
        <f>ROUND(AVERAGE(Zinsswaps!E374:E433)+'iBoxx Extrapolation'!$G433,2)</f>
        <v>3.12</v>
      </c>
      <c r="F433" s="14">
        <f>ROUND(AVERAGE(Zinsswaps!F374:F433)+'iBoxx Extrapolation'!$G433,2)</f>
        <v>3.19</v>
      </c>
      <c r="G433" s="14">
        <f>ROUND(AVERAGE(Zinsswaps!G374:G433)+'iBoxx Extrapolation'!$G433,2)</f>
        <v>3.27</v>
      </c>
      <c r="H433" s="14">
        <f>ROUND(AVERAGE(Zinsswaps!H374:H433)+'iBoxx Extrapolation'!$G433,2)</f>
        <v>3.34</v>
      </c>
      <c r="I433" s="14">
        <f>ROUND(AVERAGE(Zinsswaps!I374:I433)+'iBoxx Extrapolation'!$G433,2)</f>
        <v>3.41</v>
      </c>
      <c r="J433" s="14">
        <f>ROUND(AVERAGE(Zinsswaps!J374:J433)+'iBoxx Extrapolation'!$G433,2)</f>
        <v>3.48</v>
      </c>
      <c r="K433" s="14">
        <f>ROUND(AVERAGE(Zinsswaps!K374:K433)+'iBoxx Extrapolation'!$G433,2)</f>
        <v>3.54</v>
      </c>
      <c r="L433" s="14">
        <f>ROUND(AVERAGE(Zinsswaps!L374:L433)+'iBoxx Extrapolation'!$G433,2)</f>
        <v>3.6</v>
      </c>
      <c r="M433" s="14">
        <f>ROUND(AVERAGE(Zinsswaps!M374:M433)+'iBoxx Extrapolation'!$G433,2)</f>
        <v>3.65</v>
      </c>
      <c r="N433" s="14">
        <f>ROUND(AVERAGE(Zinsswaps!N374:N433)+'iBoxx Extrapolation'!$G433,2)</f>
        <v>3.7</v>
      </c>
      <c r="O433" s="14">
        <f>ROUND(AVERAGE(Zinsswaps!O374:O433)+'iBoxx Extrapolation'!$G433,2)</f>
        <v>3.75</v>
      </c>
      <c r="P433" s="14">
        <f>ROUND(AVERAGE(Zinsswaps!P374:P433)+'iBoxx Extrapolation'!$G433,2)</f>
        <v>3.78</v>
      </c>
      <c r="Q433" s="14">
        <f>ROUND(AVERAGE(Zinsswaps!Q374:Q433)+'iBoxx Extrapolation'!$G433,2)</f>
        <v>3.81</v>
      </c>
      <c r="R433" s="14">
        <f>ROUND(AVERAGE(Zinsswaps!R374:R433)+'iBoxx Extrapolation'!$G433,2)</f>
        <v>3.83</v>
      </c>
      <c r="S433" s="14">
        <f>ROUND(AVERAGE(Zinsswaps!S374:S433)+'iBoxx Extrapolation'!$G433,2)</f>
        <v>3.85</v>
      </c>
      <c r="T433" s="14">
        <f>ROUND(AVERAGE(Zinsswaps!T374:T433)+'iBoxx Extrapolation'!$G433,2)</f>
        <v>3.87</v>
      </c>
      <c r="U433" s="14">
        <f>ROUND(AVERAGE(Zinsswaps!U374:U433)+'iBoxx Extrapolation'!$G433,2)</f>
        <v>3.89</v>
      </c>
      <c r="V433" s="14">
        <f>ROUND(AVERAGE(Zinsswaps!V374:V433)+'iBoxx Extrapolation'!$G433,2)</f>
        <v>3.89</v>
      </c>
      <c r="W433" s="14">
        <f>ROUND(AVERAGE(Zinsswaps!W374:W433)+'iBoxx Extrapolation'!$G433,2)</f>
        <v>3.89</v>
      </c>
      <c r="X433" s="14">
        <f>ROUND(AVERAGE(Zinsswaps!X374:X433)+'iBoxx Extrapolation'!$G433,2)</f>
        <v>3.89</v>
      </c>
      <c r="Y433" s="14">
        <f>ROUND(AVERAGE(Zinsswaps!Y374:Y433)+'iBoxx Extrapolation'!$G433,2)</f>
        <v>3.89</v>
      </c>
      <c r="Z433" s="14">
        <f>ROUND(AVERAGE(Zinsswaps!Z374:Z433)+'iBoxx Extrapolation'!$G433,2)</f>
        <v>3.89</v>
      </c>
      <c r="AA433" s="14">
        <f>ROUND(AVERAGE(Zinsswaps!AA374:AA433)+'iBoxx Extrapolation'!$G433,2)</f>
        <v>3.88</v>
      </c>
      <c r="AB433" s="14">
        <f>ROUND(AVERAGE(Zinsswaps!AB374:AB433)+'iBoxx Extrapolation'!$G433,2)</f>
        <v>3.88</v>
      </c>
      <c r="AC433" s="14">
        <f>ROUND(AVERAGE(Zinsswaps!AC374:AC433)+'iBoxx Extrapolation'!$G433,2)</f>
        <v>3.87</v>
      </c>
      <c r="AD433" s="14">
        <f>ROUND(AVERAGE(Zinsswaps!AD374:AD433)+'iBoxx Extrapolation'!$G433,2)</f>
        <v>3.86</v>
      </c>
      <c r="AE433" s="14">
        <f>ROUND(AVERAGE(Zinsswaps!AE374:AE433)+'iBoxx Extrapolation'!$G433,2)</f>
        <v>3.86</v>
      </c>
      <c r="AF433" s="14">
        <f>ROUND(AVERAGE(Zinsswaps!AF374:AF433)+'iBoxx Extrapolation'!$G433,2)</f>
        <v>3.84</v>
      </c>
      <c r="AG433" s="14">
        <f>ROUND(AVERAGE(Zinsswaps!AG374:AG433)+'iBoxx Extrapolation'!$G433,2)</f>
        <v>3.82</v>
      </c>
      <c r="AH433" s="14">
        <f>ROUND(AVERAGE(Zinsswaps!AH374:AH433)+'iBoxx Extrapolation'!$G433,2)</f>
        <v>3.81</v>
      </c>
      <c r="AI433" s="14">
        <f>ROUND(AVERAGE(Zinsswaps!AI374:AI433)+'iBoxx Extrapolation'!$G433,2)</f>
        <v>3.79</v>
      </c>
      <c r="AJ433" s="14">
        <f>ROUND(AVERAGE(Zinsswaps!AJ374:AJ433)+'iBoxx Extrapolation'!$G433,2)</f>
        <v>3.78</v>
      </c>
      <c r="AK433" s="14">
        <f>ROUND(AVERAGE(Zinsswaps!AK374:AK433)+'iBoxx Extrapolation'!$G433,2)</f>
        <v>3.77</v>
      </c>
      <c r="AL433" s="14">
        <f>ROUND(AVERAGE(Zinsswaps!AL374:AL433)+'iBoxx Extrapolation'!$G433,2)</f>
        <v>3.76</v>
      </c>
      <c r="AM433" s="14">
        <f>ROUND(AVERAGE(Zinsswaps!AM374:AM433)+'iBoxx Extrapolation'!$G433,2)</f>
        <v>3.75</v>
      </c>
      <c r="AN433" s="14">
        <f>ROUND(AVERAGE(Zinsswaps!AN374:AN433)+'iBoxx Extrapolation'!$G433,2)</f>
        <v>3.74</v>
      </c>
      <c r="AO433" s="14">
        <f>ROUND(AVERAGE(Zinsswaps!AO374:AO433)+'iBoxx Extrapolation'!$G433,2)</f>
        <v>3.73</v>
      </c>
      <c r="AP433" s="14">
        <f>ROUND(AVERAGE(Zinsswaps!AP374:AP433)+'iBoxx Extrapolation'!$G433,2)</f>
        <v>3.7</v>
      </c>
      <c r="AQ433" s="14">
        <f>ROUND(AVERAGE(Zinsswaps!AQ374:AQ433)+'iBoxx Extrapolation'!$G433,2)</f>
        <v>3.68</v>
      </c>
      <c r="AR433" s="14">
        <f>ROUND(AVERAGE(Zinsswaps!AR374:AR433)+'iBoxx Extrapolation'!$G433,2)</f>
        <v>3.66</v>
      </c>
      <c r="AS433" s="14">
        <f>ROUND(AVERAGE(Zinsswaps!AS374:AS433)+'iBoxx Extrapolation'!$G433,2)</f>
        <v>3.64</v>
      </c>
      <c r="AT433" s="14">
        <f>ROUND(AVERAGE(Zinsswaps!AT374:AT433)+'iBoxx Extrapolation'!$G433,2)</f>
        <v>3.62</v>
      </c>
      <c r="AU433" s="14">
        <f>ROUND(AVERAGE(Zinsswaps!AU374:AU433)+'iBoxx Extrapolation'!$G433,2)</f>
        <v>3.61</v>
      </c>
      <c r="AV433" s="14">
        <f>ROUND(AVERAGE(Zinsswaps!AV374:AV433)+'iBoxx Extrapolation'!$G433,2)</f>
        <v>3.59</v>
      </c>
      <c r="AW433" s="14">
        <f>ROUND(AVERAGE(Zinsswaps!AW374:AW433)+'iBoxx Extrapolation'!$G433,2)</f>
        <v>3.57</v>
      </c>
      <c r="AX433" s="14">
        <f>ROUND(AVERAGE(Zinsswaps!AX374:AX433)+'iBoxx Extrapolation'!$G433,2)</f>
        <v>3.56</v>
      </c>
      <c r="AY433" s="14">
        <f>ROUND(AVERAGE(Zinsswaps!AY374:AY433)+'iBoxx Extrapolation'!$G433,2)</f>
        <v>3.54</v>
      </c>
    </row>
    <row r="434" spans="1:51" s="16" customFormat="1" x14ac:dyDescent="0.2">
      <c r="A434" s="12">
        <v>50436</v>
      </c>
      <c r="B434" s="14">
        <f>ROUND(AVERAGE(Zinsswaps!B375:B434)+'iBoxx Extrapolation'!$G434,2)</f>
        <v>2.99</v>
      </c>
      <c r="C434" s="14">
        <f>ROUND(AVERAGE(Zinsswaps!C375:C434)+'iBoxx Extrapolation'!$G434,2)</f>
        <v>3</v>
      </c>
      <c r="D434" s="14">
        <f>ROUND(AVERAGE(Zinsswaps!D375:D434)+'iBoxx Extrapolation'!$G434,2)</f>
        <v>3.05</v>
      </c>
      <c r="E434" s="14">
        <f>ROUND(AVERAGE(Zinsswaps!E375:E434)+'iBoxx Extrapolation'!$G434,2)</f>
        <v>3.12</v>
      </c>
      <c r="F434" s="14">
        <f>ROUND(AVERAGE(Zinsswaps!F375:F434)+'iBoxx Extrapolation'!$G434,2)</f>
        <v>3.19</v>
      </c>
      <c r="G434" s="14">
        <f>ROUND(AVERAGE(Zinsswaps!G375:G434)+'iBoxx Extrapolation'!$G434,2)</f>
        <v>3.27</v>
      </c>
      <c r="H434" s="14">
        <f>ROUND(AVERAGE(Zinsswaps!H375:H434)+'iBoxx Extrapolation'!$G434,2)</f>
        <v>3.34</v>
      </c>
      <c r="I434" s="14">
        <f>ROUND(AVERAGE(Zinsswaps!I375:I434)+'iBoxx Extrapolation'!$G434,2)</f>
        <v>3.41</v>
      </c>
      <c r="J434" s="14">
        <f>ROUND(AVERAGE(Zinsswaps!J375:J434)+'iBoxx Extrapolation'!$G434,2)</f>
        <v>3.48</v>
      </c>
      <c r="K434" s="14">
        <f>ROUND(AVERAGE(Zinsswaps!K375:K434)+'iBoxx Extrapolation'!$G434,2)</f>
        <v>3.54</v>
      </c>
      <c r="L434" s="14">
        <f>ROUND(AVERAGE(Zinsswaps!L375:L434)+'iBoxx Extrapolation'!$G434,2)</f>
        <v>3.6</v>
      </c>
      <c r="M434" s="14">
        <f>ROUND(AVERAGE(Zinsswaps!M375:M434)+'iBoxx Extrapolation'!$G434,2)</f>
        <v>3.65</v>
      </c>
      <c r="N434" s="14">
        <f>ROUND(AVERAGE(Zinsswaps!N375:N434)+'iBoxx Extrapolation'!$G434,2)</f>
        <v>3.7</v>
      </c>
      <c r="O434" s="14">
        <f>ROUND(AVERAGE(Zinsswaps!O375:O434)+'iBoxx Extrapolation'!$G434,2)</f>
        <v>3.75</v>
      </c>
      <c r="P434" s="14">
        <f>ROUND(AVERAGE(Zinsswaps!P375:P434)+'iBoxx Extrapolation'!$G434,2)</f>
        <v>3.78</v>
      </c>
      <c r="Q434" s="14">
        <f>ROUND(AVERAGE(Zinsswaps!Q375:Q434)+'iBoxx Extrapolation'!$G434,2)</f>
        <v>3.81</v>
      </c>
      <c r="R434" s="14">
        <f>ROUND(AVERAGE(Zinsswaps!R375:R434)+'iBoxx Extrapolation'!$G434,2)</f>
        <v>3.83</v>
      </c>
      <c r="S434" s="14">
        <f>ROUND(AVERAGE(Zinsswaps!S375:S434)+'iBoxx Extrapolation'!$G434,2)</f>
        <v>3.85</v>
      </c>
      <c r="T434" s="14">
        <f>ROUND(AVERAGE(Zinsswaps!T375:T434)+'iBoxx Extrapolation'!$G434,2)</f>
        <v>3.87</v>
      </c>
      <c r="U434" s="14">
        <f>ROUND(AVERAGE(Zinsswaps!U375:U434)+'iBoxx Extrapolation'!$G434,2)</f>
        <v>3.89</v>
      </c>
      <c r="V434" s="14">
        <f>ROUND(AVERAGE(Zinsswaps!V375:V434)+'iBoxx Extrapolation'!$G434,2)</f>
        <v>3.89</v>
      </c>
      <c r="W434" s="14">
        <f>ROUND(AVERAGE(Zinsswaps!W375:W434)+'iBoxx Extrapolation'!$G434,2)</f>
        <v>3.89</v>
      </c>
      <c r="X434" s="14">
        <f>ROUND(AVERAGE(Zinsswaps!X375:X434)+'iBoxx Extrapolation'!$G434,2)</f>
        <v>3.89</v>
      </c>
      <c r="Y434" s="14">
        <f>ROUND(AVERAGE(Zinsswaps!Y375:Y434)+'iBoxx Extrapolation'!$G434,2)</f>
        <v>3.89</v>
      </c>
      <c r="Z434" s="14">
        <f>ROUND(AVERAGE(Zinsswaps!Z375:Z434)+'iBoxx Extrapolation'!$G434,2)</f>
        <v>3.89</v>
      </c>
      <c r="AA434" s="14">
        <f>ROUND(AVERAGE(Zinsswaps!AA375:AA434)+'iBoxx Extrapolation'!$G434,2)</f>
        <v>3.88</v>
      </c>
      <c r="AB434" s="14">
        <f>ROUND(AVERAGE(Zinsswaps!AB375:AB434)+'iBoxx Extrapolation'!$G434,2)</f>
        <v>3.88</v>
      </c>
      <c r="AC434" s="14">
        <f>ROUND(AVERAGE(Zinsswaps!AC375:AC434)+'iBoxx Extrapolation'!$G434,2)</f>
        <v>3.87</v>
      </c>
      <c r="AD434" s="14">
        <f>ROUND(AVERAGE(Zinsswaps!AD375:AD434)+'iBoxx Extrapolation'!$G434,2)</f>
        <v>3.86</v>
      </c>
      <c r="AE434" s="14">
        <f>ROUND(AVERAGE(Zinsswaps!AE375:AE434)+'iBoxx Extrapolation'!$G434,2)</f>
        <v>3.86</v>
      </c>
      <c r="AF434" s="14">
        <f>ROUND(AVERAGE(Zinsswaps!AF375:AF434)+'iBoxx Extrapolation'!$G434,2)</f>
        <v>3.84</v>
      </c>
      <c r="AG434" s="14">
        <f>ROUND(AVERAGE(Zinsswaps!AG375:AG434)+'iBoxx Extrapolation'!$G434,2)</f>
        <v>3.82</v>
      </c>
      <c r="AH434" s="14">
        <f>ROUND(AVERAGE(Zinsswaps!AH375:AH434)+'iBoxx Extrapolation'!$G434,2)</f>
        <v>3.81</v>
      </c>
      <c r="AI434" s="14">
        <f>ROUND(AVERAGE(Zinsswaps!AI375:AI434)+'iBoxx Extrapolation'!$G434,2)</f>
        <v>3.79</v>
      </c>
      <c r="AJ434" s="14">
        <f>ROUND(AVERAGE(Zinsswaps!AJ375:AJ434)+'iBoxx Extrapolation'!$G434,2)</f>
        <v>3.78</v>
      </c>
      <c r="AK434" s="14">
        <f>ROUND(AVERAGE(Zinsswaps!AK375:AK434)+'iBoxx Extrapolation'!$G434,2)</f>
        <v>3.77</v>
      </c>
      <c r="AL434" s="14">
        <f>ROUND(AVERAGE(Zinsswaps!AL375:AL434)+'iBoxx Extrapolation'!$G434,2)</f>
        <v>3.76</v>
      </c>
      <c r="AM434" s="14">
        <f>ROUND(AVERAGE(Zinsswaps!AM375:AM434)+'iBoxx Extrapolation'!$G434,2)</f>
        <v>3.75</v>
      </c>
      <c r="AN434" s="14">
        <f>ROUND(AVERAGE(Zinsswaps!AN375:AN434)+'iBoxx Extrapolation'!$G434,2)</f>
        <v>3.74</v>
      </c>
      <c r="AO434" s="14">
        <f>ROUND(AVERAGE(Zinsswaps!AO375:AO434)+'iBoxx Extrapolation'!$G434,2)</f>
        <v>3.73</v>
      </c>
      <c r="AP434" s="14">
        <f>ROUND(AVERAGE(Zinsswaps!AP375:AP434)+'iBoxx Extrapolation'!$G434,2)</f>
        <v>3.7</v>
      </c>
      <c r="AQ434" s="14">
        <f>ROUND(AVERAGE(Zinsswaps!AQ375:AQ434)+'iBoxx Extrapolation'!$G434,2)</f>
        <v>3.68</v>
      </c>
      <c r="AR434" s="14">
        <f>ROUND(AVERAGE(Zinsswaps!AR375:AR434)+'iBoxx Extrapolation'!$G434,2)</f>
        <v>3.66</v>
      </c>
      <c r="AS434" s="14">
        <f>ROUND(AVERAGE(Zinsswaps!AS375:AS434)+'iBoxx Extrapolation'!$G434,2)</f>
        <v>3.64</v>
      </c>
      <c r="AT434" s="14">
        <f>ROUND(AVERAGE(Zinsswaps!AT375:AT434)+'iBoxx Extrapolation'!$G434,2)</f>
        <v>3.62</v>
      </c>
      <c r="AU434" s="14">
        <f>ROUND(AVERAGE(Zinsswaps!AU375:AU434)+'iBoxx Extrapolation'!$G434,2)</f>
        <v>3.61</v>
      </c>
      <c r="AV434" s="14">
        <f>ROUND(AVERAGE(Zinsswaps!AV375:AV434)+'iBoxx Extrapolation'!$G434,2)</f>
        <v>3.59</v>
      </c>
      <c r="AW434" s="14">
        <f>ROUND(AVERAGE(Zinsswaps!AW375:AW434)+'iBoxx Extrapolation'!$G434,2)</f>
        <v>3.57</v>
      </c>
      <c r="AX434" s="14">
        <f>ROUND(AVERAGE(Zinsswaps!AX375:AX434)+'iBoxx Extrapolation'!$G434,2)</f>
        <v>3.56</v>
      </c>
      <c r="AY434" s="14">
        <f>ROUND(AVERAGE(Zinsswaps!AY375:AY434)+'iBoxx Extrapolation'!$G434,2)</f>
        <v>3.54</v>
      </c>
    </row>
    <row r="435" spans="1:51" s="16" customFormat="1" x14ac:dyDescent="0.2">
      <c r="A435" s="12">
        <v>50464</v>
      </c>
      <c r="B435" s="14">
        <f>ROUND(AVERAGE(Zinsswaps!B376:B435)+'iBoxx Extrapolation'!$G435,2)</f>
        <v>2.99</v>
      </c>
      <c r="C435" s="14">
        <f>ROUND(AVERAGE(Zinsswaps!C376:C435)+'iBoxx Extrapolation'!$G435,2)</f>
        <v>3</v>
      </c>
      <c r="D435" s="14">
        <f>ROUND(AVERAGE(Zinsswaps!D376:D435)+'iBoxx Extrapolation'!$G435,2)</f>
        <v>3.05</v>
      </c>
      <c r="E435" s="14">
        <f>ROUND(AVERAGE(Zinsswaps!E376:E435)+'iBoxx Extrapolation'!$G435,2)</f>
        <v>3.12</v>
      </c>
      <c r="F435" s="14">
        <f>ROUND(AVERAGE(Zinsswaps!F376:F435)+'iBoxx Extrapolation'!$G435,2)</f>
        <v>3.19</v>
      </c>
      <c r="G435" s="14">
        <f>ROUND(AVERAGE(Zinsswaps!G376:G435)+'iBoxx Extrapolation'!$G435,2)</f>
        <v>3.27</v>
      </c>
      <c r="H435" s="14">
        <f>ROUND(AVERAGE(Zinsswaps!H376:H435)+'iBoxx Extrapolation'!$G435,2)</f>
        <v>3.34</v>
      </c>
      <c r="I435" s="14">
        <f>ROUND(AVERAGE(Zinsswaps!I376:I435)+'iBoxx Extrapolation'!$G435,2)</f>
        <v>3.41</v>
      </c>
      <c r="J435" s="14">
        <f>ROUND(AVERAGE(Zinsswaps!J376:J435)+'iBoxx Extrapolation'!$G435,2)</f>
        <v>3.48</v>
      </c>
      <c r="K435" s="14">
        <f>ROUND(AVERAGE(Zinsswaps!K376:K435)+'iBoxx Extrapolation'!$G435,2)</f>
        <v>3.54</v>
      </c>
      <c r="L435" s="14">
        <f>ROUND(AVERAGE(Zinsswaps!L376:L435)+'iBoxx Extrapolation'!$G435,2)</f>
        <v>3.6</v>
      </c>
      <c r="M435" s="14">
        <f>ROUND(AVERAGE(Zinsswaps!M376:M435)+'iBoxx Extrapolation'!$G435,2)</f>
        <v>3.65</v>
      </c>
      <c r="N435" s="14">
        <f>ROUND(AVERAGE(Zinsswaps!N376:N435)+'iBoxx Extrapolation'!$G435,2)</f>
        <v>3.7</v>
      </c>
      <c r="O435" s="14">
        <f>ROUND(AVERAGE(Zinsswaps!O376:O435)+'iBoxx Extrapolation'!$G435,2)</f>
        <v>3.75</v>
      </c>
      <c r="P435" s="14">
        <f>ROUND(AVERAGE(Zinsswaps!P376:P435)+'iBoxx Extrapolation'!$G435,2)</f>
        <v>3.78</v>
      </c>
      <c r="Q435" s="14">
        <f>ROUND(AVERAGE(Zinsswaps!Q376:Q435)+'iBoxx Extrapolation'!$G435,2)</f>
        <v>3.81</v>
      </c>
      <c r="R435" s="14">
        <f>ROUND(AVERAGE(Zinsswaps!R376:R435)+'iBoxx Extrapolation'!$G435,2)</f>
        <v>3.83</v>
      </c>
      <c r="S435" s="14">
        <f>ROUND(AVERAGE(Zinsswaps!S376:S435)+'iBoxx Extrapolation'!$G435,2)</f>
        <v>3.85</v>
      </c>
      <c r="T435" s="14">
        <f>ROUND(AVERAGE(Zinsswaps!T376:T435)+'iBoxx Extrapolation'!$G435,2)</f>
        <v>3.87</v>
      </c>
      <c r="U435" s="14">
        <f>ROUND(AVERAGE(Zinsswaps!U376:U435)+'iBoxx Extrapolation'!$G435,2)</f>
        <v>3.89</v>
      </c>
      <c r="V435" s="14">
        <f>ROUND(AVERAGE(Zinsswaps!V376:V435)+'iBoxx Extrapolation'!$G435,2)</f>
        <v>3.89</v>
      </c>
      <c r="W435" s="14">
        <f>ROUND(AVERAGE(Zinsswaps!W376:W435)+'iBoxx Extrapolation'!$G435,2)</f>
        <v>3.89</v>
      </c>
      <c r="X435" s="14">
        <f>ROUND(AVERAGE(Zinsswaps!X376:X435)+'iBoxx Extrapolation'!$G435,2)</f>
        <v>3.89</v>
      </c>
      <c r="Y435" s="14">
        <f>ROUND(AVERAGE(Zinsswaps!Y376:Y435)+'iBoxx Extrapolation'!$G435,2)</f>
        <v>3.89</v>
      </c>
      <c r="Z435" s="14">
        <f>ROUND(AVERAGE(Zinsswaps!Z376:Z435)+'iBoxx Extrapolation'!$G435,2)</f>
        <v>3.89</v>
      </c>
      <c r="AA435" s="14">
        <f>ROUND(AVERAGE(Zinsswaps!AA376:AA435)+'iBoxx Extrapolation'!$G435,2)</f>
        <v>3.88</v>
      </c>
      <c r="AB435" s="14">
        <f>ROUND(AVERAGE(Zinsswaps!AB376:AB435)+'iBoxx Extrapolation'!$G435,2)</f>
        <v>3.88</v>
      </c>
      <c r="AC435" s="14">
        <f>ROUND(AVERAGE(Zinsswaps!AC376:AC435)+'iBoxx Extrapolation'!$G435,2)</f>
        <v>3.87</v>
      </c>
      <c r="AD435" s="14">
        <f>ROUND(AVERAGE(Zinsswaps!AD376:AD435)+'iBoxx Extrapolation'!$G435,2)</f>
        <v>3.86</v>
      </c>
      <c r="AE435" s="14">
        <f>ROUND(AVERAGE(Zinsswaps!AE376:AE435)+'iBoxx Extrapolation'!$G435,2)</f>
        <v>3.86</v>
      </c>
      <c r="AF435" s="14">
        <f>ROUND(AVERAGE(Zinsswaps!AF376:AF435)+'iBoxx Extrapolation'!$G435,2)</f>
        <v>3.84</v>
      </c>
      <c r="AG435" s="14">
        <f>ROUND(AVERAGE(Zinsswaps!AG376:AG435)+'iBoxx Extrapolation'!$G435,2)</f>
        <v>3.82</v>
      </c>
      <c r="AH435" s="14">
        <f>ROUND(AVERAGE(Zinsswaps!AH376:AH435)+'iBoxx Extrapolation'!$G435,2)</f>
        <v>3.81</v>
      </c>
      <c r="AI435" s="14">
        <f>ROUND(AVERAGE(Zinsswaps!AI376:AI435)+'iBoxx Extrapolation'!$G435,2)</f>
        <v>3.79</v>
      </c>
      <c r="AJ435" s="14">
        <f>ROUND(AVERAGE(Zinsswaps!AJ376:AJ435)+'iBoxx Extrapolation'!$G435,2)</f>
        <v>3.78</v>
      </c>
      <c r="AK435" s="14">
        <f>ROUND(AVERAGE(Zinsswaps!AK376:AK435)+'iBoxx Extrapolation'!$G435,2)</f>
        <v>3.77</v>
      </c>
      <c r="AL435" s="14">
        <f>ROUND(AVERAGE(Zinsswaps!AL376:AL435)+'iBoxx Extrapolation'!$G435,2)</f>
        <v>3.76</v>
      </c>
      <c r="AM435" s="14">
        <f>ROUND(AVERAGE(Zinsswaps!AM376:AM435)+'iBoxx Extrapolation'!$G435,2)</f>
        <v>3.75</v>
      </c>
      <c r="AN435" s="14">
        <f>ROUND(AVERAGE(Zinsswaps!AN376:AN435)+'iBoxx Extrapolation'!$G435,2)</f>
        <v>3.74</v>
      </c>
      <c r="AO435" s="14">
        <f>ROUND(AVERAGE(Zinsswaps!AO376:AO435)+'iBoxx Extrapolation'!$G435,2)</f>
        <v>3.73</v>
      </c>
      <c r="AP435" s="14">
        <f>ROUND(AVERAGE(Zinsswaps!AP376:AP435)+'iBoxx Extrapolation'!$G435,2)</f>
        <v>3.7</v>
      </c>
      <c r="AQ435" s="14">
        <f>ROUND(AVERAGE(Zinsswaps!AQ376:AQ435)+'iBoxx Extrapolation'!$G435,2)</f>
        <v>3.68</v>
      </c>
      <c r="AR435" s="14">
        <f>ROUND(AVERAGE(Zinsswaps!AR376:AR435)+'iBoxx Extrapolation'!$G435,2)</f>
        <v>3.66</v>
      </c>
      <c r="AS435" s="14">
        <f>ROUND(AVERAGE(Zinsswaps!AS376:AS435)+'iBoxx Extrapolation'!$G435,2)</f>
        <v>3.64</v>
      </c>
      <c r="AT435" s="14">
        <f>ROUND(AVERAGE(Zinsswaps!AT376:AT435)+'iBoxx Extrapolation'!$G435,2)</f>
        <v>3.62</v>
      </c>
      <c r="AU435" s="14">
        <f>ROUND(AVERAGE(Zinsswaps!AU376:AU435)+'iBoxx Extrapolation'!$G435,2)</f>
        <v>3.61</v>
      </c>
      <c r="AV435" s="14">
        <f>ROUND(AVERAGE(Zinsswaps!AV376:AV435)+'iBoxx Extrapolation'!$G435,2)</f>
        <v>3.59</v>
      </c>
      <c r="AW435" s="14">
        <f>ROUND(AVERAGE(Zinsswaps!AW376:AW435)+'iBoxx Extrapolation'!$G435,2)</f>
        <v>3.57</v>
      </c>
      <c r="AX435" s="14">
        <f>ROUND(AVERAGE(Zinsswaps!AX376:AX435)+'iBoxx Extrapolation'!$G435,2)</f>
        <v>3.56</v>
      </c>
      <c r="AY435" s="14">
        <f>ROUND(AVERAGE(Zinsswaps!AY376:AY435)+'iBoxx Extrapolation'!$G435,2)</f>
        <v>3.54</v>
      </c>
    </row>
    <row r="436" spans="1:51" s="16" customFormat="1" x14ac:dyDescent="0.2">
      <c r="A436" s="12">
        <v>50495</v>
      </c>
      <c r="B436" s="14">
        <f>ROUND(AVERAGE(Zinsswaps!B377:B436)+'iBoxx Extrapolation'!$G436,2)</f>
        <v>2.99</v>
      </c>
      <c r="C436" s="14">
        <f>ROUND(AVERAGE(Zinsswaps!C377:C436)+'iBoxx Extrapolation'!$G436,2)</f>
        <v>3</v>
      </c>
      <c r="D436" s="14">
        <f>ROUND(AVERAGE(Zinsswaps!D377:D436)+'iBoxx Extrapolation'!$G436,2)</f>
        <v>3.05</v>
      </c>
      <c r="E436" s="14">
        <f>ROUND(AVERAGE(Zinsswaps!E377:E436)+'iBoxx Extrapolation'!$G436,2)</f>
        <v>3.12</v>
      </c>
      <c r="F436" s="14">
        <f>ROUND(AVERAGE(Zinsswaps!F377:F436)+'iBoxx Extrapolation'!$G436,2)</f>
        <v>3.19</v>
      </c>
      <c r="G436" s="14">
        <f>ROUND(AVERAGE(Zinsswaps!G377:G436)+'iBoxx Extrapolation'!$G436,2)</f>
        <v>3.27</v>
      </c>
      <c r="H436" s="14">
        <f>ROUND(AVERAGE(Zinsswaps!H377:H436)+'iBoxx Extrapolation'!$G436,2)</f>
        <v>3.34</v>
      </c>
      <c r="I436" s="14">
        <f>ROUND(AVERAGE(Zinsswaps!I377:I436)+'iBoxx Extrapolation'!$G436,2)</f>
        <v>3.41</v>
      </c>
      <c r="J436" s="14">
        <f>ROUND(AVERAGE(Zinsswaps!J377:J436)+'iBoxx Extrapolation'!$G436,2)</f>
        <v>3.48</v>
      </c>
      <c r="K436" s="14">
        <f>ROUND(AVERAGE(Zinsswaps!K377:K436)+'iBoxx Extrapolation'!$G436,2)</f>
        <v>3.54</v>
      </c>
      <c r="L436" s="14">
        <f>ROUND(AVERAGE(Zinsswaps!L377:L436)+'iBoxx Extrapolation'!$G436,2)</f>
        <v>3.6</v>
      </c>
      <c r="M436" s="14">
        <f>ROUND(AVERAGE(Zinsswaps!M377:M436)+'iBoxx Extrapolation'!$G436,2)</f>
        <v>3.65</v>
      </c>
      <c r="N436" s="14">
        <f>ROUND(AVERAGE(Zinsswaps!N377:N436)+'iBoxx Extrapolation'!$G436,2)</f>
        <v>3.7</v>
      </c>
      <c r="O436" s="14">
        <f>ROUND(AVERAGE(Zinsswaps!O377:O436)+'iBoxx Extrapolation'!$G436,2)</f>
        <v>3.75</v>
      </c>
      <c r="P436" s="14">
        <f>ROUND(AVERAGE(Zinsswaps!P377:P436)+'iBoxx Extrapolation'!$G436,2)</f>
        <v>3.78</v>
      </c>
      <c r="Q436" s="14">
        <f>ROUND(AVERAGE(Zinsswaps!Q377:Q436)+'iBoxx Extrapolation'!$G436,2)</f>
        <v>3.81</v>
      </c>
      <c r="R436" s="14">
        <f>ROUND(AVERAGE(Zinsswaps!R377:R436)+'iBoxx Extrapolation'!$G436,2)</f>
        <v>3.83</v>
      </c>
      <c r="S436" s="14">
        <f>ROUND(AVERAGE(Zinsswaps!S377:S436)+'iBoxx Extrapolation'!$G436,2)</f>
        <v>3.85</v>
      </c>
      <c r="T436" s="14">
        <f>ROUND(AVERAGE(Zinsswaps!T377:T436)+'iBoxx Extrapolation'!$G436,2)</f>
        <v>3.87</v>
      </c>
      <c r="U436" s="14">
        <f>ROUND(AVERAGE(Zinsswaps!U377:U436)+'iBoxx Extrapolation'!$G436,2)</f>
        <v>3.89</v>
      </c>
      <c r="V436" s="14">
        <f>ROUND(AVERAGE(Zinsswaps!V377:V436)+'iBoxx Extrapolation'!$G436,2)</f>
        <v>3.89</v>
      </c>
      <c r="W436" s="14">
        <f>ROUND(AVERAGE(Zinsswaps!W377:W436)+'iBoxx Extrapolation'!$G436,2)</f>
        <v>3.89</v>
      </c>
      <c r="X436" s="14">
        <f>ROUND(AVERAGE(Zinsswaps!X377:X436)+'iBoxx Extrapolation'!$G436,2)</f>
        <v>3.89</v>
      </c>
      <c r="Y436" s="14">
        <f>ROUND(AVERAGE(Zinsswaps!Y377:Y436)+'iBoxx Extrapolation'!$G436,2)</f>
        <v>3.89</v>
      </c>
      <c r="Z436" s="14">
        <f>ROUND(AVERAGE(Zinsswaps!Z377:Z436)+'iBoxx Extrapolation'!$G436,2)</f>
        <v>3.89</v>
      </c>
      <c r="AA436" s="14">
        <f>ROUND(AVERAGE(Zinsswaps!AA377:AA436)+'iBoxx Extrapolation'!$G436,2)</f>
        <v>3.88</v>
      </c>
      <c r="AB436" s="14">
        <f>ROUND(AVERAGE(Zinsswaps!AB377:AB436)+'iBoxx Extrapolation'!$G436,2)</f>
        <v>3.88</v>
      </c>
      <c r="AC436" s="14">
        <f>ROUND(AVERAGE(Zinsswaps!AC377:AC436)+'iBoxx Extrapolation'!$G436,2)</f>
        <v>3.87</v>
      </c>
      <c r="AD436" s="14">
        <f>ROUND(AVERAGE(Zinsswaps!AD377:AD436)+'iBoxx Extrapolation'!$G436,2)</f>
        <v>3.86</v>
      </c>
      <c r="AE436" s="14">
        <f>ROUND(AVERAGE(Zinsswaps!AE377:AE436)+'iBoxx Extrapolation'!$G436,2)</f>
        <v>3.86</v>
      </c>
      <c r="AF436" s="14">
        <f>ROUND(AVERAGE(Zinsswaps!AF377:AF436)+'iBoxx Extrapolation'!$G436,2)</f>
        <v>3.84</v>
      </c>
      <c r="AG436" s="14">
        <f>ROUND(AVERAGE(Zinsswaps!AG377:AG436)+'iBoxx Extrapolation'!$G436,2)</f>
        <v>3.82</v>
      </c>
      <c r="AH436" s="14">
        <f>ROUND(AVERAGE(Zinsswaps!AH377:AH436)+'iBoxx Extrapolation'!$G436,2)</f>
        <v>3.81</v>
      </c>
      <c r="AI436" s="14">
        <f>ROUND(AVERAGE(Zinsswaps!AI377:AI436)+'iBoxx Extrapolation'!$G436,2)</f>
        <v>3.79</v>
      </c>
      <c r="AJ436" s="14">
        <f>ROUND(AVERAGE(Zinsswaps!AJ377:AJ436)+'iBoxx Extrapolation'!$G436,2)</f>
        <v>3.78</v>
      </c>
      <c r="AK436" s="14">
        <f>ROUND(AVERAGE(Zinsswaps!AK377:AK436)+'iBoxx Extrapolation'!$G436,2)</f>
        <v>3.77</v>
      </c>
      <c r="AL436" s="14">
        <f>ROUND(AVERAGE(Zinsswaps!AL377:AL436)+'iBoxx Extrapolation'!$G436,2)</f>
        <v>3.76</v>
      </c>
      <c r="AM436" s="14">
        <f>ROUND(AVERAGE(Zinsswaps!AM377:AM436)+'iBoxx Extrapolation'!$G436,2)</f>
        <v>3.75</v>
      </c>
      <c r="AN436" s="14">
        <f>ROUND(AVERAGE(Zinsswaps!AN377:AN436)+'iBoxx Extrapolation'!$G436,2)</f>
        <v>3.74</v>
      </c>
      <c r="AO436" s="14">
        <f>ROUND(AVERAGE(Zinsswaps!AO377:AO436)+'iBoxx Extrapolation'!$G436,2)</f>
        <v>3.73</v>
      </c>
      <c r="AP436" s="14">
        <f>ROUND(AVERAGE(Zinsswaps!AP377:AP436)+'iBoxx Extrapolation'!$G436,2)</f>
        <v>3.7</v>
      </c>
      <c r="AQ436" s="14">
        <f>ROUND(AVERAGE(Zinsswaps!AQ377:AQ436)+'iBoxx Extrapolation'!$G436,2)</f>
        <v>3.68</v>
      </c>
      <c r="AR436" s="14">
        <f>ROUND(AVERAGE(Zinsswaps!AR377:AR436)+'iBoxx Extrapolation'!$G436,2)</f>
        <v>3.66</v>
      </c>
      <c r="AS436" s="14">
        <f>ROUND(AVERAGE(Zinsswaps!AS377:AS436)+'iBoxx Extrapolation'!$G436,2)</f>
        <v>3.64</v>
      </c>
      <c r="AT436" s="14">
        <f>ROUND(AVERAGE(Zinsswaps!AT377:AT436)+'iBoxx Extrapolation'!$G436,2)</f>
        <v>3.62</v>
      </c>
      <c r="AU436" s="14">
        <f>ROUND(AVERAGE(Zinsswaps!AU377:AU436)+'iBoxx Extrapolation'!$G436,2)</f>
        <v>3.61</v>
      </c>
      <c r="AV436" s="14">
        <f>ROUND(AVERAGE(Zinsswaps!AV377:AV436)+'iBoxx Extrapolation'!$G436,2)</f>
        <v>3.59</v>
      </c>
      <c r="AW436" s="14">
        <f>ROUND(AVERAGE(Zinsswaps!AW377:AW436)+'iBoxx Extrapolation'!$G436,2)</f>
        <v>3.57</v>
      </c>
      <c r="AX436" s="14">
        <f>ROUND(AVERAGE(Zinsswaps!AX377:AX436)+'iBoxx Extrapolation'!$G436,2)</f>
        <v>3.56</v>
      </c>
      <c r="AY436" s="14">
        <f>ROUND(AVERAGE(Zinsswaps!AY377:AY436)+'iBoxx Extrapolation'!$G436,2)</f>
        <v>3.54</v>
      </c>
    </row>
    <row r="437" spans="1:51" s="16" customFormat="1" x14ac:dyDescent="0.2">
      <c r="A437" s="12">
        <v>50525</v>
      </c>
      <c r="B437" s="14">
        <f>ROUND(AVERAGE(Zinsswaps!B378:B437)+'iBoxx Extrapolation'!$G437,2)</f>
        <v>2.99</v>
      </c>
      <c r="C437" s="14">
        <f>ROUND(AVERAGE(Zinsswaps!C378:C437)+'iBoxx Extrapolation'!$G437,2)</f>
        <v>3</v>
      </c>
      <c r="D437" s="14">
        <f>ROUND(AVERAGE(Zinsswaps!D378:D437)+'iBoxx Extrapolation'!$G437,2)</f>
        <v>3.05</v>
      </c>
      <c r="E437" s="14">
        <f>ROUND(AVERAGE(Zinsswaps!E378:E437)+'iBoxx Extrapolation'!$G437,2)</f>
        <v>3.12</v>
      </c>
      <c r="F437" s="14">
        <f>ROUND(AVERAGE(Zinsswaps!F378:F437)+'iBoxx Extrapolation'!$G437,2)</f>
        <v>3.19</v>
      </c>
      <c r="G437" s="14">
        <f>ROUND(AVERAGE(Zinsswaps!G378:G437)+'iBoxx Extrapolation'!$G437,2)</f>
        <v>3.27</v>
      </c>
      <c r="H437" s="14">
        <f>ROUND(AVERAGE(Zinsswaps!H378:H437)+'iBoxx Extrapolation'!$G437,2)</f>
        <v>3.34</v>
      </c>
      <c r="I437" s="14">
        <f>ROUND(AVERAGE(Zinsswaps!I378:I437)+'iBoxx Extrapolation'!$G437,2)</f>
        <v>3.41</v>
      </c>
      <c r="J437" s="14">
        <f>ROUND(AVERAGE(Zinsswaps!J378:J437)+'iBoxx Extrapolation'!$G437,2)</f>
        <v>3.48</v>
      </c>
      <c r="K437" s="14">
        <f>ROUND(AVERAGE(Zinsswaps!K378:K437)+'iBoxx Extrapolation'!$G437,2)</f>
        <v>3.54</v>
      </c>
      <c r="L437" s="14">
        <f>ROUND(AVERAGE(Zinsswaps!L378:L437)+'iBoxx Extrapolation'!$G437,2)</f>
        <v>3.6</v>
      </c>
      <c r="M437" s="14">
        <f>ROUND(AVERAGE(Zinsswaps!M378:M437)+'iBoxx Extrapolation'!$G437,2)</f>
        <v>3.65</v>
      </c>
      <c r="N437" s="14">
        <f>ROUND(AVERAGE(Zinsswaps!N378:N437)+'iBoxx Extrapolation'!$G437,2)</f>
        <v>3.7</v>
      </c>
      <c r="O437" s="14">
        <f>ROUND(AVERAGE(Zinsswaps!O378:O437)+'iBoxx Extrapolation'!$G437,2)</f>
        <v>3.75</v>
      </c>
      <c r="P437" s="14">
        <f>ROUND(AVERAGE(Zinsswaps!P378:P437)+'iBoxx Extrapolation'!$G437,2)</f>
        <v>3.78</v>
      </c>
      <c r="Q437" s="14">
        <f>ROUND(AVERAGE(Zinsswaps!Q378:Q437)+'iBoxx Extrapolation'!$G437,2)</f>
        <v>3.81</v>
      </c>
      <c r="R437" s="14">
        <f>ROUND(AVERAGE(Zinsswaps!R378:R437)+'iBoxx Extrapolation'!$G437,2)</f>
        <v>3.83</v>
      </c>
      <c r="S437" s="14">
        <f>ROUND(AVERAGE(Zinsswaps!S378:S437)+'iBoxx Extrapolation'!$G437,2)</f>
        <v>3.85</v>
      </c>
      <c r="T437" s="14">
        <f>ROUND(AVERAGE(Zinsswaps!T378:T437)+'iBoxx Extrapolation'!$G437,2)</f>
        <v>3.87</v>
      </c>
      <c r="U437" s="14">
        <f>ROUND(AVERAGE(Zinsswaps!U378:U437)+'iBoxx Extrapolation'!$G437,2)</f>
        <v>3.89</v>
      </c>
      <c r="V437" s="14">
        <f>ROUND(AVERAGE(Zinsswaps!V378:V437)+'iBoxx Extrapolation'!$G437,2)</f>
        <v>3.89</v>
      </c>
      <c r="W437" s="14">
        <f>ROUND(AVERAGE(Zinsswaps!W378:W437)+'iBoxx Extrapolation'!$G437,2)</f>
        <v>3.89</v>
      </c>
      <c r="X437" s="14">
        <f>ROUND(AVERAGE(Zinsswaps!X378:X437)+'iBoxx Extrapolation'!$G437,2)</f>
        <v>3.89</v>
      </c>
      <c r="Y437" s="14">
        <f>ROUND(AVERAGE(Zinsswaps!Y378:Y437)+'iBoxx Extrapolation'!$G437,2)</f>
        <v>3.89</v>
      </c>
      <c r="Z437" s="14">
        <f>ROUND(AVERAGE(Zinsswaps!Z378:Z437)+'iBoxx Extrapolation'!$G437,2)</f>
        <v>3.89</v>
      </c>
      <c r="AA437" s="14">
        <f>ROUND(AVERAGE(Zinsswaps!AA378:AA437)+'iBoxx Extrapolation'!$G437,2)</f>
        <v>3.88</v>
      </c>
      <c r="AB437" s="14">
        <f>ROUND(AVERAGE(Zinsswaps!AB378:AB437)+'iBoxx Extrapolation'!$G437,2)</f>
        <v>3.88</v>
      </c>
      <c r="AC437" s="14">
        <f>ROUND(AVERAGE(Zinsswaps!AC378:AC437)+'iBoxx Extrapolation'!$G437,2)</f>
        <v>3.87</v>
      </c>
      <c r="AD437" s="14">
        <f>ROUND(AVERAGE(Zinsswaps!AD378:AD437)+'iBoxx Extrapolation'!$G437,2)</f>
        <v>3.86</v>
      </c>
      <c r="AE437" s="14">
        <f>ROUND(AVERAGE(Zinsswaps!AE378:AE437)+'iBoxx Extrapolation'!$G437,2)</f>
        <v>3.86</v>
      </c>
      <c r="AF437" s="14">
        <f>ROUND(AVERAGE(Zinsswaps!AF378:AF437)+'iBoxx Extrapolation'!$G437,2)</f>
        <v>3.84</v>
      </c>
      <c r="AG437" s="14">
        <f>ROUND(AVERAGE(Zinsswaps!AG378:AG437)+'iBoxx Extrapolation'!$G437,2)</f>
        <v>3.82</v>
      </c>
      <c r="AH437" s="14">
        <f>ROUND(AVERAGE(Zinsswaps!AH378:AH437)+'iBoxx Extrapolation'!$G437,2)</f>
        <v>3.81</v>
      </c>
      <c r="AI437" s="14">
        <f>ROUND(AVERAGE(Zinsswaps!AI378:AI437)+'iBoxx Extrapolation'!$G437,2)</f>
        <v>3.79</v>
      </c>
      <c r="AJ437" s="14">
        <f>ROUND(AVERAGE(Zinsswaps!AJ378:AJ437)+'iBoxx Extrapolation'!$G437,2)</f>
        <v>3.78</v>
      </c>
      <c r="AK437" s="14">
        <f>ROUND(AVERAGE(Zinsswaps!AK378:AK437)+'iBoxx Extrapolation'!$G437,2)</f>
        <v>3.77</v>
      </c>
      <c r="AL437" s="14">
        <f>ROUND(AVERAGE(Zinsswaps!AL378:AL437)+'iBoxx Extrapolation'!$G437,2)</f>
        <v>3.76</v>
      </c>
      <c r="AM437" s="14">
        <f>ROUND(AVERAGE(Zinsswaps!AM378:AM437)+'iBoxx Extrapolation'!$G437,2)</f>
        <v>3.75</v>
      </c>
      <c r="AN437" s="14">
        <f>ROUND(AVERAGE(Zinsswaps!AN378:AN437)+'iBoxx Extrapolation'!$G437,2)</f>
        <v>3.74</v>
      </c>
      <c r="AO437" s="14">
        <f>ROUND(AVERAGE(Zinsswaps!AO378:AO437)+'iBoxx Extrapolation'!$G437,2)</f>
        <v>3.73</v>
      </c>
      <c r="AP437" s="14">
        <f>ROUND(AVERAGE(Zinsswaps!AP378:AP437)+'iBoxx Extrapolation'!$G437,2)</f>
        <v>3.7</v>
      </c>
      <c r="AQ437" s="14">
        <f>ROUND(AVERAGE(Zinsswaps!AQ378:AQ437)+'iBoxx Extrapolation'!$G437,2)</f>
        <v>3.68</v>
      </c>
      <c r="AR437" s="14">
        <f>ROUND(AVERAGE(Zinsswaps!AR378:AR437)+'iBoxx Extrapolation'!$G437,2)</f>
        <v>3.66</v>
      </c>
      <c r="AS437" s="14">
        <f>ROUND(AVERAGE(Zinsswaps!AS378:AS437)+'iBoxx Extrapolation'!$G437,2)</f>
        <v>3.64</v>
      </c>
      <c r="AT437" s="14">
        <f>ROUND(AVERAGE(Zinsswaps!AT378:AT437)+'iBoxx Extrapolation'!$G437,2)</f>
        <v>3.62</v>
      </c>
      <c r="AU437" s="14">
        <f>ROUND(AVERAGE(Zinsswaps!AU378:AU437)+'iBoxx Extrapolation'!$G437,2)</f>
        <v>3.61</v>
      </c>
      <c r="AV437" s="14">
        <f>ROUND(AVERAGE(Zinsswaps!AV378:AV437)+'iBoxx Extrapolation'!$G437,2)</f>
        <v>3.59</v>
      </c>
      <c r="AW437" s="14">
        <f>ROUND(AVERAGE(Zinsswaps!AW378:AW437)+'iBoxx Extrapolation'!$G437,2)</f>
        <v>3.57</v>
      </c>
      <c r="AX437" s="14">
        <f>ROUND(AVERAGE(Zinsswaps!AX378:AX437)+'iBoxx Extrapolation'!$G437,2)</f>
        <v>3.56</v>
      </c>
      <c r="AY437" s="14">
        <f>ROUND(AVERAGE(Zinsswaps!AY378:AY437)+'iBoxx Extrapolation'!$G437,2)</f>
        <v>3.54</v>
      </c>
    </row>
    <row r="438" spans="1:51" s="16" customFormat="1" x14ac:dyDescent="0.2">
      <c r="A438" s="12">
        <v>50556</v>
      </c>
      <c r="B438" s="14">
        <f>ROUND(AVERAGE(Zinsswaps!B379:B438)+'iBoxx Extrapolation'!$G438,2)</f>
        <v>2.99</v>
      </c>
      <c r="C438" s="14">
        <f>ROUND(AVERAGE(Zinsswaps!C379:C438)+'iBoxx Extrapolation'!$G438,2)</f>
        <v>3</v>
      </c>
      <c r="D438" s="14">
        <f>ROUND(AVERAGE(Zinsswaps!D379:D438)+'iBoxx Extrapolation'!$G438,2)</f>
        <v>3.05</v>
      </c>
      <c r="E438" s="14">
        <f>ROUND(AVERAGE(Zinsswaps!E379:E438)+'iBoxx Extrapolation'!$G438,2)</f>
        <v>3.12</v>
      </c>
      <c r="F438" s="14">
        <f>ROUND(AVERAGE(Zinsswaps!F379:F438)+'iBoxx Extrapolation'!$G438,2)</f>
        <v>3.19</v>
      </c>
      <c r="G438" s="14">
        <f>ROUND(AVERAGE(Zinsswaps!G379:G438)+'iBoxx Extrapolation'!$G438,2)</f>
        <v>3.27</v>
      </c>
      <c r="H438" s="14">
        <f>ROUND(AVERAGE(Zinsswaps!H379:H438)+'iBoxx Extrapolation'!$G438,2)</f>
        <v>3.34</v>
      </c>
      <c r="I438" s="14">
        <f>ROUND(AVERAGE(Zinsswaps!I379:I438)+'iBoxx Extrapolation'!$G438,2)</f>
        <v>3.41</v>
      </c>
      <c r="J438" s="14">
        <f>ROUND(AVERAGE(Zinsswaps!J379:J438)+'iBoxx Extrapolation'!$G438,2)</f>
        <v>3.48</v>
      </c>
      <c r="K438" s="14">
        <f>ROUND(AVERAGE(Zinsswaps!K379:K438)+'iBoxx Extrapolation'!$G438,2)</f>
        <v>3.54</v>
      </c>
      <c r="L438" s="14">
        <f>ROUND(AVERAGE(Zinsswaps!L379:L438)+'iBoxx Extrapolation'!$G438,2)</f>
        <v>3.6</v>
      </c>
      <c r="M438" s="14">
        <f>ROUND(AVERAGE(Zinsswaps!M379:M438)+'iBoxx Extrapolation'!$G438,2)</f>
        <v>3.65</v>
      </c>
      <c r="N438" s="14">
        <f>ROUND(AVERAGE(Zinsswaps!N379:N438)+'iBoxx Extrapolation'!$G438,2)</f>
        <v>3.7</v>
      </c>
      <c r="O438" s="14">
        <f>ROUND(AVERAGE(Zinsswaps!O379:O438)+'iBoxx Extrapolation'!$G438,2)</f>
        <v>3.75</v>
      </c>
      <c r="P438" s="14">
        <f>ROUND(AVERAGE(Zinsswaps!P379:P438)+'iBoxx Extrapolation'!$G438,2)</f>
        <v>3.78</v>
      </c>
      <c r="Q438" s="14">
        <f>ROUND(AVERAGE(Zinsswaps!Q379:Q438)+'iBoxx Extrapolation'!$G438,2)</f>
        <v>3.81</v>
      </c>
      <c r="R438" s="14">
        <f>ROUND(AVERAGE(Zinsswaps!R379:R438)+'iBoxx Extrapolation'!$G438,2)</f>
        <v>3.83</v>
      </c>
      <c r="S438" s="14">
        <f>ROUND(AVERAGE(Zinsswaps!S379:S438)+'iBoxx Extrapolation'!$G438,2)</f>
        <v>3.85</v>
      </c>
      <c r="T438" s="14">
        <f>ROUND(AVERAGE(Zinsswaps!T379:T438)+'iBoxx Extrapolation'!$G438,2)</f>
        <v>3.87</v>
      </c>
      <c r="U438" s="14">
        <f>ROUND(AVERAGE(Zinsswaps!U379:U438)+'iBoxx Extrapolation'!$G438,2)</f>
        <v>3.89</v>
      </c>
      <c r="V438" s="14">
        <f>ROUND(AVERAGE(Zinsswaps!V379:V438)+'iBoxx Extrapolation'!$G438,2)</f>
        <v>3.89</v>
      </c>
      <c r="W438" s="14">
        <f>ROUND(AVERAGE(Zinsswaps!W379:W438)+'iBoxx Extrapolation'!$G438,2)</f>
        <v>3.89</v>
      </c>
      <c r="X438" s="14">
        <f>ROUND(AVERAGE(Zinsswaps!X379:X438)+'iBoxx Extrapolation'!$G438,2)</f>
        <v>3.89</v>
      </c>
      <c r="Y438" s="14">
        <f>ROUND(AVERAGE(Zinsswaps!Y379:Y438)+'iBoxx Extrapolation'!$G438,2)</f>
        <v>3.89</v>
      </c>
      <c r="Z438" s="14">
        <f>ROUND(AVERAGE(Zinsswaps!Z379:Z438)+'iBoxx Extrapolation'!$G438,2)</f>
        <v>3.89</v>
      </c>
      <c r="AA438" s="14">
        <f>ROUND(AVERAGE(Zinsswaps!AA379:AA438)+'iBoxx Extrapolation'!$G438,2)</f>
        <v>3.88</v>
      </c>
      <c r="AB438" s="14">
        <f>ROUND(AVERAGE(Zinsswaps!AB379:AB438)+'iBoxx Extrapolation'!$G438,2)</f>
        <v>3.88</v>
      </c>
      <c r="AC438" s="14">
        <f>ROUND(AVERAGE(Zinsswaps!AC379:AC438)+'iBoxx Extrapolation'!$G438,2)</f>
        <v>3.87</v>
      </c>
      <c r="AD438" s="14">
        <f>ROUND(AVERAGE(Zinsswaps!AD379:AD438)+'iBoxx Extrapolation'!$G438,2)</f>
        <v>3.86</v>
      </c>
      <c r="AE438" s="14">
        <f>ROUND(AVERAGE(Zinsswaps!AE379:AE438)+'iBoxx Extrapolation'!$G438,2)</f>
        <v>3.86</v>
      </c>
      <c r="AF438" s="14">
        <f>ROUND(AVERAGE(Zinsswaps!AF379:AF438)+'iBoxx Extrapolation'!$G438,2)</f>
        <v>3.84</v>
      </c>
      <c r="AG438" s="14">
        <f>ROUND(AVERAGE(Zinsswaps!AG379:AG438)+'iBoxx Extrapolation'!$G438,2)</f>
        <v>3.82</v>
      </c>
      <c r="AH438" s="14">
        <f>ROUND(AVERAGE(Zinsswaps!AH379:AH438)+'iBoxx Extrapolation'!$G438,2)</f>
        <v>3.81</v>
      </c>
      <c r="AI438" s="14">
        <f>ROUND(AVERAGE(Zinsswaps!AI379:AI438)+'iBoxx Extrapolation'!$G438,2)</f>
        <v>3.79</v>
      </c>
      <c r="AJ438" s="14">
        <f>ROUND(AVERAGE(Zinsswaps!AJ379:AJ438)+'iBoxx Extrapolation'!$G438,2)</f>
        <v>3.78</v>
      </c>
      <c r="AK438" s="14">
        <f>ROUND(AVERAGE(Zinsswaps!AK379:AK438)+'iBoxx Extrapolation'!$G438,2)</f>
        <v>3.77</v>
      </c>
      <c r="AL438" s="14">
        <f>ROUND(AVERAGE(Zinsswaps!AL379:AL438)+'iBoxx Extrapolation'!$G438,2)</f>
        <v>3.76</v>
      </c>
      <c r="AM438" s="14">
        <f>ROUND(AVERAGE(Zinsswaps!AM379:AM438)+'iBoxx Extrapolation'!$G438,2)</f>
        <v>3.75</v>
      </c>
      <c r="AN438" s="14">
        <f>ROUND(AVERAGE(Zinsswaps!AN379:AN438)+'iBoxx Extrapolation'!$G438,2)</f>
        <v>3.74</v>
      </c>
      <c r="AO438" s="14">
        <f>ROUND(AVERAGE(Zinsswaps!AO379:AO438)+'iBoxx Extrapolation'!$G438,2)</f>
        <v>3.73</v>
      </c>
      <c r="AP438" s="14">
        <f>ROUND(AVERAGE(Zinsswaps!AP379:AP438)+'iBoxx Extrapolation'!$G438,2)</f>
        <v>3.7</v>
      </c>
      <c r="AQ438" s="14">
        <f>ROUND(AVERAGE(Zinsswaps!AQ379:AQ438)+'iBoxx Extrapolation'!$G438,2)</f>
        <v>3.68</v>
      </c>
      <c r="AR438" s="14">
        <f>ROUND(AVERAGE(Zinsswaps!AR379:AR438)+'iBoxx Extrapolation'!$G438,2)</f>
        <v>3.66</v>
      </c>
      <c r="AS438" s="14">
        <f>ROUND(AVERAGE(Zinsswaps!AS379:AS438)+'iBoxx Extrapolation'!$G438,2)</f>
        <v>3.64</v>
      </c>
      <c r="AT438" s="14">
        <f>ROUND(AVERAGE(Zinsswaps!AT379:AT438)+'iBoxx Extrapolation'!$G438,2)</f>
        <v>3.62</v>
      </c>
      <c r="AU438" s="14">
        <f>ROUND(AVERAGE(Zinsswaps!AU379:AU438)+'iBoxx Extrapolation'!$G438,2)</f>
        <v>3.61</v>
      </c>
      <c r="AV438" s="14">
        <f>ROUND(AVERAGE(Zinsswaps!AV379:AV438)+'iBoxx Extrapolation'!$G438,2)</f>
        <v>3.59</v>
      </c>
      <c r="AW438" s="14">
        <f>ROUND(AVERAGE(Zinsswaps!AW379:AW438)+'iBoxx Extrapolation'!$G438,2)</f>
        <v>3.57</v>
      </c>
      <c r="AX438" s="14">
        <f>ROUND(AVERAGE(Zinsswaps!AX379:AX438)+'iBoxx Extrapolation'!$G438,2)</f>
        <v>3.56</v>
      </c>
      <c r="AY438" s="14">
        <f>ROUND(AVERAGE(Zinsswaps!AY379:AY438)+'iBoxx Extrapolation'!$G438,2)</f>
        <v>3.54</v>
      </c>
    </row>
    <row r="439" spans="1:51" s="16" customFormat="1" x14ac:dyDescent="0.2">
      <c r="A439" s="12">
        <v>50586</v>
      </c>
      <c r="B439" s="14">
        <f>ROUND(AVERAGE(Zinsswaps!B380:B439)+'iBoxx Extrapolation'!$G439,2)</f>
        <v>2.99</v>
      </c>
      <c r="C439" s="14">
        <f>ROUND(AVERAGE(Zinsswaps!C380:C439)+'iBoxx Extrapolation'!$G439,2)</f>
        <v>3</v>
      </c>
      <c r="D439" s="14">
        <f>ROUND(AVERAGE(Zinsswaps!D380:D439)+'iBoxx Extrapolation'!$G439,2)</f>
        <v>3.05</v>
      </c>
      <c r="E439" s="14">
        <f>ROUND(AVERAGE(Zinsswaps!E380:E439)+'iBoxx Extrapolation'!$G439,2)</f>
        <v>3.12</v>
      </c>
      <c r="F439" s="14">
        <f>ROUND(AVERAGE(Zinsswaps!F380:F439)+'iBoxx Extrapolation'!$G439,2)</f>
        <v>3.19</v>
      </c>
      <c r="G439" s="14">
        <f>ROUND(AVERAGE(Zinsswaps!G380:G439)+'iBoxx Extrapolation'!$G439,2)</f>
        <v>3.27</v>
      </c>
      <c r="H439" s="14">
        <f>ROUND(AVERAGE(Zinsswaps!H380:H439)+'iBoxx Extrapolation'!$G439,2)</f>
        <v>3.34</v>
      </c>
      <c r="I439" s="14">
        <f>ROUND(AVERAGE(Zinsswaps!I380:I439)+'iBoxx Extrapolation'!$G439,2)</f>
        <v>3.41</v>
      </c>
      <c r="J439" s="14">
        <f>ROUND(AVERAGE(Zinsswaps!J380:J439)+'iBoxx Extrapolation'!$G439,2)</f>
        <v>3.48</v>
      </c>
      <c r="K439" s="14">
        <f>ROUND(AVERAGE(Zinsswaps!K380:K439)+'iBoxx Extrapolation'!$G439,2)</f>
        <v>3.54</v>
      </c>
      <c r="L439" s="14">
        <f>ROUND(AVERAGE(Zinsswaps!L380:L439)+'iBoxx Extrapolation'!$G439,2)</f>
        <v>3.6</v>
      </c>
      <c r="M439" s="14">
        <f>ROUND(AVERAGE(Zinsswaps!M380:M439)+'iBoxx Extrapolation'!$G439,2)</f>
        <v>3.65</v>
      </c>
      <c r="N439" s="14">
        <f>ROUND(AVERAGE(Zinsswaps!N380:N439)+'iBoxx Extrapolation'!$G439,2)</f>
        <v>3.7</v>
      </c>
      <c r="O439" s="14">
        <f>ROUND(AVERAGE(Zinsswaps!O380:O439)+'iBoxx Extrapolation'!$G439,2)</f>
        <v>3.75</v>
      </c>
      <c r="P439" s="14">
        <f>ROUND(AVERAGE(Zinsswaps!P380:P439)+'iBoxx Extrapolation'!$G439,2)</f>
        <v>3.78</v>
      </c>
      <c r="Q439" s="14">
        <f>ROUND(AVERAGE(Zinsswaps!Q380:Q439)+'iBoxx Extrapolation'!$G439,2)</f>
        <v>3.81</v>
      </c>
      <c r="R439" s="14">
        <f>ROUND(AVERAGE(Zinsswaps!R380:R439)+'iBoxx Extrapolation'!$G439,2)</f>
        <v>3.83</v>
      </c>
      <c r="S439" s="14">
        <f>ROUND(AVERAGE(Zinsswaps!S380:S439)+'iBoxx Extrapolation'!$G439,2)</f>
        <v>3.85</v>
      </c>
      <c r="T439" s="14">
        <f>ROUND(AVERAGE(Zinsswaps!T380:T439)+'iBoxx Extrapolation'!$G439,2)</f>
        <v>3.87</v>
      </c>
      <c r="U439" s="14">
        <f>ROUND(AVERAGE(Zinsswaps!U380:U439)+'iBoxx Extrapolation'!$G439,2)</f>
        <v>3.89</v>
      </c>
      <c r="V439" s="14">
        <f>ROUND(AVERAGE(Zinsswaps!V380:V439)+'iBoxx Extrapolation'!$G439,2)</f>
        <v>3.89</v>
      </c>
      <c r="W439" s="14">
        <f>ROUND(AVERAGE(Zinsswaps!W380:W439)+'iBoxx Extrapolation'!$G439,2)</f>
        <v>3.89</v>
      </c>
      <c r="X439" s="14">
        <f>ROUND(AVERAGE(Zinsswaps!X380:X439)+'iBoxx Extrapolation'!$G439,2)</f>
        <v>3.89</v>
      </c>
      <c r="Y439" s="14">
        <f>ROUND(AVERAGE(Zinsswaps!Y380:Y439)+'iBoxx Extrapolation'!$G439,2)</f>
        <v>3.89</v>
      </c>
      <c r="Z439" s="14">
        <f>ROUND(AVERAGE(Zinsswaps!Z380:Z439)+'iBoxx Extrapolation'!$G439,2)</f>
        <v>3.89</v>
      </c>
      <c r="AA439" s="14">
        <f>ROUND(AVERAGE(Zinsswaps!AA380:AA439)+'iBoxx Extrapolation'!$G439,2)</f>
        <v>3.88</v>
      </c>
      <c r="AB439" s="14">
        <f>ROUND(AVERAGE(Zinsswaps!AB380:AB439)+'iBoxx Extrapolation'!$G439,2)</f>
        <v>3.88</v>
      </c>
      <c r="AC439" s="14">
        <f>ROUND(AVERAGE(Zinsswaps!AC380:AC439)+'iBoxx Extrapolation'!$G439,2)</f>
        <v>3.87</v>
      </c>
      <c r="AD439" s="14">
        <f>ROUND(AVERAGE(Zinsswaps!AD380:AD439)+'iBoxx Extrapolation'!$G439,2)</f>
        <v>3.86</v>
      </c>
      <c r="AE439" s="14">
        <f>ROUND(AVERAGE(Zinsswaps!AE380:AE439)+'iBoxx Extrapolation'!$G439,2)</f>
        <v>3.86</v>
      </c>
      <c r="AF439" s="14">
        <f>ROUND(AVERAGE(Zinsswaps!AF380:AF439)+'iBoxx Extrapolation'!$G439,2)</f>
        <v>3.84</v>
      </c>
      <c r="AG439" s="14">
        <f>ROUND(AVERAGE(Zinsswaps!AG380:AG439)+'iBoxx Extrapolation'!$G439,2)</f>
        <v>3.82</v>
      </c>
      <c r="AH439" s="14">
        <f>ROUND(AVERAGE(Zinsswaps!AH380:AH439)+'iBoxx Extrapolation'!$G439,2)</f>
        <v>3.81</v>
      </c>
      <c r="AI439" s="14">
        <f>ROUND(AVERAGE(Zinsswaps!AI380:AI439)+'iBoxx Extrapolation'!$G439,2)</f>
        <v>3.79</v>
      </c>
      <c r="AJ439" s="14">
        <f>ROUND(AVERAGE(Zinsswaps!AJ380:AJ439)+'iBoxx Extrapolation'!$G439,2)</f>
        <v>3.78</v>
      </c>
      <c r="AK439" s="14">
        <f>ROUND(AVERAGE(Zinsswaps!AK380:AK439)+'iBoxx Extrapolation'!$G439,2)</f>
        <v>3.77</v>
      </c>
      <c r="AL439" s="14">
        <f>ROUND(AVERAGE(Zinsswaps!AL380:AL439)+'iBoxx Extrapolation'!$G439,2)</f>
        <v>3.76</v>
      </c>
      <c r="AM439" s="14">
        <f>ROUND(AVERAGE(Zinsswaps!AM380:AM439)+'iBoxx Extrapolation'!$G439,2)</f>
        <v>3.75</v>
      </c>
      <c r="AN439" s="14">
        <f>ROUND(AVERAGE(Zinsswaps!AN380:AN439)+'iBoxx Extrapolation'!$G439,2)</f>
        <v>3.74</v>
      </c>
      <c r="AO439" s="14">
        <f>ROUND(AVERAGE(Zinsswaps!AO380:AO439)+'iBoxx Extrapolation'!$G439,2)</f>
        <v>3.73</v>
      </c>
      <c r="AP439" s="14">
        <f>ROUND(AVERAGE(Zinsswaps!AP380:AP439)+'iBoxx Extrapolation'!$G439,2)</f>
        <v>3.7</v>
      </c>
      <c r="AQ439" s="14">
        <f>ROUND(AVERAGE(Zinsswaps!AQ380:AQ439)+'iBoxx Extrapolation'!$G439,2)</f>
        <v>3.68</v>
      </c>
      <c r="AR439" s="14">
        <f>ROUND(AVERAGE(Zinsswaps!AR380:AR439)+'iBoxx Extrapolation'!$G439,2)</f>
        <v>3.66</v>
      </c>
      <c r="AS439" s="14">
        <f>ROUND(AVERAGE(Zinsswaps!AS380:AS439)+'iBoxx Extrapolation'!$G439,2)</f>
        <v>3.64</v>
      </c>
      <c r="AT439" s="14">
        <f>ROUND(AVERAGE(Zinsswaps!AT380:AT439)+'iBoxx Extrapolation'!$G439,2)</f>
        <v>3.62</v>
      </c>
      <c r="AU439" s="14">
        <f>ROUND(AVERAGE(Zinsswaps!AU380:AU439)+'iBoxx Extrapolation'!$G439,2)</f>
        <v>3.61</v>
      </c>
      <c r="AV439" s="14">
        <f>ROUND(AVERAGE(Zinsswaps!AV380:AV439)+'iBoxx Extrapolation'!$G439,2)</f>
        <v>3.59</v>
      </c>
      <c r="AW439" s="14">
        <f>ROUND(AVERAGE(Zinsswaps!AW380:AW439)+'iBoxx Extrapolation'!$G439,2)</f>
        <v>3.57</v>
      </c>
      <c r="AX439" s="14">
        <f>ROUND(AVERAGE(Zinsswaps!AX380:AX439)+'iBoxx Extrapolation'!$G439,2)</f>
        <v>3.56</v>
      </c>
      <c r="AY439" s="14">
        <f>ROUND(AVERAGE(Zinsswaps!AY380:AY439)+'iBoxx Extrapolation'!$G439,2)</f>
        <v>3.54</v>
      </c>
    </row>
    <row r="440" spans="1:51" s="16" customFormat="1" x14ac:dyDescent="0.2">
      <c r="A440" s="12">
        <v>50617</v>
      </c>
      <c r="B440" s="14">
        <f>ROUND(AVERAGE(Zinsswaps!B381:B440)+'iBoxx Extrapolation'!$G440,2)</f>
        <v>2.99</v>
      </c>
      <c r="C440" s="14">
        <f>ROUND(AVERAGE(Zinsswaps!C381:C440)+'iBoxx Extrapolation'!$G440,2)</f>
        <v>3</v>
      </c>
      <c r="D440" s="14">
        <f>ROUND(AVERAGE(Zinsswaps!D381:D440)+'iBoxx Extrapolation'!$G440,2)</f>
        <v>3.05</v>
      </c>
      <c r="E440" s="14">
        <f>ROUND(AVERAGE(Zinsswaps!E381:E440)+'iBoxx Extrapolation'!$G440,2)</f>
        <v>3.12</v>
      </c>
      <c r="F440" s="14">
        <f>ROUND(AVERAGE(Zinsswaps!F381:F440)+'iBoxx Extrapolation'!$G440,2)</f>
        <v>3.19</v>
      </c>
      <c r="G440" s="14">
        <f>ROUND(AVERAGE(Zinsswaps!G381:G440)+'iBoxx Extrapolation'!$G440,2)</f>
        <v>3.27</v>
      </c>
      <c r="H440" s="14">
        <f>ROUND(AVERAGE(Zinsswaps!H381:H440)+'iBoxx Extrapolation'!$G440,2)</f>
        <v>3.34</v>
      </c>
      <c r="I440" s="14">
        <f>ROUND(AVERAGE(Zinsswaps!I381:I440)+'iBoxx Extrapolation'!$G440,2)</f>
        <v>3.41</v>
      </c>
      <c r="J440" s="14">
        <f>ROUND(AVERAGE(Zinsswaps!J381:J440)+'iBoxx Extrapolation'!$G440,2)</f>
        <v>3.48</v>
      </c>
      <c r="K440" s="14">
        <f>ROUND(AVERAGE(Zinsswaps!K381:K440)+'iBoxx Extrapolation'!$G440,2)</f>
        <v>3.54</v>
      </c>
      <c r="L440" s="14">
        <f>ROUND(AVERAGE(Zinsswaps!L381:L440)+'iBoxx Extrapolation'!$G440,2)</f>
        <v>3.6</v>
      </c>
      <c r="M440" s="14">
        <f>ROUND(AVERAGE(Zinsswaps!M381:M440)+'iBoxx Extrapolation'!$G440,2)</f>
        <v>3.65</v>
      </c>
      <c r="N440" s="14">
        <f>ROUND(AVERAGE(Zinsswaps!N381:N440)+'iBoxx Extrapolation'!$G440,2)</f>
        <v>3.7</v>
      </c>
      <c r="O440" s="14">
        <f>ROUND(AVERAGE(Zinsswaps!O381:O440)+'iBoxx Extrapolation'!$G440,2)</f>
        <v>3.75</v>
      </c>
      <c r="P440" s="14">
        <f>ROUND(AVERAGE(Zinsswaps!P381:P440)+'iBoxx Extrapolation'!$G440,2)</f>
        <v>3.78</v>
      </c>
      <c r="Q440" s="14">
        <f>ROUND(AVERAGE(Zinsswaps!Q381:Q440)+'iBoxx Extrapolation'!$G440,2)</f>
        <v>3.81</v>
      </c>
      <c r="R440" s="14">
        <f>ROUND(AVERAGE(Zinsswaps!R381:R440)+'iBoxx Extrapolation'!$G440,2)</f>
        <v>3.83</v>
      </c>
      <c r="S440" s="14">
        <f>ROUND(AVERAGE(Zinsswaps!S381:S440)+'iBoxx Extrapolation'!$G440,2)</f>
        <v>3.85</v>
      </c>
      <c r="T440" s="14">
        <f>ROUND(AVERAGE(Zinsswaps!T381:T440)+'iBoxx Extrapolation'!$G440,2)</f>
        <v>3.87</v>
      </c>
      <c r="U440" s="14">
        <f>ROUND(AVERAGE(Zinsswaps!U381:U440)+'iBoxx Extrapolation'!$G440,2)</f>
        <v>3.89</v>
      </c>
      <c r="V440" s="14">
        <f>ROUND(AVERAGE(Zinsswaps!V381:V440)+'iBoxx Extrapolation'!$G440,2)</f>
        <v>3.89</v>
      </c>
      <c r="W440" s="14">
        <f>ROUND(AVERAGE(Zinsswaps!W381:W440)+'iBoxx Extrapolation'!$G440,2)</f>
        <v>3.89</v>
      </c>
      <c r="X440" s="14">
        <f>ROUND(AVERAGE(Zinsswaps!X381:X440)+'iBoxx Extrapolation'!$G440,2)</f>
        <v>3.89</v>
      </c>
      <c r="Y440" s="14">
        <f>ROUND(AVERAGE(Zinsswaps!Y381:Y440)+'iBoxx Extrapolation'!$G440,2)</f>
        <v>3.89</v>
      </c>
      <c r="Z440" s="14">
        <f>ROUND(AVERAGE(Zinsswaps!Z381:Z440)+'iBoxx Extrapolation'!$G440,2)</f>
        <v>3.89</v>
      </c>
      <c r="AA440" s="14">
        <f>ROUND(AVERAGE(Zinsswaps!AA381:AA440)+'iBoxx Extrapolation'!$G440,2)</f>
        <v>3.88</v>
      </c>
      <c r="AB440" s="14">
        <f>ROUND(AVERAGE(Zinsswaps!AB381:AB440)+'iBoxx Extrapolation'!$G440,2)</f>
        <v>3.88</v>
      </c>
      <c r="AC440" s="14">
        <f>ROUND(AVERAGE(Zinsswaps!AC381:AC440)+'iBoxx Extrapolation'!$G440,2)</f>
        <v>3.87</v>
      </c>
      <c r="AD440" s="14">
        <f>ROUND(AVERAGE(Zinsswaps!AD381:AD440)+'iBoxx Extrapolation'!$G440,2)</f>
        <v>3.86</v>
      </c>
      <c r="AE440" s="14">
        <f>ROUND(AVERAGE(Zinsswaps!AE381:AE440)+'iBoxx Extrapolation'!$G440,2)</f>
        <v>3.86</v>
      </c>
      <c r="AF440" s="14">
        <f>ROUND(AVERAGE(Zinsswaps!AF381:AF440)+'iBoxx Extrapolation'!$G440,2)</f>
        <v>3.84</v>
      </c>
      <c r="AG440" s="14">
        <f>ROUND(AVERAGE(Zinsswaps!AG381:AG440)+'iBoxx Extrapolation'!$G440,2)</f>
        <v>3.82</v>
      </c>
      <c r="AH440" s="14">
        <f>ROUND(AVERAGE(Zinsswaps!AH381:AH440)+'iBoxx Extrapolation'!$G440,2)</f>
        <v>3.81</v>
      </c>
      <c r="AI440" s="14">
        <f>ROUND(AVERAGE(Zinsswaps!AI381:AI440)+'iBoxx Extrapolation'!$G440,2)</f>
        <v>3.79</v>
      </c>
      <c r="AJ440" s="14">
        <f>ROUND(AVERAGE(Zinsswaps!AJ381:AJ440)+'iBoxx Extrapolation'!$G440,2)</f>
        <v>3.78</v>
      </c>
      <c r="AK440" s="14">
        <f>ROUND(AVERAGE(Zinsswaps!AK381:AK440)+'iBoxx Extrapolation'!$G440,2)</f>
        <v>3.77</v>
      </c>
      <c r="AL440" s="14">
        <f>ROUND(AVERAGE(Zinsswaps!AL381:AL440)+'iBoxx Extrapolation'!$G440,2)</f>
        <v>3.76</v>
      </c>
      <c r="AM440" s="14">
        <f>ROUND(AVERAGE(Zinsswaps!AM381:AM440)+'iBoxx Extrapolation'!$G440,2)</f>
        <v>3.75</v>
      </c>
      <c r="AN440" s="14">
        <f>ROUND(AVERAGE(Zinsswaps!AN381:AN440)+'iBoxx Extrapolation'!$G440,2)</f>
        <v>3.74</v>
      </c>
      <c r="AO440" s="14">
        <f>ROUND(AVERAGE(Zinsswaps!AO381:AO440)+'iBoxx Extrapolation'!$G440,2)</f>
        <v>3.73</v>
      </c>
      <c r="AP440" s="14">
        <f>ROUND(AVERAGE(Zinsswaps!AP381:AP440)+'iBoxx Extrapolation'!$G440,2)</f>
        <v>3.7</v>
      </c>
      <c r="AQ440" s="14">
        <f>ROUND(AVERAGE(Zinsswaps!AQ381:AQ440)+'iBoxx Extrapolation'!$G440,2)</f>
        <v>3.68</v>
      </c>
      <c r="AR440" s="14">
        <f>ROUND(AVERAGE(Zinsswaps!AR381:AR440)+'iBoxx Extrapolation'!$G440,2)</f>
        <v>3.66</v>
      </c>
      <c r="AS440" s="14">
        <f>ROUND(AVERAGE(Zinsswaps!AS381:AS440)+'iBoxx Extrapolation'!$G440,2)</f>
        <v>3.64</v>
      </c>
      <c r="AT440" s="14">
        <f>ROUND(AVERAGE(Zinsswaps!AT381:AT440)+'iBoxx Extrapolation'!$G440,2)</f>
        <v>3.62</v>
      </c>
      <c r="AU440" s="14">
        <f>ROUND(AVERAGE(Zinsswaps!AU381:AU440)+'iBoxx Extrapolation'!$G440,2)</f>
        <v>3.61</v>
      </c>
      <c r="AV440" s="14">
        <f>ROUND(AVERAGE(Zinsswaps!AV381:AV440)+'iBoxx Extrapolation'!$G440,2)</f>
        <v>3.59</v>
      </c>
      <c r="AW440" s="14">
        <f>ROUND(AVERAGE(Zinsswaps!AW381:AW440)+'iBoxx Extrapolation'!$G440,2)</f>
        <v>3.57</v>
      </c>
      <c r="AX440" s="14">
        <f>ROUND(AVERAGE(Zinsswaps!AX381:AX440)+'iBoxx Extrapolation'!$G440,2)</f>
        <v>3.56</v>
      </c>
      <c r="AY440" s="14">
        <f>ROUND(AVERAGE(Zinsswaps!AY381:AY440)+'iBoxx Extrapolation'!$G440,2)</f>
        <v>3.54</v>
      </c>
    </row>
    <row r="441" spans="1:51" s="16" customFormat="1" x14ac:dyDescent="0.2">
      <c r="A441" s="12">
        <v>50648</v>
      </c>
      <c r="B441" s="14">
        <f>ROUND(AVERAGE(Zinsswaps!B382:B441)+'iBoxx Extrapolation'!$G441,2)</f>
        <v>2.99</v>
      </c>
      <c r="C441" s="14">
        <f>ROUND(AVERAGE(Zinsswaps!C382:C441)+'iBoxx Extrapolation'!$G441,2)</f>
        <v>3</v>
      </c>
      <c r="D441" s="14">
        <f>ROUND(AVERAGE(Zinsswaps!D382:D441)+'iBoxx Extrapolation'!$G441,2)</f>
        <v>3.05</v>
      </c>
      <c r="E441" s="14">
        <f>ROUND(AVERAGE(Zinsswaps!E382:E441)+'iBoxx Extrapolation'!$G441,2)</f>
        <v>3.12</v>
      </c>
      <c r="F441" s="14">
        <f>ROUND(AVERAGE(Zinsswaps!F382:F441)+'iBoxx Extrapolation'!$G441,2)</f>
        <v>3.19</v>
      </c>
      <c r="G441" s="14">
        <f>ROUND(AVERAGE(Zinsswaps!G382:G441)+'iBoxx Extrapolation'!$G441,2)</f>
        <v>3.27</v>
      </c>
      <c r="H441" s="14">
        <f>ROUND(AVERAGE(Zinsswaps!H382:H441)+'iBoxx Extrapolation'!$G441,2)</f>
        <v>3.34</v>
      </c>
      <c r="I441" s="14">
        <f>ROUND(AVERAGE(Zinsswaps!I382:I441)+'iBoxx Extrapolation'!$G441,2)</f>
        <v>3.41</v>
      </c>
      <c r="J441" s="14">
        <f>ROUND(AVERAGE(Zinsswaps!J382:J441)+'iBoxx Extrapolation'!$G441,2)</f>
        <v>3.48</v>
      </c>
      <c r="K441" s="14">
        <f>ROUND(AVERAGE(Zinsswaps!K382:K441)+'iBoxx Extrapolation'!$G441,2)</f>
        <v>3.54</v>
      </c>
      <c r="L441" s="14">
        <f>ROUND(AVERAGE(Zinsswaps!L382:L441)+'iBoxx Extrapolation'!$G441,2)</f>
        <v>3.6</v>
      </c>
      <c r="M441" s="14">
        <f>ROUND(AVERAGE(Zinsswaps!M382:M441)+'iBoxx Extrapolation'!$G441,2)</f>
        <v>3.65</v>
      </c>
      <c r="N441" s="14">
        <f>ROUND(AVERAGE(Zinsswaps!N382:N441)+'iBoxx Extrapolation'!$G441,2)</f>
        <v>3.7</v>
      </c>
      <c r="O441" s="14">
        <f>ROUND(AVERAGE(Zinsswaps!O382:O441)+'iBoxx Extrapolation'!$G441,2)</f>
        <v>3.75</v>
      </c>
      <c r="P441" s="14">
        <f>ROUND(AVERAGE(Zinsswaps!P382:P441)+'iBoxx Extrapolation'!$G441,2)</f>
        <v>3.78</v>
      </c>
      <c r="Q441" s="14">
        <f>ROUND(AVERAGE(Zinsswaps!Q382:Q441)+'iBoxx Extrapolation'!$G441,2)</f>
        <v>3.81</v>
      </c>
      <c r="R441" s="14">
        <f>ROUND(AVERAGE(Zinsswaps!R382:R441)+'iBoxx Extrapolation'!$G441,2)</f>
        <v>3.83</v>
      </c>
      <c r="S441" s="14">
        <f>ROUND(AVERAGE(Zinsswaps!S382:S441)+'iBoxx Extrapolation'!$G441,2)</f>
        <v>3.85</v>
      </c>
      <c r="T441" s="14">
        <f>ROUND(AVERAGE(Zinsswaps!T382:T441)+'iBoxx Extrapolation'!$G441,2)</f>
        <v>3.87</v>
      </c>
      <c r="U441" s="14">
        <f>ROUND(AVERAGE(Zinsswaps!U382:U441)+'iBoxx Extrapolation'!$G441,2)</f>
        <v>3.89</v>
      </c>
      <c r="V441" s="14">
        <f>ROUND(AVERAGE(Zinsswaps!V382:V441)+'iBoxx Extrapolation'!$G441,2)</f>
        <v>3.89</v>
      </c>
      <c r="W441" s="14">
        <f>ROUND(AVERAGE(Zinsswaps!W382:W441)+'iBoxx Extrapolation'!$G441,2)</f>
        <v>3.89</v>
      </c>
      <c r="X441" s="14">
        <f>ROUND(AVERAGE(Zinsswaps!X382:X441)+'iBoxx Extrapolation'!$G441,2)</f>
        <v>3.89</v>
      </c>
      <c r="Y441" s="14">
        <f>ROUND(AVERAGE(Zinsswaps!Y382:Y441)+'iBoxx Extrapolation'!$G441,2)</f>
        <v>3.89</v>
      </c>
      <c r="Z441" s="14">
        <f>ROUND(AVERAGE(Zinsswaps!Z382:Z441)+'iBoxx Extrapolation'!$G441,2)</f>
        <v>3.89</v>
      </c>
      <c r="AA441" s="14">
        <f>ROUND(AVERAGE(Zinsswaps!AA382:AA441)+'iBoxx Extrapolation'!$G441,2)</f>
        <v>3.88</v>
      </c>
      <c r="AB441" s="14">
        <f>ROUND(AVERAGE(Zinsswaps!AB382:AB441)+'iBoxx Extrapolation'!$G441,2)</f>
        <v>3.88</v>
      </c>
      <c r="AC441" s="14">
        <f>ROUND(AVERAGE(Zinsswaps!AC382:AC441)+'iBoxx Extrapolation'!$G441,2)</f>
        <v>3.87</v>
      </c>
      <c r="AD441" s="14">
        <f>ROUND(AVERAGE(Zinsswaps!AD382:AD441)+'iBoxx Extrapolation'!$G441,2)</f>
        <v>3.86</v>
      </c>
      <c r="AE441" s="14">
        <f>ROUND(AVERAGE(Zinsswaps!AE382:AE441)+'iBoxx Extrapolation'!$G441,2)</f>
        <v>3.86</v>
      </c>
      <c r="AF441" s="14">
        <f>ROUND(AVERAGE(Zinsswaps!AF382:AF441)+'iBoxx Extrapolation'!$G441,2)</f>
        <v>3.84</v>
      </c>
      <c r="AG441" s="14">
        <f>ROUND(AVERAGE(Zinsswaps!AG382:AG441)+'iBoxx Extrapolation'!$G441,2)</f>
        <v>3.82</v>
      </c>
      <c r="AH441" s="14">
        <f>ROUND(AVERAGE(Zinsswaps!AH382:AH441)+'iBoxx Extrapolation'!$G441,2)</f>
        <v>3.81</v>
      </c>
      <c r="AI441" s="14">
        <f>ROUND(AVERAGE(Zinsswaps!AI382:AI441)+'iBoxx Extrapolation'!$G441,2)</f>
        <v>3.79</v>
      </c>
      <c r="AJ441" s="14">
        <f>ROUND(AVERAGE(Zinsswaps!AJ382:AJ441)+'iBoxx Extrapolation'!$G441,2)</f>
        <v>3.78</v>
      </c>
      <c r="AK441" s="14">
        <f>ROUND(AVERAGE(Zinsswaps!AK382:AK441)+'iBoxx Extrapolation'!$G441,2)</f>
        <v>3.77</v>
      </c>
      <c r="AL441" s="14">
        <f>ROUND(AVERAGE(Zinsswaps!AL382:AL441)+'iBoxx Extrapolation'!$G441,2)</f>
        <v>3.76</v>
      </c>
      <c r="AM441" s="14">
        <f>ROUND(AVERAGE(Zinsswaps!AM382:AM441)+'iBoxx Extrapolation'!$G441,2)</f>
        <v>3.75</v>
      </c>
      <c r="AN441" s="14">
        <f>ROUND(AVERAGE(Zinsswaps!AN382:AN441)+'iBoxx Extrapolation'!$G441,2)</f>
        <v>3.74</v>
      </c>
      <c r="AO441" s="14">
        <f>ROUND(AVERAGE(Zinsswaps!AO382:AO441)+'iBoxx Extrapolation'!$G441,2)</f>
        <v>3.73</v>
      </c>
      <c r="AP441" s="14">
        <f>ROUND(AVERAGE(Zinsswaps!AP382:AP441)+'iBoxx Extrapolation'!$G441,2)</f>
        <v>3.7</v>
      </c>
      <c r="AQ441" s="14">
        <f>ROUND(AVERAGE(Zinsswaps!AQ382:AQ441)+'iBoxx Extrapolation'!$G441,2)</f>
        <v>3.68</v>
      </c>
      <c r="AR441" s="14">
        <f>ROUND(AVERAGE(Zinsswaps!AR382:AR441)+'iBoxx Extrapolation'!$G441,2)</f>
        <v>3.66</v>
      </c>
      <c r="AS441" s="14">
        <f>ROUND(AVERAGE(Zinsswaps!AS382:AS441)+'iBoxx Extrapolation'!$G441,2)</f>
        <v>3.64</v>
      </c>
      <c r="AT441" s="14">
        <f>ROUND(AVERAGE(Zinsswaps!AT382:AT441)+'iBoxx Extrapolation'!$G441,2)</f>
        <v>3.62</v>
      </c>
      <c r="AU441" s="14">
        <f>ROUND(AVERAGE(Zinsswaps!AU382:AU441)+'iBoxx Extrapolation'!$G441,2)</f>
        <v>3.61</v>
      </c>
      <c r="AV441" s="14">
        <f>ROUND(AVERAGE(Zinsswaps!AV382:AV441)+'iBoxx Extrapolation'!$G441,2)</f>
        <v>3.59</v>
      </c>
      <c r="AW441" s="14">
        <f>ROUND(AVERAGE(Zinsswaps!AW382:AW441)+'iBoxx Extrapolation'!$G441,2)</f>
        <v>3.57</v>
      </c>
      <c r="AX441" s="14">
        <f>ROUND(AVERAGE(Zinsswaps!AX382:AX441)+'iBoxx Extrapolation'!$G441,2)</f>
        <v>3.56</v>
      </c>
      <c r="AY441" s="14">
        <f>ROUND(AVERAGE(Zinsswaps!AY382:AY441)+'iBoxx Extrapolation'!$G441,2)</f>
        <v>3.54</v>
      </c>
    </row>
    <row r="442" spans="1:51" s="16" customFormat="1" x14ac:dyDescent="0.2">
      <c r="A442" s="12">
        <v>50678</v>
      </c>
      <c r="B442" s="14">
        <f>ROUND(AVERAGE(Zinsswaps!B383:B442)+'iBoxx Extrapolation'!$G442,2)</f>
        <v>2.99</v>
      </c>
      <c r="C442" s="14">
        <f>ROUND(AVERAGE(Zinsswaps!C383:C442)+'iBoxx Extrapolation'!$G442,2)</f>
        <v>3</v>
      </c>
      <c r="D442" s="14">
        <f>ROUND(AVERAGE(Zinsswaps!D383:D442)+'iBoxx Extrapolation'!$G442,2)</f>
        <v>3.05</v>
      </c>
      <c r="E442" s="14">
        <f>ROUND(AVERAGE(Zinsswaps!E383:E442)+'iBoxx Extrapolation'!$G442,2)</f>
        <v>3.12</v>
      </c>
      <c r="F442" s="14">
        <f>ROUND(AVERAGE(Zinsswaps!F383:F442)+'iBoxx Extrapolation'!$G442,2)</f>
        <v>3.19</v>
      </c>
      <c r="G442" s="14">
        <f>ROUND(AVERAGE(Zinsswaps!G383:G442)+'iBoxx Extrapolation'!$G442,2)</f>
        <v>3.27</v>
      </c>
      <c r="H442" s="14">
        <f>ROUND(AVERAGE(Zinsswaps!H383:H442)+'iBoxx Extrapolation'!$G442,2)</f>
        <v>3.34</v>
      </c>
      <c r="I442" s="14">
        <f>ROUND(AVERAGE(Zinsswaps!I383:I442)+'iBoxx Extrapolation'!$G442,2)</f>
        <v>3.41</v>
      </c>
      <c r="J442" s="14">
        <f>ROUND(AVERAGE(Zinsswaps!J383:J442)+'iBoxx Extrapolation'!$G442,2)</f>
        <v>3.48</v>
      </c>
      <c r="K442" s="14">
        <f>ROUND(AVERAGE(Zinsswaps!K383:K442)+'iBoxx Extrapolation'!$G442,2)</f>
        <v>3.54</v>
      </c>
      <c r="L442" s="14">
        <f>ROUND(AVERAGE(Zinsswaps!L383:L442)+'iBoxx Extrapolation'!$G442,2)</f>
        <v>3.6</v>
      </c>
      <c r="M442" s="14">
        <f>ROUND(AVERAGE(Zinsswaps!M383:M442)+'iBoxx Extrapolation'!$G442,2)</f>
        <v>3.65</v>
      </c>
      <c r="N442" s="14">
        <f>ROUND(AVERAGE(Zinsswaps!N383:N442)+'iBoxx Extrapolation'!$G442,2)</f>
        <v>3.7</v>
      </c>
      <c r="O442" s="14">
        <f>ROUND(AVERAGE(Zinsswaps!O383:O442)+'iBoxx Extrapolation'!$G442,2)</f>
        <v>3.75</v>
      </c>
      <c r="P442" s="14">
        <f>ROUND(AVERAGE(Zinsswaps!P383:P442)+'iBoxx Extrapolation'!$G442,2)</f>
        <v>3.78</v>
      </c>
      <c r="Q442" s="14">
        <f>ROUND(AVERAGE(Zinsswaps!Q383:Q442)+'iBoxx Extrapolation'!$G442,2)</f>
        <v>3.81</v>
      </c>
      <c r="R442" s="14">
        <f>ROUND(AVERAGE(Zinsswaps!R383:R442)+'iBoxx Extrapolation'!$G442,2)</f>
        <v>3.83</v>
      </c>
      <c r="S442" s="14">
        <f>ROUND(AVERAGE(Zinsswaps!S383:S442)+'iBoxx Extrapolation'!$G442,2)</f>
        <v>3.85</v>
      </c>
      <c r="T442" s="14">
        <f>ROUND(AVERAGE(Zinsswaps!T383:T442)+'iBoxx Extrapolation'!$G442,2)</f>
        <v>3.87</v>
      </c>
      <c r="U442" s="14">
        <f>ROUND(AVERAGE(Zinsswaps!U383:U442)+'iBoxx Extrapolation'!$G442,2)</f>
        <v>3.89</v>
      </c>
      <c r="V442" s="14">
        <f>ROUND(AVERAGE(Zinsswaps!V383:V442)+'iBoxx Extrapolation'!$G442,2)</f>
        <v>3.89</v>
      </c>
      <c r="W442" s="14">
        <f>ROUND(AVERAGE(Zinsswaps!W383:W442)+'iBoxx Extrapolation'!$G442,2)</f>
        <v>3.89</v>
      </c>
      <c r="X442" s="14">
        <f>ROUND(AVERAGE(Zinsswaps!X383:X442)+'iBoxx Extrapolation'!$G442,2)</f>
        <v>3.89</v>
      </c>
      <c r="Y442" s="14">
        <f>ROUND(AVERAGE(Zinsswaps!Y383:Y442)+'iBoxx Extrapolation'!$G442,2)</f>
        <v>3.89</v>
      </c>
      <c r="Z442" s="14">
        <f>ROUND(AVERAGE(Zinsswaps!Z383:Z442)+'iBoxx Extrapolation'!$G442,2)</f>
        <v>3.89</v>
      </c>
      <c r="AA442" s="14">
        <f>ROUND(AVERAGE(Zinsswaps!AA383:AA442)+'iBoxx Extrapolation'!$G442,2)</f>
        <v>3.88</v>
      </c>
      <c r="AB442" s="14">
        <f>ROUND(AVERAGE(Zinsswaps!AB383:AB442)+'iBoxx Extrapolation'!$G442,2)</f>
        <v>3.88</v>
      </c>
      <c r="AC442" s="14">
        <f>ROUND(AVERAGE(Zinsswaps!AC383:AC442)+'iBoxx Extrapolation'!$G442,2)</f>
        <v>3.87</v>
      </c>
      <c r="AD442" s="14">
        <f>ROUND(AVERAGE(Zinsswaps!AD383:AD442)+'iBoxx Extrapolation'!$G442,2)</f>
        <v>3.86</v>
      </c>
      <c r="AE442" s="14">
        <f>ROUND(AVERAGE(Zinsswaps!AE383:AE442)+'iBoxx Extrapolation'!$G442,2)</f>
        <v>3.86</v>
      </c>
      <c r="AF442" s="14">
        <f>ROUND(AVERAGE(Zinsswaps!AF383:AF442)+'iBoxx Extrapolation'!$G442,2)</f>
        <v>3.84</v>
      </c>
      <c r="AG442" s="14">
        <f>ROUND(AVERAGE(Zinsswaps!AG383:AG442)+'iBoxx Extrapolation'!$G442,2)</f>
        <v>3.82</v>
      </c>
      <c r="AH442" s="14">
        <f>ROUND(AVERAGE(Zinsswaps!AH383:AH442)+'iBoxx Extrapolation'!$G442,2)</f>
        <v>3.81</v>
      </c>
      <c r="AI442" s="14">
        <f>ROUND(AVERAGE(Zinsswaps!AI383:AI442)+'iBoxx Extrapolation'!$G442,2)</f>
        <v>3.79</v>
      </c>
      <c r="AJ442" s="14">
        <f>ROUND(AVERAGE(Zinsswaps!AJ383:AJ442)+'iBoxx Extrapolation'!$G442,2)</f>
        <v>3.78</v>
      </c>
      <c r="AK442" s="14">
        <f>ROUND(AVERAGE(Zinsswaps!AK383:AK442)+'iBoxx Extrapolation'!$G442,2)</f>
        <v>3.77</v>
      </c>
      <c r="AL442" s="14">
        <f>ROUND(AVERAGE(Zinsswaps!AL383:AL442)+'iBoxx Extrapolation'!$G442,2)</f>
        <v>3.76</v>
      </c>
      <c r="AM442" s="14">
        <f>ROUND(AVERAGE(Zinsswaps!AM383:AM442)+'iBoxx Extrapolation'!$G442,2)</f>
        <v>3.75</v>
      </c>
      <c r="AN442" s="14">
        <f>ROUND(AVERAGE(Zinsswaps!AN383:AN442)+'iBoxx Extrapolation'!$G442,2)</f>
        <v>3.74</v>
      </c>
      <c r="AO442" s="14">
        <f>ROUND(AVERAGE(Zinsswaps!AO383:AO442)+'iBoxx Extrapolation'!$G442,2)</f>
        <v>3.73</v>
      </c>
      <c r="AP442" s="14">
        <f>ROUND(AVERAGE(Zinsswaps!AP383:AP442)+'iBoxx Extrapolation'!$G442,2)</f>
        <v>3.7</v>
      </c>
      <c r="AQ442" s="14">
        <f>ROUND(AVERAGE(Zinsswaps!AQ383:AQ442)+'iBoxx Extrapolation'!$G442,2)</f>
        <v>3.68</v>
      </c>
      <c r="AR442" s="14">
        <f>ROUND(AVERAGE(Zinsswaps!AR383:AR442)+'iBoxx Extrapolation'!$G442,2)</f>
        <v>3.66</v>
      </c>
      <c r="AS442" s="14">
        <f>ROUND(AVERAGE(Zinsswaps!AS383:AS442)+'iBoxx Extrapolation'!$G442,2)</f>
        <v>3.64</v>
      </c>
      <c r="AT442" s="14">
        <f>ROUND(AVERAGE(Zinsswaps!AT383:AT442)+'iBoxx Extrapolation'!$G442,2)</f>
        <v>3.62</v>
      </c>
      <c r="AU442" s="14">
        <f>ROUND(AVERAGE(Zinsswaps!AU383:AU442)+'iBoxx Extrapolation'!$G442,2)</f>
        <v>3.61</v>
      </c>
      <c r="AV442" s="14">
        <f>ROUND(AVERAGE(Zinsswaps!AV383:AV442)+'iBoxx Extrapolation'!$G442,2)</f>
        <v>3.59</v>
      </c>
      <c r="AW442" s="14">
        <f>ROUND(AVERAGE(Zinsswaps!AW383:AW442)+'iBoxx Extrapolation'!$G442,2)</f>
        <v>3.57</v>
      </c>
      <c r="AX442" s="14">
        <f>ROUND(AVERAGE(Zinsswaps!AX383:AX442)+'iBoxx Extrapolation'!$G442,2)</f>
        <v>3.56</v>
      </c>
      <c r="AY442" s="14">
        <f>ROUND(AVERAGE(Zinsswaps!AY383:AY442)+'iBoxx Extrapolation'!$G442,2)</f>
        <v>3.54</v>
      </c>
    </row>
    <row r="443" spans="1:51" s="16" customFormat="1" x14ac:dyDescent="0.2">
      <c r="A443" s="12">
        <v>50709</v>
      </c>
      <c r="B443" s="14">
        <f>ROUND(AVERAGE(Zinsswaps!B384:B443)+'iBoxx Extrapolation'!$G443,2)</f>
        <v>2.99</v>
      </c>
      <c r="C443" s="14">
        <f>ROUND(AVERAGE(Zinsswaps!C384:C443)+'iBoxx Extrapolation'!$G443,2)</f>
        <v>3</v>
      </c>
      <c r="D443" s="14">
        <f>ROUND(AVERAGE(Zinsswaps!D384:D443)+'iBoxx Extrapolation'!$G443,2)</f>
        <v>3.05</v>
      </c>
      <c r="E443" s="14">
        <f>ROUND(AVERAGE(Zinsswaps!E384:E443)+'iBoxx Extrapolation'!$G443,2)</f>
        <v>3.12</v>
      </c>
      <c r="F443" s="14">
        <f>ROUND(AVERAGE(Zinsswaps!F384:F443)+'iBoxx Extrapolation'!$G443,2)</f>
        <v>3.19</v>
      </c>
      <c r="G443" s="14">
        <f>ROUND(AVERAGE(Zinsswaps!G384:G443)+'iBoxx Extrapolation'!$G443,2)</f>
        <v>3.27</v>
      </c>
      <c r="H443" s="14">
        <f>ROUND(AVERAGE(Zinsswaps!H384:H443)+'iBoxx Extrapolation'!$G443,2)</f>
        <v>3.34</v>
      </c>
      <c r="I443" s="14">
        <f>ROUND(AVERAGE(Zinsswaps!I384:I443)+'iBoxx Extrapolation'!$G443,2)</f>
        <v>3.41</v>
      </c>
      <c r="J443" s="14">
        <f>ROUND(AVERAGE(Zinsswaps!J384:J443)+'iBoxx Extrapolation'!$G443,2)</f>
        <v>3.48</v>
      </c>
      <c r="K443" s="14">
        <f>ROUND(AVERAGE(Zinsswaps!K384:K443)+'iBoxx Extrapolation'!$G443,2)</f>
        <v>3.54</v>
      </c>
      <c r="L443" s="14">
        <f>ROUND(AVERAGE(Zinsswaps!L384:L443)+'iBoxx Extrapolation'!$G443,2)</f>
        <v>3.6</v>
      </c>
      <c r="M443" s="14">
        <f>ROUND(AVERAGE(Zinsswaps!M384:M443)+'iBoxx Extrapolation'!$G443,2)</f>
        <v>3.65</v>
      </c>
      <c r="N443" s="14">
        <f>ROUND(AVERAGE(Zinsswaps!N384:N443)+'iBoxx Extrapolation'!$G443,2)</f>
        <v>3.7</v>
      </c>
      <c r="O443" s="14">
        <f>ROUND(AVERAGE(Zinsswaps!O384:O443)+'iBoxx Extrapolation'!$G443,2)</f>
        <v>3.75</v>
      </c>
      <c r="P443" s="14">
        <f>ROUND(AVERAGE(Zinsswaps!P384:P443)+'iBoxx Extrapolation'!$G443,2)</f>
        <v>3.78</v>
      </c>
      <c r="Q443" s="14">
        <f>ROUND(AVERAGE(Zinsswaps!Q384:Q443)+'iBoxx Extrapolation'!$G443,2)</f>
        <v>3.81</v>
      </c>
      <c r="R443" s="14">
        <f>ROUND(AVERAGE(Zinsswaps!R384:R443)+'iBoxx Extrapolation'!$G443,2)</f>
        <v>3.83</v>
      </c>
      <c r="S443" s="14">
        <f>ROUND(AVERAGE(Zinsswaps!S384:S443)+'iBoxx Extrapolation'!$G443,2)</f>
        <v>3.85</v>
      </c>
      <c r="T443" s="14">
        <f>ROUND(AVERAGE(Zinsswaps!T384:T443)+'iBoxx Extrapolation'!$G443,2)</f>
        <v>3.87</v>
      </c>
      <c r="U443" s="14">
        <f>ROUND(AVERAGE(Zinsswaps!U384:U443)+'iBoxx Extrapolation'!$G443,2)</f>
        <v>3.89</v>
      </c>
      <c r="V443" s="14">
        <f>ROUND(AVERAGE(Zinsswaps!V384:V443)+'iBoxx Extrapolation'!$G443,2)</f>
        <v>3.89</v>
      </c>
      <c r="W443" s="14">
        <f>ROUND(AVERAGE(Zinsswaps!W384:W443)+'iBoxx Extrapolation'!$G443,2)</f>
        <v>3.89</v>
      </c>
      <c r="X443" s="14">
        <f>ROUND(AVERAGE(Zinsswaps!X384:X443)+'iBoxx Extrapolation'!$G443,2)</f>
        <v>3.89</v>
      </c>
      <c r="Y443" s="14">
        <f>ROUND(AVERAGE(Zinsswaps!Y384:Y443)+'iBoxx Extrapolation'!$G443,2)</f>
        <v>3.89</v>
      </c>
      <c r="Z443" s="14">
        <f>ROUND(AVERAGE(Zinsswaps!Z384:Z443)+'iBoxx Extrapolation'!$G443,2)</f>
        <v>3.89</v>
      </c>
      <c r="AA443" s="14">
        <f>ROUND(AVERAGE(Zinsswaps!AA384:AA443)+'iBoxx Extrapolation'!$G443,2)</f>
        <v>3.88</v>
      </c>
      <c r="AB443" s="14">
        <f>ROUND(AVERAGE(Zinsswaps!AB384:AB443)+'iBoxx Extrapolation'!$G443,2)</f>
        <v>3.88</v>
      </c>
      <c r="AC443" s="14">
        <f>ROUND(AVERAGE(Zinsswaps!AC384:AC443)+'iBoxx Extrapolation'!$G443,2)</f>
        <v>3.87</v>
      </c>
      <c r="AD443" s="14">
        <f>ROUND(AVERAGE(Zinsswaps!AD384:AD443)+'iBoxx Extrapolation'!$G443,2)</f>
        <v>3.86</v>
      </c>
      <c r="AE443" s="14">
        <f>ROUND(AVERAGE(Zinsswaps!AE384:AE443)+'iBoxx Extrapolation'!$G443,2)</f>
        <v>3.86</v>
      </c>
      <c r="AF443" s="14">
        <f>ROUND(AVERAGE(Zinsswaps!AF384:AF443)+'iBoxx Extrapolation'!$G443,2)</f>
        <v>3.84</v>
      </c>
      <c r="AG443" s="14">
        <f>ROUND(AVERAGE(Zinsswaps!AG384:AG443)+'iBoxx Extrapolation'!$G443,2)</f>
        <v>3.82</v>
      </c>
      <c r="AH443" s="14">
        <f>ROUND(AVERAGE(Zinsswaps!AH384:AH443)+'iBoxx Extrapolation'!$G443,2)</f>
        <v>3.81</v>
      </c>
      <c r="AI443" s="14">
        <f>ROUND(AVERAGE(Zinsswaps!AI384:AI443)+'iBoxx Extrapolation'!$G443,2)</f>
        <v>3.79</v>
      </c>
      <c r="AJ443" s="14">
        <f>ROUND(AVERAGE(Zinsswaps!AJ384:AJ443)+'iBoxx Extrapolation'!$G443,2)</f>
        <v>3.78</v>
      </c>
      <c r="AK443" s="14">
        <f>ROUND(AVERAGE(Zinsswaps!AK384:AK443)+'iBoxx Extrapolation'!$G443,2)</f>
        <v>3.77</v>
      </c>
      <c r="AL443" s="14">
        <f>ROUND(AVERAGE(Zinsswaps!AL384:AL443)+'iBoxx Extrapolation'!$G443,2)</f>
        <v>3.76</v>
      </c>
      <c r="AM443" s="14">
        <f>ROUND(AVERAGE(Zinsswaps!AM384:AM443)+'iBoxx Extrapolation'!$G443,2)</f>
        <v>3.75</v>
      </c>
      <c r="AN443" s="14">
        <f>ROUND(AVERAGE(Zinsswaps!AN384:AN443)+'iBoxx Extrapolation'!$G443,2)</f>
        <v>3.74</v>
      </c>
      <c r="AO443" s="14">
        <f>ROUND(AVERAGE(Zinsswaps!AO384:AO443)+'iBoxx Extrapolation'!$G443,2)</f>
        <v>3.73</v>
      </c>
      <c r="AP443" s="14">
        <f>ROUND(AVERAGE(Zinsswaps!AP384:AP443)+'iBoxx Extrapolation'!$G443,2)</f>
        <v>3.7</v>
      </c>
      <c r="AQ443" s="14">
        <f>ROUND(AVERAGE(Zinsswaps!AQ384:AQ443)+'iBoxx Extrapolation'!$G443,2)</f>
        <v>3.68</v>
      </c>
      <c r="AR443" s="14">
        <f>ROUND(AVERAGE(Zinsswaps!AR384:AR443)+'iBoxx Extrapolation'!$G443,2)</f>
        <v>3.66</v>
      </c>
      <c r="AS443" s="14">
        <f>ROUND(AVERAGE(Zinsswaps!AS384:AS443)+'iBoxx Extrapolation'!$G443,2)</f>
        <v>3.64</v>
      </c>
      <c r="AT443" s="14">
        <f>ROUND(AVERAGE(Zinsswaps!AT384:AT443)+'iBoxx Extrapolation'!$G443,2)</f>
        <v>3.62</v>
      </c>
      <c r="AU443" s="14">
        <f>ROUND(AVERAGE(Zinsswaps!AU384:AU443)+'iBoxx Extrapolation'!$G443,2)</f>
        <v>3.61</v>
      </c>
      <c r="AV443" s="14">
        <f>ROUND(AVERAGE(Zinsswaps!AV384:AV443)+'iBoxx Extrapolation'!$G443,2)</f>
        <v>3.59</v>
      </c>
      <c r="AW443" s="14">
        <f>ROUND(AVERAGE(Zinsswaps!AW384:AW443)+'iBoxx Extrapolation'!$G443,2)</f>
        <v>3.57</v>
      </c>
      <c r="AX443" s="14">
        <f>ROUND(AVERAGE(Zinsswaps!AX384:AX443)+'iBoxx Extrapolation'!$G443,2)</f>
        <v>3.56</v>
      </c>
      <c r="AY443" s="14">
        <f>ROUND(AVERAGE(Zinsswaps!AY384:AY443)+'iBoxx Extrapolation'!$G443,2)</f>
        <v>3.54</v>
      </c>
    </row>
    <row r="444" spans="1:51" s="16" customFormat="1" x14ac:dyDescent="0.2">
      <c r="A444" s="12">
        <v>50739</v>
      </c>
      <c r="B444" s="14">
        <f>ROUND(AVERAGE(Zinsswaps!B385:B444)+'iBoxx Extrapolation'!$G444,2)</f>
        <v>2.99</v>
      </c>
      <c r="C444" s="14">
        <f>ROUND(AVERAGE(Zinsswaps!C385:C444)+'iBoxx Extrapolation'!$G444,2)</f>
        <v>3</v>
      </c>
      <c r="D444" s="14">
        <f>ROUND(AVERAGE(Zinsswaps!D385:D444)+'iBoxx Extrapolation'!$G444,2)</f>
        <v>3.05</v>
      </c>
      <c r="E444" s="14">
        <f>ROUND(AVERAGE(Zinsswaps!E385:E444)+'iBoxx Extrapolation'!$G444,2)</f>
        <v>3.12</v>
      </c>
      <c r="F444" s="14">
        <f>ROUND(AVERAGE(Zinsswaps!F385:F444)+'iBoxx Extrapolation'!$G444,2)</f>
        <v>3.19</v>
      </c>
      <c r="G444" s="14">
        <f>ROUND(AVERAGE(Zinsswaps!G385:G444)+'iBoxx Extrapolation'!$G444,2)</f>
        <v>3.27</v>
      </c>
      <c r="H444" s="14">
        <f>ROUND(AVERAGE(Zinsswaps!H385:H444)+'iBoxx Extrapolation'!$G444,2)</f>
        <v>3.34</v>
      </c>
      <c r="I444" s="14">
        <f>ROUND(AVERAGE(Zinsswaps!I385:I444)+'iBoxx Extrapolation'!$G444,2)</f>
        <v>3.41</v>
      </c>
      <c r="J444" s="14">
        <f>ROUND(AVERAGE(Zinsswaps!J385:J444)+'iBoxx Extrapolation'!$G444,2)</f>
        <v>3.48</v>
      </c>
      <c r="K444" s="14">
        <f>ROUND(AVERAGE(Zinsswaps!K385:K444)+'iBoxx Extrapolation'!$G444,2)</f>
        <v>3.54</v>
      </c>
      <c r="L444" s="14">
        <f>ROUND(AVERAGE(Zinsswaps!L385:L444)+'iBoxx Extrapolation'!$G444,2)</f>
        <v>3.6</v>
      </c>
      <c r="M444" s="14">
        <f>ROUND(AVERAGE(Zinsswaps!M385:M444)+'iBoxx Extrapolation'!$G444,2)</f>
        <v>3.65</v>
      </c>
      <c r="N444" s="14">
        <f>ROUND(AVERAGE(Zinsswaps!N385:N444)+'iBoxx Extrapolation'!$G444,2)</f>
        <v>3.7</v>
      </c>
      <c r="O444" s="14">
        <f>ROUND(AVERAGE(Zinsswaps!O385:O444)+'iBoxx Extrapolation'!$G444,2)</f>
        <v>3.75</v>
      </c>
      <c r="P444" s="14">
        <f>ROUND(AVERAGE(Zinsswaps!P385:P444)+'iBoxx Extrapolation'!$G444,2)</f>
        <v>3.78</v>
      </c>
      <c r="Q444" s="14">
        <f>ROUND(AVERAGE(Zinsswaps!Q385:Q444)+'iBoxx Extrapolation'!$G444,2)</f>
        <v>3.81</v>
      </c>
      <c r="R444" s="14">
        <f>ROUND(AVERAGE(Zinsswaps!R385:R444)+'iBoxx Extrapolation'!$G444,2)</f>
        <v>3.83</v>
      </c>
      <c r="S444" s="14">
        <f>ROUND(AVERAGE(Zinsswaps!S385:S444)+'iBoxx Extrapolation'!$G444,2)</f>
        <v>3.85</v>
      </c>
      <c r="T444" s="14">
        <f>ROUND(AVERAGE(Zinsswaps!T385:T444)+'iBoxx Extrapolation'!$G444,2)</f>
        <v>3.87</v>
      </c>
      <c r="U444" s="14">
        <f>ROUND(AVERAGE(Zinsswaps!U385:U444)+'iBoxx Extrapolation'!$G444,2)</f>
        <v>3.89</v>
      </c>
      <c r="V444" s="14">
        <f>ROUND(AVERAGE(Zinsswaps!V385:V444)+'iBoxx Extrapolation'!$G444,2)</f>
        <v>3.89</v>
      </c>
      <c r="W444" s="14">
        <f>ROUND(AVERAGE(Zinsswaps!W385:W444)+'iBoxx Extrapolation'!$G444,2)</f>
        <v>3.89</v>
      </c>
      <c r="X444" s="14">
        <f>ROUND(AVERAGE(Zinsswaps!X385:X444)+'iBoxx Extrapolation'!$G444,2)</f>
        <v>3.89</v>
      </c>
      <c r="Y444" s="14">
        <f>ROUND(AVERAGE(Zinsswaps!Y385:Y444)+'iBoxx Extrapolation'!$G444,2)</f>
        <v>3.89</v>
      </c>
      <c r="Z444" s="14">
        <f>ROUND(AVERAGE(Zinsswaps!Z385:Z444)+'iBoxx Extrapolation'!$G444,2)</f>
        <v>3.89</v>
      </c>
      <c r="AA444" s="14">
        <f>ROUND(AVERAGE(Zinsswaps!AA385:AA444)+'iBoxx Extrapolation'!$G444,2)</f>
        <v>3.88</v>
      </c>
      <c r="AB444" s="14">
        <f>ROUND(AVERAGE(Zinsswaps!AB385:AB444)+'iBoxx Extrapolation'!$G444,2)</f>
        <v>3.88</v>
      </c>
      <c r="AC444" s="14">
        <f>ROUND(AVERAGE(Zinsswaps!AC385:AC444)+'iBoxx Extrapolation'!$G444,2)</f>
        <v>3.87</v>
      </c>
      <c r="AD444" s="14">
        <f>ROUND(AVERAGE(Zinsswaps!AD385:AD444)+'iBoxx Extrapolation'!$G444,2)</f>
        <v>3.86</v>
      </c>
      <c r="AE444" s="14">
        <f>ROUND(AVERAGE(Zinsswaps!AE385:AE444)+'iBoxx Extrapolation'!$G444,2)</f>
        <v>3.86</v>
      </c>
      <c r="AF444" s="14">
        <f>ROUND(AVERAGE(Zinsswaps!AF385:AF444)+'iBoxx Extrapolation'!$G444,2)</f>
        <v>3.84</v>
      </c>
      <c r="AG444" s="14">
        <f>ROUND(AVERAGE(Zinsswaps!AG385:AG444)+'iBoxx Extrapolation'!$G444,2)</f>
        <v>3.82</v>
      </c>
      <c r="AH444" s="14">
        <f>ROUND(AVERAGE(Zinsswaps!AH385:AH444)+'iBoxx Extrapolation'!$G444,2)</f>
        <v>3.81</v>
      </c>
      <c r="AI444" s="14">
        <f>ROUND(AVERAGE(Zinsswaps!AI385:AI444)+'iBoxx Extrapolation'!$G444,2)</f>
        <v>3.79</v>
      </c>
      <c r="AJ444" s="14">
        <f>ROUND(AVERAGE(Zinsswaps!AJ385:AJ444)+'iBoxx Extrapolation'!$G444,2)</f>
        <v>3.78</v>
      </c>
      <c r="AK444" s="14">
        <f>ROUND(AVERAGE(Zinsswaps!AK385:AK444)+'iBoxx Extrapolation'!$G444,2)</f>
        <v>3.77</v>
      </c>
      <c r="AL444" s="14">
        <f>ROUND(AVERAGE(Zinsswaps!AL385:AL444)+'iBoxx Extrapolation'!$G444,2)</f>
        <v>3.76</v>
      </c>
      <c r="AM444" s="14">
        <f>ROUND(AVERAGE(Zinsswaps!AM385:AM444)+'iBoxx Extrapolation'!$G444,2)</f>
        <v>3.75</v>
      </c>
      <c r="AN444" s="14">
        <f>ROUND(AVERAGE(Zinsswaps!AN385:AN444)+'iBoxx Extrapolation'!$G444,2)</f>
        <v>3.74</v>
      </c>
      <c r="AO444" s="14">
        <f>ROUND(AVERAGE(Zinsswaps!AO385:AO444)+'iBoxx Extrapolation'!$G444,2)</f>
        <v>3.73</v>
      </c>
      <c r="AP444" s="14">
        <f>ROUND(AVERAGE(Zinsswaps!AP385:AP444)+'iBoxx Extrapolation'!$G444,2)</f>
        <v>3.7</v>
      </c>
      <c r="AQ444" s="14">
        <f>ROUND(AVERAGE(Zinsswaps!AQ385:AQ444)+'iBoxx Extrapolation'!$G444,2)</f>
        <v>3.68</v>
      </c>
      <c r="AR444" s="14">
        <f>ROUND(AVERAGE(Zinsswaps!AR385:AR444)+'iBoxx Extrapolation'!$G444,2)</f>
        <v>3.66</v>
      </c>
      <c r="AS444" s="14">
        <f>ROUND(AVERAGE(Zinsswaps!AS385:AS444)+'iBoxx Extrapolation'!$G444,2)</f>
        <v>3.64</v>
      </c>
      <c r="AT444" s="14">
        <f>ROUND(AVERAGE(Zinsswaps!AT385:AT444)+'iBoxx Extrapolation'!$G444,2)</f>
        <v>3.62</v>
      </c>
      <c r="AU444" s="14">
        <f>ROUND(AVERAGE(Zinsswaps!AU385:AU444)+'iBoxx Extrapolation'!$G444,2)</f>
        <v>3.61</v>
      </c>
      <c r="AV444" s="14">
        <f>ROUND(AVERAGE(Zinsswaps!AV385:AV444)+'iBoxx Extrapolation'!$G444,2)</f>
        <v>3.59</v>
      </c>
      <c r="AW444" s="14">
        <f>ROUND(AVERAGE(Zinsswaps!AW385:AW444)+'iBoxx Extrapolation'!$G444,2)</f>
        <v>3.57</v>
      </c>
      <c r="AX444" s="14">
        <f>ROUND(AVERAGE(Zinsswaps!AX385:AX444)+'iBoxx Extrapolation'!$G444,2)</f>
        <v>3.56</v>
      </c>
      <c r="AY444" s="14">
        <f>ROUND(AVERAGE(Zinsswaps!AY385:AY444)+'iBoxx Extrapolation'!$G444,2)</f>
        <v>3.54</v>
      </c>
    </row>
    <row r="445" spans="1:51" s="16" customFormat="1" x14ac:dyDescent="0.2">
      <c r="A445" s="12">
        <v>50770</v>
      </c>
      <c r="B445" s="14">
        <f>ROUND(AVERAGE(Zinsswaps!B386:B445)+'iBoxx Extrapolation'!$G445,2)</f>
        <v>2.99</v>
      </c>
      <c r="C445" s="14">
        <f>ROUND(AVERAGE(Zinsswaps!C386:C445)+'iBoxx Extrapolation'!$G445,2)</f>
        <v>3</v>
      </c>
      <c r="D445" s="14">
        <f>ROUND(AVERAGE(Zinsswaps!D386:D445)+'iBoxx Extrapolation'!$G445,2)</f>
        <v>3.05</v>
      </c>
      <c r="E445" s="14">
        <f>ROUND(AVERAGE(Zinsswaps!E386:E445)+'iBoxx Extrapolation'!$G445,2)</f>
        <v>3.12</v>
      </c>
      <c r="F445" s="14">
        <f>ROUND(AVERAGE(Zinsswaps!F386:F445)+'iBoxx Extrapolation'!$G445,2)</f>
        <v>3.19</v>
      </c>
      <c r="G445" s="14">
        <f>ROUND(AVERAGE(Zinsswaps!G386:G445)+'iBoxx Extrapolation'!$G445,2)</f>
        <v>3.27</v>
      </c>
      <c r="H445" s="14">
        <f>ROUND(AVERAGE(Zinsswaps!H386:H445)+'iBoxx Extrapolation'!$G445,2)</f>
        <v>3.34</v>
      </c>
      <c r="I445" s="14">
        <f>ROUND(AVERAGE(Zinsswaps!I386:I445)+'iBoxx Extrapolation'!$G445,2)</f>
        <v>3.41</v>
      </c>
      <c r="J445" s="14">
        <f>ROUND(AVERAGE(Zinsswaps!J386:J445)+'iBoxx Extrapolation'!$G445,2)</f>
        <v>3.48</v>
      </c>
      <c r="K445" s="14">
        <f>ROUND(AVERAGE(Zinsswaps!K386:K445)+'iBoxx Extrapolation'!$G445,2)</f>
        <v>3.54</v>
      </c>
      <c r="L445" s="14">
        <f>ROUND(AVERAGE(Zinsswaps!L386:L445)+'iBoxx Extrapolation'!$G445,2)</f>
        <v>3.6</v>
      </c>
      <c r="M445" s="14">
        <f>ROUND(AVERAGE(Zinsswaps!M386:M445)+'iBoxx Extrapolation'!$G445,2)</f>
        <v>3.65</v>
      </c>
      <c r="N445" s="14">
        <f>ROUND(AVERAGE(Zinsswaps!N386:N445)+'iBoxx Extrapolation'!$G445,2)</f>
        <v>3.7</v>
      </c>
      <c r="O445" s="14">
        <f>ROUND(AVERAGE(Zinsswaps!O386:O445)+'iBoxx Extrapolation'!$G445,2)</f>
        <v>3.75</v>
      </c>
      <c r="P445" s="14">
        <f>ROUND(AVERAGE(Zinsswaps!P386:P445)+'iBoxx Extrapolation'!$G445,2)</f>
        <v>3.78</v>
      </c>
      <c r="Q445" s="14">
        <f>ROUND(AVERAGE(Zinsswaps!Q386:Q445)+'iBoxx Extrapolation'!$G445,2)</f>
        <v>3.81</v>
      </c>
      <c r="R445" s="14">
        <f>ROUND(AVERAGE(Zinsswaps!R386:R445)+'iBoxx Extrapolation'!$G445,2)</f>
        <v>3.83</v>
      </c>
      <c r="S445" s="14">
        <f>ROUND(AVERAGE(Zinsswaps!S386:S445)+'iBoxx Extrapolation'!$G445,2)</f>
        <v>3.85</v>
      </c>
      <c r="T445" s="14">
        <f>ROUND(AVERAGE(Zinsswaps!T386:T445)+'iBoxx Extrapolation'!$G445,2)</f>
        <v>3.87</v>
      </c>
      <c r="U445" s="14">
        <f>ROUND(AVERAGE(Zinsswaps!U386:U445)+'iBoxx Extrapolation'!$G445,2)</f>
        <v>3.89</v>
      </c>
      <c r="V445" s="14">
        <f>ROUND(AVERAGE(Zinsswaps!V386:V445)+'iBoxx Extrapolation'!$G445,2)</f>
        <v>3.89</v>
      </c>
      <c r="W445" s="14">
        <f>ROUND(AVERAGE(Zinsswaps!W386:W445)+'iBoxx Extrapolation'!$G445,2)</f>
        <v>3.89</v>
      </c>
      <c r="X445" s="14">
        <f>ROUND(AVERAGE(Zinsswaps!X386:X445)+'iBoxx Extrapolation'!$G445,2)</f>
        <v>3.89</v>
      </c>
      <c r="Y445" s="14">
        <f>ROUND(AVERAGE(Zinsswaps!Y386:Y445)+'iBoxx Extrapolation'!$G445,2)</f>
        <v>3.89</v>
      </c>
      <c r="Z445" s="14">
        <f>ROUND(AVERAGE(Zinsswaps!Z386:Z445)+'iBoxx Extrapolation'!$G445,2)</f>
        <v>3.89</v>
      </c>
      <c r="AA445" s="14">
        <f>ROUND(AVERAGE(Zinsswaps!AA386:AA445)+'iBoxx Extrapolation'!$G445,2)</f>
        <v>3.88</v>
      </c>
      <c r="AB445" s="14">
        <f>ROUND(AVERAGE(Zinsswaps!AB386:AB445)+'iBoxx Extrapolation'!$G445,2)</f>
        <v>3.88</v>
      </c>
      <c r="AC445" s="14">
        <f>ROUND(AVERAGE(Zinsswaps!AC386:AC445)+'iBoxx Extrapolation'!$G445,2)</f>
        <v>3.87</v>
      </c>
      <c r="AD445" s="14">
        <f>ROUND(AVERAGE(Zinsswaps!AD386:AD445)+'iBoxx Extrapolation'!$G445,2)</f>
        <v>3.86</v>
      </c>
      <c r="AE445" s="14">
        <f>ROUND(AVERAGE(Zinsswaps!AE386:AE445)+'iBoxx Extrapolation'!$G445,2)</f>
        <v>3.86</v>
      </c>
      <c r="AF445" s="14">
        <f>ROUND(AVERAGE(Zinsswaps!AF386:AF445)+'iBoxx Extrapolation'!$G445,2)</f>
        <v>3.84</v>
      </c>
      <c r="AG445" s="14">
        <f>ROUND(AVERAGE(Zinsswaps!AG386:AG445)+'iBoxx Extrapolation'!$G445,2)</f>
        <v>3.82</v>
      </c>
      <c r="AH445" s="14">
        <f>ROUND(AVERAGE(Zinsswaps!AH386:AH445)+'iBoxx Extrapolation'!$G445,2)</f>
        <v>3.81</v>
      </c>
      <c r="AI445" s="14">
        <f>ROUND(AVERAGE(Zinsswaps!AI386:AI445)+'iBoxx Extrapolation'!$G445,2)</f>
        <v>3.79</v>
      </c>
      <c r="AJ445" s="14">
        <f>ROUND(AVERAGE(Zinsswaps!AJ386:AJ445)+'iBoxx Extrapolation'!$G445,2)</f>
        <v>3.78</v>
      </c>
      <c r="AK445" s="14">
        <f>ROUND(AVERAGE(Zinsswaps!AK386:AK445)+'iBoxx Extrapolation'!$G445,2)</f>
        <v>3.77</v>
      </c>
      <c r="AL445" s="14">
        <f>ROUND(AVERAGE(Zinsswaps!AL386:AL445)+'iBoxx Extrapolation'!$G445,2)</f>
        <v>3.76</v>
      </c>
      <c r="AM445" s="14">
        <f>ROUND(AVERAGE(Zinsswaps!AM386:AM445)+'iBoxx Extrapolation'!$G445,2)</f>
        <v>3.75</v>
      </c>
      <c r="AN445" s="14">
        <f>ROUND(AVERAGE(Zinsswaps!AN386:AN445)+'iBoxx Extrapolation'!$G445,2)</f>
        <v>3.74</v>
      </c>
      <c r="AO445" s="14">
        <f>ROUND(AVERAGE(Zinsswaps!AO386:AO445)+'iBoxx Extrapolation'!$G445,2)</f>
        <v>3.73</v>
      </c>
      <c r="AP445" s="14">
        <f>ROUND(AVERAGE(Zinsswaps!AP386:AP445)+'iBoxx Extrapolation'!$G445,2)</f>
        <v>3.7</v>
      </c>
      <c r="AQ445" s="14">
        <f>ROUND(AVERAGE(Zinsswaps!AQ386:AQ445)+'iBoxx Extrapolation'!$G445,2)</f>
        <v>3.68</v>
      </c>
      <c r="AR445" s="14">
        <f>ROUND(AVERAGE(Zinsswaps!AR386:AR445)+'iBoxx Extrapolation'!$G445,2)</f>
        <v>3.66</v>
      </c>
      <c r="AS445" s="14">
        <f>ROUND(AVERAGE(Zinsswaps!AS386:AS445)+'iBoxx Extrapolation'!$G445,2)</f>
        <v>3.64</v>
      </c>
      <c r="AT445" s="14">
        <f>ROUND(AVERAGE(Zinsswaps!AT386:AT445)+'iBoxx Extrapolation'!$G445,2)</f>
        <v>3.62</v>
      </c>
      <c r="AU445" s="14">
        <f>ROUND(AVERAGE(Zinsswaps!AU386:AU445)+'iBoxx Extrapolation'!$G445,2)</f>
        <v>3.61</v>
      </c>
      <c r="AV445" s="14">
        <f>ROUND(AVERAGE(Zinsswaps!AV386:AV445)+'iBoxx Extrapolation'!$G445,2)</f>
        <v>3.59</v>
      </c>
      <c r="AW445" s="14">
        <f>ROUND(AVERAGE(Zinsswaps!AW386:AW445)+'iBoxx Extrapolation'!$G445,2)</f>
        <v>3.57</v>
      </c>
      <c r="AX445" s="14">
        <f>ROUND(AVERAGE(Zinsswaps!AX386:AX445)+'iBoxx Extrapolation'!$G445,2)</f>
        <v>3.56</v>
      </c>
      <c r="AY445" s="14">
        <f>ROUND(AVERAGE(Zinsswaps!AY386:AY445)+'iBoxx Extrapolation'!$G445,2)</f>
        <v>3.54</v>
      </c>
    </row>
    <row r="446" spans="1:51" s="16" customFormat="1" x14ac:dyDescent="0.2">
      <c r="A446" s="12">
        <v>50801</v>
      </c>
      <c r="B446" s="14">
        <f>ROUND(AVERAGE(Zinsswaps!B387:B446)+'iBoxx Extrapolation'!$G446,2)</f>
        <v>2.99</v>
      </c>
      <c r="C446" s="14">
        <f>ROUND(AVERAGE(Zinsswaps!C387:C446)+'iBoxx Extrapolation'!$G446,2)</f>
        <v>3</v>
      </c>
      <c r="D446" s="14">
        <f>ROUND(AVERAGE(Zinsswaps!D387:D446)+'iBoxx Extrapolation'!$G446,2)</f>
        <v>3.05</v>
      </c>
      <c r="E446" s="14">
        <f>ROUND(AVERAGE(Zinsswaps!E387:E446)+'iBoxx Extrapolation'!$G446,2)</f>
        <v>3.12</v>
      </c>
      <c r="F446" s="14">
        <f>ROUND(AVERAGE(Zinsswaps!F387:F446)+'iBoxx Extrapolation'!$G446,2)</f>
        <v>3.19</v>
      </c>
      <c r="G446" s="14">
        <f>ROUND(AVERAGE(Zinsswaps!G387:G446)+'iBoxx Extrapolation'!$G446,2)</f>
        <v>3.27</v>
      </c>
      <c r="H446" s="14">
        <f>ROUND(AVERAGE(Zinsswaps!H387:H446)+'iBoxx Extrapolation'!$G446,2)</f>
        <v>3.34</v>
      </c>
      <c r="I446" s="14">
        <f>ROUND(AVERAGE(Zinsswaps!I387:I446)+'iBoxx Extrapolation'!$G446,2)</f>
        <v>3.41</v>
      </c>
      <c r="J446" s="14">
        <f>ROUND(AVERAGE(Zinsswaps!J387:J446)+'iBoxx Extrapolation'!$G446,2)</f>
        <v>3.48</v>
      </c>
      <c r="K446" s="14">
        <f>ROUND(AVERAGE(Zinsswaps!K387:K446)+'iBoxx Extrapolation'!$G446,2)</f>
        <v>3.54</v>
      </c>
      <c r="L446" s="14">
        <f>ROUND(AVERAGE(Zinsswaps!L387:L446)+'iBoxx Extrapolation'!$G446,2)</f>
        <v>3.6</v>
      </c>
      <c r="M446" s="14">
        <f>ROUND(AVERAGE(Zinsswaps!M387:M446)+'iBoxx Extrapolation'!$G446,2)</f>
        <v>3.65</v>
      </c>
      <c r="N446" s="14">
        <f>ROUND(AVERAGE(Zinsswaps!N387:N446)+'iBoxx Extrapolation'!$G446,2)</f>
        <v>3.7</v>
      </c>
      <c r="O446" s="14">
        <f>ROUND(AVERAGE(Zinsswaps!O387:O446)+'iBoxx Extrapolation'!$G446,2)</f>
        <v>3.75</v>
      </c>
      <c r="P446" s="14">
        <f>ROUND(AVERAGE(Zinsswaps!P387:P446)+'iBoxx Extrapolation'!$G446,2)</f>
        <v>3.78</v>
      </c>
      <c r="Q446" s="14">
        <f>ROUND(AVERAGE(Zinsswaps!Q387:Q446)+'iBoxx Extrapolation'!$G446,2)</f>
        <v>3.81</v>
      </c>
      <c r="R446" s="14">
        <f>ROUND(AVERAGE(Zinsswaps!R387:R446)+'iBoxx Extrapolation'!$G446,2)</f>
        <v>3.83</v>
      </c>
      <c r="S446" s="14">
        <f>ROUND(AVERAGE(Zinsswaps!S387:S446)+'iBoxx Extrapolation'!$G446,2)</f>
        <v>3.85</v>
      </c>
      <c r="T446" s="14">
        <f>ROUND(AVERAGE(Zinsswaps!T387:T446)+'iBoxx Extrapolation'!$G446,2)</f>
        <v>3.87</v>
      </c>
      <c r="U446" s="14">
        <f>ROUND(AVERAGE(Zinsswaps!U387:U446)+'iBoxx Extrapolation'!$G446,2)</f>
        <v>3.89</v>
      </c>
      <c r="V446" s="14">
        <f>ROUND(AVERAGE(Zinsswaps!V387:V446)+'iBoxx Extrapolation'!$G446,2)</f>
        <v>3.89</v>
      </c>
      <c r="W446" s="14">
        <f>ROUND(AVERAGE(Zinsswaps!W387:W446)+'iBoxx Extrapolation'!$G446,2)</f>
        <v>3.89</v>
      </c>
      <c r="X446" s="14">
        <f>ROUND(AVERAGE(Zinsswaps!X387:X446)+'iBoxx Extrapolation'!$G446,2)</f>
        <v>3.89</v>
      </c>
      <c r="Y446" s="14">
        <f>ROUND(AVERAGE(Zinsswaps!Y387:Y446)+'iBoxx Extrapolation'!$G446,2)</f>
        <v>3.89</v>
      </c>
      <c r="Z446" s="14">
        <f>ROUND(AVERAGE(Zinsswaps!Z387:Z446)+'iBoxx Extrapolation'!$G446,2)</f>
        <v>3.89</v>
      </c>
      <c r="AA446" s="14">
        <f>ROUND(AVERAGE(Zinsswaps!AA387:AA446)+'iBoxx Extrapolation'!$G446,2)</f>
        <v>3.88</v>
      </c>
      <c r="AB446" s="14">
        <f>ROUND(AVERAGE(Zinsswaps!AB387:AB446)+'iBoxx Extrapolation'!$G446,2)</f>
        <v>3.88</v>
      </c>
      <c r="AC446" s="14">
        <f>ROUND(AVERAGE(Zinsswaps!AC387:AC446)+'iBoxx Extrapolation'!$G446,2)</f>
        <v>3.87</v>
      </c>
      <c r="AD446" s="14">
        <f>ROUND(AVERAGE(Zinsswaps!AD387:AD446)+'iBoxx Extrapolation'!$G446,2)</f>
        <v>3.86</v>
      </c>
      <c r="AE446" s="14">
        <f>ROUND(AVERAGE(Zinsswaps!AE387:AE446)+'iBoxx Extrapolation'!$G446,2)</f>
        <v>3.86</v>
      </c>
      <c r="AF446" s="14">
        <f>ROUND(AVERAGE(Zinsswaps!AF387:AF446)+'iBoxx Extrapolation'!$G446,2)</f>
        <v>3.84</v>
      </c>
      <c r="AG446" s="14">
        <f>ROUND(AVERAGE(Zinsswaps!AG387:AG446)+'iBoxx Extrapolation'!$G446,2)</f>
        <v>3.82</v>
      </c>
      <c r="AH446" s="14">
        <f>ROUND(AVERAGE(Zinsswaps!AH387:AH446)+'iBoxx Extrapolation'!$G446,2)</f>
        <v>3.81</v>
      </c>
      <c r="AI446" s="14">
        <f>ROUND(AVERAGE(Zinsswaps!AI387:AI446)+'iBoxx Extrapolation'!$G446,2)</f>
        <v>3.79</v>
      </c>
      <c r="AJ446" s="14">
        <f>ROUND(AVERAGE(Zinsswaps!AJ387:AJ446)+'iBoxx Extrapolation'!$G446,2)</f>
        <v>3.78</v>
      </c>
      <c r="AK446" s="14">
        <f>ROUND(AVERAGE(Zinsswaps!AK387:AK446)+'iBoxx Extrapolation'!$G446,2)</f>
        <v>3.77</v>
      </c>
      <c r="AL446" s="14">
        <f>ROUND(AVERAGE(Zinsswaps!AL387:AL446)+'iBoxx Extrapolation'!$G446,2)</f>
        <v>3.76</v>
      </c>
      <c r="AM446" s="14">
        <f>ROUND(AVERAGE(Zinsswaps!AM387:AM446)+'iBoxx Extrapolation'!$G446,2)</f>
        <v>3.75</v>
      </c>
      <c r="AN446" s="14">
        <f>ROUND(AVERAGE(Zinsswaps!AN387:AN446)+'iBoxx Extrapolation'!$G446,2)</f>
        <v>3.74</v>
      </c>
      <c r="AO446" s="14">
        <f>ROUND(AVERAGE(Zinsswaps!AO387:AO446)+'iBoxx Extrapolation'!$G446,2)</f>
        <v>3.73</v>
      </c>
      <c r="AP446" s="14">
        <f>ROUND(AVERAGE(Zinsswaps!AP387:AP446)+'iBoxx Extrapolation'!$G446,2)</f>
        <v>3.7</v>
      </c>
      <c r="AQ446" s="14">
        <f>ROUND(AVERAGE(Zinsswaps!AQ387:AQ446)+'iBoxx Extrapolation'!$G446,2)</f>
        <v>3.68</v>
      </c>
      <c r="AR446" s="14">
        <f>ROUND(AVERAGE(Zinsswaps!AR387:AR446)+'iBoxx Extrapolation'!$G446,2)</f>
        <v>3.66</v>
      </c>
      <c r="AS446" s="14">
        <f>ROUND(AVERAGE(Zinsswaps!AS387:AS446)+'iBoxx Extrapolation'!$G446,2)</f>
        <v>3.64</v>
      </c>
      <c r="AT446" s="14">
        <f>ROUND(AVERAGE(Zinsswaps!AT387:AT446)+'iBoxx Extrapolation'!$G446,2)</f>
        <v>3.62</v>
      </c>
      <c r="AU446" s="14">
        <f>ROUND(AVERAGE(Zinsswaps!AU387:AU446)+'iBoxx Extrapolation'!$G446,2)</f>
        <v>3.61</v>
      </c>
      <c r="AV446" s="14">
        <f>ROUND(AVERAGE(Zinsswaps!AV387:AV446)+'iBoxx Extrapolation'!$G446,2)</f>
        <v>3.59</v>
      </c>
      <c r="AW446" s="14">
        <f>ROUND(AVERAGE(Zinsswaps!AW387:AW446)+'iBoxx Extrapolation'!$G446,2)</f>
        <v>3.57</v>
      </c>
      <c r="AX446" s="14">
        <f>ROUND(AVERAGE(Zinsswaps!AX387:AX446)+'iBoxx Extrapolation'!$G446,2)</f>
        <v>3.56</v>
      </c>
      <c r="AY446" s="14">
        <f>ROUND(AVERAGE(Zinsswaps!AY387:AY446)+'iBoxx Extrapolation'!$G446,2)</f>
        <v>3.54</v>
      </c>
    </row>
    <row r="447" spans="1:51" s="16" customFormat="1" x14ac:dyDescent="0.2">
      <c r="A447" s="12">
        <v>50829</v>
      </c>
      <c r="B447" s="14">
        <f>ROUND(AVERAGE(Zinsswaps!B388:B447)+'iBoxx Extrapolation'!$G447,2)</f>
        <v>2.99</v>
      </c>
      <c r="C447" s="14">
        <f>ROUND(AVERAGE(Zinsswaps!C388:C447)+'iBoxx Extrapolation'!$G447,2)</f>
        <v>3</v>
      </c>
      <c r="D447" s="14">
        <f>ROUND(AVERAGE(Zinsswaps!D388:D447)+'iBoxx Extrapolation'!$G447,2)</f>
        <v>3.05</v>
      </c>
      <c r="E447" s="14">
        <f>ROUND(AVERAGE(Zinsswaps!E388:E447)+'iBoxx Extrapolation'!$G447,2)</f>
        <v>3.12</v>
      </c>
      <c r="F447" s="14">
        <f>ROUND(AVERAGE(Zinsswaps!F388:F447)+'iBoxx Extrapolation'!$G447,2)</f>
        <v>3.19</v>
      </c>
      <c r="G447" s="14">
        <f>ROUND(AVERAGE(Zinsswaps!G388:G447)+'iBoxx Extrapolation'!$G447,2)</f>
        <v>3.27</v>
      </c>
      <c r="H447" s="14">
        <f>ROUND(AVERAGE(Zinsswaps!H388:H447)+'iBoxx Extrapolation'!$G447,2)</f>
        <v>3.34</v>
      </c>
      <c r="I447" s="14">
        <f>ROUND(AVERAGE(Zinsswaps!I388:I447)+'iBoxx Extrapolation'!$G447,2)</f>
        <v>3.41</v>
      </c>
      <c r="J447" s="14">
        <f>ROUND(AVERAGE(Zinsswaps!J388:J447)+'iBoxx Extrapolation'!$G447,2)</f>
        <v>3.48</v>
      </c>
      <c r="K447" s="14">
        <f>ROUND(AVERAGE(Zinsswaps!K388:K447)+'iBoxx Extrapolation'!$G447,2)</f>
        <v>3.54</v>
      </c>
      <c r="L447" s="14">
        <f>ROUND(AVERAGE(Zinsswaps!L388:L447)+'iBoxx Extrapolation'!$G447,2)</f>
        <v>3.6</v>
      </c>
      <c r="M447" s="14">
        <f>ROUND(AVERAGE(Zinsswaps!M388:M447)+'iBoxx Extrapolation'!$G447,2)</f>
        <v>3.65</v>
      </c>
      <c r="N447" s="14">
        <f>ROUND(AVERAGE(Zinsswaps!N388:N447)+'iBoxx Extrapolation'!$G447,2)</f>
        <v>3.7</v>
      </c>
      <c r="O447" s="14">
        <f>ROUND(AVERAGE(Zinsswaps!O388:O447)+'iBoxx Extrapolation'!$G447,2)</f>
        <v>3.75</v>
      </c>
      <c r="P447" s="14">
        <f>ROUND(AVERAGE(Zinsswaps!P388:P447)+'iBoxx Extrapolation'!$G447,2)</f>
        <v>3.78</v>
      </c>
      <c r="Q447" s="14">
        <f>ROUND(AVERAGE(Zinsswaps!Q388:Q447)+'iBoxx Extrapolation'!$G447,2)</f>
        <v>3.81</v>
      </c>
      <c r="R447" s="14">
        <f>ROUND(AVERAGE(Zinsswaps!R388:R447)+'iBoxx Extrapolation'!$G447,2)</f>
        <v>3.83</v>
      </c>
      <c r="S447" s="14">
        <f>ROUND(AVERAGE(Zinsswaps!S388:S447)+'iBoxx Extrapolation'!$G447,2)</f>
        <v>3.85</v>
      </c>
      <c r="T447" s="14">
        <f>ROUND(AVERAGE(Zinsswaps!T388:T447)+'iBoxx Extrapolation'!$G447,2)</f>
        <v>3.87</v>
      </c>
      <c r="U447" s="14">
        <f>ROUND(AVERAGE(Zinsswaps!U388:U447)+'iBoxx Extrapolation'!$G447,2)</f>
        <v>3.89</v>
      </c>
      <c r="V447" s="14">
        <f>ROUND(AVERAGE(Zinsswaps!V388:V447)+'iBoxx Extrapolation'!$G447,2)</f>
        <v>3.89</v>
      </c>
      <c r="W447" s="14">
        <f>ROUND(AVERAGE(Zinsswaps!W388:W447)+'iBoxx Extrapolation'!$G447,2)</f>
        <v>3.89</v>
      </c>
      <c r="X447" s="14">
        <f>ROUND(AVERAGE(Zinsswaps!X388:X447)+'iBoxx Extrapolation'!$G447,2)</f>
        <v>3.89</v>
      </c>
      <c r="Y447" s="14">
        <f>ROUND(AVERAGE(Zinsswaps!Y388:Y447)+'iBoxx Extrapolation'!$G447,2)</f>
        <v>3.89</v>
      </c>
      <c r="Z447" s="14">
        <f>ROUND(AVERAGE(Zinsswaps!Z388:Z447)+'iBoxx Extrapolation'!$G447,2)</f>
        <v>3.89</v>
      </c>
      <c r="AA447" s="14">
        <f>ROUND(AVERAGE(Zinsswaps!AA388:AA447)+'iBoxx Extrapolation'!$G447,2)</f>
        <v>3.88</v>
      </c>
      <c r="AB447" s="14">
        <f>ROUND(AVERAGE(Zinsswaps!AB388:AB447)+'iBoxx Extrapolation'!$G447,2)</f>
        <v>3.88</v>
      </c>
      <c r="AC447" s="14">
        <f>ROUND(AVERAGE(Zinsswaps!AC388:AC447)+'iBoxx Extrapolation'!$G447,2)</f>
        <v>3.87</v>
      </c>
      <c r="AD447" s="14">
        <f>ROUND(AVERAGE(Zinsswaps!AD388:AD447)+'iBoxx Extrapolation'!$G447,2)</f>
        <v>3.86</v>
      </c>
      <c r="AE447" s="14">
        <f>ROUND(AVERAGE(Zinsswaps!AE388:AE447)+'iBoxx Extrapolation'!$G447,2)</f>
        <v>3.86</v>
      </c>
      <c r="AF447" s="14">
        <f>ROUND(AVERAGE(Zinsswaps!AF388:AF447)+'iBoxx Extrapolation'!$G447,2)</f>
        <v>3.84</v>
      </c>
      <c r="AG447" s="14">
        <f>ROUND(AVERAGE(Zinsswaps!AG388:AG447)+'iBoxx Extrapolation'!$G447,2)</f>
        <v>3.82</v>
      </c>
      <c r="AH447" s="14">
        <f>ROUND(AVERAGE(Zinsswaps!AH388:AH447)+'iBoxx Extrapolation'!$G447,2)</f>
        <v>3.81</v>
      </c>
      <c r="AI447" s="14">
        <f>ROUND(AVERAGE(Zinsswaps!AI388:AI447)+'iBoxx Extrapolation'!$G447,2)</f>
        <v>3.79</v>
      </c>
      <c r="AJ447" s="14">
        <f>ROUND(AVERAGE(Zinsswaps!AJ388:AJ447)+'iBoxx Extrapolation'!$G447,2)</f>
        <v>3.78</v>
      </c>
      <c r="AK447" s="14">
        <f>ROUND(AVERAGE(Zinsswaps!AK388:AK447)+'iBoxx Extrapolation'!$G447,2)</f>
        <v>3.77</v>
      </c>
      <c r="AL447" s="14">
        <f>ROUND(AVERAGE(Zinsswaps!AL388:AL447)+'iBoxx Extrapolation'!$G447,2)</f>
        <v>3.76</v>
      </c>
      <c r="AM447" s="14">
        <f>ROUND(AVERAGE(Zinsswaps!AM388:AM447)+'iBoxx Extrapolation'!$G447,2)</f>
        <v>3.75</v>
      </c>
      <c r="AN447" s="14">
        <f>ROUND(AVERAGE(Zinsswaps!AN388:AN447)+'iBoxx Extrapolation'!$G447,2)</f>
        <v>3.74</v>
      </c>
      <c r="AO447" s="14">
        <f>ROUND(AVERAGE(Zinsswaps!AO388:AO447)+'iBoxx Extrapolation'!$G447,2)</f>
        <v>3.73</v>
      </c>
      <c r="AP447" s="14">
        <f>ROUND(AVERAGE(Zinsswaps!AP388:AP447)+'iBoxx Extrapolation'!$G447,2)</f>
        <v>3.7</v>
      </c>
      <c r="AQ447" s="14">
        <f>ROUND(AVERAGE(Zinsswaps!AQ388:AQ447)+'iBoxx Extrapolation'!$G447,2)</f>
        <v>3.68</v>
      </c>
      <c r="AR447" s="14">
        <f>ROUND(AVERAGE(Zinsswaps!AR388:AR447)+'iBoxx Extrapolation'!$G447,2)</f>
        <v>3.66</v>
      </c>
      <c r="AS447" s="14">
        <f>ROUND(AVERAGE(Zinsswaps!AS388:AS447)+'iBoxx Extrapolation'!$G447,2)</f>
        <v>3.64</v>
      </c>
      <c r="AT447" s="14">
        <f>ROUND(AVERAGE(Zinsswaps!AT388:AT447)+'iBoxx Extrapolation'!$G447,2)</f>
        <v>3.62</v>
      </c>
      <c r="AU447" s="14">
        <f>ROUND(AVERAGE(Zinsswaps!AU388:AU447)+'iBoxx Extrapolation'!$G447,2)</f>
        <v>3.61</v>
      </c>
      <c r="AV447" s="14">
        <f>ROUND(AVERAGE(Zinsswaps!AV388:AV447)+'iBoxx Extrapolation'!$G447,2)</f>
        <v>3.59</v>
      </c>
      <c r="AW447" s="14">
        <f>ROUND(AVERAGE(Zinsswaps!AW388:AW447)+'iBoxx Extrapolation'!$G447,2)</f>
        <v>3.57</v>
      </c>
      <c r="AX447" s="14">
        <f>ROUND(AVERAGE(Zinsswaps!AX388:AX447)+'iBoxx Extrapolation'!$G447,2)</f>
        <v>3.56</v>
      </c>
      <c r="AY447" s="14">
        <f>ROUND(AVERAGE(Zinsswaps!AY388:AY447)+'iBoxx Extrapolation'!$G447,2)</f>
        <v>3.54</v>
      </c>
    </row>
    <row r="448" spans="1:51" s="16" customFormat="1" x14ac:dyDescent="0.2">
      <c r="A448" s="12">
        <v>50860</v>
      </c>
      <c r="B448" s="14">
        <f>ROUND(AVERAGE(Zinsswaps!B389:B448)+'iBoxx Extrapolation'!$G448,2)</f>
        <v>2.99</v>
      </c>
      <c r="C448" s="14">
        <f>ROUND(AVERAGE(Zinsswaps!C389:C448)+'iBoxx Extrapolation'!$G448,2)</f>
        <v>3</v>
      </c>
      <c r="D448" s="14">
        <f>ROUND(AVERAGE(Zinsswaps!D389:D448)+'iBoxx Extrapolation'!$G448,2)</f>
        <v>3.05</v>
      </c>
      <c r="E448" s="14">
        <f>ROUND(AVERAGE(Zinsswaps!E389:E448)+'iBoxx Extrapolation'!$G448,2)</f>
        <v>3.12</v>
      </c>
      <c r="F448" s="14">
        <f>ROUND(AVERAGE(Zinsswaps!F389:F448)+'iBoxx Extrapolation'!$G448,2)</f>
        <v>3.19</v>
      </c>
      <c r="G448" s="14">
        <f>ROUND(AVERAGE(Zinsswaps!G389:G448)+'iBoxx Extrapolation'!$G448,2)</f>
        <v>3.27</v>
      </c>
      <c r="H448" s="14">
        <f>ROUND(AVERAGE(Zinsswaps!H389:H448)+'iBoxx Extrapolation'!$G448,2)</f>
        <v>3.34</v>
      </c>
      <c r="I448" s="14">
        <f>ROUND(AVERAGE(Zinsswaps!I389:I448)+'iBoxx Extrapolation'!$G448,2)</f>
        <v>3.41</v>
      </c>
      <c r="J448" s="14">
        <f>ROUND(AVERAGE(Zinsswaps!J389:J448)+'iBoxx Extrapolation'!$G448,2)</f>
        <v>3.48</v>
      </c>
      <c r="K448" s="14">
        <f>ROUND(AVERAGE(Zinsswaps!K389:K448)+'iBoxx Extrapolation'!$G448,2)</f>
        <v>3.54</v>
      </c>
      <c r="L448" s="14">
        <f>ROUND(AVERAGE(Zinsswaps!L389:L448)+'iBoxx Extrapolation'!$G448,2)</f>
        <v>3.6</v>
      </c>
      <c r="M448" s="14">
        <f>ROUND(AVERAGE(Zinsswaps!M389:M448)+'iBoxx Extrapolation'!$G448,2)</f>
        <v>3.65</v>
      </c>
      <c r="N448" s="14">
        <f>ROUND(AVERAGE(Zinsswaps!N389:N448)+'iBoxx Extrapolation'!$G448,2)</f>
        <v>3.7</v>
      </c>
      <c r="O448" s="14">
        <f>ROUND(AVERAGE(Zinsswaps!O389:O448)+'iBoxx Extrapolation'!$G448,2)</f>
        <v>3.75</v>
      </c>
      <c r="P448" s="14">
        <f>ROUND(AVERAGE(Zinsswaps!P389:P448)+'iBoxx Extrapolation'!$G448,2)</f>
        <v>3.78</v>
      </c>
      <c r="Q448" s="14">
        <f>ROUND(AVERAGE(Zinsswaps!Q389:Q448)+'iBoxx Extrapolation'!$G448,2)</f>
        <v>3.81</v>
      </c>
      <c r="R448" s="14">
        <f>ROUND(AVERAGE(Zinsswaps!R389:R448)+'iBoxx Extrapolation'!$G448,2)</f>
        <v>3.83</v>
      </c>
      <c r="S448" s="14">
        <f>ROUND(AVERAGE(Zinsswaps!S389:S448)+'iBoxx Extrapolation'!$G448,2)</f>
        <v>3.85</v>
      </c>
      <c r="T448" s="14">
        <f>ROUND(AVERAGE(Zinsswaps!T389:T448)+'iBoxx Extrapolation'!$G448,2)</f>
        <v>3.87</v>
      </c>
      <c r="U448" s="14">
        <f>ROUND(AVERAGE(Zinsswaps!U389:U448)+'iBoxx Extrapolation'!$G448,2)</f>
        <v>3.89</v>
      </c>
      <c r="V448" s="14">
        <f>ROUND(AVERAGE(Zinsswaps!V389:V448)+'iBoxx Extrapolation'!$G448,2)</f>
        <v>3.89</v>
      </c>
      <c r="W448" s="14">
        <f>ROUND(AVERAGE(Zinsswaps!W389:W448)+'iBoxx Extrapolation'!$G448,2)</f>
        <v>3.89</v>
      </c>
      <c r="X448" s="14">
        <f>ROUND(AVERAGE(Zinsswaps!X389:X448)+'iBoxx Extrapolation'!$G448,2)</f>
        <v>3.89</v>
      </c>
      <c r="Y448" s="14">
        <f>ROUND(AVERAGE(Zinsswaps!Y389:Y448)+'iBoxx Extrapolation'!$G448,2)</f>
        <v>3.89</v>
      </c>
      <c r="Z448" s="14">
        <f>ROUND(AVERAGE(Zinsswaps!Z389:Z448)+'iBoxx Extrapolation'!$G448,2)</f>
        <v>3.89</v>
      </c>
      <c r="AA448" s="14">
        <f>ROUND(AVERAGE(Zinsswaps!AA389:AA448)+'iBoxx Extrapolation'!$G448,2)</f>
        <v>3.88</v>
      </c>
      <c r="AB448" s="14">
        <f>ROUND(AVERAGE(Zinsswaps!AB389:AB448)+'iBoxx Extrapolation'!$G448,2)</f>
        <v>3.88</v>
      </c>
      <c r="AC448" s="14">
        <f>ROUND(AVERAGE(Zinsswaps!AC389:AC448)+'iBoxx Extrapolation'!$G448,2)</f>
        <v>3.87</v>
      </c>
      <c r="AD448" s="14">
        <f>ROUND(AVERAGE(Zinsswaps!AD389:AD448)+'iBoxx Extrapolation'!$G448,2)</f>
        <v>3.86</v>
      </c>
      <c r="AE448" s="14">
        <f>ROUND(AVERAGE(Zinsswaps!AE389:AE448)+'iBoxx Extrapolation'!$G448,2)</f>
        <v>3.86</v>
      </c>
      <c r="AF448" s="14">
        <f>ROUND(AVERAGE(Zinsswaps!AF389:AF448)+'iBoxx Extrapolation'!$G448,2)</f>
        <v>3.84</v>
      </c>
      <c r="AG448" s="14">
        <f>ROUND(AVERAGE(Zinsswaps!AG389:AG448)+'iBoxx Extrapolation'!$G448,2)</f>
        <v>3.82</v>
      </c>
      <c r="AH448" s="14">
        <f>ROUND(AVERAGE(Zinsswaps!AH389:AH448)+'iBoxx Extrapolation'!$G448,2)</f>
        <v>3.81</v>
      </c>
      <c r="AI448" s="14">
        <f>ROUND(AVERAGE(Zinsswaps!AI389:AI448)+'iBoxx Extrapolation'!$G448,2)</f>
        <v>3.79</v>
      </c>
      <c r="AJ448" s="14">
        <f>ROUND(AVERAGE(Zinsswaps!AJ389:AJ448)+'iBoxx Extrapolation'!$G448,2)</f>
        <v>3.78</v>
      </c>
      <c r="AK448" s="14">
        <f>ROUND(AVERAGE(Zinsswaps!AK389:AK448)+'iBoxx Extrapolation'!$G448,2)</f>
        <v>3.77</v>
      </c>
      <c r="AL448" s="14">
        <f>ROUND(AVERAGE(Zinsswaps!AL389:AL448)+'iBoxx Extrapolation'!$G448,2)</f>
        <v>3.76</v>
      </c>
      <c r="AM448" s="14">
        <f>ROUND(AVERAGE(Zinsswaps!AM389:AM448)+'iBoxx Extrapolation'!$G448,2)</f>
        <v>3.75</v>
      </c>
      <c r="AN448" s="14">
        <f>ROUND(AVERAGE(Zinsswaps!AN389:AN448)+'iBoxx Extrapolation'!$G448,2)</f>
        <v>3.74</v>
      </c>
      <c r="AO448" s="14">
        <f>ROUND(AVERAGE(Zinsswaps!AO389:AO448)+'iBoxx Extrapolation'!$G448,2)</f>
        <v>3.73</v>
      </c>
      <c r="AP448" s="14">
        <f>ROUND(AVERAGE(Zinsswaps!AP389:AP448)+'iBoxx Extrapolation'!$G448,2)</f>
        <v>3.7</v>
      </c>
      <c r="AQ448" s="14">
        <f>ROUND(AVERAGE(Zinsswaps!AQ389:AQ448)+'iBoxx Extrapolation'!$G448,2)</f>
        <v>3.68</v>
      </c>
      <c r="AR448" s="14">
        <f>ROUND(AVERAGE(Zinsswaps!AR389:AR448)+'iBoxx Extrapolation'!$G448,2)</f>
        <v>3.66</v>
      </c>
      <c r="AS448" s="14">
        <f>ROUND(AVERAGE(Zinsswaps!AS389:AS448)+'iBoxx Extrapolation'!$G448,2)</f>
        <v>3.64</v>
      </c>
      <c r="AT448" s="14">
        <f>ROUND(AVERAGE(Zinsswaps!AT389:AT448)+'iBoxx Extrapolation'!$G448,2)</f>
        <v>3.62</v>
      </c>
      <c r="AU448" s="14">
        <f>ROUND(AVERAGE(Zinsswaps!AU389:AU448)+'iBoxx Extrapolation'!$G448,2)</f>
        <v>3.61</v>
      </c>
      <c r="AV448" s="14">
        <f>ROUND(AVERAGE(Zinsswaps!AV389:AV448)+'iBoxx Extrapolation'!$G448,2)</f>
        <v>3.59</v>
      </c>
      <c r="AW448" s="14">
        <f>ROUND(AVERAGE(Zinsswaps!AW389:AW448)+'iBoxx Extrapolation'!$G448,2)</f>
        <v>3.57</v>
      </c>
      <c r="AX448" s="14">
        <f>ROUND(AVERAGE(Zinsswaps!AX389:AX448)+'iBoxx Extrapolation'!$G448,2)</f>
        <v>3.56</v>
      </c>
      <c r="AY448" s="14">
        <f>ROUND(AVERAGE(Zinsswaps!AY389:AY448)+'iBoxx Extrapolation'!$G448,2)</f>
        <v>3.54</v>
      </c>
    </row>
    <row r="449" spans="1:51" s="16" customFormat="1" x14ac:dyDescent="0.2">
      <c r="A449" s="12">
        <v>50890</v>
      </c>
      <c r="B449" s="14">
        <f>ROUND(AVERAGE(Zinsswaps!B390:B449)+'iBoxx Extrapolation'!$G449,2)</f>
        <v>2.99</v>
      </c>
      <c r="C449" s="14">
        <f>ROUND(AVERAGE(Zinsswaps!C390:C449)+'iBoxx Extrapolation'!$G449,2)</f>
        <v>3</v>
      </c>
      <c r="D449" s="14">
        <f>ROUND(AVERAGE(Zinsswaps!D390:D449)+'iBoxx Extrapolation'!$G449,2)</f>
        <v>3.05</v>
      </c>
      <c r="E449" s="14">
        <f>ROUND(AVERAGE(Zinsswaps!E390:E449)+'iBoxx Extrapolation'!$G449,2)</f>
        <v>3.12</v>
      </c>
      <c r="F449" s="14">
        <f>ROUND(AVERAGE(Zinsswaps!F390:F449)+'iBoxx Extrapolation'!$G449,2)</f>
        <v>3.19</v>
      </c>
      <c r="G449" s="14">
        <f>ROUND(AVERAGE(Zinsswaps!G390:G449)+'iBoxx Extrapolation'!$G449,2)</f>
        <v>3.27</v>
      </c>
      <c r="H449" s="14">
        <f>ROUND(AVERAGE(Zinsswaps!H390:H449)+'iBoxx Extrapolation'!$G449,2)</f>
        <v>3.34</v>
      </c>
      <c r="I449" s="14">
        <f>ROUND(AVERAGE(Zinsswaps!I390:I449)+'iBoxx Extrapolation'!$G449,2)</f>
        <v>3.41</v>
      </c>
      <c r="J449" s="14">
        <f>ROUND(AVERAGE(Zinsswaps!J390:J449)+'iBoxx Extrapolation'!$G449,2)</f>
        <v>3.48</v>
      </c>
      <c r="K449" s="14">
        <f>ROUND(AVERAGE(Zinsswaps!K390:K449)+'iBoxx Extrapolation'!$G449,2)</f>
        <v>3.54</v>
      </c>
      <c r="L449" s="14">
        <f>ROUND(AVERAGE(Zinsswaps!L390:L449)+'iBoxx Extrapolation'!$G449,2)</f>
        <v>3.6</v>
      </c>
      <c r="M449" s="14">
        <f>ROUND(AVERAGE(Zinsswaps!M390:M449)+'iBoxx Extrapolation'!$G449,2)</f>
        <v>3.65</v>
      </c>
      <c r="N449" s="14">
        <f>ROUND(AVERAGE(Zinsswaps!N390:N449)+'iBoxx Extrapolation'!$G449,2)</f>
        <v>3.7</v>
      </c>
      <c r="O449" s="14">
        <f>ROUND(AVERAGE(Zinsswaps!O390:O449)+'iBoxx Extrapolation'!$G449,2)</f>
        <v>3.75</v>
      </c>
      <c r="P449" s="14">
        <f>ROUND(AVERAGE(Zinsswaps!P390:P449)+'iBoxx Extrapolation'!$G449,2)</f>
        <v>3.78</v>
      </c>
      <c r="Q449" s="14">
        <f>ROUND(AVERAGE(Zinsswaps!Q390:Q449)+'iBoxx Extrapolation'!$G449,2)</f>
        <v>3.81</v>
      </c>
      <c r="R449" s="14">
        <f>ROUND(AVERAGE(Zinsswaps!R390:R449)+'iBoxx Extrapolation'!$G449,2)</f>
        <v>3.83</v>
      </c>
      <c r="S449" s="14">
        <f>ROUND(AVERAGE(Zinsswaps!S390:S449)+'iBoxx Extrapolation'!$G449,2)</f>
        <v>3.85</v>
      </c>
      <c r="T449" s="14">
        <f>ROUND(AVERAGE(Zinsswaps!T390:T449)+'iBoxx Extrapolation'!$G449,2)</f>
        <v>3.87</v>
      </c>
      <c r="U449" s="14">
        <f>ROUND(AVERAGE(Zinsswaps!U390:U449)+'iBoxx Extrapolation'!$G449,2)</f>
        <v>3.89</v>
      </c>
      <c r="V449" s="14">
        <f>ROUND(AVERAGE(Zinsswaps!V390:V449)+'iBoxx Extrapolation'!$G449,2)</f>
        <v>3.89</v>
      </c>
      <c r="W449" s="14">
        <f>ROUND(AVERAGE(Zinsswaps!W390:W449)+'iBoxx Extrapolation'!$G449,2)</f>
        <v>3.89</v>
      </c>
      <c r="X449" s="14">
        <f>ROUND(AVERAGE(Zinsswaps!X390:X449)+'iBoxx Extrapolation'!$G449,2)</f>
        <v>3.89</v>
      </c>
      <c r="Y449" s="14">
        <f>ROUND(AVERAGE(Zinsswaps!Y390:Y449)+'iBoxx Extrapolation'!$G449,2)</f>
        <v>3.89</v>
      </c>
      <c r="Z449" s="14">
        <f>ROUND(AVERAGE(Zinsswaps!Z390:Z449)+'iBoxx Extrapolation'!$G449,2)</f>
        <v>3.89</v>
      </c>
      <c r="AA449" s="14">
        <f>ROUND(AVERAGE(Zinsswaps!AA390:AA449)+'iBoxx Extrapolation'!$G449,2)</f>
        <v>3.88</v>
      </c>
      <c r="AB449" s="14">
        <f>ROUND(AVERAGE(Zinsswaps!AB390:AB449)+'iBoxx Extrapolation'!$G449,2)</f>
        <v>3.88</v>
      </c>
      <c r="AC449" s="14">
        <f>ROUND(AVERAGE(Zinsswaps!AC390:AC449)+'iBoxx Extrapolation'!$G449,2)</f>
        <v>3.87</v>
      </c>
      <c r="AD449" s="14">
        <f>ROUND(AVERAGE(Zinsswaps!AD390:AD449)+'iBoxx Extrapolation'!$G449,2)</f>
        <v>3.86</v>
      </c>
      <c r="AE449" s="14">
        <f>ROUND(AVERAGE(Zinsswaps!AE390:AE449)+'iBoxx Extrapolation'!$G449,2)</f>
        <v>3.86</v>
      </c>
      <c r="AF449" s="14">
        <f>ROUND(AVERAGE(Zinsswaps!AF390:AF449)+'iBoxx Extrapolation'!$G449,2)</f>
        <v>3.84</v>
      </c>
      <c r="AG449" s="14">
        <f>ROUND(AVERAGE(Zinsswaps!AG390:AG449)+'iBoxx Extrapolation'!$G449,2)</f>
        <v>3.82</v>
      </c>
      <c r="AH449" s="14">
        <f>ROUND(AVERAGE(Zinsswaps!AH390:AH449)+'iBoxx Extrapolation'!$G449,2)</f>
        <v>3.81</v>
      </c>
      <c r="AI449" s="14">
        <f>ROUND(AVERAGE(Zinsswaps!AI390:AI449)+'iBoxx Extrapolation'!$G449,2)</f>
        <v>3.79</v>
      </c>
      <c r="AJ449" s="14">
        <f>ROUND(AVERAGE(Zinsswaps!AJ390:AJ449)+'iBoxx Extrapolation'!$G449,2)</f>
        <v>3.78</v>
      </c>
      <c r="AK449" s="14">
        <f>ROUND(AVERAGE(Zinsswaps!AK390:AK449)+'iBoxx Extrapolation'!$G449,2)</f>
        <v>3.77</v>
      </c>
      <c r="AL449" s="14">
        <f>ROUND(AVERAGE(Zinsswaps!AL390:AL449)+'iBoxx Extrapolation'!$G449,2)</f>
        <v>3.76</v>
      </c>
      <c r="AM449" s="14">
        <f>ROUND(AVERAGE(Zinsswaps!AM390:AM449)+'iBoxx Extrapolation'!$G449,2)</f>
        <v>3.75</v>
      </c>
      <c r="AN449" s="14">
        <f>ROUND(AVERAGE(Zinsswaps!AN390:AN449)+'iBoxx Extrapolation'!$G449,2)</f>
        <v>3.74</v>
      </c>
      <c r="AO449" s="14">
        <f>ROUND(AVERAGE(Zinsswaps!AO390:AO449)+'iBoxx Extrapolation'!$G449,2)</f>
        <v>3.73</v>
      </c>
      <c r="AP449" s="14">
        <f>ROUND(AVERAGE(Zinsswaps!AP390:AP449)+'iBoxx Extrapolation'!$G449,2)</f>
        <v>3.7</v>
      </c>
      <c r="AQ449" s="14">
        <f>ROUND(AVERAGE(Zinsswaps!AQ390:AQ449)+'iBoxx Extrapolation'!$G449,2)</f>
        <v>3.68</v>
      </c>
      <c r="AR449" s="14">
        <f>ROUND(AVERAGE(Zinsswaps!AR390:AR449)+'iBoxx Extrapolation'!$G449,2)</f>
        <v>3.66</v>
      </c>
      <c r="AS449" s="14">
        <f>ROUND(AVERAGE(Zinsswaps!AS390:AS449)+'iBoxx Extrapolation'!$G449,2)</f>
        <v>3.64</v>
      </c>
      <c r="AT449" s="14">
        <f>ROUND(AVERAGE(Zinsswaps!AT390:AT449)+'iBoxx Extrapolation'!$G449,2)</f>
        <v>3.62</v>
      </c>
      <c r="AU449" s="14">
        <f>ROUND(AVERAGE(Zinsswaps!AU390:AU449)+'iBoxx Extrapolation'!$G449,2)</f>
        <v>3.61</v>
      </c>
      <c r="AV449" s="14">
        <f>ROUND(AVERAGE(Zinsswaps!AV390:AV449)+'iBoxx Extrapolation'!$G449,2)</f>
        <v>3.59</v>
      </c>
      <c r="AW449" s="14">
        <f>ROUND(AVERAGE(Zinsswaps!AW390:AW449)+'iBoxx Extrapolation'!$G449,2)</f>
        <v>3.57</v>
      </c>
      <c r="AX449" s="14">
        <f>ROUND(AVERAGE(Zinsswaps!AX390:AX449)+'iBoxx Extrapolation'!$G449,2)</f>
        <v>3.56</v>
      </c>
      <c r="AY449" s="14">
        <f>ROUND(AVERAGE(Zinsswaps!AY390:AY449)+'iBoxx Extrapolation'!$G449,2)</f>
        <v>3.54</v>
      </c>
    </row>
    <row r="450" spans="1:51" s="16" customFormat="1" x14ac:dyDescent="0.2">
      <c r="A450" s="12">
        <v>50921</v>
      </c>
      <c r="B450" s="14">
        <f>ROUND(AVERAGE(Zinsswaps!B391:B450)+'iBoxx Extrapolation'!$G450,2)</f>
        <v>2.99</v>
      </c>
      <c r="C450" s="14">
        <f>ROUND(AVERAGE(Zinsswaps!C391:C450)+'iBoxx Extrapolation'!$G450,2)</f>
        <v>3</v>
      </c>
      <c r="D450" s="14">
        <f>ROUND(AVERAGE(Zinsswaps!D391:D450)+'iBoxx Extrapolation'!$G450,2)</f>
        <v>3.05</v>
      </c>
      <c r="E450" s="14">
        <f>ROUND(AVERAGE(Zinsswaps!E391:E450)+'iBoxx Extrapolation'!$G450,2)</f>
        <v>3.12</v>
      </c>
      <c r="F450" s="14">
        <f>ROUND(AVERAGE(Zinsswaps!F391:F450)+'iBoxx Extrapolation'!$G450,2)</f>
        <v>3.19</v>
      </c>
      <c r="G450" s="14">
        <f>ROUND(AVERAGE(Zinsswaps!G391:G450)+'iBoxx Extrapolation'!$G450,2)</f>
        <v>3.27</v>
      </c>
      <c r="H450" s="14">
        <f>ROUND(AVERAGE(Zinsswaps!H391:H450)+'iBoxx Extrapolation'!$G450,2)</f>
        <v>3.34</v>
      </c>
      <c r="I450" s="14">
        <f>ROUND(AVERAGE(Zinsswaps!I391:I450)+'iBoxx Extrapolation'!$G450,2)</f>
        <v>3.41</v>
      </c>
      <c r="J450" s="14">
        <f>ROUND(AVERAGE(Zinsswaps!J391:J450)+'iBoxx Extrapolation'!$G450,2)</f>
        <v>3.48</v>
      </c>
      <c r="K450" s="14">
        <f>ROUND(AVERAGE(Zinsswaps!K391:K450)+'iBoxx Extrapolation'!$G450,2)</f>
        <v>3.54</v>
      </c>
      <c r="L450" s="14">
        <f>ROUND(AVERAGE(Zinsswaps!L391:L450)+'iBoxx Extrapolation'!$G450,2)</f>
        <v>3.6</v>
      </c>
      <c r="M450" s="14">
        <f>ROUND(AVERAGE(Zinsswaps!M391:M450)+'iBoxx Extrapolation'!$G450,2)</f>
        <v>3.65</v>
      </c>
      <c r="N450" s="14">
        <f>ROUND(AVERAGE(Zinsswaps!N391:N450)+'iBoxx Extrapolation'!$G450,2)</f>
        <v>3.7</v>
      </c>
      <c r="O450" s="14">
        <f>ROUND(AVERAGE(Zinsswaps!O391:O450)+'iBoxx Extrapolation'!$G450,2)</f>
        <v>3.75</v>
      </c>
      <c r="P450" s="14">
        <f>ROUND(AVERAGE(Zinsswaps!P391:P450)+'iBoxx Extrapolation'!$G450,2)</f>
        <v>3.78</v>
      </c>
      <c r="Q450" s="14">
        <f>ROUND(AVERAGE(Zinsswaps!Q391:Q450)+'iBoxx Extrapolation'!$G450,2)</f>
        <v>3.81</v>
      </c>
      <c r="R450" s="14">
        <f>ROUND(AVERAGE(Zinsswaps!R391:R450)+'iBoxx Extrapolation'!$G450,2)</f>
        <v>3.83</v>
      </c>
      <c r="S450" s="14">
        <f>ROUND(AVERAGE(Zinsswaps!S391:S450)+'iBoxx Extrapolation'!$G450,2)</f>
        <v>3.85</v>
      </c>
      <c r="T450" s="14">
        <f>ROUND(AVERAGE(Zinsswaps!T391:T450)+'iBoxx Extrapolation'!$G450,2)</f>
        <v>3.87</v>
      </c>
      <c r="U450" s="14">
        <f>ROUND(AVERAGE(Zinsswaps!U391:U450)+'iBoxx Extrapolation'!$G450,2)</f>
        <v>3.89</v>
      </c>
      <c r="V450" s="14">
        <f>ROUND(AVERAGE(Zinsswaps!V391:V450)+'iBoxx Extrapolation'!$G450,2)</f>
        <v>3.89</v>
      </c>
      <c r="W450" s="14">
        <f>ROUND(AVERAGE(Zinsswaps!W391:W450)+'iBoxx Extrapolation'!$G450,2)</f>
        <v>3.89</v>
      </c>
      <c r="X450" s="14">
        <f>ROUND(AVERAGE(Zinsswaps!X391:X450)+'iBoxx Extrapolation'!$G450,2)</f>
        <v>3.89</v>
      </c>
      <c r="Y450" s="14">
        <f>ROUND(AVERAGE(Zinsswaps!Y391:Y450)+'iBoxx Extrapolation'!$G450,2)</f>
        <v>3.89</v>
      </c>
      <c r="Z450" s="14">
        <f>ROUND(AVERAGE(Zinsswaps!Z391:Z450)+'iBoxx Extrapolation'!$G450,2)</f>
        <v>3.89</v>
      </c>
      <c r="AA450" s="14">
        <f>ROUND(AVERAGE(Zinsswaps!AA391:AA450)+'iBoxx Extrapolation'!$G450,2)</f>
        <v>3.88</v>
      </c>
      <c r="AB450" s="14">
        <f>ROUND(AVERAGE(Zinsswaps!AB391:AB450)+'iBoxx Extrapolation'!$G450,2)</f>
        <v>3.88</v>
      </c>
      <c r="AC450" s="14">
        <f>ROUND(AVERAGE(Zinsswaps!AC391:AC450)+'iBoxx Extrapolation'!$G450,2)</f>
        <v>3.87</v>
      </c>
      <c r="AD450" s="14">
        <f>ROUND(AVERAGE(Zinsswaps!AD391:AD450)+'iBoxx Extrapolation'!$G450,2)</f>
        <v>3.86</v>
      </c>
      <c r="AE450" s="14">
        <f>ROUND(AVERAGE(Zinsswaps!AE391:AE450)+'iBoxx Extrapolation'!$G450,2)</f>
        <v>3.86</v>
      </c>
      <c r="AF450" s="14">
        <f>ROUND(AVERAGE(Zinsswaps!AF391:AF450)+'iBoxx Extrapolation'!$G450,2)</f>
        <v>3.84</v>
      </c>
      <c r="AG450" s="14">
        <f>ROUND(AVERAGE(Zinsswaps!AG391:AG450)+'iBoxx Extrapolation'!$G450,2)</f>
        <v>3.82</v>
      </c>
      <c r="AH450" s="14">
        <f>ROUND(AVERAGE(Zinsswaps!AH391:AH450)+'iBoxx Extrapolation'!$G450,2)</f>
        <v>3.81</v>
      </c>
      <c r="AI450" s="14">
        <f>ROUND(AVERAGE(Zinsswaps!AI391:AI450)+'iBoxx Extrapolation'!$G450,2)</f>
        <v>3.79</v>
      </c>
      <c r="AJ450" s="14">
        <f>ROUND(AVERAGE(Zinsswaps!AJ391:AJ450)+'iBoxx Extrapolation'!$G450,2)</f>
        <v>3.78</v>
      </c>
      <c r="AK450" s="14">
        <f>ROUND(AVERAGE(Zinsswaps!AK391:AK450)+'iBoxx Extrapolation'!$G450,2)</f>
        <v>3.77</v>
      </c>
      <c r="AL450" s="14">
        <f>ROUND(AVERAGE(Zinsswaps!AL391:AL450)+'iBoxx Extrapolation'!$G450,2)</f>
        <v>3.76</v>
      </c>
      <c r="AM450" s="14">
        <f>ROUND(AVERAGE(Zinsswaps!AM391:AM450)+'iBoxx Extrapolation'!$G450,2)</f>
        <v>3.75</v>
      </c>
      <c r="AN450" s="14">
        <f>ROUND(AVERAGE(Zinsswaps!AN391:AN450)+'iBoxx Extrapolation'!$G450,2)</f>
        <v>3.74</v>
      </c>
      <c r="AO450" s="14">
        <f>ROUND(AVERAGE(Zinsswaps!AO391:AO450)+'iBoxx Extrapolation'!$G450,2)</f>
        <v>3.73</v>
      </c>
      <c r="AP450" s="14">
        <f>ROUND(AVERAGE(Zinsswaps!AP391:AP450)+'iBoxx Extrapolation'!$G450,2)</f>
        <v>3.7</v>
      </c>
      <c r="AQ450" s="14">
        <f>ROUND(AVERAGE(Zinsswaps!AQ391:AQ450)+'iBoxx Extrapolation'!$G450,2)</f>
        <v>3.68</v>
      </c>
      <c r="AR450" s="14">
        <f>ROUND(AVERAGE(Zinsswaps!AR391:AR450)+'iBoxx Extrapolation'!$G450,2)</f>
        <v>3.66</v>
      </c>
      <c r="AS450" s="14">
        <f>ROUND(AVERAGE(Zinsswaps!AS391:AS450)+'iBoxx Extrapolation'!$G450,2)</f>
        <v>3.64</v>
      </c>
      <c r="AT450" s="14">
        <f>ROUND(AVERAGE(Zinsswaps!AT391:AT450)+'iBoxx Extrapolation'!$G450,2)</f>
        <v>3.62</v>
      </c>
      <c r="AU450" s="14">
        <f>ROUND(AVERAGE(Zinsswaps!AU391:AU450)+'iBoxx Extrapolation'!$G450,2)</f>
        <v>3.61</v>
      </c>
      <c r="AV450" s="14">
        <f>ROUND(AVERAGE(Zinsswaps!AV391:AV450)+'iBoxx Extrapolation'!$G450,2)</f>
        <v>3.59</v>
      </c>
      <c r="AW450" s="14">
        <f>ROUND(AVERAGE(Zinsswaps!AW391:AW450)+'iBoxx Extrapolation'!$G450,2)</f>
        <v>3.57</v>
      </c>
      <c r="AX450" s="14">
        <f>ROUND(AVERAGE(Zinsswaps!AX391:AX450)+'iBoxx Extrapolation'!$G450,2)</f>
        <v>3.56</v>
      </c>
      <c r="AY450" s="14">
        <f>ROUND(AVERAGE(Zinsswaps!AY391:AY450)+'iBoxx Extrapolation'!$G450,2)</f>
        <v>3.54</v>
      </c>
    </row>
    <row r="451" spans="1:51" s="16" customFormat="1" x14ac:dyDescent="0.2">
      <c r="A451" s="12">
        <v>50951</v>
      </c>
      <c r="B451" s="14">
        <f>ROUND(AVERAGE(Zinsswaps!B392:B451)+'iBoxx Extrapolation'!$G451,2)</f>
        <v>2.99</v>
      </c>
      <c r="C451" s="14">
        <f>ROUND(AVERAGE(Zinsswaps!C392:C451)+'iBoxx Extrapolation'!$G451,2)</f>
        <v>3</v>
      </c>
      <c r="D451" s="14">
        <f>ROUND(AVERAGE(Zinsswaps!D392:D451)+'iBoxx Extrapolation'!$G451,2)</f>
        <v>3.05</v>
      </c>
      <c r="E451" s="14">
        <f>ROUND(AVERAGE(Zinsswaps!E392:E451)+'iBoxx Extrapolation'!$G451,2)</f>
        <v>3.12</v>
      </c>
      <c r="F451" s="14">
        <f>ROUND(AVERAGE(Zinsswaps!F392:F451)+'iBoxx Extrapolation'!$G451,2)</f>
        <v>3.19</v>
      </c>
      <c r="G451" s="14">
        <f>ROUND(AVERAGE(Zinsswaps!G392:G451)+'iBoxx Extrapolation'!$G451,2)</f>
        <v>3.27</v>
      </c>
      <c r="H451" s="14">
        <f>ROUND(AVERAGE(Zinsswaps!H392:H451)+'iBoxx Extrapolation'!$G451,2)</f>
        <v>3.34</v>
      </c>
      <c r="I451" s="14">
        <f>ROUND(AVERAGE(Zinsswaps!I392:I451)+'iBoxx Extrapolation'!$G451,2)</f>
        <v>3.41</v>
      </c>
      <c r="J451" s="14">
        <f>ROUND(AVERAGE(Zinsswaps!J392:J451)+'iBoxx Extrapolation'!$G451,2)</f>
        <v>3.48</v>
      </c>
      <c r="K451" s="14">
        <f>ROUND(AVERAGE(Zinsswaps!K392:K451)+'iBoxx Extrapolation'!$G451,2)</f>
        <v>3.54</v>
      </c>
      <c r="L451" s="14">
        <f>ROUND(AVERAGE(Zinsswaps!L392:L451)+'iBoxx Extrapolation'!$G451,2)</f>
        <v>3.6</v>
      </c>
      <c r="M451" s="14">
        <f>ROUND(AVERAGE(Zinsswaps!M392:M451)+'iBoxx Extrapolation'!$G451,2)</f>
        <v>3.65</v>
      </c>
      <c r="N451" s="14">
        <f>ROUND(AVERAGE(Zinsswaps!N392:N451)+'iBoxx Extrapolation'!$G451,2)</f>
        <v>3.7</v>
      </c>
      <c r="O451" s="14">
        <f>ROUND(AVERAGE(Zinsswaps!O392:O451)+'iBoxx Extrapolation'!$G451,2)</f>
        <v>3.75</v>
      </c>
      <c r="P451" s="14">
        <f>ROUND(AVERAGE(Zinsswaps!P392:P451)+'iBoxx Extrapolation'!$G451,2)</f>
        <v>3.78</v>
      </c>
      <c r="Q451" s="14">
        <f>ROUND(AVERAGE(Zinsswaps!Q392:Q451)+'iBoxx Extrapolation'!$G451,2)</f>
        <v>3.81</v>
      </c>
      <c r="R451" s="14">
        <f>ROUND(AVERAGE(Zinsswaps!R392:R451)+'iBoxx Extrapolation'!$G451,2)</f>
        <v>3.83</v>
      </c>
      <c r="S451" s="14">
        <f>ROUND(AVERAGE(Zinsswaps!S392:S451)+'iBoxx Extrapolation'!$G451,2)</f>
        <v>3.85</v>
      </c>
      <c r="T451" s="14">
        <f>ROUND(AVERAGE(Zinsswaps!T392:T451)+'iBoxx Extrapolation'!$G451,2)</f>
        <v>3.87</v>
      </c>
      <c r="U451" s="14">
        <f>ROUND(AVERAGE(Zinsswaps!U392:U451)+'iBoxx Extrapolation'!$G451,2)</f>
        <v>3.89</v>
      </c>
      <c r="V451" s="14">
        <f>ROUND(AVERAGE(Zinsswaps!V392:V451)+'iBoxx Extrapolation'!$G451,2)</f>
        <v>3.89</v>
      </c>
      <c r="W451" s="14">
        <f>ROUND(AVERAGE(Zinsswaps!W392:W451)+'iBoxx Extrapolation'!$G451,2)</f>
        <v>3.89</v>
      </c>
      <c r="X451" s="14">
        <f>ROUND(AVERAGE(Zinsswaps!X392:X451)+'iBoxx Extrapolation'!$G451,2)</f>
        <v>3.89</v>
      </c>
      <c r="Y451" s="14">
        <f>ROUND(AVERAGE(Zinsswaps!Y392:Y451)+'iBoxx Extrapolation'!$G451,2)</f>
        <v>3.89</v>
      </c>
      <c r="Z451" s="14">
        <f>ROUND(AVERAGE(Zinsswaps!Z392:Z451)+'iBoxx Extrapolation'!$G451,2)</f>
        <v>3.89</v>
      </c>
      <c r="AA451" s="14">
        <f>ROUND(AVERAGE(Zinsswaps!AA392:AA451)+'iBoxx Extrapolation'!$G451,2)</f>
        <v>3.88</v>
      </c>
      <c r="AB451" s="14">
        <f>ROUND(AVERAGE(Zinsswaps!AB392:AB451)+'iBoxx Extrapolation'!$G451,2)</f>
        <v>3.88</v>
      </c>
      <c r="AC451" s="14">
        <f>ROUND(AVERAGE(Zinsswaps!AC392:AC451)+'iBoxx Extrapolation'!$G451,2)</f>
        <v>3.87</v>
      </c>
      <c r="AD451" s="14">
        <f>ROUND(AVERAGE(Zinsswaps!AD392:AD451)+'iBoxx Extrapolation'!$G451,2)</f>
        <v>3.86</v>
      </c>
      <c r="AE451" s="14">
        <f>ROUND(AVERAGE(Zinsswaps!AE392:AE451)+'iBoxx Extrapolation'!$G451,2)</f>
        <v>3.86</v>
      </c>
      <c r="AF451" s="14">
        <f>ROUND(AVERAGE(Zinsswaps!AF392:AF451)+'iBoxx Extrapolation'!$G451,2)</f>
        <v>3.84</v>
      </c>
      <c r="AG451" s="14">
        <f>ROUND(AVERAGE(Zinsswaps!AG392:AG451)+'iBoxx Extrapolation'!$G451,2)</f>
        <v>3.82</v>
      </c>
      <c r="AH451" s="14">
        <f>ROUND(AVERAGE(Zinsswaps!AH392:AH451)+'iBoxx Extrapolation'!$G451,2)</f>
        <v>3.81</v>
      </c>
      <c r="AI451" s="14">
        <f>ROUND(AVERAGE(Zinsswaps!AI392:AI451)+'iBoxx Extrapolation'!$G451,2)</f>
        <v>3.79</v>
      </c>
      <c r="AJ451" s="14">
        <f>ROUND(AVERAGE(Zinsswaps!AJ392:AJ451)+'iBoxx Extrapolation'!$G451,2)</f>
        <v>3.78</v>
      </c>
      <c r="AK451" s="14">
        <f>ROUND(AVERAGE(Zinsswaps!AK392:AK451)+'iBoxx Extrapolation'!$G451,2)</f>
        <v>3.77</v>
      </c>
      <c r="AL451" s="14">
        <f>ROUND(AVERAGE(Zinsswaps!AL392:AL451)+'iBoxx Extrapolation'!$G451,2)</f>
        <v>3.76</v>
      </c>
      <c r="AM451" s="14">
        <f>ROUND(AVERAGE(Zinsswaps!AM392:AM451)+'iBoxx Extrapolation'!$G451,2)</f>
        <v>3.75</v>
      </c>
      <c r="AN451" s="14">
        <f>ROUND(AVERAGE(Zinsswaps!AN392:AN451)+'iBoxx Extrapolation'!$G451,2)</f>
        <v>3.74</v>
      </c>
      <c r="AO451" s="14">
        <f>ROUND(AVERAGE(Zinsswaps!AO392:AO451)+'iBoxx Extrapolation'!$G451,2)</f>
        <v>3.73</v>
      </c>
      <c r="AP451" s="14">
        <f>ROUND(AVERAGE(Zinsswaps!AP392:AP451)+'iBoxx Extrapolation'!$G451,2)</f>
        <v>3.7</v>
      </c>
      <c r="AQ451" s="14">
        <f>ROUND(AVERAGE(Zinsswaps!AQ392:AQ451)+'iBoxx Extrapolation'!$G451,2)</f>
        <v>3.68</v>
      </c>
      <c r="AR451" s="14">
        <f>ROUND(AVERAGE(Zinsswaps!AR392:AR451)+'iBoxx Extrapolation'!$G451,2)</f>
        <v>3.66</v>
      </c>
      <c r="AS451" s="14">
        <f>ROUND(AVERAGE(Zinsswaps!AS392:AS451)+'iBoxx Extrapolation'!$G451,2)</f>
        <v>3.64</v>
      </c>
      <c r="AT451" s="14">
        <f>ROUND(AVERAGE(Zinsswaps!AT392:AT451)+'iBoxx Extrapolation'!$G451,2)</f>
        <v>3.62</v>
      </c>
      <c r="AU451" s="14">
        <f>ROUND(AVERAGE(Zinsswaps!AU392:AU451)+'iBoxx Extrapolation'!$G451,2)</f>
        <v>3.61</v>
      </c>
      <c r="AV451" s="14">
        <f>ROUND(AVERAGE(Zinsswaps!AV392:AV451)+'iBoxx Extrapolation'!$G451,2)</f>
        <v>3.59</v>
      </c>
      <c r="AW451" s="14">
        <f>ROUND(AVERAGE(Zinsswaps!AW392:AW451)+'iBoxx Extrapolation'!$G451,2)</f>
        <v>3.57</v>
      </c>
      <c r="AX451" s="14">
        <f>ROUND(AVERAGE(Zinsswaps!AX392:AX451)+'iBoxx Extrapolation'!$G451,2)</f>
        <v>3.56</v>
      </c>
      <c r="AY451" s="14">
        <f>ROUND(AVERAGE(Zinsswaps!AY392:AY451)+'iBoxx Extrapolation'!$G451,2)</f>
        <v>3.54</v>
      </c>
    </row>
    <row r="452" spans="1:51" s="16" customFormat="1" x14ac:dyDescent="0.2">
      <c r="A452" s="12">
        <v>50982</v>
      </c>
      <c r="B452" s="14">
        <f>ROUND(AVERAGE(Zinsswaps!B393:B452)+'iBoxx Extrapolation'!$G452,2)</f>
        <v>2.99</v>
      </c>
      <c r="C452" s="14">
        <f>ROUND(AVERAGE(Zinsswaps!C393:C452)+'iBoxx Extrapolation'!$G452,2)</f>
        <v>3</v>
      </c>
      <c r="D452" s="14">
        <f>ROUND(AVERAGE(Zinsswaps!D393:D452)+'iBoxx Extrapolation'!$G452,2)</f>
        <v>3.05</v>
      </c>
      <c r="E452" s="14">
        <f>ROUND(AVERAGE(Zinsswaps!E393:E452)+'iBoxx Extrapolation'!$G452,2)</f>
        <v>3.12</v>
      </c>
      <c r="F452" s="14">
        <f>ROUND(AVERAGE(Zinsswaps!F393:F452)+'iBoxx Extrapolation'!$G452,2)</f>
        <v>3.19</v>
      </c>
      <c r="G452" s="14">
        <f>ROUND(AVERAGE(Zinsswaps!G393:G452)+'iBoxx Extrapolation'!$G452,2)</f>
        <v>3.27</v>
      </c>
      <c r="H452" s="14">
        <f>ROUND(AVERAGE(Zinsswaps!H393:H452)+'iBoxx Extrapolation'!$G452,2)</f>
        <v>3.34</v>
      </c>
      <c r="I452" s="14">
        <f>ROUND(AVERAGE(Zinsswaps!I393:I452)+'iBoxx Extrapolation'!$G452,2)</f>
        <v>3.41</v>
      </c>
      <c r="J452" s="14">
        <f>ROUND(AVERAGE(Zinsswaps!J393:J452)+'iBoxx Extrapolation'!$G452,2)</f>
        <v>3.48</v>
      </c>
      <c r="K452" s="14">
        <f>ROUND(AVERAGE(Zinsswaps!K393:K452)+'iBoxx Extrapolation'!$G452,2)</f>
        <v>3.54</v>
      </c>
      <c r="L452" s="14">
        <f>ROUND(AVERAGE(Zinsswaps!L393:L452)+'iBoxx Extrapolation'!$G452,2)</f>
        <v>3.6</v>
      </c>
      <c r="M452" s="14">
        <f>ROUND(AVERAGE(Zinsswaps!M393:M452)+'iBoxx Extrapolation'!$G452,2)</f>
        <v>3.65</v>
      </c>
      <c r="N452" s="14">
        <f>ROUND(AVERAGE(Zinsswaps!N393:N452)+'iBoxx Extrapolation'!$G452,2)</f>
        <v>3.7</v>
      </c>
      <c r="O452" s="14">
        <f>ROUND(AVERAGE(Zinsswaps!O393:O452)+'iBoxx Extrapolation'!$G452,2)</f>
        <v>3.75</v>
      </c>
      <c r="P452" s="14">
        <f>ROUND(AVERAGE(Zinsswaps!P393:P452)+'iBoxx Extrapolation'!$G452,2)</f>
        <v>3.78</v>
      </c>
      <c r="Q452" s="14">
        <f>ROUND(AVERAGE(Zinsswaps!Q393:Q452)+'iBoxx Extrapolation'!$G452,2)</f>
        <v>3.81</v>
      </c>
      <c r="R452" s="14">
        <f>ROUND(AVERAGE(Zinsswaps!R393:R452)+'iBoxx Extrapolation'!$G452,2)</f>
        <v>3.83</v>
      </c>
      <c r="S452" s="14">
        <f>ROUND(AVERAGE(Zinsswaps!S393:S452)+'iBoxx Extrapolation'!$G452,2)</f>
        <v>3.85</v>
      </c>
      <c r="T452" s="14">
        <f>ROUND(AVERAGE(Zinsswaps!T393:T452)+'iBoxx Extrapolation'!$G452,2)</f>
        <v>3.87</v>
      </c>
      <c r="U452" s="14">
        <f>ROUND(AVERAGE(Zinsswaps!U393:U452)+'iBoxx Extrapolation'!$G452,2)</f>
        <v>3.89</v>
      </c>
      <c r="V452" s="14">
        <f>ROUND(AVERAGE(Zinsswaps!V393:V452)+'iBoxx Extrapolation'!$G452,2)</f>
        <v>3.89</v>
      </c>
      <c r="W452" s="14">
        <f>ROUND(AVERAGE(Zinsswaps!W393:W452)+'iBoxx Extrapolation'!$G452,2)</f>
        <v>3.89</v>
      </c>
      <c r="X452" s="14">
        <f>ROUND(AVERAGE(Zinsswaps!X393:X452)+'iBoxx Extrapolation'!$G452,2)</f>
        <v>3.89</v>
      </c>
      <c r="Y452" s="14">
        <f>ROUND(AVERAGE(Zinsswaps!Y393:Y452)+'iBoxx Extrapolation'!$G452,2)</f>
        <v>3.89</v>
      </c>
      <c r="Z452" s="14">
        <f>ROUND(AVERAGE(Zinsswaps!Z393:Z452)+'iBoxx Extrapolation'!$G452,2)</f>
        <v>3.89</v>
      </c>
      <c r="AA452" s="14">
        <f>ROUND(AVERAGE(Zinsswaps!AA393:AA452)+'iBoxx Extrapolation'!$G452,2)</f>
        <v>3.88</v>
      </c>
      <c r="AB452" s="14">
        <f>ROUND(AVERAGE(Zinsswaps!AB393:AB452)+'iBoxx Extrapolation'!$G452,2)</f>
        <v>3.88</v>
      </c>
      <c r="AC452" s="14">
        <f>ROUND(AVERAGE(Zinsswaps!AC393:AC452)+'iBoxx Extrapolation'!$G452,2)</f>
        <v>3.87</v>
      </c>
      <c r="AD452" s="14">
        <f>ROUND(AVERAGE(Zinsswaps!AD393:AD452)+'iBoxx Extrapolation'!$G452,2)</f>
        <v>3.86</v>
      </c>
      <c r="AE452" s="14">
        <f>ROUND(AVERAGE(Zinsswaps!AE393:AE452)+'iBoxx Extrapolation'!$G452,2)</f>
        <v>3.86</v>
      </c>
      <c r="AF452" s="14">
        <f>ROUND(AVERAGE(Zinsswaps!AF393:AF452)+'iBoxx Extrapolation'!$G452,2)</f>
        <v>3.84</v>
      </c>
      <c r="AG452" s="14">
        <f>ROUND(AVERAGE(Zinsswaps!AG393:AG452)+'iBoxx Extrapolation'!$G452,2)</f>
        <v>3.82</v>
      </c>
      <c r="AH452" s="14">
        <f>ROUND(AVERAGE(Zinsswaps!AH393:AH452)+'iBoxx Extrapolation'!$G452,2)</f>
        <v>3.81</v>
      </c>
      <c r="AI452" s="14">
        <f>ROUND(AVERAGE(Zinsswaps!AI393:AI452)+'iBoxx Extrapolation'!$G452,2)</f>
        <v>3.79</v>
      </c>
      <c r="AJ452" s="14">
        <f>ROUND(AVERAGE(Zinsswaps!AJ393:AJ452)+'iBoxx Extrapolation'!$G452,2)</f>
        <v>3.78</v>
      </c>
      <c r="AK452" s="14">
        <f>ROUND(AVERAGE(Zinsswaps!AK393:AK452)+'iBoxx Extrapolation'!$G452,2)</f>
        <v>3.77</v>
      </c>
      <c r="AL452" s="14">
        <f>ROUND(AVERAGE(Zinsswaps!AL393:AL452)+'iBoxx Extrapolation'!$G452,2)</f>
        <v>3.76</v>
      </c>
      <c r="AM452" s="14">
        <f>ROUND(AVERAGE(Zinsswaps!AM393:AM452)+'iBoxx Extrapolation'!$G452,2)</f>
        <v>3.75</v>
      </c>
      <c r="AN452" s="14">
        <f>ROUND(AVERAGE(Zinsswaps!AN393:AN452)+'iBoxx Extrapolation'!$G452,2)</f>
        <v>3.74</v>
      </c>
      <c r="AO452" s="14">
        <f>ROUND(AVERAGE(Zinsswaps!AO393:AO452)+'iBoxx Extrapolation'!$G452,2)</f>
        <v>3.73</v>
      </c>
      <c r="AP452" s="14">
        <f>ROUND(AVERAGE(Zinsswaps!AP393:AP452)+'iBoxx Extrapolation'!$G452,2)</f>
        <v>3.7</v>
      </c>
      <c r="AQ452" s="14">
        <f>ROUND(AVERAGE(Zinsswaps!AQ393:AQ452)+'iBoxx Extrapolation'!$G452,2)</f>
        <v>3.68</v>
      </c>
      <c r="AR452" s="14">
        <f>ROUND(AVERAGE(Zinsswaps!AR393:AR452)+'iBoxx Extrapolation'!$G452,2)</f>
        <v>3.66</v>
      </c>
      <c r="AS452" s="14">
        <f>ROUND(AVERAGE(Zinsswaps!AS393:AS452)+'iBoxx Extrapolation'!$G452,2)</f>
        <v>3.64</v>
      </c>
      <c r="AT452" s="14">
        <f>ROUND(AVERAGE(Zinsswaps!AT393:AT452)+'iBoxx Extrapolation'!$G452,2)</f>
        <v>3.62</v>
      </c>
      <c r="AU452" s="14">
        <f>ROUND(AVERAGE(Zinsswaps!AU393:AU452)+'iBoxx Extrapolation'!$G452,2)</f>
        <v>3.61</v>
      </c>
      <c r="AV452" s="14">
        <f>ROUND(AVERAGE(Zinsswaps!AV393:AV452)+'iBoxx Extrapolation'!$G452,2)</f>
        <v>3.59</v>
      </c>
      <c r="AW452" s="14">
        <f>ROUND(AVERAGE(Zinsswaps!AW393:AW452)+'iBoxx Extrapolation'!$G452,2)</f>
        <v>3.57</v>
      </c>
      <c r="AX452" s="14">
        <f>ROUND(AVERAGE(Zinsswaps!AX393:AX452)+'iBoxx Extrapolation'!$G452,2)</f>
        <v>3.56</v>
      </c>
      <c r="AY452" s="14">
        <f>ROUND(AVERAGE(Zinsswaps!AY393:AY452)+'iBoxx Extrapolation'!$G452,2)</f>
        <v>3.54</v>
      </c>
    </row>
    <row r="453" spans="1:51" s="16" customFormat="1" x14ac:dyDescent="0.2">
      <c r="A453" s="12">
        <v>51013</v>
      </c>
      <c r="B453" s="14">
        <f>ROUND(AVERAGE(Zinsswaps!B394:B453)+'iBoxx Extrapolation'!$G453,2)</f>
        <v>2.99</v>
      </c>
      <c r="C453" s="14">
        <f>ROUND(AVERAGE(Zinsswaps!C394:C453)+'iBoxx Extrapolation'!$G453,2)</f>
        <v>3</v>
      </c>
      <c r="D453" s="14">
        <f>ROUND(AVERAGE(Zinsswaps!D394:D453)+'iBoxx Extrapolation'!$G453,2)</f>
        <v>3.05</v>
      </c>
      <c r="E453" s="14">
        <f>ROUND(AVERAGE(Zinsswaps!E394:E453)+'iBoxx Extrapolation'!$G453,2)</f>
        <v>3.12</v>
      </c>
      <c r="F453" s="14">
        <f>ROUND(AVERAGE(Zinsswaps!F394:F453)+'iBoxx Extrapolation'!$G453,2)</f>
        <v>3.19</v>
      </c>
      <c r="G453" s="14">
        <f>ROUND(AVERAGE(Zinsswaps!G394:G453)+'iBoxx Extrapolation'!$G453,2)</f>
        <v>3.27</v>
      </c>
      <c r="H453" s="14">
        <f>ROUND(AVERAGE(Zinsswaps!H394:H453)+'iBoxx Extrapolation'!$G453,2)</f>
        <v>3.34</v>
      </c>
      <c r="I453" s="14">
        <f>ROUND(AVERAGE(Zinsswaps!I394:I453)+'iBoxx Extrapolation'!$G453,2)</f>
        <v>3.41</v>
      </c>
      <c r="J453" s="14">
        <f>ROUND(AVERAGE(Zinsswaps!J394:J453)+'iBoxx Extrapolation'!$G453,2)</f>
        <v>3.48</v>
      </c>
      <c r="K453" s="14">
        <f>ROUND(AVERAGE(Zinsswaps!K394:K453)+'iBoxx Extrapolation'!$G453,2)</f>
        <v>3.54</v>
      </c>
      <c r="L453" s="14">
        <f>ROUND(AVERAGE(Zinsswaps!L394:L453)+'iBoxx Extrapolation'!$G453,2)</f>
        <v>3.6</v>
      </c>
      <c r="M453" s="14">
        <f>ROUND(AVERAGE(Zinsswaps!M394:M453)+'iBoxx Extrapolation'!$G453,2)</f>
        <v>3.65</v>
      </c>
      <c r="N453" s="14">
        <f>ROUND(AVERAGE(Zinsswaps!N394:N453)+'iBoxx Extrapolation'!$G453,2)</f>
        <v>3.7</v>
      </c>
      <c r="O453" s="14">
        <f>ROUND(AVERAGE(Zinsswaps!O394:O453)+'iBoxx Extrapolation'!$G453,2)</f>
        <v>3.75</v>
      </c>
      <c r="P453" s="14">
        <f>ROUND(AVERAGE(Zinsswaps!P394:P453)+'iBoxx Extrapolation'!$G453,2)</f>
        <v>3.78</v>
      </c>
      <c r="Q453" s="14">
        <f>ROUND(AVERAGE(Zinsswaps!Q394:Q453)+'iBoxx Extrapolation'!$G453,2)</f>
        <v>3.81</v>
      </c>
      <c r="R453" s="14">
        <f>ROUND(AVERAGE(Zinsswaps!R394:R453)+'iBoxx Extrapolation'!$G453,2)</f>
        <v>3.83</v>
      </c>
      <c r="S453" s="14">
        <f>ROUND(AVERAGE(Zinsswaps!S394:S453)+'iBoxx Extrapolation'!$G453,2)</f>
        <v>3.85</v>
      </c>
      <c r="T453" s="14">
        <f>ROUND(AVERAGE(Zinsswaps!T394:T453)+'iBoxx Extrapolation'!$G453,2)</f>
        <v>3.87</v>
      </c>
      <c r="U453" s="14">
        <f>ROUND(AVERAGE(Zinsswaps!U394:U453)+'iBoxx Extrapolation'!$G453,2)</f>
        <v>3.89</v>
      </c>
      <c r="V453" s="14">
        <f>ROUND(AVERAGE(Zinsswaps!V394:V453)+'iBoxx Extrapolation'!$G453,2)</f>
        <v>3.89</v>
      </c>
      <c r="W453" s="14">
        <f>ROUND(AVERAGE(Zinsswaps!W394:W453)+'iBoxx Extrapolation'!$G453,2)</f>
        <v>3.89</v>
      </c>
      <c r="X453" s="14">
        <f>ROUND(AVERAGE(Zinsswaps!X394:X453)+'iBoxx Extrapolation'!$G453,2)</f>
        <v>3.89</v>
      </c>
      <c r="Y453" s="14">
        <f>ROUND(AVERAGE(Zinsswaps!Y394:Y453)+'iBoxx Extrapolation'!$G453,2)</f>
        <v>3.89</v>
      </c>
      <c r="Z453" s="14">
        <f>ROUND(AVERAGE(Zinsswaps!Z394:Z453)+'iBoxx Extrapolation'!$G453,2)</f>
        <v>3.89</v>
      </c>
      <c r="AA453" s="14">
        <f>ROUND(AVERAGE(Zinsswaps!AA394:AA453)+'iBoxx Extrapolation'!$G453,2)</f>
        <v>3.88</v>
      </c>
      <c r="AB453" s="14">
        <f>ROUND(AVERAGE(Zinsswaps!AB394:AB453)+'iBoxx Extrapolation'!$G453,2)</f>
        <v>3.88</v>
      </c>
      <c r="AC453" s="14">
        <f>ROUND(AVERAGE(Zinsswaps!AC394:AC453)+'iBoxx Extrapolation'!$G453,2)</f>
        <v>3.87</v>
      </c>
      <c r="AD453" s="14">
        <f>ROUND(AVERAGE(Zinsswaps!AD394:AD453)+'iBoxx Extrapolation'!$G453,2)</f>
        <v>3.86</v>
      </c>
      <c r="AE453" s="14">
        <f>ROUND(AVERAGE(Zinsswaps!AE394:AE453)+'iBoxx Extrapolation'!$G453,2)</f>
        <v>3.86</v>
      </c>
      <c r="AF453" s="14">
        <f>ROUND(AVERAGE(Zinsswaps!AF394:AF453)+'iBoxx Extrapolation'!$G453,2)</f>
        <v>3.84</v>
      </c>
      <c r="AG453" s="14">
        <f>ROUND(AVERAGE(Zinsswaps!AG394:AG453)+'iBoxx Extrapolation'!$G453,2)</f>
        <v>3.82</v>
      </c>
      <c r="AH453" s="14">
        <f>ROUND(AVERAGE(Zinsswaps!AH394:AH453)+'iBoxx Extrapolation'!$G453,2)</f>
        <v>3.81</v>
      </c>
      <c r="AI453" s="14">
        <f>ROUND(AVERAGE(Zinsswaps!AI394:AI453)+'iBoxx Extrapolation'!$G453,2)</f>
        <v>3.79</v>
      </c>
      <c r="AJ453" s="14">
        <f>ROUND(AVERAGE(Zinsswaps!AJ394:AJ453)+'iBoxx Extrapolation'!$G453,2)</f>
        <v>3.78</v>
      </c>
      <c r="AK453" s="14">
        <f>ROUND(AVERAGE(Zinsswaps!AK394:AK453)+'iBoxx Extrapolation'!$G453,2)</f>
        <v>3.77</v>
      </c>
      <c r="AL453" s="14">
        <f>ROUND(AVERAGE(Zinsswaps!AL394:AL453)+'iBoxx Extrapolation'!$G453,2)</f>
        <v>3.76</v>
      </c>
      <c r="AM453" s="14">
        <f>ROUND(AVERAGE(Zinsswaps!AM394:AM453)+'iBoxx Extrapolation'!$G453,2)</f>
        <v>3.75</v>
      </c>
      <c r="AN453" s="14">
        <f>ROUND(AVERAGE(Zinsswaps!AN394:AN453)+'iBoxx Extrapolation'!$G453,2)</f>
        <v>3.74</v>
      </c>
      <c r="AO453" s="14">
        <f>ROUND(AVERAGE(Zinsswaps!AO394:AO453)+'iBoxx Extrapolation'!$G453,2)</f>
        <v>3.73</v>
      </c>
      <c r="AP453" s="14">
        <f>ROUND(AVERAGE(Zinsswaps!AP394:AP453)+'iBoxx Extrapolation'!$G453,2)</f>
        <v>3.7</v>
      </c>
      <c r="AQ453" s="14">
        <f>ROUND(AVERAGE(Zinsswaps!AQ394:AQ453)+'iBoxx Extrapolation'!$G453,2)</f>
        <v>3.68</v>
      </c>
      <c r="AR453" s="14">
        <f>ROUND(AVERAGE(Zinsswaps!AR394:AR453)+'iBoxx Extrapolation'!$G453,2)</f>
        <v>3.66</v>
      </c>
      <c r="AS453" s="14">
        <f>ROUND(AVERAGE(Zinsswaps!AS394:AS453)+'iBoxx Extrapolation'!$G453,2)</f>
        <v>3.64</v>
      </c>
      <c r="AT453" s="14">
        <f>ROUND(AVERAGE(Zinsswaps!AT394:AT453)+'iBoxx Extrapolation'!$G453,2)</f>
        <v>3.62</v>
      </c>
      <c r="AU453" s="14">
        <f>ROUND(AVERAGE(Zinsswaps!AU394:AU453)+'iBoxx Extrapolation'!$G453,2)</f>
        <v>3.61</v>
      </c>
      <c r="AV453" s="14">
        <f>ROUND(AVERAGE(Zinsswaps!AV394:AV453)+'iBoxx Extrapolation'!$G453,2)</f>
        <v>3.59</v>
      </c>
      <c r="AW453" s="14">
        <f>ROUND(AVERAGE(Zinsswaps!AW394:AW453)+'iBoxx Extrapolation'!$G453,2)</f>
        <v>3.57</v>
      </c>
      <c r="AX453" s="14">
        <f>ROUND(AVERAGE(Zinsswaps!AX394:AX453)+'iBoxx Extrapolation'!$G453,2)</f>
        <v>3.56</v>
      </c>
      <c r="AY453" s="14">
        <f>ROUND(AVERAGE(Zinsswaps!AY394:AY453)+'iBoxx Extrapolation'!$G453,2)</f>
        <v>3.54</v>
      </c>
    </row>
    <row r="454" spans="1:51" s="16" customFormat="1" x14ac:dyDescent="0.2">
      <c r="A454" s="12">
        <v>51043</v>
      </c>
      <c r="B454" s="14">
        <f>ROUND(AVERAGE(Zinsswaps!B395:B454)+'iBoxx Extrapolation'!$G454,2)</f>
        <v>2.99</v>
      </c>
      <c r="C454" s="14">
        <f>ROUND(AVERAGE(Zinsswaps!C395:C454)+'iBoxx Extrapolation'!$G454,2)</f>
        <v>3</v>
      </c>
      <c r="D454" s="14">
        <f>ROUND(AVERAGE(Zinsswaps!D395:D454)+'iBoxx Extrapolation'!$G454,2)</f>
        <v>3.05</v>
      </c>
      <c r="E454" s="14">
        <f>ROUND(AVERAGE(Zinsswaps!E395:E454)+'iBoxx Extrapolation'!$G454,2)</f>
        <v>3.12</v>
      </c>
      <c r="F454" s="14">
        <f>ROUND(AVERAGE(Zinsswaps!F395:F454)+'iBoxx Extrapolation'!$G454,2)</f>
        <v>3.19</v>
      </c>
      <c r="G454" s="14">
        <f>ROUND(AVERAGE(Zinsswaps!G395:G454)+'iBoxx Extrapolation'!$G454,2)</f>
        <v>3.27</v>
      </c>
      <c r="H454" s="14">
        <f>ROUND(AVERAGE(Zinsswaps!H395:H454)+'iBoxx Extrapolation'!$G454,2)</f>
        <v>3.34</v>
      </c>
      <c r="I454" s="14">
        <f>ROUND(AVERAGE(Zinsswaps!I395:I454)+'iBoxx Extrapolation'!$G454,2)</f>
        <v>3.41</v>
      </c>
      <c r="J454" s="14">
        <f>ROUND(AVERAGE(Zinsswaps!J395:J454)+'iBoxx Extrapolation'!$G454,2)</f>
        <v>3.48</v>
      </c>
      <c r="K454" s="14">
        <f>ROUND(AVERAGE(Zinsswaps!K395:K454)+'iBoxx Extrapolation'!$G454,2)</f>
        <v>3.54</v>
      </c>
      <c r="L454" s="14">
        <f>ROUND(AVERAGE(Zinsswaps!L395:L454)+'iBoxx Extrapolation'!$G454,2)</f>
        <v>3.6</v>
      </c>
      <c r="M454" s="14">
        <f>ROUND(AVERAGE(Zinsswaps!M395:M454)+'iBoxx Extrapolation'!$G454,2)</f>
        <v>3.65</v>
      </c>
      <c r="N454" s="14">
        <f>ROUND(AVERAGE(Zinsswaps!N395:N454)+'iBoxx Extrapolation'!$G454,2)</f>
        <v>3.7</v>
      </c>
      <c r="O454" s="14">
        <f>ROUND(AVERAGE(Zinsswaps!O395:O454)+'iBoxx Extrapolation'!$G454,2)</f>
        <v>3.75</v>
      </c>
      <c r="P454" s="14">
        <f>ROUND(AVERAGE(Zinsswaps!P395:P454)+'iBoxx Extrapolation'!$G454,2)</f>
        <v>3.78</v>
      </c>
      <c r="Q454" s="14">
        <f>ROUND(AVERAGE(Zinsswaps!Q395:Q454)+'iBoxx Extrapolation'!$G454,2)</f>
        <v>3.81</v>
      </c>
      <c r="R454" s="14">
        <f>ROUND(AVERAGE(Zinsswaps!R395:R454)+'iBoxx Extrapolation'!$G454,2)</f>
        <v>3.83</v>
      </c>
      <c r="S454" s="14">
        <f>ROUND(AVERAGE(Zinsswaps!S395:S454)+'iBoxx Extrapolation'!$G454,2)</f>
        <v>3.85</v>
      </c>
      <c r="T454" s="14">
        <f>ROUND(AVERAGE(Zinsswaps!T395:T454)+'iBoxx Extrapolation'!$G454,2)</f>
        <v>3.87</v>
      </c>
      <c r="U454" s="14">
        <f>ROUND(AVERAGE(Zinsswaps!U395:U454)+'iBoxx Extrapolation'!$G454,2)</f>
        <v>3.89</v>
      </c>
      <c r="V454" s="14">
        <f>ROUND(AVERAGE(Zinsswaps!V395:V454)+'iBoxx Extrapolation'!$G454,2)</f>
        <v>3.89</v>
      </c>
      <c r="W454" s="14">
        <f>ROUND(AVERAGE(Zinsswaps!W395:W454)+'iBoxx Extrapolation'!$G454,2)</f>
        <v>3.89</v>
      </c>
      <c r="X454" s="14">
        <f>ROUND(AVERAGE(Zinsswaps!X395:X454)+'iBoxx Extrapolation'!$G454,2)</f>
        <v>3.89</v>
      </c>
      <c r="Y454" s="14">
        <f>ROUND(AVERAGE(Zinsswaps!Y395:Y454)+'iBoxx Extrapolation'!$G454,2)</f>
        <v>3.89</v>
      </c>
      <c r="Z454" s="14">
        <f>ROUND(AVERAGE(Zinsswaps!Z395:Z454)+'iBoxx Extrapolation'!$G454,2)</f>
        <v>3.89</v>
      </c>
      <c r="AA454" s="14">
        <f>ROUND(AVERAGE(Zinsswaps!AA395:AA454)+'iBoxx Extrapolation'!$G454,2)</f>
        <v>3.88</v>
      </c>
      <c r="AB454" s="14">
        <f>ROUND(AVERAGE(Zinsswaps!AB395:AB454)+'iBoxx Extrapolation'!$G454,2)</f>
        <v>3.88</v>
      </c>
      <c r="AC454" s="14">
        <f>ROUND(AVERAGE(Zinsswaps!AC395:AC454)+'iBoxx Extrapolation'!$G454,2)</f>
        <v>3.87</v>
      </c>
      <c r="AD454" s="14">
        <f>ROUND(AVERAGE(Zinsswaps!AD395:AD454)+'iBoxx Extrapolation'!$G454,2)</f>
        <v>3.86</v>
      </c>
      <c r="AE454" s="14">
        <f>ROUND(AVERAGE(Zinsswaps!AE395:AE454)+'iBoxx Extrapolation'!$G454,2)</f>
        <v>3.86</v>
      </c>
      <c r="AF454" s="14">
        <f>ROUND(AVERAGE(Zinsswaps!AF395:AF454)+'iBoxx Extrapolation'!$G454,2)</f>
        <v>3.84</v>
      </c>
      <c r="AG454" s="14">
        <f>ROUND(AVERAGE(Zinsswaps!AG395:AG454)+'iBoxx Extrapolation'!$G454,2)</f>
        <v>3.82</v>
      </c>
      <c r="AH454" s="14">
        <f>ROUND(AVERAGE(Zinsswaps!AH395:AH454)+'iBoxx Extrapolation'!$G454,2)</f>
        <v>3.81</v>
      </c>
      <c r="AI454" s="14">
        <f>ROUND(AVERAGE(Zinsswaps!AI395:AI454)+'iBoxx Extrapolation'!$G454,2)</f>
        <v>3.79</v>
      </c>
      <c r="AJ454" s="14">
        <f>ROUND(AVERAGE(Zinsswaps!AJ395:AJ454)+'iBoxx Extrapolation'!$G454,2)</f>
        <v>3.78</v>
      </c>
      <c r="AK454" s="14">
        <f>ROUND(AVERAGE(Zinsswaps!AK395:AK454)+'iBoxx Extrapolation'!$G454,2)</f>
        <v>3.77</v>
      </c>
      <c r="AL454" s="14">
        <f>ROUND(AVERAGE(Zinsswaps!AL395:AL454)+'iBoxx Extrapolation'!$G454,2)</f>
        <v>3.76</v>
      </c>
      <c r="AM454" s="14">
        <f>ROUND(AVERAGE(Zinsswaps!AM395:AM454)+'iBoxx Extrapolation'!$G454,2)</f>
        <v>3.75</v>
      </c>
      <c r="AN454" s="14">
        <f>ROUND(AVERAGE(Zinsswaps!AN395:AN454)+'iBoxx Extrapolation'!$G454,2)</f>
        <v>3.74</v>
      </c>
      <c r="AO454" s="14">
        <f>ROUND(AVERAGE(Zinsswaps!AO395:AO454)+'iBoxx Extrapolation'!$G454,2)</f>
        <v>3.73</v>
      </c>
      <c r="AP454" s="14">
        <f>ROUND(AVERAGE(Zinsswaps!AP395:AP454)+'iBoxx Extrapolation'!$G454,2)</f>
        <v>3.7</v>
      </c>
      <c r="AQ454" s="14">
        <f>ROUND(AVERAGE(Zinsswaps!AQ395:AQ454)+'iBoxx Extrapolation'!$G454,2)</f>
        <v>3.68</v>
      </c>
      <c r="AR454" s="14">
        <f>ROUND(AVERAGE(Zinsswaps!AR395:AR454)+'iBoxx Extrapolation'!$G454,2)</f>
        <v>3.66</v>
      </c>
      <c r="AS454" s="14">
        <f>ROUND(AVERAGE(Zinsswaps!AS395:AS454)+'iBoxx Extrapolation'!$G454,2)</f>
        <v>3.64</v>
      </c>
      <c r="AT454" s="14">
        <f>ROUND(AVERAGE(Zinsswaps!AT395:AT454)+'iBoxx Extrapolation'!$G454,2)</f>
        <v>3.62</v>
      </c>
      <c r="AU454" s="14">
        <f>ROUND(AVERAGE(Zinsswaps!AU395:AU454)+'iBoxx Extrapolation'!$G454,2)</f>
        <v>3.61</v>
      </c>
      <c r="AV454" s="14">
        <f>ROUND(AVERAGE(Zinsswaps!AV395:AV454)+'iBoxx Extrapolation'!$G454,2)</f>
        <v>3.59</v>
      </c>
      <c r="AW454" s="14">
        <f>ROUND(AVERAGE(Zinsswaps!AW395:AW454)+'iBoxx Extrapolation'!$G454,2)</f>
        <v>3.57</v>
      </c>
      <c r="AX454" s="14">
        <f>ROUND(AVERAGE(Zinsswaps!AX395:AX454)+'iBoxx Extrapolation'!$G454,2)</f>
        <v>3.56</v>
      </c>
      <c r="AY454" s="14">
        <f>ROUND(AVERAGE(Zinsswaps!AY395:AY454)+'iBoxx Extrapolation'!$G454,2)</f>
        <v>3.54</v>
      </c>
    </row>
    <row r="455" spans="1:51" s="16" customFormat="1" x14ac:dyDescent="0.2">
      <c r="A455" s="12">
        <v>51074</v>
      </c>
      <c r="B455" s="14">
        <f>ROUND(AVERAGE(Zinsswaps!B396:B455)+'iBoxx Extrapolation'!$G455,2)</f>
        <v>2.99</v>
      </c>
      <c r="C455" s="14">
        <f>ROUND(AVERAGE(Zinsswaps!C396:C455)+'iBoxx Extrapolation'!$G455,2)</f>
        <v>3</v>
      </c>
      <c r="D455" s="14">
        <f>ROUND(AVERAGE(Zinsswaps!D396:D455)+'iBoxx Extrapolation'!$G455,2)</f>
        <v>3.05</v>
      </c>
      <c r="E455" s="14">
        <f>ROUND(AVERAGE(Zinsswaps!E396:E455)+'iBoxx Extrapolation'!$G455,2)</f>
        <v>3.12</v>
      </c>
      <c r="F455" s="14">
        <f>ROUND(AVERAGE(Zinsswaps!F396:F455)+'iBoxx Extrapolation'!$G455,2)</f>
        <v>3.19</v>
      </c>
      <c r="G455" s="14">
        <f>ROUND(AVERAGE(Zinsswaps!G396:G455)+'iBoxx Extrapolation'!$G455,2)</f>
        <v>3.27</v>
      </c>
      <c r="H455" s="14">
        <f>ROUND(AVERAGE(Zinsswaps!H396:H455)+'iBoxx Extrapolation'!$G455,2)</f>
        <v>3.34</v>
      </c>
      <c r="I455" s="14">
        <f>ROUND(AVERAGE(Zinsswaps!I396:I455)+'iBoxx Extrapolation'!$G455,2)</f>
        <v>3.41</v>
      </c>
      <c r="J455" s="14">
        <f>ROUND(AVERAGE(Zinsswaps!J396:J455)+'iBoxx Extrapolation'!$G455,2)</f>
        <v>3.48</v>
      </c>
      <c r="K455" s="14">
        <f>ROUND(AVERAGE(Zinsswaps!K396:K455)+'iBoxx Extrapolation'!$G455,2)</f>
        <v>3.54</v>
      </c>
      <c r="L455" s="14">
        <f>ROUND(AVERAGE(Zinsswaps!L396:L455)+'iBoxx Extrapolation'!$G455,2)</f>
        <v>3.6</v>
      </c>
      <c r="M455" s="14">
        <f>ROUND(AVERAGE(Zinsswaps!M396:M455)+'iBoxx Extrapolation'!$G455,2)</f>
        <v>3.65</v>
      </c>
      <c r="N455" s="14">
        <f>ROUND(AVERAGE(Zinsswaps!N396:N455)+'iBoxx Extrapolation'!$G455,2)</f>
        <v>3.7</v>
      </c>
      <c r="O455" s="14">
        <f>ROUND(AVERAGE(Zinsswaps!O396:O455)+'iBoxx Extrapolation'!$G455,2)</f>
        <v>3.75</v>
      </c>
      <c r="P455" s="14">
        <f>ROUND(AVERAGE(Zinsswaps!P396:P455)+'iBoxx Extrapolation'!$G455,2)</f>
        <v>3.78</v>
      </c>
      <c r="Q455" s="14">
        <f>ROUND(AVERAGE(Zinsswaps!Q396:Q455)+'iBoxx Extrapolation'!$G455,2)</f>
        <v>3.81</v>
      </c>
      <c r="R455" s="14">
        <f>ROUND(AVERAGE(Zinsswaps!R396:R455)+'iBoxx Extrapolation'!$G455,2)</f>
        <v>3.83</v>
      </c>
      <c r="S455" s="14">
        <f>ROUND(AVERAGE(Zinsswaps!S396:S455)+'iBoxx Extrapolation'!$G455,2)</f>
        <v>3.85</v>
      </c>
      <c r="T455" s="14">
        <f>ROUND(AVERAGE(Zinsswaps!T396:T455)+'iBoxx Extrapolation'!$G455,2)</f>
        <v>3.87</v>
      </c>
      <c r="U455" s="14">
        <f>ROUND(AVERAGE(Zinsswaps!U396:U455)+'iBoxx Extrapolation'!$G455,2)</f>
        <v>3.89</v>
      </c>
      <c r="V455" s="14">
        <f>ROUND(AVERAGE(Zinsswaps!V396:V455)+'iBoxx Extrapolation'!$G455,2)</f>
        <v>3.89</v>
      </c>
      <c r="W455" s="14">
        <f>ROUND(AVERAGE(Zinsswaps!W396:W455)+'iBoxx Extrapolation'!$G455,2)</f>
        <v>3.89</v>
      </c>
      <c r="X455" s="14">
        <f>ROUND(AVERAGE(Zinsswaps!X396:X455)+'iBoxx Extrapolation'!$G455,2)</f>
        <v>3.89</v>
      </c>
      <c r="Y455" s="14">
        <f>ROUND(AVERAGE(Zinsswaps!Y396:Y455)+'iBoxx Extrapolation'!$G455,2)</f>
        <v>3.89</v>
      </c>
      <c r="Z455" s="14">
        <f>ROUND(AVERAGE(Zinsswaps!Z396:Z455)+'iBoxx Extrapolation'!$G455,2)</f>
        <v>3.89</v>
      </c>
      <c r="AA455" s="14">
        <f>ROUND(AVERAGE(Zinsswaps!AA396:AA455)+'iBoxx Extrapolation'!$G455,2)</f>
        <v>3.88</v>
      </c>
      <c r="AB455" s="14">
        <f>ROUND(AVERAGE(Zinsswaps!AB396:AB455)+'iBoxx Extrapolation'!$G455,2)</f>
        <v>3.88</v>
      </c>
      <c r="AC455" s="14">
        <f>ROUND(AVERAGE(Zinsswaps!AC396:AC455)+'iBoxx Extrapolation'!$G455,2)</f>
        <v>3.87</v>
      </c>
      <c r="AD455" s="14">
        <f>ROUND(AVERAGE(Zinsswaps!AD396:AD455)+'iBoxx Extrapolation'!$G455,2)</f>
        <v>3.86</v>
      </c>
      <c r="AE455" s="14">
        <f>ROUND(AVERAGE(Zinsswaps!AE396:AE455)+'iBoxx Extrapolation'!$G455,2)</f>
        <v>3.86</v>
      </c>
      <c r="AF455" s="14">
        <f>ROUND(AVERAGE(Zinsswaps!AF396:AF455)+'iBoxx Extrapolation'!$G455,2)</f>
        <v>3.84</v>
      </c>
      <c r="AG455" s="14">
        <f>ROUND(AVERAGE(Zinsswaps!AG396:AG455)+'iBoxx Extrapolation'!$G455,2)</f>
        <v>3.82</v>
      </c>
      <c r="AH455" s="14">
        <f>ROUND(AVERAGE(Zinsswaps!AH396:AH455)+'iBoxx Extrapolation'!$G455,2)</f>
        <v>3.81</v>
      </c>
      <c r="AI455" s="14">
        <f>ROUND(AVERAGE(Zinsswaps!AI396:AI455)+'iBoxx Extrapolation'!$G455,2)</f>
        <v>3.79</v>
      </c>
      <c r="AJ455" s="14">
        <f>ROUND(AVERAGE(Zinsswaps!AJ396:AJ455)+'iBoxx Extrapolation'!$G455,2)</f>
        <v>3.78</v>
      </c>
      <c r="AK455" s="14">
        <f>ROUND(AVERAGE(Zinsswaps!AK396:AK455)+'iBoxx Extrapolation'!$G455,2)</f>
        <v>3.77</v>
      </c>
      <c r="AL455" s="14">
        <f>ROUND(AVERAGE(Zinsswaps!AL396:AL455)+'iBoxx Extrapolation'!$G455,2)</f>
        <v>3.76</v>
      </c>
      <c r="AM455" s="14">
        <f>ROUND(AVERAGE(Zinsswaps!AM396:AM455)+'iBoxx Extrapolation'!$G455,2)</f>
        <v>3.75</v>
      </c>
      <c r="AN455" s="14">
        <f>ROUND(AVERAGE(Zinsswaps!AN396:AN455)+'iBoxx Extrapolation'!$G455,2)</f>
        <v>3.74</v>
      </c>
      <c r="AO455" s="14">
        <f>ROUND(AVERAGE(Zinsswaps!AO396:AO455)+'iBoxx Extrapolation'!$G455,2)</f>
        <v>3.73</v>
      </c>
      <c r="AP455" s="14">
        <f>ROUND(AVERAGE(Zinsswaps!AP396:AP455)+'iBoxx Extrapolation'!$G455,2)</f>
        <v>3.7</v>
      </c>
      <c r="AQ455" s="14">
        <f>ROUND(AVERAGE(Zinsswaps!AQ396:AQ455)+'iBoxx Extrapolation'!$G455,2)</f>
        <v>3.68</v>
      </c>
      <c r="AR455" s="14">
        <f>ROUND(AVERAGE(Zinsswaps!AR396:AR455)+'iBoxx Extrapolation'!$G455,2)</f>
        <v>3.66</v>
      </c>
      <c r="AS455" s="14">
        <f>ROUND(AVERAGE(Zinsswaps!AS396:AS455)+'iBoxx Extrapolation'!$G455,2)</f>
        <v>3.64</v>
      </c>
      <c r="AT455" s="14">
        <f>ROUND(AVERAGE(Zinsswaps!AT396:AT455)+'iBoxx Extrapolation'!$G455,2)</f>
        <v>3.62</v>
      </c>
      <c r="AU455" s="14">
        <f>ROUND(AVERAGE(Zinsswaps!AU396:AU455)+'iBoxx Extrapolation'!$G455,2)</f>
        <v>3.61</v>
      </c>
      <c r="AV455" s="14">
        <f>ROUND(AVERAGE(Zinsswaps!AV396:AV455)+'iBoxx Extrapolation'!$G455,2)</f>
        <v>3.59</v>
      </c>
      <c r="AW455" s="14">
        <f>ROUND(AVERAGE(Zinsswaps!AW396:AW455)+'iBoxx Extrapolation'!$G455,2)</f>
        <v>3.57</v>
      </c>
      <c r="AX455" s="14">
        <f>ROUND(AVERAGE(Zinsswaps!AX396:AX455)+'iBoxx Extrapolation'!$G455,2)</f>
        <v>3.56</v>
      </c>
      <c r="AY455" s="14">
        <f>ROUND(AVERAGE(Zinsswaps!AY396:AY455)+'iBoxx Extrapolation'!$G455,2)</f>
        <v>3.54</v>
      </c>
    </row>
    <row r="456" spans="1:51" s="16" customFormat="1" x14ac:dyDescent="0.2">
      <c r="A456" s="12">
        <v>51104</v>
      </c>
      <c r="B456" s="14">
        <f>ROUND(AVERAGE(Zinsswaps!B397:B456)+'iBoxx Extrapolation'!$G456,2)</f>
        <v>2.99</v>
      </c>
      <c r="C456" s="14">
        <f>ROUND(AVERAGE(Zinsswaps!C397:C456)+'iBoxx Extrapolation'!$G456,2)</f>
        <v>3</v>
      </c>
      <c r="D456" s="14">
        <f>ROUND(AVERAGE(Zinsswaps!D397:D456)+'iBoxx Extrapolation'!$G456,2)</f>
        <v>3.05</v>
      </c>
      <c r="E456" s="14">
        <f>ROUND(AVERAGE(Zinsswaps!E397:E456)+'iBoxx Extrapolation'!$G456,2)</f>
        <v>3.12</v>
      </c>
      <c r="F456" s="14">
        <f>ROUND(AVERAGE(Zinsswaps!F397:F456)+'iBoxx Extrapolation'!$G456,2)</f>
        <v>3.19</v>
      </c>
      <c r="G456" s="14">
        <f>ROUND(AVERAGE(Zinsswaps!G397:G456)+'iBoxx Extrapolation'!$G456,2)</f>
        <v>3.27</v>
      </c>
      <c r="H456" s="14">
        <f>ROUND(AVERAGE(Zinsswaps!H397:H456)+'iBoxx Extrapolation'!$G456,2)</f>
        <v>3.34</v>
      </c>
      <c r="I456" s="14">
        <f>ROUND(AVERAGE(Zinsswaps!I397:I456)+'iBoxx Extrapolation'!$G456,2)</f>
        <v>3.41</v>
      </c>
      <c r="J456" s="14">
        <f>ROUND(AVERAGE(Zinsswaps!J397:J456)+'iBoxx Extrapolation'!$G456,2)</f>
        <v>3.48</v>
      </c>
      <c r="K456" s="14">
        <f>ROUND(AVERAGE(Zinsswaps!K397:K456)+'iBoxx Extrapolation'!$G456,2)</f>
        <v>3.54</v>
      </c>
      <c r="L456" s="14">
        <f>ROUND(AVERAGE(Zinsswaps!L397:L456)+'iBoxx Extrapolation'!$G456,2)</f>
        <v>3.6</v>
      </c>
      <c r="M456" s="14">
        <f>ROUND(AVERAGE(Zinsswaps!M397:M456)+'iBoxx Extrapolation'!$G456,2)</f>
        <v>3.65</v>
      </c>
      <c r="N456" s="14">
        <f>ROUND(AVERAGE(Zinsswaps!N397:N456)+'iBoxx Extrapolation'!$G456,2)</f>
        <v>3.7</v>
      </c>
      <c r="O456" s="14">
        <f>ROUND(AVERAGE(Zinsswaps!O397:O456)+'iBoxx Extrapolation'!$G456,2)</f>
        <v>3.75</v>
      </c>
      <c r="P456" s="14">
        <f>ROUND(AVERAGE(Zinsswaps!P397:P456)+'iBoxx Extrapolation'!$G456,2)</f>
        <v>3.78</v>
      </c>
      <c r="Q456" s="14">
        <f>ROUND(AVERAGE(Zinsswaps!Q397:Q456)+'iBoxx Extrapolation'!$G456,2)</f>
        <v>3.81</v>
      </c>
      <c r="R456" s="14">
        <f>ROUND(AVERAGE(Zinsswaps!R397:R456)+'iBoxx Extrapolation'!$G456,2)</f>
        <v>3.83</v>
      </c>
      <c r="S456" s="14">
        <f>ROUND(AVERAGE(Zinsswaps!S397:S456)+'iBoxx Extrapolation'!$G456,2)</f>
        <v>3.85</v>
      </c>
      <c r="T456" s="14">
        <f>ROUND(AVERAGE(Zinsswaps!T397:T456)+'iBoxx Extrapolation'!$G456,2)</f>
        <v>3.87</v>
      </c>
      <c r="U456" s="14">
        <f>ROUND(AVERAGE(Zinsswaps!U397:U456)+'iBoxx Extrapolation'!$G456,2)</f>
        <v>3.89</v>
      </c>
      <c r="V456" s="14">
        <f>ROUND(AVERAGE(Zinsswaps!V397:V456)+'iBoxx Extrapolation'!$G456,2)</f>
        <v>3.89</v>
      </c>
      <c r="W456" s="14">
        <f>ROUND(AVERAGE(Zinsswaps!W397:W456)+'iBoxx Extrapolation'!$G456,2)</f>
        <v>3.89</v>
      </c>
      <c r="X456" s="14">
        <f>ROUND(AVERAGE(Zinsswaps!X397:X456)+'iBoxx Extrapolation'!$G456,2)</f>
        <v>3.89</v>
      </c>
      <c r="Y456" s="14">
        <f>ROUND(AVERAGE(Zinsswaps!Y397:Y456)+'iBoxx Extrapolation'!$G456,2)</f>
        <v>3.89</v>
      </c>
      <c r="Z456" s="14">
        <f>ROUND(AVERAGE(Zinsswaps!Z397:Z456)+'iBoxx Extrapolation'!$G456,2)</f>
        <v>3.89</v>
      </c>
      <c r="AA456" s="14">
        <f>ROUND(AVERAGE(Zinsswaps!AA397:AA456)+'iBoxx Extrapolation'!$G456,2)</f>
        <v>3.88</v>
      </c>
      <c r="AB456" s="14">
        <f>ROUND(AVERAGE(Zinsswaps!AB397:AB456)+'iBoxx Extrapolation'!$G456,2)</f>
        <v>3.88</v>
      </c>
      <c r="AC456" s="14">
        <f>ROUND(AVERAGE(Zinsswaps!AC397:AC456)+'iBoxx Extrapolation'!$G456,2)</f>
        <v>3.87</v>
      </c>
      <c r="AD456" s="14">
        <f>ROUND(AVERAGE(Zinsswaps!AD397:AD456)+'iBoxx Extrapolation'!$G456,2)</f>
        <v>3.86</v>
      </c>
      <c r="AE456" s="14">
        <f>ROUND(AVERAGE(Zinsswaps!AE397:AE456)+'iBoxx Extrapolation'!$G456,2)</f>
        <v>3.86</v>
      </c>
      <c r="AF456" s="14">
        <f>ROUND(AVERAGE(Zinsswaps!AF397:AF456)+'iBoxx Extrapolation'!$G456,2)</f>
        <v>3.84</v>
      </c>
      <c r="AG456" s="14">
        <f>ROUND(AVERAGE(Zinsswaps!AG397:AG456)+'iBoxx Extrapolation'!$G456,2)</f>
        <v>3.82</v>
      </c>
      <c r="AH456" s="14">
        <f>ROUND(AVERAGE(Zinsswaps!AH397:AH456)+'iBoxx Extrapolation'!$G456,2)</f>
        <v>3.81</v>
      </c>
      <c r="AI456" s="14">
        <f>ROUND(AVERAGE(Zinsswaps!AI397:AI456)+'iBoxx Extrapolation'!$G456,2)</f>
        <v>3.79</v>
      </c>
      <c r="AJ456" s="14">
        <f>ROUND(AVERAGE(Zinsswaps!AJ397:AJ456)+'iBoxx Extrapolation'!$G456,2)</f>
        <v>3.78</v>
      </c>
      <c r="AK456" s="14">
        <f>ROUND(AVERAGE(Zinsswaps!AK397:AK456)+'iBoxx Extrapolation'!$G456,2)</f>
        <v>3.77</v>
      </c>
      <c r="AL456" s="14">
        <f>ROUND(AVERAGE(Zinsswaps!AL397:AL456)+'iBoxx Extrapolation'!$G456,2)</f>
        <v>3.76</v>
      </c>
      <c r="AM456" s="14">
        <f>ROUND(AVERAGE(Zinsswaps!AM397:AM456)+'iBoxx Extrapolation'!$G456,2)</f>
        <v>3.75</v>
      </c>
      <c r="AN456" s="14">
        <f>ROUND(AVERAGE(Zinsswaps!AN397:AN456)+'iBoxx Extrapolation'!$G456,2)</f>
        <v>3.74</v>
      </c>
      <c r="AO456" s="14">
        <f>ROUND(AVERAGE(Zinsswaps!AO397:AO456)+'iBoxx Extrapolation'!$G456,2)</f>
        <v>3.73</v>
      </c>
      <c r="AP456" s="14">
        <f>ROUND(AVERAGE(Zinsswaps!AP397:AP456)+'iBoxx Extrapolation'!$G456,2)</f>
        <v>3.7</v>
      </c>
      <c r="AQ456" s="14">
        <f>ROUND(AVERAGE(Zinsswaps!AQ397:AQ456)+'iBoxx Extrapolation'!$G456,2)</f>
        <v>3.68</v>
      </c>
      <c r="AR456" s="14">
        <f>ROUND(AVERAGE(Zinsswaps!AR397:AR456)+'iBoxx Extrapolation'!$G456,2)</f>
        <v>3.66</v>
      </c>
      <c r="AS456" s="14">
        <f>ROUND(AVERAGE(Zinsswaps!AS397:AS456)+'iBoxx Extrapolation'!$G456,2)</f>
        <v>3.64</v>
      </c>
      <c r="AT456" s="14">
        <f>ROUND(AVERAGE(Zinsswaps!AT397:AT456)+'iBoxx Extrapolation'!$G456,2)</f>
        <v>3.62</v>
      </c>
      <c r="AU456" s="14">
        <f>ROUND(AVERAGE(Zinsswaps!AU397:AU456)+'iBoxx Extrapolation'!$G456,2)</f>
        <v>3.61</v>
      </c>
      <c r="AV456" s="14">
        <f>ROUND(AVERAGE(Zinsswaps!AV397:AV456)+'iBoxx Extrapolation'!$G456,2)</f>
        <v>3.59</v>
      </c>
      <c r="AW456" s="14">
        <f>ROUND(AVERAGE(Zinsswaps!AW397:AW456)+'iBoxx Extrapolation'!$G456,2)</f>
        <v>3.57</v>
      </c>
      <c r="AX456" s="14">
        <f>ROUND(AVERAGE(Zinsswaps!AX397:AX456)+'iBoxx Extrapolation'!$G456,2)</f>
        <v>3.56</v>
      </c>
      <c r="AY456" s="14">
        <f>ROUND(AVERAGE(Zinsswaps!AY397:AY456)+'iBoxx Extrapolation'!$G456,2)</f>
        <v>3.54</v>
      </c>
    </row>
    <row r="457" spans="1:51" s="16" customFormat="1" x14ac:dyDescent="0.2">
      <c r="A457" s="12">
        <v>51135</v>
      </c>
      <c r="B457" s="14">
        <f>ROUND(AVERAGE(Zinsswaps!B398:B457)+'iBoxx Extrapolation'!$G457,2)</f>
        <v>2.99</v>
      </c>
      <c r="C457" s="14">
        <f>ROUND(AVERAGE(Zinsswaps!C398:C457)+'iBoxx Extrapolation'!$G457,2)</f>
        <v>3</v>
      </c>
      <c r="D457" s="14">
        <f>ROUND(AVERAGE(Zinsswaps!D398:D457)+'iBoxx Extrapolation'!$G457,2)</f>
        <v>3.05</v>
      </c>
      <c r="E457" s="14">
        <f>ROUND(AVERAGE(Zinsswaps!E398:E457)+'iBoxx Extrapolation'!$G457,2)</f>
        <v>3.12</v>
      </c>
      <c r="F457" s="14">
        <f>ROUND(AVERAGE(Zinsswaps!F398:F457)+'iBoxx Extrapolation'!$G457,2)</f>
        <v>3.19</v>
      </c>
      <c r="G457" s="14">
        <f>ROUND(AVERAGE(Zinsswaps!G398:G457)+'iBoxx Extrapolation'!$G457,2)</f>
        <v>3.27</v>
      </c>
      <c r="H457" s="14">
        <f>ROUND(AVERAGE(Zinsswaps!H398:H457)+'iBoxx Extrapolation'!$G457,2)</f>
        <v>3.34</v>
      </c>
      <c r="I457" s="14">
        <f>ROUND(AVERAGE(Zinsswaps!I398:I457)+'iBoxx Extrapolation'!$G457,2)</f>
        <v>3.41</v>
      </c>
      <c r="J457" s="14">
        <f>ROUND(AVERAGE(Zinsswaps!J398:J457)+'iBoxx Extrapolation'!$G457,2)</f>
        <v>3.48</v>
      </c>
      <c r="K457" s="14">
        <f>ROUND(AVERAGE(Zinsswaps!K398:K457)+'iBoxx Extrapolation'!$G457,2)</f>
        <v>3.54</v>
      </c>
      <c r="L457" s="14">
        <f>ROUND(AVERAGE(Zinsswaps!L398:L457)+'iBoxx Extrapolation'!$G457,2)</f>
        <v>3.6</v>
      </c>
      <c r="M457" s="14">
        <f>ROUND(AVERAGE(Zinsswaps!M398:M457)+'iBoxx Extrapolation'!$G457,2)</f>
        <v>3.65</v>
      </c>
      <c r="N457" s="14">
        <f>ROUND(AVERAGE(Zinsswaps!N398:N457)+'iBoxx Extrapolation'!$G457,2)</f>
        <v>3.7</v>
      </c>
      <c r="O457" s="14">
        <f>ROUND(AVERAGE(Zinsswaps!O398:O457)+'iBoxx Extrapolation'!$G457,2)</f>
        <v>3.75</v>
      </c>
      <c r="P457" s="14">
        <f>ROUND(AVERAGE(Zinsswaps!P398:P457)+'iBoxx Extrapolation'!$G457,2)</f>
        <v>3.78</v>
      </c>
      <c r="Q457" s="14">
        <f>ROUND(AVERAGE(Zinsswaps!Q398:Q457)+'iBoxx Extrapolation'!$G457,2)</f>
        <v>3.81</v>
      </c>
      <c r="R457" s="14">
        <f>ROUND(AVERAGE(Zinsswaps!R398:R457)+'iBoxx Extrapolation'!$G457,2)</f>
        <v>3.83</v>
      </c>
      <c r="S457" s="14">
        <f>ROUND(AVERAGE(Zinsswaps!S398:S457)+'iBoxx Extrapolation'!$G457,2)</f>
        <v>3.85</v>
      </c>
      <c r="T457" s="14">
        <f>ROUND(AVERAGE(Zinsswaps!T398:T457)+'iBoxx Extrapolation'!$G457,2)</f>
        <v>3.87</v>
      </c>
      <c r="U457" s="14">
        <f>ROUND(AVERAGE(Zinsswaps!U398:U457)+'iBoxx Extrapolation'!$G457,2)</f>
        <v>3.89</v>
      </c>
      <c r="V457" s="14">
        <f>ROUND(AVERAGE(Zinsswaps!V398:V457)+'iBoxx Extrapolation'!$G457,2)</f>
        <v>3.89</v>
      </c>
      <c r="W457" s="14">
        <f>ROUND(AVERAGE(Zinsswaps!W398:W457)+'iBoxx Extrapolation'!$G457,2)</f>
        <v>3.89</v>
      </c>
      <c r="X457" s="14">
        <f>ROUND(AVERAGE(Zinsswaps!X398:X457)+'iBoxx Extrapolation'!$G457,2)</f>
        <v>3.89</v>
      </c>
      <c r="Y457" s="14">
        <f>ROUND(AVERAGE(Zinsswaps!Y398:Y457)+'iBoxx Extrapolation'!$G457,2)</f>
        <v>3.89</v>
      </c>
      <c r="Z457" s="14">
        <f>ROUND(AVERAGE(Zinsswaps!Z398:Z457)+'iBoxx Extrapolation'!$G457,2)</f>
        <v>3.89</v>
      </c>
      <c r="AA457" s="14">
        <f>ROUND(AVERAGE(Zinsswaps!AA398:AA457)+'iBoxx Extrapolation'!$G457,2)</f>
        <v>3.88</v>
      </c>
      <c r="AB457" s="14">
        <f>ROUND(AVERAGE(Zinsswaps!AB398:AB457)+'iBoxx Extrapolation'!$G457,2)</f>
        <v>3.88</v>
      </c>
      <c r="AC457" s="14">
        <f>ROUND(AVERAGE(Zinsswaps!AC398:AC457)+'iBoxx Extrapolation'!$G457,2)</f>
        <v>3.87</v>
      </c>
      <c r="AD457" s="14">
        <f>ROUND(AVERAGE(Zinsswaps!AD398:AD457)+'iBoxx Extrapolation'!$G457,2)</f>
        <v>3.86</v>
      </c>
      <c r="AE457" s="14">
        <f>ROUND(AVERAGE(Zinsswaps!AE398:AE457)+'iBoxx Extrapolation'!$G457,2)</f>
        <v>3.86</v>
      </c>
      <c r="AF457" s="14">
        <f>ROUND(AVERAGE(Zinsswaps!AF398:AF457)+'iBoxx Extrapolation'!$G457,2)</f>
        <v>3.84</v>
      </c>
      <c r="AG457" s="14">
        <f>ROUND(AVERAGE(Zinsswaps!AG398:AG457)+'iBoxx Extrapolation'!$G457,2)</f>
        <v>3.82</v>
      </c>
      <c r="AH457" s="14">
        <f>ROUND(AVERAGE(Zinsswaps!AH398:AH457)+'iBoxx Extrapolation'!$G457,2)</f>
        <v>3.81</v>
      </c>
      <c r="AI457" s="14">
        <f>ROUND(AVERAGE(Zinsswaps!AI398:AI457)+'iBoxx Extrapolation'!$G457,2)</f>
        <v>3.79</v>
      </c>
      <c r="AJ457" s="14">
        <f>ROUND(AVERAGE(Zinsswaps!AJ398:AJ457)+'iBoxx Extrapolation'!$G457,2)</f>
        <v>3.78</v>
      </c>
      <c r="AK457" s="14">
        <f>ROUND(AVERAGE(Zinsswaps!AK398:AK457)+'iBoxx Extrapolation'!$G457,2)</f>
        <v>3.77</v>
      </c>
      <c r="AL457" s="14">
        <f>ROUND(AVERAGE(Zinsswaps!AL398:AL457)+'iBoxx Extrapolation'!$G457,2)</f>
        <v>3.76</v>
      </c>
      <c r="AM457" s="14">
        <f>ROUND(AVERAGE(Zinsswaps!AM398:AM457)+'iBoxx Extrapolation'!$G457,2)</f>
        <v>3.75</v>
      </c>
      <c r="AN457" s="14">
        <f>ROUND(AVERAGE(Zinsswaps!AN398:AN457)+'iBoxx Extrapolation'!$G457,2)</f>
        <v>3.74</v>
      </c>
      <c r="AO457" s="14">
        <f>ROUND(AVERAGE(Zinsswaps!AO398:AO457)+'iBoxx Extrapolation'!$G457,2)</f>
        <v>3.73</v>
      </c>
      <c r="AP457" s="14">
        <f>ROUND(AVERAGE(Zinsswaps!AP398:AP457)+'iBoxx Extrapolation'!$G457,2)</f>
        <v>3.7</v>
      </c>
      <c r="AQ457" s="14">
        <f>ROUND(AVERAGE(Zinsswaps!AQ398:AQ457)+'iBoxx Extrapolation'!$G457,2)</f>
        <v>3.68</v>
      </c>
      <c r="AR457" s="14">
        <f>ROUND(AVERAGE(Zinsswaps!AR398:AR457)+'iBoxx Extrapolation'!$G457,2)</f>
        <v>3.66</v>
      </c>
      <c r="AS457" s="14">
        <f>ROUND(AVERAGE(Zinsswaps!AS398:AS457)+'iBoxx Extrapolation'!$G457,2)</f>
        <v>3.64</v>
      </c>
      <c r="AT457" s="14">
        <f>ROUND(AVERAGE(Zinsswaps!AT398:AT457)+'iBoxx Extrapolation'!$G457,2)</f>
        <v>3.62</v>
      </c>
      <c r="AU457" s="14">
        <f>ROUND(AVERAGE(Zinsswaps!AU398:AU457)+'iBoxx Extrapolation'!$G457,2)</f>
        <v>3.61</v>
      </c>
      <c r="AV457" s="14">
        <f>ROUND(AVERAGE(Zinsswaps!AV398:AV457)+'iBoxx Extrapolation'!$G457,2)</f>
        <v>3.59</v>
      </c>
      <c r="AW457" s="14">
        <f>ROUND(AVERAGE(Zinsswaps!AW398:AW457)+'iBoxx Extrapolation'!$G457,2)</f>
        <v>3.57</v>
      </c>
      <c r="AX457" s="14">
        <f>ROUND(AVERAGE(Zinsswaps!AX398:AX457)+'iBoxx Extrapolation'!$G457,2)</f>
        <v>3.56</v>
      </c>
      <c r="AY457" s="14">
        <f>ROUND(AVERAGE(Zinsswaps!AY398:AY457)+'iBoxx Extrapolation'!$G457,2)</f>
        <v>3.54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DB4C-F126-4359-9C09-EA4983B28921}">
  <dimension ref="A1:AY457"/>
  <sheetViews>
    <sheetView workbookViewId="0">
      <pane xSplit="1" ySplit="1" topLeftCell="B265" activePane="bottomRight" state="frozen"/>
      <selection pane="topRight" activeCell="B1" sqref="B1"/>
      <selection pane="bottomLeft" activeCell="A2" sqref="A2"/>
      <selection pane="bottomRight" activeCell="A291" sqref="A291"/>
    </sheetView>
  </sheetViews>
  <sheetFormatPr baseColWidth="10" defaultColWidth="9.140625" defaultRowHeight="12" x14ac:dyDescent="0.2"/>
  <cols>
    <col min="1" max="1" width="8.7109375" style="7" bestFit="1" customWidth="1"/>
    <col min="2" max="10" width="6.140625" style="7" bestFit="1" customWidth="1"/>
    <col min="11" max="51" width="7" style="7" bestFit="1" customWidth="1"/>
    <col min="52" max="16384" width="9.140625" style="7"/>
  </cols>
  <sheetData>
    <row r="1" spans="1:51" x14ac:dyDescent="0.2">
      <c r="A1" s="4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">
      <c r="A2" s="5">
        <v>37287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">
      <c r="A3" s="5">
        <v>37315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">
      <c r="A4" s="5">
        <v>37346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">
      <c r="A5" s="5">
        <v>37376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">
      <c r="A6" s="5">
        <v>37407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">
      <c r="A7" s="5">
        <v>37437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">
      <c r="A8" s="5">
        <v>37468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">
      <c r="A9" s="5">
        <v>37499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">
      <c r="A10" s="5">
        <v>37529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">
      <c r="A11" s="5">
        <v>37560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">
      <c r="A12" s="5">
        <v>37590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">
      <c r="A13" s="5">
        <v>37621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">
      <c r="A14" s="5">
        <v>37652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">
      <c r="A15" s="5">
        <v>37680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">
      <c r="A16" s="5">
        <v>37711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">
      <c r="A17" s="5">
        <v>37741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">
      <c r="A18" s="5">
        <v>37772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">
      <c r="A19" s="5">
        <v>37802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">
      <c r="A20" s="5">
        <v>37833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">
      <c r="A21" s="5">
        <v>37864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">
      <c r="A22" s="5">
        <v>37894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">
      <c r="A23" s="5">
        <v>37925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">
      <c r="A24" s="5">
        <v>37955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">
      <c r="A25" s="5">
        <v>37986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">
      <c r="A26" s="5">
        <v>38017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">
      <c r="A27" s="5">
        <v>38046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">
      <c r="A28" s="5">
        <v>38077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">
      <c r="A29" s="5">
        <v>38107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">
      <c r="A30" s="5">
        <v>38138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">
      <c r="A31" s="5">
        <v>38168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">
      <c r="A32" s="5">
        <v>38199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">
      <c r="A33" s="5">
        <v>38230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">
      <c r="A34" s="5">
        <v>38260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">
      <c r="A35" s="5">
        <v>38291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">
      <c r="A36" s="5">
        <v>38321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">
      <c r="A37" s="5">
        <v>38352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">
      <c r="A38" s="5">
        <v>38383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">
      <c r="A39" s="5">
        <v>38411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">
      <c r="A40" s="5">
        <v>38442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">
      <c r="A41" s="5">
        <v>38472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">
      <c r="A42" s="5">
        <v>38503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">
      <c r="A43" s="5">
        <v>38533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">
      <c r="A44" s="5">
        <v>38564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">
      <c r="A45" s="5">
        <v>38595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">
      <c r="A46" s="5">
        <v>38625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">
      <c r="A47" s="5">
        <v>38656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">
      <c r="A48" s="5">
        <v>38686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">
      <c r="A49" s="5">
        <v>38717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">
      <c r="A50" s="5">
        <v>38748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">
      <c r="A51" s="5">
        <v>38776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">
      <c r="A52" s="5">
        <v>38807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">
      <c r="A53" s="5">
        <v>38837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">
      <c r="A54" s="5">
        <v>38868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">
      <c r="A55" s="5">
        <v>38898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">
      <c r="A56" s="5">
        <v>38929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">
      <c r="A57" s="5">
        <v>38960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">
      <c r="A58" s="5">
        <v>38990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">
      <c r="A59" s="5">
        <v>39021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">
      <c r="A60" s="5">
        <v>39051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">
      <c r="A61" s="5">
        <v>39082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">
      <c r="A62" s="5">
        <v>39113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">
      <c r="A63" s="5">
        <v>39141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">
      <c r="A64" s="5">
        <v>39172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">
      <c r="A65" s="5">
        <v>39202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">
      <c r="A66" s="5">
        <v>39233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">
      <c r="A67" s="5">
        <v>39263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">
      <c r="A68" s="5">
        <v>39294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">
      <c r="A69" s="5">
        <v>39325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">
      <c r="A70" s="5">
        <v>39355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">
      <c r="A71" s="5">
        <v>39386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">
      <c r="A72" s="5">
        <v>39416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">
      <c r="A73" s="5">
        <v>39447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">
      <c r="A74" s="5">
        <v>39478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">
      <c r="A75" s="5">
        <v>39507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">
      <c r="A76" s="5">
        <v>39538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">
      <c r="A77" s="5">
        <v>39568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">
      <c r="A78" s="5">
        <v>39599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">
      <c r="A79" s="5">
        <v>39629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">
      <c r="A80" s="5">
        <v>39660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">
      <c r="A81" s="5">
        <v>39691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">
      <c r="A82" s="5">
        <v>39721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">
      <c r="A83" s="5">
        <v>39752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">
      <c r="A84" s="5">
        <v>39782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">
      <c r="A85" s="5">
        <v>39813</v>
      </c>
      <c r="B85" s="6">
        <v>3.93</v>
      </c>
      <c r="C85" s="6">
        <v>4.04</v>
      </c>
      <c r="D85" s="6">
        <v>4.18</v>
      </c>
      <c r="E85" s="6">
        <v>4.3099999999999996</v>
      </c>
      <c r="F85" s="6">
        <v>4.43</v>
      </c>
      <c r="G85" s="6">
        <v>4.54</v>
      </c>
      <c r="H85" s="6">
        <v>4.6399999999999997</v>
      </c>
      <c r="I85" s="6">
        <v>4.7300000000000004</v>
      </c>
      <c r="J85" s="6">
        <v>4.8099999999999996</v>
      </c>
      <c r="K85" s="6">
        <v>4.8899999999999997</v>
      </c>
      <c r="L85" s="6">
        <v>4.96</v>
      </c>
      <c r="M85" s="6">
        <v>5.0199999999999996</v>
      </c>
      <c r="N85" s="6">
        <v>5.07</v>
      </c>
      <c r="O85" s="6">
        <v>5.12</v>
      </c>
      <c r="P85" s="6">
        <v>5.16</v>
      </c>
      <c r="Q85" s="6">
        <v>5.19</v>
      </c>
      <c r="R85" s="6">
        <v>5.22</v>
      </c>
      <c r="S85" s="6">
        <v>5.25</v>
      </c>
      <c r="T85" s="6">
        <v>5.27</v>
      </c>
      <c r="U85" s="6">
        <v>5.29</v>
      </c>
      <c r="V85" s="6">
        <v>5.3</v>
      </c>
      <c r="W85" s="6">
        <v>5.31</v>
      </c>
      <c r="X85" s="6">
        <v>5.32</v>
      </c>
      <c r="Y85" s="6">
        <v>5.32</v>
      </c>
      <c r="Z85" s="6">
        <v>5.33</v>
      </c>
      <c r="AA85" s="6">
        <v>5.32</v>
      </c>
      <c r="AB85" s="6">
        <v>5.32</v>
      </c>
      <c r="AC85" s="6">
        <v>5.31</v>
      </c>
      <c r="AD85" s="6">
        <v>5.31</v>
      </c>
      <c r="AE85" s="6">
        <v>5.31</v>
      </c>
      <c r="AF85" s="6">
        <v>5.3</v>
      </c>
      <c r="AG85" s="6">
        <v>5.29</v>
      </c>
      <c r="AH85" s="6">
        <v>5.29</v>
      </c>
      <c r="AI85" s="6">
        <v>5.28</v>
      </c>
      <c r="AJ85" s="6">
        <v>5.27</v>
      </c>
      <c r="AK85" s="6">
        <v>5.27</v>
      </c>
      <c r="AL85" s="6">
        <v>5.26</v>
      </c>
      <c r="AM85" s="6">
        <v>5.26</v>
      </c>
      <c r="AN85" s="6">
        <v>5.25</v>
      </c>
      <c r="AO85" s="6">
        <v>5.25</v>
      </c>
      <c r="AP85" s="6">
        <v>5.24</v>
      </c>
      <c r="AQ85" s="6">
        <v>5.23</v>
      </c>
      <c r="AR85" s="6">
        <v>5.22</v>
      </c>
      <c r="AS85" s="6">
        <v>5.22</v>
      </c>
      <c r="AT85" s="6">
        <v>5.21</v>
      </c>
      <c r="AU85" s="6">
        <v>5.2</v>
      </c>
      <c r="AV85" s="6">
        <v>5.19</v>
      </c>
      <c r="AW85" s="6">
        <v>5.19</v>
      </c>
      <c r="AX85" s="6">
        <v>5.18</v>
      </c>
      <c r="AY85" s="6">
        <v>5.18</v>
      </c>
    </row>
    <row r="86" spans="1:51" x14ac:dyDescent="0.2">
      <c r="A86" s="5">
        <v>39844</v>
      </c>
      <c r="B86" s="6">
        <v>3.95</v>
      </c>
      <c r="C86" s="6">
        <v>4.0599999999999996</v>
      </c>
      <c r="D86" s="6">
        <v>4.2</v>
      </c>
      <c r="E86" s="6">
        <v>4.33</v>
      </c>
      <c r="F86" s="6">
        <v>4.45</v>
      </c>
      <c r="G86" s="6">
        <v>4.5599999999999996</v>
      </c>
      <c r="H86" s="6">
        <v>4.66</v>
      </c>
      <c r="I86" s="6">
        <v>4.75</v>
      </c>
      <c r="J86" s="6">
        <v>4.83</v>
      </c>
      <c r="K86" s="6">
        <v>4.91</v>
      </c>
      <c r="L86" s="6">
        <v>4.9800000000000004</v>
      </c>
      <c r="M86" s="6">
        <v>5.04</v>
      </c>
      <c r="N86" s="6">
        <v>5.09</v>
      </c>
      <c r="O86" s="6">
        <v>5.14</v>
      </c>
      <c r="P86" s="6">
        <v>5.18</v>
      </c>
      <c r="Q86" s="6">
        <v>5.21</v>
      </c>
      <c r="R86" s="6">
        <v>5.24</v>
      </c>
      <c r="S86" s="6">
        <v>5.27</v>
      </c>
      <c r="T86" s="6">
        <v>5.29</v>
      </c>
      <c r="U86" s="6">
        <v>5.31</v>
      </c>
      <c r="V86" s="6">
        <v>5.32</v>
      </c>
      <c r="W86" s="6">
        <v>5.32</v>
      </c>
      <c r="X86" s="6">
        <v>5.33</v>
      </c>
      <c r="Y86" s="6">
        <v>5.33</v>
      </c>
      <c r="Z86" s="6">
        <v>5.34</v>
      </c>
      <c r="AA86" s="6">
        <v>5.33</v>
      </c>
      <c r="AB86" s="6">
        <v>5.33</v>
      </c>
      <c r="AC86" s="6">
        <v>5.33</v>
      </c>
      <c r="AD86" s="6">
        <v>5.32</v>
      </c>
      <c r="AE86" s="6">
        <v>5.32</v>
      </c>
      <c r="AF86" s="6">
        <v>5.31</v>
      </c>
      <c r="AG86" s="6">
        <v>5.3</v>
      </c>
      <c r="AH86" s="6">
        <v>5.3</v>
      </c>
      <c r="AI86" s="6">
        <v>5.29</v>
      </c>
      <c r="AJ86" s="6">
        <v>5.28</v>
      </c>
      <c r="AK86" s="6">
        <v>5.28</v>
      </c>
      <c r="AL86" s="6">
        <v>5.27</v>
      </c>
      <c r="AM86" s="6">
        <v>5.27</v>
      </c>
      <c r="AN86" s="6">
        <v>5.26</v>
      </c>
      <c r="AO86" s="6">
        <v>5.26</v>
      </c>
      <c r="AP86" s="6">
        <v>5.25</v>
      </c>
      <c r="AQ86" s="6">
        <v>5.24</v>
      </c>
      <c r="AR86" s="6">
        <v>5.23</v>
      </c>
      <c r="AS86" s="6">
        <v>5.22</v>
      </c>
      <c r="AT86" s="6">
        <v>5.22</v>
      </c>
      <c r="AU86" s="6">
        <v>5.21</v>
      </c>
      <c r="AV86" s="6">
        <v>5.2</v>
      </c>
      <c r="AW86" s="6">
        <v>5.19</v>
      </c>
      <c r="AX86" s="6">
        <v>5.19</v>
      </c>
      <c r="AY86" s="6">
        <v>5.18</v>
      </c>
    </row>
    <row r="87" spans="1:51" x14ac:dyDescent="0.2">
      <c r="A87" s="5">
        <v>39872</v>
      </c>
      <c r="B87" s="6">
        <v>3.97</v>
      </c>
      <c r="C87" s="6">
        <v>4.09</v>
      </c>
      <c r="D87" s="6">
        <v>4.2300000000000004</v>
      </c>
      <c r="E87" s="6">
        <v>4.3600000000000003</v>
      </c>
      <c r="F87" s="6">
        <v>4.47</v>
      </c>
      <c r="G87" s="6">
        <v>4.58</v>
      </c>
      <c r="H87" s="6">
        <v>4.68</v>
      </c>
      <c r="I87" s="6">
        <v>4.7699999999999996</v>
      </c>
      <c r="J87" s="6">
        <v>4.8499999999999996</v>
      </c>
      <c r="K87" s="6">
        <v>4.93</v>
      </c>
      <c r="L87" s="6">
        <v>5</v>
      </c>
      <c r="M87" s="6">
        <v>5.0599999999999996</v>
      </c>
      <c r="N87" s="6">
        <v>5.1100000000000003</v>
      </c>
      <c r="O87" s="6">
        <v>5.16</v>
      </c>
      <c r="P87" s="6">
        <v>5.2</v>
      </c>
      <c r="Q87" s="6">
        <v>5.23</v>
      </c>
      <c r="R87" s="6">
        <v>5.26</v>
      </c>
      <c r="S87" s="6">
        <v>5.28</v>
      </c>
      <c r="T87" s="6">
        <v>5.31</v>
      </c>
      <c r="U87" s="6">
        <v>5.33</v>
      </c>
      <c r="V87" s="6">
        <v>5.33</v>
      </c>
      <c r="W87" s="6">
        <v>5.34</v>
      </c>
      <c r="X87" s="6">
        <v>5.34</v>
      </c>
      <c r="Y87" s="6">
        <v>5.35</v>
      </c>
      <c r="Z87" s="6">
        <v>5.35</v>
      </c>
      <c r="AA87" s="6">
        <v>5.34</v>
      </c>
      <c r="AB87" s="6">
        <v>5.34</v>
      </c>
      <c r="AC87" s="6">
        <v>5.33</v>
      </c>
      <c r="AD87" s="6">
        <v>5.33</v>
      </c>
      <c r="AE87" s="6">
        <v>5.33</v>
      </c>
      <c r="AF87" s="6">
        <v>5.32</v>
      </c>
      <c r="AG87" s="6">
        <v>5.31</v>
      </c>
      <c r="AH87" s="6">
        <v>5.3</v>
      </c>
      <c r="AI87" s="6">
        <v>5.29</v>
      </c>
      <c r="AJ87" s="6">
        <v>5.29</v>
      </c>
      <c r="AK87" s="6">
        <v>5.28</v>
      </c>
      <c r="AL87" s="6">
        <v>5.28</v>
      </c>
      <c r="AM87" s="6">
        <v>5.27</v>
      </c>
      <c r="AN87" s="6">
        <v>5.26</v>
      </c>
      <c r="AO87" s="6">
        <v>5.26</v>
      </c>
      <c r="AP87" s="6">
        <v>5.25</v>
      </c>
      <c r="AQ87" s="6">
        <v>5.24</v>
      </c>
      <c r="AR87" s="6">
        <v>5.23</v>
      </c>
      <c r="AS87" s="6">
        <v>5.23</v>
      </c>
      <c r="AT87" s="6">
        <v>5.22</v>
      </c>
      <c r="AU87" s="6">
        <v>5.21</v>
      </c>
      <c r="AV87" s="6">
        <v>5.2</v>
      </c>
      <c r="AW87" s="6">
        <v>5.2</v>
      </c>
      <c r="AX87" s="6">
        <v>5.19</v>
      </c>
      <c r="AY87" s="6">
        <v>5.19</v>
      </c>
    </row>
    <row r="88" spans="1:51" x14ac:dyDescent="0.2">
      <c r="A88" s="5">
        <v>39903</v>
      </c>
      <c r="B88" s="6">
        <v>3.99</v>
      </c>
      <c r="C88" s="6">
        <v>4.1100000000000003</v>
      </c>
      <c r="D88" s="6">
        <v>4.25</v>
      </c>
      <c r="E88" s="6">
        <v>4.38</v>
      </c>
      <c r="F88" s="6">
        <v>4.49</v>
      </c>
      <c r="G88" s="6">
        <v>4.5999999999999996</v>
      </c>
      <c r="H88" s="6">
        <v>4.7</v>
      </c>
      <c r="I88" s="6">
        <v>4.79</v>
      </c>
      <c r="J88" s="6">
        <v>4.88</v>
      </c>
      <c r="K88" s="6">
        <v>4.95</v>
      </c>
      <c r="L88" s="6">
        <v>5.0199999999999996</v>
      </c>
      <c r="M88" s="6">
        <v>5.08</v>
      </c>
      <c r="N88" s="6">
        <v>5.13</v>
      </c>
      <c r="O88" s="6">
        <v>5.18</v>
      </c>
      <c r="P88" s="6">
        <v>5.22</v>
      </c>
      <c r="Q88" s="6">
        <v>5.25</v>
      </c>
      <c r="R88" s="6">
        <v>5.28</v>
      </c>
      <c r="S88" s="6">
        <v>5.3</v>
      </c>
      <c r="T88" s="6">
        <v>5.33</v>
      </c>
      <c r="U88" s="6">
        <v>5.35</v>
      </c>
      <c r="V88" s="6">
        <v>5.35</v>
      </c>
      <c r="W88" s="6">
        <v>5.35</v>
      </c>
      <c r="X88" s="6">
        <v>5.36</v>
      </c>
      <c r="Y88" s="6">
        <v>5.36</v>
      </c>
      <c r="Z88" s="6">
        <v>5.37</v>
      </c>
      <c r="AA88" s="6">
        <v>5.36</v>
      </c>
      <c r="AB88" s="6">
        <v>5.35</v>
      </c>
      <c r="AC88" s="6">
        <v>5.35</v>
      </c>
      <c r="AD88" s="6">
        <v>5.34</v>
      </c>
      <c r="AE88" s="6">
        <v>5.34</v>
      </c>
      <c r="AF88" s="6">
        <v>5.33</v>
      </c>
      <c r="AG88" s="6">
        <v>5.32</v>
      </c>
      <c r="AH88" s="6">
        <v>5.31</v>
      </c>
      <c r="AI88" s="6">
        <v>5.31</v>
      </c>
      <c r="AJ88" s="6">
        <v>5.3</v>
      </c>
      <c r="AK88" s="6">
        <v>5.29</v>
      </c>
      <c r="AL88" s="6">
        <v>5.29</v>
      </c>
      <c r="AM88" s="6">
        <v>5.28</v>
      </c>
      <c r="AN88" s="6">
        <v>5.28</v>
      </c>
      <c r="AO88" s="6">
        <v>5.27</v>
      </c>
      <c r="AP88" s="6">
        <v>5.26</v>
      </c>
      <c r="AQ88" s="6">
        <v>5.25</v>
      </c>
      <c r="AR88" s="6">
        <v>5.24</v>
      </c>
      <c r="AS88" s="6">
        <v>5.24</v>
      </c>
      <c r="AT88" s="6">
        <v>5.23</v>
      </c>
      <c r="AU88" s="6">
        <v>5.22</v>
      </c>
      <c r="AV88" s="6">
        <v>5.22</v>
      </c>
      <c r="AW88" s="6">
        <v>5.21</v>
      </c>
      <c r="AX88" s="6">
        <v>5.2</v>
      </c>
      <c r="AY88" s="6">
        <v>5.2</v>
      </c>
    </row>
    <row r="89" spans="1:51" x14ac:dyDescent="0.2">
      <c r="A89" s="5">
        <v>39933</v>
      </c>
      <c r="B89" s="6">
        <v>4.01</v>
      </c>
      <c r="C89" s="6">
        <v>4.13</v>
      </c>
      <c r="D89" s="6">
        <v>4.2699999999999996</v>
      </c>
      <c r="E89" s="6">
        <v>4.4000000000000004</v>
      </c>
      <c r="F89" s="6">
        <v>4.51</v>
      </c>
      <c r="G89" s="6">
        <v>4.62</v>
      </c>
      <c r="H89" s="6">
        <v>4.72</v>
      </c>
      <c r="I89" s="6">
        <v>4.8099999999999996</v>
      </c>
      <c r="J89" s="6">
        <v>4.8899999999999997</v>
      </c>
      <c r="K89" s="6">
        <v>4.97</v>
      </c>
      <c r="L89" s="6">
        <v>5.03</v>
      </c>
      <c r="M89" s="6">
        <v>5.09</v>
      </c>
      <c r="N89" s="6">
        <v>5.15</v>
      </c>
      <c r="O89" s="6">
        <v>5.19</v>
      </c>
      <c r="P89" s="6">
        <v>5.23</v>
      </c>
      <c r="Q89" s="6">
        <v>5.27</v>
      </c>
      <c r="R89" s="6">
        <v>5.29</v>
      </c>
      <c r="S89" s="6">
        <v>5.32</v>
      </c>
      <c r="T89" s="6">
        <v>5.34</v>
      </c>
      <c r="U89" s="6">
        <v>5.36</v>
      </c>
      <c r="V89" s="6">
        <v>5.36</v>
      </c>
      <c r="W89" s="6">
        <v>5.37</v>
      </c>
      <c r="X89" s="6">
        <v>5.37</v>
      </c>
      <c r="Y89" s="6">
        <v>5.37</v>
      </c>
      <c r="Z89" s="6">
        <v>5.37</v>
      </c>
      <c r="AA89" s="6">
        <v>5.37</v>
      </c>
      <c r="AB89" s="6">
        <v>5.36</v>
      </c>
      <c r="AC89" s="6">
        <v>5.36</v>
      </c>
      <c r="AD89" s="6">
        <v>5.35</v>
      </c>
      <c r="AE89" s="6">
        <v>5.35</v>
      </c>
      <c r="AF89" s="6">
        <v>5.34</v>
      </c>
      <c r="AG89" s="6">
        <v>5.33</v>
      </c>
      <c r="AH89" s="6">
        <v>5.32</v>
      </c>
      <c r="AI89" s="6">
        <v>5.31</v>
      </c>
      <c r="AJ89" s="6">
        <v>5.31</v>
      </c>
      <c r="AK89" s="6">
        <v>5.3</v>
      </c>
      <c r="AL89" s="6">
        <v>5.29</v>
      </c>
      <c r="AM89" s="6">
        <v>5.29</v>
      </c>
      <c r="AN89" s="6">
        <v>5.28</v>
      </c>
      <c r="AO89" s="6">
        <v>5.28</v>
      </c>
      <c r="AP89" s="6">
        <v>5.27</v>
      </c>
      <c r="AQ89" s="6">
        <v>5.26</v>
      </c>
      <c r="AR89" s="6">
        <v>5.25</v>
      </c>
      <c r="AS89" s="6">
        <v>5.24</v>
      </c>
      <c r="AT89" s="6">
        <v>5.23</v>
      </c>
      <c r="AU89" s="6">
        <v>5.23</v>
      </c>
      <c r="AV89" s="6">
        <v>5.22</v>
      </c>
      <c r="AW89" s="6">
        <v>5.21</v>
      </c>
      <c r="AX89" s="6">
        <v>5.21</v>
      </c>
      <c r="AY89" s="6">
        <v>5.2</v>
      </c>
    </row>
    <row r="90" spans="1:51" x14ac:dyDescent="0.2">
      <c r="A90" s="5">
        <v>39964</v>
      </c>
      <c r="B90" s="6">
        <v>4.0199999999999996</v>
      </c>
      <c r="C90" s="6">
        <v>4.1399999999999997</v>
      </c>
      <c r="D90" s="6">
        <v>4.28</v>
      </c>
      <c r="E90" s="6">
        <v>4.41</v>
      </c>
      <c r="F90" s="6">
        <v>4.53</v>
      </c>
      <c r="G90" s="6">
        <v>4.6399999999999997</v>
      </c>
      <c r="H90" s="6">
        <v>4.74</v>
      </c>
      <c r="I90" s="6">
        <v>4.83</v>
      </c>
      <c r="J90" s="6">
        <v>4.91</v>
      </c>
      <c r="K90" s="6">
        <v>4.9800000000000004</v>
      </c>
      <c r="L90" s="6">
        <v>5.05</v>
      </c>
      <c r="M90" s="6">
        <v>5.1100000000000003</v>
      </c>
      <c r="N90" s="6">
        <v>5.16</v>
      </c>
      <c r="O90" s="6">
        <v>5.21</v>
      </c>
      <c r="P90" s="6">
        <v>5.25</v>
      </c>
      <c r="Q90" s="6">
        <v>5.28</v>
      </c>
      <c r="R90" s="6">
        <v>5.31</v>
      </c>
      <c r="S90" s="6">
        <v>5.33</v>
      </c>
      <c r="T90" s="6">
        <v>5.35</v>
      </c>
      <c r="U90" s="6">
        <v>5.37</v>
      </c>
      <c r="V90" s="6">
        <v>5.37</v>
      </c>
      <c r="W90" s="6">
        <v>5.38</v>
      </c>
      <c r="X90" s="6">
        <v>5.38</v>
      </c>
      <c r="Y90" s="6">
        <v>5.38</v>
      </c>
      <c r="Z90" s="6">
        <v>5.38</v>
      </c>
      <c r="AA90" s="6">
        <v>5.38</v>
      </c>
      <c r="AB90" s="6">
        <v>5.37</v>
      </c>
      <c r="AC90" s="6">
        <v>5.36</v>
      </c>
      <c r="AD90" s="6">
        <v>5.36</v>
      </c>
      <c r="AE90" s="6">
        <v>5.35</v>
      </c>
      <c r="AF90" s="6">
        <v>5.34</v>
      </c>
      <c r="AG90" s="6">
        <v>5.33</v>
      </c>
      <c r="AH90" s="6">
        <v>5.32</v>
      </c>
      <c r="AI90" s="6">
        <v>5.32</v>
      </c>
      <c r="AJ90" s="6">
        <v>5.31</v>
      </c>
      <c r="AK90" s="6">
        <v>5.3</v>
      </c>
      <c r="AL90" s="6">
        <v>5.3</v>
      </c>
      <c r="AM90" s="6">
        <v>5.29</v>
      </c>
      <c r="AN90" s="6">
        <v>5.28</v>
      </c>
      <c r="AO90" s="6">
        <v>5.28</v>
      </c>
      <c r="AP90" s="6">
        <v>5.27</v>
      </c>
      <c r="AQ90" s="6">
        <v>5.26</v>
      </c>
      <c r="AR90" s="6">
        <v>5.25</v>
      </c>
      <c r="AS90" s="6">
        <v>5.24</v>
      </c>
      <c r="AT90" s="6">
        <v>5.24</v>
      </c>
      <c r="AU90" s="6">
        <v>5.23</v>
      </c>
      <c r="AV90" s="6">
        <v>5.22</v>
      </c>
      <c r="AW90" s="6">
        <v>5.21</v>
      </c>
      <c r="AX90" s="6">
        <v>5.21</v>
      </c>
      <c r="AY90" s="6">
        <v>5.2</v>
      </c>
    </row>
    <row r="91" spans="1:51" x14ac:dyDescent="0.2">
      <c r="A91" s="5">
        <v>39994</v>
      </c>
      <c r="B91" s="6">
        <v>4.0199999999999996</v>
      </c>
      <c r="C91" s="6">
        <v>4.1500000000000004</v>
      </c>
      <c r="D91" s="6">
        <v>4.29</v>
      </c>
      <c r="E91" s="6">
        <v>4.43</v>
      </c>
      <c r="F91" s="6">
        <v>4.54</v>
      </c>
      <c r="G91" s="6">
        <v>4.6500000000000004</v>
      </c>
      <c r="H91" s="6">
        <v>4.75</v>
      </c>
      <c r="I91" s="6">
        <v>4.84</v>
      </c>
      <c r="J91" s="6">
        <v>4.92</v>
      </c>
      <c r="K91" s="6">
        <v>4.99</v>
      </c>
      <c r="L91" s="6">
        <v>5.0599999999999996</v>
      </c>
      <c r="M91" s="6">
        <v>5.12</v>
      </c>
      <c r="N91" s="6">
        <v>5.17</v>
      </c>
      <c r="O91" s="6">
        <v>5.22</v>
      </c>
      <c r="P91" s="6">
        <v>5.26</v>
      </c>
      <c r="Q91" s="6">
        <v>5.29</v>
      </c>
      <c r="R91" s="6">
        <v>5.31</v>
      </c>
      <c r="S91" s="6">
        <v>5.34</v>
      </c>
      <c r="T91" s="6">
        <v>5.36</v>
      </c>
      <c r="U91" s="6">
        <v>5.38</v>
      </c>
      <c r="V91" s="6">
        <v>5.38</v>
      </c>
      <c r="W91" s="6">
        <v>5.38</v>
      </c>
      <c r="X91" s="6">
        <v>5.38</v>
      </c>
      <c r="Y91" s="6">
        <v>5.39</v>
      </c>
      <c r="Z91" s="6">
        <v>5.39</v>
      </c>
      <c r="AA91" s="6">
        <v>5.38</v>
      </c>
      <c r="AB91" s="6">
        <v>5.37</v>
      </c>
      <c r="AC91" s="6">
        <v>5.37</v>
      </c>
      <c r="AD91" s="6">
        <v>5.36</v>
      </c>
      <c r="AE91" s="6">
        <v>5.35</v>
      </c>
      <c r="AF91" s="6">
        <v>5.34</v>
      </c>
      <c r="AG91" s="6">
        <v>5.33</v>
      </c>
      <c r="AH91" s="6">
        <v>5.32</v>
      </c>
      <c r="AI91" s="6">
        <v>5.32</v>
      </c>
      <c r="AJ91" s="6">
        <v>5.31</v>
      </c>
      <c r="AK91" s="6">
        <v>5.3</v>
      </c>
      <c r="AL91" s="6">
        <v>5.29</v>
      </c>
      <c r="AM91" s="6">
        <v>5.29</v>
      </c>
      <c r="AN91" s="6">
        <v>5.28</v>
      </c>
      <c r="AO91" s="6">
        <v>5.27</v>
      </c>
      <c r="AP91" s="6">
        <v>5.26</v>
      </c>
      <c r="AQ91" s="6">
        <v>5.26</v>
      </c>
      <c r="AR91" s="6">
        <v>5.25</v>
      </c>
      <c r="AS91" s="6">
        <v>5.24</v>
      </c>
      <c r="AT91" s="6">
        <v>5.23</v>
      </c>
      <c r="AU91" s="6">
        <v>5.22</v>
      </c>
      <c r="AV91" s="6">
        <v>5.22</v>
      </c>
      <c r="AW91" s="6">
        <v>5.21</v>
      </c>
      <c r="AX91" s="6">
        <v>5.2</v>
      </c>
      <c r="AY91" s="6">
        <v>5.2</v>
      </c>
    </row>
    <row r="92" spans="1:51" x14ac:dyDescent="0.2">
      <c r="A92" s="5">
        <v>40025</v>
      </c>
      <c r="B92" s="6">
        <v>4.0199999999999996</v>
      </c>
      <c r="C92" s="6">
        <v>4.1399999999999997</v>
      </c>
      <c r="D92" s="6">
        <v>4.29</v>
      </c>
      <c r="E92" s="6">
        <v>4.42</v>
      </c>
      <c r="F92" s="6">
        <v>4.54</v>
      </c>
      <c r="G92" s="6">
        <v>4.6500000000000004</v>
      </c>
      <c r="H92" s="6">
        <v>4.75</v>
      </c>
      <c r="I92" s="6">
        <v>4.84</v>
      </c>
      <c r="J92" s="6">
        <v>4.92</v>
      </c>
      <c r="K92" s="6">
        <v>4.99</v>
      </c>
      <c r="L92" s="6">
        <v>5.0599999999999996</v>
      </c>
      <c r="M92" s="6">
        <v>5.12</v>
      </c>
      <c r="N92" s="6">
        <v>5.17</v>
      </c>
      <c r="O92" s="6">
        <v>5.22</v>
      </c>
      <c r="P92" s="6">
        <v>5.26</v>
      </c>
      <c r="Q92" s="6">
        <v>5.29</v>
      </c>
      <c r="R92" s="6">
        <v>5.31</v>
      </c>
      <c r="S92" s="6">
        <v>5.34</v>
      </c>
      <c r="T92" s="6">
        <v>5.36</v>
      </c>
      <c r="U92" s="6">
        <v>5.38</v>
      </c>
      <c r="V92" s="6">
        <v>5.38</v>
      </c>
      <c r="W92" s="6">
        <v>5.38</v>
      </c>
      <c r="X92" s="6">
        <v>5.38</v>
      </c>
      <c r="Y92" s="6">
        <v>5.38</v>
      </c>
      <c r="Z92" s="6">
        <v>5.38</v>
      </c>
      <c r="AA92" s="6">
        <v>5.37</v>
      </c>
      <c r="AB92" s="6">
        <v>5.37</v>
      </c>
      <c r="AC92" s="6">
        <v>5.36</v>
      </c>
      <c r="AD92" s="6">
        <v>5.35</v>
      </c>
      <c r="AE92" s="6">
        <v>5.35</v>
      </c>
      <c r="AF92" s="6">
        <v>5.33</v>
      </c>
      <c r="AG92" s="6">
        <v>5.32</v>
      </c>
      <c r="AH92" s="6">
        <v>5.31</v>
      </c>
      <c r="AI92" s="6">
        <v>5.31</v>
      </c>
      <c r="AJ92" s="6">
        <v>5.3</v>
      </c>
      <c r="AK92" s="6">
        <v>5.29</v>
      </c>
      <c r="AL92" s="6">
        <v>5.28</v>
      </c>
      <c r="AM92" s="6">
        <v>5.27</v>
      </c>
      <c r="AN92" s="6">
        <v>5.27</v>
      </c>
      <c r="AO92" s="6">
        <v>5.26</v>
      </c>
      <c r="AP92" s="6">
        <v>5.25</v>
      </c>
      <c r="AQ92" s="6">
        <v>5.24</v>
      </c>
      <c r="AR92" s="6">
        <v>5.23</v>
      </c>
      <c r="AS92" s="6">
        <v>5.22</v>
      </c>
      <c r="AT92" s="6">
        <v>5.22</v>
      </c>
      <c r="AU92" s="6">
        <v>5.21</v>
      </c>
      <c r="AV92" s="6">
        <v>5.2</v>
      </c>
      <c r="AW92" s="6">
        <v>5.2</v>
      </c>
      <c r="AX92" s="6">
        <v>5.19</v>
      </c>
      <c r="AY92" s="6">
        <v>5.18</v>
      </c>
    </row>
    <row r="93" spans="1:51" x14ac:dyDescent="0.2">
      <c r="A93" s="5">
        <v>40056</v>
      </c>
      <c r="B93" s="6">
        <v>4.01</v>
      </c>
      <c r="C93" s="6">
        <v>4.1399999999999997</v>
      </c>
      <c r="D93" s="6">
        <v>4.29</v>
      </c>
      <c r="E93" s="6">
        <v>4.42</v>
      </c>
      <c r="F93" s="6">
        <v>4.54</v>
      </c>
      <c r="G93" s="6">
        <v>4.6500000000000004</v>
      </c>
      <c r="H93" s="6">
        <v>4.74</v>
      </c>
      <c r="I93" s="6">
        <v>4.83</v>
      </c>
      <c r="J93" s="6">
        <v>4.92</v>
      </c>
      <c r="K93" s="6">
        <v>4.99</v>
      </c>
      <c r="L93" s="6">
        <v>5.0599999999999996</v>
      </c>
      <c r="M93" s="6">
        <v>5.12</v>
      </c>
      <c r="N93" s="6">
        <v>5.17</v>
      </c>
      <c r="O93" s="6">
        <v>5.22</v>
      </c>
      <c r="P93" s="6">
        <v>5.26</v>
      </c>
      <c r="Q93" s="6">
        <v>5.29</v>
      </c>
      <c r="R93" s="6">
        <v>5.31</v>
      </c>
      <c r="S93" s="6">
        <v>5.33</v>
      </c>
      <c r="T93" s="6">
        <v>5.35</v>
      </c>
      <c r="U93" s="6">
        <v>5.37</v>
      </c>
      <c r="V93" s="6">
        <v>5.37</v>
      </c>
      <c r="W93" s="6">
        <v>5.37</v>
      </c>
      <c r="X93" s="6">
        <v>5.38</v>
      </c>
      <c r="Y93" s="6">
        <v>5.38</v>
      </c>
      <c r="Z93" s="6">
        <v>5.38</v>
      </c>
      <c r="AA93" s="6">
        <v>5.37</v>
      </c>
      <c r="AB93" s="6">
        <v>5.36</v>
      </c>
      <c r="AC93" s="6">
        <v>5.35</v>
      </c>
      <c r="AD93" s="6">
        <v>5.34</v>
      </c>
      <c r="AE93" s="6">
        <v>5.34</v>
      </c>
      <c r="AF93" s="6">
        <v>5.33</v>
      </c>
      <c r="AG93" s="6">
        <v>5.32</v>
      </c>
      <c r="AH93" s="6">
        <v>5.31</v>
      </c>
      <c r="AI93" s="6">
        <v>5.3</v>
      </c>
      <c r="AJ93" s="6">
        <v>5.29</v>
      </c>
      <c r="AK93" s="6">
        <v>5.28</v>
      </c>
      <c r="AL93" s="6">
        <v>5.27</v>
      </c>
      <c r="AM93" s="6">
        <v>5.26</v>
      </c>
      <c r="AN93" s="6">
        <v>5.26</v>
      </c>
      <c r="AO93" s="6">
        <v>5.25</v>
      </c>
      <c r="AP93" s="6">
        <v>5.24</v>
      </c>
      <c r="AQ93" s="6">
        <v>5.23</v>
      </c>
      <c r="AR93" s="6">
        <v>5.22</v>
      </c>
      <c r="AS93" s="6">
        <v>5.21</v>
      </c>
      <c r="AT93" s="6">
        <v>5.2</v>
      </c>
      <c r="AU93" s="6">
        <v>5.2</v>
      </c>
      <c r="AV93" s="6">
        <v>5.19</v>
      </c>
      <c r="AW93" s="6">
        <v>5.18</v>
      </c>
      <c r="AX93" s="6">
        <v>5.18</v>
      </c>
      <c r="AY93" s="6">
        <v>5.17</v>
      </c>
    </row>
    <row r="94" spans="1:51" x14ac:dyDescent="0.2">
      <c r="A94" s="5">
        <v>40086</v>
      </c>
      <c r="B94" s="6">
        <v>4.01</v>
      </c>
      <c r="C94" s="6">
        <v>4.1399999999999997</v>
      </c>
      <c r="D94" s="6">
        <v>4.29</v>
      </c>
      <c r="E94" s="6">
        <v>4.42</v>
      </c>
      <c r="F94" s="6">
        <v>4.54</v>
      </c>
      <c r="G94" s="6">
        <v>4.6399999999999997</v>
      </c>
      <c r="H94" s="6">
        <v>4.74</v>
      </c>
      <c r="I94" s="6">
        <v>4.83</v>
      </c>
      <c r="J94" s="6">
        <v>4.92</v>
      </c>
      <c r="K94" s="6">
        <v>4.99</v>
      </c>
      <c r="L94" s="6">
        <v>5.0599999999999996</v>
      </c>
      <c r="M94" s="6">
        <v>5.12</v>
      </c>
      <c r="N94" s="6">
        <v>5.17</v>
      </c>
      <c r="O94" s="6">
        <v>5.22</v>
      </c>
      <c r="P94" s="6">
        <v>5.26</v>
      </c>
      <c r="Q94" s="6">
        <v>5.28</v>
      </c>
      <c r="R94" s="6">
        <v>5.31</v>
      </c>
      <c r="S94" s="6">
        <v>5.33</v>
      </c>
      <c r="T94" s="6">
        <v>5.35</v>
      </c>
      <c r="U94" s="6">
        <v>5.37</v>
      </c>
      <c r="V94" s="6">
        <v>5.37</v>
      </c>
      <c r="W94" s="6">
        <v>5.37</v>
      </c>
      <c r="X94" s="6">
        <v>5.37</v>
      </c>
      <c r="Y94" s="6">
        <v>5.37</v>
      </c>
      <c r="Z94" s="6">
        <v>5.37</v>
      </c>
      <c r="AA94" s="6">
        <v>5.36</v>
      </c>
      <c r="AB94" s="6">
        <v>5.35</v>
      </c>
      <c r="AC94" s="6">
        <v>5.34</v>
      </c>
      <c r="AD94" s="6">
        <v>5.34</v>
      </c>
      <c r="AE94" s="6">
        <v>5.33</v>
      </c>
      <c r="AF94" s="6">
        <v>5.32</v>
      </c>
      <c r="AG94" s="6">
        <v>5.31</v>
      </c>
      <c r="AH94" s="6">
        <v>5.3</v>
      </c>
      <c r="AI94" s="6">
        <v>5.29</v>
      </c>
      <c r="AJ94" s="6">
        <v>5.28</v>
      </c>
      <c r="AK94" s="6">
        <v>5.27</v>
      </c>
      <c r="AL94" s="6">
        <v>5.26</v>
      </c>
      <c r="AM94" s="6">
        <v>5.25</v>
      </c>
      <c r="AN94" s="6">
        <v>5.24</v>
      </c>
      <c r="AO94" s="6">
        <v>5.24</v>
      </c>
      <c r="AP94" s="6">
        <v>5.23</v>
      </c>
      <c r="AQ94" s="6">
        <v>5.22</v>
      </c>
      <c r="AR94" s="6">
        <v>5.21</v>
      </c>
      <c r="AS94" s="6">
        <v>5.2</v>
      </c>
      <c r="AT94" s="6">
        <v>5.19</v>
      </c>
      <c r="AU94" s="6">
        <v>5.18</v>
      </c>
      <c r="AV94" s="6">
        <v>5.18</v>
      </c>
      <c r="AW94" s="6">
        <v>5.17</v>
      </c>
      <c r="AX94" s="6">
        <v>5.16</v>
      </c>
      <c r="AY94" s="6">
        <v>5.16</v>
      </c>
    </row>
    <row r="95" spans="1:51" x14ac:dyDescent="0.2">
      <c r="A95" s="5">
        <v>40117</v>
      </c>
      <c r="B95" s="6">
        <v>4</v>
      </c>
      <c r="C95" s="6">
        <v>4.13</v>
      </c>
      <c r="D95" s="6">
        <v>4.28</v>
      </c>
      <c r="E95" s="6">
        <v>4.42</v>
      </c>
      <c r="F95" s="6">
        <v>4.53</v>
      </c>
      <c r="G95" s="6">
        <v>4.6399999999999997</v>
      </c>
      <c r="H95" s="6">
        <v>4.74</v>
      </c>
      <c r="I95" s="6">
        <v>4.83</v>
      </c>
      <c r="J95" s="6">
        <v>4.91</v>
      </c>
      <c r="K95" s="6">
        <v>4.9800000000000004</v>
      </c>
      <c r="L95" s="6">
        <v>5.05</v>
      </c>
      <c r="M95" s="6">
        <v>5.1100000000000003</v>
      </c>
      <c r="N95" s="6">
        <v>5.16</v>
      </c>
      <c r="O95" s="6">
        <v>5.21</v>
      </c>
      <c r="P95" s="6">
        <v>5.25</v>
      </c>
      <c r="Q95" s="6">
        <v>5.28</v>
      </c>
      <c r="R95" s="6">
        <v>5.3</v>
      </c>
      <c r="S95" s="6">
        <v>5.33</v>
      </c>
      <c r="T95" s="6">
        <v>5.35</v>
      </c>
      <c r="U95" s="6">
        <v>5.36</v>
      </c>
      <c r="V95" s="6">
        <v>5.36</v>
      </c>
      <c r="W95" s="6">
        <v>5.36</v>
      </c>
      <c r="X95" s="6">
        <v>5.36</v>
      </c>
      <c r="Y95" s="6">
        <v>5.36</v>
      </c>
      <c r="Z95" s="6">
        <v>5.36</v>
      </c>
      <c r="AA95" s="6">
        <v>5.35</v>
      </c>
      <c r="AB95" s="6">
        <v>5.34</v>
      </c>
      <c r="AC95" s="6">
        <v>5.33</v>
      </c>
      <c r="AD95" s="6">
        <v>5.33</v>
      </c>
      <c r="AE95" s="6">
        <v>5.32</v>
      </c>
      <c r="AF95" s="6">
        <v>5.31</v>
      </c>
      <c r="AG95" s="6">
        <v>5.29</v>
      </c>
      <c r="AH95" s="6">
        <v>5.28</v>
      </c>
      <c r="AI95" s="6">
        <v>5.27</v>
      </c>
      <c r="AJ95" s="6">
        <v>5.26</v>
      </c>
      <c r="AK95" s="6">
        <v>5.25</v>
      </c>
      <c r="AL95" s="6">
        <v>5.25</v>
      </c>
      <c r="AM95" s="6">
        <v>5.24</v>
      </c>
      <c r="AN95" s="6">
        <v>5.23</v>
      </c>
      <c r="AO95" s="6">
        <v>5.22</v>
      </c>
      <c r="AP95" s="6">
        <v>5.21</v>
      </c>
      <c r="AQ95" s="6">
        <v>5.2</v>
      </c>
      <c r="AR95" s="6">
        <v>5.19</v>
      </c>
      <c r="AS95" s="6">
        <v>5.19</v>
      </c>
      <c r="AT95" s="6">
        <v>5.18</v>
      </c>
      <c r="AU95" s="6">
        <v>5.17</v>
      </c>
      <c r="AV95" s="6">
        <v>5.16</v>
      </c>
      <c r="AW95" s="6">
        <v>5.15</v>
      </c>
      <c r="AX95" s="6">
        <v>5.15</v>
      </c>
      <c r="AY95" s="6">
        <v>5.14</v>
      </c>
    </row>
    <row r="96" spans="1:51" x14ac:dyDescent="0.2">
      <c r="A96" s="5">
        <v>40147</v>
      </c>
      <c r="B96" s="6">
        <v>3.99</v>
      </c>
      <c r="C96" s="6">
        <v>4.12</v>
      </c>
      <c r="D96" s="6">
        <v>4.2699999999999996</v>
      </c>
      <c r="E96" s="6">
        <v>4.41</v>
      </c>
      <c r="F96" s="6">
        <v>4.5199999999999996</v>
      </c>
      <c r="G96" s="6">
        <v>4.63</v>
      </c>
      <c r="H96" s="6">
        <v>4.7300000000000004</v>
      </c>
      <c r="I96" s="6">
        <v>4.82</v>
      </c>
      <c r="J96" s="6">
        <v>4.9000000000000004</v>
      </c>
      <c r="K96" s="6">
        <v>4.9800000000000004</v>
      </c>
      <c r="L96" s="6">
        <v>5.05</v>
      </c>
      <c r="M96" s="6">
        <v>5.0999999999999996</v>
      </c>
      <c r="N96" s="6">
        <v>5.16</v>
      </c>
      <c r="O96" s="6">
        <v>5.2</v>
      </c>
      <c r="P96" s="6">
        <v>5.24</v>
      </c>
      <c r="Q96" s="6">
        <v>5.27</v>
      </c>
      <c r="R96" s="6">
        <v>5.3</v>
      </c>
      <c r="S96" s="6">
        <v>5.32</v>
      </c>
      <c r="T96" s="6">
        <v>5.34</v>
      </c>
      <c r="U96" s="6">
        <v>5.36</v>
      </c>
      <c r="V96" s="6">
        <v>5.35</v>
      </c>
      <c r="W96" s="6">
        <v>5.35</v>
      </c>
      <c r="X96" s="6">
        <v>5.35</v>
      </c>
      <c r="Y96" s="6">
        <v>5.35</v>
      </c>
      <c r="Z96" s="6">
        <v>5.35</v>
      </c>
      <c r="AA96" s="6">
        <v>5.34</v>
      </c>
      <c r="AB96" s="6">
        <v>5.33</v>
      </c>
      <c r="AC96" s="6">
        <v>5.32</v>
      </c>
      <c r="AD96" s="6">
        <v>5.31</v>
      </c>
      <c r="AE96" s="6">
        <v>5.31</v>
      </c>
      <c r="AF96" s="6">
        <v>5.29</v>
      </c>
      <c r="AG96" s="6">
        <v>5.28</v>
      </c>
      <c r="AH96" s="6">
        <v>5.27</v>
      </c>
      <c r="AI96" s="6">
        <v>5.26</v>
      </c>
      <c r="AJ96" s="6">
        <v>5.25</v>
      </c>
      <c r="AK96" s="6">
        <v>5.24</v>
      </c>
      <c r="AL96" s="6">
        <v>5.23</v>
      </c>
      <c r="AM96" s="6">
        <v>5.22</v>
      </c>
      <c r="AN96" s="6">
        <v>5.21</v>
      </c>
      <c r="AO96" s="6">
        <v>5.2</v>
      </c>
      <c r="AP96" s="6">
        <v>5.19</v>
      </c>
      <c r="AQ96" s="6">
        <v>5.19</v>
      </c>
      <c r="AR96" s="6">
        <v>5.18</v>
      </c>
      <c r="AS96" s="6">
        <v>5.17</v>
      </c>
      <c r="AT96" s="6">
        <v>5.16</v>
      </c>
      <c r="AU96" s="6">
        <v>5.15</v>
      </c>
      <c r="AV96" s="6">
        <v>5.14</v>
      </c>
      <c r="AW96" s="6">
        <v>5.14</v>
      </c>
      <c r="AX96" s="6">
        <v>5.13</v>
      </c>
      <c r="AY96" s="6">
        <v>5.12</v>
      </c>
    </row>
    <row r="97" spans="1:51" x14ac:dyDescent="0.2">
      <c r="A97" s="5">
        <v>40178</v>
      </c>
      <c r="B97" s="6">
        <v>3.99</v>
      </c>
      <c r="C97" s="6">
        <v>4.12</v>
      </c>
      <c r="D97" s="6">
        <v>4.2699999999999996</v>
      </c>
      <c r="E97" s="6">
        <v>4.4000000000000004</v>
      </c>
      <c r="F97" s="6">
        <v>4.5199999999999996</v>
      </c>
      <c r="G97" s="6">
        <v>4.63</v>
      </c>
      <c r="H97" s="6">
        <v>4.7300000000000004</v>
      </c>
      <c r="I97" s="6">
        <v>4.82</v>
      </c>
      <c r="J97" s="6">
        <v>4.9000000000000004</v>
      </c>
      <c r="K97" s="6">
        <v>4.97</v>
      </c>
      <c r="L97" s="6">
        <v>5.04</v>
      </c>
      <c r="M97" s="6">
        <v>5.0999999999999996</v>
      </c>
      <c r="N97" s="6">
        <v>5.15</v>
      </c>
      <c r="O97" s="6">
        <v>5.2</v>
      </c>
      <c r="P97" s="6">
        <v>5.24</v>
      </c>
      <c r="Q97" s="6">
        <v>5.27</v>
      </c>
      <c r="R97" s="6">
        <v>5.29</v>
      </c>
      <c r="S97" s="6">
        <v>5.31</v>
      </c>
      <c r="T97" s="6">
        <v>5.33</v>
      </c>
      <c r="U97" s="6">
        <v>5.35</v>
      </c>
      <c r="V97" s="6">
        <v>5.35</v>
      </c>
      <c r="W97" s="6">
        <v>5.35</v>
      </c>
      <c r="X97" s="6">
        <v>5.35</v>
      </c>
      <c r="Y97" s="6">
        <v>5.34</v>
      </c>
      <c r="Z97" s="6">
        <v>5.34</v>
      </c>
      <c r="AA97" s="6">
        <v>5.33</v>
      </c>
      <c r="AB97" s="6">
        <v>5.32</v>
      </c>
      <c r="AC97" s="6">
        <v>5.31</v>
      </c>
      <c r="AD97" s="6">
        <v>5.3</v>
      </c>
      <c r="AE97" s="6">
        <v>5.3</v>
      </c>
      <c r="AF97" s="6">
        <v>5.28</v>
      </c>
      <c r="AG97" s="6">
        <v>5.27</v>
      </c>
      <c r="AH97" s="6">
        <v>5.26</v>
      </c>
      <c r="AI97" s="6">
        <v>5.25</v>
      </c>
      <c r="AJ97" s="6">
        <v>5.24</v>
      </c>
      <c r="AK97" s="6">
        <v>5.23</v>
      </c>
      <c r="AL97" s="6">
        <v>5.22</v>
      </c>
      <c r="AM97" s="6">
        <v>5.21</v>
      </c>
      <c r="AN97" s="6">
        <v>5.2</v>
      </c>
      <c r="AO97" s="6">
        <v>5.19</v>
      </c>
      <c r="AP97" s="6">
        <v>5.18</v>
      </c>
      <c r="AQ97" s="6">
        <v>5.17</v>
      </c>
      <c r="AR97" s="6">
        <v>5.16</v>
      </c>
      <c r="AS97" s="6">
        <v>5.15</v>
      </c>
      <c r="AT97" s="6">
        <v>5.14</v>
      </c>
      <c r="AU97" s="6">
        <v>5.14</v>
      </c>
      <c r="AV97" s="6">
        <v>5.13</v>
      </c>
      <c r="AW97" s="6">
        <v>5.12</v>
      </c>
      <c r="AX97" s="6">
        <v>5.1100000000000003</v>
      </c>
      <c r="AY97" s="6">
        <v>5.1100000000000003</v>
      </c>
    </row>
    <row r="98" spans="1:51" x14ac:dyDescent="0.2">
      <c r="A98" s="5">
        <v>40209</v>
      </c>
      <c r="B98" s="6">
        <v>3.98</v>
      </c>
      <c r="C98" s="6">
        <v>4.1100000000000003</v>
      </c>
      <c r="D98" s="6">
        <v>4.26</v>
      </c>
      <c r="E98" s="6">
        <v>4.3899999999999997</v>
      </c>
      <c r="F98" s="6">
        <v>4.51</v>
      </c>
      <c r="G98" s="6">
        <v>4.62</v>
      </c>
      <c r="H98" s="6">
        <v>4.72</v>
      </c>
      <c r="I98" s="6">
        <v>4.8099999999999996</v>
      </c>
      <c r="J98" s="6">
        <v>4.8899999999999997</v>
      </c>
      <c r="K98" s="6">
        <v>4.97</v>
      </c>
      <c r="L98" s="6">
        <v>5.04</v>
      </c>
      <c r="M98" s="6">
        <v>5.09</v>
      </c>
      <c r="N98" s="6">
        <v>5.15</v>
      </c>
      <c r="O98" s="6">
        <v>5.19</v>
      </c>
      <c r="P98" s="6">
        <v>5.23</v>
      </c>
      <c r="Q98" s="6">
        <v>5.26</v>
      </c>
      <c r="R98" s="6">
        <v>5.28</v>
      </c>
      <c r="S98" s="6">
        <v>5.31</v>
      </c>
      <c r="T98" s="6">
        <v>5.32</v>
      </c>
      <c r="U98" s="6">
        <v>5.34</v>
      </c>
      <c r="V98" s="6">
        <v>5.34</v>
      </c>
      <c r="W98" s="6">
        <v>5.34</v>
      </c>
      <c r="X98" s="6">
        <v>5.34</v>
      </c>
      <c r="Y98" s="6">
        <v>5.33</v>
      </c>
      <c r="Z98" s="6">
        <v>5.33</v>
      </c>
      <c r="AA98" s="6">
        <v>5.32</v>
      </c>
      <c r="AB98" s="6">
        <v>5.31</v>
      </c>
      <c r="AC98" s="6">
        <v>5.3</v>
      </c>
      <c r="AD98" s="6">
        <v>5.29</v>
      </c>
      <c r="AE98" s="6">
        <v>5.28</v>
      </c>
      <c r="AF98" s="6">
        <v>5.27</v>
      </c>
      <c r="AG98" s="6">
        <v>5.26</v>
      </c>
      <c r="AH98" s="6">
        <v>5.24</v>
      </c>
      <c r="AI98" s="6">
        <v>5.23</v>
      </c>
      <c r="AJ98" s="6">
        <v>5.22</v>
      </c>
      <c r="AK98" s="6">
        <v>5.21</v>
      </c>
      <c r="AL98" s="6">
        <v>5.2</v>
      </c>
      <c r="AM98" s="6">
        <v>5.19</v>
      </c>
      <c r="AN98" s="6">
        <v>5.18</v>
      </c>
      <c r="AO98" s="6">
        <v>5.17</v>
      </c>
      <c r="AP98" s="6">
        <v>5.16</v>
      </c>
      <c r="AQ98" s="6">
        <v>5.15</v>
      </c>
      <c r="AR98" s="6">
        <v>5.15</v>
      </c>
      <c r="AS98" s="6">
        <v>5.14</v>
      </c>
      <c r="AT98" s="6">
        <v>5.13</v>
      </c>
      <c r="AU98" s="6">
        <v>5.12</v>
      </c>
      <c r="AV98" s="6">
        <v>5.1100000000000003</v>
      </c>
      <c r="AW98" s="6">
        <v>5.0999999999999996</v>
      </c>
      <c r="AX98" s="6">
        <v>5.0999999999999996</v>
      </c>
      <c r="AY98" s="6">
        <v>5.09</v>
      </c>
    </row>
    <row r="99" spans="1:51" x14ac:dyDescent="0.2">
      <c r="A99" s="5">
        <v>40237</v>
      </c>
      <c r="B99" s="6">
        <v>3.97</v>
      </c>
      <c r="C99" s="6">
        <v>4.0999999999999996</v>
      </c>
      <c r="D99" s="6">
        <v>4.26</v>
      </c>
      <c r="E99" s="6">
        <v>4.3899999999999997</v>
      </c>
      <c r="F99" s="6">
        <v>4.5</v>
      </c>
      <c r="G99" s="6">
        <v>4.6100000000000003</v>
      </c>
      <c r="H99" s="6">
        <v>4.71</v>
      </c>
      <c r="I99" s="6">
        <v>4.8</v>
      </c>
      <c r="J99" s="6">
        <v>4.8899999999999997</v>
      </c>
      <c r="K99" s="6">
        <v>4.96</v>
      </c>
      <c r="L99" s="6">
        <v>5.03</v>
      </c>
      <c r="M99" s="6">
        <v>5.09</v>
      </c>
      <c r="N99" s="6">
        <v>5.14</v>
      </c>
      <c r="O99" s="6">
        <v>5.19</v>
      </c>
      <c r="P99" s="6">
        <v>5.23</v>
      </c>
      <c r="Q99" s="6">
        <v>5.26</v>
      </c>
      <c r="R99" s="6">
        <v>5.28</v>
      </c>
      <c r="S99" s="6">
        <v>5.3</v>
      </c>
      <c r="T99" s="6">
        <v>5.32</v>
      </c>
      <c r="U99" s="6">
        <v>5.33</v>
      </c>
      <c r="V99" s="6">
        <v>5.33</v>
      </c>
      <c r="W99" s="6">
        <v>5.33</v>
      </c>
      <c r="X99" s="6">
        <v>5.33</v>
      </c>
      <c r="Y99" s="6">
        <v>5.32</v>
      </c>
      <c r="Z99" s="6">
        <v>5.32</v>
      </c>
      <c r="AA99" s="6">
        <v>5.31</v>
      </c>
      <c r="AB99" s="6">
        <v>5.3</v>
      </c>
      <c r="AC99" s="6">
        <v>5.29</v>
      </c>
      <c r="AD99" s="6">
        <v>5.28</v>
      </c>
      <c r="AE99" s="6">
        <v>5.27</v>
      </c>
      <c r="AF99" s="6">
        <v>5.26</v>
      </c>
      <c r="AG99" s="6">
        <v>5.24</v>
      </c>
      <c r="AH99" s="6">
        <v>5.23</v>
      </c>
      <c r="AI99" s="6">
        <v>5.22</v>
      </c>
      <c r="AJ99" s="6">
        <v>5.21</v>
      </c>
      <c r="AK99" s="6">
        <v>5.19</v>
      </c>
      <c r="AL99" s="6">
        <v>5.18</v>
      </c>
      <c r="AM99" s="6">
        <v>5.18</v>
      </c>
      <c r="AN99" s="6">
        <v>5.17</v>
      </c>
      <c r="AO99" s="6">
        <v>5.16</v>
      </c>
      <c r="AP99" s="6">
        <v>5.15</v>
      </c>
      <c r="AQ99" s="6">
        <v>5.14</v>
      </c>
      <c r="AR99" s="6">
        <v>5.13</v>
      </c>
      <c r="AS99" s="6">
        <v>5.12</v>
      </c>
      <c r="AT99" s="6">
        <v>5.1100000000000003</v>
      </c>
      <c r="AU99" s="6">
        <v>5.0999999999999996</v>
      </c>
      <c r="AV99" s="6">
        <v>5.09</v>
      </c>
      <c r="AW99" s="6">
        <v>5.09</v>
      </c>
      <c r="AX99" s="6">
        <v>5.08</v>
      </c>
      <c r="AY99" s="6">
        <v>5.07</v>
      </c>
    </row>
    <row r="100" spans="1:51" x14ac:dyDescent="0.2">
      <c r="A100" s="5">
        <v>40268</v>
      </c>
      <c r="B100" s="6">
        <v>3.96</v>
      </c>
      <c r="C100" s="6">
        <v>4.0999999999999996</v>
      </c>
      <c r="D100" s="6">
        <v>4.25</v>
      </c>
      <c r="E100" s="6">
        <v>4.38</v>
      </c>
      <c r="F100" s="6">
        <v>4.5</v>
      </c>
      <c r="G100" s="6">
        <v>4.6100000000000003</v>
      </c>
      <c r="H100" s="6">
        <v>4.71</v>
      </c>
      <c r="I100" s="6">
        <v>4.8</v>
      </c>
      <c r="J100" s="6">
        <v>4.88</v>
      </c>
      <c r="K100" s="6">
        <v>4.96</v>
      </c>
      <c r="L100" s="6">
        <v>5.03</v>
      </c>
      <c r="M100" s="6">
        <v>5.08</v>
      </c>
      <c r="N100" s="6">
        <v>5.14</v>
      </c>
      <c r="O100" s="6">
        <v>5.18</v>
      </c>
      <c r="P100" s="6">
        <v>5.22</v>
      </c>
      <c r="Q100" s="6">
        <v>5.25</v>
      </c>
      <c r="R100" s="6">
        <v>5.27</v>
      </c>
      <c r="S100" s="6">
        <v>5.29</v>
      </c>
      <c r="T100" s="6">
        <v>5.31</v>
      </c>
      <c r="U100" s="6">
        <v>5.33</v>
      </c>
      <c r="V100" s="6">
        <v>5.32</v>
      </c>
      <c r="W100" s="6">
        <v>5.32</v>
      </c>
      <c r="X100" s="6">
        <v>5.32</v>
      </c>
      <c r="Y100" s="6">
        <v>5.31</v>
      </c>
      <c r="Z100" s="6">
        <v>5.31</v>
      </c>
      <c r="AA100" s="6">
        <v>5.3</v>
      </c>
      <c r="AB100" s="6">
        <v>5.29</v>
      </c>
      <c r="AC100" s="6">
        <v>5.28</v>
      </c>
      <c r="AD100" s="6">
        <v>5.27</v>
      </c>
      <c r="AE100" s="6">
        <v>5.26</v>
      </c>
      <c r="AF100" s="6">
        <v>5.24</v>
      </c>
      <c r="AG100" s="6">
        <v>5.23</v>
      </c>
      <c r="AH100" s="6">
        <v>5.22</v>
      </c>
      <c r="AI100" s="6">
        <v>5.2</v>
      </c>
      <c r="AJ100" s="6">
        <v>5.19</v>
      </c>
      <c r="AK100" s="6">
        <v>5.18</v>
      </c>
      <c r="AL100" s="6">
        <v>5.17</v>
      </c>
      <c r="AM100" s="6">
        <v>5.16</v>
      </c>
      <c r="AN100" s="6">
        <v>5.15</v>
      </c>
      <c r="AO100" s="6">
        <v>5.14</v>
      </c>
      <c r="AP100" s="6">
        <v>5.13</v>
      </c>
      <c r="AQ100" s="6">
        <v>5.12</v>
      </c>
      <c r="AR100" s="6">
        <v>5.1100000000000003</v>
      </c>
      <c r="AS100" s="6">
        <v>5.0999999999999996</v>
      </c>
      <c r="AT100" s="6">
        <v>5.09</v>
      </c>
      <c r="AU100" s="6">
        <v>5.09</v>
      </c>
      <c r="AV100" s="6">
        <v>5.08</v>
      </c>
      <c r="AW100" s="6">
        <v>5.07</v>
      </c>
      <c r="AX100" s="6">
        <v>5.0599999999999996</v>
      </c>
      <c r="AY100" s="6">
        <v>5.0599999999999996</v>
      </c>
    </row>
    <row r="101" spans="1:51" x14ac:dyDescent="0.2">
      <c r="A101" s="5">
        <v>40298</v>
      </c>
      <c r="B101" s="6">
        <v>3.96</v>
      </c>
      <c r="C101" s="6">
        <v>4.09</v>
      </c>
      <c r="D101" s="6">
        <v>4.24</v>
      </c>
      <c r="E101" s="6">
        <v>4.37</v>
      </c>
      <c r="F101" s="6">
        <v>4.49</v>
      </c>
      <c r="G101" s="6">
        <v>4.5999999999999996</v>
      </c>
      <c r="H101" s="6">
        <v>4.7</v>
      </c>
      <c r="I101" s="6">
        <v>4.79</v>
      </c>
      <c r="J101" s="6">
        <v>4.87</v>
      </c>
      <c r="K101" s="6">
        <v>4.95</v>
      </c>
      <c r="L101" s="6">
        <v>5.0199999999999996</v>
      </c>
      <c r="M101" s="6">
        <v>5.08</v>
      </c>
      <c r="N101" s="6">
        <v>5.13</v>
      </c>
      <c r="O101" s="6">
        <v>5.18</v>
      </c>
      <c r="P101" s="6">
        <v>5.22</v>
      </c>
      <c r="Q101" s="6">
        <v>5.24</v>
      </c>
      <c r="R101" s="6">
        <v>5.26</v>
      </c>
      <c r="S101" s="6">
        <v>5.28</v>
      </c>
      <c r="T101" s="6">
        <v>5.3</v>
      </c>
      <c r="U101" s="6">
        <v>5.32</v>
      </c>
      <c r="V101" s="6">
        <v>5.31</v>
      </c>
      <c r="W101" s="6">
        <v>5.31</v>
      </c>
      <c r="X101" s="6">
        <v>5.31</v>
      </c>
      <c r="Y101" s="6">
        <v>5.3</v>
      </c>
      <c r="Z101" s="6">
        <v>5.3</v>
      </c>
      <c r="AA101" s="6">
        <v>5.29</v>
      </c>
      <c r="AB101" s="6">
        <v>5.27</v>
      </c>
      <c r="AC101" s="6">
        <v>5.26</v>
      </c>
      <c r="AD101" s="6">
        <v>5.25</v>
      </c>
      <c r="AE101" s="6">
        <v>5.24</v>
      </c>
      <c r="AF101" s="6">
        <v>5.23</v>
      </c>
      <c r="AG101" s="6">
        <v>5.21</v>
      </c>
      <c r="AH101" s="6">
        <v>5.2</v>
      </c>
      <c r="AI101" s="6">
        <v>5.19</v>
      </c>
      <c r="AJ101" s="6">
        <v>5.17</v>
      </c>
      <c r="AK101" s="6">
        <v>5.16</v>
      </c>
      <c r="AL101" s="6">
        <v>5.15</v>
      </c>
      <c r="AM101" s="6">
        <v>5.14</v>
      </c>
      <c r="AN101" s="6">
        <v>5.13</v>
      </c>
      <c r="AO101" s="6">
        <v>5.12</v>
      </c>
      <c r="AP101" s="6">
        <v>5.1100000000000003</v>
      </c>
      <c r="AQ101" s="6">
        <v>5.0999999999999996</v>
      </c>
      <c r="AR101" s="6">
        <v>5.09</v>
      </c>
      <c r="AS101" s="6">
        <v>5.08</v>
      </c>
      <c r="AT101" s="6">
        <v>5.07</v>
      </c>
      <c r="AU101" s="6">
        <v>5.07</v>
      </c>
      <c r="AV101" s="6">
        <v>5.0599999999999996</v>
      </c>
      <c r="AW101" s="6">
        <v>5.05</v>
      </c>
      <c r="AX101" s="6">
        <v>5.04</v>
      </c>
      <c r="AY101" s="6">
        <v>5.04</v>
      </c>
    </row>
    <row r="102" spans="1:51" x14ac:dyDescent="0.2">
      <c r="A102" s="5">
        <v>40329</v>
      </c>
      <c r="B102" s="6">
        <v>3.95</v>
      </c>
      <c r="C102" s="6">
        <v>4.08</v>
      </c>
      <c r="D102" s="6">
        <v>4.2300000000000004</v>
      </c>
      <c r="E102" s="6">
        <v>4.3600000000000003</v>
      </c>
      <c r="F102" s="6">
        <v>4.4800000000000004</v>
      </c>
      <c r="G102" s="6">
        <v>4.59</v>
      </c>
      <c r="H102" s="6">
        <v>4.6900000000000004</v>
      </c>
      <c r="I102" s="6">
        <v>4.78</v>
      </c>
      <c r="J102" s="6">
        <v>4.8600000000000003</v>
      </c>
      <c r="K102" s="6">
        <v>4.9400000000000004</v>
      </c>
      <c r="L102" s="6">
        <v>5.01</v>
      </c>
      <c r="M102" s="6">
        <v>5.07</v>
      </c>
      <c r="N102" s="6">
        <v>5.12</v>
      </c>
      <c r="O102" s="6">
        <v>5.17</v>
      </c>
      <c r="P102" s="6">
        <v>5.21</v>
      </c>
      <c r="Q102" s="6">
        <v>5.23</v>
      </c>
      <c r="R102" s="6">
        <v>5.25</v>
      </c>
      <c r="S102" s="6">
        <v>5.27</v>
      </c>
      <c r="T102" s="6">
        <v>5.29</v>
      </c>
      <c r="U102" s="6">
        <v>5.31</v>
      </c>
      <c r="V102" s="6">
        <v>5.3</v>
      </c>
      <c r="W102" s="6">
        <v>5.3</v>
      </c>
      <c r="X102" s="6">
        <v>5.29</v>
      </c>
      <c r="Y102" s="6">
        <v>5.29</v>
      </c>
      <c r="Z102" s="6">
        <v>5.29</v>
      </c>
      <c r="AA102" s="6">
        <v>5.27</v>
      </c>
      <c r="AB102" s="6">
        <v>5.26</v>
      </c>
      <c r="AC102" s="6">
        <v>5.25</v>
      </c>
      <c r="AD102" s="6">
        <v>5.24</v>
      </c>
      <c r="AE102" s="6">
        <v>5.23</v>
      </c>
      <c r="AF102" s="6">
        <v>5.21</v>
      </c>
      <c r="AG102" s="6">
        <v>5.19</v>
      </c>
      <c r="AH102" s="6">
        <v>5.18</v>
      </c>
      <c r="AI102" s="6">
        <v>5.17</v>
      </c>
      <c r="AJ102" s="6">
        <v>5.16</v>
      </c>
      <c r="AK102" s="6">
        <v>5.14</v>
      </c>
      <c r="AL102" s="6">
        <v>5.13</v>
      </c>
      <c r="AM102" s="6">
        <v>5.12</v>
      </c>
      <c r="AN102" s="6">
        <v>5.1100000000000003</v>
      </c>
      <c r="AO102" s="6">
        <v>5.0999999999999996</v>
      </c>
      <c r="AP102" s="6">
        <v>5.09</v>
      </c>
      <c r="AQ102" s="6">
        <v>5.08</v>
      </c>
      <c r="AR102" s="6">
        <v>5.07</v>
      </c>
      <c r="AS102" s="6">
        <v>5.0599999999999996</v>
      </c>
      <c r="AT102" s="6">
        <v>5.05</v>
      </c>
      <c r="AU102" s="6">
        <v>5.05</v>
      </c>
      <c r="AV102" s="6">
        <v>5.04</v>
      </c>
      <c r="AW102" s="6">
        <v>5.03</v>
      </c>
      <c r="AX102" s="6">
        <v>5.0199999999999996</v>
      </c>
      <c r="AY102" s="6">
        <v>5.0199999999999996</v>
      </c>
    </row>
    <row r="103" spans="1:51" x14ac:dyDescent="0.2">
      <c r="A103" s="5">
        <v>40359</v>
      </c>
      <c r="B103" s="6">
        <v>3.95</v>
      </c>
      <c r="C103" s="6">
        <v>4.07</v>
      </c>
      <c r="D103" s="6">
        <v>4.22</v>
      </c>
      <c r="E103" s="6">
        <v>4.3499999999999996</v>
      </c>
      <c r="F103" s="6">
        <v>4.47</v>
      </c>
      <c r="G103" s="6">
        <v>4.58</v>
      </c>
      <c r="H103" s="6">
        <v>4.68</v>
      </c>
      <c r="I103" s="6">
        <v>4.7699999999999996</v>
      </c>
      <c r="J103" s="6">
        <v>4.8600000000000003</v>
      </c>
      <c r="K103" s="6">
        <v>4.93</v>
      </c>
      <c r="L103" s="6">
        <v>5</v>
      </c>
      <c r="M103" s="6">
        <v>5.0599999999999996</v>
      </c>
      <c r="N103" s="6">
        <v>5.1100000000000003</v>
      </c>
      <c r="O103" s="6">
        <v>5.16</v>
      </c>
      <c r="P103" s="6">
        <v>5.2</v>
      </c>
      <c r="Q103" s="6">
        <v>5.22</v>
      </c>
      <c r="R103" s="6">
        <v>5.25</v>
      </c>
      <c r="S103" s="6">
        <v>5.27</v>
      </c>
      <c r="T103" s="6">
        <v>5.28</v>
      </c>
      <c r="U103" s="6">
        <v>5.3</v>
      </c>
      <c r="V103" s="6">
        <v>5.29</v>
      </c>
      <c r="W103" s="6">
        <v>5.29</v>
      </c>
      <c r="X103" s="6">
        <v>5.28</v>
      </c>
      <c r="Y103" s="6">
        <v>5.28</v>
      </c>
      <c r="Z103" s="6">
        <v>5.27</v>
      </c>
      <c r="AA103" s="6">
        <v>5.26</v>
      </c>
      <c r="AB103" s="6">
        <v>5.25</v>
      </c>
      <c r="AC103" s="6">
        <v>5.23</v>
      </c>
      <c r="AD103" s="6">
        <v>5.22</v>
      </c>
      <c r="AE103" s="6">
        <v>5.21</v>
      </c>
      <c r="AF103" s="6">
        <v>5.2</v>
      </c>
      <c r="AG103" s="6">
        <v>5.18</v>
      </c>
      <c r="AH103" s="6">
        <v>5.17</v>
      </c>
      <c r="AI103" s="6">
        <v>5.15</v>
      </c>
      <c r="AJ103" s="6">
        <v>5.14</v>
      </c>
      <c r="AK103" s="6">
        <v>5.13</v>
      </c>
      <c r="AL103" s="6">
        <v>5.12</v>
      </c>
      <c r="AM103" s="6">
        <v>5.1100000000000003</v>
      </c>
      <c r="AN103" s="6">
        <v>5.0999999999999996</v>
      </c>
      <c r="AO103" s="6">
        <v>5.09</v>
      </c>
      <c r="AP103" s="6">
        <v>5.08</v>
      </c>
      <c r="AQ103" s="6">
        <v>5.07</v>
      </c>
      <c r="AR103" s="6">
        <v>5.0599999999999996</v>
      </c>
      <c r="AS103" s="6">
        <v>5.05</v>
      </c>
      <c r="AT103" s="6">
        <v>5.04</v>
      </c>
      <c r="AU103" s="6">
        <v>5.03</v>
      </c>
      <c r="AV103" s="6">
        <v>5.0199999999999996</v>
      </c>
      <c r="AW103" s="6">
        <v>5.01</v>
      </c>
      <c r="AX103" s="6">
        <v>5.01</v>
      </c>
      <c r="AY103" s="6">
        <v>5</v>
      </c>
    </row>
    <row r="104" spans="1:51" x14ac:dyDescent="0.2">
      <c r="A104" s="5">
        <v>40390</v>
      </c>
      <c r="B104" s="6">
        <v>3.94</v>
      </c>
      <c r="C104" s="6">
        <v>4.0599999999999996</v>
      </c>
      <c r="D104" s="6">
        <v>4.21</v>
      </c>
      <c r="E104" s="6">
        <v>4.34</v>
      </c>
      <c r="F104" s="6">
        <v>4.46</v>
      </c>
      <c r="G104" s="6">
        <v>4.57</v>
      </c>
      <c r="H104" s="6">
        <v>4.67</v>
      </c>
      <c r="I104" s="6">
        <v>4.76</v>
      </c>
      <c r="J104" s="6">
        <v>4.8499999999999996</v>
      </c>
      <c r="K104" s="6">
        <v>4.92</v>
      </c>
      <c r="L104" s="6">
        <v>4.99</v>
      </c>
      <c r="M104" s="6">
        <v>5.05</v>
      </c>
      <c r="N104" s="6">
        <v>5.1100000000000003</v>
      </c>
      <c r="O104" s="6">
        <v>5.15</v>
      </c>
      <c r="P104" s="6">
        <v>5.19</v>
      </c>
      <c r="Q104" s="6">
        <v>5.22</v>
      </c>
      <c r="R104" s="6">
        <v>5.24</v>
      </c>
      <c r="S104" s="6">
        <v>5.26</v>
      </c>
      <c r="T104" s="6">
        <v>5.27</v>
      </c>
      <c r="U104" s="6">
        <v>5.29</v>
      </c>
      <c r="V104" s="6">
        <v>5.28</v>
      </c>
      <c r="W104" s="6">
        <v>5.28</v>
      </c>
      <c r="X104" s="6">
        <v>5.27</v>
      </c>
      <c r="Y104" s="6">
        <v>5.27</v>
      </c>
      <c r="Z104" s="6">
        <v>5.26</v>
      </c>
      <c r="AA104" s="6">
        <v>5.25</v>
      </c>
      <c r="AB104" s="6">
        <v>5.23</v>
      </c>
      <c r="AC104" s="6">
        <v>5.22</v>
      </c>
      <c r="AD104" s="6">
        <v>5.21</v>
      </c>
      <c r="AE104" s="6">
        <v>5.2</v>
      </c>
      <c r="AF104" s="6">
        <v>5.18</v>
      </c>
      <c r="AG104" s="6">
        <v>5.17</v>
      </c>
      <c r="AH104" s="6">
        <v>5.15</v>
      </c>
      <c r="AI104" s="6">
        <v>5.14</v>
      </c>
      <c r="AJ104" s="6">
        <v>5.13</v>
      </c>
      <c r="AK104" s="6">
        <v>5.1100000000000003</v>
      </c>
      <c r="AL104" s="6">
        <v>5.0999999999999996</v>
      </c>
      <c r="AM104" s="6">
        <v>5.09</v>
      </c>
      <c r="AN104" s="6">
        <v>5.08</v>
      </c>
      <c r="AO104" s="6">
        <v>5.07</v>
      </c>
      <c r="AP104" s="6">
        <v>5.0599999999999996</v>
      </c>
      <c r="AQ104" s="6">
        <v>5.05</v>
      </c>
      <c r="AR104" s="6">
        <v>5.04</v>
      </c>
      <c r="AS104" s="6">
        <v>5.03</v>
      </c>
      <c r="AT104" s="6">
        <v>5.0199999999999996</v>
      </c>
      <c r="AU104" s="6">
        <v>5.01</v>
      </c>
      <c r="AV104" s="6">
        <v>5.01</v>
      </c>
      <c r="AW104" s="6">
        <v>5</v>
      </c>
      <c r="AX104" s="6">
        <v>4.99</v>
      </c>
      <c r="AY104" s="6">
        <v>4.9800000000000004</v>
      </c>
    </row>
    <row r="105" spans="1:51" x14ac:dyDescent="0.2">
      <c r="A105" s="5">
        <v>40421</v>
      </c>
      <c r="B105" s="6">
        <v>3.94</v>
      </c>
      <c r="C105" s="6">
        <v>4.0599999999999996</v>
      </c>
      <c r="D105" s="6">
        <v>4.2</v>
      </c>
      <c r="E105" s="6">
        <v>4.33</v>
      </c>
      <c r="F105" s="6">
        <v>4.45</v>
      </c>
      <c r="G105" s="6">
        <v>4.5599999999999996</v>
      </c>
      <c r="H105" s="6">
        <v>4.66</v>
      </c>
      <c r="I105" s="6">
        <v>4.75</v>
      </c>
      <c r="J105" s="6">
        <v>4.83</v>
      </c>
      <c r="K105" s="6">
        <v>4.91</v>
      </c>
      <c r="L105" s="6">
        <v>4.9800000000000004</v>
      </c>
      <c r="M105" s="6">
        <v>5.04</v>
      </c>
      <c r="N105" s="6">
        <v>5.09</v>
      </c>
      <c r="O105" s="6">
        <v>5.14</v>
      </c>
      <c r="P105" s="6">
        <v>5.18</v>
      </c>
      <c r="Q105" s="6">
        <v>5.2</v>
      </c>
      <c r="R105" s="6">
        <v>5.22</v>
      </c>
      <c r="S105" s="6">
        <v>5.24</v>
      </c>
      <c r="T105" s="6">
        <v>5.26</v>
      </c>
      <c r="U105" s="6">
        <v>5.27</v>
      </c>
      <c r="V105" s="6">
        <v>5.26</v>
      </c>
      <c r="W105" s="6">
        <v>5.26</v>
      </c>
      <c r="X105" s="6">
        <v>5.25</v>
      </c>
      <c r="Y105" s="6">
        <v>5.25</v>
      </c>
      <c r="Z105" s="6">
        <v>5.24</v>
      </c>
      <c r="AA105" s="6">
        <v>5.23</v>
      </c>
      <c r="AB105" s="6">
        <v>5.21</v>
      </c>
      <c r="AC105" s="6">
        <v>5.2</v>
      </c>
      <c r="AD105" s="6">
        <v>5.19</v>
      </c>
      <c r="AE105" s="6">
        <v>5.18</v>
      </c>
      <c r="AF105" s="6">
        <v>5.16</v>
      </c>
      <c r="AG105" s="6">
        <v>5.14</v>
      </c>
      <c r="AH105" s="6">
        <v>5.13</v>
      </c>
      <c r="AI105" s="6">
        <v>5.1100000000000003</v>
      </c>
      <c r="AJ105" s="6">
        <v>5.0999999999999996</v>
      </c>
      <c r="AK105" s="6">
        <v>5.09</v>
      </c>
      <c r="AL105" s="6">
        <v>5.08</v>
      </c>
      <c r="AM105" s="6">
        <v>5.07</v>
      </c>
      <c r="AN105" s="6">
        <v>5.0599999999999996</v>
      </c>
      <c r="AO105" s="6">
        <v>5.05</v>
      </c>
      <c r="AP105" s="6">
        <v>5.03</v>
      </c>
      <c r="AQ105" s="6">
        <v>5.0199999999999996</v>
      </c>
      <c r="AR105" s="6">
        <v>5.01</v>
      </c>
      <c r="AS105" s="6">
        <v>5</v>
      </c>
      <c r="AT105" s="6">
        <v>5</v>
      </c>
      <c r="AU105" s="6">
        <v>4.99</v>
      </c>
      <c r="AV105" s="6">
        <v>4.9800000000000004</v>
      </c>
      <c r="AW105" s="6">
        <v>4.97</v>
      </c>
      <c r="AX105" s="6">
        <v>4.96</v>
      </c>
      <c r="AY105" s="6">
        <v>4.96</v>
      </c>
    </row>
    <row r="106" spans="1:51" x14ac:dyDescent="0.2">
      <c r="A106" s="5">
        <v>40451</v>
      </c>
      <c r="B106" s="6">
        <v>3.93</v>
      </c>
      <c r="C106" s="6">
        <v>4.05</v>
      </c>
      <c r="D106" s="6">
        <v>4.1900000000000004</v>
      </c>
      <c r="E106" s="6">
        <v>4.32</v>
      </c>
      <c r="F106" s="6">
        <v>4.4400000000000004</v>
      </c>
      <c r="G106" s="6">
        <v>4.55</v>
      </c>
      <c r="H106" s="6">
        <v>4.6500000000000004</v>
      </c>
      <c r="I106" s="6">
        <v>4.74</v>
      </c>
      <c r="J106" s="6">
        <v>4.82</v>
      </c>
      <c r="K106" s="6">
        <v>4.9000000000000004</v>
      </c>
      <c r="L106" s="6">
        <v>4.97</v>
      </c>
      <c r="M106" s="6">
        <v>5.0199999999999996</v>
      </c>
      <c r="N106" s="6">
        <v>5.08</v>
      </c>
      <c r="O106" s="6">
        <v>5.12</v>
      </c>
      <c r="P106" s="6">
        <v>5.16</v>
      </c>
      <c r="Q106" s="6">
        <v>5.19</v>
      </c>
      <c r="R106" s="6">
        <v>5.21</v>
      </c>
      <c r="S106" s="6">
        <v>5.22</v>
      </c>
      <c r="T106" s="6">
        <v>5.24</v>
      </c>
      <c r="U106" s="6">
        <v>5.26</v>
      </c>
      <c r="V106" s="6">
        <v>5.25</v>
      </c>
      <c r="W106" s="6">
        <v>5.24</v>
      </c>
      <c r="X106" s="6">
        <v>5.24</v>
      </c>
      <c r="Y106" s="6">
        <v>5.23</v>
      </c>
      <c r="Z106" s="6">
        <v>5.23</v>
      </c>
      <c r="AA106" s="6">
        <v>5.21</v>
      </c>
      <c r="AB106" s="6">
        <v>5.19</v>
      </c>
      <c r="AC106" s="6">
        <v>5.18</v>
      </c>
      <c r="AD106" s="6">
        <v>5.17</v>
      </c>
      <c r="AE106" s="6">
        <v>5.16</v>
      </c>
      <c r="AF106" s="6">
        <v>5.14</v>
      </c>
      <c r="AG106" s="6">
        <v>5.12</v>
      </c>
      <c r="AH106" s="6">
        <v>5.1100000000000003</v>
      </c>
      <c r="AI106" s="6">
        <v>5.09</v>
      </c>
      <c r="AJ106" s="6">
        <v>5.08</v>
      </c>
      <c r="AK106" s="6">
        <v>5.07</v>
      </c>
      <c r="AL106" s="6">
        <v>5.05</v>
      </c>
      <c r="AM106" s="6">
        <v>5.04</v>
      </c>
      <c r="AN106" s="6">
        <v>5.03</v>
      </c>
      <c r="AO106" s="6">
        <v>5.0199999999999996</v>
      </c>
      <c r="AP106" s="6">
        <v>5.01</v>
      </c>
      <c r="AQ106" s="6">
        <v>5</v>
      </c>
      <c r="AR106" s="6">
        <v>4.99</v>
      </c>
      <c r="AS106" s="6">
        <v>4.9800000000000004</v>
      </c>
      <c r="AT106" s="6">
        <v>4.97</v>
      </c>
      <c r="AU106" s="6">
        <v>4.96</v>
      </c>
      <c r="AV106" s="6">
        <v>4.96</v>
      </c>
      <c r="AW106" s="6">
        <v>4.95</v>
      </c>
      <c r="AX106" s="6">
        <v>4.9400000000000004</v>
      </c>
      <c r="AY106" s="6">
        <v>4.93</v>
      </c>
    </row>
    <row r="107" spans="1:51" x14ac:dyDescent="0.2">
      <c r="A107" s="5">
        <v>40482</v>
      </c>
      <c r="B107" s="6">
        <v>3.93</v>
      </c>
      <c r="C107" s="6">
        <v>4.04</v>
      </c>
      <c r="D107" s="6">
        <v>4.1900000000000004</v>
      </c>
      <c r="E107" s="6">
        <v>4.3099999999999996</v>
      </c>
      <c r="F107" s="6">
        <v>4.43</v>
      </c>
      <c r="G107" s="6">
        <v>4.54</v>
      </c>
      <c r="H107" s="6">
        <v>4.6399999999999997</v>
      </c>
      <c r="I107" s="6">
        <v>4.7300000000000004</v>
      </c>
      <c r="J107" s="6">
        <v>4.8099999999999996</v>
      </c>
      <c r="K107" s="6">
        <v>4.8899999999999997</v>
      </c>
      <c r="L107" s="6">
        <v>4.96</v>
      </c>
      <c r="M107" s="6">
        <v>5.0199999999999996</v>
      </c>
      <c r="N107" s="6">
        <v>5.07</v>
      </c>
      <c r="O107" s="6">
        <v>5.1100000000000003</v>
      </c>
      <c r="P107" s="6">
        <v>5.15</v>
      </c>
      <c r="Q107" s="6">
        <v>5.18</v>
      </c>
      <c r="R107" s="6">
        <v>5.2</v>
      </c>
      <c r="S107" s="6">
        <v>5.21</v>
      </c>
      <c r="T107" s="6">
        <v>5.23</v>
      </c>
      <c r="U107" s="6">
        <v>5.24</v>
      </c>
      <c r="V107" s="6">
        <v>5.24</v>
      </c>
      <c r="W107" s="6">
        <v>5.23</v>
      </c>
      <c r="X107" s="6">
        <v>5.22</v>
      </c>
      <c r="Y107" s="6">
        <v>5.22</v>
      </c>
      <c r="Z107" s="6">
        <v>5.21</v>
      </c>
      <c r="AA107" s="6">
        <v>5.19</v>
      </c>
      <c r="AB107" s="6">
        <v>5.18</v>
      </c>
      <c r="AC107" s="6">
        <v>5.16</v>
      </c>
      <c r="AD107" s="6">
        <v>5.15</v>
      </c>
      <c r="AE107" s="6">
        <v>5.14</v>
      </c>
      <c r="AF107" s="6">
        <v>5.12</v>
      </c>
      <c r="AG107" s="6">
        <v>5.0999999999999996</v>
      </c>
      <c r="AH107" s="6">
        <v>5.09</v>
      </c>
      <c r="AI107" s="6">
        <v>5.07</v>
      </c>
      <c r="AJ107" s="6">
        <v>5.0599999999999996</v>
      </c>
      <c r="AK107" s="6">
        <v>5.05</v>
      </c>
      <c r="AL107" s="6">
        <v>5.03</v>
      </c>
      <c r="AM107" s="6">
        <v>5.0199999999999996</v>
      </c>
      <c r="AN107" s="6">
        <v>5.01</v>
      </c>
      <c r="AO107" s="6">
        <v>5</v>
      </c>
      <c r="AP107" s="6">
        <v>4.99</v>
      </c>
      <c r="AQ107" s="6">
        <v>4.9800000000000004</v>
      </c>
      <c r="AR107" s="6">
        <v>4.97</v>
      </c>
      <c r="AS107" s="6">
        <v>4.96</v>
      </c>
      <c r="AT107" s="6">
        <v>4.95</v>
      </c>
      <c r="AU107" s="6">
        <v>4.9400000000000004</v>
      </c>
      <c r="AV107" s="6">
        <v>4.93</v>
      </c>
      <c r="AW107" s="6">
        <v>4.93</v>
      </c>
      <c r="AX107" s="6">
        <v>4.92</v>
      </c>
      <c r="AY107" s="6">
        <v>4.91</v>
      </c>
    </row>
    <row r="108" spans="1:51" x14ac:dyDescent="0.2">
      <c r="A108" s="5">
        <v>40512</v>
      </c>
      <c r="B108" s="6">
        <v>3.93</v>
      </c>
      <c r="C108" s="6">
        <v>4.04</v>
      </c>
      <c r="D108" s="6">
        <v>4.1900000000000004</v>
      </c>
      <c r="E108" s="6">
        <v>4.3099999999999996</v>
      </c>
      <c r="F108" s="6">
        <v>4.43</v>
      </c>
      <c r="G108" s="6">
        <v>4.54</v>
      </c>
      <c r="H108" s="6">
        <v>4.6399999999999997</v>
      </c>
      <c r="I108" s="6">
        <v>4.7300000000000004</v>
      </c>
      <c r="J108" s="6">
        <v>4.8099999999999996</v>
      </c>
      <c r="K108" s="6">
        <v>4.8899999999999997</v>
      </c>
      <c r="L108" s="6">
        <v>4.96</v>
      </c>
      <c r="M108" s="6">
        <v>5.0199999999999996</v>
      </c>
      <c r="N108" s="6">
        <v>5.07</v>
      </c>
      <c r="O108" s="6">
        <v>5.12</v>
      </c>
      <c r="P108" s="6">
        <v>5.16</v>
      </c>
      <c r="Q108" s="6">
        <v>5.18</v>
      </c>
      <c r="R108" s="6">
        <v>5.2</v>
      </c>
      <c r="S108" s="6">
        <v>5.21</v>
      </c>
      <c r="T108" s="6">
        <v>5.23</v>
      </c>
      <c r="U108" s="6">
        <v>5.24</v>
      </c>
      <c r="V108" s="6">
        <v>5.23</v>
      </c>
      <c r="W108" s="6">
        <v>5.22</v>
      </c>
      <c r="X108" s="6">
        <v>5.22</v>
      </c>
      <c r="Y108" s="6">
        <v>5.21</v>
      </c>
      <c r="Z108" s="6">
        <v>5.2</v>
      </c>
      <c r="AA108" s="6">
        <v>5.19</v>
      </c>
      <c r="AB108" s="6">
        <v>5.17</v>
      </c>
      <c r="AC108" s="6">
        <v>5.16</v>
      </c>
      <c r="AD108" s="6">
        <v>5.14</v>
      </c>
      <c r="AE108" s="6">
        <v>5.13</v>
      </c>
      <c r="AF108" s="6">
        <v>5.1100000000000003</v>
      </c>
      <c r="AG108" s="6">
        <v>5.09</v>
      </c>
      <c r="AH108" s="6">
        <v>5.08</v>
      </c>
      <c r="AI108" s="6">
        <v>5.0599999999999996</v>
      </c>
      <c r="AJ108" s="6">
        <v>5.05</v>
      </c>
      <c r="AK108" s="6">
        <v>5.03</v>
      </c>
      <c r="AL108" s="6">
        <v>5.0199999999999996</v>
      </c>
      <c r="AM108" s="6">
        <v>5.01</v>
      </c>
      <c r="AN108" s="6">
        <v>5</v>
      </c>
      <c r="AO108" s="6">
        <v>4.99</v>
      </c>
      <c r="AP108" s="6">
        <v>4.9800000000000004</v>
      </c>
      <c r="AQ108" s="6">
        <v>4.97</v>
      </c>
      <c r="AR108" s="6">
        <v>4.96</v>
      </c>
      <c r="AS108" s="6">
        <v>4.95</v>
      </c>
      <c r="AT108" s="6">
        <v>4.9400000000000004</v>
      </c>
      <c r="AU108" s="6">
        <v>4.93</v>
      </c>
      <c r="AV108" s="6">
        <v>4.92</v>
      </c>
      <c r="AW108" s="6">
        <v>4.91</v>
      </c>
      <c r="AX108" s="6">
        <v>4.9000000000000004</v>
      </c>
      <c r="AY108" s="6">
        <v>4.9000000000000004</v>
      </c>
    </row>
    <row r="109" spans="1:51" x14ac:dyDescent="0.2">
      <c r="A109" s="5">
        <v>40543</v>
      </c>
      <c r="B109" s="6">
        <v>3.93</v>
      </c>
      <c r="C109" s="6">
        <v>4.04</v>
      </c>
      <c r="D109" s="6">
        <v>4.1900000000000004</v>
      </c>
      <c r="E109" s="6">
        <v>4.32</v>
      </c>
      <c r="F109" s="6">
        <v>4.4400000000000004</v>
      </c>
      <c r="G109" s="6">
        <v>4.55</v>
      </c>
      <c r="H109" s="6">
        <v>4.6500000000000004</v>
      </c>
      <c r="I109" s="6">
        <v>4.74</v>
      </c>
      <c r="J109" s="6">
        <v>4.82</v>
      </c>
      <c r="K109" s="6">
        <v>4.9000000000000004</v>
      </c>
      <c r="L109" s="6">
        <v>4.97</v>
      </c>
      <c r="M109" s="6">
        <v>5.0199999999999996</v>
      </c>
      <c r="N109" s="6">
        <v>5.08</v>
      </c>
      <c r="O109" s="6">
        <v>5.12</v>
      </c>
      <c r="P109" s="6">
        <v>5.16</v>
      </c>
      <c r="Q109" s="6">
        <v>5.18</v>
      </c>
      <c r="R109" s="6">
        <v>5.2</v>
      </c>
      <c r="S109" s="6">
        <v>5.22</v>
      </c>
      <c r="T109" s="6">
        <v>5.23</v>
      </c>
      <c r="U109" s="6">
        <v>5.25</v>
      </c>
      <c r="V109" s="6">
        <v>5.24</v>
      </c>
      <c r="W109" s="6">
        <v>5.23</v>
      </c>
      <c r="X109" s="6">
        <v>5.22</v>
      </c>
      <c r="Y109" s="6">
        <v>5.21</v>
      </c>
      <c r="Z109" s="6">
        <v>5.21</v>
      </c>
      <c r="AA109" s="6">
        <v>5.19</v>
      </c>
      <c r="AB109" s="6">
        <v>5.17</v>
      </c>
      <c r="AC109" s="6">
        <v>5.15</v>
      </c>
      <c r="AD109" s="6">
        <v>5.14</v>
      </c>
      <c r="AE109" s="6">
        <v>5.13</v>
      </c>
      <c r="AF109" s="6">
        <v>5.1100000000000003</v>
      </c>
      <c r="AG109" s="6">
        <v>5.09</v>
      </c>
      <c r="AH109" s="6">
        <v>5.07</v>
      </c>
      <c r="AI109" s="6">
        <v>5.0599999999999996</v>
      </c>
      <c r="AJ109" s="6">
        <v>5.04</v>
      </c>
      <c r="AK109" s="6">
        <v>5.03</v>
      </c>
      <c r="AL109" s="6">
        <v>5.0199999999999996</v>
      </c>
      <c r="AM109" s="6">
        <v>5</v>
      </c>
      <c r="AN109" s="6">
        <v>4.99</v>
      </c>
      <c r="AO109" s="6">
        <v>4.9800000000000004</v>
      </c>
      <c r="AP109" s="6">
        <v>4.97</v>
      </c>
      <c r="AQ109" s="6">
        <v>4.96</v>
      </c>
      <c r="AR109" s="6">
        <v>4.95</v>
      </c>
      <c r="AS109" s="6">
        <v>4.9400000000000004</v>
      </c>
      <c r="AT109" s="6">
        <v>4.93</v>
      </c>
      <c r="AU109" s="6">
        <v>4.92</v>
      </c>
      <c r="AV109" s="6">
        <v>4.91</v>
      </c>
      <c r="AW109" s="6">
        <v>4.91</v>
      </c>
      <c r="AX109" s="6">
        <v>4.9000000000000004</v>
      </c>
      <c r="AY109" s="6">
        <v>4.8899999999999997</v>
      </c>
    </row>
    <row r="110" spans="1:51" x14ac:dyDescent="0.2">
      <c r="A110" s="5">
        <v>40574</v>
      </c>
      <c r="B110" s="6">
        <v>3.93</v>
      </c>
      <c r="C110" s="6">
        <v>4.05</v>
      </c>
      <c r="D110" s="6">
        <v>4.1900000000000004</v>
      </c>
      <c r="E110" s="6">
        <v>4.32</v>
      </c>
      <c r="F110" s="6">
        <v>4.45</v>
      </c>
      <c r="G110" s="6">
        <v>4.5599999999999996</v>
      </c>
      <c r="H110" s="6">
        <v>4.66</v>
      </c>
      <c r="I110" s="6">
        <v>4.75</v>
      </c>
      <c r="J110" s="6">
        <v>4.83</v>
      </c>
      <c r="K110" s="6">
        <v>4.91</v>
      </c>
      <c r="L110" s="6">
        <v>4.9800000000000004</v>
      </c>
      <c r="M110" s="6">
        <v>5.04</v>
      </c>
      <c r="N110" s="6">
        <v>5.09</v>
      </c>
      <c r="O110" s="6">
        <v>5.13</v>
      </c>
      <c r="P110" s="6">
        <v>5.17</v>
      </c>
      <c r="Q110" s="6">
        <v>5.19</v>
      </c>
      <c r="R110" s="6">
        <v>5.21</v>
      </c>
      <c r="S110" s="6">
        <v>5.23</v>
      </c>
      <c r="T110" s="6">
        <v>5.24</v>
      </c>
      <c r="U110" s="6">
        <v>5.26</v>
      </c>
      <c r="V110" s="6">
        <v>5.25</v>
      </c>
      <c r="W110" s="6">
        <v>5.24</v>
      </c>
      <c r="X110" s="6">
        <v>5.23</v>
      </c>
      <c r="Y110" s="6">
        <v>5.22</v>
      </c>
      <c r="Z110" s="6">
        <v>5.21</v>
      </c>
      <c r="AA110" s="6">
        <v>5.19</v>
      </c>
      <c r="AB110" s="6">
        <v>5.18</v>
      </c>
      <c r="AC110" s="6">
        <v>5.16</v>
      </c>
      <c r="AD110" s="6">
        <v>5.14</v>
      </c>
      <c r="AE110" s="6">
        <v>5.13</v>
      </c>
      <c r="AF110" s="6">
        <v>5.1100000000000003</v>
      </c>
      <c r="AG110" s="6">
        <v>5.09</v>
      </c>
      <c r="AH110" s="6">
        <v>5.08</v>
      </c>
      <c r="AI110" s="6">
        <v>5.0599999999999996</v>
      </c>
      <c r="AJ110" s="6">
        <v>5.04</v>
      </c>
      <c r="AK110" s="6">
        <v>5.03</v>
      </c>
      <c r="AL110" s="6">
        <v>5.0199999999999996</v>
      </c>
      <c r="AM110" s="6">
        <v>5</v>
      </c>
      <c r="AN110" s="6">
        <v>4.99</v>
      </c>
      <c r="AO110" s="6">
        <v>4.9800000000000004</v>
      </c>
      <c r="AP110" s="6">
        <v>4.97</v>
      </c>
      <c r="AQ110" s="6">
        <v>4.96</v>
      </c>
      <c r="AR110" s="6">
        <v>4.95</v>
      </c>
      <c r="AS110" s="6">
        <v>4.9400000000000004</v>
      </c>
      <c r="AT110" s="6">
        <v>4.93</v>
      </c>
      <c r="AU110" s="6">
        <v>4.92</v>
      </c>
      <c r="AV110" s="6">
        <v>4.91</v>
      </c>
      <c r="AW110" s="6">
        <v>4.91</v>
      </c>
      <c r="AX110" s="6">
        <v>4.9000000000000004</v>
      </c>
      <c r="AY110" s="6">
        <v>4.8899999999999997</v>
      </c>
    </row>
    <row r="111" spans="1:51" x14ac:dyDescent="0.2">
      <c r="A111" s="5">
        <v>40602</v>
      </c>
      <c r="B111" s="6">
        <v>3.93</v>
      </c>
      <c r="C111" s="6">
        <v>4.05</v>
      </c>
      <c r="D111" s="6">
        <v>4.2</v>
      </c>
      <c r="E111" s="6">
        <v>4.33</v>
      </c>
      <c r="F111" s="6">
        <v>4.45</v>
      </c>
      <c r="G111" s="6">
        <v>4.5599999999999996</v>
      </c>
      <c r="H111" s="6">
        <v>4.66</v>
      </c>
      <c r="I111" s="6">
        <v>4.76</v>
      </c>
      <c r="J111" s="6">
        <v>4.84</v>
      </c>
      <c r="K111" s="6">
        <v>4.91</v>
      </c>
      <c r="L111" s="6">
        <v>4.9800000000000004</v>
      </c>
      <c r="M111" s="6">
        <v>5.04</v>
      </c>
      <c r="N111" s="6">
        <v>5.0999999999999996</v>
      </c>
      <c r="O111" s="6">
        <v>5.14</v>
      </c>
      <c r="P111" s="6">
        <v>5.18</v>
      </c>
      <c r="Q111" s="6">
        <v>5.2</v>
      </c>
      <c r="R111" s="6">
        <v>5.22</v>
      </c>
      <c r="S111" s="6">
        <v>5.24</v>
      </c>
      <c r="T111" s="6">
        <v>5.25</v>
      </c>
      <c r="U111" s="6">
        <v>5.26</v>
      </c>
      <c r="V111" s="6">
        <v>5.25</v>
      </c>
      <c r="W111" s="6">
        <v>5.24</v>
      </c>
      <c r="X111" s="6">
        <v>5.23</v>
      </c>
      <c r="Y111" s="6">
        <v>5.22</v>
      </c>
      <c r="Z111" s="6">
        <v>5.22</v>
      </c>
      <c r="AA111" s="6">
        <v>5.2</v>
      </c>
      <c r="AB111" s="6">
        <v>5.18</v>
      </c>
      <c r="AC111" s="6">
        <v>5.16</v>
      </c>
      <c r="AD111" s="6">
        <v>5.15</v>
      </c>
      <c r="AE111" s="6">
        <v>5.13</v>
      </c>
      <c r="AF111" s="6">
        <v>5.1100000000000003</v>
      </c>
      <c r="AG111" s="6">
        <v>5.09</v>
      </c>
      <c r="AH111" s="6">
        <v>5.08</v>
      </c>
      <c r="AI111" s="6">
        <v>5.0599999999999996</v>
      </c>
      <c r="AJ111" s="6">
        <v>5.04</v>
      </c>
      <c r="AK111" s="6">
        <v>5.03</v>
      </c>
      <c r="AL111" s="6">
        <v>5.0199999999999996</v>
      </c>
      <c r="AM111" s="6">
        <v>5</v>
      </c>
      <c r="AN111" s="6">
        <v>4.99</v>
      </c>
      <c r="AO111" s="6">
        <v>4.9800000000000004</v>
      </c>
      <c r="AP111" s="6">
        <v>4.97</v>
      </c>
      <c r="AQ111" s="6">
        <v>4.96</v>
      </c>
      <c r="AR111" s="6">
        <v>4.95</v>
      </c>
      <c r="AS111" s="6">
        <v>4.9400000000000004</v>
      </c>
      <c r="AT111" s="6">
        <v>4.93</v>
      </c>
      <c r="AU111" s="6">
        <v>4.92</v>
      </c>
      <c r="AV111" s="6">
        <v>4.91</v>
      </c>
      <c r="AW111" s="6">
        <v>4.9000000000000004</v>
      </c>
      <c r="AX111" s="6">
        <v>4.8899999999999997</v>
      </c>
      <c r="AY111" s="6">
        <v>4.8899999999999997</v>
      </c>
    </row>
    <row r="112" spans="1:51" x14ac:dyDescent="0.2">
      <c r="A112" s="5">
        <v>40633</v>
      </c>
      <c r="B112" s="6">
        <v>3.93</v>
      </c>
      <c r="C112" s="6">
        <v>4.0599999999999996</v>
      </c>
      <c r="D112" s="6">
        <v>4.2</v>
      </c>
      <c r="E112" s="6">
        <v>4.34</v>
      </c>
      <c r="F112" s="6">
        <v>4.46</v>
      </c>
      <c r="G112" s="6">
        <v>4.57</v>
      </c>
      <c r="H112" s="6">
        <v>4.67</v>
      </c>
      <c r="I112" s="6">
        <v>4.7699999999999996</v>
      </c>
      <c r="J112" s="6">
        <v>4.8499999999999996</v>
      </c>
      <c r="K112" s="6">
        <v>4.92</v>
      </c>
      <c r="L112" s="6">
        <v>4.99</v>
      </c>
      <c r="M112" s="6">
        <v>5.05</v>
      </c>
      <c r="N112" s="6">
        <v>5.1100000000000003</v>
      </c>
      <c r="O112" s="6">
        <v>5.15</v>
      </c>
      <c r="P112" s="6">
        <v>5.19</v>
      </c>
      <c r="Q112" s="6">
        <v>5.21</v>
      </c>
      <c r="R112" s="6">
        <v>5.23</v>
      </c>
      <c r="S112" s="6">
        <v>5.24</v>
      </c>
      <c r="T112" s="6">
        <v>5.26</v>
      </c>
      <c r="U112" s="6">
        <v>5.27</v>
      </c>
      <c r="V112" s="6">
        <v>5.26</v>
      </c>
      <c r="W112" s="6">
        <v>5.25</v>
      </c>
      <c r="X112" s="6">
        <v>5.24</v>
      </c>
      <c r="Y112" s="6">
        <v>5.23</v>
      </c>
      <c r="Z112" s="6">
        <v>5.22</v>
      </c>
      <c r="AA112" s="6">
        <v>5.2</v>
      </c>
      <c r="AB112" s="6">
        <v>5.18</v>
      </c>
      <c r="AC112" s="6">
        <v>5.17</v>
      </c>
      <c r="AD112" s="6">
        <v>5.15</v>
      </c>
      <c r="AE112" s="6">
        <v>5.13</v>
      </c>
      <c r="AF112" s="6">
        <v>5.1100000000000003</v>
      </c>
      <c r="AG112" s="6">
        <v>5.09</v>
      </c>
      <c r="AH112" s="6">
        <v>5.08</v>
      </c>
      <c r="AI112" s="6">
        <v>5.0599999999999996</v>
      </c>
      <c r="AJ112" s="6">
        <v>5.04</v>
      </c>
      <c r="AK112" s="6">
        <v>5.03</v>
      </c>
      <c r="AL112" s="6">
        <v>5.0199999999999996</v>
      </c>
      <c r="AM112" s="6">
        <v>5</v>
      </c>
      <c r="AN112" s="6">
        <v>4.99</v>
      </c>
      <c r="AO112" s="6">
        <v>4.9800000000000004</v>
      </c>
      <c r="AP112" s="6">
        <v>4.97</v>
      </c>
      <c r="AQ112" s="6">
        <v>4.96</v>
      </c>
      <c r="AR112" s="6">
        <v>4.95</v>
      </c>
      <c r="AS112" s="6">
        <v>4.9400000000000004</v>
      </c>
      <c r="AT112" s="6">
        <v>4.93</v>
      </c>
      <c r="AU112" s="6">
        <v>4.92</v>
      </c>
      <c r="AV112" s="6">
        <v>4.91</v>
      </c>
      <c r="AW112" s="6">
        <v>4.9000000000000004</v>
      </c>
      <c r="AX112" s="6">
        <v>4.8899999999999997</v>
      </c>
      <c r="AY112" s="6">
        <v>4.88</v>
      </c>
    </row>
    <row r="113" spans="1:51" x14ac:dyDescent="0.2">
      <c r="A113" s="5">
        <v>40663</v>
      </c>
      <c r="B113" s="6">
        <v>3.94</v>
      </c>
      <c r="C113" s="6">
        <v>4.0599999999999996</v>
      </c>
      <c r="D113" s="6">
        <v>4.21</v>
      </c>
      <c r="E113" s="6">
        <v>4.3499999999999996</v>
      </c>
      <c r="F113" s="6">
        <v>4.47</v>
      </c>
      <c r="G113" s="6">
        <v>4.58</v>
      </c>
      <c r="H113" s="6">
        <v>4.68</v>
      </c>
      <c r="I113" s="6">
        <v>4.7699999999999996</v>
      </c>
      <c r="J113" s="6">
        <v>4.8600000000000003</v>
      </c>
      <c r="K113" s="6">
        <v>4.93</v>
      </c>
      <c r="L113" s="6">
        <v>5</v>
      </c>
      <c r="M113" s="6">
        <v>5.0599999999999996</v>
      </c>
      <c r="N113" s="6">
        <v>5.1100000000000003</v>
      </c>
      <c r="O113" s="6">
        <v>5.16</v>
      </c>
      <c r="P113" s="6">
        <v>5.2</v>
      </c>
      <c r="Q113" s="6">
        <v>5.22</v>
      </c>
      <c r="R113" s="6">
        <v>5.24</v>
      </c>
      <c r="S113" s="6">
        <v>5.25</v>
      </c>
      <c r="T113" s="6">
        <v>5.27</v>
      </c>
      <c r="U113" s="6">
        <v>5.28</v>
      </c>
      <c r="V113" s="6">
        <v>5.27</v>
      </c>
      <c r="W113" s="6">
        <v>5.25</v>
      </c>
      <c r="X113" s="6">
        <v>5.24</v>
      </c>
      <c r="Y113" s="6">
        <v>5.24</v>
      </c>
      <c r="Z113" s="6">
        <v>5.23</v>
      </c>
      <c r="AA113" s="6">
        <v>5.21</v>
      </c>
      <c r="AB113" s="6">
        <v>5.19</v>
      </c>
      <c r="AC113" s="6">
        <v>5.17</v>
      </c>
      <c r="AD113" s="6">
        <v>5.15</v>
      </c>
      <c r="AE113" s="6">
        <v>5.14</v>
      </c>
      <c r="AF113" s="6">
        <v>5.12</v>
      </c>
      <c r="AG113" s="6">
        <v>5.0999999999999996</v>
      </c>
      <c r="AH113" s="6">
        <v>5.08</v>
      </c>
      <c r="AI113" s="6">
        <v>5.0599999999999996</v>
      </c>
      <c r="AJ113" s="6">
        <v>5.04</v>
      </c>
      <c r="AK113" s="6">
        <v>5.03</v>
      </c>
      <c r="AL113" s="6">
        <v>5.0199999999999996</v>
      </c>
      <c r="AM113" s="6">
        <v>5</v>
      </c>
      <c r="AN113" s="6">
        <v>4.99</v>
      </c>
      <c r="AO113" s="6">
        <v>4.9800000000000004</v>
      </c>
      <c r="AP113" s="6">
        <v>4.96</v>
      </c>
      <c r="AQ113" s="6">
        <v>4.95</v>
      </c>
      <c r="AR113" s="6">
        <v>4.9400000000000004</v>
      </c>
      <c r="AS113" s="6">
        <v>4.93</v>
      </c>
      <c r="AT113" s="6">
        <v>4.92</v>
      </c>
      <c r="AU113" s="6">
        <v>4.91</v>
      </c>
      <c r="AV113" s="6">
        <v>4.91</v>
      </c>
      <c r="AW113" s="6">
        <v>4.9000000000000004</v>
      </c>
      <c r="AX113" s="6">
        <v>4.8899999999999997</v>
      </c>
      <c r="AY113" s="6">
        <v>4.88</v>
      </c>
    </row>
    <row r="114" spans="1:51" x14ac:dyDescent="0.2">
      <c r="A114" s="5">
        <v>40694</v>
      </c>
      <c r="B114" s="6">
        <v>3.95</v>
      </c>
      <c r="C114" s="6">
        <v>4.07</v>
      </c>
      <c r="D114" s="6">
        <v>4.22</v>
      </c>
      <c r="E114" s="6">
        <v>4.3600000000000003</v>
      </c>
      <c r="F114" s="6">
        <v>4.4800000000000004</v>
      </c>
      <c r="G114" s="6">
        <v>4.59</v>
      </c>
      <c r="H114" s="6">
        <v>4.6900000000000004</v>
      </c>
      <c r="I114" s="6">
        <v>4.79</v>
      </c>
      <c r="J114" s="6">
        <v>4.87</v>
      </c>
      <c r="K114" s="6">
        <v>4.9400000000000004</v>
      </c>
      <c r="L114" s="6">
        <v>5.01</v>
      </c>
      <c r="M114" s="6">
        <v>5.07</v>
      </c>
      <c r="N114" s="6">
        <v>5.13</v>
      </c>
      <c r="O114" s="6">
        <v>5.17</v>
      </c>
      <c r="P114" s="6">
        <v>5.21</v>
      </c>
      <c r="Q114" s="6">
        <v>5.23</v>
      </c>
      <c r="R114" s="6">
        <v>5.25</v>
      </c>
      <c r="S114" s="6">
        <v>5.26</v>
      </c>
      <c r="T114" s="6">
        <v>5.27</v>
      </c>
      <c r="U114" s="6">
        <v>5.29</v>
      </c>
      <c r="V114" s="6">
        <v>5.27</v>
      </c>
      <c r="W114" s="6">
        <v>5.26</v>
      </c>
      <c r="X114" s="6">
        <v>5.25</v>
      </c>
      <c r="Y114" s="6">
        <v>5.24</v>
      </c>
      <c r="Z114" s="6">
        <v>5.23</v>
      </c>
      <c r="AA114" s="6">
        <v>5.21</v>
      </c>
      <c r="AB114" s="6">
        <v>5.19</v>
      </c>
      <c r="AC114" s="6">
        <v>5.17</v>
      </c>
      <c r="AD114" s="6">
        <v>5.16</v>
      </c>
      <c r="AE114" s="6">
        <v>5.14</v>
      </c>
      <c r="AF114" s="6">
        <v>5.12</v>
      </c>
      <c r="AG114" s="6">
        <v>5.0999999999999996</v>
      </c>
      <c r="AH114" s="6">
        <v>5.08</v>
      </c>
      <c r="AI114" s="6">
        <v>5.0599999999999996</v>
      </c>
      <c r="AJ114" s="6">
        <v>5.05</v>
      </c>
      <c r="AK114" s="6">
        <v>5.03</v>
      </c>
      <c r="AL114" s="6">
        <v>5.0199999999999996</v>
      </c>
      <c r="AM114" s="6">
        <v>5</v>
      </c>
      <c r="AN114" s="6">
        <v>4.99</v>
      </c>
      <c r="AO114" s="6">
        <v>4.9800000000000004</v>
      </c>
      <c r="AP114" s="6">
        <v>4.97</v>
      </c>
      <c r="AQ114" s="6">
        <v>4.95</v>
      </c>
      <c r="AR114" s="6">
        <v>4.9400000000000004</v>
      </c>
      <c r="AS114" s="6">
        <v>4.93</v>
      </c>
      <c r="AT114" s="6">
        <v>4.92</v>
      </c>
      <c r="AU114" s="6">
        <v>4.91</v>
      </c>
      <c r="AV114" s="6">
        <v>4.91</v>
      </c>
      <c r="AW114" s="6">
        <v>4.9000000000000004</v>
      </c>
      <c r="AX114" s="6">
        <v>4.8899999999999997</v>
      </c>
      <c r="AY114" s="6">
        <v>4.88</v>
      </c>
    </row>
    <row r="115" spans="1:51" x14ac:dyDescent="0.2">
      <c r="A115" s="5">
        <v>40724</v>
      </c>
      <c r="B115" s="6">
        <v>3.95</v>
      </c>
      <c r="C115" s="6">
        <v>4.08</v>
      </c>
      <c r="D115" s="6">
        <v>4.24</v>
      </c>
      <c r="E115" s="6">
        <v>4.37</v>
      </c>
      <c r="F115" s="6">
        <v>4.5</v>
      </c>
      <c r="G115" s="6">
        <v>4.6100000000000003</v>
      </c>
      <c r="H115" s="6">
        <v>4.71</v>
      </c>
      <c r="I115" s="6">
        <v>4.8</v>
      </c>
      <c r="J115" s="6">
        <v>4.88</v>
      </c>
      <c r="K115" s="6">
        <v>4.96</v>
      </c>
      <c r="L115" s="6">
        <v>5.03</v>
      </c>
      <c r="M115" s="6">
        <v>5.09</v>
      </c>
      <c r="N115" s="6">
        <v>5.14</v>
      </c>
      <c r="O115" s="6">
        <v>5.19</v>
      </c>
      <c r="P115" s="6">
        <v>5.23</v>
      </c>
      <c r="Q115" s="6">
        <v>5.24</v>
      </c>
      <c r="R115" s="6">
        <v>5.26</v>
      </c>
      <c r="S115" s="6">
        <v>5.28</v>
      </c>
      <c r="T115" s="6">
        <v>5.29</v>
      </c>
      <c r="U115" s="6">
        <v>5.3</v>
      </c>
      <c r="V115" s="6">
        <v>5.29</v>
      </c>
      <c r="W115" s="6">
        <v>5.28</v>
      </c>
      <c r="X115" s="6">
        <v>5.27</v>
      </c>
      <c r="Y115" s="6">
        <v>5.26</v>
      </c>
      <c r="Z115" s="6">
        <v>5.25</v>
      </c>
      <c r="AA115" s="6">
        <v>5.22</v>
      </c>
      <c r="AB115" s="6">
        <v>5.2</v>
      </c>
      <c r="AC115" s="6">
        <v>5.18</v>
      </c>
      <c r="AD115" s="6">
        <v>5.17</v>
      </c>
      <c r="AE115" s="6">
        <v>5.15</v>
      </c>
      <c r="AF115" s="6">
        <v>5.13</v>
      </c>
      <c r="AG115" s="6">
        <v>5.1100000000000003</v>
      </c>
      <c r="AH115" s="6">
        <v>5.09</v>
      </c>
      <c r="AI115" s="6">
        <v>5.07</v>
      </c>
      <c r="AJ115" s="6">
        <v>5.0599999999999996</v>
      </c>
      <c r="AK115" s="6">
        <v>5.04</v>
      </c>
      <c r="AL115" s="6">
        <v>5.03</v>
      </c>
      <c r="AM115" s="6">
        <v>5.01</v>
      </c>
      <c r="AN115" s="6">
        <v>5</v>
      </c>
      <c r="AO115" s="6">
        <v>4.99</v>
      </c>
      <c r="AP115" s="6">
        <v>4.9800000000000004</v>
      </c>
      <c r="AQ115" s="6">
        <v>4.96</v>
      </c>
      <c r="AR115" s="6">
        <v>4.95</v>
      </c>
      <c r="AS115" s="6">
        <v>4.9400000000000004</v>
      </c>
      <c r="AT115" s="6">
        <v>4.93</v>
      </c>
      <c r="AU115" s="6">
        <v>4.92</v>
      </c>
      <c r="AV115" s="6">
        <v>4.92</v>
      </c>
      <c r="AW115" s="6">
        <v>4.91</v>
      </c>
      <c r="AX115" s="6">
        <v>4.9000000000000004</v>
      </c>
      <c r="AY115" s="6">
        <v>4.8899999999999997</v>
      </c>
    </row>
    <row r="116" spans="1:51" x14ac:dyDescent="0.2">
      <c r="A116" s="5">
        <v>40755</v>
      </c>
      <c r="B116" s="6">
        <v>3.96</v>
      </c>
      <c r="C116" s="6">
        <v>4.09</v>
      </c>
      <c r="D116" s="6">
        <v>4.24</v>
      </c>
      <c r="E116" s="6">
        <v>4.38</v>
      </c>
      <c r="F116" s="6">
        <v>4.51</v>
      </c>
      <c r="G116" s="6">
        <v>4.62</v>
      </c>
      <c r="H116" s="6">
        <v>4.72</v>
      </c>
      <c r="I116" s="6">
        <v>4.8099999999999996</v>
      </c>
      <c r="J116" s="6">
        <v>4.8899999999999997</v>
      </c>
      <c r="K116" s="6">
        <v>4.97</v>
      </c>
      <c r="L116" s="6">
        <v>5.04</v>
      </c>
      <c r="M116" s="6">
        <v>5.0999999999999996</v>
      </c>
      <c r="N116" s="6">
        <v>5.15</v>
      </c>
      <c r="O116" s="6">
        <v>5.2</v>
      </c>
      <c r="P116" s="6">
        <v>5.24</v>
      </c>
      <c r="Q116" s="6">
        <v>5.26</v>
      </c>
      <c r="R116" s="6">
        <v>5.27</v>
      </c>
      <c r="S116" s="6">
        <v>5.29</v>
      </c>
      <c r="T116" s="6">
        <v>5.3</v>
      </c>
      <c r="U116" s="6">
        <v>5.31</v>
      </c>
      <c r="V116" s="6">
        <v>5.3</v>
      </c>
      <c r="W116" s="6">
        <v>5.28</v>
      </c>
      <c r="X116" s="6">
        <v>5.27</v>
      </c>
      <c r="Y116" s="6">
        <v>5.26</v>
      </c>
      <c r="Z116" s="6">
        <v>5.25</v>
      </c>
      <c r="AA116" s="6">
        <v>5.23</v>
      </c>
      <c r="AB116" s="6">
        <v>5.21</v>
      </c>
      <c r="AC116" s="6">
        <v>5.19</v>
      </c>
      <c r="AD116" s="6">
        <v>5.17</v>
      </c>
      <c r="AE116" s="6">
        <v>5.16</v>
      </c>
      <c r="AF116" s="6">
        <v>5.13</v>
      </c>
      <c r="AG116" s="6">
        <v>5.1100000000000003</v>
      </c>
      <c r="AH116" s="6">
        <v>5.0999999999999996</v>
      </c>
      <c r="AI116" s="6">
        <v>5.08</v>
      </c>
      <c r="AJ116" s="6">
        <v>5.0599999999999996</v>
      </c>
      <c r="AK116" s="6">
        <v>5.05</v>
      </c>
      <c r="AL116" s="6">
        <v>5.03</v>
      </c>
      <c r="AM116" s="6">
        <v>5.0199999999999996</v>
      </c>
      <c r="AN116" s="6">
        <v>5</v>
      </c>
      <c r="AO116" s="6">
        <v>4.99</v>
      </c>
      <c r="AP116" s="6">
        <v>4.9800000000000004</v>
      </c>
      <c r="AQ116" s="6">
        <v>4.97</v>
      </c>
      <c r="AR116" s="6">
        <v>4.96</v>
      </c>
      <c r="AS116" s="6">
        <v>4.95</v>
      </c>
      <c r="AT116" s="6">
        <v>4.9400000000000004</v>
      </c>
      <c r="AU116" s="6">
        <v>4.93</v>
      </c>
      <c r="AV116" s="6">
        <v>4.92</v>
      </c>
      <c r="AW116" s="6">
        <v>4.91</v>
      </c>
      <c r="AX116" s="6">
        <v>4.9000000000000004</v>
      </c>
      <c r="AY116" s="6">
        <v>4.9000000000000004</v>
      </c>
    </row>
    <row r="117" spans="1:51" x14ac:dyDescent="0.2">
      <c r="A117" s="5">
        <v>40786</v>
      </c>
      <c r="B117" s="6">
        <v>3.98</v>
      </c>
      <c r="C117" s="6">
        <v>4.0999999999999996</v>
      </c>
      <c r="D117" s="6">
        <v>4.25</v>
      </c>
      <c r="E117" s="6">
        <v>4.3899999999999997</v>
      </c>
      <c r="F117" s="6">
        <v>4.5199999999999996</v>
      </c>
      <c r="G117" s="6">
        <v>4.63</v>
      </c>
      <c r="H117" s="6">
        <v>4.74</v>
      </c>
      <c r="I117" s="6">
        <v>4.83</v>
      </c>
      <c r="J117" s="6">
        <v>4.91</v>
      </c>
      <c r="K117" s="6">
        <v>4.9800000000000004</v>
      </c>
      <c r="L117" s="6">
        <v>5.0599999999999996</v>
      </c>
      <c r="M117" s="6">
        <v>5.12</v>
      </c>
      <c r="N117" s="6">
        <v>5.17</v>
      </c>
      <c r="O117" s="6">
        <v>5.22</v>
      </c>
      <c r="P117" s="6">
        <v>5.26</v>
      </c>
      <c r="Q117" s="6">
        <v>5.27</v>
      </c>
      <c r="R117" s="6">
        <v>5.29</v>
      </c>
      <c r="S117" s="6">
        <v>5.3</v>
      </c>
      <c r="T117" s="6">
        <v>5.32</v>
      </c>
      <c r="U117" s="6">
        <v>5.33</v>
      </c>
      <c r="V117" s="6">
        <v>5.31</v>
      </c>
      <c r="W117" s="6">
        <v>5.3</v>
      </c>
      <c r="X117" s="6">
        <v>5.29</v>
      </c>
      <c r="Y117" s="6">
        <v>5.28</v>
      </c>
      <c r="Z117" s="6">
        <v>5.27</v>
      </c>
      <c r="AA117" s="6">
        <v>5.24</v>
      </c>
      <c r="AB117" s="6">
        <v>5.22</v>
      </c>
      <c r="AC117" s="6">
        <v>5.2</v>
      </c>
      <c r="AD117" s="6">
        <v>5.19</v>
      </c>
      <c r="AE117" s="6">
        <v>5.17</v>
      </c>
      <c r="AF117" s="6">
        <v>5.15</v>
      </c>
      <c r="AG117" s="6">
        <v>5.13</v>
      </c>
      <c r="AH117" s="6">
        <v>5.1100000000000003</v>
      </c>
      <c r="AI117" s="6">
        <v>5.09</v>
      </c>
      <c r="AJ117" s="6">
        <v>5.07</v>
      </c>
      <c r="AK117" s="6">
        <v>5.0599999999999996</v>
      </c>
      <c r="AL117" s="6">
        <v>5.04</v>
      </c>
      <c r="AM117" s="6">
        <v>5.03</v>
      </c>
      <c r="AN117" s="6">
        <v>5.0199999999999996</v>
      </c>
      <c r="AO117" s="6">
        <v>5</v>
      </c>
      <c r="AP117" s="6">
        <v>4.99</v>
      </c>
      <c r="AQ117" s="6">
        <v>4.9800000000000004</v>
      </c>
      <c r="AR117" s="6">
        <v>4.97</v>
      </c>
      <c r="AS117" s="6">
        <v>4.96</v>
      </c>
      <c r="AT117" s="6">
        <v>4.95</v>
      </c>
      <c r="AU117" s="6">
        <v>4.9400000000000004</v>
      </c>
      <c r="AV117" s="6">
        <v>4.93</v>
      </c>
      <c r="AW117" s="6">
        <v>4.92</v>
      </c>
      <c r="AX117" s="6">
        <v>4.92</v>
      </c>
      <c r="AY117" s="6">
        <v>4.91</v>
      </c>
    </row>
    <row r="118" spans="1:51" x14ac:dyDescent="0.2">
      <c r="A118" s="5">
        <v>40816</v>
      </c>
      <c r="B118" s="6">
        <v>3.99</v>
      </c>
      <c r="C118" s="6">
        <v>4.1100000000000003</v>
      </c>
      <c r="D118" s="6">
        <v>4.2699999999999996</v>
      </c>
      <c r="E118" s="6">
        <v>4.41</v>
      </c>
      <c r="F118" s="6">
        <v>4.54</v>
      </c>
      <c r="G118" s="6">
        <v>4.6500000000000004</v>
      </c>
      <c r="H118" s="6">
        <v>4.75</v>
      </c>
      <c r="I118" s="6">
        <v>4.84</v>
      </c>
      <c r="J118" s="6">
        <v>4.93</v>
      </c>
      <c r="K118" s="6">
        <v>5</v>
      </c>
      <c r="L118" s="6">
        <v>5.07</v>
      </c>
      <c r="M118" s="6">
        <v>5.13</v>
      </c>
      <c r="N118" s="6">
        <v>5.19</v>
      </c>
      <c r="O118" s="6">
        <v>5.23</v>
      </c>
      <c r="P118" s="6">
        <v>5.27</v>
      </c>
      <c r="Q118" s="6">
        <v>5.29</v>
      </c>
      <c r="R118" s="6">
        <v>5.31</v>
      </c>
      <c r="S118" s="6">
        <v>5.32</v>
      </c>
      <c r="T118" s="6">
        <v>5.33</v>
      </c>
      <c r="U118" s="6">
        <v>5.34</v>
      </c>
      <c r="V118" s="6">
        <v>5.33</v>
      </c>
      <c r="W118" s="6">
        <v>5.32</v>
      </c>
      <c r="X118" s="6">
        <v>5.3</v>
      </c>
      <c r="Y118" s="6">
        <v>5.29</v>
      </c>
      <c r="Z118" s="6">
        <v>5.28</v>
      </c>
      <c r="AA118" s="6">
        <v>5.26</v>
      </c>
      <c r="AB118" s="6">
        <v>5.24</v>
      </c>
      <c r="AC118" s="6">
        <v>5.22</v>
      </c>
      <c r="AD118" s="6">
        <v>5.2</v>
      </c>
      <c r="AE118" s="6">
        <v>5.18</v>
      </c>
      <c r="AF118" s="6">
        <v>5.16</v>
      </c>
      <c r="AG118" s="6">
        <v>5.14</v>
      </c>
      <c r="AH118" s="6">
        <v>5.12</v>
      </c>
      <c r="AI118" s="6">
        <v>5.0999999999999996</v>
      </c>
      <c r="AJ118" s="6">
        <v>5.09</v>
      </c>
      <c r="AK118" s="6">
        <v>5.07</v>
      </c>
      <c r="AL118" s="6">
        <v>5.05</v>
      </c>
      <c r="AM118" s="6">
        <v>5.04</v>
      </c>
      <c r="AN118" s="6">
        <v>5.03</v>
      </c>
      <c r="AO118" s="6">
        <v>5.01</v>
      </c>
      <c r="AP118" s="6">
        <v>5</v>
      </c>
      <c r="AQ118" s="6">
        <v>4.99</v>
      </c>
      <c r="AR118" s="6">
        <v>4.9800000000000004</v>
      </c>
      <c r="AS118" s="6">
        <v>4.97</v>
      </c>
      <c r="AT118" s="6">
        <v>4.96</v>
      </c>
      <c r="AU118" s="6">
        <v>4.95</v>
      </c>
      <c r="AV118" s="6">
        <v>4.9400000000000004</v>
      </c>
      <c r="AW118" s="6">
        <v>4.9400000000000004</v>
      </c>
      <c r="AX118" s="6">
        <v>4.93</v>
      </c>
      <c r="AY118" s="6">
        <v>4.92</v>
      </c>
    </row>
    <row r="119" spans="1:51" x14ac:dyDescent="0.2">
      <c r="A119" s="5">
        <v>40847</v>
      </c>
      <c r="B119" s="6">
        <v>4</v>
      </c>
      <c r="C119" s="6">
        <v>4.12</v>
      </c>
      <c r="D119" s="6">
        <v>4.2699999999999996</v>
      </c>
      <c r="E119" s="6">
        <v>4.41</v>
      </c>
      <c r="F119" s="6">
        <v>4.54</v>
      </c>
      <c r="G119" s="6">
        <v>4.66</v>
      </c>
      <c r="H119" s="6">
        <v>4.76</v>
      </c>
      <c r="I119" s="6">
        <v>4.8499999999999996</v>
      </c>
      <c r="J119" s="6">
        <v>4.9400000000000004</v>
      </c>
      <c r="K119" s="6">
        <v>5.01</v>
      </c>
      <c r="L119" s="6">
        <v>5.08</v>
      </c>
      <c r="M119" s="6">
        <v>5.14</v>
      </c>
      <c r="N119" s="6">
        <v>5.2</v>
      </c>
      <c r="O119" s="6">
        <v>5.24</v>
      </c>
      <c r="P119" s="6">
        <v>5.28</v>
      </c>
      <c r="Q119" s="6">
        <v>5.3</v>
      </c>
      <c r="R119" s="6">
        <v>5.32</v>
      </c>
      <c r="S119" s="6">
        <v>5.33</v>
      </c>
      <c r="T119" s="6">
        <v>5.34</v>
      </c>
      <c r="U119" s="6">
        <v>5.35</v>
      </c>
      <c r="V119" s="6">
        <v>5.34</v>
      </c>
      <c r="W119" s="6">
        <v>5.32</v>
      </c>
      <c r="X119" s="6">
        <v>5.31</v>
      </c>
      <c r="Y119" s="6">
        <v>5.3</v>
      </c>
      <c r="Z119" s="6">
        <v>5.29</v>
      </c>
      <c r="AA119" s="6">
        <v>5.26</v>
      </c>
      <c r="AB119" s="6">
        <v>5.24</v>
      </c>
      <c r="AC119" s="6">
        <v>5.22</v>
      </c>
      <c r="AD119" s="6">
        <v>5.2</v>
      </c>
      <c r="AE119" s="6">
        <v>5.19</v>
      </c>
      <c r="AF119" s="6">
        <v>5.16</v>
      </c>
      <c r="AG119" s="6">
        <v>5.14</v>
      </c>
      <c r="AH119" s="6">
        <v>5.13</v>
      </c>
      <c r="AI119" s="6">
        <v>5.1100000000000003</v>
      </c>
      <c r="AJ119" s="6">
        <v>5.09</v>
      </c>
      <c r="AK119" s="6">
        <v>5.07</v>
      </c>
      <c r="AL119" s="6">
        <v>5.0599999999999996</v>
      </c>
      <c r="AM119" s="6">
        <v>5.05</v>
      </c>
      <c r="AN119" s="6">
        <v>5.03</v>
      </c>
      <c r="AO119" s="6">
        <v>5.0199999999999996</v>
      </c>
      <c r="AP119" s="6">
        <v>5.01</v>
      </c>
      <c r="AQ119" s="6">
        <v>5</v>
      </c>
      <c r="AR119" s="6">
        <v>4.99</v>
      </c>
      <c r="AS119" s="6">
        <v>4.9800000000000004</v>
      </c>
      <c r="AT119" s="6">
        <v>4.97</v>
      </c>
      <c r="AU119" s="6">
        <v>4.96</v>
      </c>
      <c r="AV119" s="6">
        <v>4.95</v>
      </c>
      <c r="AW119" s="6">
        <v>4.9400000000000004</v>
      </c>
      <c r="AX119" s="6">
        <v>4.93</v>
      </c>
      <c r="AY119" s="6">
        <v>4.93</v>
      </c>
    </row>
    <row r="120" spans="1:51" x14ac:dyDescent="0.2">
      <c r="A120" s="5">
        <v>40877</v>
      </c>
      <c r="B120" s="6">
        <v>4.01</v>
      </c>
      <c r="C120" s="6">
        <v>4.12</v>
      </c>
      <c r="D120" s="6">
        <v>4.28</v>
      </c>
      <c r="E120" s="6">
        <v>4.42</v>
      </c>
      <c r="F120" s="6">
        <v>4.55</v>
      </c>
      <c r="G120" s="6">
        <v>4.67</v>
      </c>
      <c r="H120" s="6">
        <v>4.78</v>
      </c>
      <c r="I120" s="6">
        <v>4.87</v>
      </c>
      <c r="J120" s="6">
        <v>4.95</v>
      </c>
      <c r="K120" s="6">
        <v>5.03</v>
      </c>
      <c r="L120" s="6">
        <v>5.0999999999999996</v>
      </c>
      <c r="M120" s="6">
        <v>5.16</v>
      </c>
      <c r="N120" s="6">
        <v>5.21</v>
      </c>
      <c r="O120" s="6">
        <v>5.26</v>
      </c>
      <c r="P120" s="6">
        <v>5.3</v>
      </c>
      <c r="Q120" s="6">
        <v>5.32</v>
      </c>
      <c r="R120" s="6">
        <v>5.33</v>
      </c>
      <c r="S120" s="6">
        <v>5.35</v>
      </c>
      <c r="T120" s="6">
        <v>5.36</v>
      </c>
      <c r="U120" s="6">
        <v>5.37</v>
      </c>
      <c r="V120" s="6">
        <v>5.35</v>
      </c>
      <c r="W120" s="6">
        <v>5.34</v>
      </c>
      <c r="X120" s="6">
        <v>5.32</v>
      </c>
      <c r="Y120" s="6">
        <v>5.31</v>
      </c>
      <c r="Z120" s="6">
        <v>5.3</v>
      </c>
      <c r="AA120" s="6">
        <v>5.28</v>
      </c>
      <c r="AB120" s="6">
        <v>5.25</v>
      </c>
      <c r="AC120" s="6">
        <v>5.23</v>
      </c>
      <c r="AD120" s="6">
        <v>5.21</v>
      </c>
      <c r="AE120" s="6">
        <v>5.2</v>
      </c>
      <c r="AF120" s="6">
        <v>5.17</v>
      </c>
      <c r="AG120" s="6">
        <v>5.15</v>
      </c>
      <c r="AH120" s="6">
        <v>5.14</v>
      </c>
      <c r="AI120" s="6">
        <v>5.12</v>
      </c>
      <c r="AJ120" s="6">
        <v>5.0999999999999996</v>
      </c>
      <c r="AK120" s="6">
        <v>5.08</v>
      </c>
      <c r="AL120" s="6">
        <v>5.07</v>
      </c>
      <c r="AM120" s="6">
        <v>5.0599999999999996</v>
      </c>
      <c r="AN120" s="6">
        <v>5.04</v>
      </c>
      <c r="AO120" s="6">
        <v>5.03</v>
      </c>
      <c r="AP120" s="6">
        <v>5.0199999999999996</v>
      </c>
      <c r="AQ120" s="6">
        <v>5.01</v>
      </c>
      <c r="AR120" s="6">
        <v>5</v>
      </c>
      <c r="AS120" s="6">
        <v>4.99</v>
      </c>
      <c r="AT120" s="6">
        <v>4.9800000000000004</v>
      </c>
      <c r="AU120" s="6">
        <v>4.97</v>
      </c>
      <c r="AV120" s="6">
        <v>4.96</v>
      </c>
      <c r="AW120" s="6">
        <v>4.95</v>
      </c>
      <c r="AX120" s="6">
        <v>4.9400000000000004</v>
      </c>
      <c r="AY120" s="6">
        <v>4.9400000000000004</v>
      </c>
    </row>
    <row r="121" spans="1:51" x14ac:dyDescent="0.2">
      <c r="A121" s="5">
        <v>40908</v>
      </c>
      <c r="B121" s="6">
        <v>4.0199999999999996</v>
      </c>
      <c r="C121" s="6">
        <v>4.13</v>
      </c>
      <c r="D121" s="6">
        <v>4.28</v>
      </c>
      <c r="E121" s="6">
        <v>4.42</v>
      </c>
      <c r="F121" s="6">
        <v>4.5599999999999996</v>
      </c>
      <c r="G121" s="6">
        <v>4.68</v>
      </c>
      <c r="H121" s="6">
        <v>4.78</v>
      </c>
      <c r="I121" s="6">
        <v>4.88</v>
      </c>
      <c r="J121" s="6">
        <v>4.96</v>
      </c>
      <c r="K121" s="6">
        <v>5.04</v>
      </c>
      <c r="L121" s="6">
        <v>5.1100000000000003</v>
      </c>
      <c r="M121" s="6">
        <v>5.17</v>
      </c>
      <c r="N121" s="6">
        <v>5.23</v>
      </c>
      <c r="O121" s="6">
        <v>5.27</v>
      </c>
      <c r="P121" s="6">
        <v>5.31</v>
      </c>
      <c r="Q121" s="6">
        <v>5.33</v>
      </c>
      <c r="R121" s="6">
        <v>5.34</v>
      </c>
      <c r="S121" s="6">
        <v>5.36</v>
      </c>
      <c r="T121" s="6">
        <v>5.37</v>
      </c>
      <c r="U121" s="6">
        <v>5.38</v>
      </c>
      <c r="V121" s="6">
        <v>5.36</v>
      </c>
      <c r="W121" s="6">
        <v>5.35</v>
      </c>
      <c r="X121" s="6">
        <v>5.33</v>
      </c>
      <c r="Y121" s="6">
        <v>5.32</v>
      </c>
      <c r="Z121" s="6">
        <v>5.31</v>
      </c>
      <c r="AA121" s="6">
        <v>5.28</v>
      </c>
      <c r="AB121" s="6">
        <v>5.26</v>
      </c>
      <c r="AC121" s="6">
        <v>5.24</v>
      </c>
      <c r="AD121" s="6">
        <v>5.22</v>
      </c>
      <c r="AE121" s="6">
        <v>5.2</v>
      </c>
      <c r="AF121" s="6">
        <v>5.18</v>
      </c>
      <c r="AG121" s="6">
        <v>5.16</v>
      </c>
      <c r="AH121" s="6">
        <v>5.14</v>
      </c>
      <c r="AI121" s="6">
        <v>5.12</v>
      </c>
      <c r="AJ121" s="6">
        <v>5.1100000000000003</v>
      </c>
      <c r="AK121" s="6">
        <v>5.09</v>
      </c>
      <c r="AL121" s="6">
        <v>5.08</v>
      </c>
      <c r="AM121" s="6">
        <v>5.0599999999999996</v>
      </c>
      <c r="AN121" s="6">
        <v>5.05</v>
      </c>
      <c r="AO121" s="6">
        <v>5.04</v>
      </c>
      <c r="AP121" s="6">
        <v>5.0199999999999996</v>
      </c>
      <c r="AQ121" s="6">
        <v>5.01</v>
      </c>
      <c r="AR121" s="6">
        <v>5</v>
      </c>
      <c r="AS121" s="6">
        <v>4.99</v>
      </c>
      <c r="AT121" s="6">
        <v>4.9800000000000004</v>
      </c>
      <c r="AU121" s="6">
        <v>4.9800000000000004</v>
      </c>
      <c r="AV121" s="6">
        <v>4.97</v>
      </c>
      <c r="AW121" s="6">
        <v>4.96</v>
      </c>
      <c r="AX121" s="6">
        <v>4.95</v>
      </c>
      <c r="AY121" s="6">
        <v>4.9400000000000004</v>
      </c>
    </row>
    <row r="122" spans="1:51" x14ac:dyDescent="0.2">
      <c r="A122" s="5">
        <v>40939</v>
      </c>
      <c r="B122" s="6">
        <v>4.01</v>
      </c>
      <c r="C122" s="6">
        <v>4.12</v>
      </c>
      <c r="D122" s="6">
        <v>4.2699999999999996</v>
      </c>
      <c r="E122" s="6">
        <v>4.42</v>
      </c>
      <c r="F122" s="6">
        <v>4.55</v>
      </c>
      <c r="G122" s="6">
        <v>4.67</v>
      </c>
      <c r="H122" s="6">
        <v>4.78</v>
      </c>
      <c r="I122" s="6">
        <v>4.88</v>
      </c>
      <c r="J122" s="6">
        <v>4.96</v>
      </c>
      <c r="K122" s="6">
        <v>5.04</v>
      </c>
      <c r="L122" s="6">
        <v>5.1100000000000003</v>
      </c>
      <c r="M122" s="6">
        <v>5.17</v>
      </c>
      <c r="N122" s="6">
        <v>5.23</v>
      </c>
      <c r="O122" s="6">
        <v>5.28</v>
      </c>
      <c r="P122" s="6">
        <v>5.32</v>
      </c>
      <c r="Q122" s="6">
        <v>5.33</v>
      </c>
      <c r="R122" s="6">
        <v>5.35</v>
      </c>
      <c r="S122" s="6">
        <v>5.36</v>
      </c>
      <c r="T122" s="6">
        <v>5.37</v>
      </c>
      <c r="U122" s="6">
        <v>5.38</v>
      </c>
      <c r="V122" s="6">
        <v>5.36</v>
      </c>
      <c r="W122" s="6">
        <v>5.35</v>
      </c>
      <c r="X122" s="6">
        <v>5.33</v>
      </c>
      <c r="Y122" s="6">
        <v>5.32</v>
      </c>
      <c r="Z122" s="6">
        <v>5.31</v>
      </c>
      <c r="AA122" s="6">
        <v>5.28</v>
      </c>
      <c r="AB122" s="6">
        <v>5.26</v>
      </c>
      <c r="AC122" s="6">
        <v>5.24</v>
      </c>
      <c r="AD122" s="6">
        <v>5.22</v>
      </c>
      <c r="AE122" s="6">
        <v>5.2</v>
      </c>
      <c r="AF122" s="6">
        <v>5.18</v>
      </c>
      <c r="AG122" s="6">
        <v>5.16</v>
      </c>
      <c r="AH122" s="6">
        <v>5.14</v>
      </c>
      <c r="AI122" s="6">
        <v>5.12</v>
      </c>
      <c r="AJ122" s="6">
        <v>5.1100000000000003</v>
      </c>
      <c r="AK122" s="6">
        <v>5.09</v>
      </c>
      <c r="AL122" s="6">
        <v>5.07</v>
      </c>
      <c r="AM122" s="6">
        <v>5.0599999999999996</v>
      </c>
      <c r="AN122" s="6">
        <v>5.05</v>
      </c>
      <c r="AO122" s="6">
        <v>5.03</v>
      </c>
      <c r="AP122" s="6">
        <v>5.0199999999999996</v>
      </c>
      <c r="AQ122" s="6">
        <v>5.01</v>
      </c>
      <c r="AR122" s="6">
        <v>5</v>
      </c>
      <c r="AS122" s="6">
        <v>4.99</v>
      </c>
      <c r="AT122" s="6">
        <v>4.9800000000000004</v>
      </c>
      <c r="AU122" s="6">
        <v>4.97</v>
      </c>
      <c r="AV122" s="6">
        <v>4.97</v>
      </c>
      <c r="AW122" s="6">
        <v>4.96</v>
      </c>
      <c r="AX122" s="6">
        <v>4.95</v>
      </c>
      <c r="AY122" s="6">
        <v>4.9400000000000004</v>
      </c>
    </row>
    <row r="123" spans="1:51" x14ac:dyDescent="0.2">
      <c r="A123" s="5">
        <v>40968</v>
      </c>
      <c r="B123" s="6">
        <v>4</v>
      </c>
      <c r="C123" s="6">
        <v>4.1100000000000003</v>
      </c>
      <c r="D123" s="6">
        <v>4.26</v>
      </c>
      <c r="E123" s="6">
        <v>4.41</v>
      </c>
      <c r="F123" s="6">
        <v>4.54</v>
      </c>
      <c r="G123" s="6">
        <v>4.67</v>
      </c>
      <c r="H123" s="6">
        <v>4.78</v>
      </c>
      <c r="I123" s="6">
        <v>4.87</v>
      </c>
      <c r="J123" s="6">
        <v>4.96</v>
      </c>
      <c r="K123" s="6">
        <v>5.04</v>
      </c>
      <c r="L123" s="6">
        <v>5.1100000000000003</v>
      </c>
      <c r="M123" s="6">
        <v>5.17</v>
      </c>
      <c r="N123" s="6">
        <v>5.23</v>
      </c>
      <c r="O123" s="6">
        <v>5.28</v>
      </c>
      <c r="P123" s="6">
        <v>5.32</v>
      </c>
      <c r="Q123" s="6">
        <v>5.33</v>
      </c>
      <c r="R123" s="6">
        <v>5.35</v>
      </c>
      <c r="S123" s="6">
        <v>5.36</v>
      </c>
      <c r="T123" s="6">
        <v>5.37</v>
      </c>
      <c r="U123" s="6">
        <v>5.38</v>
      </c>
      <c r="V123" s="6">
        <v>5.36</v>
      </c>
      <c r="W123" s="6">
        <v>5.35</v>
      </c>
      <c r="X123" s="6">
        <v>5.33</v>
      </c>
      <c r="Y123" s="6">
        <v>5.32</v>
      </c>
      <c r="Z123" s="6">
        <v>5.31</v>
      </c>
      <c r="AA123" s="6">
        <v>5.28</v>
      </c>
      <c r="AB123" s="6">
        <v>5.26</v>
      </c>
      <c r="AC123" s="6">
        <v>5.24</v>
      </c>
      <c r="AD123" s="6">
        <v>5.22</v>
      </c>
      <c r="AE123" s="6">
        <v>5.2</v>
      </c>
      <c r="AF123" s="6">
        <v>5.18</v>
      </c>
      <c r="AG123" s="6">
        <v>5.16</v>
      </c>
      <c r="AH123" s="6">
        <v>5.14</v>
      </c>
      <c r="AI123" s="6">
        <v>5.12</v>
      </c>
      <c r="AJ123" s="6">
        <v>5.0999999999999996</v>
      </c>
      <c r="AK123" s="6">
        <v>5.09</v>
      </c>
      <c r="AL123" s="6">
        <v>5.07</v>
      </c>
      <c r="AM123" s="6">
        <v>5.0599999999999996</v>
      </c>
      <c r="AN123" s="6">
        <v>5.04</v>
      </c>
      <c r="AO123" s="6">
        <v>5.03</v>
      </c>
      <c r="AP123" s="6">
        <v>5.0199999999999996</v>
      </c>
      <c r="AQ123" s="6">
        <v>5.01</v>
      </c>
      <c r="AR123" s="6">
        <v>5</v>
      </c>
      <c r="AS123" s="6">
        <v>4.99</v>
      </c>
      <c r="AT123" s="6">
        <v>4.9800000000000004</v>
      </c>
      <c r="AU123" s="6">
        <v>4.97</v>
      </c>
      <c r="AV123" s="6">
        <v>4.96</v>
      </c>
      <c r="AW123" s="6">
        <v>4.96</v>
      </c>
      <c r="AX123" s="6">
        <v>4.95</v>
      </c>
      <c r="AY123" s="6">
        <v>4.9400000000000004</v>
      </c>
    </row>
    <row r="124" spans="1:51" x14ac:dyDescent="0.2">
      <c r="A124" s="5">
        <v>40999</v>
      </c>
      <c r="B124" s="6">
        <v>3.99</v>
      </c>
      <c r="C124" s="6">
        <v>4.09</v>
      </c>
      <c r="D124" s="6">
        <v>4.24</v>
      </c>
      <c r="E124" s="6">
        <v>4.3899999999999997</v>
      </c>
      <c r="F124" s="6">
        <v>4.53</v>
      </c>
      <c r="G124" s="6">
        <v>4.6500000000000004</v>
      </c>
      <c r="H124" s="6">
        <v>4.7699999999999996</v>
      </c>
      <c r="I124" s="6">
        <v>4.8600000000000003</v>
      </c>
      <c r="J124" s="6">
        <v>4.95</v>
      </c>
      <c r="K124" s="6">
        <v>5.03</v>
      </c>
      <c r="L124" s="6">
        <v>5.0999999999999996</v>
      </c>
      <c r="M124" s="6">
        <v>5.17</v>
      </c>
      <c r="N124" s="6">
        <v>5.22</v>
      </c>
      <c r="O124" s="6">
        <v>5.27</v>
      </c>
      <c r="P124" s="6">
        <v>5.31</v>
      </c>
      <c r="Q124" s="6">
        <v>5.33</v>
      </c>
      <c r="R124" s="6">
        <v>5.34</v>
      </c>
      <c r="S124" s="6">
        <v>5.35</v>
      </c>
      <c r="T124" s="6">
        <v>5.36</v>
      </c>
      <c r="U124" s="6">
        <v>5.37</v>
      </c>
      <c r="V124" s="6">
        <v>5.36</v>
      </c>
      <c r="W124" s="6">
        <v>5.34</v>
      </c>
      <c r="X124" s="6">
        <v>5.32</v>
      </c>
      <c r="Y124" s="6">
        <v>5.31</v>
      </c>
      <c r="Z124" s="6">
        <v>5.3</v>
      </c>
      <c r="AA124" s="6">
        <v>5.27</v>
      </c>
      <c r="AB124" s="6">
        <v>5.25</v>
      </c>
      <c r="AC124" s="6">
        <v>5.23</v>
      </c>
      <c r="AD124" s="6">
        <v>5.21</v>
      </c>
      <c r="AE124" s="6">
        <v>5.19</v>
      </c>
      <c r="AF124" s="6">
        <v>5.17</v>
      </c>
      <c r="AG124" s="6">
        <v>5.15</v>
      </c>
      <c r="AH124" s="6">
        <v>5.13</v>
      </c>
      <c r="AI124" s="6">
        <v>5.1100000000000003</v>
      </c>
      <c r="AJ124" s="6">
        <v>5.09</v>
      </c>
      <c r="AK124" s="6">
        <v>5.08</v>
      </c>
      <c r="AL124" s="6">
        <v>5.0599999999999996</v>
      </c>
      <c r="AM124" s="6">
        <v>5.05</v>
      </c>
      <c r="AN124" s="6">
        <v>5.03</v>
      </c>
      <c r="AO124" s="6">
        <v>5.0199999999999996</v>
      </c>
      <c r="AP124" s="6">
        <v>5.01</v>
      </c>
      <c r="AQ124" s="6">
        <v>5</v>
      </c>
      <c r="AR124" s="6">
        <v>4.99</v>
      </c>
      <c r="AS124" s="6">
        <v>4.9800000000000004</v>
      </c>
      <c r="AT124" s="6">
        <v>4.97</v>
      </c>
      <c r="AU124" s="6">
        <v>4.96</v>
      </c>
      <c r="AV124" s="6">
        <v>4.95</v>
      </c>
      <c r="AW124" s="6">
        <v>4.95</v>
      </c>
      <c r="AX124" s="6">
        <v>4.9400000000000004</v>
      </c>
      <c r="AY124" s="6">
        <v>4.93</v>
      </c>
    </row>
    <row r="125" spans="1:51" x14ac:dyDescent="0.2">
      <c r="A125" s="5">
        <v>41029</v>
      </c>
      <c r="B125" s="6">
        <v>3.97</v>
      </c>
      <c r="C125" s="6">
        <v>4.0599999999999996</v>
      </c>
      <c r="D125" s="6">
        <v>4.22</v>
      </c>
      <c r="E125" s="6">
        <v>4.37</v>
      </c>
      <c r="F125" s="6">
        <v>4.51</v>
      </c>
      <c r="G125" s="6">
        <v>4.6399999999999997</v>
      </c>
      <c r="H125" s="6">
        <v>4.75</v>
      </c>
      <c r="I125" s="6">
        <v>4.8499999999999996</v>
      </c>
      <c r="J125" s="6">
        <v>4.9400000000000004</v>
      </c>
      <c r="K125" s="6">
        <v>5.0199999999999996</v>
      </c>
      <c r="L125" s="6">
        <v>5.09</v>
      </c>
      <c r="M125" s="6">
        <v>5.16</v>
      </c>
      <c r="N125" s="6">
        <v>5.21</v>
      </c>
      <c r="O125" s="6">
        <v>5.26</v>
      </c>
      <c r="P125" s="6">
        <v>5.3</v>
      </c>
      <c r="Q125" s="6">
        <v>5.32</v>
      </c>
      <c r="R125" s="6">
        <v>5.33</v>
      </c>
      <c r="S125" s="6">
        <v>5.34</v>
      </c>
      <c r="T125" s="6">
        <v>5.35</v>
      </c>
      <c r="U125" s="6">
        <v>5.36</v>
      </c>
      <c r="V125" s="6">
        <v>5.35</v>
      </c>
      <c r="W125" s="6">
        <v>5.33</v>
      </c>
      <c r="X125" s="6">
        <v>5.31</v>
      </c>
      <c r="Y125" s="6">
        <v>5.3</v>
      </c>
      <c r="Z125" s="6">
        <v>5.29</v>
      </c>
      <c r="AA125" s="6">
        <v>5.26</v>
      </c>
      <c r="AB125" s="6">
        <v>5.24</v>
      </c>
      <c r="AC125" s="6">
        <v>5.22</v>
      </c>
      <c r="AD125" s="6">
        <v>5.2</v>
      </c>
      <c r="AE125" s="6">
        <v>5.18</v>
      </c>
      <c r="AF125" s="6">
        <v>5.16</v>
      </c>
      <c r="AG125" s="6">
        <v>5.13</v>
      </c>
      <c r="AH125" s="6">
        <v>5.12</v>
      </c>
      <c r="AI125" s="6">
        <v>5.0999999999999996</v>
      </c>
      <c r="AJ125" s="6">
        <v>5.08</v>
      </c>
      <c r="AK125" s="6">
        <v>5.07</v>
      </c>
      <c r="AL125" s="6">
        <v>5.05</v>
      </c>
      <c r="AM125" s="6">
        <v>5.04</v>
      </c>
      <c r="AN125" s="6">
        <v>5.0199999999999996</v>
      </c>
      <c r="AO125" s="6">
        <v>5.01</v>
      </c>
      <c r="AP125" s="6">
        <v>5</v>
      </c>
      <c r="AQ125" s="6">
        <v>4.99</v>
      </c>
      <c r="AR125" s="6">
        <v>4.9800000000000004</v>
      </c>
      <c r="AS125" s="6">
        <v>4.97</v>
      </c>
      <c r="AT125" s="6">
        <v>4.96</v>
      </c>
      <c r="AU125" s="6">
        <v>4.95</v>
      </c>
      <c r="AV125" s="6">
        <v>4.9400000000000004</v>
      </c>
      <c r="AW125" s="6">
        <v>4.9400000000000004</v>
      </c>
      <c r="AX125" s="6">
        <v>4.93</v>
      </c>
      <c r="AY125" s="6">
        <v>4.92</v>
      </c>
    </row>
    <row r="126" spans="1:51" x14ac:dyDescent="0.2">
      <c r="A126" s="5">
        <v>41060</v>
      </c>
      <c r="B126" s="6">
        <v>3.95</v>
      </c>
      <c r="C126" s="6">
        <v>4.04</v>
      </c>
      <c r="D126" s="6">
        <v>4.1900000000000004</v>
      </c>
      <c r="E126" s="6">
        <v>4.34</v>
      </c>
      <c r="F126" s="6">
        <v>4.49</v>
      </c>
      <c r="G126" s="6">
        <v>4.6100000000000003</v>
      </c>
      <c r="H126" s="6">
        <v>4.7300000000000004</v>
      </c>
      <c r="I126" s="6">
        <v>4.83</v>
      </c>
      <c r="J126" s="6">
        <v>4.92</v>
      </c>
      <c r="K126" s="6">
        <v>5</v>
      </c>
      <c r="L126" s="6">
        <v>5.07</v>
      </c>
      <c r="M126" s="6">
        <v>5.14</v>
      </c>
      <c r="N126" s="6">
        <v>5.19</v>
      </c>
      <c r="O126" s="6">
        <v>5.24</v>
      </c>
      <c r="P126" s="6">
        <v>5.28</v>
      </c>
      <c r="Q126" s="6">
        <v>5.3</v>
      </c>
      <c r="R126" s="6">
        <v>5.31</v>
      </c>
      <c r="S126" s="6">
        <v>5.32</v>
      </c>
      <c r="T126" s="6">
        <v>5.33</v>
      </c>
      <c r="U126" s="6">
        <v>5.34</v>
      </c>
      <c r="V126" s="6">
        <v>5.32</v>
      </c>
      <c r="W126" s="6">
        <v>5.31</v>
      </c>
      <c r="X126" s="6">
        <v>5.29</v>
      </c>
      <c r="Y126" s="6">
        <v>5.28</v>
      </c>
      <c r="Z126" s="6">
        <v>5.26</v>
      </c>
      <c r="AA126" s="6">
        <v>5.24</v>
      </c>
      <c r="AB126" s="6">
        <v>5.21</v>
      </c>
      <c r="AC126" s="6">
        <v>5.19</v>
      </c>
      <c r="AD126" s="6">
        <v>5.17</v>
      </c>
      <c r="AE126" s="6">
        <v>5.15</v>
      </c>
      <c r="AF126" s="6">
        <v>5.13</v>
      </c>
      <c r="AG126" s="6">
        <v>5.1100000000000003</v>
      </c>
      <c r="AH126" s="6">
        <v>5.09</v>
      </c>
      <c r="AI126" s="6">
        <v>5.07</v>
      </c>
      <c r="AJ126" s="6">
        <v>5.0599999999999996</v>
      </c>
      <c r="AK126" s="6">
        <v>5.04</v>
      </c>
      <c r="AL126" s="6">
        <v>5.03</v>
      </c>
      <c r="AM126" s="6">
        <v>5.01</v>
      </c>
      <c r="AN126" s="6">
        <v>5</v>
      </c>
      <c r="AO126" s="6">
        <v>4.99</v>
      </c>
      <c r="AP126" s="6">
        <v>4.97</v>
      </c>
      <c r="AQ126" s="6">
        <v>4.96</v>
      </c>
      <c r="AR126" s="6">
        <v>4.95</v>
      </c>
      <c r="AS126" s="6">
        <v>4.95</v>
      </c>
      <c r="AT126" s="6">
        <v>4.9400000000000004</v>
      </c>
      <c r="AU126" s="6">
        <v>4.93</v>
      </c>
      <c r="AV126" s="6">
        <v>4.92</v>
      </c>
      <c r="AW126" s="6">
        <v>4.91</v>
      </c>
      <c r="AX126" s="6">
        <v>4.91</v>
      </c>
      <c r="AY126" s="6">
        <v>4.9000000000000004</v>
      </c>
    </row>
    <row r="127" spans="1:51" x14ac:dyDescent="0.2">
      <c r="A127" s="5">
        <v>41090</v>
      </c>
      <c r="B127" s="6">
        <v>3.92</v>
      </c>
      <c r="C127" s="6">
        <v>4.01</v>
      </c>
      <c r="D127" s="6">
        <v>4.16</v>
      </c>
      <c r="E127" s="6">
        <v>4.32</v>
      </c>
      <c r="F127" s="6">
        <v>4.46</v>
      </c>
      <c r="G127" s="6">
        <v>4.59</v>
      </c>
      <c r="H127" s="6">
        <v>4.71</v>
      </c>
      <c r="I127" s="6">
        <v>4.8099999999999996</v>
      </c>
      <c r="J127" s="6">
        <v>4.9000000000000004</v>
      </c>
      <c r="K127" s="6">
        <v>4.9800000000000004</v>
      </c>
      <c r="L127" s="6">
        <v>5.0599999999999996</v>
      </c>
      <c r="M127" s="6">
        <v>5.12</v>
      </c>
      <c r="N127" s="6">
        <v>5.18</v>
      </c>
      <c r="O127" s="6">
        <v>5.22</v>
      </c>
      <c r="P127" s="6">
        <v>5.27</v>
      </c>
      <c r="Q127" s="6">
        <v>5.28</v>
      </c>
      <c r="R127" s="6">
        <v>5.29</v>
      </c>
      <c r="S127" s="6">
        <v>5.3</v>
      </c>
      <c r="T127" s="6">
        <v>5.31</v>
      </c>
      <c r="U127" s="6">
        <v>5.32</v>
      </c>
      <c r="V127" s="6">
        <v>5.31</v>
      </c>
      <c r="W127" s="6">
        <v>5.29</v>
      </c>
      <c r="X127" s="6">
        <v>5.27</v>
      </c>
      <c r="Y127" s="6">
        <v>5.26</v>
      </c>
      <c r="Z127" s="6">
        <v>5.25</v>
      </c>
      <c r="AA127" s="6">
        <v>5.22</v>
      </c>
      <c r="AB127" s="6">
        <v>5.2</v>
      </c>
      <c r="AC127" s="6">
        <v>5.17</v>
      </c>
      <c r="AD127" s="6">
        <v>5.15</v>
      </c>
      <c r="AE127" s="6">
        <v>5.13</v>
      </c>
      <c r="AF127" s="6">
        <v>5.1100000000000003</v>
      </c>
      <c r="AG127" s="6">
        <v>5.09</v>
      </c>
      <c r="AH127" s="6">
        <v>5.07</v>
      </c>
      <c r="AI127" s="6">
        <v>5.0599999999999996</v>
      </c>
      <c r="AJ127" s="6">
        <v>5.04</v>
      </c>
      <c r="AK127" s="6">
        <v>5.0199999999999996</v>
      </c>
      <c r="AL127" s="6">
        <v>5.01</v>
      </c>
      <c r="AM127" s="6">
        <v>4.99</v>
      </c>
      <c r="AN127" s="6">
        <v>4.9800000000000004</v>
      </c>
      <c r="AO127" s="6">
        <v>4.97</v>
      </c>
      <c r="AP127" s="6">
        <v>4.96</v>
      </c>
      <c r="AQ127" s="6">
        <v>4.95</v>
      </c>
      <c r="AR127" s="6">
        <v>4.9400000000000004</v>
      </c>
      <c r="AS127" s="6">
        <v>4.93</v>
      </c>
      <c r="AT127" s="6">
        <v>4.92</v>
      </c>
      <c r="AU127" s="6">
        <v>4.91</v>
      </c>
      <c r="AV127" s="6">
        <v>4.91</v>
      </c>
      <c r="AW127" s="6">
        <v>4.9000000000000004</v>
      </c>
      <c r="AX127" s="6">
        <v>4.8899999999999997</v>
      </c>
      <c r="AY127" s="6">
        <v>4.88</v>
      </c>
    </row>
    <row r="128" spans="1:51" x14ac:dyDescent="0.2">
      <c r="A128" s="5">
        <v>41121</v>
      </c>
      <c r="B128" s="6">
        <v>3.89</v>
      </c>
      <c r="C128" s="6">
        <v>3.98</v>
      </c>
      <c r="D128" s="6">
        <v>4.13</v>
      </c>
      <c r="E128" s="6">
        <v>4.29</v>
      </c>
      <c r="F128" s="6">
        <v>4.43</v>
      </c>
      <c r="G128" s="6">
        <v>4.5599999999999996</v>
      </c>
      <c r="H128" s="6">
        <v>4.68</v>
      </c>
      <c r="I128" s="6">
        <v>4.78</v>
      </c>
      <c r="J128" s="6">
        <v>4.87</v>
      </c>
      <c r="K128" s="6">
        <v>4.96</v>
      </c>
      <c r="L128" s="6">
        <v>5.04</v>
      </c>
      <c r="M128" s="6">
        <v>5.0999999999999996</v>
      </c>
      <c r="N128" s="6">
        <v>5.16</v>
      </c>
      <c r="O128" s="6">
        <v>5.21</v>
      </c>
      <c r="P128" s="6">
        <v>5.25</v>
      </c>
      <c r="Q128" s="6">
        <v>5.26</v>
      </c>
      <c r="R128" s="6">
        <v>5.27</v>
      </c>
      <c r="S128" s="6">
        <v>5.29</v>
      </c>
      <c r="T128" s="6">
        <v>5.3</v>
      </c>
      <c r="U128" s="6">
        <v>5.3</v>
      </c>
      <c r="V128" s="6">
        <v>5.29</v>
      </c>
      <c r="W128" s="6">
        <v>5.27</v>
      </c>
      <c r="X128" s="6">
        <v>5.25</v>
      </c>
      <c r="Y128" s="6">
        <v>5.24</v>
      </c>
      <c r="Z128" s="6">
        <v>5.23</v>
      </c>
      <c r="AA128" s="6">
        <v>5.2</v>
      </c>
      <c r="AB128" s="6">
        <v>5.18</v>
      </c>
      <c r="AC128" s="6">
        <v>5.15</v>
      </c>
      <c r="AD128" s="6">
        <v>5.13</v>
      </c>
      <c r="AE128" s="6">
        <v>5.1100000000000003</v>
      </c>
      <c r="AF128" s="6">
        <v>5.09</v>
      </c>
      <c r="AG128" s="6">
        <v>5.07</v>
      </c>
      <c r="AH128" s="6">
        <v>5.0599999999999996</v>
      </c>
      <c r="AI128" s="6">
        <v>5.04</v>
      </c>
      <c r="AJ128" s="6">
        <v>5.0199999999999996</v>
      </c>
      <c r="AK128" s="6">
        <v>5.01</v>
      </c>
      <c r="AL128" s="6">
        <v>4.99</v>
      </c>
      <c r="AM128" s="6">
        <v>4.9800000000000004</v>
      </c>
      <c r="AN128" s="6">
        <v>4.96</v>
      </c>
      <c r="AO128" s="6">
        <v>4.95</v>
      </c>
      <c r="AP128" s="6">
        <v>4.9400000000000004</v>
      </c>
      <c r="AQ128" s="6">
        <v>4.93</v>
      </c>
      <c r="AR128" s="6">
        <v>4.92</v>
      </c>
      <c r="AS128" s="6">
        <v>4.91</v>
      </c>
      <c r="AT128" s="6">
        <v>4.91</v>
      </c>
      <c r="AU128" s="6">
        <v>4.9000000000000004</v>
      </c>
      <c r="AV128" s="6">
        <v>4.8899999999999997</v>
      </c>
      <c r="AW128" s="6">
        <v>4.88</v>
      </c>
      <c r="AX128" s="6">
        <v>4.88</v>
      </c>
      <c r="AY128" s="6">
        <v>4.87</v>
      </c>
    </row>
    <row r="129" spans="1:51" x14ac:dyDescent="0.2">
      <c r="A129" s="5">
        <v>41152</v>
      </c>
      <c r="B129" s="6">
        <v>3.86</v>
      </c>
      <c r="C129" s="6">
        <v>3.95</v>
      </c>
      <c r="D129" s="6">
        <v>4.0999999999999996</v>
      </c>
      <c r="E129" s="6">
        <v>4.26</v>
      </c>
      <c r="F129" s="6">
        <v>4.4000000000000004</v>
      </c>
      <c r="G129" s="6">
        <v>4.54</v>
      </c>
      <c r="H129" s="6">
        <v>4.66</v>
      </c>
      <c r="I129" s="6">
        <v>4.76</v>
      </c>
      <c r="J129" s="6">
        <v>4.8499999999999996</v>
      </c>
      <c r="K129" s="6">
        <v>4.9400000000000004</v>
      </c>
      <c r="L129" s="6">
        <v>5.0199999999999996</v>
      </c>
      <c r="M129" s="6">
        <v>5.08</v>
      </c>
      <c r="N129" s="6">
        <v>5.14</v>
      </c>
      <c r="O129" s="6">
        <v>5.19</v>
      </c>
      <c r="P129" s="6">
        <v>5.23</v>
      </c>
      <c r="Q129" s="6">
        <v>5.24</v>
      </c>
      <c r="R129" s="6">
        <v>5.26</v>
      </c>
      <c r="S129" s="6">
        <v>5.27</v>
      </c>
      <c r="T129" s="6">
        <v>5.28</v>
      </c>
      <c r="U129" s="6">
        <v>5.29</v>
      </c>
      <c r="V129" s="6">
        <v>5.27</v>
      </c>
      <c r="W129" s="6">
        <v>5.25</v>
      </c>
      <c r="X129" s="6">
        <v>5.24</v>
      </c>
      <c r="Y129" s="6">
        <v>5.22</v>
      </c>
      <c r="Z129" s="6">
        <v>5.21</v>
      </c>
      <c r="AA129" s="6">
        <v>5.18</v>
      </c>
      <c r="AB129" s="6">
        <v>5.16</v>
      </c>
      <c r="AC129" s="6">
        <v>5.14</v>
      </c>
      <c r="AD129" s="6">
        <v>5.12</v>
      </c>
      <c r="AE129" s="6">
        <v>5.0999999999999996</v>
      </c>
      <c r="AF129" s="6">
        <v>5.08</v>
      </c>
      <c r="AG129" s="6">
        <v>5.0599999999999996</v>
      </c>
      <c r="AH129" s="6">
        <v>5.04</v>
      </c>
      <c r="AI129" s="6">
        <v>5.0199999999999996</v>
      </c>
      <c r="AJ129" s="6">
        <v>5</v>
      </c>
      <c r="AK129" s="6">
        <v>4.99</v>
      </c>
      <c r="AL129" s="6">
        <v>4.97</v>
      </c>
      <c r="AM129" s="6">
        <v>4.96</v>
      </c>
      <c r="AN129" s="6">
        <v>4.95</v>
      </c>
      <c r="AO129" s="6">
        <v>4.9400000000000004</v>
      </c>
      <c r="AP129" s="6">
        <v>4.93</v>
      </c>
      <c r="AQ129" s="6">
        <v>4.92</v>
      </c>
      <c r="AR129" s="6">
        <v>4.91</v>
      </c>
      <c r="AS129" s="6">
        <v>4.9000000000000004</v>
      </c>
      <c r="AT129" s="6">
        <v>4.8899999999999997</v>
      </c>
      <c r="AU129" s="6">
        <v>4.88</v>
      </c>
      <c r="AV129" s="6">
        <v>4.88</v>
      </c>
      <c r="AW129" s="6">
        <v>4.87</v>
      </c>
      <c r="AX129" s="6">
        <v>4.8600000000000003</v>
      </c>
      <c r="AY129" s="6">
        <v>4.8600000000000003</v>
      </c>
    </row>
    <row r="130" spans="1:51" x14ac:dyDescent="0.2">
      <c r="A130" s="5">
        <v>41182</v>
      </c>
      <c r="B130" s="6">
        <v>3.83</v>
      </c>
      <c r="C130" s="6">
        <v>3.92</v>
      </c>
      <c r="D130" s="6">
        <v>4.07</v>
      </c>
      <c r="E130" s="6">
        <v>4.2300000000000004</v>
      </c>
      <c r="F130" s="6">
        <v>4.38</v>
      </c>
      <c r="G130" s="6">
        <v>4.51</v>
      </c>
      <c r="H130" s="6">
        <v>4.63</v>
      </c>
      <c r="I130" s="6">
        <v>4.74</v>
      </c>
      <c r="J130" s="6">
        <v>4.83</v>
      </c>
      <c r="K130" s="6">
        <v>4.92</v>
      </c>
      <c r="L130" s="6">
        <v>5</v>
      </c>
      <c r="M130" s="6">
        <v>5.07</v>
      </c>
      <c r="N130" s="6">
        <v>5.12</v>
      </c>
      <c r="O130" s="6">
        <v>5.17</v>
      </c>
      <c r="P130" s="6">
        <v>5.22</v>
      </c>
      <c r="Q130" s="6">
        <v>5.23</v>
      </c>
      <c r="R130" s="6">
        <v>5.24</v>
      </c>
      <c r="S130" s="6">
        <v>5.26</v>
      </c>
      <c r="T130" s="6">
        <v>5.27</v>
      </c>
      <c r="U130" s="6">
        <v>5.27</v>
      </c>
      <c r="V130" s="6">
        <v>5.26</v>
      </c>
      <c r="W130" s="6">
        <v>5.24</v>
      </c>
      <c r="X130" s="6">
        <v>5.22</v>
      </c>
      <c r="Y130" s="6">
        <v>5.21</v>
      </c>
      <c r="Z130" s="6">
        <v>5.2</v>
      </c>
      <c r="AA130" s="6">
        <v>5.17</v>
      </c>
      <c r="AB130" s="6">
        <v>5.15</v>
      </c>
      <c r="AC130" s="6">
        <v>5.12</v>
      </c>
      <c r="AD130" s="6">
        <v>5.0999999999999996</v>
      </c>
      <c r="AE130" s="6">
        <v>5.08</v>
      </c>
      <c r="AF130" s="6">
        <v>5.0599999999999996</v>
      </c>
      <c r="AG130" s="6">
        <v>5.05</v>
      </c>
      <c r="AH130" s="6">
        <v>5.03</v>
      </c>
      <c r="AI130" s="6">
        <v>5.01</v>
      </c>
      <c r="AJ130" s="6">
        <v>4.99</v>
      </c>
      <c r="AK130" s="6">
        <v>4.9800000000000004</v>
      </c>
      <c r="AL130" s="6">
        <v>4.96</v>
      </c>
      <c r="AM130" s="6">
        <v>4.95</v>
      </c>
      <c r="AN130" s="6">
        <v>4.9400000000000004</v>
      </c>
      <c r="AO130" s="6">
        <v>4.93</v>
      </c>
      <c r="AP130" s="6">
        <v>4.92</v>
      </c>
      <c r="AQ130" s="6">
        <v>4.91</v>
      </c>
      <c r="AR130" s="6">
        <v>4.9000000000000004</v>
      </c>
      <c r="AS130" s="6">
        <v>4.8899999999999997</v>
      </c>
      <c r="AT130" s="6">
        <v>4.88</v>
      </c>
      <c r="AU130" s="6">
        <v>4.88</v>
      </c>
      <c r="AV130" s="6">
        <v>4.87</v>
      </c>
      <c r="AW130" s="6">
        <v>4.8600000000000003</v>
      </c>
      <c r="AX130" s="6">
        <v>4.8600000000000003</v>
      </c>
      <c r="AY130" s="6">
        <v>4.8499999999999996</v>
      </c>
    </row>
    <row r="131" spans="1:51" x14ac:dyDescent="0.2">
      <c r="A131" s="5">
        <v>41213</v>
      </c>
      <c r="B131" s="6">
        <v>3.79</v>
      </c>
      <c r="C131" s="6">
        <v>3.88</v>
      </c>
      <c r="D131" s="6">
        <v>4.03</v>
      </c>
      <c r="E131" s="6">
        <v>4.2</v>
      </c>
      <c r="F131" s="6">
        <v>4.3499999999999996</v>
      </c>
      <c r="G131" s="6">
        <v>4.49</v>
      </c>
      <c r="H131" s="6">
        <v>4.6100000000000003</v>
      </c>
      <c r="I131" s="6">
        <v>4.72</v>
      </c>
      <c r="J131" s="6">
        <v>4.8099999999999996</v>
      </c>
      <c r="K131" s="6">
        <v>4.9000000000000004</v>
      </c>
      <c r="L131" s="6">
        <v>4.9800000000000004</v>
      </c>
      <c r="M131" s="6">
        <v>5.05</v>
      </c>
      <c r="N131" s="6">
        <v>5.1100000000000003</v>
      </c>
      <c r="O131" s="6">
        <v>5.16</v>
      </c>
      <c r="P131" s="6">
        <v>5.2</v>
      </c>
      <c r="Q131" s="6">
        <v>5.22</v>
      </c>
      <c r="R131" s="6">
        <v>5.23</v>
      </c>
      <c r="S131" s="6">
        <v>5.24</v>
      </c>
      <c r="T131" s="6">
        <v>5.25</v>
      </c>
      <c r="U131" s="6">
        <v>5.26</v>
      </c>
      <c r="V131" s="6">
        <v>5.24</v>
      </c>
      <c r="W131" s="6">
        <v>5.23</v>
      </c>
      <c r="X131" s="6">
        <v>5.21</v>
      </c>
      <c r="Y131" s="6">
        <v>5.2</v>
      </c>
      <c r="Z131" s="6">
        <v>5.18</v>
      </c>
      <c r="AA131" s="6">
        <v>5.16</v>
      </c>
      <c r="AB131" s="6">
        <v>5.13</v>
      </c>
      <c r="AC131" s="6">
        <v>5.1100000000000003</v>
      </c>
      <c r="AD131" s="6">
        <v>5.09</v>
      </c>
      <c r="AE131" s="6">
        <v>5.07</v>
      </c>
      <c r="AF131" s="6">
        <v>5.05</v>
      </c>
      <c r="AG131" s="6">
        <v>5.03</v>
      </c>
      <c r="AH131" s="6">
        <v>5.0199999999999996</v>
      </c>
      <c r="AI131" s="6">
        <v>5</v>
      </c>
      <c r="AJ131" s="6">
        <v>4.9800000000000004</v>
      </c>
      <c r="AK131" s="6">
        <v>4.97</v>
      </c>
      <c r="AL131" s="6">
        <v>4.95</v>
      </c>
      <c r="AM131" s="6">
        <v>4.9400000000000004</v>
      </c>
      <c r="AN131" s="6">
        <v>4.93</v>
      </c>
      <c r="AO131" s="6">
        <v>4.92</v>
      </c>
      <c r="AP131" s="6">
        <v>4.91</v>
      </c>
      <c r="AQ131" s="6">
        <v>4.9000000000000004</v>
      </c>
      <c r="AR131" s="6">
        <v>4.8899999999999997</v>
      </c>
      <c r="AS131" s="6">
        <v>4.88</v>
      </c>
      <c r="AT131" s="6">
        <v>4.88</v>
      </c>
      <c r="AU131" s="6">
        <v>4.87</v>
      </c>
      <c r="AV131" s="6">
        <v>4.8600000000000003</v>
      </c>
      <c r="AW131" s="6">
        <v>4.8600000000000003</v>
      </c>
      <c r="AX131" s="6">
        <v>4.8499999999999996</v>
      </c>
      <c r="AY131" s="6">
        <v>4.84</v>
      </c>
    </row>
    <row r="132" spans="1:51" x14ac:dyDescent="0.2">
      <c r="A132" s="5">
        <v>41243</v>
      </c>
      <c r="B132" s="6">
        <v>3.75</v>
      </c>
      <c r="C132" s="6">
        <v>3.84</v>
      </c>
      <c r="D132" s="6">
        <v>4</v>
      </c>
      <c r="E132" s="6">
        <v>4.16</v>
      </c>
      <c r="F132" s="6">
        <v>4.32</v>
      </c>
      <c r="G132" s="6">
        <v>4.46</v>
      </c>
      <c r="H132" s="6">
        <v>4.59</v>
      </c>
      <c r="I132" s="6">
        <v>4.7</v>
      </c>
      <c r="J132" s="6">
        <v>4.79</v>
      </c>
      <c r="K132" s="6">
        <v>4.88</v>
      </c>
      <c r="L132" s="6">
        <v>4.97</v>
      </c>
      <c r="M132" s="6">
        <v>5.03</v>
      </c>
      <c r="N132" s="6">
        <v>5.09</v>
      </c>
      <c r="O132" s="6">
        <v>5.15</v>
      </c>
      <c r="P132" s="6">
        <v>5.19</v>
      </c>
      <c r="Q132" s="6">
        <v>5.21</v>
      </c>
      <c r="R132" s="6">
        <v>5.22</v>
      </c>
      <c r="S132" s="6">
        <v>5.23</v>
      </c>
      <c r="T132" s="6">
        <v>5.24</v>
      </c>
      <c r="U132" s="6">
        <v>5.25</v>
      </c>
      <c r="V132" s="6">
        <v>5.23</v>
      </c>
      <c r="W132" s="6">
        <v>5.21</v>
      </c>
      <c r="X132" s="6">
        <v>5.2</v>
      </c>
      <c r="Y132" s="6">
        <v>5.19</v>
      </c>
      <c r="Z132" s="6">
        <v>5.17</v>
      </c>
      <c r="AA132" s="6">
        <v>5.15</v>
      </c>
      <c r="AB132" s="6">
        <v>5.12</v>
      </c>
      <c r="AC132" s="6">
        <v>5.0999999999999996</v>
      </c>
      <c r="AD132" s="6">
        <v>5.08</v>
      </c>
      <c r="AE132" s="6">
        <v>5.0599999999999996</v>
      </c>
      <c r="AF132" s="6">
        <v>5.04</v>
      </c>
      <c r="AG132" s="6">
        <v>5.0199999999999996</v>
      </c>
      <c r="AH132" s="6">
        <v>5.01</v>
      </c>
      <c r="AI132" s="6">
        <v>4.99</v>
      </c>
      <c r="AJ132" s="6">
        <v>4.97</v>
      </c>
      <c r="AK132" s="6">
        <v>4.96</v>
      </c>
      <c r="AL132" s="6">
        <v>4.95</v>
      </c>
      <c r="AM132" s="6">
        <v>4.93</v>
      </c>
      <c r="AN132" s="6">
        <v>4.92</v>
      </c>
      <c r="AO132" s="6">
        <v>4.91</v>
      </c>
      <c r="AP132" s="6">
        <v>4.9000000000000004</v>
      </c>
      <c r="AQ132" s="6">
        <v>4.8899999999999997</v>
      </c>
      <c r="AR132" s="6">
        <v>4.88</v>
      </c>
      <c r="AS132" s="6">
        <v>4.88</v>
      </c>
      <c r="AT132" s="6">
        <v>4.87</v>
      </c>
      <c r="AU132" s="6">
        <v>4.8600000000000003</v>
      </c>
      <c r="AV132" s="6">
        <v>4.8499999999999996</v>
      </c>
      <c r="AW132" s="6">
        <v>4.8499999999999996</v>
      </c>
      <c r="AX132" s="6">
        <v>4.84</v>
      </c>
      <c r="AY132" s="6">
        <v>4.84</v>
      </c>
    </row>
    <row r="133" spans="1:51" x14ac:dyDescent="0.2">
      <c r="A133" s="5">
        <v>41274</v>
      </c>
      <c r="B133" s="6">
        <v>3.71</v>
      </c>
      <c r="C133" s="6">
        <v>3.8</v>
      </c>
      <c r="D133" s="6">
        <v>3.96</v>
      </c>
      <c r="E133" s="6">
        <v>4.13</v>
      </c>
      <c r="F133" s="6">
        <v>4.28</v>
      </c>
      <c r="G133" s="6">
        <v>4.43</v>
      </c>
      <c r="H133" s="6">
        <v>4.5599999999999996</v>
      </c>
      <c r="I133" s="6">
        <v>4.67</v>
      </c>
      <c r="J133" s="6">
        <v>4.7699999999999996</v>
      </c>
      <c r="K133" s="6">
        <v>4.8600000000000003</v>
      </c>
      <c r="L133" s="6">
        <v>4.9400000000000004</v>
      </c>
      <c r="M133" s="6">
        <v>5.01</v>
      </c>
      <c r="N133" s="6">
        <v>5.07</v>
      </c>
      <c r="O133" s="6">
        <v>5.13</v>
      </c>
      <c r="P133" s="6">
        <v>5.17</v>
      </c>
      <c r="Q133" s="6">
        <v>5.19</v>
      </c>
      <c r="R133" s="6">
        <v>5.2</v>
      </c>
      <c r="S133" s="6">
        <v>5.21</v>
      </c>
      <c r="T133" s="6">
        <v>5.22</v>
      </c>
      <c r="U133" s="6">
        <v>5.23</v>
      </c>
      <c r="V133" s="6">
        <v>5.21</v>
      </c>
      <c r="W133" s="6">
        <v>5.2</v>
      </c>
      <c r="X133" s="6">
        <v>5.18</v>
      </c>
      <c r="Y133" s="6">
        <v>5.17</v>
      </c>
      <c r="Z133" s="6">
        <v>5.16</v>
      </c>
      <c r="AA133" s="6">
        <v>5.13</v>
      </c>
      <c r="AB133" s="6">
        <v>5.1100000000000003</v>
      </c>
      <c r="AC133" s="6">
        <v>5.08</v>
      </c>
      <c r="AD133" s="6">
        <v>5.0599999999999996</v>
      </c>
      <c r="AE133" s="6">
        <v>5.05</v>
      </c>
      <c r="AF133" s="6">
        <v>5.03</v>
      </c>
      <c r="AG133" s="6">
        <v>5.01</v>
      </c>
      <c r="AH133" s="6">
        <v>4.99</v>
      </c>
      <c r="AI133" s="6">
        <v>4.97</v>
      </c>
      <c r="AJ133" s="6">
        <v>4.96</v>
      </c>
      <c r="AK133" s="6">
        <v>4.95</v>
      </c>
      <c r="AL133" s="6">
        <v>4.93</v>
      </c>
      <c r="AM133" s="6">
        <v>4.92</v>
      </c>
      <c r="AN133" s="6">
        <v>4.91</v>
      </c>
      <c r="AO133" s="6">
        <v>4.9000000000000004</v>
      </c>
      <c r="AP133" s="6">
        <v>4.8899999999999997</v>
      </c>
      <c r="AQ133" s="6">
        <v>4.88</v>
      </c>
      <c r="AR133" s="6">
        <v>4.87</v>
      </c>
      <c r="AS133" s="6">
        <v>4.8600000000000003</v>
      </c>
      <c r="AT133" s="6">
        <v>4.8600000000000003</v>
      </c>
      <c r="AU133" s="6">
        <v>4.8499999999999996</v>
      </c>
      <c r="AV133" s="6">
        <v>4.84</v>
      </c>
      <c r="AW133" s="6">
        <v>4.84</v>
      </c>
      <c r="AX133" s="6">
        <v>4.83</v>
      </c>
      <c r="AY133" s="6">
        <v>4.83</v>
      </c>
    </row>
    <row r="134" spans="1:51" x14ac:dyDescent="0.2">
      <c r="A134" s="5">
        <v>41305</v>
      </c>
      <c r="B134" s="6">
        <v>3.67</v>
      </c>
      <c r="C134" s="6">
        <v>3.76</v>
      </c>
      <c r="D134" s="6">
        <v>3.92</v>
      </c>
      <c r="E134" s="6">
        <v>4.09</v>
      </c>
      <c r="F134" s="6">
        <v>4.25</v>
      </c>
      <c r="G134" s="6">
        <v>4.4000000000000004</v>
      </c>
      <c r="H134" s="6">
        <v>4.53</v>
      </c>
      <c r="I134" s="6">
        <v>4.6399999999999997</v>
      </c>
      <c r="J134" s="6">
        <v>4.74</v>
      </c>
      <c r="K134" s="6">
        <v>4.84</v>
      </c>
      <c r="L134" s="6">
        <v>4.92</v>
      </c>
      <c r="M134" s="6">
        <v>4.99</v>
      </c>
      <c r="N134" s="6">
        <v>5.05</v>
      </c>
      <c r="O134" s="6">
        <v>5.1100000000000003</v>
      </c>
      <c r="P134" s="6">
        <v>5.15</v>
      </c>
      <c r="Q134" s="6">
        <v>5.17</v>
      </c>
      <c r="R134" s="6">
        <v>5.18</v>
      </c>
      <c r="S134" s="6">
        <v>5.19</v>
      </c>
      <c r="T134" s="6">
        <v>5.21</v>
      </c>
      <c r="U134" s="6">
        <v>5.22</v>
      </c>
      <c r="V134" s="6">
        <v>5.2</v>
      </c>
      <c r="W134" s="6">
        <v>5.18</v>
      </c>
      <c r="X134" s="6">
        <v>5.17</v>
      </c>
      <c r="Y134" s="6">
        <v>5.15</v>
      </c>
      <c r="Z134" s="6">
        <v>5.14</v>
      </c>
      <c r="AA134" s="6">
        <v>5.1100000000000003</v>
      </c>
      <c r="AB134" s="6">
        <v>5.09</v>
      </c>
      <c r="AC134" s="6">
        <v>5.07</v>
      </c>
      <c r="AD134" s="6">
        <v>5.05</v>
      </c>
      <c r="AE134" s="6">
        <v>5.03</v>
      </c>
      <c r="AF134" s="6">
        <v>5.01</v>
      </c>
      <c r="AG134" s="6">
        <v>4.99</v>
      </c>
      <c r="AH134" s="6">
        <v>4.9800000000000004</v>
      </c>
      <c r="AI134" s="6">
        <v>4.96</v>
      </c>
      <c r="AJ134" s="6">
        <v>4.9400000000000004</v>
      </c>
      <c r="AK134" s="6">
        <v>4.93</v>
      </c>
      <c r="AL134" s="6">
        <v>4.92</v>
      </c>
      <c r="AM134" s="6">
        <v>4.9000000000000004</v>
      </c>
      <c r="AN134" s="6">
        <v>4.8899999999999997</v>
      </c>
      <c r="AO134" s="6">
        <v>4.88</v>
      </c>
      <c r="AP134" s="6">
        <v>4.87</v>
      </c>
      <c r="AQ134" s="6">
        <v>4.87</v>
      </c>
      <c r="AR134" s="6">
        <v>4.8600000000000003</v>
      </c>
      <c r="AS134" s="6">
        <v>4.8499999999999996</v>
      </c>
      <c r="AT134" s="6">
        <v>4.84</v>
      </c>
      <c r="AU134" s="6">
        <v>4.84</v>
      </c>
      <c r="AV134" s="6">
        <v>4.83</v>
      </c>
      <c r="AW134" s="6">
        <v>4.83</v>
      </c>
      <c r="AX134" s="6">
        <v>4.82</v>
      </c>
      <c r="AY134" s="6">
        <v>4.82</v>
      </c>
    </row>
    <row r="135" spans="1:51" x14ac:dyDescent="0.2">
      <c r="A135" s="5">
        <v>41333</v>
      </c>
      <c r="B135" s="6">
        <v>3.63</v>
      </c>
      <c r="C135" s="6">
        <v>3.72</v>
      </c>
      <c r="D135" s="6">
        <v>3.89</v>
      </c>
      <c r="E135" s="6">
        <v>4.0599999999999996</v>
      </c>
      <c r="F135" s="6">
        <v>4.22</v>
      </c>
      <c r="G135" s="6">
        <v>4.37</v>
      </c>
      <c r="H135" s="6">
        <v>4.5</v>
      </c>
      <c r="I135" s="6">
        <v>4.62</v>
      </c>
      <c r="J135" s="6">
        <v>4.72</v>
      </c>
      <c r="K135" s="6">
        <v>4.8099999999999996</v>
      </c>
      <c r="L135" s="6">
        <v>4.9000000000000004</v>
      </c>
      <c r="M135" s="6">
        <v>4.97</v>
      </c>
      <c r="N135" s="6">
        <v>5.04</v>
      </c>
      <c r="O135" s="6">
        <v>5.09</v>
      </c>
      <c r="P135" s="6">
        <v>5.14</v>
      </c>
      <c r="Q135" s="6">
        <v>5.15</v>
      </c>
      <c r="R135" s="6">
        <v>5.17</v>
      </c>
      <c r="S135" s="6">
        <v>5.18</v>
      </c>
      <c r="T135" s="6">
        <v>5.19</v>
      </c>
      <c r="U135" s="6">
        <v>5.2</v>
      </c>
      <c r="V135" s="6">
        <v>5.18</v>
      </c>
      <c r="W135" s="6">
        <v>5.17</v>
      </c>
      <c r="X135" s="6">
        <v>5.15</v>
      </c>
      <c r="Y135" s="6">
        <v>5.14</v>
      </c>
      <c r="Z135" s="6">
        <v>5.12</v>
      </c>
      <c r="AA135" s="6">
        <v>5.0999999999999996</v>
      </c>
      <c r="AB135" s="6">
        <v>5.08</v>
      </c>
      <c r="AC135" s="6">
        <v>5.05</v>
      </c>
      <c r="AD135" s="6">
        <v>5.03</v>
      </c>
      <c r="AE135" s="6">
        <v>5.0199999999999996</v>
      </c>
      <c r="AF135" s="6">
        <v>5</v>
      </c>
      <c r="AG135" s="6">
        <v>4.9800000000000004</v>
      </c>
      <c r="AH135" s="6">
        <v>4.96</v>
      </c>
      <c r="AI135" s="6">
        <v>4.95</v>
      </c>
      <c r="AJ135" s="6">
        <v>4.93</v>
      </c>
      <c r="AK135" s="6">
        <v>4.92</v>
      </c>
      <c r="AL135" s="6">
        <v>4.9000000000000004</v>
      </c>
      <c r="AM135" s="6">
        <v>4.8899999999999997</v>
      </c>
      <c r="AN135" s="6">
        <v>4.88</v>
      </c>
      <c r="AO135" s="6">
        <v>4.87</v>
      </c>
      <c r="AP135" s="6">
        <v>4.8600000000000003</v>
      </c>
      <c r="AQ135" s="6">
        <v>4.8499999999999996</v>
      </c>
      <c r="AR135" s="6">
        <v>4.8499999999999996</v>
      </c>
      <c r="AS135" s="6">
        <v>4.84</v>
      </c>
      <c r="AT135" s="6">
        <v>4.83</v>
      </c>
      <c r="AU135" s="6">
        <v>4.83</v>
      </c>
      <c r="AV135" s="6">
        <v>4.82</v>
      </c>
      <c r="AW135" s="6">
        <v>4.82</v>
      </c>
      <c r="AX135" s="6">
        <v>4.8099999999999996</v>
      </c>
      <c r="AY135" s="6">
        <v>4.8099999999999996</v>
      </c>
    </row>
    <row r="136" spans="1:51" x14ac:dyDescent="0.2">
      <c r="A136" s="5">
        <v>41364</v>
      </c>
      <c r="B136" s="6">
        <v>3.59</v>
      </c>
      <c r="C136" s="6">
        <v>3.68</v>
      </c>
      <c r="D136" s="6">
        <v>3.84</v>
      </c>
      <c r="E136" s="6">
        <v>4.0199999999999996</v>
      </c>
      <c r="F136" s="6">
        <v>4.18</v>
      </c>
      <c r="G136" s="6">
        <v>4.33</v>
      </c>
      <c r="H136" s="6">
        <v>4.47</v>
      </c>
      <c r="I136" s="6">
        <v>4.59</v>
      </c>
      <c r="J136" s="6">
        <v>4.6900000000000004</v>
      </c>
      <c r="K136" s="6">
        <v>4.79</v>
      </c>
      <c r="L136" s="6">
        <v>4.87</v>
      </c>
      <c r="M136" s="6">
        <v>4.95</v>
      </c>
      <c r="N136" s="6">
        <v>5.01</v>
      </c>
      <c r="O136" s="6">
        <v>5.07</v>
      </c>
      <c r="P136" s="6">
        <v>5.1100000000000003</v>
      </c>
      <c r="Q136" s="6">
        <v>5.13</v>
      </c>
      <c r="R136" s="6">
        <v>5.14</v>
      </c>
      <c r="S136" s="6">
        <v>5.16</v>
      </c>
      <c r="T136" s="6">
        <v>5.17</v>
      </c>
      <c r="U136" s="6">
        <v>5.18</v>
      </c>
      <c r="V136" s="6">
        <v>5.16</v>
      </c>
      <c r="W136" s="6">
        <v>5.14</v>
      </c>
      <c r="X136" s="6">
        <v>5.13</v>
      </c>
      <c r="Y136" s="6">
        <v>5.12</v>
      </c>
      <c r="Z136" s="6">
        <v>5.0999999999999996</v>
      </c>
      <c r="AA136" s="6">
        <v>5.08</v>
      </c>
      <c r="AB136" s="6">
        <v>5.0599999999999996</v>
      </c>
      <c r="AC136" s="6">
        <v>5.03</v>
      </c>
      <c r="AD136" s="6">
        <v>5.01</v>
      </c>
      <c r="AE136" s="6">
        <v>5</v>
      </c>
      <c r="AF136" s="6">
        <v>4.9800000000000004</v>
      </c>
      <c r="AG136" s="6">
        <v>4.96</v>
      </c>
      <c r="AH136" s="6">
        <v>4.9400000000000004</v>
      </c>
      <c r="AI136" s="6">
        <v>4.93</v>
      </c>
      <c r="AJ136" s="6">
        <v>4.91</v>
      </c>
      <c r="AK136" s="6">
        <v>4.9000000000000004</v>
      </c>
      <c r="AL136" s="6">
        <v>4.8899999999999997</v>
      </c>
      <c r="AM136" s="6">
        <v>4.87</v>
      </c>
      <c r="AN136" s="6">
        <v>4.8600000000000003</v>
      </c>
      <c r="AO136" s="6">
        <v>4.8499999999999996</v>
      </c>
      <c r="AP136" s="6">
        <v>4.84</v>
      </c>
      <c r="AQ136" s="6">
        <v>4.84</v>
      </c>
      <c r="AR136" s="6">
        <v>4.83</v>
      </c>
      <c r="AS136" s="6">
        <v>4.82</v>
      </c>
      <c r="AT136" s="6">
        <v>4.82</v>
      </c>
      <c r="AU136" s="6">
        <v>4.8099999999999996</v>
      </c>
      <c r="AV136" s="6">
        <v>4.8099999999999996</v>
      </c>
      <c r="AW136" s="6">
        <v>4.8</v>
      </c>
      <c r="AX136" s="6">
        <v>4.8</v>
      </c>
      <c r="AY136" s="6">
        <v>4.79</v>
      </c>
    </row>
    <row r="137" spans="1:51" x14ac:dyDescent="0.2">
      <c r="A137" s="5">
        <v>41394</v>
      </c>
      <c r="B137" s="6">
        <v>3.54</v>
      </c>
      <c r="C137" s="6">
        <v>3.64</v>
      </c>
      <c r="D137" s="6">
        <v>3.8</v>
      </c>
      <c r="E137" s="6">
        <v>3.98</v>
      </c>
      <c r="F137" s="6">
        <v>4.1399999999999997</v>
      </c>
      <c r="G137" s="6">
        <v>4.3</v>
      </c>
      <c r="H137" s="6">
        <v>4.43</v>
      </c>
      <c r="I137" s="6">
        <v>4.55</v>
      </c>
      <c r="J137" s="6">
        <v>4.66</v>
      </c>
      <c r="K137" s="6">
        <v>4.76</v>
      </c>
      <c r="L137" s="6">
        <v>4.8499999999999996</v>
      </c>
      <c r="M137" s="6">
        <v>4.92</v>
      </c>
      <c r="N137" s="6">
        <v>4.99</v>
      </c>
      <c r="O137" s="6">
        <v>5.04</v>
      </c>
      <c r="P137" s="6">
        <v>5.09</v>
      </c>
      <c r="Q137" s="6">
        <v>5.1100000000000003</v>
      </c>
      <c r="R137" s="6">
        <v>5.12</v>
      </c>
      <c r="S137" s="6">
        <v>5.13</v>
      </c>
      <c r="T137" s="6">
        <v>5.15</v>
      </c>
      <c r="U137" s="6">
        <v>5.16</v>
      </c>
      <c r="V137" s="6">
        <v>5.14</v>
      </c>
      <c r="W137" s="6">
        <v>5.12</v>
      </c>
      <c r="X137" s="6">
        <v>5.1100000000000003</v>
      </c>
      <c r="Y137" s="6">
        <v>5.09</v>
      </c>
      <c r="Z137" s="6">
        <v>5.08</v>
      </c>
      <c r="AA137" s="6">
        <v>5.0599999999999996</v>
      </c>
      <c r="AB137" s="6">
        <v>5.03</v>
      </c>
      <c r="AC137" s="6">
        <v>5.01</v>
      </c>
      <c r="AD137" s="6">
        <v>4.99</v>
      </c>
      <c r="AE137" s="6">
        <v>4.97</v>
      </c>
      <c r="AF137" s="6">
        <v>4.96</v>
      </c>
      <c r="AG137" s="6">
        <v>4.9400000000000004</v>
      </c>
      <c r="AH137" s="6">
        <v>4.92</v>
      </c>
      <c r="AI137" s="6">
        <v>4.91</v>
      </c>
      <c r="AJ137" s="6">
        <v>4.8899999999999997</v>
      </c>
      <c r="AK137" s="6">
        <v>4.88</v>
      </c>
      <c r="AL137" s="6">
        <v>4.87</v>
      </c>
      <c r="AM137" s="6">
        <v>4.8499999999999996</v>
      </c>
      <c r="AN137" s="6">
        <v>4.84</v>
      </c>
      <c r="AO137" s="6">
        <v>4.83</v>
      </c>
      <c r="AP137" s="6">
        <v>4.83</v>
      </c>
      <c r="AQ137" s="6">
        <v>4.82</v>
      </c>
      <c r="AR137" s="6">
        <v>4.8099999999999996</v>
      </c>
      <c r="AS137" s="6">
        <v>4.8099999999999996</v>
      </c>
      <c r="AT137" s="6">
        <v>4.8</v>
      </c>
      <c r="AU137" s="6">
        <v>4.79</v>
      </c>
      <c r="AV137" s="6">
        <v>4.79</v>
      </c>
      <c r="AW137" s="6">
        <v>4.78</v>
      </c>
      <c r="AX137" s="6">
        <v>4.78</v>
      </c>
      <c r="AY137" s="6">
        <v>4.7699999999999996</v>
      </c>
    </row>
    <row r="138" spans="1:51" x14ac:dyDescent="0.2">
      <c r="A138" s="5">
        <v>41425</v>
      </c>
      <c r="B138" s="6">
        <v>3.49</v>
      </c>
      <c r="C138" s="6">
        <v>3.59</v>
      </c>
      <c r="D138" s="6">
        <v>3.76</v>
      </c>
      <c r="E138" s="6">
        <v>3.93</v>
      </c>
      <c r="F138" s="6">
        <v>4.0999999999999996</v>
      </c>
      <c r="G138" s="6">
        <v>4.26</v>
      </c>
      <c r="H138" s="6">
        <v>4.4000000000000004</v>
      </c>
      <c r="I138" s="6">
        <v>4.5199999999999996</v>
      </c>
      <c r="J138" s="6">
        <v>4.63</v>
      </c>
      <c r="K138" s="6">
        <v>4.7300000000000004</v>
      </c>
      <c r="L138" s="6">
        <v>4.82</v>
      </c>
      <c r="M138" s="6">
        <v>4.8899999999999997</v>
      </c>
      <c r="N138" s="6">
        <v>4.96</v>
      </c>
      <c r="O138" s="6">
        <v>5.0199999999999996</v>
      </c>
      <c r="P138" s="6">
        <v>5.0599999999999996</v>
      </c>
      <c r="Q138" s="6">
        <v>5.08</v>
      </c>
      <c r="R138" s="6">
        <v>5.0999999999999996</v>
      </c>
      <c r="S138" s="6">
        <v>5.1100000000000003</v>
      </c>
      <c r="T138" s="6">
        <v>5.12</v>
      </c>
      <c r="U138" s="6">
        <v>5.13</v>
      </c>
      <c r="V138" s="6">
        <v>5.12</v>
      </c>
      <c r="W138" s="6">
        <v>5.0999999999999996</v>
      </c>
      <c r="X138" s="6">
        <v>5.09</v>
      </c>
      <c r="Y138" s="6">
        <v>5.07</v>
      </c>
      <c r="Z138" s="6">
        <v>5.0599999999999996</v>
      </c>
      <c r="AA138" s="6">
        <v>5.04</v>
      </c>
      <c r="AB138" s="6">
        <v>5.01</v>
      </c>
      <c r="AC138" s="6">
        <v>4.99</v>
      </c>
      <c r="AD138" s="6">
        <v>4.97</v>
      </c>
      <c r="AE138" s="6">
        <v>4.95</v>
      </c>
      <c r="AF138" s="6">
        <v>4.9400000000000004</v>
      </c>
      <c r="AG138" s="6">
        <v>4.92</v>
      </c>
      <c r="AH138" s="6">
        <v>4.9000000000000004</v>
      </c>
      <c r="AI138" s="6">
        <v>4.8899999999999997</v>
      </c>
      <c r="AJ138" s="6">
        <v>4.87</v>
      </c>
      <c r="AK138" s="6">
        <v>4.8600000000000003</v>
      </c>
      <c r="AL138" s="6">
        <v>4.8499999999999996</v>
      </c>
      <c r="AM138" s="6">
        <v>4.84</v>
      </c>
      <c r="AN138" s="6">
        <v>4.82</v>
      </c>
      <c r="AO138" s="6">
        <v>4.8099999999999996</v>
      </c>
      <c r="AP138" s="6">
        <v>4.8099999999999996</v>
      </c>
      <c r="AQ138" s="6">
        <v>4.8</v>
      </c>
      <c r="AR138" s="6">
        <v>4.79</v>
      </c>
      <c r="AS138" s="6">
        <v>4.79</v>
      </c>
      <c r="AT138" s="6">
        <v>4.78</v>
      </c>
      <c r="AU138" s="6">
        <v>4.78</v>
      </c>
      <c r="AV138" s="6">
        <v>4.7699999999999996</v>
      </c>
      <c r="AW138" s="6">
        <v>4.7699999999999996</v>
      </c>
      <c r="AX138" s="6">
        <v>4.76</v>
      </c>
      <c r="AY138" s="6">
        <v>4.76</v>
      </c>
    </row>
    <row r="139" spans="1:51" x14ac:dyDescent="0.2">
      <c r="A139" s="5">
        <v>41455</v>
      </c>
      <c r="B139" s="6">
        <v>3.45</v>
      </c>
      <c r="C139" s="6">
        <v>3.54</v>
      </c>
      <c r="D139" s="6">
        <v>3.71</v>
      </c>
      <c r="E139" s="6">
        <v>3.89</v>
      </c>
      <c r="F139" s="6">
        <v>4.0599999999999996</v>
      </c>
      <c r="G139" s="6">
        <v>4.22</v>
      </c>
      <c r="H139" s="6">
        <v>4.3600000000000003</v>
      </c>
      <c r="I139" s="6">
        <v>4.49</v>
      </c>
      <c r="J139" s="6">
        <v>4.5999999999999996</v>
      </c>
      <c r="K139" s="6">
        <v>4.7</v>
      </c>
      <c r="L139" s="6">
        <v>4.79</v>
      </c>
      <c r="M139" s="6">
        <v>4.87</v>
      </c>
      <c r="N139" s="6">
        <v>4.93</v>
      </c>
      <c r="O139" s="6">
        <v>4.99</v>
      </c>
      <c r="P139" s="6">
        <v>5.04</v>
      </c>
      <c r="Q139" s="6">
        <v>5.0599999999999996</v>
      </c>
      <c r="R139" s="6">
        <v>5.07</v>
      </c>
      <c r="S139" s="6">
        <v>5.09</v>
      </c>
      <c r="T139" s="6">
        <v>5.0999999999999996</v>
      </c>
      <c r="U139" s="6">
        <v>5.1100000000000003</v>
      </c>
      <c r="V139" s="6">
        <v>5.09</v>
      </c>
      <c r="W139" s="6">
        <v>5.08</v>
      </c>
      <c r="X139" s="6">
        <v>5.0599999999999996</v>
      </c>
      <c r="Y139" s="6">
        <v>5.05</v>
      </c>
      <c r="Z139" s="6">
        <v>5.04</v>
      </c>
      <c r="AA139" s="6">
        <v>5.01</v>
      </c>
      <c r="AB139" s="6">
        <v>4.99</v>
      </c>
      <c r="AC139" s="6">
        <v>4.97</v>
      </c>
      <c r="AD139" s="6">
        <v>4.95</v>
      </c>
      <c r="AE139" s="6">
        <v>4.93</v>
      </c>
      <c r="AF139" s="6">
        <v>4.91</v>
      </c>
      <c r="AG139" s="6">
        <v>4.9000000000000004</v>
      </c>
      <c r="AH139" s="6">
        <v>4.88</v>
      </c>
      <c r="AI139" s="6">
        <v>4.87</v>
      </c>
      <c r="AJ139" s="6">
        <v>4.8499999999999996</v>
      </c>
      <c r="AK139" s="6">
        <v>4.84</v>
      </c>
      <c r="AL139" s="6">
        <v>4.83</v>
      </c>
      <c r="AM139" s="6">
        <v>4.8099999999999996</v>
      </c>
      <c r="AN139" s="6">
        <v>4.8</v>
      </c>
      <c r="AO139" s="6">
        <v>4.79</v>
      </c>
      <c r="AP139" s="6">
        <v>4.79</v>
      </c>
      <c r="AQ139" s="6">
        <v>4.78</v>
      </c>
      <c r="AR139" s="6">
        <v>4.7699999999999996</v>
      </c>
      <c r="AS139" s="6">
        <v>4.7699999999999996</v>
      </c>
      <c r="AT139" s="6">
        <v>4.76</v>
      </c>
      <c r="AU139" s="6">
        <v>4.76</v>
      </c>
      <c r="AV139" s="6">
        <v>4.75</v>
      </c>
      <c r="AW139" s="6">
        <v>4.75</v>
      </c>
      <c r="AX139" s="6">
        <v>4.75</v>
      </c>
      <c r="AY139" s="6">
        <v>4.74</v>
      </c>
    </row>
    <row r="140" spans="1:51" x14ac:dyDescent="0.2">
      <c r="A140" s="5">
        <v>41486</v>
      </c>
      <c r="B140" s="6">
        <v>3.4</v>
      </c>
      <c r="C140" s="6">
        <v>3.5</v>
      </c>
      <c r="D140" s="6">
        <v>3.67</v>
      </c>
      <c r="E140" s="6">
        <v>3.85</v>
      </c>
      <c r="F140" s="6">
        <v>4.0199999999999996</v>
      </c>
      <c r="G140" s="6">
        <v>4.1900000000000004</v>
      </c>
      <c r="H140" s="6">
        <v>4.33</v>
      </c>
      <c r="I140" s="6">
        <v>4.46</v>
      </c>
      <c r="J140" s="6">
        <v>4.57</v>
      </c>
      <c r="K140" s="6">
        <v>4.67</v>
      </c>
      <c r="L140" s="6">
        <v>4.76</v>
      </c>
      <c r="M140" s="6">
        <v>4.84</v>
      </c>
      <c r="N140" s="6">
        <v>4.91</v>
      </c>
      <c r="O140" s="6">
        <v>4.97</v>
      </c>
      <c r="P140" s="6">
        <v>5.0199999999999996</v>
      </c>
      <c r="Q140" s="6">
        <v>5.03</v>
      </c>
      <c r="R140" s="6">
        <v>5.05</v>
      </c>
      <c r="S140" s="6">
        <v>5.0599999999999996</v>
      </c>
      <c r="T140" s="6">
        <v>5.08</v>
      </c>
      <c r="U140" s="6">
        <v>5.09</v>
      </c>
      <c r="V140" s="6">
        <v>5.07</v>
      </c>
      <c r="W140" s="6">
        <v>5.05</v>
      </c>
      <c r="X140" s="6">
        <v>5.04</v>
      </c>
      <c r="Y140" s="6">
        <v>5.03</v>
      </c>
      <c r="Z140" s="6">
        <v>5.01</v>
      </c>
      <c r="AA140" s="6">
        <v>4.99</v>
      </c>
      <c r="AB140" s="6">
        <v>4.97</v>
      </c>
      <c r="AC140" s="6">
        <v>4.95</v>
      </c>
      <c r="AD140" s="6">
        <v>4.93</v>
      </c>
      <c r="AE140" s="6">
        <v>4.91</v>
      </c>
      <c r="AF140" s="6">
        <v>4.8899999999999997</v>
      </c>
      <c r="AG140" s="6">
        <v>4.87</v>
      </c>
      <c r="AH140" s="6">
        <v>4.8600000000000003</v>
      </c>
      <c r="AI140" s="6">
        <v>4.84</v>
      </c>
      <c r="AJ140" s="6">
        <v>4.83</v>
      </c>
      <c r="AK140" s="6">
        <v>4.82</v>
      </c>
      <c r="AL140" s="6">
        <v>4.8099999999999996</v>
      </c>
      <c r="AM140" s="6">
        <v>4.79</v>
      </c>
      <c r="AN140" s="6">
        <v>4.78</v>
      </c>
      <c r="AO140" s="6">
        <v>4.7699999999999996</v>
      </c>
      <c r="AP140" s="6">
        <v>4.7699999999999996</v>
      </c>
      <c r="AQ140" s="6">
        <v>4.76</v>
      </c>
      <c r="AR140" s="6">
        <v>4.75</v>
      </c>
      <c r="AS140" s="6">
        <v>4.75</v>
      </c>
      <c r="AT140" s="6">
        <v>4.75</v>
      </c>
      <c r="AU140" s="6">
        <v>4.74</v>
      </c>
      <c r="AV140" s="6">
        <v>4.74</v>
      </c>
      <c r="AW140" s="6">
        <v>4.7300000000000004</v>
      </c>
      <c r="AX140" s="6">
        <v>4.7300000000000004</v>
      </c>
      <c r="AY140" s="6">
        <v>4.72</v>
      </c>
    </row>
    <row r="141" spans="1:51" x14ac:dyDescent="0.2">
      <c r="A141" s="5">
        <v>41517</v>
      </c>
      <c r="B141" s="6">
        <v>3.35</v>
      </c>
      <c r="C141" s="6">
        <v>3.45</v>
      </c>
      <c r="D141" s="6">
        <v>3.62</v>
      </c>
      <c r="E141" s="6">
        <v>3.81</v>
      </c>
      <c r="F141" s="6">
        <v>3.99</v>
      </c>
      <c r="G141" s="6">
        <v>4.1500000000000004</v>
      </c>
      <c r="H141" s="6">
        <v>4.3</v>
      </c>
      <c r="I141" s="6">
        <v>4.43</v>
      </c>
      <c r="J141" s="6">
        <v>4.54</v>
      </c>
      <c r="K141" s="6">
        <v>4.6399999999999997</v>
      </c>
      <c r="L141" s="6">
        <v>4.74</v>
      </c>
      <c r="M141" s="6">
        <v>4.82</v>
      </c>
      <c r="N141" s="6">
        <v>4.88</v>
      </c>
      <c r="O141" s="6">
        <v>4.9400000000000004</v>
      </c>
      <c r="P141" s="6">
        <v>4.99</v>
      </c>
      <c r="Q141" s="6">
        <v>5.01</v>
      </c>
      <c r="R141" s="6">
        <v>5.03</v>
      </c>
      <c r="S141" s="6">
        <v>5.04</v>
      </c>
      <c r="T141" s="6">
        <v>5.0599999999999996</v>
      </c>
      <c r="U141" s="6">
        <v>5.07</v>
      </c>
      <c r="V141" s="6">
        <v>5.05</v>
      </c>
      <c r="W141" s="6">
        <v>5.03</v>
      </c>
      <c r="X141" s="6">
        <v>5.0199999999999996</v>
      </c>
      <c r="Y141" s="6">
        <v>5.01</v>
      </c>
      <c r="Z141" s="6">
        <v>4.99</v>
      </c>
      <c r="AA141" s="6">
        <v>4.97</v>
      </c>
      <c r="AB141" s="6">
        <v>4.95</v>
      </c>
      <c r="AC141" s="6">
        <v>4.93</v>
      </c>
      <c r="AD141" s="6">
        <v>4.91</v>
      </c>
      <c r="AE141" s="6">
        <v>4.8899999999999997</v>
      </c>
      <c r="AF141" s="6">
        <v>4.87</v>
      </c>
      <c r="AG141" s="6">
        <v>4.8499999999999996</v>
      </c>
      <c r="AH141" s="6">
        <v>4.84</v>
      </c>
      <c r="AI141" s="6">
        <v>4.82</v>
      </c>
      <c r="AJ141" s="6">
        <v>4.8099999999999996</v>
      </c>
      <c r="AK141" s="6">
        <v>4.8</v>
      </c>
      <c r="AL141" s="6">
        <v>4.78</v>
      </c>
      <c r="AM141" s="6">
        <v>4.7699999999999996</v>
      </c>
      <c r="AN141" s="6">
        <v>4.76</v>
      </c>
      <c r="AO141" s="6">
        <v>4.75</v>
      </c>
      <c r="AP141" s="6">
        <v>4.75</v>
      </c>
      <c r="AQ141" s="6">
        <v>4.74</v>
      </c>
      <c r="AR141" s="6">
        <v>4.74</v>
      </c>
      <c r="AS141" s="6">
        <v>4.7300000000000004</v>
      </c>
      <c r="AT141" s="6">
        <v>4.7300000000000004</v>
      </c>
      <c r="AU141" s="6">
        <v>4.72</v>
      </c>
      <c r="AV141" s="6">
        <v>4.72</v>
      </c>
      <c r="AW141" s="6">
        <v>4.71</v>
      </c>
      <c r="AX141" s="6">
        <v>4.71</v>
      </c>
      <c r="AY141" s="6">
        <v>4.71</v>
      </c>
    </row>
    <row r="142" spans="1:51" x14ac:dyDescent="0.2">
      <c r="A142" s="5">
        <v>41547</v>
      </c>
      <c r="B142" s="6">
        <v>3.29</v>
      </c>
      <c r="C142" s="6">
        <v>3.4</v>
      </c>
      <c r="D142" s="6">
        <v>3.58</v>
      </c>
      <c r="E142" s="6">
        <v>3.77</v>
      </c>
      <c r="F142" s="6">
        <v>3.95</v>
      </c>
      <c r="G142" s="6">
        <v>4.1100000000000003</v>
      </c>
      <c r="H142" s="6">
        <v>4.26</v>
      </c>
      <c r="I142" s="6">
        <v>4.3899999999999997</v>
      </c>
      <c r="J142" s="6">
        <v>4.51</v>
      </c>
      <c r="K142" s="6">
        <v>4.6100000000000003</v>
      </c>
      <c r="L142" s="6">
        <v>4.71</v>
      </c>
      <c r="M142" s="6">
        <v>4.79</v>
      </c>
      <c r="N142" s="6">
        <v>4.8600000000000003</v>
      </c>
      <c r="O142" s="6">
        <v>4.92</v>
      </c>
      <c r="P142" s="6">
        <v>4.97</v>
      </c>
      <c r="Q142" s="6">
        <v>4.99</v>
      </c>
      <c r="R142" s="6">
        <v>5</v>
      </c>
      <c r="S142" s="6">
        <v>5.0199999999999996</v>
      </c>
      <c r="T142" s="6">
        <v>5.03</v>
      </c>
      <c r="U142" s="6">
        <v>5.04</v>
      </c>
      <c r="V142" s="6">
        <v>5.0199999999999996</v>
      </c>
      <c r="W142" s="6">
        <v>5.01</v>
      </c>
      <c r="X142" s="6">
        <v>4.99</v>
      </c>
      <c r="Y142" s="6">
        <v>4.9800000000000004</v>
      </c>
      <c r="Z142" s="6">
        <v>4.97</v>
      </c>
      <c r="AA142" s="6">
        <v>4.9400000000000004</v>
      </c>
      <c r="AB142" s="6">
        <v>4.92</v>
      </c>
      <c r="AC142" s="6">
        <v>4.9000000000000004</v>
      </c>
      <c r="AD142" s="6">
        <v>4.88</v>
      </c>
      <c r="AE142" s="6">
        <v>4.8600000000000003</v>
      </c>
      <c r="AF142" s="6">
        <v>4.8499999999999996</v>
      </c>
      <c r="AG142" s="6">
        <v>4.83</v>
      </c>
      <c r="AH142" s="6">
        <v>4.8099999999999996</v>
      </c>
      <c r="AI142" s="6">
        <v>4.8</v>
      </c>
      <c r="AJ142" s="6">
        <v>4.79</v>
      </c>
      <c r="AK142" s="6">
        <v>4.7699999999999996</v>
      </c>
      <c r="AL142" s="6">
        <v>4.76</v>
      </c>
      <c r="AM142" s="6">
        <v>4.75</v>
      </c>
      <c r="AN142" s="6">
        <v>4.74</v>
      </c>
      <c r="AO142" s="6">
        <v>4.7300000000000004</v>
      </c>
      <c r="AP142" s="6">
        <v>4.72</v>
      </c>
      <c r="AQ142" s="6">
        <v>4.72</v>
      </c>
      <c r="AR142" s="6">
        <v>4.71</v>
      </c>
      <c r="AS142" s="6">
        <v>4.71</v>
      </c>
      <c r="AT142" s="6">
        <v>4.7</v>
      </c>
      <c r="AU142" s="6">
        <v>4.7</v>
      </c>
      <c r="AV142" s="6">
        <v>4.7</v>
      </c>
      <c r="AW142" s="6">
        <v>4.6900000000000004</v>
      </c>
      <c r="AX142" s="6">
        <v>4.6900000000000004</v>
      </c>
      <c r="AY142" s="6">
        <v>4.6900000000000004</v>
      </c>
    </row>
    <row r="143" spans="1:51" x14ac:dyDescent="0.2">
      <c r="A143" s="5">
        <v>41578</v>
      </c>
      <c r="B143" s="6">
        <v>3.24</v>
      </c>
      <c r="C143" s="6">
        <v>3.35</v>
      </c>
      <c r="D143" s="6">
        <v>3.53</v>
      </c>
      <c r="E143" s="6">
        <v>3.72</v>
      </c>
      <c r="F143" s="6">
        <v>3.91</v>
      </c>
      <c r="G143" s="6">
        <v>4.08</v>
      </c>
      <c r="H143" s="6">
        <v>4.2300000000000004</v>
      </c>
      <c r="I143" s="6">
        <v>4.3600000000000003</v>
      </c>
      <c r="J143" s="6">
        <v>4.4800000000000004</v>
      </c>
      <c r="K143" s="6">
        <v>4.58</v>
      </c>
      <c r="L143" s="6">
        <v>4.68</v>
      </c>
      <c r="M143" s="6">
        <v>4.76</v>
      </c>
      <c r="N143" s="6">
        <v>4.83</v>
      </c>
      <c r="O143" s="6">
        <v>4.8899999999999997</v>
      </c>
      <c r="P143" s="6">
        <v>4.9400000000000004</v>
      </c>
      <c r="Q143" s="6">
        <v>4.96</v>
      </c>
      <c r="R143" s="6">
        <v>4.9800000000000004</v>
      </c>
      <c r="S143" s="6">
        <v>4.99</v>
      </c>
      <c r="T143" s="6">
        <v>5.01</v>
      </c>
      <c r="U143" s="6">
        <v>5.0199999999999996</v>
      </c>
      <c r="V143" s="6">
        <v>5</v>
      </c>
      <c r="W143" s="6">
        <v>4.9800000000000004</v>
      </c>
      <c r="X143" s="6">
        <v>4.97</v>
      </c>
      <c r="Y143" s="6">
        <v>4.96</v>
      </c>
      <c r="Z143" s="6">
        <v>4.9400000000000004</v>
      </c>
      <c r="AA143" s="6">
        <v>4.92</v>
      </c>
      <c r="AB143" s="6">
        <v>4.9000000000000004</v>
      </c>
      <c r="AC143" s="6">
        <v>4.88</v>
      </c>
      <c r="AD143" s="6">
        <v>4.8600000000000003</v>
      </c>
      <c r="AE143" s="6">
        <v>4.84</v>
      </c>
      <c r="AF143" s="6">
        <v>4.82</v>
      </c>
      <c r="AG143" s="6">
        <v>4.8099999999999996</v>
      </c>
      <c r="AH143" s="6">
        <v>4.79</v>
      </c>
      <c r="AI143" s="6">
        <v>4.78</v>
      </c>
      <c r="AJ143" s="6">
        <v>4.76</v>
      </c>
      <c r="AK143" s="6">
        <v>4.75</v>
      </c>
      <c r="AL143" s="6">
        <v>4.74</v>
      </c>
      <c r="AM143" s="6">
        <v>4.7300000000000004</v>
      </c>
      <c r="AN143" s="6">
        <v>4.72</v>
      </c>
      <c r="AO143" s="6">
        <v>4.71</v>
      </c>
      <c r="AP143" s="6">
        <v>4.7</v>
      </c>
      <c r="AQ143" s="6">
        <v>4.7</v>
      </c>
      <c r="AR143" s="6">
        <v>4.6900000000000004</v>
      </c>
      <c r="AS143" s="6">
        <v>4.6900000000000004</v>
      </c>
      <c r="AT143" s="6">
        <v>4.6900000000000004</v>
      </c>
      <c r="AU143" s="6">
        <v>4.68</v>
      </c>
      <c r="AV143" s="6">
        <v>4.68</v>
      </c>
      <c r="AW143" s="6">
        <v>4.67</v>
      </c>
      <c r="AX143" s="6">
        <v>4.67</v>
      </c>
      <c r="AY143" s="6">
        <v>4.67</v>
      </c>
    </row>
    <row r="144" spans="1:51" x14ac:dyDescent="0.2">
      <c r="A144" s="5">
        <v>41608</v>
      </c>
      <c r="B144" s="6">
        <v>3.18</v>
      </c>
      <c r="C144" s="6">
        <v>3.3</v>
      </c>
      <c r="D144" s="6">
        <v>3.48</v>
      </c>
      <c r="E144" s="6">
        <v>3.68</v>
      </c>
      <c r="F144" s="6">
        <v>3.86</v>
      </c>
      <c r="G144" s="6">
        <v>4.04</v>
      </c>
      <c r="H144" s="6">
        <v>4.1900000000000004</v>
      </c>
      <c r="I144" s="6">
        <v>4.32</v>
      </c>
      <c r="J144" s="6">
        <v>4.4400000000000004</v>
      </c>
      <c r="K144" s="6">
        <v>4.55</v>
      </c>
      <c r="L144" s="6">
        <v>4.6500000000000004</v>
      </c>
      <c r="M144" s="6">
        <v>4.7300000000000004</v>
      </c>
      <c r="N144" s="6">
        <v>4.8</v>
      </c>
      <c r="O144" s="6">
        <v>4.8600000000000003</v>
      </c>
      <c r="P144" s="6">
        <v>4.92</v>
      </c>
      <c r="Q144" s="6">
        <v>4.93</v>
      </c>
      <c r="R144" s="6">
        <v>4.95</v>
      </c>
      <c r="S144" s="6">
        <v>4.97</v>
      </c>
      <c r="T144" s="6">
        <v>4.9800000000000004</v>
      </c>
      <c r="U144" s="6">
        <v>4.99</v>
      </c>
      <c r="V144" s="6">
        <v>4.97</v>
      </c>
      <c r="W144" s="6">
        <v>4.96</v>
      </c>
      <c r="X144" s="6">
        <v>4.9400000000000004</v>
      </c>
      <c r="Y144" s="6">
        <v>4.93</v>
      </c>
      <c r="Z144" s="6">
        <v>4.92</v>
      </c>
      <c r="AA144" s="6">
        <v>4.8899999999999997</v>
      </c>
      <c r="AB144" s="6">
        <v>4.87</v>
      </c>
      <c r="AC144" s="6">
        <v>4.8499999999999996</v>
      </c>
      <c r="AD144" s="6">
        <v>4.83</v>
      </c>
      <c r="AE144" s="6">
        <v>4.8099999999999996</v>
      </c>
      <c r="AF144" s="6">
        <v>4.8</v>
      </c>
      <c r="AG144" s="6">
        <v>4.78</v>
      </c>
      <c r="AH144" s="6">
        <v>4.7699999999999996</v>
      </c>
      <c r="AI144" s="6">
        <v>4.75</v>
      </c>
      <c r="AJ144" s="6">
        <v>4.74</v>
      </c>
      <c r="AK144" s="6">
        <v>4.7300000000000004</v>
      </c>
      <c r="AL144" s="6">
        <v>4.71</v>
      </c>
      <c r="AM144" s="6">
        <v>4.7</v>
      </c>
      <c r="AN144" s="6">
        <v>4.6900000000000004</v>
      </c>
      <c r="AO144" s="6">
        <v>4.68</v>
      </c>
      <c r="AP144" s="6">
        <v>4.68</v>
      </c>
      <c r="AQ144" s="6">
        <v>4.67</v>
      </c>
      <c r="AR144" s="6">
        <v>4.67</v>
      </c>
      <c r="AS144" s="6">
        <v>4.67</v>
      </c>
      <c r="AT144" s="6">
        <v>4.66</v>
      </c>
      <c r="AU144" s="6">
        <v>4.66</v>
      </c>
      <c r="AV144" s="6">
        <v>4.6500000000000004</v>
      </c>
      <c r="AW144" s="6">
        <v>4.6500000000000004</v>
      </c>
      <c r="AX144" s="6">
        <v>4.6500000000000004</v>
      </c>
      <c r="AY144" s="6">
        <v>4.6399999999999997</v>
      </c>
    </row>
    <row r="145" spans="1:51" x14ac:dyDescent="0.2">
      <c r="A145" s="5">
        <v>41639</v>
      </c>
      <c r="B145" s="6">
        <v>3.13</v>
      </c>
      <c r="C145" s="6">
        <v>3.25</v>
      </c>
      <c r="D145" s="6">
        <v>3.43</v>
      </c>
      <c r="E145" s="6">
        <v>3.63</v>
      </c>
      <c r="F145" s="6">
        <v>3.82</v>
      </c>
      <c r="G145" s="6">
        <v>4</v>
      </c>
      <c r="H145" s="6">
        <v>4.1500000000000004</v>
      </c>
      <c r="I145" s="6">
        <v>4.29</v>
      </c>
      <c r="J145" s="6">
        <v>4.41</v>
      </c>
      <c r="K145" s="6">
        <v>4.5199999999999996</v>
      </c>
      <c r="L145" s="6">
        <v>4.62</v>
      </c>
      <c r="M145" s="6">
        <v>4.7</v>
      </c>
      <c r="N145" s="6">
        <v>4.7699999999999996</v>
      </c>
      <c r="O145" s="6">
        <v>4.84</v>
      </c>
      <c r="P145" s="6">
        <v>4.8899999999999997</v>
      </c>
      <c r="Q145" s="6">
        <v>4.91</v>
      </c>
      <c r="R145" s="6">
        <v>4.93</v>
      </c>
      <c r="S145" s="6">
        <v>4.9400000000000004</v>
      </c>
      <c r="T145" s="6">
        <v>4.95</v>
      </c>
      <c r="U145" s="6">
        <v>4.97</v>
      </c>
      <c r="V145" s="6">
        <v>4.95</v>
      </c>
      <c r="W145" s="6">
        <v>4.93</v>
      </c>
      <c r="X145" s="6">
        <v>4.92</v>
      </c>
      <c r="Y145" s="6">
        <v>4.91</v>
      </c>
      <c r="Z145" s="6">
        <v>4.8899999999999997</v>
      </c>
      <c r="AA145" s="6">
        <v>4.87</v>
      </c>
      <c r="AB145" s="6">
        <v>4.8499999999999996</v>
      </c>
      <c r="AC145" s="6">
        <v>4.83</v>
      </c>
      <c r="AD145" s="6">
        <v>4.8099999999999996</v>
      </c>
      <c r="AE145" s="6">
        <v>4.79</v>
      </c>
      <c r="AF145" s="6">
        <v>4.7699999999999996</v>
      </c>
      <c r="AG145" s="6">
        <v>4.76</v>
      </c>
      <c r="AH145" s="6">
        <v>4.74</v>
      </c>
      <c r="AI145" s="6">
        <v>4.7300000000000004</v>
      </c>
      <c r="AJ145" s="6">
        <v>4.71</v>
      </c>
      <c r="AK145" s="6">
        <v>4.7</v>
      </c>
      <c r="AL145" s="6">
        <v>4.6900000000000004</v>
      </c>
      <c r="AM145" s="6">
        <v>4.68</v>
      </c>
      <c r="AN145" s="6">
        <v>4.67</v>
      </c>
      <c r="AO145" s="6">
        <v>4.66</v>
      </c>
      <c r="AP145" s="6">
        <v>4.6500000000000004</v>
      </c>
      <c r="AQ145" s="6">
        <v>4.6500000000000004</v>
      </c>
      <c r="AR145" s="6">
        <v>4.6500000000000004</v>
      </c>
      <c r="AS145" s="6">
        <v>4.6399999999999997</v>
      </c>
      <c r="AT145" s="6">
        <v>4.6399999999999997</v>
      </c>
      <c r="AU145" s="6">
        <v>4.6399999999999997</v>
      </c>
      <c r="AV145" s="6">
        <v>4.63</v>
      </c>
      <c r="AW145" s="6">
        <v>4.63</v>
      </c>
      <c r="AX145" s="6">
        <v>4.63</v>
      </c>
      <c r="AY145" s="6">
        <v>4.62</v>
      </c>
    </row>
    <row r="146" spans="1:51" x14ac:dyDescent="0.2">
      <c r="A146" s="5">
        <v>41670</v>
      </c>
      <c r="B146" s="6">
        <v>3.07</v>
      </c>
      <c r="C146" s="6">
        <v>3.19</v>
      </c>
      <c r="D146" s="6">
        <v>3.38</v>
      </c>
      <c r="E146" s="6">
        <v>3.58</v>
      </c>
      <c r="F146" s="6">
        <v>3.78</v>
      </c>
      <c r="G146" s="6">
        <v>3.96</v>
      </c>
      <c r="H146" s="6">
        <v>4.1100000000000003</v>
      </c>
      <c r="I146" s="6">
        <v>4.25</v>
      </c>
      <c r="J146" s="6">
        <v>4.37</v>
      </c>
      <c r="K146" s="6">
        <v>4.4800000000000004</v>
      </c>
      <c r="L146" s="6">
        <v>4.58</v>
      </c>
      <c r="M146" s="6">
        <v>4.67</v>
      </c>
      <c r="N146" s="6">
        <v>4.74</v>
      </c>
      <c r="O146" s="6">
        <v>4.8</v>
      </c>
      <c r="P146" s="6">
        <v>4.8600000000000003</v>
      </c>
      <c r="Q146" s="6">
        <v>4.87</v>
      </c>
      <c r="R146" s="6">
        <v>4.8899999999999997</v>
      </c>
      <c r="S146" s="6">
        <v>4.91</v>
      </c>
      <c r="T146" s="6">
        <v>4.92</v>
      </c>
      <c r="U146" s="6">
        <v>4.93</v>
      </c>
      <c r="V146" s="6">
        <v>4.92</v>
      </c>
      <c r="W146" s="6">
        <v>4.9000000000000004</v>
      </c>
      <c r="X146" s="6">
        <v>4.8899999999999997</v>
      </c>
      <c r="Y146" s="6">
        <v>4.87</v>
      </c>
      <c r="Z146" s="6">
        <v>4.8600000000000003</v>
      </c>
      <c r="AA146" s="6">
        <v>4.84</v>
      </c>
      <c r="AB146" s="6">
        <v>4.8099999999999996</v>
      </c>
      <c r="AC146" s="6">
        <v>4.79</v>
      </c>
      <c r="AD146" s="6">
        <v>4.7699999999999996</v>
      </c>
      <c r="AE146" s="6">
        <v>4.76</v>
      </c>
      <c r="AF146" s="6">
        <v>4.74</v>
      </c>
      <c r="AG146" s="6">
        <v>4.72</v>
      </c>
      <c r="AH146" s="6">
        <v>4.71</v>
      </c>
      <c r="AI146" s="6">
        <v>4.7</v>
      </c>
      <c r="AJ146" s="6">
        <v>4.68</v>
      </c>
      <c r="AK146" s="6">
        <v>4.67</v>
      </c>
      <c r="AL146" s="6">
        <v>4.66</v>
      </c>
      <c r="AM146" s="6">
        <v>4.6500000000000004</v>
      </c>
      <c r="AN146" s="6">
        <v>4.6399999999999997</v>
      </c>
      <c r="AO146" s="6">
        <v>4.63</v>
      </c>
      <c r="AP146" s="6">
        <v>4.62</v>
      </c>
      <c r="AQ146" s="6">
        <v>4.62</v>
      </c>
      <c r="AR146" s="6">
        <v>4.62</v>
      </c>
      <c r="AS146" s="6">
        <v>4.6100000000000003</v>
      </c>
      <c r="AT146" s="6">
        <v>4.6100000000000003</v>
      </c>
      <c r="AU146" s="6">
        <v>4.6100000000000003</v>
      </c>
      <c r="AV146" s="6">
        <v>4.5999999999999996</v>
      </c>
      <c r="AW146" s="6">
        <v>4.5999999999999996</v>
      </c>
      <c r="AX146" s="6">
        <v>4.5999999999999996</v>
      </c>
      <c r="AY146" s="6">
        <v>4.59</v>
      </c>
    </row>
    <row r="147" spans="1:51" x14ac:dyDescent="0.2">
      <c r="A147" s="5">
        <v>41698</v>
      </c>
      <c r="B147" s="6">
        <v>3.02</v>
      </c>
      <c r="C147" s="6">
        <v>3.14</v>
      </c>
      <c r="D147" s="6">
        <v>3.33</v>
      </c>
      <c r="E147" s="6">
        <v>3.54</v>
      </c>
      <c r="F147" s="6">
        <v>3.73</v>
      </c>
      <c r="G147" s="6">
        <v>3.91</v>
      </c>
      <c r="H147" s="6">
        <v>4.07</v>
      </c>
      <c r="I147" s="6">
        <v>4.21</v>
      </c>
      <c r="J147" s="6">
        <v>4.33</v>
      </c>
      <c r="K147" s="6">
        <v>4.4400000000000004</v>
      </c>
      <c r="L147" s="6">
        <v>4.54</v>
      </c>
      <c r="M147" s="6">
        <v>4.63</v>
      </c>
      <c r="N147" s="6">
        <v>4.7</v>
      </c>
      <c r="O147" s="6">
        <v>4.7699999999999996</v>
      </c>
      <c r="P147" s="6">
        <v>4.82</v>
      </c>
      <c r="Q147" s="6">
        <v>4.84</v>
      </c>
      <c r="R147" s="6">
        <v>4.8600000000000003</v>
      </c>
      <c r="S147" s="6">
        <v>4.87</v>
      </c>
      <c r="T147" s="6">
        <v>4.8899999999999997</v>
      </c>
      <c r="U147" s="6">
        <v>4.9000000000000004</v>
      </c>
      <c r="V147" s="6">
        <v>4.88</v>
      </c>
      <c r="W147" s="6">
        <v>4.8600000000000003</v>
      </c>
      <c r="X147" s="6">
        <v>4.8499999999999996</v>
      </c>
      <c r="Y147" s="6">
        <v>4.84</v>
      </c>
      <c r="Z147" s="6">
        <v>4.83</v>
      </c>
      <c r="AA147" s="6">
        <v>4.8</v>
      </c>
      <c r="AB147" s="6">
        <v>4.78</v>
      </c>
      <c r="AC147" s="6">
        <v>4.76</v>
      </c>
      <c r="AD147" s="6">
        <v>4.74</v>
      </c>
      <c r="AE147" s="6">
        <v>4.72</v>
      </c>
      <c r="AF147" s="6">
        <v>4.71</v>
      </c>
      <c r="AG147" s="6">
        <v>4.6900000000000004</v>
      </c>
      <c r="AH147" s="6">
        <v>4.68</v>
      </c>
      <c r="AI147" s="6">
        <v>4.66</v>
      </c>
      <c r="AJ147" s="6">
        <v>4.6500000000000004</v>
      </c>
      <c r="AK147" s="6">
        <v>4.6399999999999997</v>
      </c>
      <c r="AL147" s="6">
        <v>4.63</v>
      </c>
      <c r="AM147" s="6">
        <v>4.62</v>
      </c>
      <c r="AN147" s="6">
        <v>4.6100000000000003</v>
      </c>
      <c r="AO147" s="6">
        <v>4.5999999999999996</v>
      </c>
      <c r="AP147" s="6">
        <v>4.59</v>
      </c>
      <c r="AQ147" s="6">
        <v>4.59</v>
      </c>
      <c r="AR147" s="6">
        <v>4.58</v>
      </c>
      <c r="AS147" s="6">
        <v>4.58</v>
      </c>
      <c r="AT147" s="6">
        <v>4.58</v>
      </c>
      <c r="AU147" s="6">
        <v>4.57</v>
      </c>
      <c r="AV147" s="6">
        <v>4.57</v>
      </c>
      <c r="AW147" s="6">
        <v>4.57</v>
      </c>
      <c r="AX147" s="6">
        <v>4.57</v>
      </c>
      <c r="AY147" s="6">
        <v>4.5599999999999996</v>
      </c>
    </row>
    <row r="148" spans="1:51" x14ac:dyDescent="0.2">
      <c r="A148" s="5">
        <v>41729</v>
      </c>
      <c r="B148" s="6">
        <v>2.95</v>
      </c>
      <c r="C148" s="6">
        <v>3.08</v>
      </c>
      <c r="D148" s="6">
        <v>3.27</v>
      </c>
      <c r="E148" s="6">
        <v>3.48</v>
      </c>
      <c r="F148" s="6">
        <v>3.68</v>
      </c>
      <c r="G148" s="6">
        <v>3.86</v>
      </c>
      <c r="H148" s="6">
        <v>4.0199999999999996</v>
      </c>
      <c r="I148" s="6">
        <v>4.16</v>
      </c>
      <c r="J148" s="6">
        <v>4.29</v>
      </c>
      <c r="K148" s="6">
        <v>4.4000000000000004</v>
      </c>
      <c r="L148" s="6">
        <v>4.5</v>
      </c>
      <c r="M148" s="6">
        <v>4.59</v>
      </c>
      <c r="N148" s="6">
        <v>4.66</v>
      </c>
      <c r="O148" s="6">
        <v>4.72</v>
      </c>
      <c r="P148" s="6">
        <v>4.78</v>
      </c>
      <c r="Q148" s="6">
        <v>4.8</v>
      </c>
      <c r="R148" s="6">
        <v>4.8099999999999996</v>
      </c>
      <c r="S148" s="6">
        <v>4.83</v>
      </c>
      <c r="T148" s="6">
        <v>4.84</v>
      </c>
      <c r="U148" s="6">
        <v>4.8600000000000003</v>
      </c>
      <c r="V148" s="6">
        <v>4.84</v>
      </c>
      <c r="W148" s="6">
        <v>4.82</v>
      </c>
      <c r="X148" s="6">
        <v>4.8099999999999996</v>
      </c>
      <c r="Y148" s="6">
        <v>4.8</v>
      </c>
      <c r="Z148" s="6">
        <v>4.79</v>
      </c>
      <c r="AA148" s="6">
        <v>4.76</v>
      </c>
      <c r="AB148" s="6">
        <v>4.74</v>
      </c>
      <c r="AC148" s="6">
        <v>4.72</v>
      </c>
      <c r="AD148" s="6">
        <v>4.7</v>
      </c>
      <c r="AE148" s="6">
        <v>4.68</v>
      </c>
      <c r="AF148" s="6">
        <v>4.67</v>
      </c>
      <c r="AG148" s="6">
        <v>4.6500000000000004</v>
      </c>
      <c r="AH148" s="6">
        <v>4.6399999999999997</v>
      </c>
      <c r="AI148" s="6">
        <v>4.62</v>
      </c>
      <c r="AJ148" s="6">
        <v>4.6100000000000003</v>
      </c>
      <c r="AK148" s="6">
        <v>4.5999999999999996</v>
      </c>
      <c r="AL148" s="6">
        <v>4.59</v>
      </c>
      <c r="AM148" s="6">
        <v>4.58</v>
      </c>
      <c r="AN148" s="6">
        <v>4.57</v>
      </c>
      <c r="AO148" s="6">
        <v>4.5599999999999996</v>
      </c>
      <c r="AP148" s="6">
        <v>4.55</v>
      </c>
      <c r="AQ148" s="6">
        <v>4.55</v>
      </c>
      <c r="AR148" s="6">
        <v>4.55</v>
      </c>
      <c r="AS148" s="6">
        <v>4.54</v>
      </c>
      <c r="AT148" s="6">
        <v>4.54</v>
      </c>
      <c r="AU148" s="6">
        <v>4.54</v>
      </c>
      <c r="AV148" s="6">
        <v>4.54</v>
      </c>
      <c r="AW148" s="6">
        <v>4.53</v>
      </c>
      <c r="AX148" s="6">
        <v>4.53</v>
      </c>
      <c r="AY148" s="6">
        <v>4.53</v>
      </c>
    </row>
    <row r="149" spans="1:51" x14ac:dyDescent="0.2">
      <c r="A149" s="5">
        <v>41759</v>
      </c>
      <c r="B149" s="6">
        <v>2.88</v>
      </c>
      <c r="C149" s="6">
        <v>3.02</v>
      </c>
      <c r="D149" s="6">
        <v>3.21</v>
      </c>
      <c r="E149" s="6">
        <v>3.43</v>
      </c>
      <c r="F149" s="6">
        <v>3.62</v>
      </c>
      <c r="G149" s="6">
        <v>3.81</v>
      </c>
      <c r="H149" s="6">
        <v>3.97</v>
      </c>
      <c r="I149" s="6">
        <v>4.1100000000000003</v>
      </c>
      <c r="J149" s="6">
        <v>4.24</v>
      </c>
      <c r="K149" s="6">
        <v>4.3499999999999996</v>
      </c>
      <c r="L149" s="6">
        <v>4.46</v>
      </c>
      <c r="M149" s="6">
        <v>4.54</v>
      </c>
      <c r="N149" s="6">
        <v>4.62</v>
      </c>
      <c r="O149" s="6">
        <v>4.68</v>
      </c>
      <c r="P149" s="6">
        <v>4.7300000000000004</v>
      </c>
      <c r="Q149" s="6">
        <v>4.75</v>
      </c>
      <c r="R149" s="6">
        <v>4.7699999999999996</v>
      </c>
      <c r="S149" s="6">
        <v>4.79</v>
      </c>
      <c r="T149" s="6">
        <v>4.8</v>
      </c>
      <c r="U149" s="6">
        <v>4.82</v>
      </c>
      <c r="V149" s="6">
        <v>4.8</v>
      </c>
      <c r="W149" s="6">
        <v>4.78</v>
      </c>
      <c r="X149" s="6">
        <v>4.7699999999999996</v>
      </c>
      <c r="Y149" s="6">
        <v>4.76</v>
      </c>
      <c r="Z149" s="6">
        <v>4.75</v>
      </c>
      <c r="AA149" s="6">
        <v>4.72</v>
      </c>
      <c r="AB149" s="6">
        <v>4.7</v>
      </c>
      <c r="AC149" s="6">
        <v>4.68</v>
      </c>
      <c r="AD149" s="6">
        <v>4.66</v>
      </c>
      <c r="AE149" s="6">
        <v>4.6399999999999997</v>
      </c>
      <c r="AF149" s="6">
        <v>4.63</v>
      </c>
      <c r="AG149" s="6">
        <v>4.6100000000000003</v>
      </c>
      <c r="AH149" s="6">
        <v>4.5999999999999996</v>
      </c>
      <c r="AI149" s="6">
        <v>4.59</v>
      </c>
      <c r="AJ149" s="6">
        <v>4.57</v>
      </c>
      <c r="AK149" s="6">
        <v>4.5599999999999996</v>
      </c>
      <c r="AL149" s="6">
        <v>4.55</v>
      </c>
      <c r="AM149" s="6">
        <v>4.54</v>
      </c>
      <c r="AN149" s="6">
        <v>4.53</v>
      </c>
      <c r="AO149" s="6">
        <v>4.5199999999999996</v>
      </c>
      <c r="AP149" s="6">
        <v>4.5199999999999996</v>
      </c>
      <c r="AQ149" s="6">
        <v>4.51</v>
      </c>
      <c r="AR149" s="6">
        <v>4.51</v>
      </c>
      <c r="AS149" s="6">
        <v>4.51</v>
      </c>
      <c r="AT149" s="6">
        <v>4.5</v>
      </c>
      <c r="AU149" s="6">
        <v>4.5</v>
      </c>
      <c r="AV149" s="6">
        <v>4.5</v>
      </c>
      <c r="AW149" s="6">
        <v>4.5</v>
      </c>
      <c r="AX149" s="6">
        <v>4.49</v>
      </c>
      <c r="AY149" s="6">
        <v>4.49</v>
      </c>
    </row>
    <row r="150" spans="1:51" x14ac:dyDescent="0.2">
      <c r="A150" s="5">
        <v>41790</v>
      </c>
      <c r="B150" s="6">
        <v>2.81</v>
      </c>
      <c r="C150" s="6">
        <v>2.95</v>
      </c>
      <c r="D150" s="6">
        <v>3.15</v>
      </c>
      <c r="E150" s="6">
        <v>3.36</v>
      </c>
      <c r="F150" s="6">
        <v>3.57</v>
      </c>
      <c r="G150" s="6">
        <v>3.75</v>
      </c>
      <c r="H150" s="6">
        <v>3.92</v>
      </c>
      <c r="I150" s="6">
        <v>4.0599999999999996</v>
      </c>
      <c r="J150" s="6">
        <v>4.1900000000000004</v>
      </c>
      <c r="K150" s="6">
        <v>4.3</v>
      </c>
      <c r="L150" s="6">
        <v>4.41</v>
      </c>
      <c r="M150" s="6">
        <v>4.5</v>
      </c>
      <c r="N150" s="6">
        <v>4.57</v>
      </c>
      <c r="O150" s="6">
        <v>4.63</v>
      </c>
      <c r="P150" s="6">
        <v>4.6900000000000004</v>
      </c>
      <c r="Q150" s="6">
        <v>4.71</v>
      </c>
      <c r="R150" s="6">
        <v>4.7300000000000004</v>
      </c>
      <c r="S150" s="6">
        <v>4.74</v>
      </c>
      <c r="T150" s="6">
        <v>4.76</v>
      </c>
      <c r="U150" s="6">
        <v>4.7699999999999996</v>
      </c>
      <c r="V150" s="6">
        <v>4.76</v>
      </c>
      <c r="W150" s="6">
        <v>4.74</v>
      </c>
      <c r="X150" s="6">
        <v>4.7300000000000004</v>
      </c>
      <c r="Y150" s="6">
        <v>4.72</v>
      </c>
      <c r="Z150" s="6">
        <v>4.7</v>
      </c>
      <c r="AA150" s="6">
        <v>4.68</v>
      </c>
      <c r="AB150" s="6">
        <v>4.66</v>
      </c>
      <c r="AC150" s="6">
        <v>4.6399999999999997</v>
      </c>
      <c r="AD150" s="6">
        <v>4.62</v>
      </c>
      <c r="AE150" s="6">
        <v>4.5999999999999996</v>
      </c>
      <c r="AF150" s="6">
        <v>4.59</v>
      </c>
      <c r="AG150" s="6">
        <v>4.57</v>
      </c>
      <c r="AH150" s="6">
        <v>4.5599999999999996</v>
      </c>
      <c r="AI150" s="6">
        <v>4.55</v>
      </c>
      <c r="AJ150" s="6">
        <v>4.53</v>
      </c>
      <c r="AK150" s="6">
        <v>4.5199999999999996</v>
      </c>
      <c r="AL150" s="6">
        <v>4.51</v>
      </c>
      <c r="AM150" s="6">
        <v>4.5</v>
      </c>
      <c r="AN150" s="6">
        <v>4.49</v>
      </c>
      <c r="AO150" s="6">
        <v>4.4800000000000004</v>
      </c>
      <c r="AP150" s="6">
        <v>4.4800000000000004</v>
      </c>
      <c r="AQ150" s="6">
        <v>4.4800000000000004</v>
      </c>
      <c r="AR150" s="6">
        <v>4.47</v>
      </c>
      <c r="AS150" s="6">
        <v>4.47</v>
      </c>
      <c r="AT150" s="6">
        <v>4.47</v>
      </c>
      <c r="AU150" s="6">
        <v>4.46</v>
      </c>
      <c r="AV150" s="6">
        <v>4.46</v>
      </c>
      <c r="AW150" s="6">
        <v>4.46</v>
      </c>
      <c r="AX150" s="6">
        <v>4.46</v>
      </c>
      <c r="AY150" s="6">
        <v>4.45</v>
      </c>
    </row>
    <row r="151" spans="1:51" x14ac:dyDescent="0.2">
      <c r="A151" s="5">
        <v>41820</v>
      </c>
      <c r="B151" s="6">
        <v>2.74</v>
      </c>
      <c r="C151" s="6">
        <v>2.88</v>
      </c>
      <c r="D151" s="6">
        <v>3.08</v>
      </c>
      <c r="E151" s="6">
        <v>3.29</v>
      </c>
      <c r="F151" s="6">
        <v>3.5</v>
      </c>
      <c r="G151" s="6">
        <v>3.69</v>
      </c>
      <c r="H151" s="6">
        <v>3.86</v>
      </c>
      <c r="I151" s="6">
        <v>4</v>
      </c>
      <c r="J151" s="6">
        <v>4.13</v>
      </c>
      <c r="K151" s="6">
        <v>4.25</v>
      </c>
      <c r="L151" s="6">
        <v>4.3600000000000003</v>
      </c>
      <c r="M151" s="6">
        <v>4.45</v>
      </c>
      <c r="N151" s="6">
        <v>4.5199999999999996</v>
      </c>
      <c r="O151" s="6">
        <v>4.59</v>
      </c>
      <c r="P151" s="6">
        <v>4.6399999999999997</v>
      </c>
      <c r="Q151" s="6">
        <v>4.66</v>
      </c>
      <c r="R151" s="6">
        <v>4.68</v>
      </c>
      <c r="S151" s="6">
        <v>4.7</v>
      </c>
      <c r="T151" s="6">
        <v>4.72</v>
      </c>
      <c r="U151" s="6">
        <v>4.7300000000000004</v>
      </c>
      <c r="V151" s="6">
        <v>4.71</v>
      </c>
      <c r="W151" s="6">
        <v>4.7</v>
      </c>
      <c r="X151" s="6">
        <v>4.6900000000000004</v>
      </c>
      <c r="Y151" s="6">
        <v>4.67</v>
      </c>
      <c r="Z151" s="6">
        <v>4.66</v>
      </c>
      <c r="AA151" s="6">
        <v>4.6399999999999997</v>
      </c>
      <c r="AB151" s="6">
        <v>4.62</v>
      </c>
      <c r="AC151" s="6">
        <v>4.5999999999999996</v>
      </c>
      <c r="AD151" s="6">
        <v>4.58</v>
      </c>
      <c r="AE151" s="6">
        <v>4.5599999999999996</v>
      </c>
      <c r="AF151" s="6">
        <v>4.55</v>
      </c>
      <c r="AG151" s="6">
        <v>4.53</v>
      </c>
      <c r="AH151" s="6">
        <v>4.5199999999999996</v>
      </c>
      <c r="AI151" s="6">
        <v>4.51</v>
      </c>
      <c r="AJ151" s="6">
        <v>4.5</v>
      </c>
      <c r="AK151" s="6">
        <v>4.4800000000000004</v>
      </c>
      <c r="AL151" s="6">
        <v>4.47</v>
      </c>
      <c r="AM151" s="6">
        <v>4.46</v>
      </c>
      <c r="AN151" s="6">
        <v>4.45</v>
      </c>
      <c r="AO151" s="6">
        <v>4.45</v>
      </c>
      <c r="AP151" s="6">
        <v>4.4400000000000004</v>
      </c>
      <c r="AQ151" s="6">
        <v>4.4400000000000004</v>
      </c>
      <c r="AR151" s="6">
        <v>4.4400000000000004</v>
      </c>
      <c r="AS151" s="6">
        <v>4.43</v>
      </c>
      <c r="AT151" s="6">
        <v>4.43</v>
      </c>
      <c r="AU151" s="6">
        <v>4.43</v>
      </c>
      <c r="AV151" s="6">
        <v>4.43</v>
      </c>
      <c r="AW151" s="6">
        <v>4.42</v>
      </c>
      <c r="AX151" s="6">
        <v>4.42</v>
      </c>
      <c r="AY151" s="6">
        <v>4.42</v>
      </c>
    </row>
    <row r="152" spans="1:51" x14ac:dyDescent="0.2">
      <c r="A152" s="5">
        <v>41851</v>
      </c>
      <c r="B152" s="6">
        <v>2.66</v>
      </c>
      <c r="C152" s="6">
        <v>2.81</v>
      </c>
      <c r="D152" s="6">
        <v>3.01</v>
      </c>
      <c r="E152" s="6">
        <v>3.23</v>
      </c>
      <c r="F152" s="6">
        <v>3.43</v>
      </c>
      <c r="G152" s="6">
        <v>3.63</v>
      </c>
      <c r="H152" s="6">
        <v>3.8</v>
      </c>
      <c r="I152" s="6">
        <v>3.95</v>
      </c>
      <c r="J152" s="6">
        <v>4.08</v>
      </c>
      <c r="K152" s="6">
        <v>4.1900000000000004</v>
      </c>
      <c r="L152" s="6">
        <v>4.3</v>
      </c>
      <c r="M152" s="6">
        <v>4.3899999999999997</v>
      </c>
      <c r="N152" s="6">
        <v>4.47</v>
      </c>
      <c r="O152" s="6">
        <v>4.54</v>
      </c>
      <c r="P152" s="6">
        <v>4.59</v>
      </c>
      <c r="Q152" s="6">
        <v>4.62</v>
      </c>
      <c r="R152" s="6">
        <v>4.6399999999999997</v>
      </c>
      <c r="S152" s="6">
        <v>4.6500000000000004</v>
      </c>
      <c r="T152" s="6">
        <v>4.67</v>
      </c>
      <c r="U152" s="6">
        <v>4.68</v>
      </c>
      <c r="V152" s="6">
        <v>4.67</v>
      </c>
      <c r="W152" s="6">
        <v>4.6500000000000004</v>
      </c>
      <c r="X152" s="6">
        <v>4.6399999999999997</v>
      </c>
      <c r="Y152" s="6">
        <v>4.63</v>
      </c>
      <c r="Z152" s="6">
        <v>4.62</v>
      </c>
      <c r="AA152" s="6">
        <v>4.5999999999999996</v>
      </c>
      <c r="AB152" s="6">
        <v>4.57</v>
      </c>
      <c r="AC152" s="6">
        <v>4.5599999999999996</v>
      </c>
      <c r="AD152" s="6">
        <v>4.54</v>
      </c>
      <c r="AE152" s="6">
        <v>4.5199999999999996</v>
      </c>
      <c r="AF152" s="6">
        <v>4.51</v>
      </c>
      <c r="AG152" s="6">
        <v>4.49</v>
      </c>
      <c r="AH152" s="6">
        <v>4.4800000000000004</v>
      </c>
      <c r="AI152" s="6">
        <v>4.47</v>
      </c>
      <c r="AJ152" s="6">
        <v>4.46</v>
      </c>
      <c r="AK152" s="6">
        <v>4.4400000000000004</v>
      </c>
      <c r="AL152" s="6">
        <v>4.43</v>
      </c>
      <c r="AM152" s="6">
        <v>4.42</v>
      </c>
      <c r="AN152" s="6">
        <v>4.41</v>
      </c>
      <c r="AO152" s="6">
        <v>4.41</v>
      </c>
      <c r="AP152" s="6">
        <v>4.4000000000000004</v>
      </c>
      <c r="AQ152" s="6">
        <v>4.4000000000000004</v>
      </c>
      <c r="AR152" s="6">
        <v>4.4000000000000004</v>
      </c>
      <c r="AS152" s="6">
        <v>4.4000000000000004</v>
      </c>
      <c r="AT152" s="6">
        <v>4.3899999999999997</v>
      </c>
      <c r="AU152" s="6">
        <v>4.3899999999999997</v>
      </c>
      <c r="AV152" s="6">
        <v>4.3899999999999997</v>
      </c>
      <c r="AW152" s="6">
        <v>4.3899999999999997</v>
      </c>
      <c r="AX152" s="6">
        <v>4.38</v>
      </c>
      <c r="AY152" s="6">
        <v>4.38</v>
      </c>
    </row>
    <row r="153" spans="1:51" x14ac:dyDescent="0.2">
      <c r="A153" s="5">
        <v>41882</v>
      </c>
      <c r="B153" s="6">
        <v>2.59</v>
      </c>
      <c r="C153" s="6">
        <v>2.73</v>
      </c>
      <c r="D153" s="6">
        <v>2.94</v>
      </c>
      <c r="E153" s="6">
        <v>3.16</v>
      </c>
      <c r="F153" s="6">
        <v>3.37</v>
      </c>
      <c r="G153" s="6">
        <v>3.56</v>
      </c>
      <c r="H153" s="6">
        <v>3.73</v>
      </c>
      <c r="I153" s="6">
        <v>3.89</v>
      </c>
      <c r="J153" s="6">
        <v>4.0199999999999996</v>
      </c>
      <c r="K153" s="6">
        <v>4.1399999999999997</v>
      </c>
      <c r="L153" s="6">
        <v>4.25</v>
      </c>
      <c r="M153" s="6">
        <v>4.34</v>
      </c>
      <c r="N153" s="6">
        <v>4.41</v>
      </c>
      <c r="O153" s="6">
        <v>4.4800000000000004</v>
      </c>
      <c r="P153" s="6">
        <v>4.54</v>
      </c>
      <c r="Q153" s="6">
        <v>4.5599999999999996</v>
      </c>
      <c r="R153" s="6">
        <v>4.58</v>
      </c>
      <c r="S153" s="6">
        <v>4.5999999999999996</v>
      </c>
      <c r="T153" s="6">
        <v>4.62</v>
      </c>
      <c r="U153" s="6">
        <v>4.63</v>
      </c>
      <c r="V153" s="6">
        <v>4.62</v>
      </c>
      <c r="W153" s="6">
        <v>4.5999999999999996</v>
      </c>
      <c r="X153" s="6">
        <v>4.59</v>
      </c>
      <c r="Y153" s="6">
        <v>4.58</v>
      </c>
      <c r="Z153" s="6">
        <v>4.57</v>
      </c>
      <c r="AA153" s="6">
        <v>4.55</v>
      </c>
      <c r="AB153" s="6">
        <v>4.53</v>
      </c>
      <c r="AC153" s="6">
        <v>4.51</v>
      </c>
      <c r="AD153" s="6">
        <v>4.49</v>
      </c>
      <c r="AE153" s="6">
        <v>4.47</v>
      </c>
      <c r="AF153" s="6">
        <v>4.46</v>
      </c>
      <c r="AG153" s="6">
        <v>4.4400000000000004</v>
      </c>
      <c r="AH153" s="6">
        <v>4.43</v>
      </c>
      <c r="AI153" s="6">
        <v>4.42</v>
      </c>
      <c r="AJ153" s="6">
        <v>4.41</v>
      </c>
      <c r="AK153" s="6">
        <v>4.4000000000000004</v>
      </c>
      <c r="AL153" s="6">
        <v>4.3899999999999997</v>
      </c>
      <c r="AM153" s="6">
        <v>4.38</v>
      </c>
      <c r="AN153" s="6">
        <v>4.37</v>
      </c>
      <c r="AO153" s="6">
        <v>4.3600000000000003</v>
      </c>
      <c r="AP153" s="6">
        <v>4.3600000000000003</v>
      </c>
      <c r="AQ153" s="6">
        <v>4.3600000000000003</v>
      </c>
      <c r="AR153" s="6">
        <v>4.3499999999999996</v>
      </c>
      <c r="AS153" s="6">
        <v>4.3499999999999996</v>
      </c>
      <c r="AT153" s="6">
        <v>4.3499999999999996</v>
      </c>
      <c r="AU153" s="6">
        <v>4.3499999999999996</v>
      </c>
      <c r="AV153" s="6">
        <v>4.3499999999999996</v>
      </c>
      <c r="AW153" s="6">
        <v>4.34</v>
      </c>
      <c r="AX153" s="6">
        <v>4.34</v>
      </c>
      <c r="AY153" s="6">
        <v>4.34</v>
      </c>
    </row>
    <row r="154" spans="1:51" x14ac:dyDescent="0.2">
      <c r="A154" s="5">
        <v>41912</v>
      </c>
      <c r="B154" s="6">
        <v>2.5</v>
      </c>
      <c r="C154" s="6">
        <v>2.65</v>
      </c>
      <c r="D154" s="6">
        <v>2.85</v>
      </c>
      <c r="E154" s="6">
        <v>3.07</v>
      </c>
      <c r="F154" s="6">
        <v>3.29</v>
      </c>
      <c r="G154" s="6">
        <v>3.48</v>
      </c>
      <c r="H154" s="6">
        <v>3.66</v>
      </c>
      <c r="I154" s="6">
        <v>3.81</v>
      </c>
      <c r="J154" s="6">
        <v>3.94</v>
      </c>
      <c r="K154" s="6">
        <v>4.0599999999999996</v>
      </c>
      <c r="L154" s="6">
        <v>4.17</v>
      </c>
      <c r="M154" s="6">
        <v>4.2699999999999996</v>
      </c>
      <c r="N154" s="6">
        <v>4.3499999999999996</v>
      </c>
      <c r="O154" s="6">
        <v>4.41</v>
      </c>
      <c r="P154" s="6">
        <v>4.47</v>
      </c>
      <c r="Q154" s="6">
        <v>4.5</v>
      </c>
      <c r="R154" s="6">
        <v>4.5199999999999996</v>
      </c>
      <c r="S154" s="6">
        <v>4.54</v>
      </c>
      <c r="T154" s="6">
        <v>4.55</v>
      </c>
      <c r="U154" s="6">
        <v>4.57</v>
      </c>
      <c r="V154" s="6">
        <v>4.55</v>
      </c>
      <c r="W154" s="6">
        <v>4.54</v>
      </c>
      <c r="X154" s="6">
        <v>4.53</v>
      </c>
      <c r="Y154" s="6">
        <v>4.5199999999999996</v>
      </c>
      <c r="Z154" s="6">
        <v>4.51</v>
      </c>
      <c r="AA154" s="6">
        <v>4.49</v>
      </c>
      <c r="AB154" s="6">
        <v>4.47</v>
      </c>
      <c r="AC154" s="6">
        <v>4.45</v>
      </c>
      <c r="AD154" s="6">
        <v>4.43</v>
      </c>
      <c r="AE154" s="6">
        <v>4.42</v>
      </c>
      <c r="AF154" s="6">
        <v>4.4000000000000004</v>
      </c>
      <c r="AG154" s="6">
        <v>4.3899999999999997</v>
      </c>
      <c r="AH154" s="6">
        <v>4.38</v>
      </c>
      <c r="AI154" s="6">
        <v>4.3600000000000003</v>
      </c>
      <c r="AJ154" s="6">
        <v>4.3499999999999996</v>
      </c>
      <c r="AK154" s="6">
        <v>4.34</v>
      </c>
      <c r="AL154" s="6">
        <v>4.33</v>
      </c>
      <c r="AM154" s="6">
        <v>4.32</v>
      </c>
      <c r="AN154" s="6">
        <v>4.32</v>
      </c>
      <c r="AO154" s="6">
        <v>4.3099999999999996</v>
      </c>
      <c r="AP154" s="6">
        <v>4.3</v>
      </c>
      <c r="AQ154" s="6">
        <v>4.3</v>
      </c>
      <c r="AR154" s="6">
        <v>4.3</v>
      </c>
      <c r="AS154" s="6">
        <v>4.3</v>
      </c>
      <c r="AT154" s="6">
        <v>4.3</v>
      </c>
      <c r="AU154" s="6">
        <v>4.29</v>
      </c>
      <c r="AV154" s="6">
        <v>4.29</v>
      </c>
      <c r="AW154" s="6">
        <v>4.29</v>
      </c>
      <c r="AX154" s="6">
        <v>4.29</v>
      </c>
      <c r="AY154" s="6">
        <v>4.29</v>
      </c>
    </row>
    <row r="155" spans="1:51" x14ac:dyDescent="0.2">
      <c r="A155" s="5">
        <v>41943</v>
      </c>
      <c r="B155" s="6">
        <v>2.41</v>
      </c>
      <c r="C155" s="6">
        <v>2.57</v>
      </c>
      <c r="D155" s="6">
        <v>2.77</v>
      </c>
      <c r="E155" s="6">
        <v>2.99</v>
      </c>
      <c r="F155" s="6">
        <v>3.2</v>
      </c>
      <c r="G155" s="6">
        <v>3.4</v>
      </c>
      <c r="H155" s="6">
        <v>3.57</v>
      </c>
      <c r="I155" s="6">
        <v>3.73</v>
      </c>
      <c r="J155" s="6">
        <v>3.86</v>
      </c>
      <c r="K155" s="6">
        <v>3.98</v>
      </c>
      <c r="L155" s="6">
        <v>4.0999999999999996</v>
      </c>
      <c r="M155" s="6">
        <v>4.1900000000000004</v>
      </c>
      <c r="N155" s="6">
        <v>4.2699999999999996</v>
      </c>
      <c r="O155" s="6">
        <v>4.34</v>
      </c>
      <c r="P155" s="6">
        <v>4.4000000000000004</v>
      </c>
      <c r="Q155" s="6">
        <v>4.42</v>
      </c>
      <c r="R155" s="6">
        <v>4.4400000000000004</v>
      </c>
      <c r="S155" s="6">
        <v>4.46</v>
      </c>
      <c r="T155" s="6">
        <v>4.4800000000000004</v>
      </c>
      <c r="U155" s="6">
        <v>4.5</v>
      </c>
      <c r="V155" s="6">
        <v>4.4800000000000004</v>
      </c>
      <c r="W155" s="6">
        <v>4.47</v>
      </c>
      <c r="X155" s="6">
        <v>4.46</v>
      </c>
      <c r="Y155" s="6">
        <v>4.45</v>
      </c>
      <c r="Z155" s="6">
        <v>4.4400000000000004</v>
      </c>
      <c r="AA155" s="6">
        <v>4.42</v>
      </c>
      <c r="AB155" s="6">
        <v>4.4000000000000004</v>
      </c>
      <c r="AC155" s="6">
        <v>4.3899999999999997</v>
      </c>
      <c r="AD155" s="6">
        <v>4.37</v>
      </c>
      <c r="AE155" s="6">
        <v>4.3499999999999996</v>
      </c>
      <c r="AF155" s="6">
        <v>4.34</v>
      </c>
      <c r="AG155" s="6">
        <v>4.33</v>
      </c>
      <c r="AH155" s="6">
        <v>4.3099999999999996</v>
      </c>
      <c r="AI155" s="6">
        <v>4.3</v>
      </c>
      <c r="AJ155" s="6">
        <v>4.29</v>
      </c>
      <c r="AK155" s="6">
        <v>4.28</v>
      </c>
      <c r="AL155" s="6">
        <v>4.2699999999999996</v>
      </c>
      <c r="AM155" s="6">
        <v>4.26</v>
      </c>
      <c r="AN155" s="6">
        <v>4.26</v>
      </c>
      <c r="AO155" s="6">
        <v>4.25</v>
      </c>
      <c r="AP155" s="6">
        <v>4.25</v>
      </c>
      <c r="AQ155" s="6">
        <v>4.24</v>
      </c>
      <c r="AR155" s="6">
        <v>4.24</v>
      </c>
      <c r="AS155" s="6">
        <v>4.24</v>
      </c>
      <c r="AT155" s="6">
        <v>4.24</v>
      </c>
      <c r="AU155" s="6">
        <v>4.24</v>
      </c>
      <c r="AV155" s="6">
        <v>4.2300000000000004</v>
      </c>
      <c r="AW155" s="6">
        <v>4.2300000000000004</v>
      </c>
      <c r="AX155" s="6">
        <v>4.2300000000000004</v>
      </c>
      <c r="AY155" s="6">
        <v>4.2300000000000004</v>
      </c>
    </row>
    <row r="156" spans="1:51" x14ac:dyDescent="0.2">
      <c r="A156" s="5">
        <v>41973</v>
      </c>
      <c r="B156" s="6">
        <v>2.33</v>
      </c>
      <c r="C156" s="6">
        <v>2.4900000000000002</v>
      </c>
      <c r="D156" s="6">
        <v>2.7</v>
      </c>
      <c r="E156" s="6">
        <v>2.92</v>
      </c>
      <c r="F156" s="6">
        <v>3.13</v>
      </c>
      <c r="G156" s="6">
        <v>3.32</v>
      </c>
      <c r="H156" s="6">
        <v>3.5</v>
      </c>
      <c r="I156" s="6">
        <v>3.65</v>
      </c>
      <c r="J156" s="6">
        <v>3.79</v>
      </c>
      <c r="K156" s="6">
        <v>3.91</v>
      </c>
      <c r="L156" s="6">
        <v>4.0199999999999996</v>
      </c>
      <c r="M156" s="6">
        <v>4.1100000000000003</v>
      </c>
      <c r="N156" s="6">
        <v>4.1900000000000004</v>
      </c>
      <c r="O156" s="6">
        <v>4.26</v>
      </c>
      <c r="P156" s="6">
        <v>4.32</v>
      </c>
      <c r="Q156" s="6">
        <v>4.3499999999999996</v>
      </c>
      <c r="R156" s="6">
        <v>4.37</v>
      </c>
      <c r="S156" s="6">
        <v>4.3899999999999997</v>
      </c>
      <c r="T156" s="6">
        <v>4.41</v>
      </c>
      <c r="U156" s="6">
        <v>4.43</v>
      </c>
      <c r="V156" s="6">
        <v>4.42</v>
      </c>
      <c r="W156" s="6">
        <v>4.41</v>
      </c>
      <c r="X156" s="6">
        <v>4.4000000000000004</v>
      </c>
      <c r="Y156" s="6">
        <v>4.3899999999999997</v>
      </c>
      <c r="Z156" s="6">
        <v>4.38</v>
      </c>
      <c r="AA156" s="6">
        <v>4.3600000000000003</v>
      </c>
      <c r="AB156" s="6">
        <v>4.34</v>
      </c>
      <c r="AC156" s="6">
        <v>4.33</v>
      </c>
      <c r="AD156" s="6">
        <v>4.3099999999999996</v>
      </c>
      <c r="AE156" s="6">
        <v>4.29</v>
      </c>
      <c r="AF156" s="6">
        <v>4.28</v>
      </c>
      <c r="AG156" s="6">
        <v>4.2699999999999996</v>
      </c>
      <c r="AH156" s="6">
        <v>4.26</v>
      </c>
      <c r="AI156" s="6">
        <v>4.25</v>
      </c>
      <c r="AJ156" s="6">
        <v>4.24</v>
      </c>
      <c r="AK156" s="6">
        <v>4.2300000000000004</v>
      </c>
      <c r="AL156" s="6">
        <v>4.22</v>
      </c>
      <c r="AM156" s="6">
        <v>4.21</v>
      </c>
      <c r="AN156" s="6">
        <v>4.2</v>
      </c>
      <c r="AO156" s="6">
        <v>4.1900000000000004</v>
      </c>
      <c r="AP156" s="6">
        <v>4.1900000000000004</v>
      </c>
      <c r="AQ156" s="6">
        <v>4.1900000000000004</v>
      </c>
      <c r="AR156" s="6">
        <v>4.1900000000000004</v>
      </c>
      <c r="AS156" s="6">
        <v>4.1900000000000004</v>
      </c>
      <c r="AT156" s="6">
        <v>4.1900000000000004</v>
      </c>
      <c r="AU156" s="6">
        <v>4.18</v>
      </c>
      <c r="AV156" s="6">
        <v>4.18</v>
      </c>
      <c r="AW156" s="6">
        <v>4.18</v>
      </c>
      <c r="AX156" s="6">
        <v>4.18</v>
      </c>
      <c r="AY156" s="6">
        <v>4.18</v>
      </c>
    </row>
    <row r="157" spans="1:51" x14ac:dyDescent="0.2">
      <c r="A157" s="5">
        <v>42004</v>
      </c>
      <c r="B157" s="6">
        <v>2.2599999999999998</v>
      </c>
      <c r="C157" s="6">
        <v>2.42</v>
      </c>
      <c r="D157" s="6">
        <v>2.62</v>
      </c>
      <c r="E157" s="6">
        <v>2.84</v>
      </c>
      <c r="F157" s="6">
        <v>3.05</v>
      </c>
      <c r="G157" s="6">
        <v>3.25</v>
      </c>
      <c r="H157" s="6">
        <v>3.42</v>
      </c>
      <c r="I157" s="6">
        <v>3.57</v>
      </c>
      <c r="J157" s="6">
        <v>3.71</v>
      </c>
      <c r="K157" s="6">
        <v>3.83</v>
      </c>
      <c r="L157" s="6">
        <v>3.94</v>
      </c>
      <c r="M157" s="6">
        <v>4.04</v>
      </c>
      <c r="N157" s="6">
        <v>4.12</v>
      </c>
      <c r="O157" s="6">
        <v>4.1900000000000004</v>
      </c>
      <c r="P157" s="6">
        <v>4.25</v>
      </c>
      <c r="Q157" s="6">
        <v>4.28</v>
      </c>
      <c r="R157" s="6">
        <v>4.3</v>
      </c>
      <c r="S157" s="6">
        <v>4.32</v>
      </c>
      <c r="T157" s="6">
        <v>4.34</v>
      </c>
      <c r="U157" s="6">
        <v>4.3600000000000003</v>
      </c>
      <c r="V157" s="6">
        <v>4.3499999999999996</v>
      </c>
      <c r="W157" s="6">
        <v>4.34</v>
      </c>
      <c r="X157" s="6">
        <v>4.33</v>
      </c>
      <c r="Y157" s="6">
        <v>4.32</v>
      </c>
      <c r="Z157" s="6">
        <v>4.32</v>
      </c>
      <c r="AA157" s="6">
        <v>4.3</v>
      </c>
      <c r="AB157" s="6">
        <v>4.28</v>
      </c>
      <c r="AC157" s="6">
        <v>4.26</v>
      </c>
      <c r="AD157" s="6">
        <v>4.25</v>
      </c>
      <c r="AE157" s="6">
        <v>4.2300000000000004</v>
      </c>
      <c r="AF157" s="6">
        <v>4.22</v>
      </c>
      <c r="AG157" s="6">
        <v>4.21</v>
      </c>
      <c r="AH157" s="6">
        <v>4.2</v>
      </c>
      <c r="AI157" s="6">
        <v>4.1900000000000004</v>
      </c>
      <c r="AJ157" s="6">
        <v>4.18</v>
      </c>
      <c r="AK157" s="6">
        <v>4.17</v>
      </c>
      <c r="AL157" s="6">
        <v>4.16</v>
      </c>
      <c r="AM157" s="6">
        <v>4.1500000000000004</v>
      </c>
      <c r="AN157" s="6">
        <v>4.1500000000000004</v>
      </c>
      <c r="AO157" s="6">
        <v>4.1399999999999997</v>
      </c>
      <c r="AP157" s="6">
        <v>4.1399999999999997</v>
      </c>
      <c r="AQ157" s="6">
        <v>4.13</v>
      </c>
      <c r="AR157" s="6">
        <v>4.13</v>
      </c>
      <c r="AS157" s="6">
        <v>4.13</v>
      </c>
      <c r="AT157" s="6">
        <v>4.13</v>
      </c>
      <c r="AU157" s="6">
        <v>4.13</v>
      </c>
      <c r="AV157" s="6">
        <v>4.13</v>
      </c>
      <c r="AW157" s="6">
        <v>4.13</v>
      </c>
      <c r="AX157" s="6">
        <v>4.12</v>
      </c>
      <c r="AY157" s="6">
        <v>4.12</v>
      </c>
    </row>
    <row r="158" spans="1:51" x14ac:dyDescent="0.2">
      <c r="A158" s="5">
        <v>42035</v>
      </c>
      <c r="B158" s="6">
        <v>2.2000000000000002</v>
      </c>
      <c r="C158" s="6">
        <v>2.36</v>
      </c>
      <c r="D158" s="6">
        <v>2.56</v>
      </c>
      <c r="E158" s="6">
        <v>2.77</v>
      </c>
      <c r="F158" s="6">
        <v>2.98</v>
      </c>
      <c r="G158" s="6">
        <v>3.17</v>
      </c>
      <c r="H158" s="6">
        <v>3.34</v>
      </c>
      <c r="I158" s="6">
        <v>3.5</v>
      </c>
      <c r="J158" s="6">
        <v>3.63</v>
      </c>
      <c r="K158" s="6">
        <v>3.75</v>
      </c>
      <c r="L158" s="6">
        <v>3.86</v>
      </c>
      <c r="M158" s="6">
        <v>3.96</v>
      </c>
      <c r="N158" s="6">
        <v>4.04</v>
      </c>
      <c r="O158" s="6">
        <v>4.1100000000000003</v>
      </c>
      <c r="P158" s="6">
        <v>4.17</v>
      </c>
      <c r="Q158" s="6">
        <v>4.2</v>
      </c>
      <c r="R158" s="6">
        <v>4.22</v>
      </c>
      <c r="S158" s="6">
        <v>4.24</v>
      </c>
      <c r="T158" s="6">
        <v>4.26</v>
      </c>
      <c r="U158" s="6">
        <v>4.28</v>
      </c>
      <c r="V158" s="6">
        <v>4.2699999999999996</v>
      </c>
      <c r="W158" s="6">
        <v>4.26</v>
      </c>
      <c r="X158" s="6">
        <v>4.26</v>
      </c>
      <c r="Y158" s="6">
        <v>4.25</v>
      </c>
      <c r="Z158" s="6">
        <v>4.24</v>
      </c>
      <c r="AA158" s="6">
        <v>4.2300000000000004</v>
      </c>
      <c r="AB158" s="6">
        <v>4.21</v>
      </c>
      <c r="AC158" s="6">
        <v>4.1900000000000004</v>
      </c>
      <c r="AD158" s="6">
        <v>4.18</v>
      </c>
      <c r="AE158" s="6">
        <v>4.16</v>
      </c>
      <c r="AF158" s="6">
        <v>4.1500000000000004</v>
      </c>
      <c r="AG158" s="6">
        <v>4.1399999999999997</v>
      </c>
      <c r="AH158" s="6">
        <v>4.13</v>
      </c>
      <c r="AI158" s="6">
        <v>4.12</v>
      </c>
      <c r="AJ158" s="6">
        <v>4.1100000000000003</v>
      </c>
      <c r="AK158" s="6">
        <v>4.0999999999999996</v>
      </c>
      <c r="AL158" s="6">
        <v>4.0999999999999996</v>
      </c>
      <c r="AM158" s="6">
        <v>4.09</v>
      </c>
      <c r="AN158" s="6">
        <v>4.08</v>
      </c>
      <c r="AO158" s="6">
        <v>4.07</v>
      </c>
      <c r="AP158" s="6">
        <v>4.07</v>
      </c>
      <c r="AQ158" s="6">
        <v>4.07</v>
      </c>
      <c r="AR158" s="6">
        <v>4.07</v>
      </c>
      <c r="AS158" s="6">
        <v>4.07</v>
      </c>
      <c r="AT158" s="6">
        <v>4.07</v>
      </c>
      <c r="AU158" s="6">
        <v>4.07</v>
      </c>
      <c r="AV158" s="6">
        <v>4.07</v>
      </c>
      <c r="AW158" s="6">
        <v>4.0599999999999996</v>
      </c>
      <c r="AX158" s="6">
        <v>4.0599999999999996</v>
      </c>
      <c r="AY158" s="6">
        <v>4.0599999999999996</v>
      </c>
    </row>
    <row r="159" spans="1:51" x14ac:dyDescent="0.2">
      <c r="A159" s="5">
        <v>42063</v>
      </c>
      <c r="B159" s="6">
        <v>2.14</v>
      </c>
      <c r="C159" s="6">
        <v>2.29</v>
      </c>
      <c r="D159" s="6">
        <v>2.4900000000000002</v>
      </c>
      <c r="E159" s="6">
        <v>2.7</v>
      </c>
      <c r="F159" s="6">
        <v>2.91</v>
      </c>
      <c r="G159" s="6">
        <v>3.1</v>
      </c>
      <c r="H159" s="6">
        <v>3.27</v>
      </c>
      <c r="I159" s="6">
        <v>3.42</v>
      </c>
      <c r="J159" s="6">
        <v>3.56</v>
      </c>
      <c r="K159" s="6">
        <v>3.68</v>
      </c>
      <c r="L159" s="6">
        <v>3.79</v>
      </c>
      <c r="M159" s="6">
        <v>3.88</v>
      </c>
      <c r="N159" s="6">
        <v>3.96</v>
      </c>
      <c r="O159" s="6">
        <v>4.03</v>
      </c>
      <c r="P159" s="6">
        <v>4.09</v>
      </c>
      <c r="Q159" s="6">
        <v>4.12</v>
      </c>
      <c r="R159" s="6">
        <v>4.1399999999999997</v>
      </c>
      <c r="S159" s="6">
        <v>4.17</v>
      </c>
      <c r="T159" s="6">
        <v>4.1900000000000004</v>
      </c>
      <c r="U159" s="6">
        <v>4.21</v>
      </c>
      <c r="V159" s="6">
        <v>4.2</v>
      </c>
      <c r="W159" s="6">
        <v>4.1900000000000004</v>
      </c>
      <c r="X159" s="6">
        <v>4.18</v>
      </c>
      <c r="Y159" s="6">
        <v>4.18</v>
      </c>
      <c r="Z159" s="6">
        <v>4.17</v>
      </c>
      <c r="AA159" s="6">
        <v>4.16</v>
      </c>
      <c r="AB159" s="6">
        <v>4.1399999999999997</v>
      </c>
      <c r="AC159" s="6">
        <v>4.12</v>
      </c>
      <c r="AD159" s="6">
        <v>4.1100000000000003</v>
      </c>
      <c r="AE159" s="6">
        <v>4.0999999999999996</v>
      </c>
      <c r="AF159" s="6">
        <v>4.09</v>
      </c>
      <c r="AG159" s="6">
        <v>4.08</v>
      </c>
      <c r="AH159" s="6">
        <v>4.07</v>
      </c>
      <c r="AI159" s="6">
        <v>4.0599999999999996</v>
      </c>
      <c r="AJ159" s="6">
        <v>4.05</v>
      </c>
      <c r="AK159" s="6">
        <v>4.04</v>
      </c>
      <c r="AL159" s="6">
        <v>4.03</v>
      </c>
      <c r="AM159" s="6">
        <v>4.03</v>
      </c>
      <c r="AN159" s="6">
        <v>4.0199999999999996</v>
      </c>
      <c r="AO159" s="6">
        <v>4.01</v>
      </c>
      <c r="AP159" s="6">
        <v>4.01</v>
      </c>
      <c r="AQ159" s="6">
        <v>4.01</v>
      </c>
      <c r="AR159" s="6">
        <v>4.01</v>
      </c>
      <c r="AS159" s="6">
        <v>4.01</v>
      </c>
      <c r="AT159" s="6">
        <v>4.01</v>
      </c>
      <c r="AU159" s="6">
        <v>4.01</v>
      </c>
      <c r="AV159" s="6">
        <v>4.01</v>
      </c>
      <c r="AW159" s="6">
        <v>4.01</v>
      </c>
      <c r="AX159" s="6">
        <v>4</v>
      </c>
      <c r="AY159" s="6">
        <v>4</v>
      </c>
    </row>
    <row r="160" spans="1:51" x14ac:dyDescent="0.2">
      <c r="A160" s="5">
        <v>42094</v>
      </c>
      <c r="B160" s="6">
        <v>2.08</v>
      </c>
      <c r="C160" s="6">
        <v>2.23</v>
      </c>
      <c r="D160" s="6">
        <v>2.42</v>
      </c>
      <c r="E160" s="6">
        <v>2.63</v>
      </c>
      <c r="F160" s="6">
        <v>2.83</v>
      </c>
      <c r="G160" s="6">
        <v>3.02</v>
      </c>
      <c r="H160" s="6">
        <v>3.19</v>
      </c>
      <c r="I160" s="6">
        <v>3.34</v>
      </c>
      <c r="J160" s="6">
        <v>3.48</v>
      </c>
      <c r="K160" s="6">
        <v>3.6</v>
      </c>
      <c r="L160" s="6">
        <v>3.71</v>
      </c>
      <c r="M160" s="6">
        <v>3.8</v>
      </c>
      <c r="N160" s="6">
        <v>3.88</v>
      </c>
      <c r="O160" s="6">
        <v>3.95</v>
      </c>
      <c r="P160" s="6">
        <v>4.01</v>
      </c>
      <c r="Q160" s="6">
        <v>4.03</v>
      </c>
      <c r="R160" s="6">
        <v>4.0599999999999996</v>
      </c>
      <c r="S160" s="6">
        <v>4.08</v>
      </c>
      <c r="T160" s="6">
        <v>4.0999999999999996</v>
      </c>
      <c r="U160" s="6">
        <v>4.12</v>
      </c>
      <c r="V160" s="6">
        <v>4.1100000000000003</v>
      </c>
      <c r="W160" s="6">
        <v>4.1100000000000003</v>
      </c>
      <c r="X160" s="6">
        <v>4.0999999999999996</v>
      </c>
      <c r="Y160" s="6">
        <v>4.0999999999999996</v>
      </c>
      <c r="Z160" s="6">
        <v>4.09</v>
      </c>
      <c r="AA160" s="6">
        <v>4.07</v>
      </c>
      <c r="AB160" s="6">
        <v>4.0599999999999996</v>
      </c>
      <c r="AC160" s="6">
        <v>4.04</v>
      </c>
      <c r="AD160" s="6">
        <v>4.03</v>
      </c>
      <c r="AE160" s="6">
        <v>4.0199999999999996</v>
      </c>
      <c r="AF160" s="6">
        <v>4.01</v>
      </c>
      <c r="AG160" s="6">
        <v>4</v>
      </c>
      <c r="AH160" s="6">
        <v>3.99</v>
      </c>
      <c r="AI160" s="6">
        <v>3.98</v>
      </c>
      <c r="AJ160" s="6">
        <v>3.97</v>
      </c>
      <c r="AK160" s="6">
        <v>3.97</v>
      </c>
      <c r="AL160" s="6">
        <v>3.96</v>
      </c>
      <c r="AM160" s="6">
        <v>3.95</v>
      </c>
      <c r="AN160" s="6">
        <v>3.95</v>
      </c>
      <c r="AO160" s="6">
        <v>3.94</v>
      </c>
      <c r="AP160" s="6">
        <v>3.94</v>
      </c>
      <c r="AQ160" s="6">
        <v>3.94</v>
      </c>
      <c r="AR160" s="6">
        <v>3.94</v>
      </c>
      <c r="AS160" s="6">
        <v>3.93</v>
      </c>
      <c r="AT160" s="6">
        <v>3.93</v>
      </c>
      <c r="AU160" s="6">
        <v>3.93</v>
      </c>
      <c r="AV160" s="6">
        <v>3.93</v>
      </c>
      <c r="AW160" s="6">
        <v>3.93</v>
      </c>
      <c r="AX160" s="6">
        <v>3.93</v>
      </c>
      <c r="AY160" s="6">
        <v>3.93</v>
      </c>
    </row>
    <row r="161" spans="1:51" x14ac:dyDescent="0.2">
      <c r="A161" s="5">
        <v>42124</v>
      </c>
      <c r="B161" s="6">
        <v>2.02</v>
      </c>
      <c r="C161" s="6">
        <v>2.17</v>
      </c>
      <c r="D161" s="6">
        <v>2.36</v>
      </c>
      <c r="E161" s="6">
        <v>2.57</v>
      </c>
      <c r="F161" s="6">
        <v>2.77</v>
      </c>
      <c r="G161" s="6">
        <v>2.96</v>
      </c>
      <c r="H161" s="6">
        <v>3.12</v>
      </c>
      <c r="I161" s="6">
        <v>3.27</v>
      </c>
      <c r="J161" s="6">
        <v>3.4</v>
      </c>
      <c r="K161" s="6">
        <v>3.52</v>
      </c>
      <c r="L161" s="6">
        <v>3.63</v>
      </c>
      <c r="M161" s="6">
        <v>3.72</v>
      </c>
      <c r="N161" s="6">
        <v>3.8</v>
      </c>
      <c r="O161" s="6">
        <v>3.87</v>
      </c>
      <c r="P161" s="6">
        <v>3.93</v>
      </c>
      <c r="Q161" s="6">
        <v>3.96</v>
      </c>
      <c r="R161" s="6">
        <v>3.98</v>
      </c>
      <c r="S161" s="6">
        <v>4.01</v>
      </c>
      <c r="T161" s="6">
        <v>4.03</v>
      </c>
      <c r="U161" s="6">
        <v>4.05</v>
      </c>
      <c r="V161" s="6">
        <v>4.04</v>
      </c>
      <c r="W161" s="6">
        <v>4.03</v>
      </c>
      <c r="X161" s="6">
        <v>4.03</v>
      </c>
      <c r="Y161" s="6">
        <v>4.0199999999999996</v>
      </c>
      <c r="Z161" s="6">
        <v>4.0199999999999996</v>
      </c>
      <c r="AA161" s="6">
        <v>4</v>
      </c>
      <c r="AB161" s="6">
        <v>3.99</v>
      </c>
      <c r="AC161" s="6">
        <v>3.97</v>
      </c>
      <c r="AD161" s="6">
        <v>3.96</v>
      </c>
      <c r="AE161" s="6">
        <v>3.95</v>
      </c>
      <c r="AF161" s="6">
        <v>3.94</v>
      </c>
      <c r="AG161" s="6">
        <v>3.93</v>
      </c>
      <c r="AH161" s="6">
        <v>3.92</v>
      </c>
      <c r="AI161" s="6">
        <v>3.91</v>
      </c>
      <c r="AJ161" s="6">
        <v>3.91</v>
      </c>
      <c r="AK161" s="6">
        <v>3.9</v>
      </c>
      <c r="AL161" s="6">
        <v>3.89</v>
      </c>
      <c r="AM161" s="6">
        <v>3.89</v>
      </c>
      <c r="AN161" s="6">
        <v>3.88</v>
      </c>
      <c r="AO161" s="6">
        <v>3.87</v>
      </c>
      <c r="AP161" s="6">
        <v>3.87</v>
      </c>
      <c r="AQ161" s="6">
        <v>3.87</v>
      </c>
      <c r="AR161" s="6">
        <v>3.87</v>
      </c>
      <c r="AS161" s="6">
        <v>3.87</v>
      </c>
      <c r="AT161" s="6">
        <v>3.87</v>
      </c>
      <c r="AU161" s="6">
        <v>3.87</v>
      </c>
      <c r="AV161" s="6">
        <v>3.87</v>
      </c>
      <c r="AW161" s="6">
        <v>3.87</v>
      </c>
      <c r="AX161" s="6">
        <v>3.87</v>
      </c>
      <c r="AY161" s="6">
        <v>3.87</v>
      </c>
    </row>
    <row r="162" spans="1:51" x14ac:dyDescent="0.2">
      <c r="A162" s="5">
        <v>42155</v>
      </c>
      <c r="B162" s="6">
        <v>1.98</v>
      </c>
      <c r="C162" s="6">
        <v>2.13</v>
      </c>
      <c r="D162" s="6">
        <v>2.31</v>
      </c>
      <c r="E162" s="6">
        <v>2.5099999999999998</v>
      </c>
      <c r="F162" s="6">
        <v>2.71</v>
      </c>
      <c r="G162" s="6">
        <v>2.89</v>
      </c>
      <c r="H162" s="6">
        <v>3.06</v>
      </c>
      <c r="I162" s="6">
        <v>3.21</v>
      </c>
      <c r="J162" s="6">
        <v>3.34</v>
      </c>
      <c r="K162" s="6">
        <v>3.46</v>
      </c>
      <c r="L162" s="6">
        <v>3.57</v>
      </c>
      <c r="M162" s="6">
        <v>3.66</v>
      </c>
      <c r="N162" s="6">
        <v>3.74</v>
      </c>
      <c r="O162" s="6">
        <v>3.81</v>
      </c>
      <c r="P162" s="6">
        <v>3.86</v>
      </c>
      <c r="Q162" s="6">
        <v>3.89</v>
      </c>
      <c r="R162" s="6">
        <v>3.92</v>
      </c>
      <c r="S162" s="6">
        <v>3.94</v>
      </c>
      <c r="T162" s="6">
        <v>3.96</v>
      </c>
      <c r="U162" s="6">
        <v>3.98</v>
      </c>
      <c r="V162" s="6">
        <v>3.97</v>
      </c>
      <c r="W162" s="6">
        <v>3.97</v>
      </c>
      <c r="X162" s="6">
        <v>3.96</v>
      </c>
      <c r="Y162" s="6">
        <v>3.96</v>
      </c>
      <c r="Z162" s="6">
        <v>3.95</v>
      </c>
      <c r="AA162" s="6">
        <v>3.94</v>
      </c>
      <c r="AB162" s="6">
        <v>3.92</v>
      </c>
      <c r="AC162" s="6">
        <v>3.91</v>
      </c>
      <c r="AD162" s="6">
        <v>3.9</v>
      </c>
      <c r="AE162" s="6">
        <v>3.89</v>
      </c>
      <c r="AF162" s="6">
        <v>3.88</v>
      </c>
      <c r="AG162" s="6">
        <v>3.87</v>
      </c>
      <c r="AH162" s="6">
        <v>3.86</v>
      </c>
      <c r="AI162" s="6">
        <v>3.85</v>
      </c>
      <c r="AJ162" s="6">
        <v>3.85</v>
      </c>
      <c r="AK162" s="6">
        <v>3.84</v>
      </c>
      <c r="AL162" s="6">
        <v>3.83</v>
      </c>
      <c r="AM162" s="6">
        <v>3.83</v>
      </c>
      <c r="AN162" s="6">
        <v>3.82</v>
      </c>
      <c r="AO162" s="6">
        <v>3.82</v>
      </c>
      <c r="AP162" s="6">
        <v>3.82</v>
      </c>
      <c r="AQ162" s="6">
        <v>3.82</v>
      </c>
      <c r="AR162" s="6">
        <v>3.81</v>
      </c>
      <c r="AS162" s="6">
        <v>3.81</v>
      </c>
      <c r="AT162" s="6">
        <v>3.81</v>
      </c>
      <c r="AU162" s="6">
        <v>3.81</v>
      </c>
      <c r="AV162" s="6">
        <v>3.81</v>
      </c>
      <c r="AW162" s="6">
        <v>3.81</v>
      </c>
      <c r="AX162" s="6">
        <v>3.81</v>
      </c>
      <c r="AY162" s="6">
        <v>3.81</v>
      </c>
    </row>
    <row r="163" spans="1:51" x14ac:dyDescent="0.2">
      <c r="A163" s="5">
        <v>42185</v>
      </c>
      <c r="B163" s="6">
        <v>1.95</v>
      </c>
      <c r="C163" s="6">
        <v>2.09</v>
      </c>
      <c r="D163" s="6">
        <v>2.27</v>
      </c>
      <c r="E163" s="6">
        <v>2.46</v>
      </c>
      <c r="F163" s="6">
        <v>2.66</v>
      </c>
      <c r="G163" s="6">
        <v>2.85</v>
      </c>
      <c r="H163" s="6">
        <v>3.01</v>
      </c>
      <c r="I163" s="6">
        <v>3.16</v>
      </c>
      <c r="J163" s="6">
        <v>3.29</v>
      </c>
      <c r="K163" s="6">
        <v>3.41</v>
      </c>
      <c r="L163" s="6">
        <v>3.52</v>
      </c>
      <c r="M163" s="6">
        <v>3.61</v>
      </c>
      <c r="N163" s="6">
        <v>3.69</v>
      </c>
      <c r="O163" s="6">
        <v>3.75</v>
      </c>
      <c r="P163" s="6">
        <v>3.81</v>
      </c>
      <c r="Q163" s="6">
        <v>3.84</v>
      </c>
      <c r="R163" s="6">
        <v>3.87</v>
      </c>
      <c r="S163" s="6">
        <v>3.89</v>
      </c>
      <c r="T163" s="6">
        <v>3.91</v>
      </c>
      <c r="U163" s="6">
        <v>3.93</v>
      </c>
      <c r="V163" s="6">
        <v>3.92</v>
      </c>
      <c r="W163" s="6">
        <v>3.92</v>
      </c>
      <c r="X163" s="6">
        <v>3.91</v>
      </c>
      <c r="Y163" s="6">
        <v>3.91</v>
      </c>
      <c r="Z163" s="6">
        <v>3.91</v>
      </c>
      <c r="AA163" s="6">
        <v>3.89</v>
      </c>
      <c r="AB163" s="6">
        <v>3.88</v>
      </c>
      <c r="AC163" s="6">
        <v>3.86</v>
      </c>
      <c r="AD163" s="6">
        <v>3.85</v>
      </c>
      <c r="AE163" s="6">
        <v>3.84</v>
      </c>
      <c r="AF163" s="6">
        <v>3.83</v>
      </c>
      <c r="AG163" s="6">
        <v>3.82</v>
      </c>
      <c r="AH163" s="6">
        <v>3.82</v>
      </c>
      <c r="AI163" s="6">
        <v>3.81</v>
      </c>
      <c r="AJ163" s="6">
        <v>3.8</v>
      </c>
      <c r="AK163" s="6">
        <v>3.8</v>
      </c>
      <c r="AL163" s="6">
        <v>3.79</v>
      </c>
      <c r="AM163" s="6">
        <v>3.78</v>
      </c>
      <c r="AN163" s="6">
        <v>3.78</v>
      </c>
      <c r="AO163" s="6">
        <v>3.77</v>
      </c>
      <c r="AP163" s="6">
        <v>3.77</v>
      </c>
      <c r="AQ163" s="6">
        <v>3.77</v>
      </c>
      <c r="AR163" s="6">
        <v>3.77</v>
      </c>
      <c r="AS163" s="6">
        <v>3.77</v>
      </c>
      <c r="AT163" s="6">
        <v>3.77</v>
      </c>
      <c r="AU163" s="6">
        <v>3.77</v>
      </c>
      <c r="AV163" s="6">
        <v>3.77</v>
      </c>
      <c r="AW163" s="6">
        <v>3.77</v>
      </c>
      <c r="AX163" s="6">
        <v>3.77</v>
      </c>
      <c r="AY163" s="6">
        <v>3.77</v>
      </c>
    </row>
    <row r="164" spans="1:51" x14ac:dyDescent="0.2">
      <c r="A164" s="5">
        <v>42216</v>
      </c>
      <c r="B164" s="6">
        <v>1.92</v>
      </c>
      <c r="C164" s="6">
        <v>2.06</v>
      </c>
      <c r="D164" s="6">
        <v>2.23</v>
      </c>
      <c r="E164" s="6">
        <v>2.42</v>
      </c>
      <c r="F164" s="6">
        <v>2.61</v>
      </c>
      <c r="G164" s="6">
        <v>2.8</v>
      </c>
      <c r="H164" s="6">
        <v>2.96</v>
      </c>
      <c r="I164" s="6">
        <v>3.11</v>
      </c>
      <c r="J164" s="6">
        <v>3.24</v>
      </c>
      <c r="K164" s="6">
        <v>3.36</v>
      </c>
      <c r="L164" s="6">
        <v>3.47</v>
      </c>
      <c r="M164" s="6">
        <v>3.56</v>
      </c>
      <c r="N164" s="6">
        <v>3.64</v>
      </c>
      <c r="O164" s="6">
        <v>3.71</v>
      </c>
      <c r="P164" s="6">
        <v>3.76</v>
      </c>
      <c r="Q164" s="6">
        <v>3.79</v>
      </c>
      <c r="R164" s="6">
        <v>3.82</v>
      </c>
      <c r="S164" s="6">
        <v>3.84</v>
      </c>
      <c r="T164" s="6">
        <v>3.86</v>
      </c>
      <c r="U164" s="6">
        <v>3.88</v>
      </c>
      <c r="V164" s="6">
        <v>3.87</v>
      </c>
      <c r="W164" s="6">
        <v>3.87</v>
      </c>
      <c r="X164" s="6">
        <v>3.87</v>
      </c>
      <c r="Y164" s="6">
        <v>3.86</v>
      </c>
      <c r="Z164" s="6">
        <v>3.86</v>
      </c>
      <c r="AA164" s="6">
        <v>3.84</v>
      </c>
      <c r="AB164" s="6">
        <v>3.83</v>
      </c>
      <c r="AC164" s="6">
        <v>3.82</v>
      </c>
      <c r="AD164" s="6">
        <v>3.81</v>
      </c>
      <c r="AE164" s="6">
        <v>3.79</v>
      </c>
      <c r="AF164" s="6">
        <v>3.79</v>
      </c>
      <c r="AG164" s="6">
        <v>3.78</v>
      </c>
      <c r="AH164" s="6">
        <v>3.77</v>
      </c>
      <c r="AI164" s="6">
        <v>3.77</v>
      </c>
      <c r="AJ164" s="6">
        <v>3.76</v>
      </c>
      <c r="AK164" s="6">
        <v>3.75</v>
      </c>
      <c r="AL164" s="6">
        <v>3.75</v>
      </c>
      <c r="AM164" s="6">
        <v>3.74</v>
      </c>
      <c r="AN164" s="6">
        <v>3.74</v>
      </c>
      <c r="AO164" s="6">
        <v>3.73</v>
      </c>
      <c r="AP164" s="6">
        <v>3.73</v>
      </c>
      <c r="AQ164" s="6">
        <v>3.73</v>
      </c>
      <c r="AR164" s="6">
        <v>3.73</v>
      </c>
      <c r="AS164" s="6">
        <v>3.73</v>
      </c>
      <c r="AT164" s="6">
        <v>3.73</v>
      </c>
      <c r="AU164" s="6">
        <v>3.73</v>
      </c>
      <c r="AV164" s="6">
        <v>3.73</v>
      </c>
      <c r="AW164" s="6">
        <v>3.73</v>
      </c>
      <c r="AX164" s="6">
        <v>3.73</v>
      </c>
      <c r="AY164" s="6">
        <v>3.73</v>
      </c>
    </row>
    <row r="165" spans="1:51" x14ac:dyDescent="0.2">
      <c r="A165" s="5">
        <v>42247</v>
      </c>
      <c r="B165" s="6">
        <v>1.9</v>
      </c>
      <c r="C165" s="6">
        <v>2.0299999999999998</v>
      </c>
      <c r="D165" s="6">
        <v>2.19</v>
      </c>
      <c r="E165" s="6">
        <v>2.38</v>
      </c>
      <c r="F165" s="6">
        <v>2.57</v>
      </c>
      <c r="G165" s="6">
        <v>2.76</v>
      </c>
      <c r="H165" s="6">
        <v>2.92</v>
      </c>
      <c r="I165" s="6">
        <v>3.07</v>
      </c>
      <c r="J165" s="6">
        <v>3.2</v>
      </c>
      <c r="K165" s="6">
        <v>3.32</v>
      </c>
      <c r="L165" s="6">
        <v>3.43</v>
      </c>
      <c r="M165" s="6">
        <v>3.52</v>
      </c>
      <c r="N165" s="6">
        <v>3.6</v>
      </c>
      <c r="O165" s="6">
        <v>3.66</v>
      </c>
      <c r="P165" s="6">
        <v>3.72</v>
      </c>
      <c r="Q165" s="6">
        <v>3.75</v>
      </c>
      <c r="R165" s="6">
        <v>3.78</v>
      </c>
      <c r="S165" s="6">
        <v>3.8</v>
      </c>
      <c r="T165" s="6">
        <v>3.82</v>
      </c>
      <c r="U165" s="6">
        <v>3.84</v>
      </c>
      <c r="V165" s="6">
        <v>3.83</v>
      </c>
      <c r="W165" s="6">
        <v>3.83</v>
      </c>
      <c r="X165" s="6">
        <v>3.82</v>
      </c>
      <c r="Y165" s="6">
        <v>3.82</v>
      </c>
      <c r="Z165" s="6">
        <v>3.82</v>
      </c>
      <c r="AA165" s="6">
        <v>3.8</v>
      </c>
      <c r="AB165" s="6">
        <v>3.79</v>
      </c>
      <c r="AC165" s="6">
        <v>3.78</v>
      </c>
      <c r="AD165" s="6">
        <v>3.77</v>
      </c>
      <c r="AE165" s="6">
        <v>3.75</v>
      </c>
      <c r="AF165" s="6">
        <v>3.75</v>
      </c>
      <c r="AG165" s="6">
        <v>3.74</v>
      </c>
      <c r="AH165" s="6">
        <v>3.73</v>
      </c>
      <c r="AI165" s="6">
        <v>3.73</v>
      </c>
      <c r="AJ165" s="6">
        <v>3.72</v>
      </c>
      <c r="AK165" s="6">
        <v>3.72</v>
      </c>
      <c r="AL165" s="6">
        <v>3.71</v>
      </c>
      <c r="AM165" s="6">
        <v>3.71</v>
      </c>
      <c r="AN165" s="6">
        <v>3.7</v>
      </c>
      <c r="AO165" s="6">
        <v>3.7</v>
      </c>
      <c r="AP165" s="6">
        <v>3.7</v>
      </c>
      <c r="AQ165" s="6">
        <v>3.7</v>
      </c>
      <c r="AR165" s="6">
        <v>3.7</v>
      </c>
      <c r="AS165" s="6">
        <v>3.7</v>
      </c>
      <c r="AT165" s="6">
        <v>3.7</v>
      </c>
      <c r="AU165" s="6">
        <v>3.7</v>
      </c>
      <c r="AV165" s="6">
        <v>3.7</v>
      </c>
      <c r="AW165" s="6">
        <v>3.7</v>
      </c>
      <c r="AX165" s="6">
        <v>3.7</v>
      </c>
      <c r="AY165" s="6">
        <v>3.69</v>
      </c>
    </row>
    <row r="166" spans="1:51" x14ac:dyDescent="0.2">
      <c r="A166" s="5">
        <v>42277</v>
      </c>
      <c r="B166" s="6">
        <v>1.88</v>
      </c>
      <c r="C166" s="6">
        <v>2</v>
      </c>
      <c r="D166" s="6">
        <v>2.16</v>
      </c>
      <c r="E166" s="6">
        <v>2.35</v>
      </c>
      <c r="F166" s="6">
        <v>2.54</v>
      </c>
      <c r="G166" s="6">
        <v>2.72</v>
      </c>
      <c r="H166" s="6">
        <v>2.88</v>
      </c>
      <c r="I166" s="6">
        <v>3.03</v>
      </c>
      <c r="J166" s="6">
        <v>3.16</v>
      </c>
      <c r="K166" s="6">
        <v>3.28</v>
      </c>
      <c r="L166" s="6">
        <v>3.39</v>
      </c>
      <c r="M166" s="6">
        <v>3.48</v>
      </c>
      <c r="N166" s="6">
        <v>3.56</v>
      </c>
      <c r="O166" s="6">
        <v>3.62</v>
      </c>
      <c r="P166" s="6">
        <v>3.68</v>
      </c>
      <c r="Q166" s="6">
        <v>3.71</v>
      </c>
      <c r="R166" s="6">
        <v>3.73</v>
      </c>
      <c r="S166" s="6">
        <v>3.76</v>
      </c>
      <c r="T166" s="6">
        <v>3.78</v>
      </c>
      <c r="U166" s="6">
        <v>3.8</v>
      </c>
      <c r="V166" s="6">
        <v>3.79</v>
      </c>
      <c r="W166" s="6">
        <v>3.79</v>
      </c>
      <c r="X166" s="6">
        <v>3.78</v>
      </c>
      <c r="Y166" s="6">
        <v>3.78</v>
      </c>
      <c r="Z166" s="6">
        <v>3.78</v>
      </c>
      <c r="AA166" s="6">
        <v>3.76</v>
      </c>
      <c r="AB166" s="6">
        <v>3.75</v>
      </c>
      <c r="AC166" s="6">
        <v>3.74</v>
      </c>
      <c r="AD166" s="6">
        <v>3.73</v>
      </c>
      <c r="AE166" s="6">
        <v>3.72</v>
      </c>
      <c r="AF166" s="6">
        <v>3.71</v>
      </c>
      <c r="AG166" s="6">
        <v>3.7</v>
      </c>
      <c r="AH166" s="6">
        <v>3.7</v>
      </c>
      <c r="AI166" s="6">
        <v>3.69</v>
      </c>
      <c r="AJ166" s="6">
        <v>3.69</v>
      </c>
      <c r="AK166" s="6">
        <v>3.68</v>
      </c>
      <c r="AL166" s="6">
        <v>3.68</v>
      </c>
      <c r="AM166" s="6">
        <v>3.67</v>
      </c>
      <c r="AN166" s="6">
        <v>3.67</v>
      </c>
      <c r="AO166" s="6">
        <v>3.66</v>
      </c>
      <c r="AP166" s="6">
        <v>3.66</v>
      </c>
      <c r="AQ166" s="6">
        <v>3.66</v>
      </c>
      <c r="AR166" s="6">
        <v>3.66</v>
      </c>
      <c r="AS166" s="6">
        <v>3.66</v>
      </c>
      <c r="AT166" s="6">
        <v>3.66</v>
      </c>
      <c r="AU166" s="6">
        <v>3.66</v>
      </c>
      <c r="AV166" s="6">
        <v>3.66</v>
      </c>
      <c r="AW166" s="6">
        <v>3.66</v>
      </c>
      <c r="AX166" s="6">
        <v>3.66</v>
      </c>
      <c r="AY166" s="6">
        <v>3.66</v>
      </c>
    </row>
    <row r="167" spans="1:51" x14ac:dyDescent="0.2">
      <c r="A167" s="5">
        <v>42308</v>
      </c>
      <c r="B167" s="6">
        <v>1.86</v>
      </c>
      <c r="C167" s="6">
        <v>1.97</v>
      </c>
      <c r="D167" s="6">
        <v>2.12</v>
      </c>
      <c r="E167" s="6">
        <v>2.31</v>
      </c>
      <c r="F167" s="6">
        <v>2.5</v>
      </c>
      <c r="G167" s="6">
        <v>2.68</v>
      </c>
      <c r="H167" s="6">
        <v>2.84</v>
      </c>
      <c r="I167" s="6">
        <v>2.99</v>
      </c>
      <c r="J167" s="6">
        <v>3.12</v>
      </c>
      <c r="K167" s="6">
        <v>3.24</v>
      </c>
      <c r="L167" s="6">
        <v>3.35</v>
      </c>
      <c r="M167" s="6">
        <v>3.44</v>
      </c>
      <c r="N167" s="6">
        <v>3.51</v>
      </c>
      <c r="O167" s="6">
        <v>3.58</v>
      </c>
      <c r="P167" s="6">
        <v>3.64</v>
      </c>
      <c r="Q167" s="6">
        <v>3.67</v>
      </c>
      <c r="R167" s="6">
        <v>3.69</v>
      </c>
      <c r="S167" s="6">
        <v>3.72</v>
      </c>
      <c r="T167" s="6">
        <v>3.74</v>
      </c>
      <c r="U167" s="6">
        <v>3.75</v>
      </c>
      <c r="V167" s="6">
        <v>3.75</v>
      </c>
      <c r="W167" s="6">
        <v>3.75</v>
      </c>
      <c r="X167" s="6">
        <v>3.74</v>
      </c>
      <c r="Y167" s="6">
        <v>3.74</v>
      </c>
      <c r="Z167" s="6">
        <v>3.74</v>
      </c>
      <c r="AA167" s="6">
        <v>3.72</v>
      </c>
      <c r="AB167" s="6">
        <v>3.71</v>
      </c>
      <c r="AC167" s="6">
        <v>3.7</v>
      </c>
      <c r="AD167" s="6">
        <v>3.69</v>
      </c>
      <c r="AE167" s="6">
        <v>3.68</v>
      </c>
      <c r="AF167" s="6">
        <v>3.67</v>
      </c>
      <c r="AG167" s="6">
        <v>3.67</v>
      </c>
      <c r="AH167" s="6">
        <v>3.66</v>
      </c>
      <c r="AI167" s="6">
        <v>3.65</v>
      </c>
      <c r="AJ167" s="6">
        <v>3.65</v>
      </c>
      <c r="AK167" s="6">
        <v>3.64</v>
      </c>
      <c r="AL167" s="6">
        <v>3.64</v>
      </c>
      <c r="AM167" s="6">
        <v>3.64</v>
      </c>
      <c r="AN167" s="6">
        <v>3.63</v>
      </c>
      <c r="AO167" s="6">
        <v>3.63</v>
      </c>
      <c r="AP167" s="6">
        <v>3.63</v>
      </c>
      <c r="AQ167" s="6">
        <v>3.63</v>
      </c>
      <c r="AR167" s="6">
        <v>3.63</v>
      </c>
      <c r="AS167" s="6">
        <v>3.63</v>
      </c>
      <c r="AT167" s="6">
        <v>3.63</v>
      </c>
      <c r="AU167" s="6">
        <v>3.63</v>
      </c>
      <c r="AV167" s="6">
        <v>3.63</v>
      </c>
      <c r="AW167" s="6">
        <v>3.63</v>
      </c>
      <c r="AX167" s="6">
        <v>3.63</v>
      </c>
      <c r="AY167" s="6">
        <v>3.63</v>
      </c>
    </row>
    <row r="168" spans="1:51" x14ac:dyDescent="0.2">
      <c r="A168" s="5">
        <v>42338</v>
      </c>
      <c r="B168" s="6">
        <v>1.83</v>
      </c>
      <c r="C168" s="6">
        <v>1.94</v>
      </c>
      <c r="D168" s="6">
        <v>2.09</v>
      </c>
      <c r="E168" s="6">
        <v>2.27</v>
      </c>
      <c r="F168" s="6">
        <v>2.46</v>
      </c>
      <c r="G168" s="6">
        <v>2.64</v>
      </c>
      <c r="H168" s="6">
        <v>2.8</v>
      </c>
      <c r="I168" s="6">
        <v>2.95</v>
      </c>
      <c r="J168" s="6">
        <v>3.08</v>
      </c>
      <c r="K168" s="6">
        <v>3.2</v>
      </c>
      <c r="L168" s="6">
        <v>3.3</v>
      </c>
      <c r="M168" s="6">
        <v>3.4</v>
      </c>
      <c r="N168" s="6">
        <v>3.47</v>
      </c>
      <c r="O168" s="6">
        <v>3.54</v>
      </c>
      <c r="P168" s="6">
        <v>3.6</v>
      </c>
      <c r="Q168" s="6">
        <v>3.63</v>
      </c>
      <c r="R168" s="6">
        <v>3.65</v>
      </c>
      <c r="S168" s="6">
        <v>3.68</v>
      </c>
      <c r="T168" s="6">
        <v>3.7</v>
      </c>
      <c r="U168" s="6">
        <v>3.71</v>
      </c>
      <c r="V168" s="6">
        <v>3.71</v>
      </c>
      <c r="W168" s="6">
        <v>3.71</v>
      </c>
      <c r="X168" s="6">
        <v>3.7</v>
      </c>
      <c r="Y168" s="6">
        <v>3.7</v>
      </c>
      <c r="Z168" s="6">
        <v>3.7</v>
      </c>
      <c r="AA168" s="6">
        <v>3.69</v>
      </c>
      <c r="AB168" s="6">
        <v>3.67</v>
      </c>
      <c r="AC168" s="6">
        <v>3.66</v>
      </c>
      <c r="AD168" s="6">
        <v>3.65</v>
      </c>
      <c r="AE168" s="6">
        <v>3.64</v>
      </c>
      <c r="AF168" s="6">
        <v>3.64</v>
      </c>
      <c r="AG168" s="6">
        <v>3.63</v>
      </c>
      <c r="AH168" s="6">
        <v>3.62</v>
      </c>
      <c r="AI168" s="6">
        <v>3.62</v>
      </c>
      <c r="AJ168" s="6">
        <v>3.62</v>
      </c>
      <c r="AK168" s="6">
        <v>3.61</v>
      </c>
      <c r="AL168" s="6">
        <v>3.61</v>
      </c>
      <c r="AM168" s="6">
        <v>3.6</v>
      </c>
      <c r="AN168" s="6">
        <v>3.6</v>
      </c>
      <c r="AO168" s="6">
        <v>3.6</v>
      </c>
      <c r="AP168" s="6">
        <v>3.6</v>
      </c>
      <c r="AQ168" s="6">
        <v>3.6</v>
      </c>
      <c r="AR168" s="6">
        <v>3.6</v>
      </c>
      <c r="AS168" s="6">
        <v>3.6</v>
      </c>
      <c r="AT168" s="6">
        <v>3.6</v>
      </c>
      <c r="AU168" s="6">
        <v>3.6</v>
      </c>
      <c r="AV168" s="6">
        <v>3.6</v>
      </c>
      <c r="AW168" s="6">
        <v>3.59</v>
      </c>
      <c r="AX168" s="6">
        <v>3.59</v>
      </c>
      <c r="AY168" s="6">
        <v>3.59</v>
      </c>
    </row>
    <row r="169" spans="1:51" x14ac:dyDescent="0.2">
      <c r="A169" s="5">
        <v>42369</v>
      </c>
      <c r="B169" s="6">
        <v>1.81</v>
      </c>
      <c r="C169" s="6">
        <v>1.91</v>
      </c>
      <c r="D169" s="6">
        <v>2.0499999999999998</v>
      </c>
      <c r="E169" s="6">
        <v>2.23</v>
      </c>
      <c r="F169" s="6">
        <v>2.42</v>
      </c>
      <c r="G169" s="6">
        <v>2.6</v>
      </c>
      <c r="H169" s="6">
        <v>2.76</v>
      </c>
      <c r="I169" s="6">
        <v>2.91</v>
      </c>
      <c r="J169" s="6">
        <v>3.04</v>
      </c>
      <c r="K169" s="6">
        <v>3.15</v>
      </c>
      <c r="L169" s="6">
        <v>3.26</v>
      </c>
      <c r="M169" s="6">
        <v>3.35</v>
      </c>
      <c r="N169" s="6">
        <v>3.43</v>
      </c>
      <c r="O169" s="6">
        <v>3.5</v>
      </c>
      <c r="P169" s="6">
        <v>3.56</v>
      </c>
      <c r="Q169" s="6">
        <v>3.59</v>
      </c>
      <c r="R169" s="6">
        <v>3.61</v>
      </c>
      <c r="S169" s="6">
        <v>3.63</v>
      </c>
      <c r="T169" s="6">
        <v>3.65</v>
      </c>
      <c r="U169" s="6">
        <v>3.67</v>
      </c>
      <c r="V169" s="6">
        <v>3.67</v>
      </c>
      <c r="W169" s="6">
        <v>3.67</v>
      </c>
      <c r="X169" s="6">
        <v>3.66</v>
      </c>
      <c r="Y169" s="6">
        <v>3.66</v>
      </c>
      <c r="Z169" s="6">
        <v>3.66</v>
      </c>
      <c r="AA169" s="6">
        <v>3.65</v>
      </c>
      <c r="AB169" s="6">
        <v>3.64</v>
      </c>
      <c r="AC169" s="6">
        <v>3.62</v>
      </c>
      <c r="AD169" s="6">
        <v>3.61</v>
      </c>
      <c r="AE169" s="6">
        <v>3.61</v>
      </c>
      <c r="AF169" s="6">
        <v>3.6</v>
      </c>
      <c r="AG169" s="6">
        <v>3.59</v>
      </c>
      <c r="AH169" s="6">
        <v>3.59</v>
      </c>
      <c r="AI169" s="6">
        <v>3.59</v>
      </c>
      <c r="AJ169" s="6">
        <v>3.58</v>
      </c>
      <c r="AK169" s="6">
        <v>3.58</v>
      </c>
      <c r="AL169" s="6">
        <v>3.57</v>
      </c>
      <c r="AM169" s="6">
        <v>3.57</v>
      </c>
      <c r="AN169" s="6">
        <v>3.57</v>
      </c>
      <c r="AO169" s="6">
        <v>3.56</v>
      </c>
      <c r="AP169" s="6">
        <v>3.56</v>
      </c>
      <c r="AQ169" s="6">
        <v>3.56</v>
      </c>
      <c r="AR169" s="6">
        <v>3.56</v>
      </c>
      <c r="AS169" s="6">
        <v>3.56</v>
      </c>
      <c r="AT169" s="6">
        <v>3.56</v>
      </c>
      <c r="AU169" s="6">
        <v>3.56</v>
      </c>
      <c r="AV169" s="6">
        <v>3.56</v>
      </c>
      <c r="AW169" s="6">
        <v>3.56</v>
      </c>
      <c r="AX169" s="6">
        <v>3.56</v>
      </c>
      <c r="AY169" s="6">
        <v>3.56</v>
      </c>
    </row>
    <row r="170" spans="1:51" x14ac:dyDescent="0.2">
      <c r="A170" s="5">
        <v>42400</v>
      </c>
      <c r="B170" s="6">
        <v>1.79</v>
      </c>
      <c r="C170" s="6">
        <v>1.88</v>
      </c>
      <c r="D170" s="6">
        <v>2.02</v>
      </c>
      <c r="E170" s="6">
        <v>2.2000000000000002</v>
      </c>
      <c r="F170" s="6">
        <v>2.38</v>
      </c>
      <c r="G170" s="6">
        <v>2.56</v>
      </c>
      <c r="H170" s="6">
        <v>2.72</v>
      </c>
      <c r="I170" s="6">
        <v>2.86</v>
      </c>
      <c r="J170" s="6">
        <v>2.99</v>
      </c>
      <c r="K170" s="6">
        <v>3.11</v>
      </c>
      <c r="L170" s="6">
        <v>3.22</v>
      </c>
      <c r="M170" s="6">
        <v>3.31</v>
      </c>
      <c r="N170" s="6">
        <v>3.39</v>
      </c>
      <c r="O170" s="6">
        <v>3.45</v>
      </c>
      <c r="P170" s="6">
        <v>3.51</v>
      </c>
      <c r="Q170" s="6">
        <v>3.54</v>
      </c>
      <c r="R170" s="6">
        <v>3.57</v>
      </c>
      <c r="S170" s="6">
        <v>3.59</v>
      </c>
      <c r="T170" s="6">
        <v>3.61</v>
      </c>
      <c r="U170" s="6">
        <v>3.63</v>
      </c>
      <c r="V170" s="6">
        <v>3.63</v>
      </c>
      <c r="W170" s="6">
        <v>3.63</v>
      </c>
      <c r="X170" s="6">
        <v>3.62</v>
      </c>
      <c r="Y170" s="6">
        <v>3.62</v>
      </c>
      <c r="Z170" s="6">
        <v>3.62</v>
      </c>
      <c r="AA170" s="6">
        <v>3.61</v>
      </c>
      <c r="AB170" s="6">
        <v>3.6</v>
      </c>
      <c r="AC170" s="6">
        <v>3.58</v>
      </c>
      <c r="AD170" s="6">
        <v>3.57</v>
      </c>
      <c r="AE170" s="6">
        <v>3.57</v>
      </c>
      <c r="AF170" s="6">
        <v>3.56</v>
      </c>
      <c r="AG170" s="6">
        <v>3.56</v>
      </c>
      <c r="AH170" s="6">
        <v>3.55</v>
      </c>
      <c r="AI170" s="6">
        <v>3.55</v>
      </c>
      <c r="AJ170" s="6">
        <v>3.54</v>
      </c>
      <c r="AK170" s="6">
        <v>3.54</v>
      </c>
      <c r="AL170" s="6">
        <v>3.54</v>
      </c>
      <c r="AM170" s="6">
        <v>3.53</v>
      </c>
      <c r="AN170" s="6">
        <v>3.53</v>
      </c>
      <c r="AO170" s="6">
        <v>3.53</v>
      </c>
      <c r="AP170" s="6">
        <v>3.53</v>
      </c>
      <c r="AQ170" s="6">
        <v>3.53</v>
      </c>
      <c r="AR170" s="6">
        <v>3.53</v>
      </c>
      <c r="AS170" s="6">
        <v>3.53</v>
      </c>
      <c r="AT170" s="6">
        <v>3.53</v>
      </c>
      <c r="AU170" s="6">
        <v>3.53</v>
      </c>
      <c r="AV170" s="6">
        <v>3.53</v>
      </c>
      <c r="AW170" s="6">
        <v>3.53</v>
      </c>
      <c r="AX170" s="6">
        <v>3.53</v>
      </c>
      <c r="AY170" s="6">
        <v>3.53</v>
      </c>
    </row>
    <row r="171" spans="1:51" x14ac:dyDescent="0.2">
      <c r="A171" s="5">
        <v>42429</v>
      </c>
      <c r="B171" s="6">
        <v>1.76</v>
      </c>
      <c r="C171" s="6">
        <v>1.85</v>
      </c>
      <c r="D171" s="6">
        <v>1.99</v>
      </c>
      <c r="E171" s="6">
        <v>2.16</v>
      </c>
      <c r="F171" s="6">
        <v>2.34</v>
      </c>
      <c r="G171" s="6">
        <v>2.52</v>
      </c>
      <c r="H171" s="6">
        <v>2.67</v>
      </c>
      <c r="I171" s="6">
        <v>2.82</v>
      </c>
      <c r="J171" s="6">
        <v>2.95</v>
      </c>
      <c r="K171" s="6">
        <v>3.07</v>
      </c>
      <c r="L171" s="6">
        <v>3.17</v>
      </c>
      <c r="M171" s="6">
        <v>3.27</v>
      </c>
      <c r="N171" s="6">
        <v>3.34</v>
      </c>
      <c r="O171" s="6">
        <v>3.41</v>
      </c>
      <c r="P171" s="6">
        <v>3.47</v>
      </c>
      <c r="Q171" s="6">
        <v>3.49</v>
      </c>
      <c r="R171" s="6">
        <v>3.52</v>
      </c>
      <c r="S171" s="6">
        <v>3.54</v>
      </c>
      <c r="T171" s="6">
        <v>3.57</v>
      </c>
      <c r="U171" s="6">
        <v>3.58</v>
      </c>
      <c r="V171" s="6">
        <v>3.58</v>
      </c>
      <c r="W171" s="6">
        <v>3.58</v>
      </c>
      <c r="X171" s="6">
        <v>3.58</v>
      </c>
      <c r="Y171" s="6">
        <v>3.58</v>
      </c>
      <c r="Z171" s="6">
        <v>3.57</v>
      </c>
      <c r="AA171" s="6">
        <v>3.56</v>
      </c>
      <c r="AB171" s="6">
        <v>3.55</v>
      </c>
      <c r="AC171" s="6">
        <v>3.54</v>
      </c>
      <c r="AD171" s="6">
        <v>3.53</v>
      </c>
      <c r="AE171" s="6">
        <v>3.52</v>
      </c>
      <c r="AF171" s="6">
        <v>3.52</v>
      </c>
      <c r="AG171" s="6">
        <v>3.51</v>
      </c>
      <c r="AH171" s="6">
        <v>3.51</v>
      </c>
      <c r="AI171" s="6">
        <v>3.51</v>
      </c>
      <c r="AJ171" s="6">
        <v>3.5</v>
      </c>
      <c r="AK171" s="6">
        <v>3.5</v>
      </c>
      <c r="AL171" s="6">
        <v>3.5</v>
      </c>
      <c r="AM171" s="6">
        <v>3.49</v>
      </c>
      <c r="AN171" s="6">
        <v>3.49</v>
      </c>
      <c r="AO171" s="6">
        <v>3.49</v>
      </c>
      <c r="AP171" s="6">
        <v>3.49</v>
      </c>
      <c r="AQ171" s="6">
        <v>3.49</v>
      </c>
      <c r="AR171" s="6">
        <v>3.49</v>
      </c>
      <c r="AS171" s="6">
        <v>3.49</v>
      </c>
      <c r="AT171" s="6">
        <v>3.49</v>
      </c>
      <c r="AU171" s="6">
        <v>3.49</v>
      </c>
      <c r="AV171" s="6">
        <v>3.49</v>
      </c>
      <c r="AW171" s="6">
        <v>3.49</v>
      </c>
      <c r="AX171" s="6">
        <v>3.49</v>
      </c>
      <c r="AY171" s="6">
        <v>3.49</v>
      </c>
    </row>
    <row r="172" spans="1:51" x14ac:dyDescent="0.2">
      <c r="A172" s="5">
        <v>42460</v>
      </c>
      <c r="B172" s="6">
        <v>1.74</v>
      </c>
      <c r="C172" s="6">
        <v>1.82</v>
      </c>
      <c r="D172" s="6">
        <v>1.95</v>
      </c>
      <c r="E172" s="6">
        <v>2.12</v>
      </c>
      <c r="F172" s="6">
        <v>2.2999999999999998</v>
      </c>
      <c r="G172" s="6">
        <v>2.4700000000000002</v>
      </c>
      <c r="H172" s="6">
        <v>2.63</v>
      </c>
      <c r="I172" s="6">
        <v>2.77</v>
      </c>
      <c r="J172" s="6">
        <v>2.9</v>
      </c>
      <c r="K172" s="6">
        <v>3.02</v>
      </c>
      <c r="L172" s="6">
        <v>3.13</v>
      </c>
      <c r="M172" s="6">
        <v>3.22</v>
      </c>
      <c r="N172" s="6">
        <v>3.29</v>
      </c>
      <c r="O172" s="6">
        <v>3.36</v>
      </c>
      <c r="P172" s="6">
        <v>3.42</v>
      </c>
      <c r="Q172" s="6">
        <v>3.45</v>
      </c>
      <c r="R172" s="6">
        <v>3.47</v>
      </c>
      <c r="S172" s="6">
        <v>3.5</v>
      </c>
      <c r="T172" s="6">
        <v>3.52</v>
      </c>
      <c r="U172" s="6">
        <v>3.54</v>
      </c>
      <c r="V172" s="6">
        <v>3.53</v>
      </c>
      <c r="W172" s="6">
        <v>3.53</v>
      </c>
      <c r="X172" s="6">
        <v>3.53</v>
      </c>
      <c r="Y172" s="6">
        <v>3.53</v>
      </c>
      <c r="Z172" s="6">
        <v>3.53</v>
      </c>
      <c r="AA172" s="6">
        <v>3.52</v>
      </c>
      <c r="AB172" s="6">
        <v>3.5</v>
      </c>
      <c r="AC172" s="6">
        <v>3.5</v>
      </c>
      <c r="AD172" s="6">
        <v>3.49</v>
      </c>
      <c r="AE172" s="6">
        <v>3.48</v>
      </c>
      <c r="AF172" s="6">
        <v>3.47</v>
      </c>
      <c r="AG172" s="6">
        <v>3.47</v>
      </c>
      <c r="AH172" s="6">
        <v>3.47</v>
      </c>
      <c r="AI172" s="6">
        <v>3.46</v>
      </c>
      <c r="AJ172" s="6">
        <v>3.46</v>
      </c>
      <c r="AK172" s="6">
        <v>3.46</v>
      </c>
      <c r="AL172" s="6">
        <v>3.45</v>
      </c>
      <c r="AM172" s="6">
        <v>3.45</v>
      </c>
      <c r="AN172" s="6">
        <v>3.45</v>
      </c>
      <c r="AO172" s="6">
        <v>3.44</v>
      </c>
      <c r="AP172" s="6">
        <v>3.44</v>
      </c>
      <c r="AQ172" s="6">
        <v>3.45</v>
      </c>
      <c r="AR172" s="6">
        <v>3.45</v>
      </c>
      <c r="AS172" s="6">
        <v>3.45</v>
      </c>
      <c r="AT172" s="6">
        <v>3.45</v>
      </c>
      <c r="AU172" s="6">
        <v>3.45</v>
      </c>
      <c r="AV172" s="6">
        <v>3.45</v>
      </c>
      <c r="AW172" s="6">
        <v>3.45</v>
      </c>
      <c r="AX172" s="6">
        <v>3.45</v>
      </c>
      <c r="AY172" s="6">
        <v>3.45</v>
      </c>
    </row>
    <row r="173" spans="1:51" x14ac:dyDescent="0.2">
      <c r="A173" s="5">
        <v>42490</v>
      </c>
      <c r="B173" s="6">
        <v>1.71</v>
      </c>
      <c r="C173" s="6">
        <v>1.79</v>
      </c>
      <c r="D173" s="6">
        <v>1.92</v>
      </c>
      <c r="E173" s="6">
        <v>2.09</v>
      </c>
      <c r="F173" s="6">
        <v>2.2599999999999998</v>
      </c>
      <c r="G173" s="6">
        <v>2.4300000000000002</v>
      </c>
      <c r="H173" s="6">
        <v>2.59</v>
      </c>
      <c r="I173" s="6">
        <v>2.73</v>
      </c>
      <c r="J173" s="6">
        <v>2.86</v>
      </c>
      <c r="K173" s="6">
        <v>2.97</v>
      </c>
      <c r="L173" s="6">
        <v>3.08</v>
      </c>
      <c r="M173" s="6">
        <v>3.17</v>
      </c>
      <c r="N173" s="6">
        <v>3.25</v>
      </c>
      <c r="O173" s="6">
        <v>3.31</v>
      </c>
      <c r="P173" s="6">
        <v>3.37</v>
      </c>
      <c r="Q173" s="6">
        <v>3.4</v>
      </c>
      <c r="R173" s="6">
        <v>3.43</v>
      </c>
      <c r="S173" s="6">
        <v>3.45</v>
      </c>
      <c r="T173" s="6">
        <v>3.47</v>
      </c>
      <c r="U173" s="6">
        <v>3.49</v>
      </c>
      <c r="V173" s="6">
        <v>3.49</v>
      </c>
      <c r="W173" s="6">
        <v>3.49</v>
      </c>
      <c r="X173" s="6">
        <v>3.49</v>
      </c>
      <c r="Y173" s="6">
        <v>3.49</v>
      </c>
      <c r="Z173" s="6">
        <v>3.48</v>
      </c>
      <c r="AA173" s="6">
        <v>3.47</v>
      </c>
      <c r="AB173" s="6">
        <v>3.46</v>
      </c>
      <c r="AC173" s="6">
        <v>3.45</v>
      </c>
      <c r="AD173" s="6">
        <v>3.45</v>
      </c>
      <c r="AE173" s="6">
        <v>3.44</v>
      </c>
      <c r="AF173" s="6">
        <v>3.43</v>
      </c>
      <c r="AG173" s="6">
        <v>3.43</v>
      </c>
      <c r="AH173" s="6">
        <v>3.43</v>
      </c>
      <c r="AI173" s="6">
        <v>3.42</v>
      </c>
      <c r="AJ173" s="6">
        <v>3.42</v>
      </c>
      <c r="AK173" s="6">
        <v>3.42</v>
      </c>
      <c r="AL173" s="6">
        <v>3.42</v>
      </c>
      <c r="AM173" s="6">
        <v>3.41</v>
      </c>
      <c r="AN173" s="6">
        <v>3.41</v>
      </c>
      <c r="AO173" s="6">
        <v>3.41</v>
      </c>
      <c r="AP173" s="6">
        <v>3.41</v>
      </c>
      <c r="AQ173" s="6">
        <v>3.41</v>
      </c>
      <c r="AR173" s="6">
        <v>3.41</v>
      </c>
      <c r="AS173" s="6">
        <v>3.41</v>
      </c>
      <c r="AT173" s="6">
        <v>3.41</v>
      </c>
      <c r="AU173" s="6">
        <v>3.41</v>
      </c>
      <c r="AV173" s="6">
        <v>3.41</v>
      </c>
      <c r="AW173" s="6">
        <v>3.41</v>
      </c>
      <c r="AX173" s="6">
        <v>3.41</v>
      </c>
      <c r="AY173" s="6">
        <v>3.41</v>
      </c>
    </row>
    <row r="174" spans="1:51" x14ac:dyDescent="0.2">
      <c r="A174" s="5">
        <v>42521</v>
      </c>
      <c r="B174" s="6">
        <v>1.68</v>
      </c>
      <c r="C174" s="6">
        <v>1.76</v>
      </c>
      <c r="D174" s="6">
        <v>1.88</v>
      </c>
      <c r="E174" s="6">
        <v>2.0499999999999998</v>
      </c>
      <c r="F174" s="6">
        <v>2.2200000000000002</v>
      </c>
      <c r="G174" s="6">
        <v>2.39</v>
      </c>
      <c r="H174" s="6">
        <v>2.54</v>
      </c>
      <c r="I174" s="6">
        <v>2.68</v>
      </c>
      <c r="J174" s="6">
        <v>2.81</v>
      </c>
      <c r="K174" s="6">
        <v>2.93</v>
      </c>
      <c r="L174" s="6">
        <v>3.04</v>
      </c>
      <c r="M174" s="6">
        <v>3.13</v>
      </c>
      <c r="N174" s="6">
        <v>3.2</v>
      </c>
      <c r="O174" s="6">
        <v>3.27</v>
      </c>
      <c r="P174" s="6">
        <v>3.33</v>
      </c>
      <c r="Q174" s="6">
        <v>3.36</v>
      </c>
      <c r="R174" s="6">
        <v>3.38</v>
      </c>
      <c r="S174" s="6">
        <v>3.41</v>
      </c>
      <c r="T174" s="6">
        <v>3.43</v>
      </c>
      <c r="U174" s="6">
        <v>3.45</v>
      </c>
      <c r="V174" s="6">
        <v>3.45</v>
      </c>
      <c r="W174" s="6">
        <v>3.44</v>
      </c>
      <c r="X174" s="6">
        <v>3.44</v>
      </c>
      <c r="Y174" s="6">
        <v>3.44</v>
      </c>
      <c r="Z174" s="6">
        <v>3.44</v>
      </c>
      <c r="AA174" s="6">
        <v>3.43</v>
      </c>
      <c r="AB174" s="6">
        <v>3.42</v>
      </c>
      <c r="AC174" s="6">
        <v>3.41</v>
      </c>
      <c r="AD174" s="6">
        <v>3.41</v>
      </c>
      <c r="AE174" s="6">
        <v>3.4</v>
      </c>
      <c r="AF174" s="6">
        <v>3.39</v>
      </c>
      <c r="AG174" s="6">
        <v>3.39</v>
      </c>
      <c r="AH174" s="6">
        <v>3.39</v>
      </c>
      <c r="AI174" s="6">
        <v>3.39</v>
      </c>
      <c r="AJ174" s="6">
        <v>3.38</v>
      </c>
      <c r="AK174" s="6">
        <v>3.38</v>
      </c>
      <c r="AL174" s="6">
        <v>3.38</v>
      </c>
      <c r="AM174" s="6">
        <v>3.37</v>
      </c>
      <c r="AN174" s="6">
        <v>3.37</v>
      </c>
      <c r="AO174" s="6">
        <v>3.37</v>
      </c>
      <c r="AP174" s="6">
        <v>3.37</v>
      </c>
      <c r="AQ174" s="6">
        <v>3.37</v>
      </c>
      <c r="AR174" s="6">
        <v>3.37</v>
      </c>
      <c r="AS174" s="6">
        <v>3.37</v>
      </c>
      <c r="AT174" s="6">
        <v>3.37</v>
      </c>
      <c r="AU174" s="6">
        <v>3.37</v>
      </c>
      <c r="AV174" s="6">
        <v>3.37</v>
      </c>
      <c r="AW174" s="6">
        <v>3.37</v>
      </c>
      <c r="AX174" s="6">
        <v>3.37</v>
      </c>
      <c r="AY174" s="6">
        <v>3.37</v>
      </c>
    </row>
    <row r="175" spans="1:51" x14ac:dyDescent="0.2">
      <c r="A175" s="5">
        <v>42551</v>
      </c>
      <c r="B175" s="6">
        <v>1.65</v>
      </c>
      <c r="C175" s="6">
        <v>1.72</v>
      </c>
      <c r="D175" s="6">
        <v>1.85</v>
      </c>
      <c r="E175" s="6">
        <v>2.0099999999999998</v>
      </c>
      <c r="F175" s="6">
        <v>2.17</v>
      </c>
      <c r="G175" s="6">
        <v>2.34</v>
      </c>
      <c r="H175" s="6">
        <v>2.4900000000000002</v>
      </c>
      <c r="I175" s="6">
        <v>2.64</v>
      </c>
      <c r="J175" s="6">
        <v>2.76</v>
      </c>
      <c r="K175" s="6">
        <v>2.88</v>
      </c>
      <c r="L175" s="6">
        <v>2.99</v>
      </c>
      <c r="M175" s="6">
        <v>3.08</v>
      </c>
      <c r="N175" s="6">
        <v>3.15</v>
      </c>
      <c r="O175" s="6">
        <v>3.22</v>
      </c>
      <c r="P175" s="6">
        <v>3.27</v>
      </c>
      <c r="Q175" s="6">
        <v>3.31</v>
      </c>
      <c r="R175" s="6">
        <v>3.33</v>
      </c>
      <c r="S175" s="6">
        <v>3.36</v>
      </c>
      <c r="T175" s="6">
        <v>3.38</v>
      </c>
      <c r="U175" s="6">
        <v>3.4</v>
      </c>
      <c r="V175" s="6">
        <v>3.4</v>
      </c>
      <c r="W175" s="6">
        <v>3.39</v>
      </c>
      <c r="X175" s="6">
        <v>3.39</v>
      </c>
      <c r="Y175" s="6">
        <v>3.39</v>
      </c>
      <c r="Z175" s="6">
        <v>3.39</v>
      </c>
      <c r="AA175" s="6">
        <v>3.38</v>
      </c>
      <c r="AB175" s="6">
        <v>3.37</v>
      </c>
      <c r="AC175" s="6">
        <v>3.37</v>
      </c>
      <c r="AD175" s="6">
        <v>3.36</v>
      </c>
      <c r="AE175" s="6">
        <v>3.35</v>
      </c>
      <c r="AF175" s="6">
        <v>3.35</v>
      </c>
      <c r="AG175" s="6">
        <v>3.34</v>
      </c>
      <c r="AH175" s="6">
        <v>3.34</v>
      </c>
      <c r="AI175" s="6">
        <v>3.34</v>
      </c>
      <c r="AJ175" s="6">
        <v>3.34</v>
      </c>
      <c r="AK175" s="6">
        <v>3.33</v>
      </c>
      <c r="AL175" s="6">
        <v>3.33</v>
      </c>
      <c r="AM175" s="6">
        <v>3.33</v>
      </c>
      <c r="AN175" s="6">
        <v>3.33</v>
      </c>
      <c r="AO175" s="6">
        <v>3.33</v>
      </c>
      <c r="AP175" s="6">
        <v>3.33</v>
      </c>
      <c r="AQ175" s="6">
        <v>3.33</v>
      </c>
      <c r="AR175" s="6">
        <v>3.33</v>
      </c>
      <c r="AS175" s="6">
        <v>3.33</v>
      </c>
      <c r="AT175" s="6">
        <v>3.33</v>
      </c>
      <c r="AU175" s="6">
        <v>3.33</v>
      </c>
      <c r="AV175" s="6">
        <v>3.33</v>
      </c>
      <c r="AW175" s="6">
        <v>3.33</v>
      </c>
      <c r="AX175" s="6">
        <v>3.33</v>
      </c>
      <c r="AY175" s="6">
        <v>3.33</v>
      </c>
    </row>
    <row r="176" spans="1:51" x14ac:dyDescent="0.2">
      <c r="A176" s="5">
        <v>42582</v>
      </c>
      <c r="B176" s="6">
        <v>1.62</v>
      </c>
      <c r="C176" s="6">
        <v>1.69</v>
      </c>
      <c r="D176" s="6">
        <v>1.81</v>
      </c>
      <c r="E176" s="6">
        <v>1.96</v>
      </c>
      <c r="F176" s="6">
        <v>2.13</v>
      </c>
      <c r="G176" s="6">
        <v>2.29</v>
      </c>
      <c r="H176" s="6">
        <v>2.44</v>
      </c>
      <c r="I176" s="6">
        <v>2.59</v>
      </c>
      <c r="J176" s="6">
        <v>2.71</v>
      </c>
      <c r="K176" s="6">
        <v>2.83</v>
      </c>
      <c r="L176" s="6">
        <v>2.93</v>
      </c>
      <c r="M176" s="6">
        <v>3.02</v>
      </c>
      <c r="N176" s="6">
        <v>3.1</v>
      </c>
      <c r="O176" s="6">
        <v>3.17</v>
      </c>
      <c r="P176" s="6">
        <v>3.22</v>
      </c>
      <c r="Q176" s="6">
        <v>3.25</v>
      </c>
      <c r="R176" s="6">
        <v>3.28</v>
      </c>
      <c r="S176" s="6">
        <v>3.3</v>
      </c>
      <c r="T176" s="6">
        <v>3.32</v>
      </c>
      <c r="U176" s="6">
        <v>3.34</v>
      </c>
      <c r="V176" s="6">
        <v>3.34</v>
      </c>
      <c r="W176" s="6">
        <v>3.34</v>
      </c>
      <c r="X176" s="6">
        <v>3.34</v>
      </c>
      <c r="Y176" s="6">
        <v>3.34</v>
      </c>
      <c r="Z176" s="6">
        <v>3.34</v>
      </c>
      <c r="AA176" s="6">
        <v>3.33</v>
      </c>
      <c r="AB176" s="6">
        <v>3.32</v>
      </c>
      <c r="AC176" s="6">
        <v>3.32</v>
      </c>
      <c r="AD176" s="6">
        <v>3.31</v>
      </c>
      <c r="AE176" s="6">
        <v>3.3</v>
      </c>
      <c r="AF176" s="6">
        <v>3.3</v>
      </c>
      <c r="AG176" s="6">
        <v>3.3</v>
      </c>
      <c r="AH176" s="6">
        <v>3.29</v>
      </c>
      <c r="AI176" s="6">
        <v>3.29</v>
      </c>
      <c r="AJ176" s="6">
        <v>3.29</v>
      </c>
      <c r="AK176" s="6">
        <v>3.29</v>
      </c>
      <c r="AL176" s="6">
        <v>3.28</v>
      </c>
      <c r="AM176" s="6">
        <v>3.28</v>
      </c>
      <c r="AN176" s="6">
        <v>3.28</v>
      </c>
      <c r="AO176" s="6">
        <v>3.28</v>
      </c>
      <c r="AP176" s="6">
        <v>3.28</v>
      </c>
      <c r="AQ176" s="6">
        <v>3.28</v>
      </c>
      <c r="AR176" s="6">
        <v>3.28</v>
      </c>
      <c r="AS176" s="6">
        <v>3.28</v>
      </c>
      <c r="AT176" s="6">
        <v>3.28</v>
      </c>
      <c r="AU176" s="6">
        <v>3.28</v>
      </c>
      <c r="AV176" s="6">
        <v>3.28</v>
      </c>
      <c r="AW176" s="6">
        <v>3.28</v>
      </c>
      <c r="AX176" s="6">
        <v>3.28</v>
      </c>
      <c r="AY176" s="6">
        <v>3.28</v>
      </c>
    </row>
    <row r="177" spans="1:51" x14ac:dyDescent="0.2">
      <c r="A177" s="5">
        <v>42613</v>
      </c>
      <c r="B177" s="6">
        <v>1.59</v>
      </c>
      <c r="C177" s="6">
        <v>1.65</v>
      </c>
      <c r="D177" s="6">
        <v>1.77</v>
      </c>
      <c r="E177" s="6">
        <v>1.93</v>
      </c>
      <c r="F177" s="6">
        <v>2.09</v>
      </c>
      <c r="G177" s="6">
        <v>2.25</v>
      </c>
      <c r="H177" s="6">
        <v>2.4</v>
      </c>
      <c r="I177" s="6">
        <v>2.54</v>
      </c>
      <c r="J177" s="6">
        <v>2.67</v>
      </c>
      <c r="K177" s="6">
        <v>2.79</v>
      </c>
      <c r="L177" s="6">
        <v>2.89</v>
      </c>
      <c r="M177" s="6">
        <v>2.98</v>
      </c>
      <c r="N177" s="6">
        <v>3.06</v>
      </c>
      <c r="O177" s="6">
        <v>3.12</v>
      </c>
      <c r="P177" s="6">
        <v>3.18</v>
      </c>
      <c r="Q177" s="6">
        <v>3.21</v>
      </c>
      <c r="R177" s="6">
        <v>3.24</v>
      </c>
      <c r="S177" s="6">
        <v>3.26</v>
      </c>
      <c r="T177" s="6">
        <v>3.28</v>
      </c>
      <c r="U177" s="6">
        <v>3.3</v>
      </c>
      <c r="V177" s="6">
        <v>3.3</v>
      </c>
      <c r="W177" s="6">
        <v>3.3</v>
      </c>
      <c r="X177" s="6">
        <v>3.3</v>
      </c>
      <c r="Y177" s="6">
        <v>3.3</v>
      </c>
      <c r="Z177" s="6">
        <v>3.3</v>
      </c>
      <c r="AA177" s="6">
        <v>3.29</v>
      </c>
      <c r="AB177" s="6">
        <v>3.28</v>
      </c>
      <c r="AC177" s="6">
        <v>3.28</v>
      </c>
      <c r="AD177" s="6">
        <v>3.27</v>
      </c>
      <c r="AE177" s="6">
        <v>3.26</v>
      </c>
      <c r="AF177" s="6">
        <v>3.26</v>
      </c>
      <c r="AG177" s="6">
        <v>3.26</v>
      </c>
      <c r="AH177" s="6">
        <v>3.26</v>
      </c>
      <c r="AI177" s="6">
        <v>3.25</v>
      </c>
      <c r="AJ177" s="6">
        <v>3.25</v>
      </c>
      <c r="AK177" s="6">
        <v>3.25</v>
      </c>
      <c r="AL177" s="6">
        <v>3.25</v>
      </c>
      <c r="AM177" s="6">
        <v>3.25</v>
      </c>
      <c r="AN177" s="6">
        <v>3.24</v>
      </c>
      <c r="AO177" s="6">
        <v>3.24</v>
      </c>
      <c r="AP177" s="6">
        <v>3.24</v>
      </c>
      <c r="AQ177" s="6">
        <v>3.24</v>
      </c>
      <c r="AR177" s="6">
        <v>3.24</v>
      </c>
      <c r="AS177" s="6">
        <v>3.24</v>
      </c>
      <c r="AT177" s="6">
        <v>3.24</v>
      </c>
      <c r="AU177" s="6">
        <v>3.24</v>
      </c>
      <c r="AV177" s="6">
        <v>3.24</v>
      </c>
      <c r="AW177" s="6">
        <v>3.24</v>
      </c>
      <c r="AX177" s="6">
        <v>3.24</v>
      </c>
      <c r="AY177" s="6">
        <v>3.24</v>
      </c>
    </row>
    <row r="178" spans="1:51" x14ac:dyDescent="0.2">
      <c r="A178" s="5">
        <v>42643</v>
      </c>
      <c r="B178" s="6">
        <v>1.55</v>
      </c>
      <c r="C178" s="6">
        <v>1.62</v>
      </c>
      <c r="D178" s="6">
        <v>1.73</v>
      </c>
      <c r="E178" s="6">
        <v>1.89</v>
      </c>
      <c r="F178" s="6">
        <v>2.0499999999999998</v>
      </c>
      <c r="G178" s="6">
        <v>2.21</v>
      </c>
      <c r="H178" s="6">
        <v>2.36</v>
      </c>
      <c r="I178" s="6">
        <v>2.5</v>
      </c>
      <c r="J178" s="6">
        <v>2.63</v>
      </c>
      <c r="K178" s="6">
        <v>2.74</v>
      </c>
      <c r="L178" s="6">
        <v>2.85</v>
      </c>
      <c r="M178" s="6">
        <v>2.94</v>
      </c>
      <c r="N178" s="6">
        <v>3.01</v>
      </c>
      <c r="O178" s="6">
        <v>3.08</v>
      </c>
      <c r="P178" s="6">
        <v>3.14</v>
      </c>
      <c r="Q178" s="6">
        <v>3.17</v>
      </c>
      <c r="R178" s="6">
        <v>3.19</v>
      </c>
      <c r="S178" s="6">
        <v>3.22</v>
      </c>
      <c r="T178" s="6">
        <v>3.24</v>
      </c>
      <c r="U178" s="6">
        <v>3.26</v>
      </c>
      <c r="V178" s="6">
        <v>3.26</v>
      </c>
      <c r="W178" s="6">
        <v>3.26</v>
      </c>
      <c r="X178" s="6">
        <v>3.26</v>
      </c>
      <c r="Y178" s="6">
        <v>3.26</v>
      </c>
      <c r="Z178" s="6">
        <v>3.26</v>
      </c>
      <c r="AA178" s="6">
        <v>3.25</v>
      </c>
      <c r="AB178" s="6">
        <v>3.24</v>
      </c>
      <c r="AC178" s="6">
        <v>3.24</v>
      </c>
      <c r="AD178" s="6">
        <v>3.23</v>
      </c>
      <c r="AE178" s="6">
        <v>3.22</v>
      </c>
      <c r="AF178" s="6">
        <v>3.22</v>
      </c>
      <c r="AG178" s="6">
        <v>3.22</v>
      </c>
      <c r="AH178" s="6">
        <v>3.22</v>
      </c>
      <c r="AI178" s="6">
        <v>3.21</v>
      </c>
      <c r="AJ178" s="6">
        <v>3.21</v>
      </c>
      <c r="AK178" s="6">
        <v>3.21</v>
      </c>
      <c r="AL178" s="6">
        <v>3.21</v>
      </c>
      <c r="AM178" s="6">
        <v>3.21</v>
      </c>
      <c r="AN178" s="6">
        <v>3.21</v>
      </c>
      <c r="AO178" s="6">
        <v>3.2</v>
      </c>
      <c r="AP178" s="6">
        <v>3.2</v>
      </c>
      <c r="AQ178" s="6">
        <v>3.2</v>
      </c>
      <c r="AR178" s="6">
        <v>3.2</v>
      </c>
      <c r="AS178" s="6">
        <v>3.2</v>
      </c>
      <c r="AT178" s="6">
        <v>3.21</v>
      </c>
      <c r="AU178" s="6">
        <v>3.21</v>
      </c>
      <c r="AV178" s="6">
        <v>3.21</v>
      </c>
      <c r="AW178" s="6">
        <v>3.21</v>
      </c>
      <c r="AX178" s="6">
        <v>3.21</v>
      </c>
      <c r="AY178" s="6">
        <v>3.21</v>
      </c>
    </row>
    <row r="179" spans="1:51" x14ac:dyDescent="0.2">
      <c r="A179" s="5">
        <v>42674</v>
      </c>
      <c r="B179" s="6">
        <v>1.52</v>
      </c>
      <c r="C179" s="6">
        <v>1.58</v>
      </c>
      <c r="D179" s="6">
        <v>1.7</v>
      </c>
      <c r="E179" s="6">
        <v>1.85</v>
      </c>
      <c r="F179" s="6">
        <v>2.0099999999999998</v>
      </c>
      <c r="G179" s="6">
        <v>2.17</v>
      </c>
      <c r="H179" s="6">
        <v>2.3199999999999998</v>
      </c>
      <c r="I179" s="6">
        <v>2.46</v>
      </c>
      <c r="J179" s="6">
        <v>2.58</v>
      </c>
      <c r="K179" s="6">
        <v>2.7</v>
      </c>
      <c r="L179" s="6">
        <v>2.8</v>
      </c>
      <c r="M179" s="6">
        <v>2.89</v>
      </c>
      <c r="N179" s="6">
        <v>2.97</v>
      </c>
      <c r="O179" s="6">
        <v>3.04</v>
      </c>
      <c r="P179" s="6">
        <v>3.09</v>
      </c>
      <c r="Q179" s="6">
        <v>3.12</v>
      </c>
      <c r="R179" s="6">
        <v>3.15</v>
      </c>
      <c r="S179" s="6">
        <v>3.17</v>
      </c>
      <c r="T179" s="6">
        <v>3.2</v>
      </c>
      <c r="U179" s="6">
        <v>3.22</v>
      </c>
      <c r="V179" s="6">
        <v>3.22</v>
      </c>
      <c r="W179" s="6">
        <v>3.22</v>
      </c>
      <c r="X179" s="6">
        <v>3.22</v>
      </c>
      <c r="Y179" s="6">
        <v>3.22</v>
      </c>
      <c r="Z179" s="6">
        <v>3.22</v>
      </c>
      <c r="AA179" s="6">
        <v>3.21</v>
      </c>
      <c r="AB179" s="6">
        <v>3.2</v>
      </c>
      <c r="AC179" s="6">
        <v>3.2</v>
      </c>
      <c r="AD179" s="6">
        <v>3.19</v>
      </c>
      <c r="AE179" s="6">
        <v>3.19</v>
      </c>
      <c r="AF179" s="6">
        <v>3.18</v>
      </c>
      <c r="AG179" s="6">
        <v>3.18</v>
      </c>
      <c r="AH179" s="6">
        <v>3.18</v>
      </c>
      <c r="AI179" s="6">
        <v>3.18</v>
      </c>
      <c r="AJ179" s="6">
        <v>3.18</v>
      </c>
      <c r="AK179" s="6">
        <v>3.18</v>
      </c>
      <c r="AL179" s="6">
        <v>3.17</v>
      </c>
      <c r="AM179" s="6">
        <v>3.17</v>
      </c>
      <c r="AN179" s="6">
        <v>3.17</v>
      </c>
      <c r="AO179" s="6">
        <v>3.17</v>
      </c>
      <c r="AP179" s="6">
        <v>3.17</v>
      </c>
      <c r="AQ179" s="6">
        <v>3.17</v>
      </c>
      <c r="AR179" s="6">
        <v>3.17</v>
      </c>
      <c r="AS179" s="6">
        <v>3.17</v>
      </c>
      <c r="AT179" s="6">
        <v>3.17</v>
      </c>
      <c r="AU179" s="6">
        <v>3.17</v>
      </c>
      <c r="AV179" s="6">
        <v>3.17</v>
      </c>
      <c r="AW179" s="6">
        <v>3.17</v>
      </c>
      <c r="AX179" s="6">
        <v>3.17</v>
      </c>
      <c r="AY179" s="6">
        <v>3.17</v>
      </c>
    </row>
    <row r="180" spans="1:51" x14ac:dyDescent="0.2">
      <c r="A180" s="5">
        <v>42704</v>
      </c>
      <c r="B180" s="6">
        <v>1.49</v>
      </c>
      <c r="C180" s="6">
        <v>1.55</v>
      </c>
      <c r="D180" s="6">
        <v>1.66</v>
      </c>
      <c r="E180" s="6">
        <v>1.81</v>
      </c>
      <c r="F180" s="6">
        <v>1.96</v>
      </c>
      <c r="G180" s="6">
        <v>2.12</v>
      </c>
      <c r="H180" s="6">
        <v>2.27</v>
      </c>
      <c r="I180" s="6">
        <v>2.41</v>
      </c>
      <c r="J180" s="6">
        <v>2.54</v>
      </c>
      <c r="K180" s="6">
        <v>2.65</v>
      </c>
      <c r="L180" s="6">
        <v>2.76</v>
      </c>
      <c r="M180" s="6">
        <v>2.85</v>
      </c>
      <c r="N180" s="6">
        <v>2.92</v>
      </c>
      <c r="O180" s="6">
        <v>2.99</v>
      </c>
      <c r="P180" s="6">
        <v>3.05</v>
      </c>
      <c r="Q180" s="6">
        <v>3.08</v>
      </c>
      <c r="R180" s="6">
        <v>3.1</v>
      </c>
      <c r="S180" s="6">
        <v>3.13</v>
      </c>
      <c r="T180" s="6">
        <v>3.15</v>
      </c>
      <c r="U180" s="6">
        <v>3.17</v>
      </c>
      <c r="V180" s="6">
        <v>3.17</v>
      </c>
      <c r="W180" s="6">
        <v>3.17</v>
      </c>
      <c r="X180" s="6">
        <v>3.17</v>
      </c>
      <c r="Y180" s="6">
        <v>3.18</v>
      </c>
      <c r="Z180" s="6">
        <v>3.18</v>
      </c>
      <c r="AA180" s="6">
        <v>3.17</v>
      </c>
      <c r="AB180" s="6">
        <v>3.16</v>
      </c>
      <c r="AC180" s="6">
        <v>3.16</v>
      </c>
      <c r="AD180" s="6">
        <v>3.15</v>
      </c>
      <c r="AE180" s="6">
        <v>3.15</v>
      </c>
      <c r="AF180" s="6">
        <v>3.15</v>
      </c>
      <c r="AG180" s="6">
        <v>3.14</v>
      </c>
      <c r="AH180" s="6">
        <v>3.14</v>
      </c>
      <c r="AI180" s="6">
        <v>3.14</v>
      </c>
      <c r="AJ180" s="6">
        <v>3.14</v>
      </c>
      <c r="AK180" s="6">
        <v>3.14</v>
      </c>
      <c r="AL180" s="6">
        <v>3.14</v>
      </c>
      <c r="AM180" s="6">
        <v>3.14</v>
      </c>
      <c r="AN180" s="6">
        <v>3.14</v>
      </c>
      <c r="AO180" s="6">
        <v>3.13</v>
      </c>
      <c r="AP180" s="6">
        <v>3.13</v>
      </c>
      <c r="AQ180" s="6">
        <v>3.13</v>
      </c>
      <c r="AR180" s="6">
        <v>3.14</v>
      </c>
      <c r="AS180" s="6">
        <v>3.14</v>
      </c>
      <c r="AT180" s="6">
        <v>3.14</v>
      </c>
      <c r="AU180" s="6">
        <v>3.14</v>
      </c>
      <c r="AV180" s="6">
        <v>3.14</v>
      </c>
      <c r="AW180" s="6">
        <v>3.14</v>
      </c>
      <c r="AX180" s="6">
        <v>3.14</v>
      </c>
      <c r="AY180" s="6">
        <v>3.14</v>
      </c>
    </row>
    <row r="181" spans="1:51" x14ac:dyDescent="0.2">
      <c r="A181" s="5">
        <v>42735</v>
      </c>
      <c r="B181" s="6">
        <v>1.45</v>
      </c>
      <c r="C181" s="6">
        <v>1.51</v>
      </c>
      <c r="D181" s="6">
        <v>1.62</v>
      </c>
      <c r="E181" s="6">
        <v>1.76</v>
      </c>
      <c r="F181" s="6">
        <v>1.92</v>
      </c>
      <c r="G181" s="6">
        <v>2.08</v>
      </c>
      <c r="H181" s="6">
        <v>2.2200000000000002</v>
      </c>
      <c r="I181" s="6">
        <v>2.36</v>
      </c>
      <c r="J181" s="6">
        <v>2.48</v>
      </c>
      <c r="K181" s="6">
        <v>2.6</v>
      </c>
      <c r="L181" s="6">
        <v>2.71</v>
      </c>
      <c r="M181" s="6">
        <v>2.8</v>
      </c>
      <c r="N181" s="6">
        <v>2.87</v>
      </c>
      <c r="O181" s="6">
        <v>2.94</v>
      </c>
      <c r="P181" s="6">
        <v>3</v>
      </c>
      <c r="Q181" s="6">
        <v>3.03</v>
      </c>
      <c r="R181" s="6">
        <v>3.05</v>
      </c>
      <c r="S181" s="6">
        <v>3.08</v>
      </c>
      <c r="T181" s="6">
        <v>3.1</v>
      </c>
      <c r="U181" s="6">
        <v>3.12</v>
      </c>
      <c r="V181" s="6">
        <v>3.12</v>
      </c>
      <c r="W181" s="6">
        <v>3.13</v>
      </c>
      <c r="X181" s="6">
        <v>3.13</v>
      </c>
      <c r="Y181" s="6">
        <v>3.13</v>
      </c>
      <c r="Z181" s="6">
        <v>3.13</v>
      </c>
      <c r="AA181" s="6">
        <v>3.12</v>
      </c>
      <c r="AB181" s="6">
        <v>3.12</v>
      </c>
      <c r="AC181" s="6">
        <v>3.11</v>
      </c>
      <c r="AD181" s="6">
        <v>3.11</v>
      </c>
      <c r="AE181" s="6">
        <v>3.1</v>
      </c>
      <c r="AF181" s="6">
        <v>3.1</v>
      </c>
      <c r="AG181" s="6">
        <v>3.1</v>
      </c>
      <c r="AH181" s="6">
        <v>3.1</v>
      </c>
      <c r="AI181" s="6">
        <v>3.1</v>
      </c>
      <c r="AJ181" s="6">
        <v>3.1</v>
      </c>
      <c r="AK181" s="6">
        <v>3.1</v>
      </c>
      <c r="AL181" s="6">
        <v>3.1</v>
      </c>
      <c r="AM181" s="6">
        <v>3.1</v>
      </c>
      <c r="AN181" s="6">
        <v>3.1</v>
      </c>
      <c r="AO181" s="6">
        <v>3.09</v>
      </c>
      <c r="AP181" s="6">
        <v>3.09</v>
      </c>
      <c r="AQ181" s="6">
        <v>3.09</v>
      </c>
      <c r="AR181" s="6">
        <v>3.1</v>
      </c>
      <c r="AS181" s="6">
        <v>3.1</v>
      </c>
      <c r="AT181" s="6">
        <v>3.1</v>
      </c>
      <c r="AU181" s="6">
        <v>3.1</v>
      </c>
      <c r="AV181" s="6">
        <v>3.1</v>
      </c>
      <c r="AW181" s="6">
        <v>3.1</v>
      </c>
      <c r="AX181" s="6">
        <v>3.1</v>
      </c>
      <c r="AY181" s="6">
        <v>3.1</v>
      </c>
    </row>
    <row r="182" spans="1:51" x14ac:dyDescent="0.2">
      <c r="A182" s="5">
        <v>42766</v>
      </c>
      <c r="B182" s="6">
        <v>1.42</v>
      </c>
      <c r="C182" s="6">
        <v>1.47</v>
      </c>
      <c r="D182" s="6">
        <v>1.57</v>
      </c>
      <c r="E182" s="6">
        <v>1.72</v>
      </c>
      <c r="F182" s="6">
        <v>1.87</v>
      </c>
      <c r="G182" s="6">
        <v>2.0299999999999998</v>
      </c>
      <c r="H182" s="6">
        <v>2.17</v>
      </c>
      <c r="I182" s="6">
        <v>2.31</v>
      </c>
      <c r="J182" s="6">
        <v>2.44</v>
      </c>
      <c r="K182" s="6">
        <v>2.5499999999999998</v>
      </c>
      <c r="L182" s="6">
        <v>2.66</v>
      </c>
      <c r="M182" s="6">
        <v>2.75</v>
      </c>
      <c r="N182" s="6">
        <v>2.83</v>
      </c>
      <c r="O182" s="6">
        <v>2.89</v>
      </c>
      <c r="P182" s="6">
        <v>2.95</v>
      </c>
      <c r="Q182" s="6">
        <v>2.98</v>
      </c>
      <c r="R182" s="6">
        <v>3.01</v>
      </c>
      <c r="S182" s="6">
        <v>3.03</v>
      </c>
      <c r="T182" s="6">
        <v>3.05</v>
      </c>
      <c r="U182" s="6">
        <v>3.08</v>
      </c>
      <c r="V182" s="6">
        <v>3.08</v>
      </c>
      <c r="W182" s="6">
        <v>3.08</v>
      </c>
      <c r="X182" s="6">
        <v>3.08</v>
      </c>
      <c r="Y182" s="6">
        <v>3.08</v>
      </c>
      <c r="Z182" s="6">
        <v>3.09</v>
      </c>
      <c r="AA182" s="6">
        <v>3.08</v>
      </c>
      <c r="AB182" s="6">
        <v>3.08</v>
      </c>
      <c r="AC182" s="6">
        <v>3.07</v>
      </c>
      <c r="AD182" s="6">
        <v>3.07</v>
      </c>
      <c r="AE182" s="6">
        <v>3.06</v>
      </c>
      <c r="AF182" s="6">
        <v>3.06</v>
      </c>
      <c r="AG182" s="6">
        <v>3.06</v>
      </c>
      <c r="AH182" s="6">
        <v>3.06</v>
      </c>
      <c r="AI182" s="6">
        <v>3.06</v>
      </c>
      <c r="AJ182" s="6">
        <v>3.06</v>
      </c>
      <c r="AK182" s="6">
        <v>3.06</v>
      </c>
      <c r="AL182" s="6">
        <v>3.06</v>
      </c>
      <c r="AM182" s="6">
        <v>3.06</v>
      </c>
      <c r="AN182" s="6">
        <v>3.06</v>
      </c>
      <c r="AO182" s="6">
        <v>3.06</v>
      </c>
      <c r="AP182" s="6">
        <v>3.06</v>
      </c>
      <c r="AQ182" s="6">
        <v>3.06</v>
      </c>
      <c r="AR182" s="6">
        <v>3.06</v>
      </c>
      <c r="AS182" s="6">
        <v>3.06</v>
      </c>
      <c r="AT182" s="6">
        <v>3.06</v>
      </c>
      <c r="AU182" s="6">
        <v>3.06</v>
      </c>
      <c r="AV182" s="6">
        <v>3.06</v>
      </c>
      <c r="AW182" s="6">
        <v>3.06</v>
      </c>
      <c r="AX182" s="6">
        <v>3.06</v>
      </c>
      <c r="AY182" s="6">
        <v>3.06</v>
      </c>
    </row>
    <row r="183" spans="1:51" x14ac:dyDescent="0.2">
      <c r="A183" s="5">
        <v>42794</v>
      </c>
      <c r="B183" s="6">
        <v>1.38</v>
      </c>
      <c r="C183" s="6">
        <v>1.43</v>
      </c>
      <c r="D183" s="6">
        <v>1.53</v>
      </c>
      <c r="E183" s="6">
        <v>1.67</v>
      </c>
      <c r="F183" s="6">
        <v>1.82</v>
      </c>
      <c r="G183" s="6">
        <v>1.98</v>
      </c>
      <c r="H183" s="6">
        <v>2.12</v>
      </c>
      <c r="I183" s="6">
        <v>2.2599999999999998</v>
      </c>
      <c r="J183" s="6">
        <v>2.39</v>
      </c>
      <c r="K183" s="6">
        <v>2.5</v>
      </c>
      <c r="L183" s="6">
        <v>2.61</v>
      </c>
      <c r="M183" s="6">
        <v>2.7</v>
      </c>
      <c r="N183" s="6">
        <v>2.77</v>
      </c>
      <c r="O183" s="6">
        <v>2.84</v>
      </c>
      <c r="P183" s="6">
        <v>2.9</v>
      </c>
      <c r="Q183" s="6">
        <v>2.93</v>
      </c>
      <c r="R183" s="6">
        <v>2.96</v>
      </c>
      <c r="S183" s="6">
        <v>2.98</v>
      </c>
      <c r="T183" s="6">
        <v>3.01</v>
      </c>
      <c r="U183" s="6">
        <v>3.03</v>
      </c>
      <c r="V183" s="6">
        <v>3.03</v>
      </c>
      <c r="W183" s="6">
        <v>3.03</v>
      </c>
      <c r="X183" s="6">
        <v>3.04</v>
      </c>
      <c r="Y183" s="6">
        <v>3.04</v>
      </c>
      <c r="Z183" s="6">
        <v>3.04</v>
      </c>
      <c r="AA183" s="6">
        <v>3.04</v>
      </c>
      <c r="AB183" s="6">
        <v>3.03</v>
      </c>
      <c r="AC183" s="6">
        <v>3.03</v>
      </c>
      <c r="AD183" s="6">
        <v>3.02</v>
      </c>
      <c r="AE183" s="6">
        <v>3.02</v>
      </c>
      <c r="AF183" s="6">
        <v>3.02</v>
      </c>
      <c r="AG183" s="6">
        <v>3.02</v>
      </c>
      <c r="AH183" s="6">
        <v>3.02</v>
      </c>
      <c r="AI183" s="6">
        <v>3.02</v>
      </c>
      <c r="AJ183" s="6">
        <v>3.02</v>
      </c>
      <c r="AK183" s="6">
        <v>3.02</v>
      </c>
      <c r="AL183" s="6">
        <v>3.02</v>
      </c>
      <c r="AM183" s="6">
        <v>3.02</v>
      </c>
      <c r="AN183" s="6">
        <v>3.02</v>
      </c>
      <c r="AO183" s="6">
        <v>3.02</v>
      </c>
      <c r="AP183" s="6">
        <v>3.02</v>
      </c>
      <c r="AQ183" s="6">
        <v>3.02</v>
      </c>
      <c r="AR183" s="6">
        <v>3.02</v>
      </c>
      <c r="AS183" s="6">
        <v>3.02</v>
      </c>
      <c r="AT183" s="6">
        <v>3.02</v>
      </c>
      <c r="AU183" s="6">
        <v>3.02</v>
      </c>
      <c r="AV183" s="6">
        <v>3.02</v>
      </c>
      <c r="AW183" s="6">
        <v>3.02</v>
      </c>
      <c r="AX183" s="6">
        <v>3.02</v>
      </c>
      <c r="AY183" s="6">
        <v>3.02</v>
      </c>
    </row>
    <row r="184" spans="1:51" x14ac:dyDescent="0.2">
      <c r="A184" s="5">
        <v>42825</v>
      </c>
      <c r="B184" s="6">
        <v>1.34</v>
      </c>
      <c r="C184" s="6">
        <v>1.38</v>
      </c>
      <c r="D184" s="6">
        <v>1.48</v>
      </c>
      <c r="E184" s="6">
        <v>1.62</v>
      </c>
      <c r="F184" s="6">
        <v>1.77</v>
      </c>
      <c r="G184" s="6">
        <v>1.92</v>
      </c>
      <c r="H184" s="6">
        <v>2.0699999999999998</v>
      </c>
      <c r="I184" s="6">
        <v>2.21</v>
      </c>
      <c r="J184" s="6">
        <v>2.33</v>
      </c>
      <c r="K184" s="6">
        <v>2.4500000000000002</v>
      </c>
      <c r="L184" s="6">
        <v>2.56</v>
      </c>
      <c r="M184" s="6">
        <v>2.65</v>
      </c>
      <c r="N184" s="6">
        <v>2.72</v>
      </c>
      <c r="O184" s="6">
        <v>2.79</v>
      </c>
      <c r="P184" s="6">
        <v>2.85</v>
      </c>
      <c r="Q184" s="6">
        <v>2.88</v>
      </c>
      <c r="R184" s="6">
        <v>2.91</v>
      </c>
      <c r="S184" s="6">
        <v>2.93</v>
      </c>
      <c r="T184" s="6">
        <v>2.96</v>
      </c>
      <c r="U184" s="6">
        <v>2.98</v>
      </c>
      <c r="V184" s="6">
        <v>2.98</v>
      </c>
      <c r="W184" s="6">
        <v>2.98</v>
      </c>
      <c r="X184" s="6">
        <v>2.99</v>
      </c>
      <c r="Y184" s="6">
        <v>2.99</v>
      </c>
      <c r="Z184" s="6">
        <v>2.99</v>
      </c>
      <c r="AA184" s="6">
        <v>2.99</v>
      </c>
      <c r="AB184" s="6">
        <v>2.99</v>
      </c>
      <c r="AC184" s="6">
        <v>2.98</v>
      </c>
      <c r="AD184" s="6">
        <v>2.98</v>
      </c>
      <c r="AE184" s="6">
        <v>2.98</v>
      </c>
      <c r="AF184" s="6">
        <v>2.98</v>
      </c>
      <c r="AG184" s="6">
        <v>2.98</v>
      </c>
      <c r="AH184" s="6">
        <v>2.98</v>
      </c>
      <c r="AI184" s="6">
        <v>2.98</v>
      </c>
      <c r="AJ184" s="6">
        <v>2.98</v>
      </c>
      <c r="AK184" s="6">
        <v>2.98</v>
      </c>
      <c r="AL184" s="6">
        <v>2.98</v>
      </c>
      <c r="AM184" s="6">
        <v>2.98</v>
      </c>
      <c r="AN184" s="6">
        <v>2.98</v>
      </c>
      <c r="AO184" s="6">
        <v>2.98</v>
      </c>
      <c r="AP184" s="6">
        <v>2.98</v>
      </c>
      <c r="AQ184" s="6">
        <v>2.98</v>
      </c>
      <c r="AR184" s="6">
        <v>2.98</v>
      </c>
      <c r="AS184" s="6">
        <v>2.98</v>
      </c>
      <c r="AT184" s="6">
        <v>2.98</v>
      </c>
      <c r="AU184" s="6">
        <v>2.98</v>
      </c>
      <c r="AV184" s="6">
        <v>2.98</v>
      </c>
      <c r="AW184" s="6">
        <v>2.98</v>
      </c>
      <c r="AX184" s="6">
        <v>2.98</v>
      </c>
      <c r="AY184" s="6">
        <v>2.98</v>
      </c>
    </row>
    <row r="185" spans="1:51" x14ac:dyDescent="0.2">
      <c r="A185" s="5">
        <v>42855</v>
      </c>
      <c r="B185" s="6">
        <v>1.3</v>
      </c>
      <c r="C185" s="6">
        <v>1.34</v>
      </c>
      <c r="D185" s="6">
        <v>1.43</v>
      </c>
      <c r="E185" s="6">
        <v>1.57</v>
      </c>
      <c r="F185" s="6">
        <v>1.72</v>
      </c>
      <c r="G185" s="6">
        <v>1.87</v>
      </c>
      <c r="H185" s="6">
        <v>2.02</v>
      </c>
      <c r="I185" s="6">
        <v>2.16</v>
      </c>
      <c r="J185" s="6">
        <v>2.2799999999999998</v>
      </c>
      <c r="K185" s="6">
        <v>2.4</v>
      </c>
      <c r="L185" s="6">
        <v>2.5099999999999998</v>
      </c>
      <c r="M185" s="6">
        <v>2.6</v>
      </c>
      <c r="N185" s="6">
        <v>2.68</v>
      </c>
      <c r="O185" s="6">
        <v>2.74</v>
      </c>
      <c r="P185" s="6">
        <v>2.8</v>
      </c>
      <c r="Q185" s="6">
        <v>2.83</v>
      </c>
      <c r="R185" s="6">
        <v>2.86</v>
      </c>
      <c r="S185" s="6">
        <v>2.89</v>
      </c>
      <c r="T185" s="6">
        <v>2.91</v>
      </c>
      <c r="U185" s="6">
        <v>2.93</v>
      </c>
      <c r="V185" s="6">
        <v>2.93</v>
      </c>
      <c r="W185" s="6">
        <v>2.94</v>
      </c>
      <c r="X185" s="6">
        <v>2.94</v>
      </c>
      <c r="Y185" s="6">
        <v>2.95</v>
      </c>
      <c r="Z185" s="6">
        <v>2.95</v>
      </c>
      <c r="AA185" s="6">
        <v>2.95</v>
      </c>
      <c r="AB185" s="6">
        <v>2.94</v>
      </c>
      <c r="AC185" s="6">
        <v>2.94</v>
      </c>
      <c r="AD185" s="6">
        <v>2.94</v>
      </c>
      <c r="AE185" s="6">
        <v>2.93</v>
      </c>
      <c r="AF185" s="6">
        <v>2.93</v>
      </c>
      <c r="AG185" s="6">
        <v>2.93</v>
      </c>
      <c r="AH185" s="6">
        <v>2.93</v>
      </c>
      <c r="AI185" s="6">
        <v>2.94</v>
      </c>
      <c r="AJ185" s="6">
        <v>2.94</v>
      </c>
      <c r="AK185" s="6">
        <v>2.94</v>
      </c>
      <c r="AL185" s="6">
        <v>2.94</v>
      </c>
      <c r="AM185" s="6">
        <v>2.94</v>
      </c>
      <c r="AN185" s="6">
        <v>2.94</v>
      </c>
      <c r="AO185" s="6">
        <v>2.94</v>
      </c>
      <c r="AP185" s="6">
        <v>2.94</v>
      </c>
      <c r="AQ185" s="6">
        <v>2.94</v>
      </c>
      <c r="AR185" s="6">
        <v>2.94</v>
      </c>
      <c r="AS185" s="6">
        <v>2.94</v>
      </c>
      <c r="AT185" s="6">
        <v>2.94</v>
      </c>
      <c r="AU185" s="6">
        <v>2.94</v>
      </c>
      <c r="AV185" s="6">
        <v>2.94</v>
      </c>
      <c r="AW185" s="6">
        <v>2.94</v>
      </c>
      <c r="AX185" s="6">
        <v>2.94</v>
      </c>
      <c r="AY185" s="6">
        <v>2.94</v>
      </c>
    </row>
    <row r="186" spans="1:51" x14ac:dyDescent="0.2">
      <c r="A186" s="5">
        <v>42886</v>
      </c>
      <c r="B186" s="6">
        <v>1.26</v>
      </c>
      <c r="C186" s="6">
        <v>1.29</v>
      </c>
      <c r="D186" s="6">
        <v>1.39</v>
      </c>
      <c r="E186" s="6">
        <v>1.52</v>
      </c>
      <c r="F186" s="6">
        <v>1.67</v>
      </c>
      <c r="G186" s="6">
        <v>1.83</v>
      </c>
      <c r="H186" s="6">
        <v>1.97</v>
      </c>
      <c r="I186" s="6">
        <v>2.11</v>
      </c>
      <c r="J186" s="6">
        <v>2.2400000000000002</v>
      </c>
      <c r="K186" s="6">
        <v>2.35</v>
      </c>
      <c r="L186" s="6">
        <v>2.46</v>
      </c>
      <c r="M186" s="6">
        <v>2.5499999999999998</v>
      </c>
      <c r="N186" s="6">
        <v>2.63</v>
      </c>
      <c r="O186" s="6">
        <v>2.69</v>
      </c>
      <c r="P186" s="6">
        <v>2.75</v>
      </c>
      <c r="Q186" s="6">
        <v>2.79</v>
      </c>
      <c r="R186" s="6">
        <v>2.81</v>
      </c>
      <c r="S186" s="6">
        <v>2.84</v>
      </c>
      <c r="T186" s="6">
        <v>2.86</v>
      </c>
      <c r="U186" s="6">
        <v>2.89</v>
      </c>
      <c r="V186" s="6">
        <v>2.89</v>
      </c>
      <c r="W186" s="6">
        <v>2.89</v>
      </c>
      <c r="X186" s="6">
        <v>2.9</v>
      </c>
      <c r="Y186" s="6">
        <v>2.9</v>
      </c>
      <c r="Z186" s="6">
        <v>2.91</v>
      </c>
      <c r="AA186" s="6">
        <v>2.9</v>
      </c>
      <c r="AB186" s="6">
        <v>2.9</v>
      </c>
      <c r="AC186" s="6">
        <v>2.9</v>
      </c>
      <c r="AD186" s="6">
        <v>2.89</v>
      </c>
      <c r="AE186" s="6">
        <v>2.89</v>
      </c>
      <c r="AF186" s="6">
        <v>2.89</v>
      </c>
      <c r="AG186" s="6">
        <v>2.89</v>
      </c>
      <c r="AH186" s="6">
        <v>2.89</v>
      </c>
      <c r="AI186" s="6">
        <v>2.9</v>
      </c>
      <c r="AJ186" s="6">
        <v>2.9</v>
      </c>
      <c r="AK186" s="6">
        <v>2.9</v>
      </c>
      <c r="AL186" s="6">
        <v>2.9</v>
      </c>
      <c r="AM186" s="6">
        <v>2.9</v>
      </c>
      <c r="AN186" s="6">
        <v>2.9</v>
      </c>
      <c r="AO186" s="6">
        <v>2.9</v>
      </c>
      <c r="AP186" s="6">
        <v>2.9</v>
      </c>
      <c r="AQ186" s="6">
        <v>2.9</v>
      </c>
      <c r="AR186" s="6">
        <v>2.9</v>
      </c>
      <c r="AS186" s="6">
        <v>2.9</v>
      </c>
      <c r="AT186" s="6">
        <v>2.9</v>
      </c>
      <c r="AU186" s="6">
        <v>2.9</v>
      </c>
      <c r="AV186" s="6">
        <v>2.9</v>
      </c>
      <c r="AW186" s="6">
        <v>2.9</v>
      </c>
      <c r="AX186" s="6">
        <v>2.9</v>
      </c>
      <c r="AY186" s="6">
        <v>2.9</v>
      </c>
    </row>
    <row r="187" spans="1:51" x14ac:dyDescent="0.2">
      <c r="A187" s="5">
        <v>42916</v>
      </c>
      <c r="B187" s="6">
        <v>1.22</v>
      </c>
      <c r="C187" s="6">
        <v>1.25</v>
      </c>
      <c r="D187" s="6">
        <v>1.34</v>
      </c>
      <c r="E187" s="6">
        <v>1.48</v>
      </c>
      <c r="F187" s="6">
        <v>1.62</v>
      </c>
      <c r="G187" s="6">
        <v>1.78</v>
      </c>
      <c r="H187" s="6">
        <v>1.92</v>
      </c>
      <c r="I187" s="6">
        <v>2.06</v>
      </c>
      <c r="J187" s="6">
        <v>2.19</v>
      </c>
      <c r="K187" s="6">
        <v>2.31</v>
      </c>
      <c r="L187" s="6">
        <v>2.42</v>
      </c>
      <c r="M187" s="6">
        <v>2.5</v>
      </c>
      <c r="N187" s="6">
        <v>2.58</v>
      </c>
      <c r="O187" s="6">
        <v>2.65</v>
      </c>
      <c r="P187" s="6">
        <v>2.71</v>
      </c>
      <c r="Q187" s="6">
        <v>2.74</v>
      </c>
      <c r="R187" s="6">
        <v>2.77</v>
      </c>
      <c r="S187" s="6">
        <v>2.79</v>
      </c>
      <c r="T187" s="6">
        <v>2.82</v>
      </c>
      <c r="U187" s="6">
        <v>2.84</v>
      </c>
      <c r="V187" s="6">
        <v>2.84</v>
      </c>
      <c r="W187" s="6">
        <v>2.85</v>
      </c>
      <c r="X187" s="6">
        <v>2.85</v>
      </c>
      <c r="Y187" s="6">
        <v>2.86</v>
      </c>
      <c r="Z187" s="6">
        <v>2.86</v>
      </c>
      <c r="AA187" s="6">
        <v>2.86</v>
      </c>
      <c r="AB187" s="6">
        <v>2.86</v>
      </c>
      <c r="AC187" s="6">
        <v>2.85</v>
      </c>
      <c r="AD187" s="6">
        <v>2.85</v>
      </c>
      <c r="AE187" s="6">
        <v>2.85</v>
      </c>
      <c r="AF187" s="6">
        <v>2.85</v>
      </c>
      <c r="AG187" s="6">
        <v>2.85</v>
      </c>
      <c r="AH187" s="6">
        <v>2.85</v>
      </c>
      <c r="AI187" s="6">
        <v>2.85</v>
      </c>
      <c r="AJ187" s="6">
        <v>2.85</v>
      </c>
      <c r="AK187" s="6">
        <v>2.85</v>
      </c>
      <c r="AL187" s="6">
        <v>2.85</v>
      </c>
      <c r="AM187" s="6">
        <v>2.86</v>
      </c>
      <c r="AN187" s="6">
        <v>2.86</v>
      </c>
      <c r="AO187" s="6">
        <v>2.86</v>
      </c>
      <c r="AP187" s="6">
        <v>2.86</v>
      </c>
      <c r="AQ187" s="6">
        <v>2.86</v>
      </c>
      <c r="AR187" s="6">
        <v>2.86</v>
      </c>
      <c r="AS187" s="6">
        <v>2.86</v>
      </c>
      <c r="AT187" s="6">
        <v>2.86</v>
      </c>
      <c r="AU187" s="6">
        <v>2.86</v>
      </c>
      <c r="AV187" s="6">
        <v>2.86</v>
      </c>
      <c r="AW187" s="6">
        <v>2.86</v>
      </c>
      <c r="AX187" s="6">
        <v>2.86</v>
      </c>
      <c r="AY187" s="6">
        <v>2.86</v>
      </c>
    </row>
    <row r="188" spans="1:51" x14ac:dyDescent="0.2">
      <c r="A188" s="5">
        <v>42947</v>
      </c>
      <c r="B188" s="6">
        <v>1.17</v>
      </c>
      <c r="C188" s="6">
        <v>1.21</v>
      </c>
      <c r="D188" s="6">
        <v>1.3</v>
      </c>
      <c r="E188" s="6">
        <v>1.43</v>
      </c>
      <c r="F188" s="6">
        <v>1.58</v>
      </c>
      <c r="G188" s="6">
        <v>1.73</v>
      </c>
      <c r="H188" s="6">
        <v>1.88</v>
      </c>
      <c r="I188" s="6">
        <v>2.02</v>
      </c>
      <c r="J188" s="6">
        <v>2.14</v>
      </c>
      <c r="K188" s="6">
        <v>2.2599999999999998</v>
      </c>
      <c r="L188" s="6">
        <v>2.37</v>
      </c>
      <c r="M188" s="6">
        <v>2.46</v>
      </c>
      <c r="N188" s="6">
        <v>2.54</v>
      </c>
      <c r="O188" s="6">
        <v>2.6</v>
      </c>
      <c r="P188" s="6">
        <v>2.66</v>
      </c>
      <c r="Q188" s="6">
        <v>2.69</v>
      </c>
      <c r="R188" s="6">
        <v>2.72</v>
      </c>
      <c r="S188" s="6">
        <v>2.75</v>
      </c>
      <c r="T188" s="6">
        <v>2.78</v>
      </c>
      <c r="U188" s="6">
        <v>2.8</v>
      </c>
      <c r="V188" s="6">
        <v>2.8</v>
      </c>
      <c r="W188" s="6">
        <v>2.81</v>
      </c>
      <c r="X188" s="6">
        <v>2.81</v>
      </c>
      <c r="Y188" s="6">
        <v>2.82</v>
      </c>
      <c r="Z188" s="6">
        <v>2.82</v>
      </c>
      <c r="AA188" s="6">
        <v>2.82</v>
      </c>
      <c r="AB188" s="6">
        <v>2.82</v>
      </c>
      <c r="AC188" s="6">
        <v>2.81</v>
      </c>
      <c r="AD188" s="6">
        <v>2.81</v>
      </c>
      <c r="AE188" s="6">
        <v>2.81</v>
      </c>
      <c r="AF188" s="6">
        <v>2.81</v>
      </c>
      <c r="AG188" s="6">
        <v>2.81</v>
      </c>
      <c r="AH188" s="6">
        <v>2.81</v>
      </c>
      <c r="AI188" s="6">
        <v>2.82</v>
      </c>
      <c r="AJ188" s="6">
        <v>2.82</v>
      </c>
      <c r="AK188" s="6">
        <v>2.82</v>
      </c>
      <c r="AL188" s="6">
        <v>2.82</v>
      </c>
      <c r="AM188" s="6">
        <v>2.82</v>
      </c>
      <c r="AN188" s="6">
        <v>2.82</v>
      </c>
      <c r="AO188" s="6">
        <v>2.82</v>
      </c>
      <c r="AP188" s="6">
        <v>2.82</v>
      </c>
      <c r="AQ188" s="6">
        <v>2.82</v>
      </c>
      <c r="AR188" s="6">
        <v>2.82</v>
      </c>
      <c r="AS188" s="6">
        <v>2.82</v>
      </c>
      <c r="AT188" s="6">
        <v>2.82</v>
      </c>
      <c r="AU188" s="6">
        <v>2.82</v>
      </c>
      <c r="AV188" s="6">
        <v>2.82</v>
      </c>
      <c r="AW188" s="6">
        <v>2.82</v>
      </c>
      <c r="AX188" s="6">
        <v>2.82</v>
      </c>
      <c r="AY188" s="6">
        <v>2.82</v>
      </c>
    </row>
    <row r="189" spans="1:51" x14ac:dyDescent="0.2">
      <c r="A189" s="5">
        <v>42978</v>
      </c>
      <c r="B189" s="6">
        <v>1.1299999999999999</v>
      </c>
      <c r="C189" s="6">
        <v>1.1599999999999999</v>
      </c>
      <c r="D189" s="6">
        <v>1.25</v>
      </c>
      <c r="E189" s="6">
        <v>1.39</v>
      </c>
      <c r="F189" s="6">
        <v>1.53</v>
      </c>
      <c r="G189" s="6">
        <v>1.68</v>
      </c>
      <c r="H189" s="6">
        <v>1.83</v>
      </c>
      <c r="I189" s="6">
        <v>1.97</v>
      </c>
      <c r="J189" s="6">
        <v>2.09</v>
      </c>
      <c r="K189" s="6">
        <v>2.21</v>
      </c>
      <c r="L189" s="6">
        <v>2.3199999999999998</v>
      </c>
      <c r="M189" s="6">
        <v>2.41</v>
      </c>
      <c r="N189" s="6">
        <v>2.4900000000000002</v>
      </c>
      <c r="O189" s="6">
        <v>2.5499999999999998</v>
      </c>
      <c r="P189" s="6">
        <v>2.61</v>
      </c>
      <c r="Q189" s="6">
        <v>2.65</v>
      </c>
      <c r="R189" s="6">
        <v>2.68</v>
      </c>
      <c r="S189" s="6">
        <v>2.7</v>
      </c>
      <c r="T189" s="6">
        <v>2.73</v>
      </c>
      <c r="U189" s="6">
        <v>2.75</v>
      </c>
      <c r="V189" s="6">
        <v>2.75</v>
      </c>
      <c r="W189" s="6">
        <v>2.76</v>
      </c>
      <c r="X189" s="6">
        <v>2.77</v>
      </c>
      <c r="Y189" s="6">
        <v>2.77</v>
      </c>
      <c r="Z189" s="6">
        <v>2.78</v>
      </c>
      <c r="AA189" s="6">
        <v>2.77</v>
      </c>
      <c r="AB189" s="6">
        <v>2.77</v>
      </c>
      <c r="AC189" s="6">
        <v>2.77</v>
      </c>
      <c r="AD189" s="6">
        <v>2.77</v>
      </c>
      <c r="AE189" s="6">
        <v>2.77</v>
      </c>
      <c r="AF189" s="6">
        <v>2.77</v>
      </c>
      <c r="AG189" s="6">
        <v>2.77</v>
      </c>
      <c r="AH189" s="6">
        <v>2.77</v>
      </c>
      <c r="AI189" s="6">
        <v>2.77</v>
      </c>
      <c r="AJ189" s="6">
        <v>2.77</v>
      </c>
      <c r="AK189" s="6">
        <v>2.77</v>
      </c>
      <c r="AL189" s="6">
        <v>2.77</v>
      </c>
      <c r="AM189" s="6">
        <v>2.77</v>
      </c>
      <c r="AN189" s="6">
        <v>2.78</v>
      </c>
      <c r="AO189" s="6">
        <v>2.78</v>
      </c>
      <c r="AP189" s="6">
        <v>2.78</v>
      </c>
      <c r="AQ189" s="6">
        <v>2.78</v>
      </c>
      <c r="AR189" s="6">
        <v>2.78</v>
      </c>
      <c r="AS189" s="6">
        <v>2.78</v>
      </c>
      <c r="AT189" s="6">
        <v>2.78</v>
      </c>
      <c r="AU189" s="6">
        <v>2.78</v>
      </c>
      <c r="AV189" s="6">
        <v>2.78</v>
      </c>
      <c r="AW189" s="6">
        <v>2.78</v>
      </c>
      <c r="AX189" s="6">
        <v>2.78</v>
      </c>
      <c r="AY189" s="6">
        <v>2.78</v>
      </c>
    </row>
    <row r="190" spans="1:51" x14ac:dyDescent="0.2">
      <c r="A190" s="5">
        <v>43008</v>
      </c>
      <c r="B190" s="6">
        <v>1.08</v>
      </c>
      <c r="C190" s="6">
        <v>1.1200000000000001</v>
      </c>
      <c r="D190" s="6">
        <v>1.21</v>
      </c>
      <c r="E190" s="6">
        <v>1.34</v>
      </c>
      <c r="F190" s="6">
        <v>1.48</v>
      </c>
      <c r="G190" s="6">
        <v>1.63</v>
      </c>
      <c r="H190" s="6">
        <v>1.78</v>
      </c>
      <c r="I190" s="6">
        <v>1.92</v>
      </c>
      <c r="J190" s="6">
        <v>2.04</v>
      </c>
      <c r="K190" s="6">
        <v>2.16</v>
      </c>
      <c r="L190" s="6">
        <v>2.27</v>
      </c>
      <c r="M190" s="6">
        <v>2.36</v>
      </c>
      <c r="N190" s="6">
        <v>2.44</v>
      </c>
      <c r="O190" s="6">
        <v>2.5099999999999998</v>
      </c>
      <c r="P190" s="6">
        <v>2.56</v>
      </c>
      <c r="Q190" s="6">
        <v>2.6</v>
      </c>
      <c r="R190" s="6">
        <v>2.63</v>
      </c>
      <c r="S190" s="6">
        <v>2.66</v>
      </c>
      <c r="T190" s="6">
        <v>2.68</v>
      </c>
      <c r="U190" s="6">
        <v>2.7</v>
      </c>
      <c r="V190" s="6">
        <v>2.71</v>
      </c>
      <c r="W190" s="6">
        <v>2.72</v>
      </c>
      <c r="X190" s="6">
        <v>2.72</v>
      </c>
      <c r="Y190" s="6">
        <v>2.73</v>
      </c>
      <c r="Z190" s="6">
        <v>2.73</v>
      </c>
      <c r="AA190" s="6">
        <v>2.73</v>
      </c>
      <c r="AB190" s="6">
        <v>2.73</v>
      </c>
      <c r="AC190" s="6">
        <v>2.73</v>
      </c>
      <c r="AD190" s="6">
        <v>2.73</v>
      </c>
      <c r="AE190" s="6">
        <v>2.73</v>
      </c>
      <c r="AF190" s="6">
        <v>2.73</v>
      </c>
      <c r="AG190" s="6">
        <v>2.73</v>
      </c>
      <c r="AH190" s="6">
        <v>2.73</v>
      </c>
      <c r="AI190" s="6">
        <v>2.73</v>
      </c>
      <c r="AJ190" s="6">
        <v>2.73</v>
      </c>
      <c r="AK190" s="6">
        <v>2.73</v>
      </c>
      <c r="AL190" s="6">
        <v>2.73</v>
      </c>
      <c r="AM190" s="6">
        <v>2.73</v>
      </c>
      <c r="AN190" s="6">
        <v>2.74</v>
      </c>
      <c r="AO190" s="6">
        <v>2.74</v>
      </c>
      <c r="AP190" s="6">
        <v>2.74</v>
      </c>
      <c r="AQ190" s="6">
        <v>2.74</v>
      </c>
      <c r="AR190" s="6">
        <v>2.74</v>
      </c>
      <c r="AS190" s="6">
        <v>2.74</v>
      </c>
      <c r="AT190" s="6">
        <v>2.73</v>
      </c>
      <c r="AU190" s="6">
        <v>2.73</v>
      </c>
      <c r="AV190" s="6">
        <v>2.73</v>
      </c>
      <c r="AW190" s="6">
        <v>2.73</v>
      </c>
      <c r="AX190" s="6">
        <v>2.73</v>
      </c>
      <c r="AY190" s="6">
        <v>2.73</v>
      </c>
    </row>
    <row r="191" spans="1:51" x14ac:dyDescent="0.2">
      <c r="A191" s="5">
        <v>43039</v>
      </c>
      <c r="B191" s="6">
        <v>1.03</v>
      </c>
      <c r="C191" s="6">
        <v>1.07</v>
      </c>
      <c r="D191" s="6">
        <v>1.1599999999999999</v>
      </c>
      <c r="E191" s="6">
        <v>1.29</v>
      </c>
      <c r="F191" s="6">
        <v>1.43</v>
      </c>
      <c r="G191" s="6">
        <v>1.59</v>
      </c>
      <c r="H191" s="6">
        <v>1.73</v>
      </c>
      <c r="I191" s="6">
        <v>1.87</v>
      </c>
      <c r="J191" s="6">
        <v>2</v>
      </c>
      <c r="K191" s="6">
        <v>2.12</v>
      </c>
      <c r="L191" s="6">
        <v>2.23</v>
      </c>
      <c r="M191" s="6">
        <v>2.3199999999999998</v>
      </c>
      <c r="N191" s="6">
        <v>2.39</v>
      </c>
      <c r="O191" s="6">
        <v>2.46</v>
      </c>
      <c r="P191" s="6">
        <v>2.52</v>
      </c>
      <c r="Q191" s="6">
        <v>2.5499999999999998</v>
      </c>
      <c r="R191" s="6">
        <v>2.59</v>
      </c>
      <c r="S191" s="6">
        <v>2.61</v>
      </c>
      <c r="T191" s="6">
        <v>2.64</v>
      </c>
      <c r="U191" s="6">
        <v>2.66</v>
      </c>
      <c r="V191" s="6">
        <v>2.67</v>
      </c>
      <c r="W191" s="6">
        <v>2.68</v>
      </c>
      <c r="X191" s="6">
        <v>2.68</v>
      </c>
      <c r="Y191" s="6">
        <v>2.69</v>
      </c>
      <c r="Z191" s="6">
        <v>2.69</v>
      </c>
      <c r="AA191" s="6">
        <v>2.69</v>
      </c>
      <c r="AB191" s="6">
        <v>2.69</v>
      </c>
      <c r="AC191" s="6">
        <v>2.69</v>
      </c>
      <c r="AD191" s="6">
        <v>2.69</v>
      </c>
      <c r="AE191" s="6">
        <v>2.69</v>
      </c>
      <c r="AF191" s="6">
        <v>2.69</v>
      </c>
      <c r="AG191" s="6">
        <v>2.69</v>
      </c>
      <c r="AH191" s="6">
        <v>2.69</v>
      </c>
      <c r="AI191" s="6">
        <v>2.69</v>
      </c>
      <c r="AJ191" s="6">
        <v>2.69</v>
      </c>
      <c r="AK191" s="6">
        <v>2.69</v>
      </c>
      <c r="AL191" s="6">
        <v>2.7</v>
      </c>
      <c r="AM191" s="6">
        <v>2.7</v>
      </c>
      <c r="AN191" s="6">
        <v>2.7</v>
      </c>
      <c r="AO191" s="6">
        <v>2.7</v>
      </c>
      <c r="AP191" s="6">
        <v>2.7</v>
      </c>
      <c r="AQ191" s="6">
        <v>2.7</v>
      </c>
      <c r="AR191" s="6">
        <v>2.7</v>
      </c>
      <c r="AS191" s="6">
        <v>2.7</v>
      </c>
      <c r="AT191" s="6">
        <v>2.7</v>
      </c>
      <c r="AU191" s="6">
        <v>2.7</v>
      </c>
      <c r="AV191" s="6">
        <v>2.7</v>
      </c>
      <c r="AW191" s="6">
        <v>2.7</v>
      </c>
      <c r="AX191" s="6">
        <v>2.7</v>
      </c>
      <c r="AY191" s="6">
        <v>2.69</v>
      </c>
    </row>
    <row r="192" spans="1:51" x14ac:dyDescent="0.2">
      <c r="A192" s="5">
        <v>43069</v>
      </c>
      <c r="B192" s="6">
        <v>0.98</v>
      </c>
      <c r="C192" s="6">
        <v>1.02</v>
      </c>
      <c r="D192" s="6">
        <v>1.1100000000000001</v>
      </c>
      <c r="E192" s="6">
        <v>1.24</v>
      </c>
      <c r="F192" s="6">
        <v>1.38</v>
      </c>
      <c r="G192" s="6">
        <v>1.54</v>
      </c>
      <c r="H192" s="6">
        <v>1.68</v>
      </c>
      <c r="I192" s="6">
        <v>1.82</v>
      </c>
      <c r="J192" s="6">
        <v>1.95</v>
      </c>
      <c r="K192" s="6">
        <v>2.0699999999999998</v>
      </c>
      <c r="L192" s="6">
        <v>2.17</v>
      </c>
      <c r="M192" s="6">
        <v>2.2599999999999998</v>
      </c>
      <c r="N192" s="6">
        <v>2.34</v>
      </c>
      <c r="O192" s="6">
        <v>2.41</v>
      </c>
      <c r="P192" s="6">
        <v>2.4700000000000002</v>
      </c>
      <c r="Q192" s="6">
        <v>2.5</v>
      </c>
      <c r="R192" s="6">
        <v>2.54</v>
      </c>
      <c r="S192" s="6">
        <v>2.56</v>
      </c>
      <c r="T192" s="6">
        <v>2.59</v>
      </c>
      <c r="U192" s="6">
        <v>2.61</v>
      </c>
      <c r="V192" s="6">
        <v>2.62</v>
      </c>
      <c r="W192" s="6">
        <v>2.63</v>
      </c>
      <c r="X192" s="6">
        <v>2.64</v>
      </c>
      <c r="Y192" s="6">
        <v>2.64</v>
      </c>
      <c r="Z192" s="6">
        <v>2.65</v>
      </c>
      <c r="AA192" s="6">
        <v>2.65</v>
      </c>
      <c r="AB192" s="6">
        <v>2.65</v>
      </c>
      <c r="AC192" s="6">
        <v>2.65</v>
      </c>
      <c r="AD192" s="6">
        <v>2.65</v>
      </c>
      <c r="AE192" s="6">
        <v>2.64</v>
      </c>
      <c r="AF192" s="6">
        <v>2.65</v>
      </c>
      <c r="AG192" s="6">
        <v>2.65</v>
      </c>
      <c r="AH192" s="6">
        <v>2.65</v>
      </c>
      <c r="AI192" s="6">
        <v>2.65</v>
      </c>
      <c r="AJ192" s="6">
        <v>2.65</v>
      </c>
      <c r="AK192" s="6">
        <v>2.65</v>
      </c>
      <c r="AL192" s="6">
        <v>2.65</v>
      </c>
      <c r="AM192" s="6">
        <v>2.65</v>
      </c>
      <c r="AN192" s="6">
        <v>2.65</v>
      </c>
      <c r="AO192" s="6">
        <v>2.66</v>
      </c>
      <c r="AP192" s="6">
        <v>2.66</v>
      </c>
      <c r="AQ192" s="6">
        <v>2.65</v>
      </c>
      <c r="AR192" s="6">
        <v>2.65</v>
      </c>
      <c r="AS192" s="6">
        <v>2.65</v>
      </c>
      <c r="AT192" s="6">
        <v>2.65</v>
      </c>
      <c r="AU192" s="6">
        <v>2.65</v>
      </c>
      <c r="AV192" s="6">
        <v>2.65</v>
      </c>
      <c r="AW192" s="6">
        <v>2.65</v>
      </c>
      <c r="AX192" s="6">
        <v>2.65</v>
      </c>
      <c r="AY192" s="6">
        <v>2.65</v>
      </c>
    </row>
    <row r="193" spans="1:51" x14ac:dyDescent="0.2">
      <c r="A193" s="5">
        <v>43100</v>
      </c>
      <c r="B193" s="6">
        <v>0.93</v>
      </c>
      <c r="C193" s="6">
        <v>0.98</v>
      </c>
      <c r="D193" s="6">
        <v>1.07</v>
      </c>
      <c r="E193" s="6">
        <v>1.2</v>
      </c>
      <c r="F193" s="6">
        <v>1.34</v>
      </c>
      <c r="G193" s="6">
        <v>1.49</v>
      </c>
      <c r="H193" s="6">
        <v>1.63</v>
      </c>
      <c r="I193" s="6">
        <v>1.77</v>
      </c>
      <c r="J193" s="6">
        <v>1.9</v>
      </c>
      <c r="K193" s="6">
        <v>2.02</v>
      </c>
      <c r="L193" s="6">
        <v>2.13</v>
      </c>
      <c r="M193" s="6">
        <v>2.2200000000000002</v>
      </c>
      <c r="N193" s="6">
        <v>2.2999999999999998</v>
      </c>
      <c r="O193" s="6">
        <v>2.37</v>
      </c>
      <c r="P193" s="6">
        <v>2.42</v>
      </c>
      <c r="Q193" s="6">
        <v>2.46</v>
      </c>
      <c r="R193" s="6">
        <v>2.4900000000000002</v>
      </c>
      <c r="S193" s="6">
        <v>2.52</v>
      </c>
      <c r="T193" s="6">
        <v>2.5499999999999998</v>
      </c>
      <c r="U193" s="6">
        <v>2.57</v>
      </c>
      <c r="V193" s="6">
        <v>2.58</v>
      </c>
      <c r="W193" s="6">
        <v>2.59</v>
      </c>
      <c r="X193" s="6">
        <v>2.6</v>
      </c>
      <c r="Y193" s="6">
        <v>2.6</v>
      </c>
      <c r="Z193" s="6">
        <v>2.61</v>
      </c>
      <c r="AA193" s="6">
        <v>2.61</v>
      </c>
      <c r="AB193" s="6">
        <v>2.61</v>
      </c>
      <c r="AC193" s="6">
        <v>2.61</v>
      </c>
      <c r="AD193" s="6">
        <v>2.61</v>
      </c>
      <c r="AE193" s="6">
        <v>2.61</v>
      </c>
      <c r="AF193" s="6">
        <v>2.61</v>
      </c>
      <c r="AG193" s="6">
        <v>2.61</v>
      </c>
      <c r="AH193" s="6">
        <v>2.61</v>
      </c>
      <c r="AI193" s="6">
        <v>2.61</v>
      </c>
      <c r="AJ193" s="6">
        <v>2.61</v>
      </c>
      <c r="AK193" s="6">
        <v>2.62</v>
      </c>
      <c r="AL193" s="6">
        <v>2.62</v>
      </c>
      <c r="AM193" s="6">
        <v>2.62</v>
      </c>
      <c r="AN193" s="6">
        <v>2.62</v>
      </c>
      <c r="AO193" s="6">
        <v>2.62</v>
      </c>
      <c r="AP193" s="6">
        <v>2.62</v>
      </c>
      <c r="AQ193" s="6">
        <v>2.62</v>
      </c>
      <c r="AR193" s="6">
        <v>2.62</v>
      </c>
      <c r="AS193" s="6">
        <v>2.62</v>
      </c>
      <c r="AT193" s="6">
        <v>2.62</v>
      </c>
      <c r="AU193" s="6">
        <v>2.62</v>
      </c>
      <c r="AV193" s="6">
        <v>2.61</v>
      </c>
      <c r="AW193" s="6">
        <v>2.61</v>
      </c>
      <c r="AX193" s="6">
        <v>2.61</v>
      </c>
      <c r="AY193" s="6">
        <v>2.61</v>
      </c>
    </row>
    <row r="194" spans="1:51" x14ac:dyDescent="0.2">
      <c r="A194" s="5">
        <v>43131</v>
      </c>
      <c r="B194" s="6">
        <v>0.89</v>
      </c>
      <c r="C194" s="6">
        <v>0.94</v>
      </c>
      <c r="D194" s="6">
        <v>1.04</v>
      </c>
      <c r="E194" s="6">
        <v>1.17</v>
      </c>
      <c r="F194" s="6">
        <v>1.31</v>
      </c>
      <c r="G194" s="6">
        <v>1.46</v>
      </c>
      <c r="H194" s="6">
        <v>1.6</v>
      </c>
      <c r="I194" s="6">
        <v>1.74</v>
      </c>
      <c r="J194" s="6">
        <v>1.87</v>
      </c>
      <c r="K194" s="6">
        <v>1.99</v>
      </c>
      <c r="L194" s="6">
        <v>2.09</v>
      </c>
      <c r="M194" s="6">
        <v>2.1800000000000002</v>
      </c>
      <c r="N194" s="6">
        <v>2.2599999999999998</v>
      </c>
      <c r="O194" s="6">
        <v>2.33</v>
      </c>
      <c r="P194" s="6">
        <v>2.39</v>
      </c>
      <c r="Q194" s="6">
        <v>2.4300000000000002</v>
      </c>
      <c r="R194" s="6">
        <v>2.46</v>
      </c>
      <c r="S194" s="6">
        <v>2.4900000000000002</v>
      </c>
      <c r="T194" s="6">
        <v>2.5099999999999998</v>
      </c>
      <c r="U194" s="6">
        <v>2.54</v>
      </c>
      <c r="V194" s="6">
        <v>2.5499999999999998</v>
      </c>
      <c r="W194" s="6">
        <v>2.5499999999999998</v>
      </c>
      <c r="X194" s="6">
        <v>2.56</v>
      </c>
      <c r="Y194" s="6">
        <v>2.57</v>
      </c>
      <c r="Z194" s="6">
        <v>2.58</v>
      </c>
      <c r="AA194" s="6">
        <v>2.58</v>
      </c>
      <c r="AB194" s="6">
        <v>2.58</v>
      </c>
      <c r="AC194" s="6">
        <v>2.58</v>
      </c>
      <c r="AD194" s="6">
        <v>2.58</v>
      </c>
      <c r="AE194" s="6">
        <v>2.58</v>
      </c>
      <c r="AF194" s="6">
        <v>2.58</v>
      </c>
      <c r="AG194" s="6">
        <v>2.58</v>
      </c>
      <c r="AH194" s="6">
        <v>2.58</v>
      </c>
      <c r="AI194" s="6">
        <v>2.58</v>
      </c>
      <c r="AJ194" s="6">
        <v>2.58</v>
      </c>
      <c r="AK194" s="6">
        <v>2.58</v>
      </c>
      <c r="AL194" s="6">
        <v>2.58</v>
      </c>
      <c r="AM194" s="6">
        <v>2.59</v>
      </c>
      <c r="AN194" s="6">
        <v>2.59</v>
      </c>
      <c r="AO194" s="6">
        <v>2.59</v>
      </c>
      <c r="AP194" s="6">
        <v>2.59</v>
      </c>
      <c r="AQ194" s="6">
        <v>2.59</v>
      </c>
      <c r="AR194" s="6">
        <v>2.59</v>
      </c>
      <c r="AS194" s="6">
        <v>2.58</v>
      </c>
      <c r="AT194" s="6">
        <v>2.58</v>
      </c>
      <c r="AU194" s="6">
        <v>2.58</v>
      </c>
      <c r="AV194" s="6">
        <v>2.58</v>
      </c>
      <c r="AW194" s="6">
        <v>2.58</v>
      </c>
      <c r="AX194" s="6">
        <v>2.58</v>
      </c>
      <c r="AY194" s="6">
        <v>2.58</v>
      </c>
    </row>
    <row r="195" spans="1:51" x14ac:dyDescent="0.2">
      <c r="A195" s="5">
        <v>43159</v>
      </c>
      <c r="B195" s="6">
        <v>0.86</v>
      </c>
      <c r="C195" s="6">
        <v>0.91</v>
      </c>
      <c r="D195" s="6">
        <v>1</v>
      </c>
      <c r="E195" s="6">
        <v>1.1299999999999999</v>
      </c>
      <c r="F195" s="6">
        <v>1.27</v>
      </c>
      <c r="G195" s="6">
        <v>1.42</v>
      </c>
      <c r="H195" s="6">
        <v>1.57</v>
      </c>
      <c r="I195" s="6">
        <v>1.7</v>
      </c>
      <c r="J195" s="6">
        <v>1.83</v>
      </c>
      <c r="K195" s="6">
        <v>1.95</v>
      </c>
      <c r="L195" s="6">
        <v>2.06</v>
      </c>
      <c r="M195" s="6">
        <v>2.15</v>
      </c>
      <c r="N195" s="6">
        <v>2.23</v>
      </c>
      <c r="O195" s="6">
        <v>2.2999999999999998</v>
      </c>
      <c r="P195" s="6">
        <v>2.35</v>
      </c>
      <c r="Q195" s="6">
        <v>2.39</v>
      </c>
      <c r="R195" s="6">
        <v>2.4300000000000002</v>
      </c>
      <c r="S195" s="6">
        <v>2.46</v>
      </c>
      <c r="T195" s="6">
        <v>2.48</v>
      </c>
      <c r="U195" s="6">
        <v>2.5099999999999998</v>
      </c>
      <c r="V195" s="6">
        <v>2.52</v>
      </c>
      <c r="W195" s="6">
        <v>2.52</v>
      </c>
      <c r="X195" s="6">
        <v>2.5299999999999998</v>
      </c>
      <c r="Y195" s="6">
        <v>2.54</v>
      </c>
      <c r="Z195" s="6">
        <v>2.5499999999999998</v>
      </c>
      <c r="AA195" s="6">
        <v>2.5499999999999998</v>
      </c>
      <c r="AB195" s="6">
        <v>2.5499999999999998</v>
      </c>
      <c r="AC195" s="6">
        <v>2.5499999999999998</v>
      </c>
      <c r="AD195" s="6">
        <v>2.5499999999999998</v>
      </c>
      <c r="AE195" s="6">
        <v>2.5499999999999998</v>
      </c>
      <c r="AF195" s="6">
        <v>2.5499999999999998</v>
      </c>
      <c r="AG195" s="6">
        <v>2.5499999999999998</v>
      </c>
      <c r="AH195" s="6">
        <v>2.5499999999999998</v>
      </c>
      <c r="AI195" s="6">
        <v>2.5499999999999998</v>
      </c>
      <c r="AJ195" s="6">
        <v>2.5499999999999998</v>
      </c>
      <c r="AK195" s="6">
        <v>2.5499999999999998</v>
      </c>
      <c r="AL195" s="6">
        <v>2.56</v>
      </c>
      <c r="AM195" s="6">
        <v>2.56</v>
      </c>
      <c r="AN195" s="6">
        <v>2.56</v>
      </c>
      <c r="AO195" s="6">
        <v>2.56</v>
      </c>
      <c r="AP195" s="6">
        <v>2.56</v>
      </c>
      <c r="AQ195" s="6">
        <v>2.56</v>
      </c>
      <c r="AR195" s="6">
        <v>2.56</v>
      </c>
      <c r="AS195" s="6">
        <v>2.56</v>
      </c>
      <c r="AT195" s="6">
        <v>2.56</v>
      </c>
      <c r="AU195" s="6">
        <v>2.5499999999999998</v>
      </c>
      <c r="AV195" s="6">
        <v>2.5499999999999998</v>
      </c>
      <c r="AW195" s="6">
        <v>2.5499999999999998</v>
      </c>
      <c r="AX195" s="6">
        <v>2.5499999999999998</v>
      </c>
      <c r="AY195" s="6">
        <v>2.5499999999999998</v>
      </c>
    </row>
    <row r="196" spans="1:51" x14ac:dyDescent="0.2">
      <c r="A196" s="5">
        <v>43190</v>
      </c>
      <c r="B196" s="6">
        <v>0.83</v>
      </c>
      <c r="C196" s="6">
        <v>0.88</v>
      </c>
      <c r="D196" s="6">
        <v>0.98</v>
      </c>
      <c r="E196" s="6">
        <v>1.1100000000000001</v>
      </c>
      <c r="F196" s="6">
        <v>1.24</v>
      </c>
      <c r="G196" s="6">
        <v>1.39</v>
      </c>
      <c r="H196" s="6">
        <v>1.54</v>
      </c>
      <c r="I196" s="6">
        <v>1.67</v>
      </c>
      <c r="J196" s="6">
        <v>1.8</v>
      </c>
      <c r="K196" s="6">
        <v>1.92</v>
      </c>
      <c r="L196" s="6">
        <v>2.0299999999999998</v>
      </c>
      <c r="M196" s="6">
        <v>2.12</v>
      </c>
      <c r="N196" s="6">
        <v>2.2000000000000002</v>
      </c>
      <c r="O196" s="6">
        <v>2.27</v>
      </c>
      <c r="P196" s="6">
        <v>2.3199999999999998</v>
      </c>
      <c r="Q196" s="6">
        <v>2.36</v>
      </c>
      <c r="R196" s="6">
        <v>2.4</v>
      </c>
      <c r="S196" s="6">
        <v>2.4300000000000002</v>
      </c>
      <c r="T196" s="6">
        <v>2.4500000000000002</v>
      </c>
      <c r="U196" s="6">
        <v>2.48</v>
      </c>
      <c r="V196" s="6">
        <v>2.4900000000000002</v>
      </c>
      <c r="W196" s="6">
        <v>2.5</v>
      </c>
      <c r="X196" s="6">
        <v>2.5</v>
      </c>
      <c r="Y196" s="6">
        <v>2.5099999999999998</v>
      </c>
      <c r="Z196" s="6">
        <v>2.52</v>
      </c>
      <c r="AA196" s="6">
        <v>2.52</v>
      </c>
      <c r="AB196" s="6">
        <v>2.52</v>
      </c>
      <c r="AC196" s="6">
        <v>2.52</v>
      </c>
      <c r="AD196" s="6">
        <v>2.52</v>
      </c>
      <c r="AE196" s="6">
        <v>2.52</v>
      </c>
      <c r="AF196" s="6">
        <v>2.52</v>
      </c>
      <c r="AG196" s="6">
        <v>2.52</v>
      </c>
      <c r="AH196" s="6">
        <v>2.5299999999999998</v>
      </c>
      <c r="AI196" s="6">
        <v>2.5299999999999998</v>
      </c>
      <c r="AJ196" s="6">
        <v>2.5299999999999998</v>
      </c>
      <c r="AK196" s="6">
        <v>2.5299999999999998</v>
      </c>
      <c r="AL196" s="6">
        <v>2.5299999999999998</v>
      </c>
      <c r="AM196" s="6">
        <v>2.5299999999999998</v>
      </c>
      <c r="AN196" s="6">
        <v>2.5299999999999998</v>
      </c>
      <c r="AO196" s="6">
        <v>2.5299999999999998</v>
      </c>
      <c r="AP196" s="6">
        <v>2.5299999999999998</v>
      </c>
      <c r="AQ196" s="6">
        <v>2.5299999999999998</v>
      </c>
      <c r="AR196" s="6">
        <v>2.5299999999999998</v>
      </c>
      <c r="AS196" s="6">
        <v>2.5299999999999998</v>
      </c>
      <c r="AT196" s="6">
        <v>2.5299999999999998</v>
      </c>
      <c r="AU196" s="6">
        <v>2.5299999999999998</v>
      </c>
      <c r="AV196" s="6">
        <v>2.5299999999999998</v>
      </c>
      <c r="AW196" s="6">
        <v>2.5299999999999998</v>
      </c>
      <c r="AX196" s="6">
        <v>2.5299999999999998</v>
      </c>
      <c r="AY196" s="6">
        <v>2.52</v>
      </c>
    </row>
    <row r="197" spans="1:51" x14ac:dyDescent="0.2">
      <c r="A197" s="5">
        <v>43220</v>
      </c>
      <c r="B197" s="6">
        <v>0.8</v>
      </c>
      <c r="C197" s="6">
        <v>0.85</v>
      </c>
      <c r="D197" s="6">
        <v>0.95</v>
      </c>
      <c r="E197" s="6">
        <v>1.08</v>
      </c>
      <c r="F197" s="6">
        <v>1.22</v>
      </c>
      <c r="G197" s="6">
        <v>1.37</v>
      </c>
      <c r="H197" s="6">
        <v>1.51</v>
      </c>
      <c r="I197" s="6">
        <v>1.65</v>
      </c>
      <c r="J197" s="6">
        <v>1.77</v>
      </c>
      <c r="K197" s="6">
        <v>1.89</v>
      </c>
      <c r="L197" s="6">
        <v>2</v>
      </c>
      <c r="M197" s="6">
        <v>2.09</v>
      </c>
      <c r="N197" s="6">
        <v>2.17</v>
      </c>
      <c r="O197" s="6">
        <v>2.2400000000000002</v>
      </c>
      <c r="P197" s="6">
        <v>2.29</v>
      </c>
      <c r="Q197" s="6">
        <v>2.33</v>
      </c>
      <c r="R197" s="6">
        <v>2.37</v>
      </c>
      <c r="S197" s="6">
        <v>2.4</v>
      </c>
      <c r="T197" s="6">
        <v>2.42</v>
      </c>
      <c r="U197" s="6">
        <v>2.4500000000000002</v>
      </c>
      <c r="V197" s="6">
        <v>2.46</v>
      </c>
      <c r="W197" s="6">
        <v>2.4700000000000002</v>
      </c>
      <c r="X197" s="6">
        <v>2.48</v>
      </c>
      <c r="Y197" s="6">
        <v>2.48</v>
      </c>
      <c r="Z197" s="6">
        <v>2.4900000000000002</v>
      </c>
      <c r="AA197" s="6">
        <v>2.4900000000000002</v>
      </c>
      <c r="AB197" s="6">
        <v>2.4900000000000002</v>
      </c>
      <c r="AC197" s="6">
        <v>2.4900000000000002</v>
      </c>
      <c r="AD197" s="6">
        <v>2.4900000000000002</v>
      </c>
      <c r="AE197" s="6">
        <v>2.5</v>
      </c>
      <c r="AF197" s="6">
        <v>2.5</v>
      </c>
      <c r="AG197" s="6">
        <v>2.5</v>
      </c>
      <c r="AH197" s="6">
        <v>2.5</v>
      </c>
      <c r="AI197" s="6">
        <v>2.5</v>
      </c>
      <c r="AJ197" s="6">
        <v>2.5</v>
      </c>
      <c r="AK197" s="6">
        <v>2.5</v>
      </c>
      <c r="AL197" s="6">
        <v>2.5</v>
      </c>
      <c r="AM197" s="6">
        <v>2.5099999999999998</v>
      </c>
      <c r="AN197" s="6">
        <v>2.5099999999999998</v>
      </c>
      <c r="AO197" s="6">
        <v>2.5099999999999998</v>
      </c>
      <c r="AP197" s="6">
        <v>2.5099999999999998</v>
      </c>
      <c r="AQ197" s="6">
        <v>2.5</v>
      </c>
      <c r="AR197" s="6">
        <v>2.5</v>
      </c>
      <c r="AS197" s="6">
        <v>2.5</v>
      </c>
      <c r="AT197" s="6">
        <v>2.5</v>
      </c>
      <c r="AU197" s="6">
        <v>2.5</v>
      </c>
      <c r="AV197" s="6">
        <v>2.5</v>
      </c>
      <c r="AW197" s="6">
        <v>2.5</v>
      </c>
      <c r="AX197" s="6">
        <v>2.5</v>
      </c>
      <c r="AY197" s="6">
        <v>2.5</v>
      </c>
    </row>
    <row r="198" spans="1:51" x14ac:dyDescent="0.2">
      <c r="A198" s="5">
        <v>43251</v>
      </c>
      <c r="B198" s="6">
        <v>0.77</v>
      </c>
      <c r="C198" s="6">
        <v>0.83</v>
      </c>
      <c r="D198" s="6">
        <v>0.93</v>
      </c>
      <c r="E198" s="6">
        <v>1.06</v>
      </c>
      <c r="F198" s="6">
        <v>1.19</v>
      </c>
      <c r="G198" s="6">
        <v>1.34</v>
      </c>
      <c r="H198" s="6">
        <v>1.48</v>
      </c>
      <c r="I198" s="6">
        <v>1.62</v>
      </c>
      <c r="J198" s="6">
        <v>1.75</v>
      </c>
      <c r="K198" s="6">
        <v>1.87</v>
      </c>
      <c r="L198" s="6">
        <v>1.98</v>
      </c>
      <c r="M198" s="6">
        <v>2.0699999999999998</v>
      </c>
      <c r="N198" s="6">
        <v>2.15</v>
      </c>
      <c r="O198" s="6">
        <v>2.21</v>
      </c>
      <c r="P198" s="6">
        <v>2.27</v>
      </c>
      <c r="Q198" s="6">
        <v>2.31</v>
      </c>
      <c r="R198" s="6">
        <v>2.35</v>
      </c>
      <c r="S198" s="6">
        <v>2.38</v>
      </c>
      <c r="T198" s="6">
        <v>2.41</v>
      </c>
      <c r="U198" s="6">
        <v>2.4300000000000002</v>
      </c>
      <c r="V198" s="6">
        <v>2.44</v>
      </c>
      <c r="W198" s="6">
        <v>2.4500000000000002</v>
      </c>
      <c r="X198" s="6">
        <v>2.46</v>
      </c>
      <c r="Y198" s="6">
        <v>2.4700000000000002</v>
      </c>
      <c r="Z198" s="6">
        <v>2.4700000000000002</v>
      </c>
      <c r="AA198" s="6">
        <v>2.48</v>
      </c>
      <c r="AB198" s="6">
        <v>2.48</v>
      </c>
      <c r="AC198" s="6">
        <v>2.48</v>
      </c>
      <c r="AD198" s="6">
        <v>2.48</v>
      </c>
      <c r="AE198" s="6">
        <v>2.48</v>
      </c>
      <c r="AF198" s="6">
        <v>2.48</v>
      </c>
      <c r="AG198" s="6">
        <v>2.48</v>
      </c>
      <c r="AH198" s="6">
        <v>2.48</v>
      </c>
      <c r="AI198" s="6">
        <v>2.48</v>
      </c>
      <c r="AJ198" s="6">
        <v>2.4900000000000002</v>
      </c>
      <c r="AK198" s="6">
        <v>2.4900000000000002</v>
      </c>
      <c r="AL198" s="6">
        <v>2.4900000000000002</v>
      </c>
      <c r="AM198" s="6">
        <v>2.4900000000000002</v>
      </c>
      <c r="AN198" s="6">
        <v>2.4900000000000002</v>
      </c>
      <c r="AO198" s="6">
        <v>2.4900000000000002</v>
      </c>
      <c r="AP198" s="6">
        <v>2.4900000000000002</v>
      </c>
      <c r="AQ198" s="6">
        <v>2.4900000000000002</v>
      </c>
      <c r="AR198" s="6">
        <v>2.4900000000000002</v>
      </c>
      <c r="AS198" s="6">
        <v>2.4900000000000002</v>
      </c>
      <c r="AT198" s="6">
        <v>2.48</v>
      </c>
      <c r="AU198" s="6">
        <v>2.48</v>
      </c>
      <c r="AV198" s="6">
        <v>2.48</v>
      </c>
      <c r="AW198" s="6">
        <v>2.48</v>
      </c>
      <c r="AX198" s="6">
        <v>2.48</v>
      </c>
      <c r="AY198" s="6">
        <v>2.48</v>
      </c>
    </row>
    <row r="199" spans="1:51" x14ac:dyDescent="0.2">
      <c r="A199" s="5">
        <v>43281</v>
      </c>
      <c r="B199" s="6">
        <v>0.74</v>
      </c>
      <c r="C199" s="6">
        <v>0.8</v>
      </c>
      <c r="D199" s="6">
        <v>0.9</v>
      </c>
      <c r="E199" s="6">
        <v>1.03</v>
      </c>
      <c r="F199" s="6">
        <v>1.17</v>
      </c>
      <c r="G199" s="6">
        <v>1.32</v>
      </c>
      <c r="H199" s="6">
        <v>1.46</v>
      </c>
      <c r="I199" s="6">
        <v>1.6</v>
      </c>
      <c r="J199" s="6">
        <v>1.72</v>
      </c>
      <c r="K199" s="6">
        <v>1.84</v>
      </c>
      <c r="L199" s="6">
        <v>1.95</v>
      </c>
      <c r="M199" s="6">
        <v>2.04</v>
      </c>
      <c r="N199" s="6">
        <v>2.12</v>
      </c>
      <c r="O199" s="6">
        <v>2.19</v>
      </c>
      <c r="P199" s="6">
        <v>2.25</v>
      </c>
      <c r="Q199" s="6">
        <v>2.29</v>
      </c>
      <c r="R199" s="6">
        <v>2.3199999999999998</v>
      </c>
      <c r="S199" s="6">
        <v>2.35</v>
      </c>
      <c r="T199" s="6">
        <v>2.38</v>
      </c>
      <c r="U199" s="6">
        <v>2.41</v>
      </c>
      <c r="V199" s="6">
        <v>2.42</v>
      </c>
      <c r="W199" s="6">
        <v>2.4300000000000002</v>
      </c>
      <c r="X199" s="6">
        <v>2.44</v>
      </c>
      <c r="Y199" s="6">
        <v>2.44</v>
      </c>
      <c r="Z199" s="6">
        <v>2.4500000000000002</v>
      </c>
      <c r="AA199" s="6">
        <v>2.4500000000000002</v>
      </c>
      <c r="AB199" s="6">
        <v>2.4500000000000002</v>
      </c>
      <c r="AC199" s="6">
        <v>2.46</v>
      </c>
      <c r="AD199" s="6">
        <v>2.46</v>
      </c>
      <c r="AE199" s="6">
        <v>2.46</v>
      </c>
      <c r="AF199" s="6">
        <v>2.46</v>
      </c>
      <c r="AG199" s="6">
        <v>2.46</v>
      </c>
      <c r="AH199" s="6">
        <v>2.46</v>
      </c>
      <c r="AI199" s="6">
        <v>2.46</v>
      </c>
      <c r="AJ199" s="6">
        <v>2.46</v>
      </c>
      <c r="AK199" s="6">
        <v>2.46</v>
      </c>
      <c r="AL199" s="6">
        <v>2.4700000000000002</v>
      </c>
      <c r="AM199" s="6">
        <v>2.4700000000000002</v>
      </c>
      <c r="AN199" s="6">
        <v>2.4700000000000002</v>
      </c>
      <c r="AO199" s="6">
        <v>2.4700000000000002</v>
      </c>
      <c r="AP199" s="6">
        <v>2.4700000000000002</v>
      </c>
      <c r="AQ199" s="6">
        <v>2.46</v>
      </c>
      <c r="AR199" s="6">
        <v>2.46</v>
      </c>
      <c r="AS199" s="6">
        <v>2.46</v>
      </c>
      <c r="AT199" s="6">
        <v>2.46</v>
      </c>
      <c r="AU199" s="6">
        <v>2.46</v>
      </c>
      <c r="AV199" s="6">
        <v>2.46</v>
      </c>
      <c r="AW199" s="6">
        <v>2.46</v>
      </c>
      <c r="AX199" s="6">
        <v>2.46</v>
      </c>
      <c r="AY199" s="6">
        <v>2.46</v>
      </c>
    </row>
    <row r="200" spans="1:51" x14ac:dyDescent="0.2">
      <c r="A200" s="5">
        <v>43312</v>
      </c>
      <c r="B200" s="6">
        <v>0.72</v>
      </c>
      <c r="C200" s="6">
        <v>0.78</v>
      </c>
      <c r="D200" s="6">
        <v>0.88</v>
      </c>
      <c r="E200" s="6">
        <v>1.01</v>
      </c>
      <c r="F200" s="6">
        <v>1.1499999999999999</v>
      </c>
      <c r="G200" s="6">
        <v>1.3</v>
      </c>
      <c r="H200" s="6">
        <v>1.44</v>
      </c>
      <c r="I200" s="6">
        <v>1.58</v>
      </c>
      <c r="J200" s="6">
        <v>1.7</v>
      </c>
      <c r="K200" s="6">
        <v>1.82</v>
      </c>
      <c r="L200" s="6">
        <v>1.93</v>
      </c>
      <c r="M200" s="6">
        <v>2.02</v>
      </c>
      <c r="N200" s="6">
        <v>2.1</v>
      </c>
      <c r="O200" s="6">
        <v>2.17</v>
      </c>
      <c r="P200" s="6">
        <v>2.23</v>
      </c>
      <c r="Q200" s="6">
        <v>2.27</v>
      </c>
      <c r="R200" s="6">
        <v>2.2999999999999998</v>
      </c>
      <c r="S200" s="6">
        <v>2.33</v>
      </c>
      <c r="T200" s="6">
        <v>2.36</v>
      </c>
      <c r="U200" s="6">
        <v>2.39</v>
      </c>
      <c r="V200" s="6">
        <v>2.4</v>
      </c>
      <c r="W200" s="6">
        <v>2.41</v>
      </c>
      <c r="X200" s="6">
        <v>2.42</v>
      </c>
      <c r="Y200" s="6">
        <v>2.4300000000000002</v>
      </c>
      <c r="Z200" s="6">
        <v>2.4300000000000002</v>
      </c>
      <c r="AA200" s="6">
        <v>2.4300000000000002</v>
      </c>
      <c r="AB200" s="6">
        <v>2.44</v>
      </c>
      <c r="AC200" s="6">
        <v>2.44</v>
      </c>
      <c r="AD200" s="6">
        <v>2.44</v>
      </c>
      <c r="AE200" s="6">
        <v>2.44</v>
      </c>
      <c r="AF200" s="6">
        <v>2.44</v>
      </c>
      <c r="AG200" s="6">
        <v>2.44</v>
      </c>
      <c r="AH200" s="6">
        <v>2.44</v>
      </c>
      <c r="AI200" s="6">
        <v>2.44</v>
      </c>
      <c r="AJ200" s="6">
        <v>2.44</v>
      </c>
      <c r="AK200" s="6">
        <v>2.44</v>
      </c>
      <c r="AL200" s="6">
        <v>2.4500000000000002</v>
      </c>
      <c r="AM200" s="6">
        <v>2.4500000000000002</v>
      </c>
      <c r="AN200" s="6">
        <v>2.4500000000000002</v>
      </c>
      <c r="AO200" s="6">
        <v>2.4500000000000002</v>
      </c>
      <c r="AP200" s="6">
        <v>2.4500000000000002</v>
      </c>
      <c r="AQ200" s="6">
        <v>2.44</v>
      </c>
      <c r="AR200" s="6">
        <v>2.44</v>
      </c>
      <c r="AS200" s="6">
        <v>2.44</v>
      </c>
      <c r="AT200" s="6">
        <v>2.44</v>
      </c>
      <c r="AU200" s="6">
        <v>2.44</v>
      </c>
      <c r="AV200" s="6">
        <v>2.44</v>
      </c>
      <c r="AW200" s="6">
        <v>2.44</v>
      </c>
      <c r="AX200" s="6">
        <v>2.4300000000000002</v>
      </c>
      <c r="AY200" s="6">
        <v>2.4300000000000002</v>
      </c>
    </row>
    <row r="201" spans="1:51" x14ac:dyDescent="0.2">
      <c r="A201" s="5">
        <v>43343</v>
      </c>
      <c r="B201" s="6">
        <v>0.71</v>
      </c>
      <c r="C201" s="6">
        <v>0.77</v>
      </c>
      <c r="D201" s="6">
        <v>0.87</v>
      </c>
      <c r="E201" s="6">
        <v>1</v>
      </c>
      <c r="F201" s="6">
        <v>1.1299999999999999</v>
      </c>
      <c r="G201" s="6">
        <v>1.28</v>
      </c>
      <c r="H201" s="6">
        <v>1.42</v>
      </c>
      <c r="I201" s="6">
        <v>1.56</v>
      </c>
      <c r="J201" s="6">
        <v>1.68</v>
      </c>
      <c r="K201" s="6">
        <v>1.8</v>
      </c>
      <c r="L201" s="6">
        <v>1.91</v>
      </c>
      <c r="M201" s="6">
        <v>2</v>
      </c>
      <c r="N201" s="6">
        <v>2.08</v>
      </c>
      <c r="O201" s="6">
        <v>2.15</v>
      </c>
      <c r="P201" s="6">
        <v>2.21</v>
      </c>
      <c r="Q201" s="6">
        <v>2.25</v>
      </c>
      <c r="R201" s="6">
        <v>2.2799999999999998</v>
      </c>
      <c r="S201" s="6">
        <v>2.3199999999999998</v>
      </c>
      <c r="T201" s="6">
        <v>2.34</v>
      </c>
      <c r="U201" s="6">
        <v>2.37</v>
      </c>
      <c r="V201" s="6">
        <v>2.38</v>
      </c>
      <c r="W201" s="6">
        <v>2.39</v>
      </c>
      <c r="X201" s="6">
        <v>2.4</v>
      </c>
      <c r="Y201" s="6">
        <v>2.41</v>
      </c>
      <c r="Z201" s="6">
        <v>2.42</v>
      </c>
      <c r="AA201" s="6">
        <v>2.42</v>
      </c>
      <c r="AB201" s="6">
        <v>2.42</v>
      </c>
      <c r="AC201" s="6">
        <v>2.42</v>
      </c>
      <c r="AD201" s="6">
        <v>2.42</v>
      </c>
      <c r="AE201" s="6">
        <v>2.42</v>
      </c>
      <c r="AF201" s="6">
        <v>2.42</v>
      </c>
      <c r="AG201" s="6">
        <v>2.42</v>
      </c>
      <c r="AH201" s="6">
        <v>2.42</v>
      </c>
      <c r="AI201" s="6">
        <v>2.42</v>
      </c>
      <c r="AJ201" s="6">
        <v>2.4300000000000002</v>
      </c>
      <c r="AK201" s="6">
        <v>2.4300000000000002</v>
      </c>
      <c r="AL201" s="6">
        <v>2.4300000000000002</v>
      </c>
      <c r="AM201" s="6">
        <v>2.4300000000000002</v>
      </c>
      <c r="AN201" s="6">
        <v>2.4300000000000002</v>
      </c>
      <c r="AO201" s="6">
        <v>2.4300000000000002</v>
      </c>
      <c r="AP201" s="6">
        <v>2.4300000000000002</v>
      </c>
      <c r="AQ201" s="6">
        <v>2.42</v>
      </c>
      <c r="AR201" s="6">
        <v>2.42</v>
      </c>
      <c r="AS201" s="6">
        <v>2.42</v>
      </c>
      <c r="AT201" s="6">
        <v>2.42</v>
      </c>
      <c r="AU201" s="6">
        <v>2.42</v>
      </c>
      <c r="AV201" s="6">
        <v>2.42</v>
      </c>
      <c r="AW201" s="6">
        <v>2.41</v>
      </c>
      <c r="AX201" s="6">
        <v>2.41</v>
      </c>
      <c r="AY201" s="6">
        <v>2.41</v>
      </c>
    </row>
    <row r="202" spans="1:51" x14ac:dyDescent="0.2">
      <c r="A202" s="5">
        <v>43373</v>
      </c>
      <c r="B202" s="6">
        <v>0.69</v>
      </c>
      <c r="C202" s="6">
        <v>0.75</v>
      </c>
      <c r="D202" s="6">
        <v>0.85</v>
      </c>
      <c r="E202" s="6">
        <v>0.98</v>
      </c>
      <c r="F202" s="6">
        <v>1.1200000000000001</v>
      </c>
      <c r="G202" s="6">
        <v>1.26</v>
      </c>
      <c r="H202" s="6">
        <v>1.4</v>
      </c>
      <c r="I202" s="6">
        <v>1.54</v>
      </c>
      <c r="J202" s="6">
        <v>1.67</v>
      </c>
      <c r="K202" s="6">
        <v>1.78</v>
      </c>
      <c r="L202" s="6">
        <v>1.89</v>
      </c>
      <c r="M202" s="6">
        <v>1.98</v>
      </c>
      <c r="N202" s="6">
        <v>2.06</v>
      </c>
      <c r="O202" s="6">
        <v>2.13</v>
      </c>
      <c r="P202" s="6">
        <v>2.19</v>
      </c>
      <c r="Q202" s="6">
        <v>2.23</v>
      </c>
      <c r="R202" s="6">
        <v>2.2599999999999998</v>
      </c>
      <c r="S202" s="6">
        <v>2.2999999999999998</v>
      </c>
      <c r="T202" s="6">
        <v>2.3199999999999998</v>
      </c>
      <c r="U202" s="6">
        <v>2.35</v>
      </c>
      <c r="V202" s="6">
        <v>2.36</v>
      </c>
      <c r="W202" s="6">
        <v>2.37</v>
      </c>
      <c r="X202" s="6">
        <v>2.38</v>
      </c>
      <c r="Y202" s="6">
        <v>2.39</v>
      </c>
      <c r="Z202" s="6">
        <v>2.4</v>
      </c>
      <c r="AA202" s="6">
        <v>2.4</v>
      </c>
      <c r="AB202" s="6">
        <v>2.4</v>
      </c>
      <c r="AC202" s="6">
        <v>2.4</v>
      </c>
      <c r="AD202" s="6">
        <v>2.4</v>
      </c>
      <c r="AE202" s="6">
        <v>2.4</v>
      </c>
      <c r="AF202" s="6">
        <v>2.4</v>
      </c>
      <c r="AG202" s="6">
        <v>2.4</v>
      </c>
      <c r="AH202" s="6">
        <v>2.4</v>
      </c>
      <c r="AI202" s="6">
        <v>2.4</v>
      </c>
      <c r="AJ202" s="6">
        <v>2.4</v>
      </c>
      <c r="AK202" s="6">
        <v>2.4</v>
      </c>
      <c r="AL202" s="6">
        <v>2.4</v>
      </c>
      <c r="AM202" s="6">
        <v>2.41</v>
      </c>
      <c r="AN202" s="6">
        <v>2.41</v>
      </c>
      <c r="AO202" s="6">
        <v>2.41</v>
      </c>
      <c r="AP202" s="6">
        <v>2.4</v>
      </c>
      <c r="AQ202" s="6">
        <v>2.4</v>
      </c>
      <c r="AR202" s="6">
        <v>2.4</v>
      </c>
      <c r="AS202" s="6">
        <v>2.4</v>
      </c>
      <c r="AT202" s="6">
        <v>2.4</v>
      </c>
      <c r="AU202" s="6">
        <v>2.39</v>
      </c>
      <c r="AV202" s="6">
        <v>2.39</v>
      </c>
      <c r="AW202" s="6">
        <v>2.39</v>
      </c>
      <c r="AX202" s="6">
        <v>2.39</v>
      </c>
      <c r="AY202" s="6">
        <v>2.39</v>
      </c>
    </row>
    <row r="203" spans="1:51" x14ac:dyDescent="0.2">
      <c r="A203" s="5">
        <v>43404</v>
      </c>
      <c r="B203" s="6">
        <v>0.67</v>
      </c>
      <c r="C203" s="6">
        <v>0.74</v>
      </c>
      <c r="D203" s="6">
        <v>0.84</v>
      </c>
      <c r="E203" s="6">
        <v>0.97</v>
      </c>
      <c r="F203" s="6">
        <v>1.1000000000000001</v>
      </c>
      <c r="G203" s="6">
        <v>1.25</v>
      </c>
      <c r="H203" s="6">
        <v>1.39</v>
      </c>
      <c r="I203" s="6">
        <v>1.52</v>
      </c>
      <c r="J203" s="6">
        <v>1.65</v>
      </c>
      <c r="K203" s="6">
        <v>1.77</v>
      </c>
      <c r="L203" s="6">
        <v>1.87</v>
      </c>
      <c r="M203" s="6">
        <v>1.96</v>
      </c>
      <c r="N203" s="6">
        <v>2.04</v>
      </c>
      <c r="O203" s="6">
        <v>2.11</v>
      </c>
      <c r="P203" s="6">
        <v>2.17</v>
      </c>
      <c r="Q203" s="6">
        <v>2.21</v>
      </c>
      <c r="R203" s="6">
        <v>2.2400000000000002</v>
      </c>
      <c r="S203" s="6">
        <v>2.2799999999999998</v>
      </c>
      <c r="T203" s="6">
        <v>2.2999999999999998</v>
      </c>
      <c r="U203" s="6">
        <v>2.33</v>
      </c>
      <c r="V203" s="6">
        <v>2.34</v>
      </c>
      <c r="W203" s="6">
        <v>2.35</v>
      </c>
      <c r="X203" s="6">
        <v>2.36</v>
      </c>
      <c r="Y203" s="6">
        <v>2.37</v>
      </c>
      <c r="Z203" s="6">
        <v>2.38</v>
      </c>
      <c r="AA203" s="6">
        <v>2.38</v>
      </c>
      <c r="AB203" s="6">
        <v>2.38</v>
      </c>
      <c r="AC203" s="6">
        <v>2.38</v>
      </c>
      <c r="AD203" s="6">
        <v>2.38</v>
      </c>
      <c r="AE203" s="6">
        <v>2.38</v>
      </c>
      <c r="AF203" s="6">
        <v>2.38</v>
      </c>
      <c r="AG203" s="6">
        <v>2.38</v>
      </c>
      <c r="AH203" s="6">
        <v>2.38</v>
      </c>
      <c r="AI203" s="6">
        <v>2.38</v>
      </c>
      <c r="AJ203" s="6">
        <v>2.38</v>
      </c>
      <c r="AK203" s="6">
        <v>2.38</v>
      </c>
      <c r="AL203" s="6">
        <v>2.39</v>
      </c>
      <c r="AM203" s="6">
        <v>2.39</v>
      </c>
      <c r="AN203" s="6">
        <v>2.39</v>
      </c>
      <c r="AO203" s="6">
        <v>2.39</v>
      </c>
      <c r="AP203" s="6">
        <v>2.38</v>
      </c>
      <c r="AQ203" s="6">
        <v>2.38</v>
      </c>
      <c r="AR203" s="6">
        <v>2.38</v>
      </c>
      <c r="AS203" s="6">
        <v>2.38</v>
      </c>
      <c r="AT203" s="6">
        <v>2.37</v>
      </c>
      <c r="AU203" s="6">
        <v>2.37</v>
      </c>
      <c r="AV203" s="6">
        <v>2.37</v>
      </c>
      <c r="AW203" s="6">
        <v>2.37</v>
      </c>
      <c r="AX203" s="6">
        <v>2.37</v>
      </c>
      <c r="AY203" s="6">
        <v>2.36</v>
      </c>
    </row>
    <row r="204" spans="1:51" x14ac:dyDescent="0.2">
      <c r="A204" s="5">
        <v>43434</v>
      </c>
      <c r="B204" s="6">
        <v>0.66</v>
      </c>
      <c r="C204" s="6">
        <v>0.72</v>
      </c>
      <c r="D204" s="6">
        <v>0.83</v>
      </c>
      <c r="E204" s="6">
        <v>0.96</v>
      </c>
      <c r="F204" s="6">
        <v>1.0900000000000001</v>
      </c>
      <c r="G204" s="6">
        <v>1.24</v>
      </c>
      <c r="H204" s="6">
        <v>1.37</v>
      </c>
      <c r="I204" s="6">
        <v>1.51</v>
      </c>
      <c r="J204" s="6">
        <v>1.63</v>
      </c>
      <c r="K204" s="6">
        <v>1.75</v>
      </c>
      <c r="L204" s="6">
        <v>1.86</v>
      </c>
      <c r="M204" s="6">
        <v>1.95</v>
      </c>
      <c r="N204" s="6">
        <v>2.02</v>
      </c>
      <c r="O204" s="6">
        <v>2.09</v>
      </c>
      <c r="P204" s="6">
        <v>2.15</v>
      </c>
      <c r="Q204" s="6">
        <v>2.19</v>
      </c>
      <c r="R204" s="6">
        <v>2.23</v>
      </c>
      <c r="S204" s="6">
        <v>2.2599999999999998</v>
      </c>
      <c r="T204" s="6">
        <v>2.29</v>
      </c>
      <c r="U204" s="6">
        <v>2.31</v>
      </c>
      <c r="V204" s="6">
        <v>2.33</v>
      </c>
      <c r="W204" s="6">
        <v>2.34</v>
      </c>
      <c r="X204" s="6">
        <v>2.34</v>
      </c>
      <c r="Y204" s="6">
        <v>2.35</v>
      </c>
      <c r="Z204" s="6">
        <v>2.36</v>
      </c>
      <c r="AA204" s="6">
        <v>2.36</v>
      </c>
      <c r="AB204" s="6">
        <v>2.36</v>
      </c>
      <c r="AC204" s="6">
        <v>2.36</v>
      </c>
      <c r="AD204" s="6">
        <v>2.37</v>
      </c>
      <c r="AE204" s="6">
        <v>2.37</v>
      </c>
      <c r="AF204" s="6">
        <v>2.37</v>
      </c>
      <c r="AG204" s="6">
        <v>2.37</v>
      </c>
      <c r="AH204" s="6">
        <v>2.37</v>
      </c>
      <c r="AI204" s="6">
        <v>2.37</v>
      </c>
      <c r="AJ204" s="6">
        <v>2.37</v>
      </c>
      <c r="AK204" s="6">
        <v>2.37</v>
      </c>
      <c r="AL204" s="6">
        <v>2.37</v>
      </c>
      <c r="AM204" s="6">
        <v>2.37</v>
      </c>
      <c r="AN204" s="6">
        <v>2.37</v>
      </c>
      <c r="AO204" s="6">
        <v>2.37</v>
      </c>
      <c r="AP204" s="6">
        <v>2.36</v>
      </c>
      <c r="AQ204" s="6">
        <v>2.36</v>
      </c>
      <c r="AR204" s="6">
        <v>2.36</v>
      </c>
      <c r="AS204" s="6">
        <v>2.36</v>
      </c>
      <c r="AT204" s="6">
        <v>2.35</v>
      </c>
      <c r="AU204" s="6">
        <v>2.35</v>
      </c>
      <c r="AV204" s="6">
        <v>2.35</v>
      </c>
      <c r="AW204" s="6">
        <v>2.35</v>
      </c>
      <c r="AX204" s="6">
        <v>2.35</v>
      </c>
      <c r="AY204" s="6">
        <v>2.34</v>
      </c>
    </row>
    <row r="205" spans="1:51" x14ac:dyDescent="0.2">
      <c r="A205" s="5">
        <v>43465</v>
      </c>
      <c r="B205" s="6">
        <v>0.65</v>
      </c>
      <c r="C205" s="6">
        <v>0.71</v>
      </c>
      <c r="D205" s="6">
        <v>0.82</v>
      </c>
      <c r="E205" s="6">
        <v>0.94</v>
      </c>
      <c r="F205" s="6">
        <v>1.08</v>
      </c>
      <c r="G205" s="6">
        <v>1.22</v>
      </c>
      <c r="H205" s="6">
        <v>1.36</v>
      </c>
      <c r="I205" s="6">
        <v>1.49</v>
      </c>
      <c r="J205" s="6">
        <v>1.62</v>
      </c>
      <c r="K205" s="6">
        <v>1.74</v>
      </c>
      <c r="L205" s="6">
        <v>1.84</v>
      </c>
      <c r="M205" s="6">
        <v>1.93</v>
      </c>
      <c r="N205" s="6">
        <v>2.0099999999999998</v>
      </c>
      <c r="O205" s="6">
        <v>2.08</v>
      </c>
      <c r="P205" s="6">
        <v>2.13</v>
      </c>
      <c r="Q205" s="6">
        <v>2.1800000000000002</v>
      </c>
      <c r="R205" s="6">
        <v>2.21</v>
      </c>
      <c r="S205" s="6">
        <v>2.2400000000000002</v>
      </c>
      <c r="T205" s="6">
        <v>2.27</v>
      </c>
      <c r="U205" s="6">
        <v>2.2999999999999998</v>
      </c>
      <c r="V205" s="6">
        <v>2.31</v>
      </c>
      <c r="W205" s="6">
        <v>2.3199999999999998</v>
      </c>
      <c r="X205" s="6">
        <v>2.33</v>
      </c>
      <c r="Y205" s="6">
        <v>2.34</v>
      </c>
      <c r="Z205" s="6">
        <v>2.35</v>
      </c>
      <c r="AA205" s="6">
        <v>2.35</v>
      </c>
      <c r="AB205" s="6">
        <v>2.35</v>
      </c>
      <c r="AC205" s="6">
        <v>2.35</v>
      </c>
      <c r="AD205" s="6">
        <v>2.35</v>
      </c>
      <c r="AE205" s="6">
        <v>2.35</v>
      </c>
      <c r="AF205" s="6">
        <v>2.35</v>
      </c>
      <c r="AG205" s="6">
        <v>2.35</v>
      </c>
      <c r="AH205" s="6">
        <v>2.35</v>
      </c>
      <c r="AI205" s="6">
        <v>2.35</v>
      </c>
      <c r="AJ205" s="6">
        <v>2.35</v>
      </c>
      <c r="AK205" s="6">
        <v>2.35</v>
      </c>
      <c r="AL205" s="6">
        <v>2.35</v>
      </c>
      <c r="AM205" s="6">
        <v>2.35</v>
      </c>
      <c r="AN205" s="6">
        <v>2.35</v>
      </c>
      <c r="AO205" s="6">
        <v>2.35</v>
      </c>
      <c r="AP205" s="6">
        <v>2.35</v>
      </c>
      <c r="AQ205" s="6">
        <v>2.34</v>
      </c>
      <c r="AR205" s="6">
        <v>2.34</v>
      </c>
      <c r="AS205" s="6">
        <v>2.34</v>
      </c>
      <c r="AT205" s="6">
        <v>2.34</v>
      </c>
      <c r="AU205" s="6">
        <v>2.33</v>
      </c>
      <c r="AV205" s="6">
        <v>2.33</v>
      </c>
      <c r="AW205" s="6">
        <v>2.33</v>
      </c>
      <c r="AX205" s="6">
        <v>2.33</v>
      </c>
      <c r="AY205" s="6">
        <v>2.3199999999999998</v>
      </c>
    </row>
    <row r="206" spans="1:51" x14ac:dyDescent="0.2">
      <c r="A206" s="5">
        <v>43496</v>
      </c>
      <c r="B206" s="6">
        <v>0.64</v>
      </c>
      <c r="C206" s="6">
        <v>0.7</v>
      </c>
      <c r="D206" s="6">
        <v>0.8</v>
      </c>
      <c r="E206" s="6">
        <v>0.93</v>
      </c>
      <c r="F206" s="6">
        <v>1.06</v>
      </c>
      <c r="G206" s="6">
        <v>1.2</v>
      </c>
      <c r="H206" s="6">
        <v>1.34</v>
      </c>
      <c r="I206" s="6">
        <v>1.47</v>
      </c>
      <c r="J206" s="6">
        <v>1.6</v>
      </c>
      <c r="K206" s="6">
        <v>1.72</v>
      </c>
      <c r="L206" s="6">
        <v>1.82</v>
      </c>
      <c r="M206" s="6">
        <v>1.91</v>
      </c>
      <c r="N206" s="6">
        <v>1.99</v>
      </c>
      <c r="O206" s="6">
        <v>2.0499999999999998</v>
      </c>
      <c r="P206" s="6">
        <v>2.11</v>
      </c>
      <c r="Q206" s="6">
        <v>2.15</v>
      </c>
      <c r="R206" s="6">
        <v>2.19</v>
      </c>
      <c r="S206" s="6">
        <v>2.2200000000000002</v>
      </c>
      <c r="T206" s="6">
        <v>2.25</v>
      </c>
      <c r="U206" s="6">
        <v>2.2799999999999998</v>
      </c>
      <c r="V206" s="6">
        <v>2.29</v>
      </c>
      <c r="W206" s="6">
        <v>2.2999999999999998</v>
      </c>
      <c r="X206" s="6">
        <v>2.31</v>
      </c>
      <c r="Y206" s="6">
        <v>2.3199999999999998</v>
      </c>
      <c r="Z206" s="6">
        <v>2.3199999999999998</v>
      </c>
      <c r="AA206" s="6">
        <v>2.33</v>
      </c>
      <c r="AB206" s="6">
        <v>2.33</v>
      </c>
      <c r="AC206" s="6">
        <v>2.33</v>
      </c>
      <c r="AD206" s="6">
        <v>2.33</v>
      </c>
      <c r="AE206" s="6">
        <v>2.33</v>
      </c>
      <c r="AF206" s="6">
        <v>2.33</v>
      </c>
      <c r="AG206" s="6">
        <v>2.33</v>
      </c>
      <c r="AH206" s="6">
        <v>2.33</v>
      </c>
      <c r="AI206" s="6">
        <v>2.33</v>
      </c>
      <c r="AJ206" s="6">
        <v>2.33</v>
      </c>
      <c r="AK206" s="6">
        <v>2.33</v>
      </c>
      <c r="AL206" s="6">
        <v>2.33</v>
      </c>
      <c r="AM206" s="6">
        <v>2.33</v>
      </c>
      <c r="AN206" s="6">
        <v>2.33</v>
      </c>
      <c r="AO206" s="6">
        <v>2.33</v>
      </c>
      <c r="AP206" s="6">
        <v>2.3199999999999998</v>
      </c>
      <c r="AQ206" s="6">
        <v>2.3199999999999998</v>
      </c>
      <c r="AR206" s="6">
        <v>2.3199999999999998</v>
      </c>
      <c r="AS206" s="6">
        <v>2.3199999999999998</v>
      </c>
      <c r="AT206" s="6">
        <v>2.31</v>
      </c>
      <c r="AU206" s="6">
        <v>2.31</v>
      </c>
      <c r="AV206" s="6">
        <v>2.31</v>
      </c>
      <c r="AW206" s="6">
        <v>2.31</v>
      </c>
      <c r="AX206" s="6">
        <v>2.2999999999999998</v>
      </c>
      <c r="AY206" s="6">
        <v>2.2999999999999998</v>
      </c>
    </row>
    <row r="207" spans="1:51" x14ac:dyDescent="0.2">
      <c r="A207" s="5">
        <v>43524</v>
      </c>
      <c r="B207" s="6">
        <v>0.62</v>
      </c>
      <c r="C207" s="6">
        <v>0.68</v>
      </c>
      <c r="D207" s="6">
        <v>0.78</v>
      </c>
      <c r="E207" s="6">
        <v>0.91</v>
      </c>
      <c r="F207" s="6">
        <v>1.05</v>
      </c>
      <c r="G207" s="6">
        <v>1.19</v>
      </c>
      <c r="H207" s="6">
        <v>1.32</v>
      </c>
      <c r="I207" s="6">
        <v>1.45</v>
      </c>
      <c r="J207" s="6">
        <v>1.58</v>
      </c>
      <c r="K207" s="6">
        <v>1.7</v>
      </c>
      <c r="L207" s="6">
        <v>1.8</v>
      </c>
      <c r="M207" s="6">
        <v>1.89</v>
      </c>
      <c r="N207" s="6">
        <v>1.97</v>
      </c>
      <c r="O207" s="6">
        <v>2.0299999999999998</v>
      </c>
      <c r="P207" s="6">
        <v>2.09</v>
      </c>
      <c r="Q207" s="6">
        <v>2.13</v>
      </c>
      <c r="R207" s="6">
        <v>2.17</v>
      </c>
      <c r="S207" s="6">
        <v>2.2000000000000002</v>
      </c>
      <c r="T207" s="6">
        <v>2.23</v>
      </c>
      <c r="U207" s="6">
        <v>2.2599999999999998</v>
      </c>
      <c r="V207" s="6">
        <v>2.27</v>
      </c>
      <c r="W207" s="6">
        <v>2.2799999999999998</v>
      </c>
      <c r="X207" s="6">
        <v>2.29</v>
      </c>
      <c r="Y207" s="6">
        <v>2.2999999999999998</v>
      </c>
      <c r="Z207" s="6">
        <v>2.2999999999999998</v>
      </c>
      <c r="AA207" s="6">
        <v>2.2999999999999998</v>
      </c>
      <c r="AB207" s="6">
        <v>2.31</v>
      </c>
      <c r="AC207" s="6">
        <v>2.31</v>
      </c>
      <c r="AD207" s="6">
        <v>2.31</v>
      </c>
      <c r="AE207" s="6">
        <v>2.31</v>
      </c>
      <c r="AF207" s="6">
        <v>2.31</v>
      </c>
      <c r="AG207" s="6">
        <v>2.31</v>
      </c>
      <c r="AH207" s="6">
        <v>2.31</v>
      </c>
      <c r="AI207" s="6">
        <v>2.31</v>
      </c>
      <c r="AJ207" s="6">
        <v>2.31</v>
      </c>
      <c r="AK207" s="6">
        <v>2.31</v>
      </c>
      <c r="AL207" s="6">
        <v>2.31</v>
      </c>
      <c r="AM207" s="6">
        <v>2.31</v>
      </c>
      <c r="AN207" s="6">
        <v>2.31</v>
      </c>
      <c r="AO207" s="6">
        <v>2.31</v>
      </c>
      <c r="AP207" s="6">
        <v>2.2999999999999998</v>
      </c>
      <c r="AQ207" s="6">
        <v>2.2999999999999998</v>
      </c>
      <c r="AR207" s="6">
        <v>2.2999999999999998</v>
      </c>
      <c r="AS207" s="6">
        <v>2.29</v>
      </c>
      <c r="AT207" s="6">
        <v>2.29</v>
      </c>
      <c r="AU207" s="6">
        <v>2.29</v>
      </c>
      <c r="AV207" s="6">
        <v>2.2799999999999998</v>
      </c>
      <c r="AW207" s="6">
        <v>2.2799999999999998</v>
      </c>
      <c r="AX207" s="6">
        <v>2.2799999999999998</v>
      </c>
      <c r="AY207" s="6">
        <v>2.2799999999999998</v>
      </c>
    </row>
    <row r="208" spans="1:51" x14ac:dyDescent="0.2">
      <c r="A208" s="5">
        <v>43555</v>
      </c>
      <c r="B208" s="6">
        <v>0.61</v>
      </c>
      <c r="C208" s="6">
        <v>0.67</v>
      </c>
      <c r="D208" s="6">
        <v>0.77</v>
      </c>
      <c r="E208" s="6">
        <v>0.9</v>
      </c>
      <c r="F208" s="6">
        <v>1.03</v>
      </c>
      <c r="G208" s="6">
        <v>1.17</v>
      </c>
      <c r="H208" s="6">
        <v>1.3</v>
      </c>
      <c r="I208" s="6">
        <v>1.43</v>
      </c>
      <c r="J208" s="6">
        <v>1.56</v>
      </c>
      <c r="K208" s="6">
        <v>1.67</v>
      </c>
      <c r="L208" s="6">
        <v>1.78</v>
      </c>
      <c r="M208" s="6">
        <v>1.86</v>
      </c>
      <c r="N208" s="6">
        <v>1.94</v>
      </c>
      <c r="O208" s="6">
        <v>2.0099999999999998</v>
      </c>
      <c r="P208" s="6">
        <v>2.0699999999999998</v>
      </c>
      <c r="Q208" s="6">
        <v>2.11</v>
      </c>
      <c r="R208" s="6">
        <v>2.14</v>
      </c>
      <c r="S208" s="6">
        <v>2.1800000000000002</v>
      </c>
      <c r="T208" s="6">
        <v>2.21</v>
      </c>
      <c r="U208" s="6">
        <v>2.23</v>
      </c>
      <c r="V208" s="6">
        <v>2.2400000000000002</v>
      </c>
      <c r="W208" s="6">
        <v>2.25</v>
      </c>
      <c r="X208" s="6">
        <v>2.2599999999999998</v>
      </c>
      <c r="Y208" s="6">
        <v>2.27</v>
      </c>
      <c r="Z208" s="6">
        <v>2.2799999999999998</v>
      </c>
      <c r="AA208" s="6">
        <v>2.2799999999999998</v>
      </c>
      <c r="AB208" s="6">
        <v>2.2799999999999998</v>
      </c>
      <c r="AC208" s="6">
        <v>2.2799999999999998</v>
      </c>
      <c r="AD208" s="6">
        <v>2.29</v>
      </c>
      <c r="AE208" s="6">
        <v>2.29</v>
      </c>
      <c r="AF208" s="6">
        <v>2.29</v>
      </c>
      <c r="AG208" s="6">
        <v>2.29</v>
      </c>
      <c r="AH208" s="6">
        <v>2.2799999999999998</v>
      </c>
      <c r="AI208" s="6">
        <v>2.2799999999999998</v>
      </c>
      <c r="AJ208" s="6">
        <v>2.2799999999999998</v>
      </c>
      <c r="AK208" s="6">
        <v>2.2799999999999998</v>
      </c>
      <c r="AL208" s="6">
        <v>2.2799999999999998</v>
      </c>
      <c r="AM208" s="6">
        <v>2.2799999999999998</v>
      </c>
      <c r="AN208" s="6">
        <v>2.2799999999999998</v>
      </c>
      <c r="AO208" s="6">
        <v>2.2799999999999998</v>
      </c>
      <c r="AP208" s="6">
        <v>2.2799999999999998</v>
      </c>
      <c r="AQ208" s="6">
        <v>2.27</v>
      </c>
      <c r="AR208" s="6">
        <v>2.27</v>
      </c>
      <c r="AS208" s="6">
        <v>2.27</v>
      </c>
      <c r="AT208" s="6">
        <v>2.2599999999999998</v>
      </c>
      <c r="AU208" s="6">
        <v>2.2599999999999998</v>
      </c>
      <c r="AV208" s="6">
        <v>2.2599999999999998</v>
      </c>
      <c r="AW208" s="6">
        <v>2.2599999999999998</v>
      </c>
      <c r="AX208" s="6">
        <v>2.25</v>
      </c>
      <c r="AY208" s="6">
        <v>2.25</v>
      </c>
    </row>
    <row r="209" spans="1:51" x14ac:dyDescent="0.2">
      <c r="A209" s="5">
        <v>43585</v>
      </c>
      <c r="B209" s="6">
        <v>0.59</v>
      </c>
      <c r="C209" s="6">
        <v>0.66</v>
      </c>
      <c r="D209" s="6">
        <v>0.75</v>
      </c>
      <c r="E209" s="6">
        <v>0.88</v>
      </c>
      <c r="F209" s="6">
        <v>1.01</v>
      </c>
      <c r="G209" s="6">
        <v>1.1499999999999999</v>
      </c>
      <c r="H209" s="6">
        <v>1.28</v>
      </c>
      <c r="I209" s="6">
        <v>1.41</v>
      </c>
      <c r="J209" s="6">
        <v>1.54</v>
      </c>
      <c r="K209" s="6">
        <v>1.65</v>
      </c>
      <c r="L209" s="6">
        <v>1.76</v>
      </c>
      <c r="M209" s="6">
        <v>1.84</v>
      </c>
      <c r="N209" s="6">
        <v>1.92</v>
      </c>
      <c r="O209" s="6">
        <v>1.99</v>
      </c>
      <c r="P209" s="6">
        <v>2.0499999999999998</v>
      </c>
      <c r="Q209" s="6">
        <v>2.09</v>
      </c>
      <c r="R209" s="6">
        <v>2.12</v>
      </c>
      <c r="S209" s="6">
        <v>2.15</v>
      </c>
      <c r="T209" s="6">
        <v>2.1800000000000002</v>
      </c>
      <c r="U209" s="6">
        <v>2.21</v>
      </c>
      <c r="V209" s="6">
        <v>2.2200000000000002</v>
      </c>
      <c r="W209" s="6">
        <v>2.23</v>
      </c>
      <c r="X209" s="6">
        <v>2.2400000000000002</v>
      </c>
      <c r="Y209" s="6">
        <v>2.25</v>
      </c>
      <c r="Z209" s="6">
        <v>2.2599999999999998</v>
      </c>
      <c r="AA209" s="6">
        <v>2.2599999999999998</v>
      </c>
      <c r="AB209" s="6">
        <v>2.2599999999999998</v>
      </c>
      <c r="AC209" s="6">
        <v>2.2599999999999998</v>
      </c>
      <c r="AD209" s="6">
        <v>2.2599999999999998</v>
      </c>
      <c r="AE209" s="6">
        <v>2.2599999999999998</v>
      </c>
      <c r="AF209" s="6">
        <v>2.2599999999999998</v>
      </c>
      <c r="AG209" s="6">
        <v>2.2599999999999998</v>
      </c>
      <c r="AH209" s="6">
        <v>2.2599999999999998</v>
      </c>
      <c r="AI209" s="6">
        <v>2.2599999999999998</v>
      </c>
      <c r="AJ209" s="6">
        <v>2.2599999999999998</v>
      </c>
      <c r="AK209" s="6">
        <v>2.2599999999999998</v>
      </c>
      <c r="AL209" s="6">
        <v>2.2599999999999998</v>
      </c>
      <c r="AM209" s="6">
        <v>2.2599999999999998</v>
      </c>
      <c r="AN209" s="6">
        <v>2.2599999999999998</v>
      </c>
      <c r="AO209" s="6">
        <v>2.2599999999999998</v>
      </c>
      <c r="AP209" s="6">
        <v>2.25</v>
      </c>
      <c r="AQ209" s="6">
        <v>2.25</v>
      </c>
      <c r="AR209" s="6">
        <v>2.25</v>
      </c>
      <c r="AS209" s="6">
        <v>2.2400000000000002</v>
      </c>
      <c r="AT209" s="6">
        <v>2.2400000000000002</v>
      </c>
      <c r="AU209" s="6">
        <v>2.2400000000000002</v>
      </c>
      <c r="AV209" s="6">
        <v>2.23</v>
      </c>
      <c r="AW209" s="6">
        <v>2.23</v>
      </c>
      <c r="AX209" s="6">
        <v>2.23</v>
      </c>
      <c r="AY209" s="6">
        <v>2.23</v>
      </c>
    </row>
    <row r="210" spans="1:51" x14ac:dyDescent="0.2">
      <c r="A210" s="5">
        <v>43616</v>
      </c>
      <c r="B210" s="6">
        <v>0.57999999999999996</v>
      </c>
      <c r="C210" s="6">
        <v>0.64</v>
      </c>
      <c r="D210" s="6">
        <v>0.74</v>
      </c>
      <c r="E210" s="6">
        <v>0.86</v>
      </c>
      <c r="F210" s="6">
        <v>0.99</v>
      </c>
      <c r="G210" s="6">
        <v>1.1299999999999999</v>
      </c>
      <c r="H210" s="6">
        <v>1.26</v>
      </c>
      <c r="I210" s="6">
        <v>1.39</v>
      </c>
      <c r="J210" s="6">
        <v>1.51</v>
      </c>
      <c r="K210" s="6">
        <v>1.63</v>
      </c>
      <c r="L210" s="6">
        <v>1.73</v>
      </c>
      <c r="M210" s="6">
        <v>1.82</v>
      </c>
      <c r="N210" s="6">
        <v>1.9</v>
      </c>
      <c r="O210" s="6">
        <v>1.96</v>
      </c>
      <c r="P210" s="6">
        <v>2.02</v>
      </c>
      <c r="Q210" s="6">
        <v>2.06</v>
      </c>
      <c r="R210" s="6">
        <v>2.1</v>
      </c>
      <c r="S210" s="6">
        <v>2.13</v>
      </c>
      <c r="T210" s="6">
        <v>2.16</v>
      </c>
      <c r="U210" s="6">
        <v>2.1800000000000002</v>
      </c>
      <c r="V210" s="6">
        <v>2.2000000000000002</v>
      </c>
      <c r="W210" s="6">
        <v>2.21</v>
      </c>
      <c r="X210" s="6">
        <v>2.2200000000000002</v>
      </c>
      <c r="Y210" s="6">
        <v>2.23</v>
      </c>
      <c r="Z210" s="6">
        <v>2.23</v>
      </c>
      <c r="AA210" s="6">
        <v>2.2400000000000002</v>
      </c>
      <c r="AB210" s="6">
        <v>2.2400000000000002</v>
      </c>
      <c r="AC210" s="6">
        <v>2.2400000000000002</v>
      </c>
      <c r="AD210" s="6">
        <v>2.2400000000000002</v>
      </c>
      <c r="AE210" s="6">
        <v>2.2400000000000002</v>
      </c>
      <c r="AF210" s="6">
        <v>2.2400000000000002</v>
      </c>
      <c r="AG210" s="6">
        <v>2.2400000000000002</v>
      </c>
      <c r="AH210" s="6">
        <v>2.2400000000000002</v>
      </c>
      <c r="AI210" s="6">
        <v>2.2400000000000002</v>
      </c>
      <c r="AJ210" s="6">
        <v>2.2400000000000002</v>
      </c>
      <c r="AK210" s="6">
        <v>2.23</v>
      </c>
      <c r="AL210" s="6">
        <v>2.23</v>
      </c>
      <c r="AM210" s="6">
        <v>2.23</v>
      </c>
      <c r="AN210" s="6">
        <v>2.23</v>
      </c>
      <c r="AO210" s="6">
        <v>2.23</v>
      </c>
      <c r="AP210" s="6">
        <v>2.23</v>
      </c>
      <c r="AQ210" s="6">
        <v>2.2200000000000002</v>
      </c>
      <c r="AR210" s="6">
        <v>2.2200000000000002</v>
      </c>
      <c r="AS210" s="6">
        <v>2.2200000000000002</v>
      </c>
      <c r="AT210" s="6">
        <v>2.21</v>
      </c>
      <c r="AU210" s="6">
        <v>2.21</v>
      </c>
      <c r="AV210" s="6">
        <v>2.21</v>
      </c>
      <c r="AW210" s="6">
        <v>2.2000000000000002</v>
      </c>
      <c r="AX210" s="6">
        <v>2.2000000000000002</v>
      </c>
      <c r="AY210" s="6">
        <v>2.2000000000000002</v>
      </c>
    </row>
    <row r="211" spans="1:51" x14ac:dyDescent="0.2">
      <c r="A211" s="5">
        <v>43646</v>
      </c>
      <c r="B211" s="6">
        <v>0.56999999999999995</v>
      </c>
      <c r="C211" s="6">
        <v>0.63</v>
      </c>
      <c r="D211" s="6">
        <v>0.72</v>
      </c>
      <c r="E211" s="6">
        <v>0.84</v>
      </c>
      <c r="F211" s="6">
        <v>0.97</v>
      </c>
      <c r="G211" s="6">
        <v>1.1100000000000001</v>
      </c>
      <c r="H211" s="6">
        <v>1.24</v>
      </c>
      <c r="I211" s="6">
        <v>1.36</v>
      </c>
      <c r="J211" s="6">
        <v>1.49</v>
      </c>
      <c r="K211" s="6">
        <v>1.6</v>
      </c>
      <c r="L211" s="6">
        <v>1.7</v>
      </c>
      <c r="M211" s="6">
        <v>1.79</v>
      </c>
      <c r="N211" s="6">
        <v>1.86</v>
      </c>
      <c r="O211" s="6">
        <v>1.93</v>
      </c>
      <c r="P211" s="6">
        <v>1.99</v>
      </c>
      <c r="Q211" s="6">
        <v>2.0299999999999998</v>
      </c>
      <c r="R211" s="6">
        <v>2.0699999999999998</v>
      </c>
      <c r="S211" s="6">
        <v>2.1</v>
      </c>
      <c r="T211" s="6">
        <v>2.13</v>
      </c>
      <c r="U211" s="6">
        <v>2.15</v>
      </c>
      <c r="V211" s="6">
        <v>2.17</v>
      </c>
      <c r="W211" s="6">
        <v>2.1800000000000002</v>
      </c>
      <c r="X211" s="6">
        <v>2.19</v>
      </c>
      <c r="Y211" s="6">
        <v>2.2000000000000002</v>
      </c>
      <c r="Z211" s="6">
        <v>2.2000000000000002</v>
      </c>
      <c r="AA211" s="6">
        <v>2.21</v>
      </c>
      <c r="AB211" s="6">
        <v>2.21</v>
      </c>
      <c r="AC211" s="6">
        <v>2.21</v>
      </c>
      <c r="AD211" s="6">
        <v>2.21</v>
      </c>
      <c r="AE211" s="6">
        <v>2.21</v>
      </c>
      <c r="AF211" s="6">
        <v>2.21</v>
      </c>
      <c r="AG211" s="6">
        <v>2.21</v>
      </c>
      <c r="AH211" s="6">
        <v>2.21</v>
      </c>
      <c r="AI211" s="6">
        <v>2.21</v>
      </c>
      <c r="AJ211" s="6">
        <v>2.21</v>
      </c>
      <c r="AK211" s="6">
        <v>2.2000000000000002</v>
      </c>
      <c r="AL211" s="6">
        <v>2.2000000000000002</v>
      </c>
      <c r="AM211" s="6">
        <v>2.2000000000000002</v>
      </c>
      <c r="AN211" s="6">
        <v>2.2000000000000002</v>
      </c>
      <c r="AO211" s="6">
        <v>2.2000000000000002</v>
      </c>
      <c r="AP211" s="6">
        <v>2.2000000000000002</v>
      </c>
      <c r="AQ211" s="6">
        <v>2.19</v>
      </c>
      <c r="AR211" s="6">
        <v>2.19</v>
      </c>
      <c r="AS211" s="6">
        <v>2.19</v>
      </c>
      <c r="AT211" s="6">
        <v>2.1800000000000002</v>
      </c>
      <c r="AU211" s="6">
        <v>2.1800000000000002</v>
      </c>
      <c r="AV211" s="6">
        <v>2.17</v>
      </c>
      <c r="AW211" s="6">
        <v>2.17</v>
      </c>
      <c r="AX211" s="6">
        <v>2.17</v>
      </c>
      <c r="AY211" s="6">
        <v>2.17</v>
      </c>
    </row>
    <row r="212" spans="1:51" x14ac:dyDescent="0.2">
      <c r="A212" s="5">
        <v>43677</v>
      </c>
      <c r="B212" s="6">
        <v>0.55000000000000004</v>
      </c>
      <c r="C212" s="6">
        <v>0.61</v>
      </c>
      <c r="D212" s="6">
        <v>0.7</v>
      </c>
      <c r="E212" s="6">
        <v>0.82</v>
      </c>
      <c r="F212" s="6">
        <v>0.94</v>
      </c>
      <c r="G212" s="6">
        <v>1.08</v>
      </c>
      <c r="H212" s="6">
        <v>1.21</v>
      </c>
      <c r="I212" s="6">
        <v>1.33</v>
      </c>
      <c r="J212" s="6">
        <v>1.45</v>
      </c>
      <c r="K212" s="6">
        <v>1.57</v>
      </c>
      <c r="L212" s="6">
        <v>1.67</v>
      </c>
      <c r="M212" s="6">
        <v>1.75</v>
      </c>
      <c r="N212" s="6">
        <v>1.83</v>
      </c>
      <c r="O212" s="6">
        <v>1.9</v>
      </c>
      <c r="P212" s="6">
        <v>1.95</v>
      </c>
      <c r="Q212" s="6">
        <v>1.99</v>
      </c>
      <c r="R212" s="6">
        <v>2.0299999999999998</v>
      </c>
      <c r="S212" s="6">
        <v>2.06</v>
      </c>
      <c r="T212" s="6">
        <v>2.09</v>
      </c>
      <c r="U212" s="6">
        <v>2.12</v>
      </c>
      <c r="V212" s="6">
        <v>2.13</v>
      </c>
      <c r="W212" s="6">
        <v>2.14</v>
      </c>
      <c r="X212" s="6">
        <v>2.15</v>
      </c>
      <c r="Y212" s="6">
        <v>2.16</v>
      </c>
      <c r="Z212" s="6">
        <v>2.17</v>
      </c>
      <c r="AA212" s="6">
        <v>2.17</v>
      </c>
      <c r="AB212" s="6">
        <v>2.17</v>
      </c>
      <c r="AC212" s="6">
        <v>2.17</v>
      </c>
      <c r="AD212" s="6">
        <v>2.1800000000000002</v>
      </c>
      <c r="AE212" s="6">
        <v>2.1800000000000002</v>
      </c>
      <c r="AF212" s="6">
        <v>2.1800000000000002</v>
      </c>
      <c r="AG212" s="6">
        <v>2.17</v>
      </c>
      <c r="AH212" s="6">
        <v>2.17</v>
      </c>
      <c r="AI212" s="6">
        <v>2.17</v>
      </c>
      <c r="AJ212" s="6">
        <v>2.17</v>
      </c>
      <c r="AK212" s="6">
        <v>2.17</v>
      </c>
      <c r="AL212" s="6">
        <v>2.17</v>
      </c>
      <c r="AM212" s="6">
        <v>2.17</v>
      </c>
      <c r="AN212" s="6">
        <v>2.17</v>
      </c>
      <c r="AO212" s="6">
        <v>2.17</v>
      </c>
      <c r="AP212" s="6">
        <v>2.16</v>
      </c>
      <c r="AQ212" s="6">
        <v>2.16</v>
      </c>
      <c r="AR212" s="6">
        <v>2.15</v>
      </c>
      <c r="AS212" s="6">
        <v>2.15</v>
      </c>
      <c r="AT212" s="6">
        <v>2.15</v>
      </c>
      <c r="AU212" s="6">
        <v>2.14</v>
      </c>
      <c r="AV212" s="6">
        <v>2.14</v>
      </c>
      <c r="AW212" s="6">
        <v>2.14</v>
      </c>
      <c r="AX212" s="6">
        <v>2.13</v>
      </c>
      <c r="AY212" s="6">
        <v>2.13</v>
      </c>
    </row>
    <row r="213" spans="1:51" x14ac:dyDescent="0.2">
      <c r="A213" s="5">
        <v>43708</v>
      </c>
      <c r="B213" s="6">
        <v>0.53</v>
      </c>
      <c r="C213" s="6">
        <v>0.59</v>
      </c>
      <c r="D213" s="6">
        <v>0.67</v>
      </c>
      <c r="E213" s="6">
        <v>0.79</v>
      </c>
      <c r="F213" s="6">
        <v>0.91</v>
      </c>
      <c r="G213" s="6">
        <v>1.04</v>
      </c>
      <c r="H213" s="6">
        <v>1.17</v>
      </c>
      <c r="I213" s="6">
        <v>1.3</v>
      </c>
      <c r="J213" s="6">
        <v>1.42</v>
      </c>
      <c r="K213" s="6">
        <v>1.53</v>
      </c>
      <c r="L213" s="6">
        <v>1.63</v>
      </c>
      <c r="M213" s="6">
        <v>1.71</v>
      </c>
      <c r="N213" s="6">
        <v>1.79</v>
      </c>
      <c r="O213" s="6">
        <v>1.85</v>
      </c>
      <c r="P213" s="6">
        <v>1.91</v>
      </c>
      <c r="Q213" s="6">
        <v>1.95</v>
      </c>
      <c r="R213" s="6">
        <v>1.99</v>
      </c>
      <c r="S213" s="6">
        <v>2.02</v>
      </c>
      <c r="T213" s="6">
        <v>2.0499999999999998</v>
      </c>
      <c r="U213" s="6">
        <v>2.08</v>
      </c>
      <c r="V213" s="6">
        <v>2.09</v>
      </c>
      <c r="W213" s="6">
        <v>2.1</v>
      </c>
      <c r="X213" s="6">
        <v>2.11</v>
      </c>
      <c r="Y213" s="6">
        <v>2.12</v>
      </c>
      <c r="Z213" s="6">
        <v>2.13</v>
      </c>
      <c r="AA213" s="6">
        <v>2.13</v>
      </c>
      <c r="AB213" s="6">
        <v>2.13</v>
      </c>
      <c r="AC213" s="6">
        <v>2.13</v>
      </c>
      <c r="AD213" s="6">
        <v>2.13</v>
      </c>
      <c r="AE213" s="6">
        <v>2.14</v>
      </c>
      <c r="AF213" s="6">
        <v>2.13</v>
      </c>
      <c r="AG213" s="6">
        <v>2.13</v>
      </c>
      <c r="AH213" s="6">
        <v>2.13</v>
      </c>
      <c r="AI213" s="6">
        <v>2.13</v>
      </c>
      <c r="AJ213" s="6">
        <v>2.13</v>
      </c>
      <c r="AK213" s="6">
        <v>2.13</v>
      </c>
      <c r="AL213" s="6">
        <v>2.13</v>
      </c>
      <c r="AM213" s="6">
        <v>2.13</v>
      </c>
      <c r="AN213" s="6">
        <v>2.13</v>
      </c>
      <c r="AO213" s="6">
        <v>2.13</v>
      </c>
      <c r="AP213" s="6">
        <v>2.12</v>
      </c>
      <c r="AQ213" s="6">
        <v>2.12</v>
      </c>
      <c r="AR213" s="6">
        <v>2.11</v>
      </c>
      <c r="AS213" s="6">
        <v>2.11</v>
      </c>
      <c r="AT213" s="6">
        <v>2.1</v>
      </c>
      <c r="AU213" s="6">
        <v>2.1</v>
      </c>
      <c r="AV213" s="6">
        <v>2.1</v>
      </c>
      <c r="AW213" s="6">
        <v>2.09</v>
      </c>
      <c r="AX213" s="6">
        <v>2.09</v>
      </c>
      <c r="AY213" s="6">
        <v>2.09</v>
      </c>
    </row>
    <row r="214" spans="1:51" x14ac:dyDescent="0.2">
      <c r="A214" s="5">
        <v>43738</v>
      </c>
      <c r="B214" s="6">
        <v>0.52</v>
      </c>
      <c r="C214" s="6">
        <v>0.56999999999999995</v>
      </c>
      <c r="D214" s="6">
        <v>0.65</v>
      </c>
      <c r="E214" s="6">
        <v>0.77</v>
      </c>
      <c r="F214" s="6">
        <v>0.89</v>
      </c>
      <c r="G214" s="6">
        <v>1.02</v>
      </c>
      <c r="H214" s="6">
        <v>1.1399999999999999</v>
      </c>
      <c r="I214" s="6">
        <v>1.27</v>
      </c>
      <c r="J214" s="6">
        <v>1.38</v>
      </c>
      <c r="K214" s="6">
        <v>1.49</v>
      </c>
      <c r="L214" s="6">
        <v>1.59</v>
      </c>
      <c r="M214" s="6">
        <v>1.68</v>
      </c>
      <c r="N214" s="6">
        <v>1.75</v>
      </c>
      <c r="O214" s="6">
        <v>1.82</v>
      </c>
      <c r="P214" s="6">
        <v>1.87</v>
      </c>
      <c r="Q214" s="6">
        <v>1.91</v>
      </c>
      <c r="R214" s="6">
        <v>1.95</v>
      </c>
      <c r="S214" s="6">
        <v>1.98</v>
      </c>
      <c r="T214" s="6">
        <v>2.0099999999999998</v>
      </c>
      <c r="U214" s="6">
        <v>2.04</v>
      </c>
      <c r="V214" s="6">
        <v>2.0499999999999998</v>
      </c>
      <c r="W214" s="6">
        <v>2.06</v>
      </c>
      <c r="X214" s="6">
        <v>2.0699999999999998</v>
      </c>
      <c r="Y214" s="6">
        <v>2.08</v>
      </c>
      <c r="Z214" s="6">
        <v>2.09</v>
      </c>
      <c r="AA214" s="6">
        <v>2.09</v>
      </c>
      <c r="AB214" s="6">
        <v>2.09</v>
      </c>
      <c r="AC214" s="6">
        <v>2.1</v>
      </c>
      <c r="AD214" s="6">
        <v>2.1</v>
      </c>
      <c r="AE214" s="6">
        <v>2.1</v>
      </c>
      <c r="AF214" s="6">
        <v>2.1</v>
      </c>
      <c r="AG214" s="6">
        <v>2.1</v>
      </c>
      <c r="AH214" s="6">
        <v>2.09</v>
      </c>
      <c r="AI214" s="6">
        <v>2.09</v>
      </c>
      <c r="AJ214" s="6">
        <v>2.09</v>
      </c>
      <c r="AK214" s="6">
        <v>2.09</v>
      </c>
      <c r="AL214" s="6">
        <v>2.09</v>
      </c>
      <c r="AM214" s="6">
        <v>2.09</v>
      </c>
      <c r="AN214" s="6">
        <v>2.09</v>
      </c>
      <c r="AO214" s="6">
        <v>2.09</v>
      </c>
      <c r="AP214" s="6">
        <v>2.08</v>
      </c>
      <c r="AQ214" s="6">
        <v>2.08</v>
      </c>
      <c r="AR214" s="6">
        <v>2.0699999999999998</v>
      </c>
      <c r="AS214" s="6">
        <v>2.0699999999999998</v>
      </c>
      <c r="AT214" s="6">
        <v>2.0699999999999998</v>
      </c>
      <c r="AU214" s="6">
        <v>2.06</v>
      </c>
      <c r="AV214" s="6">
        <v>2.06</v>
      </c>
      <c r="AW214" s="6">
        <v>2.0499999999999998</v>
      </c>
      <c r="AX214" s="6">
        <v>2.0499999999999998</v>
      </c>
      <c r="AY214" s="6">
        <v>2.0499999999999998</v>
      </c>
    </row>
    <row r="215" spans="1:51" x14ac:dyDescent="0.2">
      <c r="A215" s="5">
        <v>43769</v>
      </c>
      <c r="B215" s="6">
        <v>0.5</v>
      </c>
      <c r="C215" s="6">
        <v>0.55000000000000004</v>
      </c>
      <c r="D215" s="6">
        <v>0.64</v>
      </c>
      <c r="E215" s="6">
        <v>0.75</v>
      </c>
      <c r="F215" s="6">
        <v>0.86</v>
      </c>
      <c r="G215" s="6">
        <v>0.99</v>
      </c>
      <c r="H215" s="6">
        <v>1.1100000000000001</v>
      </c>
      <c r="I215" s="6">
        <v>1.24</v>
      </c>
      <c r="J215" s="6">
        <v>1.35</v>
      </c>
      <c r="K215" s="6">
        <v>1.46</v>
      </c>
      <c r="L215" s="6">
        <v>1.56</v>
      </c>
      <c r="M215" s="6">
        <v>1.64</v>
      </c>
      <c r="N215" s="6">
        <v>1.72</v>
      </c>
      <c r="O215" s="6">
        <v>1.78</v>
      </c>
      <c r="P215" s="6">
        <v>1.84</v>
      </c>
      <c r="Q215" s="6">
        <v>1.88</v>
      </c>
      <c r="R215" s="6">
        <v>1.91</v>
      </c>
      <c r="S215" s="6">
        <v>1.95</v>
      </c>
      <c r="T215" s="6">
        <v>1.98</v>
      </c>
      <c r="U215" s="6">
        <v>2</v>
      </c>
      <c r="V215" s="6">
        <v>2.0099999999999998</v>
      </c>
      <c r="W215" s="6">
        <v>2.0299999999999998</v>
      </c>
      <c r="X215" s="6">
        <v>2.04</v>
      </c>
      <c r="Y215" s="6">
        <v>2.0499999999999998</v>
      </c>
      <c r="Z215" s="6">
        <v>2.0499999999999998</v>
      </c>
      <c r="AA215" s="6">
        <v>2.06</v>
      </c>
      <c r="AB215" s="6">
        <v>2.06</v>
      </c>
      <c r="AC215" s="6">
        <v>2.06</v>
      </c>
      <c r="AD215" s="6">
        <v>2.06</v>
      </c>
      <c r="AE215" s="6">
        <v>2.06</v>
      </c>
      <c r="AF215" s="6">
        <v>2.06</v>
      </c>
      <c r="AG215" s="6">
        <v>2.06</v>
      </c>
      <c r="AH215" s="6">
        <v>2.06</v>
      </c>
      <c r="AI215" s="6">
        <v>2.06</v>
      </c>
      <c r="AJ215" s="6">
        <v>2.06</v>
      </c>
      <c r="AK215" s="6">
        <v>2.0499999999999998</v>
      </c>
      <c r="AL215" s="6">
        <v>2.0499999999999998</v>
      </c>
      <c r="AM215" s="6">
        <v>2.0499999999999998</v>
      </c>
      <c r="AN215" s="6">
        <v>2.0499999999999998</v>
      </c>
      <c r="AO215" s="6">
        <v>2.0499999999999998</v>
      </c>
      <c r="AP215" s="6">
        <v>2.0499999999999998</v>
      </c>
      <c r="AQ215" s="6">
        <v>2.04</v>
      </c>
      <c r="AR215" s="6">
        <v>2.04</v>
      </c>
      <c r="AS215" s="6">
        <v>2.0299999999999998</v>
      </c>
      <c r="AT215" s="6">
        <v>2.0299999999999998</v>
      </c>
      <c r="AU215" s="6">
        <v>2.02</v>
      </c>
      <c r="AV215" s="6">
        <v>2.02</v>
      </c>
      <c r="AW215" s="6">
        <v>2.0099999999999998</v>
      </c>
      <c r="AX215" s="6">
        <v>2.0099999999999998</v>
      </c>
      <c r="AY215" s="6">
        <v>2.0099999999999998</v>
      </c>
    </row>
    <row r="216" spans="1:51" x14ac:dyDescent="0.2">
      <c r="A216" s="5">
        <v>43799</v>
      </c>
      <c r="B216" s="6">
        <v>0.49</v>
      </c>
      <c r="C216" s="6">
        <v>0.54</v>
      </c>
      <c r="D216" s="6">
        <v>0.62</v>
      </c>
      <c r="E216" s="6">
        <v>0.73</v>
      </c>
      <c r="F216" s="6">
        <v>0.84</v>
      </c>
      <c r="G216" s="6">
        <v>0.96</v>
      </c>
      <c r="H216" s="6">
        <v>1.0900000000000001</v>
      </c>
      <c r="I216" s="6">
        <v>1.21</v>
      </c>
      <c r="J216" s="6">
        <v>1.32</v>
      </c>
      <c r="K216" s="6">
        <v>1.43</v>
      </c>
      <c r="L216" s="6">
        <v>1.53</v>
      </c>
      <c r="M216" s="6">
        <v>1.61</v>
      </c>
      <c r="N216" s="6">
        <v>1.68</v>
      </c>
      <c r="O216" s="6">
        <v>1.75</v>
      </c>
      <c r="P216" s="6">
        <v>1.8</v>
      </c>
      <c r="Q216" s="6">
        <v>1.84</v>
      </c>
      <c r="R216" s="6">
        <v>1.88</v>
      </c>
      <c r="S216" s="6">
        <v>1.91</v>
      </c>
      <c r="T216" s="6">
        <v>1.94</v>
      </c>
      <c r="U216" s="6">
        <v>1.97</v>
      </c>
      <c r="V216" s="6">
        <v>1.98</v>
      </c>
      <c r="W216" s="6">
        <v>1.99</v>
      </c>
      <c r="X216" s="6">
        <v>2</v>
      </c>
      <c r="Y216" s="6">
        <v>2.0099999999999998</v>
      </c>
      <c r="Z216" s="6">
        <v>2.02</v>
      </c>
      <c r="AA216" s="6">
        <v>2.02</v>
      </c>
      <c r="AB216" s="6">
        <v>2.02</v>
      </c>
      <c r="AC216" s="6">
        <v>2.02</v>
      </c>
      <c r="AD216" s="6">
        <v>2.02</v>
      </c>
      <c r="AE216" s="6">
        <v>2.0299999999999998</v>
      </c>
      <c r="AF216" s="6">
        <v>2.02</v>
      </c>
      <c r="AG216" s="6">
        <v>2.02</v>
      </c>
      <c r="AH216" s="6">
        <v>2.02</v>
      </c>
      <c r="AI216" s="6">
        <v>2.02</v>
      </c>
      <c r="AJ216" s="6">
        <v>2.02</v>
      </c>
      <c r="AK216" s="6">
        <v>2.02</v>
      </c>
      <c r="AL216" s="6">
        <v>2.02</v>
      </c>
      <c r="AM216" s="6">
        <v>2.02</v>
      </c>
      <c r="AN216" s="6">
        <v>2.0099999999999998</v>
      </c>
      <c r="AO216" s="6">
        <v>2.0099999999999998</v>
      </c>
      <c r="AP216" s="6">
        <v>2.0099999999999998</v>
      </c>
      <c r="AQ216" s="6">
        <v>2</v>
      </c>
      <c r="AR216" s="6">
        <v>2</v>
      </c>
      <c r="AS216" s="6">
        <v>1.99</v>
      </c>
      <c r="AT216" s="6">
        <v>1.99</v>
      </c>
      <c r="AU216" s="6">
        <v>1.98</v>
      </c>
      <c r="AV216" s="6">
        <v>1.98</v>
      </c>
      <c r="AW216" s="6">
        <v>1.98</v>
      </c>
      <c r="AX216" s="6">
        <v>1.97</v>
      </c>
      <c r="AY216" s="6">
        <v>1.97</v>
      </c>
    </row>
    <row r="217" spans="1:51" x14ac:dyDescent="0.2">
      <c r="A217" s="5">
        <v>43830</v>
      </c>
      <c r="B217" s="6">
        <v>0.47</v>
      </c>
      <c r="C217" s="6">
        <v>0.52</v>
      </c>
      <c r="D217" s="6">
        <v>0.6</v>
      </c>
      <c r="E217" s="6">
        <v>0.7</v>
      </c>
      <c r="F217" s="6">
        <v>0.82</v>
      </c>
      <c r="G217" s="6">
        <v>0.94</v>
      </c>
      <c r="H217" s="6">
        <v>1.06</v>
      </c>
      <c r="I217" s="6">
        <v>1.17</v>
      </c>
      <c r="J217" s="6">
        <v>1.29</v>
      </c>
      <c r="K217" s="6">
        <v>1.4</v>
      </c>
      <c r="L217" s="6">
        <v>1.49</v>
      </c>
      <c r="M217" s="6">
        <v>1.57</v>
      </c>
      <c r="N217" s="6">
        <v>1.65</v>
      </c>
      <c r="O217" s="6">
        <v>1.71</v>
      </c>
      <c r="P217" s="6">
        <v>1.76</v>
      </c>
      <c r="Q217" s="6">
        <v>1.81</v>
      </c>
      <c r="R217" s="6">
        <v>1.84</v>
      </c>
      <c r="S217" s="6">
        <v>1.87</v>
      </c>
      <c r="T217" s="6">
        <v>1.9</v>
      </c>
      <c r="U217" s="6">
        <v>1.93</v>
      </c>
      <c r="V217" s="6">
        <v>1.94</v>
      </c>
      <c r="W217" s="6">
        <v>1.95</v>
      </c>
      <c r="X217" s="6">
        <v>1.96</v>
      </c>
      <c r="Y217" s="6">
        <v>1.97</v>
      </c>
      <c r="Z217" s="6">
        <v>1.98</v>
      </c>
      <c r="AA217" s="6">
        <v>1.98</v>
      </c>
      <c r="AB217" s="6">
        <v>1.99</v>
      </c>
      <c r="AC217" s="6">
        <v>1.99</v>
      </c>
      <c r="AD217" s="6">
        <v>1.99</v>
      </c>
      <c r="AE217" s="6">
        <v>1.99</v>
      </c>
      <c r="AF217" s="6">
        <v>1.99</v>
      </c>
      <c r="AG217" s="6">
        <v>1.99</v>
      </c>
      <c r="AH217" s="6">
        <v>1.99</v>
      </c>
      <c r="AI217" s="6">
        <v>1.98</v>
      </c>
      <c r="AJ217" s="6">
        <v>1.98</v>
      </c>
      <c r="AK217" s="6">
        <v>1.98</v>
      </c>
      <c r="AL217" s="6">
        <v>1.98</v>
      </c>
      <c r="AM217" s="6">
        <v>1.98</v>
      </c>
      <c r="AN217" s="6">
        <v>1.98</v>
      </c>
      <c r="AO217" s="6">
        <v>1.98</v>
      </c>
      <c r="AP217" s="6">
        <v>1.97</v>
      </c>
      <c r="AQ217" s="6">
        <v>1.97</v>
      </c>
      <c r="AR217" s="6">
        <v>1.96</v>
      </c>
      <c r="AS217" s="6">
        <v>1.96</v>
      </c>
      <c r="AT217" s="6">
        <v>1.95</v>
      </c>
      <c r="AU217" s="6">
        <v>1.95</v>
      </c>
      <c r="AV217" s="6">
        <v>1.94</v>
      </c>
      <c r="AW217" s="6">
        <v>1.94</v>
      </c>
      <c r="AX217" s="6">
        <v>1.94</v>
      </c>
      <c r="AY217" s="6">
        <v>1.93</v>
      </c>
    </row>
    <row r="218" spans="1:51" x14ac:dyDescent="0.2">
      <c r="A218" s="5">
        <v>43861</v>
      </c>
      <c r="B218" s="6">
        <v>0.46</v>
      </c>
      <c r="C218" s="6">
        <v>0.5</v>
      </c>
      <c r="D218" s="6">
        <v>0.57999999999999996</v>
      </c>
      <c r="E218" s="6">
        <v>0.68</v>
      </c>
      <c r="F218" s="6">
        <v>0.79</v>
      </c>
      <c r="G218" s="6">
        <v>0.91</v>
      </c>
      <c r="H218" s="6">
        <v>1.03</v>
      </c>
      <c r="I218" s="6">
        <v>1.1399999999999999</v>
      </c>
      <c r="J218" s="6">
        <v>1.25</v>
      </c>
      <c r="K218" s="6">
        <v>1.36</v>
      </c>
      <c r="L218" s="6">
        <v>1.46</v>
      </c>
      <c r="M218" s="6">
        <v>1.54</v>
      </c>
      <c r="N218" s="6">
        <v>1.61</v>
      </c>
      <c r="O218" s="6">
        <v>1.67</v>
      </c>
      <c r="P218" s="6">
        <v>1.73</v>
      </c>
      <c r="Q218" s="6">
        <v>1.77</v>
      </c>
      <c r="R218" s="6">
        <v>1.8</v>
      </c>
      <c r="S218" s="6">
        <v>1.84</v>
      </c>
      <c r="T218" s="6">
        <v>1.87</v>
      </c>
      <c r="U218" s="6">
        <v>1.89</v>
      </c>
      <c r="V218" s="6">
        <v>1.9</v>
      </c>
      <c r="W218" s="6">
        <v>1.92</v>
      </c>
      <c r="X218" s="6">
        <v>1.93</v>
      </c>
      <c r="Y218" s="6">
        <v>1.94</v>
      </c>
      <c r="Z218" s="6">
        <v>1.94</v>
      </c>
      <c r="AA218" s="6">
        <v>1.95</v>
      </c>
      <c r="AB218" s="6">
        <v>1.95</v>
      </c>
      <c r="AC218" s="6">
        <v>1.95</v>
      </c>
      <c r="AD218" s="6">
        <v>1.95</v>
      </c>
      <c r="AE218" s="6">
        <v>1.95</v>
      </c>
      <c r="AF218" s="6">
        <v>1.95</v>
      </c>
      <c r="AG218" s="6">
        <v>1.95</v>
      </c>
      <c r="AH218" s="6">
        <v>1.95</v>
      </c>
      <c r="AI218" s="6">
        <v>1.95</v>
      </c>
      <c r="AJ218" s="6">
        <v>1.94</v>
      </c>
      <c r="AK218" s="6">
        <v>1.94</v>
      </c>
      <c r="AL218" s="6">
        <v>1.94</v>
      </c>
      <c r="AM218" s="6">
        <v>1.94</v>
      </c>
      <c r="AN218" s="6">
        <v>1.94</v>
      </c>
      <c r="AO218" s="6">
        <v>1.94</v>
      </c>
      <c r="AP218" s="6">
        <v>1.93</v>
      </c>
      <c r="AQ218" s="6">
        <v>1.93</v>
      </c>
      <c r="AR218" s="6">
        <v>1.92</v>
      </c>
      <c r="AS218" s="6">
        <v>1.92</v>
      </c>
      <c r="AT218" s="6">
        <v>1.91</v>
      </c>
      <c r="AU218" s="6">
        <v>1.91</v>
      </c>
      <c r="AV218" s="6">
        <v>1.9</v>
      </c>
      <c r="AW218" s="6">
        <v>1.9</v>
      </c>
      <c r="AX218" s="6">
        <v>1.9</v>
      </c>
      <c r="AY218" s="6">
        <v>1.89</v>
      </c>
    </row>
    <row r="219" spans="1:51" x14ac:dyDescent="0.2">
      <c r="A219" s="5">
        <v>43890</v>
      </c>
      <c r="B219" s="6">
        <v>0.44</v>
      </c>
      <c r="C219" s="6">
        <v>0.49</v>
      </c>
      <c r="D219" s="6">
        <v>0.56000000000000005</v>
      </c>
      <c r="E219" s="6">
        <v>0.66</v>
      </c>
      <c r="F219" s="6">
        <v>0.77</v>
      </c>
      <c r="G219" s="6">
        <v>0.88</v>
      </c>
      <c r="H219" s="6">
        <v>1</v>
      </c>
      <c r="I219" s="6">
        <v>1.1100000000000001</v>
      </c>
      <c r="J219" s="6">
        <v>1.22</v>
      </c>
      <c r="K219" s="6">
        <v>1.33</v>
      </c>
      <c r="L219" s="6">
        <v>1.42</v>
      </c>
      <c r="M219" s="6">
        <v>1.5</v>
      </c>
      <c r="N219" s="6">
        <v>1.57</v>
      </c>
      <c r="O219" s="6">
        <v>1.64</v>
      </c>
      <c r="P219" s="6">
        <v>1.69</v>
      </c>
      <c r="Q219" s="6">
        <v>1.73</v>
      </c>
      <c r="R219" s="6">
        <v>1.77</v>
      </c>
      <c r="S219" s="6">
        <v>1.8</v>
      </c>
      <c r="T219" s="6">
        <v>1.83</v>
      </c>
      <c r="U219" s="6">
        <v>1.85</v>
      </c>
      <c r="V219" s="6">
        <v>1.87</v>
      </c>
      <c r="W219" s="6">
        <v>1.88</v>
      </c>
      <c r="X219" s="6">
        <v>1.89</v>
      </c>
      <c r="Y219" s="6">
        <v>1.9</v>
      </c>
      <c r="Z219" s="6">
        <v>1.91</v>
      </c>
      <c r="AA219" s="6">
        <v>1.91</v>
      </c>
      <c r="AB219" s="6">
        <v>1.91</v>
      </c>
      <c r="AC219" s="6">
        <v>1.91</v>
      </c>
      <c r="AD219" s="6">
        <v>1.91</v>
      </c>
      <c r="AE219" s="6">
        <v>1.91</v>
      </c>
      <c r="AF219" s="6">
        <v>1.91</v>
      </c>
      <c r="AG219" s="6">
        <v>1.91</v>
      </c>
      <c r="AH219" s="6">
        <v>1.91</v>
      </c>
      <c r="AI219" s="6">
        <v>1.91</v>
      </c>
      <c r="AJ219" s="6">
        <v>1.91</v>
      </c>
      <c r="AK219" s="6">
        <v>1.9</v>
      </c>
      <c r="AL219" s="6">
        <v>1.9</v>
      </c>
      <c r="AM219" s="6">
        <v>1.9</v>
      </c>
      <c r="AN219" s="6">
        <v>1.9</v>
      </c>
      <c r="AO219" s="6">
        <v>1.9</v>
      </c>
      <c r="AP219" s="6">
        <v>1.89</v>
      </c>
      <c r="AQ219" s="6">
        <v>1.89</v>
      </c>
      <c r="AR219" s="6">
        <v>1.88</v>
      </c>
      <c r="AS219" s="6">
        <v>1.88</v>
      </c>
      <c r="AT219" s="6">
        <v>1.87</v>
      </c>
      <c r="AU219" s="6">
        <v>1.87</v>
      </c>
      <c r="AV219" s="6">
        <v>1.86</v>
      </c>
      <c r="AW219" s="6">
        <v>1.86</v>
      </c>
      <c r="AX219" s="6">
        <v>1.86</v>
      </c>
      <c r="AY219" s="6">
        <v>1.85</v>
      </c>
    </row>
    <row r="220" spans="1:51" x14ac:dyDescent="0.2">
      <c r="A220" s="5">
        <v>43921</v>
      </c>
      <c r="B220" s="6">
        <v>0.44</v>
      </c>
      <c r="C220" s="6">
        <v>0.48</v>
      </c>
      <c r="D220" s="6">
        <v>0.56000000000000005</v>
      </c>
      <c r="E220" s="6">
        <v>0.65</v>
      </c>
      <c r="F220" s="6">
        <v>0.76</v>
      </c>
      <c r="G220" s="6">
        <v>0.87</v>
      </c>
      <c r="H220" s="6">
        <v>0.99</v>
      </c>
      <c r="I220" s="6">
        <v>1.1000000000000001</v>
      </c>
      <c r="J220" s="6">
        <v>1.21</v>
      </c>
      <c r="K220" s="6">
        <v>1.31</v>
      </c>
      <c r="L220" s="6">
        <v>1.4</v>
      </c>
      <c r="M220" s="6">
        <v>1.48</v>
      </c>
      <c r="N220" s="6">
        <v>1.55</v>
      </c>
      <c r="O220" s="6">
        <v>1.61</v>
      </c>
      <c r="P220" s="6">
        <v>1.67</v>
      </c>
      <c r="Q220" s="6">
        <v>1.71</v>
      </c>
      <c r="R220" s="6">
        <v>1.74</v>
      </c>
      <c r="S220" s="6">
        <v>1.78</v>
      </c>
      <c r="T220" s="6">
        <v>1.8</v>
      </c>
      <c r="U220" s="6">
        <v>1.83</v>
      </c>
      <c r="V220" s="6">
        <v>1.84</v>
      </c>
      <c r="W220" s="6">
        <v>1.85</v>
      </c>
      <c r="X220" s="6">
        <v>1.86</v>
      </c>
      <c r="Y220" s="6">
        <v>1.87</v>
      </c>
      <c r="Z220" s="6">
        <v>1.88</v>
      </c>
      <c r="AA220" s="6">
        <v>1.88</v>
      </c>
      <c r="AB220" s="6">
        <v>1.88</v>
      </c>
      <c r="AC220" s="6">
        <v>1.89</v>
      </c>
      <c r="AD220" s="6">
        <v>1.89</v>
      </c>
      <c r="AE220" s="6">
        <v>1.89</v>
      </c>
      <c r="AF220" s="6">
        <v>1.89</v>
      </c>
      <c r="AG220" s="6">
        <v>1.89</v>
      </c>
      <c r="AH220" s="6">
        <v>1.88</v>
      </c>
      <c r="AI220" s="6">
        <v>1.88</v>
      </c>
      <c r="AJ220" s="6">
        <v>1.88</v>
      </c>
      <c r="AK220" s="6">
        <v>1.88</v>
      </c>
      <c r="AL220" s="6">
        <v>1.88</v>
      </c>
      <c r="AM220" s="6">
        <v>1.88</v>
      </c>
      <c r="AN220" s="6">
        <v>1.87</v>
      </c>
      <c r="AO220" s="6">
        <v>1.87</v>
      </c>
      <c r="AP220" s="6">
        <v>1.87</v>
      </c>
      <c r="AQ220" s="6">
        <v>1.86</v>
      </c>
      <c r="AR220" s="6">
        <v>1.86</v>
      </c>
      <c r="AS220" s="6">
        <v>1.85</v>
      </c>
      <c r="AT220" s="6">
        <v>1.85</v>
      </c>
      <c r="AU220" s="6">
        <v>1.84</v>
      </c>
      <c r="AV220" s="6">
        <v>1.84</v>
      </c>
      <c r="AW220" s="6">
        <v>1.83</v>
      </c>
      <c r="AX220" s="6">
        <v>1.83</v>
      </c>
      <c r="AY220" s="6">
        <v>1.83</v>
      </c>
    </row>
    <row r="221" spans="1:51" x14ac:dyDescent="0.2">
      <c r="A221" s="5">
        <v>43951</v>
      </c>
      <c r="B221" s="6">
        <v>0.43</v>
      </c>
      <c r="C221" s="6">
        <v>0.47</v>
      </c>
      <c r="D221" s="6">
        <v>0.54</v>
      </c>
      <c r="E221" s="6">
        <v>0.64</v>
      </c>
      <c r="F221" s="6">
        <v>0.74</v>
      </c>
      <c r="G221" s="6">
        <v>0.86</v>
      </c>
      <c r="H221" s="6">
        <v>0.97</v>
      </c>
      <c r="I221" s="6">
        <v>1.08</v>
      </c>
      <c r="J221" s="6">
        <v>1.18</v>
      </c>
      <c r="K221" s="6">
        <v>1.29</v>
      </c>
      <c r="L221" s="6">
        <v>1.38</v>
      </c>
      <c r="M221" s="6">
        <v>1.45</v>
      </c>
      <c r="N221" s="6">
        <v>1.53</v>
      </c>
      <c r="O221" s="6">
        <v>1.59</v>
      </c>
      <c r="P221" s="6">
        <v>1.64</v>
      </c>
      <c r="Q221" s="6">
        <v>1.68</v>
      </c>
      <c r="R221" s="6">
        <v>1.71</v>
      </c>
      <c r="S221" s="6">
        <v>1.74</v>
      </c>
      <c r="T221" s="6">
        <v>1.77</v>
      </c>
      <c r="U221" s="6">
        <v>1.8</v>
      </c>
      <c r="V221" s="6">
        <v>1.81</v>
      </c>
      <c r="W221" s="6">
        <v>1.82</v>
      </c>
      <c r="X221" s="6">
        <v>1.83</v>
      </c>
      <c r="Y221" s="6">
        <v>1.84</v>
      </c>
      <c r="Z221" s="6">
        <v>1.85</v>
      </c>
      <c r="AA221" s="6">
        <v>1.85</v>
      </c>
      <c r="AB221" s="6">
        <v>1.85</v>
      </c>
      <c r="AC221" s="6">
        <v>1.85</v>
      </c>
      <c r="AD221" s="6">
        <v>1.85</v>
      </c>
      <c r="AE221" s="6">
        <v>1.86</v>
      </c>
      <c r="AF221" s="6">
        <v>1.85</v>
      </c>
      <c r="AG221" s="6">
        <v>1.85</v>
      </c>
      <c r="AH221" s="6">
        <v>1.85</v>
      </c>
      <c r="AI221" s="6">
        <v>1.85</v>
      </c>
      <c r="AJ221" s="6">
        <v>1.85</v>
      </c>
      <c r="AK221" s="6">
        <v>1.84</v>
      </c>
      <c r="AL221" s="6">
        <v>1.84</v>
      </c>
      <c r="AM221" s="6">
        <v>1.84</v>
      </c>
      <c r="AN221" s="6">
        <v>1.84</v>
      </c>
      <c r="AO221" s="6">
        <v>1.84</v>
      </c>
      <c r="AP221" s="6">
        <v>1.83</v>
      </c>
      <c r="AQ221" s="6">
        <v>1.83</v>
      </c>
      <c r="AR221" s="6">
        <v>1.82</v>
      </c>
      <c r="AS221" s="6">
        <v>1.82</v>
      </c>
      <c r="AT221" s="6">
        <v>1.81</v>
      </c>
      <c r="AU221" s="6">
        <v>1.81</v>
      </c>
      <c r="AV221" s="6">
        <v>1.8</v>
      </c>
      <c r="AW221" s="6">
        <v>1.8</v>
      </c>
      <c r="AX221" s="6">
        <v>1.79</v>
      </c>
      <c r="AY221" s="6">
        <v>1.79</v>
      </c>
    </row>
    <row r="222" spans="1:51" x14ac:dyDescent="0.2">
      <c r="A222" s="5">
        <v>43982</v>
      </c>
      <c r="B222" s="6">
        <v>0.43</v>
      </c>
      <c r="C222" s="6">
        <v>0.47</v>
      </c>
      <c r="D222" s="6">
        <v>0.53</v>
      </c>
      <c r="E222" s="6">
        <v>0.63</v>
      </c>
      <c r="F222" s="6">
        <v>0.73</v>
      </c>
      <c r="G222" s="6">
        <v>0.84</v>
      </c>
      <c r="H222" s="6">
        <v>0.95</v>
      </c>
      <c r="I222" s="6">
        <v>1.06</v>
      </c>
      <c r="J222" s="6">
        <v>1.1599999999999999</v>
      </c>
      <c r="K222" s="6">
        <v>1.26</v>
      </c>
      <c r="L222" s="6">
        <v>1.35</v>
      </c>
      <c r="M222" s="6">
        <v>1.43</v>
      </c>
      <c r="N222" s="6">
        <v>1.5</v>
      </c>
      <c r="O222" s="6">
        <v>1.56</v>
      </c>
      <c r="P222" s="6">
        <v>1.61</v>
      </c>
      <c r="Q222" s="6">
        <v>1.65</v>
      </c>
      <c r="R222" s="6">
        <v>1.68</v>
      </c>
      <c r="S222" s="6">
        <v>1.71</v>
      </c>
      <c r="T222" s="6">
        <v>1.74</v>
      </c>
      <c r="U222" s="6">
        <v>1.77</v>
      </c>
      <c r="V222" s="6">
        <v>1.78</v>
      </c>
      <c r="W222" s="6">
        <v>1.79</v>
      </c>
      <c r="X222" s="6">
        <v>1.8</v>
      </c>
      <c r="Y222" s="6">
        <v>1.81</v>
      </c>
      <c r="Z222" s="6">
        <v>1.82</v>
      </c>
      <c r="AA222" s="6">
        <v>1.82</v>
      </c>
      <c r="AB222" s="6">
        <v>1.82</v>
      </c>
      <c r="AC222" s="6">
        <v>1.82</v>
      </c>
      <c r="AD222" s="6">
        <v>1.82</v>
      </c>
      <c r="AE222" s="6">
        <v>1.82</v>
      </c>
      <c r="AF222" s="6">
        <v>1.82</v>
      </c>
      <c r="AG222" s="6">
        <v>1.82</v>
      </c>
      <c r="AH222" s="6">
        <v>1.82</v>
      </c>
      <c r="AI222" s="6">
        <v>1.82</v>
      </c>
      <c r="AJ222" s="6">
        <v>1.81</v>
      </c>
      <c r="AK222" s="6">
        <v>1.81</v>
      </c>
      <c r="AL222" s="6">
        <v>1.81</v>
      </c>
      <c r="AM222" s="6">
        <v>1.81</v>
      </c>
      <c r="AN222" s="6">
        <v>1.81</v>
      </c>
      <c r="AO222" s="6">
        <v>1.81</v>
      </c>
      <c r="AP222" s="6">
        <v>1.8</v>
      </c>
      <c r="AQ222" s="6">
        <v>1.79</v>
      </c>
      <c r="AR222" s="6">
        <v>1.79</v>
      </c>
      <c r="AS222" s="6">
        <v>1.78</v>
      </c>
      <c r="AT222" s="6">
        <v>1.78</v>
      </c>
      <c r="AU222" s="6">
        <v>1.77</v>
      </c>
      <c r="AV222" s="6">
        <v>1.77</v>
      </c>
      <c r="AW222" s="6">
        <v>1.76</v>
      </c>
      <c r="AX222" s="6">
        <v>1.76</v>
      </c>
      <c r="AY222" s="6">
        <v>1.76</v>
      </c>
    </row>
    <row r="223" spans="1:51" x14ac:dyDescent="0.2">
      <c r="A223" s="5">
        <v>44012</v>
      </c>
      <c r="B223" s="6">
        <v>0.42</v>
      </c>
      <c r="C223" s="6">
        <v>0.45</v>
      </c>
      <c r="D223" s="6">
        <v>0.52</v>
      </c>
      <c r="E223" s="6">
        <v>0.62</v>
      </c>
      <c r="F223" s="6">
        <v>0.71</v>
      </c>
      <c r="G223" s="6">
        <v>0.82</v>
      </c>
      <c r="H223" s="6">
        <v>0.93</v>
      </c>
      <c r="I223" s="6">
        <v>1.04</v>
      </c>
      <c r="J223" s="6">
        <v>1.1399999999999999</v>
      </c>
      <c r="K223" s="6">
        <v>1.24</v>
      </c>
      <c r="L223" s="6">
        <v>1.33</v>
      </c>
      <c r="M223" s="6">
        <v>1.4</v>
      </c>
      <c r="N223" s="6">
        <v>1.47</v>
      </c>
      <c r="O223" s="6">
        <v>1.53</v>
      </c>
      <c r="P223" s="6">
        <v>1.58</v>
      </c>
      <c r="Q223" s="6">
        <v>1.62</v>
      </c>
      <c r="R223" s="6">
        <v>1.65</v>
      </c>
      <c r="S223" s="6">
        <v>1.69</v>
      </c>
      <c r="T223" s="6">
        <v>1.71</v>
      </c>
      <c r="U223" s="6">
        <v>1.74</v>
      </c>
      <c r="V223" s="6">
        <v>1.75</v>
      </c>
      <c r="W223" s="6">
        <v>1.76</v>
      </c>
      <c r="X223" s="6">
        <v>1.77</v>
      </c>
      <c r="Y223" s="6">
        <v>1.78</v>
      </c>
      <c r="Z223" s="6">
        <v>1.79</v>
      </c>
      <c r="AA223" s="6">
        <v>1.79</v>
      </c>
      <c r="AB223" s="6">
        <v>1.79</v>
      </c>
      <c r="AC223" s="6">
        <v>1.79</v>
      </c>
      <c r="AD223" s="6">
        <v>1.79</v>
      </c>
      <c r="AE223" s="6">
        <v>1.79</v>
      </c>
      <c r="AF223" s="6">
        <v>1.79</v>
      </c>
      <c r="AG223" s="6">
        <v>1.79</v>
      </c>
      <c r="AH223" s="6">
        <v>1.78</v>
      </c>
      <c r="AI223" s="6">
        <v>1.78</v>
      </c>
      <c r="AJ223" s="6">
        <v>1.78</v>
      </c>
      <c r="AK223" s="6">
        <v>1.78</v>
      </c>
      <c r="AL223" s="6">
        <v>1.78</v>
      </c>
      <c r="AM223" s="6">
        <v>1.78</v>
      </c>
      <c r="AN223" s="6">
        <v>1.77</v>
      </c>
      <c r="AO223" s="6">
        <v>1.77</v>
      </c>
      <c r="AP223" s="6">
        <v>1.77</v>
      </c>
      <c r="AQ223" s="6">
        <v>1.76</v>
      </c>
      <c r="AR223" s="6">
        <v>1.75</v>
      </c>
      <c r="AS223" s="6">
        <v>1.75</v>
      </c>
      <c r="AT223" s="6">
        <v>1.74</v>
      </c>
      <c r="AU223" s="6">
        <v>1.74</v>
      </c>
      <c r="AV223" s="6">
        <v>1.73</v>
      </c>
      <c r="AW223" s="6">
        <v>1.73</v>
      </c>
      <c r="AX223" s="6">
        <v>1.73</v>
      </c>
      <c r="AY223" s="6">
        <v>1.72</v>
      </c>
    </row>
    <row r="224" spans="1:51" x14ac:dyDescent="0.2">
      <c r="A224" s="5">
        <v>44043</v>
      </c>
      <c r="B224" s="6">
        <v>0.4</v>
      </c>
      <c r="C224" s="6">
        <v>0.44</v>
      </c>
      <c r="D224" s="6">
        <v>0.51</v>
      </c>
      <c r="E224" s="6">
        <v>0.6</v>
      </c>
      <c r="F224" s="6">
        <v>0.7</v>
      </c>
      <c r="G224" s="6">
        <v>0.8</v>
      </c>
      <c r="H224" s="6">
        <v>0.91</v>
      </c>
      <c r="I224" s="6">
        <v>1.02</v>
      </c>
      <c r="J224" s="6">
        <v>1.1200000000000001</v>
      </c>
      <c r="K224" s="6">
        <v>1.21</v>
      </c>
      <c r="L224" s="6">
        <v>1.3</v>
      </c>
      <c r="M224" s="6">
        <v>1.38</v>
      </c>
      <c r="N224" s="6">
        <v>1.44</v>
      </c>
      <c r="O224" s="6">
        <v>1.5</v>
      </c>
      <c r="P224" s="6">
        <v>1.55</v>
      </c>
      <c r="Q224" s="6">
        <v>1.59</v>
      </c>
      <c r="R224" s="6">
        <v>1.63</v>
      </c>
      <c r="S224" s="6">
        <v>1.66</v>
      </c>
      <c r="T224" s="6">
        <v>1.68</v>
      </c>
      <c r="U224" s="6">
        <v>1.71</v>
      </c>
      <c r="V224" s="6">
        <v>1.72</v>
      </c>
      <c r="W224" s="6">
        <v>1.73</v>
      </c>
      <c r="X224" s="6">
        <v>1.74</v>
      </c>
      <c r="Y224" s="6">
        <v>1.75</v>
      </c>
      <c r="Z224" s="6">
        <v>1.75</v>
      </c>
      <c r="AA224" s="6">
        <v>1.76</v>
      </c>
      <c r="AB224" s="6">
        <v>1.76</v>
      </c>
      <c r="AC224" s="6">
        <v>1.76</v>
      </c>
      <c r="AD224" s="6">
        <v>1.76</v>
      </c>
      <c r="AE224" s="6">
        <v>1.76</v>
      </c>
      <c r="AF224" s="6">
        <v>1.76</v>
      </c>
      <c r="AG224" s="6">
        <v>1.75</v>
      </c>
      <c r="AH224" s="6">
        <v>1.75</v>
      </c>
      <c r="AI224" s="6">
        <v>1.75</v>
      </c>
      <c r="AJ224" s="6">
        <v>1.75</v>
      </c>
      <c r="AK224" s="6">
        <v>1.75</v>
      </c>
      <c r="AL224" s="6">
        <v>1.74</v>
      </c>
      <c r="AM224" s="6">
        <v>1.74</v>
      </c>
      <c r="AN224" s="6">
        <v>1.74</v>
      </c>
      <c r="AO224" s="6">
        <v>1.74</v>
      </c>
      <c r="AP224" s="6">
        <v>1.73</v>
      </c>
      <c r="AQ224" s="6">
        <v>1.73</v>
      </c>
      <c r="AR224" s="6">
        <v>1.72</v>
      </c>
      <c r="AS224" s="6">
        <v>1.72</v>
      </c>
      <c r="AT224" s="6">
        <v>1.71</v>
      </c>
      <c r="AU224" s="6">
        <v>1.71</v>
      </c>
      <c r="AV224" s="6">
        <v>1.7</v>
      </c>
      <c r="AW224" s="6">
        <v>1.7</v>
      </c>
      <c r="AX224" s="6">
        <v>1.69</v>
      </c>
      <c r="AY224" s="6">
        <v>1.69</v>
      </c>
    </row>
    <row r="225" spans="1:51" x14ac:dyDescent="0.2">
      <c r="A225" s="5">
        <v>44074</v>
      </c>
      <c r="B225" s="6">
        <v>0.39</v>
      </c>
      <c r="C225" s="6">
        <v>0.43</v>
      </c>
      <c r="D225" s="6">
        <v>0.5</v>
      </c>
      <c r="E225" s="6">
        <v>0.59</v>
      </c>
      <c r="F225" s="6">
        <v>0.69</v>
      </c>
      <c r="G225" s="6">
        <v>0.79</v>
      </c>
      <c r="H225" s="6">
        <v>0.9</v>
      </c>
      <c r="I225" s="6">
        <v>1</v>
      </c>
      <c r="J225" s="6">
        <v>1.1000000000000001</v>
      </c>
      <c r="K225" s="6">
        <v>1.2</v>
      </c>
      <c r="L225" s="6">
        <v>1.28</v>
      </c>
      <c r="M225" s="6">
        <v>1.36</v>
      </c>
      <c r="N225" s="6">
        <v>1.42</v>
      </c>
      <c r="O225" s="6">
        <v>1.48</v>
      </c>
      <c r="P225" s="6">
        <v>1.53</v>
      </c>
      <c r="Q225" s="6">
        <v>1.57</v>
      </c>
      <c r="R225" s="6">
        <v>1.6</v>
      </c>
      <c r="S225" s="6">
        <v>1.63</v>
      </c>
      <c r="T225" s="6">
        <v>1.66</v>
      </c>
      <c r="U225" s="6">
        <v>1.68</v>
      </c>
      <c r="V225" s="6">
        <v>1.7</v>
      </c>
      <c r="W225" s="6">
        <v>1.71</v>
      </c>
      <c r="X225" s="6">
        <v>1.71</v>
      </c>
      <c r="Y225" s="6">
        <v>1.72</v>
      </c>
      <c r="Z225" s="6">
        <v>1.73</v>
      </c>
      <c r="AA225" s="6">
        <v>1.73</v>
      </c>
      <c r="AB225" s="6">
        <v>1.73</v>
      </c>
      <c r="AC225" s="6">
        <v>1.73</v>
      </c>
      <c r="AD225" s="6">
        <v>1.73</v>
      </c>
      <c r="AE225" s="6">
        <v>1.73</v>
      </c>
      <c r="AF225" s="6">
        <v>1.73</v>
      </c>
      <c r="AG225" s="6">
        <v>1.73</v>
      </c>
      <c r="AH225" s="6">
        <v>1.73</v>
      </c>
      <c r="AI225" s="6">
        <v>1.72</v>
      </c>
      <c r="AJ225" s="6">
        <v>1.72</v>
      </c>
      <c r="AK225" s="6">
        <v>1.72</v>
      </c>
      <c r="AL225" s="6">
        <v>1.72</v>
      </c>
      <c r="AM225" s="6">
        <v>1.72</v>
      </c>
      <c r="AN225" s="6">
        <v>1.71</v>
      </c>
      <c r="AO225" s="6">
        <v>1.71</v>
      </c>
      <c r="AP225" s="6">
        <v>1.71</v>
      </c>
      <c r="AQ225" s="6">
        <v>1.7</v>
      </c>
      <c r="AR225" s="6">
        <v>1.69</v>
      </c>
      <c r="AS225" s="6">
        <v>1.69</v>
      </c>
      <c r="AT225" s="6">
        <v>1.68</v>
      </c>
      <c r="AU225" s="6">
        <v>1.68</v>
      </c>
      <c r="AV225" s="6">
        <v>1.67</v>
      </c>
      <c r="AW225" s="6">
        <v>1.67</v>
      </c>
      <c r="AX225" s="6">
        <v>1.66</v>
      </c>
      <c r="AY225" s="6">
        <v>1.66</v>
      </c>
    </row>
    <row r="226" spans="1:51" x14ac:dyDescent="0.2">
      <c r="A226" s="5">
        <v>44104</v>
      </c>
      <c r="B226" s="6">
        <v>0.38</v>
      </c>
      <c r="C226" s="6">
        <v>0.42</v>
      </c>
      <c r="D226" s="6">
        <v>0.49</v>
      </c>
      <c r="E226" s="6">
        <v>0.57999999999999996</v>
      </c>
      <c r="F226" s="6">
        <v>0.67</v>
      </c>
      <c r="G226" s="6">
        <v>0.78</v>
      </c>
      <c r="H226" s="6">
        <v>0.88</v>
      </c>
      <c r="I226" s="6">
        <v>0.98</v>
      </c>
      <c r="J226" s="6">
        <v>1.08</v>
      </c>
      <c r="K226" s="6">
        <v>1.18</v>
      </c>
      <c r="L226" s="6">
        <v>1.26</v>
      </c>
      <c r="M226" s="6">
        <v>1.33</v>
      </c>
      <c r="N226" s="6">
        <v>1.4</v>
      </c>
      <c r="O226" s="6">
        <v>1.46</v>
      </c>
      <c r="P226" s="6">
        <v>1.51</v>
      </c>
      <c r="Q226" s="6">
        <v>1.55</v>
      </c>
      <c r="R226" s="6">
        <v>1.58</v>
      </c>
      <c r="S226" s="6">
        <v>1.61</v>
      </c>
      <c r="T226" s="6">
        <v>1.63</v>
      </c>
      <c r="U226" s="6">
        <v>1.66</v>
      </c>
      <c r="V226" s="6">
        <v>1.67</v>
      </c>
      <c r="W226" s="6">
        <v>1.68</v>
      </c>
      <c r="X226" s="6">
        <v>1.69</v>
      </c>
      <c r="Y226" s="6">
        <v>1.7</v>
      </c>
      <c r="Z226" s="6">
        <v>1.7</v>
      </c>
      <c r="AA226" s="6">
        <v>1.7</v>
      </c>
      <c r="AB226" s="6">
        <v>1.7</v>
      </c>
      <c r="AC226" s="6">
        <v>1.71</v>
      </c>
      <c r="AD226" s="6">
        <v>1.71</v>
      </c>
      <c r="AE226" s="6">
        <v>1.71</v>
      </c>
      <c r="AF226" s="6">
        <v>1.7</v>
      </c>
      <c r="AG226" s="6">
        <v>1.7</v>
      </c>
      <c r="AH226" s="6">
        <v>1.7</v>
      </c>
      <c r="AI226" s="6">
        <v>1.7</v>
      </c>
      <c r="AJ226" s="6">
        <v>1.69</v>
      </c>
      <c r="AK226" s="6">
        <v>1.69</v>
      </c>
      <c r="AL226" s="6">
        <v>1.69</v>
      </c>
      <c r="AM226" s="6">
        <v>1.69</v>
      </c>
      <c r="AN226" s="6">
        <v>1.68</v>
      </c>
      <c r="AO226" s="6">
        <v>1.68</v>
      </c>
      <c r="AP226" s="6">
        <v>1.68</v>
      </c>
      <c r="AQ226" s="6">
        <v>1.67</v>
      </c>
      <c r="AR226" s="6">
        <v>1.66</v>
      </c>
      <c r="AS226" s="6">
        <v>1.66</v>
      </c>
      <c r="AT226" s="6">
        <v>1.65</v>
      </c>
      <c r="AU226" s="6">
        <v>1.65</v>
      </c>
      <c r="AV226" s="6">
        <v>1.64</v>
      </c>
      <c r="AW226" s="6">
        <v>1.64</v>
      </c>
      <c r="AX226" s="6">
        <v>1.63</v>
      </c>
      <c r="AY226" s="6">
        <v>1.63</v>
      </c>
    </row>
    <row r="227" spans="1:51" x14ac:dyDescent="0.2">
      <c r="A227" s="5">
        <v>44135</v>
      </c>
      <c r="B227" s="6">
        <v>0.37</v>
      </c>
      <c r="C227" s="6">
        <v>0.41</v>
      </c>
      <c r="D227" s="6">
        <v>0.48</v>
      </c>
      <c r="E227" s="6">
        <v>0.56999999999999995</v>
      </c>
      <c r="F227" s="6">
        <v>0.66</v>
      </c>
      <c r="G227" s="6">
        <v>0.76</v>
      </c>
      <c r="H227" s="6">
        <v>0.86</v>
      </c>
      <c r="I227" s="6">
        <v>0.97</v>
      </c>
      <c r="J227" s="6">
        <v>1.06</v>
      </c>
      <c r="K227" s="6">
        <v>1.1599999999999999</v>
      </c>
      <c r="L227" s="6">
        <v>1.24</v>
      </c>
      <c r="M227" s="6">
        <v>1.31</v>
      </c>
      <c r="N227" s="6">
        <v>1.38</v>
      </c>
      <c r="O227" s="6">
        <v>1.44</v>
      </c>
      <c r="P227" s="6">
        <v>1.48</v>
      </c>
      <c r="Q227" s="6">
        <v>1.52</v>
      </c>
      <c r="R227" s="6">
        <v>1.55</v>
      </c>
      <c r="S227" s="6">
        <v>1.58</v>
      </c>
      <c r="T227" s="6">
        <v>1.61</v>
      </c>
      <c r="U227" s="6">
        <v>1.63</v>
      </c>
      <c r="V227" s="6">
        <v>1.64</v>
      </c>
      <c r="W227" s="6">
        <v>1.65</v>
      </c>
      <c r="X227" s="6">
        <v>1.66</v>
      </c>
      <c r="Y227" s="6">
        <v>1.67</v>
      </c>
      <c r="Z227" s="6">
        <v>1.68</v>
      </c>
      <c r="AA227" s="6">
        <v>1.68</v>
      </c>
      <c r="AB227" s="6">
        <v>1.68</v>
      </c>
      <c r="AC227" s="6">
        <v>1.68</v>
      </c>
      <c r="AD227" s="6">
        <v>1.68</v>
      </c>
      <c r="AE227" s="6">
        <v>1.68</v>
      </c>
      <c r="AF227" s="6">
        <v>1.67</v>
      </c>
      <c r="AG227" s="6">
        <v>1.67</v>
      </c>
      <c r="AH227" s="6">
        <v>1.67</v>
      </c>
      <c r="AI227" s="6">
        <v>1.67</v>
      </c>
      <c r="AJ227" s="6">
        <v>1.66</v>
      </c>
      <c r="AK227" s="6">
        <v>1.66</v>
      </c>
      <c r="AL227" s="6">
        <v>1.66</v>
      </c>
      <c r="AM227" s="6">
        <v>1.66</v>
      </c>
      <c r="AN227" s="6">
        <v>1.65</v>
      </c>
      <c r="AO227" s="6">
        <v>1.65</v>
      </c>
      <c r="AP227" s="6">
        <v>1.65</v>
      </c>
      <c r="AQ227" s="6">
        <v>1.64</v>
      </c>
      <c r="AR227" s="6">
        <v>1.63</v>
      </c>
      <c r="AS227" s="6">
        <v>1.63</v>
      </c>
      <c r="AT227" s="6">
        <v>1.62</v>
      </c>
      <c r="AU227" s="6">
        <v>1.62</v>
      </c>
      <c r="AV227" s="6">
        <v>1.61</v>
      </c>
      <c r="AW227" s="6">
        <v>1.61</v>
      </c>
      <c r="AX227" s="6">
        <v>1.6</v>
      </c>
      <c r="AY227" s="6">
        <v>1.6</v>
      </c>
    </row>
    <row r="228" spans="1:51" x14ac:dyDescent="0.2">
      <c r="A228" s="5">
        <v>44165</v>
      </c>
      <c r="B228" s="6">
        <v>0.36</v>
      </c>
      <c r="C228" s="6">
        <v>0.4</v>
      </c>
      <c r="D228" s="6">
        <v>0.46</v>
      </c>
      <c r="E228" s="6">
        <v>0.55000000000000004</v>
      </c>
      <c r="F228" s="6">
        <v>0.65</v>
      </c>
      <c r="G228" s="6">
        <v>0.75</v>
      </c>
      <c r="H228" s="6">
        <v>0.85</v>
      </c>
      <c r="I228" s="6">
        <v>0.95</v>
      </c>
      <c r="J228" s="6">
        <v>1.04</v>
      </c>
      <c r="K228" s="6">
        <v>1.1399999999999999</v>
      </c>
      <c r="L228" s="6">
        <v>1.22</v>
      </c>
      <c r="M228" s="6">
        <v>1.29</v>
      </c>
      <c r="N228" s="6">
        <v>1.36</v>
      </c>
      <c r="O228" s="6">
        <v>1.41</v>
      </c>
      <c r="P228" s="6">
        <v>1.46</v>
      </c>
      <c r="Q228" s="6">
        <v>1.5</v>
      </c>
      <c r="R228" s="6">
        <v>1.53</v>
      </c>
      <c r="S228" s="6">
        <v>1.56</v>
      </c>
      <c r="T228" s="6">
        <v>1.59</v>
      </c>
      <c r="U228" s="6">
        <v>1.61</v>
      </c>
      <c r="V228" s="6">
        <v>1.62</v>
      </c>
      <c r="W228" s="6">
        <v>1.63</v>
      </c>
      <c r="X228" s="6">
        <v>1.64</v>
      </c>
      <c r="Y228" s="6">
        <v>1.64</v>
      </c>
      <c r="Z228" s="6">
        <v>1.65</v>
      </c>
      <c r="AA228" s="6">
        <v>1.65</v>
      </c>
      <c r="AB228" s="6">
        <v>1.65</v>
      </c>
      <c r="AC228" s="6">
        <v>1.65</v>
      </c>
      <c r="AD228" s="6">
        <v>1.65</v>
      </c>
      <c r="AE228" s="6">
        <v>1.65</v>
      </c>
      <c r="AF228" s="6">
        <v>1.65</v>
      </c>
      <c r="AG228" s="6">
        <v>1.65</v>
      </c>
      <c r="AH228" s="6">
        <v>1.64</v>
      </c>
      <c r="AI228" s="6">
        <v>1.64</v>
      </c>
      <c r="AJ228" s="6">
        <v>1.64</v>
      </c>
      <c r="AK228" s="6">
        <v>1.64</v>
      </c>
      <c r="AL228" s="6">
        <v>1.63</v>
      </c>
      <c r="AM228" s="6">
        <v>1.63</v>
      </c>
      <c r="AN228" s="6">
        <v>1.63</v>
      </c>
      <c r="AO228" s="6">
        <v>1.63</v>
      </c>
      <c r="AP228" s="6">
        <v>1.62</v>
      </c>
      <c r="AQ228" s="6">
        <v>1.61</v>
      </c>
      <c r="AR228" s="6">
        <v>1.61</v>
      </c>
      <c r="AS228" s="6">
        <v>1.6</v>
      </c>
      <c r="AT228" s="6">
        <v>1.6</v>
      </c>
      <c r="AU228" s="6">
        <v>1.59</v>
      </c>
      <c r="AV228" s="6">
        <v>1.59</v>
      </c>
      <c r="AW228" s="6">
        <v>1.58</v>
      </c>
      <c r="AX228" s="6">
        <v>1.58</v>
      </c>
      <c r="AY228" s="6">
        <v>1.57</v>
      </c>
    </row>
    <row r="229" spans="1:51" x14ac:dyDescent="0.2">
      <c r="A229" s="5">
        <v>44196</v>
      </c>
      <c r="B229" s="6">
        <v>0.35</v>
      </c>
      <c r="C229" s="6">
        <v>0.39</v>
      </c>
      <c r="D229" s="6">
        <v>0.45</v>
      </c>
      <c r="E229" s="6">
        <v>0.54</v>
      </c>
      <c r="F229" s="6">
        <v>0.63</v>
      </c>
      <c r="G229" s="6">
        <v>0.73</v>
      </c>
      <c r="H229" s="6">
        <v>0.83</v>
      </c>
      <c r="I229" s="6">
        <v>0.93</v>
      </c>
      <c r="J229" s="6">
        <v>1.03</v>
      </c>
      <c r="K229" s="6">
        <v>1.1200000000000001</v>
      </c>
      <c r="L229" s="6">
        <v>1.21</v>
      </c>
      <c r="M229" s="6">
        <v>1.28</v>
      </c>
      <c r="N229" s="6">
        <v>1.34</v>
      </c>
      <c r="O229" s="6">
        <v>1.4</v>
      </c>
      <c r="P229" s="6">
        <v>1.44</v>
      </c>
      <c r="Q229" s="6">
        <v>1.48</v>
      </c>
      <c r="R229" s="6">
        <v>1.51</v>
      </c>
      <c r="S229" s="6">
        <v>1.54</v>
      </c>
      <c r="T229" s="6">
        <v>1.57</v>
      </c>
      <c r="U229" s="6">
        <v>1.59</v>
      </c>
      <c r="V229" s="6">
        <v>1.6</v>
      </c>
      <c r="W229" s="6">
        <v>1.61</v>
      </c>
      <c r="X229" s="6">
        <v>1.62</v>
      </c>
      <c r="Y229" s="6">
        <v>1.62</v>
      </c>
      <c r="Z229" s="6">
        <v>1.63</v>
      </c>
      <c r="AA229" s="6">
        <v>1.63</v>
      </c>
      <c r="AB229" s="6">
        <v>1.63</v>
      </c>
      <c r="AC229" s="6">
        <v>1.63</v>
      </c>
      <c r="AD229" s="6">
        <v>1.63</v>
      </c>
      <c r="AE229" s="6">
        <v>1.63</v>
      </c>
      <c r="AF229" s="6">
        <v>1.63</v>
      </c>
      <c r="AG229" s="6">
        <v>1.62</v>
      </c>
      <c r="AH229" s="6">
        <v>1.62</v>
      </c>
      <c r="AI229" s="6">
        <v>1.62</v>
      </c>
      <c r="AJ229" s="6">
        <v>1.61</v>
      </c>
      <c r="AK229" s="6">
        <v>1.61</v>
      </c>
      <c r="AL229" s="6">
        <v>1.61</v>
      </c>
      <c r="AM229" s="6">
        <v>1.61</v>
      </c>
      <c r="AN229" s="6">
        <v>1.6</v>
      </c>
      <c r="AO229" s="6">
        <v>1.6</v>
      </c>
      <c r="AP229" s="6">
        <v>1.6</v>
      </c>
      <c r="AQ229" s="6">
        <v>1.59</v>
      </c>
      <c r="AR229" s="6">
        <v>1.58</v>
      </c>
      <c r="AS229" s="6">
        <v>1.58</v>
      </c>
      <c r="AT229" s="6">
        <v>1.57</v>
      </c>
      <c r="AU229" s="6">
        <v>1.57</v>
      </c>
      <c r="AV229" s="6">
        <v>1.56</v>
      </c>
      <c r="AW229" s="6">
        <v>1.56</v>
      </c>
      <c r="AX229" s="6">
        <v>1.55</v>
      </c>
      <c r="AY229" s="6">
        <v>1.55</v>
      </c>
    </row>
    <row r="230" spans="1:51" x14ac:dyDescent="0.2">
      <c r="A230" s="5">
        <v>44227</v>
      </c>
      <c r="B230" s="6">
        <v>0.34</v>
      </c>
      <c r="C230" s="6">
        <v>0.38</v>
      </c>
      <c r="D230" s="6">
        <v>0.44</v>
      </c>
      <c r="E230" s="6">
        <v>0.53</v>
      </c>
      <c r="F230" s="6">
        <v>0.62</v>
      </c>
      <c r="G230" s="6">
        <v>0.72</v>
      </c>
      <c r="H230" s="6">
        <v>0.82</v>
      </c>
      <c r="I230" s="6">
        <v>0.92</v>
      </c>
      <c r="J230" s="6">
        <v>1.02</v>
      </c>
      <c r="K230" s="6">
        <v>1.1100000000000001</v>
      </c>
      <c r="L230" s="6">
        <v>1.19</v>
      </c>
      <c r="M230" s="6">
        <v>1.26</v>
      </c>
      <c r="N230" s="6">
        <v>1.33</v>
      </c>
      <c r="O230" s="6">
        <v>1.38</v>
      </c>
      <c r="P230" s="6">
        <v>1.43</v>
      </c>
      <c r="Q230" s="6">
        <v>1.47</v>
      </c>
      <c r="R230" s="6">
        <v>1.5</v>
      </c>
      <c r="S230" s="6">
        <v>1.53</v>
      </c>
      <c r="T230" s="6">
        <v>1.55</v>
      </c>
      <c r="U230" s="6">
        <v>1.58</v>
      </c>
      <c r="V230" s="6">
        <v>1.59</v>
      </c>
      <c r="W230" s="6">
        <v>1.59</v>
      </c>
      <c r="X230" s="6">
        <v>1.6</v>
      </c>
      <c r="Y230" s="6">
        <v>1.61</v>
      </c>
      <c r="Z230" s="6">
        <v>1.62</v>
      </c>
      <c r="AA230" s="6">
        <v>1.62</v>
      </c>
      <c r="AB230" s="6">
        <v>1.62</v>
      </c>
      <c r="AC230" s="6">
        <v>1.62</v>
      </c>
      <c r="AD230" s="6">
        <v>1.62</v>
      </c>
      <c r="AE230" s="6">
        <v>1.62</v>
      </c>
      <c r="AF230" s="6">
        <v>1.61</v>
      </c>
      <c r="AG230" s="6">
        <v>1.61</v>
      </c>
      <c r="AH230" s="6">
        <v>1.6</v>
      </c>
      <c r="AI230" s="6">
        <v>1.6</v>
      </c>
      <c r="AJ230" s="6">
        <v>1.6</v>
      </c>
      <c r="AK230" s="6">
        <v>1.6</v>
      </c>
      <c r="AL230" s="6">
        <v>1.59</v>
      </c>
      <c r="AM230" s="6">
        <v>1.59</v>
      </c>
      <c r="AN230" s="6">
        <v>1.59</v>
      </c>
      <c r="AO230" s="6">
        <v>1.59</v>
      </c>
      <c r="AP230" s="6">
        <v>1.58</v>
      </c>
      <c r="AQ230" s="6">
        <v>1.57</v>
      </c>
      <c r="AR230" s="6">
        <v>1.57</v>
      </c>
      <c r="AS230" s="6">
        <v>1.56</v>
      </c>
      <c r="AT230" s="6">
        <v>1.56</v>
      </c>
      <c r="AU230" s="6">
        <v>1.55</v>
      </c>
      <c r="AV230" s="6">
        <v>1.55</v>
      </c>
      <c r="AW230" s="6">
        <v>1.54</v>
      </c>
      <c r="AX230" s="6">
        <v>1.54</v>
      </c>
      <c r="AY230" s="6">
        <v>1.53</v>
      </c>
    </row>
    <row r="231" spans="1:51" x14ac:dyDescent="0.2">
      <c r="A231" s="5">
        <v>44255</v>
      </c>
      <c r="B231" s="6">
        <v>0.33</v>
      </c>
      <c r="C231" s="6">
        <v>0.37</v>
      </c>
      <c r="D231" s="6">
        <v>0.44</v>
      </c>
      <c r="E231" s="6">
        <v>0.52</v>
      </c>
      <c r="F231" s="6">
        <v>0.62</v>
      </c>
      <c r="G231" s="6">
        <v>0.72</v>
      </c>
      <c r="H231" s="6">
        <v>0.82</v>
      </c>
      <c r="I231" s="6">
        <v>0.91</v>
      </c>
      <c r="J231" s="6">
        <v>1.01</v>
      </c>
      <c r="K231" s="6">
        <v>1.1000000000000001</v>
      </c>
      <c r="L231" s="6">
        <v>1.19</v>
      </c>
      <c r="M231" s="6">
        <v>1.25</v>
      </c>
      <c r="N231" s="6">
        <v>1.32</v>
      </c>
      <c r="O231" s="6">
        <v>1.37</v>
      </c>
      <c r="P231" s="6">
        <v>1.42</v>
      </c>
      <c r="Q231" s="6">
        <v>1.46</v>
      </c>
      <c r="R231" s="6">
        <v>1.49</v>
      </c>
      <c r="S231" s="6">
        <v>1.52</v>
      </c>
      <c r="T231" s="6">
        <v>1.54</v>
      </c>
      <c r="U231" s="6">
        <v>1.57</v>
      </c>
      <c r="V231" s="6">
        <v>1.58</v>
      </c>
      <c r="W231" s="6">
        <v>1.58</v>
      </c>
      <c r="X231" s="6">
        <v>1.59</v>
      </c>
      <c r="Y231" s="6">
        <v>1.6</v>
      </c>
      <c r="Z231" s="6">
        <v>1.61</v>
      </c>
      <c r="AA231" s="6">
        <v>1.6</v>
      </c>
      <c r="AB231" s="6">
        <v>1.6</v>
      </c>
      <c r="AC231" s="6">
        <v>1.6</v>
      </c>
      <c r="AD231" s="6">
        <v>1.6</v>
      </c>
      <c r="AE231" s="6">
        <v>1.6</v>
      </c>
      <c r="AF231" s="6">
        <v>1.6</v>
      </c>
      <c r="AG231" s="6">
        <v>1.6</v>
      </c>
      <c r="AH231" s="6">
        <v>1.59</v>
      </c>
      <c r="AI231" s="6">
        <v>1.59</v>
      </c>
      <c r="AJ231" s="6">
        <v>1.59</v>
      </c>
      <c r="AK231" s="6">
        <v>1.58</v>
      </c>
      <c r="AL231" s="6">
        <v>1.58</v>
      </c>
      <c r="AM231" s="6">
        <v>1.58</v>
      </c>
      <c r="AN231" s="6">
        <v>1.58</v>
      </c>
      <c r="AO231" s="6">
        <v>1.57</v>
      </c>
      <c r="AP231" s="6">
        <v>1.57</v>
      </c>
      <c r="AQ231" s="6">
        <v>1.56</v>
      </c>
      <c r="AR231" s="6">
        <v>1.55</v>
      </c>
      <c r="AS231" s="6">
        <v>1.55</v>
      </c>
      <c r="AT231" s="6">
        <v>1.54</v>
      </c>
      <c r="AU231" s="6">
        <v>1.54</v>
      </c>
      <c r="AV231" s="6">
        <v>1.53</v>
      </c>
      <c r="AW231" s="6">
        <v>1.53</v>
      </c>
      <c r="AX231" s="6">
        <v>1.52</v>
      </c>
      <c r="AY231" s="6">
        <v>1.52</v>
      </c>
    </row>
    <row r="232" spans="1:51" x14ac:dyDescent="0.2">
      <c r="A232" s="5">
        <v>44286</v>
      </c>
      <c r="B232" s="6">
        <v>0.33</v>
      </c>
      <c r="C232" s="6">
        <v>0.36</v>
      </c>
      <c r="D232" s="6">
        <v>0.43</v>
      </c>
      <c r="E232" s="6">
        <v>0.52</v>
      </c>
      <c r="F232" s="6">
        <v>0.61</v>
      </c>
      <c r="G232" s="6">
        <v>0.71</v>
      </c>
      <c r="H232" s="6">
        <v>0.81</v>
      </c>
      <c r="I232" s="6">
        <v>0.91</v>
      </c>
      <c r="J232" s="6">
        <v>1</v>
      </c>
      <c r="K232" s="6">
        <v>1.1000000000000001</v>
      </c>
      <c r="L232" s="6">
        <v>1.18</v>
      </c>
      <c r="M232" s="6">
        <v>1.25</v>
      </c>
      <c r="N232" s="6">
        <v>1.31</v>
      </c>
      <c r="O232" s="6">
        <v>1.37</v>
      </c>
      <c r="P232" s="6">
        <v>1.42</v>
      </c>
      <c r="Q232" s="6">
        <v>1.45</v>
      </c>
      <c r="R232" s="6">
        <v>1.49</v>
      </c>
      <c r="S232" s="6">
        <v>1.51</v>
      </c>
      <c r="T232" s="6">
        <v>1.54</v>
      </c>
      <c r="U232" s="6">
        <v>1.56</v>
      </c>
      <c r="V232" s="6">
        <v>1.57</v>
      </c>
      <c r="W232" s="6">
        <v>1.58</v>
      </c>
      <c r="X232" s="6">
        <v>1.59</v>
      </c>
      <c r="Y232" s="6">
        <v>1.59</v>
      </c>
      <c r="Z232" s="6">
        <v>1.6</v>
      </c>
      <c r="AA232" s="6">
        <v>1.6</v>
      </c>
      <c r="AB232" s="6">
        <v>1.6</v>
      </c>
      <c r="AC232" s="6">
        <v>1.6</v>
      </c>
      <c r="AD232" s="6">
        <v>1.6</v>
      </c>
      <c r="AE232" s="6">
        <v>1.6</v>
      </c>
      <c r="AF232" s="6">
        <v>1.6</v>
      </c>
      <c r="AG232" s="6">
        <v>1.59</v>
      </c>
      <c r="AH232" s="6">
        <v>1.59</v>
      </c>
      <c r="AI232" s="6">
        <v>1.58</v>
      </c>
      <c r="AJ232" s="6">
        <v>1.58</v>
      </c>
      <c r="AK232" s="6">
        <v>1.58</v>
      </c>
      <c r="AL232" s="6">
        <v>1.58</v>
      </c>
      <c r="AM232" s="6">
        <v>1.57</v>
      </c>
      <c r="AN232" s="6">
        <v>1.57</v>
      </c>
      <c r="AO232" s="6">
        <v>1.57</v>
      </c>
      <c r="AP232" s="6">
        <v>1.56</v>
      </c>
      <c r="AQ232" s="6">
        <v>1.56</v>
      </c>
      <c r="AR232" s="6">
        <v>1.55</v>
      </c>
      <c r="AS232" s="6">
        <v>1.54</v>
      </c>
      <c r="AT232" s="6">
        <v>1.54</v>
      </c>
      <c r="AU232" s="6">
        <v>1.53</v>
      </c>
      <c r="AV232" s="6">
        <v>1.53</v>
      </c>
      <c r="AW232" s="6">
        <v>1.52</v>
      </c>
      <c r="AX232" s="6">
        <v>1.52</v>
      </c>
      <c r="AY232" s="6">
        <v>1.51</v>
      </c>
    </row>
    <row r="233" spans="1:51" x14ac:dyDescent="0.2">
      <c r="A233" s="5">
        <v>44316</v>
      </c>
      <c r="B233" s="6">
        <v>0.32</v>
      </c>
      <c r="C233" s="6">
        <v>0.35</v>
      </c>
      <c r="D233" s="6">
        <v>0.42</v>
      </c>
      <c r="E233" s="6">
        <v>0.51</v>
      </c>
      <c r="F233" s="6">
        <v>0.6</v>
      </c>
      <c r="G233" s="6">
        <v>0.7</v>
      </c>
      <c r="H233" s="6">
        <v>0.8</v>
      </c>
      <c r="I233" s="6">
        <v>0.9</v>
      </c>
      <c r="J233" s="6">
        <v>0.99</v>
      </c>
      <c r="K233" s="6">
        <v>1.0900000000000001</v>
      </c>
      <c r="L233" s="6">
        <v>1.17</v>
      </c>
      <c r="M233" s="6">
        <v>1.24</v>
      </c>
      <c r="N233" s="6">
        <v>1.31</v>
      </c>
      <c r="O233" s="6">
        <v>1.36</v>
      </c>
      <c r="P233" s="6">
        <v>1.41</v>
      </c>
      <c r="Q233" s="6">
        <v>1.45</v>
      </c>
      <c r="R233" s="6">
        <v>1.48</v>
      </c>
      <c r="S233" s="6">
        <v>1.51</v>
      </c>
      <c r="T233" s="6">
        <v>1.53</v>
      </c>
      <c r="U233" s="6">
        <v>1.56</v>
      </c>
      <c r="V233" s="6">
        <v>1.56</v>
      </c>
      <c r="W233" s="6">
        <v>1.57</v>
      </c>
      <c r="X233" s="6">
        <v>1.58</v>
      </c>
      <c r="Y233" s="6">
        <v>1.59</v>
      </c>
      <c r="Z233" s="6">
        <v>1.59</v>
      </c>
      <c r="AA233" s="6">
        <v>1.59</v>
      </c>
      <c r="AB233" s="6">
        <v>1.59</v>
      </c>
      <c r="AC233" s="6">
        <v>1.59</v>
      </c>
      <c r="AD233" s="6">
        <v>1.59</v>
      </c>
      <c r="AE233" s="6">
        <v>1.59</v>
      </c>
      <c r="AF233" s="6">
        <v>1.59</v>
      </c>
      <c r="AG233" s="6">
        <v>1.58</v>
      </c>
      <c r="AH233" s="6">
        <v>1.58</v>
      </c>
      <c r="AI233" s="6">
        <v>1.58</v>
      </c>
      <c r="AJ233" s="6">
        <v>1.57</v>
      </c>
      <c r="AK233" s="6">
        <v>1.57</v>
      </c>
      <c r="AL233" s="6">
        <v>1.57</v>
      </c>
      <c r="AM233" s="6">
        <v>1.56</v>
      </c>
      <c r="AN233" s="6">
        <v>1.56</v>
      </c>
      <c r="AO233" s="6">
        <v>1.56</v>
      </c>
      <c r="AP233" s="6">
        <v>1.55</v>
      </c>
      <c r="AQ233" s="6">
        <v>1.55</v>
      </c>
      <c r="AR233" s="6">
        <v>1.54</v>
      </c>
      <c r="AS233" s="6">
        <v>1.53</v>
      </c>
      <c r="AT233" s="6">
        <v>1.53</v>
      </c>
      <c r="AU233" s="6">
        <v>1.52</v>
      </c>
      <c r="AV233" s="6">
        <v>1.52</v>
      </c>
      <c r="AW233" s="6">
        <v>1.51</v>
      </c>
      <c r="AX233" s="6">
        <v>1.51</v>
      </c>
      <c r="AY233" s="6">
        <v>1.5</v>
      </c>
    </row>
    <row r="234" spans="1:51" x14ac:dyDescent="0.2">
      <c r="A234" s="5">
        <v>44347</v>
      </c>
      <c r="B234" s="6">
        <v>0.31</v>
      </c>
      <c r="C234" s="6">
        <v>0.34</v>
      </c>
      <c r="D234" s="6">
        <v>0.41</v>
      </c>
      <c r="E234" s="6">
        <v>0.5</v>
      </c>
      <c r="F234" s="6">
        <v>0.59</v>
      </c>
      <c r="G234" s="6">
        <v>0.69</v>
      </c>
      <c r="H234" s="6">
        <v>0.79</v>
      </c>
      <c r="I234" s="6">
        <v>0.89</v>
      </c>
      <c r="J234" s="6">
        <v>0.98</v>
      </c>
      <c r="K234" s="6">
        <v>1.07</v>
      </c>
      <c r="L234" s="6">
        <v>1.1599999999999999</v>
      </c>
      <c r="M234" s="6">
        <v>1.23</v>
      </c>
      <c r="N234" s="6">
        <v>1.29</v>
      </c>
      <c r="O234" s="6">
        <v>1.35</v>
      </c>
      <c r="P234" s="6">
        <v>1.4</v>
      </c>
      <c r="Q234" s="6">
        <v>1.43</v>
      </c>
      <c r="R234" s="6">
        <v>1.47</v>
      </c>
      <c r="S234" s="6">
        <v>1.49</v>
      </c>
      <c r="T234" s="6">
        <v>1.52</v>
      </c>
      <c r="U234" s="6">
        <v>1.54</v>
      </c>
      <c r="V234" s="6">
        <v>1.55</v>
      </c>
      <c r="W234" s="6">
        <v>1.56</v>
      </c>
      <c r="X234" s="6">
        <v>1.57</v>
      </c>
      <c r="Y234" s="6">
        <v>1.57</v>
      </c>
      <c r="Z234" s="6">
        <v>1.58</v>
      </c>
      <c r="AA234" s="6">
        <v>1.58</v>
      </c>
      <c r="AB234" s="6">
        <v>1.58</v>
      </c>
      <c r="AC234" s="6">
        <v>1.58</v>
      </c>
      <c r="AD234" s="6">
        <v>1.58</v>
      </c>
      <c r="AE234" s="6">
        <v>1.58</v>
      </c>
      <c r="AF234" s="6">
        <v>1.57</v>
      </c>
      <c r="AG234" s="6">
        <v>1.57</v>
      </c>
      <c r="AH234" s="6">
        <v>1.57</v>
      </c>
      <c r="AI234" s="6">
        <v>1.56</v>
      </c>
      <c r="AJ234" s="6">
        <v>1.56</v>
      </c>
      <c r="AK234" s="6">
        <v>1.56</v>
      </c>
      <c r="AL234" s="6">
        <v>1.55</v>
      </c>
      <c r="AM234" s="6">
        <v>1.55</v>
      </c>
      <c r="AN234" s="6">
        <v>1.55</v>
      </c>
      <c r="AO234" s="6">
        <v>1.55</v>
      </c>
      <c r="AP234" s="6">
        <v>1.54</v>
      </c>
      <c r="AQ234" s="6">
        <v>1.53</v>
      </c>
      <c r="AR234" s="6">
        <v>1.53</v>
      </c>
      <c r="AS234" s="6">
        <v>1.52</v>
      </c>
      <c r="AT234" s="6">
        <v>1.52</v>
      </c>
      <c r="AU234" s="6">
        <v>1.51</v>
      </c>
      <c r="AV234" s="6">
        <v>1.5</v>
      </c>
      <c r="AW234" s="6">
        <v>1.5</v>
      </c>
      <c r="AX234" s="6">
        <v>1.5</v>
      </c>
      <c r="AY234" s="6">
        <v>1.49</v>
      </c>
    </row>
    <row r="235" spans="1:51" x14ac:dyDescent="0.2">
      <c r="A235" s="5">
        <v>44377</v>
      </c>
      <c r="B235" s="6">
        <v>0.28999999999999998</v>
      </c>
      <c r="C235" s="6">
        <v>0.33</v>
      </c>
      <c r="D235" s="6">
        <v>0.39</v>
      </c>
      <c r="E235" s="6">
        <v>0.48</v>
      </c>
      <c r="F235" s="6">
        <v>0.56999999999999995</v>
      </c>
      <c r="G235" s="6">
        <v>0.67</v>
      </c>
      <c r="H235" s="6">
        <v>0.77</v>
      </c>
      <c r="I235" s="6">
        <v>0.87</v>
      </c>
      <c r="J235" s="6">
        <v>0.96</v>
      </c>
      <c r="K235" s="6">
        <v>1.06</v>
      </c>
      <c r="L235" s="6">
        <v>1.1399999999999999</v>
      </c>
      <c r="M235" s="6">
        <v>1.21</v>
      </c>
      <c r="N235" s="6">
        <v>1.27</v>
      </c>
      <c r="O235" s="6">
        <v>1.33</v>
      </c>
      <c r="P235" s="6">
        <v>1.38</v>
      </c>
      <c r="Q235" s="6">
        <v>1.41</v>
      </c>
      <c r="R235" s="6">
        <v>1.44</v>
      </c>
      <c r="S235" s="6">
        <v>1.47</v>
      </c>
      <c r="T235" s="6">
        <v>1.5</v>
      </c>
      <c r="U235" s="6">
        <v>1.52</v>
      </c>
      <c r="V235" s="6">
        <v>1.53</v>
      </c>
      <c r="W235" s="6">
        <v>1.54</v>
      </c>
      <c r="X235" s="6">
        <v>1.55</v>
      </c>
      <c r="Y235" s="6">
        <v>1.55</v>
      </c>
      <c r="Z235" s="6">
        <v>1.56</v>
      </c>
      <c r="AA235" s="6">
        <v>1.56</v>
      </c>
      <c r="AB235" s="6">
        <v>1.56</v>
      </c>
      <c r="AC235" s="6">
        <v>1.56</v>
      </c>
      <c r="AD235" s="6">
        <v>1.56</v>
      </c>
      <c r="AE235" s="6">
        <v>1.56</v>
      </c>
      <c r="AF235" s="6">
        <v>1.55</v>
      </c>
      <c r="AG235" s="6">
        <v>1.55</v>
      </c>
      <c r="AH235" s="6">
        <v>1.54</v>
      </c>
      <c r="AI235" s="6">
        <v>1.54</v>
      </c>
      <c r="AJ235" s="6">
        <v>1.54</v>
      </c>
      <c r="AK235" s="6">
        <v>1.53</v>
      </c>
      <c r="AL235" s="6">
        <v>1.53</v>
      </c>
      <c r="AM235" s="6">
        <v>1.53</v>
      </c>
      <c r="AN235" s="6">
        <v>1.52</v>
      </c>
      <c r="AO235" s="6">
        <v>1.52</v>
      </c>
      <c r="AP235" s="6">
        <v>1.52</v>
      </c>
      <c r="AQ235" s="6">
        <v>1.51</v>
      </c>
      <c r="AR235" s="6">
        <v>1.5</v>
      </c>
      <c r="AS235" s="6">
        <v>1.5</v>
      </c>
      <c r="AT235" s="6">
        <v>1.49</v>
      </c>
      <c r="AU235" s="6">
        <v>1.49</v>
      </c>
      <c r="AV235" s="6">
        <v>1.48</v>
      </c>
      <c r="AW235" s="6">
        <v>1.48</v>
      </c>
      <c r="AX235" s="6">
        <v>1.47</v>
      </c>
      <c r="AY235" s="6">
        <v>1.47</v>
      </c>
    </row>
    <row r="236" spans="1:51" x14ac:dyDescent="0.2">
      <c r="A236" s="5">
        <v>44408</v>
      </c>
      <c r="B236" s="6">
        <v>0.28000000000000003</v>
      </c>
      <c r="C236" s="6">
        <v>0.32</v>
      </c>
      <c r="D236" s="6">
        <v>0.38</v>
      </c>
      <c r="E236" s="6">
        <v>0.47</v>
      </c>
      <c r="F236" s="6">
        <v>0.56000000000000005</v>
      </c>
      <c r="G236" s="6">
        <v>0.66</v>
      </c>
      <c r="H236" s="6">
        <v>0.75</v>
      </c>
      <c r="I236" s="6">
        <v>0.85</v>
      </c>
      <c r="J236" s="6">
        <v>0.94</v>
      </c>
      <c r="K236" s="6">
        <v>1.04</v>
      </c>
      <c r="L236" s="6">
        <v>1.1200000000000001</v>
      </c>
      <c r="M236" s="6">
        <v>1.19</v>
      </c>
      <c r="N236" s="6">
        <v>1.25</v>
      </c>
      <c r="O236" s="6">
        <v>1.31</v>
      </c>
      <c r="P236" s="6">
        <v>1.36</v>
      </c>
      <c r="Q236" s="6">
        <v>1.39</v>
      </c>
      <c r="R236" s="6">
        <v>1.42</v>
      </c>
      <c r="S236" s="6">
        <v>1.45</v>
      </c>
      <c r="T236" s="6">
        <v>1.48</v>
      </c>
      <c r="U236" s="6">
        <v>1.5</v>
      </c>
      <c r="V236" s="6">
        <v>1.51</v>
      </c>
      <c r="W236" s="6">
        <v>1.52</v>
      </c>
      <c r="X236" s="6">
        <v>1.52</v>
      </c>
      <c r="Y236" s="6">
        <v>1.53</v>
      </c>
      <c r="Z236" s="6">
        <v>1.54</v>
      </c>
      <c r="AA236" s="6">
        <v>1.54</v>
      </c>
      <c r="AB236" s="6">
        <v>1.54</v>
      </c>
      <c r="AC236" s="6">
        <v>1.54</v>
      </c>
      <c r="AD236" s="6">
        <v>1.53</v>
      </c>
      <c r="AE236" s="6">
        <v>1.53</v>
      </c>
      <c r="AF236" s="6">
        <v>1.53</v>
      </c>
      <c r="AG236" s="6">
        <v>1.53</v>
      </c>
      <c r="AH236" s="6">
        <v>1.52</v>
      </c>
      <c r="AI236" s="6">
        <v>1.52</v>
      </c>
      <c r="AJ236" s="6">
        <v>1.51</v>
      </c>
      <c r="AK236" s="6">
        <v>1.51</v>
      </c>
      <c r="AL236" s="6">
        <v>1.51</v>
      </c>
      <c r="AM236" s="6">
        <v>1.5</v>
      </c>
      <c r="AN236" s="6">
        <v>1.5</v>
      </c>
      <c r="AO236" s="6">
        <v>1.5</v>
      </c>
      <c r="AP236" s="6">
        <v>1.49</v>
      </c>
      <c r="AQ236" s="6">
        <v>1.49</v>
      </c>
      <c r="AR236" s="6">
        <v>1.48</v>
      </c>
      <c r="AS236" s="6">
        <v>1.47</v>
      </c>
      <c r="AT236" s="6">
        <v>1.47</v>
      </c>
      <c r="AU236" s="6">
        <v>1.46</v>
      </c>
      <c r="AV236" s="6">
        <v>1.46</v>
      </c>
      <c r="AW236" s="6">
        <v>1.45</v>
      </c>
      <c r="AX236" s="6">
        <v>1.45</v>
      </c>
      <c r="AY236" s="6">
        <v>1.44</v>
      </c>
    </row>
    <row r="237" spans="1:51" x14ac:dyDescent="0.2">
      <c r="A237" s="5">
        <v>44439</v>
      </c>
      <c r="B237" s="6">
        <v>0.27</v>
      </c>
      <c r="C237" s="6">
        <v>0.31</v>
      </c>
      <c r="D237" s="6">
        <v>0.37</v>
      </c>
      <c r="E237" s="6">
        <v>0.45</v>
      </c>
      <c r="F237" s="6">
        <v>0.54</v>
      </c>
      <c r="G237" s="6">
        <v>0.64</v>
      </c>
      <c r="H237" s="6">
        <v>0.73</v>
      </c>
      <c r="I237" s="6">
        <v>0.83</v>
      </c>
      <c r="J237" s="6">
        <v>0.92</v>
      </c>
      <c r="K237" s="6">
        <v>1.01</v>
      </c>
      <c r="L237" s="6">
        <v>1.1000000000000001</v>
      </c>
      <c r="M237" s="6">
        <v>1.1599999999999999</v>
      </c>
      <c r="N237" s="6">
        <v>1.23</v>
      </c>
      <c r="O237" s="6">
        <v>1.28</v>
      </c>
      <c r="P237" s="6">
        <v>1.33</v>
      </c>
      <c r="Q237" s="6">
        <v>1.37</v>
      </c>
      <c r="R237" s="6">
        <v>1.4</v>
      </c>
      <c r="S237" s="6">
        <v>1.43</v>
      </c>
      <c r="T237" s="6">
        <v>1.45</v>
      </c>
      <c r="U237" s="6">
        <v>1.48</v>
      </c>
      <c r="V237" s="6">
        <v>1.48</v>
      </c>
      <c r="W237" s="6">
        <v>1.49</v>
      </c>
      <c r="X237" s="6">
        <v>1.5</v>
      </c>
      <c r="Y237" s="6">
        <v>1.51</v>
      </c>
      <c r="Z237" s="6">
        <v>1.51</v>
      </c>
      <c r="AA237" s="6">
        <v>1.51</v>
      </c>
      <c r="AB237" s="6">
        <v>1.51</v>
      </c>
      <c r="AC237" s="6">
        <v>1.51</v>
      </c>
      <c r="AD237" s="6">
        <v>1.51</v>
      </c>
      <c r="AE237" s="6">
        <v>1.51</v>
      </c>
      <c r="AF237" s="6">
        <v>1.51</v>
      </c>
      <c r="AG237" s="6">
        <v>1.5</v>
      </c>
      <c r="AH237" s="6">
        <v>1.5</v>
      </c>
      <c r="AI237" s="6">
        <v>1.49</v>
      </c>
      <c r="AJ237" s="6">
        <v>1.49</v>
      </c>
      <c r="AK237" s="6">
        <v>1.49</v>
      </c>
      <c r="AL237" s="6">
        <v>1.48</v>
      </c>
      <c r="AM237" s="6">
        <v>1.48</v>
      </c>
      <c r="AN237" s="6">
        <v>1.48</v>
      </c>
      <c r="AO237" s="6">
        <v>1.47</v>
      </c>
      <c r="AP237" s="6">
        <v>1.47</v>
      </c>
      <c r="AQ237" s="6">
        <v>1.46</v>
      </c>
      <c r="AR237" s="6">
        <v>1.45</v>
      </c>
      <c r="AS237" s="6">
        <v>1.45</v>
      </c>
      <c r="AT237" s="6">
        <v>1.44</v>
      </c>
      <c r="AU237" s="6">
        <v>1.44</v>
      </c>
      <c r="AV237" s="6">
        <v>1.43</v>
      </c>
      <c r="AW237" s="6">
        <v>1.43</v>
      </c>
      <c r="AX237" s="6">
        <v>1.42</v>
      </c>
      <c r="AY237" s="6">
        <v>1.42</v>
      </c>
    </row>
    <row r="238" spans="1:51" x14ac:dyDescent="0.2">
      <c r="A238" s="5">
        <v>44469</v>
      </c>
      <c r="B238" s="6">
        <v>0.25</v>
      </c>
      <c r="C238" s="6">
        <v>0.28999999999999998</v>
      </c>
      <c r="D238" s="6">
        <v>0.35</v>
      </c>
      <c r="E238" s="6">
        <v>0.44</v>
      </c>
      <c r="F238" s="6">
        <v>0.53</v>
      </c>
      <c r="G238" s="6">
        <v>0.62</v>
      </c>
      <c r="H238" s="6">
        <v>0.72</v>
      </c>
      <c r="I238" s="6">
        <v>0.81</v>
      </c>
      <c r="J238" s="6">
        <v>0.9</v>
      </c>
      <c r="K238" s="6">
        <v>1</v>
      </c>
      <c r="L238" s="6">
        <v>1.08</v>
      </c>
      <c r="M238" s="6">
        <v>1.1399999999999999</v>
      </c>
      <c r="N238" s="6">
        <v>1.21</v>
      </c>
      <c r="O238" s="6">
        <v>1.26</v>
      </c>
      <c r="P238" s="6">
        <v>1.31</v>
      </c>
      <c r="Q238" s="6">
        <v>1.35</v>
      </c>
      <c r="R238" s="6">
        <v>1.38</v>
      </c>
      <c r="S238" s="6">
        <v>1.41</v>
      </c>
      <c r="T238" s="6">
        <v>1.43</v>
      </c>
      <c r="U238" s="6">
        <v>1.45</v>
      </c>
      <c r="V238" s="6">
        <v>1.46</v>
      </c>
      <c r="W238" s="6">
        <v>1.47</v>
      </c>
      <c r="X238" s="6">
        <v>1.48</v>
      </c>
      <c r="Y238" s="6">
        <v>1.49</v>
      </c>
      <c r="Z238" s="6">
        <v>1.49</v>
      </c>
      <c r="AA238" s="6">
        <v>1.49</v>
      </c>
      <c r="AB238" s="6">
        <v>1.49</v>
      </c>
      <c r="AC238" s="6">
        <v>1.49</v>
      </c>
      <c r="AD238" s="6">
        <v>1.49</v>
      </c>
      <c r="AE238" s="6">
        <v>1.49</v>
      </c>
      <c r="AF238" s="6">
        <v>1.48</v>
      </c>
      <c r="AG238" s="6">
        <v>1.48</v>
      </c>
      <c r="AH238" s="6">
        <v>1.47</v>
      </c>
      <c r="AI238" s="6">
        <v>1.47</v>
      </c>
      <c r="AJ238" s="6">
        <v>1.47</v>
      </c>
      <c r="AK238" s="6">
        <v>1.46</v>
      </c>
      <c r="AL238" s="6">
        <v>1.46</v>
      </c>
      <c r="AM238" s="6">
        <v>1.46</v>
      </c>
      <c r="AN238" s="6">
        <v>1.45</v>
      </c>
      <c r="AO238" s="6">
        <v>1.45</v>
      </c>
      <c r="AP238" s="6">
        <v>1.44</v>
      </c>
      <c r="AQ238" s="6">
        <v>1.44</v>
      </c>
      <c r="AR238" s="6">
        <v>1.43</v>
      </c>
      <c r="AS238" s="6">
        <v>1.43</v>
      </c>
      <c r="AT238" s="6">
        <v>1.42</v>
      </c>
      <c r="AU238" s="6">
        <v>1.42</v>
      </c>
      <c r="AV238" s="6">
        <v>1.41</v>
      </c>
      <c r="AW238" s="6">
        <v>1.41</v>
      </c>
      <c r="AX238" s="6">
        <v>1.4</v>
      </c>
      <c r="AY238" s="6">
        <v>1.4</v>
      </c>
    </row>
    <row r="239" spans="1:51" x14ac:dyDescent="0.2">
      <c r="A239" s="5">
        <v>44500</v>
      </c>
      <c r="B239" s="6">
        <v>0.24</v>
      </c>
      <c r="C239" s="6">
        <v>0.28000000000000003</v>
      </c>
      <c r="D239" s="6">
        <v>0.34</v>
      </c>
      <c r="E239" s="6">
        <v>0.43</v>
      </c>
      <c r="F239" s="6">
        <v>0.52</v>
      </c>
      <c r="G239" s="6">
        <v>0.61</v>
      </c>
      <c r="H239" s="6">
        <v>0.7</v>
      </c>
      <c r="I239" s="6">
        <v>0.8</v>
      </c>
      <c r="J239" s="6">
        <v>0.89</v>
      </c>
      <c r="K239" s="6">
        <v>0.98</v>
      </c>
      <c r="L239" s="6">
        <v>1.06</v>
      </c>
      <c r="M239" s="6">
        <v>1.1299999999999999</v>
      </c>
      <c r="N239" s="6">
        <v>1.19</v>
      </c>
      <c r="O239" s="6">
        <v>1.24</v>
      </c>
      <c r="P239" s="6">
        <v>1.29</v>
      </c>
      <c r="Q239" s="6">
        <v>1.33</v>
      </c>
      <c r="R239" s="6">
        <v>1.36</v>
      </c>
      <c r="S239" s="6">
        <v>1.38</v>
      </c>
      <c r="T239" s="6">
        <v>1.41</v>
      </c>
      <c r="U239" s="6">
        <v>1.43</v>
      </c>
      <c r="V239" s="6">
        <v>1.44</v>
      </c>
      <c r="W239" s="6">
        <v>1.45</v>
      </c>
      <c r="X239" s="6">
        <v>1.45</v>
      </c>
      <c r="Y239" s="6">
        <v>1.46</v>
      </c>
      <c r="Z239" s="6">
        <v>1.47</v>
      </c>
      <c r="AA239" s="6">
        <v>1.47</v>
      </c>
      <c r="AB239" s="6">
        <v>1.47</v>
      </c>
      <c r="AC239" s="6">
        <v>1.46</v>
      </c>
      <c r="AD239" s="6">
        <v>1.46</v>
      </c>
      <c r="AE239" s="6">
        <v>1.46</v>
      </c>
      <c r="AF239" s="6">
        <v>1.46</v>
      </c>
      <c r="AG239" s="6">
        <v>1.45</v>
      </c>
      <c r="AH239" s="6">
        <v>1.45</v>
      </c>
      <c r="AI239" s="6">
        <v>1.44</v>
      </c>
      <c r="AJ239" s="6">
        <v>1.44</v>
      </c>
      <c r="AK239" s="6">
        <v>1.44</v>
      </c>
      <c r="AL239" s="6">
        <v>1.43</v>
      </c>
      <c r="AM239" s="6">
        <v>1.43</v>
      </c>
      <c r="AN239" s="6">
        <v>1.43</v>
      </c>
      <c r="AO239" s="6">
        <v>1.42</v>
      </c>
      <c r="AP239" s="6">
        <v>1.42</v>
      </c>
      <c r="AQ239" s="6">
        <v>1.41</v>
      </c>
      <c r="AR239" s="6">
        <v>1.4</v>
      </c>
      <c r="AS239" s="6">
        <v>1.4</v>
      </c>
      <c r="AT239" s="6">
        <v>1.39</v>
      </c>
      <c r="AU239" s="6">
        <v>1.39</v>
      </c>
      <c r="AV239" s="6">
        <v>1.38</v>
      </c>
      <c r="AW239" s="6">
        <v>1.38</v>
      </c>
      <c r="AX239" s="6">
        <v>1.37</v>
      </c>
      <c r="AY239" s="6">
        <v>1.37</v>
      </c>
    </row>
    <row r="240" spans="1:51" x14ac:dyDescent="0.2">
      <c r="A240" s="5">
        <v>44530</v>
      </c>
      <c r="B240" s="6">
        <v>0.23</v>
      </c>
      <c r="C240" s="6">
        <v>0.27</v>
      </c>
      <c r="D240" s="6">
        <v>0.34</v>
      </c>
      <c r="E240" s="6">
        <v>0.42</v>
      </c>
      <c r="F240" s="6">
        <v>0.51</v>
      </c>
      <c r="G240" s="6">
        <v>0.6</v>
      </c>
      <c r="H240" s="6">
        <v>0.69</v>
      </c>
      <c r="I240" s="6">
        <v>0.79</v>
      </c>
      <c r="J240" s="6">
        <v>0.87</v>
      </c>
      <c r="K240" s="6">
        <v>0.96</v>
      </c>
      <c r="L240" s="6">
        <v>1.04</v>
      </c>
      <c r="M240" s="6">
        <v>1.1100000000000001</v>
      </c>
      <c r="N240" s="6">
        <v>1.17</v>
      </c>
      <c r="O240" s="6">
        <v>1.22</v>
      </c>
      <c r="P240" s="6">
        <v>1.27</v>
      </c>
      <c r="Q240" s="6">
        <v>1.31</v>
      </c>
      <c r="R240" s="6">
        <v>1.34</v>
      </c>
      <c r="S240" s="6">
        <v>1.36</v>
      </c>
      <c r="T240" s="6">
        <v>1.39</v>
      </c>
      <c r="U240" s="6">
        <v>1.41</v>
      </c>
      <c r="V240" s="6">
        <v>1.42</v>
      </c>
      <c r="W240" s="6">
        <v>1.42</v>
      </c>
      <c r="X240" s="6">
        <v>1.43</v>
      </c>
      <c r="Y240" s="6">
        <v>1.44</v>
      </c>
      <c r="Z240" s="6">
        <v>1.44</v>
      </c>
      <c r="AA240" s="6">
        <v>1.44</v>
      </c>
      <c r="AB240" s="6">
        <v>1.44</v>
      </c>
      <c r="AC240" s="6">
        <v>1.44</v>
      </c>
      <c r="AD240" s="6">
        <v>1.44</v>
      </c>
      <c r="AE240" s="6">
        <v>1.44</v>
      </c>
      <c r="AF240" s="6">
        <v>1.43</v>
      </c>
      <c r="AG240" s="6">
        <v>1.43</v>
      </c>
      <c r="AH240" s="6">
        <v>1.42</v>
      </c>
      <c r="AI240" s="6">
        <v>1.42</v>
      </c>
      <c r="AJ240" s="6">
        <v>1.42</v>
      </c>
      <c r="AK240" s="6">
        <v>1.41</v>
      </c>
      <c r="AL240" s="6">
        <v>1.41</v>
      </c>
      <c r="AM240" s="6">
        <v>1.4</v>
      </c>
      <c r="AN240" s="6">
        <v>1.4</v>
      </c>
      <c r="AO240" s="6">
        <v>1.4</v>
      </c>
      <c r="AP240" s="6">
        <v>1.39</v>
      </c>
      <c r="AQ240" s="6">
        <v>1.39</v>
      </c>
      <c r="AR240" s="6">
        <v>1.38</v>
      </c>
      <c r="AS240" s="6">
        <v>1.37</v>
      </c>
      <c r="AT240" s="6">
        <v>1.37</v>
      </c>
      <c r="AU240" s="6">
        <v>1.36</v>
      </c>
      <c r="AV240" s="6">
        <v>1.36</v>
      </c>
      <c r="AW240" s="6">
        <v>1.35</v>
      </c>
      <c r="AX240" s="6">
        <v>1.35</v>
      </c>
      <c r="AY240" s="6">
        <v>1.34</v>
      </c>
    </row>
    <row r="241" spans="1:51" x14ac:dyDescent="0.2">
      <c r="A241" s="5">
        <v>44561</v>
      </c>
      <c r="B241" s="6">
        <v>0.22</v>
      </c>
      <c r="C241" s="6">
        <v>0.26</v>
      </c>
      <c r="D241" s="6">
        <v>0.33</v>
      </c>
      <c r="E241" s="6">
        <v>0.41</v>
      </c>
      <c r="F241" s="6">
        <v>0.5</v>
      </c>
      <c r="G241" s="6">
        <v>0.59</v>
      </c>
      <c r="H241" s="6">
        <v>0.68</v>
      </c>
      <c r="I241" s="6">
        <v>0.77</v>
      </c>
      <c r="J241" s="6">
        <v>0.86</v>
      </c>
      <c r="K241" s="6">
        <v>0.95</v>
      </c>
      <c r="L241" s="6">
        <v>1.02</v>
      </c>
      <c r="M241" s="6">
        <v>1.0900000000000001</v>
      </c>
      <c r="N241" s="6">
        <v>1.1499999999999999</v>
      </c>
      <c r="O241" s="6">
        <v>1.21</v>
      </c>
      <c r="P241" s="6">
        <v>1.25</v>
      </c>
      <c r="Q241" s="6">
        <v>1.29</v>
      </c>
      <c r="R241" s="6">
        <v>1.32</v>
      </c>
      <c r="S241" s="6">
        <v>1.34</v>
      </c>
      <c r="T241" s="6">
        <v>1.37</v>
      </c>
      <c r="U241" s="6">
        <v>1.39</v>
      </c>
      <c r="V241" s="6">
        <v>1.4</v>
      </c>
      <c r="W241" s="6">
        <v>1.4</v>
      </c>
      <c r="X241" s="6">
        <v>1.41</v>
      </c>
      <c r="Y241" s="6">
        <v>1.42</v>
      </c>
      <c r="Z241" s="6">
        <v>1.42</v>
      </c>
      <c r="AA241" s="6">
        <v>1.42</v>
      </c>
      <c r="AB241" s="6">
        <v>1.42</v>
      </c>
      <c r="AC241" s="6">
        <v>1.42</v>
      </c>
      <c r="AD241" s="6">
        <v>1.42</v>
      </c>
      <c r="AE241" s="6">
        <v>1.41</v>
      </c>
      <c r="AF241" s="6">
        <v>1.41</v>
      </c>
      <c r="AG241" s="6">
        <v>1.4</v>
      </c>
      <c r="AH241" s="6">
        <v>1.4</v>
      </c>
      <c r="AI241" s="6">
        <v>1.4</v>
      </c>
      <c r="AJ241" s="6">
        <v>1.39</v>
      </c>
      <c r="AK241" s="6">
        <v>1.39</v>
      </c>
      <c r="AL241" s="6">
        <v>1.38</v>
      </c>
      <c r="AM241" s="6">
        <v>1.38</v>
      </c>
      <c r="AN241" s="6">
        <v>1.38</v>
      </c>
      <c r="AO241" s="6">
        <v>1.37</v>
      </c>
      <c r="AP241" s="6">
        <v>1.37</v>
      </c>
      <c r="AQ241" s="6">
        <v>1.36</v>
      </c>
      <c r="AR241" s="6">
        <v>1.36</v>
      </c>
      <c r="AS241" s="6">
        <v>1.35</v>
      </c>
      <c r="AT241" s="6">
        <v>1.34</v>
      </c>
      <c r="AU241" s="6">
        <v>1.34</v>
      </c>
      <c r="AV241" s="6">
        <v>1.33</v>
      </c>
      <c r="AW241" s="6">
        <v>1.33</v>
      </c>
      <c r="AX241" s="6">
        <v>1.32</v>
      </c>
      <c r="AY241" s="6">
        <v>1.32</v>
      </c>
    </row>
    <row r="242" spans="1:51" x14ac:dyDescent="0.2">
      <c r="A242" s="5">
        <v>44592</v>
      </c>
      <c r="B242" s="6">
        <v>0.2</v>
      </c>
      <c r="C242" s="6">
        <v>0.25</v>
      </c>
      <c r="D242" s="6">
        <v>0.32</v>
      </c>
      <c r="E242" s="6">
        <v>0.4</v>
      </c>
      <c r="F242" s="6">
        <v>0.49</v>
      </c>
      <c r="G242" s="6">
        <v>0.57999999999999996</v>
      </c>
      <c r="H242" s="6">
        <v>0.67</v>
      </c>
      <c r="I242" s="6">
        <v>0.76</v>
      </c>
      <c r="J242" s="6">
        <v>0.85</v>
      </c>
      <c r="K242" s="6">
        <v>0.94</v>
      </c>
      <c r="L242" s="6">
        <v>1.01</v>
      </c>
      <c r="M242" s="6">
        <v>1.08</v>
      </c>
      <c r="N242" s="6">
        <v>1.1399999999999999</v>
      </c>
      <c r="O242" s="6">
        <v>1.19</v>
      </c>
      <c r="P242" s="6">
        <v>1.24</v>
      </c>
      <c r="Q242" s="6">
        <v>1.27</v>
      </c>
      <c r="R242" s="6">
        <v>1.3</v>
      </c>
      <c r="S242" s="6">
        <v>1.33</v>
      </c>
      <c r="T242" s="6">
        <v>1.35</v>
      </c>
      <c r="U242" s="6">
        <v>1.37</v>
      </c>
      <c r="V242" s="6">
        <v>1.38</v>
      </c>
      <c r="W242" s="6">
        <v>1.39</v>
      </c>
      <c r="X242" s="6">
        <v>1.39</v>
      </c>
      <c r="Y242" s="6">
        <v>1.4</v>
      </c>
      <c r="Z242" s="6">
        <v>1.4</v>
      </c>
      <c r="AA242" s="6">
        <v>1.4</v>
      </c>
      <c r="AB242" s="6">
        <v>1.4</v>
      </c>
      <c r="AC242" s="6">
        <v>1.4</v>
      </c>
      <c r="AD242" s="6">
        <v>1.4</v>
      </c>
      <c r="AE242" s="6">
        <v>1.4</v>
      </c>
      <c r="AF242" s="6">
        <v>1.39</v>
      </c>
      <c r="AG242" s="6">
        <v>1.39</v>
      </c>
      <c r="AH242" s="6">
        <v>1.38</v>
      </c>
      <c r="AI242" s="6">
        <v>1.38</v>
      </c>
      <c r="AJ242" s="6">
        <v>1.37</v>
      </c>
      <c r="AK242" s="6">
        <v>1.37</v>
      </c>
      <c r="AL242" s="6">
        <v>1.36</v>
      </c>
      <c r="AM242" s="6">
        <v>1.36</v>
      </c>
      <c r="AN242" s="6">
        <v>1.36</v>
      </c>
      <c r="AO242" s="6">
        <v>1.35</v>
      </c>
      <c r="AP242" s="6">
        <v>1.35</v>
      </c>
      <c r="AQ242" s="6">
        <v>1.34</v>
      </c>
      <c r="AR242" s="6">
        <v>1.34</v>
      </c>
      <c r="AS242" s="6">
        <v>1.33</v>
      </c>
      <c r="AT242" s="6">
        <v>1.32</v>
      </c>
      <c r="AU242" s="6">
        <v>1.32</v>
      </c>
      <c r="AV242" s="6">
        <v>1.31</v>
      </c>
      <c r="AW242" s="6">
        <v>1.31</v>
      </c>
      <c r="AX242" s="6">
        <v>1.3</v>
      </c>
      <c r="AY242" s="6">
        <v>1.3</v>
      </c>
    </row>
    <row r="243" spans="1:51" x14ac:dyDescent="0.2">
      <c r="A243" s="5">
        <v>44620</v>
      </c>
      <c r="B243" s="6">
        <v>0.2</v>
      </c>
      <c r="C243" s="6">
        <v>0.25</v>
      </c>
      <c r="D243" s="6">
        <v>0.32</v>
      </c>
      <c r="E243" s="6">
        <v>0.41</v>
      </c>
      <c r="F243" s="6">
        <v>0.49</v>
      </c>
      <c r="G243" s="6">
        <v>0.57999999999999996</v>
      </c>
      <c r="H243" s="6">
        <v>0.67</v>
      </c>
      <c r="I243" s="6">
        <v>0.76</v>
      </c>
      <c r="J243" s="6">
        <v>0.85</v>
      </c>
      <c r="K243" s="6">
        <v>0.94</v>
      </c>
      <c r="L243" s="6">
        <v>1.01</v>
      </c>
      <c r="M243" s="6">
        <v>1.08</v>
      </c>
      <c r="N243" s="6">
        <v>1.1399999999999999</v>
      </c>
      <c r="O243" s="6">
        <v>1.19</v>
      </c>
      <c r="P243" s="6">
        <v>1.23</v>
      </c>
      <c r="Q243" s="6">
        <v>1.27</v>
      </c>
      <c r="R243" s="6">
        <v>1.3</v>
      </c>
      <c r="S243" s="6">
        <v>1.32</v>
      </c>
      <c r="T243" s="6">
        <v>1.34</v>
      </c>
      <c r="U243" s="6">
        <v>1.37</v>
      </c>
      <c r="V243" s="6">
        <v>1.37</v>
      </c>
      <c r="W243" s="6">
        <v>1.38</v>
      </c>
      <c r="X243" s="6">
        <v>1.39</v>
      </c>
      <c r="Y243" s="6">
        <v>1.39</v>
      </c>
      <c r="Z243" s="6">
        <v>1.4</v>
      </c>
      <c r="AA243" s="6">
        <v>1.39</v>
      </c>
      <c r="AB243" s="6">
        <v>1.39</v>
      </c>
      <c r="AC243" s="6">
        <v>1.39</v>
      </c>
      <c r="AD243" s="6">
        <v>1.39</v>
      </c>
      <c r="AE243" s="6">
        <v>1.39</v>
      </c>
      <c r="AF243" s="6">
        <v>1.38</v>
      </c>
      <c r="AG243" s="6">
        <v>1.38</v>
      </c>
      <c r="AH243" s="6">
        <v>1.37</v>
      </c>
      <c r="AI243" s="6">
        <v>1.37</v>
      </c>
      <c r="AJ243" s="6">
        <v>1.36</v>
      </c>
      <c r="AK243" s="6">
        <v>1.36</v>
      </c>
      <c r="AL243" s="6">
        <v>1.36</v>
      </c>
      <c r="AM243" s="6">
        <v>1.35</v>
      </c>
      <c r="AN243" s="6">
        <v>1.35</v>
      </c>
      <c r="AO243" s="6">
        <v>1.34</v>
      </c>
      <c r="AP243" s="6">
        <v>1.34</v>
      </c>
      <c r="AQ243" s="6">
        <v>1.33</v>
      </c>
      <c r="AR243" s="6">
        <v>1.33</v>
      </c>
      <c r="AS243" s="6">
        <v>1.32</v>
      </c>
      <c r="AT243" s="6">
        <v>1.31</v>
      </c>
      <c r="AU243" s="6">
        <v>1.31</v>
      </c>
      <c r="AV243" s="6">
        <v>1.3</v>
      </c>
      <c r="AW243" s="6">
        <v>1.3</v>
      </c>
      <c r="AX243" s="6">
        <v>1.29</v>
      </c>
      <c r="AY243" s="6">
        <v>1.29</v>
      </c>
    </row>
    <row r="244" spans="1:51" x14ac:dyDescent="0.2">
      <c r="A244" s="5">
        <v>44651</v>
      </c>
      <c r="B244" s="6">
        <v>0.19</v>
      </c>
      <c r="C244" s="6">
        <v>0.26</v>
      </c>
      <c r="D244" s="6">
        <v>0.33</v>
      </c>
      <c r="E244" s="6">
        <v>0.41</v>
      </c>
      <c r="F244" s="6">
        <v>0.5</v>
      </c>
      <c r="G244" s="6">
        <v>0.59</v>
      </c>
      <c r="H244" s="6">
        <v>0.68</v>
      </c>
      <c r="I244" s="6">
        <v>0.77</v>
      </c>
      <c r="J244" s="6">
        <v>0.85</v>
      </c>
      <c r="K244" s="6">
        <v>0.94</v>
      </c>
      <c r="L244" s="6">
        <v>1.01</v>
      </c>
      <c r="M244" s="6">
        <v>1.08</v>
      </c>
      <c r="N244" s="6">
        <v>1.1399999999999999</v>
      </c>
      <c r="O244" s="6">
        <v>1.19</v>
      </c>
      <c r="P244" s="6">
        <v>1.23</v>
      </c>
      <c r="Q244" s="6">
        <v>1.27</v>
      </c>
      <c r="R244" s="6">
        <v>1.29</v>
      </c>
      <c r="S244" s="6">
        <v>1.32</v>
      </c>
      <c r="T244" s="6">
        <v>1.34</v>
      </c>
      <c r="U244" s="6">
        <v>1.36</v>
      </c>
      <c r="V244" s="6">
        <v>1.37</v>
      </c>
      <c r="W244" s="6">
        <v>1.37</v>
      </c>
      <c r="X244" s="6">
        <v>1.38</v>
      </c>
      <c r="Y244" s="6">
        <v>1.39</v>
      </c>
      <c r="Z244" s="6">
        <v>1.39</v>
      </c>
      <c r="AA244" s="6">
        <v>1.39</v>
      </c>
      <c r="AB244" s="6">
        <v>1.39</v>
      </c>
      <c r="AC244" s="6">
        <v>1.38</v>
      </c>
      <c r="AD244" s="6">
        <v>1.38</v>
      </c>
      <c r="AE244" s="6">
        <v>1.38</v>
      </c>
      <c r="AF244" s="6">
        <v>1.38</v>
      </c>
      <c r="AG244" s="6">
        <v>1.37</v>
      </c>
      <c r="AH244" s="6">
        <v>1.36</v>
      </c>
      <c r="AI244" s="6">
        <v>1.36</v>
      </c>
      <c r="AJ244" s="6">
        <v>1.36</v>
      </c>
      <c r="AK244" s="6">
        <v>1.35</v>
      </c>
      <c r="AL244" s="6">
        <v>1.35</v>
      </c>
      <c r="AM244" s="6">
        <v>1.34</v>
      </c>
      <c r="AN244" s="6">
        <v>1.34</v>
      </c>
      <c r="AO244" s="6">
        <v>1.34</v>
      </c>
      <c r="AP244" s="6">
        <v>1.33</v>
      </c>
      <c r="AQ244" s="6">
        <v>1.32</v>
      </c>
      <c r="AR244" s="6">
        <v>1.32</v>
      </c>
      <c r="AS244" s="6">
        <v>1.31</v>
      </c>
      <c r="AT244" s="6">
        <v>1.31</v>
      </c>
      <c r="AU244" s="6">
        <v>1.3</v>
      </c>
      <c r="AV244" s="6">
        <v>1.29</v>
      </c>
      <c r="AW244" s="6">
        <v>1.29</v>
      </c>
      <c r="AX244" s="6">
        <v>1.29</v>
      </c>
      <c r="AY244" s="6">
        <v>1.28</v>
      </c>
    </row>
    <row r="245" spans="1:51" x14ac:dyDescent="0.2">
      <c r="A245" s="5">
        <v>44681</v>
      </c>
      <c r="B245" s="6">
        <v>0.19</v>
      </c>
      <c r="C245" s="6">
        <v>0.27</v>
      </c>
      <c r="D245" s="6">
        <v>0.34</v>
      </c>
      <c r="E245" s="6">
        <v>0.43</v>
      </c>
      <c r="F245" s="6">
        <v>0.51</v>
      </c>
      <c r="G245" s="6">
        <v>0.6</v>
      </c>
      <c r="H245" s="6">
        <v>0.69</v>
      </c>
      <c r="I245" s="6">
        <v>0.78</v>
      </c>
      <c r="J245" s="6">
        <v>0.86</v>
      </c>
      <c r="K245" s="6">
        <v>0.95</v>
      </c>
      <c r="L245" s="6">
        <v>1.02</v>
      </c>
      <c r="M245" s="6">
        <v>1.0900000000000001</v>
      </c>
      <c r="N245" s="6">
        <v>1.1399999999999999</v>
      </c>
      <c r="O245" s="6">
        <v>1.2</v>
      </c>
      <c r="P245" s="6">
        <v>1.24</v>
      </c>
      <c r="Q245" s="6">
        <v>1.27</v>
      </c>
      <c r="R245" s="6">
        <v>1.3</v>
      </c>
      <c r="S245" s="6">
        <v>1.32</v>
      </c>
      <c r="T245" s="6">
        <v>1.34</v>
      </c>
      <c r="U245" s="6">
        <v>1.36</v>
      </c>
      <c r="V245" s="6">
        <v>1.37</v>
      </c>
      <c r="W245" s="6">
        <v>1.38</v>
      </c>
      <c r="X245" s="6">
        <v>1.38</v>
      </c>
      <c r="Y245" s="6">
        <v>1.39</v>
      </c>
      <c r="Z245" s="6">
        <v>1.39</v>
      </c>
      <c r="AA245" s="6">
        <v>1.39</v>
      </c>
      <c r="AB245" s="6">
        <v>1.39</v>
      </c>
      <c r="AC245" s="6">
        <v>1.38</v>
      </c>
      <c r="AD245" s="6">
        <v>1.38</v>
      </c>
      <c r="AE245" s="6">
        <v>1.38</v>
      </c>
      <c r="AF245" s="6">
        <v>1.37</v>
      </c>
      <c r="AG245" s="6">
        <v>1.37</v>
      </c>
      <c r="AH245" s="6">
        <v>1.36</v>
      </c>
      <c r="AI245" s="6">
        <v>1.36</v>
      </c>
      <c r="AJ245" s="6">
        <v>1.35</v>
      </c>
      <c r="AK245" s="6">
        <v>1.35</v>
      </c>
      <c r="AL245" s="6">
        <v>1.34</v>
      </c>
      <c r="AM245" s="6">
        <v>1.34</v>
      </c>
      <c r="AN245" s="6">
        <v>1.33</v>
      </c>
      <c r="AO245" s="6">
        <v>1.33</v>
      </c>
      <c r="AP245" s="6">
        <v>1.32</v>
      </c>
      <c r="AQ245" s="6">
        <v>1.32</v>
      </c>
      <c r="AR245" s="6">
        <v>1.31</v>
      </c>
      <c r="AS245" s="6">
        <v>1.31</v>
      </c>
      <c r="AT245" s="6">
        <v>1.3</v>
      </c>
      <c r="AU245" s="6">
        <v>1.29</v>
      </c>
      <c r="AV245" s="6">
        <v>1.29</v>
      </c>
      <c r="AW245" s="6">
        <v>1.28</v>
      </c>
      <c r="AX245" s="6">
        <v>1.28</v>
      </c>
      <c r="AY245" s="6">
        <v>1.28</v>
      </c>
    </row>
    <row r="246" spans="1:51" x14ac:dyDescent="0.2">
      <c r="A246" s="5">
        <v>44712</v>
      </c>
      <c r="B246" s="6">
        <v>0.2</v>
      </c>
      <c r="C246" s="6">
        <v>0.28000000000000003</v>
      </c>
      <c r="D246" s="6">
        <v>0.36</v>
      </c>
      <c r="E246" s="6">
        <v>0.45</v>
      </c>
      <c r="F246" s="6">
        <v>0.53</v>
      </c>
      <c r="G246" s="6">
        <v>0.62</v>
      </c>
      <c r="H246" s="6">
        <v>0.71</v>
      </c>
      <c r="I246" s="6">
        <v>0.8</v>
      </c>
      <c r="J246" s="6">
        <v>0.88</v>
      </c>
      <c r="K246" s="6">
        <v>0.96</v>
      </c>
      <c r="L246" s="6">
        <v>1.04</v>
      </c>
      <c r="M246" s="6">
        <v>1.1000000000000001</v>
      </c>
      <c r="N246" s="6">
        <v>1.1599999999999999</v>
      </c>
      <c r="O246" s="6">
        <v>1.21</v>
      </c>
      <c r="P246" s="6">
        <v>1.25</v>
      </c>
      <c r="Q246" s="6">
        <v>1.28</v>
      </c>
      <c r="R246" s="6">
        <v>1.31</v>
      </c>
      <c r="S246" s="6">
        <v>1.33</v>
      </c>
      <c r="T246" s="6">
        <v>1.35</v>
      </c>
      <c r="U246" s="6">
        <v>1.37</v>
      </c>
      <c r="V246" s="6">
        <v>1.38</v>
      </c>
      <c r="W246" s="6">
        <v>1.38</v>
      </c>
      <c r="X246" s="6">
        <v>1.39</v>
      </c>
      <c r="Y246" s="6">
        <v>1.39</v>
      </c>
      <c r="Z246" s="6">
        <v>1.4</v>
      </c>
      <c r="AA246" s="6">
        <v>1.39</v>
      </c>
      <c r="AB246" s="6">
        <v>1.39</v>
      </c>
      <c r="AC246" s="6">
        <v>1.39</v>
      </c>
      <c r="AD246" s="6">
        <v>1.39</v>
      </c>
      <c r="AE246" s="6">
        <v>1.38</v>
      </c>
      <c r="AF246" s="6">
        <v>1.38</v>
      </c>
      <c r="AG246" s="6">
        <v>1.37</v>
      </c>
      <c r="AH246" s="6">
        <v>1.37</v>
      </c>
      <c r="AI246" s="6">
        <v>1.36</v>
      </c>
      <c r="AJ246" s="6">
        <v>1.36</v>
      </c>
      <c r="AK246" s="6">
        <v>1.35</v>
      </c>
      <c r="AL246" s="6">
        <v>1.35</v>
      </c>
      <c r="AM246" s="6">
        <v>1.34</v>
      </c>
      <c r="AN246" s="6">
        <v>1.34</v>
      </c>
      <c r="AO246" s="6">
        <v>1.33</v>
      </c>
      <c r="AP246" s="6">
        <v>1.33</v>
      </c>
      <c r="AQ246" s="6">
        <v>1.32</v>
      </c>
      <c r="AR246" s="6">
        <v>1.31</v>
      </c>
      <c r="AS246" s="6">
        <v>1.31</v>
      </c>
      <c r="AT246" s="6">
        <v>1.3</v>
      </c>
      <c r="AU246" s="6">
        <v>1.3</v>
      </c>
      <c r="AV246" s="6">
        <v>1.29</v>
      </c>
      <c r="AW246" s="6">
        <v>1.29</v>
      </c>
      <c r="AX246" s="6">
        <v>1.28</v>
      </c>
      <c r="AY246" s="6">
        <v>1.28</v>
      </c>
    </row>
    <row r="247" spans="1:51" x14ac:dyDescent="0.2">
      <c r="A247" s="5">
        <v>44742</v>
      </c>
      <c r="B247" s="6">
        <v>0.22</v>
      </c>
      <c r="C247" s="6">
        <v>0.31</v>
      </c>
      <c r="D247" s="6">
        <v>0.39</v>
      </c>
      <c r="E247" s="6">
        <v>0.48</v>
      </c>
      <c r="F247" s="6">
        <v>0.56000000000000005</v>
      </c>
      <c r="G247" s="6">
        <v>0.65</v>
      </c>
      <c r="H247" s="6">
        <v>0.74</v>
      </c>
      <c r="I247" s="6">
        <v>0.83</v>
      </c>
      <c r="J247" s="6">
        <v>0.91</v>
      </c>
      <c r="K247" s="6">
        <v>0.99</v>
      </c>
      <c r="L247" s="6">
        <v>1.07</v>
      </c>
      <c r="M247" s="6">
        <v>1.1299999999999999</v>
      </c>
      <c r="N247" s="6">
        <v>1.19</v>
      </c>
      <c r="O247" s="6">
        <v>1.24</v>
      </c>
      <c r="P247" s="6">
        <v>1.28</v>
      </c>
      <c r="Q247" s="6">
        <v>1.31</v>
      </c>
      <c r="R247" s="6">
        <v>1.33</v>
      </c>
      <c r="S247" s="6">
        <v>1.36</v>
      </c>
      <c r="T247" s="6">
        <v>1.38</v>
      </c>
      <c r="U247" s="6">
        <v>1.4</v>
      </c>
      <c r="V247" s="6">
        <v>1.4</v>
      </c>
      <c r="W247" s="6">
        <v>1.41</v>
      </c>
      <c r="X247" s="6">
        <v>1.41</v>
      </c>
      <c r="Y247" s="6">
        <v>1.41</v>
      </c>
      <c r="Z247" s="6">
        <v>1.42</v>
      </c>
      <c r="AA247" s="6">
        <v>1.41</v>
      </c>
      <c r="AB247" s="6">
        <v>1.41</v>
      </c>
      <c r="AC247" s="6">
        <v>1.41</v>
      </c>
      <c r="AD247" s="6">
        <v>1.4</v>
      </c>
      <c r="AE247" s="6">
        <v>1.4</v>
      </c>
      <c r="AF247" s="6">
        <v>1.39</v>
      </c>
      <c r="AG247" s="6">
        <v>1.39</v>
      </c>
      <c r="AH247" s="6">
        <v>1.38</v>
      </c>
      <c r="AI247" s="6">
        <v>1.38</v>
      </c>
      <c r="AJ247" s="6">
        <v>1.37</v>
      </c>
      <c r="AK247" s="6">
        <v>1.37</v>
      </c>
      <c r="AL247" s="6">
        <v>1.36</v>
      </c>
      <c r="AM247" s="6">
        <v>1.36</v>
      </c>
      <c r="AN247" s="6">
        <v>1.35</v>
      </c>
      <c r="AO247" s="6">
        <v>1.35</v>
      </c>
      <c r="AP247" s="6">
        <v>1.34</v>
      </c>
      <c r="AQ247" s="6">
        <v>1.34</v>
      </c>
      <c r="AR247" s="6">
        <v>1.33</v>
      </c>
      <c r="AS247" s="6">
        <v>1.32</v>
      </c>
      <c r="AT247" s="6">
        <v>1.32</v>
      </c>
      <c r="AU247" s="6">
        <v>1.31</v>
      </c>
      <c r="AV247" s="6">
        <v>1.31</v>
      </c>
      <c r="AW247" s="6">
        <v>1.3</v>
      </c>
      <c r="AX247" s="6">
        <v>1.3</v>
      </c>
      <c r="AY247" s="6">
        <v>1.29</v>
      </c>
    </row>
    <row r="248" spans="1:51" x14ac:dyDescent="0.2">
      <c r="A248" s="5">
        <v>44773</v>
      </c>
      <c r="B248" s="6">
        <v>0.23</v>
      </c>
      <c r="C248" s="6">
        <v>0.33</v>
      </c>
      <c r="D248" s="6">
        <v>0.41</v>
      </c>
      <c r="E248" s="6">
        <v>0.5</v>
      </c>
      <c r="F248" s="6">
        <v>0.57999999999999996</v>
      </c>
      <c r="G248" s="6">
        <v>0.67</v>
      </c>
      <c r="H248" s="6">
        <v>0.76</v>
      </c>
      <c r="I248" s="6">
        <v>0.85</v>
      </c>
      <c r="J248" s="6">
        <v>0.93</v>
      </c>
      <c r="K248" s="6">
        <v>1.01</v>
      </c>
      <c r="L248" s="6">
        <v>1.08</v>
      </c>
      <c r="M248" s="6">
        <v>1.1499999999999999</v>
      </c>
      <c r="N248" s="6">
        <v>1.2</v>
      </c>
      <c r="O248" s="6">
        <v>1.25</v>
      </c>
      <c r="P248" s="6">
        <v>1.3</v>
      </c>
      <c r="Q248" s="6">
        <v>1.32</v>
      </c>
      <c r="R248" s="6">
        <v>1.35</v>
      </c>
      <c r="S248" s="6">
        <v>1.37</v>
      </c>
      <c r="T248" s="6">
        <v>1.39</v>
      </c>
      <c r="U248" s="6">
        <v>1.41</v>
      </c>
      <c r="V248" s="6">
        <v>1.42</v>
      </c>
      <c r="W248" s="6">
        <v>1.42</v>
      </c>
      <c r="X248" s="6">
        <v>1.42</v>
      </c>
      <c r="Y248" s="6">
        <v>1.43</v>
      </c>
      <c r="Z248" s="6">
        <v>1.43</v>
      </c>
      <c r="AA248" s="6">
        <v>1.43</v>
      </c>
      <c r="AB248" s="6">
        <v>1.42</v>
      </c>
      <c r="AC248" s="6">
        <v>1.42</v>
      </c>
      <c r="AD248" s="6">
        <v>1.41</v>
      </c>
      <c r="AE248" s="6">
        <v>1.41</v>
      </c>
      <c r="AF248" s="6">
        <v>1.4</v>
      </c>
      <c r="AG248" s="6">
        <v>1.4</v>
      </c>
      <c r="AH248" s="6">
        <v>1.39</v>
      </c>
      <c r="AI248" s="6">
        <v>1.39</v>
      </c>
      <c r="AJ248" s="6">
        <v>1.38</v>
      </c>
      <c r="AK248" s="6">
        <v>1.38</v>
      </c>
      <c r="AL248" s="6">
        <v>1.37</v>
      </c>
      <c r="AM248" s="6">
        <v>1.37</v>
      </c>
      <c r="AN248" s="6">
        <v>1.36</v>
      </c>
      <c r="AO248" s="6">
        <v>1.36</v>
      </c>
      <c r="AP248" s="6">
        <v>1.35</v>
      </c>
      <c r="AQ248" s="6">
        <v>1.34</v>
      </c>
      <c r="AR248" s="6">
        <v>1.34</v>
      </c>
      <c r="AS248" s="6">
        <v>1.33</v>
      </c>
      <c r="AT248" s="6">
        <v>1.32</v>
      </c>
      <c r="AU248" s="6">
        <v>1.32</v>
      </c>
      <c r="AV248" s="6">
        <v>1.31</v>
      </c>
      <c r="AW248" s="6">
        <v>1.31</v>
      </c>
      <c r="AX248" s="6">
        <v>1.3</v>
      </c>
      <c r="AY248" s="6">
        <v>1.3</v>
      </c>
    </row>
    <row r="249" spans="1:51" x14ac:dyDescent="0.2">
      <c r="A249" s="5">
        <v>44804</v>
      </c>
      <c r="B249" s="6">
        <v>0.26</v>
      </c>
      <c r="C249" s="6">
        <v>0.36</v>
      </c>
      <c r="D249" s="6">
        <v>0.44</v>
      </c>
      <c r="E249" s="6">
        <v>0.53</v>
      </c>
      <c r="F249" s="6">
        <v>0.62</v>
      </c>
      <c r="G249" s="6">
        <v>0.7</v>
      </c>
      <c r="H249" s="6">
        <v>0.79</v>
      </c>
      <c r="I249" s="6">
        <v>0.88</v>
      </c>
      <c r="J249" s="6">
        <v>0.96</v>
      </c>
      <c r="K249" s="6">
        <v>1.04</v>
      </c>
      <c r="L249" s="6">
        <v>1.1100000000000001</v>
      </c>
      <c r="M249" s="6">
        <v>1.17</v>
      </c>
      <c r="N249" s="6">
        <v>1.23</v>
      </c>
      <c r="O249" s="6">
        <v>1.28</v>
      </c>
      <c r="P249" s="6">
        <v>1.32</v>
      </c>
      <c r="Q249" s="6">
        <v>1.35</v>
      </c>
      <c r="R249" s="6">
        <v>1.38</v>
      </c>
      <c r="S249" s="6">
        <v>1.4</v>
      </c>
      <c r="T249" s="6">
        <v>1.42</v>
      </c>
      <c r="U249" s="6">
        <v>1.43</v>
      </c>
      <c r="V249" s="6">
        <v>1.44</v>
      </c>
      <c r="W249" s="6">
        <v>1.44</v>
      </c>
      <c r="X249" s="6">
        <v>1.44</v>
      </c>
      <c r="Y249" s="6">
        <v>1.45</v>
      </c>
      <c r="Z249" s="6">
        <v>1.45</v>
      </c>
      <c r="AA249" s="6">
        <v>1.44</v>
      </c>
      <c r="AB249" s="6">
        <v>1.44</v>
      </c>
      <c r="AC249" s="6">
        <v>1.44</v>
      </c>
      <c r="AD249" s="6">
        <v>1.43</v>
      </c>
      <c r="AE249" s="6">
        <v>1.43</v>
      </c>
      <c r="AF249" s="6">
        <v>1.42</v>
      </c>
      <c r="AG249" s="6">
        <v>1.41</v>
      </c>
      <c r="AH249" s="6">
        <v>1.41</v>
      </c>
      <c r="AI249" s="6">
        <v>1.4</v>
      </c>
      <c r="AJ249" s="6">
        <v>1.4</v>
      </c>
      <c r="AK249" s="6">
        <v>1.39</v>
      </c>
      <c r="AL249" s="6">
        <v>1.39</v>
      </c>
      <c r="AM249" s="6">
        <v>1.38</v>
      </c>
      <c r="AN249" s="6">
        <v>1.38</v>
      </c>
      <c r="AO249" s="6">
        <v>1.37</v>
      </c>
      <c r="AP249" s="6">
        <v>1.36</v>
      </c>
      <c r="AQ249" s="6">
        <v>1.36</v>
      </c>
      <c r="AR249" s="6">
        <v>1.35</v>
      </c>
      <c r="AS249" s="6">
        <v>1.34</v>
      </c>
      <c r="AT249" s="6">
        <v>1.34</v>
      </c>
      <c r="AU249" s="6">
        <v>1.33</v>
      </c>
      <c r="AV249" s="6">
        <v>1.33</v>
      </c>
      <c r="AW249" s="6">
        <v>1.32</v>
      </c>
      <c r="AX249" s="6">
        <v>1.32</v>
      </c>
      <c r="AY249" s="6">
        <v>1.31</v>
      </c>
    </row>
    <row r="250" spans="1:51" x14ac:dyDescent="0.2">
      <c r="A250" s="5">
        <v>44834</v>
      </c>
      <c r="B250" s="6">
        <v>0.3</v>
      </c>
      <c r="C250" s="6">
        <v>0.4</v>
      </c>
      <c r="D250" s="6">
        <v>0.48</v>
      </c>
      <c r="E250" s="6">
        <v>0.56999999999999995</v>
      </c>
      <c r="F250" s="6">
        <v>0.66</v>
      </c>
      <c r="G250" s="6">
        <v>0.75</v>
      </c>
      <c r="H250" s="6">
        <v>0.83</v>
      </c>
      <c r="I250" s="6">
        <v>0.92</v>
      </c>
      <c r="J250" s="6">
        <v>1</v>
      </c>
      <c r="K250" s="6">
        <v>1.08</v>
      </c>
      <c r="L250" s="6">
        <v>1.1499999999999999</v>
      </c>
      <c r="M250" s="6">
        <v>1.21</v>
      </c>
      <c r="N250" s="6">
        <v>1.27</v>
      </c>
      <c r="O250" s="6">
        <v>1.32</v>
      </c>
      <c r="P250" s="6">
        <v>1.36</v>
      </c>
      <c r="Q250" s="6">
        <v>1.38</v>
      </c>
      <c r="R250" s="6">
        <v>1.41</v>
      </c>
      <c r="S250" s="6">
        <v>1.43</v>
      </c>
      <c r="T250" s="6">
        <v>1.45</v>
      </c>
      <c r="U250" s="6">
        <v>1.46</v>
      </c>
      <c r="V250" s="6">
        <v>1.47</v>
      </c>
      <c r="W250" s="6">
        <v>1.47</v>
      </c>
      <c r="X250" s="6">
        <v>1.47</v>
      </c>
      <c r="Y250" s="6">
        <v>1.47</v>
      </c>
      <c r="Z250" s="6">
        <v>1.47</v>
      </c>
      <c r="AA250" s="6">
        <v>1.47</v>
      </c>
      <c r="AB250" s="6">
        <v>1.46</v>
      </c>
      <c r="AC250" s="6">
        <v>1.46</v>
      </c>
      <c r="AD250" s="6">
        <v>1.45</v>
      </c>
      <c r="AE250" s="6">
        <v>1.45</v>
      </c>
      <c r="AF250" s="6">
        <v>1.44</v>
      </c>
      <c r="AG250" s="6">
        <v>1.43</v>
      </c>
      <c r="AH250" s="6">
        <v>1.43</v>
      </c>
      <c r="AI250" s="6">
        <v>1.42</v>
      </c>
      <c r="AJ250" s="6">
        <v>1.42</v>
      </c>
      <c r="AK250" s="6">
        <v>1.41</v>
      </c>
      <c r="AL250" s="6">
        <v>1.4</v>
      </c>
      <c r="AM250" s="6">
        <v>1.4</v>
      </c>
      <c r="AN250" s="6">
        <v>1.39</v>
      </c>
      <c r="AO250" s="6">
        <v>1.39</v>
      </c>
      <c r="AP250" s="6">
        <v>1.38</v>
      </c>
      <c r="AQ250" s="6">
        <v>1.37</v>
      </c>
      <c r="AR250" s="6">
        <v>1.37</v>
      </c>
      <c r="AS250" s="6">
        <v>1.36</v>
      </c>
      <c r="AT250" s="6">
        <v>1.35</v>
      </c>
      <c r="AU250" s="6">
        <v>1.35</v>
      </c>
      <c r="AV250" s="6">
        <v>1.34</v>
      </c>
      <c r="AW250" s="6">
        <v>1.34</v>
      </c>
      <c r="AX250" s="6">
        <v>1.33</v>
      </c>
      <c r="AY250" s="6">
        <v>1.32</v>
      </c>
    </row>
    <row r="251" spans="1:51" x14ac:dyDescent="0.2">
      <c r="A251" s="5">
        <v>44865</v>
      </c>
      <c r="B251" s="6">
        <v>0.34</v>
      </c>
      <c r="C251" s="6">
        <v>0.44</v>
      </c>
      <c r="D251" s="6">
        <v>0.53</v>
      </c>
      <c r="E251" s="6">
        <v>0.61</v>
      </c>
      <c r="F251" s="6">
        <v>0.7</v>
      </c>
      <c r="G251" s="6">
        <v>0.79</v>
      </c>
      <c r="H251" s="6">
        <v>0.87</v>
      </c>
      <c r="I251" s="6">
        <v>0.96</v>
      </c>
      <c r="J251" s="6">
        <v>1.04</v>
      </c>
      <c r="K251" s="6">
        <v>1.1200000000000001</v>
      </c>
      <c r="L251" s="6">
        <v>1.19</v>
      </c>
      <c r="M251" s="6">
        <v>1.25</v>
      </c>
      <c r="N251" s="6">
        <v>1.3</v>
      </c>
      <c r="O251" s="6">
        <v>1.35</v>
      </c>
      <c r="P251" s="6">
        <v>1.39</v>
      </c>
      <c r="Q251" s="6">
        <v>1.41</v>
      </c>
      <c r="R251" s="6">
        <v>1.44</v>
      </c>
      <c r="S251" s="6">
        <v>1.46</v>
      </c>
      <c r="T251" s="6">
        <v>1.47</v>
      </c>
      <c r="U251" s="6">
        <v>1.49</v>
      </c>
      <c r="V251" s="6">
        <v>1.49</v>
      </c>
      <c r="W251" s="6">
        <v>1.49</v>
      </c>
      <c r="X251" s="6">
        <v>1.49</v>
      </c>
      <c r="Y251" s="6">
        <v>1.49</v>
      </c>
      <c r="Z251" s="6">
        <v>1.5</v>
      </c>
      <c r="AA251" s="6">
        <v>1.49</v>
      </c>
      <c r="AB251" s="6">
        <v>1.48</v>
      </c>
      <c r="AC251" s="6">
        <v>1.48</v>
      </c>
      <c r="AD251" s="6">
        <v>1.47</v>
      </c>
      <c r="AE251" s="6">
        <v>1.47</v>
      </c>
      <c r="AF251" s="6">
        <v>1.46</v>
      </c>
      <c r="AG251" s="6">
        <v>1.45</v>
      </c>
      <c r="AH251" s="6">
        <v>1.45</v>
      </c>
      <c r="AI251" s="6">
        <v>1.44</v>
      </c>
      <c r="AJ251" s="6">
        <v>1.43</v>
      </c>
      <c r="AK251" s="6">
        <v>1.43</v>
      </c>
      <c r="AL251" s="6">
        <v>1.42</v>
      </c>
      <c r="AM251" s="6">
        <v>1.41</v>
      </c>
      <c r="AN251" s="6">
        <v>1.41</v>
      </c>
      <c r="AO251" s="6">
        <v>1.4</v>
      </c>
      <c r="AP251" s="6">
        <v>1.4</v>
      </c>
      <c r="AQ251" s="6">
        <v>1.39</v>
      </c>
      <c r="AR251" s="6">
        <v>1.38</v>
      </c>
      <c r="AS251" s="6">
        <v>1.37</v>
      </c>
      <c r="AT251" s="6">
        <v>1.37</v>
      </c>
      <c r="AU251" s="6">
        <v>1.36</v>
      </c>
      <c r="AV251" s="6">
        <v>1.35</v>
      </c>
      <c r="AW251" s="6">
        <v>1.35</v>
      </c>
      <c r="AX251" s="6">
        <v>1.34</v>
      </c>
      <c r="AY251" s="6">
        <v>1.34</v>
      </c>
    </row>
    <row r="252" spans="1:51" x14ac:dyDescent="0.2">
      <c r="A252" s="5">
        <v>44895</v>
      </c>
      <c r="B252" s="6">
        <v>0.38</v>
      </c>
      <c r="C252" s="6">
        <v>0.48</v>
      </c>
      <c r="D252" s="6">
        <v>0.56000000000000005</v>
      </c>
      <c r="E252" s="6">
        <v>0.65</v>
      </c>
      <c r="F252" s="6">
        <v>0.73</v>
      </c>
      <c r="G252" s="6">
        <v>0.82</v>
      </c>
      <c r="H252" s="6">
        <v>0.9</v>
      </c>
      <c r="I252" s="6">
        <v>0.98</v>
      </c>
      <c r="J252" s="6">
        <v>1.06</v>
      </c>
      <c r="K252" s="6">
        <v>1.1399999999999999</v>
      </c>
      <c r="L252" s="6">
        <v>1.21</v>
      </c>
      <c r="M252" s="6">
        <v>1.27</v>
      </c>
      <c r="N252" s="6">
        <v>1.32</v>
      </c>
      <c r="O252" s="6">
        <v>1.37</v>
      </c>
      <c r="P252" s="6">
        <v>1.41</v>
      </c>
      <c r="Q252" s="6">
        <v>1.43</v>
      </c>
      <c r="R252" s="6">
        <v>1.45</v>
      </c>
      <c r="S252" s="6">
        <v>1.47</v>
      </c>
      <c r="T252" s="6">
        <v>1.49</v>
      </c>
      <c r="U252" s="6">
        <v>1.5</v>
      </c>
      <c r="V252" s="6">
        <v>1.5</v>
      </c>
      <c r="W252" s="6">
        <v>1.5</v>
      </c>
      <c r="X252" s="6">
        <v>1.5</v>
      </c>
      <c r="Y252" s="6">
        <v>1.5</v>
      </c>
      <c r="Z252" s="6">
        <v>1.51</v>
      </c>
      <c r="AA252" s="6">
        <v>1.5</v>
      </c>
      <c r="AB252" s="6">
        <v>1.49</v>
      </c>
      <c r="AC252" s="6">
        <v>1.49</v>
      </c>
      <c r="AD252" s="6">
        <v>1.48</v>
      </c>
      <c r="AE252" s="6">
        <v>1.48</v>
      </c>
      <c r="AF252" s="6">
        <v>1.47</v>
      </c>
      <c r="AG252" s="6">
        <v>1.46</v>
      </c>
      <c r="AH252" s="6">
        <v>1.45</v>
      </c>
      <c r="AI252" s="6">
        <v>1.44</v>
      </c>
      <c r="AJ252" s="6">
        <v>1.44</v>
      </c>
      <c r="AK252" s="6">
        <v>1.43</v>
      </c>
      <c r="AL252" s="6">
        <v>1.42</v>
      </c>
      <c r="AM252" s="6">
        <v>1.42</v>
      </c>
      <c r="AN252" s="6">
        <v>1.41</v>
      </c>
      <c r="AO252" s="6">
        <v>1.41</v>
      </c>
      <c r="AP252" s="6">
        <v>1.4</v>
      </c>
      <c r="AQ252" s="6">
        <v>1.39</v>
      </c>
      <c r="AR252" s="6">
        <v>1.38</v>
      </c>
      <c r="AS252" s="6">
        <v>1.38</v>
      </c>
      <c r="AT252" s="6">
        <v>1.37</v>
      </c>
      <c r="AU252" s="6">
        <v>1.36</v>
      </c>
      <c r="AV252" s="6">
        <v>1.36</v>
      </c>
      <c r="AW252" s="6">
        <v>1.35</v>
      </c>
      <c r="AX252" s="6">
        <v>1.34</v>
      </c>
      <c r="AY252" s="6">
        <v>1.34</v>
      </c>
    </row>
    <row r="253" spans="1:51" x14ac:dyDescent="0.2">
      <c r="A253" s="5">
        <v>44926</v>
      </c>
      <c r="B253" s="6">
        <v>0.43</v>
      </c>
      <c r="C253" s="6">
        <v>0.53</v>
      </c>
      <c r="D253" s="6">
        <v>0.61</v>
      </c>
      <c r="E253" s="6">
        <v>0.69</v>
      </c>
      <c r="F253" s="6">
        <v>0.78</v>
      </c>
      <c r="G253" s="6">
        <v>0.86</v>
      </c>
      <c r="H253" s="6">
        <v>0.94</v>
      </c>
      <c r="I253" s="6">
        <v>1.02</v>
      </c>
      <c r="J253" s="6">
        <v>1.1000000000000001</v>
      </c>
      <c r="K253" s="6">
        <v>1.17</v>
      </c>
      <c r="L253" s="6">
        <v>1.24</v>
      </c>
      <c r="M253" s="6">
        <v>1.3</v>
      </c>
      <c r="N253" s="6">
        <v>1.35</v>
      </c>
      <c r="O253" s="6">
        <v>1.4</v>
      </c>
      <c r="P253" s="6">
        <v>1.43</v>
      </c>
      <c r="Q253" s="6">
        <v>1.46</v>
      </c>
      <c r="R253" s="6">
        <v>1.48</v>
      </c>
      <c r="S253" s="6">
        <v>1.49</v>
      </c>
      <c r="T253" s="6">
        <v>1.51</v>
      </c>
      <c r="U253" s="6">
        <v>1.52</v>
      </c>
      <c r="V253" s="6">
        <v>1.52</v>
      </c>
      <c r="W253" s="6">
        <v>1.52</v>
      </c>
      <c r="X253" s="6">
        <v>1.52</v>
      </c>
      <c r="Y253" s="6">
        <v>1.52</v>
      </c>
      <c r="Z253" s="6">
        <v>1.52</v>
      </c>
      <c r="AA253" s="6">
        <v>1.51</v>
      </c>
      <c r="AB253" s="6">
        <v>1.51</v>
      </c>
      <c r="AC253" s="6">
        <v>1.5</v>
      </c>
      <c r="AD253" s="6">
        <v>1.49</v>
      </c>
      <c r="AE253" s="6">
        <v>1.49</v>
      </c>
      <c r="AF253" s="6">
        <v>1.48</v>
      </c>
      <c r="AG253" s="6">
        <v>1.47</v>
      </c>
      <c r="AH253" s="6">
        <v>1.46</v>
      </c>
      <c r="AI253" s="6">
        <v>1.45</v>
      </c>
      <c r="AJ253" s="6">
        <v>1.45</v>
      </c>
      <c r="AK253" s="6">
        <v>1.44</v>
      </c>
      <c r="AL253" s="6">
        <v>1.43</v>
      </c>
      <c r="AM253" s="6">
        <v>1.43</v>
      </c>
      <c r="AN253" s="6">
        <v>1.42</v>
      </c>
      <c r="AO253" s="6">
        <v>1.42</v>
      </c>
      <c r="AP253" s="6">
        <v>1.41</v>
      </c>
      <c r="AQ253" s="6">
        <v>1.4</v>
      </c>
      <c r="AR253" s="6">
        <v>1.39</v>
      </c>
      <c r="AS253" s="6">
        <v>1.38</v>
      </c>
      <c r="AT253" s="6">
        <v>1.38</v>
      </c>
      <c r="AU253" s="6">
        <v>1.37</v>
      </c>
      <c r="AV253" s="6">
        <v>1.36</v>
      </c>
      <c r="AW253" s="6">
        <v>1.36</v>
      </c>
      <c r="AX253" s="6">
        <v>1.35</v>
      </c>
      <c r="AY253" s="6">
        <v>1.35</v>
      </c>
    </row>
    <row r="254" spans="1:51" x14ac:dyDescent="0.2">
      <c r="A254" s="5">
        <v>44957</v>
      </c>
      <c r="B254" s="6">
        <v>0.47</v>
      </c>
      <c r="C254" s="6">
        <v>0.57999999999999996</v>
      </c>
      <c r="D254" s="6">
        <v>0.65</v>
      </c>
      <c r="E254" s="6">
        <v>0.73</v>
      </c>
      <c r="F254" s="6">
        <v>0.81</v>
      </c>
      <c r="G254" s="6">
        <v>0.89</v>
      </c>
      <c r="H254" s="6">
        <v>0.97</v>
      </c>
      <c r="I254" s="6">
        <v>1.05</v>
      </c>
      <c r="J254" s="6">
        <v>1.1200000000000001</v>
      </c>
      <c r="K254" s="6">
        <v>1.2</v>
      </c>
      <c r="L254" s="6">
        <v>1.27</v>
      </c>
      <c r="M254" s="6">
        <v>1.32</v>
      </c>
      <c r="N254" s="6">
        <v>1.37</v>
      </c>
      <c r="O254" s="6">
        <v>1.42</v>
      </c>
      <c r="P254" s="6">
        <v>1.45</v>
      </c>
      <c r="Q254" s="6">
        <v>1.48</v>
      </c>
      <c r="R254" s="6">
        <v>1.49</v>
      </c>
      <c r="S254" s="6">
        <v>1.51</v>
      </c>
      <c r="T254" s="6">
        <v>1.53</v>
      </c>
      <c r="U254" s="6">
        <v>1.54</v>
      </c>
      <c r="V254" s="6">
        <v>1.54</v>
      </c>
      <c r="W254" s="6">
        <v>1.54</v>
      </c>
      <c r="X254" s="6">
        <v>1.53</v>
      </c>
      <c r="Y254" s="6">
        <v>1.53</v>
      </c>
      <c r="Z254" s="6">
        <v>1.53</v>
      </c>
      <c r="AA254" s="6">
        <v>1.52</v>
      </c>
      <c r="AB254" s="6">
        <v>1.52</v>
      </c>
      <c r="AC254" s="6">
        <v>1.51</v>
      </c>
      <c r="AD254" s="6">
        <v>1.5</v>
      </c>
      <c r="AE254" s="6">
        <v>1.5</v>
      </c>
      <c r="AF254" s="6">
        <v>1.49</v>
      </c>
      <c r="AG254" s="6">
        <v>1.48</v>
      </c>
      <c r="AH254" s="6">
        <v>1.47</v>
      </c>
      <c r="AI254" s="6">
        <v>1.46</v>
      </c>
      <c r="AJ254" s="6">
        <v>1.45</v>
      </c>
      <c r="AK254" s="6">
        <v>1.45</v>
      </c>
      <c r="AL254" s="6">
        <v>1.44</v>
      </c>
      <c r="AM254" s="6">
        <v>1.43</v>
      </c>
      <c r="AN254" s="6">
        <v>1.43</v>
      </c>
      <c r="AO254" s="6">
        <v>1.42</v>
      </c>
      <c r="AP254" s="6">
        <v>1.41</v>
      </c>
      <c r="AQ254" s="6">
        <v>1.4</v>
      </c>
      <c r="AR254" s="6">
        <v>1.4</v>
      </c>
      <c r="AS254" s="6">
        <v>1.39</v>
      </c>
      <c r="AT254" s="6">
        <v>1.38</v>
      </c>
      <c r="AU254" s="6">
        <v>1.37</v>
      </c>
      <c r="AV254" s="6">
        <v>1.37</v>
      </c>
      <c r="AW254" s="6">
        <v>1.36</v>
      </c>
      <c r="AX254" s="6">
        <v>1.35</v>
      </c>
      <c r="AY254" s="6">
        <v>1.35</v>
      </c>
    </row>
    <row r="255" spans="1:51" x14ac:dyDescent="0.2">
      <c r="A255" s="5">
        <v>44985</v>
      </c>
      <c r="B255" s="6">
        <v>0.53</v>
      </c>
      <c r="C255" s="6">
        <v>0.63</v>
      </c>
      <c r="D255" s="6">
        <v>0.7</v>
      </c>
      <c r="E255" s="6">
        <v>0.78</v>
      </c>
      <c r="F255" s="6">
        <v>0.86</v>
      </c>
      <c r="G255" s="6">
        <v>0.93</v>
      </c>
      <c r="H255" s="6">
        <v>1.01</v>
      </c>
      <c r="I255" s="6">
        <v>1.0900000000000001</v>
      </c>
      <c r="J255" s="6">
        <v>1.1599999999999999</v>
      </c>
      <c r="K255" s="6">
        <v>1.23</v>
      </c>
      <c r="L255" s="6">
        <v>1.3</v>
      </c>
      <c r="M255" s="6">
        <v>1.35</v>
      </c>
      <c r="N255" s="6">
        <v>1.4</v>
      </c>
      <c r="O255" s="6">
        <v>1.45</v>
      </c>
      <c r="P255" s="6">
        <v>1.48</v>
      </c>
      <c r="Q255" s="6">
        <v>1.5</v>
      </c>
      <c r="R255" s="6">
        <v>1.52</v>
      </c>
      <c r="S255" s="6">
        <v>1.54</v>
      </c>
      <c r="T255" s="6">
        <v>1.55</v>
      </c>
      <c r="U255" s="6">
        <v>1.56</v>
      </c>
      <c r="V255" s="6">
        <v>1.56</v>
      </c>
      <c r="W255" s="6">
        <v>1.56</v>
      </c>
      <c r="X255" s="6">
        <v>1.56</v>
      </c>
      <c r="Y255" s="6">
        <v>1.55</v>
      </c>
      <c r="Z255" s="6">
        <v>1.55</v>
      </c>
      <c r="AA255" s="6">
        <v>1.54</v>
      </c>
      <c r="AB255" s="6">
        <v>1.53</v>
      </c>
      <c r="AC255" s="6">
        <v>1.53</v>
      </c>
      <c r="AD255" s="6">
        <v>1.52</v>
      </c>
      <c r="AE255" s="6">
        <v>1.51</v>
      </c>
      <c r="AF255" s="6">
        <v>1.5</v>
      </c>
      <c r="AG255" s="6">
        <v>1.49</v>
      </c>
      <c r="AH255" s="6">
        <v>1.48</v>
      </c>
      <c r="AI255" s="6">
        <v>1.48</v>
      </c>
      <c r="AJ255" s="6">
        <v>1.47</v>
      </c>
      <c r="AK255" s="6">
        <v>1.46</v>
      </c>
      <c r="AL255" s="6">
        <v>1.45</v>
      </c>
      <c r="AM255" s="6">
        <v>1.45</v>
      </c>
      <c r="AN255" s="6">
        <v>1.44</v>
      </c>
      <c r="AO255" s="6">
        <v>1.43</v>
      </c>
      <c r="AP255" s="6">
        <v>1.42</v>
      </c>
      <c r="AQ255" s="6">
        <v>1.42</v>
      </c>
      <c r="AR255" s="6">
        <v>1.41</v>
      </c>
      <c r="AS255" s="6">
        <v>1.4</v>
      </c>
      <c r="AT255" s="6">
        <v>1.39</v>
      </c>
      <c r="AU255" s="6">
        <v>1.39</v>
      </c>
      <c r="AV255" s="6">
        <v>1.38</v>
      </c>
      <c r="AW255" s="6">
        <v>1.37</v>
      </c>
      <c r="AX255" s="6">
        <v>1.37</v>
      </c>
      <c r="AY255" s="6">
        <v>1.36</v>
      </c>
    </row>
    <row r="256" spans="1:51" x14ac:dyDescent="0.2">
      <c r="A256" s="5">
        <v>45016</v>
      </c>
      <c r="B256" s="6">
        <v>0.57999999999999996</v>
      </c>
      <c r="C256" s="6">
        <v>0.68</v>
      </c>
      <c r="D256" s="6">
        <v>0.75</v>
      </c>
      <c r="E256" s="6">
        <v>0.82</v>
      </c>
      <c r="F256" s="6">
        <v>0.9</v>
      </c>
      <c r="G256" s="6">
        <v>0.97</v>
      </c>
      <c r="H256" s="6">
        <v>1.04</v>
      </c>
      <c r="I256" s="6">
        <v>1.1200000000000001</v>
      </c>
      <c r="J256" s="6">
        <v>1.19</v>
      </c>
      <c r="K256" s="6">
        <v>1.26</v>
      </c>
      <c r="L256" s="6">
        <v>1.33</v>
      </c>
      <c r="M256" s="6">
        <v>1.38</v>
      </c>
      <c r="N256" s="6">
        <v>1.43</v>
      </c>
      <c r="O256" s="6">
        <v>1.47</v>
      </c>
      <c r="P256" s="6">
        <v>1.51</v>
      </c>
      <c r="Q256" s="6">
        <v>1.53</v>
      </c>
      <c r="R256" s="6">
        <v>1.54</v>
      </c>
      <c r="S256" s="6">
        <v>1.56</v>
      </c>
      <c r="T256" s="6">
        <v>1.57</v>
      </c>
      <c r="U256" s="6">
        <v>1.58</v>
      </c>
      <c r="V256" s="6">
        <v>1.58</v>
      </c>
      <c r="W256" s="6">
        <v>1.58</v>
      </c>
      <c r="X256" s="6">
        <v>1.57</v>
      </c>
      <c r="Y256" s="6">
        <v>1.57</v>
      </c>
      <c r="Z256" s="6">
        <v>1.57</v>
      </c>
      <c r="AA256" s="6">
        <v>1.56</v>
      </c>
      <c r="AB256" s="6">
        <v>1.55</v>
      </c>
      <c r="AC256" s="6">
        <v>1.54</v>
      </c>
      <c r="AD256" s="6">
        <v>1.53</v>
      </c>
      <c r="AE256" s="6">
        <v>1.53</v>
      </c>
      <c r="AF256" s="6">
        <v>1.52</v>
      </c>
      <c r="AG256" s="6">
        <v>1.51</v>
      </c>
      <c r="AH256" s="6">
        <v>1.5</v>
      </c>
      <c r="AI256" s="6">
        <v>1.49</v>
      </c>
      <c r="AJ256" s="6">
        <v>1.48</v>
      </c>
      <c r="AK256" s="6">
        <v>1.47</v>
      </c>
      <c r="AL256" s="6">
        <v>1.46</v>
      </c>
      <c r="AM256" s="6">
        <v>1.46</v>
      </c>
      <c r="AN256" s="6">
        <v>1.45</v>
      </c>
      <c r="AO256" s="6">
        <v>1.44</v>
      </c>
      <c r="AP256" s="6">
        <v>1.43</v>
      </c>
      <c r="AQ256" s="6">
        <v>1.43</v>
      </c>
      <c r="AR256" s="6">
        <v>1.42</v>
      </c>
      <c r="AS256" s="6">
        <v>1.41</v>
      </c>
      <c r="AT256" s="6">
        <v>1.4</v>
      </c>
      <c r="AU256" s="6">
        <v>1.39</v>
      </c>
      <c r="AV256" s="6">
        <v>1.39</v>
      </c>
      <c r="AW256" s="6">
        <v>1.38</v>
      </c>
      <c r="AX256" s="6">
        <v>1.37</v>
      </c>
      <c r="AY256" s="6">
        <v>1.37</v>
      </c>
    </row>
    <row r="257" spans="1:51" x14ac:dyDescent="0.2">
      <c r="A257" s="5">
        <v>45046</v>
      </c>
      <c r="B257" s="6">
        <v>0.64</v>
      </c>
      <c r="C257" s="6">
        <v>0.73</v>
      </c>
      <c r="D257" s="6">
        <v>0.79</v>
      </c>
      <c r="E257" s="6">
        <v>0.86</v>
      </c>
      <c r="F257" s="6">
        <v>0.94</v>
      </c>
      <c r="G257" s="6">
        <v>1.01</v>
      </c>
      <c r="H257" s="6">
        <v>1.08</v>
      </c>
      <c r="I257" s="6">
        <v>1.1499999999999999</v>
      </c>
      <c r="J257" s="6">
        <v>1.22</v>
      </c>
      <c r="K257" s="6">
        <v>1.29</v>
      </c>
      <c r="L257" s="6">
        <v>1.36</v>
      </c>
      <c r="M257" s="6">
        <v>1.41</v>
      </c>
      <c r="N257" s="6">
        <v>1.46</v>
      </c>
      <c r="O257" s="6">
        <v>1.5</v>
      </c>
      <c r="P257" s="6">
        <v>1.53</v>
      </c>
      <c r="Q257" s="6">
        <v>1.55</v>
      </c>
      <c r="R257" s="6">
        <v>1.57</v>
      </c>
      <c r="S257" s="6">
        <v>1.58</v>
      </c>
      <c r="T257" s="6">
        <v>1.59</v>
      </c>
      <c r="U257" s="6">
        <v>1.6</v>
      </c>
      <c r="V257" s="6">
        <v>1.6</v>
      </c>
      <c r="W257" s="6">
        <v>1.59</v>
      </c>
      <c r="X257" s="6">
        <v>1.59</v>
      </c>
      <c r="Y257" s="6">
        <v>1.59</v>
      </c>
      <c r="Z257" s="6">
        <v>1.58</v>
      </c>
      <c r="AA257" s="6">
        <v>1.57</v>
      </c>
      <c r="AB257" s="6">
        <v>1.56</v>
      </c>
      <c r="AC257" s="6">
        <v>1.56</v>
      </c>
      <c r="AD257" s="6">
        <v>1.55</v>
      </c>
      <c r="AE257" s="6">
        <v>1.54</v>
      </c>
      <c r="AF257" s="6">
        <v>1.53</v>
      </c>
      <c r="AG257" s="6">
        <v>1.52</v>
      </c>
      <c r="AH257" s="6">
        <v>1.51</v>
      </c>
      <c r="AI257" s="6">
        <v>1.5</v>
      </c>
      <c r="AJ257" s="6">
        <v>1.49</v>
      </c>
      <c r="AK257" s="6">
        <v>1.48</v>
      </c>
      <c r="AL257" s="6">
        <v>1.48</v>
      </c>
      <c r="AM257" s="6">
        <v>1.47</v>
      </c>
      <c r="AN257" s="6">
        <v>1.46</v>
      </c>
      <c r="AO257" s="6">
        <v>1.45</v>
      </c>
      <c r="AP257" s="6">
        <v>1.44</v>
      </c>
      <c r="AQ257" s="6">
        <v>1.44</v>
      </c>
      <c r="AR257" s="6">
        <v>1.43</v>
      </c>
      <c r="AS257" s="6">
        <v>1.42</v>
      </c>
      <c r="AT257" s="6">
        <v>1.41</v>
      </c>
      <c r="AU257" s="6">
        <v>1.4</v>
      </c>
      <c r="AV257" s="6">
        <v>1.4</v>
      </c>
      <c r="AW257" s="6">
        <v>1.39</v>
      </c>
      <c r="AX257" s="6">
        <v>1.38</v>
      </c>
      <c r="AY257" s="6">
        <v>1.38</v>
      </c>
    </row>
    <row r="258" spans="1:51" x14ac:dyDescent="0.2">
      <c r="A258" s="5">
        <v>45077</v>
      </c>
      <c r="B258" s="6">
        <v>0.69</v>
      </c>
      <c r="C258" s="6">
        <v>0.78</v>
      </c>
      <c r="D258" s="6">
        <v>0.84</v>
      </c>
      <c r="E258" s="6">
        <v>0.91</v>
      </c>
      <c r="F258" s="6">
        <v>0.98</v>
      </c>
      <c r="G258" s="6">
        <v>1.05</v>
      </c>
      <c r="H258" s="6">
        <v>1.1200000000000001</v>
      </c>
      <c r="I258" s="6">
        <v>1.19</v>
      </c>
      <c r="J258" s="6">
        <v>1.26</v>
      </c>
      <c r="K258" s="6">
        <v>1.32</v>
      </c>
      <c r="L258" s="6">
        <v>1.39</v>
      </c>
      <c r="M258" s="6">
        <v>1.44</v>
      </c>
      <c r="N258" s="6">
        <v>1.48</v>
      </c>
      <c r="O258" s="6">
        <v>1.52</v>
      </c>
      <c r="P258" s="6">
        <v>1.56</v>
      </c>
      <c r="Q258" s="6">
        <v>1.57</v>
      </c>
      <c r="R258" s="6">
        <v>1.59</v>
      </c>
      <c r="S258" s="6">
        <v>1.6</v>
      </c>
      <c r="T258" s="6">
        <v>1.61</v>
      </c>
      <c r="U258" s="6">
        <v>1.62</v>
      </c>
      <c r="V258" s="6">
        <v>1.62</v>
      </c>
      <c r="W258" s="6">
        <v>1.61</v>
      </c>
      <c r="X258" s="6">
        <v>1.61</v>
      </c>
      <c r="Y258" s="6">
        <v>1.6</v>
      </c>
      <c r="Z258" s="6">
        <v>1.6</v>
      </c>
      <c r="AA258" s="6">
        <v>1.59</v>
      </c>
      <c r="AB258" s="6">
        <v>1.58</v>
      </c>
      <c r="AC258" s="6">
        <v>1.57</v>
      </c>
      <c r="AD258" s="6">
        <v>1.56</v>
      </c>
      <c r="AE258" s="6">
        <v>1.55</v>
      </c>
      <c r="AF258" s="6">
        <v>1.54</v>
      </c>
      <c r="AG258" s="6">
        <v>1.53</v>
      </c>
      <c r="AH258" s="6">
        <v>1.52</v>
      </c>
      <c r="AI258" s="6">
        <v>1.51</v>
      </c>
      <c r="AJ258" s="6">
        <v>1.5</v>
      </c>
      <c r="AK258" s="6">
        <v>1.49</v>
      </c>
      <c r="AL258" s="6">
        <v>1.49</v>
      </c>
      <c r="AM258" s="6">
        <v>1.48</v>
      </c>
      <c r="AN258" s="6">
        <v>1.47</v>
      </c>
      <c r="AO258" s="6">
        <v>1.47</v>
      </c>
      <c r="AP258" s="6">
        <v>1.46</v>
      </c>
      <c r="AQ258" s="6">
        <v>1.45</v>
      </c>
      <c r="AR258" s="6">
        <v>1.44</v>
      </c>
      <c r="AS258" s="6">
        <v>1.43</v>
      </c>
      <c r="AT258" s="6">
        <v>1.42</v>
      </c>
      <c r="AU258" s="6">
        <v>1.41</v>
      </c>
      <c r="AV258" s="6">
        <v>1.41</v>
      </c>
      <c r="AW258" s="6">
        <v>1.4</v>
      </c>
      <c r="AX258" s="6">
        <v>1.39</v>
      </c>
      <c r="AY258" s="6">
        <v>1.38</v>
      </c>
    </row>
    <row r="259" spans="1:51" x14ac:dyDescent="0.2">
      <c r="A259" s="5">
        <v>45107</v>
      </c>
      <c r="B259" s="6">
        <v>0.75</v>
      </c>
      <c r="C259" s="6">
        <v>0.83</v>
      </c>
      <c r="D259" s="6">
        <v>0.89</v>
      </c>
      <c r="E259" s="6">
        <v>0.95</v>
      </c>
      <c r="F259" s="6">
        <v>1.02</v>
      </c>
      <c r="G259" s="6">
        <v>1.08</v>
      </c>
      <c r="H259" s="6">
        <v>1.1499999999999999</v>
      </c>
      <c r="I259" s="6">
        <v>1.22</v>
      </c>
      <c r="J259" s="6">
        <v>1.28</v>
      </c>
      <c r="K259" s="6">
        <v>1.35</v>
      </c>
      <c r="L259" s="6">
        <v>1.41</v>
      </c>
      <c r="M259" s="6">
        <v>1.46</v>
      </c>
      <c r="N259" s="6">
        <v>1.51</v>
      </c>
      <c r="O259" s="6">
        <v>1.55</v>
      </c>
      <c r="P259" s="6">
        <v>1.58</v>
      </c>
      <c r="Q259" s="6">
        <v>1.59</v>
      </c>
      <c r="R259" s="6">
        <v>1.61</v>
      </c>
      <c r="S259" s="6">
        <v>1.62</v>
      </c>
      <c r="T259" s="6">
        <v>1.63</v>
      </c>
      <c r="U259" s="6">
        <v>1.64</v>
      </c>
      <c r="V259" s="6">
        <v>1.63</v>
      </c>
      <c r="W259" s="6">
        <v>1.63</v>
      </c>
      <c r="X259" s="6">
        <v>1.62</v>
      </c>
      <c r="Y259" s="6">
        <v>1.62</v>
      </c>
      <c r="Z259" s="6">
        <v>1.61</v>
      </c>
      <c r="AA259" s="6">
        <v>1.6</v>
      </c>
      <c r="AB259" s="6">
        <v>1.59</v>
      </c>
      <c r="AC259" s="6">
        <v>1.58</v>
      </c>
      <c r="AD259" s="6">
        <v>1.57</v>
      </c>
      <c r="AE259" s="6">
        <v>1.56</v>
      </c>
      <c r="AF259" s="6">
        <v>1.55</v>
      </c>
      <c r="AG259" s="6">
        <v>1.54</v>
      </c>
      <c r="AH259" s="6">
        <v>1.53</v>
      </c>
      <c r="AI259" s="6">
        <v>1.52</v>
      </c>
      <c r="AJ259" s="6">
        <v>1.51</v>
      </c>
      <c r="AK259" s="6">
        <v>1.5</v>
      </c>
      <c r="AL259" s="6">
        <v>1.49</v>
      </c>
      <c r="AM259" s="6">
        <v>1.49</v>
      </c>
      <c r="AN259" s="6">
        <v>1.48</v>
      </c>
      <c r="AO259" s="6">
        <v>1.47</v>
      </c>
      <c r="AP259" s="6">
        <v>1.46</v>
      </c>
      <c r="AQ259" s="6">
        <v>1.45</v>
      </c>
      <c r="AR259" s="6">
        <v>1.44</v>
      </c>
      <c r="AS259" s="6">
        <v>1.44</v>
      </c>
      <c r="AT259" s="6">
        <v>1.43</v>
      </c>
      <c r="AU259" s="6">
        <v>1.42</v>
      </c>
      <c r="AV259" s="6">
        <v>1.41</v>
      </c>
      <c r="AW259" s="6">
        <v>1.4</v>
      </c>
      <c r="AX259" s="6">
        <v>1.4</v>
      </c>
      <c r="AY259" s="6">
        <v>1.39</v>
      </c>
    </row>
    <row r="260" spans="1:51" x14ac:dyDescent="0.2">
      <c r="A260" s="5">
        <v>45138</v>
      </c>
      <c r="B260" s="6">
        <v>0.81</v>
      </c>
      <c r="C260" s="6">
        <v>0.89</v>
      </c>
      <c r="D260" s="6">
        <v>0.94</v>
      </c>
      <c r="E260" s="6">
        <v>0.99</v>
      </c>
      <c r="F260" s="6">
        <v>1.06</v>
      </c>
      <c r="G260" s="6">
        <v>1.1200000000000001</v>
      </c>
      <c r="H260" s="6">
        <v>1.18</v>
      </c>
      <c r="I260" s="6">
        <v>1.25</v>
      </c>
      <c r="J260" s="6">
        <v>1.32</v>
      </c>
      <c r="K260" s="6">
        <v>1.38</v>
      </c>
      <c r="L260" s="6">
        <v>1.44</v>
      </c>
      <c r="M260" s="6">
        <v>1.49</v>
      </c>
      <c r="N260" s="6">
        <v>1.53</v>
      </c>
      <c r="O260" s="6">
        <v>1.57</v>
      </c>
      <c r="P260" s="6">
        <v>1.6</v>
      </c>
      <c r="Q260" s="6">
        <v>1.62</v>
      </c>
      <c r="R260" s="6">
        <v>1.63</v>
      </c>
      <c r="S260" s="6">
        <v>1.64</v>
      </c>
      <c r="T260" s="6">
        <v>1.65</v>
      </c>
      <c r="U260" s="6">
        <v>1.66</v>
      </c>
      <c r="V260" s="6">
        <v>1.65</v>
      </c>
      <c r="W260" s="6">
        <v>1.64</v>
      </c>
      <c r="X260" s="6">
        <v>1.64</v>
      </c>
      <c r="Y260" s="6">
        <v>1.63</v>
      </c>
      <c r="Z260" s="6">
        <v>1.63</v>
      </c>
      <c r="AA260" s="6">
        <v>1.62</v>
      </c>
      <c r="AB260" s="6">
        <v>1.61</v>
      </c>
      <c r="AC260" s="6">
        <v>1.6</v>
      </c>
      <c r="AD260" s="6">
        <v>1.59</v>
      </c>
      <c r="AE260" s="6">
        <v>1.58</v>
      </c>
      <c r="AF260" s="6">
        <v>1.56</v>
      </c>
      <c r="AG260" s="6">
        <v>1.55</v>
      </c>
      <c r="AH260" s="6">
        <v>1.54</v>
      </c>
      <c r="AI260" s="6">
        <v>1.53</v>
      </c>
      <c r="AJ260" s="6">
        <v>1.52</v>
      </c>
      <c r="AK260" s="6">
        <v>1.51</v>
      </c>
      <c r="AL260" s="6">
        <v>1.5</v>
      </c>
      <c r="AM260" s="6">
        <v>1.5</v>
      </c>
      <c r="AN260" s="6">
        <v>1.49</v>
      </c>
      <c r="AO260" s="6">
        <v>1.48</v>
      </c>
      <c r="AP260" s="6">
        <v>1.47</v>
      </c>
      <c r="AQ260" s="6">
        <v>1.46</v>
      </c>
      <c r="AR260" s="6">
        <v>1.45</v>
      </c>
      <c r="AS260" s="6">
        <v>1.44</v>
      </c>
      <c r="AT260" s="6">
        <v>1.44</v>
      </c>
      <c r="AU260" s="6">
        <v>1.43</v>
      </c>
      <c r="AV260" s="6">
        <v>1.42</v>
      </c>
      <c r="AW260" s="6">
        <v>1.41</v>
      </c>
      <c r="AX260" s="6">
        <v>1.4</v>
      </c>
      <c r="AY260" s="6">
        <v>1.4</v>
      </c>
    </row>
    <row r="261" spans="1:51" x14ac:dyDescent="0.2">
      <c r="A261" s="5">
        <v>45169</v>
      </c>
      <c r="B261" s="6">
        <v>0.87</v>
      </c>
      <c r="C261" s="6">
        <v>0.94</v>
      </c>
      <c r="D261" s="6">
        <v>0.99</v>
      </c>
      <c r="E261" s="6">
        <v>1.04</v>
      </c>
      <c r="F261" s="6">
        <v>1.1000000000000001</v>
      </c>
      <c r="G261" s="6">
        <v>1.1599999999999999</v>
      </c>
      <c r="H261" s="6">
        <v>1.22</v>
      </c>
      <c r="I261" s="6">
        <v>1.29</v>
      </c>
      <c r="J261" s="6">
        <v>1.35</v>
      </c>
      <c r="K261" s="6">
        <v>1.41</v>
      </c>
      <c r="L261" s="6">
        <v>1.47</v>
      </c>
      <c r="M261" s="6">
        <v>1.52</v>
      </c>
      <c r="N261" s="6">
        <v>1.56</v>
      </c>
      <c r="O261" s="6">
        <v>1.6</v>
      </c>
      <c r="P261" s="6">
        <v>1.63</v>
      </c>
      <c r="Q261" s="6">
        <v>1.64</v>
      </c>
      <c r="R261" s="6">
        <v>1.65</v>
      </c>
      <c r="S261" s="6">
        <v>1.66</v>
      </c>
      <c r="T261" s="6">
        <v>1.67</v>
      </c>
      <c r="U261" s="6">
        <v>1.68</v>
      </c>
      <c r="V261" s="6">
        <v>1.67</v>
      </c>
      <c r="W261" s="6">
        <v>1.66</v>
      </c>
      <c r="X261" s="6">
        <v>1.66</v>
      </c>
      <c r="Y261" s="6">
        <v>1.65</v>
      </c>
      <c r="Z261" s="6">
        <v>1.65</v>
      </c>
      <c r="AA261" s="6">
        <v>1.63</v>
      </c>
      <c r="AB261" s="6">
        <v>1.62</v>
      </c>
      <c r="AC261" s="6">
        <v>1.61</v>
      </c>
      <c r="AD261" s="6">
        <v>1.6</v>
      </c>
      <c r="AE261" s="6">
        <v>1.59</v>
      </c>
      <c r="AF261" s="6">
        <v>1.58</v>
      </c>
      <c r="AG261" s="6">
        <v>1.57</v>
      </c>
      <c r="AH261" s="6">
        <v>1.56</v>
      </c>
      <c r="AI261" s="6">
        <v>1.55</v>
      </c>
      <c r="AJ261" s="6">
        <v>1.54</v>
      </c>
      <c r="AK261" s="6">
        <v>1.53</v>
      </c>
      <c r="AL261" s="6">
        <v>1.52</v>
      </c>
      <c r="AM261" s="6">
        <v>1.51</v>
      </c>
      <c r="AN261" s="6">
        <v>1.5</v>
      </c>
      <c r="AO261" s="6">
        <v>1.49</v>
      </c>
      <c r="AP261" s="6">
        <v>1.48</v>
      </c>
      <c r="AQ261" s="6">
        <v>1.47</v>
      </c>
      <c r="AR261" s="6">
        <v>1.46</v>
      </c>
      <c r="AS261" s="6">
        <v>1.46</v>
      </c>
      <c r="AT261" s="6">
        <v>1.45</v>
      </c>
      <c r="AU261" s="6">
        <v>1.44</v>
      </c>
      <c r="AV261" s="6">
        <v>1.43</v>
      </c>
      <c r="AW261" s="6">
        <v>1.42</v>
      </c>
      <c r="AX261" s="6">
        <v>1.42</v>
      </c>
      <c r="AY261" s="6">
        <v>1.41</v>
      </c>
    </row>
    <row r="262" spans="1:51" x14ac:dyDescent="0.2">
      <c r="A262" s="5">
        <v>45199</v>
      </c>
      <c r="B262" s="6">
        <v>0.93</v>
      </c>
      <c r="C262" s="6">
        <v>1</v>
      </c>
      <c r="D262" s="6">
        <v>1.04</v>
      </c>
      <c r="E262" s="6">
        <v>1.0900000000000001</v>
      </c>
      <c r="F262" s="6">
        <v>1.1399999999999999</v>
      </c>
      <c r="G262" s="6">
        <v>1.2</v>
      </c>
      <c r="H262" s="6">
        <v>1.26</v>
      </c>
      <c r="I262" s="6">
        <v>1.33</v>
      </c>
      <c r="J262" s="6">
        <v>1.39</v>
      </c>
      <c r="K262" s="6">
        <v>1.45</v>
      </c>
      <c r="L262" s="6">
        <v>1.5</v>
      </c>
      <c r="M262" s="6">
        <v>1.55</v>
      </c>
      <c r="N262" s="6">
        <v>1.59</v>
      </c>
      <c r="O262" s="6">
        <v>1.63</v>
      </c>
      <c r="P262" s="6">
        <v>1.66</v>
      </c>
      <c r="Q262" s="6">
        <v>1.67</v>
      </c>
      <c r="R262" s="6">
        <v>1.68</v>
      </c>
      <c r="S262" s="6">
        <v>1.69</v>
      </c>
      <c r="T262" s="6">
        <v>1.7</v>
      </c>
      <c r="U262" s="6">
        <v>1.7</v>
      </c>
      <c r="V262" s="6">
        <v>1.7</v>
      </c>
      <c r="W262" s="6">
        <v>1.69</v>
      </c>
      <c r="X262" s="6">
        <v>1.68</v>
      </c>
      <c r="Y262" s="6">
        <v>1.68</v>
      </c>
      <c r="Z262" s="6">
        <v>1.67</v>
      </c>
      <c r="AA262" s="6">
        <v>1.66</v>
      </c>
      <c r="AB262" s="6">
        <v>1.64</v>
      </c>
      <c r="AC262" s="6">
        <v>1.63</v>
      </c>
      <c r="AD262" s="6">
        <v>1.62</v>
      </c>
      <c r="AE262" s="6">
        <v>1.61</v>
      </c>
      <c r="AF262" s="6">
        <v>1.6</v>
      </c>
      <c r="AG262" s="6">
        <v>1.59</v>
      </c>
      <c r="AH262" s="6">
        <v>1.58</v>
      </c>
      <c r="AI262" s="6">
        <v>1.56</v>
      </c>
      <c r="AJ262" s="6">
        <v>1.55</v>
      </c>
      <c r="AK262" s="6">
        <v>1.54</v>
      </c>
      <c r="AL262" s="6">
        <v>1.54</v>
      </c>
      <c r="AM262" s="6">
        <v>1.53</v>
      </c>
      <c r="AN262" s="6">
        <v>1.52</v>
      </c>
      <c r="AO262" s="6">
        <v>1.51</v>
      </c>
      <c r="AP262" s="6">
        <v>1.5</v>
      </c>
      <c r="AQ262" s="6">
        <v>1.49</v>
      </c>
      <c r="AR262" s="6">
        <v>1.48</v>
      </c>
      <c r="AS262" s="6">
        <v>1.47</v>
      </c>
      <c r="AT262" s="6">
        <v>1.46</v>
      </c>
      <c r="AU262" s="6">
        <v>1.45</v>
      </c>
      <c r="AV262" s="6">
        <v>1.45</v>
      </c>
      <c r="AW262" s="6">
        <v>1.44</v>
      </c>
      <c r="AX262" s="6">
        <v>1.43</v>
      </c>
      <c r="AY262" s="6">
        <v>1.42</v>
      </c>
    </row>
    <row r="263" spans="1:51" x14ac:dyDescent="0.2">
      <c r="A263" s="5">
        <v>45230</v>
      </c>
      <c r="B263" s="6">
        <v>1</v>
      </c>
      <c r="C263" s="6">
        <v>1.06</v>
      </c>
      <c r="D263" s="6">
        <v>1.0900000000000001</v>
      </c>
      <c r="E263" s="6">
        <v>1.1399999999999999</v>
      </c>
      <c r="F263" s="6">
        <v>1.19</v>
      </c>
      <c r="G263" s="6">
        <v>1.25</v>
      </c>
      <c r="H263" s="6">
        <v>1.31</v>
      </c>
      <c r="I263" s="6">
        <v>1.37</v>
      </c>
      <c r="J263" s="6">
        <v>1.43</v>
      </c>
      <c r="K263" s="6">
        <v>1.49</v>
      </c>
      <c r="L263" s="6">
        <v>1.54</v>
      </c>
      <c r="M263" s="6">
        <v>1.59</v>
      </c>
      <c r="N263" s="6">
        <v>1.63</v>
      </c>
      <c r="O263" s="6">
        <v>1.66</v>
      </c>
      <c r="P263" s="6">
        <v>1.69</v>
      </c>
      <c r="Q263" s="6">
        <v>1.7</v>
      </c>
      <c r="R263" s="6">
        <v>1.71</v>
      </c>
      <c r="S263" s="6">
        <v>1.72</v>
      </c>
      <c r="T263" s="6">
        <v>1.73</v>
      </c>
      <c r="U263" s="6">
        <v>1.73</v>
      </c>
      <c r="V263" s="6">
        <v>1.73</v>
      </c>
      <c r="W263" s="6">
        <v>1.72</v>
      </c>
      <c r="X263" s="6">
        <v>1.71</v>
      </c>
      <c r="Y263" s="6">
        <v>1.7</v>
      </c>
      <c r="Z263" s="6">
        <v>1.7</v>
      </c>
      <c r="AA263" s="6">
        <v>1.68</v>
      </c>
      <c r="AB263" s="6">
        <v>1.67</v>
      </c>
      <c r="AC263" s="6">
        <v>1.66</v>
      </c>
      <c r="AD263" s="6">
        <v>1.65</v>
      </c>
      <c r="AE263" s="6">
        <v>1.64</v>
      </c>
      <c r="AF263" s="6">
        <v>1.62</v>
      </c>
      <c r="AG263" s="6">
        <v>1.61</v>
      </c>
      <c r="AH263" s="6">
        <v>1.6</v>
      </c>
      <c r="AI263" s="6">
        <v>1.59</v>
      </c>
      <c r="AJ263" s="6">
        <v>1.58</v>
      </c>
      <c r="AK263" s="6">
        <v>1.57</v>
      </c>
      <c r="AL263" s="6">
        <v>1.56</v>
      </c>
      <c r="AM263" s="6">
        <v>1.55</v>
      </c>
      <c r="AN263" s="6">
        <v>1.54</v>
      </c>
      <c r="AO263" s="6">
        <v>1.53</v>
      </c>
      <c r="AP263" s="6">
        <v>1.52</v>
      </c>
      <c r="AQ263" s="6">
        <v>1.51</v>
      </c>
      <c r="AR263" s="6">
        <v>1.5</v>
      </c>
      <c r="AS263" s="6">
        <v>1.49</v>
      </c>
      <c r="AT263" s="6">
        <v>1.48</v>
      </c>
      <c r="AU263" s="6">
        <v>1.47</v>
      </c>
      <c r="AV263" s="6">
        <v>1.46</v>
      </c>
      <c r="AW263" s="6">
        <v>1.46</v>
      </c>
      <c r="AX263" s="6">
        <v>1.45</v>
      </c>
      <c r="AY263" s="6">
        <v>1.44</v>
      </c>
    </row>
    <row r="264" spans="1:51" x14ac:dyDescent="0.2">
      <c r="A264" s="5">
        <v>45260</v>
      </c>
      <c r="B264" s="6">
        <v>1.06</v>
      </c>
      <c r="C264" s="6">
        <v>1.1100000000000001</v>
      </c>
      <c r="D264" s="6">
        <v>1.1399999999999999</v>
      </c>
      <c r="E264" s="6">
        <v>1.18</v>
      </c>
      <c r="F264" s="6">
        <v>1.23</v>
      </c>
      <c r="G264" s="6">
        <v>1.29</v>
      </c>
      <c r="H264" s="6">
        <v>1.34</v>
      </c>
      <c r="I264" s="6">
        <v>1.4</v>
      </c>
      <c r="J264" s="6">
        <v>1.46</v>
      </c>
      <c r="K264" s="6">
        <v>1.52</v>
      </c>
      <c r="L264" s="6">
        <v>1.57</v>
      </c>
      <c r="M264" s="6">
        <v>1.62</v>
      </c>
      <c r="N264" s="6">
        <v>1.66</v>
      </c>
      <c r="O264" s="6">
        <v>1.69</v>
      </c>
      <c r="P264" s="6">
        <v>1.72</v>
      </c>
      <c r="Q264" s="6">
        <v>1.73</v>
      </c>
      <c r="R264" s="6">
        <v>1.74</v>
      </c>
      <c r="S264" s="6">
        <v>1.75</v>
      </c>
      <c r="T264" s="6">
        <v>1.75</v>
      </c>
      <c r="U264" s="6">
        <v>1.76</v>
      </c>
      <c r="V264" s="6">
        <v>1.75</v>
      </c>
      <c r="W264" s="6">
        <v>1.74</v>
      </c>
      <c r="X264" s="6">
        <v>1.73</v>
      </c>
      <c r="Y264" s="6">
        <v>1.72</v>
      </c>
      <c r="Z264" s="6">
        <v>1.72</v>
      </c>
      <c r="AA264" s="6">
        <v>1.7</v>
      </c>
      <c r="AB264" s="6">
        <v>1.69</v>
      </c>
      <c r="AC264" s="6">
        <v>1.68</v>
      </c>
      <c r="AD264" s="6">
        <v>1.67</v>
      </c>
      <c r="AE264" s="6">
        <v>1.66</v>
      </c>
      <c r="AF264" s="6">
        <v>1.64</v>
      </c>
      <c r="AG264" s="6">
        <v>1.63</v>
      </c>
      <c r="AH264" s="6">
        <v>1.62</v>
      </c>
      <c r="AI264" s="6">
        <v>1.6</v>
      </c>
      <c r="AJ264" s="6">
        <v>1.59</v>
      </c>
      <c r="AK264" s="6">
        <v>1.58</v>
      </c>
      <c r="AL264" s="6">
        <v>1.57</v>
      </c>
      <c r="AM264" s="6">
        <v>1.56</v>
      </c>
      <c r="AN264" s="6">
        <v>1.56</v>
      </c>
      <c r="AO264" s="6">
        <v>1.55</v>
      </c>
      <c r="AP264" s="6">
        <v>1.54</v>
      </c>
      <c r="AQ264" s="6">
        <v>1.52</v>
      </c>
      <c r="AR264" s="6">
        <v>1.51</v>
      </c>
      <c r="AS264" s="6">
        <v>1.51</v>
      </c>
      <c r="AT264" s="6">
        <v>1.5</v>
      </c>
      <c r="AU264" s="6">
        <v>1.49</v>
      </c>
      <c r="AV264" s="6">
        <v>1.48</v>
      </c>
      <c r="AW264" s="6">
        <v>1.47</v>
      </c>
      <c r="AX264" s="6">
        <v>1.46</v>
      </c>
      <c r="AY264" s="6">
        <v>1.46</v>
      </c>
    </row>
    <row r="265" spans="1:51" x14ac:dyDescent="0.2">
      <c r="A265" s="5">
        <v>45291</v>
      </c>
      <c r="B265" s="6">
        <v>1.1100000000000001</v>
      </c>
      <c r="C265" s="6">
        <v>1.1499999999999999</v>
      </c>
      <c r="D265" s="6">
        <v>1.17</v>
      </c>
      <c r="E265" s="6">
        <v>1.21</v>
      </c>
      <c r="F265" s="6">
        <v>1.26</v>
      </c>
      <c r="G265" s="6">
        <v>1.32</v>
      </c>
      <c r="H265" s="6">
        <v>1.37</v>
      </c>
      <c r="I265" s="6">
        <v>1.43</v>
      </c>
      <c r="J265" s="6">
        <v>1.49</v>
      </c>
      <c r="K265" s="6">
        <v>1.54</v>
      </c>
      <c r="L265" s="6">
        <v>1.6</v>
      </c>
      <c r="M265" s="6">
        <v>1.64</v>
      </c>
      <c r="N265" s="6">
        <v>1.68</v>
      </c>
      <c r="O265" s="6">
        <v>1.71</v>
      </c>
      <c r="P265" s="6">
        <v>1.74</v>
      </c>
      <c r="Q265" s="6">
        <v>1.75</v>
      </c>
      <c r="R265" s="6">
        <v>1.76</v>
      </c>
      <c r="S265" s="6">
        <v>1.77</v>
      </c>
      <c r="T265" s="6">
        <v>1.77</v>
      </c>
      <c r="U265" s="6">
        <v>1.78</v>
      </c>
      <c r="V265" s="6">
        <v>1.77</v>
      </c>
      <c r="W265" s="6">
        <v>1.76</v>
      </c>
      <c r="X265" s="6">
        <v>1.75</v>
      </c>
      <c r="Y265" s="6">
        <v>1.74</v>
      </c>
      <c r="Z265" s="6">
        <v>1.73</v>
      </c>
      <c r="AA265" s="6">
        <v>1.72</v>
      </c>
      <c r="AB265" s="6">
        <v>1.71</v>
      </c>
      <c r="AC265" s="6">
        <v>1.69</v>
      </c>
      <c r="AD265" s="6">
        <v>1.68</v>
      </c>
      <c r="AE265" s="6">
        <v>1.67</v>
      </c>
      <c r="AF265" s="6">
        <v>1.66</v>
      </c>
      <c r="AG265" s="6">
        <v>1.64</v>
      </c>
      <c r="AH265" s="6">
        <v>1.63</v>
      </c>
      <c r="AI265" s="6">
        <v>1.62</v>
      </c>
      <c r="AJ265" s="6">
        <v>1.61</v>
      </c>
      <c r="AK265" s="6">
        <v>1.6</v>
      </c>
      <c r="AL265" s="6">
        <v>1.59</v>
      </c>
      <c r="AM265" s="6">
        <v>1.58</v>
      </c>
      <c r="AN265" s="6">
        <v>1.57</v>
      </c>
      <c r="AO265" s="6">
        <v>1.56</v>
      </c>
      <c r="AP265" s="6">
        <v>1.55</v>
      </c>
      <c r="AQ265" s="6">
        <v>1.54</v>
      </c>
      <c r="AR265" s="6">
        <v>1.53</v>
      </c>
      <c r="AS265" s="6">
        <v>1.52</v>
      </c>
      <c r="AT265" s="6">
        <v>1.51</v>
      </c>
      <c r="AU265" s="6">
        <v>1.5</v>
      </c>
      <c r="AV265" s="6">
        <v>1.49</v>
      </c>
      <c r="AW265" s="6">
        <v>1.48</v>
      </c>
      <c r="AX265" s="6">
        <v>1.47</v>
      </c>
      <c r="AY265" s="6">
        <v>1.47</v>
      </c>
    </row>
    <row r="266" spans="1:51" x14ac:dyDescent="0.2">
      <c r="A266" s="5">
        <v>45322</v>
      </c>
      <c r="B266" s="6">
        <v>1.17</v>
      </c>
      <c r="C266" s="6">
        <v>1.2</v>
      </c>
      <c r="D266" s="6">
        <v>1.22</v>
      </c>
      <c r="E266" s="6">
        <v>1.25</v>
      </c>
      <c r="F266" s="6">
        <v>1.3</v>
      </c>
      <c r="G266" s="6">
        <v>1.35</v>
      </c>
      <c r="H266" s="6">
        <v>1.4</v>
      </c>
      <c r="I266" s="6">
        <v>1.46</v>
      </c>
      <c r="J266" s="6">
        <v>1.51</v>
      </c>
      <c r="K266" s="6">
        <v>1.57</v>
      </c>
      <c r="L266" s="6">
        <v>1.62</v>
      </c>
      <c r="M266" s="6">
        <v>1.67</v>
      </c>
      <c r="N266" s="6">
        <v>1.7</v>
      </c>
      <c r="O266" s="6">
        <v>1.74</v>
      </c>
      <c r="P266" s="6">
        <v>1.76</v>
      </c>
      <c r="Q266" s="6">
        <v>1.77</v>
      </c>
      <c r="R266" s="6">
        <v>1.78</v>
      </c>
      <c r="S266" s="6">
        <v>1.79</v>
      </c>
      <c r="T266" s="6">
        <v>1.79</v>
      </c>
      <c r="U266" s="6">
        <v>1.8</v>
      </c>
      <c r="V266" s="6">
        <v>1.79</v>
      </c>
      <c r="W266" s="6">
        <v>1.78</v>
      </c>
      <c r="X266" s="6">
        <v>1.77</v>
      </c>
      <c r="Y266" s="6">
        <v>1.76</v>
      </c>
      <c r="Z266" s="6">
        <v>1.75</v>
      </c>
      <c r="AA266" s="6">
        <v>1.74</v>
      </c>
      <c r="AB266" s="6">
        <v>1.72</v>
      </c>
      <c r="AC266" s="6">
        <v>1.71</v>
      </c>
      <c r="AD266" s="6">
        <v>1.7</v>
      </c>
      <c r="AE266" s="6">
        <v>1.69</v>
      </c>
      <c r="AF266" s="6">
        <v>1.67</v>
      </c>
      <c r="AG266" s="6">
        <v>1.66</v>
      </c>
      <c r="AH266" s="6">
        <v>1.64</v>
      </c>
      <c r="AI266" s="6">
        <v>1.63</v>
      </c>
      <c r="AJ266" s="6">
        <v>1.62</v>
      </c>
      <c r="AK266" s="6">
        <v>1.61</v>
      </c>
      <c r="AL266" s="6">
        <v>1.6</v>
      </c>
      <c r="AM266" s="6">
        <v>1.59</v>
      </c>
      <c r="AN266" s="6">
        <v>1.58</v>
      </c>
      <c r="AO266" s="6">
        <v>1.57</v>
      </c>
      <c r="AP266" s="6">
        <v>1.56</v>
      </c>
      <c r="AQ266" s="6">
        <v>1.55</v>
      </c>
      <c r="AR266" s="6">
        <v>1.54</v>
      </c>
      <c r="AS266" s="6">
        <v>1.53</v>
      </c>
      <c r="AT266" s="6">
        <v>1.52</v>
      </c>
      <c r="AU266" s="6">
        <v>1.51</v>
      </c>
      <c r="AV266" s="6">
        <v>1.5</v>
      </c>
      <c r="AW266" s="6">
        <v>1.49</v>
      </c>
      <c r="AX266" s="6">
        <v>1.49</v>
      </c>
      <c r="AY266" s="6">
        <v>1.48</v>
      </c>
    </row>
    <row r="267" spans="1:51" x14ac:dyDescent="0.2">
      <c r="A267" s="5">
        <v>45351</v>
      </c>
      <c r="B267" s="6">
        <v>1.23</v>
      </c>
      <c r="C267" s="6">
        <v>1.25</v>
      </c>
      <c r="D267" s="6">
        <v>1.26</v>
      </c>
      <c r="E267" s="6">
        <v>1.29</v>
      </c>
      <c r="F267" s="6">
        <v>1.34</v>
      </c>
      <c r="G267" s="6">
        <v>1.38</v>
      </c>
      <c r="H267" s="6">
        <v>1.43</v>
      </c>
      <c r="I267" s="6">
        <v>1.49</v>
      </c>
      <c r="J267" s="6">
        <v>1.54</v>
      </c>
      <c r="K267" s="6">
        <v>1.6</v>
      </c>
      <c r="L267" s="6">
        <v>1.65</v>
      </c>
      <c r="M267" s="6">
        <v>1.69</v>
      </c>
      <c r="N267" s="6">
        <v>1.73</v>
      </c>
      <c r="O267" s="6">
        <v>1.76</v>
      </c>
      <c r="P267" s="6">
        <v>1.79</v>
      </c>
      <c r="Q267" s="6">
        <v>1.8</v>
      </c>
      <c r="R267" s="6">
        <v>1.8</v>
      </c>
      <c r="S267" s="6">
        <v>1.81</v>
      </c>
      <c r="T267" s="6">
        <v>1.81</v>
      </c>
      <c r="U267" s="6">
        <v>1.82</v>
      </c>
      <c r="V267" s="6">
        <v>1.8</v>
      </c>
      <c r="W267" s="6">
        <v>1.79</v>
      </c>
      <c r="X267" s="6">
        <v>1.79</v>
      </c>
      <c r="Y267" s="6">
        <v>1.78</v>
      </c>
      <c r="Z267" s="6">
        <v>1.77</v>
      </c>
      <c r="AA267" s="6">
        <v>1.75</v>
      </c>
      <c r="AB267" s="6">
        <v>1.74</v>
      </c>
      <c r="AC267" s="6">
        <v>1.72</v>
      </c>
      <c r="AD267" s="6">
        <v>1.71</v>
      </c>
      <c r="AE267" s="6">
        <v>1.7</v>
      </c>
      <c r="AF267" s="6">
        <v>1.69</v>
      </c>
      <c r="AG267" s="6">
        <v>1.67</v>
      </c>
      <c r="AH267" s="6">
        <v>1.66</v>
      </c>
      <c r="AI267" s="6">
        <v>1.65</v>
      </c>
      <c r="AJ267" s="6">
        <v>1.63</v>
      </c>
      <c r="AK267" s="6">
        <v>1.62</v>
      </c>
      <c r="AL267" s="6">
        <v>1.61</v>
      </c>
      <c r="AM267" s="6">
        <v>1.6</v>
      </c>
      <c r="AN267" s="6">
        <v>1.59</v>
      </c>
      <c r="AO267" s="6">
        <v>1.59</v>
      </c>
      <c r="AP267" s="6">
        <v>1.57</v>
      </c>
      <c r="AQ267" s="6">
        <v>1.56</v>
      </c>
      <c r="AR267" s="6">
        <v>1.55</v>
      </c>
      <c r="AS267" s="6">
        <v>1.54</v>
      </c>
      <c r="AT267" s="6">
        <v>1.53</v>
      </c>
      <c r="AU267" s="6">
        <v>1.52</v>
      </c>
      <c r="AV267" s="6">
        <v>1.51</v>
      </c>
      <c r="AW267" s="6">
        <v>1.5</v>
      </c>
      <c r="AX267" s="6">
        <v>1.5</v>
      </c>
      <c r="AY267" s="6">
        <v>1.49</v>
      </c>
    </row>
    <row r="268" spans="1:51" x14ac:dyDescent="0.2">
      <c r="A268" s="5">
        <v>45382</v>
      </c>
      <c r="B268" s="6">
        <v>1.29</v>
      </c>
      <c r="C268" s="6">
        <v>1.3</v>
      </c>
      <c r="D268" s="6">
        <v>1.3</v>
      </c>
      <c r="E268" s="6">
        <v>1.33</v>
      </c>
      <c r="F268" s="6">
        <v>1.37</v>
      </c>
      <c r="G268" s="6">
        <v>1.42</v>
      </c>
      <c r="H268" s="6">
        <v>1.46</v>
      </c>
      <c r="I268" s="6">
        <v>1.52</v>
      </c>
      <c r="J268" s="6">
        <v>1.57</v>
      </c>
      <c r="K268" s="6">
        <v>1.62</v>
      </c>
      <c r="L268" s="6">
        <v>1.67</v>
      </c>
      <c r="M268" s="6">
        <v>1.71</v>
      </c>
      <c r="N268" s="6">
        <v>1.75</v>
      </c>
      <c r="O268" s="6">
        <v>1.78</v>
      </c>
      <c r="P268" s="6">
        <v>1.81</v>
      </c>
      <c r="Q268" s="6">
        <v>1.81</v>
      </c>
      <c r="R268" s="6">
        <v>1.82</v>
      </c>
      <c r="S268" s="6">
        <v>1.82</v>
      </c>
      <c r="T268" s="6">
        <v>1.83</v>
      </c>
      <c r="U268" s="6">
        <v>1.83</v>
      </c>
      <c r="V268" s="6">
        <v>1.82</v>
      </c>
      <c r="W268" s="6">
        <v>1.81</v>
      </c>
      <c r="X268" s="6">
        <v>1.8</v>
      </c>
      <c r="Y268" s="6">
        <v>1.79</v>
      </c>
      <c r="Z268" s="6">
        <v>1.78</v>
      </c>
      <c r="AA268" s="6">
        <v>1.77</v>
      </c>
      <c r="AB268" s="6">
        <v>1.75</v>
      </c>
      <c r="AC268" s="6">
        <v>1.74</v>
      </c>
      <c r="AD268" s="6">
        <v>1.73</v>
      </c>
      <c r="AE268" s="6">
        <v>1.71</v>
      </c>
      <c r="AF268" s="6">
        <v>1.7</v>
      </c>
      <c r="AG268" s="6">
        <v>1.68</v>
      </c>
      <c r="AH268" s="6">
        <v>1.67</v>
      </c>
      <c r="AI268" s="6">
        <v>1.66</v>
      </c>
      <c r="AJ268" s="6">
        <v>1.65</v>
      </c>
      <c r="AK268" s="6">
        <v>1.64</v>
      </c>
      <c r="AL268" s="6">
        <v>1.62</v>
      </c>
      <c r="AM268" s="6">
        <v>1.61</v>
      </c>
      <c r="AN268" s="6">
        <v>1.6</v>
      </c>
      <c r="AO268" s="6">
        <v>1.6</v>
      </c>
      <c r="AP268" s="6">
        <v>1.58</v>
      </c>
      <c r="AQ268" s="6">
        <v>1.57</v>
      </c>
      <c r="AR268" s="6">
        <v>1.56</v>
      </c>
      <c r="AS268" s="6">
        <v>1.55</v>
      </c>
      <c r="AT268" s="6">
        <v>1.54</v>
      </c>
      <c r="AU268" s="6">
        <v>1.53</v>
      </c>
      <c r="AV268" s="6">
        <v>1.52</v>
      </c>
      <c r="AW268" s="6">
        <v>1.51</v>
      </c>
      <c r="AX268" s="6">
        <v>1.5</v>
      </c>
      <c r="AY268" s="6">
        <v>1.5</v>
      </c>
    </row>
    <row r="269" spans="1:51" x14ac:dyDescent="0.2">
      <c r="A269" s="5">
        <v>45412</v>
      </c>
      <c r="B269" s="6">
        <v>1.34</v>
      </c>
      <c r="C269" s="6">
        <v>1.35</v>
      </c>
      <c r="D269" s="6">
        <v>1.35</v>
      </c>
      <c r="E269" s="6">
        <v>1.37</v>
      </c>
      <c r="F269" s="6">
        <v>1.41</v>
      </c>
      <c r="G269" s="6">
        <v>1.45</v>
      </c>
      <c r="H269" s="6">
        <v>1.5</v>
      </c>
      <c r="I269" s="6">
        <v>1.55</v>
      </c>
      <c r="J269" s="6">
        <v>1.6</v>
      </c>
      <c r="K269" s="6">
        <v>1.65</v>
      </c>
      <c r="L269" s="6">
        <v>1.7</v>
      </c>
      <c r="M269" s="6">
        <v>1.74</v>
      </c>
      <c r="N269" s="6">
        <v>1.77</v>
      </c>
      <c r="O269" s="6">
        <v>1.8</v>
      </c>
      <c r="P269" s="6">
        <v>1.83</v>
      </c>
      <c r="Q269" s="6">
        <v>1.84</v>
      </c>
      <c r="R269" s="6">
        <v>1.84</v>
      </c>
      <c r="S269" s="6">
        <v>1.85</v>
      </c>
      <c r="T269" s="6">
        <v>1.85</v>
      </c>
      <c r="U269" s="6">
        <v>1.85</v>
      </c>
      <c r="V269" s="6">
        <v>1.84</v>
      </c>
      <c r="W269" s="6">
        <v>1.83</v>
      </c>
      <c r="X269" s="6">
        <v>1.82</v>
      </c>
      <c r="Y269" s="6">
        <v>1.81</v>
      </c>
      <c r="Z269" s="6">
        <v>1.8</v>
      </c>
      <c r="AA269" s="6">
        <v>1.78</v>
      </c>
      <c r="AB269" s="6">
        <v>1.77</v>
      </c>
      <c r="AC269" s="6">
        <v>1.75</v>
      </c>
      <c r="AD269" s="6">
        <v>1.74</v>
      </c>
      <c r="AE269" s="6">
        <v>1.73</v>
      </c>
      <c r="AF269" s="6">
        <v>1.71</v>
      </c>
      <c r="AG269" s="6">
        <v>1.7</v>
      </c>
      <c r="AH269" s="6">
        <v>1.68</v>
      </c>
      <c r="AI269" s="6">
        <v>1.67</v>
      </c>
      <c r="AJ269" s="6">
        <v>1.66</v>
      </c>
      <c r="AK269" s="6">
        <v>1.65</v>
      </c>
      <c r="AL269" s="6">
        <v>1.64</v>
      </c>
      <c r="AM269" s="6">
        <v>1.63</v>
      </c>
      <c r="AN269" s="6">
        <v>1.62</v>
      </c>
      <c r="AO269" s="6">
        <v>1.61</v>
      </c>
      <c r="AP269" s="6">
        <v>1.6</v>
      </c>
      <c r="AQ269" s="6">
        <v>1.58</v>
      </c>
      <c r="AR269" s="6">
        <v>1.57</v>
      </c>
      <c r="AS269" s="6">
        <v>1.56</v>
      </c>
      <c r="AT269" s="6">
        <v>1.55</v>
      </c>
      <c r="AU269" s="6">
        <v>1.54</v>
      </c>
      <c r="AV269" s="6">
        <v>1.53</v>
      </c>
      <c r="AW269" s="6">
        <v>1.52</v>
      </c>
      <c r="AX269" s="6">
        <v>1.51</v>
      </c>
      <c r="AY269" s="6">
        <v>1.51</v>
      </c>
    </row>
    <row r="270" spans="1:51" x14ac:dyDescent="0.2">
      <c r="A270" s="5">
        <v>45443</v>
      </c>
      <c r="B270" s="6">
        <v>1.4</v>
      </c>
      <c r="C270" s="6">
        <v>1.4</v>
      </c>
      <c r="D270" s="6">
        <v>1.4</v>
      </c>
      <c r="E270" s="6">
        <v>1.41</v>
      </c>
      <c r="F270" s="6">
        <v>1.45</v>
      </c>
      <c r="G270" s="6">
        <v>1.49</v>
      </c>
      <c r="H270" s="6">
        <v>1.53</v>
      </c>
      <c r="I270" s="6">
        <v>1.58</v>
      </c>
      <c r="J270" s="6">
        <v>1.63</v>
      </c>
      <c r="K270" s="6">
        <v>1.68</v>
      </c>
      <c r="L270" s="6">
        <v>1.73</v>
      </c>
      <c r="M270" s="6">
        <v>1.77</v>
      </c>
      <c r="N270" s="6">
        <v>1.8</v>
      </c>
      <c r="O270" s="6">
        <v>1.83</v>
      </c>
      <c r="P270" s="6">
        <v>1.85</v>
      </c>
      <c r="Q270" s="6">
        <v>1.86</v>
      </c>
      <c r="R270" s="6">
        <v>1.86</v>
      </c>
      <c r="S270" s="6">
        <v>1.87</v>
      </c>
      <c r="T270" s="6">
        <v>1.87</v>
      </c>
      <c r="U270" s="6">
        <v>1.87</v>
      </c>
      <c r="V270" s="6">
        <v>1.86</v>
      </c>
      <c r="W270" s="6">
        <v>1.85</v>
      </c>
      <c r="X270" s="6">
        <v>1.84</v>
      </c>
      <c r="Y270" s="6">
        <v>1.83</v>
      </c>
      <c r="Z270" s="6">
        <v>1.82</v>
      </c>
      <c r="AA270" s="6">
        <v>1.8</v>
      </c>
      <c r="AB270" s="6">
        <v>1.78</v>
      </c>
      <c r="AC270" s="6">
        <v>1.77</v>
      </c>
      <c r="AD270" s="6">
        <v>1.76</v>
      </c>
      <c r="AE270" s="6">
        <v>1.74</v>
      </c>
      <c r="AF270" s="6">
        <v>1.73</v>
      </c>
      <c r="AG270" s="6">
        <v>1.71</v>
      </c>
      <c r="AH270" s="6">
        <v>1.7</v>
      </c>
      <c r="AI270" s="6">
        <v>1.69</v>
      </c>
      <c r="AJ270" s="6">
        <v>1.67</v>
      </c>
      <c r="AK270" s="6">
        <v>1.66</v>
      </c>
      <c r="AL270" s="6">
        <v>1.65</v>
      </c>
      <c r="AM270" s="6">
        <v>1.64</v>
      </c>
      <c r="AN270" s="6">
        <v>1.63</v>
      </c>
      <c r="AO270" s="6">
        <v>1.62</v>
      </c>
      <c r="AP270" s="6">
        <v>1.61</v>
      </c>
      <c r="AQ270" s="6">
        <v>1.59</v>
      </c>
      <c r="AR270" s="6">
        <v>1.58</v>
      </c>
      <c r="AS270" s="6">
        <v>1.57</v>
      </c>
      <c r="AT270" s="6">
        <v>1.56</v>
      </c>
      <c r="AU270" s="6">
        <v>1.55</v>
      </c>
      <c r="AV270" s="6">
        <v>1.54</v>
      </c>
      <c r="AW270" s="6">
        <v>1.53</v>
      </c>
      <c r="AX270" s="6">
        <v>1.52</v>
      </c>
      <c r="AY270" s="6">
        <v>1.52</v>
      </c>
    </row>
    <row r="271" spans="1:51" x14ac:dyDescent="0.2">
      <c r="A271" s="5">
        <v>45473</v>
      </c>
      <c r="B271" s="6">
        <v>1.45</v>
      </c>
      <c r="C271" s="6">
        <v>1.45</v>
      </c>
      <c r="D271" s="6">
        <v>1.44</v>
      </c>
      <c r="E271" s="6">
        <v>1.45</v>
      </c>
      <c r="F271" s="6">
        <v>1.48</v>
      </c>
      <c r="G271" s="6">
        <v>1.52</v>
      </c>
      <c r="H271" s="6">
        <v>1.56</v>
      </c>
      <c r="I271" s="6">
        <v>1.61</v>
      </c>
      <c r="J271" s="6">
        <v>1.66</v>
      </c>
      <c r="K271" s="6">
        <v>1.71</v>
      </c>
      <c r="L271" s="6">
        <v>1.75</v>
      </c>
      <c r="M271" s="6">
        <v>1.79</v>
      </c>
      <c r="N271" s="6">
        <v>1.82</v>
      </c>
      <c r="O271" s="6">
        <v>1.85</v>
      </c>
      <c r="P271" s="6">
        <v>1.88</v>
      </c>
      <c r="Q271" s="6">
        <v>1.88</v>
      </c>
      <c r="R271" s="6">
        <v>1.88</v>
      </c>
      <c r="S271" s="6">
        <v>1.89</v>
      </c>
      <c r="T271" s="6">
        <v>1.89</v>
      </c>
      <c r="U271" s="6">
        <v>1.89</v>
      </c>
      <c r="V271" s="6">
        <v>1.88</v>
      </c>
      <c r="W271" s="6">
        <v>1.87</v>
      </c>
      <c r="X271" s="6">
        <v>1.85</v>
      </c>
      <c r="Y271" s="6">
        <v>1.84</v>
      </c>
      <c r="Z271" s="6">
        <v>1.83</v>
      </c>
      <c r="AA271" s="6">
        <v>1.82</v>
      </c>
      <c r="AB271" s="6">
        <v>1.8</v>
      </c>
      <c r="AC271" s="6">
        <v>1.78</v>
      </c>
      <c r="AD271" s="6">
        <v>1.77</v>
      </c>
      <c r="AE271" s="6">
        <v>1.76</v>
      </c>
      <c r="AF271" s="6">
        <v>1.74</v>
      </c>
      <c r="AG271" s="6">
        <v>1.73</v>
      </c>
      <c r="AH271" s="6">
        <v>1.71</v>
      </c>
      <c r="AI271" s="6">
        <v>1.7</v>
      </c>
      <c r="AJ271" s="6">
        <v>1.69</v>
      </c>
      <c r="AK271" s="6">
        <v>1.67</v>
      </c>
      <c r="AL271" s="6">
        <v>1.66</v>
      </c>
      <c r="AM271" s="6">
        <v>1.65</v>
      </c>
      <c r="AN271" s="6">
        <v>1.64</v>
      </c>
      <c r="AO271" s="6">
        <v>1.63</v>
      </c>
      <c r="AP271" s="6">
        <v>1.62</v>
      </c>
      <c r="AQ271" s="6">
        <v>1.61</v>
      </c>
      <c r="AR271" s="6">
        <v>1.59</v>
      </c>
      <c r="AS271" s="6">
        <v>1.58</v>
      </c>
      <c r="AT271" s="6">
        <v>1.57</v>
      </c>
      <c r="AU271" s="6">
        <v>1.56</v>
      </c>
      <c r="AV271" s="6">
        <v>1.55</v>
      </c>
      <c r="AW271" s="6">
        <v>1.54</v>
      </c>
      <c r="AX271" s="6">
        <v>1.53</v>
      </c>
      <c r="AY271" s="6">
        <v>1.53</v>
      </c>
    </row>
    <row r="272" spans="1:51" x14ac:dyDescent="0.2">
      <c r="A272" s="5">
        <v>45504</v>
      </c>
      <c r="B272" s="6">
        <v>1.5</v>
      </c>
      <c r="C272" s="6">
        <v>1.49</v>
      </c>
      <c r="D272" s="6">
        <v>1.48</v>
      </c>
      <c r="E272" s="6">
        <v>1.49</v>
      </c>
      <c r="F272" s="6">
        <v>1.52</v>
      </c>
      <c r="G272" s="6">
        <v>1.55</v>
      </c>
      <c r="H272" s="6">
        <v>1.59</v>
      </c>
      <c r="I272" s="6">
        <v>1.64</v>
      </c>
      <c r="J272" s="6">
        <v>1.68</v>
      </c>
      <c r="K272" s="6">
        <v>1.73</v>
      </c>
      <c r="L272" s="6">
        <v>1.78</v>
      </c>
      <c r="M272" s="6">
        <v>1.81</v>
      </c>
      <c r="N272" s="6">
        <v>1.85</v>
      </c>
      <c r="O272" s="6">
        <v>1.87</v>
      </c>
      <c r="P272" s="6">
        <v>1.9</v>
      </c>
      <c r="Q272" s="6">
        <v>1.9</v>
      </c>
      <c r="R272" s="6">
        <v>1.9</v>
      </c>
      <c r="S272" s="6">
        <v>1.91</v>
      </c>
      <c r="T272" s="6">
        <v>1.91</v>
      </c>
      <c r="U272" s="6">
        <v>1.91</v>
      </c>
      <c r="V272" s="6">
        <v>1.89</v>
      </c>
      <c r="W272" s="6">
        <v>1.88</v>
      </c>
      <c r="X272" s="6">
        <v>1.87</v>
      </c>
      <c r="Y272" s="6">
        <v>1.86</v>
      </c>
      <c r="Z272" s="6">
        <v>1.85</v>
      </c>
      <c r="AA272" s="6">
        <v>1.83</v>
      </c>
      <c r="AB272" s="6">
        <v>1.81</v>
      </c>
      <c r="AC272" s="6">
        <v>1.8</v>
      </c>
      <c r="AD272" s="6">
        <v>1.78</v>
      </c>
      <c r="AE272" s="6">
        <v>1.77</v>
      </c>
      <c r="AF272" s="6">
        <v>1.75</v>
      </c>
      <c r="AG272" s="6">
        <v>1.74</v>
      </c>
      <c r="AH272" s="6">
        <v>1.72</v>
      </c>
      <c r="AI272" s="6">
        <v>1.71</v>
      </c>
      <c r="AJ272" s="6">
        <v>1.7</v>
      </c>
      <c r="AK272" s="6">
        <v>1.68</v>
      </c>
      <c r="AL272" s="6">
        <v>1.67</v>
      </c>
      <c r="AM272" s="6">
        <v>1.66</v>
      </c>
      <c r="AN272" s="6">
        <v>1.65</v>
      </c>
      <c r="AO272" s="6">
        <v>1.64</v>
      </c>
      <c r="AP272" s="6">
        <v>1.63</v>
      </c>
      <c r="AQ272" s="6">
        <v>1.62</v>
      </c>
      <c r="AR272" s="6">
        <v>1.6</v>
      </c>
      <c r="AS272" s="6">
        <v>1.59</v>
      </c>
      <c r="AT272" s="6">
        <v>1.58</v>
      </c>
      <c r="AU272" s="6">
        <v>1.57</v>
      </c>
      <c r="AV272" s="6">
        <v>1.56</v>
      </c>
      <c r="AW272" s="6">
        <v>1.55</v>
      </c>
      <c r="AX272" s="6">
        <v>1.54</v>
      </c>
      <c r="AY272" s="6">
        <v>1.53</v>
      </c>
    </row>
    <row r="273" spans="1:51" x14ac:dyDescent="0.2">
      <c r="A273" s="5">
        <v>45535</v>
      </c>
      <c r="B273" s="6">
        <v>1.55</v>
      </c>
      <c r="C273" s="6">
        <v>1.53</v>
      </c>
      <c r="D273" s="6">
        <v>1.52</v>
      </c>
      <c r="E273" s="6">
        <v>1.53</v>
      </c>
      <c r="F273" s="6">
        <v>1.55</v>
      </c>
      <c r="G273" s="6">
        <v>1.59</v>
      </c>
      <c r="H273" s="6">
        <v>1.62</v>
      </c>
      <c r="I273" s="6">
        <v>1.67</v>
      </c>
      <c r="J273" s="6">
        <v>1.71</v>
      </c>
      <c r="K273" s="6">
        <v>1.76</v>
      </c>
      <c r="L273" s="6">
        <v>1.8</v>
      </c>
      <c r="M273" s="6">
        <v>1.84</v>
      </c>
      <c r="N273" s="6">
        <v>1.87</v>
      </c>
      <c r="O273" s="6">
        <v>1.9</v>
      </c>
      <c r="P273" s="6">
        <v>1.92</v>
      </c>
      <c r="Q273" s="6">
        <v>1.92</v>
      </c>
      <c r="R273" s="6">
        <v>1.92</v>
      </c>
      <c r="S273" s="6">
        <v>1.93</v>
      </c>
      <c r="T273" s="6">
        <v>1.93</v>
      </c>
      <c r="U273" s="6">
        <v>1.93</v>
      </c>
      <c r="V273" s="6">
        <v>1.91</v>
      </c>
      <c r="W273" s="6">
        <v>1.9</v>
      </c>
      <c r="X273" s="6">
        <v>1.89</v>
      </c>
      <c r="Y273" s="6">
        <v>1.87</v>
      </c>
      <c r="Z273" s="6">
        <v>1.86</v>
      </c>
      <c r="AA273" s="6">
        <v>1.85</v>
      </c>
      <c r="AB273" s="6">
        <v>1.83</v>
      </c>
      <c r="AC273" s="6">
        <v>1.81</v>
      </c>
      <c r="AD273" s="6">
        <v>1.8</v>
      </c>
      <c r="AE273" s="6">
        <v>1.78</v>
      </c>
      <c r="AF273" s="6">
        <v>1.77</v>
      </c>
      <c r="AG273" s="6">
        <v>1.75</v>
      </c>
      <c r="AH273" s="6">
        <v>1.74</v>
      </c>
      <c r="AI273" s="6">
        <v>1.72</v>
      </c>
      <c r="AJ273" s="6">
        <v>1.71</v>
      </c>
      <c r="AK273" s="6">
        <v>1.7</v>
      </c>
      <c r="AL273" s="6">
        <v>1.68</v>
      </c>
      <c r="AM273" s="6">
        <v>1.67</v>
      </c>
      <c r="AN273" s="6">
        <v>1.66</v>
      </c>
      <c r="AO273" s="6">
        <v>1.65</v>
      </c>
      <c r="AP273" s="6">
        <v>1.64</v>
      </c>
      <c r="AQ273" s="6">
        <v>1.63</v>
      </c>
      <c r="AR273" s="6">
        <v>1.61</v>
      </c>
      <c r="AS273" s="6">
        <v>1.6</v>
      </c>
      <c r="AT273" s="6">
        <v>1.59</v>
      </c>
      <c r="AU273" s="6">
        <v>1.58</v>
      </c>
      <c r="AV273" s="6">
        <v>1.57</v>
      </c>
      <c r="AW273" s="6">
        <v>1.56</v>
      </c>
      <c r="AX273" s="6">
        <v>1.55</v>
      </c>
      <c r="AY273" s="6">
        <v>1.54</v>
      </c>
    </row>
    <row r="274" spans="1:51" x14ac:dyDescent="0.2">
      <c r="A274" s="5">
        <v>45565</v>
      </c>
      <c r="B274" s="6">
        <v>1.6</v>
      </c>
      <c r="C274" s="6">
        <v>1.57</v>
      </c>
      <c r="D274" s="6">
        <v>1.55</v>
      </c>
      <c r="E274" s="6">
        <v>1.56</v>
      </c>
      <c r="F274" s="6">
        <v>1.58</v>
      </c>
      <c r="G274" s="6">
        <v>1.61</v>
      </c>
      <c r="H274" s="6">
        <v>1.65</v>
      </c>
      <c r="I274" s="6">
        <v>1.69</v>
      </c>
      <c r="J274" s="6">
        <v>1.74</v>
      </c>
      <c r="K274" s="6">
        <v>1.78</v>
      </c>
      <c r="L274" s="6">
        <v>1.82</v>
      </c>
      <c r="M274" s="6">
        <v>1.86</v>
      </c>
      <c r="N274" s="6">
        <v>1.89</v>
      </c>
      <c r="O274" s="6">
        <v>1.92</v>
      </c>
      <c r="P274" s="6">
        <v>1.94</v>
      </c>
      <c r="Q274" s="6">
        <v>1.94</v>
      </c>
      <c r="R274" s="6">
        <v>1.94</v>
      </c>
      <c r="S274" s="6">
        <v>1.94</v>
      </c>
      <c r="T274" s="6">
        <v>1.94</v>
      </c>
      <c r="U274" s="6">
        <v>1.94</v>
      </c>
      <c r="V274" s="6">
        <v>1.93</v>
      </c>
      <c r="W274" s="6">
        <v>1.91</v>
      </c>
      <c r="X274" s="6">
        <v>1.9</v>
      </c>
      <c r="Y274" s="6">
        <v>1.89</v>
      </c>
      <c r="Z274" s="6">
        <v>1.88</v>
      </c>
      <c r="AA274" s="6">
        <v>1.86</v>
      </c>
      <c r="AB274" s="6">
        <v>1.84</v>
      </c>
      <c r="AC274" s="6">
        <v>1.83</v>
      </c>
      <c r="AD274" s="6">
        <v>1.81</v>
      </c>
      <c r="AE274" s="6">
        <v>1.8</v>
      </c>
      <c r="AF274" s="6">
        <v>1.78</v>
      </c>
      <c r="AG274" s="6">
        <v>1.76</v>
      </c>
      <c r="AH274" s="6">
        <v>1.75</v>
      </c>
      <c r="AI274" s="6">
        <v>1.73</v>
      </c>
      <c r="AJ274" s="6">
        <v>1.72</v>
      </c>
      <c r="AK274" s="6">
        <v>1.71</v>
      </c>
      <c r="AL274" s="6">
        <v>1.7</v>
      </c>
      <c r="AM274" s="6">
        <v>1.69</v>
      </c>
      <c r="AN274" s="6">
        <v>1.67</v>
      </c>
      <c r="AO274" s="6">
        <v>1.66</v>
      </c>
      <c r="AP274" s="6">
        <v>1.65</v>
      </c>
      <c r="AQ274" s="6">
        <v>1.64</v>
      </c>
      <c r="AR274" s="6">
        <v>1.62</v>
      </c>
      <c r="AS274" s="6">
        <v>1.61</v>
      </c>
      <c r="AT274" s="6">
        <v>1.6</v>
      </c>
      <c r="AU274" s="6">
        <v>1.59</v>
      </c>
      <c r="AV274" s="6">
        <v>1.58</v>
      </c>
      <c r="AW274" s="6">
        <v>1.57</v>
      </c>
      <c r="AX274" s="6">
        <v>1.56</v>
      </c>
      <c r="AY274" s="6">
        <v>1.55</v>
      </c>
    </row>
    <row r="275" spans="1:51" x14ac:dyDescent="0.2">
      <c r="A275" s="5">
        <v>45596</v>
      </c>
      <c r="B275" s="6">
        <v>1.64</v>
      </c>
      <c r="C275" s="6">
        <v>1.61</v>
      </c>
      <c r="D275" s="6">
        <v>1.59</v>
      </c>
      <c r="E275" s="6">
        <v>1.59</v>
      </c>
      <c r="F275" s="6">
        <v>1.61</v>
      </c>
      <c r="G275" s="6">
        <v>1.64</v>
      </c>
      <c r="H275" s="6">
        <v>1.68</v>
      </c>
      <c r="I275" s="6">
        <v>1.72</v>
      </c>
      <c r="J275" s="6">
        <v>1.76</v>
      </c>
      <c r="K275" s="6">
        <v>1.81</v>
      </c>
      <c r="L275" s="6">
        <v>1.85</v>
      </c>
      <c r="M275" s="6">
        <v>1.88</v>
      </c>
      <c r="N275" s="6">
        <v>1.91</v>
      </c>
      <c r="O275" s="6">
        <v>1.94</v>
      </c>
      <c r="P275" s="6">
        <v>1.96</v>
      </c>
      <c r="Q275" s="6">
        <v>1.96</v>
      </c>
      <c r="R275" s="6">
        <v>1.96</v>
      </c>
      <c r="S275" s="6">
        <v>1.96</v>
      </c>
      <c r="T275" s="6">
        <v>1.96</v>
      </c>
      <c r="U275" s="6">
        <v>1.96</v>
      </c>
      <c r="V275" s="6">
        <v>1.94</v>
      </c>
      <c r="W275" s="6">
        <v>1.93</v>
      </c>
      <c r="X275" s="6">
        <v>1.92</v>
      </c>
      <c r="Y275" s="6">
        <v>1.9</v>
      </c>
      <c r="Z275" s="6">
        <v>1.89</v>
      </c>
      <c r="AA275" s="6">
        <v>1.87</v>
      </c>
      <c r="AB275" s="6">
        <v>1.86</v>
      </c>
      <c r="AC275" s="6">
        <v>1.84</v>
      </c>
      <c r="AD275" s="6">
        <v>1.82</v>
      </c>
      <c r="AE275" s="6">
        <v>1.81</v>
      </c>
      <c r="AF275" s="6">
        <v>1.79</v>
      </c>
      <c r="AG275" s="6">
        <v>1.78</v>
      </c>
      <c r="AH275" s="6">
        <v>1.76</v>
      </c>
      <c r="AI275" s="6">
        <v>1.75</v>
      </c>
      <c r="AJ275" s="6">
        <v>1.73</v>
      </c>
      <c r="AK275" s="6">
        <v>1.72</v>
      </c>
      <c r="AL275" s="6">
        <v>1.71</v>
      </c>
      <c r="AM275" s="6">
        <v>1.7</v>
      </c>
      <c r="AN275" s="6">
        <v>1.68</v>
      </c>
      <c r="AO275" s="6">
        <v>1.67</v>
      </c>
      <c r="AP275" s="6">
        <v>1.66</v>
      </c>
      <c r="AQ275" s="6">
        <v>1.65</v>
      </c>
      <c r="AR275" s="6">
        <v>1.63</v>
      </c>
      <c r="AS275" s="6">
        <v>1.62</v>
      </c>
      <c r="AT275" s="6">
        <v>1.61</v>
      </c>
      <c r="AU275" s="6">
        <v>1.6</v>
      </c>
      <c r="AV275" s="6">
        <v>1.59</v>
      </c>
      <c r="AW275" s="6">
        <v>1.58</v>
      </c>
      <c r="AX275" s="6">
        <v>1.57</v>
      </c>
      <c r="AY275" s="6">
        <v>1.56</v>
      </c>
    </row>
    <row r="276" spans="1:51" x14ac:dyDescent="0.2">
      <c r="A276" s="5">
        <v>45626</v>
      </c>
      <c r="B276" s="6">
        <v>1.68</v>
      </c>
      <c r="C276" s="6">
        <v>1.64</v>
      </c>
      <c r="D276" s="6">
        <v>1.62</v>
      </c>
      <c r="E276" s="6">
        <v>1.62</v>
      </c>
      <c r="F276" s="6">
        <v>1.64</v>
      </c>
      <c r="G276" s="6">
        <v>1.67</v>
      </c>
      <c r="H276" s="6">
        <v>1.7</v>
      </c>
      <c r="I276" s="6">
        <v>1.74</v>
      </c>
      <c r="J276" s="6">
        <v>1.78</v>
      </c>
      <c r="K276" s="6">
        <v>1.82</v>
      </c>
      <c r="L276" s="6">
        <v>1.87</v>
      </c>
      <c r="M276" s="6">
        <v>1.9</v>
      </c>
      <c r="N276" s="6">
        <v>1.93</v>
      </c>
      <c r="O276" s="6">
        <v>1.95</v>
      </c>
      <c r="P276" s="6">
        <v>1.98</v>
      </c>
      <c r="Q276" s="6">
        <v>1.97</v>
      </c>
      <c r="R276" s="6">
        <v>1.97</v>
      </c>
      <c r="S276" s="6">
        <v>1.97</v>
      </c>
      <c r="T276" s="6">
        <v>1.97</v>
      </c>
      <c r="U276" s="6">
        <v>1.97</v>
      </c>
      <c r="V276" s="6">
        <v>1.96</v>
      </c>
      <c r="W276" s="6">
        <v>1.94</v>
      </c>
      <c r="X276" s="6">
        <v>1.93</v>
      </c>
      <c r="Y276" s="6">
        <v>1.91</v>
      </c>
      <c r="Z276" s="6">
        <v>1.9</v>
      </c>
      <c r="AA276" s="6">
        <v>1.88</v>
      </c>
      <c r="AB276" s="6">
        <v>1.86</v>
      </c>
      <c r="AC276" s="6">
        <v>1.85</v>
      </c>
      <c r="AD276" s="6">
        <v>1.83</v>
      </c>
      <c r="AE276" s="6">
        <v>1.82</v>
      </c>
      <c r="AF276" s="6">
        <v>1.8</v>
      </c>
      <c r="AG276" s="6">
        <v>1.78</v>
      </c>
      <c r="AH276" s="6">
        <v>1.77</v>
      </c>
      <c r="AI276" s="6">
        <v>1.75</v>
      </c>
      <c r="AJ276" s="6">
        <v>1.74</v>
      </c>
      <c r="AK276" s="6">
        <v>1.73</v>
      </c>
      <c r="AL276" s="6">
        <v>1.71</v>
      </c>
      <c r="AM276" s="6">
        <v>1.7</v>
      </c>
      <c r="AN276" s="6">
        <v>1.69</v>
      </c>
      <c r="AO276" s="6">
        <v>1.68</v>
      </c>
      <c r="AP276" s="6">
        <v>1.66</v>
      </c>
      <c r="AQ276" s="6">
        <v>1.65</v>
      </c>
      <c r="AR276" s="6">
        <v>1.64</v>
      </c>
      <c r="AS276" s="6">
        <v>1.63</v>
      </c>
      <c r="AT276" s="6">
        <v>1.61</v>
      </c>
      <c r="AU276" s="6">
        <v>1.6</v>
      </c>
      <c r="AV276" s="6">
        <v>1.59</v>
      </c>
      <c r="AW276" s="6">
        <v>1.58</v>
      </c>
      <c r="AX276" s="6">
        <v>1.57</v>
      </c>
      <c r="AY276" s="6">
        <v>1.56</v>
      </c>
    </row>
    <row r="277" spans="1:51" x14ac:dyDescent="0.2">
      <c r="A277" s="5">
        <v>45657</v>
      </c>
      <c r="B277" s="6">
        <v>1.72</v>
      </c>
      <c r="C277" s="6">
        <v>1.68</v>
      </c>
      <c r="D277" s="6">
        <v>1.65</v>
      </c>
      <c r="E277" s="6">
        <v>1.65</v>
      </c>
      <c r="F277" s="6">
        <v>1.67</v>
      </c>
      <c r="G277" s="6">
        <v>1.7</v>
      </c>
      <c r="H277" s="6">
        <v>1.73</v>
      </c>
      <c r="I277" s="6">
        <v>1.77</v>
      </c>
      <c r="J277" s="6">
        <v>1.81</v>
      </c>
      <c r="K277" s="6">
        <v>1.85</v>
      </c>
      <c r="L277" s="6">
        <v>1.89</v>
      </c>
      <c r="M277" s="6">
        <v>1.92</v>
      </c>
      <c r="N277" s="6">
        <v>1.95</v>
      </c>
      <c r="O277" s="6">
        <v>1.97</v>
      </c>
      <c r="P277" s="6">
        <v>1.99</v>
      </c>
      <c r="Q277" s="6">
        <v>1.99</v>
      </c>
      <c r="R277" s="6">
        <v>1.99</v>
      </c>
      <c r="S277" s="6">
        <v>1.99</v>
      </c>
      <c r="T277" s="6">
        <v>1.99</v>
      </c>
      <c r="U277" s="6">
        <v>1.99</v>
      </c>
      <c r="V277" s="6">
        <v>1.97</v>
      </c>
      <c r="W277" s="6">
        <v>1.95</v>
      </c>
      <c r="X277" s="6">
        <v>1.94</v>
      </c>
      <c r="Y277" s="6">
        <v>1.93</v>
      </c>
      <c r="Z277" s="6">
        <v>1.91</v>
      </c>
      <c r="AA277" s="6">
        <v>1.89</v>
      </c>
      <c r="AB277" s="6">
        <v>1.88</v>
      </c>
      <c r="AC277" s="6">
        <v>1.86</v>
      </c>
      <c r="AD277" s="6">
        <v>1.84</v>
      </c>
      <c r="AE277" s="6">
        <v>1.83</v>
      </c>
      <c r="AF277" s="6">
        <v>1.81</v>
      </c>
      <c r="AG277" s="6">
        <v>1.79</v>
      </c>
      <c r="AH277" s="6">
        <v>1.78</v>
      </c>
      <c r="AI277" s="6">
        <v>1.76</v>
      </c>
      <c r="AJ277" s="6">
        <v>1.75</v>
      </c>
      <c r="AK277" s="6">
        <v>1.73</v>
      </c>
      <c r="AL277" s="6">
        <v>1.72</v>
      </c>
      <c r="AM277" s="6">
        <v>1.71</v>
      </c>
      <c r="AN277" s="6">
        <v>1.7</v>
      </c>
      <c r="AO277" s="6">
        <v>1.69</v>
      </c>
      <c r="AP277" s="6">
        <v>1.67</v>
      </c>
      <c r="AQ277" s="6">
        <v>1.66</v>
      </c>
      <c r="AR277" s="6">
        <v>1.65</v>
      </c>
      <c r="AS277" s="6">
        <v>1.63</v>
      </c>
      <c r="AT277" s="6">
        <v>1.62</v>
      </c>
      <c r="AU277" s="6">
        <v>1.61</v>
      </c>
      <c r="AV277" s="6">
        <v>1.6</v>
      </c>
      <c r="AW277" s="6">
        <v>1.59</v>
      </c>
      <c r="AX277" s="6">
        <v>1.58</v>
      </c>
      <c r="AY277" s="6">
        <v>1.57</v>
      </c>
    </row>
    <row r="278" spans="1:51" x14ac:dyDescent="0.2">
      <c r="A278" s="5">
        <v>45688</v>
      </c>
      <c r="B278" s="6">
        <v>1.75</v>
      </c>
      <c r="C278" s="6">
        <v>1.71</v>
      </c>
      <c r="D278" s="6">
        <v>1.69</v>
      </c>
      <c r="E278" s="6">
        <v>1.68</v>
      </c>
      <c r="F278" s="6">
        <v>1.7</v>
      </c>
      <c r="G278" s="6">
        <v>1.73</v>
      </c>
      <c r="H278" s="6">
        <v>1.76</v>
      </c>
      <c r="I278" s="6">
        <v>1.79</v>
      </c>
      <c r="J278" s="6">
        <v>1.83</v>
      </c>
      <c r="K278" s="6">
        <v>1.87</v>
      </c>
      <c r="L278" s="6">
        <v>1.91</v>
      </c>
      <c r="M278" s="6">
        <v>1.94</v>
      </c>
      <c r="N278" s="6">
        <v>1.97</v>
      </c>
      <c r="O278" s="6">
        <v>1.99</v>
      </c>
      <c r="P278" s="6">
        <v>2.0099999999999998</v>
      </c>
      <c r="Q278" s="6">
        <v>2.0099999999999998</v>
      </c>
      <c r="R278" s="6">
        <v>2.0099999999999998</v>
      </c>
      <c r="S278" s="6">
        <v>2.0099999999999998</v>
      </c>
      <c r="T278" s="6">
        <v>2.0099999999999998</v>
      </c>
      <c r="U278" s="6">
        <v>2.0099999999999998</v>
      </c>
      <c r="V278" s="6">
        <v>1.99</v>
      </c>
      <c r="W278" s="6">
        <v>1.97</v>
      </c>
      <c r="X278" s="6">
        <v>1.96</v>
      </c>
      <c r="Y278" s="6">
        <v>1.94</v>
      </c>
      <c r="Z278" s="6">
        <v>1.93</v>
      </c>
      <c r="AA278" s="6">
        <v>1.91</v>
      </c>
      <c r="AB278" s="6">
        <v>1.89</v>
      </c>
      <c r="AC278" s="6">
        <v>1.87</v>
      </c>
      <c r="AD278" s="6">
        <v>1.86</v>
      </c>
      <c r="AE278" s="6">
        <v>1.84</v>
      </c>
      <c r="AF278" s="6">
        <v>1.82</v>
      </c>
      <c r="AG278" s="6">
        <v>1.81</v>
      </c>
      <c r="AH278" s="6">
        <v>1.79</v>
      </c>
      <c r="AI278" s="6">
        <v>1.77</v>
      </c>
      <c r="AJ278" s="6">
        <v>1.76</v>
      </c>
      <c r="AK278" s="6">
        <v>1.75</v>
      </c>
      <c r="AL278" s="6">
        <v>1.73</v>
      </c>
      <c r="AM278" s="6">
        <v>1.72</v>
      </c>
      <c r="AN278" s="6">
        <v>1.71</v>
      </c>
      <c r="AO278" s="6">
        <v>1.7</v>
      </c>
      <c r="AP278" s="6">
        <v>1.68</v>
      </c>
      <c r="AQ278" s="6">
        <v>1.67</v>
      </c>
      <c r="AR278" s="6">
        <v>1.66</v>
      </c>
      <c r="AS278" s="6">
        <v>1.64</v>
      </c>
      <c r="AT278" s="6">
        <v>1.63</v>
      </c>
      <c r="AU278" s="6">
        <v>1.62</v>
      </c>
      <c r="AV278" s="6">
        <v>1.61</v>
      </c>
      <c r="AW278" s="6">
        <v>1.6</v>
      </c>
      <c r="AX278" s="6">
        <v>1.59</v>
      </c>
      <c r="AY278" s="6">
        <v>1.58</v>
      </c>
    </row>
    <row r="279" spans="1:51" x14ac:dyDescent="0.2">
      <c r="A279" s="5">
        <v>45716</v>
      </c>
      <c r="B279" s="6">
        <v>1.79</v>
      </c>
      <c r="C279" s="6">
        <v>1.75</v>
      </c>
      <c r="D279" s="6">
        <v>1.72</v>
      </c>
      <c r="E279" s="6">
        <v>1.72</v>
      </c>
      <c r="F279" s="6">
        <v>1.73</v>
      </c>
      <c r="G279" s="6">
        <v>1.76</v>
      </c>
      <c r="H279" s="6">
        <v>1.79</v>
      </c>
      <c r="I279" s="6">
        <v>1.82</v>
      </c>
      <c r="J279" s="6">
        <v>1.86</v>
      </c>
      <c r="K279" s="6">
        <v>1.9</v>
      </c>
      <c r="L279" s="6">
        <v>1.94</v>
      </c>
      <c r="M279" s="6">
        <v>1.97</v>
      </c>
      <c r="N279" s="6">
        <v>1.99</v>
      </c>
      <c r="O279" s="6">
        <v>2.02</v>
      </c>
      <c r="P279" s="6">
        <v>2.04</v>
      </c>
      <c r="Q279" s="6">
        <v>2.0299999999999998</v>
      </c>
      <c r="R279" s="6">
        <v>2.0299999999999998</v>
      </c>
      <c r="S279" s="6">
        <v>2.0299999999999998</v>
      </c>
      <c r="T279" s="6">
        <v>2.0299999999999998</v>
      </c>
      <c r="U279" s="6">
        <v>2.02</v>
      </c>
      <c r="V279" s="6">
        <v>2.0099999999999998</v>
      </c>
      <c r="W279" s="6">
        <v>1.99</v>
      </c>
      <c r="X279" s="6">
        <v>1.97</v>
      </c>
      <c r="Y279" s="6">
        <v>1.96</v>
      </c>
      <c r="Z279" s="6">
        <v>1.95</v>
      </c>
      <c r="AA279" s="6">
        <v>1.93</v>
      </c>
      <c r="AB279" s="6">
        <v>1.91</v>
      </c>
      <c r="AC279" s="6">
        <v>1.89</v>
      </c>
      <c r="AD279" s="6">
        <v>1.87</v>
      </c>
      <c r="AE279" s="6">
        <v>1.86</v>
      </c>
      <c r="AF279" s="6">
        <v>1.84</v>
      </c>
      <c r="AG279" s="6">
        <v>1.82</v>
      </c>
      <c r="AH279" s="6">
        <v>1.8</v>
      </c>
      <c r="AI279" s="6">
        <v>1.79</v>
      </c>
      <c r="AJ279" s="6">
        <v>1.77</v>
      </c>
      <c r="AK279" s="6">
        <v>1.76</v>
      </c>
      <c r="AL279" s="6">
        <v>1.75</v>
      </c>
      <c r="AM279" s="6">
        <v>1.73</v>
      </c>
      <c r="AN279" s="6">
        <v>1.72</v>
      </c>
      <c r="AO279" s="6">
        <v>1.71</v>
      </c>
      <c r="AP279" s="6">
        <v>1.7</v>
      </c>
      <c r="AQ279" s="6">
        <v>1.68</v>
      </c>
      <c r="AR279" s="6">
        <v>1.67</v>
      </c>
      <c r="AS279" s="6">
        <v>1.66</v>
      </c>
      <c r="AT279" s="6">
        <v>1.64</v>
      </c>
      <c r="AU279" s="6">
        <v>1.63</v>
      </c>
      <c r="AV279" s="6">
        <v>1.62</v>
      </c>
      <c r="AW279" s="6">
        <v>1.61</v>
      </c>
      <c r="AX279" s="6">
        <v>1.6</v>
      </c>
      <c r="AY279" s="6">
        <v>1.59</v>
      </c>
    </row>
    <row r="280" spans="1:51" x14ac:dyDescent="0.2">
      <c r="A280" s="5">
        <v>45747</v>
      </c>
      <c r="B280" s="6">
        <v>1.83</v>
      </c>
      <c r="C280" s="6">
        <v>1.79</v>
      </c>
      <c r="D280" s="6">
        <v>1.76</v>
      </c>
      <c r="E280" s="6">
        <v>1.76</v>
      </c>
      <c r="F280" s="6">
        <v>1.77</v>
      </c>
      <c r="G280" s="6">
        <v>1.79</v>
      </c>
      <c r="H280" s="6">
        <v>1.82</v>
      </c>
      <c r="I280" s="6">
        <v>1.86</v>
      </c>
      <c r="J280" s="6">
        <v>1.89</v>
      </c>
      <c r="K280" s="6">
        <v>1.93</v>
      </c>
      <c r="L280" s="6">
        <v>1.97</v>
      </c>
      <c r="M280" s="6">
        <v>2</v>
      </c>
      <c r="N280" s="6">
        <v>2.0299999999999998</v>
      </c>
      <c r="O280" s="6">
        <v>2.0499999999999998</v>
      </c>
      <c r="P280" s="6">
        <v>2.0699999999999998</v>
      </c>
      <c r="Q280" s="6">
        <v>2.06</v>
      </c>
      <c r="R280" s="6">
        <v>2.06</v>
      </c>
      <c r="S280" s="6">
        <v>2.06</v>
      </c>
      <c r="T280" s="6">
        <v>2.06</v>
      </c>
      <c r="U280" s="6">
        <v>2.0499999999999998</v>
      </c>
      <c r="V280" s="6">
        <v>2.0299999999999998</v>
      </c>
      <c r="W280" s="6">
        <v>2.02</v>
      </c>
      <c r="X280" s="6">
        <v>2</v>
      </c>
      <c r="Y280" s="6">
        <v>1.99</v>
      </c>
      <c r="Z280" s="6">
        <v>1.97</v>
      </c>
      <c r="AA280" s="6">
        <v>1.95</v>
      </c>
      <c r="AB280" s="6">
        <v>1.93</v>
      </c>
      <c r="AC280" s="6">
        <v>1.91</v>
      </c>
      <c r="AD280" s="6">
        <v>1.9</v>
      </c>
      <c r="AE280" s="6">
        <v>1.88</v>
      </c>
      <c r="AF280" s="6">
        <v>1.86</v>
      </c>
      <c r="AG280" s="6">
        <v>1.84</v>
      </c>
      <c r="AH280" s="6">
        <v>1.83</v>
      </c>
      <c r="AI280" s="6">
        <v>1.81</v>
      </c>
      <c r="AJ280" s="6">
        <v>1.8</v>
      </c>
      <c r="AK280" s="6">
        <v>1.78</v>
      </c>
      <c r="AL280" s="6">
        <v>1.77</v>
      </c>
      <c r="AM280" s="6">
        <v>1.76</v>
      </c>
      <c r="AN280" s="6">
        <v>1.75</v>
      </c>
      <c r="AO280" s="6">
        <v>1.74</v>
      </c>
      <c r="AP280" s="6">
        <v>1.72</v>
      </c>
      <c r="AQ280" s="6">
        <v>1.71</v>
      </c>
      <c r="AR280" s="6">
        <v>1.69</v>
      </c>
      <c r="AS280" s="6">
        <v>1.68</v>
      </c>
      <c r="AT280" s="6">
        <v>1.67</v>
      </c>
      <c r="AU280" s="6">
        <v>1.65</v>
      </c>
      <c r="AV280" s="6">
        <v>1.64</v>
      </c>
      <c r="AW280" s="6">
        <v>1.63</v>
      </c>
      <c r="AX280" s="6">
        <v>1.62</v>
      </c>
      <c r="AY280" s="6">
        <v>1.61</v>
      </c>
    </row>
    <row r="281" spans="1:51" x14ac:dyDescent="0.2">
      <c r="A281" s="5">
        <v>45777</v>
      </c>
      <c r="B281" s="6">
        <v>1.87</v>
      </c>
      <c r="C281" s="6">
        <v>1.82</v>
      </c>
      <c r="D281" s="6">
        <v>1.79</v>
      </c>
      <c r="E281" s="6">
        <v>1.79</v>
      </c>
      <c r="F281" s="6">
        <v>1.81</v>
      </c>
      <c r="G281" s="6">
        <v>1.83</v>
      </c>
      <c r="H281" s="6">
        <v>1.86</v>
      </c>
      <c r="I281" s="6">
        <v>1.89</v>
      </c>
      <c r="J281" s="6">
        <v>1.93</v>
      </c>
      <c r="K281" s="6">
        <v>1.97</v>
      </c>
      <c r="L281" s="6">
        <v>2</v>
      </c>
      <c r="M281" s="6">
        <v>2.0299999999999998</v>
      </c>
      <c r="N281" s="6">
        <v>2.06</v>
      </c>
      <c r="O281" s="6">
        <v>2.08</v>
      </c>
      <c r="P281" s="6">
        <v>2.1</v>
      </c>
      <c r="Q281" s="6">
        <v>2.09</v>
      </c>
      <c r="R281" s="6">
        <v>2.09</v>
      </c>
      <c r="S281" s="6">
        <v>2.09</v>
      </c>
      <c r="T281" s="6">
        <v>2.08</v>
      </c>
      <c r="U281" s="6">
        <v>2.08</v>
      </c>
      <c r="V281" s="6">
        <v>2.06</v>
      </c>
      <c r="W281" s="6">
        <v>2.04</v>
      </c>
      <c r="X281" s="6">
        <v>2.0299999999999998</v>
      </c>
      <c r="Y281" s="6">
        <v>2.0099999999999998</v>
      </c>
      <c r="Z281" s="6">
        <v>2</v>
      </c>
      <c r="AA281" s="6">
        <v>1.98</v>
      </c>
      <c r="AB281" s="6">
        <v>1.96</v>
      </c>
      <c r="AC281" s="6">
        <v>1.94</v>
      </c>
      <c r="AD281" s="6">
        <v>1.92</v>
      </c>
      <c r="AE281" s="6">
        <v>1.9</v>
      </c>
      <c r="AF281" s="6">
        <v>1.89</v>
      </c>
      <c r="AG281" s="6">
        <v>1.87</v>
      </c>
      <c r="AH281" s="6">
        <v>1.85</v>
      </c>
      <c r="AI281" s="6">
        <v>1.84</v>
      </c>
      <c r="AJ281" s="6">
        <v>1.82</v>
      </c>
      <c r="AK281" s="6">
        <v>1.81</v>
      </c>
      <c r="AL281" s="6">
        <v>1.79</v>
      </c>
      <c r="AM281" s="6">
        <v>1.78</v>
      </c>
      <c r="AN281" s="6">
        <v>1.77</v>
      </c>
      <c r="AO281" s="6">
        <v>1.76</v>
      </c>
      <c r="AP281" s="6">
        <v>1.74</v>
      </c>
      <c r="AQ281" s="6">
        <v>1.73</v>
      </c>
      <c r="AR281" s="6">
        <v>1.72</v>
      </c>
      <c r="AS281" s="6">
        <v>1.7</v>
      </c>
      <c r="AT281" s="6">
        <v>1.69</v>
      </c>
      <c r="AU281" s="6">
        <v>1.68</v>
      </c>
      <c r="AV281" s="6">
        <v>1.67</v>
      </c>
      <c r="AW281" s="6">
        <v>1.65</v>
      </c>
      <c r="AX281" s="6">
        <v>1.64</v>
      </c>
      <c r="AY281" s="6">
        <v>1.63</v>
      </c>
    </row>
    <row r="282" spans="1:51" x14ac:dyDescent="0.2">
      <c r="A282" s="5">
        <v>45808</v>
      </c>
      <c r="B282" s="6">
        <v>1.9</v>
      </c>
      <c r="C282" s="6">
        <v>1.86</v>
      </c>
      <c r="D282" s="6">
        <v>1.83</v>
      </c>
      <c r="E282" s="6">
        <v>1.83</v>
      </c>
      <c r="F282" s="6">
        <v>1.84</v>
      </c>
      <c r="G282" s="6">
        <v>1.87</v>
      </c>
      <c r="H282" s="6">
        <v>1.89</v>
      </c>
      <c r="I282" s="6">
        <v>1.93</v>
      </c>
      <c r="J282" s="6">
        <v>1.96</v>
      </c>
      <c r="K282" s="6">
        <v>2</v>
      </c>
      <c r="L282" s="6">
        <v>2.04</v>
      </c>
      <c r="M282" s="6">
        <v>2.0699999999999998</v>
      </c>
      <c r="N282" s="6">
        <v>2.09</v>
      </c>
      <c r="O282" s="6">
        <v>2.11</v>
      </c>
      <c r="P282" s="6">
        <v>2.13</v>
      </c>
      <c r="Q282" s="6">
        <v>2.13</v>
      </c>
      <c r="R282" s="6">
        <v>2.12</v>
      </c>
      <c r="S282" s="6">
        <v>2.12</v>
      </c>
      <c r="T282" s="6">
        <v>2.11</v>
      </c>
      <c r="U282" s="6">
        <v>2.11</v>
      </c>
      <c r="V282" s="6">
        <v>2.09</v>
      </c>
      <c r="W282" s="6">
        <v>2.0699999999999998</v>
      </c>
      <c r="X282" s="6">
        <v>2.06</v>
      </c>
      <c r="Y282" s="6">
        <v>2.04</v>
      </c>
      <c r="Z282" s="6">
        <v>2.0299999999999998</v>
      </c>
      <c r="AA282" s="6">
        <v>2</v>
      </c>
      <c r="AB282" s="6">
        <v>1.98</v>
      </c>
      <c r="AC282" s="6">
        <v>1.97</v>
      </c>
      <c r="AD282" s="6">
        <v>1.95</v>
      </c>
      <c r="AE282" s="6">
        <v>1.93</v>
      </c>
      <c r="AF282" s="6">
        <v>1.91</v>
      </c>
      <c r="AG282" s="6">
        <v>1.9</v>
      </c>
      <c r="AH282" s="6">
        <v>1.88</v>
      </c>
      <c r="AI282" s="6">
        <v>1.86</v>
      </c>
      <c r="AJ282" s="6">
        <v>1.85</v>
      </c>
      <c r="AK282" s="6">
        <v>1.83</v>
      </c>
      <c r="AL282" s="6">
        <v>1.82</v>
      </c>
      <c r="AM282" s="6">
        <v>1.81</v>
      </c>
      <c r="AN282" s="6">
        <v>1.8</v>
      </c>
      <c r="AO282" s="6">
        <v>1.79</v>
      </c>
      <c r="AP282" s="6">
        <v>1.77</v>
      </c>
      <c r="AQ282" s="6">
        <v>1.76</v>
      </c>
      <c r="AR282" s="6">
        <v>1.74</v>
      </c>
      <c r="AS282" s="6">
        <v>1.73</v>
      </c>
      <c r="AT282" s="6">
        <v>1.72</v>
      </c>
      <c r="AU282" s="6">
        <v>1.7</v>
      </c>
      <c r="AV282" s="6">
        <v>1.69</v>
      </c>
      <c r="AW282" s="6">
        <v>1.68</v>
      </c>
      <c r="AX282" s="6">
        <v>1.67</v>
      </c>
      <c r="AY282" s="6">
        <v>1.66</v>
      </c>
    </row>
    <row r="283" spans="1:51" x14ac:dyDescent="0.2">
      <c r="A283" s="5">
        <v>45838</v>
      </c>
      <c r="B283" s="6">
        <v>1.94</v>
      </c>
      <c r="C283" s="6">
        <v>1.89</v>
      </c>
      <c r="D283" s="6">
        <v>1.87</v>
      </c>
      <c r="E283" s="6">
        <v>1.87</v>
      </c>
      <c r="F283" s="6">
        <v>1.88</v>
      </c>
      <c r="G283" s="6">
        <v>1.9</v>
      </c>
      <c r="H283" s="6">
        <v>1.93</v>
      </c>
      <c r="I283" s="6">
        <v>1.97</v>
      </c>
      <c r="J283" s="6">
        <v>2</v>
      </c>
      <c r="K283" s="6">
        <v>2.04</v>
      </c>
      <c r="L283" s="6">
        <v>2.08</v>
      </c>
      <c r="M283" s="6">
        <v>2.11</v>
      </c>
      <c r="N283" s="6">
        <v>2.13</v>
      </c>
      <c r="O283" s="6">
        <v>2.15</v>
      </c>
      <c r="P283" s="6">
        <v>2.17</v>
      </c>
      <c r="Q283" s="6">
        <v>2.16</v>
      </c>
      <c r="R283" s="6">
        <v>2.16</v>
      </c>
      <c r="S283" s="6">
        <v>2.15</v>
      </c>
      <c r="T283" s="6">
        <v>2.15</v>
      </c>
      <c r="U283" s="6">
        <v>2.15</v>
      </c>
      <c r="V283" s="6">
        <v>2.12</v>
      </c>
      <c r="W283" s="6">
        <v>2.11</v>
      </c>
      <c r="X283" s="6">
        <v>2.09</v>
      </c>
      <c r="Y283" s="6">
        <v>2.0699999999999998</v>
      </c>
      <c r="Z283" s="6">
        <v>2.06</v>
      </c>
      <c r="AA283" s="6">
        <v>2.04</v>
      </c>
      <c r="AB283" s="6">
        <v>2.02</v>
      </c>
      <c r="AC283" s="6">
        <v>2</v>
      </c>
      <c r="AD283" s="6">
        <v>1.98</v>
      </c>
      <c r="AE283" s="6">
        <v>1.96</v>
      </c>
      <c r="AF283" s="6">
        <v>1.95</v>
      </c>
      <c r="AG283" s="6">
        <v>1.93</v>
      </c>
      <c r="AH283" s="6">
        <v>1.91</v>
      </c>
      <c r="AI283" s="6">
        <v>1.9</v>
      </c>
      <c r="AJ283" s="6">
        <v>1.88</v>
      </c>
      <c r="AK283" s="6">
        <v>1.87</v>
      </c>
      <c r="AL283" s="6">
        <v>1.85</v>
      </c>
      <c r="AM283" s="6">
        <v>1.84</v>
      </c>
      <c r="AN283" s="6">
        <v>1.83</v>
      </c>
      <c r="AO283" s="6">
        <v>1.82</v>
      </c>
      <c r="AP283" s="6">
        <v>1.8</v>
      </c>
      <c r="AQ283" s="6">
        <v>1.79</v>
      </c>
      <c r="AR283" s="6">
        <v>1.77</v>
      </c>
      <c r="AS283" s="6">
        <v>1.76</v>
      </c>
      <c r="AT283" s="6">
        <v>1.75</v>
      </c>
      <c r="AU283" s="6">
        <v>1.74</v>
      </c>
      <c r="AV283" s="6">
        <v>1.72</v>
      </c>
      <c r="AW283" s="6">
        <v>1.71</v>
      </c>
      <c r="AX283" s="6">
        <v>1.7</v>
      </c>
      <c r="AY283" s="6">
        <v>1.69</v>
      </c>
    </row>
    <row r="284" spans="1:51" x14ac:dyDescent="0.2">
      <c r="A284" s="5">
        <v>45869</v>
      </c>
      <c r="B284" s="6">
        <v>1.98</v>
      </c>
      <c r="C284" s="6">
        <v>1.93</v>
      </c>
      <c r="D284" s="6">
        <v>1.91</v>
      </c>
      <c r="E284" s="6">
        <v>1.91</v>
      </c>
      <c r="F284" s="6">
        <v>1.92</v>
      </c>
      <c r="G284" s="6">
        <v>1.95</v>
      </c>
      <c r="H284" s="6">
        <v>1.97</v>
      </c>
      <c r="I284" s="6">
        <v>2.0099999999999998</v>
      </c>
      <c r="J284" s="6">
        <v>2.04</v>
      </c>
      <c r="K284" s="6">
        <v>2.08</v>
      </c>
      <c r="L284" s="6">
        <v>2.12</v>
      </c>
      <c r="M284" s="6">
        <v>2.15</v>
      </c>
      <c r="N284" s="6">
        <v>2.17</v>
      </c>
      <c r="O284" s="6">
        <v>2.19</v>
      </c>
      <c r="P284" s="6">
        <v>2.21</v>
      </c>
      <c r="Q284" s="6">
        <v>2.2000000000000002</v>
      </c>
      <c r="R284" s="6">
        <v>2.2000000000000002</v>
      </c>
      <c r="S284" s="6">
        <v>2.19</v>
      </c>
      <c r="T284" s="6">
        <v>2.19</v>
      </c>
      <c r="U284" s="6">
        <v>2.1800000000000002</v>
      </c>
      <c r="V284" s="6">
        <v>2.16</v>
      </c>
      <c r="W284" s="6">
        <v>2.14</v>
      </c>
      <c r="X284" s="6">
        <v>2.13</v>
      </c>
      <c r="Y284" s="6">
        <v>2.11</v>
      </c>
      <c r="Z284" s="6">
        <v>2.1</v>
      </c>
      <c r="AA284" s="6">
        <v>2.0699999999999998</v>
      </c>
      <c r="AB284" s="6">
        <v>2.0499999999999998</v>
      </c>
      <c r="AC284" s="6">
        <v>2.0299999999999998</v>
      </c>
      <c r="AD284" s="6">
        <v>2.02</v>
      </c>
      <c r="AE284" s="6">
        <v>2</v>
      </c>
      <c r="AF284" s="6">
        <v>1.98</v>
      </c>
      <c r="AG284" s="6">
        <v>1.96</v>
      </c>
      <c r="AH284" s="6">
        <v>1.95</v>
      </c>
      <c r="AI284" s="6">
        <v>1.93</v>
      </c>
      <c r="AJ284" s="6">
        <v>1.92</v>
      </c>
      <c r="AK284" s="6">
        <v>1.9</v>
      </c>
      <c r="AL284" s="6">
        <v>1.89</v>
      </c>
      <c r="AM284" s="6">
        <v>1.88</v>
      </c>
      <c r="AN284" s="6">
        <v>1.87</v>
      </c>
      <c r="AO284" s="6">
        <v>1.85</v>
      </c>
      <c r="AP284" s="6">
        <v>1.84</v>
      </c>
      <c r="AQ284" s="6">
        <v>1.82</v>
      </c>
      <c r="AR284" s="6">
        <v>1.81</v>
      </c>
      <c r="AS284" s="6">
        <v>1.8</v>
      </c>
      <c r="AT284" s="6">
        <v>1.78</v>
      </c>
      <c r="AU284" s="6">
        <v>1.77</v>
      </c>
      <c r="AV284" s="6">
        <v>1.76</v>
      </c>
      <c r="AW284" s="6">
        <v>1.75</v>
      </c>
      <c r="AX284" s="6">
        <v>1.74</v>
      </c>
      <c r="AY284" s="6">
        <v>1.73</v>
      </c>
    </row>
    <row r="285" spans="1:51" x14ac:dyDescent="0.2">
      <c r="A285" s="5">
        <v>45900</v>
      </c>
      <c r="B285" s="6">
        <v>2.02</v>
      </c>
      <c r="C285" s="6">
        <v>1.98</v>
      </c>
      <c r="D285" s="6">
        <v>1.95</v>
      </c>
      <c r="E285" s="6">
        <v>1.95</v>
      </c>
      <c r="F285" s="6">
        <v>1.97</v>
      </c>
      <c r="G285" s="6">
        <v>1.99</v>
      </c>
      <c r="H285" s="6">
        <v>2.02</v>
      </c>
      <c r="I285" s="6">
        <v>2.06</v>
      </c>
      <c r="J285" s="6">
        <v>2.09</v>
      </c>
      <c r="K285" s="6">
        <v>2.13</v>
      </c>
      <c r="L285" s="6">
        <v>2.16</v>
      </c>
      <c r="M285" s="6">
        <v>2.19</v>
      </c>
      <c r="N285" s="6">
        <v>2.2200000000000002</v>
      </c>
      <c r="O285" s="6">
        <v>2.2400000000000002</v>
      </c>
      <c r="P285" s="6">
        <v>2.25</v>
      </c>
      <c r="Q285" s="6">
        <v>2.25</v>
      </c>
      <c r="R285" s="6">
        <v>2.2400000000000002</v>
      </c>
      <c r="S285" s="6">
        <v>2.2400000000000002</v>
      </c>
      <c r="T285" s="6">
        <v>2.23</v>
      </c>
      <c r="U285" s="6">
        <v>2.23</v>
      </c>
      <c r="V285" s="6">
        <v>2.21</v>
      </c>
      <c r="W285" s="6">
        <v>2.19</v>
      </c>
      <c r="X285" s="6">
        <v>2.17</v>
      </c>
      <c r="Y285" s="6">
        <v>2.16</v>
      </c>
      <c r="Z285" s="6">
        <v>2.14</v>
      </c>
      <c r="AA285" s="6">
        <v>2.12</v>
      </c>
      <c r="AB285" s="6">
        <v>2.1</v>
      </c>
      <c r="AC285" s="6">
        <v>2.08</v>
      </c>
      <c r="AD285" s="6">
        <v>2.06</v>
      </c>
      <c r="AE285" s="6">
        <v>2.0499999999999998</v>
      </c>
      <c r="AF285" s="6">
        <v>2.0299999999999998</v>
      </c>
      <c r="AG285" s="6">
        <v>2.0099999999999998</v>
      </c>
      <c r="AH285" s="6">
        <v>1.99</v>
      </c>
      <c r="AI285" s="6">
        <v>1.98</v>
      </c>
      <c r="AJ285" s="6">
        <v>1.96</v>
      </c>
      <c r="AK285" s="6">
        <v>1.95</v>
      </c>
      <c r="AL285" s="6">
        <v>1.93</v>
      </c>
      <c r="AM285" s="6">
        <v>1.92</v>
      </c>
      <c r="AN285" s="6">
        <v>1.91</v>
      </c>
      <c r="AO285" s="6">
        <v>1.9</v>
      </c>
      <c r="AP285" s="6">
        <v>1.88</v>
      </c>
      <c r="AQ285" s="6">
        <v>1.87</v>
      </c>
      <c r="AR285" s="6">
        <v>1.85</v>
      </c>
      <c r="AS285" s="6">
        <v>1.84</v>
      </c>
      <c r="AT285" s="6">
        <v>1.83</v>
      </c>
      <c r="AU285" s="6">
        <v>1.81</v>
      </c>
      <c r="AV285" s="6">
        <v>1.8</v>
      </c>
      <c r="AW285" s="6">
        <v>1.79</v>
      </c>
      <c r="AX285" s="6">
        <v>1.78</v>
      </c>
      <c r="AY285" s="6">
        <v>1.77</v>
      </c>
    </row>
    <row r="286" spans="1:51" x14ac:dyDescent="0.2">
      <c r="A286" s="5">
        <v>45930</v>
      </c>
      <c r="B286" s="6">
        <v>2.06</v>
      </c>
      <c r="C286" s="6">
        <v>2.0099999999999998</v>
      </c>
      <c r="D286" s="6">
        <v>1.99</v>
      </c>
      <c r="E286" s="6">
        <v>1.99</v>
      </c>
      <c r="F286" s="6">
        <v>2.0099999999999998</v>
      </c>
      <c r="G286" s="6">
        <v>2.0299999999999998</v>
      </c>
      <c r="H286" s="6">
        <v>2.06</v>
      </c>
      <c r="I286" s="6">
        <v>2.1</v>
      </c>
      <c r="J286" s="6">
        <v>2.13</v>
      </c>
      <c r="K286" s="6">
        <v>2.17</v>
      </c>
      <c r="L286" s="6">
        <v>2.21</v>
      </c>
      <c r="M286" s="6">
        <v>2.2400000000000002</v>
      </c>
      <c r="N286" s="6">
        <v>2.2599999999999998</v>
      </c>
      <c r="O286" s="6">
        <v>2.2799999999999998</v>
      </c>
      <c r="P286" s="6">
        <v>2.2999999999999998</v>
      </c>
      <c r="Q286" s="6">
        <v>2.29</v>
      </c>
      <c r="R286" s="6">
        <v>2.2799999999999998</v>
      </c>
      <c r="S286" s="6">
        <v>2.2799999999999998</v>
      </c>
      <c r="T286" s="6">
        <v>2.2799999999999998</v>
      </c>
      <c r="U286" s="6">
        <v>2.27</v>
      </c>
      <c r="V286" s="6">
        <v>2.25</v>
      </c>
      <c r="W286" s="6">
        <v>2.23</v>
      </c>
      <c r="X286" s="6">
        <v>2.21</v>
      </c>
      <c r="Y286" s="6">
        <v>2.2000000000000002</v>
      </c>
      <c r="Z286" s="6">
        <v>2.1800000000000002</v>
      </c>
      <c r="AA286" s="6">
        <v>2.16</v>
      </c>
      <c r="AB286" s="6">
        <v>2.14</v>
      </c>
      <c r="AC286" s="6">
        <v>2.12</v>
      </c>
      <c r="AD286" s="6">
        <v>2.1</v>
      </c>
      <c r="AE286" s="6">
        <v>2.09</v>
      </c>
      <c r="AF286" s="6">
        <v>2.0699999999999998</v>
      </c>
      <c r="AG286" s="6">
        <v>2.0499999999999998</v>
      </c>
      <c r="AH286" s="6">
        <v>2.0299999999999998</v>
      </c>
      <c r="AI286" s="6">
        <v>2.02</v>
      </c>
      <c r="AJ286" s="6">
        <v>2</v>
      </c>
      <c r="AK286" s="6">
        <v>1.99</v>
      </c>
      <c r="AL286" s="6">
        <v>1.97</v>
      </c>
      <c r="AM286" s="6">
        <v>1.96</v>
      </c>
      <c r="AN286" s="6">
        <v>1.95</v>
      </c>
      <c r="AO286" s="6">
        <v>1.94</v>
      </c>
      <c r="AP286" s="6">
        <v>1.92</v>
      </c>
      <c r="AQ286" s="6">
        <v>1.91</v>
      </c>
      <c r="AR286" s="6">
        <v>1.89</v>
      </c>
      <c r="AS286" s="6">
        <v>1.88</v>
      </c>
      <c r="AT286" s="6">
        <v>1.87</v>
      </c>
      <c r="AU286" s="6">
        <v>1.85</v>
      </c>
      <c r="AV286" s="6">
        <v>1.84</v>
      </c>
      <c r="AW286" s="6">
        <v>1.83</v>
      </c>
      <c r="AX286" s="6">
        <v>1.82</v>
      </c>
      <c r="AY286" s="6">
        <v>1.81</v>
      </c>
    </row>
    <row r="287" spans="1:51" x14ac:dyDescent="0.2">
      <c r="A287" s="5">
        <v>45961</v>
      </c>
      <c r="B287" s="6">
        <v>2.1</v>
      </c>
      <c r="C287" s="6">
        <v>2.0499999999999998</v>
      </c>
      <c r="D287" s="6">
        <v>2.0299999999999998</v>
      </c>
      <c r="E287" s="6">
        <v>2.0299999999999998</v>
      </c>
      <c r="F287" s="6">
        <v>2.0499999999999998</v>
      </c>
      <c r="G287" s="6">
        <v>2.0699999999999998</v>
      </c>
      <c r="H287" s="6">
        <v>2.1</v>
      </c>
      <c r="I287" s="6">
        <v>2.14</v>
      </c>
      <c r="J287" s="6">
        <v>2.17</v>
      </c>
      <c r="K287" s="6">
        <v>2.21</v>
      </c>
      <c r="L287" s="6">
        <v>2.25</v>
      </c>
      <c r="M287" s="6">
        <v>2.2799999999999998</v>
      </c>
      <c r="N287" s="6">
        <v>2.2999999999999998</v>
      </c>
      <c r="O287" s="6">
        <v>2.3199999999999998</v>
      </c>
      <c r="P287" s="6">
        <v>2.34</v>
      </c>
      <c r="Q287" s="6">
        <v>2.33</v>
      </c>
      <c r="R287" s="6">
        <v>2.3199999999999998</v>
      </c>
      <c r="S287" s="6">
        <v>2.3199999999999998</v>
      </c>
      <c r="T287" s="6">
        <v>2.31</v>
      </c>
      <c r="U287" s="6">
        <v>2.31</v>
      </c>
      <c r="V287" s="6">
        <v>2.29</v>
      </c>
      <c r="W287" s="6">
        <v>2.27</v>
      </c>
      <c r="X287" s="6">
        <v>2.25</v>
      </c>
      <c r="Y287" s="6">
        <v>2.2400000000000002</v>
      </c>
      <c r="Z287" s="6">
        <v>2.2200000000000002</v>
      </c>
      <c r="AA287" s="6">
        <v>2.2000000000000002</v>
      </c>
      <c r="AB287" s="6">
        <v>2.1800000000000002</v>
      </c>
      <c r="AC287" s="6">
        <v>2.16</v>
      </c>
      <c r="AD287" s="6">
        <v>2.14</v>
      </c>
      <c r="AE287" s="6">
        <v>2.12</v>
      </c>
      <c r="AF287" s="6">
        <v>2.11</v>
      </c>
      <c r="AG287" s="6">
        <v>2.09</v>
      </c>
      <c r="AH287" s="6">
        <v>2.0699999999999998</v>
      </c>
      <c r="AI287" s="6">
        <v>2.06</v>
      </c>
      <c r="AJ287" s="6">
        <v>2.04</v>
      </c>
      <c r="AK287" s="6">
        <v>2.0299999999999998</v>
      </c>
      <c r="AL287" s="6">
        <v>2.0099999999999998</v>
      </c>
      <c r="AM287" s="6">
        <v>2</v>
      </c>
      <c r="AN287" s="6">
        <v>1.99</v>
      </c>
      <c r="AO287" s="6">
        <v>1.98</v>
      </c>
      <c r="AP287" s="6">
        <v>1.96</v>
      </c>
      <c r="AQ287" s="6">
        <v>1.95</v>
      </c>
      <c r="AR287" s="6">
        <v>1.93</v>
      </c>
      <c r="AS287" s="6">
        <v>1.92</v>
      </c>
      <c r="AT287" s="6">
        <v>1.91</v>
      </c>
      <c r="AU287" s="6">
        <v>1.89</v>
      </c>
      <c r="AV287" s="6">
        <v>1.88</v>
      </c>
      <c r="AW287" s="6">
        <v>1.87</v>
      </c>
      <c r="AX287" s="6">
        <v>1.86</v>
      </c>
      <c r="AY287" s="6">
        <v>1.85</v>
      </c>
    </row>
    <row r="288" spans="1:51" x14ac:dyDescent="0.2">
      <c r="A288" s="5">
        <v>45991</v>
      </c>
      <c r="B288" s="6">
        <v>2.13</v>
      </c>
      <c r="C288" s="6">
        <v>2.09</v>
      </c>
      <c r="D288" s="6">
        <v>2.0699999999999998</v>
      </c>
      <c r="E288" s="6">
        <v>2.0699999999999998</v>
      </c>
      <c r="F288" s="6">
        <v>2.09</v>
      </c>
      <c r="G288" s="6">
        <v>2.12</v>
      </c>
      <c r="H288" s="6">
        <v>2.14</v>
      </c>
      <c r="I288" s="6">
        <v>2.1800000000000002</v>
      </c>
      <c r="J288" s="6">
        <v>2.2200000000000002</v>
      </c>
      <c r="K288" s="6">
        <v>2.25</v>
      </c>
      <c r="L288" s="6">
        <v>2.29</v>
      </c>
      <c r="M288" s="6">
        <v>2.3199999999999998</v>
      </c>
      <c r="N288" s="6">
        <v>2.34</v>
      </c>
      <c r="O288" s="6">
        <v>2.36</v>
      </c>
      <c r="P288" s="6">
        <v>2.38</v>
      </c>
      <c r="Q288" s="6">
        <v>2.37</v>
      </c>
      <c r="R288" s="6">
        <v>2.37</v>
      </c>
      <c r="S288" s="6">
        <v>2.36</v>
      </c>
      <c r="T288" s="6">
        <v>2.36</v>
      </c>
      <c r="U288" s="6">
        <v>2.35</v>
      </c>
      <c r="V288" s="6">
        <v>2.33</v>
      </c>
      <c r="W288" s="6">
        <v>2.31</v>
      </c>
      <c r="X288" s="6">
        <v>2.29</v>
      </c>
      <c r="Y288" s="6">
        <v>2.2799999999999998</v>
      </c>
      <c r="Z288" s="6">
        <v>2.2599999999999998</v>
      </c>
      <c r="AA288" s="6">
        <v>2.2400000000000002</v>
      </c>
      <c r="AB288" s="6">
        <v>2.2200000000000002</v>
      </c>
      <c r="AC288" s="6">
        <v>2.2000000000000002</v>
      </c>
      <c r="AD288" s="6">
        <v>2.1800000000000002</v>
      </c>
      <c r="AE288" s="6">
        <v>2.17</v>
      </c>
      <c r="AF288" s="6">
        <v>2.15</v>
      </c>
      <c r="AG288" s="6">
        <v>2.13</v>
      </c>
      <c r="AH288" s="6">
        <v>2.11</v>
      </c>
      <c r="AI288" s="6">
        <v>2.1</v>
      </c>
      <c r="AJ288" s="6">
        <v>2.08</v>
      </c>
      <c r="AK288" s="6">
        <v>2.0699999999999998</v>
      </c>
      <c r="AL288" s="6">
        <v>2.0499999999999998</v>
      </c>
      <c r="AM288" s="6">
        <v>2.04</v>
      </c>
      <c r="AN288" s="6">
        <v>2.0299999999999998</v>
      </c>
      <c r="AO288" s="6">
        <v>2.02</v>
      </c>
      <c r="AP288" s="6">
        <v>2</v>
      </c>
      <c r="AQ288" s="6">
        <v>1.99</v>
      </c>
      <c r="AR288" s="6">
        <v>1.97</v>
      </c>
      <c r="AS288" s="6">
        <v>1.96</v>
      </c>
      <c r="AT288" s="6">
        <v>1.95</v>
      </c>
      <c r="AU288" s="6">
        <v>1.93</v>
      </c>
      <c r="AV288" s="6">
        <v>1.92</v>
      </c>
      <c r="AW288" s="6">
        <v>1.91</v>
      </c>
      <c r="AX288" s="6">
        <v>1.9</v>
      </c>
      <c r="AY288" s="6">
        <v>1.89</v>
      </c>
    </row>
    <row r="289" spans="1:51" x14ac:dyDescent="0.2">
      <c r="A289" s="5">
        <v>46022</v>
      </c>
      <c r="B289" s="6">
        <v>2.17</v>
      </c>
      <c r="C289" s="6">
        <v>2.13</v>
      </c>
      <c r="D289" s="6">
        <v>2.11</v>
      </c>
      <c r="E289" s="6">
        <v>2.12</v>
      </c>
      <c r="F289" s="6">
        <v>2.13</v>
      </c>
      <c r="G289" s="6">
        <v>2.16</v>
      </c>
      <c r="H289" s="6">
        <v>2.19</v>
      </c>
      <c r="I289" s="6">
        <v>2.2200000000000002</v>
      </c>
      <c r="J289" s="6">
        <v>2.2599999999999998</v>
      </c>
      <c r="K289" s="6">
        <v>2.29</v>
      </c>
      <c r="L289" s="6">
        <v>2.33</v>
      </c>
      <c r="M289" s="6">
        <v>2.36</v>
      </c>
      <c r="N289" s="6">
        <v>2.38</v>
      </c>
      <c r="O289" s="6">
        <v>2.4</v>
      </c>
      <c r="P289" s="6">
        <v>2.42</v>
      </c>
      <c r="Q289" s="6">
        <v>2.41</v>
      </c>
      <c r="R289" s="6">
        <v>2.41</v>
      </c>
      <c r="S289" s="6">
        <v>2.4</v>
      </c>
      <c r="T289" s="6">
        <v>2.4</v>
      </c>
      <c r="U289" s="6">
        <v>2.39</v>
      </c>
      <c r="V289" s="6">
        <v>2.37</v>
      </c>
      <c r="W289" s="6">
        <v>2.35</v>
      </c>
      <c r="X289" s="6">
        <v>2.34</v>
      </c>
      <c r="Y289" s="6">
        <v>2.3199999999999998</v>
      </c>
      <c r="Z289" s="6">
        <v>2.2999999999999998</v>
      </c>
      <c r="AA289" s="6">
        <v>2.2799999999999998</v>
      </c>
      <c r="AB289" s="6">
        <v>2.2599999999999998</v>
      </c>
      <c r="AC289" s="6">
        <v>2.2400000000000002</v>
      </c>
      <c r="AD289" s="6">
        <v>2.2200000000000002</v>
      </c>
      <c r="AE289" s="6">
        <v>2.21</v>
      </c>
      <c r="AF289" s="6">
        <v>2.19</v>
      </c>
      <c r="AG289" s="6">
        <v>2.17</v>
      </c>
      <c r="AH289" s="6">
        <v>2.15</v>
      </c>
      <c r="AI289" s="6">
        <v>2.14</v>
      </c>
      <c r="AJ289" s="6">
        <v>2.12</v>
      </c>
      <c r="AK289" s="6">
        <v>2.11</v>
      </c>
      <c r="AL289" s="6">
        <v>2.1</v>
      </c>
      <c r="AM289" s="6">
        <v>2.08</v>
      </c>
      <c r="AN289" s="6">
        <v>2.0699999999999998</v>
      </c>
      <c r="AO289" s="6">
        <v>2.06</v>
      </c>
      <c r="AP289" s="6">
        <v>2.04</v>
      </c>
      <c r="AQ289" s="6">
        <v>2.0299999999999998</v>
      </c>
      <c r="AR289" s="6">
        <v>2.0099999999999998</v>
      </c>
      <c r="AS289" s="6">
        <v>2</v>
      </c>
      <c r="AT289" s="6">
        <v>1.99</v>
      </c>
      <c r="AU289" s="6">
        <v>1.97</v>
      </c>
      <c r="AV289" s="6">
        <v>1.96</v>
      </c>
      <c r="AW289" s="6">
        <v>1.95</v>
      </c>
      <c r="AX289" s="6">
        <v>1.94</v>
      </c>
      <c r="AY289" s="6">
        <v>1.93</v>
      </c>
    </row>
    <row r="290" spans="1:51" x14ac:dyDescent="0.2">
      <c r="A290" s="5">
        <v>46053</v>
      </c>
      <c r="B290" s="6">
        <v>2.21</v>
      </c>
      <c r="C290" s="6">
        <v>2.17</v>
      </c>
      <c r="D290" s="6">
        <v>2.15</v>
      </c>
      <c r="E290" s="6">
        <v>2.16</v>
      </c>
      <c r="F290" s="6">
        <v>2.1800000000000002</v>
      </c>
      <c r="G290" s="6">
        <v>2.2000000000000002</v>
      </c>
      <c r="H290" s="6">
        <v>2.23</v>
      </c>
      <c r="I290" s="6">
        <v>2.27</v>
      </c>
      <c r="J290" s="6">
        <v>2.2999999999999998</v>
      </c>
      <c r="K290" s="6">
        <v>2.34</v>
      </c>
      <c r="L290" s="6">
        <v>2.38</v>
      </c>
      <c r="M290" s="6">
        <v>2.41</v>
      </c>
      <c r="N290" s="6">
        <v>2.4300000000000002</v>
      </c>
      <c r="O290" s="6">
        <v>2.4500000000000002</v>
      </c>
      <c r="P290" s="6">
        <v>2.4700000000000002</v>
      </c>
      <c r="Q290" s="6">
        <v>2.46</v>
      </c>
      <c r="R290" s="6">
        <v>2.4500000000000002</v>
      </c>
      <c r="S290" s="6">
        <v>2.4500000000000002</v>
      </c>
      <c r="T290" s="6">
        <v>2.44</v>
      </c>
      <c r="U290" s="6">
        <v>2.44</v>
      </c>
      <c r="V290" s="6">
        <v>2.42</v>
      </c>
      <c r="W290" s="6">
        <v>2.4</v>
      </c>
      <c r="X290" s="6">
        <v>2.38</v>
      </c>
      <c r="Y290" s="6">
        <v>2.36</v>
      </c>
      <c r="Z290" s="6">
        <v>2.35</v>
      </c>
      <c r="AA290" s="6">
        <v>2.33</v>
      </c>
      <c r="AB290" s="6">
        <v>2.31</v>
      </c>
      <c r="AC290" s="6">
        <v>2.29</v>
      </c>
      <c r="AD290" s="6">
        <v>2.27</v>
      </c>
      <c r="AE290" s="6">
        <v>2.25</v>
      </c>
      <c r="AF290" s="6">
        <v>2.23</v>
      </c>
      <c r="AG290" s="6">
        <v>2.2200000000000002</v>
      </c>
      <c r="AH290" s="6">
        <v>2.2000000000000002</v>
      </c>
      <c r="AI290" s="6">
        <v>2.1800000000000002</v>
      </c>
      <c r="AJ290" s="6">
        <v>2.17</v>
      </c>
      <c r="AK290" s="6">
        <v>2.15</v>
      </c>
      <c r="AL290" s="6">
        <v>2.14</v>
      </c>
      <c r="AM290" s="6">
        <v>2.13</v>
      </c>
      <c r="AN290" s="6">
        <v>2.11</v>
      </c>
      <c r="AO290" s="6">
        <v>2.1</v>
      </c>
      <c r="AP290" s="6">
        <v>2.09</v>
      </c>
      <c r="AQ290" s="6">
        <v>2.0699999999999998</v>
      </c>
      <c r="AR290" s="6">
        <v>2.06</v>
      </c>
      <c r="AS290" s="6">
        <v>2.04</v>
      </c>
      <c r="AT290" s="6">
        <v>2.0299999999999998</v>
      </c>
      <c r="AU290" s="6">
        <v>2.02</v>
      </c>
      <c r="AV290" s="6">
        <v>2</v>
      </c>
      <c r="AW290" s="6">
        <v>1.99</v>
      </c>
      <c r="AX290" s="6">
        <v>1.98</v>
      </c>
      <c r="AY290" s="6">
        <v>1.97</v>
      </c>
    </row>
    <row r="291" spans="1:51" x14ac:dyDescent="0.2">
      <c r="A291" s="5">
        <v>46081</v>
      </c>
      <c r="B291" s="18">
        <f>ROUND(AVERAGE(Zinsswaps!B220:B291)+'iBoxx Extrapolation'!$H291,2)</f>
        <v>2.25</v>
      </c>
      <c r="C291" s="18">
        <f>ROUND(AVERAGE(Zinsswaps!C220:C291)+'iBoxx Extrapolation'!$H291,2)</f>
        <v>2.21</v>
      </c>
      <c r="D291" s="18">
        <f>ROUND(AVERAGE(Zinsswaps!D220:D291)+'iBoxx Extrapolation'!$H291,2)</f>
        <v>2.19</v>
      </c>
      <c r="E291" s="18">
        <f>ROUND(AVERAGE(Zinsswaps!E220:E291)+'iBoxx Extrapolation'!$H291,2)</f>
        <v>2.2000000000000002</v>
      </c>
      <c r="F291" s="18">
        <f>ROUND(AVERAGE(Zinsswaps!F220:F291)+'iBoxx Extrapolation'!$H291,2)</f>
        <v>2.2200000000000002</v>
      </c>
      <c r="G291" s="18">
        <f>ROUND(AVERAGE(Zinsswaps!G220:G291)+'iBoxx Extrapolation'!$H291,2)</f>
        <v>2.25</v>
      </c>
      <c r="H291" s="18">
        <f>ROUND(AVERAGE(Zinsswaps!H220:H291)+'iBoxx Extrapolation'!$H291,2)</f>
        <v>2.2799999999999998</v>
      </c>
      <c r="I291" s="18">
        <f>ROUND(AVERAGE(Zinsswaps!I220:I291)+'iBoxx Extrapolation'!$H291,2)</f>
        <v>2.31</v>
      </c>
      <c r="J291" s="18">
        <f>ROUND(AVERAGE(Zinsswaps!J220:J291)+'iBoxx Extrapolation'!$H291,2)</f>
        <v>2.35</v>
      </c>
      <c r="K291" s="18">
        <f>ROUND(AVERAGE(Zinsswaps!K220:K291)+'iBoxx Extrapolation'!$H291,2)</f>
        <v>2.39</v>
      </c>
      <c r="L291" s="18">
        <f>ROUND(AVERAGE(Zinsswaps!L220:L291)+'iBoxx Extrapolation'!$H291,2)</f>
        <v>2.42</v>
      </c>
      <c r="M291" s="18">
        <f>ROUND(AVERAGE(Zinsswaps!M220:M291)+'iBoxx Extrapolation'!$H291,2)</f>
        <v>2.4500000000000002</v>
      </c>
      <c r="N291" s="18">
        <f>ROUND(AVERAGE(Zinsswaps!N220:N291)+'iBoxx Extrapolation'!$H291,2)</f>
        <v>2.48</v>
      </c>
      <c r="O291" s="18">
        <f>ROUND(AVERAGE(Zinsswaps!O220:O291)+'iBoxx Extrapolation'!$H291,2)</f>
        <v>2.5</v>
      </c>
      <c r="P291" s="18">
        <f>ROUND(AVERAGE(Zinsswaps!P220:P291)+'iBoxx Extrapolation'!$H291,2)</f>
        <v>2.5099999999999998</v>
      </c>
      <c r="Q291" s="18">
        <f>ROUND(AVERAGE(Zinsswaps!Q220:Q291)+'iBoxx Extrapolation'!$H291,2)</f>
        <v>2.5099999999999998</v>
      </c>
      <c r="R291" s="18">
        <f>ROUND(AVERAGE(Zinsswaps!R220:R291)+'iBoxx Extrapolation'!$H291,2)</f>
        <v>2.5</v>
      </c>
      <c r="S291" s="18">
        <f>ROUND(AVERAGE(Zinsswaps!S220:S291)+'iBoxx Extrapolation'!$H291,2)</f>
        <v>2.4900000000000002</v>
      </c>
      <c r="T291" s="18">
        <f>ROUND(AVERAGE(Zinsswaps!T220:T291)+'iBoxx Extrapolation'!$H291,2)</f>
        <v>2.4900000000000002</v>
      </c>
      <c r="U291" s="18">
        <f>ROUND(AVERAGE(Zinsswaps!U220:U291)+'iBoxx Extrapolation'!$H291,2)</f>
        <v>2.4900000000000002</v>
      </c>
      <c r="V291" s="18">
        <f>ROUND(AVERAGE(Zinsswaps!V220:V291)+'iBoxx Extrapolation'!$H291,2)</f>
        <v>2.46</v>
      </c>
      <c r="W291" s="18">
        <f>ROUND(AVERAGE(Zinsswaps!W220:W291)+'iBoxx Extrapolation'!$H291,2)</f>
        <v>2.44</v>
      </c>
      <c r="X291" s="18">
        <f>ROUND(AVERAGE(Zinsswaps!X220:X291)+'iBoxx Extrapolation'!$H291,2)</f>
        <v>2.4300000000000002</v>
      </c>
      <c r="Y291" s="18">
        <f>ROUND(AVERAGE(Zinsswaps!Y220:Y291)+'iBoxx Extrapolation'!$H291,2)</f>
        <v>2.41</v>
      </c>
      <c r="Z291" s="18">
        <f>ROUND(AVERAGE(Zinsswaps!Z220:Z291)+'iBoxx Extrapolation'!$H291,2)</f>
        <v>2.39</v>
      </c>
      <c r="AA291" s="18">
        <f>ROUND(AVERAGE(Zinsswaps!AA220:AA291)+'iBoxx Extrapolation'!$H291,2)</f>
        <v>2.37</v>
      </c>
      <c r="AB291" s="18">
        <f>ROUND(AVERAGE(Zinsswaps!AB220:AB291)+'iBoxx Extrapolation'!$H291,2)</f>
        <v>2.35</v>
      </c>
      <c r="AC291" s="18">
        <f>ROUND(AVERAGE(Zinsswaps!AC220:AC291)+'iBoxx Extrapolation'!$H291,2)</f>
        <v>2.33</v>
      </c>
      <c r="AD291" s="18">
        <f>ROUND(AVERAGE(Zinsswaps!AD220:AD291)+'iBoxx Extrapolation'!$H291,2)</f>
        <v>2.31</v>
      </c>
      <c r="AE291" s="18">
        <f>ROUND(AVERAGE(Zinsswaps!AE220:AE291)+'iBoxx Extrapolation'!$H291,2)</f>
        <v>2.2999999999999998</v>
      </c>
      <c r="AF291" s="18">
        <f>ROUND(AVERAGE(Zinsswaps!AF220:AF291)+'iBoxx Extrapolation'!$H291,2)</f>
        <v>2.2799999999999998</v>
      </c>
      <c r="AG291" s="18">
        <f>ROUND(AVERAGE(Zinsswaps!AG220:AG291)+'iBoxx Extrapolation'!$H291,2)</f>
        <v>2.2599999999999998</v>
      </c>
      <c r="AH291" s="18">
        <f>ROUND(AVERAGE(Zinsswaps!AH220:AH291)+'iBoxx Extrapolation'!$H291,2)</f>
        <v>2.2400000000000002</v>
      </c>
      <c r="AI291" s="18">
        <f>ROUND(AVERAGE(Zinsswaps!AI220:AI291)+'iBoxx Extrapolation'!$H291,2)</f>
        <v>2.23</v>
      </c>
      <c r="AJ291" s="18">
        <f>ROUND(AVERAGE(Zinsswaps!AJ220:AJ291)+'iBoxx Extrapolation'!$H291,2)</f>
        <v>2.21</v>
      </c>
      <c r="AK291" s="18">
        <f>ROUND(AVERAGE(Zinsswaps!AK220:AK291)+'iBoxx Extrapolation'!$H291,2)</f>
        <v>2.2000000000000002</v>
      </c>
      <c r="AL291" s="18">
        <f>ROUND(AVERAGE(Zinsswaps!AL220:AL291)+'iBoxx Extrapolation'!$H291,2)</f>
        <v>2.1800000000000002</v>
      </c>
      <c r="AM291" s="18">
        <f>ROUND(AVERAGE(Zinsswaps!AM220:AM291)+'iBoxx Extrapolation'!$H291,2)</f>
        <v>2.17</v>
      </c>
      <c r="AN291" s="18">
        <f>ROUND(AVERAGE(Zinsswaps!AN220:AN291)+'iBoxx Extrapolation'!$H291,2)</f>
        <v>2.16</v>
      </c>
      <c r="AO291" s="18">
        <f>ROUND(AVERAGE(Zinsswaps!AO220:AO291)+'iBoxx Extrapolation'!$H291,2)</f>
        <v>2.15</v>
      </c>
      <c r="AP291" s="18">
        <f>ROUND(AVERAGE(Zinsswaps!AP220:AP291)+'iBoxx Extrapolation'!$H291,2)</f>
        <v>2.13</v>
      </c>
      <c r="AQ291" s="18">
        <f>ROUND(AVERAGE(Zinsswaps!AQ220:AQ291)+'iBoxx Extrapolation'!$H291,2)</f>
        <v>2.12</v>
      </c>
      <c r="AR291" s="18">
        <f>ROUND(AVERAGE(Zinsswaps!AR220:AR291)+'iBoxx Extrapolation'!$H291,2)</f>
        <v>2.1</v>
      </c>
      <c r="AS291" s="18">
        <f>ROUND(AVERAGE(Zinsswaps!AS220:AS291)+'iBoxx Extrapolation'!$H291,2)</f>
        <v>2.09</v>
      </c>
      <c r="AT291" s="18">
        <f>ROUND(AVERAGE(Zinsswaps!AT220:AT291)+'iBoxx Extrapolation'!$H291,2)</f>
        <v>2.0699999999999998</v>
      </c>
      <c r="AU291" s="18">
        <f>ROUND(AVERAGE(Zinsswaps!AU220:AU291)+'iBoxx Extrapolation'!$H291,2)</f>
        <v>2.06</v>
      </c>
      <c r="AV291" s="18">
        <f>ROUND(AVERAGE(Zinsswaps!AV220:AV291)+'iBoxx Extrapolation'!$H291,2)</f>
        <v>2.0499999999999998</v>
      </c>
      <c r="AW291" s="18">
        <f>ROUND(AVERAGE(Zinsswaps!AW220:AW291)+'iBoxx Extrapolation'!$H291,2)</f>
        <v>2.04</v>
      </c>
      <c r="AX291" s="18">
        <f>ROUND(AVERAGE(Zinsswaps!AX220:AX291)+'iBoxx Extrapolation'!$H291,2)</f>
        <v>2.02</v>
      </c>
      <c r="AY291" s="18">
        <f>ROUND(AVERAGE(Zinsswaps!AY220:AY291)+'iBoxx Extrapolation'!$H291,2)</f>
        <v>2.0099999999999998</v>
      </c>
    </row>
    <row r="292" spans="1:51" s="16" customFormat="1" x14ac:dyDescent="0.2">
      <c r="A292" s="12">
        <v>46112</v>
      </c>
      <c r="B292" s="13">
        <f>ROUND(AVERAGE(Zinsswaps!B221:B292)+'iBoxx Extrapolation'!$H292,2)</f>
        <v>2.2799999999999998</v>
      </c>
      <c r="C292" s="13">
        <f>ROUND(AVERAGE(Zinsswaps!C221:C292)+'iBoxx Extrapolation'!$H292,2)</f>
        <v>2.2400000000000002</v>
      </c>
      <c r="D292" s="13">
        <f>ROUND(AVERAGE(Zinsswaps!D221:D292)+'iBoxx Extrapolation'!$H292,2)</f>
        <v>2.2200000000000002</v>
      </c>
      <c r="E292" s="13">
        <f>ROUND(AVERAGE(Zinsswaps!E221:E292)+'iBoxx Extrapolation'!$H292,2)</f>
        <v>2.23</v>
      </c>
      <c r="F292" s="13">
        <f>ROUND(AVERAGE(Zinsswaps!F221:F292)+'iBoxx Extrapolation'!$H292,2)</f>
        <v>2.25</v>
      </c>
      <c r="G292" s="13">
        <f>ROUND(AVERAGE(Zinsswaps!G221:G292)+'iBoxx Extrapolation'!$H292,2)</f>
        <v>2.2799999999999998</v>
      </c>
      <c r="H292" s="13">
        <f>ROUND(AVERAGE(Zinsswaps!H221:H292)+'iBoxx Extrapolation'!$H292,2)</f>
        <v>2.31</v>
      </c>
      <c r="I292" s="13">
        <f>ROUND(AVERAGE(Zinsswaps!I221:I292)+'iBoxx Extrapolation'!$H292,2)</f>
        <v>2.34</v>
      </c>
      <c r="J292" s="13">
        <f>ROUND(AVERAGE(Zinsswaps!J221:J292)+'iBoxx Extrapolation'!$H292,2)</f>
        <v>2.38</v>
      </c>
      <c r="K292" s="13">
        <f>ROUND(AVERAGE(Zinsswaps!K221:K292)+'iBoxx Extrapolation'!$H292,2)</f>
        <v>2.42</v>
      </c>
      <c r="L292" s="13">
        <f>ROUND(AVERAGE(Zinsswaps!L221:L292)+'iBoxx Extrapolation'!$H292,2)</f>
        <v>2.4500000000000002</v>
      </c>
      <c r="M292" s="13">
        <f>ROUND(AVERAGE(Zinsswaps!M221:M292)+'iBoxx Extrapolation'!$H292,2)</f>
        <v>2.48</v>
      </c>
      <c r="N292" s="13">
        <f>ROUND(AVERAGE(Zinsswaps!N221:N292)+'iBoxx Extrapolation'!$H292,2)</f>
        <v>2.5099999999999998</v>
      </c>
      <c r="O292" s="13">
        <f>ROUND(AVERAGE(Zinsswaps!O221:O292)+'iBoxx Extrapolation'!$H292,2)</f>
        <v>2.5299999999999998</v>
      </c>
      <c r="P292" s="13">
        <f>ROUND(AVERAGE(Zinsswaps!P221:P292)+'iBoxx Extrapolation'!$H292,2)</f>
        <v>2.54</v>
      </c>
      <c r="Q292" s="13">
        <f>ROUND(AVERAGE(Zinsswaps!Q221:Q292)+'iBoxx Extrapolation'!$H292,2)</f>
        <v>2.54</v>
      </c>
      <c r="R292" s="13">
        <f>ROUND(AVERAGE(Zinsswaps!R221:R292)+'iBoxx Extrapolation'!$H292,2)</f>
        <v>2.5299999999999998</v>
      </c>
      <c r="S292" s="13">
        <f>ROUND(AVERAGE(Zinsswaps!S221:S292)+'iBoxx Extrapolation'!$H292,2)</f>
        <v>2.5299999999999998</v>
      </c>
      <c r="T292" s="13">
        <f>ROUND(AVERAGE(Zinsswaps!T221:T292)+'iBoxx Extrapolation'!$H292,2)</f>
        <v>2.52</v>
      </c>
      <c r="U292" s="13">
        <f>ROUND(AVERAGE(Zinsswaps!U221:U292)+'iBoxx Extrapolation'!$H292,2)</f>
        <v>2.52</v>
      </c>
      <c r="V292" s="13">
        <f>ROUND(AVERAGE(Zinsswaps!V221:V292)+'iBoxx Extrapolation'!$H292,2)</f>
        <v>2.5</v>
      </c>
      <c r="W292" s="13">
        <f>ROUND(AVERAGE(Zinsswaps!W221:W292)+'iBoxx Extrapolation'!$H292,2)</f>
        <v>2.48</v>
      </c>
      <c r="X292" s="13">
        <f>ROUND(AVERAGE(Zinsswaps!X221:X292)+'iBoxx Extrapolation'!$H292,2)</f>
        <v>2.46</v>
      </c>
      <c r="Y292" s="13">
        <f>ROUND(AVERAGE(Zinsswaps!Y221:Y292)+'iBoxx Extrapolation'!$H292,2)</f>
        <v>2.44</v>
      </c>
      <c r="Z292" s="13">
        <f>ROUND(AVERAGE(Zinsswaps!Z221:Z292)+'iBoxx Extrapolation'!$H292,2)</f>
        <v>2.4300000000000002</v>
      </c>
      <c r="AA292" s="13">
        <f>ROUND(AVERAGE(Zinsswaps!AA221:AA292)+'iBoxx Extrapolation'!$H292,2)</f>
        <v>2.4</v>
      </c>
      <c r="AB292" s="13">
        <f>ROUND(AVERAGE(Zinsswaps!AB221:AB292)+'iBoxx Extrapolation'!$H292,2)</f>
        <v>2.38</v>
      </c>
      <c r="AC292" s="13">
        <f>ROUND(AVERAGE(Zinsswaps!AC221:AC292)+'iBoxx Extrapolation'!$H292,2)</f>
        <v>2.36</v>
      </c>
      <c r="AD292" s="13">
        <f>ROUND(AVERAGE(Zinsswaps!AD221:AD292)+'iBoxx Extrapolation'!$H292,2)</f>
        <v>2.35</v>
      </c>
      <c r="AE292" s="13">
        <f>ROUND(AVERAGE(Zinsswaps!AE221:AE292)+'iBoxx Extrapolation'!$H292,2)</f>
        <v>2.33</v>
      </c>
      <c r="AF292" s="13">
        <f>ROUND(AVERAGE(Zinsswaps!AF221:AF292)+'iBoxx Extrapolation'!$H292,2)</f>
        <v>2.31</v>
      </c>
      <c r="AG292" s="13">
        <f>ROUND(AVERAGE(Zinsswaps!AG221:AG292)+'iBoxx Extrapolation'!$H292,2)</f>
        <v>2.29</v>
      </c>
      <c r="AH292" s="13">
        <f>ROUND(AVERAGE(Zinsswaps!AH221:AH292)+'iBoxx Extrapolation'!$H292,2)</f>
        <v>2.27</v>
      </c>
      <c r="AI292" s="13">
        <f>ROUND(AVERAGE(Zinsswaps!AI221:AI292)+'iBoxx Extrapolation'!$H292,2)</f>
        <v>2.2599999999999998</v>
      </c>
      <c r="AJ292" s="13">
        <f>ROUND(AVERAGE(Zinsswaps!AJ221:AJ292)+'iBoxx Extrapolation'!$H292,2)</f>
        <v>2.2400000000000002</v>
      </c>
      <c r="AK292" s="13">
        <f>ROUND(AVERAGE(Zinsswaps!AK221:AK292)+'iBoxx Extrapolation'!$H292,2)</f>
        <v>2.23</v>
      </c>
      <c r="AL292" s="13">
        <f>ROUND(AVERAGE(Zinsswaps!AL221:AL292)+'iBoxx Extrapolation'!$H292,2)</f>
        <v>2.2200000000000002</v>
      </c>
      <c r="AM292" s="13">
        <f>ROUND(AVERAGE(Zinsswaps!AM221:AM292)+'iBoxx Extrapolation'!$H292,2)</f>
        <v>2.2000000000000002</v>
      </c>
      <c r="AN292" s="13">
        <f>ROUND(AVERAGE(Zinsswaps!AN221:AN292)+'iBoxx Extrapolation'!$H292,2)</f>
        <v>2.19</v>
      </c>
      <c r="AO292" s="13">
        <f>ROUND(AVERAGE(Zinsswaps!AO221:AO292)+'iBoxx Extrapolation'!$H292,2)</f>
        <v>2.1800000000000002</v>
      </c>
      <c r="AP292" s="13">
        <f>ROUND(AVERAGE(Zinsswaps!AP221:AP292)+'iBoxx Extrapolation'!$H292,2)</f>
        <v>2.16</v>
      </c>
      <c r="AQ292" s="13">
        <f>ROUND(AVERAGE(Zinsswaps!AQ221:AQ292)+'iBoxx Extrapolation'!$H292,2)</f>
        <v>2.15</v>
      </c>
      <c r="AR292" s="13">
        <f>ROUND(AVERAGE(Zinsswaps!AR221:AR292)+'iBoxx Extrapolation'!$H292,2)</f>
        <v>2.13</v>
      </c>
      <c r="AS292" s="13">
        <f>ROUND(AVERAGE(Zinsswaps!AS221:AS292)+'iBoxx Extrapolation'!$H292,2)</f>
        <v>2.12</v>
      </c>
      <c r="AT292" s="13">
        <f>ROUND(AVERAGE(Zinsswaps!AT221:AT292)+'iBoxx Extrapolation'!$H292,2)</f>
        <v>2.1</v>
      </c>
      <c r="AU292" s="13">
        <f>ROUND(AVERAGE(Zinsswaps!AU221:AU292)+'iBoxx Extrapolation'!$H292,2)</f>
        <v>2.09</v>
      </c>
      <c r="AV292" s="13">
        <f>ROUND(AVERAGE(Zinsswaps!AV221:AV292)+'iBoxx Extrapolation'!$H292,2)</f>
        <v>2.08</v>
      </c>
      <c r="AW292" s="13">
        <f>ROUND(AVERAGE(Zinsswaps!AW221:AW292)+'iBoxx Extrapolation'!$H292,2)</f>
        <v>2.0699999999999998</v>
      </c>
      <c r="AX292" s="13">
        <f>ROUND(AVERAGE(Zinsswaps!AX221:AX292)+'iBoxx Extrapolation'!$H292,2)</f>
        <v>2.0499999999999998</v>
      </c>
      <c r="AY292" s="13">
        <f>ROUND(AVERAGE(Zinsswaps!AY221:AY292)+'iBoxx Extrapolation'!$H292,2)</f>
        <v>2.04</v>
      </c>
    </row>
    <row r="293" spans="1:51" s="16" customFormat="1" x14ac:dyDescent="0.2">
      <c r="A293" s="12">
        <v>46142</v>
      </c>
      <c r="B293" s="13">
        <f>ROUND(AVERAGE(Zinsswaps!B222:B293)+'iBoxx Extrapolation'!$H293,2)</f>
        <v>2.3199999999999998</v>
      </c>
      <c r="C293" s="13">
        <f>ROUND(AVERAGE(Zinsswaps!C222:C293)+'iBoxx Extrapolation'!$H293,2)</f>
        <v>2.2799999999999998</v>
      </c>
      <c r="D293" s="13">
        <f>ROUND(AVERAGE(Zinsswaps!D222:D293)+'iBoxx Extrapolation'!$H293,2)</f>
        <v>2.2599999999999998</v>
      </c>
      <c r="E293" s="13">
        <f>ROUND(AVERAGE(Zinsswaps!E222:E293)+'iBoxx Extrapolation'!$H293,2)</f>
        <v>2.27</v>
      </c>
      <c r="F293" s="13">
        <f>ROUND(AVERAGE(Zinsswaps!F222:F293)+'iBoxx Extrapolation'!$H293,2)</f>
        <v>2.2799999999999998</v>
      </c>
      <c r="G293" s="13">
        <f>ROUND(AVERAGE(Zinsswaps!G222:G293)+'iBoxx Extrapolation'!$H293,2)</f>
        <v>2.31</v>
      </c>
      <c r="H293" s="13">
        <f>ROUND(AVERAGE(Zinsswaps!H222:H293)+'iBoxx Extrapolation'!$H293,2)</f>
        <v>2.34</v>
      </c>
      <c r="I293" s="13">
        <f>ROUND(AVERAGE(Zinsswaps!I222:I293)+'iBoxx Extrapolation'!$H293,2)</f>
        <v>2.38</v>
      </c>
      <c r="J293" s="13">
        <f>ROUND(AVERAGE(Zinsswaps!J222:J293)+'iBoxx Extrapolation'!$H293,2)</f>
        <v>2.42</v>
      </c>
      <c r="K293" s="13">
        <f>ROUND(AVERAGE(Zinsswaps!K222:K293)+'iBoxx Extrapolation'!$H293,2)</f>
        <v>2.46</v>
      </c>
      <c r="L293" s="13">
        <f>ROUND(AVERAGE(Zinsswaps!L222:L293)+'iBoxx Extrapolation'!$H293,2)</f>
        <v>2.4900000000000002</v>
      </c>
      <c r="M293" s="13">
        <f>ROUND(AVERAGE(Zinsswaps!M222:M293)+'iBoxx Extrapolation'!$H293,2)</f>
        <v>2.52</v>
      </c>
      <c r="N293" s="13">
        <f>ROUND(AVERAGE(Zinsswaps!N222:N293)+'iBoxx Extrapolation'!$H293,2)</f>
        <v>2.5499999999999998</v>
      </c>
      <c r="O293" s="13">
        <f>ROUND(AVERAGE(Zinsswaps!O222:O293)+'iBoxx Extrapolation'!$H293,2)</f>
        <v>2.57</v>
      </c>
      <c r="P293" s="13">
        <f>ROUND(AVERAGE(Zinsswaps!P222:P293)+'iBoxx Extrapolation'!$H293,2)</f>
        <v>2.58</v>
      </c>
      <c r="Q293" s="13">
        <f>ROUND(AVERAGE(Zinsswaps!Q222:Q293)+'iBoxx Extrapolation'!$H293,2)</f>
        <v>2.58</v>
      </c>
      <c r="R293" s="13">
        <f>ROUND(AVERAGE(Zinsswaps!R222:R293)+'iBoxx Extrapolation'!$H293,2)</f>
        <v>2.57</v>
      </c>
      <c r="S293" s="13">
        <f>ROUND(AVERAGE(Zinsswaps!S222:S293)+'iBoxx Extrapolation'!$H293,2)</f>
        <v>2.57</v>
      </c>
      <c r="T293" s="13">
        <f>ROUND(AVERAGE(Zinsswaps!T222:T293)+'iBoxx Extrapolation'!$H293,2)</f>
        <v>2.56</v>
      </c>
      <c r="U293" s="13">
        <f>ROUND(AVERAGE(Zinsswaps!U222:U293)+'iBoxx Extrapolation'!$H293,2)</f>
        <v>2.56</v>
      </c>
      <c r="V293" s="13">
        <f>ROUND(AVERAGE(Zinsswaps!V222:V293)+'iBoxx Extrapolation'!$H293,2)</f>
        <v>2.54</v>
      </c>
      <c r="W293" s="13">
        <f>ROUND(AVERAGE(Zinsswaps!W222:W293)+'iBoxx Extrapolation'!$H293,2)</f>
        <v>2.52</v>
      </c>
      <c r="X293" s="13">
        <f>ROUND(AVERAGE(Zinsswaps!X222:X293)+'iBoxx Extrapolation'!$H293,2)</f>
        <v>2.5</v>
      </c>
      <c r="Y293" s="13">
        <f>ROUND(AVERAGE(Zinsswaps!Y222:Y293)+'iBoxx Extrapolation'!$H293,2)</f>
        <v>2.48</v>
      </c>
      <c r="Z293" s="13">
        <f>ROUND(AVERAGE(Zinsswaps!Z222:Z293)+'iBoxx Extrapolation'!$H293,2)</f>
        <v>2.4700000000000002</v>
      </c>
      <c r="AA293" s="13">
        <f>ROUND(AVERAGE(Zinsswaps!AA222:AA293)+'iBoxx Extrapolation'!$H293,2)</f>
        <v>2.4500000000000002</v>
      </c>
      <c r="AB293" s="13">
        <f>ROUND(AVERAGE(Zinsswaps!AB222:AB293)+'iBoxx Extrapolation'!$H293,2)</f>
        <v>2.4300000000000002</v>
      </c>
      <c r="AC293" s="13">
        <f>ROUND(AVERAGE(Zinsswaps!AC222:AC293)+'iBoxx Extrapolation'!$H293,2)</f>
        <v>2.41</v>
      </c>
      <c r="AD293" s="13">
        <f>ROUND(AVERAGE(Zinsswaps!AD222:AD293)+'iBoxx Extrapolation'!$H293,2)</f>
        <v>2.39</v>
      </c>
      <c r="AE293" s="13">
        <f>ROUND(AVERAGE(Zinsswaps!AE222:AE293)+'iBoxx Extrapolation'!$H293,2)</f>
        <v>2.37</v>
      </c>
      <c r="AF293" s="13">
        <f>ROUND(AVERAGE(Zinsswaps!AF222:AF293)+'iBoxx Extrapolation'!$H293,2)</f>
        <v>2.35</v>
      </c>
      <c r="AG293" s="13">
        <f>ROUND(AVERAGE(Zinsswaps!AG222:AG293)+'iBoxx Extrapolation'!$H293,2)</f>
        <v>2.33</v>
      </c>
      <c r="AH293" s="13">
        <f>ROUND(AVERAGE(Zinsswaps!AH222:AH293)+'iBoxx Extrapolation'!$H293,2)</f>
        <v>2.3199999999999998</v>
      </c>
      <c r="AI293" s="13">
        <f>ROUND(AVERAGE(Zinsswaps!AI222:AI293)+'iBoxx Extrapolation'!$H293,2)</f>
        <v>2.2999999999999998</v>
      </c>
      <c r="AJ293" s="13">
        <f>ROUND(AVERAGE(Zinsswaps!AJ222:AJ293)+'iBoxx Extrapolation'!$H293,2)</f>
        <v>2.29</v>
      </c>
      <c r="AK293" s="13">
        <f>ROUND(AVERAGE(Zinsswaps!AK222:AK293)+'iBoxx Extrapolation'!$H293,2)</f>
        <v>2.27</v>
      </c>
      <c r="AL293" s="13">
        <f>ROUND(AVERAGE(Zinsswaps!AL222:AL293)+'iBoxx Extrapolation'!$H293,2)</f>
        <v>2.2599999999999998</v>
      </c>
      <c r="AM293" s="13">
        <f>ROUND(AVERAGE(Zinsswaps!AM222:AM293)+'iBoxx Extrapolation'!$H293,2)</f>
        <v>2.25</v>
      </c>
      <c r="AN293" s="13">
        <f>ROUND(AVERAGE(Zinsswaps!AN222:AN293)+'iBoxx Extrapolation'!$H293,2)</f>
        <v>2.23</v>
      </c>
      <c r="AO293" s="13">
        <f>ROUND(AVERAGE(Zinsswaps!AO222:AO293)+'iBoxx Extrapolation'!$H293,2)</f>
        <v>2.2200000000000002</v>
      </c>
      <c r="AP293" s="13">
        <f>ROUND(AVERAGE(Zinsswaps!AP222:AP293)+'iBoxx Extrapolation'!$H293,2)</f>
        <v>2.2000000000000002</v>
      </c>
      <c r="AQ293" s="13">
        <f>ROUND(AVERAGE(Zinsswaps!AQ222:AQ293)+'iBoxx Extrapolation'!$H293,2)</f>
        <v>2.19</v>
      </c>
      <c r="AR293" s="13">
        <f>ROUND(AVERAGE(Zinsswaps!AR222:AR293)+'iBoxx Extrapolation'!$H293,2)</f>
        <v>2.17</v>
      </c>
      <c r="AS293" s="13">
        <f>ROUND(AVERAGE(Zinsswaps!AS222:AS293)+'iBoxx Extrapolation'!$H293,2)</f>
        <v>2.16</v>
      </c>
      <c r="AT293" s="13">
        <f>ROUND(AVERAGE(Zinsswaps!AT222:AT293)+'iBoxx Extrapolation'!$H293,2)</f>
        <v>2.14</v>
      </c>
      <c r="AU293" s="13">
        <f>ROUND(AVERAGE(Zinsswaps!AU222:AU293)+'iBoxx Extrapolation'!$H293,2)</f>
        <v>2.13</v>
      </c>
      <c r="AV293" s="13">
        <f>ROUND(AVERAGE(Zinsswaps!AV222:AV293)+'iBoxx Extrapolation'!$H293,2)</f>
        <v>2.12</v>
      </c>
      <c r="AW293" s="13">
        <f>ROUND(AVERAGE(Zinsswaps!AW222:AW293)+'iBoxx Extrapolation'!$H293,2)</f>
        <v>2.11</v>
      </c>
      <c r="AX293" s="13">
        <f>ROUND(AVERAGE(Zinsswaps!AX222:AX293)+'iBoxx Extrapolation'!$H293,2)</f>
        <v>2.1</v>
      </c>
      <c r="AY293" s="13">
        <f>ROUND(AVERAGE(Zinsswaps!AY222:AY293)+'iBoxx Extrapolation'!$H293,2)</f>
        <v>2.08</v>
      </c>
    </row>
    <row r="294" spans="1:51" s="16" customFormat="1" x14ac:dyDescent="0.2">
      <c r="A294" s="12">
        <v>46173</v>
      </c>
      <c r="B294" s="13">
        <f>ROUND(AVERAGE(Zinsswaps!B223:B294)+'iBoxx Extrapolation'!$H294,2)</f>
        <v>2.35</v>
      </c>
      <c r="C294" s="13">
        <f>ROUND(AVERAGE(Zinsswaps!C223:C294)+'iBoxx Extrapolation'!$H294,2)</f>
        <v>2.31</v>
      </c>
      <c r="D294" s="13">
        <f>ROUND(AVERAGE(Zinsswaps!D223:D294)+'iBoxx Extrapolation'!$H294,2)</f>
        <v>2.29</v>
      </c>
      <c r="E294" s="13">
        <f>ROUND(AVERAGE(Zinsswaps!E223:E294)+'iBoxx Extrapolation'!$H294,2)</f>
        <v>2.2999999999999998</v>
      </c>
      <c r="F294" s="13">
        <f>ROUND(AVERAGE(Zinsswaps!F223:F294)+'iBoxx Extrapolation'!$H294,2)</f>
        <v>2.3199999999999998</v>
      </c>
      <c r="G294" s="13">
        <f>ROUND(AVERAGE(Zinsswaps!G223:G294)+'iBoxx Extrapolation'!$H294,2)</f>
        <v>2.35</v>
      </c>
      <c r="H294" s="13">
        <f>ROUND(AVERAGE(Zinsswaps!H223:H294)+'iBoxx Extrapolation'!$H294,2)</f>
        <v>2.38</v>
      </c>
      <c r="I294" s="13">
        <f>ROUND(AVERAGE(Zinsswaps!I223:I294)+'iBoxx Extrapolation'!$H294,2)</f>
        <v>2.42</v>
      </c>
      <c r="J294" s="13">
        <f>ROUND(AVERAGE(Zinsswaps!J223:J294)+'iBoxx Extrapolation'!$H294,2)</f>
        <v>2.46</v>
      </c>
      <c r="K294" s="13">
        <f>ROUND(AVERAGE(Zinsswaps!K223:K294)+'iBoxx Extrapolation'!$H294,2)</f>
        <v>2.5</v>
      </c>
      <c r="L294" s="13">
        <f>ROUND(AVERAGE(Zinsswaps!L223:L294)+'iBoxx Extrapolation'!$H294,2)</f>
        <v>2.5299999999999998</v>
      </c>
      <c r="M294" s="13">
        <f>ROUND(AVERAGE(Zinsswaps!M223:M294)+'iBoxx Extrapolation'!$H294,2)</f>
        <v>2.57</v>
      </c>
      <c r="N294" s="13">
        <f>ROUND(AVERAGE(Zinsswaps!N223:N294)+'iBoxx Extrapolation'!$H294,2)</f>
        <v>2.59</v>
      </c>
      <c r="O294" s="13">
        <f>ROUND(AVERAGE(Zinsswaps!O223:O294)+'iBoxx Extrapolation'!$H294,2)</f>
        <v>2.61</v>
      </c>
      <c r="P294" s="13">
        <f>ROUND(AVERAGE(Zinsswaps!P223:P294)+'iBoxx Extrapolation'!$H294,2)</f>
        <v>2.63</v>
      </c>
      <c r="Q294" s="13">
        <f>ROUND(AVERAGE(Zinsswaps!Q223:Q294)+'iBoxx Extrapolation'!$H294,2)</f>
        <v>2.62</v>
      </c>
      <c r="R294" s="13">
        <f>ROUND(AVERAGE(Zinsswaps!R223:R294)+'iBoxx Extrapolation'!$H294,2)</f>
        <v>2.62</v>
      </c>
      <c r="S294" s="13">
        <f>ROUND(AVERAGE(Zinsswaps!S223:S294)+'iBoxx Extrapolation'!$H294,2)</f>
        <v>2.61</v>
      </c>
      <c r="T294" s="13">
        <f>ROUND(AVERAGE(Zinsswaps!T223:T294)+'iBoxx Extrapolation'!$H294,2)</f>
        <v>2.61</v>
      </c>
      <c r="U294" s="13">
        <f>ROUND(AVERAGE(Zinsswaps!U223:U294)+'iBoxx Extrapolation'!$H294,2)</f>
        <v>2.6</v>
      </c>
      <c r="V294" s="13">
        <f>ROUND(AVERAGE(Zinsswaps!V223:V294)+'iBoxx Extrapolation'!$H294,2)</f>
        <v>2.58</v>
      </c>
      <c r="W294" s="13">
        <f>ROUND(AVERAGE(Zinsswaps!W223:W294)+'iBoxx Extrapolation'!$H294,2)</f>
        <v>2.56</v>
      </c>
      <c r="X294" s="13">
        <f>ROUND(AVERAGE(Zinsswaps!X223:X294)+'iBoxx Extrapolation'!$H294,2)</f>
        <v>2.54</v>
      </c>
      <c r="Y294" s="13">
        <f>ROUND(AVERAGE(Zinsswaps!Y223:Y294)+'iBoxx Extrapolation'!$H294,2)</f>
        <v>2.5299999999999998</v>
      </c>
      <c r="Z294" s="13">
        <f>ROUND(AVERAGE(Zinsswaps!Z223:Z294)+'iBoxx Extrapolation'!$H294,2)</f>
        <v>2.5099999999999998</v>
      </c>
      <c r="AA294" s="13">
        <f>ROUND(AVERAGE(Zinsswaps!AA223:AA294)+'iBoxx Extrapolation'!$H294,2)</f>
        <v>2.4900000000000002</v>
      </c>
      <c r="AB294" s="13">
        <f>ROUND(AVERAGE(Zinsswaps!AB223:AB294)+'iBoxx Extrapolation'!$H294,2)</f>
        <v>2.4700000000000002</v>
      </c>
      <c r="AC294" s="13">
        <f>ROUND(AVERAGE(Zinsswaps!AC223:AC294)+'iBoxx Extrapolation'!$H294,2)</f>
        <v>2.4500000000000002</v>
      </c>
      <c r="AD294" s="13">
        <f>ROUND(AVERAGE(Zinsswaps!AD223:AD294)+'iBoxx Extrapolation'!$H294,2)</f>
        <v>2.4300000000000002</v>
      </c>
      <c r="AE294" s="13">
        <f>ROUND(AVERAGE(Zinsswaps!AE223:AE294)+'iBoxx Extrapolation'!$H294,2)</f>
        <v>2.42</v>
      </c>
      <c r="AF294" s="13">
        <f>ROUND(AVERAGE(Zinsswaps!AF223:AF294)+'iBoxx Extrapolation'!$H294,2)</f>
        <v>2.4</v>
      </c>
      <c r="AG294" s="13">
        <f>ROUND(AVERAGE(Zinsswaps!AG223:AG294)+'iBoxx Extrapolation'!$H294,2)</f>
        <v>2.38</v>
      </c>
      <c r="AH294" s="13">
        <f>ROUND(AVERAGE(Zinsswaps!AH223:AH294)+'iBoxx Extrapolation'!$H294,2)</f>
        <v>2.36</v>
      </c>
      <c r="AI294" s="13">
        <f>ROUND(AVERAGE(Zinsswaps!AI223:AI294)+'iBoxx Extrapolation'!$H294,2)</f>
        <v>2.34</v>
      </c>
      <c r="AJ294" s="13">
        <f>ROUND(AVERAGE(Zinsswaps!AJ223:AJ294)+'iBoxx Extrapolation'!$H294,2)</f>
        <v>2.33</v>
      </c>
      <c r="AK294" s="13">
        <f>ROUND(AVERAGE(Zinsswaps!AK223:AK294)+'iBoxx Extrapolation'!$H294,2)</f>
        <v>2.31</v>
      </c>
      <c r="AL294" s="13">
        <f>ROUND(AVERAGE(Zinsswaps!AL223:AL294)+'iBoxx Extrapolation'!$H294,2)</f>
        <v>2.2999999999999998</v>
      </c>
      <c r="AM294" s="13">
        <f>ROUND(AVERAGE(Zinsswaps!AM223:AM294)+'iBoxx Extrapolation'!$H294,2)</f>
        <v>2.29</v>
      </c>
      <c r="AN294" s="13">
        <f>ROUND(AVERAGE(Zinsswaps!AN223:AN294)+'iBoxx Extrapolation'!$H294,2)</f>
        <v>2.2799999999999998</v>
      </c>
      <c r="AO294" s="13">
        <f>ROUND(AVERAGE(Zinsswaps!AO223:AO294)+'iBoxx Extrapolation'!$H294,2)</f>
        <v>2.2599999999999998</v>
      </c>
      <c r="AP294" s="13">
        <f>ROUND(AVERAGE(Zinsswaps!AP223:AP294)+'iBoxx Extrapolation'!$H294,2)</f>
        <v>2.25</v>
      </c>
      <c r="AQ294" s="13">
        <f>ROUND(AVERAGE(Zinsswaps!AQ223:AQ294)+'iBoxx Extrapolation'!$H294,2)</f>
        <v>2.23</v>
      </c>
      <c r="AR294" s="13">
        <f>ROUND(AVERAGE(Zinsswaps!AR223:AR294)+'iBoxx Extrapolation'!$H294,2)</f>
        <v>2.2200000000000002</v>
      </c>
      <c r="AS294" s="13">
        <f>ROUND(AVERAGE(Zinsswaps!AS223:AS294)+'iBoxx Extrapolation'!$H294,2)</f>
        <v>2.2000000000000002</v>
      </c>
      <c r="AT294" s="13">
        <f>ROUND(AVERAGE(Zinsswaps!AT223:AT294)+'iBoxx Extrapolation'!$H294,2)</f>
        <v>2.19</v>
      </c>
      <c r="AU294" s="13">
        <f>ROUND(AVERAGE(Zinsswaps!AU223:AU294)+'iBoxx Extrapolation'!$H294,2)</f>
        <v>2.17</v>
      </c>
      <c r="AV294" s="13">
        <f>ROUND(AVERAGE(Zinsswaps!AV223:AV294)+'iBoxx Extrapolation'!$H294,2)</f>
        <v>2.16</v>
      </c>
      <c r="AW294" s="13">
        <f>ROUND(AVERAGE(Zinsswaps!AW223:AW294)+'iBoxx Extrapolation'!$H294,2)</f>
        <v>2.15</v>
      </c>
      <c r="AX294" s="13">
        <f>ROUND(AVERAGE(Zinsswaps!AX223:AX294)+'iBoxx Extrapolation'!$H294,2)</f>
        <v>2.14</v>
      </c>
      <c r="AY294" s="13">
        <f>ROUND(AVERAGE(Zinsswaps!AY223:AY294)+'iBoxx Extrapolation'!$H294,2)</f>
        <v>2.12</v>
      </c>
    </row>
    <row r="295" spans="1:51" s="16" customFormat="1" x14ac:dyDescent="0.2">
      <c r="A295" s="12">
        <v>46203</v>
      </c>
      <c r="B295" s="13">
        <f>ROUND(AVERAGE(Zinsswaps!B224:B295)+'iBoxx Extrapolation'!$H295,2)</f>
        <v>2.39</v>
      </c>
      <c r="C295" s="13">
        <f>ROUND(AVERAGE(Zinsswaps!C224:C295)+'iBoxx Extrapolation'!$H295,2)</f>
        <v>2.35</v>
      </c>
      <c r="D295" s="13">
        <f>ROUND(AVERAGE(Zinsswaps!D224:D295)+'iBoxx Extrapolation'!$H295,2)</f>
        <v>2.33</v>
      </c>
      <c r="E295" s="13">
        <f>ROUND(AVERAGE(Zinsswaps!E224:E295)+'iBoxx Extrapolation'!$H295,2)</f>
        <v>2.34</v>
      </c>
      <c r="F295" s="13">
        <f>ROUND(AVERAGE(Zinsswaps!F224:F295)+'iBoxx Extrapolation'!$H295,2)</f>
        <v>2.36</v>
      </c>
      <c r="G295" s="13">
        <f>ROUND(AVERAGE(Zinsswaps!G224:G295)+'iBoxx Extrapolation'!$H295,2)</f>
        <v>2.39</v>
      </c>
      <c r="H295" s="13">
        <f>ROUND(AVERAGE(Zinsswaps!H224:H295)+'iBoxx Extrapolation'!$H295,2)</f>
        <v>2.42</v>
      </c>
      <c r="I295" s="13">
        <f>ROUND(AVERAGE(Zinsswaps!I224:I295)+'iBoxx Extrapolation'!$H295,2)</f>
        <v>2.46</v>
      </c>
      <c r="J295" s="13">
        <f>ROUND(AVERAGE(Zinsswaps!J224:J295)+'iBoxx Extrapolation'!$H295,2)</f>
        <v>2.5</v>
      </c>
      <c r="K295" s="13">
        <f>ROUND(AVERAGE(Zinsswaps!K224:K295)+'iBoxx Extrapolation'!$H295,2)</f>
        <v>2.54</v>
      </c>
      <c r="L295" s="13">
        <f>ROUND(AVERAGE(Zinsswaps!L224:L295)+'iBoxx Extrapolation'!$H295,2)</f>
        <v>2.58</v>
      </c>
      <c r="M295" s="13">
        <f>ROUND(AVERAGE(Zinsswaps!M224:M295)+'iBoxx Extrapolation'!$H295,2)</f>
        <v>2.61</v>
      </c>
      <c r="N295" s="13">
        <f>ROUND(AVERAGE(Zinsswaps!N224:N295)+'iBoxx Extrapolation'!$H295,2)</f>
        <v>2.63</v>
      </c>
      <c r="O295" s="13">
        <f>ROUND(AVERAGE(Zinsswaps!O224:O295)+'iBoxx Extrapolation'!$H295,2)</f>
        <v>2.65</v>
      </c>
      <c r="P295" s="13">
        <f>ROUND(AVERAGE(Zinsswaps!P224:P295)+'iBoxx Extrapolation'!$H295,2)</f>
        <v>2.67</v>
      </c>
      <c r="Q295" s="13">
        <f>ROUND(AVERAGE(Zinsswaps!Q224:Q295)+'iBoxx Extrapolation'!$H295,2)</f>
        <v>2.66</v>
      </c>
      <c r="R295" s="13">
        <f>ROUND(AVERAGE(Zinsswaps!R224:R295)+'iBoxx Extrapolation'!$H295,2)</f>
        <v>2.66</v>
      </c>
      <c r="S295" s="13">
        <f>ROUND(AVERAGE(Zinsswaps!S224:S295)+'iBoxx Extrapolation'!$H295,2)</f>
        <v>2.65</v>
      </c>
      <c r="T295" s="13">
        <f>ROUND(AVERAGE(Zinsswaps!T224:T295)+'iBoxx Extrapolation'!$H295,2)</f>
        <v>2.65</v>
      </c>
      <c r="U295" s="13">
        <f>ROUND(AVERAGE(Zinsswaps!U224:U295)+'iBoxx Extrapolation'!$H295,2)</f>
        <v>2.65</v>
      </c>
      <c r="V295" s="13">
        <f>ROUND(AVERAGE(Zinsswaps!V224:V295)+'iBoxx Extrapolation'!$H295,2)</f>
        <v>2.62</v>
      </c>
      <c r="W295" s="13">
        <f>ROUND(AVERAGE(Zinsswaps!W224:W295)+'iBoxx Extrapolation'!$H295,2)</f>
        <v>2.61</v>
      </c>
      <c r="X295" s="13">
        <f>ROUND(AVERAGE(Zinsswaps!X224:X295)+'iBoxx Extrapolation'!$H295,2)</f>
        <v>2.59</v>
      </c>
      <c r="Y295" s="13">
        <f>ROUND(AVERAGE(Zinsswaps!Y224:Y295)+'iBoxx Extrapolation'!$H295,2)</f>
        <v>2.57</v>
      </c>
      <c r="Z295" s="13">
        <f>ROUND(AVERAGE(Zinsswaps!Z224:Z295)+'iBoxx Extrapolation'!$H295,2)</f>
        <v>2.56</v>
      </c>
      <c r="AA295" s="13">
        <f>ROUND(AVERAGE(Zinsswaps!AA224:AA295)+'iBoxx Extrapolation'!$H295,2)</f>
        <v>2.5299999999999998</v>
      </c>
      <c r="AB295" s="13">
        <f>ROUND(AVERAGE(Zinsswaps!AB224:AB295)+'iBoxx Extrapolation'!$H295,2)</f>
        <v>2.5099999999999998</v>
      </c>
      <c r="AC295" s="13">
        <f>ROUND(AVERAGE(Zinsswaps!AC224:AC295)+'iBoxx Extrapolation'!$H295,2)</f>
        <v>2.4900000000000002</v>
      </c>
      <c r="AD295" s="13">
        <f>ROUND(AVERAGE(Zinsswaps!AD224:AD295)+'iBoxx Extrapolation'!$H295,2)</f>
        <v>2.48</v>
      </c>
      <c r="AE295" s="13">
        <f>ROUND(AVERAGE(Zinsswaps!AE224:AE295)+'iBoxx Extrapolation'!$H295,2)</f>
        <v>2.46</v>
      </c>
      <c r="AF295" s="13">
        <f>ROUND(AVERAGE(Zinsswaps!AF224:AF295)+'iBoxx Extrapolation'!$H295,2)</f>
        <v>2.44</v>
      </c>
      <c r="AG295" s="13">
        <f>ROUND(AVERAGE(Zinsswaps!AG224:AG295)+'iBoxx Extrapolation'!$H295,2)</f>
        <v>2.42</v>
      </c>
      <c r="AH295" s="13">
        <f>ROUND(AVERAGE(Zinsswaps!AH224:AH295)+'iBoxx Extrapolation'!$H295,2)</f>
        <v>2.4</v>
      </c>
      <c r="AI295" s="13">
        <f>ROUND(AVERAGE(Zinsswaps!AI224:AI295)+'iBoxx Extrapolation'!$H295,2)</f>
        <v>2.39</v>
      </c>
      <c r="AJ295" s="13">
        <f>ROUND(AVERAGE(Zinsswaps!AJ224:AJ295)+'iBoxx Extrapolation'!$H295,2)</f>
        <v>2.37</v>
      </c>
      <c r="AK295" s="13">
        <f>ROUND(AVERAGE(Zinsswaps!AK224:AK295)+'iBoxx Extrapolation'!$H295,2)</f>
        <v>2.36</v>
      </c>
      <c r="AL295" s="13">
        <f>ROUND(AVERAGE(Zinsswaps!AL224:AL295)+'iBoxx Extrapolation'!$H295,2)</f>
        <v>2.34</v>
      </c>
      <c r="AM295" s="13">
        <f>ROUND(AVERAGE(Zinsswaps!AM224:AM295)+'iBoxx Extrapolation'!$H295,2)</f>
        <v>2.33</v>
      </c>
      <c r="AN295" s="13">
        <f>ROUND(AVERAGE(Zinsswaps!AN224:AN295)+'iBoxx Extrapolation'!$H295,2)</f>
        <v>2.3199999999999998</v>
      </c>
      <c r="AO295" s="13">
        <f>ROUND(AVERAGE(Zinsswaps!AO224:AO295)+'iBoxx Extrapolation'!$H295,2)</f>
        <v>2.31</v>
      </c>
      <c r="AP295" s="13">
        <f>ROUND(AVERAGE(Zinsswaps!AP224:AP295)+'iBoxx Extrapolation'!$H295,2)</f>
        <v>2.29</v>
      </c>
      <c r="AQ295" s="13">
        <f>ROUND(AVERAGE(Zinsswaps!AQ224:AQ295)+'iBoxx Extrapolation'!$H295,2)</f>
        <v>2.27</v>
      </c>
      <c r="AR295" s="13">
        <f>ROUND(AVERAGE(Zinsswaps!AR224:AR295)+'iBoxx Extrapolation'!$H295,2)</f>
        <v>2.2599999999999998</v>
      </c>
      <c r="AS295" s="13">
        <f>ROUND(AVERAGE(Zinsswaps!AS224:AS295)+'iBoxx Extrapolation'!$H295,2)</f>
        <v>2.2400000000000002</v>
      </c>
      <c r="AT295" s="13">
        <f>ROUND(AVERAGE(Zinsswaps!AT224:AT295)+'iBoxx Extrapolation'!$H295,2)</f>
        <v>2.23</v>
      </c>
      <c r="AU295" s="13">
        <f>ROUND(AVERAGE(Zinsswaps!AU224:AU295)+'iBoxx Extrapolation'!$H295,2)</f>
        <v>2.21</v>
      </c>
      <c r="AV295" s="13">
        <f>ROUND(AVERAGE(Zinsswaps!AV224:AV295)+'iBoxx Extrapolation'!$H295,2)</f>
        <v>2.2000000000000002</v>
      </c>
      <c r="AW295" s="13">
        <f>ROUND(AVERAGE(Zinsswaps!AW224:AW295)+'iBoxx Extrapolation'!$H295,2)</f>
        <v>2.19</v>
      </c>
      <c r="AX295" s="13">
        <f>ROUND(AVERAGE(Zinsswaps!AX224:AX295)+'iBoxx Extrapolation'!$H295,2)</f>
        <v>2.1800000000000002</v>
      </c>
      <c r="AY295" s="13">
        <f>ROUND(AVERAGE(Zinsswaps!AY224:AY295)+'iBoxx Extrapolation'!$H295,2)</f>
        <v>2.17</v>
      </c>
    </row>
    <row r="296" spans="1:51" s="16" customFormat="1" x14ac:dyDescent="0.2">
      <c r="A296" s="12">
        <v>46234</v>
      </c>
      <c r="B296" s="13">
        <f>ROUND(AVERAGE(Zinsswaps!B225:B296)+'iBoxx Extrapolation'!$H296,2)</f>
        <v>2.4300000000000002</v>
      </c>
      <c r="C296" s="13">
        <f>ROUND(AVERAGE(Zinsswaps!C225:C296)+'iBoxx Extrapolation'!$H296,2)</f>
        <v>2.39</v>
      </c>
      <c r="D296" s="13">
        <f>ROUND(AVERAGE(Zinsswaps!D225:D296)+'iBoxx Extrapolation'!$H296,2)</f>
        <v>2.37</v>
      </c>
      <c r="E296" s="13">
        <f>ROUND(AVERAGE(Zinsswaps!E225:E296)+'iBoxx Extrapolation'!$H296,2)</f>
        <v>2.38</v>
      </c>
      <c r="F296" s="13">
        <f>ROUND(AVERAGE(Zinsswaps!F225:F296)+'iBoxx Extrapolation'!$H296,2)</f>
        <v>2.4</v>
      </c>
      <c r="G296" s="13">
        <f>ROUND(AVERAGE(Zinsswaps!G225:G296)+'iBoxx Extrapolation'!$H296,2)</f>
        <v>2.44</v>
      </c>
      <c r="H296" s="13">
        <f>ROUND(AVERAGE(Zinsswaps!H225:H296)+'iBoxx Extrapolation'!$H296,2)</f>
        <v>2.4700000000000002</v>
      </c>
      <c r="I296" s="13">
        <f>ROUND(AVERAGE(Zinsswaps!I225:I296)+'iBoxx Extrapolation'!$H296,2)</f>
        <v>2.5099999999999998</v>
      </c>
      <c r="J296" s="13">
        <f>ROUND(AVERAGE(Zinsswaps!J225:J296)+'iBoxx Extrapolation'!$H296,2)</f>
        <v>2.5499999999999998</v>
      </c>
      <c r="K296" s="13">
        <f>ROUND(AVERAGE(Zinsswaps!K225:K296)+'iBoxx Extrapolation'!$H296,2)</f>
        <v>2.58</v>
      </c>
      <c r="L296" s="13">
        <f>ROUND(AVERAGE(Zinsswaps!L225:L296)+'iBoxx Extrapolation'!$H296,2)</f>
        <v>2.62</v>
      </c>
      <c r="M296" s="13">
        <f>ROUND(AVERAGE(Zinsswaps!M225:M296)+'iBoxx Extrapolation'!$H296,2)</f>
        <v>2.65</v>
      </c>
      <c r="N296" s="13">
        <f>ROUND(AVERAGE(Zinsswaps!N225:N296)+'iBoxx Extrapolation'!$H296,2)</f>
        <v>2.68</v>
      </c>
      <c r="O296" s="13">
        <f>ROUND(AVERAGE(Zinsswaps!O225:O296)+'iBoxx Extrapolation'!$H296,2)</f>
        <v>2.7</v>
      </c>
      <c r="P296" s="13">
        <f>ROUND(AVERAGE(Zinsswaps!P225:P296)+'iBoxx Extrapolation'!$H296,2)</f>
        <v>2.72</v>
      </c>
      <c r="Q296" s="13">
        <f>ROUND(AVERAGE(Zinsswaps!Q225:Q296)+'iBoxx Extrapolation'!$H296,2)</f>
        <v>2.71</v>
      </c>
      <c r="R296" s="13">
        <f>ROUND(AVERAGE(Zinsswaps!R225:R296)+'iBoxx Extrapolation'!$H296,2)</f>
        <v>2.7</v>
      </c>
      <c r="S296" s="13">
        <f>ROUND(AVERAGE(Zinsswaps!S225:S296)+'iBoxx Extrapolation'!$H296,2)</f>
        <v>2.7</v>
      </c>
      <c r="T296" s="13">
        <f>ROUND(AVERAGE(Zinsswaps!T225:T296)+'iBoxx Extrapolation'!$H296,2)</f>
        <v>2.7</v>
      </c>
      <c r="U296" s="13">
        <f>ROUND(AVERAGE(Zinsswaps!U225:U296)+'iBoxx Extrapolation'!$H296,2)</f>
        <v>2.69</v>
      </c>
      <c r="V296" s="13">
        <f>ROUND(AVERAGE(Zinsswaps!V225:V296)+'iBoxx Extrapolation'!$H296,2)</f>
        <v>2.67</v>
      </c>
      <c r="W296" s="13">
        <f>ROUND(AVERAGE(Zinsswaps!W225:W296)+'iBoxx Extrapolation'!$H296,2)</f>
        <v>2.65</v>
      </c>
      <c r="X296" s="13">
        <f>ROUND(AVERAGE(Zinsswaps!X225:X296)+'iBoxx Extrapolation'!$H296,2)</f>
        <v>2.63</v>
      </c>
      <c r="Y296" s="13">
        <f>ROUND(AVERAGE(Zinsswaps!Y225:Y296)+'iBoxx Extrapolation'!$H296,2)</f>
        <v>2.62</v>
      </c>
      <c r="Z296" s="13">
        <f>ROUND(AVERAGE(Zinsswaps!Z225:Z296)+'iBoxx Extrapolation'!$H296,2)</f>
        <v>2.6</v>
      </c>
      <c r="AA296" s="13">
        <f>ROUND(AVERAGE(Zinsswaps!AA225:AA296)+'iBoxx Extrapolation'!$H296,2)</f>
        <v>2.58</v>
      </c>
      <c r="AB296" s="13">
        <f>ROUND(AVERAGE(Zinsswaps!AB225:AB296)+'iBoxx Extrapolation'!$H296,2)</f>
        <v>2.56</v>
      </c>
      <c r="AC296" s="13">
        <f>ROUND(AVERAGE(Zinsswaps!AC225:AC296)+'iBoxx Extrapolation'!$H296,2)</f>
        <v>2.54</v>
      </c>
      <c r="AD296" s="13">
        <f>ROUND(AVERAGE(Zinsswaps!AD225:AD296)+'iBoxx Extrapolation'!$H296,2)</f>
        <v>2.52</v>
      </c>
      <c r="AE296" s="13">
        <f>ROUND(AVERAGE(Zinsswaps!AE225:AE296)+'iBoxx Extrapolation'!$H296,2)</f>
        <v>2.5099999999999998</v>
      </c>
      <c r="AF296" s="13">
        <f>ROUND(AVERAGE(Zinsswaps!AF225:AF296)+'iBoxx Extrapolation'!$H296,2)</f>
        <v>2.4900000000000002</v>
      </c>
      <c r="AG296" s="13">
        <f>ROUND(AVERAGE(Zinsswaps!AG225:AG296)+'iBoxx Extrapolation'!$H296,2)</f>
        <v>2.4700000000000002</v>
      </c>
      <c r="AH296" s="13">
        <f>ROUND(AVERAGE(Zinsswaps!AH225:AH296)+'iBoxx Extrapolation'!$H296,2)</f>
        <v>2.4500000000000002</v>
      </c>
      <c r="AI296" s="13">
        <f>ROUND(AVERAGE(Zinsswaps!AI225:AI296)+'iBoxx Extrapolation'!$H296,2)</f>
        <v>2.4300000000000002</v>
      </c>
      <c r="AJ296" s="13">
        <f>ROUND(AVERAGE(Zinsswaps!AJ225:AJ296)+'iBoxx Extrapolation'!$H296,2)</f>
        <v>2.42</v>
      </c>
      <c r="AK296" s="13">
        <f>ROUND(AVERAGE(Zinsswaps!AK225:AK296)+'iBoxx Extrapolation'!$H296,2)</f>
        <v>2.4</v>
      </c>
      <c r="AL296" s="13">
        <f>ROUND(AVERAGE(Zinsswaps!AL225:AL296)+'iBoxx Extrapolation'!$H296,2)</f>
        <v>2.39</v>
      </c>
      <c r="AM296" s="13">
        <f>ROUND(AVERAGE(Zinsswaps!AM225:AM296)+'iBoxx Extrapolation'!$H296,2)</f>
        <v>2.38</v>
      </c>
      <c r="AN296" s="13">
        <f>ROUND(AVERAGE(Zinsswaps!AN225:AN296)+'iBoxx Extrapolation'!$H296,2)</f>
        <v>2.36</v>
      </c>
      <c r="AO296" s="13">
        <f>ROUND(AVERAGE(Zinsswaps!AO225:AO296)+'iBoxx Extrapolation'!$H296,2)</f>
        <v>2.35</v>
      </c>
      <c r="AP296" s="13">
        <f>ROUND(AVERAGE(Zinsswaps!AP225:AP296)+'iBoxx Extrapolation'!$H296,2)</f>
        <v>2.34</v>
      </c>
      <c r="AQ296" s="13">
        <f>ROUND(AVERAGE(Zinsswaps!AQ225:AQ296)+'iBoxx Extrapolation'!$H296,2)</f>
        <v>2.3199999999999998</v>
      </c>
      <c r="AR296" s="13">
        <f>ROUND(AVERAGE(Zinsswaps!AR225:AR296)+'iBoxx Extrapolation'!$H296,2)</f>
        <v>2.2999999999999998</v>
      </c>
      <c r="AS296" s="13">
        <f>ROUND(AVERAGE(Zinsswaps!AS225:AS296)+'iBoxx Extrapolation'!$H296,2)</f>
        <v>2.29</v>
      </c>
      <c r="AT296" s="13">
        <f>ROUND(AVERAGE(Zinsswaps!AT225:AT296)+'iBoxx Extrapolation'!$H296,2)</f>
        <v>2.27</v>
      </c>
      <c r="AU296" s="13">
        <f>ROUND(AVERAGE(Zinsswaps!AU225:AU296)+'iBoxx Extrapolation'!$H296,2)</f>
        <v>2.2599999999999998</v>
      </c>
      <c r="AV296" s="13">
        <f>ROUND(AVERAGE(Zinsswaps!AV225:AV296)+'iBoxx Extrapolation'!$H296,2)</f>
        <v>2.25</v>
      </c>
      <c r="AW296" s="13">
        <f>ROUND(AVERAGE(Zinsswaps!AW225:AW296)+'iBoxx Extrapolation'!$H296,2)</f>
        <v>2.23</v>
      </c>
      <c r="AX296" s="13">
        <f>ROUND(AVERAGE(Zinsswaps!AX225:AX296)+'iBoxx Extrapolation'!$H296,2)</f>
        <v>2.2200000000000002</v>
      </c>
      <c r="AY296" s="13">
        <f>ROUND(AVERAGE(Zinsswaps!AY225:AY296)+'iBoxx Extrapolation'!$H296,2)</f>
        <v>2.21</v>
      </c>
    </row>
    <row r="297" spans="1:51" s="16" customFormat="1" x14ac:dyDescent="0.2">
      <c r="A297" s="12">
        <v>46265</v>
      </c>
      <c r="B297" s="13">
        <f>ROUND(AVERAGE(Zinsswaps!B226:B297)+'iBoxx Extrapolation'!$H297,2)</f>
        <v>2.4700000000000002</v>
      </c>
      <c r="C297" s="13">
        <f>ROUND(AVERAGE(Zinsswaps!C226:C297)+'iBoxx Extrapolation'!$H297,2)</f>
        <v>2.4300000000000002</v>
      </c>
      <c r="D297" s="13">
        <f>ROUND(AVERAGE(Zinsswaps!D226:D297)+'iBoxx Extrapolation'!$H297,2)</f>
        <v>2.41</v>
      </c>
      <c r="E297" s="13">
        <f>ROUND(AVERAGE(Zinsswaps!E226:E297)+'iBoxx Extrapolation'!$H297,2)</f>
        <v>2.42</v>
      </c>
      <c r="F297" s="13">
        <f>ROUND(AVERAGE(Zinsswaps!F226:F297)+'iBoxx Extrapolation'!$H297,2)</f>
        <v>2.4500000000000002</v>
      </c>
      <c r="G297" s="13">
        <f>ROUND(AVERAGE(Zinsswaps!G226:G297)+'iBoxx Extrapolation'!$H297,2)</f>
        <v>2.48</v>
      </c>
      <c r="H297" s="13">
        <f>ROUND(AVERAGE(Zinsswaps!H226:H297)+'iBoxx Extrapolation'!$H297,2)</f>
        <v>2.5099999999999998</v>
      </c>
      <c r="I297" s="13">
        <f>ROUND(AVERAGE(Zinsswaps!I226:I297)+'iBoxx Extrapolation'!$H297,2)</f>
        <v>2.5499999999999998</v>
      </c>
      <c r="J297" s="13">
        <f>ROUND(AVERAGE(Zinsswaps!J226:J297)+'iBoxx Extrapolation'!$H297,2)</f>
        <v>2.59</v>
      </c>
      <c r="K297" s="13">
        <f>ROUND(AVERAGE(Zinsswaps!K226:K297)+'iBoxx Extrapolation'!$H297,2)</f>
        <v>2.63</v>
      </c>
      <c r="L297" s="13">
        <f>ROUND(AVERAGE(Zinsswaps!L226:L297)+'iBoxx Extrapolation'!$H297,2)</f>
        <v>2.66</v>
      </c>
      <c r="M297" s="13">
        <f>ROUND(AVERAGE(Zinsswaps!M226:M297)+'iBoxx Extrapolation'!$H297,2)</f>
        <v>2.7</v>
      </c>
      <c r="N297" s="13">
        <f>ROUND(AVERAGE(Zinsswaps!N226:N297)+'iBoxx Extrapolation'!$H297,2)</f>
        <v>2.72</v>
      </c>
      <c r="O297" s="13">
        <f>ROUND(AVERAGE(Zinsswaps!O226:O297)+'iBoxx Extrapolation'!$H297,2)</f>
        <v>2.74</v>
      </c>
      <c r="P297" s="13">
        <f>ROUND(AVERAGE(Zinsswaps!P226:P297)+'iBoxx Extrapolation'!$H297,2)</f>
        <v>2.76</v>
      </c>
      <c r="Q297" s="13">
        <f>ROUND(AVERAGE(Zinsswaps!Q226:Q297)+'iBoxx Extrapolation'!$H297,2)</f>
        <v>2.75</v>
      </c>
      <c r="R297" s="13">
        <f>ROUND(AVERAGE(Zinsswaps!R226:R297)+'iBoxx Extrapolation'!$H297,2)</f>
        <v>2.75</v>
      </c>
      <c r="S297" s="13">
        <f>ROUND(AVERAGE(Zinsswaps!S226:S297)+'iBoxx Extrapolation'!$H297,2)</f>
        <v>2.74</v>
      </c>
      <c r="T297" s="13">
        <f>ROUND(AVERAGE(Zinsswaps!T226:T297)+'iBoxx Extrapolation'!$H297,2)</f>
        <v>2.74</v>
      </c>
      <c r="U297" s="13">
        <f>ROUND(AVERAGE(Zinsswaps!U226:U297)+'iBoxx Extrapolation'!$H297,2)</f>
        <v>2.74</v>
      </c>
      <c r="V297" s="13">
        <f>ROUND(AVERAGE(Zinsswaps!V226:V297)+'iBoxx Extrapolation'!$H297,2)</f>
        <v>2.71</v>
      </c>
      <c r="W297" s="13">
        <f>ROUND(AVERAGE(Zinsswaps!W226:W297)+'iBoxx Extrapolation'!$H297,2)</f>
        <v>2.7</v>
      </c>
      <c r="X297" s="13">
        <f>ROUND(AVERAGE(Zinsswaps!X226:X297)+'iBoxx Extrapolation'!$H297,2)</f>
        <v>2.68</v>
      </c>
      <c r="Y297" s="13">
        <f>ROUND(AVERAGE(Zinsswaps!Y226:Y297)+'iBoxx Extrapolation'!$H297,2)</f>
        <v>2.66</v>
      </c>
      <c r="Z297" s="13">
        <f>ROUND(AVERAGE(Zinsswaps!Z226:Z297)+'iBoxx Extrapolation'!$H297,2)</f>
        <v>2.65</v>
      </c>
      <c r="AA297" s="13">
        <f>ROUND(AVERAGE(Zinsswaps!AA226:AA297)+'iBoxx Extrapolation'!$H297,2)</f>
        <v>2.62</v>
      </c>
      <c r="AB297" s="13">
        <f>ROUND(AVERAGE(Zinsswaps!AB226:AB297)+'iBoxx Extrapolation'!$H297,2)</f>
        <v>2.6</v>
      </c>
      <c r="AC297" s="13">
        <f>ROUND(AVERAGE(Zinsswaps!AC226:AC297)+'iBoxx Extrapolation'!$H297,2)</f>
        <v>2.58</v>
      </c>
      <c r="AD297" s="13">
        <f>ROUND(AVERAGE(Zinsswaps!AD226:AD297)+'iBoxx Extrapolation'!$H297,2)</f>
        <v>2.57</v>
      </c>
      <c r="AE297" s="13">
        <f>ROUND(AVERAGE(Zinsswaps!AE226:AE297)+'iBoxx Extrapolation'!$H297,2)</f>
        <v>2.5499999999999998</v>
      </c>
      <c r="AF297" s="13">
        <f>ROUND(AVERAGE(Zinsswaps!AF226:AF297)+'iBoxx Extrapolation'!$H297,2)</f>
        <v>2.5299999999999998</v>
      </c>
      <c r="AG297" s="13">
        <f>ROUND(AVERAGE(Zinsswaps!AG226:AG297)+'iBoxx Extrapolation'!$H297,2)</f>
        <v>2.5099999999999998</v>
      </c>
      <c r="AH297" s="13">
        <f>ROUND(AVERAGE(Zinsswaps!AH226:AH297)+'iBoxx Extrapolation'!$H297,2)</f>
        <v>2.4900000000000002</v>
      </c>
      <c r="AI297" s="13">
        <f>ROUND(AVERAGE(Zinsswaps!AI226:AI297)+'iBoxx Extrapolation'!$H297,2)</f>
        <v>2.48</v>
      </c>
      <c r="AJ297" s="13">
        <f>ROUND(AVERAGE(Zinsswaps!AJ226:AJ297)+'iBoxx Extrapolation'!$H297,2)</f>
        <v>2.46</v>
      </c>
      <c r="AK297" s="13">
        <f>ROUND(AVERAGE(Zinsswaps!AK226:AK297)+'iBoxx Extrapolation'!$H297,2)</f>
        <v>2.4500000000000002</v>
      </c>
      <c r="AL297" s="13">
        <f>ROUND(AVERAGE(Zinsswaps!AL226:AL297)+'iBoxx Extrapolation'!$H297,2)</f>
        <v>2.4300000000000002</v>
      </c>
      <c r="AM297" s="13">
        <f>ROUND(AVERAGE(Zinsswaps!AM226:AM297)+'iBoxx Extrapolation'!$H297,2)</f>
        <v>2.42</v>
      </c>
      <c r="AN297" s="13">
        <f>ROUND(AVERAGE(Zinsswaps!AN226:AN297)+'iBoxx Extrapolation'!$H297,2)</f>
        <v>2.41</v>
      </c>
      <c r="AO297" s="13">
        <f>ROUND(AVERAGE(Zinsswaps!AO226:AO297)+'iBoxx Extrapolation'!$H297,2)</f>
        <v>2.4</v>
      </c>
      <c r="AP297" s="13">
        <f>ROUND(AVERAGE(Zinsswaps!AP226:AP297)+'iBoxx Extrapolation'!$H297,2)</f>
        <v>2.38</v>
      </c>
      <c r="AQ297" s="13">
        <f>ROUND(AVERAGE(Zinsswaps!AQ226:AQ297)+'iBoxx Extrapolation'!$H297,2)</f>
        <v>2.36</v>
      </c>
      <c r="AR297" s="13">
        <f>ROUND(AVERAGE(Zinsswaps!AR226:AR297)+'iBoxx Extrapolation'!$H297,2)</f>
        <v>2.35</v>
      </c>
      <c r="AS297" s="13">
        <f>ROUND(AVERAGE(Zinsswaps!AS226:AS297)+'iBoxx Extrapolation'!$H297,2)</f>
        <v>2.33</v>
      </c>
      <c r="AT297" s="13">
        <f>ROUND(AVERAGE(Zinsswaps!AT226:AT297)+'iBoxx Extrapolation'!$H297,2)</f>
        <v>2.3199999999999998</v>
      </c>
      <c r="AU297" s="13">
        <f>ROUND(AVERAGE(Zinsswaps!AU226:AU297)+'iBoxx Extrapolation'!$H297,2)</f>
        <v>2.2999999999999998</v>
      </c>
      <c r="AV297" s="13">
        <f>ROUND(AVERAGE(Zinsswaps!AV226:AV297)+'iBoxx Extrapolation'!$H297,2)</f>
        <v>2.29</v>
      </c>
      <c r="AW297" s="13">
        <f>ROUND(AVERAGE(Zinsswaps!AW226:AW297)+'iBoxx Extrapolation'!$H297,2)</f>
        <v>2.27</v>
      </c>
      <c r="AX297" s="13">
        <f>ROUND(AVERAGE(Zinsswaps!AX226:AX297)+'iBoxx Extrapolation'!$H297,2)</f>
        <v>2.2599999999999998</v>
      </c>
      <c r="AY297" s="13">
        <f>ROUND(AVERAGE(Zinsswaps!AY226:AY297)+'iBoxx Extrapolation'!$H297,2)</f>
        <v>2.25</v>
      </c>
    </row>
    <row r="298" spans="1:51" s="16" customFormat="1" x14ac:dyDescent="0.2">
      <c r="A298" s="12">
        <v>46295</v>
      </c>
      <c r="B298" s="13">
        <f>ROUND(AVERAGE(Zinsswaps!B227:B298)+'iBoxx Extrapolation'!$H298,2)</f>
        <v>2.5099999999999998</v>
      </c>
      <c r="C298" s="13">
        <f>ROUND(AVERAGE(Zinsswaps!C227:C298)+'iBoxx Extrapolation'!$H298,2)</f>
        <v>2.4700000000000002</v>
      </c>
      <c r="D298" s="13">
        <f>ROUND(AVERAGE(Zinsswaps!D227:D298)+'iBoxx Extrapolation'!$H298,2)</f>
        <v>2.4500000000000002</v>
      </c>
      <c r="E298" s="13">
        <f>ROUND(AVERAGE(Zinsswaps!E227:E298)+'iBoxx Extrapolation'!$H298,2)</f>
        <v>2.4700000000000002</v>
      </c>
      <c r="F298" s="13">
        <f>ROUND(AVERAGE(Zinsswaps!F227:F298)+'iBoxx Extrapolation'!$H298,2)</f>
        <v>2.4900000000000002</v>
      </c>
      <c r="G298" s="13">
        <f>ROUND(AVERAGE(Zinsswaps!G227:G298)+'iBoxx Extrapolation'!$H298,2)</f>
        <v>2.52</v>
      </c>
      <c r="H298" s="13">
        <f>ROUND(AVERAGE(Zinsswaps!H227:H298)+'iBoxx Extrapolation'!$H298,2)</f>
        <v>2.5499999999999998</v>
      </c>
      <c r="I298" s="13">
        <f>ROUND(AVERAGE(Zinsswaps!I227:I298)+'iBoxx Extrapolation'!$H298,2)</f>
        <v>2.59</v>
      </c>
      <c r="J298" s="13">
        <f>ROUND(AVERAGE(Zinsswaps!J227:J298)+'iBoxx Extrapolation'!$H298,2)</f>
        <v>2.63</v>
      </c>
      <c r="K298" s="13">
        <f>ROUND(AVERAGE(Zinsswaps!K227:K298)+'iBoxx Extrapolation'!$H298,2)</f>
        <v>2.67</v>
      </c>
      <c r="L298" s="13">
        <f>ROUND(AVERAGE(Zinsswaps!L227:L298)+'iBoxx Extrapolation'!$H298,2)</f>
        <v>2.71</v>
      </c>
      <c r="M298" s="13">
        <f>ROUND(AVERAGE(Zinsswaps!M227:M298)+'iBoxx Extrapolation'!$H298,2)</f>
        <v>2.74</v>
      </c>
      <c r="N298" s="13">
        <f>ROUND(AVERAGE(Zinsswaps!N227:N298)+'iBoxx Extrapolation'!$H298,2)</f>
        <v>2.77</v>
      </c>
      <c r="O298" s="13">
        <f>ROUND(AVERAGE(Zinsswaps!O227:O298)+'iBoxx Extrapolation'!$H298,2)</f>
        <v>2.79</v>
      </c>
      <c r="P298" s="13">
        <f>ROUND(AVERAGE(Zinsswaps!P227:P298)+'iBoxx Extrapolation'!$H298,2)</f>
        <v>2.8</v>
      </c>
      <c r="Q298" s="13">
        <f>ROUND(AVERAGE(Zinsswaps!Q227:Q298)+'iBoxx Extrapolation'!$H298,2)</f>
        <v>2.8</v>
      </c>
      <c r="R298" s="13">
        <f>ROUND(AVERAGE(Zinsswaps!R227:R298)+'iBoxx Extrapolation'!$H298,2)</f>
        <v>2.79</v>
      </c>
      <c r="S298" s="13">
        <f>ROUND(AVERAGE(Zinsswaps!S227:S298)+'iBoxx Extrapolation'!$H298,2)</f>
        <v>2.79</v>
      </c>
      <c r="T298" s="13">
        <f>ROUND(AVERAGE(Zinsswaps!T227:T298)+'iBoxx Extrapolation'!$H298,2)</f>
        <v>2.78</v>
      </c>
      <c r="U298" s="13">
        <f>ROUND(AVERAGE(Zinsswaps!U227:U298)+'iBoxx Extrapolation'!$H298,2)</f>
        <v>2.78</v>
      </c>
      <c r="V298" s="13">
        <f>ROUND(AVERAGE(Zinsswaps!V227:V298)+'iBoxx Extrapolation'!$H298,2)</f>
        <v>2.76</v>
      </c>
      <c r="W298" s="13">
        <f>ROUND(AVERAGE(Zinsswaps!W227:W298)+'iBoxx Extrapolation'!$H298,2)</f>
        <v>2.74</v>
      </c>
      <c r="X298" s="13">
        <f>ROUND(AVERAGE(Zinsswaps!X227:X298)+'iBoxx Extrapolation'!$H298,2)</f>
        <v>2.72</v>
      </c>
      <c r="Y298" s="13">
        <f>ROUND(AVERAGE(Zinsswaps!Y227:Y298)+'iBoxx Extrapolation'!$H298,2)</f>
        <v>2.71</v>
      </c>
      <c r="Z298" s="13">
        <f>ROUND(AVERAGE(Zinsswaps!Z227:Z298)+'iBoxx Extrapolation'!$H298,2)</f>
        <v>2.69</v>
      </c>
      <c r="AA298" s="13">
        <f>ROUND(AVERAGE(Zinsswaps!AA227:AA298)+'iBoxx Extrapolation'!$H298,2)</f>
        <v>2.67</v>
      </c>
      <c r="AB298" s="13">
        <f>ROUND(AVERAGE(Zinsswaps!AB227:AB298)+'iBoxx Extrapolation'!$H298,2)</f>
        <v>2.65</v>
      </c>
      <c r="AC298" s="13">
        <f>ROUND(AVERAGE(Zinsswaps!AC227:AC298)+'iBoxx Extrapolation'!$H298,2)</f>
        <v>2.63</v>
      </c>
      <c r="AD298" s="13">
        <f>ROUND(AVERAGE(Zinsswaps!AD227:AD298)+'iBoxx Extrapolation'!$H298,2)</f>
        <v>2.61</v>
      </c>
      <c r="AE298" s="13">
        <f>ROUND(AVERAGE(Zinsswaps!AE227:AE298)+'iBoxx Extrapolation'!$H298,2)</f>
        <v>2.6</v>
      </c>
      <c r="AF298" s="13">
        <f>ROUND(AVERAGE(Zinsswaps!AF227:AF298)+'iBoxx Extrapolation'!$H298,2)</f>
        <v>2.58</v>
      </c>
      <c r="AG298" s="13">
        <f>ROUND(AVERAGE(Zinsswaps!AG227:AG298)+'iBoxx Extrapolation'!$H298,2)</f>
        <v>2.56</v>
      </c>
      <c r="AH298" s="13">
        <f>ROUND(AVERAGE(Zinsswaps!AH227:AH298)+'iBoxx Extrapolation'!$H298,2)</f>
        <v>2.54</v>
      </c>
      <c r="AI298" s="13">
        <f>ROUND(AVERAGE(Zinsswaps!AI227:AI298)+'iBoxx Extrapolation'!$H298,2)</f>
        <v>2.52</v>
      </c>
      <c r="AJ298" s="13">
        <f>ROUND(AVERAGE(Zinsswaps!AJ227:AJ298)+'iBoxx Extrapolation'!$H298,2)</f>
        <v>2.5099999999999998</v>
      </c>
      <c r="AK298" s="13">
        <f>ROUND(AVERAGE(Zinsswaps!AK227:AK298)+'iBoxx Extrapolation'!$H298,2)</f>
        <v>2.4900000000000002</v>
      </c>
      <c r="AL298" s="13">
        <f>ROUND(AVERAGE(Zinsswaps!AL227:AL298)+'iBoxx Extrapolation'!$H298,2)</f>
        <v>2.48</v>
      </c>
      <c r="AM298" s="13">
        <f>ROUND(AVERAGE(Zinsswaps!AM227:AM298)+'iBoxx Extrapolation'!$H298,2)</f>
        <v>2.46</v>
      </c>
      <c r="AN298" s="13">
        <f>ROUND(AVERAGE(Zinsswaps!AN227:AN298)+'iBoxx Extrapolation'!$H298,2)</f>
        <v>2.4500000000000002</v>
      </c>
      <c r="AO298" s="13">
        <f>ROUND(AVERAGE(Zinsswaps!AO227:AO298)+'iBoxx Extrapolation'!$H298,2)</f>
        <v>2.44</v>
      </c>
      <c r="AP298" s="13">
        <f>ROUND(AVERAGE(Zinsswaps!AP227:AP298)+'iBoxx Extrapolation'!$H298,2)</f>
        <v>2.42</v>
      </c>
      <c r="AQ298" s="13">
        <f>ROUND(AVERAGE(Zinsswaps!AQ227:AQ298)+'iBoxx Extrapolation'!$H298,2)</f>
        <v>2.41</v>
      </c>
      <c r="AR298" s="13">
        <f>ROUND(AVERAGE(Zinsswaps!AR227:AR298)+'iBoxx Extrapolation'!$H298,2)</f>
        <v>2.39</v>
      </c>
      <c r="AS298" s="13">
        <f>ROUND(AVERAGE(Zinsswaps!AS227:AS298)+'iBoxx Extrapolation'!$H298,2)</f>
        <v>2.37</v>
      </c>
      <c r="AT298" s="13">
        <f>ROUND(AVERAGE(Zinsswaps!AT227:AT298)+'iBoxx Extrapolation'!$H298,2)</f>
        <v>2.36</v>
      </c>
      <c r="AU298" s="13">
        <f>ROUND(AVERAGE(Zinsswaps!AU227:AU298)+'iBoxx Extrapolation'!$H298,2)</f>
        <v>2.34</v>
      </c>
      <c r="AV298" s="13">
        <f>ROUND(AVERAGE(Zinsswaps!AV227:AV298)+'iBoxx Extrapolation'!$H298,2)</f>
        <v>2.33</v>
      </c>
      <c r="AW298" s="13">
        <f>ROUND(AVERAGE(Zinsswaps!AW227:AW298)+'iBoxx Extrapolation'!$H298,2)</f>
        <v>2.3199999999999998</v>
      </c>
      <c r="AX298" s="13">
        <f>ROUND(AVERAGE(Zinsswaps!AX227:AX298)+'iBoxx Extrapolation'!$H298,2)</f>
        <v>2.31</v>
      </c>
      <c r="AY298" s="13">
        <f>ROUND(AVERAGE(Zinsswaps!AY227:AY298)+'iBoxx Extrapolation'!$H298,2)</f>
        <v>2.29</v>
      </c>
    </row>
    <row r="299" spans="1:51" s="16" customFormat="1" x14ac:dyDescent="0.2">
      <c r="A299" s="12">
        <v>46326</v>
      </c>
      <c r="B299" s="13">
        <f>ROUND(AVERAGE(Zinsswaps!B228:B299)+'iBoxx Extrapolation'!$H299,2)</f>
        <v>2.5499999999999998</v>
      </c>
      <c r="C299" s="13">
        <f>ROUND(AVERAGE(Zinsswaps!C228:C299)+'iBoxx Extrapolation'!$H299,2)</f>
        <v>2.5099999999999998</v>
      </c>
      <c r="D299" s="13">
        <f>ROUND(AVERAGE(Zinsswaps!D228:D299)+'iBoxx Extrapolation'!$H299,2)</f>
        <v>2.5</v>
      </c>
      <c r="E299" s="13">
        <f>ROUND(AVERAGE(Zinsswaps!E228:E299)+'iBoxx Extrapolation'!$H299,2)</f>
        <v>2.5099999999999998</v>
      </c>
      <c r="F299" s="13">
        <f>ROUND(AVERAGE(Zinsswaps!F228:F299)+'iBoxx Extrapolation'!$H299,2)</f>
        <v>2.5299999999999998</v>
      </c>
      <c r="G299" s="13">
        <f>ROUND(AVERAGE(Zinsswaps!G228:G299)+'iBoxx Extrapolation'!$H299,2)</f>
        <v>2.56</v>
      </c>
      <c r="H299" s="13">
        <f>ROUND(AVERAGE(Zinsswaps!H228:H299)+'iBoxx Extrapolation'!$H299,2)</f>
        <v>2.6</v>
      </c>
      <c r="I299" s="13">
        <f>ROUND(AVERAGE(Zinsswaps!I228:I299)+'iBoxx Extrapolation'!$H299,2)</f>
        <v>2.64</v>
      </c>
      <c r="J299" s="13">
        <f>ROUND(AVERAGE(Zinsswaps!J228:J299)+'iBoxx Extrapolation'!$H299,2)</f>
        <v>2.68</v>
      </c>
      <c r="K299" s="13">
        <f>ROUND(AVERAGE(Zinsswaps!K228:K299)+'iBoxx Extrapolation'!$H299,2)</f>
        <v>2.72</v>
      </c>
      <c r="L299" s="13">
        <f>ROUND(AVERAGE(Zinsswaps!L228:L299)+'iBoxx Extrapolation'!$H299,2)</f>
        <v>2.75</v>
      </c>
      <c r="M299" s="13">
        <f>ROUND(AVERAGE(Zinsswaps!M228:M299)+'iBoxx Extrapolation'!$H299,2)</f>
        <v>2.79</v>
      </c>
      <c r="N299" s="13">
        <f>ROUND(AVERAGE(Zinsswaps!N228:N299)+'iBoxx Extrapolation'!$H299,2)</f>
        <v>2.81</v>
      </c>
      <c r="O299" s="13">
        <f>ROUND(AVERAGE(Zinsswaps!O228:O299)+'iBoxx Extrapolation'!$H299,2)</f>
        <v>2.83</v>
      </c>
      <c r="P299" s="13">
        <f>ROUND(AVERAGE(Zinsswaps!P228:P299)+'iBoxx Extrapolation'!$H299,2)</f>
        <v>2.85</v>
      </c>
      <c r="Q299" s="13">
        <f>ROUND(AVERAGE(Zinsswaps!Q228:Q299)+'iBoxx Extrapolation'!$H299,2)</f>
        <v>2.84</v>
      </c>
      <c r="R299" s="13">
        <f>ROUND(AVERAGE(Zinsswaps!R228:R299)+'iBoxx Extrapolation'!$H299,2)</f>
        <v>2.84</v>
      </c>
      <c r="S299" s="13">
        <f>ROUND(AVERAGE(Zinsswaps!S228:S299)+'iBoxx Extrapolation'!$H299,2)</f>
        <v>2.84</v>
      </c>
      <c r="T299" s="13">
        <f>ROUND(AVERAGE(Zinsswaps!T228:T299)+'iBoxx Extrapolation'!$H299,2)</f>
        <v>2.83</v>
      </c>
      <c r="U299" s="13">
        <f>ROUND(AVERAGE(Zinsswaps!U228:U299)+'iBoxx Extrapolation'!$H299,2)</f>
        <v>2.83</v>
      </c>
      <c r="V299" s="13">
        <f>ROUND(AVERAGE(Zinsswaps!V228:V299)+'iBoxx Extrapolation'!$H299,2)</f>
        <v>2.81</v>
      </c>
      <c r="W299" s="13">
        <f>ROUND(AVERAGE(Zinsswaps!W228:W299)+'iBoxx Extrapolation'!$H299,2)</f>
        <v>2.79</v>
      </c>
      <c r="X299" s="13">
        <f>ROUND(AVERAGE(Zinsswaps!X228:X299)+'iBoxx Extrapolation'!$H299,2)</f>
        <v>2.77</v>
      </c>
      <c r="Y299" s="13">
        <f>ROUND(AVERAGE(Zinsswaps!Y228:Y299)+'iBoxx Extrapolation'!$H299,2)</f>
        <v>2.75</v>
      </c>
      <c r="Z299" s="13">
        <f>ROUND(AVERAGE(Zinsswaps!Z228:Z299)+'iBoxx Extrapolation'!$H299,2)</f>
        <v>2.74</v>
      </c>
      <c r="AA299" s="13">
        <f>ROUND(AVERAGE(Zinsswaps!AA228:AA299)+'iBoxx Extrapolation'!$H299,2)</f>
        <v>2.72</v>
      </c>
      <c r="AB299" s="13">
        <f>ROUND(AVERAGE(Zinsswaps!AB228:AB299)+'iBoxx Extrapolation'!$H299,2)</f>
        <v>2.7</v>
      </c>
      <c r="AC299" s="13">
        <f>ROUND(AVERAGE(Zinsswaps!AC228:AC299)+'iBoxx Extrapolation'!$H299,2)</f>
        <v>2.68</v>
      </c>
      <c r="AD299" s="13">
        <f>ROUND(AVERAGE(Zinsswaps!AD228:AD299)+'iBoxx Extrapolation'!$H299,2)</f>
        <v>2.66</v>
      </c>
      <c r="AE299" s="13">
        <f>ROUND(AVERAGE(Zinsswaps!AE228:AE299)+'iBoxx Extrapolation'!$H299,2)</f>
        <v>2.64</v>
      </c>
      <c r="AF299" s="13">
        <f>ROUND(AVERAGE(Zinsswaps!AF228:AF299)+'iBoxx Extrapolation'!$H299,2)</f>
        <v>2.62</v>
      </c>
      <c r="AG299" s="13">
        <f>ROUND(AVERAGE(Zinsswaps!AG228:AG299)+'iBoxx Extrapolation'!$H299,2)</f>
        <v>2.6</v>
      </c>
      <c r="AH299" s="13">
        <f>ROUND(AVERAGE(Zinsswaps!AH228:AH299)+'iBoxx Extrapolation'!$H299,2)</f>
        <v>2.59</v>
      </c>
      <c r="AI299" s="13">
        <f>ROUND(AVERAGE(Zinsswaps!AI228:AI299)+'iBoxx Extrapolation'!$H299,2)</f>
        <v>2.57</v>
      </c>
      <c r="AJ299" s="13">
        <f>ROUND(AVERAGE(Zinsswaps!AJ228:AJ299)+'iBoxx Extrapolation'!$H299,2)</f>
        <v>2.5499999999999998</v>
      </c>
      <c r="AK299" s="13">
        <f>ROUND(AVERAGE(Zinsswaps!AK228:AK299)+'iBoxx Extrapolation'!$H299,2)</f>
        <v>2.54</v>
      </c>
      <c r="AL299" s="13">
        <f>ROUND(AVERAGE(Zinsswaps!AL228:AL299)+'iBoxx Extrapolation'!$H299,2)</f>
        <v>2.52</v>
      </c>
      <c r="AM299" s="13">
        <f>ROUND(AVERAGE(Zinsswaps!AM228:AM299)+'iBoxx Extrapolation'!$H299,2)</f>
        <v>2.5099999999999998</v>
      </c>
      <c r="AN299" s="13">
        <f>ROUND(AVERAGE(Zinsswaps!AN228:AN299)+'iBoxx Extrapolation'!$H299,2)</f>
        <v>2.5</v>
      </c>
      <c r="AO299" s="13">
        <f>ROUND(AVERAGE(Zinsswaps!AO228:AO299)+'iBoxx Extrapolation'!$H299,2)</f>
        <v>2.4900000000000002</v>
      </c>
      <c r="AP299" s="13">
        <f>ROUND(AVERAGE(Zinsswaps!AP228:AP299)+'iBoxx Extrapolation'!$H299,2)</f>
        <v>2.4700000000000002</v>
      </c>
      <c r="AQ299" s="13">
        <f>ROUND(AVERAGE(Zinsswaps!AQ228:AQ299)+'iBoxx Extrapolation'!$H299,2)</f>
        <v>2.4500000000000002</v>
      </c>
      <c r="AR299" s="13">
        <f>ROUND(AVERAGE(Zinsswaps!AR228:AR299)+'iBoxx Extrapolation'!$H299,2)</f>
        <v>2.4300000000000002</v>
      </c>
      <c r="AS299" s="13">
        <f>ROUND(AVERAGE(Zinsswaps!AS228:AS299)+'iBoxx Extrapolation'!$H299,2)</f>
        <v>2.42</v>
      </c>
      <c r="AT299" s="13">
        <f>ROUND(AVERAGE(Zinsswaps!AT228:AT299)+'iBoxx Extrapolation'!$H299,2)</f>
        <v>2.4</v>
      </c>
      <c r="AU299" s="13">
        <f>ROUND(AVERAGE(Zinsswaps!AU228:AU299)+'iBoxx Extrapolation'!$H299,2)</f>
        <v>2.39</v>
      </c>
      <c r="AV299" s="13">
        <f>ROUND(AVERAGE(Zinsswaps!AV228:AV299)+'iBoxx Extrapolation'!$H299,2)</f>
        <v>2.38</v>
      </c>
      <c r="AW299" s="13">
        <f>ROUND(AVERAGE(Zinsswaps!AW228:AW299)+'iBoxx Extrapolation'!$H299,2)</f>
        <v>2.36</v>
      </c>
      <c r="AX299" s="13">
        <f>ROUND(AVERAGE(Zinsswaps!AX228:AX299)+'iBoxx Extrapolation'!$H299,2)</f>
        <v>2.35</v>
      </c>
      <c r="AY299" s="13">
        <f>ROUND(AVERAGE(Zinsswaps!AY228:AY299)+'iBoxx Extrapolation'!$H299,2)</f>
        <v>2.34</v>
      </c>
    </row>
    <row r="300" spans="1:51" s="16" customFormat="1" x14ac:dyDescent="0.2">
      <c r="A300" s="12">
        <v>46356</v>
      </c>
      <c r="B300" s="13">
        <f>ROUND(AVERAGE(Zinsswaps!B229:B300)+'iBoxx Extrapolation'!$H300,2)</f>
        <v>2.59</v>
      </c>
      <c r="C300" s="13">
        <f>ROUND(AVERAGE(Zinsswaps!C229:C300)+'iBoxx Extrapolation'!$H300,2)</f>
        <v>2.5499999999999998</v>
      </c>
      <c r="D300" s="13">
        <f>ROUND(AVERAGE(Zinsswaps!D229:D300)+'iBoxx Extrapolation'!$H300,2)</f>
        <v>2.54</v>
      </c>
      <c r="E300" s="13">
        <f>ROUND(AVERAGE(Zinsswaps!E229:E300)+'iBoxx Extrapolation'!$H300,2)</f>
        <v>2.5499999999999998</v>
      </c>
      <c r="F300" s="13">
        <f>ROUND(AVERAGE(Zinsswaps!F229:F300)+'iBoxx Extrapolation'!$H300,2)</f>
        <v>2.58</v>
      </c>
      <c r="G300" s="13">
        <f>ROUND(AVERAGE(Zinsswaps!G229:G300)+'iBoxx Extrapolation'!$H300,2)</f>
        <v>2.61</v>
      </c>
      <c r="H300" s="13">
        <f>ROUND(AVERAGE(Zinsswaps!H229:H300)+'iBoxx Extrapolation'!$H300,2)</f>
        <v>2.64</v>
      </c>
      <c r="I300" s="13">
        <f>ROUND(AVERAGE(Zinsswaps!I229:I300)+'iBoxx Extrapolation'!$H300,2)</f>
        <v>2.68</v>
      </c>
      <c r="J300" s="13">
        <f>ROUND(AVERAGE(Zinsswaps!J229:J300)+'iBoxx Extrapolation'!$H300,2)</f>
        <v>2.72</v>
      </c>
      <c r="K300" s="13">
        <f>ROUND(AVERAGE(Zinsswaps!K229:K300)+'iBoxx Extrapolation'!$H300,2)</f>
        <v>2.76</v>
      </c>
      <c r="L300" s="13">
        <f>ROUND(AVERAGE(Zinsswaps!L229:L300)+'iBoxx Extrapolation'!$H300,2)</f>
        <v>2.8</v>
      </c>
      <c r="M300" s="13">
        <f>ROUND(AVERAGE(Zinsswaps!M229:M300)+'iBoxx Extrapolation'!$H300,2)</f>
        <v>2.83</v>
      </c>
      <c r="N300" s="13">
        <f>ROUND(AVERAGE(Zinsswaps!N229:N300)+'iBoxx Extrapolation'!$H300,2)</f>
        <v>2.86</v>
      </c>
      <c r="O300" s="13">
        <f>ROUND(AVERAGE(Zinsswaps!O229:O300)+'iBoxx Extrapolation'!$H300,2)</f>
        <v>2.88</v>
      </c>
      <c r="P300" s="13">
        <f>ROUND(AVERAGE(Zinsswaps!P229:P300)+'iBoxx Extrapolation'!$H300,2)</f>
        <v>2.9</v>
      </c>
      <c r="Q300" s="13">
        <f>ROUND(AVERAGE(Zinsswaps!Q229:Q300)+'iBoxx Extrapolation'!$H300,2)</f>
        <v>2.89</v>
      </c>
      <c r="R300" s="13">
        <f>ROUND(AVERAGE(Zinsswaps!R229:R300)+'iBoxx Extrapolation'!$H300,2)</f>
        <v>2.89</v>
      </c>
      <c r="S300" s="13">
        <f>ROUND(AVERAGE(Zinsswaps!S229:S300)+'iBoxx Extrapolation'!$H300,2)</f>
        <v>2.88</v>
      </c>
      <c r="T300" s="13">
        <f>ROUND(AVERAGE(Zinsswaps!T229:T300)+'iBoxx Extrapolation'!$H300,2)</f>
        <v>2.88</v>
      </c>
      <c r="U300" s="13">
        <f>ROUND(AVERAGE(Zinsswaps!U229:U300)+'iBoxx Extrapolation'!$H300,2)</f>
        <v>2.88</v>
      </c>
      <c r="V300" s="13">
        <f>ROUND(AVERAGE(Zinsswaps!V229:V300)+'iBoxx Extrapolation'!$H300,2)</f>
        <v>2.85</v>
      </c>
      <c r="W300" s="13">
        <f>ROUND(AVERAGE(Zinsswaps!W229:W300)+'iBoxx Extrapolation'!$H300,2)</f>
        <v>2.83</v>
      </c>
      <c r="X300" s="13">
        <f>ROUND(AVERAGE(Zinsswaps!X229:X300)+'iBoxx Extrapolation'!$H300,2)</f>
        <v>2.82</v>
      </c>
      <c r="Y300" s="13">
        <f>ROUND(AVERAGE(Zinsswaps!Y229:Y300)+'iBoxx Extrapolation'!$H300,2)</f>
        <v>2.8</v>
      </c>
      <c r="Z300" s="13">
        <f>ROUND(AVERAGE(Zinsswaps!Z229:Z300)+'iBoxx Extrapolation'!$H300,2)</f>
        <v>2.79</v>
      </c>
      <c r="AA300" s="13">
        <f>ROUND(AVERAGE(Zinsswaps!AA229:AA300)+'iBoxx Extrapolation'!$H300,2)</f>
        <v>2.76</v>
      </c>
      <c r="AB300" s="13">
        <f>ROUND(AVERAGE(Zinsswaps!AB229:AB300)+'iBoxx Extrapolation'!$H300,2)</f>
        <v>2.74</v>
      </c>
      <c r="AC300" s="13">
        <f>ROUND(AVERAGE(Zinsswaps!AC229:AC300)+'iBoxx Extrapolation'!$H300,2)</f>
        <v>2.72</v>
      </c>
      <c r="AD300" s="13">
        <f>ROUND(AVERAGE(Zinsswaps!AD229:AD300)+'iBoxx Extrapolation'!$H300,2)</f>
        <v>2.71</v>
      </c>
      <c r="AE300" s="13">
        <f>ROUND(AVERAGE(Zinsswaps!AE229:AE300)+'iBoxx Extrapolation'!$H300,2)</f>
        <v>2.69</v>
      </c>
      <c r="AF300" s="13">
        <f>ROUND(AVERAGE(Zinsswaps!AF229:AF300)+'iBoxx Extrapolation'!$H300,2)</f>
        <v>2.67</v>
      </c>
      <c r="AG300" s="13">
        <f>ROUND(AVERAGE(Zinsswaps!AG229:AG300)+'iBoxx Extrapolation'!$H300,2)</f>
        <v>2.65</v>
      </c>
      <c r="AH300" s="13">
        <f>ROUND(AVERAGE(Zinsswaps!AH229:AH300)+'iBoxx Extrapolation'!$H300,2)</f>
        <v>2.63</v>
      </c>
      <c r="AI300" s="13">
        <f>ROUND(AVERAGE(Zinsswaps!AI229:AI300)+'iBoxx Extrapolation'!$H300,2)</f>
        <v>2.62</v>
      </c>
      <c r="AJ300" s="13">
        <f>ROUND(AVERAGE(Zinsswaps!AJ229:AJ300)+'iBoxx Extrapolation'!$H300,2)</f>
        <v>2.6</v>
      </c>
      <c r="AK300" s="13">
        <f>ROUND(AVERAGE(Zinsswaps!AK229:AK300)+'iBoxx Extrapolation'!$H300,2)</f>
        <v>2.58</v>
      </c>
      <c r="AL300" s="13">
        <f>ROUND(AVERAGE(Zinsswaps!AL229:AL300)+'iBoxx Extrapolation'!$H300,2)</f>
        <v>2.57</v>
      </c>
      <c r="AM300" s="13">
        <f>ROUND(AVERAGE(Zinsswaps!AM229:AM300)+'iBoxx Extrapolation'!$H300,2)</f>
        <v>2.56</v>
      </c>
      <c r="AN300" s="13">
        <f>ROUND(AVERAGE(Zinsswaps!AN229:AN300)+'iBoxx Extrapolation'!$H300,2)</f>
        <v>2.54</v>
      </c>
      <c r="AO300" s="13">
        <f>ROUND(AVERAGE(Zinsswaps!AO229:AO300)+'iBoxx Extrapolation'!$H300,2)</f>
        <v>2.5299999999999998</v>
      </c>
      <c r="AP300" s="13">
        <f>ROUND(AVERAGE(Zinsswaps!AP229:AP300)+'iBoxx Extrapolation'!$H300,2)</f>
        <v>2.5099999999999998</v>
      </c>
      <c r="AQ300" s="13">
        <f>ROUND(AVERAGE(Zinsswaps!AQ229:AQ300)+'iBoxx Extrapolation'!$H300,2)</f>
        <v>2.5</v>
      </c>
      <c r="AR300" s="13">
        <f>ROUND(AVERAGE(Zinsswaps!AR229:AR300)+'iBoxx Extrapolation'!$H300,2)</f>
        <v>2.48</v>
      </c>
      <c r="AS300" s="13">
        <f>ROUND(AVERAGE(Zinsswaps!AS229:AS300)+'iBoxx Extrapolation'!$H300,2)</f>
        <v>2.46</v>
      </c>
      <c r="AT300" s="13">
        <f>ROUND(AVERAGE(Zinsswaps!AT229:AT300)+'iBoxx Extrapolation'!$H300,2)</f>
        <v>2.4500000000000002</v>
      </c>
      <c r="AU300" s="13">
        <f>ROUND(AVERAGE(Zinsswaps!AU229:AU300)+'iBoxx Extrapolation'!$H300,2)</f>
        <v>2.4300000000000002</v>
      </c>
      <c r="AV300" s="13">
        <f>ROUND(AVERAGE(Zinsswaps!AV229:AV300)+'iBoxx Extrapolation'!$H300,2)</f>
        <v>2.42</v>
      </c>
      <c r="AW300" s="13">
        <f>ROUND(AVERAGE(Zinsswaps!AW229:AW300)+'iBoxx Extrapolation'!$H300,2)</f>
        <v>2.41</v>
      </c>
      <c r="AX300" s="13">
        <f>ROUND(AVERAGE(Zinsswaps!AX229:AX300)+'iBoxx Extrapolation'!$H300,2)</f>
        <v>2.39</v>
      </c>
      <c r="AY300" s="13">
        <f>ROUND(AVERAGE(Zinsswaps!AY229:AY300)+'iBoxx Extrapolation'!$H300,2)</f>
        <v>2.38</v>
      </c>
    </row>
    <row r="301" spans="1:51" s="16" customFormat="1" x14ac:dyDescent="0.2">
      <c r="A301" s="12">
        <v>46387</v>
      </c>
      <c r="B301" s="13">
        <f>ROUND(AVERAGE(Zinsswaps!B230:B301)+'iBoxx Extrapolation'!$H301,2)</f>
        <v>2.63</v>
      </c>
      <c r="C301" s="13">
        <f>ROUND(AVERAGE(Zinsswaps!C230:C301)+'iBoxx Extrapolation'!$H301,2)</f>
        <v>2.6</v>
      </c>
      <c r="D301" s="13">
        <f>ROUND(AVERAGE(Zinsswaps!D230:D301)+'iBoxx Extrapolation'!$H301,2)</f>
        <v>2.58</v>
      </c>
      <c r="E301" s="13">
        <f>ROUND(AVERAGE(Zinsswaps!E230:E301)+'iBoxx Extrapolation'!$H301,2)</f>
        <v>2.6</v>
      </c>
      <c r="F301" s="13">
        <f>ROUND(AVERAGE(Zinsswaps!F230:F301)+'iBoxx Extrapolation'!$H301,2)</f>
        <v>2.62</v>
      </c>
      <c r="G301" s="13">
        <f>ROUND(AVERAGE(Zinsswaps!G230:G301)+'iBoxx Extrapolation'!$H301,2)</f>
        <v>2.65</v>
      </c>
      <c r="H301" s="13">
        <f>ROUND(AVERAGE(Zinsswaps!H230:H301)+'iBoxx Extrapolation'!$H301,2)</f>
        <v>2.69</v>
      </c>
      <c r="I301" s="13">
        <f>ROUND(AVERAGE(Zinsswaps!I230:I301)+'iBoxx Extrapolation'!$H301,2)</f>
        <v>2.73</v>
      </c>
      <c r="J301" s="13">
        <f>ROUND(AVERAGE(Zinsswaps!J230:J301)+'iBoxx Extrapolation'!$H301,2)</f>
        <v>2.77</v>
      </c>
      <c r="K301" s="13">
        <f>ROUND(AVERAGE(Zinsswaps!K230:K301)+'iBoxx Extrapolation'!$H301,2)</f>
        <v>2.81</v>
      </c>
      <c r="L301" s="13">
        <f>ROUND(AVERAGE(Zinsswaps!L230:L301)+'iBoxx Extrapolation'!$H301,2)</f>
        <v>2.85</v>
      </c>
      <c r="M301" s="13">
        <f>ROUND(AVERAGE(Zinsswaps!M230:M301)+'iBoxx Extrapolation'!$H301,2)</f>
        <v>2.88</v>
      </c>
      <c r="N301" s="13">
        <f>ROUND(AVERAGE(Zinsswaps!N230:N301)+'iBoxx Extrapolation'!$H301,2)</f>
        <v>2.91</v>
      </c>
      <c r="O301" s="13">
        <f>ROUND(AVERAGE(Zinsswaps!O230:O301)+'iBoxx Extrapolation'!$H301,2)</f>
        <v>2.93</v>
      </c>
      <c r="P301" s="13">
        <f>ROUND(AVERAGE(Zinsswaps!P230:P301)+'iBoxx Extrapolation'!$H301,2)</f>
        <v>2.94</v>
      </c>
      <c r="Q301" s="13">
        <f>ROUND(AVERAGE(Zinsswaps!Q230:Q301)+'iBoxx Extrapolation'!$H301,2)</f>
        <v>2.94</v>
      </c>
      <c r="R301" s="13">
        <f>ROUND(AVERAGE(Zinsswaps!R230:R301)+'iBoxx Extrapolation'!$H301,2)</f>
        <v>2.93</v>
      </c>
      <c r="S301" s="13">
        <f>ROUND(AVERAGE(Zinsswaps!S230:S301)+'iBoxx Extrapolation'!$H301,2)</f>
        <v>2.93</v>
      </c>
      <c r="T301" s="13">
        <f>ROUND(AVERAGE(Zinsswaps!T230:T301)+'iBoxx Extrapolation'!$H301,2)</f>
        <v>2.93</v>
      </c>
      <c r="U301" s="13">
        <f>ROUND(AVERAGE(Zinsswaps!U230:U301)+'iBoxx Extrapolation'!$H301,2)</f>
        <v>2.92</v>
      </c>
      <c r="V301" s="13">
        <f>ROUND(AVERAGE(Zinsswaps!V230:V301)+'iBoxx Extrapolation'!$H301,2)</f>
        <v>2.9</v>
      </c>
      <c r="W301" s="13">
        <f>ROUND(AVERAGE(Zinsswaps!W230:W301)+'iBoxx Extrapolation'!$H301,2)</f>
        <v>2.88</v>
      </c>
      <c r="X301" s="13">
        <f>ROUND(AVERAGE(Zinsswaps!X230:X301)+'iBoxx Extrapolation'!$H301,2)</f>
        <v>2.86</v>
      </c>
      <c r="Y301" s="13">
        <f>ROUND(AVERAGE(Zinsswaps!Y230:Y301)+'iBoxx Extrapolation'!$H301,2)</f>
        <v>2.85</v>
      </c>
      <c r="Z301" s="13">
        <f>ROUND(AVERAGE(Zinsswaps!Z230:Z301)+'iBoxx Extrapolation'!$H301,2)</f>
        <v>2.83</v>
      </c>
      <c r="AA301" s="13">
        <f>ROUND(AVERAGE(Zinsswaps!AA230:AA301)+'iBoxx Extrapolation'!$H301,2)</f>
        <v>2.81</v>
      </c>
      <c r="AB301" s="13">
        <f>ROUND(AVERAGE(Zinsswaps!AB230:AB301)+'iBoxx Extrapolation'!$H301,2)</f>
        <v>2.79</v>
      </c>
      <c r="AC301" s="13">
        <f>ROUND(AVERAGE(Zinsswaps!AC230:AC301)+'iBoxx Extrapolation'!$H301,2)</f>
        <v>2.77</v>
      </c>
      <c r="AD301" s="13">
        <f>ROUND(AVERAGE(Zinsswaps!AD230:AD301)+'iBoxx Extrapolation'!$H301,2)</f>
        <v>2.75</v>
      </c>
      <c r="AE301" s="13">
        <f>ROUND(AVERAGE(Zinsswaps!AE230:AE301)+'iBoxx Extrapolation'!$H301,2)</f>
        <v>2.74</v>
      </c>
      <c r="AF301" s="13">
        <f>ROUND(AVERAGE(Zinsswaps!AF230:AF301)+'iBoxx Extrapolation'!$H301,2)</f>
        <v>2.72</v>
      </c>
      <c r="AG301" s="13">
        <f>ROUND(AVERAGE(Zinsswaps!AG230:AG301)+'iBoxx Extrapolation'!$H301,2)</f>
        <v>2.7</v>
      </c>
      <c r="AH301" s="13">
        <f>ROUND(AVERAGE(Zinsswaps!AH230:AH301)+'iBoxx Extrapolation'!$H301,2)</f>
        <v>2.68</v>
      </c>
      <c r="AI301" s="13">
        <f>ROUND(AVERAGE(Zinsswaps!AI230:AI301)+'iBoxx Extrapolation'!$H301,2)</f>
        <v>2.66</v>
      </c>
      <c r="AJ301" s="13">
        <f>ROUND(AVERAGE(Zinsswaps!AJ230:AJ301)+'iBoxx Extrapolation'!$H301,2)</f>
        <v>2.65</v>
      </c>
      <c r="AK301" s="13">
        <f>ROUND(AVERAGE(Zinsswaps!AK230:AK301)+'iBoxx Extrapolation'!$H301,2)</f>
        <v>2.63</v>
      </c>
      <c r="AL301" s="13">
        <f>ROUND(AVERAGE(Zinsswaps!AL230:AL301)+'iBoxx Extrapolation'!$H301,2)</f>
        <v>2.62</v>
      </c>
      <c r="AM301" s="13">
        <f>ROUND(AVERAGE(Zinsswaps!AM230:AM301)+'iBoxx Extrapolation'!$H301,2)</f>
        <v>2.6</v>
      </c>
      <c r="AN301" s="13">
        <f>ROUND(AVERAGE(Zinsswaps!AN230:AN301)+'iBoxx Extrapolation'!$H301,2)</f>
        <v>2.59</v>
      </c>
      <c r="AO301" s="13">
        <f>ROUND(AVERAGE(Zinsswaps!AO230:AO301)+'iBoxx Extrapolation'!$H301,2)</f>
        <v>2.58</v>
      </c>
      <c r="AP301" s="13">
        <f>ROUND(AVERAGE(Zinsswaps!AP230:AP301)+'iBoxx Extrapolation'!$H301,2)</f>
        <v>2.56</v>
      </c>
      <c r="AQ301" s="13">
        <f>ROUND(AVERAGE(Zinsswaps!AQ230:AQ301)+'iBoxx Extrapolation'!$H301,2)</f>
        <v>2.54</v>
      </c>
      <c r="AR301" s="13">
        <f>ROUND(AVERAGE(Zinsswaps!AR230:AR301)+'iBoxx Extrapolation'!$H301,2)</f>
        <v>2.5299999999999998</v>
      </c>
      <c r="AS301" s="13">
        <f>ROUND(AVERAGE(Zinsswaps!AS230:AS301)+'iBoxx Extrapolation'!$H301,2)</f>
        <v>2.5099999999999998</v>
      </c>
      <c r="AT301" s="13">
        <f>ROUND(AVERAGE(Zinsswaps!AT230:AT301)+'iBoxx Extrapolation'!$H301,2)</f>
        <v>2.4900000000000002</v>
      </c>
      <c r="AU301" s="13">
        <f>ROUND(AVERAGE(Zinsswaps!AU230:AU301)+'iBoxx Extrapolation'!$H301,2)</f>
        <v>2.48</v>
      </c>
      <c r="AV301" s="13">
        <f>ROUND(AVERAGE(Zinsswaps!AV230:AV301)+'iBoxx Extrapolation'!$H301,2)</f>
        <v>2.4700000000000002</v>
      </c>
      <c r="AW301" s="13">
        <f>ROUND(AVERAGE(Zinsswaps!AW230:AW301)+'iBoxx Extrapolation'!$H301,2)</f>
        <v>2.4500000000000002</v>
      </c>
      <c r="AX301" s="13">
        <f>ROUND(AVERAGE(Zinsswaps!AX230:AX301)+'iBoxx Extrapolation'!$H301,2)</f>
        <v>2.44</v>
      </c>
      <c r="AY301" s="13">
        <f>ROUND(AVERAGE(Zinsswaps!AY230:AY301)+'iBoxx Extrapolation'!$H301,2)</f>
        <v>2.4300000000000002</v>
      </c>
    </row>
    <row r="302" spans="1:51" s="16" customFormat="1" x14ac:dyDescent="0.2">
      <c r="A302" s="12">
        <v>46418</v>
      </c>
      <c r="B302" s="13">
        <f>ROUND(AVERAGE(Zinsswaps!B231:B302)+'iBoxx Extrapolation'!$H302,2)</f>
        <v>2.67</v>
      </c>
      <c r="C302" s="13">
        <f>ROUND(AVERAGE(Zinsswaps!C231:C302)+'iBoxx Extrapolation'!$H302,2)</f>
        <v>2.64</v>
      </c>
      <c r="D302" s="13">
        <f>ROUND(AVERAGE(Zinsswaps!D231:D302)+'iBoxx Extrapolation'!$H302,2)</f>
        <v>2.62</v>
      </c>
      <c r="E302" s="13">
        <f>ROUND(AVERAGE(Zinsswaps!E231:E302)+'iBoxx Extrapolation'!$H302,2)</f>
        <v>2.64</v>
      </c>
      <c r="F302" s="13">
        <f>ROUND(AVERAGE(Zinsswaps!F231:F302)+'iBoxx Extrapolation'!$H302,2)</f>
        <v>2.66</v>
      </c>
      <c r="G302" s="13">
        <f>ROUND(AVERAGE(Zinsswaps!G231:G302)+'iBoxx Extrapolation'!$H302,2)</f>
        <v>2.7</v>
      </c>
      <c r="H302" s="13">
        <f>ROUND(AVERAGE(Zinsswaps!H231:H302)+'iBoxx Extrapolation'!$H302,2)</f>
        <v>2.73</v>
      </c>
      <c r="I302" s="13">
        <f>ROUND(AVERAGE(Zinsswaps!I231:I302)+'iBoxx Extrapolation'!$H302,2)</f>
        <v>2.77</v>
      </c>
      <c r="J302" s="13">
        <f>ROUND(AVERAGE(Zinsswaps!J231:J302)+'iBoxx Extrapolation'!$H302,2)</f>
        <v>2.81</v>
      </c>
      <c r="K302" s="13">
        <f>ROUND(AVERAGE(Zinsswaps!K231:K302)+'iBoxx Extrapolation'!$H302,2)</f>
        <v>2.85</v>
      </c>
      <c r="L302" s="13">
        <f>ROUND(AVERAGE(Zinsswaps!L231:L302)+'iBoxx Extrapolation'!$H302,2)</f>
        <v>2.89</v>
      </c>
      <c r="M302" s="13">
        <f>ROUND(AVERAGE(Zinsswaps!M231:M302)+'iBoxx Extrapolation'!$H302,2)</f>
        <v>2.93</v>
      </c>
      <c r="N302" s="13">
        <f>ROUND(AVERAGE(Zinsswaps!N231:N302)+'iBoxx Extrapolation'!$H302,2)</f>
        <v>2.95</v>
      </c>
      <c r="O302" s="13">
        <f>ROUND(AVERAGE(Zinsswaps!O231:O302)+'iBoxx Extrapolation'!$H302,2)</f>
        <v>2.97</v>
      </c>
      <c r="P302" s="13">
        <f>ROUND(AVERAGE(Zinsswaps!P231:P302)+'iBoxx Extrapolation'!$H302,2)</f>
        <v>2.99</v>
      </c>
      <c r="Q302" s="13">
        <f>ROUND(AVERAGE(Zinsswaps!Q231:Q302)+'iBoxx Extrapolation'!$H302,2)</f>
        <v>2.98</v>
      </c>
      <c r="R302" s="13">
        <f>ROUND(AVERAGE(Zinsswaps!R231:R302)+'iBoxx Extrapolation'!$H302,2)</f>
        <v>2.98</v>
      </c>
      <c r="S302" s="13">
        <f>ROUND(AVERAGE(Zinsswaps!S231:S302)+'iBoxx Extrapolation'!$H302,2)</f>
        <v>2.98</v>
      </c>
      <c r="T302" s="13">
        <f>ROUND(AVERAGE(Zinsswaps!T231:T302)+'iBoxx Extrapolation'!$H302,2)</f>
        <v>2.97</v>
      </c>
      <c r="U302" s="13">
        <f>ROUND(AVERAGE(Zinsswaps!U231:U302)+'iBoxx Extrapolation'!$H302,2)</f>
        <v>2.97</v>
      </c>
      <c r="V302" s="13">
        <f>ROUND(AVERAGE(Zinsswaps!V231:V302)+'iBoxx Extrapolation'!$H302,2)</f>
        <v>2.95</v>
      </c>
      <c r="W302" s="13">
        <f>ROUND(AVERAGE(Zinsswaps!W231:W302)+'iBoxx Extrapolation'!$H302,2)</f>
        <v>2.93</v>
      </c>
      <c r="X302" s="13">
        <f>ROUND(AVERAGE(Zinsswaps!X231:X302)+'iBoxx Extrapolation'!$H302,2)</f>
        <v>2.91</v>
      </c>
      <c r="Y302" s="13">
        <f>ROUND(AVERAGE(Zinsswaps!Y231:Y302)+'iBoxx Extrapolation'!$H302,2)</f>
        <v>2.89</v>
      </c>
      <c r="Z302" s="13">
        <f>ROUND(AVERAGE(Zinsswaps!Z231:Z302)+'iBoxx Extrapolation'!$H302,2)</f>
        <v>2.88</v>
      </c>
      <c r="AA302" s="13">
        <f>ROUND(AVERAGE(Zinsswaps!AA231:AA302)+'iBoxx Extrapolation'!$H302,2)</f>
        <v>2.86</v>
      </c>
      <c r="AB302" s="13">
        <f>ROUND(AVERAGE(Zinsswaps!AB231:AB302)+'iBoxx Extrapolation'!$H302,2)</f>
        <v>2.84</v>
      </c>
      <c r="AC302" s="13">
        <f>ROUND(AVERAGE(Zinsswaps!AC231:AC302)+'iBoxx Extrapolation'!$H302,2)</f>
        <v>2.82</v>
      </c>
      <c r="AD302" s="13">
        <f>ROUND(AVERAGE(Zinsswaps!AD231:AD302)+'iBoxx Extrapolation'!$H302,2)</f>
        <v>2.8</v>
      </c>
      <c r="AE302" s="13">
        <f>ROUND(AVERAGE(Zinsswaps!AE231:AE302)+'iBoxx Extrapolation'!$H302,2)</f>
        <v>2.78</v>
      </c>
      <c r="AF302" s="13">
        <f>ROUND(AVERAGE(Zinsswaps!AF231:AF302)+'iBoxx Extrapolation'!$H302,2)</f>
        <v>2.76</v>
      </c>
      <c r="AG302" s="13">
        <f>ROUND(AVERAGE(Zinsswaps!AG231:AG302)+'iBoxx Extrapolation'!$H302,2)</f>
        <v>2.74</v>
      </c>
      <c r="AH302" s="13">
        <f>ROUND(AVERAGE(Zinsswaps!AH231:AH302)+'iBoxx Extrapolation'!$H302,2)</f>
        <v>2.72</v>
      </c>
      <c r="AI302" s="13">
        <f>ROUND(AVERAGE(Zinsswaps!AI231:AI302)+'iBoxx Extrapolation'!$H302,2)</f>
        <v>2.71</v>
      </c>
      <c r="AJ302" s="13">
        <f>ROUND(AVERAGE(Zinsswaps!AJ231:AJ302)+'iBoxx Extrapolation'!$H302,2)</f>
        <v>2.69</v>
      </c>
      <c r="AK302" s="13">
        <f>ROUND(AVERAGE(Zinsswaps!AK231:AK302)+'iBoxx Extrapolation'!$H302,2)</f>
        <v>2.68</v>
      </c>
      <c r="AL302" s="13">
        <f>ROUND(AVERAGE(Zinsswaps!AL231:AL302)+'iBoxx Extrapolation'!$H302,2)</f>
        <v>2.66</v>
      </c>
      <c r="AM302" s="13">
        <f>ROUND(AVERAGE(Zinsswaps!AM231:AM302)+'iBoxx Extrapolation'!$H302,2)</f>
        <v>2.65</v>
      </c>
      <c r="AN302" s="13">
        <f>ROUND(AVERAGE(Zinsswaps!AN231:AN302)+'iBoxx Extrapolation'!$H302,2)</f>
        <v>2.64</v>
      </c>
      <c r="AO302" s="13">
        <f>ROUND(AVERAGE(Zinsswaps!AO231:AO302)+'iBoxx Extrapolation'!$H302,2)</f>
        <v>2.62</v>
      </c>
      <c r="AP302" s="13">
        <f>ROUND(AVERAGE(Zinsswaps!AP231:AP302)+'iBoxx Extrapolation'!$H302,2)</f>
        <v>2.6</v>
      </c>
      <c r="AQ302" s="13">
        <f>ROUND(AVERAGE(Zinsswaps!AQ231:AQ302)+'iBoxx Extrapolation'!$H302,2)</f>
        <v>2.59</v>
      </c>
      <c r="AR302" s="13">
        <f>ROUND(AVERAGE(Zinsswaps!AR231:AR302)+'iBoxx Extrapolation'!$H302,2)</f>
        <v>2.57</v>
      </c>
      <c r="AS302" s="13">
        <f>ROUND(AVERAGE(Zinsswaps!AS231:AS302)+'iBoxx Extrapolation'!$H302,2)</f>
        <v>2.5499999999999998</v>
      </c>
      <c r="AT302" s="13">
        <f>ROUND(AVERAGE(Zinsswaps!AT231:AT302)+'iBoxx Extrapolation'!$H302,2)</f>
        <v>2.54</v>
      </c>
      <c r="AU302" s="13">
        <f>ROUND(AVERAGE(Zinsswaps!AU231:AU302)+'iBoxx Extrapolation'!$H302,2)</f>
        <v>2.52</v>
      </c>
      <c r="AV302" s="13">
        <f>ROUND(AVERAGE(Zinsswaps!AV231:AV302)+'iBoxx Extrapolation'!$H302,2)</f>
        <v>2.5099999999999998</v>
      </c>
      <c r="AW302" s="13">
        <f>ROUND(AVERAGE(Zinsswaps!AW231:AW302)+'iBoxx Extrapolation'!$H302,2)</f>
        <v>2.4900000000000002</v>
      </c>
      <c r="AX302" s="13">
        <f>ROUND(AVERAGE(Zinsswaps!AX231:AX302)+'iBoxx Extrapolation'!$H302,2)</f>
        <v>2.48</v>
      </c>
      <c r="AY302" s="13">
        <f>ROUND(AVERAGE(Zinsswaps!AY231:AY302)+'iBoxx Extrapolation'!$H302,2)</f>
        <v>2.4700000000000002</v>
      </c>
    </row>
    <row r="303" spans="1:51" s="16" customFormat="1" x14ac:dyDescent="0.2">
      <c r="A303" s="12">
        <v>46446</v>
      </c>
      <c r="B303" s="13">
        <f>ROUND(AVERAGE(Zinsswaps!B232:B303)+'iBoxx Extrapolation'!$H303,2)</f>
        <v>2.72</v>
      </c>
      <c r="C303" s="13">
        <f>ROUND(AVERAGE(Zinsswaps!C232:C303)+'iBoxx Extrapolation'!$H303,2)</f>
        <v>2.68</v>
      </c>
      <c r="D303" s="13">
        <f>ROUND(AVERAGE(Zinsswaps!D232:D303)+'iBoxx Extrapolation'!$H303,2)</f>
        <v>2.67</v>
      </c>
      <c r="E303" s="13">
        <f>ROUND(AVERAGE(Zinsswaps!E232:E303)+'iBoxx Extrapolation'!$H303,2)</f>
        <v>2.68</v>
      </c>
      <c r="F303" s="13">
        <f>ROUND(AVERAGE(Zinsswaps!F232:F303)+'iBoxx Extrapolation'!$H303,2)</f>
        <v>2.7</v>
      </c>
      <c r="G303" s="13">
        <f>ROUND(AVERAGE(Zinsswaps!G232:G303)+'iBoxx Extrapolation'!$H303,2)</f>
        <v>2.74</v>
      </c>
      <c r="H303" s="13">
        <f>ROUND(AVERAGE(Zinsswaps!H232:H303)+'iBoxx Extrapolation'!$H303,2)</f>
        <v>2.77</v>
      </c>
      <c r="I303" s="13">
        <f>ROUND(AVERAGE(Zinsswaps!I232:I303)+'iBoxx Extrapolation'!$H303,2)</f>
        <v>2.81</v>
      </c>
      <c r="J303" s="13">
        <f>ROUND(AVERAGE(Zinsswaps!J232:J303)+'iBoxx Extrapolation'!$H303,2)</f>
        <v>2.86</v>
      </c>
      <c r="K303" s="13">
        <f>ROUND(AVERAGE(Zinsswaps!K232:K303)+'iBoxx Extrapolation'!$H303,2)</f>
        <v>2.89</v>
      </c>
      <c r="L303" s="13">
        <f>ROUND(AVERAGE(Zinsswaps!L232:L303)+'iBoxx Extrapolation'!$H303,2)</f>
        <v>2.93</v>
      </c>
      <c r="M303" s="13">
        <f>ROUND(AVERAGE(Zinsswaps!M232:M303)+'iBoxx Extrapolation'!$H303,2)</f>
        <v>2.97</v>
      </c>
      <c r="N303" s="13">
        <f>ROUND(AVERAGE(Zinsswaps!N232:N303)+'iBoxx Extrapolation'!$H303,2)</f>
        <v>2.99</v>
      </c>
      <c r="O303" s="13">
        <f>ROUND(AVERAGE(Zinsswaps!O232:O303)+'iBoxx Extrapolation'!$H303,2)</f>
        <v>3.01</v>
      </c>
      <c r="P303" s="13">
        <f>ROUND(AVERAGE(Zinsswaps!P232:P303)+'iBoxx Extrapolation'!$H303,2)</f>
        <v>3.03</v>
      </c>
      <c r="Q303" s="13">
        <f>ROUND(AVERAGE(Zinsswaps!Q232:Q303)+'iBoxx Extrapolation'!$H303,2)</f>
        <v>3.03</v>
      </c>
      <c r="R303" s="13">
        <f>ROUND(AVERAGE(Zinsswaps!R232:R303)+'iBoxx Extrapolation'!$H303,2)</f>
        <v>3.02</v>
      </c>
      <c r="S303" s="13">
        <f>ROUND(AVERAGE(Zinsswaps!S232:S303)+'iBoxx Extrapolation'!$H303,2)</f>
        <v>3.02</v>
      </c>
      <c r="T303" s="13">
        <f>ROUND(AVERAGE(Zinsswaps!T232:T303)+'iBoxx Extrapolation'!$H303,2)</f>
        <v>3.01</v>
      </c>
      <c r="U303" s="13">
        <f>ROUND(AVERAGE(Zinsswaps!U232:U303)+'iBoxx Extrapolation'!$H303,2)</f>
        <v>3.01</v>
      </c>
      <c r="V303" s="13">
        <f>ROUND(AVERAGE(Zinsswaps!V232:V303)+'iBoxx Extrapolation'!$H303,2)</f>
        <v>2.99</v>
      </c>
      <c r="W303" s="13">
        <f>ROUND(AVERAGE(Zinsswaps!W232:W303)+'iBoxx Extrapolation'!$H303,2)</f>
        <v>2.97</v>
      </c>
      <c r="X303" s="13">
        <f>ROUND(AVERAGE(Zinsswaps!X232:X303)+'iBoxx Extrapolation'!$H303,2)</f>
        <v>2.95</v>
      </c>
      <c r="Y303" s="13">
        <f>ROUND(AVERAGE(Zinsswaps!Y232:Y303)+'iBoxx Extrapolation'!$H303,2)</f>
        <v>2.94</v>
      </c>
      <c r="Z303" s="13">
        <f>ROUND(AVERAGE(Zinsswaps!Z232:Z303)+'iBoxx Extrapolation'!$H303,2)</f>
        <v>2.92</v>
      </c>
      <c r="AA303" s="13">
        <f>ROUND(AVERAGE(Zinsswaps!AA232:AA303)+'iBoxx Extrapolation'!$H303,2)</f>
        <v>2.9</v>
      </c>
      <c r="AB303" s="13">
        <f>ROUND(AVERAGE(Zinsswaps!AB232:AB303)+'iBoxx Extrapolation'!$H303,2)</f>
        <v>2.88</v>
      </c>
      <c r="AC303" s="13">
        <f>ROUND(AVERAGE(Zinsswaps!AC232:AC303)+'iBoxx Extrapolation'!$H303,2)</f>
        <v>2.86</v>
      </c>
      <c r="AD303" s="13">
        <f>ROUND(AVERAGE(Zinsswaps!AD232:AD303)+'iBoxx Extrapolation'!$H303,2)</f>
        <v>2.84</v>
      </c>
      <c r="AE303" s="13">
        <f>ROUND(AVERAGE(Zinsswaps!AE232:AE303)+'iBoxx Extrapolation'!$H303,2)</f>
        <v>2.82</v>
      </c>
      <c r="AF303" s="13">
        <f>ROUND(AVERAGE(Zinsswaps!AF232:AF303)+'iBoxx Extrapolation'!$H303,2)</f>
        <v>2.8</v>
      </c>
      <c r="AG303" s="13">
        <f>ROUND(AVERAGE(Zinsswaps!AG232:AG303)+'iBoxx Extrapolation'!$H303,2)</f>
        <v>2.78</v>
      </c>
      <c r="AH303" s="13">
        <f>ROUND(AVERAGE(Zinsswaps!AH232:AH303)+'iBoxx Extrapolation'!$H303,2)</f>
        <v>2.76</v>
      </c>
      <c r="AI303" s="13">
        <f>ROUND(AVERAGE(Zinsswaps!AI232:AI303)+'iBoxx Extrapolation'!$H303,2)</f>
        <v>2.75</v>
      </c>
      <c r="AJ303" s="13">
        <f>ROUND(AVERAGE(Zinsswaps!AJ232:AJ303)+'iBoxx Extrapolation'!$H303,2)</f>
        <v>2.73</v>
      </c>
      <c r="AK303" s="13">
        <f>ROUND(AVERAGE(Zinsswaps!AK232:AK303)+'iBoxx Extrapolation'!$H303,2)</f>
        <v>2.72</v>
      </c>
      <c r="AL303" s="13">
        <f>ROUND(AVERAGE(Zinsswaps!AL232:AL303)+'iBoxx Extrapolation'!$H303,2)</f>
        <v>2.7</v>
      </c>
      <c r="AM303" s="13">
        <f>ROUND(AVERAGE(Zinsswaps!AM232:AM303)+'iBoxx Extrapolation'!$H303,2)</f>
        <v>2.69</v>
      </c>
      <c r="AN303" s="13">
        <f>ROUND(AVERAGE(Zinsswaps!AN232:AN303)+'iBoxx Extrapolation'!$H303,2)</f>
        <v>2.68</v>
      </c>
      <c r="AO303" s="13">
        <f>ROUND(AVERAGE(Zinsswaps!AO232:AO303)+'iBoxx Extrapolation'!$H303,2)</f>
        <v>2.66</v>
      </c>
      <c r="AP303" s="13">
        <f>ROUND(AVERAGE(Zinsswaps!AP232:AP303)+'iBoxx Extrapolation'!$H303,2)</f>
        <v>2.64</v>
      </c>
      <c r="AQ303" s="13">
        <f>ROUND(AVERAGE(Zinsswaps!AQ232:AQ303)+'iBoxx Extrapolation'!$H303,2)</f>
        <v>2.63</v>
      </c>
      <c r="AR303" s="13">
        <f>ROUND(AVERAGE(Zinsswaps!AR232:AR303)+'iBoxx Extrapolation'!$H303,2)</f>
        <v>2.61</v>
      </c>
      <c r="AS303" s="13">
        <f>ROUND(AVERAGE(Zinsswaps!AS232:AS303)+'iBoxx Extrapolation'!$H303,2)</f>
        <v>2.59</v>
      </c>
      <c r="AT303" s="13">
        <f>ROUND(AVERAGE(Zinsswaps!AT232:AT303)+'iBoxx Extrapolation'!$H303,2)</f>
        <v>2.58</v>
      </c>
      <c r="AU303" s="13">
        <f>ROUND(AVERAGE(Zinsswaps!AU232:AU303)+'iBoxx Extrapolation'!$H303,2)</f>
        <v>2.56</v>
      </c>
      <c r="AV303" s="13">
        <f>ROUND(AVERAGE(Zinsswaps!AV232:AV303)+'iBoxx Extrapolation'!$H303,2)</f>
        <v>2.5499999999999998</v>
      </c>
      <c r="AW303" s="13">
        <f>ROUND(AVERAGE(Zinsswaps!AW232:AW303)+'iBoxx Extrapolation'!$H303,2)</f>
        <v>2.5299999999999998</v>
      </c>
      <c r="AX303" s="13">
        <f>ROUND(AVERAGE(Zinsswaps!AX232:AX303)+'iBoxx Extrapolation'!$H303,2)</f>
        <v>2.52</v>
      </c>
      <c r="AY303" s="13">
        <f>ROUND(AVERAGE(Zinsswaps!AY232:AY303)+'iBoxx Extrapolation'!$H303,2)</f>
        <v>2.5099999999999998</v>
      </c>
    </row>
    <row r="304" spans="1:51" s="16" customFormat="1" x14ac:dyDescent="0.2">
      <c r="A304" s="12">
        <v>46477</v>
      </c>
      <c r="B304" s="13">
        <f>ROUND(AVERAGE(Zinsswaps!B233:B304)+'iBoxx Extrapolation'!$H304,2)</f>
        <v>2.76</v>
      </c>
      <c r="C304" s="13">
        <f>ROUND(AVERAGE(Zinsswaps!C233:C304)+'iBoxx Extrapolation'!$H304,2)</f>
        <v>2.72</v>
      </c>
      <c r="D304" s="13">
        <f>ROUND(AVERAGE(Zinsswaps!D233:D304)+'iBoxx Extrapolation'!$H304,2)</f>
        <v>2.71</v>
      </c>
      <c r="E304" s="13">
        <f>ROUND(AVERAGE(Zinsswaps!E233:E304)+'iBoxx Extrapolation'!$H304,2)</f>
        <v>2.72</v>
      </c>
      <c r="F304" s="13">
        <f>ROUND(AVERAGE(Zinsswaps!F233:F304)+'iBoxx Extrapolation'!$H304,2)</f>
        <v>2.75</v>
      </c>
      <c r="G304" s="13">
        <f>ROUND(AVERAGE(Zinsswaps!G233:G304)+'iBoxx Extrapolation'!$H304,2)</f>
        <v>2.78</v>
      </c>
      <c r="H304" s="13">
        <f>ROUND(AVERAGE(Zinsswaps!H233:H304)+'iBoxx Extrapolation'!$H304,2)</f>
        <v>2.82</v>
      </c>
      <c r="I304" s="13">
        <f>ROUND(AVERAGE(Zinsswaps!I233:I304)+'iBoxx Extrapolation'!$H304,2)</f>
        <v>2.86</v>
      </c>
      <c r="J304" s="13">
        <f>ROUND(AVERAGE(Zinsswaps!J233:J304)+'iBoxx Extrapolation'!$H304,2)</f>
        <v>2.9</v>
      </c>
      <c r="K304" s="13">
        <f>ROUND(AVERAGE(Zinsswaps!K233:K304)+'iBoxx Extrapolation'!$H304,2)</f>
        <v>2.94</v>
      </c>
      <c r="L304" s="13">
        <f>ROUND(AVERAGE(Zinsswaps!L233:L304)+'iBoxx Extrapolation'!$H304,2)</f>
        <v>2.97</v>
      </c>
      <c r="M304" s="13">
        <f>ROUND(AVERAGE(Zinsswaps!M233:M304)+'iBoxx Extrapolation'!$H304,2)</f>
        <v>3.01</v>
      </c>
      <c r="N304" s="13">
        <f>ROUND(AVERAGE(Zinsswaps!N233:N304)+'iBoxx Extrapolation'!$H304,2)</f>
        <v>3.03</v>
      </c>
      <c r="O304" s="13">
        <f>ROUND(AVERAGE(Zinsswaps!O233:O304)+'iBoxx Extrapolation'!$H304,2)</f>
        <v>3.05</v>
      </c>
      <c r="P304" s="13">
        <f>ROUND(AVERAGE(Zinsswaps!P233:P304)+'iBoxx Extrapolation'!$H304,2)</f>
        <v>3.07</v>
      </c>
      <c r="Q304" s="13">
        <f>ROUND(AVERAGE(Zinsswaps!Q233:Q304)+'iBoxx Extrapolation'!$H304,2)</f>
        <v>3.07</v>
      </c>
      <c r="R304" s="13">
        <f>ROUND(AVERAGE(Zinsswaps!R233:R304)+'iBoxx Extrapolation'!$H304,2)</f>
        <v>3.06</v>
      </c>
      <c r="S304" s="13">
        <f>ROUND(AVERAGE(Zinsswaps!S233:S304)+'iBoxx Extrapolation'!$H304,2)</f>
        <v>3.06</v>
      </c>
      <c r="T304" s="13">
        <f>ROUND(AVERAGE(Zinsswaps!T233:T304)+'iBoxx Extrapolation'!$H304,2)</f>
        <v>3.05</v>
      </c>
      <c r="U304" s="13">
        <f>ROUND(AVERAGE(Zinsswaps!U233:U304)+'iBoxx Extrapolation'!$H304,2)</f>
        <v>3.05</v>
      </c>
      <c r="V304" s="13">
        <f>ROUND(AVERAGE(Zinsswaps!V233:V304)+'iBoxx Extrapolation'!$H304,2)</f>
        <v>3.03</v>
      </c>
      <c r="W304" s="13">
        <f>ROUND(AVERAGE(Zinsswaps!W233:W304)+'iBoxx Extrapolation'!$H304,2)</f>
        <v>3.01</v>
      </c>
      <c r="X304" s="13">
        <f>ROUND(AVERAGE(Zinsswaps!X233:X304)+'iBoxx Extrapolation'!$H304,2)</f>
        <v>2.99</v>
      </c>
      <c r="Y304" s="13">
        <f>ROUND(AVERAGE(Zinsswaps!Y233:Y304)+'iBoxx Extrapolation'!$H304,2)</f>
        <v>2.98</v>
      </c>
      <c r="Z304" s="13">
        <f>ROUND(AVERAGE(Zinsswaps!Z233:Z304)+'iBoxx Extrapolation'!$H304,2)</f>
        <v>2.96</v>
      </c>
      <c r="AA304" s="13">
        <f>ROUND(AVERAGE(Zinsswaps!AA233:AA304)+'iBoxx Extrapolation'!$H304,2)</f>
        <v>2.94</v>
      </c>
      <c r="AB304" s="13">
        <f>ROUND(AVERAGE(Zinsswaps!AB233:AB304)+'iBoxx Extrapolation'!$H304,2)</f>
        <v>2.92</v>
      </c>
      <c r="AC304" s="13">
        <f>ROUND(AVERAGE(Zinsswaps!AC233:AC304)+'iBoxx Extrapolation'!$H304,2)</f>
        <v>2.9</v>
      </c>
      <c r="AD304" s="13">
        <f>ROUND(AVERAGE(Zinsswaps!AD233:AD304)+'iBoxx Extrapolation'!$H304,2)</f>
        <v>2.88</v>
      </c>
      <c r="AE304" s="13">
        <f>ROUND(AVERAGE(Zinsswaps!AE233:AE304)+'iBoxx Extrapolation'!$H304,2)</f>
        <v>2.86</v>
      </c>
      <c r="AF304" s="13">
        <f>ROUND(AVERAGE(Zinsswaps!AF233:AF304)+'iBoxx Extrapolation'!$H304,2)</f>
        <v>2.84</v>
      </c>
      <c r="AG304" s="13">
        <f>ROUND(AVERAGE(Zinsswaps!AG233:AG304)+'iBoxx Extrapolation'!$H304,2)</f>
        <v>2.82</v>
      </c>
      <c r="AH304" s="13">
        <f>ROUND(AVERAGE(Zinsswaps!AH233:AH304)+'iBoxx Extrapolation'!$H304,2)</f>
        <v>2.8</v>
      </c>
      <c r="AI304" s="13">
        <f>ROUND(AVERAGE(Zinsswaps!AI233:AI304)+'iBoxx Extrapolation'!$H304,2)</f>
        <v>2.79</v>
      </c>
      <c r="AJ304" s="13">
        <f>ROUND(AVERAGE(Zinsswaps!AJ233:AJ304)+'iBoxx Extrapolation'!$H304,2)</f>
        <v>2.77</v>
      </c>
      <c r="AK304" s="13">
        <f>ROUND(AVERAGE(Zinsswaps!AK233:AK304)+'iBoxx Extrapolation'!$H304,2)</f>
        <v>2.75</v>
      </c>
      <c r="AL304" s="13">
        <f>ROUND(AVERAGE(Zinsswaps!AL233:AL304)+'iBoxx Extrapolation'!$H304,2)</f>
        <v>2.74</v>
      </c>
      <c r="AM304" s="13">
        <f>ROUND(AVERAGE(Zinsswaps!AM233:AM304)+'iBoxx Extrapolation'!$H304,2)</f>
        <v>2.73</v>
      </c>
      <c r="AN304" s="13">
        <f>ROUND(AVERAGE(Zinsswaps!AN233:AN304)+'iBoxx Extrapolation'!$H304,2)</f>
        <v>2.71</v>
      </c>
      <c r="AO304" s="13">
        <f>ROUND(AVERAGE(Zinsswaps!AO233:AO304)+'iBoxx Extrapolation'!$H304,2)</f>
        <v>2.7</v>
      </c>
      <c r="AP304" s="13">
        <f>ROUND(AVERAGE(Zinsswaps!AP233:AP304)+'iBoxx Extrapolation'!$H304,2)</f>
        <v>2.68</v>
      </c>
      <c r="AQ304" s="13">
        <f>ROUND(AVERAGE(Zinsswaps!AQ233:AQ304)+'iBoxx Extrapolation'!$H304,2)</f>
        <v>2.66</v>
      </c>
      <c r="AR304" s="13">
        <f>ROUND(AVERAGE(Zinsswaps!AR233:AR304)+'iBoxx Extrapolation'!$H304,2)</f>
        <v>2.65</v>
      </c>
      <c r="AS304" s="13">
        <f>ROUND(AVERAGE(Zinsswaps!AS233:AS304)+'iBoxx Extrapolation'!$H304,2)</f>
        <v>2.63</v>
      </c>
      <c r="AT304" s="13">
        <f>ROUND(AVERAGE(Zinsswaps!AT233:AT304)+'iBoxx Extrapolation'!$H304,2)</f>
        <v>2.61</v>
      </c>
      <c r="AU304" s="13">
        <f>ROUND(AVERAGE(Zinsswaps!AU233:AU304)+'iBoxx Extrapolation'!$H304,2)</f>
        <v>2.6</v>
      </c>
      <c r="AV304" s="13">
        <f>ROUND(AVERAGE(Zinsswaps!AV233:AV304)+'iBoxx Extrapolation'!$H304,2)</f>
        <v>2.58</v>
      </c>
      <c r="AW304" s="13">
        <f>ROUND(AVERAGE(Zinsswaps!AW233:AW304)+'iBoxx Extrapolation'!$H304,2)</f>
        <v>2.57</v>
      </c>
      <c r="AX304" s="13">
        <f>ROUND(AVERAGE(Zinsswaps!AX233:AX304)+'iBoxx Extrapolation'!$H304,2)</f>
        <v>2.56</v>
      </c>
      <c r="AY304" s="13">
        <f>ROUND(AVERAGE(Zinsswaps!AY233:AY304)+'iBoxx Extrapolation'!$H304,2)</f>
        <v>2.54</v>
      </c>
    </row>
    <row r="305" spans="1:51" s="16" customFormat="1" x14ac:dyDescent="0.2">
      <c r="A305" s="12">
        <v>46507</v>
      </c>
      <c r="B305" s="13">
        <f>ROUND(AVERAGE(Zinsswaps!B234:B305)+'iBoxx Extrapolation'!$H305,2)</f>
        <v>2.8</v>
      </c>
      <c r="C305" s="13">
        <f>ROUND(AVERAGE(Zinsswaps!C234:C305)+'iBoxx Extrapolation'!$H305,2)</f>
        <v>2.76</v>
      </c>
      <c r="D305" s="13">
        <f>ROUND(AVERAGE(Zinsswaps!D234:D305)+'iBoxx Extrapolation'!$H305,2)</f>
        <v>2.75</v>
      </c>
      <c r="E305" s="13">
        <f>ROUND(AVERAGE(Zinsswaps!E234:E305)+'iBoxx Extrapolation'!$H305,2)</f>
        <v>2.76</v>
      </c>
      <c r="F305" s="13">
        <f>ROUND(AVERAGE(Zinsswaps!F234:F305)+'iBoxx Extrapolation'!$H305,2)</f>
        <v>2.79</v>
      </c>
      <c r="G305" s="13">
        <f>ROUND(AVERAGE(Zinsswaps!G234:G305)+'iBoxx Extrapolation'!$H305,2)</f>
        <v>2.82</v>
      </c>
      <c r="H305" s="13">
        <f>ROUND(AVERAGE(Zinsswaps!H234:H305)+'iBoxx Extrapolation'!$H305,2)</f>
        <v>2.86</v>
      </c>
      <c r="I305" s="13">
        <f>ROUND(AVERAGE(Zinsswaps!I234:I305)+'iBoxx Extrapolation'!$H305,2)</f>
        <v>2.9</v>
      </c>
      <c r="J305" s="13">
        <f>ROUND(AVERAGE(Zinsswaps!J234:J305)+'iBoxx Extrapolation'!$H305,2)</f>
        <v>2.94</v>
      </c>
      <c r="K305" s="13">
        <f>ROUND(AVERAGE(Zinsswaps!K234:K305)+'iBoxx Extrapolation'!$H305,2)</f>
        <v>2.98</v>
      </c>
      <c r="L305" s="13">
        <f>ROUND(AVERAGE(Zinsswaps!L234:L305)+'iBoxx Extrapolation'!$H305,2)</f>
        <v>3.01</v>
      </c>
      <c r="M305" s="13">
        <f>ROUND(AVERAGE(Zinsswaps!M234:M305)+'iBoxx Extrapolation'!$H305,2)</f>
        <v>3.05</v>
      </c>
      <c r="N305" s="13">
        <f>ROUND(AVERAGE(Zinsswaps!N234:N305)+'iBoxx Extrapolation'!$H305,2)</f>
        <v>3.07</v>
      </c>
      <c r="O305" s="13">
        <f>ROUND(AVERAGE(Zinsswaps!O234:O305)+'iBoxx Extrapolation'!$H305,2)</f>
        <v>3.09</v>
      </c>
      <c r="P305" s="13">
        <f>ROUND(AVERAGE(Zinsswaps!P234:P305)+'iBoxx Extrapolation'!$H305,2)</f>
        <v>3.11</v>
      </c>
      <c r="Q305" s="13">
        <f>ROUND(AVERAGE(Zinsswaps!Q234:Q305)+'iBoxx Extrapolation'!$H305,2)</f>
        <v>3.11</v>
      </c>
      <c r="R305" s="13">
        <f>ROUND(AVERAGE(Zinsswaps!R234:R305)+'iBoxx Extrapolation'!$H305,2)</f>
        <v>3.1</v>
      </c>
      <c r="S305" s="13">
        <f>ROUND(AVERAGE(Zinsswaps!S234:S305)+'iBoxx Extrapolation'!$H305,2)</f>
        <v>3.1</v>
      </c>
      <c r="T305" s="13">
        <f>ROUND(AVERAGE(Zinsswaps!T234:T305)+'iBoxx Extrapolation'!$H305,2)</f>
        <v>3.09</v>
      </c>
      <c r="U305" s="13">
        <f>ROUND(AVERAGE(Zinsswaps!U234:U305)+'iBoxx Extrapolation'!$H305,2)</f>
        <v>3.09</v>
      </c>
      <c r="V305" s="13">
        <f>ROUND(AVERAGE(Zinsswaps!V234:V305)+'iBoxx Extrapolation'!$H305,2)</f>
        <v>3.07</v>
      </c>
      <c r="W305" s="13">
        <f>ROUND(AVERAGE(Zinsswaps!W234:W305)+'iBoxx Extrapolation'!$H305,2)</f>
        <v>3.05</v>
      </c>
      <c r="X305" s="13">
        <f>ROUND(AVERAGE(Zinsswaps!X234:X305)+'iBoxx Extrapolation'!$H305,2)</f>
        <v>3.03</v>
      </c>
      <c r="Y305" s="13">
        <f>ROUND(AVERAGE(Zinsswaps!Y234:Y305)+'iBoxx Extrapolation'!$H305,2)</f>
        <v>3.01</v>
      </c>
      <c r="Z305" s="13">
        <f>ROUND(AVERAGE(Zinsswaps!Z234:Z305)+'iBoxx Extrapolation'!$H305,2)</f>
        <v>3</v>
      </c>
      <c r="AA305" s="13">
        <f>ROUND(AVERAGE(Zinsswaps!AA234:AA305)+'iBoxx Extrapolation'!$H305,2)</f>
        <v>2.98</v>
      </c>
      <c r="AB305" s="13">
        <f>ROUND(AVERAGE(Zinsswaps!AB234:AB305)+'iBoxx Extrapolation'!$H305,2)</f>
        <v>2.96</v>
      </c>
      <c r="AC305" s="13">
        <f>ROUND(AVERAGE(Zinsswaps!AC234:AC305)+'iBoxx Extrapolation'!$H305,2)</f>
        <v>2.94</v>
      </c>
      <c r="AD305" s="13">
        <f>ROUND(AVERAGE(Zinsswaps!AD234:AD305)+'iBoxx Extrapolation'!$H305,2)</f>
        <v>2.92</v>
      </c>
      <c r="AE305" s="13">
        <f>ROUND(AVERAGE(Zinsswaps!AE234:AE305)+'iBoxx Extrapolation'!$H305,2)</f>
        <v>2.9</v>
      </c>
      <c r="AF305" s="13">
        <f>ROUND(AVERAGE(Zinsswaps!AF234:AF305)+'iBoxx Extrapolation'!$H305,2)</f>
        <v>2.88</v>
      </c>
      <c r="AG305" s="13">
        <f>ROUND(AVERAGE(Zinsswaps!AG234:AG305)+'iBoxx Extrapolation'!$H305,2)</f>
        <v>2.86</v>
      </c>
      <c r="AH305" s="13">
        <f>ROUND(AVERAGE(Zinsswaps!AH234:AH305)+'iBoxx Extrapolation'!$H305,2)</f>
        <v>2.84</v>
      </c>
      <c r="AI305" s="13">
        <f>ROUND(AVERAGE(Zinsswaps!AI234:AI305)+'iBoxx Extrapolation'!$H305,2)</f>
        <v>2.82</v>
      </c>
      <c r="AJ305" s="13">
        <f>ROUND(AVERAGE(Zinsswaps!AJ234:AJ305)+'iBoxx Extrapolation'!$H305,2)</f>
        <v>2.81</v>
      </c>
      <c r="AK305" s="13">
        <f>ROUND(AVERAGE(Zinsswaps!AK234:AK305)+'iBoxx Extrapolation'!$H305,2)</f>
        <v>2.79</v>
      </c>
      <c r="AL305" s="13">
        <f>ROUND(AVERAGE(Zinsswaps!AL234:AL305)+'iBoxx Extrapolation'!$H305,2)</f>
        <v>2.78</v>
      </c>
      <c r="AM305" s="13">
        <f>ROUND(AVERAGE(Zinsswaps!AM234:AM305)+'iBoxx Extrapolation'!$H305,2)</f>
        <v>2.76</v>
      </c>
      <c r="AN305" s="13">
        <f>ROUND(AVERAGE(Zinsswaps!AN234:AN305)+'iBoxx Extrapolation'!$H305,2)</f>
        <v>2.75</v>
      </c>
      <c r="AO305" s="13">
        <f>ROUND(AVERAGE(Zinsswaps!AO234:AO305)+'iBoxx Extrapolation'!$H305,2)</f>
        <v>2.74</v>
      </c>
      <c r="AP305" s="13">
        <f>ROUND(AVERAGE(Zinsswaps!AP234:AP305)+'iBoxx Extrapolation'!$H305,2)</f>
        <v>2.72</v>
      </c>
      <c r="AQ305" s="13">
        <f>ROUND(AVERAGE(Zinsswaps!AQ234:AQ305)+'iBoxx Extrapolation'!$H305,2)</f>
        <v>2.7</v>
      </c>
      <c r="AR305" s="13">
        <f>ROUND(AVERAGE(Zinsswaps!AR234:AR305)+'iBoxx Extrapolation'!$H305,2)</f>
        <v>2.68</v>
      </c>
      <c r="AS305" s="13">
        <f>ROUND(AVERAGE(Zinsswaps!AS234:AS305)+'iBoxx Extrapolation'!$H305,2)</f>
        <v>2.67</v>
      </c>
      <c r="AT305" s="13">
        <f>ROUND(AVERAGE(Zinsswaps!AT234:AT305)+'iBoxx Extrapolation'!$H305,2)</f>
        <v>2.65</v>
      </c>
      <c r="AU305" s="13">
        <f>ROUND(AVERAGE(Zinsswaps!AU234:AU305)+'iBoxx Extrapolation'!$H305,2)</f>
        <v>2.63</v>
      </c>
      <c r="AV305" s="13">
        <f>ROUND(AVERAGE(Zinsswaps!AV234:AV305)+'iBoxx Extrapolation'!$H305,2)</f>
        <v>2.62</v>
      </c>
      <c r="AW305" s="13">
        <f>ROUND(AVERAGE(Zinsswaps!AW234:AW305)+'iBoxx Extrapolation'!$H305,2)</f>
        <v>2.61</v>
      </c>
      <c r="AX305" s="13">
        <f>ROUND(AVERAGE(Zinsswaps!AX234:AX305)+'iBoxx Extrapolation'!$H305,2)</f>
        <v>2.59</v>
      </c>
      <c r="AY305" s="13">
        <f>ROUND(AVERAGE(Zinsswaps!AY234:AY305)+'iBoxx Extrapolation'!$H305,2)</f>
        <v>2.58</v>
      </c>
    </row>
    <row r="306" spans="1:51" s="16" customFormat="1" x14ac:dyDescent="0.2">
      <c r="A306" s="12">
        <v>46538</v>
      </c>
      <c r="B306" s="13">
        <f>ROUND(AVERAGE(Zinsswaps!B235:B306)+'iBoxx Extrapolation'!$H306,2)</f>
        <v>2.84</v>
      </c>
      <c r="C306" s="13">
        <f>ROUND(AVERAGE(Zinsswaps!C235:C306)+'iBoxx Extrapolation'!$H306,2)</f>
        <v>2.8</v>
      </c>
      <c r="D306" s="13">
        <f>ROUND(AVERAGE(Zinsswaps!D235:D306)+'iBoxx Extrapolation'!$H306,2)</f>
        <v>2.79</v>
      </c>
      <c r="E306" s="13">
        <f>ROUND(AVERAGE(Zinsswaps!E235:E306)+'iBoxx Extrapolation'!$H306,2)</f>
        <v>2.8</v>
      </c>
      <c r="F306" s="13">
        <f>ROUND(AVERAGE(Zinsswaps!F235:F306)+'iBoxx Extrapolation'!$H306,2)</f>
        <v>2.83</v>
      </c>
      <c r="G306" s="13">
        <f>ROUND(AVERAGE(Zinsswaps!G235:G306)+'iBoxx Extrapolation'!$H306,2)</f>
        <v>2.86</v>
      </c>
      <c r="H306" s="13">
        <f>ROUND(AVERAGE(Zinsswaps!H235:H306)+'iBoxx Extrapolation'!$H306,2)</f>
        <v>2.9</v>
      </c>
      <c r="I306" s="13">
        <f>ROUND(AVERAGE(Zinsswaps!I235:I306)+'iBoxx Extrapolation'!$H306,2)</f>
        <v>2.94</v>
      </c>
      <c r="J306" s="13">
        <f>ROUND(AVERAGE(Zinsswaps!J235:J306)+'iBoxx Extrapolation'!$H306,2)</f>
        <v>2.98</v>
      </c>
      <c r="K306" s="13">
        <f>ROUND(AVERAGE(Zinsswaps!K235:K306)+'iBoxx Extrapolation'!$H306,2)</f>
        <v>3.01</v>
      </c>
      <c r="L306" s="13">
        <f>ROUND(AVERAGE(Zinsswaps!L235:L306)+'iBoxx Extrapolation'!$H306,2)</f>
        <v>3.05</v>
      </c>
      <c r="M306" s="13">
        <f>ROUND(AVERAGE(Zinsswaps!M235:M306)+'iBoxx Extrapolation'!$H306,2)</f>
        <v>3.09</v>
      </c>
      <c r="N306" s="13">
        <f>ROUND(AVERAGE(Zinsswaps!N235:N306)+'iBoxx Extrapolation'!$H306,2)</f>
        <v>3.11</v>
      </c>
      <c r="O306" s="13">
        <f>ROUND(AVERAGE(Zinsswaps!O235:O306)+'iBoxx Extrapolation'!$H306,2)</f>
        <v>3.13</v>
      </c>
      <c r="P306" s="13">
        <f>ROUND(AVERAGE(Zinsswaps!P235:P306)+'iBoxx Extrapolation'!$H306,2)</f>
        <v>3.15</v>
      </c>
      <c r="Q306" s="13">
        <f>ROUND(AVERAGE(Zinsswaps!Q235:Q306)+'iBoxx Extrapolation'!$H306,2)</f>
        <v>3.14</v>
      </c>
      <c r="R306" s="13">
        <f>ROUND(AVERAGE(Zinsswaps!R235:R306)+'iBoxx Extrapolation'!$H306,2)</f>
        <v>3.14</v>
      </c>
      <c r="S306" s="13">
        <f>ROUND(AVERAGE(Zinsswaps!S235:S306)+'iBoxx Extrapolation'!$H306,2)</f>
        <v>3.14</v>
      </c>
      <c r="T306" s="13">
        <f>ROUND(AVERAGE(Zinsswaps!T235:T306)+'iBoxx Extrapolation'!$H306,2)</f>
        <v>3.13</v>
      </c>
      <c r="U306" s="13">
        <f>ROUND(AVERAGE(Zinsswaps!U235:U306)+'iBoxx Extrapolation'!$H306,2)</f>
        <v>3.13</v>
      </c>
      <c r="V306" s="13">
        <f>ROUND(AVERAGE(Zinsswaps!V235:V306)+'iBoxx Extrapolation'!$H306,2)</f>
        <v>3.11</v>
      </c>
      <c r="W306" s="13">
        <f>ROUND(AVERAGE(Zinsswaps!W235:W306)+'iBoxx Extrapolation'!$H306,2)</f>
        <v>3.09</v>
      </c>
      <c r="X306" s="13">
        <f>ROUND(AVERAGE(Zinsswaps!X235:X306)+'iBoxx Extrapolation'!$H306,2)</f>
        <v>3.07</v>
      </c>
      <c r="Y306" s="13">
        <f>ROUND(AVERAGE(Zinsswaps!Y235:Y306)+'iBoxx Extrapolation'!$H306,2)</f>
        <v>3.05</v>
      </c>
      <c r="Z306" s="13">
        <f>ROUND(AVERAGE(Zinsswaps!Z235:Z306)+'iBoxx Extrapolation'!$H306,2)</f>
        <v>3.04</v>
      </c>
      <c r="AA306" s="13">
        <f>ROUND(AVERAGE(Zinsswaps!AA235:AA306)+'iBoxx Extrapolation'!$H306,2)</f>
        <v>3.02</v>
      </c>
      <c r="AB306" s="13">
        <f>ROUND(AVERAGE(Zinsswaps!AB235:AB306)+'iBoxx Extrapolation'!$H306,2)</f>
        <v>2.99</v>
      </c>
      <c r="AC306" s="13">
        <f>ROUND(AVERAGE(Zinsswaps!AC235:AC306)+'iBoxx Extrapolation'!$H306,2)</f>
        <v>2.97</v>
      </c>
      <c r="AD306" s="13">
        <f>ROUND(AVERAGE(Zinsswaps!AD235:AD306)+'iBoxx Extrapolation'!$H306,2)</f>
        <v>2.96</v>
      </c>
      <c r="AE306" s="13">
        <f>ROUND(AVERAGE(Zinsswaps!AE235:AE306)+'iBoxx Extrapolation'!$H306,2)</f>
        <v>2.94</v>
      </c>
      <c r="AF306" s="13">
        <f>ROUND(AVERAGE(Zinsswaps!AF235:AF306)+'iBoxx Extrapolation'!$H306,2)</f>
        <v>2.92</v>
      </c>
      <c r="AG306" s="13">
        <f>ROUND(AVERAGE(Zinsswaps!AG235:AG306)+'iBoxx Extrapolation'!$H306,2)</f>
        <v>2.9</v>
      </c>
      <c r="AH306" s="13">
        <f>ROUND(AVERAGE(Zinsswaps!AH235:AH306)+'iBoxx Extrapolation'!$H306,2)</f>
        <v>2.88</v>
      </c>
      <c r="AI306" s="13">
        <f>ROUND(AVERAGE(Zinsswaps!AI235:AI306)+'iBoxx Extrapolation'!$H306,2)</f>
        <v>2.86</v>
      </c>
      <c r="AJ306" s="13">
        <f>ROUND(AVERAGE(Zinsswaps!AJ235:AJ306)+'iBoxx Extrapolation'!$H306,2)</f>
        <v>2.85</v>
      </c>
      <c r="AK306" s="13">
        <f>ROUND(AVERAGE(Zinsswaps!AK235:AK306)+'iBoxx Extrapolation'!$H306,2)</f>
        <v>2.83</v>
      </c>
      <c r="AL306" s="13">
        <f>ROUND(AVERAGE(Zinsswaps!AL235:AL306)+'iBoxx Extrapolation'!$H306,2)</f>
        <v>2.82</v>
      </c>
      <c r="AM306" s="13">
        <f>ROUND(AVERAGE(Zinsswaps!AM235:AM306)+'iBoxx Extrapolation'!$H306,2)</f>
        <v>2.8</v>
      </c>
      <c r="AN306" s="13">
        <f>ROUND(AVERAGE(Zinsswaps!AN235:AN306)+'iBoxx Extrapolation'!$H306,2)</f>
        <v>2.79</v>
      </c>
      <c r="AO306" s="13">
        <f>ROUND(AVERAGE(Zinsswaps!AO235:AO306)+'iBoxx Extrapolation'!$H306,2)</f>
        <v>2.78</v>
      </c>
      <c r="AP306" s="13">
        <f>ROUND(AVERAGE(Zinsswaps!AP235:AP306)+'iBoxx Extrapolation'!$H306,2)</f>
        <v>2.76</v>
      </c>
      <c r="AQ306" s="13">
        <f>ROUND(AVERAGE(Zinsswaps!AQ235:AQ306)+'iBoxx Extrapolation'!$H306,2)</f>
        <v>2.74</v>
      </c>
      <c r="AR306" s="13">
        <f>ROUND(AVERAGE(Zinsswaps!AR235:AR306)+'iBoxx Extrapolation'!$H306,2)</f>
        <v>2.72</v>
      </c>
      <c r="AS306" s="13">
        <f>ROUND(AVERAGE(Zinsswaps!AS235:AS306)+'iBoxx Extrapolation'!$H306,2)</f>
        <v>2.7</v>
      </c>
      <c r="AT306" s="13">
        <f>ROUND(AVERAGE(Zinsswaps!AT235:AT306)+'iBoxx Extrapolation'!$H306,2)</f>
        <v>2.69</v>
      </c>
      <c r="AU306" s="13">
        <f>ROUND(AVERAGE(Zinsswaps!AU235:AU306)+'iBoxx Extrapolation'!$H306,2)</f>
        <v>2.67</v>
      </c>
      <c r="AV306" s="13">
        <f>ROUND(AVERAGE(Zinsswaps!AV235:AV306)+'iBoxx Extrapolation'!$H306,2)</f>
        <v>2.66</v>
      </c>
      <c r="AW306" s="13">
        <f>ROUND(AVERAGE(Zinsswaps!AW235:AW306)+'iBoxx Extrapolation'!$H306,2)</f>
        <v>2.64</v>
      </c>
      <c r="AX306" s="13">
        <f>ROUND(AVERAGE(Zinsswaps!AX235:AX306)+'iBoxx Extrapolation'!$H306,2)</f>
        <v>2.63</v>
      </c>
      <c r="AY306" s="13">
        <f>ROUND(AVERAGE(Zinsswaps!AY235:AY306)+'iBoxx Extrapolation'!$H306,2)</f>
        <v>2.61</v>
      </c>
    </row>
    <row r="307" spans="1:51" s="16" customFormat="1" x14ac:dyDescent="0.2">
      <c r="A307" s="12">
        <v>46568</v>
      </c>
      <c r="B307" s="13">
        <f>ROUND(AVERAGE(Zinsswaps!B236:B307)+'iBoxx Extrapolation'!$H307,2)</f>
        <v>2.88</v>
      </c>
      <c r="C307" s="13">
        <f>ROUND(AVERAGE(Zinsswaps!C236:C307)+'iBoxx Extrapolation'!$H307,2)</f>
        <v>2.84</v>
      </c>
      <c r="D307" s="13">
        <f>ROUND(AVERAGE(Zinsswaps!D236:D307)+'iBoxx Extrapolation'!$H307,2)</f>
        <v>2.83</v>
      </c>
      <c r="E307" s="13">
        <f>ROUND(AVERAGE(Zinsswaps!E236:E307)+'iBoxx Extrapolation'!$H307,2)</f>
        <v>2.84</v>
      </c>
      <c r="F307" s="13">
        <f>ROUND(AVERAGE(Zinsswaps!F236:F307)+'iBoxx Extrapolation'!$H307,2)</f>
        <v>2.87</v>
      </c>
      <c r="G307" s="13">
        <f>ROUND(AVERAGE(Zinsswaps!G236:G307)+'iBoxx Extrapolation'!$H307,2)</f>
        <v>2.9</v>
      </c>
      <c r="H307" s="13">
        <f>ROUND(AVERAGE(Zinsswaps!H236:H307)+'iBoxx Extrapolation'!$H307,2)</f>
        <v>2.94</v>
      </c>
      <c r="I307" s="13">
        <f>ROUND(AVERAGE(Zinsswaps!I236:I307)+'iBoxx Extrapolation'!$H307,2)</f>
        <v>2.98</v>
      </c>
      <c r="J307" s="13">
        <f>ROUND(AVERAGE(Zinsswaps!J236:J307)+'iBoxx Extrapolation'!$H307,2)</f>
        <v>3.02</v>
      </c>
      <c r="K307" s="13">
        <f>ROUND(AVERAGE(Zinsswaps!K236:K307)+'iBoxx Extrapolation'!$H307,2)</f>
        <v>3.06</v>
      </c>
      <c r="L307" s="13">
        <f>ROUND(AVERAGE(Zinsswaps!L236:L307)+'iBoxx Extrapolation'!$H307,2)</f>
        <v>3.09</v>
      </c>
      <c r="M307" s="13">
        <f>ROUND(AVERAGE(Zinsswaps!M236:M307)+'iBoxx Extrapolation'!$H307,2)</f>
        <v>3.13</v>
      </c>
      <c r="N307" s="13">
        <f>ROUND(AVERAGE(Zinsswaps!N236:N307)+'iBoxx Extrapolation'!$H307,2)</f>
        <v>3.15</v>
      </c>
      <c r="O307" s="13">
        <f>ROUND(AVERAGE(Zinsswaps!O236:O307)+'iBoxx Extrapolation'!$H307,2)</f>
        <v>3.17</v>
      </c>
      <c r="P307" s="13">
        <f>ROUND(AVERAGE(Zinsswaps!P236:P307)+'iBoxx Extrapolation'!$H307,2)</f>
        <v>3.19</v>
      </c>
      <c r="Q307" s="13">
        <f>ROUND(AVERAGE(Zinsswaps!Q236:Q307)+'iBoxx Extrapolation'!$H307,2)</f>
        <v>3.18</v>
      </c>
      <c r="R307" s="13">
        <f>ROUND(AVERAGE(Zinsswaps!R236:R307)+'iBoxx Extrapolation'!$H307,2)</f>
        <v>3.18</v>
      </c>
      <c r="S307" s="13">
        <f>ROUND(AVERAGE(Zinsswaps!S236:S307)+'iBoxx Extrapolation'!$H307,2)</f>
        <v>3.18</v>
      </c>
      <c r="T307" s="13">
        <f>ROUND(AVERAGE(Zinsswaps!T236:T307)+'iBoxx Extrapolation'!$H307,2)</f>
        <v>3.17</v>
      </c>
      <c r="U307" s="13">
        <f>ROUND(AVERAGE(Zinsswaps!U236:U307)+'iBoxx Extrapolation'!$H307,2)</f>
        <v>3.17</v>
      </c>
      <c r="V307" s="13">
        <f>ROUND(AVERAGE(Zinsswaps!V236:V307)+'iBoxx Extrapolation'!$H307,2)</f>
        <v>3.15</v>
      </c>
      <c r="W307" s="13">
        <f>ROUND(AVERAGE(Zinsswaps!W236:W307)+'iBoxx Extrapolation'!$H307,2)</f>
        <v>3.13</v>
      </c>
      <c r="X307" s="13">
        <f>ROUND(AVERAGE(Zinsswaps!X236:X307)+'iBoxx Extrapolation'!$H307,2)</f>
        <v>3.11</v>
      </c>
      <c r="Y307" s="13">
        <f>ROUND(AVERAGE(Zinsswaps!Y236:Y307)+'iBoxx Extrapolation'!$H307,2)</f>
        <v>3.09</v>
      </c>
      <c r="Z307" s="13">
        <f>ROUND(AVERAGE(Zinsswaps!Z236:Z307)+'iBoxx Extrapolation'!$H307,2)</f>
        <v>3.08</v>
      </c>
      <c r="AA307" s="13">
        <f>ROUND(AVERAGE(Zinsswaps!AA236:AA307)+'iBoxx Extrapolation'!$H307,2)</f>
        <v>3.06</v>
      </c>
      <c r="AB307" s="13">
        <f>ROUND(AVERAGE(Zinsswaps!AB236:AB307)+'iBoxx Extrapolation'!$H307,2)</f>
        <v>3.03</v>
      </c>
      <c r="AC307" s="13">
        <f>ROUND(AVERAGE(Zinsswaps!AC236:AC307)+'iBoxx Extrapolation'!$H307,2)</f>
        <v>3.01</v>
      </c>
      <c r="AD307" s="13">
        <f>ROUND(AVERAGE(Zinsswaps!AD236:AD307)+'iBoxx Extrapolation'!$H307,2)</f>
        <v>3</v>
      </c>
      <c r="AE307" s="13">
        <f>ROUND(AVERAGE(Zinsswaps!AE236:AE307)+'iBoxx Extrapolation'!$H307,2)</f>
        <v>2.98</v>
      </c>
      <c r="AF307" s="13">
        <f>ROUND(AVERAGE(Zinsswaps!AF236:AF307)+'iBoxx Extrapolation'!$H307,2)</f>
        <v>2.96</v>
      </c>
      <c r="AG307" s="13">
        <f>ROUND(AVERAGE(Zinsswaps!AG236:AG307)+'iBoxx Extrapolation'!$H307,2)</f>
        <v>2.94</v>
      </c>
      <c r="AH307" s="13">
        <f>ROUND(AVERAGE(Zinsswaps!AH236:AH307)+'iBoxx Extrapolation'!$H307,2)</f>
        <v>2.92</v>
      </c>
      <c r="AI307" s="13">
        <f>ROUND(AVERAGE(Zinsswaps!AI236:AI307)+'iBoxx Extrapolation'!$H307,2)</f>
        <v>2.9</v>
      </c>
      <c r="AJ307" s="13">
        <f>ROUND(AVERAGE(Zinsswaps!AJ236:AJ307)+'iBoxx Extrapolation'!$H307,2)</f>
        <v>2.89</v>
      </c>
      <c r="AK307" s="13">
        <f>ROUND(AVERAGE(Zinsswaps!AK236:AK307)+'iBoxx Extrapolation'!$H307,2)</f>
        <v>2.87</v>
      </c>
      <c r="AL307" s="13">
        <f>ROUND(AVERAGE(Zinsswaps!AL236:AL307)+'iBoxx Extrapolation'!$H307,2)</f>
        <v>2.85</v>
      </c>
      <c r="AM307" s="13">
        <f>ROUND(AVERAGE(Zinsswaps!AM236:AM307)+'iBoxx Extrapolation'!$H307,2)</f>
        <v>2.84</v>
      </c>
      <c r="AN307" s="13">
        <f>ROUND(AVERAGE(Zinsswaps!AN236:AN307)+'iBoxx Extrapolation'!$H307,2)</f>
        <v>2.83</v>
      </c>
      <c r="AO307" s="13">
        <f>ROUND(AVERAGE(Zinsswaps!AO236:AO307)+'iBoxx Extrapolation'!$H307,2)</f>
        <v>2.82</v>
      </c>
      <c r="AP307" s="13">
        <f>ROUND(AVERAGE(Zinsswaps!AP236:AP307)+'iBoxx Extrapolation'!$H307,2)</f>
        <v>2.8</v>
      </c>
      <c r="AQ307" s="13">
        <f>ROUND(AVERAGE(Zinsswaps!AQ236:AQ307)+'iBoxx Extrapolation'!$H307,2)</f>
        <v>2.78</v>
      </c>
      <c r="AR307" s="13">
        <f>ROUND(AVERAGE(Zinsswaps!AR236:AR307)+'iBoxx Extrapolation'!$H307,2)</f>
        <v>2.76</v>
      </c>
      <c r="AS307" s="13">
        <f>ROUND(AVERAGE(Zinsswaps!AS236:AS307)+'iBoxx Extrapolation'!$H307,2)</f>
        <v>2.74</v>
      </c>
      <c r="AT307" s="13">
        <f>ROUND(AVERAGE(Zinsswaps!AT236:AT307)+'iBoxx Extrapolation'!$H307,2)</f>
        <v>2.72</v>
      </c>
      <c r="AU307" s="13">
        <f>ROUND(AVERAGE(Zinsswaps!AU236:AU307)+'iBoxx Extrapolation'!$H307,2)</f>
        <v>2.71</v>
      </c>
      <c r="AV307" s="13">
        <f>ROUND(AVERAGE(Zinsswaps!AV236:AV307)+'iBoxx Extrapolation'!$H307,2)</f>
        <v>2.69</v>
      </c>
      <c r="AW307" s="13">
        <f>ROUND(AVERAGE(Zinsswaps!AW236:AW307)+'iBoxx Extrapolation'!$H307,2)</f>
        <v>2.68</v>
      </c>
      <c r="AX307" s="13">
        <f>ROUND(AVERAGE(Zinsswaps!AX236:AX307)+'iBoxx Extrapolation'!$H307,2)</f>
        <v>2.66</v>
      </c>
      <c r="AY307" s="13">
        <f>ROUND(AVERAGE(Zinsswaps!AY236:AY307)+'iBoxx Extrapolation'!$H307,2)</f>
        <v>2.65</v>
      </c>
    </row>
    <row r="308" spans="1:51" s="16" customFormat="1" x14ac:dyDescent="0.2">
      <c r="A308" s="12">
        <v>46599</v>
      </c>
      <c r="B308" s="13">
        <f>ROUND(AVERAGE(Zinsswaps!B237:B308)+'iBoxx Extrapolation'!$H308,2)</f>
        <v>2.92</v>
      </c>
      <c r="C308" s="13">
        <f>ROUND(AVERAGE(Zinsswaps!C237:C308)+'iBoxx Extrapolation'!$H308,2)</f>
        <v>2.88</v>
      </c>
      <c r="D308" s="13">
        <f>ROUND(AVERAGE(Zinsswaps!D237:D308)+'iBoxx Extrapolation'!$H308,2)</f>
        <v>2.87</v>
      </c>
      <c r="E308" s="13">
        <f>ROUND(AVERAGE(Zinsswaps!E237:E308)+'iBoxx Extrapolation'!$H308,2)</f>
        <v>2.89</v>
      </c>
      <c r="F308" s="13">
        <f>ROUND(AVERAGE(Zinsswaps!F237:F308)+'iBoxx Extrapolation'!$H308,2)</f>
        <v>2.91</v>
      </c>
      <c r="G308" s="13">
        <f>ROUND(AVERAGE(Zinsswaps!G237:G308)+'iBoxx Extrapolation'!$H308,2)</f>
        <v>2.94</v>
      </c>
      <c r="H308" s="13">
        <f>ROUND(AVERAGE(Zinsswaps!H237:H308)+'iBoxx Extrapolation'!$H308,2)</f>
        <v>2.98</v>
      </c>
      <c r="I308" s="13">
        <f>ROUND(AVERAGE(Zinsswaps!I237:I308)+'iBoxx Extrapolation'!$H308,2)</f>
        <v>3.02</v>
      </c>
      <c r="J308" s="13">
        <f>ROUND(AVERAGE(Zinsswaps!J237:J308)+'iBoxx Extrapolation'!$H308,2)</f>
        <v>3.06</v>
      </c>
      <c r="K308" s="13">
        <f>ROUND(AVERAGE(Zinsswaps!K237:K308)+'iBoxx Extrapolation'!$H308,2)</f>
        <v>3.1</v>
      </c>
      <c r="L308" s="13">
        <f>ROUND(AVERAGE(Zinsswaps!L237:L308)+'iBoxx Extrapolation'!$H308,2)</f>
        <v>3.14</v>
      </c>
      <c r="M308" s="13">
        <f>ROUND(AVERAGE(Zinsswaps!M237:M308)+'iBoxx Extrapolation'!$H308,2)</f>
        <v>3.17</v>
      </c>
      <c r="N308" s="13">
        <f>ROUND(AVERAGE(Zinsswaps!N237:N308)+'iBoxx Extrapolation'!$H308,2)</f>
        <v>3.2</v>
      </c>
      <c r="O308" s="13">
        <f>ROUND(AVERAGE(Zinsswaps!O237:O308)+'iBoxx Extrapolation'!$H308,2)</f>
        <v>3.22</v>
      </c>
      <c r="P308" s="13">
        <f>ROUND(AVERAGE(Zinsswaps!P237:P308)+'iBoxx Extrapolation'!$H308,2)</f>
        <v>3.23</v>
      </c>
      <c r="Q308" s="13">
        <f>ROUND(AVERAGE(Zinsswaps!Q237:Q308)+'iBoxx Extrapolation'!$H308,2)</f>
        <v>3.23</v>
      </c>
      <c r="R308" s="13">
        <f>ROUND(AVERAGE(Zinsswaps!R237:R308)+'iBoxx Extrapolation'!$H308,2)</f>
        <v>3.22</v>
      </c>
      <c r="S308" s="13">
        <f>ROUND(AVERAGE(Zinsswaps!S237:S308)+'iBoxx Extrapolation'!$H308,2)</f>
        <v>3.22</v>
      </c>
      <c r="T308" s="13">
        <f>ROUND(AVERAGE(Zinsswaps!T237:T308)+'iBoxx Extrapolation'!$H308,2)</f>
        <v>3.22</v>
      </c>
      <c r="U308" s="13">
        <f>ROUND(AVERAGE(Zinsswaps!U237:U308)+'iBoxx Extrapolation'!$H308,2)</f>
        <v>3.21</v>
      </c>
      <c r="V308" s="13">
        <f>ROUND(AVERAGE(Zinsswaps!V237:V308)+'iBoxx Extrapolation'!$H308,2)</f>
        <v>3.19</v>
      </c>
      <c r="W308" s="13">
        <f>ROUND(AVERAGE(Zinsswaps!W237:W308)+'iBoxx Extrapolation'!$H308,2)</f>
        <v>3.17</v>
      </c>
      <c r="X308" s="13">
        <f>ROUND(AVERAGE(Zinsswaps!X237:X308)+'iBoxx Extrapolation'!$H308,2)</f>
        <v>3.15</v>
      </c>
      <c r="Y308" s="13">
        <f>ROUND(AVERAGE(Zinsswaps!Y237:Y308)+'iBoxx Extrapolation'!$H308,2)</f>
        <v>3.14</v>
      </c>
      <c r="Z308" s="13">
        <f>ROUND(AVERAGE(Zinsswaps!Z237:Z308)+'iBoxx Extrapolation'!$H308,2)</f>
        <v>3.12</v>
      </c>
      <c r="AA308" s="13">
        <f>ROUND(AVERAGE(Zinsswaps!AA237:AA308)+'iBoxx Extrapolation'!$H308,2)</f>
        <v>3.1</v>
      </c>
      <c r="AB308" s="13">
        <f>ROUND(AVERAGE(Zinsswaps!AB237:AB308)+'iBoxx Extrapolation'!$H308,2)</f>
        <v>3.08</v>
      </c>
      <c r="AC308" s="13">
        <f>ROUND(AVERAGE(Zinsswaps!AC237:AC308)+'iBoxx Extrapolation'!$H308,2)</f>
        <v>3.06</v>
      </c>
      <c r="AD308" s="13">
        <f>ROUND(AVERAGE(Zinsswaps!AD237:AD308)+'iBoxx Extrapolation'!$H308,2)</f>
        <v>3.04</v>
      </c>
      <c r="AE308" s="13">
        <f>ROUND(AVERAGE(Zinsswaps!AE237:AE308)+'iBoxx Extrapolation'!$H308,2)</f>
        <v>3.02</v>
      </c>
      <c r="AF308" s="13">
        <f>ROUND(AVERAGE(Zinsswaps!AF237:AF308)+'iBoxx Extrapolation'!$H308,2)</f>
        <v>3</v>
      </c>
      <c r="AG308" s="13">
        <f>ROUND(AVERAGE(Zinsswaps!AG237:AG308)+'iBoxx Extrapolation'!$H308,2)</f>
        <v>2.98</v>
      </c>
      <c r="AH308" s="13">
        <f>ROUND(AVERAGE(Zinsswaps!AH237:AH308)+'iBoxx Extrapolation'!$H308,2)</f>
        <v>2.96</v>
      </c>
      <c r="AI308" s="13">
        <f>ROUND(AVERAGE(Zinsswaps!AI237:AI308)+'iBoxx Extrapolation'!$H308,2)</f>
        <v>2.95</v>
      </c>
      <c r="AJ308" s="13">
        <f>ROUND(AVERAGE(Zinsswaps!AJ237:AJ308)+'iBoxx Extrapolation'!$H308,2)</f>
        <v>2.93</v>
      </c>
      <c r="AK308" s="13">
        <f>ROUND(AVERAGE(Zinsswaps!AK237:AK308)+'iBoxx Extrapolation'!$H308,2)</f>
        <v>2.91</v>
      </c>
      <c r="AL308" s="13">
        <f>ROUND(AVERAGE(Zinsswaps!AL237:AL308)+'iBoxx Extrapolation'!$H308,2)</f>
        <v>2.9</v>
      </c>
      <c r="AM308" s="13">
        <f>ROUND(AVERAGE(Zinsswaps!AM237:AM308)+'iBoxx Extrapolation'!$H308,2)</f>
        <v>2.88</v>
      </c>
      <c r="AN308" s="13">
        <f>ROUND(AVERAGE(Zinsswaps!AN237:AN308)+'iBoxx Extrapolation'!$H308,2)</f>
        <v>2.87</v>
      </c>
      <c r="AO308" s="13">
        <f>ROUND(AVERAGE(Zinsswaps!AO237:AO308)+'iBoxx Extrapolation'!$H308,2)</f>
        <v>2.86</v>
      </c>
      <c r="AP308" s="13">
        <f>ROUND(AVERAGE(Zinsswaps!AP237:AP308)+'iBoxx Extrapolation'!$H308,2)</f>
        <v>2.84</v>
      </c>
      <c r="AQ308" s="13">
        <f>ROUND(AVERAGE(Zinsswaps!AQ237:AQ308)+'iBoxx Extrapolation'!$H308,2)</f>
        <v>2.82</v>
      </c>
      <c r="AR308" s="13">
        <f>ROUND(AVERAGE(Zinsswaps!AR237:AR308)+'iBoxx Extrapolation'!$H308,2)</f>
        <v>2.8</v>
      </c>
      <c r="AS308" s="13">
        <f>ROUND(AVERAGE(Zinsswaps!AS237:AS308)+'iBoxx Extrapolation'!$H308,2)</f>
        <v>2.78</v>
      </c>
      <c r="AT308" s="13">
        <f>ROUND(AVERAGE(Zinsswaps!AT237:AT308)+'iBoxx Extrapolation'!$H308,2)</f>
        <v>2.77</v>
      </c>
      <c r="AU308" s="13">
        <f>ROUND(AVERAGE(Zinsswaps!AU237:AU308)+'iBoxx Extrapolation'!$H308,2)</f>
        <v>2.75</v>
      </c>
      <c r="AV308" s="13">
        <f>ROUND(AVERAGE(Zinsswaps!AV237:AV308)+'iBoxx Extrapolation'!$H308,2)</f>
        <v>2.73</v>
      </c>
      <c r="AW308" s="13">
        <f>ROUND(AVERAGE(Zinsswaps!AW237:AW308)+'iBoxx Extrapolation'!$H308,2)</f>
        <v>2.72</v>
      </c>
      <c r="AX308" s="13">
        <f>ROUND(AVERAGE(Zinsswaps!AX237:AX308)+'iBoxx Extrapolation'!$H308,2)</f>
        <v>2.71</v>
      </c>
      <c r="AY308" s="13">
        <f>ROUND(AVERAGE(Zinsswaps!AY237:AY308)+'iBoxx Extrapolation'!$H308,2)</f>
        <v>2.69</v>
      </c>
    </row>
    <row r="309" spans="1:51" s="16" customFormat="1" x14ac:dyDescent="0.2">
      <c r="A309" s="12">
        <v>46630</v>
      </c>
      <c r="B309" s="13">
        <f>ROUND(AVERAGE(Zinsswaps!B238:B309)+'iBoxx Extrapolation'!$H309,2)</f>
        <v>2.97</v>
      </c>
      <c r="C309" s="13">
        <f>ROUND(AVERAGE(Zinsswaps!C238:C309)+'iBoxx Extrapolation'!$H309,2)</f>
        <v>2.93</v>
      </c>
      <c r="D309" s="13">
        <f>ROUND(AVERAGE(Zinsswaps!D238:D309)+'iBoxx Extrapolation'!$H309,2)</f>
        <v>2.91</v>
      </c>
      <c r="E309" s="13">
        <f>ROUND(AVERAGE(Zinsswaps!E238:E309)+'iBoxx Extrapolation'!$H309,2)</f>
        <v>2.93</v>
      </c>
      <c r="F309" s="13">
        <f>ROUND(AVERAGE(Zinsswaps!F238:F309)+'iBoxx Extrapolation'!$H309,2)</f>
        <v>2.95</v>
      </c>
      <c r="G309" s="13">
        <f>ROUND(AVERAGE(Zinsswaps!G238:G309)+'iBoxx Extrapolation'!$H309,2)</f>
        <v>2.99</v>
      </c>
      <c r="H309" s="13">
        <f>ROUND(AVERAGE(Zinsswaps!H238:H309)+'iBoxx Extrapolation'!$H309,2)</f>
        <v>3.02</v>
      </c>
      <c r="I309" s="13">
        <f>ROUND(AVERAGE(Zinsswaps!I238:I309)+'iBoxx Extrapolation'!$H309,2)</f>
        <v>3.06</v>
      </c>
      <c r="J309" s="13">
        <f>ROUND(AVERAGE(Zinsswaps!J238:J309)+'iBoxx Extrapolation'!$H309,2)</f>
        <v>3.1</v>
      </c>
      <c r="K309" s="13">
        <f>ROUND(AVERAGE(Zinsswaps!K238:K309)+'iBoxx Extrapolation'!$H309,2)</f>
        <v>3.14</v>
      </c>
      <c r="L309" s="13">
        <f>ROUND(AVERAGE(Zinsswaps!L238:L309)+'iBoxx Extrapolation'!$H309,2)</f>
        <v>3.18</v>
      </c>
      <c r="M309" s="13">
        <f>ROUND(AVERAGE(Zinsswaps!M238:M309)+'iBoxx Extrapolation'!$H309,2)</f>
        <v>3.21</v>
      </c>
      <c r="N309" s="13">
        <f>ROUND(AVERAGE(Zinsswaps!N238:N309)+'iBoxx Extrapolation'!$H309,2)</f>
        <v>3.24</v>
      </c>
      <c r="O309" s="13">
        <f>ROUND(AVERAGE(Zinsswaps!O238:O309)+'iBoxx Extrapolation'!$H309,2)</f>
        <v>3.26</v>
      </c>
      <c r="P309" s="13">
        <f>ROUND(AVERAGE(Zinsswaps!P238:P309)+'iBoxx Extrapolation'!$H309,2)</f>
        <v>3.28</v>
      </c>
      <c r="Q309" s="13">
        <f>ROUND(AVERAGE(Zinsswaps!Q238:Q309)+'iBoxx Extrapolation'!$H309,2)</f>
        <v>3.27</v>
      </c>
      <c r="R309" s="13">
        <f>ROUND(AVERAGE(Zinsswaps!R238:R309)+'iBoxx Extrapolation'!$H309,2)</f>
        <v>3.27</v>
      </c>
      <c r="S309" s="13">
        <f>ROUND(AVERAGE(Zinsswaps!S238:S309)+'iBoxx Extrapolation'!$H309,2)</f>
        <v>3.26</v>
      </c>
      <c r="T309" s="13">
        <f>ROUND(AVERAGE(Zinsswaps!T238:T309)+'iBoxx Extrapolation'!$H309,2)</f>
        <v>3.26</v>
      </c>
      <c r="U309" s="13">
        <f>ROUND(AVERAGE(Zinsswaps!U238:U309)+'iBoxx Extrapolation'!$H309,2)</f>
        <v>3.25</v>
      </c>
      <c r="V309" s="13">
        <f>ROUND(AVERAGE(Zinsswaps!V238:V309)+'iBoxx Extrapolation'!$H309,2)</f>
        <v>3.23</v>
      </c>
      <c r="W309" s="13">
        <f>ROUND(AVERAGE(Zinsswaps!W238:W309)+'iBoxx Extrapolation'!$H309,2)</f>
        <v>3.21</v>
      </c>
      <c r="X309" s="13">
        <f>ROUND(AVERAGE(Zinsswaps!X238:X309)+'iBoxx Extrapolation'!$H309,2)</f>
        <v>3.2</v>
      </c>
      <c r="Y309" s="13">
        <f>ROUND(AVERAGE(Zinsswaps!Y238:Y309)+'iBoxx Extrapolation'!$H309,2)</f>
        <v>3.18</v>
      </c>
      <c r="Z309" s="13">
        <f>ROUND(AVERAGE(Zinsswaps!Z238:Z309)+'iBoxx Extrapolation'!$H309,2)</f>
        <v>3.16</v>
      </c>
      <c r="AA309" s="13">
        <f>ROUND(AVERAGE(Zinsswaps!AA238:AA309)+'iBoxx Extrapolation'!$H309,2)</f>
        <v>3.14</v>
      </c>
      <c r="AB309" s="13">
        <f>ROUND(AVERAGE(Zinsswaps!AB238:AB309)+'iBoxx Extrapolation'!$H309,2)</f>
        <v>3.12</v>
      </c>
      <c r="AC309" s="13">
        <f>ROUND(AVERAGE(Zinsswaps!AC238:AC309)+'iBoxx Extrapolation'!$H309,2)</f>
        <v>3.1</v>
      </c>
      <c r="AD309" s="13">
        <f>ROUND(AVERAGE(Zinsswaps!AD238:AD309)+'iBoxx Extrapolation'!$H309,2)</f>
        <v>3.08</v>
      </c>
      <c r="AE309" s="13">
        <f>ROUND(AVERAGE(Zinsswaps!AE238:AE309)+'iBoxx Extrapolation'!$H309,2)</f>
        <v>3.07</v>
      </c>
      <c r="AF309" s="13">
        <f>ROUND(AVERAGE(Zinsswaps!AF238:AF309)+'iBoxx Extrapolation'!$H309,2)</f>
        <v>3.04</v>
      </c>
      <c r="AG309" s="13">
        <f>ROUND(AVERAGE(Zinsswaps!AG238:AG309)+'iBoxx Extrapolation'!$H309,2)</f>
        <v>3.02</v>
      </c>
      <c r="AH309" s="13">
        <f>ROUND(AVERAGE(Zinsswaps!AH238:AH309)+'iBoxx Extrapolation'!$H309,2)</f>
        <v>3</v>
      </c>
      <c r="AI309" s="13">
        <f>ROUND(AVERAGE(Zinsswaps!AI238:AI309)+'iBoxx Extrapolation'!$H309,2)</f>
        <v>2.99</v>
      </c>
      <c r="AJ309" s="13">
        <f>ROUND(AVERAGE(Zinsswaps!AJ238:AJ309)+'iBoxx Extrapolation'!$H309,2)</f>
        <v>2.97</v>
      </c>
      <c r="AK309" s="13">
        <f>ROUND(AVERAGE(Zinsswaps!AK238:AK309)+'iBoxx Extrapolation'!$H309,2)</f>
        <v>2.95</v>
      </c>
      <c r="AL309" s="13">
        <f>ROUND(AVERAGE(Zinsswaps!AL238:AL309)+'iBoxx Extrapolation'!$H309,2)</f>
        <v>2.94</v>
      </c>
      <c r="AM309" s="13">
        <f>ROUND(AVERAGE(Zinsswaps!AM238:AM309)+'iBoxx Extrapolation'!$H309,2)</f>
        <v>2.93</v>
      </c>
      <c r="AN309" s="13">
        <f>ROUND(AVERAGE(Zinsswaps!AN238:AN309)+'iBoxx Extrapolation'!$H309,2)</f>
        <v>2.91</v>
      </c>
      <c r="AO309" s="13">
        <f>ROUND(AVERAGE(Zinsswaps!AO238:AO309)+'iBoxx Extrapolation'!$H309,2)</f>
        <v>2.9</v>
      </c>
      <c r="AP309" s="13">
        <f>ROUND(AVERAGE(Zinsswaps!AP238:AP309)+'iBoxx Extrapolation'!$H309,2)</f>
        <v>2.88</v>
      </c>
      <c r="AQ309" s="13">
        <f>ROUND(AVERAGE(Zinsswaps!AQ238:AQ309)+'iBoxx Extrapolation'!$H309,2)</f>
        <v>2.86</v>
      </c>
      <c r="AR309" s="13">
        <f>ROUND(AVERAGE(Zinsswaps!AR238:AR309)+'iBoxx Extrapolation'!$H309,2)</f>
        <v>2.84</v>
      </c>
      <c r="AS309" s="13">
        <f>ROUND(AVERAGE(Zinsswaps!AS238:AS309)+'iBoxx Extrapolation'!$H309,2)</f>
        <v>2.82</v>
      </c>
      <c r="AT309" s="13">
        <f>ROUND(AVERAGE(Zinsswaps!AT238:AT309)+'iBoxx Extrapolation'!$H309,2)</f>
        <v>2.81</v>
      </c>
      <c r="AU309" s="13">
        <f>ROUND(AVERAGE(Zinsswaps!AU238:AU309)+'iBoxx Extrapolation'!$H309,2)</f>
        <v>2.79</v>
      </c>
      <c r="AV309" s="13">
        <f>ROUND(AVERAGE(Zinsswaps!AV238:AV309)+'iBoxx Extrapolation'!$H309,2)</f>
        <v>2.78</v>
      </c>
      <c r="AW309" s="13">
        <f>ROUND(AVERAGE(Zinsswaps!AW238:AW309)+'iBoxx Extrapolation'!$H309,2)</f>
        <v>2.76</v>
      </c>
      <c r="AX309" s="13">
        <f>ROUND(AVERAGE(Zinsswaps!AX238:AX309)+'iBoxx Extrapolation'!$H309,2)</f>
        <v>2.75</v>
      </c>
      <c r="AY309" s="13">
        <f>ROUND(AVERAGE(Zinsswaps!AY238:AY309)+'iBoxx Extrapolation'!$H309,2)</f>
        <v>2.73</v>
      </c>
    </row>
    <row r="310" spans="1:51" s="16" customFormat="1" x14ac:dyDescent="0.2">
      <c r="A310" s="12">
        <v>46660</v>
      </c>
      <c r="B310" s="13">
        <f>ROUND(AVERAGE(Zinsswaps!B239:B310)+'iBoxx Extrapolation'!$H310,2)</f>
        <v>3.01</v>
      </c>
      <c r="C310" s="13">
        <f>ROUND(AVERAGE(Zinsswaps!C239:C310)+'iBoxx Extrapolation'!$H310,2)</f>
        <v>2.97</v>
      </c>
      <c r="D310" s="13">
        <f>ROUND(AVERAGE(Zinsswaps!D239:D310)+'iBoxx Extrapolation'!$H310,2)</f>
        <v>2.95</v>
      </c>
      <c r="E310" s="13">
        <f>ROUND(AVERAGE(Zinsswaps!E239:E310)+'iBoxx Extrapolation'!$H310,2)</f>
        <v>2.97</v>
      </c>
      <c r="F310" s="13">
        <f>ROUND(AVERAGE(Zinsswaps!F239:F310)+'iBoxx Extrapolation'!$H310,2)</f>
        <v>2.99</v>
      </c>
      <c r="G310" s="13">
        <f>ROUND(AVERAGE(Zinsswaps!G239:G310)+'iBoxx Extrapolation'!$H310,2)</f>
        <v>3.03</v>
      </c>
      <c r="H310" s="13">
        <f>ROUND(AVERAGE(Zinsswaps!H239:H310)+'iBoxx Extrapolation'!$H310,2)</f>
        <v>3.06</v>
      </c>
      <c r="I310" s="13">
        <f>ROUND(AVERAGE(Zinsswaps!I239:I310)+'iBoxx Extrapolation'!$H310,2)</f>
        <v>3.1</v>
      </c>
      <c r="J310" s="13">
        <f>ROUND(AVERAGE(Zinsswaps!J239:J310)+'iBoxx Extrapolation'!$H310,2)</f>
        <v>3.14</v>
      </c>
      <c r="K310" s="13">
        <f>ROUND(AVERAGE(Zinsswaps!K239:K310)+'iBoxx Extrapolation'!$H310,2)</f>
        <v>3.18</v>
      </c>
      <c r="L310" s="13">
        <f>ROUND(AVERAGE(Zinsswaps!L239:L310)+'iBoxx Extrapolation'!$H310,2)</f>
        <v>3.22</v>
      </c>
      <c r="M310" s="13">
        <f>ROUND(AVERAGE(Zinsswaps!M239:M310)+'iBoxx Extrapolation'!$H310,2)</f>
        <v>3.25</v>
      </c>
      <c r="N310" s="13">
        <f>ROUND(AVERAGE(Zinsswaps!N239:N310)+'iBoxx Extrapolation'!$H310,2)</f>
        <v>3.28</v>
      </c>
      <c r="O310" s="13">
        <f>ROUND(AVERAGE(Zinsswaps!O239:O310)+'iBoxx Extrapolation'!$H310,2)</f>
        <v>3.3</v>
      </c>
      <c r="P310" s="13">
        <f>ROUND(AVERAGE(Zinsswaps!P239:P310)+'iBoxx Extrapolation'!$H310,2)</f>
        <v>3.32</v>
      </c>
      <c r="Q310" s="13">
        <f>ROUND(AVERAGE(Zinsswaps!Q239:Q310)+'iBoxx Extrapolation'!$H310,2)</f>
        <v>3.31</v>
      </c>
      <c r="R310" s="13">
        <f>ROUND(AVERAGE(Zinsswaps!R239:R310)+'iBoxx Extrapolation'!$H310,2)</f>
        <v>3.31</v>
      </c>
      <c r="S310" s="13">
        <f>ROUND(AVERAGE(Zinsswaps!S239:S310)+'iBoxx Extrapolation'!$H310,2)</f>
        <v>3.3</v>
      </c>
      <c r="T310" s="13">
        <f>ROUND(AVERAGE(Zinsswaps!T239:T310)+'iBoxx Extrapolation'!$H310,2)</f>
        <v>3.3</v>
      </c>
      <c r="U310" s="13">
        <f>ROUND(AVERAGE(Zinsswaps!U239:U310)+'iBoxx Extrapolation'!$H310,2)</f>
        <v>3.29</v>
      </c>
      <c r="V310" s="13">
        <f>ROUND(AVERAGE(Zinsswaps!V239:V310)+'iBoxx Extrapolation'!$H310,2)</f>
        <v>3.27</v>
      </c>
      <c r="W310" s="13">
        <f>ROUND(AVERAGE(Zinsswaps!W239:W310)+'iBoxx Extrapolation'!$H310,2)</f>
        <v>3.25</v>
      </c>
      <c r="X310" s="13">
        <f>ROUND(AVERAGE(Zinsswaps!X239:X310)+'iBoxx Extrapolation'!$H310,2)</f>
        <v>3.24</v>
      </c>
      <c r="Y310" s="13">
        <f>ROUND(AVERAGE(Zinsswaps!Y239:Y310)+'iBoxx Extrapolation'!$H310,2)</f>
        <v>3.22</v>
      </c>
      <c r="Z310" s="13">
        <f>ROUND(AVERAGE(Zinsswaps!Z239:Z310)+'iBoxx Extrapolation'!$H310,2)</f>
        <v>3.2</v>
      </c>
      <c r="AA310" s="13">
        <f>ROUND(AVERAGE(Zinsswaps!AA239:AA310)+'iBoxx Extrapolation'!$H310,2)</f>
        <v>3.18</v>
      </c>
      <c r="AB310" s="13">
        <f>ROUND(AVERAGE(Zinsswaps!AB239:AB310)+'iBoxx Extrapolation'!$H310,2)</f>
        <v>3.16</v>
      </c>
      <c r="AC310" s="13">
        <f>ROUND(AVERAGE(Zinsswaps!AC239:AC310)+'iBoxx Extrapolation'!$H310,2)</f>
        <v>3.14</v>
      </c>
      <c r="AD310" s="13">
        <f>ROUND(AVERAGE(Zinsswaps!AD239:AD310)+'iBoxx Extrapolation'!$H310,2)</f>
        <v>3.12</v>
      </c>
      <c r="AE310" s="13">
        <f>ROUND(AVERAGE(Zinsswaps!AE239:AE310)+'iBoxx Extrapolation'!$H310,2)</f>
        <v>3.1</v>
      </c>
      <c r="AF310" s="13">
        <f>ROUND(AVERAGE(Zinsswaps!AF239:AF310)+'iBoxx Extrapolation'!$H310,2)</f>
        <v>3.08</v>
      </c>
      <c r="AG310" s="13">
        <f>ROUND(AVERAGE(Zinsswaps!AG239:AG310)+'iBoxx Extrapolation'!$H310,2)</f>
        <v>3.06</v>
      </c>
      <c r="AH310" s="13">
        <f>ROUND(AVERAGE(Zinsswaps!AH239:AH310)+'iBoxx Extrapolation'!$H310,2)</f>
        <v>3.04</v>
      </c>
      <c r="AI310" s="13">
        <f>ROUND(AVERAGE(Zinsswaps!AI239:AI310)+'iBoxx Extrapolation'!$H310,2)</f>
        <v>3.03</v>
      </c>
      <c r="AJ310" s="13">
        <f>ROUND(AVERAGE(Zinsswaps!AJ239:AJ310)+'iBoxx Extrapolation'!$H310,2)</f>
        <v>3.01</v>
      </c>
      <c r="AK310" s="13">
        <f>ROUND(AVERAGE(Zinsswaps!AK239:AK310)+'iBoxx Extrapolation'!$H310,2)</f>
        <v>2.99</v>
      </c>
      <c r="AL310" s="13">
        <f>ROUND(AVERAGE(Zinsswaps!AL239:AL310)+'iBoxx Extrapolation'!$H310,2)</f>
        <v>2.98</v>
      </c>
      <c r="AM310" s="13">
        <f>ROUND(AVERAGE(Zinsswaps!AM239:AM310)+'iBoxx Extrapolation'!$H310,2)</f>
        <v>2.96</v>
      </c>
      <c r="AN310" s="13">
        <f>ROUND(AVERAGE(Zinsswaps!AN239:AN310)+'iBoxx Extrapolation'!$H310,2)</f>
        <v>2.95</v>
      </c>
      <c r="AO310" s="13">
        <f>ROUND(AVERAGE(Zinsswaps!AO239:AO310)+'iBoxx Extrapolation'!$H310,2)</f>
        <v>2.94</v>
      </c>
      <c r="AP310" s="13">
        <f>ROUND(AVERAGE(Zinsswaps!AP239:AP310)+'iBoxx Extrapolation'!$H310,2)</f>
        <v>2.92</v>
      </c>
      <c r="AQ310" s="13">
        <f>ROUND(AVERAGE(Zinsswaps!AQ239:AQ310)+'iBoxx Extrapolation'!$H310,2)</f>
        <v>2.9</v>
      </c>
      <c r="AR310" s="13">
        <f>ROUND(AVERAGE(Zinsswaps!AR239:AR310)+'iBoxx Extrapolation'!$H310,2)</f>
        <v>2.88</v>
      </c>
      <c r="AS310" s="13">
        <f>ROUND(AVERAGE(Zinsswaps!AS239:AS310)+'iBoxx Extrapolation'!$H310,2)</f>
        <v>2.86</v>
      </c>
      <c r="AT310" s="13">
        <f>ROUND(AVERAGE(Zinsswaps!AT239:AT310)+'iBoxx Extrapolation'!$H310,2)</f>
        <v>2.84</v>
      </c>
      <c r="AU310" s="13">
        <f>ROUND(AVERAGE(Zinsswaps!AU239:AU310)+'iBoxx Extrapolation'!$H310,2)</f>
        <v>2.83</v>
      </c>
      <c r="AV310" s="13">
        <f>ROUND(AVERAGE(Zinsswaps!AV239:AV310)+'iBoxx Extrapolation'!$H310,2)</f>
        <v>2.81</v>
      </c>
      <c r="AW310" s="13">
        <f>ROUND(AVERAGE(Zinsswaps!AW239:AW310)+'iBoxx Extrapolation'!$H310,2)</f>
        <v>2.8</v>
      </c>
      <c r="AX310" s="13">
        <f>ROUND(AVERAGE(Zinsswaps!AX239:AX310)+'iBoxx Extrapolation'!$H310,2)</f>
        <v>2.78</v>
      </c>
      <c r="AY310" s="13">
        <f>ROUND(AVERAGE(Zinsswaps!AY239:AY310)+'iBoxx Extrapolation'!$H310,2)</f>
        <v>2.77</v>
      </c>
    </row>
    <row r="311" spans="1:51" s="16" customFormat="1" x14ac:dyDescent="0.2">
      <c r="A311" s="12">
        <v>46691</v>
      </c>
      <c r="B311" s="13">
        <f>ROUND(AVERAGE(Zinsswaps!B240:B311)+'iBoxx Extrapolation'!$H311,2)</f>
        <v>3.05</v>
      </c>
      <c r="C311" s="13">
        <f>ROUND(AVERAGE(Zinsswaps!C240:C311)+'iBoxx Extrapolation'!$H311,2)</f>
        <v>3.01</v>
      </c>
      <c r="D311" s="13">
        <f>ROUND(AVERAGE(Zinsswaps!D240:D311)+'iBoxx Extrapolation'!$H311,2)</f>
        <v>2.99</v>
      </c>
      <c r="E311" s="13">
        <f>ROUND(AVERAGE(Zinsswaps!E240:E311)+'iBoxx Extrapolation'!$H311,2)</f>
        <v>3.01</v>
      </c>
      <c r="F311" s="13">
        <f>ROUND(AVERAGE(Zinsswaps!F240:F311)+'iBoxx Extrapolation'!$H311,2)</f>
        <v>3.03</v>
      </c>
      <c r="G311" s="13">
        <f>ROUND(AVERAGE(Zinsswaps!G240:G311)+'iBoxx Extrapolation'!$H311,2)</f>
        <v>3.07</v>
      </c>
      <c r="H311" s="13">
        <f>ROUND(AVERAGE(Zinsswaps!H240:H311)+'iBoxx Extrapolation'!$H311,2)</f>
        <v>3.1</v>
      </c>
      <c r="I311" s="13">
        <f>ROUND(AVERAGE(Zinsswaps!I240:I311)+'iBoxx Extrapolation'!$H311,2)</f>
        <v>3.14</v>
      </c>
      <c r="J311" s="13">
        <f>ROUND(AVERAGE(Zinsswaps!J240:J311)+'iBoxx Extrapolation'!$H311,2)</f>
        <v>3.18</v>
      </c>
      <c r="K311" s="13">
        <f>ROUND(AVERAGE(Zinsswaps!K240:K311)+'iBoxx Extrapolation'!$H311,2)</f>
        <v>3.22</v>
      </c>
      <c r="L311" s="13">
        <f>ROUND(AVERAGE(Zinsswaps!L240:L311)+'iBoxx Extrapolation'!$H311,2)</f>
        <v>3.26</v>
      </c>
      <c r="M311" s="13">
        <f>ROUND(AVERAGE(Zinsswaps!M240:M311)+'iBoxx Extrapolation'!$H311,2)</f>
        <v>3.29</v>
      </c>
      <c r="N311" s="13">
        <f>ROUND(AVERAGE(Zinsswaps!N240:N311)+'iBoxx Extrapolation'!$H311,2)</f>
        <v>3.32</v>
      </c>
      <c r="O311" s="13">
        <f>ROUND(AVERAGE(Zinsswaps!O240:O311)+'iBoxx Extrapolation'!$H311,2)</f>
        <v>3.34</v>
      </c>
      <c r="P311" s="13">
        <f>ROUND(AVERAGE(Zinsswaps!P240:P311)+'iBoxx Extrapolation'!$H311,2)</f>
        <v>3.36</v>
      </c>
      <c r="Q311" s="13">
        <f>ROUND(AVERAGE(Zinsswaps!Q240:Q311)+'iBoxx Extrapolation'!$H311,2)</f>
        <v>3.35</v>
      </c>
      <c r="R311" s="13">
        <f>ROUND(AVERAGE(Zinsswaps!R240:R311)+'iBoxx Extrapolation'!$H311,2)</f>
        <v>3.35</v>
      </c>
      <c r="S311" s="13">
        <f>ROUND(AVERAGE(Zinsswaps!S240:S311)+'iBoxx Extrapolation'!$H311,2)</f>
        <v>3.34</v>
      </c>
      <c r="T311" s="13">
        <f>ROUND(AVERAGE(Zinsswaps!T240:T311)+'iBoxx Extrapolation'!$H311,2)</f>
        <v>3.34</v>
      </c>
      <c r="U311" s="13">
        <f>ROUND(AVERAGE(Zinsswaps!U240:U311)+'iBoxx Extrapolation'!$H311,2)</f>
        <v>3.34</v>
      </c>
      <c r="V311" s="13">
        <f>ROUND(AVERAGE(Zinsswaps!V240:V311)+'iBoxx Extrapolation'!$H311,2)</f>
        <v>3.32</v>
      </c>
      <c r="W311" s="13">
        <f>ROUND(AVERAGE(Zinsswaps!W240:W311)+'iBoxx Extrapolation'!$H311,2)</f>
        <v>3.3</v>
      </c>
      <c r="X311" s="13">
        <f>ROUND(AVERAGE(Zinsswaps!X240:X311)+'iBoxx Extrapolation'!$H311,2)</f>
        <v>3.28</v>
      </c>
      <c r="Y311" s="13">
        <f>ROUND(AVERAGE(Zinsswaps!Y240:Y311)+'iBoxx Extrapolation'!$H311,2)</f>
        <v>3.26</v>
      </c>
      <c r="Z311" s="13">
        <f>ROUND(AVERAGE(Zinsswaps!Z240:Z311)+'iBoxx Extrapolation'!$H311,2)</f>
        <v>3.25</v>
      </c>
      <c r="AA311" s="13">
        <f>ROUND(AVERAGE(Zinsswaps!AA240:AA311)+'iBoxx Extrapolation'!$H311,2)</f>
        <v>3.23</v>
      </c>
      <c r="AB311" s="13">
        <f>ROUND(AVERAGE(Zinsswaps!AB240:AB311)+'iBoxx Extrapolation'!$H311,2)</f>
        <v>3.2</v>
      </c>
      <c r="AC311" s="13">
        <f>ROUND(AVERAGE(Zinsswaps!AC240:AC311)+'iBoxx Extrapolation'!$H311,2)</f>
        <v>3.18</v>
      </c>
      <c r="AD311" s="13">
        <f>ROUND(AVERAGE(Zinsswaps!AD240:AD311)+'iBoxx Extrapolation'!$H311,2)</f>
        <v>3.17</v>
      </c>
      <c r="AE311" s="13">
        <f>ROUND(AVERAGE(Zinsswaps!AE240:AE311)+'iBoxx Extrapolation'!$H311,2)</f>
        <v>3.15</v>
      </c>
      <c r="AF311" s="13">
        <f>ROUND(AVERAGE(Zinsswaps!AF240:AF311)+'iBoxx Extrapolation'!$H311,2)</f>
        <v>3.13</v>
      </c>
      <c r="AG311" s="13">
        <f>ROUND(AVERAGE(Zinsswaps!AG240:AG311)+'iBoxx Extrapolation'!$H311,2)</f>
        <v>3.11</v>
      </c>
      <c r="AH311" s="13">
        <f>ROUND(AVERAGE(Zinsswaps!AH240:AH311)+'iBoxx Extrapolation'!$H311,2)</f>
        <v>3.09</v>
      </c>
      <c r="AI311" s="13">
        <f>ROUND(AVERAGE(Zinsswaps!AI240:AI311)+'iBoxx Extrapolation'!$H311,2)</f>
        <v>3.07</v>
      </c>
      <c r="AJ311" s="13">
        <f>ROUND(AVERAGE(Zinsswaps!AJ240:AJ311)+'iBoxx Extrapolation'!$H311,2)</f>
        <v>3.05</v>
      </c>
      <c r="AK311" s="13">
        <f>ROUND(AVERAGE(Zinsswaps!AK240:AK311)+'iBoxx Extrapolation'!$H311,2)</f>
        <v>3.04</v>
      </c>
      <c r="AL311" s="13">
        <f>ROUND(AVERAGE(Zinsswaps!AL240:AL311)+'iBoxx Extrapolation'!$H311,2)</f>
        <v>3.02</v>
      </c>
      <c r="AM311" s="13">
        <f>ROUND(AVERAGE(Zinsswaps!AM240:AM311)+'iBoxx Extrapolation'!$H311,2)</f>
        <v>3.01</v>
      </c>
      <c r="AN311" s="13">
        <f>ROUND(AVERAGE(Zinsswaps!AN240:AN311)+'iBoxx Extrapolation'!$H311,2)</f>
        <v>3</v>
      </c>
      <c r="AO311" s="13">
        <f>ROUND(AVERAGE(Zinsswaps!AO240:AO311)+'iBoxx Extrapolation'!$H311,2)</f>
        <v>2.98</v>
      </c>
      <c r="AP311" s="13">
        <f>ROUND(AVERAGE(Zinsswaps!AP240:AP311)+'iBoxx Extrapolation'!$H311,2)</f>
        <v>2.96</v>
      </c>
      <c r="AQ311" s="13">
        <f>ROUND(AVERAGE(Zinsswaps!AQ240:AQ311)+'iBoxx Extrapolation'!$H311,2)</f>
        <v>2.94</v>
      </c>
      <c r="AR311" s="13">
        <f>ROUND(AVERAGE(Zinsswaps!AR240:AR311)+'iBoxx Extrapolation'!$H311,2)</f>
        <v>2.92</v>
      </c>
      <c r="AS311" s="13">
        <f>ROUND(AVERAGE(Zinsswaps!AS240:AS311)+'iBoxx Extrapolation'!$H311,2)</f>
        <v>2.91</v>
      </c>
      <c r="AT311" s="13">
        <f>ROUND(AVERAGE(Zinsswaps!AT240:AT311)+'iBoxx Extrapolation'!$H311,2)</f>
        <v>2.89</v>
      </c>
      <c r="AU311" s="13">
        <f>ROUND(AVERAGE(Zinsswaps!AU240:AU311)+'iBoxx Extrapolation'!$H311,2)</f>
        <v>2.87</v>
      </c>
      <c r="AV311" s="13">
        <f>ROUND(AVERAGE(Zinsswaps!AV240:AV311)+'iBoxx Extrapolation'!$H311,2)</f>
        <v>2.86</v>
      </c>
      <c r="AW311" s="13">
        <f>ROUND(AVERAGE(Zinsswaps!AW240:AW311)+'iBoxx Extrapolation'!$H311,2)</f>
        <v>2.84</v>
      </c>
      <c r="AX311" s="13">
        <f>ROUND(AVERAGE(Zinsswaps!AX240:AX311)+'iBoxx Extrapolation'!$H311,2)</f>
        <v>2.83</v>
      </c>
      <c r="AY311" s="13">
        <f>ROUND(AVERAGE(Zinsswaps!AY240:AY311)+'iBoxx Extrapolation'!$H311,2)</f>
        <v>2.81</v>
      </c>
    </row>
    <row r="312" spans="1:51" s="16" customFormat="1" x14ac:dyDescent="0.2">
      <c r="A312" s="12">
        <v>46721</v>
      </c>
      <c r="B312" s="13">
        <f>ROUND(AVERAGE(Zinsswaps!B241:B312)+'iBoxx Extrapolation'!$H312,2)</f>
        <v>3.09</v>
      </c>
      <c r="C312" s="13">
        <f>ROUND(AVERAGE(Zinsswaps!C241:C312)+'iBoxx Extrapolation'!$H312,2)</f>
        <v>3.05</v>
      </c>
      <c r="D312" s="13">
        <f>ROUND(AVERAGE(Zinsswaps!D241:D312)+'iBoxx Extrapolation'!$H312,2)</f>
        <v>3.03</v>
      </c>
      <c r="E312" s="13">
        <f>ROUND(AVERAGE(Zinsswaps!E241:E312)+'iBoxx Extrapolation'!$H312,2)</f>
        <v>3.04</v>
      </c>
      <c r="F312" s="13">
        <f>ROUND(AVERAGE(Zinsswaps!F241:F312)+'iBoxx Extrapolation'!$H312,2)</f>
        <v>3.07</v>
      </c>
      <c r="G312" s="13">
        <f>ROUND(AVERAGE(Zinsswaps!G241:G312)+'iBoxx Extrapolation'!$H312,2)</f>
        <v>3.1</v>
      </c>
      <c r="H312" s="13">
        <f>ROUND(AVERAGE(Zinsswaps!H241:H312)+'iBoxx Extrapolation'!$H312,2)</f>
        <v>3.14</v>
      </c>
      <c r="I312" s="13">
        <f>ROUND(AVERAGE(Zinsswaps!I241:I312)+'iBoxx Extrapolation'!$H312,2)</f>
        <v>3.18</v>
      </c>
      <c r="J312" s="13">
        <f>ROUND(AVERAGE(Zinsswaps!J241:J312)+'iBoxx Extrapolation'!$H312,2)</f>
        <v>3.22</v>
      </c>
      <c r="K312" s="13">
        <f>ROUND(AVERAGE(Zinsswaps!K241:K312)+'iBoxx Extrapolation'!$H312,2)</f>
        <v>3.26</v>
      </c>
      <c r="L312" s="13">
        <f>ROUND(AVERAGE(Zinsswaps!L241:L312)+'iBoxx Extrapolation'!$H312,2)</f>
        <v>3.3</v>
      </c>
      <c r="M312" s="13">
        <f>ROUND(AVERAGE(Zinsswaps!M241:M312)+'iBoxx Extrapolation'!$H312,2)</f>
        <v>3.33</v>
      </c>
      <c r="N312" s="13">
        <f>ROUND(AVERAGE(Zinsswaps!N241:N312)+'iBoxx Extrapolation'!$H312,2)</f>
        <v>3.36</v>
      </c>
      <c r="O312" s="13">
        <f>ROUND(AVERAGE(Zinsswaps!O241:O312)+'iBoxx Extrapolation'!$H312,2)</f>
        <v>3.38</v>
      </c>
      <c r="P312" s="13">
        <f>ROUND(AVERAGE(Zinsswaps!P241:P312)+'iBoxx Extrapolation'!$H312,2)</f>
        <v>3.4</v>
      </c>
      <c r="Q312" s="13">
        <f>ROUND(AVERAGE(Zinsswaps!Q241:Q312)+'iBoxx Extrapolation'!$H312,2)</f>
        <v>3.39</v>
      </c>
      <c r="R312" s="13">
        <f>ROUND(AVERAGE(Zinsswaps!R241:R312)+'iBoxx Extrapolation'!$H312,2)</f>
        <v>3.39</v>
      </c>
      <c r="S312" s="13">
        <f>ROUND(AVERAGE(Zinsswaps!S241:S312)+'iBoxx Extrapolation'!$H312,2)</f>
        <v>3.39</v>
      </c>
      <c r="T312" s="13">
        <f>ROUND(AVERAGE(Zinsswaps!T241:T312)+'iBoxx Extrapolation'!$H312,2)</f>
        <v>3.38</v>
      </c>
      <c r="U312" s="13">
        <f>ROUND(AVERAGE(Zinsswaps!U241:U312)+'iBoxx Extrapolation'!$H312,2)</f>
        <v>3.38</v>
      </c>
      <c r="V312" s="13">
        <f>ROUND(AVERAGE(Zinsswaps!V241:V312)+'iBoxx Extrapolation'!$H312,2)</f>
        <v>3.36</v>
      </c>
      <c r="W312" s="13">
        <f>ROUND(AVERAGE(Zinsswaps!W241:W312)+'iBoxx Extrapolation'!$H312,2)</f>
        <v>3.34</v>
      </c>
      <c r="X312" s="13">
        <f>ROUND(AVERAGE(Zinsswaps!X241:X312)+'iBoxx Extrapolation'!$H312,2)</f>
        <v>3.32</v>
      </c>
      <c r="Y312" s="13">
        <f>ROUND(AVERAGE(Zinsswaps!Y241:Y312)+'iBoxx Extrapolation'!$H312,2)</f>
        <v>3.31</v>
      </c>
      <c r="Z312" s="13">
        <f>ROUND(AVERAGE(Zinsswaps!Z241:Z312)+'iBoxx Extrapolation'!$H312,2)</f>
        <v>3.29</v>
      </c>
      <c r="AA312" s="13">
        <f>ROUND(AVERAGE(Zinsswaps!AA241:AA312)+'iBoxx Extrapolation'!$H312,2)</f>
        <v>3.27</v>
      </c>
      <c r="AB312" s="13">
        <f>ROUND(AVERAGE(Zinsswaps!AB241:AB312)+'iBoxx Extrapolation'!$H312,2)</f>
        <v>3.25</v>
      </c>
      <c r="AC312" s="13">
        <f>ROUND(AVERAGE(Zinsswaps!AC241:AC312)+'iBoxx Extrapolation'!$H312,2)</f>
        <v>3.23</v>
      </c>
      <c r="AD312" s="13">
        <f>ROUND(AVERAGE(Zinsswaps!AD241:AD312)+'iBoxx Extrapolation'!$H312,2)</f>
        <v>3.21</v>
      </c>
      <c r="AE312" s="13">
        <f>ROUND(AVERAGE(Zinsswaps!AE241:AE312)+'iBoxx Extrapolation'!$H312,2)</f>
        <v>3.19</v>
      </c>
      <c r="AF312" s="13">
        <f>ROUND(AVERAGE(Zinsswaps!AF241:AF312)+'iBoxx Extrapolation'!$H312,2)</f>
        <v>3.17</v>
      </c>
      <c r="AG312" s="13">
        <f>ROUND(AVERAGE(Zinsswaps!AG241:AG312)+'iBoxx Extrapolation'!$H312,2)</f>
        <v>3.15</v>
      </c>
      <c r="AH312" s="13">
        <f>ROUND(AVERAGE(Zinsswaps!AH241:AH312)+'iBoxx Extrapolation'!$H312,2)</f>
        <v>3.13</v>
      </c>
      <c r="AI312" s="13">
        <f>ROUND(AVERAGE(Zinsswaps!AI241:AI312)+'iBoxx Extrapolation'!$H312,2)</f>
        <v>3.11</v>
      </c>
      <c r="AJ312" s="13">
        <f>ROUND(AVERAGE(Zinsswaps!AJ241:AJ312)+'iBoxx Extrapolation'!$H312,2)</f>
        <v>3.1</v>
      </c>
      <c r="AK312" s="13">
        <f>ROUND(AVERAGE(Zinsswaps!AK241:AK312)+'iBoxx Extrapolation'!$H312,2)</f>
        <v>3.08</v>
      </c>
      <c r="AL312" s="13">
        <f>ROUND(AVERAGE(Zinsswaps!AL241:AL312)+'iBoxx Extrapolation'!$H312,2)</f>
        <v>3.07</v>
      </c>
      <c r="AM312" s="13">
        <f>ROUND(AVERAGE(Zinsswaps!AM241:AM312)+'iBoxx Extrapolation'!$H312,2)</f>
        <v>3.05</v>
      </c>
      <c r="AN312" s="13">
        <f>ROUND(AVERAGE(Zinsswaps!AN241:AN312)+'iBoxx Extrapolation'!$H312,2)</f>
        <v>3.04</v>
      </c>
      <c r="AO312" s="13">
        <f>ROUND(AVERAGE(Zinsswaps!AO241:AO312)+'iBoxx Extrapolation'!$H312,2)</f>
        <v>3.03</v>
      </c>
      <c r="AP312" s="13">
        <f>ROUND(AVERAGE(Zinsswaps!AP241:AP312)+'iBoxx Extrapolation'!$H312,2)</f>
        <v>3</v>
      </c>
      <c r="AQ312" s="13">
        <f>ROUND(AVERAGE(Zinsswaps!AQ241:AQ312)+'iBoxx Extrapolation'!$H312,2)</f>
        <v>2.98</v>
      </c>
      <c r="AR312" s="13">
        <f>ROUND(AVERAGE(Zinsswaps!AR241:AR312)+'iBoxx Extrapolation'!$H312,2)</f>
        <v>2.97</v>
      </c>
      <c r="AS312" s="13">
        <f>ROUND(AVERAGE(Zinsswaps!AS241:AS312)+'iBoxx Extrapolation'!$H312,2)</f>
        <v>2.95</v>
      </c>
      <c r="AT312" s="13">
        <f>ROUND(AVERAGE(Zinsswaps!AT241:AT312)+'iBoxx Extrapolation'!$H312,2)</f>
        <v>2.93</v>
      </c>
      <c r="AU312" s="13">
        <f>ROUND(AVERAGE(Zinsswaps!AU241:AU312)+'iBoxx Extrapolation'!$H312,2)</f>
        <v>2.91</v>
      </c>
      <c r="AV312" s="13">
        <f>ROUND(AVERAGE(Zinsswaps!AV241:AV312)+'iBoxx Extrapolation'!$H312,2)</f>
        <v>2.9</v>
      </c>
      <c r="AW312" s="13">
        <f>ROUND(AVERAGE(Zinsswaps!AW241:AW312)+'iBoxx Extrapolation'!$H312,2)</f>
        <v>2.88</v>
      </c>
      <c r="AX312" s="13">
        <f>ROUND(AVERAGE(Zinsswaps!AX241:AX312)+'iBoxx Extrapolation'!$H312,2)</f>
        <v>2.87</v>
      </c>
      <c r="AY312" s="13">
        <f>ROUND(AVERAGE(Zinsswaps!AY241:AY312)+'iBoxx Extrapolation'!$H312,2)</f>
        <v>2.85</v>
      </c>
    </row>
    <row r="313" spans="1:51" s="16" customFormat="1" x14ac:dyDescent="0.2">
      <c r="A313" s="12">
        <v>46752</v>
      </c>
      <c r="B313" s="13">
        <f>ROUND(AVERAGE(Zinsswaps!B242:B313)+'iBoxx Extrapolation'!$H313,2)</f>
        <v>3.13</v>
      </c>
      <c r="C313" s="13">
        <f>ROUND(AVERAGE(Zinsswaps!C242:C313)+'iBoxx Extrapolation'!$H313,2)</f>
        <v>3.08</v>
      </c>
      <c r="D313" s="13">
        <f>ROUND(AVERAGE(Zinsswaps!D242:D313)+'iBoxx Extrapolation'!$H313,2)</f>
        <v>3.07</v>
      </c>
      <c r="E313" s="13">
        <f>ROUND(AVERAGE(Zinsswaps!E242:E313)+'iBoxx Extrapolation'!$H313,2)</f>
        <v>3.08</v>
      </c>
      <c r="F313" s="13">
        <f>ROUND(AVERAGE(Zinsswaps!F242:F313)+'iBoxx Extrapolation'!$H313,2)</f>
        <v>3.11</v>
      </c>
      <c r="G313" s="13">
        <f>ROUND(AVERAGE(Zinsswaps!G242:G313)+'iBoxx Extrapolation'!$H313,2)</f>
        <v>3.14</v>
      </c>
      <c r="H313" s="13">
        <f>ROUND(AVERAGE(Zinsswaps!H242:H313)+'iBoxx Extrapolation'!$H313,2)</f>
        <v>3.18</v>
      </c>
      <c r="I313" s="13">
        <f>ROUND(AVERAGE(Zinsswaps!I242:I313)+'iBoxx Extrapolation'!$H313,2)</f>
        <v>3.22</v>
      </c>
      <c r="J313" s="13">
        <f>ROUND(AVERAGE(Zinsswaps!J242:J313)+'iBoxx Extrapolation'!$H313,2)</f>
        <v>3.26</v>
      </c>
      <c r="K313" s="13">
        <f>ROUND(AVERAGE(Zinsswaps!K242:K313)+'iBoxx Extrapolation'!$H313,2)</f>
        <v>3.3</v>
      </c>
      <c r="L313" s="13">
        <f>ROUND(AVERAGE(Zinsswaps!L242:L313)+'iBoxx Extrapolation'!$H313,2)</f>
        <v>3.34</v>
      </c>
      <c r="M313" s="13">
        <f>ROUND(AVERAGE(Zinsswaps!M242:M313)+'iBoxx Extrapolation'!$H313,2)</f>
        <v>3.37</v>
      </c>
      <c r="N313" s="13">
        <f>ROUND(AVERAGE(Zinsswaps!N242:N313)+'iBoxx Extrapolation'!$H313,2)</f>
        <v>3.4</v>
      </c>
      <c r="O313" s="13">
        <f>ROUND(AVERAGE(Zinsswaps!O242:O313)+'iBoxx Extrapolation'!$H313,2)</f>
        <v>3.42</v>
      </c>
      <c r="P313" s="13">
        <f>ROUND(AVERAGE(Zinsswaps!P242:P313)+'iBoxx Extrapolation'!$H313,2)</f>
        <v>3.44</v>
      </c>
      <c r="Q313" s="13">
        <f>ROUND(AVERAGE(Zinsswaps!Q242:Q313)+'iBoxx Extrapolation'!$H313,2)</f>
        <v>3.43</v>
      </c>
      <c r="R313" s="13">
        <f>ROUND(AVERAGE(Zinsswaps!R242:R313)+'iBoxx Extrapolation'!$H313,2)</f>
        <v>3.43</v>
      </c>
      <c r="S313" s="13">
        <f>ROUND(AVERAGE(Zinsswaps!S242:S313)+'iBoxx Extrapolation'!$H313,2)</f>
        <v>3.43</v>
      </c>
      <c r="T313" s="13">
        <f>ROUND(AVERAGE(Zinsswaps!T242:T313)+'iBoxx Extrapolation'!$H313,2)</f>
        <v>3.42</v>
      </c>
      <c r="U313" s="13">
        <f>ROUND(AVERAGE(Zinsswaps!U242:U313)+'iBoxx Extrapolation'!$H313,2)</f>
        <v>3.42</v>
      </c>
      <c r="V313" s="13">
        <f>ROUND(AVERAGE(Zinsswaps!V242:V313)+'iBoxx Extrapolation'!$H313,2)</f>
        <v>3.4</v>
      </c>
      <c r="W313" s="13">
        <f>ROUND(AVERAGE(Zinsswaps!W242:W313)+'iBoxx Extrapolation'!$H313,2)</f>
        <v>3.38</v>
      </c>
      <c r="X313" s="13">
        <f>ROUND(AVERAGE(Zinsswaps!X242:X313)+'iBoxx Extrapolation'!$H313,2)</f>
        <v>3.36</v>
      </c>
      <c r="Y313" s="13">
        <f>ROUND(AVERAGE(Zinsswaps!Y242:Y313)+'iBoxx Extrapolation'!$H313,2)</f>
        <v>3.35</v>
      </c>
      <c r="Z313" s="13">
        <f>ROUND(AVERAGE(Zinsswaps!Z242:Z313)+'iBoxx Extrapolation'!$H313,2)</f>
        <v>3.33</v>
      </c>
      <c r="AA313" s="13">
        <f>ROUND(AVERAGE(Zinsswaps!AA242:AA313)+'iBoxx Extrapolation'!$H313,2)</f>
        <v>3.31</v>
      </c>
      <c r="AB313" s="13">
        <f>ROUND(AVERAGE(Zinsswaps!AB242:AB313)+'iBoxx Extrapolation'!$H313,2)</f>
        <v>3.29</v>
      </c>
      <c r="AC313" s="13">
        <f>ROUND(AVERAGE(Zinsswaps!AC242:AC313)+'iBoxx Extrapolation'!$H313,2)</f>
        <v>3.27</v>
      </c>
      <c r="AD313" s="13">
        <f>ROUND(AVERAGE(Zinsswaps!AD242:AD313)+'iBoxx Extrapolation'!$H313,2)</f>
        <v>3.25</v>
      </c>
      <c r="AE313" s="13">
        <f>ROUND(AVERAGE(Zinsswaps!AE242:AE313)+'iBoxx Extrapolation'!$H313,2)</f>
        <v>3.23</v>
      </c>
      <c r="AF313" s="13">
        <f>ROUND(AVERAGE(Zinsswaps!AF242:AF313)+'iBoxx Extrapolation'!$H313,2)</f>
        <v>3.21</v>
      </c>
      <c r="AG313" s="13">
        <f>ROUND(AVERAGE(Zinsswaps!AG242:AG313)+'iBoxx Extrapolation'!$H313,2)</f>
        <v>3.19</v>
      </c>
      <c r="AH313" s="13">
        <f>ROUND(AVERAGE(Zinsswaps!AH242:AH313)+'iBoxx Extrapolation'!$H313,2)</f>
        <v>3.17</v>
      </c>
      <c r="AI313" s="13">
        <f>ROUND(AVERAGE(Zinsswaps!AI242:AI313)+'iBoxx Extrapolation'!$H313,2)</f>
        <v>3.15</v>
      </c>
      <c r="AJ313" s="13">
        <f>ROUND(AVERAGE(Zinsswaps!AJ242:AJ313)+'iBoxx Extrapolation'!$H313,2)</f>
        <v>3.14</v>
      </c>
      <c r="AK313" s="13">
        <f>ROUND(AVERAGE(Zinsswaps!AK242:AK313)+'iBoxx Extrapolation'!$H313,2)</f>
        <v>3.12</v>
      </c>
      <c r="AL313" s="13">
        <f>ROUND(AVERAGE(Zinsswaps!AL242:AL313)+'iBoxx Extrapolation'!$H313,2)</f>
        <v>3.11</v>
      </c>
      <c r="AM313" s="13">
        <f>ROUND(AVERAGE(Zinsswaps!AM242:AM313)+'iBoxx Extrapolation'!$H313,2)</f>
        <v>3.09</v>
      </c>
      <c r="AN313" s="13">
        <f>ROUND(AVERAGE(Zinsswaps!AN242:AN313)+'iBoxx Extrapolation'!$H313,2)</f>
        <v>3.08</v>
      </c>
      <c r="AO313" s="13">
        <f>ROUND(AVERAGE(Zinsswaps!AO242:AO313)+'iBoxx Extrapolation'!$H313,2)</f>
        <v>3.07</v>
      </c>
      <c r="AP313" s="13">
        <f>ROUND(AVERAGE(Zinsswaps!AP242:AP313)+'iBoxx Extrapolation'!$H313,2)</f>
        <v>3.04</v>
      </c>
      <c r="AQ313" s="13">
        <f>ROUND(AVERAGE(Zinsswaps!AQ242:AQ313)+'iBoxx Extrapolation'!$H313,2)</f>
        <v>3.02</v>
      </c>
      <c r="AR313" s="13">
        <f>ROUND(AVERAGE(Zinsswaps!AR242:AR313)+'iBoxx Extrapolation'!$H313,2)</f>
        <v>3.01</v>
      </c>
      <c r="AS313" s="13">
        <f>ROUND(AVERAGE(Zinsswaps!AS242:AS313)+'iBoxx Extrapolation'!$H313,2)</f>
        <v>2.99</v>
      </c>
      <c r="AT313" s="13">
        <f>ROUND(AVERAGE(Zinsswaps!AT242:AT313)+'iBoxx Extrapolation'!$H313,2)</f>
        <v>2.97</v>
      </c>
      <c r="AU313" s="13">
        <f>ROUND(AVERAGE(Zinsswaps!AU242:AU313)+'iBoxx Extrapolation'!$H313,2)</f>
        <v>2.95</v>
      </c>
      <c r="AV313" s="13">
        <f>ROUND(AVERAGE(Zinsswaps!AV242:AV313)+'iBoxx Extrapolation'!$H313,2)</f>
        <v>2.94</v>
      </c>
      <c r="AW313" s="13">
        <f>ROUND(AVERAGE(Zinsswaps!AW242:AW313)+'iBoxx Extrapolation'!$H313,2)</f>
        <v>2.92</v>
      </c>
      <c r="AX313" s="13">
        <f>ROUND(AVERAGE(Zinsswaps!AX242:AX313)+'iBoxx Extrapolation'!$H313,2)</f>
        <v>2.91</v>
      </c>
      <c r="AY313" s="13">
        <f>ROUND(AVERAGE(Zinsswaps!AY242:AY313)+'iBoxx Extrapolation'!$H313,2)</f>
        <v>2.89</v>
      </c>
    </row>
    <row r="314" spans="1:51" s="16" customFormat="1" x14ac:dyDescent="0.2">
      <c r="A314" s="12">
        <v>46783</v>
      </c>
      <c r="B314" s="13">
        <f>ROUND(AVERAGE(Zinsswaps!B243:B314)+'iBoxx Extrapolation'!$H314,2)</f>
        <v>3.17</v>
      </c>
      <c r="C314" s="13">
        <f>ROUND(AVERAGE(Zinsswaps!C243:C314)+'iBoxx Extrapolation'!$H314,2)</f>
        <v>3.12</v>
      </c>
      <c r="D314" s="13">
        <f>ROUND(AVERAGE(Zinsswaps!D243:D314)+'iBoxx Extrapolation'!$H314,2)</f>
        <v>3.1</v>
      </c>
      <c r="E314" s="13">
        <f>ROUND(AVERAGE(Zinsswaps!E243:E314)+'iBoxx Extrapolation'!$H314,2)</f>
        <v>3.12</v>
      </c>
      <c r="F314" s="13">
        <f>ROUND(AVERAGE(Zinsswaps!F243:F314)+'iBoxx Extrapolation'!$H314,2)</f>
        <v>3.14</v>
      </c>
      <c r="G314" s="13">
        <f>ROUND(AVERAGE(Zinsswaps!G243:G314)+'iBoxx Extrapolation'!$H314,2)</f>
        <v>3.18</v>
      </c>
      <c r="H314" s="13">
        <f>ROUND(AVERAGE(Zinsswaps!H243:H314)+'iBoxx Extrapolation'!$H314,2)</f>
        <v>3.22</v>
      </c>
      <c r="I314" s="13">
        <f>ROUND(AVERAGE(Zinsswaps!I243:I314)+'iBoxx Extrapolation'!$H314,2)</f>
        <v>3.26</v>
      </c>
      <c r="J314" s="13">
        <f>ROUND(AVERAGE(Zinsswaps!J243:J314)+'iBoxx Extrapolation'!$H314,2)</f>
        <v>3.3</v>
      </c>
      <c r="K314" s="13">
        <f>ROUND(AVERAGE(Zinsswaps!K243:K314)+'iBoxx Extrapolation'!$H314,2)</f>
        <v>3.34</v>
      </c>
      <c r="L314" s="13">
        <f>ROUND(AVERAGE(Zinsswaps!L243:L314)+'iBoxx Extrapolation'!$H314,2)</f>
        <v>3.38</v>
      </c>
      <c r="M314" s="13">
        <f>ROUND(AVERAGE(Zinsswaps!M243:M314)+'iBoxx Extrapolation'!$H314,2)</f>
        <v>3.41</v>
      </c>
      <c r="N314" s="13">
        <f>ROUND(AVERAGE(Zinsswaps!N243:N314)+'iBoxx Extrapolation'!$H314,2)</f>
        <v>3.44</v>
      </c>
      <c r="O314" s="13">
        <f>ROUND(AVERAGE(Zinsswaps!O243:O314)+'iBoxx Extrapolation'!$H314,2)</f>
        <v>3.46</v>
      </c>
      <c r="P314" s="13">
        <f>ROUND(AVERAGE(Zinsswaps!P243:P314)+'iBoxx Extrapolation'!$H314,2)</f>
        <v>3.48</v>
      </c>
      <c r="Q314" s="13">
        <f>ROUND(AVERAGE(Zinsswaps!Q243:Q314)+'iBoxx Extrapolation'!$H314,2)</f>
        <v>3.47</v>
      </c>
      <c r="R314" s="13">
        <f>ROUND(AVERAGE(Zinsswaps!R243:R314)+'iBoxx Extrapolation'!$H314,2)</f>
        <v>3.47</v>
      </c>
      <c r="S314" s="13">
        <f>ROUND(AVERAGE(Zinsswaps!S243:S314)+'iBoxx Extrapolation'!$H314,2)</f>
        <v>3.47</v>
      </c>
      <c r="T314" s="13">
        <f>ROUND(AVERAGE(Zinsswaps!T243:T314)+'iBoxx Extrapolation'!$H314,2)</f>
        <v>3.46</v>
      </c>
      <c r="U314" s="13">
        <f>ROUND(AVERAGE(Zinsswaps!U243:U314)+'iBoxx Extrapolation'!$H314,2)</f>
        <v>3.46</v>
      </c>
      <c r="V314" s="13">
        <f>ROUND(AVERAGE(Zinsswaps!V243:V314)+'iBoxx Extrapolation'!$H314,2)</f>
        <v>3.44</v>
      </c>
      <c r="W314" s="13">
        <f>ROUND(AVERAGE(Zinsswaps!W243:W314)+'iBoxx Extrapolation'!$H314,2)</f>
        <v>3.42</v>
      </c>
      <c r="X314" s="13">
        <f>ROUND(AVERAGE(Zinsswaps!X243:X314)+'iBoxx Extrapolation'!$H314,2)</f>
        <v>3.4</v>
      </c>
      <c r="Y314" s="13">
        <f>ROUND(AVERAGE(Zinsswaps!Y243:Y314)+'iBoxx Extrapolation'!$H314,2)</f>
        <v>3.39</v>
      </c>
      <c r="Z314" s="13">
        <f>ROUND(AVERAGE(Zinsswaps!Z243:Z314)+'iBoxx Extrapolation'!$H314,2)</f>
        <v>3.37</v>
      </c>
      <c r="AA314" s="13">
        <f>ROUND(AVERAGE(Zinsswaps!AA243:AA314)+'iBoxx Extrapolation'!$H314,2)</f>
        <v>3.35</v>
      </c>
      <c r="AB314" s="13">
        <f>ROUND(AVERAGE(Zinsswaps!AB243:AB314)+'iBoxx Extrapolation'!$H314,2)</f>
        <v>3.33</v>
      </c>
      <c r="AC314" s="13">
        <f>ROUND(AVERAGE(Zinsswaps!AC243:AC314)+'iBoxx Extrapolation'!$H314,2)</f>
        <v>3.31</v>
      </c>
      <c r="AD314" s="13">
        <f>ROUND(AVERAGE(Zinsswaps!AD243:AD314)+'iBoxx Extrapolation'!$H314,2)</f>
        <v>3.29</v>
      </c>
      <c r="AE314" s="13">
        <f>ROUND(AVERAGE(Zinsswaps!AE243:AE314)+'iBoxx Extrapolation'!$H314,2)</f>
        <v>3.27</v>
      </c>
      <c r="AF314" s="13">
        <f>ROUND(AVERAGE(Zinsswaps!AF243:AF314)+'iBoxx Extrapolation'!$H314,2)</f>
        <v>3.25</v>
      </c>
      <c r="AG314" s="13">
        <f>ROUND(AVERAGE(Zinsswaps!AG243:AG314)+'iBoxx Extrapolation'!$H314,2)</f>
        <v>3.23</v>
      </c>
      <c r="AH314" s="13">
        <f>ROUND(AVERAGE(Zinsswaps!AH243:AH314)+'iBoxx Extrapolation'!$H314,2)</f>
        <v>3.21</v>
      </c>
      <c r="AI314" s="13">
        <f>ROUND(AVERAGE(Zinsswaps!AI243:AI314)+'iBoxx Extrapolation'!$H314,2)</f>
        <v>3.2</v>
      </c>
      <c r="AJ314" s="13">
        <f>ROUND(AVERAGE(Zinsswaps!AJ243:AJ314)+'iBoxx Extrapolation'!$H314,2)</f>
        <v>3.18</v>
      </c>
      <c r="AK314" s="13">
        <f>ROUND(AVERAGE(Zinsswaps!AK243:AK314)+'iBoxx Extrapolation'!$H314,2)</f>
        <v>3.16</v>
      </c>
      <c r="AL314" s="13">
        <f>ROUND(AVERAGE(Zinsswaps!AL243:AL314)+'iBoxx Extrapolation'!$H314,2)</f>
        <v>3.15</v>
      </c>
      <c r="AM314" s="13">
        <f>ROUND(AVERAGE(Zinsswaps!AM243:AM314)+'iBoxx Extrapolation'!$H314,2)</f>
        <v>3.13</v>
      </c>
      <c r="AN314" s="13">
        <f>ROUND(AVERAGE(Zinsswaps!AN243:AN314)+'iBoxx Extrapolation'!$H314,2)</f>
        <v>3.12</v>
      </c>
      <c r="AO314" s="13">
        <f>ROUND(AVERAGE(Zinsswaps!AO243:AO314)+'iBoxx Extrapolation'!$H314,2)</f>
        <v>3.11</v>
      </c>
      <c r="AP314" s="13">
        <f>ROUND(AVERAGE(Zinsswaps!AP243:AP314)+'iBoxx Extrapolation'!$H314,2)</f>
        <v>3.08</v>
      </c>
      <c r="AQ314" s="13">
        <f>ROUND(AVERAGE(Zinsswaps!AQ243:AQ314)+'iBoxx Extrapolation'!$H314,2)</f>
        <v>3.06</v>
      </c>
      <c r="AR314" s="13">
        <f>ROUND(AVERAGE(Zinsswaps!AR243:AR314)+'iBoxx Extrapolation'!$H314,2)</f>
        <v>3.05</v>
      </c>
      <c r="AS314" s="13">
        <f>ROUND(AVERAGE(Zinsswaps!AS243:AS314)+'iBoxx Extrapolation'!$H314,2)</f>
        <v>3.03</v>
      </c>
      <c r="AT314" s="13">
        <f>ROUND(AVERAGE(Zinsswaps!AT243:AT314)+'iBoxx Extrapolation'!$H314,2)</f>
        <v>3.01</v>
      </c>
      <c r="AU314" s="13">
        <f>ROUND(AVERAGE(Zinsswaps!AU243:AU314)+'iBoxx Extrapolation'!$H314,2)</f>
        <v>2.99</v>
      </c>
      <c r="AV314" s="13">
        <f>ROUND(AVERAGE(Zinsswaps!AV243:AV314)+'iBoxx Extrapolation'!$H314,2)</f>
        <v>2.98</v>
      </c>
      <c r="AW314" s="13">
        <f>ROUND(AVERAGE(Zinsswaps!AW243:AW314)+'iBoxx Extrapolation'!$H314,2)</f>
        <v>2.96</v>
      </c>
      <c r="AX314" s="13">
        <f>ROUND(AVERAGE(Zinsswaps!AX243:AX314)+'iBoxx Extrapolation'!$H314,2)</f>
        <v>2.95</v>
      </c>
      <c r="AY314" s="13">
        <f>ROUND(AVERAGE(Zinsswaps!AY243:AY314)+'iBoxx Extrapolation'!$H314,2)</f>
        <v>2.93</v>
      </c>
    </row>
    <row r="315" spans="1:51" s="16" customFormat="1" x14ac:dyDescent="0.2">
      <c r="A315" s="12">
        <v>46812</v>
      </c>
      <c r="B315" s="13">
        <f>ROUND(AVERAGE(Zinsswaps!B244:B315)+'iBoxx Extrapolation'!$H315,2)</f>
        <v>3.21</v>
      </c>
      <c r="C315" s="13">
        <f>ROUND(AVERAGE(Zinsswaps!C244:C315)+'iBoxx Extrapolation'!$H315,2)</f>
        <v>3.16</v>
      </c>
      <c r="D315" s="13">
        <f>ROUND(AVERAGE(Zinsswaps!D244:D315)+'iBoxx Extrapolation'!$H315,2)</f>
        <v>3.13</v>
      </c>
      <c r="E315" s="13">
        <f>ROUND(AVERAGE(Zinsswaps!E244:E315)+'iBoxx Extrapolation'!$H315,2)</f>
        <v>3.15</v>
      </c>
      <c r="F315" s="13">
        <f>ROUND(AVERAGE(Zinsswaps!F244:F315)+'iBoxx Extrapolation'!$H315,2)</f>
        <v>3.17</v>
      </c>
      <c r="G315" s="13">
        <f>ROUND(AVERAGE(Zinsswaps!G244:G315)+'iBoxx Extrapolation'!$H315,2)</f>
        <v>3.21</v>
      </c>
      <c r="H315" s="13">
        <f>ROUND(AVERAGE(Zinsswaps!H244:H315)+'iBoxx Extrapolation'!$H315,2)</f>
        <v>3.24</v>
      </c>
      <c r="I315" s="13">
        <f>ROUND(AVERAGE(Zinsswaps!I244:I315)+'iBoxx Extrapolation'!$H315,2)</f>
        <v>3.29</v>
      </c>
      <c r="J315" s="13">
        <f>ROUND(AVERAGE(Zinsswaps!J244:J315)+'iBoxx Extrapolation'!$H315,2)</f>
        <v>3.33</v>
      </c>
      <c r="K315" s="13">
        <f>ROUND(AVERAGE(Zinsswaps!K244:K315)+'iBoxx Extrapolation'!$H315,2)</f>
        <v>3.37</v>
      </c>
      <c r="L315" s="13">
        <f>ROUND(AVERAGE(Zinsswaps!L244:L315)+'iBoxx Extrapolation'!$H315,2)</f>
        <v>3.41</v>
      </c>
      <c r="M315" s="13">
        <f>ROUND(AVERAGE(Zinsswaps!M244:M315)+'iBoxx Extrapolation'!$H315,2)</f>
        <v>3.44</v>
      </c>
      <c r="N315" s="13">
        <f>ROUND(AVERAGE(Zinsswaps!N244:N315)+'iBoxx Extrapolation'!$H315,2)</f>
        <v>3.47</v>
      </c>
      <c r="O315" s="13">
        <f>ROUND(AVERAGE(Zinsswaps!O244:O315)+'iBoxx Extrapolation'!$H315,2)</f>
        <v>3.49</v>
      </c>
      <c r="P315" s="13">
        <f>ROUND(AVERAGE(Zinsswaps!P244:P315)+'iBoxx Extrapolation'!$H315,2)</f>
        <v>3.51</v>
      </c>
      <c r="Q315" s="13">
        <f>ROUND(AVERAGE(Zinsswaps!Q244:Q315)+'iBoxx Extrapolation'!$H315,2)</f>
        <v>3.5</v>
      </c>
      <c r="R315" s="13">
        <f>ROUND(AVERAGE(Zinsswaps!R244:R315)+'iBoxx Extrapolation'!$H315,2)</f>
        <v>3.5</v>
      </c>
      <c r="S315" s="13">
        <f>ROUND(AVERAGE(Zinsswaps!S244:S315)+'iBoxx Extrapolation'!$H315,2)</f>
        <v>3.5</v>
      </c>
      <c r="T315" s="13">
        <f>ROUND(AVERAGE(Zinsswaps!T244:T315)+'iBoxx Extrapolation'!$H315,2)</f>
        <v>3.49</v>
      </c>
      <c r="U315" s="13">
        <f>ROUND(AVERAGE(Zinsswaps!U244:U315)+'iBoxx Extrapolation'!$H315,2)</f>
        <v>3.49</v>
      </c>
      <c r="V315" s="13">
        <f>ROUND(AVERAGE(Zinsswaps!V244:V315)+'iBoxx Extrapolation'!$H315,2)</f>
        <v>3.47</v>
      </c>
      <c r="W315" s="13">
        <f>ROUND(AVERAGE(Zinsswaps!W244:W315)+'iBoxx Extrapolation'!$H315,2)</f>
        <v>3.45</v>
      </c>
      <c r="X315" s="13">
        <f>ROUND(AVERAGE(Zinsswaps!X244:X315)+'iBoxx Extrapolation'!$H315,2)</f>
        <v>3.44</v>
      </c>
      <c r="Y315" s="13">
        <f>ROUND(AVERAGE(Zinsswaps!Y244:Y315)+'iBoxx Extrapolation'!$H315,2)</f>
        <v>3.42</v>
      </c>
      <c r="Z315" s="13">
        <f>ROUND(AVERAGE(Zinsswaps!Z244:Z315)+'iBoxx Extrapolation'!$H315,2)</f>
        <v>3.41</v>
      </c>
      <c r="AA315" s="13">
        <f>ROUND(AVERAGE(Zinsswaps!AA244:AA315)+'iBoxx Extrapolation'!$H315,2)</f>
        <v>3.38</v>
      </c>
      <c r="AB315" s="13">
        <f>ROUND(AVERAGE(Zinsswaps!AB244:AB315)+'iBoxx Extrapolation'!$H315,2)</f>
        <v>3.36</v>
      </c>
      <c r="AC315" s="13">
        <f>ROUND(AVERAGE(Zinsswaps!AC244:AC315)+'iBoxx Extrapolation'!$H315,2)</f>
        <v>3.34</v>
      </c>
      <c r="AD315" s="13">
        <f>ROUND(AVERAGE(Zinsswaps!AD244:AD315)+'iBoxx Extrapolation'!$H315,2)</f>
        <v>3.32</v>
      </c>
      <c r="AE315" s="13">
        <f>ROUND(AVERAGE(Zinsswaps!AE244:AE315)+'iBoxx Extrapolation'!$H315,2)</f>
        <v>3.31</v>
      </c>
      <c r="AF315" s="13">
        <f>ROUND(AVERAGE(Zinsswaps!AF244:AF315)+'iBoxx Extrapolation'!$H315,2)</f>
        <v>3.29</v>
      </c>
      <c r="AG315" s="13">
        <f>ROUND(AVERAGE(Zinsswaps!AG244:AG315)+'iBoxx Extrapolation'!$H315,2)</f>
        <v>3.27</v>
      </c>
      <c r="AH315" s="13">
        <f>ROUND(AVERAGE(Zinsswaps!AH244:AH315)+'iBoxx Extrapolation'!$H315,2)</f>
        <v>3.25</v>
      </c>
      <c r="AI315" s="13">
        <f>ROUND(AVERAGE(Zinsswaps!AI244:AI315)+'iBoxx Extrapolation'!$H315,2)</f>
        <v>3.23</v>
      </c>
      <c r="AJ315" s="13">
        <f>ROUND(AVERAGE(Zinsswaps!AJ244:AJ315)+'iBoxx Extrapolation'!$H315,2)</f>
        <v>3.21</v>
      </c>
      <c r="AK315" s="13">
        <f>ROUND(AVERAGE(Zinsswaps!AK244:AK315)+'iBoxx Extrapolation'!$H315,2)</f>
        <v>3.2</v>
      </c>
      <c r="AL315" s="13">
        <f>ROUND(AVERAGE(Zinsswaps!AL244:AL315)+'iBoxx Extrapolation'!$H315,2)</f>
        <v>3.18</v>
      </c>
      <c r="AM315" s="13">
        <f>ROUND(AVERAGE(Zinsswaps!AM244:AM315)+'iBoxx Extrapolation'!$H315,2)</f>
        <v>3.17</v>
      </c>
      <c r="AN315" s="13">
        <f>ROUND(AVERAGE(Zinsswaps!AN244:AN315)+'iBoxx Extrapolation'!$H315,2)</f>
        <v>3.15</v>
      </c>
      <c r="AO315" s="13">
        <f>ROUND(AVERAGE(Zinsswaps!AO244:AO315)+'iBoxx Extrapolation'!$H315,2)</f>
        <v>3.14</v>
      </c>
      <c r="AP315" s="13">
        <f>ROUND(AVERAGE(Zinsswaps!AP244:AP315)+'iBoxx Extrapolation'!$H315,2)</f>
        <v>3.12</v>
      </c>
      <c r="AQ315" s="13">
        <f>ROUND(AVERAGE(Zinsswaps!AQ244:AQ315)+'iBoxx Extrapolation'!$H315,2)</f>
        <v>3.1</v>
      </c>
      <c r="AR315" s="13">
        <f>ROUND(AVERAGE(Zinsswaps!AR244:AR315)+'iBoxx Extrapolation'!$H315,2)</f>
        <v>3.08</v>
      </c>
      <c r="AS315" s="13">
        <f>ROUND(AVERAGE(Zinsswaps!AS244:AS315)+'iBoxx Extrapolation'!$H315,2)</f>
        <v>3.06</v>
      </c>
      <c r="AT315" s="13">
        <f>ROUND(AVERAGE(Zinsswaps!AT244:AT315)+'iBoxx Extrapolation'!$H315,2)</f>
        <v>3.04</v>
      </c>
      <c r="AU315" s="13">
        <f>ROUND(AVERAGE(Zinsswaps!AU244:AU315)+'iBoxx Extrapolation'!$H315,2)</f>
        <v>3.03</v>
      </c>
      <c r="AV315" s="13">
        <f>ROUND(AVERAGE(Zinsswaps!AV244:AV315)+'iBoxx Extrapolation'!$H315,2)</f>
        <v>3.01</v>
      </c>
      <c r="AW315" s="13">
        <f>ROUND(AVERAGE(Zinsswaps!AW244:AW315)+'iBoxx Extrapolation'!$H315,2)</f>
        <v>2.99</v>
      </c>
      <c r="AX315" s="13">
        <f>ROUND(AVERAGE(Zinsswaps!AX244:AX315)+'iBoxx Extrapolation'!$H315,2)</f>
        <v>2.98</v>
      </c>
      <c r="AY315" s="13">
        <f>ROUND(AVERAGE(Zinsswaps!AY244:AY315)+'iBoxx Extrapolation'!$H315,2)</f>
        <v>2.96</v>
      </c>
    </row>
    <row r="316" spans="1:51" s="16" customFormat="1" x14ac:dyDescent="0.2">
      <c r="A316" s="12">
        <v>46843</v>
      </c>
      <c r="B316" s="13">
        <f>ROUND(AVERAGE(Zinsswaps!B245:B316)+'iBoxx Extrapolation'!$H316,2)</f>
        <v>3.25</v>
      </c>
      <c r="C316" s="13">
        <f>ROUND(AVERAGE(Zinsswaps!C245:C316)+'iBoxx Extrapolation'!$H316,2)</f>
        <v>3.19</v>
      </c>
      <c r="D316" s="13">
        <f>ROUND(AVERAGE(Zinsswaps!D245:D316)+'iBoxx Extrapolation'!$H316,2)</f>
        <v>3.16</v>
      </c>
      <c r="E316" s="13">
        <f>ROUND(AVERAGE(Zinsswaps!E245:E316)+'iBoxx Extrapolation'!$H316,2)</f>
        <v>3.17</v>
      </c>
      <c r="F316" s="13">
        <f>ROUND(AVERAGE(Zinsswaps!F245:F316)+'iBoxx Extrapolation'!$H316,2)</f>
        <v>3.2</v>
      </c>
      <c r="G316" s="13">
        <f>ROUND(AVERAGE(Zinsswaps!G245:G316)+'iBoxx Extrapolation'!$H316,2)</f>
        <v>3.23</v>
      </c>
      <c r="H316" s="13">
        <f>ROUND(AVERAGE(Zinsswaps!H245:H316)+'iBoxx Extrapolation'!$H316,2)</f>
        <v>3.27</v>
      </c>
      <c r="I316" s="13">
        <f>ROUND(AVERAGE(Zinsswaps!I245:I316)+'iBoxx Extrapolation'!$H316,2)</f>
        <v>3.31</v>
      </c>
      <c r="J316" s="13">
        <f>ROUND(AVERAGE(Zinsswaps!J245:J316)+'iBoxx Extrapolation'!$H316,2)</f>
        <v>3.36</v>
      </c>
      <c r="K316" s="13">
        <f>ROUND(AVERAGE(Zinsswaps!K245:K316)+'iBoxx Extrapolation'!$H316,2)</f>
        <v>3.39</v>
      </c>
      <c r="L316" s="13">
        <f>ROUND(AVERAGE(Zinsswaps!L245:L316)+'iBoxx Extrapolation'!$H316,2)</f>
        <v>3.44</v>
      </c>
      <c r="M316" s="13">
        <f>ROUND(AVERAGE(Zinsswaps!M245:M316)+'iBoxx Extrapolation'!$H316,2)</f>
        <v>3.47</v>
      </c>
      <c r="N316" s="13">
        <f>ROUND(AVERAGE(Zinsswaps!N245:N316)+'iBoxx Extrapolation'!$H316,2)</f>
        <v>3.5</v>
      </c>
      <c r="O316" s="13">
        <f>ROUND(AVERAGE(Zinsswaps!O245:O316)+'iBoxx Extrapolation'!$H316,2)</f>
        <v>3.52</v>
      </c>
      <c r="P316" s="13">
        <f>ROUND(AVERAGE(Zinsswaps!P245:P316)+'iBoxx Extrapolation'!$H316,2)</f>
        <v>3.54</v>
      </c>
      <c r="Q316" s="13">
        <f>ROUND(AVERAGE(Zinsswaps!Q245:Q316)+'iBoxx Extrapolation'!$H316,2)</f>
        <v>3.53</v>
      </c>
      <c r="R316" s="13">
        <f>ROUND(AVERAGE(Zinsswaps!R245:R316)+'iBoxx Extrapolation'!$H316,2)</f>
        <v>3.53</v>
      </c>
      <c r="S316" s="13">
        <f>ROUND(AVERAGE(Zinsswaps!S245:S316)+'iBoxx Extrapolation'!$H316,2)</f>
        <v>3.53</v>
      </c>
      <c r="T316" s="13">
        <f>ROUND(AVERAGE(Zinsswaps!T245:T316)+'iBoxx Extrapolation'!$H316,2)</f>
        <v>3.53</v>
      </c>
      <c r="U316" s="13">
        <f>ROUND(AVERAGE(Zinsswaps!U245:U316)+'iBoxx Extrapolation'!$H316,2)</f>
        <v>3.52</v>
      </c>
      <c r="V316" s="13">
        <f>ROUND(AVERAGE(Zinsswaps!V245:V316)+'iBoxx Extrapolation'!$H316,2)</f>
        <v>3.5</v>
      </c>
      <c r="W316" s="13">
        <f>ROUND(AVERAGE(Zinsswaps!W245:W316)+'iBoxx Extrapolation'!$H316,2)</f>
        <v>3.49</v>
      </c>
      <c r="X316" s="13">
        <f>ROUND(AVERAGE(Zinsswaps!X245:X316)+'iBoxx Extrapolation'!$H316,2)</f>
        <v>3.47</v>
      </c>
      <c r="Y316" s="13">
        <f>ROUND(AVERAGE(Zinsswaps!Y245:Y316)+'iBoxx Extrapolation'!$H316,2)</f>
        <v>3.45</v>
      </c>
      <c r="Z316" s="13">
        <f>ROUND(AVERAGE(Zinsswaps!Z245:Z316)+'iBoxx Extrapolation'!$H316,2)</f>
        <v>3.44</v>
      </c>
      <c r="AA316" s="13">
        <f>ROUND(AVERAGE(Zinsswaps!AA245:AA316)+'iBoxx Extrapolation'!$H316,2)</f>
        <v>3.42</v>
      </c>
      <c r="AB316" s="13">
        <f>ROUND(AVERAGE(Zinsswaps!AB245:AB316)+'iBoxx Extrapolation'!$H316,2)</f>
        <v>3.4</v>
      </c>
      <c r="AC316" s="13">
        <f>ROUND(AVERAGE(Zinsswaps!AC245:AC316)+'iBoxx Extrapolation'!$H316,2)</f>
        <v>3.38</v>
      </c>
      <c r="AD316" s="13">
        <f>ROUND(AVERAGE(Zinsswaps!AD245:AD316)+'iBoxx Extrapolation'!$H316,2)</f>
        <v>3.36</v>
      </c>
      <c r="AE316" s="13">
        <f>ROUND(AVERAGE(Zinsswaps!AE245:AE316)+'iBoxx Extrapolation'!$H316,2)</f>
        <v>3.34</v>
      </c>
      <c r="AF316" s="13">
        <f>ROUND(AVERAGE(Zinsswaps!AF245:AF316)+'iBoxx Extrapolation'!$H316,2)</f>
        <v>3.32</v>
      </c>
      <c r="AG316" s="13">
        <f>ROUND(AVERAGE(Zinsswaps!AG245:AG316)+'iBoxx Extrapolation'!$H316,2)</f>
        <v>3.3</v>
      </c>
      <c r="AH316" s="13">
        <f>ROUND(AVERAGE(Zinsswaps!AH245:AH316)+'iBoxx Extrapolation'!$H316,2)</f>
        <v>3.28</v>
      </c>
      <c r="AI316" s="13">
        <f>ROUND(AVERAGE(Zinsswaps!AI245:AI316)+'iBoxx Extrapolation'!$H316,2)</f>
        <v>3.27</v>
      </c>
      <c r="AJ316" s="13">
        <f>ROUND(AVERAGE(Zinsswaps!AJ245:AJ316)+'iBoxx Extrapolation'!$H316,2)</f>
        <v>3.25</v>
      </c>
      <c r="AK316" s="13">
        <f>ROUND(AVERAGE(Zinsswaps!AK245:AK316)+'iBoxx Extrapolation'!$H316,2)</f>
        <v>3.23</v>
      </c>
      <c r="AL316" s="13">
        <f>ROUND(AVERAGE(Zinsswaps!AL245:AL316)+'iBoxx Extrapolation'!$H316,2)</f>
        <v>3.22</v>
      </c>
      <c r="AM316" s="13">
        <f>ROUND(AVERAGE(Zinsswaps!AM245:AM316)+'iBoxx Extrapolation'!$H316,2)</f>
        <v>3.2</v>
      </c>
      <c r="AN316" s="13">
        <f>ROUND(AVERAGE(Zinsswaps!AN245:AN316)+'iBoxx Extrapolation'!$H316,2)</f>
        <v>3.19</v>
      </c>
      <c r="AO316" s="13">
        <f>ROUND(AVERAGE(Zinsswaps!AO245:AO316)+'iBoxx Extrapolation'!$H316,2)</f>
        <v>3.18</v>
      </c>
      <c r="AP316" s="13">
        <f>ROUND(AVERAGE(Zinsswaps!AP245:AP316)+'iBoxx Extrapolation'!$H316,2)</f>
        <v>3.16</v>
      </c>
      <c r="AQ316" s="13">
        <f>ROUND(AVERAGE(Zinsswaps!AQ245:AQ316)+'iBoxx Extrapolation'!$H316,2)</f>
        <v>3.13</v>
      </c>
      <c r="AR316" s="13">
        <f>ROUND(AVERAGE(Zinsswaps!AR245:AR316)+'iBoxx Extrapolation'!$H316,2)</f>
        <v>3.11</v>
      </c>
      <c r="AS316" s="13">
        <f>ROUND(AVERAGE(Zinsswaps!AS245:AS316)+'iBoxx Extrapolation'!$H316,2)</f>
        <v>3.1</v>
      </c>
      <c r="AT316" s="13">
        <f>ROUND(AVERAGE(Zinsswaps!AT245:AT316)+'iBoxx Extrapolation'!$H316,2)</f>
        <v>3.08</v>
      </c>
      <c r="AU316" s="13">
        <f>ROUND(AVERAGE(Zinsswaps!AU245:AU316)+'iBoxx Extrapolation'!$H316,2)</f>
        <v>3.06</v>
      </c>
      <c r="AV316" s="13">
        <f>ROUND(AVERAGE(Zinsswaps!AV245:AV316)+'iBoxx Extrapolation'!$H316,2)</f>
        <v>3.04</v>
      </c>
      <c r="AW316" s="13">
        <f>ROUND(AVERAGE(Zinsswaps!AW245:AW316)+'iBoxx Extrapolation'!$H316,2)</f>
        <v>3.03</v>
      </c>
      <c r="AX316" s="13">
        <f>ROUND(AVERAGE(Zinsswaps!AX245:AX316)+'iBoxx Extrapolation'!$H316,2)</f>
        <v>3.01</v>
      </c>
      <c r="AY316" s="13">
        <f>ROUND(AVERAGE(Zinsswaps!AY245:AY316)+'iBoxx Extrapolation'!$H316,2)</f>
        <v>3</v>
      </c>
    </row>
    <row r="317" spans="1:51" s="16" customFormat="1" x14ac:dyDescent="0.2">
      <c r="A317" s="12">
        <v>46873</v>
      </c>
      <c r="B317" s="13">
        <f>ROUND(AVERAGE(Zinsswaps!B246:B317)+'iBoxx Extrapolation'!$H317,2)</f>
        <v>3.28</v>
      </c>
      <c r="C317" s="13">
        <f>ROUND(AVERAGE(Zinsswaps!C246:C317)+'iBoxx Extrapolation'!$H317,2)</f>
        <v>3.21</v>
      </c>
      <c r="D317" s="13">
        <f>ROUND(AVERAGE(Zinsswaps!D246:D317)+'iBoxx Extrapolation'!$H317,2)</f>
        <v>3.18</v>
      </c>
      <c r="E317" s="13">
        <f>ROUND(AVERAGE(Zinsswaps!E246:E317)+'iBoxx Extrapolation'!$H317,2)</f>
        <v>3.19</v>
      </c>
      <c r="F317" s="13">
        <f>ROUND(AVERAGE(Zinsswaps!F246:F317)+'iBoxx Extrapolation'!$H317,2)</f>
        <v>3.22</v>
      </c>
      <c r="G317" s="13">
        <f>ROUND(AVERAGE(Zinsswaps!G246:G317)+'iBoxx Extrapolation'!$H317,2)</f>
        <v>3.25</v>
      </c>
      <c r="H317" s="13">
        <f>ROUND(AVERAGE(Zinsswaps!H246:H317)+'iBoxx Extrapolation'!$H317,2)</f>
        <v>3.29</v>
      </c>
      <c r="I317" s="13">
        <f>ROUND(AVERAGE(Zinsswaps!I246:I317)+'iBoxx Extrapolation'!$H317,2)</f>
        <v>3.33</v>
      </c>
      <c r="J317" s="13">
        <f>ROUND(AVERAGE(Zinsswaps!J246:J317)+'iBoxx Extrapolation'!$H317,2)</f>
        <v>3.38</v>
      </c>
      <c r="K317" s="13">
        <f>ROUND(AVERAGE(Zinsswaps!K246:K317)+'iBoxx Extrapolation'!$H317,2)</f>
        <v>3.41</v>
      </c>
      <c r="L317" s="13">
        <f>ROUND(AVERAGE(Zinsswaps!L246:L317)+'iBoxx Extrapolation'!$H317,2)</f>
        <v>3.46</v>
      </c>
      <c r="M317" s="13">
        <f>ROUND(AVERAGE(Zinsswaps!M246:M317)+'iBoxx Extrapolation'!$H317,2)</f>
        <v>3.49</v>
      </c>
      <c r="N317" s="13">
        <f>ROUND(AVERAGE(Zinsswaps!N246:N317)+'iBoxx Extrapolation'!$H317,2)</f>
        <v>3.52</v>
      </c>
      <c r="O317" s="13">
        <f>ROUND(AVERAGE(Zinsswaps!O246:O317)+'iBoxx Extrapolation'!$H317,2)</f>
        <v>3.54</v>
      </c>
      <c r="P317" s="13">
        <f>ROUND(AVERAGE(Zinsswaps!P246:P317)+'iBoxx Extrapolation'!$H317,2)</f>
        <v>3.56</v>
      </c>
      <c r="Q317" s="13">
        <f>ROUND(AVERAGE(Zinsswaps!Q246:Q317)+'iBoxx Extrapolation'!$H317,2)</f>
        <v>3.56</v>
      </c>
      <c r="R317" s="13">
        <f>ROUND(AVERAGE(Zinsswaps!R246:R317)+'iBoxx Extrapolation'!$H317,2)</f>
        <v>3.55</v>
      </c>
      <c r="S317" s="13">
        <f>ROUND(AVERAGE(Zinsswaps!S246:S317)+'iBoxx Extrapolation'!$H317,2)</f>
        <v>3.55</v>
      </c>
      <c r="T317" s="13">
        <f>ROUND(AVERAGE(Zinsswaps!T246:T317)+'iBoxx Extrapolation'!$H317,2)</f>
        <v>3.55</v>
      </c>
      <c r="U317" s="13">
        <f>ROUND(AVERAGE(Zinsswaps!U246:U317)+'iBoxx Extrapolation'!$H317,2)</f>
        <v>3.55</v>
      </c>
      <c r="V317" s="13">
        <f>ROUND(AVERAGE(Zinsswaps!V246:V317)+'iBoxx Extrapolation'!$H317,2)</f>
        <v>3.53</v>
      </c>
      <c r="W317" s="13">
        <f>ROUND(AVERAGE(Zinsswaps!W246:W317)+'iBoxx Extrapolation'!$H317,2)</f>
        <v>3.51</v>
      </c>
      <c r="X317" s="13">
        <f>ROUND(AVERAGE(Zinsswaps!X246:X317)+'iBoxx Extrapolation'!$H317,2)</f>
        <v>3.5</v>
      </c>
      <c r="Y317" s="13">
        <f>ROUND(AVERAGE(Zinsswaps!Y246:Y317)+'iBoxx Extrapolation'!$H317,2)</f>
        <v>3.48</v>
      </c>
      <c r="Z317" s="13">
        <f>ROUND(AVERAGE(Zinsswaps!Z246:Z317)+'iBoxx Extrapolation'!$H317,2)</f>
        <v>3.47</v>
      </c>
      <c r="AA317" s="13">
        <f>ROUND(AVERAGE(Zinsswaps!AA246:AA317)+'iBoxx Extrapolation'!$H317,2)</f>
        <v>3.44</v>
      </c>
      <c r="AB317" s="13">
        <f>ROUND(AVERAGE(Zinsswaps!AB246:AB317)+'iBoxx Extrapolation'!$H317,2)</f>
        <v>3.42</v>
      </c>
      <c r="AC317" s="13">
        <f>ROUND(AVERAGE(Zinsswaps!AC246:AC317)+'iBoxx Extrapolation'!$H317,2)</f>
        <v>3.41</v>
      </c>
      <c r="AD317" s="13">
        <f>ROUND(AVERAGE(Zinsswaps!AD246:AD317)+'iBoxx Extrapolation'!$H317,2)</f>
        <v>3.39</v>
      </c>
      <c r="AE317" s="13">
        <f>ROUND(AVERAGE(Zinsswaps!AE246:AE317)+'iBoxx Extrapolation'!$H317,2)</f>
        <v>3.37</v>
      </c>
      <c r="AF317" s="13">
        <f>ROUND(AVERAGE(Zinsswaps!AF246:AF317)+'iBoxx Extrapolation'!$H317,2)</f>
        <v>3.35</v>
      </c>
      <c r="AG317" s="13">
        <f>ROUND(AVERAGE(Zinsswaps!AG246:AG317)+'iBoxx Extrapolation'!$H317,2)</f>
        <v>3.33</v>
      </c>
      <c r="AH317" s="13">
        <f>ROUND(AVERAGE(Zinsswaps!AH246:AH317)+'iBoxx Extrapolation'!$H317,2)</f>
        <v>3.31</v>
      </c>
      <c r="AI317" s="13">
        <f>ROUND(AVERAGE(Zinsswaps!AI246:AI317)+'iBoxx Extrapolation'!$H317,2)</f>
        <v>3.29</v>
      </c>
      <c r="AJ317" s="13">
        <f>ROUND(AVERAGE(Zinsswaps!AJ246:AJ317)+'iBoxx Extrapolation'!$H317,2)</f>
        <v>3.28</v>
      </c>
      <c r="AK317" s="13">
        <f>ROUND(AVERAGE(Zinsswaps!AK246:AK317)+'iBoxx Extrapolation'!$H317,2)</f>
        <v>3.26</v>
      </c>
      <c r="AL317" s="13">
        <f>ROUND(AVERAGE(Zinsswaps!AL246:AL317)+'iBoxx Extrapolation'!$H317,2)</f>
        <v>3.25</v>
      </c>
      <c r="AM317" s="13">
        <f>ROUND(AVERAGE(Zinsswaps!AM246:AM317)+'iBoxx Extrapolation'!$H317,2)</f>
        <v>3.23</v>
      </c>
      <c r="AN317" s="13">
        <f>ROUND(AVERAGE(Zinsswaps!AN246:AN317)+'iBoxx Extrapolation'!$H317,2)</f>
        <v>3.22</v>
      </c>
      <c r="AO317" s="13">
        <f>ROUND(AVERAGE(Zinsswaps!AO246:AO317)+'iBoxx Extrapolation'!$H317,2)</f>
        <v>3.21</v>
      </c>
      <c r="AP317" s="13">
        <f>ROUND(AVERAGE(Zinsswaps!AP246:AP317)+'iBoxx Extrapolation'!$H317,2)</f>
        <v>3.18</v>
      </c>
      <c r="AQ317" s="13">
        <f>ROUND(AVERAGE(Zinsswaps!AQ246:AQ317)+'iBoxx Extrapolation'!$H317,2)</f>
        <v>3.16</v>
      </c>
      <c r="AR317" s="13">
        <f>ROUND(AVERAGE(Zinsswaps!AR246:AR317)+'iBoxx Extrapolation'!$H317,2)</f>
        <v>3.14</v>
      </c>
      <c r="AS317" s="13">
        <f>ROUND(AVERAGE(Zinsswaps!AS246:AS317)+'iBoxx Extrapolation'!$H317,2)</f>
        <v>3.13</v>
      </c>
      <c r="AT317" s="13">
        <f>ROUND(AVERAGE(Zinsswaps!AT246:AT317)+'iBoxx Extrapolation'!$H317,2)</f>
        <v>3.11</v>
      </c>
      <c r="AU317" s="13">
        <f>ROUND(AVERAGE(Zinsswaps!AU246:AU317)+'iBoxx Extrapolation'!$H317,2)</f>
        <v>3.09</v>
      </c>
      <c r="AV317" s="13">
        <f>ROUND(AVERAGE(Zinsswaps!AV246:AV317)+'iBoxx Extrapolation'!$H317,2)</f>
        <v>3.07</v>
      </c>
      <c r="AW317" s="13">
        <f>ROUND(AVERAGE(Zinsswaps!AW246:AW317)+'iBoxx Extrapolation'!$H317,2)</f>
        <v>3.06</v>
      </c>
      <c r="AX317" s="13">
        <f>ROUND(AVERAGE(Zinsswaps!AX246:AX317)+'iBoxx Extrapolation'!$H317,2)</f>
        <v>3.04</v>
      </c>
      <c r="AY317" s="13">
        <f>ROUND(AVERAGE(Zinsswaps!AY246:AY317)+'iBoxx Extrapolation'!$H317,2)</f>
        <v>3.03</v>
      </c>
    </row>
    <row r="318" spans="1:51" s="16" customFormat="1" x14ac:dyDescent="0.2">
      <c r="A318" s="12">
        <v>46904</v>
      </c>
      <c r="B318" s="13">
        <f>ROUND(AVERAGE(Zinsswaps!B247:B318)+'iBoxx Extrapolation'!$H318,2)</f>
        <v>3.31</v>
      </c>
      <c r="C318" s="13">
        <f>ROUND(AVERAGE(Zinsswaps!C247:C318)+'iBoxx Extrapolation'!$H318,2)</f>
        <v>3.23</v>
      </c>
      <c r="D318" s="13">
        <f>ROUND(AVERAGE(Zinsswaps!D247:D318)+'iBoxx Extrapolation'!$H318,2)</f>
        <v>3.2</v>
      </c>
      <c r="E318" s="13">
        <f>ROUND(AVERAGE(Zinsswaps!E247:E318)+'iBoxx Extrapolation'!$H318,2)</f>
        <v>3.21</v>
      </c>
      <c r="F318" s="13">
        <f>ROUND(AVERAGE(Zinsswaps!F247:F318)+'iBoxx Extrapolation'!$H318,2)</f>
        <v>3.23</v>
      </c>
      <c r="G318" s="13">
        <f>ROUND(AVERAGE(Zinsswaps!G247:G318)+'iBoxx Extrapolation'!$H318,2)</f>
        <v>3.27</v>
      </c>
      <c r="H318" s="13">
        <f>ROUND(AVERAGE(Zinsswaps!H247:H318)+'iBoxx Extrapolation'!$H318,2)</f>
        <v>3.31</v>
      </c>
      <c r="I318" s="13">
        <f>ROUND(AVERAGE(Zinsswaps!I247:I318)+'iBoxx Extrapolation'!$H318,2)</f>
        <v>3.35</v>
      </c>
      <c r="J318" s="13">
        <f>ROUND(AVERAGE(Zinsswaps!J247:J318)+'iBoxx Extrapolation'!$H318,2)</f>
        <v>3.39</v>
      </c>
      <c r="K318" s="13">
        <f>ROUND(AVERAGE(Zinsswaps!K247:K318)+'iBoxx Extrapolation'!$H318,2)</f>
        <v>3.43</v>
      </c>
      <c r="L318" s="13">
        <f>ROUND(AVERAGE(Zinsswaps!L247:L318)+'iBoxx Extrapolation'!$H318,2)</f>
        <v>3.47</v>
      </c>
      <c r="M318" s="13">
        <f>ROUND(AVERAGE(Zinsswaps!M247:M318)+'iBoxx Extrapolation'!$H318,2)</f>
        <v>3.5</v>
      </c>
      <c r="N318" s="13">
        <f>ROUND(AVERAGE(Zinsswaps!N247:N318)+'iBoxx Extrapolation'!$H318,2)</f>
        <v>3.53</v>
      </c>
      <c r="O318" s="13">
        <f>ROUND(AVERAGE(Zinsswaps!O247:O318)+'iBoxx Extrapolation'!$H318,2)</f>
        <v>3.56</v>
      </c>
      <c r="P318" s="13">
        <f>ROUND(AVERAGE(Zinsswaps!P247:P318)+'iBoxx Extrapolation'!$H318,2)</f>
        <v>3.58</v>
      </c>
      <c r="Q318" s="13">
        <f>ROUND(AVERAGE(Zinsswaps!Q247:Q318)+'iBoxx Extrapolation'!$H318,2)</f>
        <v>3.57</v>
      </c>
      <c r="R318" s="13">
        <f>ROUND(AVERAGE(Zinsswaps!R247:R318)+'iBoxx Extrapolation'!$H318,2)</f>
        <v>3.57</v>
      </c>
      <c r="S318" s="13">
        <f>ROUND(AVERAGE(Zinsswaps!S247:S318)+'iBoxx Extrapolation'!$H318,2)</f>
        <v>3.57</v>
      </c>
      <c r="T318" s="13">
        <f>ROUND(AVERAGE(Zinsswaps!T247:T318)+'iBoxx Extrapolation'!$H318,2)</f>
        <v>3.57</v>
      </c>
      <c r="U318" s="13">
        <f>ROUND(AVERAGE(Zinsswaps!U247:U318)+'iBoxx Extrapolation'!$H318,2)</f>
        <v>3.57</v>
      </c>
      <c r="V318" s="13">
        <f>ROUND(AVERAGE(Zinsswaps!V247:V318)+'iBoxx Extrapolation'!$H318,2)</f>
        <v>3.55</v>
      </c>
      <c r="W318" s="13">
        <f>ROUND(AVERAGE(Zinsswaps!W247:W318)+'iBoxx Extrapolation'!$H318,2)</f>
        <v>3.53</v>
      </c>
      <c r="X318" s="13">
        <f>ROUND(AVERAGE(Zinsswaps!X247:X318)+'iBoxx Extrapolation'!$H318,2)</f>
        <v>3.52</v>
      </c>
      <c r="Y318" s="13">
        <f>ROUND(AVERAGE(Zinsswaps!Y247:Y318)+'iBoxx Extrapolation'!$H318,2)</f>
        <v>3.5</v>
      </c>
      <c r="Z318" s="13">
        <f>ROUND(AVERAGE(Zinsswaps!Z247:Z318)+'iBoxx Extrapolation'!$H318,2)</f>
        <v>3.49</v>
      </c>
      <c r="AA318" s="13">
        <f>ROUND(AVERAGE(Zinsswaps!AA247:AA318)+'iBoxx Extrapolation'!$H318,2)</f>
        <v>3.47</v>
      </c>
      <c r="AB318" s="13">
        <f>ROUND(AVERAGE(Zinsswaps!AB247:AB318)+'iBoxx Extrapolation'!$H318,2)</f>
        <v>3.45</v>
      </c>
      <c r="AC318" s="13">
        <f>ROUND(AVERAGE(Zinsswaps!AC247:AC318)+'iBoxx Extrapolation'!$H318,2)</f>
        <v>3.43</v>
      </c>
      <c r="AD318" s="13">
        <f>ROUND(AVERAGE(Zinsswaps!AD247:AD318)+'iBoxx Extrapolation'!$H318,2)</f>
        <v>3.41</v>
      </c>
      <c r="AE318" s="13">
        <f>ROUND(AVERAGE(Zinsswaps!AE247:AE318)+'iBoxx Extrapolation'!$H318,2)</f>
        <v>3.39</v>
      </c>
      <c r="AF318" s="13">
        <f>ROUND(AVERAGE(Zinsswaps!AF247:AF318)+'iBoxx Extrapolation'!$H318,2)</f>
        <v>3.37</v>
      </c>
      <c r="AG318" s="13">
        <f>ROUND(AVERAGE(Zinsswaps!AG247:AG318)+'iBoxx Extrapolation'!$H318,2)</f>
        <v>3.35</v>
      </c>
      <c r="AH318" s="13">
        <f>ROUND(AVERAGE(Zinsswaps!AH247:AH318)+'iBoxx Extrapolation'!$H318,2)</f>
        <v>3.33</v>
      </c>
      <c r="AI318" s="13">
        <f>ROUND(AVERAGE(Zinsswaps!AI247:AI318)+'iBoxx Extrapolation'!$H318,2)</f>
        <v>3.32</v>
      </c>
      <c r="AJ318" s="13">
        <f>ROUND(AVERAGE(Zinsswaps!AJ247:AJ318)+'iBoxx Extrapolation'!$H318,2)</f>
        <v>3.3</v>
      </c>
      <c r="AK318" s="13">
        <f>ROUND(AVERAGE(Zinsswaps!AK247:AK318)+'iBoxx Extrapolation'!$H318,2)</f>
        <v>3.28</v>
      </c>
      <c r="AL318" s="13">
        <f>ROUND(AVERAGE(Zinsswaps!AL247:AL318)+'iBoxx Extrapolation'!$H318,2)</f>
        <v>3.27</v>
      </c>
      <c r="AM318" s="13">
        <f>ROUND(AVERAGE(Zinsswaps!AM247:AM318)+'iBoxx Extrapolation'!$H318,2)</f>
        <v>3.26</v>
      </c>
      <c r="AN318" s="13">
        <f>ROUND(AVERAGE(Zinsswaps!AN247:AN318)+'iBoxx Extrapolation'!$H318,2)</f>
        <v>3.24</v>
      </c>
      <c r="AO318" s="13">
        <f>ROUND(AVERAGE(Zinsswaps!AO247:AO318)+'iBoxx Extrapolation'!$H318,2)</f>
        <v>3.23</v>
      </c>
      <c r="AP318" s="13">
        <f>ROUND(AVERAGE(Zinsswaps!AP247:AP318)+'iBoxx Extrapolation'!$H318,2)</f>
        <v>3.21</v>
      </c>
      <c r="AQ318" s="13">
        <f>ROUND(AVERAGE(Zinsswaps!AQ247:AQ318)+'iBoxx Extrapolation'!$H318,2)</f>
        <v>3.19</v>
      </c>
      <c r="AR318" s="13">
        <f>ROUND(AVERAGE(Zinsswaps!AR247:AR318)+'iBoxx Extrapolation'!$H318,2)</f>
        <v>3.17</v>
      </c>
      <c r="AS318" s="13">
        <f>ROUND(AVERAGE(Zinsswaps!AS247:AS318)+'iBoxx Extrapolation'!$H318,2)</f>
        <v>3.15</v>
      </c>
      <c r="AT318" s="13">
        <f>ROUND(AVERAGE(Zinsswaps!AT247:AT318)+'iBoxx Extrapolation'!$H318,2)</f>
        <v>3.13</v>
      </c>
      <c r="AU318" s="13">
        <f>ROUND(AVERAGE(Zinsswaps!AU247:AU318)+'iBoxx Extrapolation'!$H318,2)</f>
        <v>3.11</v>
      </c>
      <c r="AV318" s="13">
        <f>ROUND(AVERAGE(Zinsswaps!AV247:AV318)+'iBoxx Extrapolation'!$H318,2)</f>
        <v>3.1</v>
      </c>
      <c r="AW318" s="13">
        <f>ROUND(AVERAGE(Zinsswaps!AW247:AW318)+'iBoxx Extrapolation'!$H318,2)</f>
        <v>3.08</v>
      </c>
      <c r="AX318" s="13">
        <f>ROUND(AVERAGE(Zinsswaps!AX247:AX318)+'iBoxx Extrapolation'!$H318,2)</f>
        <v>3.07</v>
      </c>
      <c r="AY318" s="13">
        <f>ROUND(AVERAGE(Zinsswaps!AY247:AY318)+'iBoxx Extrapolation'!$H318,2)</f>
        <v>3.05</v>
      </c>
    </row>
    <row r="319" spans="1:51" s="16" customFormat="1" x14ac:dyDescent="0.2">
      <c r="A319" s="12">
        <v>46934</v>
      </c>
      <c r="B319" s="13">
        <f>ROUND(AVERAGE(Zinsswaps!B248:B319)+'iBoxx Extrapolation'!$H319,2)</f>
        <v>3.33</v>
      </c>
      <c r="C319" s="13">
        <f>ROUND(AVERAGE(Zinsswaps!C248:C319)+'iBoxx Extrapolation'!$H319,2)</f>
        <v>3.24</v>
      </c>
      <c r="D319" s="13">
        <f>ROUND(AVERAGE(Zinsswaps!D248:D319)+'iBoxx Extrapolation'!$H319,2)</f>
        <v>3.21</v>
      </c>
      <c r="E319" s="13">
        <f>ROUND(AVERAGE(Zinsswaps!E248:E319)+'iBoxx Extrapolation'!$H319,2)</f>
        <v>3.22</v>
      </c>
      <c r="F319" s="13">
        <f>ROUND(AVERAGE(Zinsswaps!F248:F319)+'iBoxx Extrapolation'!$H319,2)</f>
        <v>3.24</v>
      </c>
      <c r="G319" s="13">
        <f>ROUND(AVERAGE(Zinsswaps!G248:G319)+'iBoxx Extrapolation'!$H319,2)</f>
        <v>3.28</v>
      </c>
      <c r="H319" s="13">
        <f>ROUND(AVERAGE(Zinsswaps!H248:H319)+'iBoxx Extrapolation'!$H319,2)</f>
        <v>3.31</v>
      </c>
      <c r="I319" s="13">
        <f>ROUND(AVERAGE(Zinsswaps!I248:I319)+'iBoxx Extrapolation'!$H319,2)</f>
        <v>3.36</v>
      </c>
      <c r="J319" s="13">
        <f>ROUND(AVERAGE(Zinsswaps!J248:J319)+'iBoxx Extrapolation'!$H319,2)</f>
        <v>3.4</v>
      </c>
      <c r="K319" s="13">
        <f>ROUND(AVERAGE(Zinsswaps!K248:K319)+'iBoxx Extrapolation'!$H319,2)</f>
        <v>3.44</v>
      </c>
      <c r="L319" s="13">
        <f>ROUND(AVERAGE(Zinsswaps!L248:L319)+'iBoxx Extrapolation'!$H319,2)</f>
        <v>3.48</v>
      </c>
      <c r="M319" s="13">
        <f>ROUND(AVERAGE(Zinsswaps!M248:M319)+'iBoxx Extrapolation'!$H319,2)</f>
        <v>3.51</v>
      </c>
      <c r="N319" s="13">
        <f>ROUND(AVERAGE(Zinsswaps!N248:N319)+'iBoxx Extrapolation'!$H319,2)</f>
        <v>3.54</v>
      </c>
      <c r="O319" s="13">
        <f>ROUND(AVERAGE(Zinsswaps!O248:O319)+'iBoxx Extrapolation'!$H319,2)</f>
        <v>3.56</v>
      </c>
      <c r="P319" s="13">
        <f>ROUND(AVERAGE(Zinsswaps!P248:P319)+'iBoxx Extrapolation'!$H319,2)</f>
        <v>3.58</v>
      </c>
      <c r="Q319" s="13">
        <f>ROUND(AVERAGE(Zinsswaps!Q248:Q319)+'iBoxx Extrapolation'!$H319,2)</f>
        <v>3.58</v>
      </c>
      <c r="R319" s="13">
        <f>ROUND(AVERAGE(Zinsswaps!R248:R319)+'iBoxx Extrapolation'!$H319,2)</f>
        <v>3.58</v>
      </c>
      <c r="S319" s="13">
        <f>ROUND(AVERAGE(Zinsswaps!S248:S319)+'iBoxx Extrapolation'!$H319,2)</f>
        <v>3.58</v>
      </c>
      <c r="T319" s="13">
        <f>ROUND(AVERAGE(Zinsswaps!T248:T319)+'iBoxx Extrapolation'!$H319,2)</f>
        <v>3.58</v>
      </c>
      <c r="U319" s="13">
        <f>ROUND(AVERAGE(Zinsswaps!U248:U319)+'iBoxx Extrapolation'!$H319,2)</f>
        <v>3.58</v>
      </c>
      <c r="V319" s="13">
        <f>ROUND(AVERAGE(Zinsswaps!V248:V319)+'iBoxx Extrapolation'!$H319,2)</f>
        <v>3.56</v>
      </c>
      <c r="W319" s="13">
        <f>ROUND(AVERAGE(Zinsswaps!W248:W319)+'iBoxx Extrapolation'!$H319,2)</f>
        <v>3.54</v>
      </c>
      <c r="X319" s="13">
        <f>ROUND(AVERAGE(Zinsswaps!X248:X319)+'iBoxx Extrapolation'!$H319,2)</f>
        <v>3.53</v>
      </c>
      <c r="Y319" s="13">
        <f>ROUND(AVERAGE(Zinsswaps!Y248:Y319)+'iBoxx Extrapolation'!$H319,2)</f>
        <v>3.51</v>
      </c>
      <c r="Z319" s="13">
        <f>ROUND(AVERAGE(Zinsswaps!Z248:Z319)+'iBoxx Extrapolation'!$H319,2)</f>
        <v>3.5</v>
      </c>
      <c r="AA319" s="13">
        <f>ROUND(AVERAGE(Zinsswaps!AA248:AA319)+'iBoxx Extrapolation'!$H319,2)</f>
        <v>3.48</v>
      </c>
      <c r="AB319" s="13">
        <f>ROUND(AVERAGE(Zinsswaps!AB248:AB319)+'iBoxx Extrapolation'!$H319,2)</f>
        <v>3.46</v>
      </c>
      <c r="AC319" s="13">
        <f>ROUND(AVERAGE(Zinsswaps!AC248:AC319)+'iBoxx Extrapolation'!$H319,2)</f>
        <v>3.44</v>
      </c>
      <c r="AD319" s="13">
        <f>ROUND(AVERAGE(Zinsswaps!AD248:AD319)+'iBoxx Extrapolation'!$H319,2)</f>
        <v>3.43</v>
      </c>
      <c r="AE319" s="13">
        <f>ROUND(AVERAGE(Zinsswaps!AE248:AE319)+'iBoxx Extrapolation'!$H319,2)</f>
        <v>3.41</v>
      </c>
      <c r="AF319" s="13">
        <f>ROUND(AVERAGE(Zinsswaps!AF248:AF319)+'iBoxx Extrapolation'!$H319,2)</f>
        <v>3.39</v>
      </c>
      <c r="AG319" s="13">
        <f>ROUND(AVERAGE(Zinsswaps!AG248:AG319)+'iBoxx Extrapolation'!$H319,2)</f>
        <v>3.37</v>
      </c>
      <c r="AH319" s="13">
        <f>ROUND(AVERAGE(Zinsswaps!AH248:AH319)+'iBoxx Extrapolation'!$H319,2)</f>
        <v>3.35</v>
      </c>
      <c r="AI319" s="13">
        <f>ROUND(AVERAGE(Zinsswaps!AI248:AI319)+'iBoxx Extrapolation'!$H319,2)</f>
        <v>3.33</v>
      </c>
      <c r="AJ319" s="13">
        <f>ROUND(AVERAGE(Zinsswaps!AJ248:AJ319)+'iBoxx Extrapolation'!$H319,2)</f>
        <v>3.32</v>
      </c>
      <c r="AK319" s="13">
        <f>ROUND(AVERAGE(Zinsswaps!AK248:AK319)+'iBoxx Extrapolation'!$H319,2)</f>
        <v>3.3</v>
      </c>
      <c r="AL319" s="13">
        <f>ROUND(AVERAGE(Zinsswaps!AL248:AL319)+'iBoxx Extrapolation'!$H319,2)</f>
        <v>3.29</v>
      </c>
      <c r="AM319" s="13">
        <f>ROUND(AVERAGE(Zinsswaps!AM248:AM319)+'iBoxx Extrapolation'!$H319,2)</f>
        <v>3.27</v>
      </c>
      <c r="AN319" s="13">
        <f>ROUND(AVERAGE(Zinsswaps!AN248:AN319)+'iBoxx Extrapolation'!$H319,2)</f>
        <v>3.26</v>
      </c>
      <c r="AO319" s="13">
        <f>ROUND(AVERAGE(Zinsswaps!AO248:AO319)+'iBoxx Extrapolation'!$H319,2)</f>
        <v>3.25</v>
      </c>
      <c r="AP319" s="13">
        <f>ROUND(AVERAGE(Zinsswaps!AP248:AP319)+'iBoxx Extrapolation'!$H319,2)</f>
        <v>3.22</v>
      </c>
      <c r="AQ319" s="13">
        <f>ROUND(AVERAGE(Zinsswaps!AQ248:AQ319)+'iBoxx Extrapolation'!$H319,2)</f>
        <v>3.2</v>
      </c>
      <c r="AR319" s="13">
        <f>ROUND(AVERAGE(Zinsswaps!AR248:AR319)+'iBoxx Extrapolation'!$H319,2)</f>
        <v>3.18</v>
      </c>
      <c r="AS319" s="13">
        <f>ROUND(AVERAGE(Zinsswaps!AS248:AS319)+'iBoxx Extrapolation'!$H319,2)</f>
        <v>3.16</v>
      </c>
      <c r="AT319" s="13">
        <f>ROUND(AVERAGE(Zinsswaps!AT248:AT319)+'iBoxx Extrapolation'!$H319,2)</f>
        <v>3.15</v>
      </c>
      <c r="AU319" s="13">
        <f>ROUND(AVERAGE(Zinsswaps!AU248:AU319)+'iBoxx Extrapolation'!$H319,2)</f>
        <v>3.13</v>
      </c>
      <c r="AV319" s="13">
        <f>ROUND(AVERAGE(Zinsswaps!AV248:AV319)+'iBoxx Extrapolation'!$H319,2)</f>
        <v>3.11</v>
      </c>
      <c r="AW319" s="13">
        <f>ROUND(AVERAGE(Zinsswaps!AW248:AW319)+'iBoxx Extrapolation'!$H319,2)</f>
        <v>3.1</v>
      </c>
      <c r="AX319" s="13">
        <f>ROUND(AVERAGE(Zinsswaps!AX248:AX319)+'iBoxx Extrapolation'!$H319,2)</f>
        <v>3.08</v>
      </c>
      <c r="AY319" s="13">
        <f>ROUND(AVERAGE(Zinsswaps!AY248:AY319)+'iBoxx Extrapolation'!$H319,2)</f>
        <v>3.07</v>
      </c>
    </row>
    <row r="320" spans="1:51" s="16" customFormat="1" x14ac:dyDescent="0.2">
      <c r="A320" s="12">
        <v>46965</v>
      </c>
      <c r="B320" s="13">
        <f>ROUND(AVERAGE(Zinsswaps!B249:B320)+'iBoxx Extrapolation'!$H320,2)</f>
        <v>3.35</v>
      </c>
      <c r="C320" s="13">
        <f>ROUND(AVERAGE(Zinsswaps!C249:C320)+'iBoxx Extrapolation'!$H320,2)</f>
        <v>3.26</v>
      </c>
      <c r="D320" s="13">
        <f>ROUND(AVERAGE(Zinsswaps!D249:D320)+'iBoxx Extrapolation'!$H320,2)</f>
        <v>3.22</v>
      </c>
      <c r="E320" s="13">
        <f>ROUND(AVERAGE(Zinsswaps!E249:E320)+'iBoxx Extrapolation'!$H320,2)</f>
        <v>3.24</v>
      </c>
      <c r="F320" s="13">
        <f>ROUND(AVERAGE(Zinsswaps!F249:F320)+'iBoxx Extrapolation'!$H320,2)</f>
        <v>3.26</v>
      </c>
      <c r="G320" s="13">
        <f>ROUND(AVERAGE(Zinsswaps!G249:G320)+'iBoxx Extrapolation'!$H320,2)</f>
        <v>3.29</v>
      </c>
      <c r="H320" s="13">
        <f>ROUND(AVERAGE(Zinsswaps!H249:H320)+'iBoxx Extrapolation'!$H320,2)</f>
        <v>3.33</v>
      </c>
      <c r="I320" s="13">
        <f>ROUND(AVERAGE(Zinsswaps!I249:I320)+'iBoxx Extrapolation'!$H320,2)</f>
        <v>3.38</v>
      </c>
      <c r="J320" s="13">
        <f>ROUND(AVERAGE(Zinsswaps!J249:J320)+'iBoxx Extrapolation'!$H320,2)</f>
        <v>3.42</v>
      </c>
      <c r="K320" s="13">
        <f>ROUND(AVERAGE(Zinsswaps!K249:K320)+'iBoxx Extrapolation'!$H320,2)</f>
        <v>3.46</v>
      </c>
      <c r="L320" s="13">
        <f>ROUND(AVERAGE(Zinsswaps!L249:L320)+'iBoxx Extrapolation'!$H320,2)</f>
        <v>3.5</v>
      </c>
      <c r="M320" s="13">
        <f>ROUND(AVERAGE(Zinsswaps!M249:M320)+'iBoxx Extrapolation'!$H320,2)</f>
        <v>3.53</v>
      </c>
      <c r="N320" s="13">
        <f>ROUND(AVERAGE(Zinsswaps!N249:N320)+'iBoxx Extrapolation'!$H320,2)</f>
        <v>3.56</v>
      </c>
      <c r="O320" s="13">
        <f>ROUND(AVERAGE(Zinsswaps!O249:O320)+'iBoxx Extrapolation'!$H320,2)</f>
        <v>3.58</v>
      </c>
      <c r="P320" s="13">
        <f>ROUND(AVERAGE(Zinsswaps!P249:P320)+'iBoxx Extrapolation'!$H320,2)</f>
        <v>3.6</v>
      </c>
      <c r="Q320" s="13">
        <f>ROUND(AVERAGE(Zinsswaps!Q249:Q320)+'iBoxx Extrapolation'!$H320,2)</f>
        <v>3.6</v>
      </c>
      <c r="R320" s="13">
        <f>ROUND(AVERAGE(Zinsswaps!R249:R320)+'iBoxx Extrapolation'!$H320,2)</f>
        <v>3.6</v>
      </c>
      <c r="S320" s="13">
        <f>ROUND(AVERAGE(Zinsswaps!S249:S320)+'iBoxx Extrapolation'!$H320,2)</f>
        <v>3.6</v>
      </c>
      <c r="T320" s="13">
        <f>ROUND(AVERAGE(Zinsswaps!T249:T320)+'iBoxx Extrapolation'!$H320,2)</f>
        <v>3.6</v>
      </c>
      <c r="U320" s="13">
        <f>ROUND(AVERAGE(Zinsswaps!U249:U320)+'iBoxx Extrapolation'!$H320,2)</f>
        <v>3.6</v>
      </c>
      <c r="V320" s="13">
        <f>ROUND(AVERAGE(Zinsswaps!V249:V320)+'iBoxx Extrapolation'!$H320,2)</f>
        <v>3.58</v>
      </c>
      <c r="W320" s="13">
        <f>ROUND(AVERAGE(Zinsswaps!W249:W320)+'iBoxx Extrapolation'!$H320,2)</f>
        <v>3.57</v>
      </c>
      <c r="X320" s="13">
        <f>ROUND(AVERAGE(Zinsswaps!X249:X320)+'iBoxx Extrapolation'!$H320,2)</f>
        <v>3.55</v>
      </c>
      <c r="Y320" s="13">
        <f>ROUND(AVERAGE(Zinsswaps!Y249:Y320)+'iBoxx Extrapolation'!$H320,2)</f>
        <v>3.54</v>
      </c>
      <c r="Z320" s="13">
        <f>ROUND(AVERAGE(Zinsswaps!Z249:Z320)+'iBoxx Extrapolation'!$H320,2)</f>
        <v>3.53</v>
      </c>
      <c r="AA320" s="13">
        <f>ROUND(AVERAGE(Zinsswaps!AA249:AA320)+'iBoxx Extrapolation'!$H320,2)</f>
        <v>3.51</v>
      </c>
      <c r="AB320" s="13">
        <f>ROUND(AVERAGE(Zinsswaps!AB249:AB320)+'iBoxx Extrapolation'!$H320,2)</f>
        <v>3.49</v>
      </c>
      <c r="AC320" s="13">
        <f>ROUND(AVERAGE(Zinsswaps!AC249:AC320)+'iBoxx Extrapolation'!$H320,2)</f>
        <v>3.47</v>
      </c>
      <c r="AD320" s="13">
        <f>ROUND(AVERAGE(Zinsswaps!AD249:AD320)+'iBoxx Extrapolation'!$H320,2)</f>
        <v>3.45</v>
      </c>
      <c r="AE320" s="13">
        <f>ROUND(AVERAGE(Zinsswaps!AE249:AE320)+'iBoxx Extrapolation'!$H320,2)</f>
        <v>3.44</v>
      </c>
      <c r="AF320" s="13">
        <f>ROUND(AVERAGE(Zinsswaps!AF249:AF320)+'iBoxx Extrapolation'!$H320,2)</f>
        <v>3.41</v>
      </c>
      <c r="AG320" s="13">
        <f>ROUND(AVERAGE(Zinsswaps!AG249:AG320)+'iBoxx Extrapolation'!$H320,2)</f>
        <v>3.4</v>
      </c>
      <c r="AH320" s="13">
        <f>ROUND(AVERAGE(Zinsswaps!AH249:AH320)+'iBoxx Extrapolation'!$H320,2)</f>
        <v>3.38</v>
      </c>
      <c r="AI320" s="13">
        <f>ROUND(AVERAGE(Zinsswaps!AI249:AI320)+'iBoxx Extrapolation'!$H320,2)</f>
        <v>3.36</v>
      </c>
      <c r="AJ320" s="13">
        <f>ROUND(AVERAGE(Zinsswaps!AJ249:AJ320)+'iBoxx Extrapolation'!$H320,2)</f>
        <v>3.34</v>
      </c>
      <c r="AK320" s="13">
        <f>ROUND(AVERAGE(Zinsswaps!AK249:AK320)+'iBoxx Extrapolation'!$H320,2)</f>
        <v>3.33</v>
      </c>
      <c r="AL320" s="13">
        <f>ROUND(AVERAGE(Zinsswaps!AL249:AL320)+'iBoxx Extrapolation'!$H320,2)</f>
        <v>3.31</v>
      </c>
      <c r="AM320" s="13">
        <f>ROUND(AVERAGE(Zinsswaps!AM249:AM320)+'iBoxx Extrapolation'!$H320,2)</f>
        <v>3.3</v>
      </c>
      <c r="AN320" s="13">
        <f>ROUND(AVERAGE(Zinsswaps!AN249:AN320)+'iBoxx Extrapolation'!$H320,2)</f>
        <v>3.29</v>
      </c>
      <c r="AO320" s="13">
        <f>ROUND(AVERAGE(Zinsswaps!AO249:AO320)+'iBoxx Extrapolation'!$H320,2)</f>
        <v>3.27</v>
      </c>
      <c r="AP320" s="13">
        <f>ROUND(AVERAGE(Zinsswaps!AP249:AP320)+'iBoxx Extrapolation'!$H320,2)</f>
        <v>3.25</v>
      </c>
      <c r="AQ320" s="13">
        <f>ROUND(AVERAGE(Zinsswaps!AQ249:AQ320)+'iBoxx Extrapolation'!$H320,2)</f>
        <v>3.23</v>
      </c>
      <c r="AR320" s="13">
        <f>ROUND(AVERAGE(Zinsswaps!AR249:AR320)+'iBoxx Extrapolation'!$H320,2)</f>
        <v>3.21</v>
      </c>
      <c r="AS320" s="13">
        <f>ROUND(AVERAGE(Zinsswaps!AS249:AS320)+'iBoxx Extrapolation'!$H320,2)</f>
        <v>3.19</v>
      </c>
      <c r="AT320" s="13">
        <f>ROUND(AVERAGE(Zinsswaps!AT249:AT320)+'iBoxx Extrapolation'!$H320,2)</f>
        <v>3.17</v>
      </c>
      <c r="AU320" s="13">
        <f>ROUND(AVERAGE(Zinsswaps!AU249:AU320)+'iBoxx Extrapolation'!$H320,2)</f>
        <v>3.16</v>
      </c>
      <c r="AV320" s="13">
        <f>ROUND(AVERAGE(Zinsswaps!AV249:AV320)+'iBoxx Extrapolation'!$H320,2)</f>
        <v>3.14</v>
      </c>
      <c r="AW320" s="13">
        <f>ROUND(AVERAGE(Zinsswaps!AW249:AW320)+'iBoxx Extrapolation'!$H320,2)</f>
        <v>3.12</v>
      </c>
      <c r="AX320" s="13">
        <f>ROUND(AVERAGE(Zinsswaps!AX249:AX320)+'iBoxx Extrapolation'!$H320,2)</f>
        <v>3.11</v>
      </c>
      <c r="AY320" s="13">
        <f>ROUND(AVERAGE(Zinsswaps!AY249:AY320)+'iBoxx Extrapolation'!$H320,2)</f>
        <v>3.09</v>
      </c>
    </row>
    <row r="321" spans="1:51" s="16" customFormat="1" x14ac:dyDescent="0.2">
      <c r="A321" s="12">
        <v>46996</v>
      </c>
      <c r="B321" s="13">
        <f>ROUND(AVERAGE(Zinsswaps!B250:B321)+'iBoxx Extrapolation'!$H321,2)</f>
        <v>3.36</v>
      </c>
      <c r="C321" s="13">
        <f>ROUND(AVERAGE(Zinsswaps!C250:C321)+'iBoxx Extrapolation'!$H321,2)</f>
        <v>3.26</v>
      </c>
      <c r="D321" s="13">
        <f>ROUND(AVERAGE(Zinsswaps!D250:D321)+'iBoxx Extrapolation'!$H321,2)</f>
        <v>3.23</v>
      </c>
      <c r="E321" s="13">
        <f>ROUND(AVERAGE(Zinsswaps!E250:E321)+'iBoxx Extrapolation'!$H321,2)</f>
        <v>3.24</v>
      </c>
      <c r="F321" s="13">
        <f>ROUND(AVERAGE(Zinsswaps!F250:F321)+'iBoxx Extrapolation'!$H321,2)</f>
        <v>3.27</v>
      </c>
      <c r="G321" s="13">
        <f>ROUND(AVERAGE(Zinsswaps!G250:G321)+'iBoxx Extrapolation'!$H321,2)</f>
        <v>3.3</v>
      </c>
      <c r="H321" s="13">
        <f>ROUND(AVERAGE(Zinsswaps!H250:H321)+'iBoxx Extrapolation'!$H321,2)</f>
        <v>3.34</v>
      </c>
      <c r="I321" s="13">
        <f>ROUND(AVERAGE(Zinsswaps!I250:I321)+'iBoxx Extrapolation'!$H321,2)</f>
        <v>3.38</v>
      </c>
      <c r="J321" s="13">
        <f>ROUND(AVERAGE(Zinsswaps!J250:J321)+'iBoxx Extrapolation'!$H321,2)</f>
        <v>3.43</v>
      </c>
      <c r="K321" s="13">
        <f>ROUND(AVERAGE(Zinsswaps!K250:K321)+'iBoxx Extrapolation'!$H321,2)</f>
        <v>3.47</v>
      </c>
      <c r="L321" s="13">
        <f>ROUND(AVERAGE(Zinsswaps!L250:L321)+'iBoxx Extrapolation'!$H321,2)</f>
        <v>3.51</v>
      </c>
      <c r="M321" s="13">
        <f>ROUND(AVERAGE(Zinsswaps!M250:M321)+'iBoxx Extrapolation'!$H321,2)</f>
        <v>3.54</v>
      </c>
      <c r="N321" s="13">
        <f>ROUND(AVERAGE(Zinsswaps!N250:N321)+'iBoxx Extrapolation'!$H321,2)</f>
        <v>3.57</v>
      </c>
      <c r="O321" s="13">
        <f>ROUND(AVERAGE(Zinsswaps!O250:O321)+'iBoxx Extrapolation'!$H321,2)</f>
        <v>3.59</v>
      </c>
      <c r="P321" s="13">
        <f>ROUND(AVERAGE(Zinsswaps!P250:P321)+'iBoxx Extrapolation'!$H321,2)</f>
        <v>3.62</v>
      </c>
      <c r="Q321" s="13">
        <f>ROUND(AVERAGE(Zinsswaps!Q250:Q321)+'iBoxx Extrapolation'!$H321,2)</f>
        <v>3.62</v>
      </c>
      <c r="R321" s="13">
        <f>ROUND(AVERAGE(Zinsswaps!R250:R321)+'iBoxx Extrapolation'!$H321,2)</f>
        <v>3.62</v>
      </c>
      <c r="S321" s="13">
        <f>ROUND(AVERAGE(Zinsswaps!S250:S321)+'iBoxx Extrapolation'!$H321,2)</f>
        <v>3.62</v>
      </c>
      <c r="T321" s="13">
        <f>ROUND(AVERAGE(Zinsswaps!T250:T321)+'iBoxx Extrapolation'!$H321,2)</f>
        <v>3.62</v>
      </c>
      <c r="U321" s="13">
        <f>ROUND(AVERAGE(Zinsswaps!U250:U321)+'iBoxx Extrapolation'!$H321,2)</f>
        <v>3.62</v>
      </c>
      <c r="V321" s="13">
        <f>ROUND(AVERAGE(Zinsswaps!V250:V321)+'iBoxx Extrapolation'!$H321,2)</f>
        <v>3.6</v>
      </c>
      <c r="W321" s="13">
        <f>ROUND(AVERAGE(Zinsswaps!W250:W321)+'iBoxx Extrapolation'!$H321,2)</f>
        <v>3.58</v>
      </c>
      <c r="X321" s="13">
        <f>ROUND(AVERAGE(Zinsswaps!X250:X321)+'iBoxx Extrapolation'!$H321,2)</f>
        <v>3.57</v>
      </c>
      <c r="Y321" s="13">
        <f>ROUND(AVERAGE(Zinsswaps!Y250:Y321)+'iBoxx Extrapolation'!$H321,2)</f>
        <v>3.56</v>
      </c>
      <c r="Z321" s="13">
        <f>ROUND(AVERAGE(Zinsswaps!Z250:Z321)+'iBoxx Extrapolation'!$H321,2)</f>
        <v>3.54</v>
      </c>
      <c r="AA321" s="13">
        <f>ROUND(AVERAGE(Zinsswaps!AA250:AA321)+'iBoxx Extrapolation'!$H321,2)</f>
        <v>3.52</v>
      </c>
      <c r="AB321" s="13">
        <f>ROUND(AVERAGE(Zinsswaps!AB250:AB321)+'iBoxx Extrapolation'!$H321,2)</f>
        <v>3.5</v>
      </c>
      <c r="AC321" s="13">
        <f>ROUND(AVERAGE(Zinsswaps!AC250:AC321)+'iBoxx Extrapolation'!$H321,2)</f>
        <v>3.49</v>
      </c>
      <c r="AD321" s="13">
        <f>ROUND(AVERAGE(Zinsswaps!AD250:AD321)+'iBoxx Extrapolation'!$H321,2)</f>
        <v>3.47</v>
      </c>
      <c r="AE321" s="13">
        <f>ROUND(AVERAGE(Zinsswaps!AE250:AE321)+'iBoxx Extrapolation'!$H321,2)</f>
        <v>3.46</v>
      </c>
      <c r="AF321" s="13">
        <f>ROUND(AVERAGE(Zinsswaps!AF250:AF321)+'iBoxx Extrapolation'!$H321,2)</f>
        <v>3.43</v>
      </c>
      <c r="AG321" s="13">
        <f>ROUND(AVERAGE(Zinsswaps!AG250:AG321)+'iBoxx Extrapolation'!$H321,2)</f>
        <v>3.42</v>
      </c>
      <c r="AH321" s="13">
        <f>ROUND(AVERAGE(Zinsswaps!AH250:AH321)+'iBoxx Extrapolation'!$H321,2)</f>
        <v>3.4</v>
      </c>
      <c r="AI321" s="13">
        <f>ROUND(AVERAGE(Zinsswaps!AI250:AI321)+'iBoxx Extrapolation'!$H321,2)</f>
        <v>3.38</v>
      </c>
      <c r="AJ321" s="13">
        <f>ROUND(AVERAGE(Zinsswaps!AJ250:AJ321)+'iBoxx Extrapolation'!$H321,2)</f>
        <v>3.36</v>
      </c>
      <c r="AK321" s="13">
        <f>ROUND(AVERAGE(Zinsswaps!AK250:AK321)+'iBoxx Extrapolation'!$H321,2)</f>
        <v>3.35</v>
      </c>
      <c r="AL321" s="13">
        <f>ROUND(AVERAGE(Zinsswaps!AL250:AL321)+'iBoxx Extrapolation'!$H321,2)</f>
        <v>3.33</v>
      </c>
      <c r="AM321" s="13">
        <f>ROUND(AVERAGE(Zinsswaps!AM250:AM321)+'iBoxx Extrapolation'!$H321,2)</f>
        <v>3.32</v>
      </c>
      <c r="AN321" s="13">
        <f>ROUND(AVERAGE(Zinsswaps!AN250:AN321)+'iBoxx Extrapolation'!$H321,2)</f>
        <v>3.31</v>
      </c>
      <c r="AO321" s="13">
        <f>ROUND(AVERAGE(Zinsswaps!AO250:AO321)+'iBoxx Extrapolation'!$H321,2)</f>
        <v>3.29</v>
      </c>
      <c r="AP321" s="13">
        <f>ROUND(AVERAGE(Zinsswaps!AP250:AP321)+'iBoxx Extrapolation'!$H321,2)</f>
        <v>3.27</v>
      </c>
      <c r="AQ321" s="13">
        <f>ROUND(AVERAGE(Zinsswaps!AQ250:AQ321)+'iBoxx Extrapolation'!$H321,2)</f>
        <v>3.25</v>
      </c>
      <c r="AR321" s="13">
        <f>ROUND(AVERAGE(Zinsswaps!AR250:AR321)+'iBoxx Extrapolation'!$H321,2)</f>
        <v>3.23</v>
      </c>
      <c r="AS321" s="13">
        <f>ROUND(AVERAGE(Zinsswaps!AS250:AS321)+'iBoxx Extrapolation'!$H321,2)</f>
        <v>3.21</v>
      </c>
      <c r="AT321" s="13">
        <f>ROUND(AVERAGE(Zinsswaps!AT250:AT321)+'iBoxx Extrapolation'!$H321,2)</f>
        <v>3.19</v>
      </c>
      <c r="AU321" s="13">
        <f>ROUND(AVERAGE(Zinsswaps!AU250:AU321)+'iBoxx Extrapolation'!$H321,2)</f>
        <v>3.18</v>
      </c>
      <c r="AV321" s="13">
        <f>ROUND(AVERAGE(Zinsswaps!AV250:AV321)+'iBoxx Extrapolation'!$H321,2)</f>
        <v>3.16</v>
      </c>
      <c r="AW321" s="13">
        <f>ROUND(AVERAGE(Zinsswaps!AW250:AW321)+'iBoxx Extrapolation'!$H321,2)</f>
        <v>3.14</v>
      </c>
      <c r="AX321" s="13">
        <f>ROUND(AVERAGE(Zinsswaps!AX250:AX321)+'iBoxx Extrapolation'!$H321,2)</f>
        <v>3.13</v>
      </c>
      <c r="AY321" s="13">
        <f>ROUND(AVERAGE(Zinsswaps!AY250:AY321)+'iBoxx Extrapolation'!$H321,2)</f>
        <v>3.11</v>
      </c>
    </row>
    <row r="322" spans="1:51" s="16" customFormat="1" x14ac:dyDescent="0.2">
      <c r="A322" s="12">
        <v>47026</v>
      </c>
      <c r="B322" s="13">
        <f>ROUND(AVERAGE(Zinsswaps!B251:B322)+'iBoxx Extrapolation'!$H322,2)</f>
        <v>3.36</v>
      </c>
      <c r="C322" s="13">
        <f>ROUND(AVERAGE(Zinsswaps!C251:C322)+'iBoxx Extrapolation'!$H322,2)</f>
        <v>3.26</v>
      </c>
      <c r="D322" s="13">
        <f>ROUND(AVERAGE(Zinsswaps!D251:D322)+'iBoxx Extrapolation'!$H322,2)</f>
        <v>3.23</v>
      </c>
      <c r="E322" s="13">
        <f>ROUND(AVERAGE(Zinsswaps!E251:E322)+'iBoxx Extrapolation'!$H322,2)</f>
        <v>3.24</v>
      </c>
      <c r="F322" s="13">
        <f>ROUND(AVERAGE(Zinsswaps!F251:F322)+'iBoxx Extrapolation'!$H322,2)</f>
        <v>3.26</v>
      </c>
      <c r="G322" s="13">
        <f>ROUND(AVERAGE(Zinsswaps!G251:G322)+'iBoxx Extrapolation'!$H322,2)</f>
        <v>3.3</v>
      </c>
      <c r="H322" s="13">
        <f>ROUND(AVERAGE(Zinsswaps!H251:H322)+'iBoxx Extrapolation'!$H322,2)</f>
        <v>3.34</v>
      </c>
      <c r="I322" s="13">
        <f>ROUND(AVERAGE(Zinsswaps!I251:I322)+'iBoxx Extrapolation'!$H322,2)</f>
        <v>3.38</v>
      </c>
      <c r="J322" s="13">
        <f>ROUND(AVERAGE(Zinsswaps!J251:J322)+'iBoxx Extrapolation'!$H322,2)</f>
        <v>3.42</v>
      </c>
      <c r="K322" s="13">
        <f>ROUND(AVERAGE(Zinsswaps!K251:K322)+'iBoxx Extrapolation'!$H322,2)</f>
        <v>3.46</v>
      </c>
      <c r="L322" s="13">
        <f>ROUND(AVERAGE(Zinsswaps!L251:L322)+'iBoxx Extrapolation'!$H322,2)</f>
        <v>3.51</v>
      </c>
      <c r="M322" s="13">
        <f>ROUND(AVERAGE(Zinsswaps!M251:M322)+'iBoxx Extrapolation'!$H322,2)</f>
        <v>3.54</v>
      </c>
      <c r="N322" s="13">
        <f>ROUND(AVERAGE(Zinsswaps!N251:N322)+'iBoxx Extrapolation'!$H322,2)</f>
        <v>3.57</v>
      </c>
      <c r="O322" s="13">
        <f>ROUND(AVERAGE(Zinsswaps!O251:O322)+'iBoxx Extrapolation'!$H322,2)</f>
        <v>3.6</v>
      </c>
      <c r="P322" s="13">
        <f>ROUND(AVERAGE(Zinsswaps!P251:P322)+'iBoxx Extrapolation'!$H322,2)</f>
        <v>3.62</v>
      </c>
      <c r="Q322" s="13">
        <f>ROUND(AVERAGE(Zinsswaps!Q251:Q322)+'iBoxx Extrapolation'!$H322,2)</f>
        <v>3.62</v>
      </c>
      <c r="R322" s="13">
        <f>ROUND(AVERAGE(Zinsswaps!R251:R322)+'iBoxx Extrapolation'!$H322,2)</f>
        <v>3.62</v>
      </c>
      <c r="S322" s="13">
        <f>ROUND(AVERAGE(Zinsswaps!S251:S322)+'iBoxx Extrapolation'!$H322,2)</f>
        <v>3.62</v>
      </c>
      <c r="T322" s="13">
        <f>ROUND(AVERAGE(Zinsswaps!T251:T322)+'iBoxx Extrapolation'!$H322,2)</f>
        <v>3.62</v>
      </c>
      <c r="U322" s="13">
        <f>ROUND(AVERAGE(Zinsswaps!U251:U322)+'iBoxx Extrapolation'!$H322,2)</f>
        <v>3.62</v>
      </c>
      <c r="V322" s="13">
        <f>ROUND(AVERAGE(Zinsswaps!V251:V322)+'iBoxx Extrapolation'!$H322,2)</f>
        <v>3.61</v>
      </c>
      <c r="W322" s="13">
        <f>ROUND(AVERAGE(Zinsswaps!W251:W322)+'iBoxx Extrapolation'!$H322,2)</f>
        <v>3.59</v>
      </c>
      <c r="X322" s="13">
        <f>ROUND(AVERAGE(Zinsswaps!X251:X322)+'iBoxx Extrapolation'!$H322,2)</f>
        <v>3.58</v>
      </c>
      <c r="Y322" s="13">
        <f>ROUND(AVERAGE(Zinsswaps!Y251:Y322)+'iBoxx Extrapolation'!$H322,2)</f>
        <v>3.57</v>
      </c>
      <c r="Z322" s="13">
        <f>ROUND(AVERAGE(Zinsswaps!Z251:Z322)+'iBoxx Extrapolation'!$H322,2)</f>
        <v>3.56</v>
      </c>
      <c r="AA322" s="13">
        <f>ROUND(AVERAGE(Zinsswaps!AA251:AA322)+'iBoxx Extrapolation'!$H322,2)</f>
        <v>3.54</v>
      </c>
      <c r="AB322" s="13">
        <f>ROUND(AVERAGE(Zinsswaps!AB251:AB322)+'iBoxx Extrapolation'!$H322,2)</f>
        <v>3.52</v>
      </c>
      <c r="AC322" s="13">
        <f>ROUND(AVERAGE(Zinsswaps!AC251:AC322)+'iBoxx Extrapolation'!$H322,2)</f>
        <v>3.5</v>
      </c>
      <c r="AD322" s="13">
        <f>ROUND(AVERAGE(Zinsswaps!AD251:AD322)+'iBoxx Extrapolation'!$H322,2)</f>
        <v>3.49</v>
      </c>
      <c r="AE322" s="13">
        <f>ROUND(AVERAGE(Zinsswaps!AE251:AE322)+'iBoxx Extrapolation'!$H322,2)</f>
        <v>3.47</v>
      </c>
      <c r="AF322" s="13">
        <f>ROUND(AVERAGE(Zinsswaps!AF251:AF322)+'iBoxx Extrapolation'!$H322,2)</f>
        <v>3.45</v>
      </c>
      <c r="AG322" s="13">
        <f>ROUND(AVERAGE(Zinsswaps!AG251:AG322)+'iBoxx Extrapolation'!$H322,2)</f>
        <v>3.43</v>
      </c>
      <c r="AH322" s="13">
        <f>ROUND(AVERAGE(Zinsswaps!AH251:AH322)+'iBoxx Extrapolation'!$H322,2)</f>
        <v>3.41</v>
      </c>
      <c r="AI322" s="13">
        <f>ROUND(AVERAGE(Zinsswaps!AI251:AI322)+'iBoxx Extrapolation'!$H322,2)</f>
        <v>3.4</v>
      </c>
      <c r="AJ322" s="13">
        <f>ROUND(AVERAGE(Zinsswaps!AJ251:AJ322)+'iBoxx Extrapolation'!$H322,2)</f>
        <v>3.38</v>
      </c>
      <c r="AK322" s="13">
        <f>ROUND(AVERAGE(Zinsswaps!AK251:AK322)+'iBoxx Extrapolation'!$H322,2)</f>
        <v>3.36</v>
      </c>
      <c r="AL322" s="13">
        <f>ROUND(AVERAGE(Zinsswaps!AL251:AL322)+'iBoxx Extrapolation'!$H322,2)</f>
        <v>3.35</v>
      </c>
      <c r="AM322" s="13">
        <f>ROUND(AVERAGE(Zinsswaps!AM251:AM322)+'iBoxx Extrapolation'!$H322,2)</f>
        <v>3.34</v>
      </c>
      <c r="AN322" s="13">
        <f>ROUND(AVERAGE(Zinsswaps!AN251:AN322)+'iBoxx Extrapolation'!$H322,2)</f>
        <v>3.32</v>
      </c>
      <c r="AO322" s="13">
        <f>ROUND(AVERAGE(Zinsswaps!AO251:AO322)+'iBoxx Extrapolation'!$H322,2)</f>
        <v>3.31</v>
      </c>
      <c r="AP322" s="13">
        <f>ROUND(AVERAGE(Zinsswaps!AP251:AP322)+'iBoxx Extrapolation'!$H322,2)</f>
        <v>3.29</v>
      </c>
      <c r="AQ322" s="13">
        <f>ROUND(AVERAGE(Zinsswaps!AQ251:AQ322)+'iBoxx Extrapolation'!$H322,2)</f>
        <v>3.27</v>
      </c>
      <c r="AR322" s="13">
        <f>ROUND(AVERAGE(Zinsswaps!AR251:AR322)+'iBoxx Extrapolation'!$H322,2)</f>
        <v>3.25</v>
      </c>
      <c r="AS322" s="13">
        <f>ROUND(AVERAGE(Zinsswaps!AS251:AS322)+'iBoxx Extrapolation'!$H322,2)</f>
        <v>3.23</v>
      </c>
      <c r="AT322" s="13">
        <f>ROUND(AVERAGE(Zinsswaps!AT251:AT322)+'iBoxx Extrapolation'!$H322,2)</f>
        <v>3.21</v>
      </c>
      <c r="AU322" s="13">
        <f>ROUND(AVERAGE(Zinsswaps!AU251:AU322)+'iBoxx Extrapolation'!$H322,2)</f>
        <v>3.2</v>
      </c>
      <c r="AV322" s="13">
        <f>ROUND(AVERAGE(Zinsswaps!AV251:AV322)+'iBoxx Extrapolation'!$H322,2)</f>
        <v>3.18</v>
      </c>
      <c r="AW322" s="13">
        <f>ROUND(AVERAGE(Zinsswaps!AW251:AW322)+'iBoxx Extrapolation'!$H322,2)</f>
        <v>3.16</v>
      </c>
      <c r="AX322" s="13">
        <f>ROUND(AVERAGE(Zinsswaps!AX251:AX322)+'iBoxx Extrapolation'!$H322,2)</f>
        <v>3.15</v>
      </c>
      <c r="AY322" s="13">
        <f>ROUND(AVERAGE(Zinsswaps!AY251:AY322)+'iBoxx Extrapolation'!$H322,2)</f>
        <v>3.13</v>
      </c>
    </row>
    <row r="323" spans="1:51" s="16" customFormat="1" x14ac:dyDescent="0.2">
      <c r="A323" s="12">
        <v>47057</v>
      </c>
      <c r="B323" s="13">
        <f>ROUND(AVERAGE(Zinsswaps!B252:B323)+'iBoxx Extrapolation'!$H323,2)</f>
        <v>3.36</v>
      </c>
      <c r="C323" s="13">
        <f>ROUND(AVERAGE(Zinsswaps!C252:C323)+'iBoxx Extrapolation'!$H323,2)</f>
        <v>3.25</v>
      </c>
      <c r="D323" s="13">
        <f>ROUND(AVERAGE(Zinsswaps!D252:D323)+'iBoxx Extrapolation'!$H323,2)</f>
        <v>3.22</v>
      </c>
      <c r="E323" s="13">
        <f>ROUND(AVERAGE(Zinsswaps!E252:E323)+'iBoxx Extrapolation'!$H323,2)</f>
        <v>3.23</v>
      </c>
      <c r="F323" s="13">
        <f>ROUND(AVERAGE(Zinsswaps!F252:F323)+'iBoxx Extrapolation'!$H323,2)</f>
        <v>3.26</v>
      </c>
      <c r="G323" s="13">
        <f>ROUND(AVERAGE(Zinsswaps!G252:G323)+'iBoxx Extrapolation'!$H323,2)</f>
        <v>3.3</v>
      </c>
      <c r="H323" s="13">
        <f>ROUND(AVERAGE(Zinsswaps!H252:H323)+'iBoxx Extrapolation'!$H323,2)</f>
        <v>3.34</v>
      </c>
      <c r="I323" s="13">
        <f>ROUND(AVERAGE(Zinsswaps!I252:I323)+'iBoxx Extrapolation'!$H323,2)</f>
        <v>3.38</v>
      </c>
      <c r="J323" s="13">
        <f>ROUND(AVERAGE(Zinsswaps!J252:J323)+'iBoxx Extrapolation'!$H323,2)</f>
        <v>3.42</v>
      </c>
      <c r="K323" s="13">
        <f>ROUND(AVERAGE(Zinsswaps!K252:K323)+'iBoxx Extrapolation'!$H323,2)</f>
        <v>3.46</v>
      </c>
      <c r="L323" s="13">
        <f>ROUND(AVERAGE(Zinsswaps!L252:L323)+'iBoxx Extrapolation'!$H323,2)</f>
        <v>3.51</v>
      </c>
      <c r="M323" s="13">
        <f>ROUND(AVERAGE(Zinsswaps!M252:M323)+'iBoxx Extrapolation'!$H323,2)</f>
        <v>3.54</v>
      </c>
      <c r="N323" s="13">
        <f>ROUND(AVERAGE(Zinsswaps!N252:N323)+'iBoxx Extrapolation'!$H323,2)</f>
        <v>3.57</v>
      </c>
      <c r="O323" s="13">
        <f>ROUND(AVERAGE(Zinsswaps!O252:O323)+'iBoxx Extrapolation'!$H323,2)</f>
        <v>3.6</v>
      </c>
      <c r="P323" s="13">
        <f>ROUND(AVERAGE(Zinsswaps!P252:P323)+'iBoxx Extrapolation'!$H323,2)</f>
        <v>3.62</v>
      </c>
      <c r="Q323" s="13">
        <f>ROUND(AVERAGE(Zinsswaps!Q252:Q323)+'iBoxx Extrapolation'!$H323,2)</f>
        <v>3.62</v>
      </c>
      <c r="R323" s="13">
        <f>ROUND(AVERAGE(Zinsswaps!R252:R323)+'iBoxx Extrapolation'!$H323,2)</f>
        <v>3.63</v>
      </c>
      <c r="S323" s="13">
        <f>ROUND(AVERAGE(Zinsswaps!S252:S323)+'iBoxx Extrapolation'!$H323,2)</f>
        <v>3.63</v>
      </c>
      <c r="T323" s="13">
        <f>ROUND(AVERAGE(Zinsswaps!T252:T323)+'iBoxx Extrapolation'!$H323,2)</f>
        <v>3.63</v>
      </c>
      <c r="U323" s="13">
        <f>ROUND(AVERAGE(Zinsswaps!U252:U323)+'iBoxx Extrapolation'!$H323,2)</f>
        <v>3.63</v>
      </c>
      <c r="V323" s="13">
        <f>ROUND(AVERAGE(Zinsswaps!V252:V323)+'iBoxx Extrapolation'!$H323,2)</f>
        <v>3.62</v>
      </c>
      <c r="W323" s="13">
        <f>ROUND(AVERAGE(Zinsswaps!W252:W323)+'iBoxx Extrapolation'!$H323,2)</f>
        <v>3.6</v>
      </c>
      <c r="X323" s="13">
        <f>ROUND(AVERAGE(Zinsswaps!X252:X323)+'iBoxx Extrapolation'!$H323,2)</f>
        <v>3.59</v>
      </c>
      <c r="Y323" s="13">
        <f>ROUND(AVERAGE(Zinsswaps!Y252:Y323)+'iBoxx Extrapolation'!$H323,2)</f>
        <v>3.58</v>
      </c>
      <c r="Z323" s="13">
        <f>ROUND(AVERAGE(Zinsswaps!Z252:Z323)+'iBoxx Extrapolation'!$H323,2)</f>
        <v>3.57</v>
      </c>
      <c r="AA323" s="13">
        <f>ROUND(AVERAGE(Zinsswaps!AA252:AA323)+'iBoxx Extrapolation'!$H323,2)</f>
        <v>3.55</v>
      </c>
      <c r="AB323" s="13">
        <f>ROUND(AVERAGE(Zinsswaps!AB252:AB323)+'iBoxx Extrapolation'!$H323,2)</f>
        <v>3.53</v>
      </c>
      <c r="AC323" s="13">
        <f>ROUND(AVERAGE(Zinsswaps!AC252:AC323)+'iBoxx Extrapolation'!$H323,2)</f>
        <v>3.51</v>
      </c>
      <c r="AD323" s="13">
        <f>ROUND(AVERAGE(Zinsswaps!AD252:AD323)+'iBoxx Extrapolation'!$H323,2)</f>
        <v>3.5</v>
      </c>
      <c r="AE323" s="13">
        <f>ROUND(AVERAGE(Zinsswaps!AE252:AE323)+'iBoxx Extrapolation'!$H323,2)</f>
        <v>3.49</v>
      </c>
      <c r="AF323" s="13">
        <f>ROUND(AVERAGE(Zinsswaps!AF252:AF323)+'iBoxx Extrapolation'!$H323,2)</f>
        <v>3.46</v>
      </c>
      <c r="AG323" s="13">
        <f>ROUND(AVERAGE(Zinsswaps!AG252:AG323)+'iBoxx Extrapolation'!$H323,2)</f>
        <v>3.45</v>
      </c>
      <c r="AH323" s="13">
        <f>ROUND(AVERAGE(Zinsswaps!AH252:AH323)+'iBoxx Extrapolation'!$H323,2)</f>
        <v>3.43</v>
      </c>
      <c r="AI323" s="13">
        <f>ROUND(AVERAGE(Zinsswaps!AI252:AI323)+'iBoxx Extrapolation'!$H323,2)</f>
        <v>3.41</v>
      </c>
      <c r="AJ323" s="13">
        <f>ROUND(AVERAGE(Zinsswaps!AJ252:AJ323)+'iBoxx Extrapolation'!$H323,2)</f>
        <v>3.4</v>
      </c>
      <c r="AK323" s="13">
        <f>ROUND(AVERAGE(Zinsswaps!AK252:AK323)+'iBoxx Extrapolation'!$H323,2)</f>
        <v>3.38</v>
      </c>
      <c r="AL323" s="13">
        <f>ROUND(AVERAGE(Zinsswaps!AL252:AL323)+'iBoxx Extrapolation'!$H323,2)</f>
        <v>3.37</v>
      </c>
      <c r="AM323" s="13">
        <f>ROUND(AVERAGE(Zinsswaps!AM252:AM323)+'iBoxx Extrapolation'!$H323,2)</f>
        <v>3.35</v>
      </c>
      <c r="AN323" s="13">
        <f>ROUND(AVERAGE(Zinsswaps!AN252:AN323)+'iBoxx Extrapolation'!$H323,2)</f>
        <v>3.34</v>
      </c>
      <c r="AO323" s="13">
        <f>ROUND(AVERAGE(Zinsswaps!AO252:AO323)+'iBoxx Extrapolation'!$H323,2)</f>
        <v>3.33</v>
      </c>
      <c r="AP323" s="13">
        <f>ROUND(AVERAGE(Zinsswaps!AP252:AP323)+'iBoxx Extrapolation'!$H323,2)</f>
        <v>3.31</v>
      </c>
      <c r="AQ323" s="13">
        <f>ROUND(AVERAGE(Zinsswaps!AQ252:AQ323)+'iBoxx Extrapolation'!$H323,2)</f>
        <v>3.29</v>
      </c>
      <c r="AR323" s="13">
        <f>ROUND(AVERAGE(Zinsswaps!AR252:AR323)+'iBoxx Extrapolation'!$H323,2)</f>
        <v>3.27</v>
      </c>
      <c r="AS323" s="13">
        <f>ROUND(AVERAGE(Zinsswaps!AS252:AS323)+'iBoxx Extrapolation'!$H323,2)</f>
        <v>3.25</v>
      </c>
      <c r="AT323" s="13">
        <f>ROUND(AVERAGE(Zinsswaps!AT252:AT323)+'iBoxx Extrapolation'!$H323,2)</f>
        <v>3.23</v>
      </c>
      <c r="AU323" s="13">
        <f>ROUND(AVERAGE(Zinsswaps!AU252:AU323)+'iBoxx Extrapolation'!$H323,2)</f>
        <v>3.21</v>
      </c>
      <c r="AV323" s="13">
        <f>ROUND(AVERAGE(Zinsswaps!AV252:AV323)+'iBoxx Extrapolation'!$H323,2)</f>
        <v>3.2</v>
      </c>
      <c r="AW323" s="13">
        <f>ROUND(AVERAGE(Zinsswaps!AW252:AW323)+'iBoxx Extrapolation'!$H323,2)</f>
        <v>3.18</v>
      </c>
      <c r="AX323" s="13">
        <f>ROUND(AVERAGE(Zinsswaps!AX252:AX323)+'iBoxx Extrapolation'!$H323,2)</f>
        <v>3.17</v>
      </c>
      <c r="AY323" s="13">
        <f>ROUND(AVERAGE(Zinsswaps!AY252:AY323)+'iBoxx Extrapolation'!$H323,2)</f>
        <v>3.15</v>
      </c>
    </row>
    <row r="324" spans="1:51" s="16" customFormat="1" x14ac:dyDescent="0.2">
      <c r="A324" s="12">
        <v>47087</v>
      </c>
      <c r="B324" s="13">
        <f>ROUND(AVERAGE(Zinsswaps!B253:B324)+'iBoxx Extrapolation'!$H324,2)</f>
        <v>3.36</v>
      </c>
      <c r="C324" s="13">
        <f>ROUND(AVERAGE(Zinsswaps!C253:C324)+'iBoxx Extrapolation'!$H324,2)</f>
        <v>3.25</v>
      </c>
      <c r="D324" s="13">
        <f>ROUND(AVERAGE(Zinsswaps!D253:D324)+'iBoxx Extrapolation'!$H324,2)</f>
        <v>3.22</v>
      </c>
      <c r="E324" s="13">
        <f>ROUND(AVERAGE(Zinsswaps!E253:E324)+'iBoxx Extrapolation'!$H324,2)</f>
        <v>3.23</v>
      </c>
      <c r="F324" s="13">
        <f>ROUND(AVERAGE(Zinsswaps!F253:F324)+'iBoxx Extrapolation'!$H324,2)</f>
        <v>3.26</v>
      </c>
      <c r="G324" s="13">
        <f>ROUND(AVERAGE(Zinsswaps!G253:G324)+'iBoxx Extrapolation'!$H324,2)</f>
        <v>3.3</v>
      </c>
      <c r="H324" s="13">
        <f>ROUND(AVERAGE(Zinsswaps!H253:H324)+'iBoxx Extrapolation'!$H324,2)</f>
        <v>3.34</v>
      </c>
      <c r="I324" s="13">
        <f>ROUND(AVERAGE(Zinsswaps!I253:I324)+'iBoxx Extrapolation'!$H324,2)</f>
        <v>3.39</v>
      </c>
      <c r="J324" s="13">
        <f>ROUND(AVERAGE(Zinsswaps!J253:J324)+'iBoxx Extrapolation'!$H324,2)</f>
        <v>3.43</v>
      </c>
      <c r="K324" s="13">
        <f>ROUND(AVERAGE(Zinsswaps!K253:K324)+'iBoxx Extrapolation'!$H324,2)</f>
        <v>3.47</v>
      </c>
      <c r="L324" s="13">
        <f>ROUND(AVERAGE(Zinsswaps!L253:L324)+'iBoxx Extrapolation'!$H324,2)</f>
        <v>3.51</v>
      </c>
      <c r="M324" s="13">
        <f>ROUND(AVERAGE(Zinsswaps!M253:M324)+'iBoxx Extrapolation'!$H324,2)</f>
        <v>3.55</v>
      </c>
      <c r="N324" s="13">
        <f>ROUND(AVERAGE(Zinsswaps!N253:N324)+'iBoxx Extrapolation'!$H324,2)</f>
        <v>3.58</v>
      </c>
      <c r="O324" s="13">
        <f>ROUND(AVERAGE(Zinsswaps!O253:O324)+'iBoxx Extrapolation'!$H324,2)</f>
        <v>3.61</v>
      </c>
      <c r="P324" s="13">
        <f>ROUND(AVERAGE(Zinsswaps!P253:P324)+'iBoxx Extrapolation'!$H324,2)</f>
        <v>3.63</v>
      </c>
      <c r="Q324" s="13">
        <f>ROUND(AVERAGE(Zinsswaps!Q253:Q324)+'iBoxx Extrapolation'!$H324,2)</f>
        <v>3.64</v>
      </c>
      <c r="R324" s="13">
        <f>ROUND(AVERAGE(Zinsswaps!R253:R324)+'iBoxx Extrapolation'!$H324,2)</f>
        <v>3.64</v>
      </c>
      <c r="S324" s="13">
        <f>ROUND(AVERAGE(Zinsswaps!S253:S324)+'iBoxx Extrapolation'!$H324,2)</f>
        <v>3.64</v>
      </c>
      <c r="T324" s="13">
        <f>ROUND(AVERAGE(Zinsswaps!T253:T324)+'iBoxx Extrapolation'!$H324,2)</f>
        <v>3.64</v>
      </c>
      <c r="U324" s="13">
        <f>ROUND(AVERAGE(Zinsswaps!U253:U324)+'iBoxx Extrapolation'!$H324,2)</f>
        <v>3.65</v>
      </c>
      <c r="V324" s="13">
        <f>ROUND(AVERAGE(Zinsswaps!V253:V324)+'iBoxx Extrapolation'!$H324,2)</f>
        <v>3.63</v>
      </c>
      <c r="W324" s="13">
        <f>ROUND(AVERAGE(Zinsswaps!W253:W324)+'iBoxx Extrapolation'!$H324,2)</f>
        <v>3.62</v>
      </c>
      <c r="X324" s="13">
        <f>ROUND(AVERAGE(Zinsswaps!X253:X324)+'iBoxx Extrapolation'!$H324,2)</f>
        <v>3.61</v>
      </c>
      <c r="Y324" s="13">
        <f>ROUND(AVERAGE(Zinsswaps!Y253:Y324)+'iBoxx Extrapolation'!$H324,2)</f>
        <v>3.6</v>
      </c>
      <c r="Z324" s="13">
        <f>ROUND(AVERAGE(Zinsswaps!Z253:Z324)+'iBoxx Extrapolation'!$H324,2)</f>
        <v>3.59</v>
      </c>
      <c r="AA324" s="13">
        <f>ROUND(AVERAGE(Zinsswaps!AA253:AA324)+'iBoxx Extrapolation'!$H324,2)</f>
        <v>3.57</v>
      </c>
      <c r="AB324" s="13">
        <f>ROUND(AVERAGE(Zinsswaps!AB253:AB324)+'iBoxx Extrapolation'!$H324,2)</f>
        <v>3.55</v>
      </c>
      <c r="AC324" s="13">
        <f>ROUND(AVERAGE(Zinsswaps!AC253:AC324)+'iBoxx Extrapolation'!$H324,2)</f>
        <v>3.53</v>
      </c>
      <c r="AD324" s="13">
        <f>ROUND(AVERAGE(Zinsswaps!AD253:AD324)+'iBoxx Extrapolation'!$H324,2)</f>
        <v>3.52</v>
      </c>
      <c r="AE324" s="13">
        <f>ROUND(AVERAGE(Zinsswaps!AE253:AE324)+'iBoxx Extrapolation'!$H324,2)</f>
        <v>3.51</v>
      </c>
      <c r="AF324" s="13">
        <f>ROUND(AVERAGE(Zinsswaps!AF253:AF324)+'iBoxx Extrapolation'!$H324,2)</f>
        <v>3.49</v>
      </c>
      <c r="AG324" s="13">
        <f>ROUND(AVERAGE(Zinsswaps!AG253:AG324)+'iBoxx Extrapolation'!$H324,2)</f>
        <v>3.47</v>
      </c>
      <c r="AH324" s="13">
        <f>ROUND(AVERAGE(Zinsswaps!AH253:AH324)+'iBoxx Extrapolation'!$H324,2)</f>
        <v>3.45</v>
      </c>
      <c r="AI324" s="13">
        <f>ROUND(AVERAGE(Zinsswaps!AI253:AI324)+'iBoxx Extrapolation'!$H324,2)</f>
        <v>3.43</v>
      </c>
      <c r="AJ324" s="13">
        <f>ROUND(AVERAGE(Zinsswaps!AJ253:AJ324)+'iBoxx Extrapolation'!$H324,2)</f>
        <v>3.42</v>
      </c>
      <c r="AK324" s="13">
        <f>ROUND(AVERAGE(Zinsswaps!AK253:AK324)+'iBoxx Extrapolation'!$H324,2)</f>
        <v>3.4</v>
      </c>
      <c r="AL324" s="13">
        <f>ROUND(AVERAGE(Zinsswaps!AL253:AL324)+'iBoxx Extrapolation'!$H324,2)</f>
        <v>3.39</v>
      </c>
      <c r="AM324" s="13">
        <f>ROUND(AVERAGE(Zinsswaps!AM253:AM324)+'iBoxx Extrapolation'!$H324,2)</f>
        <v>3.38</v>
      </c>
      <c r="AN324" s="13">
        <f>ROUND(AVERAGE(Zinsswaps!AN253:AN324)+'iBoxx Extrapolation'!$H324,2)</f>
        <v>3.36</v>
      </c>
      <c r="AO324" s="13">
        <f>ROUND(AVERAGE(Zinsswaps!AO253:AO324)+'iBoxx Extrapolation'!$H324,2)</f>
        <v>3.35</v>
      </c>
      <c r="AP324" s="13">
        <f>ROUND(AVERAGE(Zinsswaps!AP253:AP324)+'iBoxx Extrapolation'!$H324,2)</f>
        <v>3.33</v>
      </c>
      <c r="AQ324" s="13">
        <f>ROUND(AVERAGE(Zinsswaps!AQ253:AQ324)+'iBoxx Extrapolation'!$H324,2)</f>
        <v>3.31</v>
      </c>
      <c r="AR324" s="13">
        <f>ROUND(AVERAGE(Zinsswaps!AR253:AR324)+'iBoxx Extrapolation'!$H324,2)</f>
        <v>3.29</v>
      </c>
      <c r="AS324" s="13">
        <f>ROUND(AVERAGE(Zinsswaps!AS253:AS324)+'iBoxx Extrapolation'!$H324,2)</f>
        <v>3.27</v>
      </c>
      <c r="AT324" s="13">
        <f>ROUND(AVERAGE(Zinsswaps!AT253:AT324)+'iBoxx Extrapolation'!$H324,2)</f>
        <v>3.25</v>
      </c>
      <c r="AU324" s="13">
        <f>ROUND(AVERAGE(Zinsswaps!AU253:AU324)+'iBoxx Extrapolation'!$H324,2)</f>
        <v>3.24</v>
      </c>
      <c r="AV324" s="13">
        <f>ROUND(AVERAGE(Zinsswaps!AV253:AV324)+'iBoxx Extrapolation'!$H324,2)</f>
        <v>3.22</v>
      </c>
      <c r="AW324" s="13">
        <f>ROUND(AVERAGE(Zinsswaps!AW253:AW324)+'iBoxx Extrapolation'!$H324,2)</f>
        <v>3.2</v>
      </c>
      <c r="AX324" s="13">
        <f>ROUND(AVERAGE(Zinsswaps!AX253:AX324)+'iBoxx Extrapolation'!$H324,2)</f>
        <v>3.19</v>
      </c>
      <c r="AY324" s="13">
        <f>ROUND(AVERAGE(Zinsswaps!AY253:AY324)+'iBoxx Extrapolation'!$H324,2)</f>
        <v>3.17</v>
      </c>
    </row>
    <row r="325" spans="1:51" s="16" customFormat="1" x14ac:dyDescent="0.2">
      <c r="A325" s="12">
        <v>47118</v>
      </c>
      <c r="B325" s="13">
        <f>ROUND(AVERAGE(Zinsswaps!B254:B325)+'iBoxx Extrapolation'!$H325,2)</f>
        <v>3.35</v>
      </c>
      <c r="C325" s="13">
        <f>ROUND(AVERAGE(Zinsswaps!C254:C325)+'iBoxx Extrapolation'!$H325,2)</f>
        <v>3.24</v>
      </c>
      <c r="D325" s="13">
        <f>ROUND(AVERAGE(Zinsswaps!D254:D325)+'iBoxx Extrapolation'!$H325,2)</f>
        <v>3.21</v>
      </c>
      <c r="E325" s="13">
        <f>ROUND(AVERAGE(Zinsswaps!E254:E325)+'iBoxx Extrapolation'!$H325,2)</f>
        <v>3.23</v>
      </c>
      <c r="F325" s="13">
        <f>ROUND(AVERAGE(Zinsswaps!F254:F325)+'iBoxx Extrapolation'!$H325,2)</f>
        <v>3.25</v>
      </c>
      <c r="G325" s="13">
        <f>ROUND(AVERAGE(Zinsswaps!G254:G325)+'iBoxx Extrapolation'!$H325,2)</f>
        <v>3.29</v>
      </c>
      <c r="H325" s="13">
        <f>ROUND(AVERAGE(Zinsswaps!H254:H325)+'iBoxx Extrapolation'!$H325,2)</f>
        <v>3.34</v>
      </c>
      <c r="I325" s="13">
        <f>ROUND(AVERAGE(Zinsswaps!I254:I325)+'iBoxx Extrapolation'!$H325,2)</f>
        <v>3.38</v>
      </c>
      <c r="J325" s="13">
        <f>ROUND(AVERAGE(Zinsswaps!J254:J325)+'iBoxx Extrapolation'!$H325,2)</f>
        <v>3.43</v>
      </c>
      <c r="K325" s="13">
        <f>ROUND(AVERAGE(Zinsswaps!K254:K325)+'iBoxx Extrapolation'!$H325,2)</f>
        <v>3.47</v>
      </c>
      <c r="L325" s="13">
        <f>ROUND(AVERAGE(Zinsswaps!L254:L325)+'iBoxx Extrapolation'!$H325,2)</f>
        <v>3.52</v>
      </c>
      <c r="M325" s="13">
        <f>ROUND(AVERAGE(Zinsswaps!M254:M325)+'iBoxx Extrapolation'!$H325,2)</f>
        <v>3.55</v>
      </c>
      <c r="N325" s="13">
        <f>ROUND(AVERAGE(Zinsswaps!N254:N325)+'iBoxx Extrapolation'!$H325,2)</f>
        <v>3.58</v>
      </c>
      <c r="O325" s="13">
        <f>ROUND(AVERAGE(Zinsswaps!O254:O325)+'iBoxx Extrapolation'!$H325,2)</f>
        <v>3.61</v>
      </c>
      <c r="P325" s="13">
        <f>ROUND(AVERAGE(Zinsswaps!P254:P325)+'iBoxx Extrapolation'!$H325,2)</f>
        <v>3.64</v>
      </c>
      <c r="Q325" s="13">
        <f>ROUND(AVERAGE(Zinsswaps!Q254:Q325)+'iBoxx Extrapolation'!$H325,2)</f>
        <v>3.64</v>
      </c>
      <c r="R325" s="13">
        <f>ROUND(AVERAGE(Zinsswaps!R254:R325)+'iBoxx Extrapolation'!$H325,2)</f>
        <v>3.65</v>
      </c>
      <c r="S325" s="13">
        <f>ROUND(AVERAGE(Zinsswaps!S254:S325)+'iBoxx Extrapolation'!$H325,2)</f>
        <v>3.65</v>
      </c>
      <c r="T325" s="13">
        <f>ROUND(AVERAGE(Zinsswaps!T254:T325)+'iBoxx Extrapolation'!$H325,2)</f>
        <v>3.65</v>
      </c>
      <c r="U325" s="13">
        <f>ROUND(AVERAGE(Zinsswaps!U254:U325)+'iBoxx Extrapolation'!$H325,2)</f>
        <v>3.66</v>
      </c>
      <c r="V325" s="13">
        <f>ROUND(AVERAGE(Zinsswaps!V254:V325)+'iBoxx Extrapolation'!$H325,2)</f>
        <v>3.64</v>
      </c>
      <c r="W325" s="13">
        <f>ROUND(AVERAGE(Zinsswaps!W254:W325)+'iBoxx Extrapolation'!$H325,2)</f>
        <v>3.63</v>
      </c>
      <c r="X325" s="13">
        <f>ROUND(AVERAGE(Zinsswaps!X254:X325)+'iBoxx Extrapolation'!$H325,2)</f>
        <v>3.62</v>
      </c>
      <c r="Y325" s="13">
        <f>ROUND(AVERAGE(Zinsswaps!Y254:Y325)+'iBoxx Extrapolation'!$H325,2)</f>
        <v>3.61</v>
      </c>
      <c r="Z325" s="13">
        <f>ROUND(AVERAGE(Zinsswaps!Z254:Z325)+'iBoxx Extrapolation'!$H325,2)</f>
        <v>3.6</v>
      </c>
      <c r="AA325" s="13">
        <f>ROUND(AVERAGE(Zinsswaps!AA254:AA325)+'iBoxx Extrapolation'!$H325,2)</f>
        <v>3.58</v>
      </c>
      <c r="AB325" s="13">
        <f>ROUND(AVERAGE(Zinsswaps!AB254:AB325)+'iBoxx Extrapolation'!$H325,2)</f>
        <v>3.56</v>
      </c>
      <c r="AC325" s="13">
        <f>ROUND(AVERAGE(Zinsswaps!AC254:AC325)+'iBoxx Extrapolation'!$H325,2)</f>
        <v>3.55</v>
      </c>
      <c r="AD325" s="13">
        <f>ROUND(AVERAGE(Zinsswaps!AD254:AD325)+'iBoxx Extrapolation'!$H325,2)</f>
        <v>3.53</v>
      </c>
      <c r="AE325" s="13">
        <f>ROUND(AVERAGE(Zinsswaps!AE254:AE325)+'iBoxx Extrapolation'!$H325,2)</f>
        <v>3.52</v>
      </c>
      <c r="AF325" s="13">
        <f>ROUND(AVERAGE(Zinsswaps!AF254:AF325)+'iBoxx Extrapolation'!$H325,2)</f>
        <v>3.5</v>
      </c>
      <c r="AG325" s="13">
        <f>ROUND(AVERAGE(Zinsswaps!AG254:AG325)+'iBoxx Extrapolation'!$H325,2)</f>
        <v>3.48</v>
      </c>
      <c r="AH325" s="13">
        <f>ROUND(AVERAGE(Zinsswaps!AH254:AH325)+'iBoxx Extrapolation'!$H325,2)</f>
        <v>3.47</v>
      </c>
      <c r="AI325" s="13">
        <f>ROUND(AVERAGE(Zinsswaps!AI254:AI325)+'iBoxx Extrapolation'!$H325,2)</f>
        <v>3.45</v>
      </c>
      <c r="AJ325" s="13">
        <f>ROUND(AVERAGE(Zinsswaps!AJ254:AJ325)+'iBoxx Extrapolation'!$H325,2)</f>
        <v>3.43</v>
      </c>
      <c r="AK325" s="13">
        <f>ROUND(AVERAGE(Zinsswaps!AK254:AK325)+'iBoxx Extrapolation'!$H325,2)</f>
        <v>3.42</v>
      </c>
      <c r="AL325" s="13">
        <f>ROUND(AVERAGE(Zinsswaps!AL254:AL325)+'iBoxx Extrapolation'!$H325,2)</f>
        <v>3.41</v>
      </c>
      <c r="AM325" s="13">
        <f>ROUND(AVERAGE(Zinsswaps!AM254:AM325)+'iBoxx Extrapolation'!$H325,2)</f>
        <v>3.39</v>
      </c>
      <c r="AN325" s="13">
        <f>ROUND(AVERAGE(Zinsswaps!AN254:AN325)+'iBoxx Extrapolation'!$H325,2)</f>
        <v>3.38</v>
      </c>
      <c r="AO325" s="13">
        <f>ROUND(AVERAGE(Zinsswaps!AO254:AO325)+'iBoxx Extrapolation'!$H325,2)</f>
        <v>3.37</v>
      </c>
      <c r="AP325" s="13">
        <f>ROUND(AVERAGE(Zinsswaps!AP254:AP325)+'iBoxx Extrapolation'!$H325,2)</f>
        <v>3.35</v>
      </c>
      <c r="AQ325" s="13">
        <f>ROUND(AVERAGE(Zinsswaps!AQ254:AQ325)+'iBoxx Extrapolation'!$H325,2)</f>
        <v>3.33</v>
      </c>
      <c r="AR325" s="13">
        <f>ROUND(AVERAGE(Zinsswaps!AR254:AR325)+'iBoxx Extrapolation'!$H325,2)</f>
        <v>3.31</v>
      </c>
      <c r="AS325" s="13">
        <f>ROUND(AVERAGE(Zinsswaps!AS254:AS325)+'iBoxx Extrapolation'!$H325,2)</f>
        <v>3.29</v>
      </c>
      <c r="AT325" s="13">
        <f>ROUND(AVERAGE(Zinsswaps!AT254:AT325)+'iBoxx Extrapolation'!$H325,2)</f>
        <v>3.27</v>
      </c>
      <c r="AU325" s="13">
        <f>ROUND(AVERAGE(Zinsswaps!AU254:AU325)+'iBoxx Extrapolation'!$H325,2)</f>
        <v>3.25</v>
      </c>
      <c r="AV325" s="13">
        <f>ROUND(AVERAGE(Zinsswaps!AV254:AV325)+'iBoxx Extrapolation'!$H325,2)</f>
        <v>3.24</v>
      </c>
      <c r="AW325" s="13">
        <f>ROUND(AVERAGE(Zinsswaps!AW254:AW325)+'iBoxx Extrapolation'!$H325,2)</f>
        <v>3.22</v>
      </c>
      <c r="AX325" s="13">
        <f>ROUND(AVERAGE(Zinsswaps!AX254:AX325)+'iBoxx Extrapolation'!$H325,2)</f>
        <v>3.21</v>
      </c>
      <c r="AY325" s="13">
        <f>ROUND(AVERAGE(Zinsswaps!AY254:AY325)+'iBoxx Extrapolation'!$H325,2)</f>
        <v>3.19</v>
      </c>
    </row>
    <row r="326" spans="1:51" s="16" customFormat="1" x14ac:dyDescent="0.2">
      <c r="A326" s="12">
        <v>47149</v>
      </c>
      <c r="B326" s="13">
        <f>ROUND(AVERAGE(Zinsswaps!B255:B326)+'iBoxx Extrapolation'!$H326,2)</f>
        <v>3.34</v>
      </c>
      <c r="C326" s="13">
        <f>ROUND(AVERAGE(Zinsswaps!C255:C326)+'iBoxx Extrapolation'!$H326,2)</f>
        <v>3.23</v>
      </c>
      <c r="D326" s="13">
        <f>ROUND(AVERAGE(Zinsswaps!D255:D326)+'iBoxx Extrapolation'!$H326,2)</f>
        <v>3.2</v>
      </c>
      <c r="E326" s="13">
        <f>ROUND(AVERAGE(Zinsswaps!E255:E326)+'iBoxx Extrapolation'!$H326,2)</f>
        <v>3.22</v>
      </c>
      <c r="F326" s="13">
        <f>ROUND(AVERAGE(Zinsswaps!F255:F326)+'iBoxx Extrapolation'!$H326,2)</f>
        <v>3.25</v>
      </c>
      <c r="G326" s="13">
        <f>ROUND(AVERAGE(Zinsswaps!G255:G326)+'iBoxx Extrapolation'!$H326,2)</f>
        <v>3.29</v>
      </c>
      <c r="H326" s="13">
        <f>ROUND(AVERAGE(Zinsswaps!H255:H326)+'iBoxx Extrapolation'!$H326,2)</f>
        <v>3.34</v>
      </c>
      <c r="I326" s="13">
        <f>ROUND(AVERAGE(Zinsswaps!I255:I326)+'iBoxx Extrapolation'!$H326,2)</f>
        <v>3.39</v>
      </c>
      <c r="J326" s="13">
        <f>ROUND(AVERAGE(Zinsswaps!J255:J326)+'iBoxx Extrapolation'!$H326,2)</f>
        <v>3.43</v>
      </c>
      <c r="K326" s="13">
        <f>ROUND(AVERAGE(Zinsswaps!K255:K326)+'iBoxx Extrapolation'!$H326,2)</f>
        <v>3.47</v>
      </c>
      <c r="L326" s="13">
        <f>ROUND(AVERAGE(Zinsswaps!L255:L326)+'iBoxx Extrapolation'!$H326,2)</f>
        <v>3.52</v>
      </c>
      <c r="M326" s="13">
        <f>ROUND(AVERAGE(Zinsswaps!M255:M326)+'iBoxx Extrapolation'!$H326,2)</f>
        <v>3.56</v>
      </c>
      <c r="N326" s="13">
        <f>ROUND(AVERAGE(Zinsswaps!N255:N326)+'iBoxx Extrapolation'!$H326,2)</f>
        <v>3.59</v>
      </c>
      <c r="O326" s="13">
        <f>ROUND(AVERAGE(Zinsswaps!O255:O326)+'iBoxx Extrapolation'!$H326,2)</f>
        <v>3.62</v>
      </c>
      <c r="P326" s="13">
        <f>ROUND(AVERAGE(Zinsswaps!P255:P326)+'iBoxx Extrapolation'!$H326,2)</f>
        <v>3.64</v>
      </c>
      <c r="Q326" s="13">
        <f>ROUND(AVERAGE(Zinsswaps!Q255:Q326)+'iBoxx Extrapolation'!$H326,2)</f>
        <v>3.65</v>
      </c>
      <c r="R326" s="13">
        <f>ROUND(AVERAGE(Zinsswaps!R255:R326)+'iBoxx Extrapolation'!$H326,2)</f>
        <v>3.65</v>
      </c>
      <c r="S326" s="13">
        <f>ROUND(AVERAGE(Zinsswaps!S255:S326)+'iBoxx Extrapolation'!$H326,2)</f>
        <v>3.66</v>
      </c>
      <c r="T326" s="13">
        <f>ROUND(AVERAGE(Zinsswaps!T255:T326)+'iBoxx Extrapolation'!$H326,2)</f>
        <v>3.66</v>
      </c>
      <c r="U326" s="13">
        <f>ROUND(AVERAGE(Zinsswaps!U255:U326)+'iBoxx Extrapolation'!$H326,2)</f>
        <v>3.67</v>
      </c>
      <c r="V326" s="13">
        <f>ROUND(AVERAGE(Zinsswaps!V255:V326)+'iBoxx Extrapolation'!$H326,2)</f>
        <v>3.65</v>
      </c>
      <c r="W326" s="13">
        <f>ROUND(AVERAGE(Zinsswaps!W255:W326)+'iBoxx Extrapolation'!$H326,2)</f>
        <v>3.64</v>
      </c>
      <c r="X326" s="13">
        <f>ROUND(AVERAGE(Zinsswaps!X255:X326)+'iBoxx Extrapolation'!$H326,2)</f>
        <v>3.63</v>
      </c>
      <c r="Y326" s="13">
        <f>ROUND(AVERAGE(Zinsswaps!Y255:Y326)+'iBoxx Extrapolation'!$H326,2)</f>
        <v>3.62</v>
      </c>
      <c r="Z326" s="13">
        <f>ROUND(AVERAGE(Zinsswaps!Z255:Z326)+'iBoxx Extrapolation'!$H326,2)</f>
        <v>3.61</v>
      </c>
      <c r="AA326" s="13">
        <f>ROUND(AVERAGE(Zinsswaps!AA255:AA326)+'iBoxx Extrapolation'!$H326,2)</f>
        <v>3.6</v>
      </c>
      <c r="AB326" s="13">
        <f>ROUND(AVERAGE(Zinsswaps!AB255:AB326)+'iBoxx Extrapolation'!$H326,2)</f>
        <v>3.58</v>
      </c>
      <c r="AC326" s="13">
        <f>ROUND(AVERAGE(Zinsswaps!AC255:AC326)+'iBoxx Extrapolation'!$H326,2)</f>
        <v>3.57</v>
      </c>
      <c r="AD326" s="13">
        <f>ROUND(AVERAGE(Zinsswaps!AD255:AD326)+'iBoxx Extrapolation'!$H326,2)</f>
        <v>3.55</v>
      </c>
      <c r="AE326" s="13">
        <f>ROUND(AVERAGE(Zinsswaps!AE255:AE326)+'iBoxx Extrapolation'!$H326,2)</f>
        <v>3.54</v>
      </c>
      <c r="AF326" s="13">
        <f>ROUND(AVERAGE(Zinsswaps!AF255:AF326)+'iBoxx Extrapolation'!$H326,2)</f>
        <v>3.52</v>
      </c>
      <c r="AG326" s="13">
        <f>ROUND(AVERAGE(Zinsswaps!AG255:AG326)+'iBoxx Extrapolation'!$H326,2)</f>
        <v>3.5</v>
      </c>
      <c r="AH326" s="13">
        <f>ROUND(AVERAGE(Zinsswaps!AH255:AH326)+'iBoxx Extrapolation'!$H326,2)</f>
        <v>3.48</v>
      </c>
      <c r="AI326" s="13">
        <f>ROUND(AVERAGE(Zinsswaps!AI255:AI326)+'iBoxx Extrapolation'!$H326,2)</f>
        <v>3.47</v>
      </c>
      <c r="AJ326" s="13">
        <f>ROUND(AVERAGE(Zinsswaps!AJ255:AJ326)+'iBoxx Extrapolation'!$H326,2)</f>
        <v>3.45</v>
      </c>
      <c r="AK326" s="13">
        <f>ROUND(AVERAGE(Zinsswaps!AK255:AK326)+'iBoxx Extrapolation'!$H326,2)</f>
        <v>3.44</v>
      </c>
      <c r="AL326" s="13">
        <f>ROUND(AVERAGE(Zinsswaps!AL255:AL326)+'iBoxx Extrapolation'!$H326,2)</f>
        <v>3.42</v>
      </c>
      <c r="AM326" s="13">
        <f>ROUND(AVERAGE(Zinsswaps!AM255:AM326)+'iBoxx Extrapolation'!$H326,2)</f>
        <v>3.41</v>
      </c>
      <c r="AN326" s="13">
        <f>ROUND(AVERAGE(Zinsswaps!AN255:AN326)+'iBoxx Extrapolation'!$H326,2)</f>
        <v>3.4</v>
      </c>
      <c r="AO326" s="13">
        <f>ROUND(AVERAGE(Zinsswaps!AO255:AO326)+'iBoxx Extrapolation'!$H326,2)</f>
        <v>3.39</v>
      </c>
      <c r="AP326" s="13">
        <f>ROUND(AVERAGE(Zinsswaps!AP255:AP326)+'iBoxx Extrapolation'!$H326,2)</f>
        <v>3.37</v>
      </c>
      <c r="AQ326" s="13">
        <f>ROUND(AVERAGE(Zinsswaps!AQ255:AQ326)+'iBoxx Extrapolation'!$H326,2)</f>
        <v>3.35</v>
      </c>
      <c r="AR326" s="13">
        <f>ROUND(AVERAGE(Zinsswaps!AR255:AR326)+'iBoxx Extrapolation'!$H326,2)</f>
        <v>3.33</v>
      </c>
      <c r="AS326" s="13">
        <f>ROUND(AVERAGE(Zinsswaps!AS255:AS326)+'iBoxx Extrapolation'!$H326,2)</f>
        <v>3.31</v>
      </c>
      <c r="AT326" s="13">
        <f>ROUND(AVERAGE(Zinsswaps!AT255:AT326)+'iBoxx Extrapolation'!$H326,2)</f>
        <v>3.29</v>
      </c>
      <c r="AU326" s="13">
        <f>ROUND(AVERAGE(Zinsswaps!AU255:AU326)+'iBoxx Extrapolation'!$H326,2)</f>
        <v>3.27</v>
      </c>
      <c r="AV326" s="13">
        <f>ROUND(AVERAGE(Zinsswaps!AV255:AV326)+'iBoxx Extrapolation'!$H326,2)</f>
        <v>3.26</v>
      </c>
      <c r="AW326" s="13">
        <f>ROUND(AVERAGE(Zinsswaps!AW255:AW326)+'iBoxx Extrapolation'!$H326,2)</f>
        <v>3.24</v>
      </c>
      <c r="AX326" s="13">
        <f>ROUND(AVERAGE(Zinsswaps!AX255:AX326)+'iBoxx Extrapolation'!$H326,2)</f>
        <v>3.23</v>
      </c>
      <c r="AY326" s="13">
        <f>ROUND(AVERAGE(Zinsswaps!AY255:AY326)+'iBoxx Extrapolation'!$H326,2)</f>
        <v>3.21</v>
      </c>
    </row>
    <row r="327" spans="1:51" s="16" customFormat="1" x14ac:dyDescent="0.2">
      <c r="A327" s="12">
        <v>47177</v>
      </c>
      <c r="B327" s="13">
        <f>ROUND(AVERAGE(Zinsswaps!B256:B327)+'iBoxx Extrapolation'!$H327,2)</f>
        <v>3.32</v>
      </c>
      <c r="C327" s="13">
        <f>ROUND(AVERAGE(Zinsswaps!C256:C327)+'iBoxx Extrapolation'!$H327,2)</f>
        <v>3.21</v>
      </c>
      <c r="D327" s="13">
        <f>ROUND(AVERAGE(Zinsswaps!D256:D327)+'iBoxx Extrapolation'!$H327,2)</f>
        <v>3.19</v>
      </c>
      <c r="E327" s="13">
        <f>ROUND(AVERAGE(Zinsswaps!E256:E327)+'iBoxx Extrapolation'!$H327,2)</f>
        <v>3.21</v>
      </c>
      <c r="F327" s="13">
        <f>ROUND(AVERAGE(Zinsswaps!F256:F327)+'iBoxx Extrapolation'!$H327,2)</f>
        <v>3.24</v>
      </c>
      <c r="G327" s="13">
        <f>ROUND(AVERAGE(Zinsswaps!G256:G327)+'iBoxx Extrapolation'!$H327,2)</f>
        <v>3.29</v>
      </c>
      <c r="H327" s="13">
        <f>ROUND(AVERAGE(Zinsswaps!H256:H327)+'iBoxx Extrapolation'!$H327,2)</f>
        <v>3.33</v>
      </c>
      <c r="I327" s="13">
        <f>ROUND(AVERAGE(Zinsswaps!I256:I327)+'iBoxx Extrapolation'!$H327,2)</f>
        <v>3.38</v>
      </c>
      <c r="J327" s="13">
        <f>ROUND(AVERAGE(Zinsswaps!J256:J327)+'iBoxx Extrapolation'!$H327,2)</f>
        <v>3.43</v>
      </c>
      <c r="K327" s="13">
        <f>ROUND(AVERAGE(Zinsswaps!K256:K327)+'iBoxx Extrapolation'!$H327,2)</f>
        <v>3.47</v>
      </c>
      <c r="L327" s="13">
        <f>ROUND(AVERAGE(Zinsswaps!L256:L327)+'iBoxx Extrapolation'!$H327,2)</f>
        <v>3.52</v>
      </c>
      <c r="M327" s="13">
        <f>ROUND(AVERAGE(Zinsswaps!M256:M327)+'iBoxx Extrapolation'!$H327,2)</f>
        <v>3.56</v>
      </c>
      <c r="N327" s="13">
        <f>ROUND(AVERAGE(Zinsswaps!N256:N327)+'iBoxx Extrapolation'!$H327,2)</f>
        <v>3.59</v>
      </c>
      <c r="O327" s="13">
        <f>ROUND(AVERAGE(Zinsswaps!O256:O327)+'iBoxx Extrapolation'!$H327,2)</f>
        <v>3.62</v>
      </c>
      <c r="P327" s="13">
        <f>ROUND(AVERAGE(Zinsswaps!P256:P327)+'iBoxx Extrapolation'!$H327,2)</f>
        <v>3.65</v>
      </c>
      <c r="Q327" s="13">
        <f>ROUND(AVERAGE(Zinsswaps!Q256:Q327)+'iBoxx Extrapolation'!$H327,2)</f>
        <v>3.65</v>
      </c>
      <c r="R327" s="13">
        <f>ROUND(AVERAGE(Zinsswaps!R256:R327)+'iBoxx Extrapolation'!$H327,2)</f>
        <v>3.66</v>
      </c>
      <c r="S327" s="13">
        <f>ROUND(AVERAGE(Zinsswaps!S256:S327)+'iBoxx Extrapolation'!$H327,2)</f>
        <v>3.67</v>
      </c>
      <c r="T327" s="13">
        <f>ROUND(AVERAGE(Zinsswaps!T256:T327)+'iBoxx Extrapolation'!$H327,2)</f>
        <v>3.67</v>
      </c>
      <c r="U327" s="13">
        <f>ROUND(AVERAGE(Zinsswaps!U256:U327)+'iBoxx Extrapolation'!$H327,2)</f>
        <v>3.67</v>
      </c>
      <c r="V327" s="13">
        <f>ROUND(AVERAGE(Zinsswaps!V256:V327)+'iBoxx Extrapolation'!$H327,2)</f>
        <v>3.66</v>
      </c>
      <c r="W327" s="13">
        <f>ROUND(AVERAGE(Zinsswaps!W256:W327)+'iBoxx Extrapolation'!$H327,2)</f>
        <v>3.65</v>
      </c>
      <c r="X327" s="13">
        <f>ROUND(AVERAGE(Zinsswaps!X256:X327)+'iBoxx Extrapolation'!$H327,2)</f>
        <v>3.64</v>
      </c>
      <c r="Y327" s="13">
        <f>ROUND(AVERAGE(Zinsswaps!Y256:Y327)+'iBoxx Extrapolation'!$H327,2)</f>
        <v>3.63</v>
      </c>
      <c r="Z327" s="13">
        <f>ROUND(AVERAGE(Zinsswaps!Z256:Z327)+'iBoxx Extrapolation'!$H327,2)</f>
        <v>3.62</v>
      </c>
      <c r="AA327" s="13">
        <f>ROUND(AVERAGE(Zinsswaps!AA256:AA327)+'iBoxx Extrapolation'!$H327,2)</f>
        <v>3.61</v>
      </c>
      <c r="AB327" s="13">
        <f>ROUND(AVERAGE(Zinsswaps!AB256:AB327)+'iBoxx Extrapolation'!$H327,2)</f>
        <v>3.59</v>
      </c>
      <c r="AC327" s="13">
        <f>ROUND(AVERAGE(Zinsswaps!AC256:AC327)+'iBoxx Extrapolation'!$H327,2)</f>
        <v>3.58</v>
      </c>
      <c r="AD327" s="13">
        <f>ROUND(AVERAGE(Zinsswaps!AD256:AD327)+'iBoxx Extrapolation'!$H327,2)</f>
        <v>3.56</v>
      </c>
      <c r="AE327" s="13">
        <f>ROUND(AVERAGE(Zinsswaps!AE256:AE327)+'iBoxx Extrapolation'!$H327,2)</f>
        <v>3.55</v>
      </c>
      <c r="AF327" s="13">
        <f>ROUND(AVERAGE(Zinsswaps!AF256:AF327)+'iBoxx Extrapolation'!$H327,2)</f>
        <v>3.53</v>
      </c>
      <c r="AG327" s="13">
        <f>ROUND(AVERAGE(Zinsswaps!AG256:AG327)+'iBoxx Extrapolation'!$H327,2)</f>
        <v>3.51</v>
      </c>
      <c r="AH327" s="13">
        <f>ROUND(AVERAGE(Zinsswaps!AH256:AH327)+'iBoxx Extrapolation'!$H327,2)</f>
        <v>3.5</v>
      </c>
      <c r="AI327" s="13">
        <f>ROUND(AVERAGE(Zinsswaps!AI256:AI327)+'iBoxx Extrapolation'!$H327,2)</f>
        <v>3.48</v>
      </c>
      <c r="AJ327" s="13">
        <f>ROUND(AVERAGE(Zinsswaps!AJ256:AJ327)+'iBoxx Extrapolation'!$H327,2)</f>
        <v>3.47</v>
      </c>
      <c r="AK327" s="13">
        <f>ROUND(AVERAGE(Zinsswaps!AK256:AK327)+'iBoxx Extrapolation'!$H327,2)</f>
        <v>3.45</v>
      </c>
      <c r="AL327" s="13">
        <f>ROUND(AVERAGE(Zinsswaps!AL256:AL327)+'iBoxx Extrapolation'!$H327,2)</f>
        <v>3.44</v>
      </c>
      <c r="AM327" s="13">
        <f>ROUND(AVERAGE(Zinsswaps!AM256:AM327)+'iBoxx Extrapolation'!$H327,2)</f>
        <v>3.43</v>
      </c>
      <c r="AN327" s="13">
        <f>ROUND(AVERAGE(Zinsswaps!AN256:AN327)+'iBoxx Extrapolation'!$H327,2)</f>
        <v>3.41</v>
      </c>
      <c r="AO327" s="13">
        <f>ROUND(AVERAGE(Zinsswaps!AO256:AO327)+'iBoxx Extrapolation'!$H327,2)</f>
        <v>3.4</v>
      </c>
      <c r="AP327" s="13">
        <f>ROUND(AVERAGE(Zinsswaps!AP256:AP327)+'iBoxx Extrapolation'!$H327,2)</f>
        <v>3.38</v>
      </c>
      <c r="AQ327" s="13">
        <f>ROUND(AVERAGE(Zinsswaps!AQ256:AQ327)+'iBoxx Extrapolation'!$H327,2)</f>
        <v>3.36</v>
      </c>
      <c r="AR327" s="13">
        <f>ROUND(AVERAGE(Zinsswaps!AR256:AR327)+'iBoxx Extrapolation'!$H327,2)</f>
        <v>3.34</v>
      </c>
      <c r="AS327" s="13">
        <f>ROUND(AVERAGE(Zinsswaps!AS256:AS327)+'iBoxx Extrapolation'!$H327,2)</f>
        <v>3.32</v>
      </c>
      <c r="AT327" s="13">
        <f>ROUND(AVERAGE(Zinsswaps!AT256:AT327)+'iBoxx Extrapolation'!$H327,2)</f>
        <v>3.3</v>
      </c>
      <c r="AU327" s="13">
        <f>ROUND(AVERAGE(Zinsswaps!AU256:AU327)+'iBoxx Extrapolation'!$H327,2)</f>
        <v>3.29</v>
      </c>
      <c r="AV327" s="13">
        <f>ROUND(AVERAGE(Zinsswaps!AV256:AV327)+'iBoxx Extrapolation'!$H327,2)</f>
        <v>3.27</v>
      </c>
      <c r="AW327" s="13">
        <f>ROUND(AVERAGE(Zinsswaps!AW256:AW327)+'iBoxx Extrapolation'!$H327,2)</f>
        <v>3.26</v>
      </c>
      <c r="AX327" s="13">
        <f>ROUND(AVERAGE(Zinsswaps!AX256:AX327)+'iBoxx Extrapolation'!$H327,2)</f>
        <v>3.24</v>
      </c>
      <c r="AY327" s="13">
        <f>ROUND(AVERAGE(Zinsswaps!AY256:AY327)+'iBoxx Extrapolation'!$H327,2)</f>
        <v>3.23</v>
      </c>
    </row>
    <row r="328" spans="1:51" s="16" customFormat="1" x14ac:dyDescent="0.2">
      <c r="A328" s="12">
        <v>47208</v>
      </c>
      <c r="B328" s="13">
        <f>ROUND(AVERAGE(Zinsswaps!B257:B328)+'iBoxx Extrapolation'!$H328,2)</f>
        <v>3.3</v>
      </c>
      <c r="C328" s="13">
        <f>ROUND(AVERAGE(Zinsswaps!C257:C328)+'iBoxx Extrapolation'!$H328,2)</f>
        <v>3.2</v>
      </c>
      <c r="D328" s="13">
        <f>ROUND(AVERAGE(Zinsswaps!D257:D328)+'iBoxx Extrapolation'!$H328,2)</f>
        <v>3.18</v>
      </c>
      <c r="E328" s="13">
        <f>ROUND(AVERAGE(Zinsswaps!E257:E328)+'iBoxx Extrapolation'!$H328,2)</f>
        <v>3.21</v>
      </c>
      <c r="F328" s="13">
        <f>ROUND(AVERAGE(Zinsswaps!F257:F328)+'iBoxx Extrapolation'!$H328,2)</f>
        <v>3.24</v>
      </c>
      <c r="G328" s="13">
        <f>ROUND(AVERAGE(Zinsswaps!G257:G328)+'iBoxx Extrapolation'!$H328,2)</f>
        <v>3.29</v>
      </c>
      <c r="H328" s="13">
        <f>ROUND(AVERAGE(Zinsswaps!H257:H328)+'iBoxx Extrapolation'!$H328,2)</f>
        <v>3.33</v>
      </c>
      <c r="I328" s="13">
        <f>ROUND(AVERAGE(Zinsswaps!I257:I328)+'iBoxx Extrapolation'!$H328,2)</f>
        <v>3.38</v>
      </c>
      <c r="J328" s="13">
        <f>ROUND(AVERAGE(Zinsswaps!J257:J328)+'iBoxx Extrapolation'!$H328,2)</f>
        <v>3.43</v>
      </c>
      <c r="K328" s="13">
        <f>ROUND(AVERAGE(Zinsswaps!K257:K328)+'iBoxx Extrapolation'!$H328,2)</f>
        <v>3.48</v>
      </c>
      <c r="L328" s="13">
        <f>ROUND(AVERAGE(Zinsswaps!L257:L328)+'iBoxx Extrapolation'!$H328,2)</f>
        <v>3.52</v>
      </c>
      <c r="M328" s="13">
        <f>ROUND(AVERAGE(Zinsswaps!M257:M328)+'iBoxx Extrapolation'!$H328,2)</f>
        <v>3.56</v>
      </c>
      <c r="N328" s="13">
        <f>ROUND(AVERAGE(Zinsswaps!N257:N328)+'iBoxx Extrapolation'!$H328,2)</f>
        <v>3.6</v>
      </c>
      <c r="O328" s="13">
        <f>ROUND(AVERAGE(Zinsswaps!O257:O328)+'iBoxx Extrapolation'!$H328,2)</f>
        <v>3.63</v>
      </c>
      <c r="P328" s="13">
        <f>ROUND(AVERAGE(Zinsswaps!P257:P328)+'iBoxx Extrapolation'!$H328,2)</f>
        <v>3.65</v>
      </c>
      <c r="Q328" s="13">
        <f>ROUND(AVERAGE(Zinsswaps!Q257:Q328)+'iBoxx Extrapolation'!$H328,2)</f>
        <v>3.66</v>
      </c>
      <c r="R328" s="13">
        <f>ROUND(AVERAGE(Zinsswaps!R257:R328)+'iBoxx Extrapolation'!$H328,2)</f>
        <v>3.67</v>
      </c>
      <c r="S328" s="13">
        <f>ROUND(AVERAGE(Zinsswaps!S257:S328)+'iBoxx Extrapolation'!$H328,2)</f>
        <v>3.67</v>
      </c>
      <c r="T328" s="13">
        <f>ROUND(AVERAGE(Zinsswaps!T257:T328)+'iBoxx Extrapolation'!$H328,2)</f>
        <v>3.68</v>
      </c>
      <c r="U328" s="13">
        <f>ROUND(AVERAGE(Zinsswaps!U257:U328)+'iBoxx Extrapolation'!$H328,2)</f>
        <v>3.68</v>
      </c>
      <c r="V328" s="13">
        <f>ROUND(AVERAGE(Zinsswaps!V257:V328)+'iBoxx Extrapolation'!$H328,2)</f>
        <v>3.67</v>
      </c>
      <c r="W328" s="13">
        <f>ROUND(AVERAGE(Zinsswaps!W257:W328)+'iBoxx Extrapolation'!$H328,2)</f>
        <v>3.66</v>
      </c>
      <c r="X328" s="13">
        <f>ROUND(AVERAGE(Zinsswaps!X257:X328)+'iBoxx Extrapolation'!$H328,2)</f>
        <v>3.65</v>
      </c>
      <c r="Y328" s="13">
        <f>ROUND(AVERAGE(Zinsswaps!Y257:Y328)+'iBoxx Extrapolation'!$H328,2)</f>
        <v>3.64</v>
      </c>
      <c r="Z328" s="13">
        <f>ROUND(AVERAGE(Zinsswaps!Z257:Z328)+'iBoxx Extrapolation'!$H328,2)</f>
        <v>3.64</v>
      </c>
      <c r="AA328" s="13">
        <f>ROUND(AVERAGE(Zinsswaps!AA257:AA328)+'iBoxx Extrapolation'!$H328,2)</f>
        <v>3.62</v>
      </c>
      <c r="AB328" s="13">
        <f>ROUND(AVERAGE(Zinsswaps!AB257:AB328)+'iBoxx Extrapolation'!$H328,2)</f>
        <v>3.6</v>
      </c>
      <c r="AC328" s="13">
        <f>ROUND(AVERAGE(Zinsswaps!AC257:AC328)+'iBoxx Extrapolation'!$H328,2)</f>
        <v>3.59</v>
      </c>
      <c r="AD328" s="13">
        <f>ROUND(AVERAGE(Zinsswaps!AD257:AD328)+'iBoxx Extrapolation'!$H328,2)</f>
        <v>3.58</v>
      </c>
      <c r="AE328" s="13">
        <f>ROUND(AVERAGE(Zinsswaps!AE257:AE328)+'iBoxx Extrapolation'!$H328,2)</f>
        <v>3.56</v>
      </c>
      <c r="AF328" s="13">
        <f>ROUND(AVERAGE(Zinsswaps!AF257:AF328)+'iBoxx Extrapolation'!$H328,2)</f>
        <v>3.55</v>
      </c>
      <c r="AG328" s="13">
        <f>ROUND(AVERAGE(Zinsswaps!AG257:AG328)+'iBoxx Extrapolation'!$H328,2)</f>
        <v>3.53</v>
      </c>
      <c r="AH328" s="13">
        <f>ROUND(AVERAGE(Zinsswaps!AH257:AH328)+'iBoxx Extrapolation'!$H328,2)</f>
        <v>3.51</v>
      </c>
      <c r="AI328" s="13">
        <f>ROUND(AVERAGE(Zinsswaps!AI257:AI328)+'iBoxx Extrapolation'!$H328,2)</f>
        <v>3.5</v>
      </c>
      <c r="AJ328" s="13">
        <f>ROUND(AVERAGE(Zinsswaps!AJ257:AJ328)+'iBoxx Extrapolation'!$H328,2)</f>
        <v>3.48</v>
      </c>
      <c r="AK328" s="13">
        <f>ROUND(AVERAGE(Zinsswaps!AK257:AK328)+'iBoxx Extrapolation'!$H328,2)</f>
        <v>3.47</v>
      </c>
      <c r="AL328" s="13">
        <f>ROUND(AVERAGE(Zinsswaps!AL257:AL328)+'iBoxx Extrapolation'!$H328,2)</f>
        <v>3.45</v>
      </c>
      <c r="AM328" s="13">
        <f>ROUND(AVERAGE(Zinsswaps!AM257:AM328)+'iBoxx Extrapolation'!$H328,2)</f>
        <v>3.44</v>
      </c>
      <c r="AN328" s="13">
        <f>ROUND(AVERAGE(Zinsswaps!AN257:AN328)+'iBoxx Extrapolation'!$H328,2)</f>
        <v>3.43</v>
      </c>
      <c r="AO328" s="13">
        <f>ROUND(AVERAGE(Zinsswaps!AO257:AO328)+'iBoxx Extrapolation'!$H328,2)</f>
        <v>3.42</v>
      </c>
      <c r="AP328" s="13">
        <f>ROUND(AVERAGE(Zinsswaps!AP257:AP328)+'iBoxx Extrapolation'!$H328,2)</f>
        <v>3.4</v>
      </c>
      <c r="AQ328" s="13">
        <f>ROUND(AVERAGE(Zinsswaps!AQ257:AQ328)+'iBoxx Extrapolation'!$H328,2)</f>
        <v>3.38</v>
      </c>
      <c r="AR328" s="13">
        <f>ROUND(AVERAGE(Zinsswaps!AR257:AR328)+'iBoxx Extrapolation'!$H328,2)</f>
        <v>3.36</v>
      </c>
      <c r="AS328" s="13">
        <f>ROUND(AVERAGE(Zinsswaps!AS257:AS328)+'iBoxx Extrapolation'!$H328,2)</f>
        <v>3.34</v>
      </c>
      <c r="AT328" s="13">
        <f>ROUND(AVERAGE(Zinsswaps!AT257:AT328)+'iBoxx Extrapolation'!$H328,2)</f>
        <v>3.32</v>
      </c>
      <c r="AU328" s="13">
        <f>ROUND(AVERAGE(Zinsswaps!AU257:AU328)+'iBoxx Extrapolation'!$H328,2)</f>
        <v>3.3</v>
      </c>
      <c r="AV328" s="13">
        <f>ROUND(AVERAGE(Zinsswaps!AV257:AV328)+'iBoxx Extrapolation'!$H328,2)</f>
        <v>3.29</v>
      </c>
      <c r="AW328" s="13">
        <f>ROUND(AVERAGE(Zinsswaps!AW257:AW328)+'iBoxx Extrapolation'!$H328,2)</f>
        <v>3.27</v>
      </c>
      <c r="AX328" s="13">
        <f>ROUND(AVERAGE(Zinsswaps!AX257:AX328)+'iBoxx Extrapolation'!$H328,2)</f>
        <v>3.26</v>
      </c>
      <c r="AY328" s="13">
        <f>ROUND(AVERAGE(Zinsswaps!AY257:AY328)+'iBoxx Extrapolation'!$H328,2)</f>
        <v>3.24</v>
      </c>
    </row>
    <row r="329" spans="1:51" s="16" customFormat="1" x14ac:dyDescent="0.2">
      <c r="A329" s="12">
        <v>47238</v>
      </c>
      <c r="B329" s="13">
        <f>ROUND(AVERAGE(Zinsswaps!B258:B329)+'iBoxx Extrapolation'!$H329,2)</f>
        <v>3.29</v>
      </c>
      <c r="C329" s="13">
        <f>ROUND(AVERAGE(Zinsswaps!C258:C329)+'iBoxx Extrapolation'!$H329,2)</f>
        <v>3.19</v>
      </c>
      <c r="D329" s="13">
        <f>ROUND(AVERAGE(Zinsswaps!D258:D329)+'iBoxx Extrapolation'!$H329,2)</f>
        <v>3.17</v>
      </c>
      <c r="E329" s="13">
        <f>ROUND(AVERAGE(Zinsswaps!E258:E329)+'iBoxx Extrapolation'!$H329,2)</f>
        <v>3.2</v>
      </c>
      <c r="F329" s="13">
        <f>ROUND(AVERAGE(Zinsswaps!F258:F329)+'iBoxx Extrapolation'!$H329,2)</f>
        <v>3.24</v>
      </c>
      <c r="G329" s="13">
        <f>ROUND(AVERAGE(Zinsswaps!G258:G329)+'iBoxx Extrapolation'!$H329,2)</f>
        <v>3.28</v>
      </c>
      <c r="H329" s="13">
        <f>ROUND(AVERAGE(Zinsswaps!H258:H329)+'iBoxx Extrapolation'!$H329,2)</f>
        <v>3.33</v>
      </c>
      <c r="I329" s="13">
        <f>ROUND(AVERAGE(Zinsswaps!I258:I329)+'iBoxx Extrapolation'!$H329,2)</f>
        <v>3.38</v>
      </c>
      <c r="J329" s="13">
        <f>ROUND(AVERAGE(Zinsswaps!J258:J329)+'iBoxx Extrapolation'!$H329,2)</f>
        <v>3.43</v>
      </c>
      <c r="K329" s="13">
        <f>ROUND(AVERAGE(Zinsswaps!K258:K329)+'iBoxx Extrapolation'!$H329,2)</f>
        <v>3.48</v>
      </c>
      <c r="L329" s="13">
        <f>ROUND(AVERAGE(Zinsswaps!L258:L329)+'iBoxx Extrapolation'!$H329,2)</f>
        <v>3.52</v>
      </c>
      <c r="M329" s="13">
        <f>ROUND(AVERAGE(Zinsswaps!M258:M329)+'iBoxx Extrapolation'!$H329,2)</f>
        <v>3.56</v>
      </c>
      <c r="N329" s="13">
        <f>ROUND(AVERAGE(Zinsswaps!N258:N329)+'iBoxx Extrapolation'!$H329,2)</f>
        <v>3.6</v>
      </c>
      <c r="O329" s="13">
        <f>ROUND(AVERAGE(Zinsswaps!O258:O329)+'iBoxx Extrapolation'!$H329,2)</f>
        <v>3.63</v>
      </c>
      <c r="P329" s="13">
        <f>ROUND(AVERAGE(Zinsswaps!P258:P329)+'iBoxx Extrapolation'!$H329,2)</f>
        <v>3.66</v>
      </c>
      <c r="Q329" s="13">
        <f>ROUND(AVERAGE(Zinsswaps!Q258:Q329)+'iBoxx Extrapolation'!$H329,2)</f>
        <v>3.66</v>
      </c>
      <c r="R329" s="13">
        <f>ROUND(AVERAGE(Zinsswaps!R258:R329)+'iBoxx Extrapolation'!$H329,2)</f>
        <v>3.67</v>
      </c>
      <c r="S329" s="13">
        <f>ROUND(AVERAGE(Zinsswaps!S258:S329)+'iBoxx Extrapolation'!$H329,2)</f>
        <v>3.68</v>
      </c>
      <c r="T329" s="13">
        <f>ROUND(AVERAGE(Zinsswaps!T258:T329)+'iBoxx Extrapolation'!$H329,2)</f>
        <v>3.69</v>
      </c>
      <c r="U329" s="13">
        <f>ROUND(AVERAGE(Zinsswaps!U258:U329)+'iBoxx Extrapolation'!$H329,2)</f>
        <v>3.69</v>
      </c>
      <c r="V329" s="13">
        <f>ROUND(AVERAGE(Zinsswaps!V258:V329)+'iBoxx Extrapolation'!$H329,2)</f>
        <v>3.68</v>
      </c>
      <c r="W329" s="13">
        <f>ROUND(AVERAGE(Zinsswaps!W258:W329)+'iBoxx Extrapolation'!$H329,2)</f>
        <v>3.67</v>
      </c>
      <c r="X329" s="13">
        <f>ROUND(AVERAGE(Zinsswaps!X258:X329)+'iBoxx Extrapolation'!$H329,2)</f>
        <v>3.66</v>
      </c>
      <c r="Y329" s="13">
        <f>ROUND(AVERAGE(Zinsswaps!Y258:Y329)+'iBoxx Extrapolation'!$H329,2)</f>
        <v>3.65</v>
      </c>
      <c r="Z329" s="13">
        <f>ROUND(AVERAGE(Zinsswaps!Z258:Z329)+'iBoxx Extrapolation'!$H329,2)</f>
        <v>3.65</v>
      </c>
      <c r="AA329" s="13">
        <f>ROUND(AVERAGE(Zinsswaps!AA258:AA329)+'iBoxx Extrapolation'!$H329,2)</f>
        <v>3.63</v>
      </c>
      <c r="AB329" s="13">
        <f>ROUND(AVERAGE(Zinsswaps!AB258:AB329)+'iBoxx Extrapolation'!$H329,2)</f>
        <v>3.62</v>
      </c>
      <c r="AC329" s="13">
        <f>ROUND(AVERAGE(Zinsswaps!AC258:AC329)+'iBoxx Extrapolation'!$H329,2)</f>
        <v>3.6</v>
      </c>
      <c r="AD329" s="13">
        <f>ROUND(AVERAGE(Zinsswaps!AD258:AD329)+'iBoxx Extrapolation'!$H329,2)</f>
        <v>3.59</v>
      </c>
      <c r="AE329" s="13">
        <f>ROUND(AVERAGE(Zinsswaps!AE258:AE329)+'iBoxx Extrapolation'!$H329,2)</f>
        <v>3.58</v>
      </c>
      <c r="AF329" s="13">
        <f>ROUND(AVERAGE(Zinsswaps!AF258:AF329)+'iBoxx Extrapolation'!$H329,2)</f>
        <v>3.56</v>
      </c>
      <c r="AG329" s="13">
        <f>ROUND(AVERAGE(Zinsswaps!AG258:AG329)+'iBoxx Extrapolation'!$H329,2)</f>
        <v>3.54</v>
      </c>
      <c r="AH329" s="13">
        <f>ROUND(AVERAGE(Zinsswaps!AH258:AH329)+'iBoxx Extrapolation'!$H329,2)</f>
        <v>3.53</v>
      </c>
      <c r="AI329" s="13">
        <f>ROUND(AVERAGE(Zinsswaps!AI258:AI329)+'iBoxx Extrapolation'!$H329,2)</f>
        <v>3.51</v>
      </c>
      <c r="AJ329" s="13">
        <f>ROUND(AVERAGE(Zinsswaps!AJ258:AJ329)+'iBoxx Extrapolation'!$H329,2)</f>
        <v>3.49</v>
      </c>
      <c r="AK329" s="13">
        <f>ROUND(AVERAGE(Zinsswaps!AK258:AK329)+'iBoxx Extrapolation'!$H329,2)</f>
        <v>3.48</v>
      </c>
      <c r="AL329" s="13">
        <f>ROUND(AVERAGE(Zinsswaps!AL258:AL329)+'iBoxx Extrapolation'!$H329,2)</f>
        <v>3.47</v>
      </c>
      <c r="AM329" s="13">
        <f>ROUND(AVERAGE(Zinsswaps!AM258:AM329)+'iBoxx Extrapolation'!$H329,2)</f>
        <v>3.46</v>
      </c>
      <c r="AN329" s="13">
        <f>ROUND(AVERAGE(Zinsswaps!AN258:AN329)+'iBoxx Extrapolation'!$H329,2)</f>
        <v>3.44</v>
      </c>
      <c r="AO329" s="13">
        <f>ROUND(AVERAGE(Zinsswaps!AO258:AO329)+'iBoxx Extrapolation'!$H329,2)</f>
        <v>3.43</v>
      </c>
      <c r="AP329" s="13">
        <f>ROUND(AVERAGE(Zinsswaps!AP258:AP329)+'iBoxx Extrapolation'!$H329,2)</f>
        <v>3.41</v>
      </c>
      <c r="AQ329" s="13">
        <f>ROUND(AVERAGE(Zinsswaps!AQ258:AQ329)+'iBoxx Extrapolation'!$H329,2)</f>
        <v>3.39</v>
      </c>
      <c r="AR329" s="13">
        <f>ROUND(AVERAGE(Zinsswaps!AR258:AR329)+'iBoxx Extrapolation'!$H329,2)</f>
        <v>3.37</v>
      </c>
      <c r="AS329" s="13">
        <f>ROUND(AVERAGE(Zinsswaps!AS258:AS329)+'iBoxx Extrapolation'!$H329,2)</f>
        <v>3.35</v>
      </c>
      <c r="AT329" s="13">
        <f>ROUND(AVERAGE(Zinsswaps!AT258:AT329)+'iBoxx Extrapolation'!$H329,2)</f>
        <v>3.34</v>
      </c>
      <c r="AU329" s="13">
        <f>ROUND(AVERAGE(Zinsswaps!AU258:AU329)+'iBoxx Extrapolation'!$H329,2)</f>
        <v>3.32</v>
      </c>
      <c r="AV329" s="13">
        <f>ROUND(AVERAGE(Zinsswaps!AV258:AV329)+'iBoxx Extrapolation'!$H329,2)</f>
        <v>3.3</v>
      </c>
      <c r="AW329" s="13">
        <f>ROUND(AVERAGE(Zinsswaps!AW258:AW329)+'iBoxx Extrapolation'!$H329,2)</f>
        <v>3.29</v>
      </c>
      <c r="AX329" s="13">
        <f>ROUND(AVERAGE(Zinsswaps!AX258:AX329)+'iBoxx Extrapolation'!$H329,2)</f>
        <v>3.27</v>
      </c>
      <c r="AY329" s="13">
        <f>ROUND(AVERAGE(Zinsswaps!AY258:AY329)+'iBoxx Extrapolation'!$H329,2)</f>
        <v>3.26</v>
      </c>
    </row>
    <row r="330" spans="1:51" s="16" customFormat="1" x14ac:dyDescent="0.2">
      <c r="A330" s="12">
        <v>47269</v>
      </c>
      <c r="B330" s="13">
        <f>ROUND(AVERAGE(Zinsswaps!B259:B330)+'iBoxx Extrapolation'!$H330,2)</f>
        <v>3.27</v>
      </c>
      <c r="C330" s="13">
        <f>ROUND(AVERAGE(Zinsswaps!C259:C330)+'iBoxx Extrapolation'!$H330,2)</f>
        <v>3.17</v>
      </c>
      <c r="D330" s="13">
        <f>ROUND(AVERAGE(Zinsswaps!D259:D330)+'iBoxx Extrapolation'!$H330,2)</f>
        <v>3.16</v>
      </c>
      <c r="E330" s="13">
        <f>ROUND(AVERAGE(Zinsswaps!E259:E330)+'iBoxx Extrapolation'!$H330,2)</f>
        <v>3.19</v>
      </c>
      <c r="F330" s="13">
        <f>ROUND(AVERAGE(Zinsswaps!F259:F330)+'iBoxx Extrapolation'!$H330,2)</f>
        <v>3.23</v>
      </c>
      <c r="G330" s="13">
        <f>ROUND(AVERAGE(Zinsswaps!G259:G330)+'iBoxx Extrapolation'!$H330,2)</f>
        <v>3.28</v>
      </c>
      <c r="H330" s="13">
        <f>ROUND(AVERAGE(Zinsswaps!H259:H330)+'iBoxx Extrapolation'!$H330,2)</f>
        <v>3.33</v>
      </c>
      <c r="I330" s="13">
        <f>ROUND(AVERAGE(Zinsswaps!I259:I330)+'iBoxx Extrapolation'!$H330,2)</f>
        <v>3.38</v>
      </c>
      <c r="J330" s="13">
        <f>ROUND(AVERAGE(Zinsswaps!J259:J330)+'iBoxx Extrapolation'!$H330,2)</f>
        <v>3.43</v>
      </c>
      <c r="K330" s="13">
        <f>ROUND(AVERAGE(Zinsswaps!K259:K330)+'iBoxx Extrapolation'!$H330,2)</f>
        <v>3.48</v>
      </c>
      <c r="L330" s="13">
        <f>ROUND(AVERAGE(Zinsswaps!L259:L330)+'iBoxx Extrapolation'!$H330,2)</f>
        <v>3.53</v>
      </c>
      <c r="M330" s="13">
        <f>ROUND(AVERAGE(Zinsswaps!M259:M330)+'iBoxx Extrapolation'!$H330,2)</f>
        <v>3.57</v>
      </c>
      <c r="N330" s="13">
        <f>ROUND(AVERAGE(Zinsswaps!N259:N330)+'iBoxx Extrapolation'!$H330,2)</f>
        <v>3.6</v>
      </c>
      <c r="O330" s="13">
        <f>ROUND(AVERAGE(Zinsswaps!O259:O330)+'iBoxx Extrapolation'!$H330,2)</f>
        <v>3.63</v>
      </c>
      <c r="P330" s="13">
        <f>ROUND(AVERAGE(Zinsswaps!P259:P330)+'iBoxx Extrapolation'!$H330,2)</f>
        <v>3.66</v>
      </c>
      <c r="Q330" s="13">
        <f>ROUND(AVERAGE(Zinsswaps!Q259:Q330)+'iBoxx Extrapolation'!$H330,2)</f>
        <v>3.67</v>
      </c>
      <c r="R330" s="13">
        <f>ROUND(AVERAGE(Zinsswaps!R259:R330)+'iBoxx Extrapolation'!$H330,2)</f>
        <v>3.68</v>
      </c>
      <c r="S330" s="13">
        <f>ROUND(AVERAGE(Zinsswaps!S259:S330)+'iBoxx Extrapolation'!$H330,2)</f>
        <v>3.69</v>
      </c>
      <c r="T330" s="13">
        <f>ROUND(AVERAGE(Zinsswaps!T259:T330)+'iBoxx Extrapolation'!$H330,2)</f>
        <v>3.69</v>
      </c>
      <c r="U330" s="13">
        <f>ROUND(AVERAGE(Zinsswaps!U259:U330)+'iBoxx Extrapolation'!$H330,2)</f>
        <v>3.7</v>
      </c>
      <c r="V330" s="13">
        <f>ROUND(AVERAGE(Zinsswaps!V259:V330)+'iBoxx Extrapolation'!$H330,2)</f>
        <v>3.69</v>
      </c>
      <c r="W330" s="13">
        <f>ROUND(AVERAGE(Zinsswaps!W259:W330)+'iBoxx Extrapolation'!$H330,2)</f>
        <v>3.68</v>
      </c>
      <c r="X330" s="13">
        <f>ROUND(AVERAGE(Zinsswaps!X259:X330)+'iBoxx Extrapolation'!$H330,2)</f>
        <v>3.67</v>
      </c>
      <c r="Y330" s="13">
        <f>ROUND(AVERAGE(Zinsswaps!Y259:Y330)+'iBoxx Extrapolation'!$H330,2)</f>
        <v>3.66</v>
      </c>
      <c r="Z330" s="13">
        <f>ROUND(AVERAGE(Zinsswaps!Z259:Z330)+'iBoxx Extrapolation'!$H330,2)</f>
        <v>3.66</v>
      </c>
      <c r="AA330" s="13">
        <f>ROUND(AVERAGE(Zinsswaps!AA259:AA330)+'iBoxx Extrapolation'!$H330,2)</f>
        <v>3.64</v>
      </c>
      <c r="AB330" s="13">
        <f>ROUND(AVERAGE(Zinsswaps!AB259:AB330)+'iBoxx Extrapolation'!$H330,2)</f>
        <v>3.63</v>
      </c>
      <c r="AC330" s="13">
        <f>ROUND(AVERAGE(Zinsswaps!AC259:AC330)+'iBoxx Extrapolation'!$H330,2)</f>
        <v>3.61</v>
      </c>
      <c r="AD330" s="13">
        <f>ROUND(AVERAGE(Zinsswaps!AD259:AD330)+'iBoxx Extrapolation'!$H330,2)</f>
        <v>3.6</v>
      </c>
      <c r="AE330" s="13">
        <f>ROUND(AVERAGE(Zinsswaps!AE259:AE330)+'iBoxx Extrapolation'!$H330,2)</f>
        <v>3.59</v>
      </c>
      <c r="AF330" s="13">
        <f>ROUND(AVERAGE(Zinsswaps!AF259:AF330)+'iBoxx Extrapolation'!$H330,2)</f>
        <v>3.57</v>
      </c>
      <c r="AG330" s="13">
        <f>ROUND(AVERAGE(Zinsswaps!AG259:AG330)+'iBoxx Extrapolation'!$H330,2)</f>
        <v>3.55</v>
      </c>
      <c r="AH330" s="13">
        <f>ROUND(AVERAGE(Zinsswaps!AH259:AH330)+'iBoxx Extrapolation'!$H330,2)</f>
        <v>3.54</v>
      </c>
      <c r="AI330" s="13">
        <f>ROUND(AVERAGE(Zinsswaps!AI259:AI330)+'iBoxx Extrapolation'!$H330,2)</f>
        <v>3.52</v>
      </c>
      <c r="AJ330" s="13">
        <f>ROUND(AVERAGE(Zinsswaps!AJ259:AJ330)+'iBoxx Extrapolation'!$H330,2)</f>
        <v>3.51</v>
      </c>
      <c r="AK330" s="13">
        <f>ROUND(AVERAGE(Zinsswaps!AK259:AK330)+'iBoxx Extrapolation'!$H330,2)</f>
        <v>3.49</v>
      </c>
      <c r="AL330" s="13">
        <f>ROUND(AVERAGE(Zinsswaps!AL259:AL330)+'iBoxx Extrapolation'!$H330,2)</f>
        <v>3.48</v>
      </c>
      <c r="AM330" s="13">
        <f>ROUND(AVERAGE(Zinsswaps!AM259:AM330)+'iBoxx Extrapolation'!$H330,2)</f>
        <v>3.47</v>
      </c>
      <c r="AN330" s="13">
        <f>ROUND(AVERAGE(Zinsswaps!AN259:AN330)+'iBoxx Extrapolation'!$H330,2)</f>
        <v>3.46</v>
      </c>
      <c r="AO330" s="13">
        <f>ROUND(AVERAGE(Zinsswaps!AO259:AO330)+'iBoxx Extrapolation'!$H330,2)</f>
        <v>3.45</v>
      </c>
      <c r="AP330" s="13">
        <f>ROUND(AVERAGE(Zinsswaps!AP259:AP330)+'iBoxx Extrapolation'!$H330,2)</f>
        <v>3.42</v>
      </c>
      <c r="AQ330" s="13">
        <f>ROUND(AVERAGE(Zinsswaps!AQ259:AQ330)+'iBoxx Extrapolation'!$H330,2)</f>
        <v>3.4</v>
      </c>
      <c r="AR330" s="13">
        <f>ROUND(AVERAGE(Zinsswaps!AR259:AR330)+'iBoxx Extrapolation'!$H330,2)</f>
        <v>3.38</v>
      </c>
      <c r="AS330" s="13">
        <f>ROUND(AVERAGE(Zinsswaps!AS259:AS330)+'iBoxx Extrapolation'!$H330,2)</f>
        <v>3.37</v>
      </c>
      <c r="AT330" s="13">
        <f>ROUND(AVERAGE(Zinsswaps!AT259:AT330)+'iBoxx Extrapolation'!$H330,2)</f>
        <v>3.35</v>
      </c>
      <c r="AU330" s="13">
        <f>ROUND(AVERAGE(Zinsswaps!AU259:AU330)+'iBoxx Extrapolation'!$H330,2)</f>
        <v>3.33</v>
      </c>
      <c r="AV330" s="13">
        <f>ROUND(AVERAGE(Zinsswaps!AV259:AV330)+'iBoxx Extrapolation'!$H330,2)</f>
        <v>3.32</v>
      </c>
      <c r="AW330" s="13">
        <f>ROUND(AVERAGE(Zinsswaps!AW259:AW330)+'iBoxx Extrapolation'!$H330,2)</f>
        <v>3.3</v>
      </c>
      <c r="AX330" s="13">
        <f>ROUND(AVERAGE(Zinsswaps!AX259:AX330)+'iBoxx Extrapolation'!$H330,2)</f>
        <v>3.29</v>
      </c>
      <c r="AY330" s="13">
        <f>ROUND(AVERAGE(Zinsswaps!AY259:AY330)+'iBoxx Extrapolation'!$H330,2)</f>
        <v>3.27</v>
      </c>
    </row>
    <row r="331" spans="1:51" s="16" customFormat="1" x14ac:dyDescent="0.2">
      <c r="A331" s="12">
        <v>47299</v>
      </c>
      <c r="B331" s="13">
        <f>ROUND(AVERAGE(Zinsswaps!B260:B331)+'iBoxx Extrapolation'!$H331,2)</f>
        <v>3.25</v>
      </c>
      <c r="C331" s="13">
        <f>ROUND(AVERAGE(Zinsswaps!C260:C331)+'iBoxx Extrapolation'!$H331,2)</f>
        <v>3.16</v>
      </c>
      <c r="D331" s="13">
        <f>ROUND(AVERAGE(Zinsswaps!D260:D331)+'iBoxx Extrapolation'!$H331,2)</f>
        <v>3.15</v>
      </c>
      <c r="E331" s="13">
        <f>ROUND(AVERAGE(Zinsswaps!E260:E331)+'iBoxx Extrapolation'!$H331,2)</f>
        <v>3.18</v>
      </c>
      <c r="F331" s="13">
        <f>ROUND(AVERAGE(Zinsswaps!F260:F331)+'iBoxx Extrapolation'!$H331,2)</f>
        <v>3.22</v>
      </c>
      <c r="G331" s="13">
        <f>ROUND(AVERAGE(Zinsswaps!G260:G331)+'iBoxx Extrapolation'!$H331,2)</f>
        <v>3.28</v>
      </c>
      <c r="H331" s="13">
        <f>ROUND(AVERAGE(Zinsswaps!H260:H331)+'iBoxx Extrapolation'!$H331,2)</f>
        <v>3.33</v>
      </c>
      <c r="I331" s="13">
        <f>ROUND(AVERAGE(Zinsswaps!I260:I331)+'iBoxx Extrapolation'!$H331,2)</f>
        <v>3.38</v>
      </c>
      <c r="J331" s="13">
        <f>ROUND(AVERAGE(Zinsswaps!J260:J331)+'iBoxx Extrapolation'!$H331,2)</f>
        <v>3.43</v>
      </c>
      <c r="K331" s="13">
        <f>ROUND(AVERAGE(Zinsswaps!K260:K331)+'iBoxx Extrapolation'!$H331,2)</f>
        <v>3.48</v>
      </c>
      <c r="L331" s="13">
        <f>ROUND(AVERAGE(Zinsswaps!L260:L331)+'iBoxx Extrapolation'!$H331,2)</f>
        <v>3.53</v>
      </c>
      <c r="M331" s="13">
        <f>ROUND(AVERAGE(Zinsswaps!M260:M331)+'iBoxx Extrapolation'!$H331,2)</f>
        <v>3.57</v>
      </c>
      <c r="N331" s="13">
        <f>ROUND(AVERAGE(Zinsswaps!N260:N331)+'iBoxx Extrapolation'!$H331,2)</f>
        <v>3.61</v>
      </c>
      <c r="O331" s="13">
        <f>ROUND(AVERAGE(Zinsswaps!O260:O331)+'iBoxx Extrapolation'!$H331,2)</f>
        <v>3.64</v>
      </c>
      <c r="P331" s="13">
        <f>ROUND(AVERAGE(Zinsswaps!P260:P331)+'iBoxx Extrapolation'!$H331,2)</f>
        <v>3.66</v>
      </c>
      <c r="Q331" s="13">
        <f>ROUND(AVERAGE(Zinsswaps!Q260:Q331)+'iBoxx Extrapolation'!$H331,2)</f>
        <v>3.68</v>
      </c>
      <c r="R331" s="13">
        <f>ROUND(AVERAGE(Zinsswaps!R260:R331)+'iBoxx Extrapolation'!$H331,2)</f>
        <v>3.69</v>
      </c>
      <c r="S331" s="13">
        <f>ROUND(AVERAGE(Zinsswaps!S260:S331)+'iBoxx Extrapolation'!$H331,2)</f>
        <v>3.69</v>
      </c>
      <c r="T331" s="13">
        <f>ROUND(AVERAGE(Zinsswaps!T260:T331)+'iBoxx Extrapolation'!$H331,2)</f>
        <v>3.7</v>
      </c>
      <c r="U331" s="13">
        <f>ROUND(AVERAGE(Zinsswaps!U260:U331)+'iBoxx Extrapolation'!$H331,2)</f>
        <v>3.71</v>
      </c>
      <c r="V331" s="13">
        <f>ROUND(AVERAGE(Zinsswaps!V260:V331)+'iBoxx Extrapolation'!$H331,2)</f>
        <v>3.7</v>
      </c>
      <c r="W331" s="13">
        <f>ROUND(AVERAGE(Zinsswaps!W260:W331)+'iBoxx Extrapolation'!$H331,2)</f>
        <v>3.69</v>
      </c>
      <c r="X331" s="13">
        <f>ROUND(AVERAGE(Zinsswaps!X260:X331)+'iBoxx Extrapolation'!$H331,2)</f>
        <v>3.68</v>
      </c>
      <c r="Y331" s="13">
        <f>ROUND(AVERAGE(Zinsswaps!Y260:Y331)+'iBoxx Extrapolation'!$H331,2)</f>
        <v>3.68</v>
      </c>
      <c r="Z331" s="13">
        <f>ROUND(AVERAGE(Zinsswaps!Z260:Z331)+'iBoxx Extrapolation'!$H331,2)</f>
        <v>3.67</v>
      </c>
      <c r="AA331" s="13">
        <f>ROUND(AVERAGE(Zinsswaps!AA260:AA331)+'iBoxx Extrapolation'!$H331,2)</f>
        <v>3.65</v>
      </c>
      <c r="AB331" s="13">
        <f>ROUND(AVERAGE(Zinsswaps!AB260:AB331)+'iBoxx Extrapolation'!$H331,2)</f>
        <v>3.64</v>
      </c>
      <c r="AC331" s="13">
        <f>ROUND(AVERAGE(Zinsswaps!AC260:AC331)+'iBoxx Extrapolation'!$H331,2)</f>
        <v>3.63</v>
      </c>
      <c r="AD331" s="13">
        <f>ROUND(AVERAGE(Zinsswaps!AD260:AD331)+'iBoxx Extrapolation'!$H331,2)</f>
        <v>3.61</v>
      </c>
      <c r="AE331" s="13">
        <f>ROUND(AVERAGE(Zinsswaps!AE260:AE331)+'iBoxx Extrapolation'!$H331,2)</f>
        <v>3.6</v>
      </c>
      <c r="AF331" s="13">
        <f>ROUND(AVERAGE(Zinsswaps!AF260:AF331)+'iBoxx Extrapolation'!$H331,2)</f>
        <v>3.58</v>
      </c>
      <c r="AG331" s="13">
        <f>ROUND(AVERAGE(Zinsswaps!AG260:AG331)+'iBoxx Extrapolation'!$H331,2)</f>
        <v>3.57</v>
      </c>
      <c r="AH331" s="13">
        <f>ROUND(AVERAGE(Zinsswaps!AH260:AH331)+'iBoxx Extrapolation'!$H331,2)</f>
        <v>3.55</v>
      </c>
      <c r="AI331" s="13">
        <f>ROUND(AVERAGE(Zinsswaps!AI260:AI331)+'iBoxx Extrapolation'!$H331,2)</f>
        <v>3.54</v>
      </c>
      <c r="AJ331" s="13">
        <f>ROUND(AVERAGE(Zinsswaps!AJ260:AJ331)+'iBoxx Extrapolation'!$H331,2)</f>
        <v>3.52</v>
      </c>
      <c r="AK331" s="13">
        <f>ROUND(AVERAGE(Zinsswaps!AK260:AK331)+'iBoxx Extrapolation'!$H331,2)</f>
        <v>3.51</v>
      </c>
      <c r="AL331" s="13">
        <f>ROUND(AVERAGE(Zinsswaps!AL260:AL331)+'iBoxx Extrapolation'!$H331,2)</f>
        <v>3.5</v>
      </c>
      <c r="AM331" s="13">
        <f>ROUND(AVERAGE(Zinsswaps!AM260:AM331)+'iBoxx Extrapolation'!$H331,2)</f>
        <v>3.48</v>
      </c>
      <c r="AN331" s="13">
        <f>ROUND(AVERAGE(Zinsswaps!AN260:AN331)+'iBoxx Extrapolation'!$H331,2)</f>
        <v>3.47</v>
      </c>
      <c r="AO331" s="13">
        <f>ROUND(AVERAGE(Zinsswaps!AO260:AO331)+'iBoxx Extrapolation'!$H331,2)</f>
        <v>3.46</v>
      </c>
      <c r="AP331" s="13">
        <f>ROUND(AVERAGE(Zinsswaps!AP260:AP331)+'iBoxx Extrapolation'!$H331,2)</f>
        <v>3.44</v>
      </c>
      <c r="AQ331" s="13">
        <f>ROUND(AVERAGE(Zinsswaps!AQ260:AQ331)+'iBoxx Extrapolation'!$H331,2)</f>
        <v>3.42</v>
      </c>
      <c r="AR331" s="13">
        <f>ROUND(AVERAGE(Zinsswaps!AR260:AR331)+'iBoxx Extrapolation'!$H331,2)</f>
        <v>3.4</v>
      </c>
      <c r="AS331" s="13">
        <f>ROUND(AVERAGE(Zinsswaps!AS260:AS331)+'iBoxx Extrapolation'!$H331,2)</f>
        <v>3.38</v>
      </c>
      <c r="AT331" s="13">
        <f>ROUND(AVERAGE(Zinsswaps!AT260:AT331)+'iBoxx Extrapolation'!$H331,2)</f>
        <v>3.36</v>
      </c>
      <c r="AU331" s="13">
        <f>ROUND(AVERAGE(Zinsswaps!AU260:AU331)+'iBoxx Extrapolation'!$H331,2)</f>
        <v>3.35</v>
      </c>
      <c r="AV331" s="13">
        <f>ROUND(AVERAGE(Zinsswaps!AV260:AV331)+'iBoxx Extrapolation'!$H331,2)</f>
        <v>3.33</v>
      </c>
      <c r="AW331" s="13">
        <f>ROUND(AVERAGE(Zinsswaps!AW260:AW331)+'iBoxx Extrapolation'!$H331,2)</f>
        <v>3.32</v>
      </c>
      <c r="AX331" s="13">
        <f>ROUND(AVERAGE(Zinsswaps!AX260:AX331)+'iBoxx Extrapolation'!$H331,2)</f>
        <v>3.3</v>
      </c>
      <c r="AY331" s="13">
        <f>ROUND(AVERAGE(Zinsswaps!AY260:AY331)+'iBoxx Extrapolation'!$H331,2)</f>
        <v>3.29</v>
      </c>
    </row>
    <row r="332" spans="1:51" s="16" customFormat="1" x14ac:dyDescent="0.2">
      <c r="A332" s="12">
        <v>47330</v>
      </c>
      <c r="B332" s="13">
        <f>ROUND(AVERAGE(Zinsswaps!B261:B332)+'iBoxx Extrapolation'!$H332,2)</f>
        <v>3.23</v>
      </c>
      <c r="C332" s="13">
        <f>ROUND(AVERAGE(Zinsswaps!C261:C332)+'iBoxx Extrapolation'!$H332,2)</f>
        <v>3.14</v>
      </c>
      <c r="D332" s="13">
        <f>ROUND(AVERAGE(Zinsswaps!D261:D332)+'iBoxx Extrapolation'!$H332,2)</f>
        <v>3.14</v>
      </c>
      <c r="E332" s="13">
        <f>ROUND(AVERAGE(Zinsswaps!E261:E332)+'iBoxx Extrapolation'!$H332,2)</f>
        <v>3.17</v>
      </c>
      <c r="F332" s="13">
        <f>ROUND(AVERAGE(Zinsswaps!F261:F332)+'iBoxx Extrapolation'!$H332,2)</f>
        <v>3.22</v>
      </c>
      <c r="G332" s="13">
        <f>ROUND(AVERAGE(Zinsswaps!G261:G332)+'iBoxx Extrapolation'!$H332,2)</f>
        <v>3.27</v>
      </c>
      <c r="H332" s="13">
        <f>ROUND(AVERAGE(Zinsswaps!H261:H332)+'iBoxx Extrapolation'!$H332,2)</f>
        <v>3.33</v>
      </c>
      <c r="I332" s="13">
        <f>ROUND(AVERAGE(Zinsswaps!I261:I332)+'iBoxx Extrapolation'!$H332,2)</f>
        <v>3.38</v>
      </c>
      <c r="J332" s="13">
        <f>ROUND(AVERAGE(Zinsswaps!J261:J332)+'iBoxx Extrapolation'!$H332,2)</f>
        <v>3.43</v>
      </c>
      <c r="K332" s="13">
        <f>ROUND(AVERAGE(Zinsswaps!K261:K332)+'iBoxx Extrapolation'!$H332,2)</f>
        <v>3.48</v>
      </c>
      <c r="L332" s="13">
        <f>ROUND(AVERAGE(Zinsswaps!L261:L332)+'iBoxx Extrapolation'!$H332,2)</f>
        <v>3.53</v>
      </c>
      <c r="M332" s="13">
        <f>ROUND(AVERAGE(Zinsswaps!M261:M332)+'iBoxx Extrapolation'!$H332,2)</f>
        <v>3.57</v>
      </c>
      <c r="N332" s="13">
        <f>ROUND(AVERAGE(Zinsswaps!N261:N332)+'iBoxx Extrapolation'!$H332,2)</f>
        <v>3.61</v>
      </c>
      <c r="O332" s="13">
        <f>ROUND(AVERAGE(Zinsswaps!O261:O332)+'iBoxx Extrapolation'!$H332,2)</f>
        <v>3.64</v>
      </c>
      <c r="P332" s="13">
        <f>ROUND(AVERAGE(Zinsswaps!P261:P332)+'iBoxx Extrapolation'!$H332,2)</f>
        <v>3.67</v>
      </c>
      <c r="Q332" s="13">
        <f>ROUND(AVERAGE(Zinsswaps!Q261:Q332)+'iBoxx Extrapolation'!$H332,2)</f>
        <v>3.68</v>
      </c>
      <c r="R332" s="13">
        <f>ROUND(AVERAGE(Zinsswaps!R261:R332)+'iBoxx Extrapolation'!$H332,2)</f>
        <v>3.69</v>
      </c>
      <c r="S332" s="13">
        <f>ROUND(AVERAGE(Zinsswaps!S261:S332)+'iBoxx Extrapolation'!$H332,2)</f>
        <v>3.7</v>
      </c>
      <c r="T332" s="13">
        <f>ROUND(AVERAGE(Zinsswaps!T261:T332)+'iBoxx Extrapolation'!$H332,2)</f>
        <v>3.71</v>
      </c>
      <c r="U332" s="13">
        <f>ROUND(AVERAGE(Zinsswaps!U261:U332)+'iBoxx Extrapolation'!$H332,2)</f>
        <v>3.72</v>
      </c>
      <c r="V332" s="13">
        <f>ROUND(AVERAGE(Zinsswaps!V261:V332)+'iBoxx Extrapolation'!$H332,2)</f>
        <v>3.71</v>
      </c>
      <c r="W332" s="13">
        <f>ROUND(AVERAGE(Zinsswaps!W261:W332)+'iBoxx Extrapolation'!$H332,2)</f>
        <v>3.7</v>
      </c>
      <c r="X332" s="13">
        <f>ROUND(AVERAGE(Zinsswaps!X261:X332)+'iBoxx Extrapolation'!$H332,2)</f>
        <v>3.69</v>
      </c>
      <c r="Y332" s="13">
        <f>ROUND(AVERAGE(Zinsswaps!Y261:Y332)+'iBoxx Extrapolation'!$H332,2)</f>
        <v>3.68</v>
      </c>
      <c r="Z332" s="13">
        <f>ROUND(AVERAGE(Zinsswaps!Z261:Z332)+'iBoxx Extrapolation'!$H332,2)</f>
        <v>3.68</v>
      </c>
      <c r="AA332" s="13">
        <f>ROUND(AVERAGE(Zinsswaps!AA261:AA332)+'iBoxx Extrapolation'!$H332,2)</f>
        <v>3.66</v>
      </c>
      <c r="AB332" s="13">
        <f>ROUND(AVERAGE(Zinsswaps!AB261:AB332)+'iBoxx Extrapolation'!$H332,2)</f>
        <v>3.65</v>
      </c>
      <c r="AC332" s="13">
        <f>ROUND(AVERAGE(Zinsswaps!AC261:AC332)+'iBoxx Extrapolation'!$H332,2)</f>
        <v>3.64</v>
      </c>
      <c r="AD332" s="13">
        <f>ROUND(AVERAGE(Zinsswaps!AD261:AD332)+'iBoxx Extrapolation'!$H332,2)</f>
        <v>3.63</v>
      </c>
      <c r="AE332" s="13">
        <f>ROUND(AVERAGE(Zinsswaps!AE261:AE332)+'iBoxx Extrapolation'!$H332,2)</f>
        <v>3.61</v>
      </c>
      <c r="AF332" s="13">
        <f>ROUND(AVERAGE(Zinsswaps!AF261:AF332)+'iBoxx Extrapolation'!$H332,2)</f>
        <v>3.6</v>
      </c>
      <c r="AG332" s="13">
        <f>ROUND(AVERAGE(Zinsswaps!AG261:AG332)+'iBoxx Extrapolation'!$H332,2)</f>
        <v>3.58</v>
      </c>
      <c r="AH332" s="13">
        <f>ROUND(AVERAGE(Zinsswaps!AH261:AH332)+'iBoxx Extrapolation'!$H332,2)</f>
        <v>3.56</v>
      </c>
      <c r="AI332" s="13">
        <f>ROUND(AVERAGE(Zinsswaps!AI261:AI332)+'iBoxx Extrapolation'!$H332,2)</f>
        <v>3.55</v>
      </c>
      <c r="AJ332" s="13">
        <f>ROUND(AVERAGE(Zinsswaps!AJ261:AJ332)+'iBoxx Extrapolation'!$H332,2)</f>
        <v>3.53</v>
      </c>
      <c r="AK332" s="13">
        <f>ROUND(AVERAGE(Zinsswaps!AK261:AK332)+'iBoxx Extrapolation'!$H332,2)</f>
        <v>3.52</v>
      </c>
      <c r="AL332" s="13">
        <f>ROUND(AVERAGE(Zinsswaps!AL261:AL332)+'iBoxx Extrapolation'!$H332,2)</f>
        <v>3.51</v>
      </c>
      <c r="AM332" s="13">
        <f>ROUND(AVERAGE(Zinsswaps!AM261:AM332)+'iBoxx Extrapolation'!$H332,2)</f>
        <v>3.5</v>
      </c>
      <c r="AN332" s="13">
        <f>ROUND(AVERAGE(Zinsswaps!AN261:AN332)+'iBoxx Extrapolation'!$H332,2)</f>
        <v>3.48</v>
      </c>
      <c r="AO332" s="13">
        <f>ROUND(AVERAGE(Zinsswaps!AO261:AO332)+'iBoxx Extrapolation'!$H332,2)</f>
        <v>3.47</v>
      </c>
      <c r="AP332" s="13">
        <f>ROUND(AVERAGE(Zinsswaps!AP261:AP332)+'iBoxx Extrapolation'!$H332,2)</f>
        <v>3.45</v>
      </c>
      <c r="AQ332" s="13">
        <f>ROUND(AVERAGE(Zinsswaps!AQ261:AQ332)+'iBoxx Extrapolation'!$H332,2)</f>
        <v>3.43</v>
      </c>
      <c r="AR332" s="13">
        <f>ROUND(AVERAGE(Zinsswaps!AR261:AR332)+'iBoxx Extrapolation'!$H332,2)</f>
        <v>3.41</v>
      </c>
      <c r="AS332" s="13">
        <f>ROUND(AVERAGE(Zinsswaps!AS261:AS332)+'iBoxx Extrapolation'!$H332,2)</f>
        <v>3.39</v>
      </c>
      <c r="AT332" s="13">
        <f>ROUND(AVERAGE(Zinsswaps!AT261:AT332)+'iBoxx Extrapolation'!$H332,2)</f>
        <v>3.38</v>
      </c>
      <c r="AU332" s="13">
        <f>ROUND(AVERAGE(Zinsswaps!AU261:AU332)+'iBoxx Extrapolation'!$H332,2)</f>
        <v>3.36</v>
      </c>
      <c r="AV332" s="13">
        <f>ROUND(AVERAGE(Zinsswaps!AV261:AV332)+'iBoxx Extrapolation'!$H332,2)</f>
        <v>3.34</v>
      </c>
      <c r="AW332" s="13">
        <f>ROUND(AVERAGE(Zinsswaps!AW261:AW332)+'iBoxx Extrapolation'!$H332,2)</f>
        <v>3.33</v>
      </c>
      <c r="AX332" s="13">
        <f>ROUND(AVERAGE(Zinsswaps!AX261:AX332)+'iBoxx Extrapolation'!$H332,2)</f>
        <v>3.31</v>
      </c>
      <c r="AY332" s="13">
        <f>ROUND(AVERAGE(Zinsswaps!AY261:AY332)+'iBoxx Extrapolation'!$H332,2)</f>
        <v>3.3</v>
      </c>
    </row>
    <row r="333" spans="1:51" s="16" customFormat="1" x14ac:dyDescent="0.2">
      <c r="A333" s="12">
        <v>47361</v>
      </c>
      <c r="B333" s="13">
        <f>ROUND(AVERAGE(Zinsswaps!B262:B333)+'iBoxx Extrapolation'!$H333,2)</f>
        <v>3.21</v>
      </c>
      <c r="C333" s="13">
        <f>ROUND(AVERAGE(Zinsswaps!C262:C333)+'iBoxx Extrapolation'!$H333,2)</f>
        <v>3.12</v>
      </c>
      <c r="D333" s="13">
        <f>ROUND(AVERAGE(Zinsswaps!D262:D333)+'iBoxx Extrapolation'!$H333,2)</f>
        <v>3.12</v>
      </c>
      <c r="E333" s="13">
        <f>ROUND(AVERAGE(Zinsswaps!E262:E333)+'iBoxx Extrapolation'!$H333,2)</f>
        <v>3.17</v>
      </c>
      <c r="F333" s="13">
        <f>ROUND(AVERAGE(Zinsswaps!F262:F333)+'iBoxx Extrapolation'!$H333,2)</f>
        <v>3.21</v>
      </c>
      <c r="G333" s="13">
        <f>ROUND(AVERAGE(Zinsswaps!G262:G333)+'iBoxx Extrapolation'!$H333,2)</f>
        <v>3.27</v>
      </c>
      <c r="H333" s="13">
        <f>ROUND(AVERAGE(Zinsswaps!H262:H333)+'iBoxx Extrapolation'!$H333,2)</f>
        <v>3.32</v>
      </c>
      <c r="I333" s="13">
        <f>ROUND(AVERAGE(Zinsswaps!I262:I333)+'iBoxx Extrapolation'!$H333,2)</f>
        <v>3.38</v>
      </c>
      <c r="J333" s="13">
        <f>ROUND(AVERAGE(Zinsswaps!J262:J333)+'iBoxx Extrapolation'!$H333,2)</f>
        <v>3.43</v>
      </c>
      <c r="K333" s="13">
        <f>ROUND(AVERAGE(Zinsswaps!K262:K333)+'iBoxx Extrapolation'!$H333,2)</f>
        <v>3.48</v>
      </c>
      <c r="L333" s="13">
        <f>ROUND(AVERAGE(Zinsswaps!L262:L333)+'iBoxx Extrapolation'!$H333,2)</f>
        <v>3.53</v>
      </c>
      <c r="M333" s="13">
        <f>ROUND(AVERAGE(Zinsswaps!M262:M333)+'iBoxx Extrapolation'!$H333,2)</f>
        <v>3.57</v>
      </c>
      <c r="N333" s="13">
        <f>ROUND(AVERAGE(Zinsswaps!N262:N333)+'iBoxx Extrapolation'!$H333,2)</f>
        <v>3.61</v>
      </c>
      <c r="O333" s="13">
        <f>ROUND(AVERAGE(Zinsswaps!O262:O333)+'iBoxx Extrapolation'!$H333,2)</f>
        <v>3.64</v>
      </c>
      <c r="P333" s="13">
        <f>ROUND(AVERAGE(Zinsswaps!P262:P333)+'iBoxx Extrapolation'!$H333,2)</f>
        <v>3.67</v>
      </c>
      <c r="Q333" s="13">
        <f>ROUND(AVERAGE(Zinsswaps!Q262:Q333)+'iBoxx Extrapolation'!$H333,2)</f>
        <v>3.68</v>
      </c>
      <c r="R333" s="13">
        <f>ROUND(AVERAGE(Zinsswaps!R262:R333)+'iBoxx Extrapolation'!$H333,2)</f>
        <v>3.69</v>
      </c>
      <c r="S333" s="13">
        <f>ROUND(AVERAGE(Zinsswaps!S262:S333)+'iBoxx Extrapolation'!$H333,2)</f>
        <v>3.71</v>
      </c>
      <c r="T333" s="13">
        <f>ROUND(AVERAGE(Zinsswaps!T262:T333)+'iBoxx Extrapolation'!$H333,2)</f>
        <v>3.71</v>
      </c>
      <c r="U333" s="13">
        <f>ROUND(AVERAGE(Zinsswaps!U262:U333)+'iBoxx Extrapolation'!$H333,2)</f>
        <v>3.72</v>
      </c>
      <c r="V333" s="13">
        <f>ROUND(AVERAGE(Zinsswaps!V262:V333)+'iBoxx Extrapolation'!$H333,2)</f>
        <v>3.71</v>
      </c>
      <c r="W333" s="13">
        <f>ROUND(AVERAGE(Zinsswaps!W262:W333)+'iBoxx Extrapolation'!$H333,2)</f>
        <v>3.71</v>
      </c>
      <c r="X333" s="13">
        <f>ROUND(AVERAGE(Zinsswaps!X262:X333)+'iBoxx Extrapolation'!$H333,2)</f>
        <v>3.7</v>
      </c>
      <c r="Y333" s="13">
        <f>ROUND(AVERAGE(Zinsswaps!Y262:Y333)+'iBoxx Extrapolation'!$H333,2)</f>
        <v>3.69</v>
      </c>
      <c r="Z333" s="13">
        <f>ROUND(AVERAGE(Zinsswaps!Z262:Z333)+'iBoxx Extrapolation'!$H333,2)</f>
        <v>3.69</v>
      </c>
      <c r="AA333" s="13">
        <f>ROUND(AVERAGE(Zinsswaps!AA262:AA333)+'iBoxx Extrapolation'!$H333,2)</f>
        <v>3.67</v>
      </c>
      <c r="AB333" s="13">
        <f>ROUND(AVERAGE(Zinsswaps!AB262:AB333)+'iBoxx Extrapolation'!$H333,2)</f>
        <v>3.66</v>
      </c>
      <c r="AC333" s="13">
        <f>ROUND(AVERAGE(Zinsswaps!AC262:AC333)+'iBoxx Extrapolation'!$H333,2)</f>
        <v>3.65</v>
      </c>
      <c r="AD333" s="13">
        <f>ROUND(AVERAGE(Zinsswaps!AD262:AD333)+'iBoxx Extrapolation'!$H333,2)</f>
        <v>3.63</v>
      </c>
      <c r="AE333" s="13">
        <f>ROUND(AVERAGE(Zinsswaps!AE262:AE333)+'iBoxx Extrapolation'!$H333,2)</f>
        <v>3.62</v>
      </c>
      <c r="AF333" s="13">
        <f>ROUND(AVERAGE(Zinsswaps!AF262:AF333)+'iBoxx Extrapolation'!$H333,2)</f>
        <v>3.61</v>
      </c>
      <c r="AG333" s="13">
        <f>ROUND(AVERAGE(Zinsswaps!AG262:AG333)+'iBoxx Extrapolation'!$H333,2)</f>
        <v>3.59</v>
      </c>
      <c r="AH333" s="13">
        <f>ROUND(AVERAGE(Zinsswaps!AH262:AH333)+'iBoxx Extrapolation'!$H333,2)</f>
        <v>3.57</v>
      </c>
      <c r="AI333" s="13">
        <f>ROUND(AVERAGE(Zinsswaps!AI262:AI333)+'iBoxx Extrapolation'!$H333,2)</f>
        <v>3.56</v>
      </c>
      <c r="AJ333" s="13">
        <f>ROUND(AVERAGE(Zinsswaps!AJ262:AJ333)+'iBoxx Extrapolation'!$H333,2)</f>
        <v>3.55</v>
      </c>
      <c r="AK333" s="13">
        <f>ROUND(AVERAGE(Zinsswaps!AK262:AK333)+'iBoxx Extrapolation'!$H333,2)</f>
        <v>3.53</v>
      </c>
      <c r="AL333" s="13">
        <f>ROUND(AVERAGE(Zinsswaps!AL262:AL333)+'iBoxx Extrapolation'!$H333,2)</f>
        <v>3.52</v>
      </c>
      <c r="AM333" s="13">
        <f>ROUND(AVERAGE(Zinsswaps!AM262:AM333)+'iBoxx Extrapolation'!$H333,2)</f>
        <v>3.51</v>
      </c>
      <c r="AN333" s="13">
        <f>ROUND(AVERAGE(Zinsswaps!AN262:AN333)+'iBoxx Extrapolation'!$H333,2)</f>
        <v>3.5</v>
      </c>
      <c r="AO333" s="13">
        <f>ROUND(AVERAGE(Zinsswaps!AO262:AO333)+'iBoxx Extrapolation'!$H333,2)</f>
        <v>3.49</v>
      </c>
      <c r="AP333" s="13">
        <f>ROUND(AVERAGE(Zinsswaps!AP262:AP333)+'iBoxx Extrapolation'!$H333,2)</f>
        <v>3.46</v>
      </c>
      <c r="AQ333" s="13">
        <f>ROUND(AVERAGE(Zinsswaps!AQ262:AQ333)+'iBoxx Extrapolation'!$H333,2)</f>
        <v>3.44</v>
      </c>
      <c r="AR333" s="13">
        <f>ROUND(AVERAGE(Zinsswaps!AR262:AR333)+'iBoxx Extrapolation'!$H333,2)</f>
        <v>3.42</v>
      </c>
      <c r="AS333" s="13">
        <f>ROUND(AVERAGE(Zinsswaps!AS262:AS333)+'iBoxx Extrapolation'!$H333,2)</f>
        <v>3.41</v>
      </c>
      <c r="AT333" s="13">
        <f>ROUND(AVERAGE(Zinsswaps!AT262:AT333)+'iBoxx Extrapolation'!$H333,2)</f>
        <v>3.39</v>
      </c>
      <c r="AU333" s="13">
        <f>ROUND(AVERAGE(Zinsswaps!AU262:AU333)+'iBoxx Extrapolation'!$H333,2)</f>
        <v>3.37</v>
      </c>
      <c r="AV333" s="13">
        <f>ROUND(AVERAGE(Zinsswaps!AV262:AV333)+'iBoxx Extrapolation'!$H333,2)</f>
        <v>3.36</v>
      </c>
      <c r="AW333" s="13">
        <f>ROUND(AVERAGE(Zinsswaps!AW262:AW333)+'iBoxx Extrapolation'!$H333,2)</f>
        <v>3.34</v>
      </c>
      <c r="AX333" s="13">
        <f>ROUND(AVERAGE(Zinsswaps!AX262:AX333)+'iBoxx Extrapolation'!$H333,2)</f>
        <v>3.33</v>
      </c>
      <c r="AY333" s="13">
        <f>ROUND(AVERAGE(Zinsswaps!AY262:AY333)+'iBoxx Extrapolation'!$H333,2)</f>
        <v>3.31</v>
      </c>
    </row>
    <row r="334" spans="1:51" s="16" customFormat="1" x14ac:dyDescent="0.2">
      <c r="A334" s="12">
        <v>47391</v>
      </c>
      <c r="B334" s="13">
        <f>ROUND(AVERAGE(Zinsswaps!B263:B334)+'iBoxx Extrapolation'!$H334,2)</f>
        <v>3.18</v>
      </c>
      <c r="C334" s="13">
        <f>ROUND(AVERAGE(Zinsswaps!C263:C334)+'iBoxx Extrapolation'!$H334,2)</f>
        <v>3.1</v>
      </c>
      <c r="D334" s="13">
        <f>ROUND(AVERAGE(Zinsswaps!D263:D334)+'iBoxx Extrapolation'!$H334,2)</f>
        <v>3.11</v>
      </c>
      <c r="E334" s="13">
        <f>ROUND(AVERAGE(Zinsswaps!E263:E334)+'iBoxx Extrapolation'!$H334,2)</f>
        <v>3.15</v>
      </c>
      <c r="F334" s="13">
        <f>ROUND(AVERAGE(Zinsswaps!F263:F334)+'iBoxx Extrapolation'!$H334,2)</f>
        <v>3.2</v>
      </c>
      <c r="G334" s="13">
        <f>ROUND(AVERAGE(Zinsswaps!G263:G334)+'iBoxx Extrapolation'!$H334,2)</f>
        <v>3.26</v>
      </c>
      <c r="H334" s="13">
        <f>ROUND(AVERAGE(Zinsswaps!H263:H334)+'iBoxx Extrapolation'!$H334,2)</f>
        <v>3.31</v>
      </c>
      <c r="I334" s="13">
        <f>ROUND(AVERAGE(Zinsswaps!I263:I334)+'iBoxx Extrapolation'!$H334,2)</f>
        <v>3.37</v>
      </c>
      <c r="J334" s="13">
        <f>ROUND(AVERAGE(Zinsswaps!J263:J334)+'iBoxx Extrapolation'!$H334,2)</f>
        <v>3.42</v>
      </c>
      <c r="K334" s="13">
        <f>ROUND(AVERAGE(Zinsswaps!K263:K334)+'iBoxx Extrapolation'!$H334,2)</f>
        <v>3.47</v>
      </c>
      <c r="L334" s="13">
        <f>ROUND(AVERAGE(Zinsswaps!L263:L334)+'iBoxx Extrapolation'!$H334,2)</f>
        <v>3.52</v>
      </c>
      <c r="M334" s="13">
        <f>ROUND(AVERAGE(Zinsswaps!M263:M334)+'iBoxx Extrapolation'!$H334,2)</f>
        <v>3.57</v>
      </c>
      <c r="N334" s="13">
        <f>ROUND(AVERAGE(Zinsswaps!N263:N334)+'iBoxx Extrapolation'!$H334,2)</f>
        <v>3.61</v>
      </c>
      <c r="O334" s="13">
        <f>ROUND(AVERAGE(Zinsswaps!O263:O334)+'iBoxx Extrapolation'!$H334,2)</f>
        <v>3.64</v>
      </c>
      <c r="P334" s="13">
        <f>ROUND(AVERAGE(Zinsswaps!P263:P334)+'iBoxx Extrapolation'!$H334,2)</f>
        <v>3.67</v>
      </c>
      <c r="Q334" s="13">
        <f>ROUND(AVERAGE(Zinsswaps!Q263:Q334)+'iBoxx Extrapolation'!$H334,2)</f>
        <v>3.68</v>
      </c>
      <c r="R334" s="13">
        <f>ROUND(AVERAGE(Zinsswaps!R263:R334)+'iBoxx Extrapolation'!$H334,2)</f>
        <v>3.69</v>
      </c>
      <c r="S334" s="13">
        <f>ROUND(AVERAGE(Zinsswaps!S263:S334)+'iBoxx Extrapolation'!$H334,2)</f>
        <v>3.7</v>
      </c>
      <c r="T334" s="13">
        <f>ROUND(AVERAGE(Zinsswaps!T263:T334)+'iBoxx Extrapolation'!$H334,2)</f>
        <v>3.71</v>
      </c>
      <c r="U334" s="13">
        <f>ROUND(AVERAGE(Zinsswaps!U263:U334)+'iBoxx Extrapolation'!$H334,2)</f>
        <v>3.72</v>
      </c>
      <c r="V334" s="13">
        <f>ROUND(AVERAGE(Zinsswaps!V263:V334)+'iBoxx Extrapolation'!$H334,2)</f>
        <v>3.71</v>
      </c>
      <c r="W334" s="13">
        <f>ROUND(AVERAGE(Zinsswaps!W263:W334)+'iBoxx Extrapolation'!$H334,2)</f>
        <v>3.71</v>
      </c>
      <c r="X334" s="13">
        <f>ROUND(AVERAGE(Zinsswaps!X263:X334)+'iBoxx Extrapolation'!$H334,2)</f>
        <v>3.7</v>
      </c>
      <c r="Y334" s="13">
        <f>ROUND(AVERAGE(Zinsswaps!Y263:Y334)+'iBoxx Extrapolation'!$H334,2)</f>
        <v>3.69</v>
      </c>
      <c r="Z334" s="13">
        <f>ROUND(AVERAGE(Zinsswaps!Z263:Z334)+'iBoxx Extrapolation'!$H334,2)</f>
        <v>3.69</v>
      </c>
      <c r="AA334" s="13">
        <f>ROUND(AVERAGE(Zinsswaps!AA263:AA334)+'iBoxx Extrapolation'!$H334,2)</f>
        <v>3.68</v>
      </c>
      <c r="AB334" s="13">
        <f>ROUND(AVERAGE(Zinsswaps!AB263:AB334)+'iBoxx Extrapolation'!$H334,2)</f>
        <v>3.66</v>
      </c>
      <c r="AC334" s="13">
        <f>ROUND(AVERAGE(Zinsswaps!AC263:AC334)+'iBoxx Extrapolation'!$H334,2)</f>
        <v>3.65</v>
      </c>
      <c r="AD334" s="13">
        <f>ROUND(AVERAGE(Zinsswaps!AD263:AD334)+'iBoxx Extrapolation'!$H334,2)</f>
        <v>3.64</v>
      </c>
      <c r="AE334" s="13">
        <f>ROUND(AVERAGE(Zinsswaps!AE263:AE334)+'iBoxx Extrapolation'!$H334,2)</f>
        <v>3.63</v>
      </c>
      <c r="AF334" s="13">
        <f>ROUND(AVERAGE(Zinsswaps!AF263:AF334)+'iBoxx Extrapolation'!$H334,2)</f>
        <v>3.61</v>
      </c>
      <c r="AG334" s="13">
        <f>ROUND(AVERAGE(Zinsswaps!AG263:AG334)+'iBoxx Extrapolation'!$H334,2)</f>
        <v>3.59</v>
      </c>
      <c r="AH334" s="13">
        <f>ROUND(AVERAGE(Zinsswaps!AH263:AH334)+'iBoxx Extrapolation'!$H334,2)</f>
        <v>3.58</v>
      </c>
      <c r="AI334" s="13">
        <f>ROUND(AVERAGE(Zinsswaps!AI263:AI334)+'iBoxx Extrapolation'!$H334,2)</f>
        <v>3.56</v>
      </c>
      <c r="AJ334" s="13">
        <f>ROUND(AVERAGE(Zinsswaps!AJ263:AJ334)+'iBoxx Extrapolation'!$H334,2)</f>
        <v>3.55</v>
      </c>
      <c r="AK334" s="13">
        <f>ROUND(AVERAGE(Zinsswaps!AK263:AK334)+'iBoxx Extrapolation'!$H334,2)</f>
        <v>3.54</v>
      </c>
      <c r="AL334" s="13">
        <f>ROUND(AVERAGE(Zinsswaps!AL263:AL334)+'iBoxx Extrapolation'!$H334,2)</f>
        <v>3.52</v>
      </c>
      <c r="AM334" s="13">
        <f>ROUND(AVERAGE(Zinsswaps!AM263:AM334)+'iBoxx Extrapolation'!$H334,2)</f>
        <v>3.51</v>
      </c>
      <c r="AN334" s="13">
        <f>ROUND(AVERAGE(Zinsswaps!AN263:AN334)+'iBoxx Extrapolation'!$H334,2)</f>
        <v>3.5</v>
      </c>
      <c r="AO334" s="13">
        <f>ROUND(AVERAGE(Zinsswaps!AO263:AO334)+'iBoxx Extrapolation'!$H334,2)</f>
        <v>3.49</v>
      </c>
      <c r="AP334" s="13">
        <f>ROUND(AVERAGE(Zinsswaps!AP263:AP334)+'iBoxx Extrapolation'!$H334,2)</f>
        <v>3.47</v>
      </c>
      <c r="AQ334" s="13">
        <f>ROUND(AVERAGE(Zinsswaps!AQ263:AQ334)+'iBoxx Extrapolation'!$H334,2)</f>
        <v>3.45</v>
      </c>
      <c r="AR334" s="13">
        <f>ROUND(AVERAGE(Zinsswaps!AR263:AR334)+'iBoxx Extrapolation'!$H334,2)</f>
        <v>3.43</v>
      </c>
      <c r="AS334" s="13">
        <f>ROUND(AVERAGE(Zinsswaps!AS263:AS334)+'iBoxx Extrapolation'!$H334,2)</f>
        <v>3.41</v>
      </c>
      <c r="AT334" s="13">
        <f>ROUND(AVERAGE(Zinsswaps!AT263:AT334)+'iBoxx Extrapolation'!$H334,2)</f>
        <v>3.39</v>
      </c>
      <c r="AU334" s="13">
        <f>ROUND(AVERAGE(Zinsswaps!AU263:AU334)+'iBoxx Extrapolation'!$H334,2)</f>
        <v>3.38</v>
      </c>
      <c r="AV334" s="13">
        <f>ROUND(AVERAGE(Zinsswaps!AV263:AV334)+'iBoxx Extrapolation'!$H334,2)</f>
        <v>3.36</v>
      </c>
      <c r="AW334" s="13">
        <f>ROUND(AVERAGE(Zinsswaps!AW263:AW334)+'iBoxx Extrapolation'!$H334,2)</f>
        <v>3.35</v>
      </c>
      <c r="AX334" s="13">
        <f>ROUND(AVERAGE(Zinsswaps!AX263:AX334)+'iBoxx Extrapolation'!$H334,2)</f>
        <v>3.33</v>
      </c>
      <c r="AY334" s="13">
        <f>ROUND(AVERAGE(Zinsswaps!AY263:AY334)+'iBoxx Extrapolation'!$H334,2)</f>
        <v>3.32</v>
      </c>
    </row>
    <row r="335" spans="1:51" s="16" customFormat="1" x14ac:dyDescent="0.2">
      <c r="A335" s="12">
        <v>47422</v>
      </c>
      <c r="B335" s="13">
        <f>ROUND(AVERAGE(Zinsswaps!B264:B335)+'iBoxx Extrapolation'!$H335,2)</f>
        <v>3.16</v>
      </c>
      <c r="C335" s="13">
        <f>ROUND(AVERAGE(Zinsswaps!C264:C335)+'iBoxx Extrapolation'!$H335,2)</f>
        <v>3.09</v>
      </c>
      <c r="D335" s="13">
        <f>ROUND(AVERAGE(Zinsswaps!D264:D335)+'iBoxx Extrapolation'!$H335,2)</f>
        <v>3.1</v>
      </c>
      <c r="E335" s="13">
        <f>ROUND(AVERAGE(Zinsswaps!E264:E335)+'iBoxx Extrapolation'!$H335,2)</f>
        <v>3.14</v>
      </c>
      <c r="F335" s="13">
        <f>ROUND(AVERAGE(Zinsswaps!F264:F335)+'iBoxx Extrapolation'!$H335,2)</f>
        <v>3.19</v>
      </c>
      <c r="G335" s="13">
        <f>ROUND(AVERAGE(Zinsswaps!G264:G335)+'iBoxx Extrapolation'!$H335,2)</f>
        <v>3.25</v>
      </c>
      <c r="H335" s="13">
        <f>ROUND(AVERAGE(Zinsswaps!H264:H335)+'iBoxx Extrapolation'!$H335,2)</f>
        <v>3.3</v>
      </c>
      <c r="I335" s="13">
        <f>ROUND(AVERAGE(Zinsswaps!I264:I335)+'iBoxx Extrapolation'!$H335,2)</f>
        <v>3.36</v>
      </c>
      <c r="J335" s="13">
        <f>ROUND(AVERAGE(Zinsswaps!J264:J335)+'iBoxx Extrapolation'!$H335,2)</f>
        <v>3.42</v>
      </c>
      <c r="K335" s="13">
        <f>ROUND(AVERAGE(Zinsswaps!K264:K335)+'iBoxx Extrapolation'!$H335,2)</f>
        <v>3.47</v>
      </c>
      <c r="L335" s="13">
        <f>ROUND(AVERAGE(Zinsswaps!L264:L335)+'iBoxx Extrapolation'!$H335,2)</f>
        <v>3.52</v>
      </c>
      <c r="M335" s="13">
        <f>ROUND(AVERAGE(Zinsswaps!M264:M335)+'iBoxx Extrapolation'!$H335,2)</f>
        <v>3.56</v>
      </c>
      <c r="N335" s="13">
        <f>ROUND(AVERAGE(Zinsswaps!N264:N335)+'iBoxx Extrapolation'!$H335,2)</f>
        <v>3.6</v>
      </c>
      <c r="O335" s="13">
        <f>ROUND(AVERAGE(Zinsswaps!O264:O335)+'iBoxx Extrapolation'!$H335,2)</f>
        <v>3.63</v>
      </c>
      <c r="P335" s="13">
        <f>ROUND(AVERAGE(Zinsswaps!P264:P335)+'iBoxx Extrapolation'!$H335,2)</f>
        <v>3.66</v>
      </c>
      <c r="Q335" s="13">
        <f>ROUND(AVERAGE(Zinsswaps!Q264:Q335)+'iBoxx Extrapolation'!$H335,2)</f>
        <v>3.68</v>
      </c>
      <c r="R335" s="13">
        <f>ROUND(AVERAGE(Zinsswaps!R264:R335)+'iBoxx Extrapolation'!$H335,2)</f>
        <v>3.69</v>
      </c>
      <c r="S335" s="13">
        <f>ROUND(AVERAGE(Zinsswaps!S264:S335)+'iBoxx Extrapolation'!$H335,2)</f>
        <v>3.7</v>
      </c>
      <c r="T335" s="13">
        <f>ROUND(AVERAGE(Zinsswaps!T264:T335)+'iBoxx Extrapolation'!$H335,2)</f>
        <v>3.71</v>
      </c>
      <c r="U335" s="13">
        <f>ROUND(AVERAGE(Zinsswaps!U264:U335)+'iBoxx Extrapolation'!$H335,2)</f>
        <v>3.72</v>
      </c>
      <c r="V335" s="13">
        <f>ROUND(AVERAGE(Zinsswaps!V264:V335)+'iBoxx Extrapolation'!$H335,2)</f>
        <v>3.71</v>
      </c>
      <c r="W335" s="13">
        <f>ROUND(AVERAGE(Zinsswaps!W264:W335)+'iBoxx Extrapolation'!$H335,2)</f>
        <v>3.71</v>
      </c>
      <c r="X335" s="13">
        <f>ROUND(AVERAGE(Zinsswaps!X264:X335)+'iBoxx Extrapolation'!$H335,2)</f>
        <v>3.7</v>
      </c>
      <c r="Y335" s="13">
        <f>ROUND(AVERAGE(Zinsswaps!Y264:Y335)+'iBoxx Extrapolation'!$H335,2)</f>
        <v>3.69</v>
      </c>
      <c r="Z335" s="13">
        <f>ROUND(AVERAGE(Zinsswaps!Z264:Z335)+'iBoxx Extrapolation'!$H335,2)</f>
        <v>3.69</v>
      </c>
      <c r="AA335" s="13">
        <f>ROUND(AVERAGE(Zinsswaps!AA264:AA335)+'iBoxx Extrapolation'!$H335,2)</f>
        <v>3.68</v>
      </c>
      <c r="AB335" s="13">
        <f>ROUND(AVERAGE(Zinsswaps!AB264:AB335)+'iBoxx Extrapolation'!$H335,2)</f>
        <v>3.66</v>
      </c>
      <c r="AC335" s="13">
        <f>ROUND(AVERAGE(Zinsswaps!AC264:AC335)+'iBoxx Extrapolation'!$H335,2)</f>
        <v>3.65</v>
      </c>
      <c r="AD335" s="13">
        <f>ROUND(AVERAGE(Zinsswaps!AD264:AD335)+'iBoxx Extrapolation'!$H335,2)</f>
        <v>3.64</v>
      </c>
      <c r="AE335" s="13">
        <f>ROUND(AVERAGE(Zinsswaps!AE264:AE335)+'iBoxx Extrapolation'!$H335,2)</f>
        <v>3.63</v>
      </c>
      <c r="AF335" s="13">
        <f>ROUND(AVERAGE(Zinsswaps!AF264:AF335)+'iBoxx Extrapolation'!$H335,2)</f>
        <v>3.61</v>
      </c>
      <c r="AG335" s="13">
        <f>ROUND(AVERAGE(Zinsswaps!AG264:AG335)+'iBoxx Extrapolation'!$H335,2)</f>
        <v>3.6</v>
      </c>
      <c r="AH335" s="13">
        <f>ROUND(AVERAGE(Zinsswaps!AH264:AH335)+'iBoxx Extrapolation'!$H335,2)</f>
        <v>3.58</v>
      </c>
      <c r="AI335" s="13">
        <f>ROUND(AVERAGE(Zinsswaps!AI264:AI335)+'iBoxx Extrapolation'!$H335,2)</f>
        <v>3.57</v>
      </c>
      <c r="AJ335" s="13">
        <f>ROUND(AVERAGE(Zinsswaps!AJ264:AJ335)+'iBoxx Extrapolation'!$H335,2)</f>
        <v>3.55</v>
      </c>
      <c r="AK335" s="13">
        <f>ROUND(AVERAGE(Zinsswaps!AK264:AK335)+'iBoxx Extrapolation'!$H335,2)</f>
        <v>3.54</v>
      </c>
      <c r="AL335" s="13">
        <f>ROUND(AVERAGE(Zinsswaps!AL264:AL335)+'iBoxx Extrapolation'!$H335,2)</f>
        <v>3.53</v>
      </c>
      <c r="AM335" s="13">
        <f>ROUND(AVERAGE(Zinsswaps!AM264:AM335)+'iBoxx Extrapolation'!$H335,2)</f>
        <v>3.52</v>
      </c>
      <c r="AN335" s="13">
        <f>ROUND(AVERAGE(Zinsswaps!AN264:AN335)+'iBoxx Extrapolation'!$H335,2)</f>
        <v>3.5</v>
      </c>
      <c r="AO335" s="13">
        <f>ROUND(AVERAGE(Zinsswaps!AO264:AO335)+'iBoxx Extrapolation'!$H335,2)</f>
        <v>3.49</v>
      </c>
      <c r="AP335" s="13">
        <f>ROUND(AVERAGE(Zinsswaps!AP264:AP335)+'iBoxx Extrapolation'!$H335,2)</f>
        <v>3.47</v>
      </c>
      <c r="AQ335" s="13">
        <f>ROUND(AVERAGE(Zinsswaps!AQ264:AQ335)+'iBoxx Extrapolation'!$H335,2)</f>
        <v>3.45</v>
      </c>
      <c r="AR335" s="13">
        <f>ROUND(AVERAGE(Zinsswaps!AR264:AR335)+'iBoxx Extrapolation'!$H335,2)</f>
        <v>3.43</v>
      </c>
      <c r="AS335" s="13">
        <f>ROUND(AVERAGE(Zinsswaps!AS264:AS335)+'iBoxx Extrapolation'!$H335,2)</f>
        <v>3.42</v>
      </c>
      <c r="AT335" s="13">
        <f>ROUND(AVERAGE(Zinsswaps!AT264:AT335)+'iBoxx Extrapolation'!$H335,2)</f>
        <v>3.4</v>
      </c>
      <c r="AU335" s="13">
        <f>ROUND(AVERAGE(Zinsswaps!AU264:AU335)+'iBoxx Extrapolation'!$H335,2)</f>
        <v>3.38</v>
      </c>
      <c r="AV335" s="13">
        <f>ROUND(AVERAGE(Zinsswaps!AV264:AV335)+'iBoxx Extrapolation'!$H335,2)</f>
        <v>3.37</v>
      </c>
      <c r="AW335" s="13">
        <f>ROUND(AVERAGE(Zinsswaps!AW264:AW335)+'iBoxx Extrapolation'!$H335,2)</f>
        <v>3.35</v>
      </c>
      <c r="AX335" s="13">
        <f>ROUND(AVERAGE(Zinsswaps!AX264:AX335)+'iBoxx Extrapolation'!$H335,2)</f>
        <v>3.34</v>
      </c>
      <c r="AY335" s="13">
        <f>ROUND(AVERAGE(Zinsswaps!AY264:AY335)+'iBoxx Extrapolation'!$H335,2)</f>
        <v>3.32</v>
      </c>
    </row>
    <row r="336" spans="1:51" s="16" customFormat="1" x14ac:dyDescent="0.2">
      <c r="A336" s="12">
        <v>47452</v>
      </c>
      <c r="B336" s="13">
        <f>ROUND(AVERAGE(Zinsswaps!B265:B336)+'iBoxx Extrapolation'!$H336,2)</f>
        <v>3.14</v>
      </c>
      <c r="C336" s="13">
        <f>ROUND(AVERAGE(Zinsswaps!C265:C336)+'iBoxx Extrapolation'!$H336,2)</f>
        <v>3.07</v>
      </c>
      <c r="D336" s="13">
        <f>ROUND(AVERAGE(Zinsswaps!D265:D336)+'iBoxx Extrapolation'!$H336,2)</f>
        <v>3.09</v>
      </c>
      <c r="E336" s="13">
        <f>ROUND(AVERAGE(Zinsswaps!E265:E336)+'iBoxx Extrapolation'!$H336,2)</f>
        <v>3.13</v>
      </c>
      <c r="F336" s="13">
        <f>ROUND(AVERAGE(Zinsswaps!F265:F336)+'iBoxx Extrapolation'!$H336,2)</f>
        <v>3.18</v>
      </c>
      <c r="G336" s="13">
        <f>ROUND(AVERAGE(Zinsswaps!G265:G336)+'iBoxx Extrapolation'!$H336,2)</f>
        <v>3.24</v>
      </c>
      <c r="H336" s="13">
        <f>ROUND(AVERAGE(Zinsswaps!H265:H336)+'iBoxx Extrapolation'!$H336,2)</f>
        <v>3.3</v>
      </c>
      <c r="I336" s="13">
        <f>ROUND(AVERAGE(Zinsswaps!I265:I336)+'iBoxx Extrapolation'!$H336,2)</f>
        <v>3.36</v>
      </c>
      <c r="J336" s="13">
        <f>ROUND(AVERAGE(Zinsswaps!J265:J336)+'iBoxx Extrapolation'!$H336,2)</f>
        <v>3.41</v>
      </c>
      <c r="K336" s="13">
        <f>ROUND(AVERAGE(Zinsswaps!K265:K336)+'iBoxx Extrapolation'!$H336,2)</f>
        <v>3.47</v>
      </c>
      <c r="L336" s="13">
        <f>ROUND(AVERAGE(Zinsswaps!L265:L336)+'iBoxx Extrapolation'!$H336,2)</f>
        <v>3.52</v>
      </c>
      <c r="M336" s="13">
        <f>ROUND(AVERAGE(Zinsswaps!M265:M336)+'iBoxx Extrapolation'!$H336,2)</f>
        <v>3.56</v>
      </c>
      <c r="N336" s="13">
        <f>ROUND(AVERAGE(Zinsswaps!N265:N336)+'iBoxx Extrapolation'!$H336,2)</f>
        <v>3.6</v>
      </c>
      <c r="O336" s="13">
        <f>ROUND(AVERAGE(Zinsswaps!O265:O336)+'iBoxx Extrapolation'!$H336,2)</f>
        <v>3.63</v>
      </c>
      <c r="P336" s="13">
        <f>ROUND(AVERAGE(Zinsswaps!P265:P336)+'iBoxx Extrapolation'!$H336,2)</f>
        <v>3.66</v>
      </c>
      <c r="Q336" s="13">
        <f>ROUND(AVERAGE(Zinsswaps!Q265:Q336)+'iBoxx Extrapolation'!$H336,2)</f>
        <v>3.68</v>
      </c>
      <c r="R336" s="13">
        <f>ROUND(AVERAGE(Zinsswaps!R265:R336)+'iBoxx Extrapolation'!$H336,2)</f>
        <v>3.69</v>
      </c>
      <c r="S336" s="13">
        <f>ROUND(AVERAGE(Zinsswaps!S265:S336)+'iBoxx Extrapolation'!$H336,2)</f>
        <v>3.7</v>
      </c>
      <c r="T336" s="13">
        <f>ROUND(AVERAGE(Zinsswaps!T265:T336)+'iBoxx Extrapolation'!$H336,2)</f>
        <v>3.71</v>
      </c>
      <c r="U336" s="13">
        <f>ROUND(AVERAGE(Zinsswaps!U265:U336)+'iBoxx Extrapolation'!$H336,2)</f>
        <v>3.72</v>
      </c>
      <c r="V336" s="13">
        <f>ROUND(AVERAGE(Zinsswaps!V265:V336)+'iBoxx Extrapolation'!$H336,2)</f>
        <v>3.72</v>
      </c>
      <c r="W336" s="13">
        <f>ROUND(AVERAGE(Zinsswaps!W265:W336)+'iBoxx Extrapolation'!$H336,2)</f>
        <v>3.71</v>
      </c>
      <c r="X336" s="13">
        <f>ROUND(AVERAGE(Zinsswaps!X265:X336)+'iBoxx Extrapolation'!$H336,2)</f>
        <v>3.7</v>
      </c>
      <c r="Y336" s="13">
        <f>ROUND(AVERAGE(Zinsswaps!Y265:Y336)+'iBoxx Extrapolation'!$H336,2)</f>
        <v>3.7</v>
      </c>
      <c r="Z336" s="13">
        <f>ROUND(AVERAGE(Zinsswaps!Z265:Z336)+'iBoxx Extrapolation'!$H336,2)</f>
        <v>3.69</v>
      </c>
      <c r="AA336" s="13">
        <f>ROUND(AVERAGE(Zinsswaps!AA265:AA336)+'iBoxx Extrapolation'!$H336,2)</f>
        <v>3.68</v>
      </c>
      <c r="AB336" s="13">
        <f>ROUND(AVERAGE(Zinsswaps!AB265:AB336)+'iBoxx Extrapolation'!$H336,2)</f>
        <v>3.67</v>
      </c>
      <c r="AC336" s="13">
        <f>ROUND(AVERAGE(Zinsswaps!AC265:AC336)+'iBoxx Extrapolation'!$H336,2)</f>
        <v>3.66</v>
      </c>
      <c r="AD336" s="13">
        <f>ROUND(AVERAGE(Zinsswaps!AD265:AD336)+'iBoxx Extrapolation'!$H336,2)</f>
        <v>3.65</v>
      </c>
      <c r="AE336" s="13">
        <f>ROUND(AVERAGE(Zinsswaps!AE265:AE336)+'iBoxx Extrapolation'!$H336,2)</f>
        <v>3.64</v>
      </c>
      <c r="AF336" s="13">
        <f>ROUND(AVERAGE(Zinsswaps!AF265:AF336)+'iBoxx Extrapolation'!$H336,2)</f>
        <v>3.62</v>
      </c>
      <c r="AG336" s="13">
        <f>ROUND(AVERAGE(Zinsswaps!AG265:AG336)+'iBoxx Extrapolation'!$H336,2)</f>
        <v>3.6</v>
      </c>
      <c r="AH336" s="13">
        <f>ROUND(AVERAGE(Zinsswaps!AH265:AH336)+'iBoxx Extrapolation'!$H336,2)</f>
        <v>3.59</v>
      </c>
      <c r="AI336" s="13">
        <f>ROUND(AVERAGE(Zinsswaps!AI265:AI336)+'iBoxx Extrapolation'!$H336,2)</f>
        <v>3.57</v>
      </c>
      <c r="AJ336" s="13">
        <f>ROUND(AVERAGE(Zinsswaps!AJ265:AJ336)+'iBoxx Extrapolation'!$H336,2)</f>
        <v>3.56</v>
      </c>
      <c r="AK336" s="13">
        <f>ROUND(AVERAGE(Zinsswaps!AK265:AK336)+'iBoxx Extrapolation'!$H336,2)</f>
        <v>3.55</v>
      </c>
      <c r="AL336" s="13">
        <f>ROUND(AVERAGE(Zinsswaps!AL265:AL336)+'iBoxx Extrapolation'!$H336,2)</f>
        <v>3.54</v>
      </c>
      <c r="AM336" s="13">
        <f>ROUND(AVERAGE(Zinsswaps!AM265:AM336)+'iBoxx Extrapolation'!$H336,2)</f>
        <v>3.52</v>
      </c>
      <c r="AN336" s="13">
        <f>ROUND(AVERAGE(Zinsswaps!AN265:AN336)+'iBoxx Extrapolation'!$H336,2)</f>
        <v>3.51</v>
      </c>
      <c r="AO336" s="13">
        <f>ROUND(AVERAGE(Zinsswaps!AO265:AO336)+'iBoxx Extrapolation'!$H336,2)</f>
        <v>3.5</v>
      </c>
      <c r="AP336" s="13">
        <f>ROUND(AVERAGE(Zinsswaps!AP265:AP336)+'iBoxx Extrapolation'!$H336,2)</f>
        <v>3.48</v>
      </c>
      <c r="AQ336" s="13">
        <f>ROUND(AVERAGE(Zinsswaps!AQ265:AQ336)+'iBoxx Extrapolation'!$H336,2)</f>
        <v>3.46</v>
      </c>
      <c r="AR336" s="13">
        <f>ROUND(AVERAGE(Zinsswaps!AR265:AR336)+'iBoxx Extrapolation'!$H336,2)</f>
        <v>3.44</v>
      </c>
      <c r="AS336" s="13">
        <f>ROUND(AVERAGE(Zinsswaps!AS265:AS336)+'iBoxx Extrapolation'!$H336,2)</f>
        <v>3.42</v>
      </c>
      <c r="AT336" s="13">
        <f>ROUND(AVERAGE(Zinsswaps!AT265:AT336)+'iBoxx Extrapolation'!$H336,2)</f>
        <v>3.41</v>
      </c>
      <c r="AU336" s="13">
        <f>ROUND(AVERAGE(Zinsswaps!AU265:AU336)+'iBoxx Extrapolation'!$H336,2)</f>
        <v>3.39</v>
      </c>
      <c r="AV336" s="13">
        <f>ROUND(AVERAGE(Zinsswaps!AV265:AV336)+'iBoxx Extrapolation'!$H336,2)</f>
        <v>3.37</v>
      </c>
      <c r="AW336" s="13">
        <f>ROUND(AVERAGE(Zinsswaps!AW265:AW336)+'iBoxx Extrapolation'!$H336,2)</f>
        <v>3.36</v>
      </c>
      <c r="AX336" s="13">
        <f>ROUND(AVERAGE(Zinsswaps!AX265:AX336)+'iBoxx Extrapolation'!$H336,2)</f>
        <v>3.34</v>
      </c>
      <c r="AY336" s="13">
        <f>ROUND(AVERAGE(Zinsswaps!AY265:AY336)+'iBoxx Extrapolation'!$H336,2)</f>
        <v>3.33</v>
      </c>
    </row>
    <row r="337" spans="1:51" s="16" customFormat="1" x14ac:dyDescent="0.2">
      <c r="A337" s="12">
        <v>47483</v>
      </c>
      <c r="B337" s="13">
        <f>ROUND(AVERAGE(Zinsswaps!B266:B337)+'iBoxx Extrapolation'!$H337,2)</f>
        <v>3.12</v>
      </c>
      <c r="C337" s="13">
        <f>ROUND(AVERAGE(Zinsswaps!C266:C337)+'iBoxx Extrapolation'!$H337,2)</f>
        <v>3.07</v>
      </c>
      <c r="D337" s="13">
        <f>ROUND(AVERAGE(Zinsswaps!D266:D337)+'iBoxx Extrapolation'!$H337,2)</f>
        <v>3.08</v>
      </c>
      <c r="E337" s="13">
        <f>ROUND(AVERAGE(Zinsswaps!E266:E337)+'iBoxx Extrapolation'!$H337,2)</f>
        <v>3.13</v>
      </c>
      <c r="F337" s="13">
        <f>ROUND(AVERAGE(Zinsswaps!F266:F337)+'iBoxx Extrapolation'!$H337,2)</f>
        <v>3.19</v>
      </c>
      <c r="G337" s="13">
        <f>ROUND(AVERAGE(Zinsswaps!G266:G337)+'iBoxx Extrapolation'!$H337,2)</f>
        <v>3.25</v>
      </c>
      <c r="H337" s="13">
        <f>ROUND(AVERAGE(Zinsswaps!H266:H337)+'iBoxx Extrapolation'!$H337,2)</f>
        <v>3.31</v>
      </c>
      <c r="I337" s="13">
        <f>ROUND(AVERAGE(Zinsswaps!I266:I337)+'iBoxx Extrapolation'!$H337,2)</f>
        <v>3.36</v>
      </c>
      <c r="J337" s="13">
        <f>ROUND(AVERAGE(Zinsswaps!J266:J337)+'iBoxx Extrapolation'!$H337,2)</f>
        <v>3.42</v>
      </c>
      <c r="K337" s="13">
        <f>ROUND(AVERAGE(Zinsswaps!K266:K337)+'iBoxx Extrapolation'!$H337,2)</f>
        <v>3.47</v>
      </c>
      <c r="L337" s="13">
        <f>ROUND(AVERAGE(Zinsswaps!L266:L337)+'iBoxx Extrapolation'!$H337,2)</f>
        <v>3.52</v>
      </c>
      <c r="M337" s="13">
        <f>ROUND(AVERAGE(Zinsswaps!M266:M337)+'iBoxx Extrapolation'!$H337,2)</f>
        <v>3.57</v>
      </c>
      <c r="N337" s="13">
        <f>ROUND(AVERAGE(Zinsswaps!N266:N337)+'iBoxx Extrapolation'!$H337,2)</f>
        <v>3.61</v>
      </c>
      <c r="O337" s="13">
        <f>ROUND(AVERAGE(Zinsswaps!O266:O337)+'iBoxx Extrapolation'!$H337,2)</f>
        <v>3.64</v>
      </c>
      <c r="P337" s="13">
        <f>ROUND(AVERAGE(Zinsswaps!P266:P337)+'iBoxx Extrapolation'!$H337,2)</f>
        <v>3.67</v>
      </c>
      <c r="Q337" s="13">
        <f>ROUND(AVERAGE(Zinsswaps!Q266:Q337)+'iBoxx Extrapolation'!$H337,2)</f>
        <v>3.69</v>
      </c>
      <c r="R337" s="13">
        <f>ROUND(AVERAGE(Zinsswaps!R266:R337)+'iBoxx Extrapolation'!$H337,2)</f>
        <v>3.7</v>
      </c>
      <c r="S337" s="13">
        <f>ROUND(AVERAGE(Zinsswaps!S266:S337)+'iBoxx Extrapolation'!$H337,2)</f>
        <v>3.71</v>
      </c>
      <c r="T337" s="13">
        <f>ROUND(AVERAGE(Zinsswaps!T266:T337)+'iBoxx Extrapolation'!$H337,2)</f>
        <v>3.72</v>
      </c>
      <c r="U337" s="13">
        <f>ROUND(AVERAGE(Zinsswaps!U266:U337)+'iBoxx Extrapolation'!$H337,2)</f>
        <v>3.73</v>
      </c>
      <c r="V337" s="13">
        <f>ROUND(AVERAGE(Zinsswaps!V266:V337)+'iBoxx Extrapolation'!$H337,2)</f>
        <v>3.73</v>
      </c>
      <c r="W337" s="13">
        <f>ROUND(AVERAGE(Zinsswaps!W266:W337)+'iBoxx Extrapolation'!$H337,2)</f>
        <v>3.72</v>
      </c>
      <c r="X337" s="13">
        <f>ROUND(AVERAGE(Zinsswaps!X266:X337)+'iBoxx Extrapolation'!$H337,2)</f>
        <v>3.72</v>
      </c>
      <c r="Y337" s="13">
        <f>ROUND(AVERAGE(Zinsswaps!Y266:Y337)+'iBoxx Extrapolation'!$H337,2)</f>
        <v>3.71</v>
      </c>
      <c r="Z337" s="13">
        <f>ROUND(AVERAGE(Zinsswaps!Z266:Z337)+'iBoxx Extrapolation'!$H337,2)</f>
        <v>3.71</v>
      </c>
      <c r="AA337" s="13">
        <f>ROUND(AVERAGE(Zinsswaps!AA266:AA337)+'iBoxx Extrapolation'!$H337,2)</f>
        <v>3.69</v>
      </c>
      <c r="AB337" s="13">
        <f>ROUND(AVERAGE(Zinsswaps!AB266:AB337)+'iBoxx Extrapolation'!$H337,2)</f>
        <v>3.68</v>
      </c>
      <c r="AC337" s="13">
        <f>ROUND(AVERAGE(Zinsswaps!AC266:AC337)+'iBoxx Extrapolation'!$H337,2)</f>
        <v>3.67</v>
      </c>
      <c r="AD337" s="13">
        <f>ROUND(AVERAGE(Zinsswaps!AD266:AD337)+'iBoxx Extrapolation'!$H337,2)</f>
        <v>3.66</v>
      </c>
      <c r="AE337" s="13">
        <f>ROUND(AVERAGE(Zinsswaps!AE266:AE337)+'iBoxx Extrapolation'!$H337,2)</f>
        <v>3.65</v>
      </c>
      <c r="AF337" s="13">
        <f>ROUND(AVERAGE(Zinsswaps!AF266:AF337)+'iBoxx Extrapolation'!$H337,2)</f>
        <v>3.63</v>
      </c>
      <c r="AG337" s="13">
        <f>ROUND(AVERAGE(Zinsswaps!AG266:AG337)+'iBoxx Extrapolation'!$H337,2)</f>
        <v>3.62</v>
      </c>
      <c r="AH337" s="13">
        <f>ROUND(AVERAGE(Zinsswaps!AH266:AH337)+'iBoxx Extrapolation'!$H337,2)</f>
        <v>3.6</v>
      </c>
      <c r="AI337" s="13">
        <f>ROUND(AVERAGE(Zinsswaps!AI266:AI337)+'iBoxx Extrapolation'!$H337,2)</f>
        <v>3.59</v>
      </c>
      <c r="AJ337" s="13">
        <f>ROUND(AVERAGE(Zinsswaps!AJ266:AJ337)+'iBoxx Extrapolation'!$H337,2)</f>
        <v>3.57</v>
      </c>
      <c r="AK337" s="13">
        <f>ROUND(AVERAGE(Zinsswaps!AK266:AK337)+'iBoxx Extrapolation'!$H337,2)</f>
        <v>3.56</v>
      </c>
      <c r="AL337" s="13">
        <f>ROUND(AVERAGE(Zinsswaps!AL266:AL337)+'iBoxx Extrapolation'!$H337,2)</f>
        <v>3.55</v>
      </c>
      <c r="AM337" s="13">
        <f>ROUND(AVERAGE(Zinsswaps!AM266:AM337)+'iBoxx Extrapolation'!$H337,2)</f>
        <v>3.54</v>
      </c>
      <c r="AN337" s="13">
        <f>ROUND(AVERAGE(Zinsswaps!AN266:AN337)+'iBoxx Extrapolation'!$H337,2)</f>
        <v>3.53</v>
      </c>
      <c r="AO337" s="13">
        <f>ROUND(AVERAGE(Zinsswaps!AO266:AO337)+'iBoxx Extrapolation'!$H337,2)</f>
        <v>3.52</v>
      </c>
      <c r="AP337" s="13">
        <f>ROUND(AVERAGE(Zinsswaps!AP266:AP337)+'iBoxx Extrapolation'!$H337,2)</f>
        <v>3.5</v>
      </c>
      <c r="AQ337" s="13">
        <f>ROUND(AVERAGE(Zinsswaps!AQ266:AQ337)+'iBoxx Extrapolation'!$H337,2)</f>
        <v>3.48</v>
      </c>
      <c r="AR337" s="13">
        <f>ROUND(AVERAGE(Zinsswaps!AR266:AR337)+'iBoxx Extrapolation'!$H337,2)</f>
        <v>3.46</v>
      </c>
      <c r="AS337" s="13">
        <f>ROUND(AVERAGE(Zinsswaps!AS266:AS337)+'iBoxx Extrapolation'!$H337,2)</f>
        <v>3.44</v>
      </c>
      <c r="AT337" s="13">
        <f>ROUND(AVERAGE(Zinsswaps!AT266:AT337)+'iBoxx Extrapolation'!$H337,2)</f>
        <v>3.42</v>
      </c>
      <c r="AU337" s="13">
        <f>ROUND(AVERAGE(Zinsswaps!AU266:AU337)+'iBoxx Extrapolation'!$H337,2)</f>
        <v>3.4</v>
      </c>
      <c r="AV337" s="13">
        <f>ROUND(AVERAGE(Zinsswaps!AV266:AV337)+'iBoxx Extrapolation'!$H337,2)</f>
        <v>3.39</v>
      </c>
      <c r="AW337" s="13">
        <f>ROUND(AVERAGE(Zinsswaps!AW266:AW337)+'iBoxx Extrapolation'!$H337,2)</f>
        <v>3.37</v>
      </c>
      <c r="AX337" s="13">
        <f>ROUND(AVERAGE(Zinsswaps!AX266:AX337)+'iBoxx Extrapolation'!$H337,2)</f>
        <v>3.36</v>
      </c>
      <c r="AY337" s="13">
        <f>ROUND(AVERAGE(Zinsswaps!AY266:AY337)+'iBoxx Extrapolation'!$H337,2)</f>
        <v>3.34</v>
      </c>
    </row>
    <row r="338" spans="1:51" s="16" customFormat="1" x14ac:dyDescent="0.2">
      <c r="A338" s="12">
        <v>47514</v>
      </c>
      <c r="B338" s="13">
        <f>ROUND(AVERAGE(Zinsswaps!B267:B338)+'iBoxx Extrapolation'!$H338,2)</f>
        <v>3.11</v>
      </c>
      <c r="C338" s="13">
        <f>ROUND(AVERAGE(Zinsswaps!C267:C338)+'iBoxx Extrapolation'!$H338,2)</f>
        <v>3.06</v>
      </c>
      <c r="D338" s="13">
        <f>ROUND(AVERAGE(Zinsswaps!D267:D338)+'iBoxx Extrapolation'!$H338,2)</f>
        <v>3.08</v>
      </c>
      <c r="E338" s="13">
        <f>ROUND(AVERAGE(Zinsswaps!E267:E338)+'iBoxx Extrapolation'!$H338,2)</f>
        <v>3.13</v>
      </c>
      <c r="F338" s="13">
        <f>ROUND(AVERAGE(Zinsswaps!F267:F338)+'iBoxx Extrapolation'!$H338,2)</f>
        <v>3.19</v>
      </c>
      <c r="G338" s="13">
        <f>ROUND(AVERAGE(Zinsswaps!G267:G338)+'iBoxx Extrapolation'!$H338,2)</f>
        <v>3.25</v>
      </c>
      <c r="H338" s="13">
        <f>ROUND(AVERAGE(Zinsswaps!H267:H338)+'iBoxx Extrapolation'!$H338,2)</f>
        <v>3.31</v>
      </c>
      <c r="I338" s="13">
        <f>ROUND(AVERAGE(Zinsswaps!I267:I338)+'iBoxx Extrapolation'!$H338,2)</f>
        <v>3.37</v>
      </c>
      <c r="J338" s="13">
        <f>ROUND(AVERAGE(Zinsswaps!J267:J338)+'iBoxx Extrapolation'!$H338,2)</f>
        <v>3.42</v>
      </c>
      <c r="K338" s="13">
        <f>ROUND(AVERAGE(Zinsswaps!K267:K338)+'iBoxx Extrapolation'!$H338,2)</f>
        <v>3.47</v>
      </c>
      <c r="L338" s="13">
        <f>ROUND(AVERAGE(Zinsswaps!L267:L338)+'iBoxx Extrapolation'!$H338,2)</f>
        <v>3.53</v>
      </c>
      <c r="M338" s="13">
        <f>ROUND(AVERAGE(Zinsswaps!M267:M338)+'iBoxx Extrapolation'!$H338,2)</f>
        <v>3.57</v>
      </c>
      <c r="N338" s="13">
        <f>ROUND(AVERAGE(Zinsswaps!N267:N338)+'iBoxx Extrapolation'!$H338,2)</f>
        <v>3.61</v>
      </c>
      <c r="O338" s="13">
        <f>ROUND(AVERAGE(Zinsswaps!O267:O338)+'iBoxx Extrapolation'!$H338,2)</f>
        <v>3.65</v>
      </c>
      <c r="P338" s="13">
        <f>ROUND(AVERAGE(Zinsswaps!P267:P338)+'iBoxx Extrapolation'!$H338,2)</f>
        <v>3.68</v>
      </c>
      <c r="Q338" s="13">
        <f>ROUND(AVERAGE(Zinsswaps!Q267:Q338)+'iBoxx Extrapolation'!$H338,2)</f>
        <v>3.69</v>
      </c>
      <c r="R338" s="13">
        <f>ROUND(AVERAGE(Zinsswaps!R267:R338)+'iBoxx Extrapolation'!$H338,2)</f>
        <v>3.71</v>
      </c>
      <c r="S338" s="13">
        <f>ROUND(AVERAGE(Zinsswaps!S267:S338)+'iBoxx Extrapolation'!$H338,2)</f>
        <v>3.72</v>
      </c>
      <c r="T338" s="13">
        <f>ROUND(AVERAGE(Zinsswaps!T267:T338)+'iBoxx Extrapolation'!$H338,2)</f>
        <v>3.73</v>
      </c>
      <c r="U338" s="13">
        <f>ROUND(AVERAGE(Zinsswaps!U267:U338)+'iBoxx Extrapolation'!$H338,2)</f>
        <v>3.74</v>
      </c>
      <c r="V338" s="13">
        <f>ROUND(AVERAGE(Zinsswaps!V267:V338)+'iBoxx Extrapolation'!$H338,2)</f>
        <v>3.74</v>
      </c>
      <c r="W338" s="13">
        <f>ROUND(AVERAGE(Zinsswaps!W267:W338)+'iBoxx Extrapolation'!$H338,2)</f>
        <v>3.73</v>
      </c>
      <c r="X338" s="13">
        <f>ROUND(AVERAGE(Zinsswaps!X267:X338)+'iBoxx Extrapolation'!$H338,2)</f>
        <v>3.73</v>
      </c>
      <c r="Y338" s="13">
        <f>ROUND(AVERAGE(Zinsswaps!Y267:Y338)+'iBoxx Extrapolation'!$H338,2)</f>
        <v>3.72</v>
      </c>
      <c r="Z338" s="13">
        <f>ROUND(AVERAGE(Zinsswaps!Z267:Z338)+'iBoxx Extrapolation'!$H338,2)</f>
        <v>3.72</v>
      </c>
      <c r="AA338" s="13">
        <f>ROUND(AVERAGE(Zinsswaps!AA267:AA338)+'iBoxx Extrapolation'!$H338,2)</f>
        <v>3.7</v>
      </c>
      <c r="AB338" s="13">
        <f>ROUND(AVERAGE(Zinsswaps!AB267:AB338)+'iBoxx Extrapolation'!$H338,2)</f>
        <v>3.69</v>
      </c>
      <c r="AC338" s="13">
        <f>ROUND(AVERAGE(Zinsswaps!AC267:AC338)+'iBoxx Extrapolation'!$H338,2)</f>
        <v>3.68</v>
      </c>
      <c r="AD338" s="13">
        <f>ROUND(AVERAGE(Zinsswaps!AD267:AD338)+'iBoxx Extrapolation'!$H338,2)</f>
        <v>3.67</v>
      </c>
      <c r="AE338" s="13">
        <f>ROUND(AVERAGE(Zinsswaps!AE267:AE338)+'iBoxx Extrapolation'!$H338,2)</f>
        <v>3.66</v>
      </c>
      <c r="AF338" s="13">
        <f>ROUND(AVERAGE(Zinsswaps!AF267:AF338)+'iBoxx Extrapolation'!$H338,2)</f>
        <v>3.64</v>
      </c>
      <c r="AG338" s="13">
        <f>ROUND(AVERAGE(Zinsswaps!AG267:AG338)+'iBoxx Extrapolation'!$H338,2)</f>
        <v>3.63</v>
      </c>
      <c r="AH338" s="13">
        <f>ROUND(AVERAGE(Zinsswaps!AH267:AH338)+'iBoxx Extrapolation'!$H338,2)</f>
        <v>3.61</v>
      </c>
      <c r="AI338" s="13">
        <f>ROUND(AVERAGE(Zinsswaps!AI267:AI338)+'iBoxx Extrapolation'!$H338,2)</f>
        <v>3.6</v>
      </c>
      <c r="AJ338" s="13">
        <f>ROUND(AVERAGE(Zinsswaps!AJ267:AJ338)+'iBoxx Extrapolation'!$H338,2)</f>
        <v>3.59</v>
      </c>
      <c r="AK338" s="13">
        <f>ROUND(AVERAGE(Zinsswaps!AK267:AK338)+'iBoxx Extrapolation'!$H338,2)</f>
        <v>3.57</v>
      </c>
      <c r="AL338" s="13">
        <f>ROUND(AVERAGE(Zinsswaps!AL267:AL338)+'iBoxx Extrapolation'!$H338,2)</f>
        <v>3.56</v>
      </c>
      <c r="AM338" s="13">
        <f>ROUND(AVERAGE(Zinsswaps!AM267:AM338)+'iBoxx Extrapolation'!$H338,2)</f>
        <v>3.55</v>
      </c>
      <c r="AN338" s="13">
        <f>ROUND(AVERAGE(Zinsswaps!AN267:AN338)+'iBoxx Extrapolation'!$H338,2)</f>
        <v>3.54</v>
      </c>
      <c r="AO338" s="13">
        <f>ROUND(AVERAGE(Zinsswaps!AO267:AO338)+'iBoxx Extrapolation'!$H338,2)</f>
        <v>3.53</v>
      </c>
      <c r="AP338" s="13">
        <f>ROUND(AVERAGE(Zinsswaps!AP267:AP338)+'iBoxx Extrapolation'!$H338,2)</f>
        <v>3.51</v>
      </c>
      <c r="AQ338" s="13">
        <f>ROUND(AVERAGE(Zinsswaps!AQ267:AQ338)+'iBoxx Extrapolation'!$H338,2)</f>
        <v>3.49</v>
      </c>
      <c r="AR338" s="13">
        <f>ROUND(AVERAGE(Zinsswaps!AR267:AR338)+'iBoxx Extrapolation'!$H338,2)</f>
        <v>3.47</v>
      </c>
      <c r="AS338" s="13">
        <f>ROUND(AVERAGE(Zinsswaps!AS267:AS338)+'iBoxx Extrapolation'!$H338,2)</f>
        <v>3.45</v>
      </c>
      <c r="AT338" s="13">
        <f>ROUND(AVERAGE(Zinsswaps!AT267:AT338)+'iBoxx Extrapolation'!$H338,2)</f>
        <v>3.43</v>
      </c>
      <c r="AU338" s="13">
        <f>ROUND(AVERAGE(Zinsswaps!AU267:AU338)+'iBoxx Extrapolation'!$H338,2)</f>
        <v>3.42</v>
      </c>
      <c r="AV338" s="13">
        <f>ROUND(AVERAGE(Zinsswaps!AV267:AV338)+'iBoxx Extrapolation'!$H338,2)</f>
        <v>3.4</v>
      </c>
      <c r="AW338" s="13">
        <f>ROUND(AVERAGE(Zinsswaps!AW267:AW338)+'iBoxx Extrapolation'!$H338,2)</f>
        <v>3.38</v>
      </c>
      <c r="AX338" s="13">
        <f>ROUND(AVERAGE(Zinsswaps!AX267:AX338)+'iBoxx Extrapolation'!$H338,2)</f>
        <v>3.37</v>
      </c>
      <c r="AY338" s="13">
        <f>ROUND(AVERAGE(Zinsswaps!AY267:AY338)+'iBoxx Extrapolation'!$H338,2)</f>
        <v>3.36</v>
      </c>
    </row>
    <row r="339" spans="1:51" s="16" customFormat="1" x14ac:dyDescent="0.2">
      <c r="A339" s="12">
        <v>47542</v>
      </c>
      <c r="B339" s="13">
        <f>ROUND(AVERAGE(Zinsswaps!B268:B339)+'iBoxx Extrapolation'!$H339,2)</f>
        <v>3.09</v>
      </c>
      <c r="C339" s="13">
        <f>ROUND(AVERAGE(Zinsswaps!C268:C339)+'iBoxx Extrapolation'!$H339,2)</f>
        <v>3.05</v>
      </c>
      <c r="D339" s="13">
        <f>ROUND(AVERAGE(Zinsswaps!D268:D339)+'iBoxx Extrapolation'!$H339,2)</f>
        <v>3.07</v>
      </c>
      <c r="E339" s="13">
        <f>ROUND(AVERAGE(Zinsswaps!E268:E339)+'iBoxx Extrapolation'!$H339,2)</f>
        <v>3.13</v>
      </c>
      <c r="F339" s="13">
        <f>ROUND(AVERAGE(Zinsswaps!F268:F339)+'iBoxx Extrapolation'!$H339,2)</f>
        <v>3.18</v>
      </c>
      <c r="G339" s="13">
        <f>ROUND(AVERAGE(Zinsswaps!G268:G339)+'iBoxx Extrapolation'!$H339,2)</f>
        <v>3.25</v>
      </c>
      <c r="H339" s="13">
        <f>ROUND(AVERAGE(Zinsswaps!H268:H339)+'iBoxx Extrapolation'!$H339,2)</f>
        <v>3.31</v>
      </c>
      <c r="I339" s="13">
        <f>ROUND(AVERAGE(Zinsswaps!I268:I339)+'iBoxx Extrapolation'!$H339,2)</f>
        <v>3.37</v>
      </c>
      <c r="J339" s="13">
        <f>ROUND(AVERAGE(Zinsswaps!J268:J339)+'iBoxx Extrapolation'!$H339,2)</f>
        <v>3.42</v>
      </c>
      <c r="K339" s="13">
        <f>ROUND(AVERAGE(Zinsswaps!K268:K339)+'iBoxx Extrapolation'!$H339,2)</f>
        <v>3.48</v>
      </c>
      <c r="L339" s="13">
        <f>ROUND(AVERAGE(Zinsswaps!L268:L339)+'iBoxx Extrapolation'!$H339,2)</f>
        <v>3.53</v>
      </c>
      <c r="M339" s="13">
        <f>ROUND(AVERAGE(Zinsswaps!M268:M339)+'iBoxx Extrapolation'!$H339,2)</f>
        <v>3.58</v>
      </c>
      <c r="N339" s="13">
        <f>ROUND(AVERAGE(Zinsswaps!N268:N339)+'iBoxx Extrapolation'!$H339,2)</f>
        <v>3.62</v>
      </c>
      <c r="O339" s="13">
        <f>ROUND(AVERAGE(Zinsswaps!O268:O339)+'iBoxx Extrapolation'!$H339,2)</f>
        <v>3.65</v>
      </c>
      <c r="P339" s="13">
        <f>ROUND(AVERAGE(Zinsswaps!P268:P339)+'iBoxx Extrapolation'!$H339,2)</f>
        <v>3.68</v>
      </c>
      <c r="Q339" s="13">
        <f>ROUND(AVERAGE(Zinsswaps!Q268:Q339)+'iBoxx Extrapolation'!$H339,2)</f>
        <v>3.7</v>
      </c>
      <c r="R339" s="13">
        <f>ROUND(AVERAGE(Zinsswaps!R268:R339)+'iBoxx Extrapolation'!$H339,2)</f>
        <v>3.71</v>
      </c>
      <c r="S339" s="13">
        <f>ROUND(AVERAGE(Zinsswaps!S268:S339)+'iBoxx Extrapolation'!$H339,2)</f>
        <v>3.73</v>
      </c>
      <c r="T339" s="13">
        <f>ROUND(AVERAGE(Zinsswaps!T268:T339)+'iBoxx Extrapolation'!$H339,2)</f>
        <v>3.74</v>
      </c>
      <c r="U339" s="13">
        <f>ROUND(AVERAGE(Zinsswaps!U268:U339)+'iBoxx Extrapolation'!$H339,2)</f>
        <v>3.75</v>
      </c>
      <c r="V339" s="13">
        <f>ROUND(AVERAGE(Zinsswaps!V268:V339)+'iBoxx Extrapolation'!$H339,2)</f>
        <v>3.74</v>
      </c>
      <c r="W339" s="13">
        <f>ROUND(AVERAGE(Zinsswaps!W268:W339)+'iBoxx Extrapolation'!$H339,2)</f>
        <v>3.74</v>
      </c>
      <c r="X339" s="13">
        <f>ROUND(AVERAGE(Zinsswaps!X268:X339)+'iBoxx Extrapolation'!$H339,2)</f>
        <v>3.74</v>
      </c>
      <c r="Y339" s="13">
        <f>ROUND(AVERAGE(Zinsswaps!Y268:Y339)+'iBoxx Extrapolation'!$H339,2)</f>
        <v>3.73</v>
      </c>
      <c r="Z339" s="13">
        <f>ROUND(AVERAGE(Zinsswaps!Z268:Z339)+'iBoxx Extrapolation'!$H339,2)</f>
        <v>3.73</v>
      </c>
      <c r="AA339" s="13">
        <f>ROUND(AVERAGE(Zinsswaps!AA268:AA339)+'iBoxx Extrapolation'!$H339,2)</f>
        <v>3.72</v>
      </c>
      <c r="AB339" s="13">
        <f>ROUND(AVERAGE(Zinsswaps!AB268:AB339)+'iBoxx Extrapolation'!$H339,2)</f>
        <v>3.7</v>
      </c>
      <c r="AC339" s="13">
        <f>ROUND(AVERAGE(Zinsswaps!AC268:AC339)+'iBoxx Extrapolation'!$H339,2)</f>
        <v>3.69</v>
      </c>
      <c r="AD339" s="13">
        <f>ROUND(AVERAGE(Zinsswaps!AD268:AD339)+'iBoxx Extrapolation'!$H339,2)</f>
        <v>3.68</v>
      </c>
      <c r="AE339" s="13">
        <f>ROUND(AVERAGE(Zinsswaps!AE268:AE339)+'iBoxx Extrapolation'!$H339,2)</f>
        <v>3.67</v>
      </c>
      <c r="AF339" s="13">
        <f>ROUND(AVERAGE(Zinsswaps!AF268:AF339)+'iBoxx Extrapolation'!$H339,2)</f>
        <v>3.66</v>
      </c>
      <c r="AG339" s="13">
        <f>ROUND(AVERAGE(Zinsswaps!AG268:AG339)+'iBoxx Extrapolation'!$H339,2)</f>
        <v>3.64</v>
      </c>
      <c r="AH339" s="13">
        <f>ROUND(AVERAGE(Zinsswaps!AH268:AH339)+'iBoxx Extrapolation'!$H339,2)</f>
        <v>3.63</v>
      </c>
      <c r="AI339" s="13">
        <f>ROUND(AVERAGE(Zinsswaps!AI268:AI339)+'iBoxx Extrapolation'!$H339,2)</f>
        <v>3.61</v>
      </c>
      <c r="AJ339" s="13">
        <f>ROUND(AVERAGE(Zinsswaps!AJ268:AJ339)+'iBoxx Extrapolation'!$H339,2)</f>
        <v>3.6</v>
      </c>
      <c r="AK339" s="13">
        <f>ROUND(AVERAGE(Zinsswaps!AK268:AK339)+'iBoxx Extrapolation'!$H339,2)</f>
        <v>3.59</v>
      </c>
      <c r="AL339" s="13">
        <f>ROUND(AVERAGE(Zinsswaps!AL268:AL339)+'iBoxx Extrapolation'!$H339,2)</f>
        <v>3.57</v>
      </c>
      <c r="AM339" s="13">
        <f>ROUND(AVERAGE(Zinsswaps!AM268:AM339)+'iBoxx Extrapolation'!$H339,2)</f>
        <v>3.56</v>
      </c>
      <c r="AN339" s="13">
        <f>ROUND(AVERAGE(Zinsswaps!AN268:AN339)+'iBoxx Extrapolation'!$H339,2)</f>
        <v>3.55</v>
      </c>
      <c r="AO339" s="13">
        <f>ROUND(AVERAGE(Zinsswaps!AO268:AO339)+'iBoxx Extrapolation'!$H339,2)</f>
        <v>3.54</v>
      </c>
      <c r="AP339" s="13">
        <f>ROUND(AVERAGE(Zinsswaps!AP268:AP339)+'iBoxx Extrapolation'!$H339,2)</f>
        <v>3.52</v>
      </c>
      <c r="AQ339" s="13">
        <f>ROUND(AVERAGE(Zinsswaps!AQ268:AQ339)+'iBoxx Extrapolation'!$H339,2)</f>
        <v>3.5</v>
      </c>
      <c r="AR339" s="13">
        <f>ROUND(AVERAGE(Zinsswaps!AR268:AR339)+'iBoxx Extrapolation'!$H339,2)</f>
        <v>3.48</v>
      </c>
      <c r="AS339" s="13">
        <f>ROUND(AVERAGE(Zinsswaps!AS268:AS339)+'iBoxx Extrapolation'!$H339,2)</f>
        <v>3.46</v>
      </c>
      <c r="AT339" s="13">
        <f>ROUND(AVERAGE(Zinsswaps!AT268:AT339)+'iBoxx Extrapolation'!$H339,2)</f>
        <v>3.44</v>
      </c>
      <c r="AU339" s="13">
        <f>ROUND(AVERAGE(Zinsswaps!AU268:AU339)+'iBoxx Extrapolation'!$H339,2)</f>
        <v>3.43</v>
      </c>
      <c r="AV339" s="13">
        <f>ROUND(AVERAGE(Zinsswaps!AV268:AV339)+'iBoxx Extrapolation'!$H339,2)</f>
        <v>3.41</v>
      </c>
      <c r="AW339" s="13">
        <f>ROUND(AVERAGE(Zinsswaps!AW268:AW339)+'iBoxx Extrapolation'!$H339,2)</f>
        <v>3.4</v>
      </c>
      <c r="AX339" s="13">
        <f>ROUND(AVERAGE(Zinsswaps!AX268:AX339)+'iBoxx Extrapolation'!$H339,2)</f>
        <v>3.38</v>
      </c>
      <c r="AY339" s="13">
        <f>ROUND(AVERAGE(Zinsswaps!AY268:AY339)+'iBoxx Extrapolation'!$H339,2)</f>
        <v>3.37</v>
      </c>
    </row>
    <row r="340" spans="1:51" s="16" customFormat="1" x14ac:dyDescent="0.2">
      <c r="A340" s="12">
        <v>47573</v>
      </c>
      <c r="B340" s="13">
        <f>ROUND(AVERAGE(Zinsswaps!B269:B340)+'iBoxx Extrapolation'!$H340,2)</f>
        <v>3.07</v>
      </c>
      <c r="C340" s="13">
        <f>ROUND(AVERAGE(Zinsswaps!C269:C340)+'iBoxx Extrapolation'!$H340,2)</f>
        <v>3.04</v>
      </c>
      <c r="D340" s="13">
        <f>ROUND(AVERAGE(Zinsswaps!D269:D340)+'iBoxx Extrapolation'!$H340,2)</f>
        <v>3.07</v>
      </c>
      <c r="E340" s="13">
        <f>ROUND(AVERAGE(Zinsswaps!E269:E340)+'iBoxx Extrapolation'!$H340,2)</f>
        <v>3.12</v>
      </c>
      <c r="F340" s="13">
        <f>ROUND(AVERAGE(Zinsswaps!F269:F340)+'iBoxx Extrapolation'!$H340,2)</f>
        <v>3.18</v>
      </c>
      <c r="G340" s="13">
        <f>ROUND(AVERAGE(Zinsswaps!G269:G340)+'iBoxx Extrapolation'!$H340,2)</f>
        <v>3.25</v>
      </c>
      <c r="H340" s="13">
        <f>ROUND(AVERAGE(Zinsswaps!H269:H340)+'iBoxx Extrapolation'!$H340,2)</f>
        <v>3.31</v>
      </c>
      <c r="I340" s="13">
        <f>ROUND(AVERAGE(Zinsswaps!I269:I340)+'iBoxx Extrapolation'!$H340,2)</f>
        <v>3.37</v>
      </c>
      <c r="J340" s="13">
        <f>ROUND(AVERAGE(Zinsswaps!J269:J340)+'iBoxx Extrapolation'!$H340,2)</f>
        <v>3.43</v>
      </c>
      <c r="K340" s="13">
        <f>ROUND(AVERAGE(Zinsswaps!K269:K340)+'iBoxx Extrapolation'!$H340,2)</f>
        <v>3.48</v>
      </c>
      <c r="L340" s="13">
        <f>ROUND(AVERAGE(Zinsswaps!L269:L340)+'iBoxx Extrapolation'!$H340,2)</f>
        <v>3.54</v>
      </c>
      <c r="M340" s="13">
        <f>ROUND(AVERAGE(Zinsswaps!M269:M340)+'iBoxx Extrapolation'!$H340,2)</f>
        <v>3.58</v>
      </c>
      <c r="N340" s="13">
        <f>ROUND(AVERAGE(Zinsswaps!N269:N340)+'iBoxx Extrapolation'!$H340,2)</f>
        <v>3.62</v>
      </c>
      <c r="O340" s="13">
        <f>ROUND(AVERAGE(Zinsswaps!O269:O340)+'iBoxx Extrapolation'!$H340,2)</f>
        <v>3.66</v>
      </c>
      <c r="P340" s="13">
        <f>ROUND(AVERAGE(Zinsswaps!P269:P340)+'iBoxx Extrapolation'!$H340,2)</f>
        <v>3.69</v>
      </c>
      <c r="Q340" s="13">
        <f>ROUND(AVERAGE(Zinsswaps!Q269:Q340)+'iBoxx Extrapolation'!$H340,2)</f>
        <v>3.71</v>
      </c>
      <c r="R340" s="13">
        <f>ROUND(AVERAGE(Zinsswaps!R269:R340)+'iBoxx Extrapolation'!$H340,2)</f>
        <v>3.72</v>
      </c>
      <c r="S340" s="13">
        <f>ROUND(AVERAGE(Zinsswaps!S269:S340)+'iBoxx Extrapolation'!$H340,2)</f>
        <v>3.74</v>
      </c>
      <c r="T340" s="13">
        <f>ROUND(AVERAGE(Zinsswaps!T269:T340)+'iBoxx Extrapolation'!$H340,2)</f>
        <v>3.75</v>
      </c>
      <c r="U340" s="13">
        <f>ROUND(AVERAGE(Zinsswaps!U269:U340)+'iBoxx Extrapolation'!$H340,2)</f>
        <v>3.76</v>
      </c>
      <c r="V340" s="13">
        <f>ROUND(AVERAGE(Zinsswaps!V269:V340)+'iBoxx Extrapolation'!$H340,2)</f>
        <v>3.76</v>
      </c>
      <c r="W340" s="13">
        <f>ROUND(AVERAGE(Zinsswaps!W269:W340)+'iBoxx Extrapolation'!$H340,2)</f>
        <v>3.75</v>
      </c>
      <c r="X340" s="13">
        <f>ROUND(AVERAGE(Zinsswaps!X269:X340)+'iBoxx Extrapolation'!$H340,2)</f>
        <v>3.75</v>
      </c>
      <c r="Y340" s="13">
        <f>ROUND(AVERAGE(Zinsswaps!Y269:Y340)+'iBoxx Extrapolation'!$H340,2)</f>
        <v>3.74</v>
      </c>
      <c r="Z340" s="13">
        <f>ROUND(AVERAGE(Zinsswaps!Z269:Z340)+'iBoxx Extrapolation'!$H340,2)</f>
        <v>3.74</v>
      </c>
      <c r="AA340" s="13">
        <f>ROUND(AVERAGE(Zinsswaps!AA269:AA340)+'iBoxx Extrapolation'!$H340,2)</f>
        <v>3.73</v>
      </c>
      <c r="AB340" s="13">
        <f>ROUND(AVERAGE(Zinsswaps!AB269:AB340)+'iBoxx Extrapolation'!$H340,2)</f>
        <v>3.72</v>
      </c>
      <c r="AC340" s="13">
        <f>ROUND(AVERAGE(Zinsswaps!AC269:AC340)+'iBoxx Extrapolation'!$H340,2)</f>
        <v>3.71</v>
      </c>
      <c r="AD340" s="13">
        <f>ROUND(AVERAGE(Zinsswaps!AD269:AD340)+'iBoxx Extrapolation'!$H340,2)</f>
        <v>3.7</v>
      </c>
      <c r="AE340" s="13">
        <f>ROUND(AVERAGE(Zinsswaps!AE269:AE340)+'iBoxx Extrapolation'!$H340,2)</f>
        <v>3.69</v>
      </c>
      <c r="AF340" s="13">
        <f>ROUND(AVERAGE(Zinsswaps!AF269:AF340)+'iBoxx Extrapolation'!$H340,2)</f>
        <v>3.67</v>
      </c>
      <c r="AG340" s="13">
        <f>ROUND(AVERAGE(Zinsswaps!AG269:AG340)+'iBoxx Extrapolation'!$H340,2)</f>
        <v>3.65</v>
      </c>
      <c r="AH340" s="13">
        <f>ROUND(AVERAGE(Zinsswaps!AH269:AH340)+'iBoxx Extrapolation'!$H340,2)</f>
        <v>3.64</v>
      </c>
      <c r="AI340" s="13">
        <f>ROUND(AVERAGE(Zinsswaps!AI269:AI340)+'iBoxx Extrapolation'!$H340,2)</f>
        <v>3.63</v>
      </c>
      <c r="AJ340" s="13">
        <f>ROUND(AVERAGE(Zinsswaps!AJ269:AJ340)+'iBoxx Extrapolation'!$H340,2)</f>
        <v>3.61</v>
      </c>
      <c r="AK340" s="13">
        <f>ROUND(AVERAGE(Zinsswaps!AK269:AK340)+'iBoxx Extrapolation'!$H340,2)</f>
        <v>3.6</v>
      </c>
      <c r="AL340" s="13">
        <f>ROUND(AVERAGE(Zinsswaps!AL269:AL340)+'iBoxx Extrapolation'!$H340,2)</f>
        <v>3.59</v>
      </c>
      <c r="AM340" s="13">
        <f>ROUND(AVERAGE(Zinsswaps!AM269:AM340)+'iBoxx Extrapolation'!$H340,2)</f>
        <v>3.58</v>
      </c>
      <c r="AN340" s="13">
        <f>ROUND(AVERAGE(Zinsswaps!AN269:AN340)+'iBoxx Extrapolation'!$H340,2)</f>
        <v>3.57</v>
      </c>
      <c r="AO340" s="13">
        <f>ROUND(AVERAGE(Zinsswaps!AO269:AO340)+'iBoxx Extrapolation'!$H340,2)</f>
        <v>3.56</v>
      </c>
      <c r="AP340" s="13">
        <f>ROUND(AVERAGE(Zinsswaps!AP269:AP340)+'iBoxx Extrapolation'!$H340,2)</f>
        <v>3.54</v>
      </c>
      <c r="AQ340" s="13">
        <f>ROUND(AVERAGE(Zinsswaps!AQ269:AQ340)+'iBoxx Extrapolation'!$H340,2)</f>
        <v>3.52</v>
      </c>
      <c r="AR340" s="13">
        <f>ROUND(AVERAGE(Zinsswaps!AR269:AR340)+'iBoxx Extrapolation'!$H340,2)</f>
        <v>3.5</v>
      </c>
      <c r="AS340" s="13">
        <f>ROUND(AVERAGE(Zinsswaps!AS269:AS340)+'iBoxx Extrapolation'!$H340,2)</f>
        <v>3.48</v>
      </c>
      <c r="AT340" s="13">
        <f>ROUND(AVERAGE(Zinsswaps!AT269:AT340)+'iBoxx Extrapolation'!$H340,2)</f>
        <v>3.46</v>
      </c>
      <c r="AU340" s="13">
        <f>ROUND(AVERAGE(Zinsswaps!AU269:AU340)+'iBoxx Extrapolation'!$H340,2)</f>
        <v>3.44</v>
      </c>
      <c r="AV340" s="13">
        <f>ROUND(AVERAGE(Zinsswaps!AV269:AV340)+'iBoxx Extrapolation'!$H340,2)</f>
        <v>3.43</v>
      </c>
      <c r="AW340" s="13">
        <f>ROUND(AVERAGE(Zinsswaps!AW269:AW340)+'iBoxx Extrapolation'!$H340,2)</f>
        <v>3.41</v>
      </c>
      <c r="AX340" s="13">
        <f>ROUND(AVERAGE(Zinsswaps!AX269:AX340)+'iBoxx Extrapolation'!$H340,2)</f>
        <v>3.4</v>
      </c>
      <c r="AY340" s="13">
        <f>ROUND(AVERAGE(Zinsswaps!AY269:AY340)+'iBoxx Extrapolation'!$H340,2)</f>
        <v>3.38</v>
      </c>
    </row>
    <row r="341" spans="1:51" s="16" customFormat="1" x14ac:dyDescent="0.2">
      <c r="A341" s="12">
        <v>47603</v>
      </c>
      <c r="B341" s="13">
        <f>ROUND(AVERAGE(Zinsswaps!B270:B341)+'iBoxx Extrapolation'!$H341,2)</f>
        <v>3.05</v>
      </c>
      <c r="C341" s="13">
        <f>ROUND(AVERAGE(Zinsswaps!C270:C341)+'iBoxx Extrapolation'!$H341,2)</f>
        <v>3.02</v>
      </c>
      <c r="D341" s="13">
        <f>ROUND(AVERAGE(Zinsswaps!D270:D341)+'iBoxx Extrapolation'!$H341,2)</f>
        <v>3.06</v>
      </c>
      <c r="E341" s="13">
        <f>ROUND(AVERAGE(Zinsswaps!E270:E341)+'iBoxx Extrapolation'!$H341,2)</f>
        <v>3.12</v>
      </c>
      <c r="F341" s="13">
        <f>ROUND(AVERAGE(Zinsswaps!F270:F341)+'iBoxx Extrapolation'!$H341,2)</f>
        <v>3.18</v>
      </c>
      <c r="G341" s="13">
        <f>ROUND(AVERAGE(Zinsswaps!G270:G341)+'iBoxx Extrapolation'!$H341,2)</f>
        <v>3.24</v>
      </c>
      <c r="H341" s="13">
        <f>ROUND(AVERAGE(Zinsswaps!H270:H341)+'iBoxx Extrapolation'!$H341,2)</f>
        <v>3.31</v>
      </c>
      <c r="I341" s="13">
        <f>ROUND(AVERAGE(Zinsswaps!I270:I341)+'iBoxx Extrapolation'!$H341,2)</f>
        <v>3.37</v>
      </c>
      <c r="J341" s="13">
        <f>ROUND(AVERAGE(Zinsswaps!J270:J341)+'iBoxx Extrapolation'!$H341,2)</f>
        <v>3.43</v>
      </c>
      <c r="K341" s="13">
        <f>ROUND(AVERAGE(Zinsswaps!K270:K341)+'iBoxx Extrapolation'!$H341,2)</f>
        <v>3.48</v>
      </c>
      <c r="L341" s="13">
        <f>ROUND(AVERAGE(Zinsswaps!L270:L341)+'iBoxx Extrapolation'!$H341,2)</f>
        <v>3.54</v>
      </c>
      <c r="M341" s="13">
        <f>ROUND(AVERAGE(Zinsswaps!M270:M341)+'iBoxx Extrapolation'!$H341,2)</f>
        <v>3.58</v>
      </c>
      <c r="N341" s="13">
        <f>ROUND(AVERAGE(Zinsswaps!N270:N341)+'iBoxx Extrapolation'!$H341,2)</f>
        <v>3.63</v>
      </c>
      <c r="O341" s="13">
        <f>ROUND(AVERAGE(Zinsswaps!O270:O341)+'iBoxx Extrapolation'!$H341,2)</f>
        <v>3.66</v>
      </c>
      <c r="P341" s="13">
        <f>ROUND(AVERAGE(Zinsswaps!P270:P341)+'iBoxx Extrapolation'!$H341,2)</f>
        <v>3.7</v>
      </c>
      <c r="Q341" s="13">
        <f>ROUND(AVERAGE(Zinsswaps!Q270:Q341)+'iBoxx Extrapolation'!$H341,2)</f>
        <v>3.71</v>
      </c>
      <c r="R341" s="13">
        <f>ROUND(AVERAGE(Zinsswaps!R270:R341)+'iBoxx Extrapolation'!$H341,2)</f>
        <v>3.73</v>
      </c>
      <c r="S341" s="13">
        <f>ROUND(AVERAGE(Zinsswaps!S270:S341)+'iBoxx Extrapolation'!$H341,2)</f>
        <v>3.74</v>
      </c>
      <c r="T341" s="13">
        <f>ROUND(AVERAGE(Zinsswaps!T270:T341)+'iBoxx Extrapolation'!$H341,2)</f>
        <v>3.76</v>
      </c>
      <c r="U341" s="13">
        <f>ROUND(AVERAGE(Zinsswaps!U270:U341)+'iBoxx Extrapolation'!$H341,2)</f>
        <v>3.77</v>
      </c>
      <c r="V341" s="13">
        <f>ROUND(AVERAGE(Zinsswaps!V270:V341)+'iBoxx Extrapolation'!$H341,2)</f>
        <v>3.76</v>
      </c>
      <c r="W341" s="13">
        <f>ROUND(AVERAGE(Zinsswaps!W270:W341)+'iBoxx Extrapolation'!$H341,2)</f>
        <v>3.76</v>
      </c>
      <c r="X341" s="13">
        <f>ROUND(AVERAGE(Zinsswaps!X270:X341)+'iBoxx Extrapolation'!$H341,2)</f>
        <v>3.76</v>
      </c>
      <c r="Y341" s="13">
        <f>ROUND(AVERAGE(Zinsswaps!Y270:Y341)+'iBoxx Extrapolation'!$H341,2)</f>
        <v>3.75</v>
      </c>
      <c r="Z341" s="13">
        <f>ROUND(AVERAGE(Zinsswaps!Z270:Z341)+'iBoxx Extrapolation'!$H341,2)</f>
        <v>3.75</v>
      </c>
      <c r="AA341" s="13">
        <f>ROUND(AVERAGE(Zinsswaps!AA270:AA341)+'iBoxx Extrapolation'!$H341,2)</f>
        <v>3.74</v>
      </c>
      <c r="AB341" s="13">
        <f>ROUND(AVERAGE(Zinsswaps!AB270:AB341)+'iBoxx Extrapolation'!$H341,2)</f>
        <v>3.73</v>
      </c>
      <c r="AC341" s="13">
        <f>ROUND(AVERAGE(Zinsswaps!AC270:AC341)+'iBoxx Extrapolation'!$H341,2)</f>
        <v>3.72</v>
      </c>
      <c r="AD341" s="13">
        <f>ROUND(AVERAGE(Zinsswaps!AD270:AD341)+'iBoxx Extrapolation'!$H341,2)</f>
        <v>3.71</v>
      </c>
      <c r="AE341" s="13">
        <f>ROUND(AVERAGE(Zinsswaps!AE270:AE341)+'iBoxx Extrapolation'!$H341,2)</f>
        <v>3.7</v>
      </c>
      <c r="AF341" s="13">
        <f>ROUND(AVERAGE(Zinsswaps!AF270:AF341)+'iBoxx Extrapolation'!$H341,2)</f>
        <v>3.68</v>
      </c>
      <c r="AG341" s="13">
        <f>ROUND(AVERAGE(Zinsswaps!AG270:AG341)+'iBoxx Extrapolation'!$H341,2)</f>
        <v>3.67</v>
      </c>
      <c r="AH341" s="13">
        <f>ROUND(AVERAGE(Zinsswaps!AH270:AH341)+'iBoxx Extrapolation'!$H341,2)</f>
        <v>3.65</v>
      </c>
      <c r="AI341" s="13">
        <f>ROUND(AVERAGE(Zinsswaps!AI270:AI341)+'iBoxx Extrapolation'!$H341,2)</f>
        <v>3.64</v>
      </c>
      <c r="AJ341" s="13">
        <f>ROUND(AVERAGE(Zinsswaps!AJ270:AJ341)+'iBoxx Extrapolation'!$H341,2)</f>
        <v>3.62</v>
      </c>
      <c r="AK341" s="13">
        <f>ROUND(AVERAGE(Zinsswaps!AK270:AK341)+'iBoxx Extrapolation'!$H341,2)</f>
        <v>3.61</v>
      </c>
      <c r="AL341" s="13">
        <f>ROUND(AVERAGE(Zinsswaps!AL270:AL341)+'iBoxx Extrapolation'!$H341,2)</f>
        <v>3.6</v>
      </c>
      <c r="AM341" s="13">
        <f>ROUND(AVERAGE(Zinsswaps!AM270:AM341)+'iBoxx Extrapolation'!$H341,2)</f>
        <v>3.59</v>
      </c>
      <c r="AN341" s="13">
        <f>ROUND(AVERAGE(Zinsswaps!AN270:AN341)+'iBoxx Extrapolation'!$H341,2)</f>
        <v>3.58</v>
      </c>
      <c r="AO341" s="13">
        <f>ROUND(AVERAGE(Zinsswaps!AO270:AO341)+'iBoxx Extrapolation'!$H341,2)</f>
        <v>3.57</v>
      </c>
      <c r="AP341" s="13">
        <f>ROUND(AVERAGE(Zinsswaps!AP270:AP341)+'iBoxx Extrapolation'!$H341,2)</f>
        <v>3.55</v>
      </c>
      <c r="AQ341" s="13">
        <f>ROUND(AVERAGE(Zinsswaps!AQ270:AQ341)+'iBoxx Extrapolation'!$H341,2)</f>
        <v>3.53</v>
      </c>
      <c r="AR341" s="13">
        <f>ROUND(AVERAGE(Zinsswaps!AR270:AR341)+'iBoxx Extrapolation'!$H341,2)</f>
        <v>3.51</v>
      </c>
      <c r="AS341" s="13">
        <f>ROUND(AVERAGE(Zinsswaps!AS270:AS341)+'iBoxx Extrapolation'!$H341,2)</f>
        <v>3.49</v>
      </c>
      <c r="AT341" s="13">
        <f>ROUND(AVERAGE(Zinsswaps!AT270:AT341)+'iBoxx Extrapolation'!$H341,2)</f>
        <v>3.47</v>
      </c>
      <c r="AU341" s="13">
        <f>ROUND(AVERAGE(Zinsswaps!AU270:AU341)+'iBoxx Extrapolation'!$H341,2)</f>
        <v>3.46</v>
      </c>
      <c r="AV341" s="13">
        <f>ROUND(AVERAGE(Zinsswaps!AV270:AV341)+'iBoxx Extrapolation'!$H341,2)</f>
        <v>3.44</v>
      </c>
      <c r="AW341" s="13">
        <f>ROUND(AVERAGE(Zinsswaps!AW270:AW341)+'iBoxx Extrapolation'!$H341,2)</f>
        <v>3.43</v>
      </c>
      <c r="AX341" s="13">
        <f>ROUND(AVERAGE(Zinsswaps!AX270:AX341)+'iBoxx Extrapolation'!$H341,2)</f>
        <v>3.41</v>
      </c>
      <c r="AY341" s="13">
        <f>ROUND(AVERAGE(Zinsswaps!AY270:AY341)+'iBoxx Extrapolation'!$H341,2)</f>
        <v>3.4</v>
      </c>
    </row>
    <row r="342" spans="1:51" s="16" customFormat="1" x14ac:dyDescent="0.2">
      <c r="A342" s="12">
        <v>47634</v>
      </c>
      <c r="B342" s="13">
        <f>ROUND(AVERAGE(Zinsswaps!B271:B342)+'iBoxx Extrapolation'!$H342,2)</f>
        <v>3.03</v>
      </c>
      <c r="C342" s="13">
        <f>ROUND(AVERAGE(Zinsswaps!C271:C342)+'iBoxx Extrapolation'!$H342,2)</f>
        <v>3.01</v>
      </c>
      <c r="D342" s="13">
        <f>ROUND(AVERAGE(Zinsswaps!D271:D342)+'iBoxx Extrapolation'!$H342,2)</f>
        <v>3.05</v>
      </c>
      <c r="E342" s="13">
        <f>ROUND(AVERAGE(Zinsswaps!E271:E342)+'iBoxx Extrapolation'!$H342,2)</f>
        <v>3.11</v>
      </c>
      <c r="F342" s="13">
        <f>ROUND(AVERAGE(Zinsswaps!F271:F342)+'iBoxx Extrapolation'!$H342,2)</f>
        <v>3.17</v>
      </c>
      <c r="G342" s="13">
        <f>ROUND(AVERAGE(Zinsswaps!G271:G342)+'iBoxx Extrapolation'!$H342,2)</f>
        <v>3.24</v>
      </c>
      <c r="H342" s="13">
        <f>ROUND(AVERAGE(Zinsswaps!H271:H342)+'iBoxx Extrapolation'!$H342,2)</f>
        <v>3.31</v>
      </c>
      <c r="I342" s="13">
        <f>ROUND(AVERAGE(Zinsswaps!I271:I342)+'iBoxx Extrapolation'!$H342,2)</f>
        <v>3.37</v>
      </c>
      <c r="J342" s="13">
        <f>ROUND(AVERAGE(Zinsswaps!J271:J342)+'iBoxx Extrapolation'!$H342,2)</f>
        <v>3.43</v>
      </c>
      <c r="K342" s="13">
        <f>ROUND(AVERAGE(Zinsswaps!K271:K342)+'iBoxx Extrapolation'!$H342,2)</f>
        <v>3.48</v>
      </c>
      <c r="L342" s="13">
        <f>ROUND(AVERAGE(Zinsswaps!L271:L342)+'iBoxx Extrapolation'!$H342,2)</f>
        <v>3.54</v>
      </c>
      <c r="M342" s="13">
        <f>ROUND(AVERAGE(Zinsswaps!M271:M342)+'iBoxx Extrapolation'!$H342,2)</f>
        <v>3.59</v>
      </c>
      <c r="N342" s="13">
        <f>ROUND(AVERAGE(Zinsswaps!N271:N342)+'iBoxx Extrapolation'!$H342,2)</f>
        <v>3.63</v>
      </c>
      <c r="O342" s="13">
        <f>ROUND(AVERAGE(Zinsswaps!O271:O342)+'iBoxx Extrapolation'!$H342,2)</f>
        <v>3.67</v>
      </c>
      <c r="P342" s="13">
        <f>ROUND(AVERAGE(Zinsswaps!P271:P342)+'iBoxx Extrapolation'!$H342,2)</f>
        <v>3.7</v>
      </c>
      <c r="Q342" s="13">
        <f>ROUND(AVERAGE(Zinsswaps!Q271:Q342)+'iBoxx Extrapolation'!$H342,2)</f>
        <v>3.72</v>
      </c>
      <c r="R342" s="13">
        <f>ROUND(AVERAGE(Zinsswaps!R271:R342)+'iBoxx Extrapolation'!$H342,2)</f>
        <v>3.74</v>
      </c>
      <c r="S342" s="13">
        <f>ROUND(AVERAGE(Zinsswaps!S271:S342)+'iBoxx Extrapolation'!$H342,2)</f>
        <v>3.75</v>
      </c>
      <c r="T342" s="13">
        <f>ROUND(AVERAGE(Zinsswaps!T271:T342)+'iBoxx Extrapolation'!$H342,2)</f>
        <v>3.76</v>
      </c>
      <c r="U342" s="13">
        <f>ROUND(AVERAGE(Zinsswaps!U271:U342)+'iBoxx Extrapolation'!$H342,2)</f>
        <v>3.78</v>
      </c>
      <c r="V342" s="13">
        <f>ROUND(AVERAGE(Zinsswaps!V271:V342)+'iBoxx Extrapolation'!$H342,2)</f>
        <v>3.77</v>
      </c>
      <c r="W342" s="13">
        <f>ROUND(AVERAGE(Zinsswaps!W271:W342)+'iBoxx Extrapolation'!$H342,2)</f>
        <v>3.77</v>
      </c>
      <c r="X342" s="13">
        <f>ROUND(AVERAGE(Zinsswaps!X271:X342)+'iBoxx Extrapolation'!$H342,2)</f>
        <v>3.77</v>
      </c>
      <c r="Y342" s="13">
        <f>ROUND(AVERAGE(Zinsswaps!Y271:Y342)+'iBoxx Extrapolation'!$H342,2)</f>
        <v>3.76</v>
      </c>
      <c r="Z342" s="13">
        <f>ROUND(AVERAGE(Zinsswaps!Z271:Z342)+'iBoxx Extrapolation'!$H342,2)</f>
        <v>3.76</v>
      </c>
      <c r="AA342" s="13">
        <f>ROUND(AVERAGE(Zinsswaps!AA271:AA342)+'iBoxx Extrapolation'!$H342,2)</f>
        <v>3.75</v>
      </c>
      <c r="AB342" s="13">
        <f>ROUND(AVERAGE(Zinsswaps!AB271:AB342)+'iBoxx Extrapolation'!$H342,2)</f>
        <v>3.74</v>
      </c>
      <c r="AC342" s="13">
        <f>ROUND(AVERAGE(Zinsswaps!AC271:AC342)+'iBoxx Extrapolation'!$H342,2)</f>
        <v>3.73</v>
      </c>
      <c r="AD342" s="13">
        <f>ROUND(AVERAGE(Zinsswaps!AD271:AD342)+'iBoxx Extrapolation'!$H342,2)</f>
        <v>3.72</v>
      </c>
      <c r="AE342" s="13">
        <f>ROUND(AVERAGE(Zinsswaps!AE271:AE342)+'iBoxx Extrapolation'!$H342,2)</f>
        <v>3.71</v>
      </c>
      <c r="AF342" s="13">
        <f>ROUND(AVERAGE(Zinsswaps!AF271:AF342)+'iBoxx Extrapolation'!$H342,2)</f>
        <v>3.69</v>
      </c>
      <c r="AG342" s="13">
        <f>ROUND(AVERAGE(Zinsswaps!AG271:AG342)+'iBoxx Extrapolation'!$H342,2)</f>
        <v>3.68</v>
      </c>
      <c r="AH342" s="13">
        <f>ROUND(AVERAGE(Zinsswaps!AH271:AH342)+'iBoxx Extrapolation'!$H342,2)</f>
        <v>3.66</v>
      </c>
      <c r="AI342" s="13">
        <f>ROUND(AVERAGE(Zinsswaps!AI271:AI342)+'iBoxx Extrapolation'!$H342,2)</f>
        <v>3.65</v>
      </c>
      <c r="AJ342" s="13">
        <f>ROUND(AVERAGE(Zinsswaps!AJ271:AJ342)+'iBoxx Extrapolation'!$H342,2)</f>
        <v>3.64</v>
      </c>
      <c r="AK342" s="13">
        <f>ROUND(AVERAGE(Zinsswaps!AK271:AK342)+'iBoxx Extrapolation'!$H342,2)</f>
        <v>3.62</v>
      </c>
      <c r="AL342" s="13">
        <f>ROUND(AVERAGE(Zinsswaps!AL271:AL342)+'iBoxx Extrapolation'!$H342,2)</f>
        <v>3.61</v>
      </c>
      <c r="AM342" s="13">
        <f>ROUND(AVERAGE(Zinsswaps!AM271:AM342)+'iBoxx Extrapolation'!$H342,2)</f>
        <v>3.6</v>
      </c>
      <c r="AN342" s="13">
        <f>ROUND(AVERAGE(Zinsswaps!AN271:AN342)+'iBoxx Extrapolation'!$H342,2)</f>
        <v>3.59</v>
      </c>
      <c r="AO342" s="13">
        <f>ROUND(AVERAGE(Zinsswaps!AO271:AO342)+'iBoxx Extrapolation'!$H342,2)</f>
        <v>3.58</v>
      </c>
      <c r="AP342" s="13">
        <f>ROUND(AVERAGE(Zinsswaps!AP271:AP342)+'iBoxx Extrapolation'!$H342,2)</f>
        <v>3.56</v>
      </c>
      <c r="AQ342" s="13">
        <f>ROUND(AVERAGE(Zinsswaps!AQ271:AQ342)+'iBoxx Extrapolation'!$H342,2)</f>
        <v>3.54</v>
      </c>
      <c r="AR342" s="13">
        <f>ROUND(AVERAGE(Zinsswaps!AR271:AR342)+'iBoxx Extrapolation'!$H342,2)</f>
        <v>3.52</v>
      </c>
      <c r="AS342" s="13">
        <f>ROUND(AVERAGE(Zinsswaps!AS271:AS342)+'iBoxx Extrapolation'!$H342,2)</f>
        <v>3.5</v>
      </c>
      <c r="AT342" s="13">
        <f>ROUND(AVERAGE(Zinsswaps!AT271:AT342)+'iBoxx Extrapolation'!$H342,2)</f>
        <v>3.49</v>
      </c>
      <c r="AU342" s="13">
        <f>ROUND(AVERAGE(Zinsswaps!AU271:AU342)+'iBoxx Extrapolation'!$H342,2)</f>
        <v>3.47</v>
      </c>
      <c r="AV342" s="13">
        <f>ROUND(AVERAGE(Zinsswaps!AV271:AV342)+'iBoxx Extrapolation'!$H342,2)</f>
        <v>3.45</v>
      </c>
      <c r="AW342" s="13">
        <f>ROUND(AVERAGE(Zinsswaps!AW271:AW342)+'iBoxx Extrapolation'!$H342,2)</f>
        <v>3.44</v>
      </c>
      <c r="AX342" s="13">
        <f>ROUND(AVERAGE(Zinsswaps!AX271:AX342)+'iBoxx Extrapolation'!$H342,2)</f>
        <v>3.42</v>
      </c>
      <c r="AY342" s="13">
        <f>ROUND(AVERAGE(Zinsswaps!AY271:AY342)+'iBoxx Extrapolation'!$H342,2)</f>
        <v>3.41</v>
      </c>
    </row>
    <row r="343" spans="1:51" s="16" customFormat="1" x14ac:dyDescent="0.2">
      <c r="A343" s="12">
        <v>47664</v>
      </c>
      <c r="B343" s="13">
        <f>ROUND(AVERAGE(Zinsswaps!B272:B343)+'iBoxx Extrapolation'!$H343,2)</f>
        <v>3.02</v>
      </c>
      <c r="C343" s="13">
        <f>ROUND(AVERAGE(Zinsswaps!C272:C343)+'iBoxx Extrapolation'!$H343,2)</f>
        <v>3</v>
      </c>
      <c r="D343" s="13">
        <f>ROUND(AVERAGE(Zinsswaps!D272:D343)+'iBoxx Extrapolation'!$H343,2)</f>
        <v>3.04</v>
      </c>
      <c r="E343" s="13">
        <f>ROUND(AVERAGE(Zinsswaps!E272:E343)+'iBoxx Extrapolation'!$H343,2)</f>
        <v>3.1</v>
      </c>
      <c r="F343" s="13">
        <f>ROUND(AVERAGE(Zinsswaps!F272:F343)+'iBoxx Extrapolation'!$H343,2)</f>
        <v>3.17</v>
      </c>
      <c r="G343" s="13">
        <f>ROUND(AVERAGE(Zinsswaps!G272:G343)+'iBoxx Extrapolation'!$H343,2)</f>
        <v>3.24</v>
      </c>
      <c r="H343" s="13">
        <f>ROUND(AVERAGE(Zinsswaps!H272:H343)+'iBoxx Extrapolation'!$H343,2)</f>
        <v>3.3</v>
      </c>
      <c r="I343" s="13">
        <f>ROUND(AVERAGE(Zinsswaps!I272:I343)+'iBoxx Extrapolation'!$H343,2)</f>
        <v>3.37</v>
      </c>
      <c r="J343" s="13">
        <f>ROUND(AVERAGE(Zinsswaps!J272:J343)+'iBoxx Extrapolation'!$H343,2)</f>
        <v>3.43</v>
      </c>
      <c r="K343" s="13">
        <f>ROUND(AVERAGE(Zinsswaps!K272:K343)+'iBoxx Extrapolation'!$H343,2)</f>
        <v>3.49</v>
      </c>
      <c r="L343" s="13">
        <f>ROUND(AVERAGE(Zinsswaps!L272:L343)+'iBoxx Extrapolation'!$H343,2)</f>
        <v>3.54</v>
      </c>
      <c r="M343" s="13">
        <f>ROUND(AVERAGE(Zinsswaps!M272:M343)+'iBoxx Extrapolation'!$H343,2)</f>
        <v>3.59</v>
      </c>
      <c r="N343" s="13">
        <f>ROUND(AVERAGE(Zinsswaps!N272:N343)+'iBoxx Extrapolation'!$H343,2)</f>
        <v>3.63</v>
      </c>
      <c r="O343" s="13">
        <f>ROUND(AVERAGE(Zinsswaps!O272:O343)+'iBoxx Extrapolation'!$H343,2)</f>
        <v>3.67</v>
      </c>
      <c r="P343" s="13">
        <f>ROUND(AVERAGE(Zinsswaps!P272:P343)+'iBoxx Extrapolation'!$H343,2)</f>
        <v>3.71</v>
      </c>
      <c r="Q343" s="13">
        <f>ROUND(AVERAGE(Zinsswaps!Q272:Q343)+'iBoxx Extrapolation'!$H343,2)</f>
        <v>3.72</v>
      </c>
      <c r="R343" s="13">
        <f>ROUND(AVERAGE(Zinsswaps!R272:R343)+'iBoxx Extrapolation'!$H343,2)</f>
        <v>3.74</v>
      </c>
      <c r="S343" s="13">
        <f>ROUND(AVERAGE(Zinsswaps!S272:S343)+'iBoxx Extrapolation'!$H343,2)</f>
        <v>3.76</v>
      </c>
      <c r="T343" s="13">
        <f>ROUND(AVERAGE(Zinsswaps!T272:T343)+'iBoxx Extrapolation'!$H343,2)</f>
        <v>3.77</v>
      </c>
      <c r="U343" s="13">
        <f>ROUND(AVERAGE(Zinsswaps!U272:U343)+'iBoxx Extrapolation'!$H343,2)</f>
        <v>3.78</v>
      </c>
      <c r="V343" s="13">
        <f>ROUND(AVERAGE(Zinsswaps!V272:V343)+'iBoxx Extrapolation'!$H343,2)</f>
        <v>3.78</v>
      </c>
      <c r="W343" s="13">
        <f>ROUND(AVERAGE(Zinsswaps!W272:W343)+'iBoxx Extrapolation'!$H343,2)</f>
        <v>3.78</v>
      </c>
      <c r="X343" s="13">
        <f>ROUND(AVERAGE(Zinsswaps!X272:X343)+'iBoxx Extrapolation'!$H343,2)</f>
        <v>3.77</v>
      </c>
      <c r="Y343" s="13">
        <f>ROUND(AVERAGE(Zinsswaps!Y272:Y343)+'iBoxx Extrapolation'!$H343,2)</f>
        <v>3.77</v>
      </c>
      <c r="Z343" s="13">
        <f>ROUND(AVERAGE(Zinsswaps!Z272:Z343)+'iBoxx Extrapolation'!$H343,2)</f>
        <v>3.77</v>
      </c>
      <c r="AA343" s="13">
        <f>ROUND(AVERAGE(Zinsswaps!AA272:AA343)+'iBoxx Extrapolation'!$H343,2)</f>
        <v>3.76</v>
      </c>
      <c r="AB343" s="13">
        <f>ROUND(AVERAGE(Zinsswaps!AB272:AB343)+'iBoxx Extrapolation'!$H343,2)</f>
        <v>3.75</v>
      </c>
      <c r="AC343" s="13">
        <f>ROUND(AVERAGE(Zinsswaps!AC272:AC343)+'iBoxx Extrapolation'!$H343,2)</f>
        <v>3.74</v>
      </c>
      <c r="AD343" s="13">
        <f>ROUND(AVERAGE(Zinsswaps!AD272:AD343)+'iBoxx Extrapolation'!$H343,2)</f>
        <v>3.73</v>
      </c>
      <c r="AE343" s="13">
        <f>ROUND(AVERAGE(Zinsswaps!AE272:AE343)+'iBoxx Extrapolation'!$H343,2)</f>
        <v>3.72</v>
      </c>
      <c r="AF343" s="13">
        <f>ROUND(AVERAGE(Zinsswaps!AF272:AF343)+'iBoxx Extrapolation'!$H343,2)</f>
        <v>3.7</v>
      </c>
      <c r="AG343" s="13">
        <f>ROUND(AVERAGE(Zinsswaps!AG272:AG343)+'iBoxx Extrapolation'!$H343,2)</f>
        <v>3.69</v>
      </c>
      <c r="AH343" s="13">
        <f>ROUND(AVERAGE(Zinsswaps!AH272:AH343)+'iBoxx Extrapolation'!$H343,2)</f>
        <v>3.67</v>
      </c>
      <c r="AI343" s="13">
        <f>ROUND(AVERAGE(Zinsswaps!AI272:AI343)+'iBoxx Extrapolation'!$H343,2)</f>
        <v>3.66</v>
      </c>
      <c r="AJ343" s="13">
        <f>ROUND(AVERAGE(Zinsswaps!AJ272:AJ343)+'iBoxx Extrapolation'!$H343,2)</f>
        <v>3.65</v>
      </c>
      <c r="AK343" s="13">
        <f>ROUND(AVERAGE(Zinsswaps!AK272:AK343)+'iBoxx Extrapolation'!$H343,2)</f>
        <v>3.64</v>
      </c>
      <c r="AL343" s="13">
        <f>ROUND(AVERAGE(Zinsswaps!AL272:AL343)+'iBoxx Extrapolation'!$H343,2)</f>
        <v>3.62</v>
      </c>
      <c r="AM343" s="13">
        <f>ROUND(AVERAGE(Zinsswaps!AM272:AM343)+'iBoxx Extrapolation'!$H343,2)</f>
        <v>3.61</v>
      </c>
      <c r="AN343" s="13">
        <f>ROUND(AVERAGE(Zinsswaps!AN272:AN343)+'iBoxx Extrapolation'!$H343,2)</f>
        <v>3.6</v>
      </c>
      <c r="AO343" s="13">
        <f>ROUND(AVERAGE(Zinsswaps!AO272:AO343)+'iBoxx Extrapolation'!$H343,2)</f>
        <v>3.59</v>
      </c>
      <c r="AP343" s="13">
        <f>ROUND(AVERAGE(Zinsswaps!AP272:AP343)+'iBoxx Extrapolation'!$H343,2)</f>
        <v>3.57</v>
      </c>
      <c r="AQ343" s="13">
        <f>ROUND(AVERAGE(Zinsswaps!AQ272:AQ343)+'iBoxx Extrapolation'!$H343,2)</f>
        <v>3.55</v>
      </c>
      <c r="AR343" s="13">
        <f>ROUND(AVERAGE(Zinsswaps!AR272:AR343)+'iBoxx Extrapolation'!$H343,2)</f>
        <v>3.53</v>
      </c>
      <c r="AS343" s="13">
        <f>ROUND(AVERAGE(Zinsswaps!AS272:AS343)+'iBoxx Extrapolation'!$H343,2)</f>
        <v>3.52</v>
      </c>
      <c r="AT343" s="13">
        <f>ROUND(AVERAGE(Zinsswaps!AT272:AT343)+'iBoxx Extrapolation'!$H343,2)</f>
        <v>3.5</v>
      </c>
      <c r="AU343" s="13">
        <f>ROUND(AVERAGE(Zinsswaps!AU272:AU343)+'iBoxx Extrapolation'!$H343,2)</f>
        <v>3.48</v>
      </c>
      <c r="AV343" s="13">
        <f>ROUND(AVERAGE(Zinsswaps!AV272:AV343)+'iBoxx Extrapolation'!$H343,2)</f>
        <v>3.47</v>
      </c>
      <c r="AW343" s="13">
        <f>ROUND(AVERAGE(Zinsswaps!AW272:AW343)+'iBoxx Extrapolation'!$H343,2)</f>
        <v>3.45</v>
      </c>
      <c r="AX343" s="13">
        <f>ROUND(AVERAGE(Zinsswaps!AX272:AX343)+'iBoxx Extrapolation'!$H343,2)</f>
        <v>3.44</v>
      </c>
      <c r="AY343" s="13">
        <f>ROUND(AVERAGE(Zinsswaps!AY272:AY343)+'iBoxx Extrapolation'!$H343,2)</f>
        <v>3.42</v>
      </c>
    </row>
    <row r="344" spans="1:51" s="16" customFormat="1" x14ac:dyDescent="0.2">
      <c r="A344" s="12">
        <v>47695</v>
      </c>
      <c r="B344" s="13">
        <f>ROUND(AVERAGE(Zinsswaps!B273:B344)+'iBoxx Extrapolation'!$H344,2)</f>
        <v>3.01</v>
      </c>
      <c r="C344" s="13">
        <f>ROUND(AVERAGE(Zinsswaps!C273:C344)+'iBoxx Extrapolation'!$H344,2)</f>
        <v>2.99</v>
      </c>
      <c r="D344" s="13">
        <f>ROUND(AVERAGE(Zinsswaps!D273:D344)+'iBoxx Extrapolation'!$H344,2)</f>
        <v>3.03</v>
      </c>
      <c r="E344" s="13">
        <f>ROUND(AVERAGE(Zinsswaps!E273:E344)+'iBoxx Extrapolation'!$H344,2)</f>
        <v>3.1</v>
      </c>
      <c r="F344" s="13">
        <f>ROUND(AVERAGE(Zinsswaps!F273:F344)+'iBoxx Extrapolation'!$H344,2)</f>
        <v>3.17</v>
      </c>
      <c r="G344" s="13">
        <f>ROUND(AVERAGE(Zinsswaps!G273:G344)+'iBoxx Extrapolation'!$H344,2)</f>
        <v>3.24</v>
      </c>
      <c r="H344" s="13">
        <f>ROUND(AVERAGE(Zinsswaps!H273:H344)+'iBoxx Extrapolation'!$H344,2)</f>
        <v>3.31</v>
      </c>
      <c r="I344" s="13">
        <f>ROUND(AVERAGE(Zinsswaps!I273:I344)+'iBoxx Extrapolation'!$H344,2)</f>
        <v>3.37</v>
      </c>
      <c r="J344" s="13">
        <f>ROUND(AVERAGE(Zinsswaps!J273:J344)+'iBoxx Extrapolation'!$H344,2)</f>
        <v>3.43</v>
      </c>
      <c r="K344" s="13">
        <f>ROUND(AVERAGE(Zinsswaps!K273:K344)+'iBoxx Extrapolation'!$H344,2)</f>
        <v>3.49</v>
      </c>
      <c r="L344" s="13">
        <f>ROUND(AVERAGE(Zinsswaps!L273:L344)+'iBoxx Extrapolation'!$H344,2)</f>
        <v>3.55</v>
      </c>
      <c r="M344" s="13">
        <f>ROUND(AVERAGE(Zinsswaps!M273:M344)+'iBoxx Extrapolation'!$H344,2)</f>
        <v>3.6</v>
      </c>
      <c r="N344" s="13">
        <f>ROUND(AVERAGE(Zinsswaps!N273:N344)+'iBoxx Extrapolation'!$H344,2)</f>
        <v>3.64</v>
      </c>
      <c r="O344" s="13">
        <f>ROUND(AVERAGE(Zinsswaps!O273:O344)+'iBoxx Extrapolation'!$H344,2)</f>
        <v>3.68</v>
      </c>
      <c r="P344" s="13">
        <f>ROUND(AVERAGE(Zinsswaps!P273:P344)+'iBoxx Extrapolation'!$H344,2)</f>
        <v>3.71</v>
      </c>
      <c r="Q344" s="13">
        <f>ROUND(AVERAGE(Zinsswaps!Q273:Q344)+'iBoxx Extrapolation'!$H344,2)</f>
        <v>3.73</v>
      </c>
      <c r="R344" s="13">
        <f>ROUND(AVERAGE(Zinsswaps!R273:R344)+'iBoxx Extrapolation'!$H344,2)</f>
        <v>3.75</v>
      </c>
      <c r="S344" s="13">
        <f>ROUND(AVERAGE(Zinsswaps!S273:S344)+'iBoxx Extrapolation'!$H344,2)</f>
        <v>3.77</v>
      </c>
      <c r="T344" s="13">
        <f>ROUND(AVERAGE(Zinsswaps!T273:T344)+'iBoxx Extrapolation'!$H344,2)</f>
        <v>3.78</v>
      </c>
      <c r="U344" s="13">
        <f>ROUND(AVERAGE(Zinsswaps!U273:U344)+'iBoxx Extrapolation'!$H344,2)</f>
        <v>3.79</v>
      </c>
      <c r="V344" s="13">
        <f>ROUND(AVERAGE(Zinsswaps!V273:V344)+'iBoxx Extrapolation'!$H344,2)</f>
        <v>3.79</v>
      </c>
      <c r="W344" s="13">
        <f>ROUND(AVERAGE(Zinsswaps!W273:W344)+'iBoxx Extrapolation'!$H344,2)</f>
        <v>3.79</v>
      </c>
      <c r="X344" s="13">
        <f>ROUND(AVERAGE(Zinsswaps!X273:X344)+'iBoxx Extrapolation'!$H344,2)</f>
        <v>3.78</v>
      </c>
      <c r="Y344" s="13">
        <f>ROUND(AVERAGE(Zinsswaps!Y273:Y344)+'iBoxx Extrapolation'!$H344,2)</f>
        <v>3.78</v>
      </c>
      <c r="Z344" s="13">
        <f>ROUND(AVERAGE(Zinsswaps!Z273:Z344)+'iBoxx Extrapolation'!$H344,2)</f>
        <v>3.78</v>
      </c>
      <c r="AA344" s="13">
        <f>ROUND(AVERAGE(Zinsswaps!AA273:AA344)+'iBoxx Extrapolation'!$H344,2)</f>
        <v>3.77</v>
      </c>
      <c r="AB344" s="13">
        <f>ROUND(AVERAGE(Zinsswaps!AB273:AB344)+'iBoxx Extrapolation'!$H344,2)</f>
        <v>3.76</v>
      </c>
      <c r="AC344" s="13">
        <f>ROUND(AVERAGE(Zinsswaps!AC273:AC344)+'iBoxx Extrapolation'!$H344,2)</f>
        <v>3.75</v>
      </c>
      <c r="AD344" s="13">
        <f>ROUND(AVERAGE(Zinsswaps!AD273:AD344)+'iBoxx Extrapolation'!$H344,2)</f>
        <v>3.74</v>
      </c>
      <c r="AE344" s="13">
        <f>ROUND(AVERAGE(Zinsswaps!AE273:AE344)+'iBoxx Extrapolation'!$H344,2)</f>
        <v>3.73</v>
      </c>
      <c r="AF344" s="13">
        <f>ROUND(AVERAGE(Zinsswaps!AF273:AF344)+'iBoxx Extrapolation'!$H344,2)</f>
        <v>3.72</v>
      </c>
      <c r="AG344" s="13">
        <f>ROUND(AVERAGE(Zinsswaps!AG273:AG344)+'iBoxx Extrapolation'!$H344,2)</f>
        <v>3.7</v>
      </c>
      <c r="AH344" s="13">
        <f>ROUND(AVERAGE(Zinsswaps!AH273:AH344)+'iBoxx Extrapolation'!$H344,2)</f>
        <v>3.69</v>
      </c>
      <c r="AI344" s="13">
        <f>ROUND(AVERAGE(Zinsswaps!AI273:AI344)+'iBoxx Extrapolation'!$H344,2)</f>
        <v>3.67</v>
      </c>
      <c r="AJ344" s="13">
        <f>ROUND(AVERAGE(Zinsswaps!AJ273:AJ344)+'iBoxx Extrapolation'!$H344,2)</f>
        <v>3.66</v>
      </c>
      <c r="AK344" s="13">
        <f>ROUND(AVERAGE(Zinsswaps!AK273:AK344)+'iBoxx Extrapolation'!$H344,2)</f>
        <v>3.65</v>
      </c>
      <c r="AL344" s="13">
        <f>ROUND(AVERAGE(Zinsswaps!AL273:AL344)+'iBoxx Extrapolation'!$H344,2)</f>
        <v>3.64</v>
      </c>
      <c r="AM344" s="13">
        <f>ROUND(AVERAGE(Zinsswaps!AM273:AM344)+'iBoxx Extrapolation'!$H344,2)</f>
        <v>3.63</v>
      </c>
      <c r="AN344" s="13">
        <f>ROUND(AVERAGE(Zinsswaps!AN273:AN344)+'iBoxx Extrapolation'!$H344,2)</f>
        <v>3.62</v>
      </c>
      <c r="AO344" s="13">
        <f>ROUND(AVERAGE(Zinsswaps!AO273:AO344)+'iBoxx Extrapolation'!$H344,2)</f>
        <v>3.61</v>
      </c>
      <c r="AP344" s="13">
        <f>ROUND(AVERAGE(Zinsswaps!AP273:AP344)+'iBoxx Extrapolation'!$H344,2)</f>
        <v>3.59</v>
      </c>
      <c r="AQ344" s="13">
        <f>ROUND(AVERAGE(Zinsswaps!AQ273:AQ344)+'iBoxx Extrapolation'!$H344,2)</f>
        <v>3.57</v>
      </c>
      <c r="AR344" s="13">
        <f>ROUND(AVERAGE(Zinsswaps!AR273:AR344)+'iBoxx Extrapolation'!$H344,2)</f>
        <v>3.55</v>
      </c>
      <c r="AS344" s="13">
        <f>ROUND(AVERAGE(Zinsswaps!AS273:AS344)+'iBoxx Extrapolation'!$H344,2)</f>
        <v>3.53</v>
      </c>
      <c r="AT344" s="13">
        <f>ROUND(AVERAGE(Zinsswaps!AT273:AT344)+'iBoxx Extrapolation'!$H344,2)</f>
        <v>3.51</v>
      </c>
      <c r="AU344" s="13">
        <f>ROUND(AVERAGE(Zinsswaps!AU273:AU344)+'iBoxx Extrapolation'!$H344,2)</f>
        <v>3.5</v>
      </c>
      <c r="AV344" s="13">
        <f>ROUND(AVERAGE(Zinsswaps!AV273:AV344)+'iBoxx Extrapolation'!$H344,2)</f>
        <v>3.48</v>
      </c>
      <c r="AW344" s="13">
        <f>ROUND(AVERAGE(Zinsswaps!AW273:AW344)+'iBoxx Extrapolation'!$H344,2)</f>
        <v>3.47</v>
      </c>
      <c r="AX344" s="13">
        <f>ROUND(AVERAGE(Zinsswaps!AX273:AX344)+'iBoxx Extrapolation'!$H344,2)</f>
        <v>3.45</v>
      </c>
      <c r="AY344" s="13">
        <f>ROUND(AVERAGE(Zinsswaps!AY273:AY344)+'iBoxx Extrapolation'!$H344,2)</f>
        <v>3.44</v>
      </c>
    </row>
    <row r="345" spans="1:51" s="16" customFormat="1" x14ac:dyDescent="0.2">
      <c r="A345" s="12">
        <v>47726</v>
      </c>
      <c r="B345" s="13">
        <f>ROUND(AVERAGE(Zinsswaps!B274:B345)+'iBoxx Extrapolation'!$H345,2)</f>
        <v>3</v>
      </c>
      <c r="C345" s="13">
        <f>ROUND(AVERAGE(Zinsswaps!C274:C345)+'iBoxx Extrapolation'!$H345,2)</f>
        <v>2.99</v>
      </c>
      <c r="D345" s="13">
        <f>ROUND(AVERAGE(Zinsswaps!D274:D345)+'iBoxx Extrapolation'!$H345,2)</f>
        <v>3.03</v>
      </c>
      <c r="E345" s="13">
        <f>ROUND(AVERAGE(Zinsswaps!E274:E345)+'iBoxx Extrapolation'!$H345,2)</f>
        <v>3.1</v>
      </c>
      <c r="F345" s="13">
        <f>ROUND(AVERAGE(Zinsswaps!F274:F345)+'iBoxx Extrapolation'!$H345,2)</f>
        <v>3.17</v>
      </c>
      <c r="G345" s="13">
        <f>ROUND(AVERAGE(Zinsswaps!G274:G345)+'iBoxx Extrapolation'!$H345,2)</f>
        <v>3.24</v>
      </c>
      <c r="H345" s="13">
        <f>ROUND(AVERAGE(Zinsswaps!H274:H345)+'iBoxx Extrapolation'!$H345,2)</f>
        <v>3.31</v>
      </c>
      <c r="I345" s="13">
        <f>ROUND(AVERAGE(Zinsswaps!I274:I345)+'iBoxx Extrapolation'!$H345,2)</f>
        <v>3.37</v>
      </c>
      <c r="J345" s="13">
        <f>ROUND(AVERAGE(Zinsswaps!J274:J345)+'iBoxx Extrapolation'!$H345,2)</f>
        <v>3.44</v>
      </c>
      <c r="K345" s="13">
        <f>ROUND(AVERAGE(Zinsswaps!K274:K345)+'iBoxx Extrapolation'!$H345,2)</f>
        <v>3.49</v>
      </c>
      <c r="L345" s="13">
        <f>ROUND(AVERAGE(Zinsswaps!L274:L345)+'iBoxx Extrapolation'!$H345,2)</f>
        <v>3.55</v>
      </c>
      <c r="M345" s="13">
        <f>ROUND(AVERAGE(Zinsswaps!M274:M345)+'iBoxx Extrapolation'!$H345,2)</f>
        <v>3.6</v>
      </c>
      <c r="N345" s="13">
        <f>ROUND(AVERAGE(Zinsswaps!N274:N345)+'iBoxx Extrapolation'!$H345,2)</f>
        <v>3.65</v>
      </c>
      <c r="O345" s="13">
        <f>ROUND(AVERAGE(Zinsswaps!O274:O345)+'iBoxx Extrapolation'!$H345,2)</f>
        <v>3.69</v>
      </c>
      <c r="P345" s="13">
        <f>ROUND(AVERAGE(Zinsswaps!P274:P345)+'iBoxx Extrapolation'!$H345,2)</f>
        <v>3.72</v>
      </c>
      <c r="Q345" s="13">
        <f>ROUND(AVERAGE(Zinsswaps!Q274:Q345)+'iBoxx Extrapolation'!$H345,2)</f>
        <v>3.74</v>
      </c>
      <c r="R345" s="13">
        <f>ROUND(AVERAGE(Zinsswaps!R274:R345)+'iBoxx Extrapolation'!$H345,2)</f>
        <v>3.76</v>
      </c>
      <c r="S345" s="13">
        <f>ROUND(AVERAGE(Zinsswaps!S274:S345)+'iBoxx Extrapolation'!$H345,2)</f>
        <v>3.77</v>
      </c>
      <c r="T345" s="13">
        <f>ROUND(AVERAGE(Zinsswaps!T274:T345)+'iBoxx Extrapolation'!$H345,2)</f>
        <v>3.79</v>
      </c>
      <c r="U345" s="13">
        <f>ROUND(AVERAGE(Zinsswaps!U274:U345)+'iBoxx Extrapolation'!$H345,2)</f>
        <v>3.8</v>
      </c>
      <c r="V345" s="13">
        <f>ROUND(AVERAGE(Zinsswaps!V274:V345)+'iBoxx Extrapolation'!$H345,2)</f>
        <v>3.8</v>
      </c>
      <c r="W345" s="13">
        <f>ROUND(AVERAGE(Zinsswaps!W274:W345)+'iBoxx Extrapolation'!$H345,2)</f>
        <v>3.8</v>
      </c>
      <c r="X345" s="13">
        <f>ROUND(AVERAGE(Zinsswaps!X274:X345)+'iBoxx Extrapolation'!$H345,2)</f>
        <v>3.79</v>
      </c>
      <c r="Y345" s="13">
        <f>ROUND(AVERAGE(Zinsswaps!Y274:Y345)+'iBoxx Extrapolation'!$H345,2)</f>
        <v>3.79</v>
      </c>
      <c r="Z345" s="13">
        <f>ROUND(AVERAGE(Zinsswaps!Z274:Z345)+'iBoxx Extrapolation'!$H345,2)</f>
        <v>3.79</v>
      </c>
      <c r="AA345" s="13">
        <f>ROUND(AVERAGE(Zinsswaps!AA274:AA345)+'iBoxx Extrapolation'!$H345,2)</f>
        <v>3.78</v>
      </c>
      <c r="AB345" s="13">
        <f>ROUND(AVERAGE(Zinsswaps!AB274:AB345)+'iBoxx Extrapolation'!$H345,2)</f>
        <v>3.77</v>
      </c>
      <c r="AC345" s="13">
        <f>ROUND(AVERAGE(Zinsswaps!AC274:AC345)+'iBoxx Extrapolation'!$H345,2)</f>
        <v>3.76</v>
      </c>
      <c r="AD345" s="13">
        <f>ROUND(AVERAGE(Zinsswaps!AD274:AD345)+'iBoxx Extrapolation'!$H345,2)</f>
        <v>3.75</v>
      </c>
      <c r="AE345" s="13">
        <f>ROUND(AVERAGE(Zinsswaps!AE274:AE345)+'iBoxx Extrapolation'!$H345,2)</f>
        <v>3.75</v>
      </c>
      <c r="AF345" s="13">
        <f>ROUND(AVERAGE(Zinsswaps!AF274:AF345)+'iBoxx Extrapolation'!$H345,2)</f>
        <v>3.73</v>
      </c>
      <c r="AG345" s="13">
        <f>ROUND(AVERAGE(Zinsswaps!AG274:AG345)+'iBoxx Extrapolation'!$H345,2)</f>
        <v>3.71</v>
      </c>
      <c r="AH345" s="13">
        <f>ROUND(AVERAGE(Zinsswaps!AH274:AH345)+'iBoxx Extrapolation'!$H345,2)</f>
        <v>3.7</v>
      </c>
      <c r="AI345" s="13">
        <f>ROUND(AVERAGE(Zinsswaps!AI274:AI345)+'iBoxx Extrapolation'!$H345,2)</f>
        <v>3.69</v>
      </c>
      <c r="AJ345" s="13">
        <f>ROUND(AVERAGE(Zinsswaps!AJ274:AJ345)+'iBoxx Extrapolation'!$H345,2)</f>
        <v>3.67</v>
      </c>
      <c r="AK345" s="13">
        <f>ROUND(AVERAGE(Zinsswaps!AK274:AK345)+'iBoxx Extrapolation'!$H345,2)</f>
        <v>3.66</v>
      </c>
      <c r="AL345" s="13">
        <f>ROUND(AVERAGE(Zinsswaps!AL274:AL345)+'iBoxx Extrapolation'!$H345,2)</f>
        <v>3.65</v>
      </c>
      <c r="AM345" s="13">
        <f>ROUND(AVERAGE(Zinsswaps!AM274:AM345)+'iBoxx Extrapolation'!$H345,2)</f>
        <v>3.64</v>
      </c>
      <c r="AN345" s="13">
        <f>ROUND(AVERAGE(Zinsswaps!AN274:AN345)+'iBoxx Extrapolation'!$H345,2)</f>
        <v>3.63</v>
      </c>
      <c r="AO345" s="13">
        <f>ROUND(AVERAGE(Zinsswaps!AO274:AO345)+'iBoxx Extrapolation'!$H345,2)</f>
        <v>3.62</v>
      </c>
      <c r="AP345" s="13">
        <f>ROUND(AVERAGE(Zinsswaps!AP274:AP345)+'iBoxx Extrapolation'!$H345,2)</f>
        <v>3.6</v>
      </c>
      <c r="AQ345" s="13">
        <f>ROUND(AVERAGE(Zinsswaps!AQ274:AQ345)+'iBoxx Extrapolation'!$H345,2)</f>
        <v>3.58</v>
      </c>
      <c r="AR345" s="13">
        <f>ROUND(AVERAGE(Zinsswaps!AR274:AR345)+'iBoxx Extrapolation'!$H345,2)</f>
        <v>3.56</v>
      </c>
      <c r="AS345" s="13">
        <f>ROUND(AVERAGE(Zinsswaps!AS274:AS345)+'iBoxx Extrapolation'!$H345,2)</f>
        <v>3.54</v>
      </c>
      <c r="AT345" s="13">
        <f>ROUND(AVERAGE(Zinsswaps!AT274:AT345)+'iBoxx Extrapolation'!$H345,2)</f>
        <v>3.52</v>
      </c>
      <c r="AU345" s="13">
        <f>ROUND(AVERAGE(Zinsswaps!AU274:AU345)+'iBoxx Extrapolation'!$H345,2)</f>
        <v>3.51</v>
      </c>
      <c r="AV345" s="13">
        <f>ROUND(AVERAGE(Zinsswaps!AV274:AV345)+'iBoxx Extrapolation'!$H345,2)</f>
        <v>3.49</v>
      </c>
      <c r="AW345" s="13">
        <f>ROUND(AVERAGE(Zinsswaps!AW274:AW345)+'iBoxx Extrapolation'!$H345,2)</f>
        <v>3.48</v>
      </c>
      <c r="AX345" s="13">
        <f>ROUND(AVERAGE(Zinsswaps!AX274:AX345)+'iBoxx Extrapolation'!$H345,2)</f>
        <v>3.46</v>
      </c>
      <c r="AY345" s="13">
        <f>ROUND(AVERAGE(Zinsswaps!AY274:AY345)+'iBoxx Extrapolation'!$H345,2)</f>
        <v>3.45</v>
      </c>
    </row>
    <row r="346" spans="1:51" s="16" customFormat="1" x14ac:dyDescent="0.2">
      <c r="A346" s="12">
        <v>47756</v>
      </c>
      <c r="B346" s="13">
        <f>ROUND(AVERAGE(Zinsswaps!B275:B346)+'iBoxx Extrapolation'!$H346,2)</f>
        <v>2.99</v>
      </c>
      <c r="C346" s="13">
        <f>ROUND(AVERAGE(Zinsswaps!C275:C346)+'iBoxx Extrapolation'!$H346,2)</f>
        <v>2.99</v>
      </c>
      <c r="D346" s="13">
        <f>ROUND(AVERAGE(Zinsswaps!D275:D346)+'iBoxx Extrapolation'!$H346,2)</f>
        <v>3.03</v>
      </c>
      <c r="E346" s="13">
        <f>ROUND(AVERAGE(Zinsswaps!E275:E346)+'iBoxx Extrapolation'!$H346,2)</f>
        <v>3.1</v>
      </c>
      <c r="F346" s="13">
        <f>ROUND(AVERAGE(Zinsswaps!F275:F346)+'iBoxx Extrapolation'!$H346,2)</f>
        <v>3.17</v>
      </c>
      <c r="G346" s="13">
        <f>ROUND(AVERAGE(Zinsswaps!G275:G346)+'iBoxx Extrapolation'!$H346,2)</f>
        <v>3.24</v>
      </c>
      <c r="H346" s="13">
        <f>ROUND(AVERAGE(Zinsswaps!H275:H346)+'iBoxx Extrapolation'!$H346,2)</f>
        <v>3.31</v>
      </c>
      <c r="I346" s="13">
        <f>ROUND(AVERAGE(Zinsswaps!I275:I346)+'iBoxx Extrapolation'!$H346,2)</f>
        <v>3.38</v>
      </c>
      <c r="J346" s="13">
        <f>ROUND(AVERAGE(Zinsswaps!J275:J346)+'iBoxx Extrapolation'!$H346,2)</f>
        <v>3.44</v>
      </c>
      <c r="K346" s="13">
        <f>ROUND(AVERAGE(Zinsswaps!K275:K346)+'iBoxx Extrapolation'!$H346,2)</f>
        <v>3.5</v>
      </c>
      <c r="L346" s="13">
        <f>ROUND(AVERAGE(Zinsswaps!L275:L346)+'iBoxx Extrapolation'!$H346,2)</f>
        <v>3.56</v>
      </c>
      <c r="M346" s="13">
        <f>ROUND(AVERAGE(Zinsswaps!M275:M346)+'iBoxx Extrapolation'!$H346,2)</f>
        <v>3.61</v>
      </c>
      <c r="N346" s="13">
        <f>ROUND(AVERAGE(Zinsswaps!N275:N346)+'iBoxx Extrapolation'!$H346,2)</f>
        <v>3.65</v>
      </c>
      <c r="O346" s="13">
        <f>ROUND(AVERAGE(Zinsswaps!O275:O346)+'iBoxx Extrapolation'!$H346,2)</f>
        <v>3.69</v>
      </c>
      <c r="P346" s="13">
        <f>ROUND(AVERAGE(Zinsswaps!P275:P346)+'iBoxx Extrapolation'!$H346,2)</f>
        <v>3.73</v>
      </c>
      <c r="Q346" s="13">
        <f>ROUND(AVERAGE(Zinsswaps!Q275:Q346)+'iBoxx Extrapolation'!$H346,2)</f>
        <v>3.75</v>
      </c>
      <c r="R346" s="13">
        <f>ROUND(AVERAGE(Zinsswaps!R275:R346)+'iBoxx Extrapolation'!$H346,2)</f>
        <v>3.77</v>
      </c>
      <c r="S346" s="13">
        <f>ROUND(AVERAGE(Zinsswaps!S275:S346)+'iBoxx Extrapolation'!$H346,2)</f>
        <v>3.78</v>
      </c>
      <c r="T346" s="13">
        <f>ROUND(AVERAGE(Zinsswaps!T275:T346)+'iBoxx Extrapolation'!$H346,2)</f>
        <v>3.8</v>
      </c>
      <c r="U346" s="13">
        <f>ROUND(AVERAGE(Zinsswaps!U275:U346)+'iBoxx Extrapolation'!$H346,2)</f>
        <v>3.81</v>
      </c>
      <c r="V346" s="13">
        <f>ROUND(AVERAGE(Zinsswaps!V275:V346)+'iBoxx Extrapolation'!$H346,2)</f>
        <v>3.81</v>
      </c>
      <c r="W346" s="13">
        <f>ROUND(AVERAGE(Zinsswaps!W275:W346)+'iBoxx Extrapolation'!$H346,2)</f>
        <v>3.81</v>
      </c>
      <c r="X346" s="13">
        <f>ROUND(AVERAGE(Zinsswaps!X275:X346)+'iBoxx Extrapolation'!$H346,2)</f>
        <v>3.8</v>
      </c>
      <c r="Y346" s="13">
        <f>ROUND(AVERAGE(Zinsswaps!Y275:Y346)+'iBoxx Extrapolation'!$H346,2)</f>
        <v>3.8</v>
      </c>
      <c r="Z346" s="13">
        <f>ROUND(AVERAGE(Zinsswaps!Z275:Z346)+'iBoxx Extrapolation'!$H346,2)</f>
        <v>3.8</v>
      </c>
      <c r="AA346" s="13">
        <f>ROUND(AVERAGE(Zinsswaps!AA275:AA346)+'iBoxx Extrapolation'!$H346,2)</f>
        <v>3.79</v>
      </c>
      <c r="AB346" s="13">
        <f>ROUND(AVERAGE(Zinsswaps!AB275:AB346)+'iBoxx Extrapolation'!$H346,2)</f>
        <v>3.78</v>
      </c>
      <c r="AC346" s="13">
        <f>ROUND(AVERAGE(Zinsswaps!AC275:AC346)+'iBoxx Extrapolation'!$H346,2)</f>
        <v>3.77</v>
      </c>
      <c r="AD346" s="13">
        <f>ROUND(AVERAGE(Zinsswaps!AD275:AD346)+'iBoxx Extrapolation'!$H346,2)</f>
        <v>3.76</v>
      </c>
      <c r="AE346" s="13">
        <f>ROUND(AVERAGE(Zinsswaps!AE275:AE346)+'iBoxx Extrapolation'!$H346,2)</f>
        <v>3.76</v>
      </c>
      <c r="AF346" s="13">
        <f>ROUND(AVERAGE(Zinsswaps!AF275:AF346)+'iBoxx Extrapolation'!$H346,2)</f>
        <v>3.74</v>
      </c>
      <c r="AG346" s="13">
        <f>ROUND(AVERAGE(Zinsswaps!AG275:AG346)+'iBoxx Extrapolation'!$H346,2)</f>
        <v>3.73</v>
      </c>
      <c r="AH346" s="13">
        <f>ROUND(AVERAGE(Zinsswaps!AH275:AH346)+'iBoxx Extrapolation'!$H346,2)</f>
        <v>3.71</v>
      </c>
      <c r="AI346" s="13">
        <f>ROUND(AVERAGE(Zinsswaps!AI275:AI346)+'iBoxx Extrapolation'!$H346,2)</f>
        <v>3.7</v>
      </c>
      <c r="AJ346" s="13">
        <f>ROUND(AVERAGE(Zinsswaps!AJ275:AJ346)+'iBoxx Extrapolation'!$H346,2)</f>
        <v>3.69</v>
      </c>
      <c r="AK346" s="13">
        <f>ROUND(AVERAGE(Zinsswaps!AK275:AK346)+'iBoxx Extrapolation'!$H346,2)</f>
        <v>3.67</v>
      </c>
      <c r="AL346" s="13">
        <f>ROUND(AVERAGE(Zinsswaps!AL275:AL346)+'iBoxx Extrapolation'!$H346,2)</f>
        <v>3.66</v>
      </c>
      <c r="AM346" s="13">
        <f>ROUND(AVERAGE(Zinsswaps!AM275:AM346)+'iBoxx Extrapolation'!$H346,2)</f>
        <v>3.65</v>
      </c>
      <c r="AN346" s="13">
        <f>ROUND(AVERAGE(Zinsswaps!AN275:AN346)+'iBoxx Extrapolation'!$H346,2)</f>
        <v>3.64</v>
      </c>
      <c r="AO346" s="13">
        <f>ROUND(AVERAGE(Zinsswaps!AO275:AO346)+'iBoxx Extrapolation'!$H346,2)</f>
        <v>3.63</v>
      </c>
      <c r="AP346" s="13">
        <f>ROUND(AVERAGE(Zinsswaps!AP275:AP346)+'iBoxx Extrapolation'!$H346,2)</f>
        <v>3.61</v>
      </c>
      <c r="AQ346" s="13">
        <f>ROUND(AVERAGE(Zinsswaps!AQ275:AQ346)+'iBoxx Extrapolation'!$H346,2)</f>
        <v>3.59</v>
      </c>
      <c r="AR346" s="13">
        <f>ROUND(AVERAGE(Zinsswaps!AR275:AR346)+'iBoxx Extrapolation'!$H346,2)</f>
        <v>3.57</v>
      </c>
      <c r="AS346" s="13">
        <f>ROUND(AVERAGE(Zinsswaps!AS275:AS346)+'iBoxx Extrapolation'!$H346,2)</f>
        <v>3.55</v>
      </c>
      <c r="AT346" s="13">
        <f>ROUND(AVERAGE(Zinsswaps!AT275:AT346)+'iBoxx Extrapolation'!$H346,2)</f>
        <v>3.54</v>
      </c>
      <c r="AU346" s="13">
        <f>ROUND(AVERAGE(Zinsswaps!AU275:AU346)+'iBoxx Extrapolation'!$H346,2)</f>
        <v>3.52</v>
      </c>
      <c r="AV346" s="13">
        <f>ROUND(AVERAGE(Zinsswaps!AV275:AV346)+'iBoxx Extrapolation'!$H346,2)</f>
        <v>3.51</v>
      </c>
      <c r="AW346" s="13">
        <f>ROUND(AVERAGE(Zinsswaps!AW275:AW346)+'iBoxx Extrapolation'!$H346,2)</f>
        <v>3.49</v>
      </c>
      <c r="AX346" s="13">
        <f>ROUND(AVERAGE(Zinsswaps!AX275:AX346)+'iBoxx Extrapolation'!$H346,2)</f>
        <v>3.48</v>
      </c>
      <c r="AY346" s="13">
        <f>ROUND(AVERAGE(Zinsswaps!AY275:AY346)+'iBoxx Extrapolation'!$H346,2)</f>
        <v>3.46</v>
      </c>
    </row>
    <row r="347" spans="1:51" s="16" customFormat="1" x14ac:dyDescent="0.2">
      <c r="A347" s="12">
        <v>47787</v>
      </c>
      <c r="B347" s="13">
        <f>ROUND(AVERAGE(Zinsswaps!B276:B347)+'iBoxx Extrapolation'!$H347,2)</f>
        <v>2.98</v>
      </c>
      <c r="C347" s="13">
        <f>ROUND(AVERAGE(Zinsswaps!C276:C347)+'iBoxx Extrapolation'!$H347,2)</f>
        <v>2.98</v>
      </c>
      <c r="D347" s="13">
        <f>ROUND(AVERAGE(Zinsswaps!D276:D347)+'iBoxx Extrapolation'!$H347,2)</f>
        <v>3.03</v>
      </c>
      <c r="E347" s="13">
        <f>ROUND(AVERAGE(Zinsswaps!E276:E347)+'iBoxx Extrapolation'!$H347,2)</f>
        <v>3.1</v>
      </c>
      <c r="F347" s="13">
        <f>ROUND(AVERAGE(Zinsswaps!F276:F347)+'iBoxx Extrapolation'!$H347,2)</f>
        <v>3.17</v>
      </c>
      <c r="G347" s="13">
        <f>ROUND(AVERAGE(Zinsswaps!G276:G347)+'iBoxx Extrapolation'!$H347,2)</f>
        <v>3.24</v>
      </c>
      <c r="H347" s="13">
        <f>ROUND(AVERAGE(Zinsswaps!H276:H347)+'iBoxx Extrapolation'!$H347,2)</f>
        <v>3.31</v>
      </c>
      <c r="I347" s="13">
        <f>ROUND(AVERAGE(Zinsswaps!I276:I347)+'iBoxx Extrapolation'!$H347,2)</f>
        <v>3.38</v>
      </c>
      <c r="J347" s="13">
        <f>ROUND(AVERAGE(Zinsswaps!J276:J347)+'iBoxx Extrapolation'!$H347,2)</f>
        <v>3.45</v>
      </c>
      <c r="K347" s="13">
        <f>ROUND(AVERAGE(Zinsswaps!K276:K347)+'iBoxx Extrapolation'!$H347,2)</f>
        <v>3.5</v>
      </c>
      <c r="L347" s="13">
        <f>ROUND(AVERAGE(Zinsswaps!L276:L347)+'iBoxx Extrapolation'!$H347,2)</f>
        <v>3.56</v>
      </c>
      <c r="M347" s="13">
        <f>ROUND(AVERAGE(Zinsswaps!M276:M347)+'iBoxx Extrapolation'!$H347,2)</f>
        <v>3.61</v>
      </c>
      <c r="N347" s="13">
        <f>ROUND(AVERAGE(Zinsswaps!N276:N347)+'iBoxx Extrapolation'!$H347,2)</f>
        <v>3.66</v>
      </c>
      <c r="O347" s="13">
        <f>ROUND(AVERAGE(Zinsswaps!O276:O347)+'iBoxx Extrapolation'!$H347,2)</f>
        <v>3.7</v>
      </c>
      <c r="P347" s="13">
        <f>ROUND(AVERAGE(Zinsswaps!P276:P347)+'iBoxx Extrapolation'!$H347,2)</f>
        <v>3.73</v>
      </c>
      <c r="Q347" s="13">
        <f>ROUND(AVERAGE(Zinsswaps!Q276:Q347)+'iBoxx Extrapolation'!$H347,2)</f>
        <v>3.75</v>
      </c>
      <c r="R347" s="13">
        <f>ROUND(AVERAGE(Zinsswaps!R276:R347)+'iBoxx Extrapolation'!$H347,2)</f>
        <v>3.77</v>
      </c>
      <c r="S347" s="13">
        <f>ROUND(AVERAGE(Zinsswaps!S276:S347)+'iBoxx Extrapolation'!$H347,2)</f>
        <v>3.79</v>
      </c>
      <c r="T347" s="13">
        <f>ROUND(AVERAGE(Zinsswaps!T276:T347)+'iBoxx Extrapolation'!$H347,2)</f>
        <v>3.81</v>
      </c>
      <c r="U347" s="13">
        <f>ROUND(AVERAGE(Zinsswaps!U276:U347)+'iBoxx Extrapolation'!$H347,2)</f>
        <v>3.82</v>
      </c>
      <c r="V347" s="13">
        <f>ROUND(AVERAGE(Zinsswaps!V276:V347)+'iBoxx Extrapolation'!$H347,2)</f>
        <v>3.82</v>
      </c>
      <c r="W347" s="13">
        <f>ROUND(AVERAGE(Zinsswaps!W276:W347)+'iBoxx Extrapolation'!$H347,2)</f>
        <v>3.82</v>
      </c>
      <c r="X347" s="13">
        <f>ROUND(AVERAGE(Zinsswaps!X276:X347)+'iBoxx Extrapolation'!$H347,2)</f>
        <v>3.82</v>
      </c>
      <c r="Y347" s="13">
        <f>ROUND(AVERAGE(Zinsswaps!Y276:Y347)+'iBoxx Extrapolation'!$H347,2)</f>
        <v>3.81</v>
      </c>
      <c r="Z347" s="13">
        <f>ROUND(AVERAGE(Zinsswaps!Z276:Z347)+'iBoxx Extrapolation'!$H347,2)</f>
        <v>3.81</v>
      </c>
      <c r="AA347" s="13">
        <f>ROUND(AVERAGE(Zinsswaps!AA276:AA347)+'iBoxx Extrapolation'!$H347,2)</f>
        <v>3.8</v>
      </c>
      <c r="AB347" s="13">
        <f>ROUND(AVERAGE(Zinsswaps!AB276:AB347)+'iBoxx Extrapolation'!$H347,2)</f>
        <v>3.79</v>
      </c>
      <c r="AC347" s="13">
        <f>ROUND(AVERAGE(Zinsswaps!AC276:AC347)+'iBoxx Extrapolation'!$H347,2)</f>
        <v>3.79</v>
      </c>
      <c r="AD347" s="13">
        <f>ROUND(AVERAGE(Zinsswaps!AD276:AD347)+'iBoxx Extrapolation'!$H347,2)</f>
        <v>3.78</v>
      </c>
      <c r="AE347" s="13">
        <f>ROUND(AVERAGE(Zinsswaps!AE276:AE347)+'iBoxx Extrapolation'!$H347,2)</f>
        <v>3.77</v>
      </c>
      <c r="AF347" s="13">
        <f>ROUND(AVERAGE(Zinsswaps!AF276:AF347)+'iBoxx Extrapolation'!$H347,2)</f>
        <v>3.75</v>
      </c>
      <c r="AG347" s="13">
        <f>ROUND(AVERAGE(Zinsswaps!AG276:AG347)+'iBoxx Extrapolation'!$H347,2)</f>
        <v>3.74</v>
      </c>
      <c r="AH347" s="13">
        <f>ROUND(AVERAGE(Zinsswaps!AH276:AH347)+'iBoxx Extrapolation'!$H347,2)</f>
        <v>3.73</v>
      </c>
      <c r="AI347" s="13">
        <f>ROUND(AVERAGE(Zinsswaps!AI276:AI347)+'iBoxx Extrapolation'!$H347,2)</f>
        <v>3.71</v>
      </c>
      <c r="AJ347" s="13">
        <f>ROUND(AVERAGE(Zinsswaps!AJ276:AJ347)+'iBoxx Extrapolation'!$H347,2)</f>
        <v>3.7</v>
      </c>
      <c r="AK347" s="13">
        <f>ROUND(AVERAGE(Zinsswaps!AK276:AK347)+'iBoxx Extrapolation'!$H347,2)</f>
        <v>3.69</v>
      </c>
      <c r="AL347" s="13">
        <f>ROUND(AVERAGE(Zinsswaps!AL276:AL347)+'iBoxx Extrapolation'!$H347,2)</f>
        <v>3.68</v>
      </c>
      <c r="AM347" s="13">
        <f>ROUND(AVERAGE(Zinsswaps!AM276:AM347)+'iBoxx Extrapolation'!$H347,2)</f>
        <v>3.67</v>
      </c>
      <c r="AN347" s="13">
        <f>ROUND(AVERAGE(Zinsswaps!AN276:AN347)+'iBoxx Extrapolation'!$H347,2)</f>
        <v>3.66</v>
      </c>
      <c r="AO347" s="13">
        <f>ROUND(AVERAGE(Zinsswaps!AO276:AO347)+'iBoxx Extrapolation'!$H347,2)</f>
        <v>3.65</v>
      </c>
      <c r="AP347" s="13">
        <f>ROUND(AVERAGE(Zinsswaps!AP276:AP347)+'iBoxx Extrapolation'!$H347,2)</f>
        <v>3.63</v>
      </c>
      <c r="AQ347" s="13">
        <f>ROUND(AVERAGE(Zinsswaps!AQ276:AQ347)+'iBoxx Extrapolation'!$H347,2)</f>
        <v>3.61</v>
      </c>
      <c r="AR347" s="13">
        <f>ROUND(AVERAGE(Zinsswaps!AR276:AR347)+'iBoxx Extrapolation'!$H347,2)</f>
        <v>3.59</v>
      </c>
      <c r="AS347" s="13">
        <f>ROUND(AVERAGE(Zinsswaps!AS276:AS347)+'iBoxx Extrapolation'!$H347,2)</f>
        <v>3.57</v>
      </c>
      <c r="AT347" s="13">
        <f>ROUND(AVERAGE(Zinsswaps!AT276:AT347)+'iBoxx Extrapolation'!$H347,2)</f>
        <v>3.55</v>
      </c>
      <c r="AU347" s="13">
        <f>ROUND(AVERAGE(Zinsswaps!AU276:AU347)+'iBoxx Extrapolation'!$H347,2)</f>
        <v>3.54</v>
      </c>
      <c r="AV347" s="13">
        <f>ROUND(AVERAGE(Zinsswaps!AV276:AV347)+'iBoxx Extrapolation'!$H347,2)</f>
        <v>3.52</v>
      </c>
      <c r="AW347" s="13">
        <f>ROUND(AVERAGE(Zinsswaps!AW276:AW347)+'iBoxx Extrapolation'!$H347,2)</f>
        <v>3.5</v>
      </c>
      <c r="AX347" s="13">
        <f>ROUND(AVERAGE(Zinsswaps!AX276:AX347)+'iBoxx Extrapolation'!$H347,2)</f>
        <v>3.49</v>
      </c>
      <c r="AY347" s="13">
        <f>ROUND(AVERAGE(Zinsswaps!AY276:AY347)+'iBoxx Extrapolation'!$H347,2)</f>
        <v>3.48</v>
      </c>
    </row>
    <row r="348" spans="1:51" s="16" customFormat="1" x14ac:dyDescent="0.2">
      <c r="A348" s="12">
        <v>47817</v>
      </c>
      <c r="B348" s="13">
        <f>ROUND(AVERAGE(Zinsswaps!B277:B348)+'iBoxx Extrapolation'!$H348,2)</f>
        <v>2.98</v>
      </c>
      <c r="C348" s="13">
        <f>ROUND(AVERAGE(Zinsswaps!C277:C348)+'iBoxx Extrapolation'!$H348,2)</f>
        <v>2.98</v>
      </c>
      <c r="D348" s="13">
        <f>ROUND(AVERAGE(Zinsswaps!D277:D348)+'iBoxx Extrapolation'!$H348,2)</f>
        <v>3.03</v>
      </c>
      <c r="E348" s="13">
        <f>ROUND(AVERAGE(Zinsswaps!E277:E348)+'iBoxx Extrapolation'!$H348,2)</f>
        <v>3.11</v>
      </c>
      <c r="F348" s="13">
        <f>ROUND(AVERAGE(Zinsswaps!F277:F348)+'iBoxx Extrapolation'!$H348,2)</f>
        <v>3.17</v>
      </c>
      <c r="G348" s="13">
        <f>ROUND(AVERAGE(Zinsswaps!G277:G348)+'iBoxx Extrapolation'!$H348,2)</f>
        <v>3.25</v>
      </c>
      <c r="H348" s="13">
        <f>ROUND(AVERAGE(Zinsswaps!H277:H348)+'iBoxx Extrapolation'!$H348,2)</f>
        <v>3.32</v>
      </c>
      <c r="I348" s="13">
        <f>ROUND(AVERAGE(Zinsswaps!I277:I348)+'iBoxx Extrapolation'!$H348,2)</f>
        <v>3.39</v>
      </c>
      <c r="J348" s="13">
        <f>ROUND(AVERAGE(Zinsswaps!J277:J348)+'iBoxx Extrapolation'!$H348,2)</f>
        <v>3.45</v>
      </c>
      <c r="K348" s="13">
        <f>ROUND(AVERAGE(Zinsswaps!K277:K348)+'iBoxx Extrapolation'!$H348,2)</f>
        <v>3.51</v>
      </c>
      <c r="L348" s="13">
        <f>ROUND(AVERAGE(Zinsswaps!L277:L348)+'iBoxx Extrapolation'!$H348,2)</f>
        <v>3.57</v>
      </c>
      <c r="M348" s="13">
        <f>ROUND(AVERAGE(Zinsswaps!M277:M348)+'iBoxx Extrapolation'!$H348,2)</f>
        <v>3.62</v>
      </c>
      <c r="N348" s="13">
        <f>ROUND(AVERAGE(Zinsswaps!N277:N348)+'iBoxx Extrapolation'!$H348,2)</f>
        <v>3.67</v>
      </c>
      <c r="O348" s="13">
        <f>ROUND(AVERAGE(Zinsswaps!O277:O348)+'iBoxx Extrapolation'!$H348,2)</f>
        <v>3.71</v>
      </c>
      <c r="P348" s="13">
        <f>ROUND(AVERAGE(Zinsswaps!P277:P348)+'iBoxx Extrapolation'!$H348,2)</f>
        <v>3.74</v>
      </c>
      <c r="Q348" s="13">
        <f>ROUND(AVERAGE(Zinsswaps!Q277:Q348)+'iBoxx Extrapolation'!$H348,2)</f>
        <v>3.77</v>
      </c>
      <c r="R348" s="13">
        <f>ROUND(AVERAGE(Zinsswaps!R277:R348)+'iBoxx Extrapolation'!$H348,2)</f>
        <v>3.79</v>
      </c>
      <c r="S348" s="13">
        <f>ROUND(AVERAGE(Zinsswaps!S277:S348)+'iBoxx Extrapolation'!$H348,2)</f>
        <v>3.8</v>
      </c>
      <c r="T348" s="13">
        <f>ROUND(AVERAGE(Zinsswaps!T277:T348)+'iBoxx Extrapolation'!$H348,2)</f>
        <v>3.82</v>
      </c>
      <c r="U348" s="13">
        <f>ROUND(AVERAGE(Zinsswaps!U277:U348)+'iBoxx Extrapolation'!$H348,2)</f>
        <v>3.83</v>
      </c>
      <c r="V348" s="13">
        <f>ROUND(AVERAGE(Zinsswaps!V277:V348)+'iBoxx Extrapolation'!$H348,2)</f>
        <v>3.83</v>
      </c>
      <c r="W348" s="13">
        <f>ROUND(AVERAGE(Zinsswaps!W277:W348)+'iBoxx Extrapolation'!$H348,2)</f>
        <v>3.83</v>
      </c>
      <c r="X348" s="13">
        <f>ROUND(AVERAGE(Zinsswaps!X277:X348)+'iBoxx Extrapolation'!$H348,2)</f>
        <v>3.83</v>
      </c>
      <c r="Y348" s="13">
        <f>ROUND(AVERAGE(Zinsswaps!Y277:Y348)+'iBoxx Extrapolation'!$H348,2)</f>
        <v>3.83</v>
      </c>
      <c r="Z348" s="13">
        <f>ROUND(AVERAGE(Zinsswaps!Z277:Z348)+'iBoxx Extrapolation'!$H348,2)</f>
        <v>3.83</v>
      </c>
      <c r="AA348" s="13">
        <f>ROUND(AVERAGE(Zinsswaps!AA277:AA348)+'iBoxx Extrapolation'!$H348,2)</f>
        <v>3.82</v>
      </c>
      <c r="AB348" s="13">
        <f>ROUND(AVERAGE(Zinsswaps!AB277:AB348)+'iBoxx Extrapolation'!$H348,2)</f>
        <v>3.81</v>
      </c>
      <c r="AC348" s="13">
        <f>ROUND(AVERAGE(Zinsswaps!AC277:AC348)+'iBoxx Extrapolation'!$H348,2)</f>
        <v>3.8</v>
      </c>
      <c r="AD348" s="13">
        <f>ROUND(AVERAGE(Zinsswaps!AD277:AD348)+'iBoxx Extrapolation'!$H348,2)</f>
        <v>3.79</v>
      </c>
      <c r="AE348" s="13">
        <f>ROUND(AVERAGE(Zinsswaps!AE277:AE348)+'iBoxx Extrapolation'!$H348,2)</f>
        <v>3.79</v>
      </c>
      <c r="AF348" s="13">
        <f>ROUND(AVERAGE(Zinsswaps!AF277:AF348)+'iBoxx Extrapolation'!$H348,2)</f>
        <v>3.77</v>
      </c>
      <c r="AG348" s="13">
        <f>ROUND(AVERAGE(Zinsswaps!AG277:AG348)+'iBoxx Extrapolation'!$H348,2)</f>
        <v>3.75</v>
      </c>
      <c r="AH348" s="13">
        <f>ROUND(AVERAGE(Zinsswaps!AH277:AH348)+'iBoxx Extrapolation'!$H348,2)</f>
        <v>3.74</v>
      </c>
      <c r="AI348" s="13">
        <f>ROUND(AVERAGE(Zinsswaps!AI277:AI348)+'iBoxx Extrapolation'!$H348,2)</f>
        <v>3.73</v>
      </c>
      <c r="AJ348" s="13">
        <f>ROUND(AVERAGE(Zinsswaps!AJ277:AJ348)+'iBoxx Extrapolation'!$H348,2)</f>
        <v>3.72</v>
      </c>
      <c r="AK348" s="13">
        <f>ROUND(AVERAGE(Zinsswaps!AK277:AK348)+'iBoxx Extrapolation'!$H348,2)</f>
        <v>3.7</v>
      </c>
      <c r="AL348" s="13">
        <f>ROUND(AVERAGE(Zinsswaps!AL277:AL348)+'iBoxx Extrapolation'!$H348,2)</f>
        <v>3.69</v>
      </c>
      <c r="AM348" s="13">
        <f>ROUND(AVERAGE(Zinsswaps!AM277:AM348)+'iBoxx Extrapolation'!$H348,2)</f>
        <v>3.68</v>
      </c>
      <c r="AN348" s="13">
        <f>ROUND(AVERAGE(Zinsswaps!AN277:AN348)+'iBoxx Extrapolation'!$H348,2)</f>
        <v>3.67</v>
      </c>
      <c r="AO348" s="13">
        <f>ROUND(AVERAGE(Zinsswaps!AO277:AO348)+'iBoxx Extrapolation'!$H348,2)</f>
        <v>3.66</v>
      </c>
      <c r="AP348" s="13">
        <f>ROUND(AVERAGE(Zinsswaps!AP277:AP348)+'iBoxx Extrapolation'!$H348,2)</f>
        <v>3.64</v>
      </c>
      <c r="AQ348" s="13">
        <f>ROUND(AVERAGE(Zinsswaps!AQ277:AQ348)+'iBoxx Extrapolation'!$H348,2)</f>
        <v>3.62</v>
      </c>
      <c r="AR348" s="13">
        <f>ROUND(AVERAGE(Zinsswaps!AR277:AR348)+'iBoxx Extrapolation'!$H348,2)</f>
        <v>3.6</v>
      </c>
      <c r="AS348" s="13">
        <f>ROUND(AVERAGE(Zinsswaps!AS277:AS348)+'iBoxx Extrapolation'!$H348,2)</f>
        <v>3.59</v>
      </c>
      <c r="AT348" s="13">
        <f>ROUND(AVERAGE(Zinsswaps!AT277:AT348)+'iBoxx Extrapolation'!$H348,2)</f>
        <v>3.57</v>
      </c>
      <c r="AU348" s="13">
        <f>ROUND(AVERAGE(Zinsswaps!AU277:AU348)+'iBoxx Extrapolation'!$H348,2)</f>
        <v>3.55</v>
      </c>
      <c r="AV348" s="13">
        <f>ROUND(AVERAGE(Zinsswaps!AV277:AV348)+'iBoxx Extrapolation'!$H348,2)</f>
        <v>3.54</v>
      </c>
      <c r="AW348" s="13">
        <f>ROUND(AVERAGE(Zinsswaps!AW277:AW348)+'iBoxx Extrapolation'!$H348,2)</f>
        <v>3.52</v>
      </c>
      <c r="AX348" s="13">
        <f>ROUND(AVERAGE(Zinsswaps!AX277:AX348)+'iBoxx Extrapolation'!$H348,2)</f>
        <v>3.51</v>
      </c>
      <c r="AY348" s="13">
        <f>ROUND(AVERAGE(Zinsswaps!AY277:AY348)+'iBoxx Extrapolation'!$H348,2)</f>
        <v>3.49</v>
      </c>
    </row>
    <row r="349" spans="1:51" s="16" customFormat="1" x14ac:dyDescent="0.2">
      <c r="A349" s="12">
        <v>47848</v>
      </c>
      <c r="B349" s="13">
        <f>ROUND(AVERAGE(Zinsswaps!B278:B349)+'iBoxx Extrapolation'!$H349,2)</f>
        <v>2.98</v>
      </c>
      <c r="C349" s="13">
        <f>ROUND(AVERAGE(Zinsswaps!C278:C349)+'iBoxx Extrapolation'!$H349,2)</f>
        <v>2.98</v>
      </c>
      <c r="D349" s="13">
        <f>ROUND(AVERAGE(Zinsswaps!D278:D349)+'iBoxx Extrapolation'!$H349,2)</f>
        <v>3.03</v>
      </c>
      <c r="E349" s="13">
        <f>ROUND(AVERAGE(Zinsswaps!E278:E349)+'iBoxx Extrapolation'!$H349,2)</f>
        <v>3.11</v>
      </c>
      <c r="F349" s="13">
        <f>ROUND(AVERAGE(Zinsswaps!F278:F349)+'iBoxx Extrapolation'!$H349,2)</f>
        <v>3.18</v>
      </c>
      <c r="G349" s="13">
        <f>ROUND(AVERAGE(Zinsswaps!G278:G349)+'iBoxx Extrapolation'!$H349,2)</f>
        <v>3.25</v>
      </c>
      <c r="H349" s="13">
        <f>ROUND(AVERAGE(Zinsswaps!H278:H349)+'iBoxx Extrapolation'!$H349,2)</f>
        <v>3.32</v>
      </c>
      <c r="I349" s="13">
        <f>ROUND(AVERAGE(Zinsswaps!I278:I349)+'iBoxx Extrapolation'!$H349,2)</f>
        <v>3.39</v>
      </c>
      <c r="J349" s="13">
        <f>ROUND(AVERAGE(Zinsswaps!J278:J349)+'iBoxx Extrapolation'!$H349,2)</f>
        <v>3.46</v>
      </c>
      <c r="K349" s="13">
        <f>ROUND(AVERAGE(Zinsswaps!K278:K349)+'iBoxx Extrapolation'!$H349,2)</f>
        <v>3.52</v>
      </c>
      <c r="L349" s="13">
        <f>ROUND(AVERAGE(Zinsswaps!L278:L349)+'iBoxx Extrapolation'!$H349,2)</f>
        <v>3.58</v>
      </c>
      <c r="M349" s="13">
        <f>ROUND(AVERAGE(Zinsswaps!M278:M349)+'iBoxx Extrapolation'!$H349,2)</f>
        <v>3.63</v>
      </c>
      <c r="N349" s="13">
        <f>ROUND(AVERAGE(Zinsswaps!N278:N349)+'iBoxx Extrapolation'!$H349,2)</f>
        <v>3.68</v>
      </c>
      <c r="O349" s="13">
        <f>ROUND(AVERAGE(Zinsswaps!O278:O349)+'iBoxx Extrapolation'!$H349,2)</f>
        <v>3.72</v>
      </c>
      <c r="P349" s="13">
        <f>ROUND(AVERAGE(Zinsswaps!P278:P349)+'iBoxx Extrapolation'!$H349,2)</f>
        <v>3.75</v>
      </c>
      <c r="Q349" s="13">
        <f>ROUND(AVERAGE(Zinsswaps!Q278:Q349)+'iBoxx Extrapolation'!$H349,2)</f>
        <v>3.77</v>
      </c>
      <c r="R349" s="13">
        <f>ROUND(AVERAGE(Zinsswaps!R278:R349)+'iBoxx Extrapolation'!$H349,2)</f>
        <v>3.79</v>
      </c>
      <c r="S349" s="13">
        <f>ROUND(AVERAGE(Zinsswaps!S278:S349)+'iBoxx Extrapolation'!$H349,2)</f>
        <v>3.81</v>
      </c>
      <c r="T349" s="13">
        <f>ROUND(AVERAGE(Zinsswaps!T278:T349)+'iBoxx Extrapolation'!$H349,2)</f>
        <v>3.83</v>
      </c>
      <c r="U349" s="13">
        <f>ROUND(AVERAGE(Zinsswaps!U278:U349)+'iBoxx Extrapolation'!$H349,2)</f>
        <v>3.84</v>
      </c>
      <c r="V349" s="13">
        <f>ROUND(AVERAGE(Zinsswaps!V278:V349)+'iBoxx Extrapolation'!$H349,2)</f>
        <v>3.84</v>
      </c>
      <c r="W349" s="13">
        <f>ROUND(AVERAGE(Zinsswaps!W278:W349)+'iBoxx Extrapolation'!$H349,2)</f>
        <v>3.84</v>
      </c>
      <c r="X349" s="13">
        <f>ROUND(AVERAGE(Zinsswaps!X278:X349)+'iBoxx Extrapolation'!$H349,2)</f>
        <v>3.84</v>
      </c>
      <c r="Y349" s="13">
        <f>ROUND(AVERAGE(Zinsswaps!Y278:Y349)+'iBoxx Extrapolation'!$H349,2)</f>
        <v>3.84</v>
      </c>
      <c r="Z349" s="13">
        <f>ROUND(AVERAGE(Zinsswaps!Z278:Z349)+'iBoxx Extrapolation'!$H349,2)</f>
        <v>3.84</v>
      </c>
      <c r="AA349" s="13">
        <f>ROUND(AVERAGE(Zinsswaps!AA278:AA349)+'iBoxx Extrapolation'!$H349,2)</f>
        <v>3.83</v>
      </c>
      <c r="AB349" s="13">
        <f>ROUND(AVERAGE(Zinsswaps!AB278:AB349)+'iBoxx Extrapolation'!$H349,2)</f>
        <v>3.82</v>
      </c>
      <c r="AC349" s="13">
        <f>ROUND(AVERAGE(Zinsswaps!AC278:AC349)+'iBoxx Extrapolation'!$H349,2)</f>
        <v>3.81</v>
      </c>
      <c r="AD349" s="13">
        <f>ROUND(AVERAGE(Zinsswaps!AD278:AD349)+'iBoxx Extrapolation'!$H349,2)</f>
        <v>3.81</v>
      </c>
      <c r="AE349" s="13">
        <f>ROUND(AVERAGE(Zinsswaps!AE278:AE349)+'iBoxx Extrapolation'!$H349,2)</f>
        <v>3.8</v>
      </c>
      <c r="AF349" s="13">
        <f>ROUND(AVERAGE(Zinsswaps!AF278:AF349)+'iBoxx Extrapolation'!$H349,2)</f>
        <v>3.78</v>
      </c>
      <c r="AG349" s="13">
        <f>ROUND(AVERAGE(Zinsswaps!AG278:AG349)+'iBoxx Extrapolation'!$H349,2)</f>
        <v>3.77</v>
      </c>
      <c r="AH349" s="13">
        <f>ROUND(AVERAGE(Zinsswaps!AH278:AH349)+'iBoxx Extrapolation'!$H349,2)</f>
        <v>3.75</v>
      </c>
      <c r="AI349" s="13">
        <f>ROUND(AVERAGE(Zinsswaps!AI278:AI349)+'iBoxx Extrapolation'!$H349,2)</f>
        <v>3.74</v>
      </c>
      <c r="AJ349" s="13">
        <f>ROUND(AVERAGE(Zinsswaps!AJ278:AJ349)+'iBoxx Extrapolation'!$H349,2)</f>
        <v>3.73</v>
      </c>
      <c r="AK349" s="13">
        <f>ROUND(AVERAGE(Zinsswaps!AK278:AK349)+'iBoxx Extrapolation'!$H349,2)</f>
        <v>3.72</v>
      </c>
      <c r="AL349" s="13">
        <f>ROUND(AVERAGE(Zinsswaps!AL278:AL349)+'iBoxx Extrapolation'!$H349,2)</f>
        <v>3.71</v>
      </c>
      <c r="AM349" s="13">
        <f>ROUND(AVERAGE(Zinsswaps!AM278:AM349)+'iBoxx Extrapolation'!$H349,2)</f>
        <v>3.7</v>
      </c>
      <c r="AN349" s="13">
        <f>ROUND(AVERAGE(Zinsswaps!AN278:AN349)+'iBoxx Extrapolation'!$H349,2)</f>
        <v>3.69</v>
      </c>
      <c r="AO349" s="13">
        <f>ROUND(AVERAGE(Zinsswaps!AO278:AO349)+'iBoxx Extrapolation'!$H349,2)</f>
        <v>3.68</v>
      </c>
      <c r="AP349" s="13">
        <f>ROUND(AVERAGE(Zinsswaps!AP278:AP349)+'iBoxx Extrapolation'!$H349,2)</f>
        <v>3.66</v>
      </c>
      <c r="AQ349" s="13">
        <f>ROUND(AVERAGE(Zinsswaps!AQ278:AQ349)+'iBoxx Extrapolation'!$H349,2)</f>
        <v>3.64</v>
      </c>
      <c r="AR349" s="13">
        <f>ROUND(AVERAGE(Zinsswaps!AR278:AR349)+'iBoxx Extrapolation'!$H349,2)</f>
        <v>3.62</v>
      </c>
      <c r="AS349" s="13">
        <f>ROUND(AVERAGE(Zinsswaps!AS278:AS349)+'iBoxx Extrapolation'!$H349,2)</f>
        <v>3.6</v>
      </c>
      <c r="AT349" s="13">
        <f>ROUND(AVERAGE(Zinsswaps!AT278:AT349)+'iBoxx Extrapolation'!$H349,2)</f>
        <v>3.58</v>
      </c>
      <c r="AU349" s="13">
        <f>ROUND(AVERAGE(Zinsswaps!AU278:AU349)+'iBoxx Extrapolation'!$H349,2)</f>
        <v>3.57</v>
      </c>
      <c r="AV349" s="13">
        <f>ROUND(AVERAGE(Zinsswaps!AV278:AV349)+'iBoxx Extrapolation'!$H349,2)</f>
        <v>3.55</v>
      </c>
      <c r="AW349" s="13">
        <f>ROUND(AVERAGE(Zinsswaps!AW278:AW349)+'iBoxx Extrapolation'!$H349,2)</f>
        <v>3.54</v>
      </c>
      <c r="AX349" s="13">
        <f>ROUND(AVERAGE(Zinsswaps!AX278:AX349)+'iBoxx Extrapolation'!$H349,2)</f>
        <v>3.52</v>
      </c>
      <c r="AY349" s="13">
        <f>ROUND(AVERAGE(Zinsswaps!AY278:AY349)+'iBoxx Extrapolation'!$H349,2)</f>
        <v>3.51</v>
      </c>
    </row>
    <row r="350" spans="1:51" s="16" customFormat="1" x14ac:dyDescent="0.2">
      <c r="A350" s="12">
        <v>47879</v>
      </c>
      <c r="B350" s="13">
        <f>ROUND(AVERAGE(Zinsswaps!B279:B350)+'iBoxx Extrapolation'!$H350,2)</f>
        <v>2.98</v>
      </c>
      <c r="C350" s="13">
        <f>ROUND(AVERAGE(Zinsswaps!C279:C350)+'iBoxx Extrapolation'!$H350,2)</f>
        <v>2.98</v>
      </c>
      <c r="D350" s="13">
        <f>ROUND(AVERAGE(Zinsswaps!D279:D350)+'iBoxx Extrapolation'!$H350,2)</f>
        <v>3.03</v>
      </c>
      <c r="E350" s="13">
        <f>ROUND(AVERAGE(Zinsswaps!E279:E350)+'iBoxx Extrapolation'!$H350,2)</f>
        <v>3.11</v>
      </c>
      <c r="F350" s="13">
        <f>ROUND(AVERAGE(Zinsswaps!F279:F350)+'iBoxx Extrapolation'!$H350,2)</f>
        <v>3.18</v>
      </c>
      <c r="G350" s="13">
        <f>ROUND(AVERAGE(Zinsswaps!G279:G350)+'iBoxx Extrapolation'!$H350,2)</f>
        <v>3.25</v>
      </c>
      <c r="H350" s="13">
        <f>ROUND(AVERAGE(Zinsswaps!H279:H350)+'iBoxx Extrapolation'!$H350,2)</f>
        <v>3.33</v>
      </c>
      <c r="I350" s="13">
        <f>ROUND(AVERAGE(Zinsswaps!I279:I350)+'iBoxx Extrapolation'!$H350,2)</f>
        <v>3.4</v>
      </c>
      <c r="J350" s="13">
        <f>ROUND(AVERAGE(Zinsswaps!J279:J350)+'iBoxx Extrapolation'!$H350,2)</f>
        <v>3.46</v>
      </c>
      <c r="K350" s="13">
        <f>ROUND(AVERAGE(Zinsswaps!K279:K350)+'iBoxx Extrapolation'!$H350,2)</f>
        <v>3.52</v>
      </c>
      <c r="L350" s="13">
        <f>ROUND(AVERAGE(Zinsswaps!L279:L350)+'iBoxx Extrapolation'!$H350,2)</f>
        <v>3.58</v>
      </c>
      <c r="M350" s="13">
        <f>ROUND(AVERAGE(Zinsswaps!M279:M350)+'iBoxx Extrapolation'!$H350,2)</f>
        <v>3.63</v>
      </c>
      <c r="N350" s="13">
        <f>ROUND(AVERAGE(Zinsswaps!N279:N350)+'iBoxx Extrapolation'!$H350,2)</f>
        <v>3.68</v>
      </c>
      <c r="O350" s="13">
        <f>ROUND(AVERAGE(Zinsswaps!O279:O350)+'iBoxx Extrapolation'!$H350,2)</f>
        <v>3.72</v>
      </c>
      <c r="P350" s="13">
        <f>ROUND(AVERAGE(Zinsswaps!P279:P350)+'iBoxx Extrapolation'!$H350,2)</f>
        <v>3.76</v>
      </c>
      <c r="Q350" s="13">
        <f>ROUND(AVERAGE(Zinsswaps!Q279:Q350)+'iBoxx Extrapolation'!$H350,2)</f>
        <v>3.78</v>
      </c>
      <c r="R350" s="13">
        <f>ROUND(AVERAGE(Zinsswaps!R279:R350)+'iBoxx Extrapolation'!$H350,2)</f>
        <v>3.8</v>
      </c>
      <c r="S350" s="13">
        <f>ROUND(AVERAGE(Zinsswaps!S279:S350)+'iBoxx Extrapolation'!$H350,2)</f>
        <v>3.82</v>
      </c>
      <c r="T350" s="13">
        <f>ROUND(AVERAGE(Zinsswaps!T279:T350)+'iBoxx Extrapolation'!$H350,2)</f>
        <v>3.84</v>
      </c>
      <c r="U350" s="13">
        <f>ROUND(AVERAGE(Zinsswaps!U279:U350)+'iBoxx Extrapolation'!$H350,2)</f>
        <v>3.85</v>
      </c>
      <c r="V350" s="13">
        <f>ROUND(AVERAGE(Zinsswaps!V279:V350)+'iBoxx Extrapolation'!$H350,2)</f>
        <v>3.85</v>
      </c>
      <c r="W350" s="13">
        <f>ROUND(AVERAGE(Zinsswaps!W279:W350)+'iBoxx Extrapolation'!$H350,2)</f>
        <v>3.85</v>
      </c>
      <c r="X350" s="13">
        <f>ROUND(AVERAGE(Zinsswaps!X279:X350)+'iBoxx Extrapolation'!$H350,2)</f>
        <v>3.85</v>
      </c>
      <c r="Y350" s="13">
        <f>ROUND(AVERAGE(Zinsswaps!Y279:Y350)+'iBoxx Extrapolation'!$H350,2)</f>
        <v>3.85</v>
      </c>
      <c r="Z350" s="13">
        <f>ROUND(AVERAGE(Zinsswaps!Z279:Z350)+'iBoxx Extrapolation'!$H350,2)</f>
        <v>3.85</v>
      </c>
      <c r="AA350" s="13">
        <f>ROUND(AVERAGE(Zinsswaps!AA279:AA350)+'iBoxx Extrapolation'!$H350,2)</f>
        <v>3.84</v>
      </c>
      <c r="AB350" s="13">
        <f>ROUND(AVERAGE(Zinsswaps!AB279:AB350)+'iBoxx Extrapolation'!$H350,2)</f>
        <v>3.83</v>
      </c>
      <c r="AC350" s="13">
        <f>ROUND(AVERAGE(Zinsswaps!AC279:AC350)+'iBoxx Extrapolation'!$H350,2)</f>
        <v>3.83</v>
      </c>
      <c r="AD350" s="13">
        <f>ROUND(AVERAGE(Zinsswaps!AD279:AD350)+'iBoxx Extrapolation'!$H350,2)</f>
        <v>3.82</v>
      </c>
      <c r="AE350" s="13">
        <f>ROUND(AVERAGE(Zinsswaps!AE279:AE350)+'iBoxx Extrapolation'!$H350,2)</f>
        <v>3.81</v>
      </c>
      <c r="AF350" s="13">
        <f>ROUND(AVERAGE(Zinsswaps!AF279:AF350)+'iBoxx Extrapolation'!$H350,2)</f>
        <v>3.8</v>
      </c>
      <c r="AG350" s="13">
        <f>ROUND(AVERAGE(Zinsswaps!AG279:AG350)+'iBoxx Extrapolation'!$H350,2)</f>
        <v>3.78</v>
      </c>
      <c r="AH350" s="13">
        <f>ROUND(AVERAGE(Zinsswaps!AH279:AH350)+'iBoxx Extrapolation'!$H350,2)</f>
        <v>3.77</v>
      </c>
      <c r="AI350" s="13">
        <f>ROUND(AVERAGE(Zinsswaps!AI279:AI350)+'iBoxx Extrapolation'!$H350,2)</f>
        <v>3.76</v>
      </c>
      <c r="AJ350" s="13">
        <f>ROUND(AVERAGE(Zinsswaps!AJ279:AJ350)+'iBoxx Extrapolation'!$H350,2)</f>
        <v>3.74</v>
      </c>
      <c r="AK350" s="13">
        <f>ROUND(AVERAGE(Zinsswaps!AK279:AK350)+'iBoxx Extrapolation'!$H350,2)</f>
        <v>3.73</v>
      </c>
      <c r="AL350" s="13">
        <f>ROUND(AVERAGE(Zinsswaps!AL279:AL350)+'iBoxx Extrapolation'!$H350,2)</f>
        <v>3.72</v>
      </c>
      <c r="AM350" s="13">
        <f>ROUND(AVERAGE(Zinsswaps!AM279:AM350)+'iBoxx Extrapolation'!$H350,2)</f>
        <v>3.71</v>
      </c>
      <c r="AN350" s="13">
        <f>ROUND(AVERAGE(Zinsswaps!AN279:AN350)+'iBoxx Extrapolation'!$H350,2)</f>
        <v>3.7</v>
      </c>
      <c r="AO350" s="13">
        <f>ROUND(AVERAGE(Zinsswaps!AO279:AO350)+'iBoxx Extrapolation'!$H350,2)</f>
        <v>3.69</v>
      </c>
      <c r="AP350" s="13">
        <f>ROUND(AVERAGE(Zinsswaps!AP279:AP350)+'iBoxx Extrapolation'!$H350,2)</f>
        <v>3.67</v>
      </c>
      <c r="AQ350" s="13">
        <f>ROUND(AVERAGE(Zinsswaps!AQ279:AQ350)+'iBoxx Extrapolation'!$H350,2)</f>
        <v>3.65</v>
      </c>
      <c r="AR350" s="13">
        <f>ROUND(AVERAGE(Zinsswaps!AR279:AR350)+'iBoxx Extrapolation'!$H350,2)</f>
        <v>3.63</v>
      </c>
      <c r="AS350" s="13">
        <f>ROUND(AVERAGE(Zinsswaps!AS279:AS350)+'iBoxx Extrapolation'!$H350,2)</f>
        <v>3.61</v>
      </c>
      <c r="AT350" s="13">
        <f>ROUND(AVERAGE(Zinsswaps!AT279:AT350)+'iBoxx Extrapolation'!$H350,2)</f>
        <v>3.6</v>
      </c>
      <c r="AU350" s="13">
        <f>ROUND(AVERAGE(Zinsswaps!AU279:AU350)+'iBoxx Extrapolation'!$H350,2)</f>
        <v>3.58</v>
      </c>
      <c r="AV350" s="13">
        <f>ROUND(AVERAGE(Zinsswaps!AV279:AV350)+'iBoxx Extrapolation'!$H350,2)</f>
        <v>3.56</v>
      </c>
      <c r="AW350" s="13">
        <f>ROUND(AVERAGE(Zinsswaps!AW279:AW350)+'iBoxx Extrapolation'!$H350,2)</f>
        <v>3.55</v>
      </c>
      <c r="AX350" s="13">
        <f>ROUND(AVERAGE(Zinsswaps!AX279:AX350)+'iBoxx Extrapolation'!$H350,2)</f>
        <v>3.53</v>
      </c>
      <c r="AY350" s="13">
        <f>ROUND(AVERAGE(Zinsswaps!AY279:AY350)+'iBoxx Extrapolation'!$H350,2)</f>
        <v>3.52</v>
      </c>
    </row>
    <row r="351" spans="1:51" s="16" customFormat="1" x14ac:dyDescent="0.2">
      <c r="A351" s="12">
        <v>47907</v>
      </c>
      <c r="B351" s="13">
        <f>ROUND(AVERAGE(Zinsswaps!B280:B351)+'iBoxx Extrapolation'!$H351,2)</f>
        <v>2.98</v>
      </c>
      <c r="C351" s="13">
        <f>ROUND(AVERAGE(Zinsswaps!C280:C351)+'iBoxx Extrapolation'!$H351,2)</f>
        <v>2.99</v>
      </c>
      <c r="D351" s="13">
        <f>ROUND(AVERAGE(Zinsswaps!D280:D351)+'iBoxx Extrapolation'!$H351,2)</f>
        <v>3.04</v>
      </c>
      <c r="E351" s="13">
        <f>ROUND(AVERAGE(Zinsswaps!E280:E351)+'iBoxx Extrapolation'!$H351,2)</f>
        <v>3.11</v>
      </c>
      <c r="F351" s="13">
        <f>ROUND(AVERAGE(Zinsswaps!F280:F351)+'iBoxx Extrapolation'!$H351,2)</f>
        <v>3.18</v>
      </c>
      <c r="G351" s="13">
        <f>ROUND(AVERAGE(Zinsswaps!G280:G351)+'iBoxx Extrapolation'!$H351,2)</f>
        <v>3.26</v>
      </c>
      <c r="H351" s="13">
        <f>ROUND(AVERAGE(Zinsswaps!H280:H351)+'iBoxx Extrapolation'!$H351,2)</f>
        <v>3.33</v>
      </c>
      <c r="I351" s="13">
        <f>ROUND(AVERAGE(Zinsswaps!I280:I351)+'iBoxx Extrapolation'!$H351,2)</f>
        <v>3.4</v>
      </c>
      <c r="J351" s="13">
        <f>ROUND(AVERAGE(Zinsswaps!J280:J351)+'iBoxx Extrapolation'!$H351,2)</f>
        <v>3.47</v>
      </c>
      <c r="K351" s="13">
        <f>ROUND(AVERAGE(Zinsswaps!K280:K351)+'iBoxx Extrapolation'!$H351,2)</f>
        <v>3.53</v>
      </c>
      <c r="L351" s="13">
        <f>ROUND(AVERAGE(Zinsswaps!L280:L351)+'iBoxx Extrapolation'!$H351,2)</f>
        <v>3.59</v>
      </c>
      <c r="M351" s="13">
        <f>ROUND(AVERAGE(Zinsswaps!M280:M351)+'iBoxx Extrapolation'!$H351,2)</f>
        <v>3.64</v>
      </c>
      <c r="N351" s="13">
        <f>ROUND(AVERAGE(Zinsswaps!N280:N351)+'iBoxx Extrapolation'!$H351,2)</f>
        <v>3.69</v>
      </c>
      <c r="O351" s="13">
        <f>ROUND(AVERAGE(Zinsswaps!O280:O351)+'iBoxx Extrapolation'!$H351,2)</f>
        <v>3.73</v>
      </c>
      <c r="P351" s="13">
        <f>ROUND(AVERAGE(Zinsswaps!P280:P351)+'iBoxx Extrapolation'!$H351,2)</f>
        <v>3.77</v>
      </c>
      <c r="Q351" s="13">
        <f>ROUND(AVERAGE(Zinsswaps!Q280:Q351)+'iBoxx Extrapolation'!$H351,2)</f>
        <v>3.79</v>
      </c>
      <c r="R351" s="13">
        <f>ROUND(AVERAGE(Zinsswaps!R280:R351)+'iBoxx Extrapolation'!$H351,2)</f>
        <v>3.81</v>
      </c>
      <c r="S351" s="13">
        <f>ROUND(AVERAGE(Zinsswaps!S280:S351)+'iBoxx Extrapolation'!$H351,2)</f>
        <v>3.83</v>
      </c>
      <c r="T351" s="13">
        <f>ROUND(AVERAGE(Zinsswaps!T280:T351)+'iBoxx Extrapolation'!$H351,2)</f>
        <v>3.85</v>
      </c>
      <c r="U351" s="13">
        <f>ROUND(AVERAGE(Zinsswaps!U280:U351)+'iBoxx Extrapolation'!$H351,2)</f>
        <v>3.86</v>
      </c>
      <c r="V351" s="13">
        <f>ROUND(AVERAGE(Zinsswaps!V280:V351)+'iBoxx Extrapolation'!$H351,2)</f>
        <v>3.86</v>
      </c>
      <c r="W351" s="13">
        <f>ROUND(AVERAGE(Zinsswaps!W280:W351)+'iBoxx Extrapolation'!$H351,2)</f>
        <v>3.86</v>
      </c>
      <c r="X351" s="13">
        <f>ROUND(AVERAGE(Zinsswaps!X280:X351)+'iBoxx Extrapolation'!$H351,2)</f>
        <v>3.86</v>
      </c>
      <c r="Y351" s="13">
        <f>ROUND(AVERAGE(Zinsswaps!Y280:Y351)+'iBoxx Extrapolation'!$H351,2)</f>
        <v>3.86</v>
      </c>
      <c r="Z351" s="13">
        <f>ROUND(AVERAGE(Zinsswaps!Z280:Z351)+'iBoxx Extrapolation'!$H351,2)</f>
        <v>3.86</v>
      </c>
      <c r="AA351" s="13">
        <f>ROUND(AVERAGE(Zinsswaps!AA280:AA351)+'iBoxx Extrapolation'!$H351,2)</f>
        <v>3.85</v>
      </c>
      <c r="AB351" s="13">
        <f>ROUND(AVERAGE(Zinsswaps!AB280:AB351)+'iBoxx Extrapolation'!$H351,2)</f>
        <v>3.85</v>
      </c>
      <c r="AC351" s="13">
        <f>ROUND(AVERAGE(Zinsswaps!AC280:AC351)+'iBoxx Extrapolation'!$H351,2)</f>
        <v>3.84</v>
      </c>
      <c r="AD351" s="13">
        <f>ROUND(AVERAGE(Zinsswaps!AD280:AD351)+'iBoxx Extrapolation'!$H351,2)</f>
        <v>3.83</v>
      </c>
      <c r="AE351" s="13">
        <f>ROUND(AVERAGE(Zinsswaps!AE280:AE351)+'iBoxx Extrapolation'!$H351,2)</f>
        <v>3.83</v>
      </c>
      <c r="AF351" s="13">
        <f>ROUND(AVERAGE(Zinsswaps!AF280:AF351)+'iBoxx Extrapolation'!$H351,2)</f>
        <v>3.81</v>
      </c>
      <c r="AG351" s="13">
        <f>ROUND(AVERAGE(Zinsswaps!AG280:AG351)+'iBoxx Extrapolation'!$H351,2)</f>
        <v>3.79</v>
      </c>
      <c r="AH351" s="13">
        <f>ROUND(AVERAGE(Zinsswaps!AH280:AH351)+'iBoxx Extrapolation'!$H351,2)</f>
        <v>3.78</v>
      </c>
      <c r="AI351" s="13">
        <f>ROUND(AVERAGE(Zinsswaps!AI280:AI351)+'iBoxx Extrapolation'!$H351,2)</f>
        <v>3.77</v>
      </c>
      <c r="AJ351" s="13">
        <f>ROUND(AVERAGE(Zinsswaps!AJ280:AJ351)+'iBoxx Extrapolation'!$H351,2)</f>
        <v>3.76</v>
      </c>
      <c r="AK351" s="13">
        <f>ROUND(AVERAGE(Zinsswaps!AK280:AK351)+'iBoxx Extrapolation'!$H351,2)</f>
        <v>3.74</v>
      </c>
      <c r="AL351" s="13">
        <f>ROUND(AVERAGE(Zinsswaps!AL280:AL351)+'iBoxx Extrapolation'!$H351,2)</f>
        <v>3.73</v>
      </c>
      <c r="AM351" s="13">
        <f>ROUND(AVERAGE(Zinsswaps!AM280:AM351)+'iBoxx Extrapolation'!$H351,2)</f>
        <v>3.72</v>
      </c>
      <c r="AN351" s="13">
        <f>ROUND(AVERAGE(Zinsswaps!AN280:AN351)+'iBoxx Extrapolation'!$H351,2)</f>
        <v>3.71</v>
      </c>
      <c r="AO351" s="13">
        <f>ROUND(AVERAGE(Zinsswaps!AO280:AO351)+'iBoxx Extrapolation'!$H351,2)</f>
        <v>3.7</v>
      </c>
      <c r="AP351" s="13">
        <f>ROUND(AVERAGE(Zinsswaps!AP280:AP351)+'iBoxx Extrapolation'!$H351,2)</f>
        <v>3.68</v>
      </c>
      <c r="AQ351" s="13">
        <f>ROUND(AVERAGE(Zinsswaps!AQ280:AQ351)+'iBoxx Extrapolation'!$H351,2)</f>
        <v>3.66</v>
      </c>
      <c r="AR351" s="13">
        <f>ROUND(AVERAGE(Zinsswaps!AR280:AR351)+'iBoxx Extrapolation'!$H351,2)</f>
        <v>3.64</v>
      </c>
      <c r="AS351" s="13">
        <f>ROUND(AVERAGE(Zinsswaps!AS280:AS351)+'iBoxx Extrapolation'!$H351,2)</f>
        <v>3.63</v>
      </c>
      <c r="AT351" s="13">
        <f>ROUND(AVERAGE(Zinsswaps!AT280:AT351)+'iBoxx Extrapolation'!$H351,2)</f>
        <v>3.61</v>
      </c>
      <c r="AU351" s="13">
        <f>ROUND(AVERAGE(Zinsswaps!AU280:AU351)+'iBoxx Extrapolation'!$H351,2)</f>
        <v>3.59</v>
      </c>
      <c r="AV351" s="13">
        <f>ROUND(AVERAGE(Zinsswaps!AV280:AV351)+'iBoxx Extrapolation'!$H351,2)</f>
        <v>3.58</v>
      </c>
      <c r="AW351" s="13">
        <f>ROUND(AVERAGE(Zinsswaps!AW280:AW351)+'iBoxx Extrapolation'!$H351,2)</f>
        <v>3.56</v>
      </c>
      <c r="AX351" s="13">
        <f>ROUND(AVERAGE(Zinsswaps!AX280:AX351)+'iBoxx Extrapolation'!$H351,2)</f>
        <v>3.55</v>
      </c>
      <c r="AY351" s="13">
        <f>ROUND(AVERAGE(Zinsswaps!AY280:AY351)+'iBoxx Extrapolation'!$H351,2)</f>
        <v>3.53</v>
      </c>
    </row>
    <row r="352" spans="1:51" s="16" customFormat="1" x14ac:dyDescent="0.2">
      <c r="A352" s="12">
        <v>47938</v>
      </c>
      <c r="B352" s="13">
        <f>ROUND(AVERAGE(Zinsswaps!B281:B352)+'iBoxx Extrapolation'!$H352,2)</f>
        <v>2.98</v>
      </c>
      <c r="C352" s="13">
        <f>ROUND(AVERAGE(Zinsswaps!C281:C352)+'iBoxx Extrapolation'!$H352,2)</f>
        <v>2.99</v>
      </c>
      <c r="D352" s="13">
        <f>ROUND(AVERAGE(Zinsswaps!D281:D352)+'iBoxx Extrapolation'!$H352,2)</f>
        <v>3.04</v>
      </c>
      <c r="E352" s="13">
        <f>ROUND(AVERAGE(Zinsswaps!E281:E352)+'iBoxx Extrapolation'!$H352,2)</f>
        <v>3.11</v>
      </c>
      <c r="F352" s="13">
        <f>ROUND(AVERAGE(Zinsswaps!F281:F352)+'iBoxx Extrapolation'!$H352,2)</f>
        <v>3.18</v>
      </c>
      <c r="G352" s="13">
        <f>ROUND(AVERAGE(Zinsswaps!G281:G352)+'iBoxx Extrapolation'!$H352,2)</f>
        <v>3.26</v>
      </c>
      <c r="H352" s="13">
        <f>ROUND(AVERAGE(Zinsswaps!H281:H352)+'iBoxx Extrapolation'!$H352,2)</f>
        <v>3.33</v>
      </c>
      <c r="I352" s="13">
        <f>ROUND(AVERAGE(Zinsswaps!I281:I352)+'iBoxx Extrapolation'!$H352,2)</f>
        <v>3.4</v>
      </c>
      <c r="J352" s="13">
        <f>ROUND(AVERAGE(Zinsswaps!J281:J352)+'iBoxx Extrapolation'!$H352,2)</f>
        <v>3.47</v>
      </c>
      <c r="K352" s="13">
        <f>ROUND(AVERAGE(Zinsswaps!K281:K352)+'iBoxx Extrapolation'!$H352,2)</f>
        <v>3.53</v>
      </c>
      <c r="L352" s="13">
        <f>ROUND(AVERAGE(Zinsswaps!L281:L352)+'iBoxx Extrapolation'!$H352,2)</f>
        <v>3.59</v>
      </c>
      <c r="M352" s="13">
        <f>ROUND(AVERAGE(Zinsswaps!M281:M352)+'iBoxx Extrapolation'!$H352,2)</f>
        <v>3.64</v>
      </c>
      <c r="N352" s="13">
        <f>ROUND(AVERAGE(Zinsswaps!N281:N352)+'iBoxx Extrapolation'!$H352,2)</f>
        <v>3.69</v>
      </c>
      <c r="O352" s="13">
        <f>ROUND(AVERAGE(Zinsswaps!O281:O352)+'iBoxx Extrapolation'!$H352,2)</f>
        <v>3.73</v>
      </c>
      <c r="P352" s="13">
        <f>ROUND(AVERAGE(Zinsswaps!P281:P352)+'iBoxx Extrapolation'!$H352,2)</f>
        <v>3.77</v>
      </c>
      <c r="Q352" s="13">
        <f>ROUND(AVERAGE(Zinsswaps!Q281:Q352)+'iBoxx Extrapolation'!$H352,2)</f>
        <v>3.79</v>
      </c>
      <c r="R352" s="13">
        <f>ROUND(AVERAGE(Zinsswaps!R281:R352)+'iBoxx Extrapolation'!$H352,2)</f>
        <v>3.82</v>
      </c>
      <c r="S352" s="13">
        <f>ROUND(AVERAGE(Zinsswaps!S281:S352)+'iBoxx Extrapolation'!$H352,2)</f>
        <v>3.84</v>
      </c>
      <c r="T352" s="13">
        <f>ROUND(AVERAGE(Zinsswaps!T281:T352)+'iBoxx Extrapolation'!$H352,2)</f>
        <v>3.85</v>
      </c>
      <c r="U352" s="13">
        <f>ROUND(AVERAGE(Zinsswaps!U281:U352)+'iBoxx Extrapolation'!$H352,2)</f>
        <v>3.87</v>
      </c>
      <c r="V352" s="13">
        <f>ROUND(AVERAGE(Zinsswaps!V281:V352)+'iBoxx Extrapolation'!$H352,2)</f>
        <v>3.87</v>
      </c>
      <c r="W352" s="13">
        <f>ROUND(AVERAGE(Zinsswaps!W281:W352)+'iBoxx Extrapolation'!$H352,2)</f>
        <v>3.87</v>
      </c>
      <c r="X352" s="13">
        <f>ROUND(AVERAGE(Zinsswaps!X281:X352)+'iBoxx Extrapolation'!$H352,2)</f>
        <v>3.87</v>
      </c>
      <c r="Y352" s="13">
        <f>ROUND(AVERAGE(Zinsswaps!Y281:Y352)+'iBoxx Extrapolation'!$H352,2)</f>
        <v>3.87</v>
      </c>
      <c r="Z352" s="13">
        <f>ROUND(AVERAGE(Zinsswaps!Z281:Z352)+'iBoxx Extrapolation'!$H352,2)</f>
        <v>3.87</v>
      </c>
      <c r="AA352" s="13">
        <f>ROUND(AVERAGE(Zinsswaps!AA281:AA352)+'iBoxx Extrapolation'!$H352,2)</f>
        <v>3.86</v>
      </c>
      <c r="AB352" s="13">
        <f>ROUND(AVERAGE(Zinsswaps!AB281:AB352)+'iBoxx Extrapolation'!$H352,2)</f>
        <v>3.85</v>
      </c>
      <c r="AC352" s="13">
        <f>ROUND(AVERAGE(Zinsswaps!AC281:AC352)+'iBoxx Extrapolation'!$H352,2)</f>
        <v>3.85</v>
      </c>
      <c r="AD352" s="13">
        <f>ROUND(AVERAGE(Zinsswaps!AD281:AD352)+'iBoxx Extrapolation'!$H352,2)</f>
        <v>3.84</v>
      </c>
      <c r="AE352" s="13">
        <f>ROUND(AVERAGE(Zinsswaps!AE281:AE352)+'iBoxx Extrapolation'!$H352,2)</f>
        <v>3.83</v>
      </c>
      <c r="AF352" s="13">
        <f>ROUND(AVERAGE(Zinsswaps!AF281:AF352)+'iBoxx Extrapolation'!$H352,2)</f>
        <v>3.82</v>
      </c>
      <c r="AG352" s="13">
        <f>ROUND(AVERAGE(Zinsswaps!AG281:AG352)+'iBoxx Extrapolation'!$H352,2)</f>
        <v>3.8</v>
      </c>
      <c r="AH352" s="13">
        <f>ROUND(AVERAGE(Zinsswaps!AH281:AH352)+'iBoxx Extrapolation'!$H352,2)</f>
        <v>3.79</v>
      </c>
      <c r="AI352" s="13">
        <f>ROUND(AVERAGE(Zinsswaps!AI281:AI352)+'iBoxx Extrapolation'!$H352,2)</f>
        <v>3.77</v>
      </c>
      <c r="AJ352" s="13">
        <f>ROUND(AVERAGE(Zinsswaps!AJ281:AJ352)+'iBoxx Extrapolation'!$H352,2)</f>
        <v>3.76</v>
      </c>
      <c r="AK352" s="13">
        <f>ROUND(AVERAGE(Zinsswaps!AK281:AK352)+'iBoxx Extrapolation'!$H352,2)</f>
        <v>3.75</v>
      </c>
      <c r="AL352" s="13">
        <f>ROUND(AVERAGE(Zinsswaps!AL281:AL352)+'iBoxx Extrapolation'!$H352,2)</f>
        <v>3.74</v>
      </c>
      <c r="AM352" s="13">
        <f>ROUND(AVERAGE(Zinsswaps!AM281:AM352)+'iBoxx Extrapolation'!$H352,2)</f>
        <v>3.73</v>
      </c>
      <c r="AN352" s="13">
        <f>ROUND(AVERAGE(Zinsswaps!AN281:AN352)+'iBoxx Extrapolation'!$H352,2)</f>
        <v>3.72</v>
      </c>
      <c r="AO352" s="13">
        <f>ROUND(AVERAGE(Zinsswaps!AO281:AO352)+'iBoxx Extrapolation'!$H352,2)</f>
        <v>3.71</v>
      </c>
      <c r="AP352" s="13">
        <f>ROUND(AVERAGE(Zinsswaps!AP281:AP352)+'iBoxx Extrapolation'!$H352,2)</f>
        <v>3.69</v>
      </c>
      <c r="AQ352" s="13">
        <f>ROUND(AVERAGE(Zinsswaps!AQ281:AQ352)+'iBoxx Extrapolation'!$H352,2)</f>
        <v>3.67</v>
      </c>
      <c r="AR352" s="13">
        <f>ROUND(AVERAGE(Zinsswaps!AR281:AR352)+'iBoxx Extrapolation'!$H352,2)</f>
        <v>3.65</v>
      </c>
      <c r="AS352" s="13">
        <f>ROUND(AVERAGE(Zinsswaps!AS281:AS352)+'iBoxx Extrapolation'!$H352,2)</f>
        <v>3.63</v>
      </c>
      <c r="AT352" s="13">
        <f>ROUND(AVERAGE(Zinsswaps!AT281:AT352)+'iBoxx Extrapolation'!$H352,2)</f>
        <v>3.61</v>
      </c>
      <c r="AU352" s="13">
        <f>ROUND(AVERAGE(Zinsswaps!AU281:AU352)+'iBoxx Extrapolation'!$H352,2)</f>
        <v>3.6</v>
      </c>
      <c r="AV352" s="13">
        <f>ROUND(AVERAGE(Zinsswaps!AV281:AV352)+'iBoxx Extrapolation'!$H352,2)</f>
        <v>3.58</v>
      </c>
      <c r="AW352" s="13">
        <f>ROUND(AVERAGE(Zinsswaps!AW281:AW352)+'iBoxx Extrapolation'!$H352,2)</f>
        <v>3.57</v>
      </c>
      <c r="AX352" s="13">
        <f>ROUND(AVERAGE(Zinsswaps!AX281:AX352)+'iBoxx Extrapolation'!$H352,2)</f>
        <v>3.55</v>
      </c>
      <c r="AY352" s="13">
        <f>ROUND(AVERAGE(Zinsswaps!AY281:AY352)+'iBoxx Extrapolation'!$H352,2)</f>
        <v>3.54</v>
      </c>
    </row>
    <row r="353" spans="1:51" s="16" customFormat="1" x14ac:dyDescent="0.2">
      <c r="A353" s="12">
        <v>47968</v>
      </c>
      <c r="B353" s="13">
        <f>ROUND(AVERAGE(Zinsswaps!B282:B353)+'iBoxx Extrapolation'!$H353,2)</f>
        <v>2.98</v>
      </c>
      <c r="C353" s="13">
        <f>ROUND(AVERAGE(Zinsswaps!C282:C353)+'iBoxx Extrapolation'!$H353,2)</f>
        <v>2.99</v>
      </c>
      <c r="D353" s="13">
        <f>ROUND(AVERAGE(Zinsswaps!D282:D353)+'iBoxx Extrapolation'!$H353,2)</f>
        <v>3.04</v>
      </c>
      <c r="E353" s="13">
        <f>ROUND(AVERAGE(Zinsswaps!E282:E353)+'iBoxx Extrapolation'!$H353,2)</f>
        <v>3.11</v>
      </c>
      <c r="F353" s="13">
        <f>ROUND(AVERAGE(Zinsswaps!F282:F353)+'iBoxx Extrapolation'!$H353,2)</f>
        <v>3.18</v>
      </c>
      <c r="G353" s="13">
        <f>ROUND(AVERAGE(Zinsswaps!G282:G353)+'iBoxx Extrapolation'!$H353,2)</f>
        <v>3.26</v>
      </c>
      <c r="H353" s="13">
        <f>ROUND(AVERAGE(Zinsswaps!H282:H353)+'iBoxx Extrapolation'!$H353,2)</f>
        <v>3.33</v>
      </c>
      <c r="I353" s="13">
        <f>ROUND(AVERAGE(Zinsswaps!I282:I353)+'iBoxx Extrapolation'!$H353,2)</f>
        <v>3.41</v>
      </c>
      <c r="J353" s="13">
        <f>ROUND(AVERAGE(Zinsswaps!J282:J353)+'iBoxx Extrapolation'!$H353,2)</f>
        <v>3.47</v>
      </c>
      <c r="K353" s="13">
        <f>ROUND(AVERAGE(Zinsswaps!K282:K353)+'iBoxx Extrapolation'!$H353,2)</f>
        <v>3.53</v>
      </c>
      <c r="L353" s="13">
        <f>ROUND(AVERAGE(Zinsswaps!L282:L353)+'iBoxx Extrapolation'!$H353,2)</f>
        <v>3.59</v>
      </c>
      <c r="M353" s="13">
        <f>ROUND(AVERAGE(Zinsswaps!M282:M353)+'iBoxx Extrapolation'!$H353,2)</f>
        <v>3.65</v>
      </c>
      <c r="N353" s="13">
        <f>ROUND(AVERAGE(Zinsswaps!N282:N353)+'iBoxx Extrapolation'!$H353,2)</f>
        <v>3.7</v>
      </c>
      <c r="O353" s="13">
        <f>ROUND(AVERAGE(Zinsswaps!O282:O353)+'iBoxx Extrapolation'!$H353,2)</f>
        <v>3.74</v>
      </c>
      <c r="P353" s="13">
        <f>ROUND(AVERAGE(Zinsswaps!P282:P353)+'iBoxx Extrapolation'!$H353,2)</f>
        <v>3.77</v>
      </c>
      <c r="Q353" s="13">
        <f>ROUND(AVERAGE(Zinsswaps!Q282:Q353)+'iBoxx Extrapolation'!$H353,2)</f>
        <v>3.8</v>
      </c>
      <c r="R353" s="13">
        <f>ROUND(AVERAGE(Zinsswaps!R282:R353)+'iBoxx Extrapolation'!$H353,2)</f>
        <v>3.82</v>
      </c>
      <c r="S353" s="13">
        <f>ROUND(AVERAGE(Zinsswaps!S282:S353)+'iBoxx Extrapolation'!$H353,2)</f>
        <v>3.84</v>
      </c>
      <c r="T353" s="13">
        <f>ROUND(AVERAGE(Zinsswaps!T282:T353)+'iBoxx Extrapolation'!$H353,2)</f>
        <v>3.86</v>
      </c>
      <c r="U353" s="13">
        <f>ROUND(AVERAGE(Zinsswaps!U282:U353)+'iBoxx Extrapolation'!$H353,2)</f>
        <v>3.87</v>
      </c>
      <c r="V353" s="13">
        <f>ROUND(AVERAGE(Zinsswaps!V282:V353)+'iBoxx Extrapolation'!$H353,2)</f>
        <v>3.87</v>
      </c>
      <c r="W353" s="13">
        <f>ROUND(AVERAGE(Zinsswaps!W282:W353)+'iBoxx Extrapolation'!$H353,2)</f>
        <v>3.87</v>
      </c>
      <c r="X353" s="13">
        <f>ROUND(AVERAGE(Zinsswaps!X282:X353)+'iBoxx Extrapolation'!$H353,2)</f>
        <v>3.88</v>
      </c>
      <c r="Y353" s="13">
        <f>ROUND(AVERAGE(Zinsswaps!Y282:Y353)+'iBoxx Extrapolation'!$H353,2)</f>
        <v>3.88</v>
      </c>
      <c r="Z353" s="13">
        <f>ROUND(AVERAGE(Zinsswaps!Z282:Z353)+'iBoxx Extrapolation'!$H353,2)</f>
        <v>3.88</v>
      </c>
      <c r="AA353" s="13">
        <f>ROUND(AVERAGE(Zinsswaps!AA282:AA353)+'iBoxx Extrapolation'!$H353,2)</f>
        <v>3.87</v>
      </c>
      <c r="AB353" s="13">
        <f>ROUND(AVERAGE(Zinsswaps!AB282:AB353)+'iBoxx Extrapolation'!$H353,2)</f>
        <v>3.86</v>
      </c>
      <c r="AC353" s="13">
        <f>ROUND(AVERAGE(Zinsswaps!AC282:AC353)+'iBoxx Extrapolation'!$H353,2)</f>
        <v>3.85</v>
      </c>
      <c r="AD353" s="13">
        <f>ROUND(AVERAGE(Zinsswaps!AD282:AD353)+'iBoxx Extrapolation'!$H353,2)</f>
        <v>3.85</v>
      </c>
      <c r="AE353" s="13">
        <f>ROUND(AVERAGE(Zinsswaps!AE282:AE353)+'iBoxx Extrapolation'!$H353,2)</f>
        <v>3.84</v>
      </c>
      <c r="AF353" s="13">
        <f>ROUND(AVERAGE(Zinsswaps!AF282:AF353)+'iBoxx Extrapolation'!$H353,2)</f>
        <v>3.82</v>
      </c>
      <c r="AG353" s="13">
        <f>ROUND(AVERAGE(Zinsswaps!AG282:AG353)+'iBoxx Extrapolation'!$H353,2)</f>
        <v>3.81</v>
      </c>
      <c r="AH353" s="13">
        <f>ROUND(AVERAGE(Zinsswaps!AH282:AH353)+'iBoxx Extrapolation'!$H353,2)</f>
        <v>3.8</v>
      </c>
      <c r="AI353" s="13">
        <f>ROUND(AVERAGE(Zinsswaps!AI282:AI353)+'iBoxx Extrapolation'!$H353,2)</f>
        <v>3.78</v>
      </c>
      <c r="AJ353" s="13">
        <f>ROUND(AVERAGE(Zinsswaps!AJ282:AJ353)+'iBoxx Extrapolation'!$H353,2)</f>
        <v>3.77</v>
      </c>
      <c r="AK353" s="13">
        <f>ROUND(AVERAGE(Zinsswaps!AK282:AK353)+'iBoxx Extrapolation'!$H353,2)</f>
        <v>3.76</v>
      </c>
      <c r="AL353" s="13">
        <f>ROUND(AVERAGE(Zinsswaps!AL282:AL353)+'iBoxx Extrapolation'!$H353,2)</f>
        <v>3.75</v>
      </c>
      <c r="AM353" s="13">
        <f>ROUND(AVERAGE(Zinsswaps!AM282:AM353)+'iBoxx Extrapolation'!$H353,2)</f>
        <v>3.74</v>
      </c>
      <c r="AN353" s="13">
        <f>ROUND(AVERAGE(Zinsswaps!AN282:AN353)+'iBoxx Extrapolation'!$H353,2)</f>
        <v>3.73</v>
      </c>
      <c r="AO353" s="13">
        <f>ROUND(AVERAGE(Zinsswaps!AO282:AO353)+'iBoxx Extrapolation'!$H353,2)</f>
        <v>3.72</v>
      </c>
      <c r="AP353" s="13">
        <f>ROUND(AVERAGE(Zinsswaps!AP282:AP353)+'iBoxx Extrapolation'!$H353,2)</f>
        <v>3.7</v>
      </c>
      <c r="AQ353" s="13">
        <f>ROUND(AVERAGE(Zinsswaps!AQ282:AQ353)+'iBoxx Extrapolation'!$H353,2)</f>
        <v>3.68</v>
      </c>
      <c r="AR353" s="13">
        <f>ROUND(AVERAGE(Zinsswaps!AR282:AR353)+'iBoxx Extrapolation'!$H353,2)</f>
        <v>3.66</v>
      </c>
      <c r="AS353" s="13">
        <f>ROUND(AVERAGE(Zinsswaps!AS282:AS353)+'iBoxx Extrapolation'!$H353,2)</f>
        <v>3.64</v>
      </c>
      <c r="AT353" s="13">
        <f>ROUND(AVERAGE(Zinsswaps!AT282:AT353)+'iBoxx Extrapolation'!$H353,2)</f>
        <v>3.62</v>
      </c>
      <c r="AU353" s="13">
        <f>ROUND(AVERAGE(Zinsswaps!AU282:AU353)+'iBoxx Extrapolation'!$H353,2)</f>
        <v>3.6</v>
      </c>
      <c r="AV353" s="13">
        <f>ROUND(AVERAGE(Zinsswaps!AV282:AV353)+'iBoxx Extrapolation'!$H353,2)</f>
        <v>3.59</v>
      </c>
      <c r="AW353" s="13">
        <f>ROUND(AVERAGE(Zinsswaps!AW282:AW353)+'iBoxx Extrapolation'!$H353,2)</f>
        <v>3.57</v>
      </c>
      <c r="AX353" s="13">
        <f>ROUND(AVERAGE(Zinsswaps!AX282:AX353)+'iBoxx Extrapolation'!$H353,2)</f>
        <v>3.56</v>
      </c>
      <c r="AY353" s="13">
        <f>ROUND(AVERAGE(Zinsswaps!AY282:AY353)+'iBoxx Extrapolation'!$H353,2)</f>
        <v>3.54</v>
      </c>
    </row>
    <row r="354" spans="1:51" s="16" customFormat="1" x14ac:dyDescent="0.2">
      <c r="A354" s="12">
        <v>47999</v>
      </c>
      <c r="B354" s="13">
        <f>ROUND(AVERAGE(Zinsswaps!B283:B354)+'iBoxx Extrapolation'!$H354,2)</f>
        <v>2.98</v>
      </c>
      <c r="C354" s="13">
        <f>ROUND(AVERAGE(Zinsswaps!C283:C354)+'iBoxx Extrapolation'!$H354,2)</f>
        <v>2.99</v>
      </c>
      <c r="D354" s="13">
        <f>ROUND(AVERAGE(Zinsswaps!D283:D354)+'iBoxx Extrapolation'!$H354,2)</f>
        <v>3.04</v>
      </c>
      <c r="E354" s="13">
        <f>ROUND(AVERAGE(Zinsswaps!E283:E354)+'iBoxx Extrapolation'!$H354,2)</f>
        <v>3.12</v>
      </c>
      <c r="F354" s="13">
        <f>ROUND(AVERAGE(Zinsswaps!F283:F354)+'iBoxx Extrapolation'!$H354,2)</f>
        <v>3.19</v>
      </c>
      <c r="G354" s="13">
        <f>ROUND(AVERAGE(Zinsswaps!G283:G354)+'iBoxx Extrapolation'!$H354,2)</f>
        <v>3.26</v>
      </c>
      <c r="H354" s="13">
        <f>ROUND(AVERAGE(Zinsswaps!H283:H354)+'iBoxx Extrapolation'!$H354,2)</f>
        <v>3.34</v>
      </c>
      <c r="I354" s="13">
        <f>ROUND(AVERAGE(Zinsswaps!I283:I354)+'iBoxx Extrapolation'!$H354,2)</f>
        <v>3.41</v>
      </c>
      <c r="J354" s="13">
        <f>ROUND(AVERAGE(Zinsswaps!J283:J354)+'iBoxx Extrapolation'!$H354,2)</f>
        <v>3.47</v>
      </c>
      <c r="K354" s="13">
        <f>ROUND(AVERAGE(Zinsswaps!K283:K354)+'iBoxx Extrapolation'!$H354,2)</f>
        <v>3.54</v>
      </c>
      <c r="L354" s="13">
        <f>ROUND(AVERAGE(Zinsswaps!L283:L354)+'iBoxx Extrapolation'!$H354,2)</f>
        <v>3.6</v>
      </c>
      <c r="M354" s="13">
        <f>ROUND(AVERAGE(Zinsswaps!M283:M354)+'iBoxx Extrapolation'!$H354,2)</f>
        <v>3.65</v>
      </c>
      <c r="N354" s="13">
        <f>ROUND(AVERAGE(Zinsswaps!N283:N354)+'iBoxx Extrapolation'!$H354,2)</f>
        <v>3.7</v>
      </c>
      <c r="O354" s="13">
        <f>ROUND(AVERAGE(Zinsswaps!O283:O354)+'iBoxx Extrapolation'!$H354,2)</f>
        <v>3.74</v>
      </c>
      <c r="P354" s="13">
        <f>ROUND(AVERAGE(Zinsswaps!P283:P354)+'iBoxx Extrapolation'!$H354,2)</f>
        <v>3.78</v>
      </c>
      <c r="Q354" s="13">
        <f>ROUND(AVERAGE(Zinsswaps!Q283:Q354)+'iBoxx Extrapolation'!$H354,2)</f>
        <v>3.8</v>
      </c>
      <c r="R354" s="13">
        <f>ROUND(AVERAGE(Zinsswaps!R283:R354)+'iBoxx Extrapolation'!$H354,2)</f>
        <v>3.82</v>
      </c>
      <c r="S354" s="13">
        <f>ROUND(AVERAGE(Zinsswaps!S283:S354)+'iBoxx Extrapolation'!$H354,2)</f>
        <v>3.84</v>
      </c>
      <c r="T354" s="13">
        <f>ROUND(AVERAGE(Zinsswaps!T283:T354)+'iBoxx Extrapolation'!$H354,2)</f>
        <v>3.86</v>
      </c>
      <c r="U354" s="13">
        <f>ROUND(AVERAGE(Zinsswaps!U283:U354)+'iBoxx Extrapolation'!$H354,2)</f>
        <v>3.88</v>
      </c>
      <c r="V354" s="13">
        <f>ROUND(AVERAGE(Zinsswaps!V283:V354)+'iBoxx Extrapolation'!$H354,2)</f>
        <v>3.88</v>
      </c>
      <c r="W354" s="13">
        <f>ROUND(AVERAGE(Zinsswaps!W283:W354)+'iBoxx Extrapolation'!$H354,2)</f>
        <v>3.88</v>
      </c>
      <c r="X354" s="13">
        <f>ROUND(AVERAGE(Zinsswaps!X283:X354)+'iBoxx Extrapolation'!$H354,2)</f>
        <v>3.88</v>
      </c>
      <c r="Y354" s="13">
        <f>ROUND(AVERAGE(Zinsswaps!Y283:Y354)+'iBoxx Extrapolation'!$H354,2)</f>
        <v>3.88</v>
      </c>
      <c r="Z354" s="13">
        <f>ROUND(AVERAGE(Zinsswaps!Z283:Z354)+'iBoxx Extrapolation'!$H354,2)</f>
        <v>3.88</v>
      </c>
      <c r="AA354" s="13">
        <f>ROUND(AVERAGE(Zinsswaps!AA283:AA354)+'iBoxx Extrapolation'!$H354,2)</f>
        <v>3.87</v>
      </c>
      <c r="AB354" s="13">
        <f>ROUND(AVERAGE(Zinsswaps!AB283:AB354)+'iBoxx Extrapolation'!$H354,2)</f>
        <v>3.87</v>
      </c>
      <c r="AC354" s="13">
        <f>ROUND(AVERAGE(Zinsswaps!AC283:AC354)+'iBoxx Extrapolation'!$H354,2)</f>
        <v>3.86</v>
      </c>
      <c r="AD354" s="13">
        <f>ROUND(AVERAGE(Zinsswaps!AD283:AD354)+'iBoxx Extrapolation'!$H354,2)</f>
        <v>3.85</v>
      </c>
      <c r="AE354" s="13">
        <f>ROUND(AVERAGE(Zinsswaps!AE283:AE354)+'iBoxx Extrapolation'!$H354,2)</f>
        <v>3.85</v>
      </c>
      <c r="AF354" s="13">
        <f>ROUND(AVERAGE(Zinsswaps!AF283:AF354)+'iBoxx Extrapolation'!$H354,2)</f>
        <v>3.83</v>
      </c>
      <c r="AG354" s="13">
        <f>ROUND(AVERAGE(Zinsswaps!AG283:AG354)+'iBoxx Extrapolation'!$H354,2)</f>
        <v>3.81</v>
      </c>
      <c r="AH354" s="13">
        <f>ROUND(AVERAGE(Zinsswaps!AH283:AH354)+'iBoxx Extrapolation'!$H354,2)</f>
        <v>3.8</v>
      </c>
      <c r="AI354" s="13">
        <f>ROUND(AVERAGE(Zinsswaps!AI283:AI354)+'iBoxx Extrapolation'!$H354,2)</f>
        <v>3.79</v>
      </c>
      <c r="AJ354" s="13">
        <f>ROUND(AVERAGE(Zinsswaps!AJ283:AJ354)+'iBoxx Extrapolation'!$H354,2)</f>
        <v>3.78</v>
      </c>
      <c r="AK354" s="13">
        <f>ROUND(AVERAGE(Zinsswaps!AK283:AK354)+'iBoxx Extrapolation'!$H354,2)</f>
        <v>3.76</v>
      </c>
      <c r="AL354" s="13">
        <f>ROUND(AVERAGE(Zinsswaps!AL283:AL354)+'iBoxx Extrapolation'!$H354,2)</f>
        <v>3.75</v>
      </c>
      <c r="AM354" s="13">
        <f>ROUND(AVERAGE(Zinsswaps!AM283:AM354)+'iBoxx Extrapolation'!$H354,2)</f>
        <v>3.74</v>
      </c>
      <c r="AN354" s="13">
        <f>ROUND(AVERAGE(Zinsswaps!AN283:AN354)+'iBoxx Extrapolation'!$H354,2)</f>
        <v>3.73</v>
      </c>
      <c r="AO354" s="13">
        <f>ROUND(AVERAGE(Zinsswaps!AO283:AO354)+'iBoxx Extrapolation'!$H354,2)</f>
        <v>3.72</v>
      </c>
      <c r="AP354" s="13">
        <f>ROUND(AVERAGE(Zinsswaps!AP283:AP354)+'iBoxx Extrapolation'!$H354,2)</f>
        <v>3.7</v>
      </c>
      <c r="AQ354" s="13">
        <f>ROUND(AVERAGE(Zinsswaps!AQ283:AQ354)+'iBoxx Extrapolation'!$H354,2)</f>
        <v>3.68</v>
      </c>
      <c r="AR354" s="13">
        <f>ROUND(AVERAGE(Zinsswaps!AR283:AR354)+'iBoxx Extrapolation'!$H354,2)</f>
        <v>3.66</v>
      </c>
      <c r="AS354" s="13">
        <f>ROUND(AVERAGE(Zinsswaps!AS283:AS354)+'iBoxx Extrapolation'!$H354,2)</f>
        <v>3.64</v>
      </c>
      <c r="AT354" s="13">
        <f>ROUND(AVERAGE(Zinsswaps!AT283:AT354)+'iBoxx Extrapolation'!$H354,2)</f>
        <v>3.62</v>
      </c>
      <c r="AU354" s="13">
        <f>ROUND(AVERAGE(Zinsswaps!AU283:AU354)+'iBoxx Extrapolation'!$H354,2)</f>
        <v>3.61</v>
      </c>
      <c r="AV354" s="13">
        <f>ROUND(AVERAGE(Zinsswaps!AV283:AV354)+'iBoxx Extrapolation'!$H354,2)</f>
        <v>3.59</v>
      </c>
      <c r="AW354" s="13">
        <f>ROUND(AVERAGE(Zinsswaps!AW283:AW354)+'iBoxx Extrapolation'!$H354,2)</f>
        <v>3.58</v>
      </c>
      <c r="AX354" s="13">
        <f>ROUND(AVERAGE(Zinsswaps!AX283:AX354)+'iBoxx Extrapolation'!$H354,2)</f>
        <v>3.56</v>
      </c>
      <c r="AY354" s="13">
        <f>ROUND(AVERAGE(Zinsswaps!AY283:AY354)+'iBoxx Extrapolation'!$H354,2)</f>
        <v>3.55</v>
      </c>
    </row>
    <row r="355" spans="1:51" s="16" customFormat="1" x14ac:dyDescent="0.2">
      <c r="A355" s="12">
        <v>48029</v>
      </c>
      <c r="B355" s="13">
        <f>ROUND(AVERAGE(Zinsswaps!B284:B355)+'iBoxx Extrapolation'!$H355,2)</f>
        <v>2.98</v>
      </c>
      <c r="C355" s="13">
        <f>ROUND(AVERAGE(Zinsswaps!C284:C355)+'iBoxx Extrapolation'!$H355,2)</f>
        <v>2.99</v>
      </c>
      <c r="D355" s="13">
        <f>ROUND(AVERAGE(Zinsswaps!D284:D355)+'iBoxx Extrapolation'!$H355,2)</f>
        <v>3.04</v>
      </c>
      <c r="E355" s="13">
        <f>ROUND(AVERAGE(Zinsswaps!E284:E355)+'iBoxx Extrapolation'!$H355,2)</f>
        <v>3.12</v>
      </c>
      <c r="F355" s="13">
        <f>ROUND(AVERAGE(Zinsswaps!F284:F355)+'iBoxx Extrapolation'!$H355,2)</f>
        <v>3.19</v>
      </c>
      <c r="G355" s="13">
        <f>ROUND(AVERAGE(Zinsswaps!G284:G355)+'iBoxx Extrapolation'!$H355,2)</f>
        <v>3.26</v>
      </c>
      <c r="H355" s="13">
        <f>ROUND(AVERAGE(Zinsswaps!H284:H355)+'iBoxx Extrapolation'!$H355,2)</f>
        <v>3.34</v>
      </c>
      <c r="I355" s="13">
        <f>ROUND(AVERAGE(Zinsswaps!I284:I355)+'iBoxx Extrapolation'!$H355,2)</f>
        <v>3.41</v>
      </c>
      <c r="J355" s="13">
        <f>ROUND(AVERAGE(Zinsswaps!J284:J355)+'iBoxx Extrapolation'!$H355,2)</f>
        <v>3.48</v>
      </c>
      <c r="K355" s="13">
        <f>ROUND(AVERAGE(Zinsswaps!K284:K355)+'iBoxx Extrapolation'!$H355,2)</f>
        <v>3.54</v>
      </c>
      <c r="L355" s="13">
        <f>ROUND(AVERAGE(Zinsswaps!L284:L355)+'iBoxx Extrapolation'!$H355,2)</f>
        <v>3.6</v>
      </c>
      <c r="M355" s="13">
        <f>ROUND(AVERAGE(Zinsswaps!M284:M355)+'iBoxx Extrapolation'!$H355,2)</f>
        <v>3.65</v>
      </c>
      <c r="N355" s="13">
        <f>ROUND(AVERAGE(Zinsswaps!N284:N355)+'iBoxx Extrapolation'!$H355,2)</f>
        <v>3.7</v>
      </c>
      <c r="O355" s="13">
        <f>ROUND(AVERAGE(Zinsswaps!O284:O355)+'iBoxx Extrapolation'!$H355,2)</f>
        <v>3.74</v>
      </c>
      <c r="P355" s="13">
        <f>ROUND(AVERAGE(Zinsswaps!P284:P355)+'iBoxx Extrapolation'!$H355,2)</f>
        <v>3.78</v>
      </c>
      <c r="Q355" s="13">
        <f>ROUND(AVERAGE(Zinsswaps!Q284:Q355)+'iBoxx Extrapolation'!$H355,2)</f>
        <v>3.8</v>
      </c>
      <c r="R355" s="13">
        <f>ROUND(AVERAGE(Zinsswaps!R284:R355)+'iBoxx Extrapolation'!$H355,2)</f>
        <v>3.83</v>
      </c>
      <c r="S355" s="13">
        <f>ROUND(AVERAGE(Zinsswaps!S284:S355)+'iBoxx Extrapolation'!$H355,2)</f>
        <v>3.85</v>
      </c>
      <c r="T355" s="13">
        <f>ROUND(AVERAGE(Zinsswaps!T284:T355)+'iBoxx Extrapolation'!$H355,2)</f>
        <v>3.87</v>
      </c>
      <c r="U355" s="13">
        <f>ROUND(AVERAGE(Zinsswaps!U284:U355)+'iBoxx Extrapolation'!$H355,2)</f>
        <v>3.88</v>
      </c>
      <c r="V355" s="13">
        <f>ROUND(AVERAGE(Zinsswaps!V284:V355)+'iBoxx Extrapolation'!$H355,2)</f>
        <v>3.88</v>
      </c>
      <c r="W355" s="13">
        <f>ROUND(AVERAGE(Zinsswaps!W284:W355)+'iBoxx Extrapolation'!$H355,2)</f>
        <v>3.88</v>
      </c>
      <c r="X355" s="13">
        <f>ROUND(AVERAGE(Zinsswaps!X284:X355)+'iBoxx Extrapolation'!$H355,2)</f>
        <v>3.88</v>
      </c>
      <c r="Y355" s="13">
        <f>ROUND(AVERAGE(Zinsswaps!Y284:Y355)+'iBoxx Extrapolation'!$H355,2)</f>
        <v>3.88</v>
      </c>
      <c r="Z355" s="13">
        <f>ROUND(AVERAGE(Zinsswaps!Z284:Z355)+'iBoxx Extrapolation'!$H355,2)</f>
        <v>3.89</v>
      </c>
      <c r="AA355" s="13">
        <f>ROUND(AVERAGE(Zinsswaps!AA284:AA355)+'iBoxx Extrapolation'!$H355,2)</f>
        <v>3.88</v>
      </c>
      <c r="AB355" s="13">
        <f>ROUND(AVERAGE(Zinsswaps!AB284:AB355)+'iBoxx Extrapolation'!$H355,2)</f>
        <v>3.87</v>
      </c>
      <c r="AC355" s="13">
        <f>ROUND(AVERAGE(Zinsswaps!AC284:AC355)+'iBoxx Extrapolation'!$H355,2)</f>
        <v>3.86</v>
      </c>
      <c r="AD355" s="13">
        <f>ROUND(AVERAGE(Zinsswaps!AD284:AD355)+'iBoxx Extrapolation'!$H355,2)</f>
        <v>3.86</v>
      </c>
      <c r="AE355" s="13">
        <f>ROUND(AVERAGE(Zinsswaps!AE284:AE355)+'iBoxx Extrapolation'!$H355,2)</f>
        <v>3.85</v>
      </c>
      <c r="AF355" s="13">
        <f>ROUND(AVERAGE(Zinsswaps!AF284:AF355)+'iBoxx Extrapolation'!$H355,2)</f>
        <v>3.83</v>
      </c>
      <c r="AG355" s="13">
        <f>ROUND(AVERAGE(Zinsswaps!AG284:AG355)+'iBoxx Extrapolation'!$H355,2)</f>
        <v>3.82</v>
      </c>
      <c r="AH355" s="13">
        <f>ROUND(AVERAGE(Zinsswaps!AH284:AH355)+'iBoxx Extrapolation'!$H355,2)</f>
        <v>3.8</v>
      </c>
      <c r="AI355" s="13">
        <f>ROUND(AVERAGE(Zinsswaps!AI284:AI355)+'iBoxx Extrapolation'!$H355,2)</f>
        <v>3.79</v>
      </c>
      <c r="AJ355" s="13">
        <f>ROUND(AVERAGE(Zinsswaps!AJ284:AJ355)+'iBoxx Extrapolation'!$H355,2)</f>
        <v>3.78</v>
      </c>
      <c r="AK355" s="13">
        <f>ROUND(AVERAGE(Zinsswaps!AK284:AK355)+'iBoxx Extrapolation'!$H355,2)</f>
        <v>3.77</v>
      </c>
      <c r="AL355" s="13">
        <f>ROUND(AVERAGE(Zinsswaps!AL284:AL355)+'iBoxx Extrapolation'!$H355,2)</f>
        <v>3.76</v>
      </c>
      <c r="AM355" s="13">
        <f>ROUND(AVERAGE(Zinsswaps!AM284:AM355)+'iBoxx Extrapolation'!$H355,2)</f>
        <v>3.74</v>
      </c>
      <c r="AN355" s="13">
        <f>ROUND(AVERAGE(Zinsswaps!AN284:AN355)+'iBoxx Extrapolation'!$H355,2)</f>
        <v>3.73</v>
      </c>
      <c r="AO355" s="13">
        <f>ROUND(AVERAGE(Zinsswaps!AO284:AO355)+'iBoxx Extrapolation'!$H355,2)</f>
        <v>3.72</v>
      </c>
      <c r="AP355" s="13">
        <f>ROUND(AVERAGE(Zinsswaps!AP284:AP355)+'iBoxx Extrapolation'!$H355,2)</f>
        <v>3.7</v>
      </c>
      <c r="AQ355" s="13">
        <f>ROUND(AVERAGE(Zinsswaps!AQ284:AQ355)+'iBoxx Extrapolation'!$H355,2)</f>
        <v>3.68</v>
      </c>
      <c r="AR355" s="13">
        <f>ROUND(AVERAGE(Zinsswaps!AR284:AR355)+'iBoxx Extrapolation'!$H355,2)</f>
        <v>3.66</v>
      </c>
      <c r="AS355" s="13">
        <f>ROUND(AVERAGE(Zinsswaps!AS284:AS355)+'iBoxx Extrapolation'!$H355,2)</f>
        <v>3.64</v>
      </c>
      <c r="AT355" s="13">
        <f>ROUND(AVERAGE(Zinsswaps!AT284:AT355)+'iBoxx Extrapolation'!$H355,2)</f>
        <v>3.63</v>
      </c>
      <c r="AU355" s="13">
        <f>ROUND(AVERAGE(Zinsswaps!AU284:AU355)+'iBoxx Extrapolation'!$H355,2)</f>
        <v>3.61</v>
      </c>
      <c r="AV355" s="13">
        <f>ROUND(AVERAGE(Zinsswaps!AV284:AV355)+'iBoxx Extrapolation'!$H355,2)</f>
        <v>3.59</v>
      </c>
      <c r="AW355" s="13">
        <f>ROUND(AVERAGE(Zinsswaps!AW284:AW355)+'iBoxx Extrapolation'!$H355,2)</f>
        <v>3.58</v>
      </c>
      <c r="AX355" s="13">
        <f>ROUND(AVERAGE(Zinsswaps!AX284:AX355)+'iBoxx Extrapolation'!$H355,2)</f>
        <v>3.56</v>
      </c>
      <c r="AY355" s="13">
        <f>ROUND(AVERAGE(Zinsswaps!AY284:AY355)+'iBoxx Extrapolation'!$H355,2)</f>
        <v>3.55</v>
      </c>
    </row>
    <row r="356" spans="1:51" s="16" customFormat="1" x14ac:dyDescent="0.2">
      <c r="A356" s="12">
        <v>48060</v>
      </c>
      <c r="B356" s="13">
        <f>ROUND(AVERAGE(Zinsswaps!B285:B356)+'iBoxx Extrapolation'!$H356,2)</f>
        <v>2.99</v>
      </c>
      <c r="C356" s="13">
        <f>ROUND(AVERAGE(Zinsswaps!C285:C356)+'iBoxx Extrapolation'!$H356,2)</f>
        <v>3</v>
      </c>
      <c r="D356" s="13">
        <f>ROUND(AVERAGE(Zinsswaps!D285:D356)+'iBoxx Extrapolation'!$H356,2)</f>
        <v>3.05</v>
      </c>
      <c r="E356" s="13">
        <f>ROUND(AVERAGE(Zinsswaps!E285:E356)+'iBoxx Extrapolation'!$H356,2)</f>
        <v>3.12</v>
      </c>
      <c r="F356" s="13">
        <f>ROUND(AVERAGE(Zinsswaps!F285:F356)+'iBoxx Extrapolation'!$H356,2)</f>
        <v>3.19</v>
      </c>
      <c r="G356" s="13">
        <f>ROUND(AVERAGE(Zinsswaps!G285:G356)+'iBoxx Extrapolation'!$H356,2)</f>
        <v>3.27</v>
      </c>
      <c r="H356" s="13">
        <f>ROUND(AVERAGE(Zinsswaps!H285:H356)+'iBoxx Extrapolation'!$H356,2)</f>
        <v>3.34</v>
      </c>
      <c r="I356" s="13">
        <f>ROUND(AVERAGE(Zinsswaps!I285:I356)+'iBoxx Extrapolation'!$H356,2)</f>
        <v>3.41</v>
      </c>
      <c r="J356" s="13">
        <f>ROUND(AVERAGE(Zinsswaps!J285:J356)+'iBoxx Extrapolation'!$H356,2)</f>
        <v>3.48</v>
      </c>
      <c r="K356" s="13">
        <f>ROUND(AVERAGE(Zinsswaps!K285:K356)+'iBoxx Extrapolation'!$H356,2)</f>
        <v>3.54</v>
      </c>
      <c r="L356" s="13">
        <f>ROUND(AVERAGE(Zinsswaps!L285:L356)+'iBoxx Extrapolation'!$H356,2)</f>
        <v>3.6</v>
      </c>
      <c r="M356" s="13">
        <f>ROUND(AVERAGE(Zinsswaps!M285:M356)+'iBoxx Extrapolation'!$H356,2)</f>
        <v>3.65</v>
      </c>
      <c r="N356" s="13">
        <f>ROUND(AVERAGE(Zinsswaps!N285:N356)+'iBoxx Extrapolation'!$H356,2)</f>
        <v>3.7</v>
      </c>
      <c r="O356" s="13">
        <f>ROUND(AVERAGE(Zinsswaps!O285:O356)+'iBoxx Extrapolation'!$H356,2)</f>
        <v>3.74</v>
      </c>
      <c r="P356" s="13">
        <f>ROUND(AVERAGE(Zinsswaps!P285:P356)+'iBoxx Extrapolation'!$H356,2)</f>
        <v>3.78</v>
      </c>
      <c r="Q356" s="13">
        <f>ROUND(AVERAGE(Zinsswaps!Q285:Q356)+'iBoxx Extrapolation'!$H356,2)</f>
        <v>3.81</v>
      </c>
      <c r="R356" s="13">
        <f>ROUND(AVERAGE(Zinsswaps!R285:R356)+'iBoxx Extrapolation'!$H356,2)</f>
        <v>3.83</v>
      </c>
      <c r="S356" s="13">
        <f>ROUND(AVERAGE(Zinsswaps!S285:S356)+'iBoxx Extrapolation'!$H356,2)</f>
        <v>3.85</v>
      </c>
      <c r="T356" s="13">
        <f>ROUND(AVERAGE(Zinsswaps!T285:T356)+'iBoxx Extrapolation'!$H356,2)</f>
        <v>3.87</v>
      </c>
      <c r="U356" s="13">
        <f>ROUND(AVERAGE(Zinsswaps!U285:U356)+'iBoxx Extrapolation'!$H356,2)</f>
        <v>3.88</v>
      </c>
      <c r="V356" s="13">
        <f>ROUND(AVERAGE(Zinsswaps!V285:V356)+'iBoxx Extrapolation'!$H356,2)</f>
        <v>3.89</v>
      </c>
      <c r="W356" s="13">
        <f>ROUND(AVERAGE(Zinsswaps!W285:W356)+'iBoxx Extrapolation'!$H356,2)</f>
        <v>3.89</v>
      </c>
      <c r="X356" s="13">
        <f>ROUND(AVERAGE(Zinsswaps!X285:X356)+'iBoxx Extrapolation'!$H356,2)</f>
        <v>3.89</v>
      </c>
      <c r="Y356" s="13">
        <f>ROUND(AVERAGE(Zinsswaps!Y285:Y356)+'iBoxx Extrapolation'!$H356,2)</f>
        <v>3.89</v>
      </c>
      <c r="Z356" s="13">
        <f>ROUND(AVERAGE(Zinsswaps!Z285:Z356)+'iBoxx Extrapolation'!$H356,2)</f>
        <v>3.89</v>
      </c>
      <c r="AA356" s="13">
        <f>ROUND(AVERAGE(Zinsswaps!AA285:AA356)+'iBoxx Extrapolation'!$H356,2)</f>
        <v>3.88</v>
      </c>
      <c r="AB356" s="13">
        <f>ROUND(AVERAGE(Zinsswaps!AB285:AB356)+'iBoxx Extrapolation'!$H356,2)</f>
        <v>3.87</v>
      </c>
      <c r="AC356" s="13">
        <f>ROUND(AVERAGE(Zinsswaps!AC285:AC356)+'iBoxx Extrapolation'!$H356,2)</f>
        <v>3.87</v>
      </c>
      <c r="AD356" s="13">
        <f>ROUND(AVERAGE(Zinsswaps!AD285:AD356)+'iBoxx Extrapolation'!$H356,2)</f>
        <v>3.86</v>
      </c>
      <c r="AE356" s="13">
        <f>ROUND(AVERAGE(Zinsswaps!AE285:AE356)+'iBoxx Extrapolation'!$H356,2)</f>
        <v>3.85</v>
      </c>
      <c r="AF356" s="13">
        <f>ROUND(AVERAGE(Zinsswaps!AF285:AF356)+'iBoxx Extrapolation'!$H356,2)</f>
        <v>3.84</v>
      </c>
      <c r="AG356" s="13">
        <f>ROUND(AVERAGE(Zinsswaps!AG285:AG356)+'iBoxx Extrapolation'!$H356,2)</f>
        <v>3.82</v>
      </c>
      <c r="AH356" s="13">
        <f>ROUND(AVERAGE(Zinsswaps!AH285:AH356)+'iBoxx Extrapolation'!$H356,2)</f>
        <v>3.81</v>
      </c>
      <c r="AI356" s="13">
        <f>ROUND(AVERAGE(Zinsswaps!AI285:AI356)+'iBoxx Extrapolation'!$H356,2)</f>
        <v>3.79</v>
      </c>
      <c r="AJ356" s="13">
        <f>ROUND(AVERAGE(Zinsswaps!AJ285:AJ356)+'iBoxx Extrapolation'!$H356,2)</f>
        <v>3.78</v>
      </c>
      <c r="AK356" s="13">
        <f>ROUND(AVERAGE(Zinsswaps!AK285:AK356)+'iBoxx Extrapolation'!$H356,2)</f>
        <v>3.77</v>
      </c>
      <c r="AL356" s="13">
        <f>ROUND(AVERAGE(Zinsswaps!AL285:AL356)+'iBoxx Extrapolation'!$H356,2)</f>
        <v>3.76</v>
      </c>
      <c r="AM356" s="13">
        <f>ROUND(AVERAGE(Zinsswaps!AM285:AM356)+'iBoxx Extrapolation'!$H356,2)</f>
        <v>3.75</v>
      </c>
      <c r="AN356" s="13">
        <f>ROUND(AVERAGE(Zinsswaps!AN285:AN356)+'iBoxx Extrapolation'!$H356,2)</f>
        <v>3.74</v>
      </c>
      <c r="AO356" s="13">
        <f>ROUND(AVERAGE(Zinsswaps!AO285:AO356)+'iBoxx Extrapolation'!$H356,2)</f>
        <v>3.73</v>
      </c>
      <c r="AP356" s="13">
        <f>ROUND(AVERAGE(Zinsswaps!AP285:AP356)+'iBoxx Extrapolation'!$H356,2)</f>
        <v>3.71</v>
      </c>
      <c r="AQ356" s="13">
        <f>ROUND(AVERAGE(Zinsswaps!AQ285:AQ356)+'iBoxx Extrapolation'!$H356,2)</f>
        <v>3.69</v>
      </c>
      <c r="AR356" s="13">
        <f>ROUND(AVERAGE(Zinsswaps!AR285:AR356)+'iBoxx Extrapolation'!$H356,2)</f>
        <v>3.67</v>
      </c>
      <c r="AS356" s="13">
        <f>ROUND(AVERAGE(Zinsswaps!AS285:AS356)+'iBoxx Extrapolation'!$H356,2)</f>
        <v>3.65</v>
      </c>
      <c r="AT356" s="13">
        <f>ROUND(AVERAGE(Zinsswaps!AT285:AT356)+'iBoxx Extrapolation'!$H356,2)</f>
        <v>3.63</v>
      </c>
      <c r="AU356" s="13">
        <f>ROUND(AVERAGE(Zinsswaps!AU285:AU356)+'iBoxx Extrapolation'!$H356,2)</f>
        <v>3.61</v>
      </c>
      <c r="AV356" s="13">
        <f>ROUND(AVERAGE(Zinsswaps!AV285:AV356)+'iBoxx Extrapolation'!$H356,2)</f>
        <v>3.6</v>
      </c>
      <c r="AW356" s="13">
        <f>ROUND(AVERAGE(Zinsswaps!AW285:AW356)+'iBoxx Extrapolation'!$H356,2)</f>
        <v>3.58</v>
      </c>
      <c r="AX356" s="13">
        <f>ROUND(AVERAGE(Zinsswaps!AX285:AX356)+'iBoxx Extrapolation'!$H356,2)</f>
        <v>3.56</v>
      </c>
      <c r="AY356" s="13">
        <f>ROUND(AVERAGE(Zinsswaps!AY285:AY356)+'iBoxx Extrapolation'!$H356,2)</f>
        <v>3.55</v>
      </c>
    </row>
    <row r="357" spans="1:51" s="16" customFormat="1" x14ac:dyDescent="0.2">
      <c r="A357" s="12">
        <v>48091</v>
      </c>
      <c r="B357" s="13">
        <f>ROUND(AVERAGE(Zinsswaps!B286:B357)+'iBoxx Extrapolation'!$H357,2)</f>
        <v>2.99</v>
      </c>
      <c r="C357" s="13">
        <f>ROUND(AVERAGE(Zinsswaps!C286:C357)+'iBoxx Extrapolation'!$H357,2)</f>
        <v>3</v>
      </c>
      <c r="D357" s="13">
        <f>ROUND(AVERAGE(Zinsswaps!D286:D357)+'iBoxx Extrapolation'!$H357,2)</f>
        <v>3.05</v>
      </c>
      <c r="E357" s="13">
        <f>ROUND(AVERAGE(Zinsswaps!E286:E357)+'iBoxx Extrapolation'!$H357,2)</f>
        <v>3.12</v>
      </c>
      <c r="F357" s="13">
        <f>ROUND(AVERAGE(Zinsswaps!F286:F357)+'iBoxx Extrapolation'!$H357,2)</f>
        <v>3.19</v>
      </c>
      <c r="G357" s="13">
        <f>ROUND(AVERAGE(Zinsswaps!G286:G357)+'iBoxx Extrapolation'!$H357,2)</f>
        <v>3.27</v>
      </c>
      <c r="H357" s="13">
        <f>ROUND(AVERAGE(Zinsswaps!H286:H357)+'iBoxx Extrapolation'!$H357,2)</f>
        <v>3.34</v>
      </c>
      <c r="I357" s="13">
        <f>ROUND(AVERAGE(Zinsswaps!I286:I357)+'iBoxx Extrapolation'!$H357,2)</f>
        <v>3.41</v>
      </c>
      <c r="J357" s="13">
        <f>ROUND(AVERAGE(Zinsswaps!J286:J357)+'iBoxx Extrapolation'!$H357,2)</f>
        <v>3.48</v>
      </c>
      <c r="K357" s="13">
        <f>ROUND(AVERAGE(Zinsswaps!K286:K357)+'iBoxx Extrapolation'!$H357,2)</f>
        <v>3.54</v>
      </c>
      <c r="L357" s="13">
        <f>ROUND(AVERAGE(Zinsswaps!L286:L357)+'iBoxx Extrapolation'!$H357,2)</f>
        <v>3.6</v>
      </c>
      <c r="M357" s="13">
        <f>ROUND(AVERAGE(Zinsswaps!M286:M357)+'iBoxx Extrapolation'!$H357,2)</f>
        <v>3.65</v>
      </c>
      <c r="N357" s="13">
        <f>ROUND(AVERAGE(Zinsswaps!N286:N357)+'iBoxx Extrapolation'!$H357,2)</f>
        <v>3.7</v>
      </c>
      <c r="O357" s="13">
        <f>ROUND(AVERAGE(Zinsswaps!O286:O357)+'iBoxx Extrapolation'!$H357,2)</f>
        <v>3.75</v>
      </c>
      <c r="P357" s="13">
        <f>ROUND(AVERAGE(Zinsswaps!P286:P357)+'iBoxx Extrapolation'!$H357,2)</f>
        <v>3.78</v>
      </c>
      <c r="Q357" s="13">
        <f>ROUND(AVERAGE(Zinsswaps!Q286:Q357)+'iBoxx Extrapolation'!$H357,2)</f>
        <v>3.81</v>
      </c>
      <c r="R357" s="13">
        <f>ROUND(AVERAGE(Zinsswaps!R286:R357)+'iBoxx Extrapolation'!$H357,2)</f>
        <v>3.83</v>
      </c>
      <c r="S357" s="13">
        <f>ROUND(AVERAGE(Zinsswaps!S286:S357)+'iBoxx Extrapolation'!$H357,2)</f>
        <v>3.85</v>
      </c>
      <c r="T357" s="13">
        <f>ROUND(AVERAGE(Zinsswaps!T286:T357)+'iBoxx Extrapolation'!$H357,2)</f>
        <v>3.87</v>
      </c>
      <c r="U357" s="13">
        <f>ROUND(AVERAGE(Zinsswaps!U286:U357)+'iBoxx Extrapolation'!$H357,2)</f>
        <v>3.89</v>
      </c>
      <c r="V357" s="13">
        <f>ROUND(AVERAGE(Zinsswaps!V286:V357)+'iBoxx Extrapolation'!$H357,2)</f>
        <v>3.89</v>
      </c>
      <c r="W357" s="13">
        <f>ROUND(AVERAGE(Zinsswaps!W286:W357)+'iBoxx Extrapolation'!$H357,2)</f>
        <v>3.89</v>
      </c>
      <c r="X357" s="13">
        <f>ROUND(AVERAGE(Zinsswaps!X286:X357)+'iBoxx Extrapolation'!$H357,2)</f>
        <v>3.89</v>
      </c>
      <c r="Y357" s="13">
        <f>ROUND(AVERAGE(Zinsswaps!Y286:Y357)+'iBoxx Extrapolation'!$H357,2)</f>
        <v>3.89</v>
      </c>
      <c r="Z357" s="13">
        <f>ROUND(AVERAGE(Zinsswaps!Z286:Z357)+'iBoxx Extrapolation'!$H357,2)</f>
        <v>3.89</v>
      </c>
      <c r="AA357" s="13">
        <f>ROUND(AVERAGE(Zinsswaps!AA286:AA357)+'iBoxx Extrapolation'!$H357,2)</f>
        <v>3.88</v>
      </c>
      <c r="AB357" s="13">
        <f>ROUND(AVERAGE(Zinsswaps!AB286:AB357)+'iBoxx Extrapolation'!$H357,2)</f>
        <v>3.88</v>
      </c>
      <c r="AC357" s="13">
        <f>ROUND(AVERAGE(Zinsswaps!AC286:AC357)+'iBoxx Extrapolation'!$H357,2)</f>
        <v>3.87</v>
      </c>
      <c r="AD357" s="13">
        <f>ROUND(AVERAGE(Zinsswaps!AD286:AD357)+'iBoxx Extrapolation'!$H357,2)</f>
        <v>3.86</v>
      </c>
      <c r="AE357" s="13">
        <f>ROUND(AVERAGE(Zinsswaps!AE286:AE357)+'iBoxx Extrapolation'!$H357,2)</f>
        <v>3.85</v>
      </c>
      <c r="AF357" s="13">
        <f>ROUND(AVERAGE(Zinsswaps!AF286:AF357)+'iBoxx Extrapolation'!$H357,2)</f>
        <v>3.84</v>
      </c>
      <c r="AG357" s="13">
        <f>ROUND(AVERAGE(Zinsswaps!AG286:AG357)+'iBoxx Extrapolation'!$H357,2)</f>
        <v>3.82</v>
      </c>
      <c r="AH357" s="13">
        <f>ROUND(AVERAGE(Zinsswaps!AH286:AH357)+'iBoxx Extrapolation'!$H357,2)</f>
        <v>3.81</v>
      </c>
      <c r="AI357" s="13">
        <f>ROUND(AVERAGE(Zinsswaps!AI286:AI357)+'iBoxx Extrapolation'!$H357,2)</f>
        <v>3.8</v>
      </c>
      <c r="AJ357" s="13">
        <f>ROUND(AVERAGE(Zinsswaps!AJ286:AJ357)+'iBoxx Extrapolation'!$H357,2)</f>
        <v>3.78</v>
      </c>
      <c r="AK357" s="13">
        <f>ROUND(AVERAGE(Zinsswaps!AK286:AK357)+'iBoxx Extrapolation'!$H357,2)</f>
        <v>3.77</v>
      </c>
      <c r="AL357" s="13">
        <f>ROUND(AVERAGE(Zinsswaps!AL286:AL357)+'iBoxx Extrapolation'!$H357,2)</f>
        <v>3.76</v>
      </c>
      <c r="AM357" s="13">
        <f>ROUND(AVERAGE(Zinsswaps!AM286:AM357)+'iBoxx Extrapolation'!$H357,2)</f>
        <v>3.75</v>
      </c>
      <c r="AN357" s="13">
        <f>ROUND(AVERAGE(Zinsswaps!AN286:AN357)+'iBoxx Extrapolation'!$H357,2)</f>
        <v>3.74</v>
      </c>
      <c r="AO357" s="13">
        <f>ROUND(AVERAGE(Zinsswaps!AO286:AO357)+'iBoxx Extrapolation'!$H357,2)</f>
        <v>3.73</v>
      </c>
      <c r="AP357" s="13">
        <f>ROUND(AVERAGE(Zinsswaps!AP286:AP357)+'iBoxx Extrapolation'!$H357,2)</f>
        <v>3.71</v>
      </c>
      <c r="AQ357" s="13">
        <f>ROUND(AVERAGE(Zinsswaps!AQ286:AQ357)+'iBoxx Extrapolation'!$H357,2)</f>
        <v>3.69</v>
      </c>
      <c r="AR357" s="13">
        <f>ROUND(AVERAGE(Zinsswaps!AR286:AR357)+'iBoxx Extrapolation'!$H357,2)</f>
        <v>3.67</v>
      </c>
      <c r="AS357" s="13">
        <f>ROUND(AVERAGE(Zinsswaps!AS286:AS357)+'iBoxx Extrapolation'!$H357,2)</f>
        <v>3.65</v>
      </c>
      <c r="AT357" s="13">
        <f>ROUND(AVERAGE(Zinsswaps!AT286:AT357)+'iBoxx Extrapolation'!$H357,2)</f>
        <v>3.63</v>
      </c>
      <c r="AU357" s="13">
        <f>ROUND(AVERAGE(Zinsswaps!AU286:AU357)+'iBoxx Extrapolation'!$H357,2)</f>
        <v>3.61</v>
      </c>
      <c r="AV357" s="13">
        <f>ROUND(AVERAGE(Zinsswaps!AV286:AV357)+'iBoxx Extrapolation'!$H357,2)</f>
        <v>3.59</v>
      </c>
      <c r="AW357" s="13">
        <f>ROUND(AVERAGE(Zinsswaps!AW286:AW357)+'iBoxx Extrapolation'!$H357,2)</f>
        <v>3.58</v>
      </c>
      <c r="AX357" s="13">
        <f>ROUND(AVERAGE(Zinsswaps!AX286:AX357)+'iBoxx Extrapolation'!$H357,2)</f>
        <v>3.56</v>
      </c>
      <c r="AY357" s="13">
        <f>ROUND(AVERAGE(Zinsswaps!AY286:AY357)+'iBoxx Extrapolation'!$H357,2)</f>
        <v>3.55</v>
      </c>
    </row>
    <row r="358" spans="1:51" s="16" customFormat="1" x14ac:dyDescent="0.2">
      <c r="A358" s="12">
        <v>48121</v>
      </c>
      <c r="B358" s="13">
        <f>ROUND(AVERAGE(Zinsswaps!B287:B358)+'iBoxx Extrapolation'!$H358,2)</f>
        <v>2.99</v>
      </c>
      <c r="C358" s="13">
        <f>ROUND(AVERAGE(Zinsswaps!C287:C358)+'iBoxx Extrapolation'!$H358,2)</f>
        <v>3</v>
      </c>
      <c r="D358" s="13">
        <f>ROUND(AVERAGE(Zinsswaps!D287:D358)+'iBoxx Extrapolation'!$H358,2)</f>
        <v>3.05</v>
      </c>
      <c r="E358" s="13">
        <f>ROUND(AVERAGE(Zinsswaps!E287:E358)+'iBoxx Extrapolation'!$H358,2)</f>
        <v>3.12</v>
      </c>
      <c r="F358" s="13">
        <f>ROUND(AVERAGE(Zinsswaps!F287:F358)+'iBoxx Extrapolation'!$H358,2)</f>
        <v>3.19</v>
      </c>
      <c r="G358" s="13">
        <f>ROUND(AVERAGE(Zinsswaps!G287:G358)+'iBoxx Extrapolation'!$H358,2)</f>
        <v>3.27</v>
      </c>
      <c r="H358" s="13">
        <f>ROUND(AVERAGE(Zinsswaps!H287:H358)+'iBoxx Extrapolation'!$H358,2)</f>
        <v>3.34</v>
      </c>
      <c r="I358" s="13">
        <f>ROUND(AVERAGE(Zinsswaps!I287:I358)+'iBoxx Extrapolation'!$H358,2)</f>
        <v>3.41</v>
      </c>
      <c r="J358" s="13">
        <f>ROUND(AVERAGE(Zinsswaps!J287:J358)+'iBoxx Extrapolation'!$H358,2)</f>
        <v>3.48</v>
      </c>
      <c r="K358" s="13">
        <f>ROUND(AVERAGE(Zinsswaps!K287:K358)+'iBoxx Extrapolation'!$H358,2)</f>
        <v>3.54</v>
      </c>
      <c r="L358" s="13">
        <f>ROUND(AVERAGE(Zinsswaps!L287:L358)+'iBoxx Extrapolation'!$H358,2)</f>
        <v>3.6</v>
      </c>
      <c r="M358" s="13">
        <f>ROUND(AVERAGE(Zinsswaps!M287:M358)+'iBoxx Extrapolation'!$H358,2)</f>
        <v>3.65</v>
      </c>
      <c r="N358" s="13">
        <f>ROUND(AVERAGE(Zinsswaps!N287:N358)+'iBoxx Extrapolation'!$H358,2)</f>
        <v>3.7</v>
      </c>
      <c r="O358" s="13">
        <f>ROUND(AVERAGE(Zinsswaps!O287:O358)+'iBoxx Extrapolation'!$H358,2)</f>
        <v>3.75</v>
      </c>
      <c r="P358" s="13">
        <f>ROUND(AVERAGE(Zinsswaps!P287:P358)+'iBoxx Extrapolation'!$H358,2)</f>
        <v>3.78</v>
      </c>
      <c r="Q358" s="13">
        <f>ROUND(AVERAGE(Zinsswaps!Q287:Q358)+'iBoxx Extrapolation'!$H358,2)</f>
        <v>3.81</v>
      </c>
      <c r="R358" s="13">
        <f>ROUND(AVERAGE(Zinsswaps!R287:R358)+'iBoxx Extrapolation'!$H358,2)</f>
        <v>3.83</v>
      </c>
      <c r="S358" s="13">
        <f>ROUND(AVERAGE(Zinsswaps!S287:S358)+'iBoxx Extrapolation'!$H358,2)</f>
        <v>3.85</v>
      </c>
      <c r="T358" s="13">
        <f>ROUND(AVERAGE(Zinsswaps!T287:T358)+'iBoxx Extrapolation'!$H358,2)</f>
        <v>3.87</v>
      </c>
      <c r="U358" s="13">
        <f>ROUND(AVERAGE(Zinsswaps!U287:U358)+'iBoxx Extrapolation'!$H358,2)</f>
        <v>3.89</v>
      </c>
      <c r="V358" s="13">
        <f>ROUND(AVERAGE(Zinsswaps!V287:V358)+'iBoxx Extrapolation'!$H358,2)</f>
        <v>3.89</v>
      </c>
      <c r="W358" s="13">
        <f>ROUND(AVERAGE(Zinsswaps!W287:W358)+'iBoxx Extrapolation'!$H358,2)</f>
        <v>3.89</v>
      </c>
      <c r="X358" s="13">
        <f>ROUND(AVERAGE(Zinsswaps!X287:X358)+'iBoxx Extrapolation'!$H358,2)</f>
        <v>3.89</v>
      </c>
      <c r="Y358" s="13">
        <f>ROUND(AVERAGE(Zinsswaps!Y287:Y358)+'iBoxx Extrapolation'!$H358,2)</f>
        <v>3.89</v>
      </c>
      <c r="Z358" s="13">
        <f>ROUND(AVERAGE(Zinsswaps!Z287:Z358)+'iBoxx Extrapolation'!$H358,2)</f>
        <v>3.89</v>
      </c>
      <c r="AA358" s="13">
        <f>ROUND(AVERAGE(Zinsswaps!AA287:AA358)+'iBoxx Extrapolation'!$H358,2)</f>
        <v>3.89</v>
      </c>
      <c r="AB358" s="13">
        <f>ROUND(AVERAGE(Zinsswaps!AB287:AB358)+'iBoxx Extrapolation'!$H358,2)</f>
        <v>3.88</v>
      </c>
      <c r="AC358" s="13">
        <f>ROUND(AVERAGE(Zinsswaps!AC287:AC358)+'iBoxx Extrapolation'!$H358,2)</f>
        <v>3.87</v>
      </c>
      <c r="AD358" s="13">
        <f>ROUND(AVERAGE(Zinsswaps!AD287:AD358)+'iBoxx Extrapolation'!$H358,2)</f>
        <v>3.86</v>
      </c>
      <c r="AE358" s="13">
        <f>ROUND(AVERAGE(Zinsswaps!AE287:AE358)+'iBoxx Extrapolation'!$H358,2)</f>
        <v>3.86</v>
      </c>
      <c r="AF358" s="13">
        <f>ROUND(AVERAGE(Zinsswaps!AF287:AF358)+'iBoxx Extrapolation'!$H358,2)</f>
        <v>3.84</v>
      </c>
      <c r="AG358" s="13">
        <f>ROUND(AVERAGE(Zinsswaps!AG287:AG358)+'iBoxx Extrapolation'!$H358,2)</f>
        <v>3.82</v>
      </c>
      <c r="AH358" s="13">
        <f>ROUND(AVERAGE(Zinsswaps!AH287:AH358)+'iBoxx Extrapolation'!$H358,2)</f>
        <v>3.81</v>
      </c>
      <c r="AI358" s="13">
        <f>ROUND(AVERAGE(Zinsswaps!AI287:AI358)+'iBoxx Extrapolation'!$H358,2)</f>
        <v>3.8</v>
      </c>
      <c r="AJ358" s="13">
        <f>ROUND(AVERAGE(Zinsswaps!AJ287:AJ358)+'iBoxx Extrapolation'!$H358,2)</f>
        <v>3.78</v>
      </c>
      <c r="AK358" s="13">
        <f>ROUND(AVERAGE(Zinsswaps!AK287:AK358)+'iBoxx Extrapolation'!$H358,2)</f>
        <v>3.77</v>
      </c>
      <c r="AL358" s="13">
        <f>ROUND(AVERAGE(Zinsswaps!AL287:AL358)+'iBoxx Extrapolation'!$H358,2)</f>
        <v>3.76</v>
      </c>
      <c r="AM358" s="13">
        <f>ROUND(AVERAGE(Zinsswaps!AM287:AM358)+'iBoxx Extrapolation'!$H358,2)</f>
        <v>3.75</v>
      </c>
      <c r="AN358" s="13">
        <f>ROUND(AVERAGE(Zinsswaps!AN287:AN358)+'iBoxx Extrapolation'!$H358,2)</f>
        <v>3.74</v>
      </c>
      <c r="AO358" s="13">
        <f>ROUND(AVERAGE(Zinsswaps!AO287:AO358)+'iBoxx Extrapolation'!$H358,2)</f>
        <v>3.73</v>
      </c>
      <c r="AP358" s="13">
        <f>ROUND(AVERAGE(Zinsswaps!AP287:AP358)+'iBoxx Extrapolation'!$H358,2)</f>
        <v>3.71</v>
      </c>
      <c r="AQ358" s="13">
        <f>ROUND(AVERAGE(Zinsswaps!AQ287:AQ358)+'iBoxx Extrapolation'!$H358,2)</f>
        <v>3.69</v>
      </c>
      <c r="AR358" s="13">
        <f>ROUND(AVERAGE(Zinsswaps!AR287:AR358)+'iBoxx Extrapolation'!$H358,2)</f>
        <v>3.67</v>
      </c>
      <c r="AS358" s="13">
        <f>ROUND(AVERAGE(Zinsswaps!AS287:AS358)+'iBoxx Extrapolation'!$H358,2)</f>
        <v>3.65</v>
      </c>
      <c r="AT358" s="13">
        <f>ROUND(AVERAGE(Zinsswaps!AT287:AT358)+'iBoxx Extrapolation'!$H358,2)</f>
        <v>3.63</v>
      </c>
      <c r="AU358" s="13">
        <f>ROUND(AVERAGE(Zinsswaps!AU287:AU358)+'iBoxx Extrapolation'!$H358,2)</f>
        <v>3.61</v>
      </c>
      <c r="AV358" s="13">
        <f>ROUND(AVERAGE(Zinsswaps!AV287:AV358)+'iBoxx Extrapolation'!$H358,2)</f>
        <v>3.6</v>
      </c>
      <c r="AW358" s="13">
        <f>ROUND(AVERAGE(Zinsswaps!AW287:AW358)+'iBoxx Extrapolation'!$H358,2)</f>
        <v>3.58</v>
      </c>
      <c r="AX358" s="13">
        <f>ROUND(AVERAGE(Zinsswaps!AX287:AX358)+'iBoxx Extrapolation'!$H358,2)</f>
        <v>3.56</v>
      </c>
      <c r="AY358" s="13">
        <f>ROUND(AVERAGE(Zinsswaps!AY287:AY358)+'iBoxx Extrapolation'!$H358,2)</f>
        <v>3.55</v>
      </c>
    </row>
    <row r="359" spans="1:51" s="16" customFormat="1" x14ac:dyDescent="0.2">
      <c r="A359" s="12">
        <v>48152</v>
      </c>
      <c r="B359" s="13">
        <f>ROUND(AVERAGE(Zinsswaps!B288:B359)+'iBoxx Extrapolation'!$H359,2)</f>
        <v>2.99</v>
      </c>
      <c r="C359" s="13">
        <f>ROUND(AVERAGE(Zinsswaps!C288:C359)+'iBoxx Extrapolation'!$H359,2)</f>
        <v>3</v>
      </c>
      <c r="D359" s="13">
        <f>ROUND(AVERAGE(Zinsswaps!D288:D359)+'iBoxx Extrapolation'!$H359,2)</f>
        <v>3.05</v>
      </c>
      <c r="E359" s="13">
        <f>ROUND(AVERAGE(Zinsswaps!E288:E359)+'iBoxx Extrapolation'!$H359,2)</f>
        <v>3.12</v>
      </c>
      <c r="F359" s="13">
        <f>ROUND(AVERAGE(Zinsswaps!F288:F359)+'iBoxx Extrapolation'!$H359,2)</f>
        <v>3.19</v>
      </c>
      <c r="G359" s="13">
        <f>ROUND(AVERAGE(Zinsswaps!G288:G359)+'iBoxx Extrapolation'!$H359,2)</f>
        <v>3.27</v>
      </c>
      <c r="H359" s="13">
        <f>ROUND(AVERAGE(Zinsswaps!H288:H359)+'iBoxx Extrapolation'!$H359,2)</f>
        <v>3.34</v>
      </c>
      <c r="I359" s="13">
        <f>ROUND(AVERAGE(Zinsswaps!I288:I359)+'iBoxx Extrapolation'!$H359,2)</f>
        <v>3.41</v>
      </c>
      <c r="J359" s="13">
        <f>ROUND(AVERAGE(Zinsswaps!J288:J359)+'iBoxx Extrapolation'!$H359,2)</f>
        <v>3.48</v>
      </c>
      <c r="K359" s="13">
        <f>ROUND(AVERAGE(Zinsswaps!K288:K359)+'iBoxx Extrapolation'!$H359,2)</f>
        <v>3.54</v>
      </c>
      <c r="L359" s="13">
        <f>ROUND(AVERAGE(Zinsswaps!L288:L359)+'iBoxx Extrapolation'!$H359,2)</f>
        <v>3.6</v>
      </c>
      <c r="M359" s="13">
        <f>ROUND(AVERAGE(Zinsswaps!M288:M359)+'iBoxx Extrapolation'!$H359,2)</f>
        <v>3.66</v>
      </c>
      <c r="N359" s="13">
        <f>ROUND(AVERAGE(Zinsswaps!N288:N359)+'iBoxx Extrapolation'!$H359,2)</f>
        <v>3.71</v>
      </c>
      <c r="O359" s="13">
        <f>ROUND(AVERAGE(Zinsswaps!O288:O359)+'iBoxx Extrapolation'!$H359,2)</f>
        <v>3.75</v>
      </c>
      <c r="P359" s="13">
        <f>ROUND(AVERAGE(Zinsswaps!P288:P359)+'iBoxx Extrapolation'!$H359,2)</f>
        <v>3.79</v>
      </c>
      <c r="Q359" s="13">
        <f>ROUND(AVERAGE(Zinsswaps!Q288:Q359)+'iBoxx Extrapolation'!$H359,2)</f>
        <v>3.81</v>
      </c>
      <c r="R359" s="13">
        <f>ROUND(AVERAGE(Zinsswaps!R288:R359)+'iBoxx Extrapolation'!$H359,2)</f>
        <v>3.84</v>
      </c>
      <c r="S359" s="13">
        <f>ROUND(AVERAGE(Zinsswaps!S288:S359)+'iBoxx Extrapolation'!$H359,2)</f>
        <v>3.86</v>
      </c>
      <c r="T359" s="13">
        <f>ROUND(AVERAGE(Zinsswaps!T288:T359)+'iBoxx Extrapolation'!$H359,2)</f>
        <v>3.87</v>
      </c>
      <c r="U359" s="13">
        <f>ROUND(AVERAGE(Zinsswaps!U288:U359)+'iBoxx Extrapolation'!$H359,2)</f>
        <v>3.89</v>
      </c>
      <c r="V359" s="13">
        <f>ROUND(AVERAGE(Zinsswaps!V288:V359)+'iBoxx Extrapolation'!$H359,2)</f>
        <v>3.89</v>
      </c>
      <c r="W359" s="13">
        <f>ROUND(AVERAGE(Zinsswaps!W288:W359)+'iBoxx Extrapolation'!$H359,2)</f>
        <v>3.89</v>
      </c>
      <c r="X359" s="13">
        <f>ROUND(AVERAGE(Zinsswaps!X288:X359)+'iBoxx Extrapolation'!$H359,2)</f>
        <v>3.89</v>
      </c>
      <c r="Y359" s="13">
        <f>ROUND(AVERAGE(Zinsswaps!Y288:Y359)+'iBoxx Extrapolation'!$H359,2)</f>
        <v>3.9</v>
      </c>
      <c r="Z359" s="13">
        <f>ROUND(AVERAGE(Zinsswaps!Z288:Z359)+'iBoxx Extrapolation'!$H359,2)</f>
        <v>3.9</v>
      </c>
      <c r="AA359" s="13">
        <f>ROUND(AVERAGE(Zinsswaps!AA288:AA359)+'iBoxx Extrapolation'!$H359,2)</f>
        <v>3.89</v>
      </c>
      <c r="AB359" s="13">
        <f>ROUND(AVERAGE(Zinsswaps!AB288:AB359)+'iBoxx Extrapolation'!$H359,2)</f>
        <v>3.88</v>
      </c>
      <c r="AC359" s="13">
        <f>ROUND(AVERAGE(Zinsswaps!AC288:AC359)+'iBoxx Extrapolation'!$H359,2)</f>
        <v>3.87</v>
      </c>
      <c r="AD359" s="13">
        <f>ROUND(AVERAGE(Zinsswaps!AD288:AD359)+'iBoxx Extrapolation'!$H359,2)</f>
        <v>3.87</v>
      </c>
      <c r="AE359" s="13">
        <f>ROUND(AVERAGE(Zinsswaps!AE288:AE359)+'iBoxx Extrapolation'!$H359,2)</f>
        <v>3.86</v>
      </c>
      <c r="AF359" s="13">
        <f>ROUND(AVERAGE(Zinsswaps!AF288:AF359)+'iBoxx Extrapolation'!$H359,2)</f>
        <v>3.84</v>
      </c>
      <c r="AG359" s="13">
        <f>ROUND(AVERAGE(Zinsswaps!AG288:AG359)+'iBoxx Extrapolation'!$H359,2)</f>
        <v>3.83</v>
      </c>
      <c r="AH359" s="13">
        <f>ROUND(AVERAGE(Zinsswaps!AH288:AH359)+'iBoxx Extrapolation'!$H359,2)</f>
        <v>3.81</v>
      </c>
      <c r="AI359" s="13">
        <f>ROUND(AVERAGE(Zinsswaps!AI288:AI359)+'iBoxx Extrapolation'!$H359,2)</f>
        <v>3.8</v>
      </c>
      <c r="AJ359" s="13">
        <f>ROUND(AVERAGE(Zinsswaps!AJ288:AJ359)+'iBoxx Extrapolation'!$H359,2)</f>
        <v>3.79</v>
      </c>
      <c r="AK359" s="13">
        <f>ROUND(AVERAGE(Zinsswaps!AK288:AK359)+'iBoxx Extrapolation'!$H359,2)</f>
        <v>3.77</v>
      </c>
      <c r="AL359" s="13">
        <f>ROUND(AVERAGE(Zinsswaps!AL288:AL359)+'iBoxx Extrapolation'!$H359,2)</f>
        <v>3.76</v>
      </c>
      <c r="AM359" s="13">
        <f>ROUND(AVERAGE(Zinsswaps!AM288:AM359)+'iBoxx Extrapolation'!$H359,2)</f>
        <v>3.75</v>
      </c>
      <c r="AN359" s="13">
        <f>ROUND(AVERAGE(Zinsswaps!AN288:AN359)+'iBoxx Extrapolation'!$H359,2)</f>
        <v>3.74</v>
      </c>
      <c r="AO359" s="13">
        <f>ROUND(AVERAGE(Zinsswaps!AO288:AO359)+'iBoxx Extrapolation'!$H359,2)</f>
        <v>3.73</v>
      </c>
      <c r="AP359" s="13">
        <f>ROUND(AVERAGE(Zinsswaps!AP288:AP359)+'iBoxx Extrapolation'!$H359,2)</f>
        <v>3.71</v>
      </c>
      <c r="AQ359" s="13">
        <f>ROUND(AVERAGE(Zinsswaps!AQ288:AQ359)+'iBoxx Extrapolation'!$H359,2)</f>
        <v>3.69</v>
      </c>
      <c r="AR359" s="13">
        <f>ROUND(AVERAGE(Zinsswaps!AR288:AR359)+'iBoxx Extrapolation'!$H359,2)</f>
        <v>3.67</v>
      </c>
      <c r="AS359" s="13">
        <f>ROUND(AVERAGE(Zinsswaps!AS288:AS359)+'iBoxx Extrapolation'!$H359,2)</f>
        <v>3.65</v>
      </c>
      <c r="AT359" s="13">
        <f>ROUND(AVERAGE(Zinsswaps!AT288:AT359)+'iBoxx Extrapolation'!$H359,2)</f>
        <v>3.63</v>
      </c>
      <c r="AU359" s="13">
        <f>ROUND(AVERAGE(Zinsswaps!AU288:AU359)+'iBoxx Extrapolation'!$H359,2)</f>
        <v>3.61</v>
      </c>
      <c r="AV359" s="13">
        <f>ROUND(AVERAGE(Zinsswaps!AV288:AV359)+'iBoxx Extrapolation'!$H359,2)</f>
        <v>3.6</v>
      </c>
      <c r="AW359" s="13">
        <f>ROUND(AVERAGE(Zinsswaps!AW288:AW359)+'iBoxx Extrapolation'!$H359,2)</f>
        <v>3.58</v>
      </c>
      <c r="AX359" s="13">
        <f>ROUND(AVERAGE(Zinsswaps!AX288:AX359)+'iBoxx Extrapolation'!$H359,2)</f>
        <v>3.57</v>
      </c>
      <c r="AY359" s="13">
        <f>ROUND(AVERAGE(Zinsswaps!AY288:AY359)+'iBoxx Extrapolation'!$H359,2)</f>
        <v>3.55</v>
      </c>
    </row>
    <row r="360" spans="1:51" s="16" customFormat="1" x14ac:dyDescent="0.2">
      <c r="A360" s="12">
        <v>48182</v>
      </c>
      <c r="B360" s="13">
        <f>ROUND(AVERAGE(Zinsswaps!B289:B360)+'iBoxx Extrapolation'!$H360,2)</f>
        <v>2.99</v>
      </c>
      <c r="C360" s="13">
        <f>ROUND(AVERAGE(Zinsswaps!C289:C360)+'iBoxx Extrapolation'!$H360,2)</f>
        <v>3</v>
      </c>
      <c r="D360" s="13">
        <f>ROUND(AVERAGE(Zinsswaps!D289:D360)+'iBoxx Extrapolation'!$H360,2)</f>
        <v>3.05</v>
      </c>
      <c r="E360" s="13">
        <f>ROUND(AVERAGE(Zinsswaps!E289:E360)+'iBoxx Extrapolation'!$H360,2)</f>
        <v>3.12</v>
      </c>
      <c r="F360" s="13">
        <f>ROUND(AVERAGE(Zinsswaps!F289:F360)+'iBoxx Extrapolation'!$H360,2)</f>
        <v>3.19</v>
      </c>
      <c r="G360" s="13">
        <f>ROUND(AVERAGE(Zinsswaps!G289:G360)+'iBoxx Extrapolation'!$H360,2)</f>
        <v>3.27</v>
      </c>
      <c r="H360" s="13">
        <f>ROUND(AVERAGE(Zinsswaps!H289:H360)+'iBoxx Extrapolation'!$H360,2)</f>
        <v>3.34</v>
      </c>
      <c r="I360" s="13">
        <f>ROUND(AVERAGE(Zinsswaps!I289:I360)+'iBoxx Extrapolation'!$H360,2)</f>
        <v>3.41</v>
      </c>
      <c r="J360" s="13">
        <f>ROUND(AVERAGE(Zinsswaps!J289:J360)+'iBoxx Extrapolation'!$H360,2)</f>
        <v>3.48</v>
      </c>
      <c r="K360" s="13">
        <f>ROUND(AVERAGE(Zinsswaps!K289:K360)+'iBoxx Extrapolation'!$H360,2)</f>
        <v>3.54</v>
      </c>
      <c r="L360" s="13">
        <f>ROUND(AVERAGE(Zinsswaps!L289:L360)+'iBoxx Extrapolation'!$H360,2)</f>
        <v>3.6</v>
      </c>
      <c r="M360" s="13">
        <f>ROUND(AVERAGE(Zinsswaps!M289:M360)+'iBoxx Extrapolation'!$H360,2)</f>
        <v>3.66</v>
      </c>
      <c r="N360" s="13">
        <f>ROUND(AVERAGE(Zinsswaps!N289:N360)+'iBoxx Extrapolation'!$H360,2)</f>
        <v>3.71</v>
      </c>
      <c r="O360" s="13">
        <f>ROUND(AVERAGE(Zinsswaps!O289:O360)+'iBoxx Extrapolation'!$H360,2)</f>
        <v>3.75</v>
      </c>
      <c r="P360" s="13">
        <f>ROUND(AVERAGE(Zinsswaps!P289:P360)+'iBoxx Extrapolation'!$H360,2)</f>
        <v>3.79</v>
      </c>
      <c r="Q360" s="13">
        <f>ROUND(AVERAGE(Zinsswaps!Q289:Q360)+'iBoxx Extrapolation'!$H360,2)</f>
        <v>3.81</v>
      </c>
      <c r="R360" s="13">
        <f>ROUND(AVERAGE(Zinsswaps!R289:R360)+'iBoxx Extrapolation'!$H360,2)</f>
        <v>3.84</v>
      </c>
      <c r="S360" s="13">
        <f>ROUND(AVERAGE(Zinsswaps!S289:S360)+'iBoxx Extrapolation'!$H360,2)</f>
        <v>3.86</v>
      </c>
      <c r="T360" s="13">
        <f>ROUND(AVERAGE(Zinsswaps!T289:T360)+'iBoxx Extrapolation'!$H360,2)</f>
        <v>3.87</v>
      </c>
      <c r="U360" s="13">
        <f>ROUND(AVERAGE(Zinsswaps!U289:U360)+'iBoxx Extrapolation'!$H360,2)</f>
        <v>3.89</v>
      </c>
      <c r="V360" s="13">
        <f>ROUND(AVERAGE(Zinsswaps!V289:V360)+'iBoxx Extrapolation'!$H360,2)</f>
        <v>3.89</v>
      </c>
      <c r="W360" s="13">
        <f>ROUND(AVERAGE(Zinsswaps!W289:W360)+'iBoxx Extrapolation'!$H360,2)</f>
        <v>3.89</v>
      </c>
      <c r="X360" s="13">
        <f>ROUND(AVERAGE(Zinsswaps!X289:X360)+'iBoxx Extrapolation'!$H360,2)</f>
        <v>3.89</v>
      </c>
      <c r="Y360" s="13">
        <f>ROUND(AVERAGE(Zinsswaps!Y289:Y360)+'iBoxx Extrapolation'!$H360,2)</f>
        <v>3.9</v>
      </c>
      <c r="Z360" s="13">
        <f>ROUND(AVERAGE(Zinsswaps!Z289:Z360)+'iBoxx Extrapolation'!$H360,2)</f>
        <v>3.9</v>
      </c>
      <c r="AA360" s="13">
        <f>ROUND(AVERAGE(Zinsswaps!AA289:AA360)+'iBoxx Extrapolation'!$H360,2)</f>
        <v>3.89</v>
      </c>
      <c r="AB360" s="13">
        <f>ROUND(AVERAGE(Zinsswaps!AB289:AB360)+'iBoxx Extrapolation'!$H360,2)</f>
        <v>3.88</v>
      </c>
      <c r="AC360" s="13">
        <f>ROUND(AVERAGE(Zinsswaps!AC289:AC360)+'iBoxx Extrapolation'!$H360,2)</f>
        <v>3.87</v>
      </c>
      <c r="AD360" s="13">
        <f>ROUND(AVERAGE(Zinsswaps!AD289:AD360)+'iBoxx Extrapolation'!$H360,2)</f>
        <v>3.87</v>
      </c>
      <c r="AE360" s="13">
        <f>ROUND(AVERAGE(Zinsswaps!AE289:AE360)+'iBoxx Extrapolation'!$H360,2)</f>
        <v>3.86</v>
      </c>
      <c r="AF360" s="13">
        <f>ROUND(AVERAGE(Zinsswaps!AF289:AF360)+'iBoxx Extrapolation'!$H360,2)</f>
        <v>3.84</v>
      </c>
      <c r="AG360" s="13">
        <f>ROUND(AVERAGE(Zinsswaps!AG289:AG360)+'iBoxx Extrapolation'!$H360,2)</f>
        <v>3.83</v>
      </c>
      <c r="AH360" s="13">
        <f>ROUND(AVERAGE(Zinsswaps!AH289:AH360)+'iBoxx Extrapolation'!$H360,2)</f>
        <v>3.81</v>
      </c>
      <c r="AI360" s="13">
        <f>ROUND(AVERAGE(Zinsswaps!AI289:AI360)+'iBoxx Extrapolation'!$H360,2)</f>
        <v>3.8</v>
      </c>
      <c r="AJ360" s="13">
        <f>ROUND(AVERAGE(Zinsswaps!AJ289:AJ360)+'iBoxx Extrapolation'!$H360,2)</f>
        <v>3.79</v>
      </c>
      <c r="AK360" s="13">
        <f>ROUND(AVERAGE(Zinsswaps!AK289:AK360)+'iBoxx Extrapolation'!$H360,2)</f>
        <v>3.77</v>
      </c>
      <c r="AL360" s="13">
        <f>ROUND(AVERAGE(Zinsswaps!AL289:AL360)+'iBoxx Extrapolation'!$H360,2)</f>
        <v>3.76</v>
      </c>
      <c r="AM360" s="13">
        <f>ROUND(AVERAGE(Zinsswaps!AM289:AM360)+'iBoxx Extrapolation'!$H360,2)</f>
        <v>3.75</v>
      </c>
      <c r="AN360" s="13">
        <f>ROUND(AVERAGE(Zinsswaps!AN289:AN360)+'iBoxx Extrapolation'!$H360,2)</f>
        <v>3.74</v>
      </c>
      <c r="AO360" s="13">
        <f>ROUND(AVERAGE(Zinsswaps!AO289:AO360)+'iBoxx Extrapolation'!$H360,2)</f>
        <v>3.73</v>
      </c>
      <c r="AP360" s="13">
        <f>ROUND(AVERAGE(Zinsswaps!AP289:AP360)+'iBoxx Extrapolation'!$H360,2)</f>
        <v>3.71</v>
      </c>
      <c r="AQ360" s="13">
        <f>ROUND(AVERAGE(Zinsswaps!AQ289:AQ360)+'iBoxx Extrapolation'!$H360,2)</f>
        <v>3.69</v>
      </c>
      <c r="AR360" s="13">
        <f>ROUND(AVERAGE(Zinsswaps!AR289:AR360)+'iBoxx Extrapolation'!$H360,2)</f>
        <v>3.67</v>
      </c>
      <c r="AS360" s="13">
        <f>ROUND(AVERAGE(Zinsswaps!AS289:AS360)+'iBoxx Extrapolation'!$H360,2)</f>
        <v>3.65</v>
      </c>
      <c r="AT360" s="13">
        <f>ROUND(AVERAGE(Zinsswaps!AT289:AT360)+'iBoxx Extrapolation'!$H360,2)</f>
        <v>3.63</v>
      </c>
      <c r="AU360" s="13">
        <f>ROUND(AVERAGE(Zinsswaps!AU289:AU360)+'iBoxx Extrapolation'!$H360,2)</f>
        <v>3.61</v>
      </c>
      <c r="AV360" s="13">
        <f>ROUND(AVERAGE(Zinsswaps!AV289:AV360)+'iBoxx Extrapolation'!$H360,2)</f>
        <v>3.59</v>
      </c>
      <c r="AW360" s="13">
        <f>ROUND(AVERAGE(Zinsswaps!AW289:AW360)+'iBoxx Extrapolation'!$H360,2)</f>
        <v>3.58</v>
      </c>
      <c r="AX360" s="13">
        <f>ROUND(AVERAGE(Zinsswaps!AX289:AX360)+'iBoxx Extrapolation'!$H360,2)</f>
        <v>3.56</v>
      </c>
      <c r="AY360" s="13">
        <f>ROUND(AVERAGE(Zinsswaps!AY289:AY360)+'iBoxx Extrapolation'!$H360,2)</f>
        <v>3.55</v>
      </c>
    </row>
    <row r="361" spans="1:51" s="16" customFormat="1" x14ac:dyDescent="0.2">
      <c r="A361" s="12">
        <v>48213</v>
      </c>
      <c r="B361" s="13">
        <f>ROUND(AVERAGE(Zinsswaps!B290:B361)+'iBoxx Extrapolation'!$H361,2)</f>
        <v>2.99</v>
      </c>
      <c r="C361" s="13">
        <f>ROUND(AVERAGE(Zinsswaps!C290:C361)+'iBoxx Extrapolation'!$H361,2)</f>
        <v>3</v>
      </c>
      <c r="D361" s="13">
        <f>ROUND(AVERAGE(Zinsswaps!D290:D361)+'iBoxx Extrapolation'!$H361,2)</f>
        <v>3.05</v>
      </c>
      <c r="E361" s="13">
        <f>ROUND(AVERAGE(Zinsswaps!E290:E361)+'iBoxx Extrapolation'!$H361,2)</f>
        <v>3.12</v>
      </c>
      <c r="F361" s="13">
        <f>ROUND(AVERAGE(Zinsswaps!F290:F361)+'iBoxx Extrapolation'!$H361,2)</f>
        <v>3.19</v>
      </c>
      <c r="G361" s="13">
        <f>ROUND(AVERAGE(Zinsswaps!G290:G361)+'iBoxx Extrapolation'!$H361,2)</f>
        <v>3.27</v>
      </c>
      <c r="H361" s="13">
        <f>ROUND(AVERAGE(Zinsswaps!H290:H361)+'iBoxx Extrapolation'!$H361,2)</f>
        <v>3.34</v>
      </c>
      <c r="I361" s="13">
        <f>ROUND(AVERAGE(Zinsswaps!I290:I361)+'iBoxx Extrapolation'!$H361,2)</f>
        <v>3.41</v>
      </c>
      <c r="J361" s="13">
        <f>ROUND(AVERAGE(Zinsswaps!J290:J361)+'iBoxx Extrapolation'!$H361,2)</f>
        <v>3.48</v>
      </c>
      <c r="K361" s="13">
        <f>ROUND(AVERAGE(Zinsswaps!K290:K361)+'iBoxx Extrapolation'!$H361,2)</f>
        <v>3.54</v>
      </c>
      <c r="L361" s="13">
        <f>ROUND(AVERAGE(Zinsswaps!L290:L361)+'iBoxx Extrapolation'!$H361,2)</f>
        <v>3.6</v>
      </c>
      <c r="M361" s="13">
        <f>ROUND(AVERAGE(Zinsswaps!M290:M361)+'iBoxx Extrapolation'!$H361,2)</f>
        <v>3.65</v>
      </c>
      <c r="N361" s="13">
        <f>ROUND(AVERAGE(Zinsswaps!N290:N361)+'iBoxx Extrapolation'!$H361,2)</f>
        <v>3.7</v>
      </c>
      <c r="O361" s="13">
        <f>ROUND(AVERAGE(Zinsswaps!O290:O361)+'iBoxx Extrapolation'!$H361,2)</f>
        <v>3.75</v>
      </c>
      <c r="P361" s="13">
        <f>ROUND(AVERAGE(Zinsswaps!P290:P361)+'iBoxx Extrapolation'!$H361,2)</f>
        <v>3.78</v>
      </c>
      <c r="Q361" s="13">
        <f>ROUND(AVERAGE(Zinsswaps!Q290:Q361)+'iBoxx Extrapolation'!$H361,2)</f>
        <v>3.81</v>
      </c>
      <c r="R361" s="13">
        <f>ROUND(AVERAGE(Zinsswaps!R290:R361)+'iBoxx Extrapolation'!$H361,2)</f>
        <v>3.83</v>
      </c>
      <c r="S361" s="13">
        <f>ROUND(AVERAGE(Zinsswaps!S290:S361)+'iBoxx Extrapolation'!$H361,2)</f>
        <v>3.85</v>
      </c>
      <c r="T361" s="13">
        <f>ROUND(AVERAGE(Zinsswaps!T290:T361)+'iBoxx Extrapolation'!$H361,2)</f>
        <v>3.87</v>
      </c>
      <c r="U361" s="13">
        <f>ROUND(AVERAGE(Zinsswaps!U290:U361)+'iBoxx Extrapolation'!$H361,2)</f>
        <v>3.89</v>
      </c>
      <c r="V361" s="13">
        <f>ROUND(AVERAGE(Zinsswaps!V290:V361)+'iBoxx Extrapolation'!$H361,2)</f>
        <v>3.89</v>
      </c>
      <c r="W361" s="13">
        <f>ROUND(AVERAGE(Zinsswaps!W290:W361)+'iBoxx Extrapolation'!$H361,2)</f>
        <v>3.89</v>
      </c>
      <c r="X361" s="13">
        <f>ROUND(AVERAGE(Zinsswaps!X290:X361)+'iBoxx Extrapolation'!$H361,2)</f>
        <v>3.89</v>
      </c>
      <c r="Y361" s="13">
        <f>ROUND(AVERAGE(Zinsswaps!Y290:Y361)+'iBoxx Extrapolation'!$H361,2)</f>
        <v>3.89</v>
      </c>
      <c r="Z361" s="13">
        <f>ROUND(AVERAGE(Zinsswaps!Z290:Z361)+'iBoxx Extrapolation'!$H361,2)</f>
        <v>3.89</v>
      </c>
      <c r="AA361" s="13">
        <f>ROUND(AVERAGE(Zinsswaps!AA290:AA361)+'iBoxx Extrapolation'!$H361,2)</f>
        <v>3.89</v>
      </c>
      <c r="AB361" s="13">
        <f>ROUND(AVERAGE(Zinsswaps!AB290:AB361)+'iBoxx Extrapolation'!$H361,2)</f>
        <v>3.88</v>
      </c>
      <c r="AC361" s="13">
        <f>ROUND(AVERAGE(Zinsswaps!AC290:AC361)+'iBoxx Extrapolation'!$H361,2)</f>
        <v>3.87</v>
      </c>
      <c r="AD361" s="13">
        <f>ROUND(AVERAGE(Zinsswaps!AD290:AD361)+'iBoxx Extrapolation'!$H361,2)</f>
        <v>3.86</v>
      </c>
      <c r="AE361" s="13">
        <f>ROUND(AVERAGE(Zinsswaps!AE290:AE361)+'iBoxx Extrapolation'!$H361,2)</f>
        <v>3.86</v>
      </c>
      <c r="AF361" s="13">
        <f>ROUND(AVERAGE(Zinsswaps!AF290:AF361)+'iBoxx Extrapolation'!$H361,2)</f>
        <v>3.84</v>
      </c>
      <c r="AG361" s="13">
        <f>ROUND(AVERAGE(Zinsswaps!AG290:AG361)+'iBoxx Extrapolation'!$H361,2)</f>
        <v>3.82</v>
      </c>
      <c r="AH361" s="13">
        <f>ROUND(AVERAGE(Zinsswaps!AH290:AH361)+'iBoxx Extrapolation'!$H361,2)</f>
        <v>3.81</v>
      </c>
      <c r="AI361" s="13">
        <f>ROUND(AVERAGE(Zinsswaps!AI290:AI361)+'iBoxx Extrapolation'!$H361,2)</f>
        <v>3.8</v>
      </c>
      <c r="AJ361" s="13">
        <f>ROUND(AVERAGE(Zinsswaps!AJ290:AJ361)+'iBoxx Extrapolation'!$H361,2)</f>
        <v>3.78</v>
      </c>
      <c r="AK361" s="13">
        <f>ROUND(AVERAGE(Zinsswaps!AK290:AK361)+'iBoxx Extrapolation'!$H361,2)</f>
        <v>3.77</v>
      </c>
      <c r="AL361" s="13">
        <f>ROUND(AVERAGE(Zinsswaps!AL290:AL361)+'iBoxx Extrapolation'!$H361,2)</f>
        <v>3.76</v>
      </c>
      <c r="AM361" s="13">
        <f>ROUND(AVERAGE(Zinsswaps!AM290:AM361)+'iBoxx Extrapolation'!$H361,2)</f>
        <v>3.75</v>
      </c>
      <c r="AN361" s="13">
        <f>ROUND(AVERAGE(Zinsswaps!AN290:AN361)+'iBoxx Extrapolation'!$H361,2)</f>
        <v>3.74</v>
      </c>
      <c r="AO361" s="13">
        <f>ROUND(AVERAGE(Zinsswaps!AO290:AO361)+'iBoxx Extrapolation'!$H361,2)</f>
        <v>3.73</v>
      </c>
      <c r="AP361" s="13">
        <f>ROUND(AVERAGE(Zinsswaps!AP290:AP361)+'iBoxx Extrapolation'!$H361,2)</f>
        <v>3.7</v>
      </c>
      <c r="AQ361" s="13">
        <f>ROUND(AVERAGE(Zinsswaps!AQ290:AQ361)+'iBoxx Extrapolation'!$H361,2)</f>
        <v>3.68</v>
      </c>
      <c r="AR361" s="13">
        <f>ROUND(AVERAGE(Zinsswaps!AR290:AR361)+'iBoxx Extrapolation'!$H361,2)</f>
        <v>3.66</v>
      </c>
      <c r="AS361" s="13">
        <f>ROUND(AVERAGE(Zinsswaps!AS290:AS361)+'iBoxx Extrapolation'!$H361,2)</f>
        <v>3.64</v>
      </c>
      <c r="AT361" s="13">
        <f>ROUND(AVERAGE(Zinsswaps!AT290:AT361)+'iBoxx Extrapolation'!$H361,2)</f>
        <v>3.62</v>
      </c>
      <c r="AU361" s="13">
        <f>ROUND(AVERAGE(Zinsswaps!AU290:AU361)+'iBoxx Extrapolation'!$H361,2)</f>
        <v>3.61</v>
      </c>
      <c r="AV361" s="13">
        <f>ROUND(AVERAGE(Zinsswaps!AV290:AV361)+'iBoxx Extrapolation'!$H361,2)</f>
        <v>3.59</v>
      </c>
      <c r="AW361" s="13">
        <f>ROUND(AVERAGE(Zinsswaps!AW290:AW361)+'iBoxx Extrapolation'!$H361,2)</f>
        <v>3.57</v>
      </c>
      <c r="AX361" s="13">
        <f>ROUND(AVERAGE(Zinsswaps!AX290:AX361)+'iBoxx Extrapolation'!$H361,2)</f>
        <v>3.56</v>
      </c>
      <c r="AY361" s="13">
        <f>ROUND(AVERAGE(Zinsswaps!AY290:AY361)+'iBoxx Extrapolation'!$H361,2)</f>
        <v>3.54</v>
      </c>
    </row>
    <row r="362" spans="1:51" s="16" customFormat="1" x14ac:dyDescent="0.2">
      <c r="A362" s="12">
        <v>48244</v>
      </c>
      <c r="B362" s="13">
        <f>ROUND(AVERAGE(Zinsswaps!B291:B362)+'iBoxx Extrapolation'!$H362,2)</f>
        <v>2.99</v>
      </c>
      <c r="C362" s="13">
        <f>ROUND(AVERAGE(Zinsswaps!C291:C362)+'iBoxx Extrapolation'!$H362,2)</f>
        <v>3</v>
      </c>
      <c r="D362" s="13">
        <f>ROUND(AVERAGE(Zinsswaps!D291:D362)+'iBoxx Extrapolation'!$H362,2)</f>
        <v>3.05</v>
      </c>
      <c r="E362" s="13">
        <f>ROUND(AVERAGE(Zinsswaps!E291:E362)+'iBoxx Extrapolation'!$H362,2)</f>
        <v>3.12</v>
      </c>
      <c r="F362" s="13">
        <f>ROUND(AVERAGE(Zinsswaps!F291:F362)+'iBoxx Extrapolation'!$H362,2)</f>
        <v>3.19</v>
      </c>
      <c r="G362" s="13">
        <f>ROUND(AVERAGE(Zinsswaps!G291:G362)+'iBoxx Extrapolation'!$H362,2)</f>
        <v>3.27</v>
      </c>
      <c r="H362" s="13">
        <f>ROUND(AVERAGE(Zinsswaps!H291:H362)+'iBoxx Extrapolation'!$H362,2)</f>
        <v>3.34</v>
      </c>
      <c r="I362" s="13">
        <f>ROUND(AVERAGE(Zinsswaps!I291:I362)+'iBoxx Extrapolation'!$H362,2)</f>
        <v>3.41</v>
      </c>
      <c r="J362" s="13">
        <f>ROUND(AVERAGE(Zinsswaps!J291:J362)+'iBoxx Extrapolation'!$H362,2)</f>
        <v>3.48</v>
      </c>
      <c r="K362" s="13">
        <f>ROUND(AVERAGE(Zinsswaps!K291:K362)+'iBoxx Extrapolation'!$H362,2)</f>
        <v>3.54</v>
      </c>
      <c r="L362" s="13">
        <f>ROUND(AVERAGE(Zinsswaps!L291:L362)+'iBoxx Extrapolation'!$H362,2)</f>
        <v>3.6</v>
      </c>
      <c r="M362" s="13">
        <f>ROUND(AVERAGE(Zinsswaps!M291:M362)+'iBoxx Extrapolation'!$H362,2)</f>
        <v>3.65</v>
      </c>
      <c r="N362" s="13">
        <f>ROUND(AVERAGE(Zinsswaps!N291:N362)+'iBoxx Extrapolation'!$H362,2)</f>
        <v>3.7</v>
      </c>
      <c r="O362" s="13">
        <f>ROUND(AVERAGE(Zinsswaps!O291:O362)+'iBoxx Extrapolation'!$H362,2)</f>
        <v>3.75</v>
      </c>
      <c r="P362" s="13">
        <f>ROUND(AVERAGE(Zinsswaps!P291:P362)+'iBoxx Extrapolation'!$H362,2)</f>
        <v>3.78</v>
      </c>
      <c r="Q362" s="13">
        <f>ROUND(AVERAGE(Zinsswaps!Q291:Q362)+'iBoxx Extrapolation'!$H362,2)</f>
        <v>3.81</v>
      </c>
      <c r="R362" s="13">
        <f>ROUND(AVERAGE(Zinsswaps!R291:R362)+'iBoxx Extrapolation'!$H362,2)</f>
        <v>3.83</v>
      </c>
      <c r="S362" s="13">
        <f>ROUND(AVERAGE(Zinsswaps!S291:S362)+'iBoxx Extrapolation'!$H362,2)</f>
        <v>3.85</v>
      </c>
      <c r="T362" s="13">
        <f>ROUND(AVERAGE(Zinsswaps!T291:T362)+'iBoxx Extrapolation'!$H362,2)</f>
        <v>3.87</v>
      </c>
      <c r="U362" s="13">
        <f>ROUND(AVERAGE(Zinsswaps!U291:U362)+'iBoxx Extrapolation'!$H362,2)</f>
        <v>3.89</v>
      </c>
      <c r="V362" s="13">
        <f>ROUND(AVERAGE(Zinsswaps!V291:V362)+'iBoxx Extrapolation'!$H362,2)</f>
        <v>3.89</v>
      </c>
      <c r="W362" s="13">
        <f>ROUND(AVERAGE(Zinsswaps!W291:W362)+'iBoxx Extrapolation'!$H362,2)</f>
        <v>3.89</v>
      </c>
      <c r="X362" s="13">
        <f>ROUND(AVERAGE(Zinsswaps!X291:X362)+'iBoxx Extrapolation'!$H362,2)</f>
        <v>3.89</v>
      </c>
      <c r="Y362" s="13">
        <f>ROUND(AVERAGE(Zinsswaps!Y291:Y362)+'iBoxx Extrapolation'!$H362,2)</f>
        <v>3.89</v>
      </c>
      <c r="Z362" s="13">
        <f>ROUND(AVERAGE(Zinsswaps!Z291:Z362)+'iBoxx Extrapolation'!$H362,2)</f>
        <v>3.89</v>
      </c>
      <c r="AA362" s="13">
        <f>ROUND(AVERAGE(Zinsswaps!AA291:AA362)+'iBoxx Extrapolation'!$H362,2)</f>
        <v>3.88</v>
      </c>
      <c r="AB362" s="13">
        <f>ROUND(AVERAGE(Zinsswaps!AB291:AB362)+'iBoxx Extrapolation'!$H362,2)</f>
        <v>3.88</v>
      </c>
      <c r="AC362" s="13">
        <f>ROUND(AVERAGE(Zinsswaps!AC291:AC362)+'iBoxx Extrapolation'!$H362,2)</f>
        <v>3.87</v>
      </c>
      <c r="AD362" s="13">
        <f>ROUND(AVERAGE(Zinsswaps!AD291:AD362)+'iBoxx Extrapolation'!$H362,2)</f>
        <v>3.86</v>
      </c>
      <c r="AE362" s="13">
        <f>ROUND(AVERAGE(Zinsswaps!AE291:AE362)+'iBoxx Extrapolation'!$H362,2)</f>
        <v>3.86</v>
      </c>
      <c r="AF362" s="13">
        <f>ROUND(AVERAGE(Zinsswaps!AF291:AF362)+'iBoxx Extrapolation'!$H362,2)</f>
        <v>3.84</v>
      </c>
      <c r="AG362" s="13">
        <f>ROUND(AVERAGE(Zinsswaps!AG291:AG362)+'iBoxx Extrapolation'!$H362,2)</f>
        <v>3.82</v>
      </c>
      <c r="AH362" s="13">
        <f>ROUND(AVERAGE(Zinsswaps!AH291:AH362)+'iBoxx Extrapolation'!$H362,2)</f>
        <v>3.81</v>
      </c>
      <c r="AI362" s="13">
        <f>ROUND(AVERAGE(Zinsswaps!AI291:AI362)+'iBoxx Extrapolation'!$H362,2)</f>
        <v>3.79</v>
      </c>
      <c r="AJ362" s="13">
        <f>ROUND(AVERAGE(Zinsswaps!AJ291:AJ362)+'iBoxx Extrapolation'!$H362,2)</f>
        <v>3.78</v>
      </c>
      <c r="AK362" s="13">
        <f>ROUND(AVERAGE(Zinsswaps!AK291:AK362)+'iBoxx Extrapolation'!$H362,2)</f>
        <v>3.77</v>
      </c>
      <c r="AL362" s="13">
        <f>ROUND(AVERAGE(Zinsswaps!AL291:AL362)+'iBoxx Extrapolation'!$H362,2)</f>
        <v>3.76</v>
      </c>
      <c r="AM362" s="13">
        <f>ROUND(AVERAGE(Zinsswaps!AM291:AM362)+'iBoxx Extrapolation'!$H362,2)</f>
        <v>3.75</v>
      </c>
      <c r="AN362" s="13">
        <f>ROUND(AVERAGE(Zinsswaps!AN291:AN362)+'iBoxx Extrapolation'!$H362,2)</f>
        <v>3.74</v>
      </c>
      <c r="AO362" s="13">
        <f>ROUND(AVERAGE(Zinsswaps!AO291:AO362)+'iBoxx Extrapolation'!$H362,2)</f>
        <v>3.73</v>
      </c>
      <c r="AP362" s="13">
        <f>ROUND(AVERAGE(Zinsswaps!AP291:AP362)+'iBoxx Extrapolation'!$H362,2)</f>
        <v>3.7</v>
      </c>
      <c r="AQ362" s="13">
        <f>ROUND(AVERAGE(Zinsswaps!AQ291:AQ362)+'iBoxx Extrapolation'!$H362,2)</f>
        <v>3.68</v>
      </c>
      <c r="AR362" s="13">
        <f>ROUND(AVERAGE(Zinsswaps!AR291:AR362)+'iBoxx Extrapolation'!$H362,2)</f>
        <v>3.66</v>
      </c>
      <c r="AS362" s="13">
        <f>ROUND(AVERAGE(Zinsswaps!AS291:AS362)+'iBoxx Extrapolation'!$H362,2)</f>
        <v>3.64</v>
      </c>
      <c r="AT362" s="13">
        <f>ROUND(AVERAGE(Zinsswaps!AT291:AT362)+'iBoxx Extrapolation'!$H362,2)</f>
        <v>3.62</v>
      </c>
      <c r="AU362" s="13">
        <f>ROUND(AVERAGE(Zinsswaps!AU291:AU362)+'iBoxx Extrapolation'!$H362,2)</f>
        <v>3.61</v>
      </c>
      <c r="AV362" s="13">
        <f>ROUND(AVERAGE(Zinsswaps!AV291:AV362)+'iBoxx Extrapolation'!$H362,2)</f>
        <v>3.59</v>
      </c>
      <c r="AW362" s="13">
        <f>ROUND(AVERAGE(Zinsswaps!AW291:AW362)+'iBoxx Extrapolation'!$H362,2)</f>
        <v>3.57</v>
      </c>
      <c r="AX362" s="13">
        <f>ROUND(AVERAGE(Zinsswaps!AX291:AX362)+'iBoxx Extrapolation'!$H362,2)</f>
        <v>3.56</v>
      </c>
      <c r="AY362" s="13">
        <f>ROUND(AVERAGE(Zinsswaps!AY291:AY362)+'iBoxx Extrapolation'!$H362,2)</f>
        <v>3.54</v>
      </c>
    </row>
    <row r="363" spans="1:51" s="16" customFormat="1" x14ac:dyDescent="0.2">
      <c r="A363" s="12">
        <v>48273</v>
      </c>
      <c r="B363" s="13">
        <f>ROUND(AVERAGE(Zinsswaps!B292:B363)+'iBoxx Extrapolation'!$H363,2)</f>
        <v>2.99</v>
      </c>
      <c r="C363" s="13">
        <f>ROUND(AVERAGE(Zinsswaps!C292:C363)+'iBoxx Extrapolation'!$H363,2)</f>
        <v>3</v>
      </c>
      <c r="D363" s="13">
        <f>ROUND(AVERAGE(Zinsswaps!D292:D363)+'iBoxx Extrapolation'!$H363,2)</f>
        <v>3.05</v>
      </c>
      <c r="E363" s="13">
        <f>ROUND(AVERAGE(Zinsswaps!E292:E363)+'iBoxx Extrapolation'!$H363,2)</f>
        <v>3.12</v>
      </c>
      <c r="F363" s="13">
        <f>ROUND(AVERAGE(Zinsswaps!F292:F363)+'iBoxx Extrapolation'!$H363,2)</f>
        <v>3.19</v>
      </c>
      <c r="G363" s="13">
        <f>ROUND(AVERAGE(Zinsswaps!G292:G363)+'iBoxx Extrapolation'!$H363,2)</f>
        <v>3.27</v>
      </c>
      <c r="H363" s="13">
        <f>ROUND(AVERAGE(Zinsswaps!H292:H363)+'iBoxx Extrapolation'!$H363,2)</f>
        <v>3.34</v>
      </c>
      <c r="I363" s="13">
        <f>ROUND(AVERAGE(Zinsswaps!I292:I363)+'iBoxx Extrapolation'!$H363,2)</f>
        <v>3.41</v>
      </c>
      <c r="J363" s="13">
        <f>ROUND(AVERAGE(Zinsswaps!J292:J363)+'iBoxx Extrapolation'!$H363,2)</f>
        <v>3.48</v>
      </c>
      <c r="K363" s="13">
        <f>ROUND(AVERAGE(Zinsswaps!K292:K363)+'iBoxx Extrapolation'!$H363,2)</f>
        <v>3.54</v>
      </c>
      <c r="L363" s="13">
        <f>ROUND(AVERAGE(Zinsswaps!L292:L363)+'iBoxx Extrapolation'!$H363,2)</f>
        <v>3.6</v>
      </c>
      <c r="M363" s="13">
        <f>ROUND(AVERAGE(Zinsswaps!M292:M363)+'iBoxx Extrapolation'!$H363,2)</f>
        <v>3.65</v>
      </c>
      <c r="N363" s="13">
        <f>ROUND(AVERAGE(Zinsswaps!N292:N363)+'iBoxx Extrapolation'!$H363,2)</f>
        <v>3.7</v>
      </c>
      <c r="O363" s="13">
        <f>ROUND(AVERAGE(Zinsswaps!O292:O363)+'iBoxx Extrapolation'!$H363,2)</f>
        <v>3.75</v>
      </c>
      <c r="P363" s="13">
        <f>ROUND(AVERAGE(Zinsswaps!P292:P363)+'iBoxx Extrapolation'!$H363,2)</f>
        <v>3.78</v>
      </c>
      <c r="Q363" s="13">
        <f>ROUND(AVERAGE(Zinsswaps!Q292:Q363)+'iBoxx Extrapolation'!$H363,2)</f>
        <v>3.81</v>
      </c>
      <c r="R363" s="13">
        <f>ROUND(AVERAGE(Zinsswaps!R292:R363)+'iBoxx Extrapolation'!$H363,2)</f>
        <v>3.83</v>
      </c>
      <c r="S363" s="13">
        <f>ROUND(AVERAGE(Zinsswaps!S292:S363)+'iBoxx Extrapolation'!$H363,2)</f>
        <v>3.85</v>
      </c>
      <c r="T363" s="13">
        <f>ROUND(AVERAGE(Zinsswaps!T292:T363)+'iBoxx Extrapolation'!$H363,2)</f>
        <v>3.87</v>
      </c>
      <c r="U363" s="13">
        <f>ROUND(AVERAGE(Zinsswaps!U292:U363)+'iBoxx Extrapolation'!$H363,2)</f>
        <v>3.89</v>
      </c>
      <c r="V363" s="13">
        <f>ROUND(AVERAGE(Zinsswaps!V292:V363)+'iBoxx Extrapolation'!$H363,2)</f>
        <v>3.89</v>
      </c>
      <c r="W363" s="13">
        <f>ROUND(AVERAGE(Zinsswaps!W292:W363)+'iBoxx Extrapolation'!$H363,2)</f>
        <v>3.89</v>
      </c>
      <c r="X363" s="13">
        <f>ROUND(AVERAGE(Zinsswaps!X292:X363)+'iBoxx Extrapolation'!$H363,2)</f>
        <v>3.89</v>
      </c>
      <c r="Y363" s="13">
        <f>ROUND(AVERAGE(Zinsswaps!Y292:Y363)+'iBoxx Extrapolation'!$H363,2)</f>
        <v>3.89</v>
      </c>
      <c r="Z363" s="13">
        <f>ROUND(AVERAGE(Zinsswaps!Z292:Z363)+'iBoxx Extrapolation'!$H363,2)</f>
        <v>3.89</v>
      </c>
      <c r="AA363" s="13">
        <f>ROUND(AVERAGE(Zinsswaps!AA292:AA363)+'iBoxx Extrapolation'!$H363,2)</f>
        <v>3.88</v>
      </c>
      <c r="AB363" s="13">
        <f>ROUND(AVERAGE(Zinsswaps!AB292:AB363)+'iBoxx Extrapolation'!$H363,2)</f>
        <v>3.88</v>
      </c>
      <c r="AC363" s="13">
        <f>ROUND(AVERAGE(Zinsswaps!AC292:AC363)+'iBoxx Extrapolation'!$H363,2)</f>
        <v>3.87</v>
      </c>
      <c r="AD363" s="13">
        <f>ROUND(AVERAGE(Zinsswaps!AD292:AD363)+'iBoxx Extrapolation'!$H363,2)</f>
        <v>3.86</v>
      </c>
      <c r="AE363" s="13">
        <f>ROUND(AVERAGE(Zinsswaps!AE292:AE363)+'iBoxx Extrapolation'!$H363,2)</f>
        <v>3.86</v>
      </c>
      <c r="AF363" s="13">
        <f>ROUND(AVERAGE(Zinsswaps!AF292:AF363)+'iBoxx Extrapolation'!$H363,2)</f>
        <v>3.84</v>
      </c>
      <c r="AG363" s="13">
        <f>ROUND(AVERAGE(Zinsswaps!AG292:AG363)+'iBoxx Extrapolation'!$H363,2)</f>
        <v>3.82</v>
      </c>
      <c r="AH363" s="13">
        <f>ROUND(AVERAGE(Zinsswaps!AH292:AH363)+'iBoxx Extrapolation'!$H363,2)</f>
        <v>3.81</v>
      </c>
      <c r="AI363" s="13">
        <f>ROUND(AVERAGE(Zinsswaps!AI292:AI363)+'iBoxx Extrapolation'!$H363,2)</f>
        <v>3.79</v>
      </c>
      <c r="AJ363" s="13">
        <f>ROUND(AVERAGE(Zinsswaps!AJ292:AJ363)+'iBoxx Extrapolation'!$H363,2)</f>
        <v>3.78</v>
      </c>
      <c r="AK363" s="13">
        <f>ROUND(AVERAGE(Zinsswaps!AK292:AK363)+'iBoxx Extrapolation'!$H363,2)</f>
        <v>3.77</v>
      </c>
      <c r="AL363" s="13">
        <f>ROUND(AVERAGE(Zinsswaps!AL292:AL363)+'iBoxx Extrapolation'!$H363,2)</f>
        <v>3.76</v>
      </c>
      <c r="AM363" s="13">
        <f>ROUND(AVERAGE(Zinsswaps!AM292:AM363)+'iBoxx Extrapolation'!$H363,2)</f>
        <v>3.75</v>
      </c>
      <c r="AN363" s="13">
        <f>ROUND(AVERAGE(Zinsswaps!AN292:AN363)+'iBoxx Extrapolation'!$H363,2)</f>
        <v>3.74</v>
      </c>
      <c r="AO363" s="13">
        <f>ROUND(AVERAGE(Zinsswaps!AO292:AO363)+'iBoxx Extrapolation'!$H363,2)</f>
        <v>3.73</v>
      </c>
      <c r="AP363" s="13">
        <f>ROUND(AVERAGE(Zinsswaps!AP292:AP363)+'iBoxx Extrapolation'!$H363,2)</f>
        <v>3.7</v>
      </c>
      <c r="AQ363" s="13">
        <f>ROUND(AVERAGE(Zinsswaps!AQ292:AQ363)+'iBoxx Extrapolation'!$H363,2)</f>
        <v>3.68</v>
      </c>
      <c r="AR363" s="13">
        <f>ROUND(AVERAGE(Zinsswaps!AR292:AR363)+'iBoxx Extrapolation'!$H363,2)</f>
        <v>3.66</v>
      </c>
      <c r="AS363" s="13">
        <f>ROUND(AVERAGE(Zinsswaps!AS292:AS363)+'iBoxx Extrapolation'!$H363,2)</f>
        <v>3.64</v>
      </c>
      <c r="AT363" s="13">
        <f>ROUND(AVERAGE(Zinsswaps!AT292:AT363)+'iBoxx Extrapolation'!$H363,2)</f>
        <v>3.62</v>
      </c>
      <c r="AU363" s="13">
        <f>ROUND(AVERAGE(Zinsswaps!AU292:AU363)+'iBoxx Extrapolation'!$H363,2)</f>
        <v>3.61</v>
      </c>
      <c r="AV363" s="13">
        <f>ROUND(AVERAGE(Zinsswaps!AV292:AV363)+'iBoxx Extrapolation'!$H363,2)</f>
        <v>3.59</v>
      </c>
      <c r="AW363" s="13">
        <f>ROUND(AVERAGE(Zinsswaps!AW292:AW363)+'iBoxx Extrapolation'!$H363,2)</f>
        <v>3.57</v>
      </c>
      <c r="AX363" s="13">
        <f>ROUND(AVERAGE(Zinsswaps!AX292:AX363)+'iBoxx Extrapolation'!$H363,2)</f>
        <v>3.56</v>
      </c>
      <c r="AY363" s="13">
        <f>ROUND(AVERAGE(Zinsswaps!AY292:AY363)+'iBoxx Extrapolation'!$H363,2)</f>
        <v>3.54</v>
      </c>
    </row>
    <row r="364" spans="1:51" s="16" customFormat="1" x14ac:dyDescent="0.2">
      <c r="A364" s="12">
        <v>48304</v>
      </c>
      <c r="B364" s="13">
        <f>ROUND(AVERAGE(Zinsswaps!B293:B364)+'iBoxx Extrapolation'!$H364,2)</f>
        <v>2.99</v>
      </c>
      <c r="C364" s="13">
        <f>ROUND(AVERAGE(Zinsswaps!C293:C364)+'iBoxx Extrapolation'!$H364,2)</f>
        <v>3</v>
      </c>
      <c r="D364" s="13">
        <f>ROUND(AVERAGE(Zinsswaps!D293:D364)+'iBoxx Extrapolation'!$H364,2)</f>
        <v>3.05</v>
      </c>
      <c r="E364" s="13">
        <f>ROUND(AVERAGE(Zinsswaps!E293:E364)+'iBoxx Extrapolation'!$H364,2)</f>
        <v>3.12</v>
      </c>
      <c r="F364" s="13">
        <f>ROUND(AVERAGE(Zinsswaps!F293:F364)+'iBoxx Extrapolation'!$H364,2)</f>
        <v>3.19</v>
      </c>
      <c r="G364" s="13">
        <f>ROUND(AVERAGE(Zinsswaps!G293:G364)+'iBoxx Extrapolation'!$H364,2)</f>
        <v>3.27</v>
      </c>
      <c r="H364" s="13">
        <f>ROUND(AVERAGE(Zinsswaps!H293:H364)+'iBoxx Extrapolation'!$H364,2)</f>
        <v>3.34</v>
      </c>
      <c r="I364" s="13">
        <f>ROUND(AVERAGE(Zinsswaps!I293:I364)+'iBoxx Extrapolation'!$H364,2)</f>
        <v>3.41</v>
      </c>
      <c r="J364" s="13">
        <f>ROUND(AVERAGE(Zinsswaps!J293:J364)+'iBoxx Extrapolation'!$H364,2)</f>
        <v>3.48</v>
      </c>
      <c r="K364" s="13">
        <f>ROUND(AVERAGE(Zinsswaps!K293:K364)+'iBoxx Extrapolation'!$H364,2)</f>
        <v>3.54</v>
      </c>
      <c r="L364" s="13">
        <f>ROUND(AVERAGE(Zinsswaps!L293:L364)+'iBoxx Extrapolation'!$H364,2)</f>
        <v>3.6</v>
      </c>
      <c r="M364" s="13">
        <f>ROUND(AVERAGE(Zinsswaps!M293:M364)+'iBoxx Extrapolation'!$H364,2)</f>
        <v>3.65</v>
      </c>
      <c r="N364" s="13">
        <f>ROUND(AVERAGE(Zinsswaps!N293:N364)+'iBoxx Extrapolation'!$H364,2)</f>
        <v>3.7</v>
      </c>
      <c r="O364" s="13">
        <f>ROUND(AVERAGE(Zinsswaps!O293:O364)+'iBoxx Extrapolation'!$H364,2)</f>
        <v>3.75</v>
      </c>
      <c r="P364" s="13">
        <f>ROUND(AVERAGE(Zinsswaps!P293:P364)+'iBoxx Extrapolation'!$H364,2)</f>
        <v>3.78</v>
      </c>
      <c r="Q364" s="13">
        <f>ROUND(AVERAGE(Zinsswaps!Q293:Q364)+'iBoxx Extrapolation'!$H364,2)</f>
        <v>3.81</v>
      </c>
      <c r="R364" s="13">
        <f>ROUND(AVERAGE(Zinsswaps!R293:R364)+'iBoxx Extrapolation'!$H364,2)</f>
        <v>3.83</v>
      </c>
      <c r="S364" s="13">
        <f>ROUND(AVERAGE(Zinsswaps!S293:S364)+'iBoxx Extrapolation'!$H364,2)</f>
        <v>3.85</v>
      </c>
      <c r="T364" s="13">
        <f>ROUND(AVERAGE(Zinsswaps!T293:T364)+'iBoxx Extrapolation'!$H364,2)</f>
        <v>3.87</v>
      </c>
      <c r="U364" s="13">
        <f>ROUND(AVERAGE(Zinsswaps!U293:U364)+'iBoxx Extrapolation'!$H364,2)</f>
        <v>3.89</v>
      </c>
      <c r="V364" s="13">
        <f>ROUND(AVERAGE(Zinsswaps!V293:V364)+'iBoxx Extrapolation'!$H364,2)</f>
        <v>3.89</v>
      </c>
      <c r="W364" s="13">
        <f>ROUND(AVERAGE(Zinsswaps!W293:W364)+'iBoxx Extrapolation'!$H364,2)</f>
        <v>3.89</v>
      </c>
      <c r="X364" s="13">
        <f>ROUND(AVERAGE(Zinsswaps!X293:X364)+'iBoxx Extrapolation'!$H364,2)</f>
        <v>3.89</v>
      </c>
      <c r="Y364" s="13">
        <f>ROUND(AVERAGE(Zinsswaps!Y293:Y364)+'iBoxx Extrapolation'!$H364,2)</f>
        <v>3.89</v>
      </c>
      <c r="Z364" s="13">
        <f>ROUND(AVERAGE(Zinsswaps!Z293:Z364)+'iBoxx Extrapolation'!$H364,2)</f>
        <v>3.89</v>
      </c>
      <c r="AA364" s="13">
        <f>ROUND(AVERAGE(Zinsswaps!AA293:AA364)+'iBoxx Extrapolation'!$H364,2)</f>
        <v>3.88</v>
      </c>
      <c r="AB364" s="13">
        <f>ROUND(AVERAGE(Zinsswaps!AB293:AB364)+'iBoxx Extrapolation'!$H364,2)</f>
        <v>3.88</v>
      </c>
      <c r="AC364" s="13">
        <f>ROUND(AVERAGE(Zinsswaps!AC293:AC364)+'iBoxx Extrapolation'!$H364,2)</f>
        <v>3.87</v>
      </c>
      <c r="AD364" s="13">
        <f>ROUND(AVERAGE(Zinsswaps!AD293:AD364)+'iBoxx Extrapolation'!$H364,2)</f>
        <v>3.86</v>
      </c>
      <c r="AE364" s="13">
        <f>ROUND(AVERAGE(Zinsswaps!AE293:AE364)+'iBoxx Extrapolation'!$H364,2)</f>
        <v>3.86</v>
      </c>
      <c r="AF364" s="13">
        <f>ROUND(AVERAGE(Zinsswaps!AF293:AF364)+'iBoxx Extrapolation'!$H364,2)</f>
        <v>3.84</v>
      </c>
      <c r="AG364" s="13">
        <f>ROUND(AVERAGE(Zinsswaps!AG293:AG364)+'iBoxx Extrapolation'!$H364,2)</f>
        <v>3.82</v>
      </c>
      <c r="AH364" s="13">
        <f>ROUND(AVERAGE(Zinsswaps!AH293:AH364)+'iBoxx Extrapolation'!$H364,2)</f>
        <v>3.81</v>
      </c>
      <c r="AI364" s="13">
        <f>ROUND(AVERAGE(Zinsswaps!AI293:AI364)+'iBoxx Extrapolation'!$H364,2)</f>
        <v>3.79</v>
      </c>
      <c r="AJ364" s="13">
        <f>ROUND(AVERAGE(Zinsswaps!AJ293:AJ364)+'iBoxx Extrapolation'!$H364,2)</f>
        <v>3.78</v>
      </c>
      <c r="AK364" s="13">
        <f>ROUND(AVERAGE(Zinsswaps!AK293:AK364)+'iBoxx Extrapolation'!$H364,2)</f>
        <v>3.77</v>
      </c>
      <c r="AL364" s="13">
        <f>ROUND(AVERAGE(Zinsswaps!AL293:AL364)+'iBoxx Extrapolation'!$H364,2)</f>
        <v>3.76</v>
      </c>
      <c r="AM364" s="13">
        <f>ROUND(AVERAGE(Zinsswaps!AM293:AM364)+'iBoxx Extrapolation'!$H364,2)</f>
        <v>3.75</v>
      </c>
      <c r="AN364" s="13">
        <f>ROUND(AVERAGE(Zinsswaps!AN293:AN364)+'iBoxx Extrapolation'!$H364,2)</f>
        <v>3.74</v>
      </c>
      <c r="AO364" s="13">
        <f>ROUND(AVERAGE(Zinsswaps!AO293:AO364)+'iBoxx Extrapolation'!$H364,2)</f>
        <v>3.73</v>
      </c>
      <c r="AP364" s="13">
        <f>ROUND(AVERAGE(Zinsswaps!AP293:AP364)+'iBoxx Extrapolation'!$H364,2)</f>
        <v>3.7</v>
      </c>
      <c r="AQ364" s="13">
        <f>ROUND(AVERAGE(Zinsswaps!AQ293:AQ364)+'iBoxx Extrapolation'!$H364,2)</f>
        <v>3.68</v>
      </c>
      <c r="AR364" s="13">
        <f>ROUND(AVERAGE(Zinsswaps!AR293:AR364)+'iBoxx Extrapolation'!$H364,2)</f>
        <v>3.66</v>
      </c>
      <c r="AS364" s="13">
        <f>ROUND(AVERAGE(Zinsswaps!AS293:AS364)+'iBoxx Extrapolation'!$H364,2)</f>
        <v>3.64</v>
      </c>
      <c r="AT364" s="13">
        <f>ROUND(AVERAGE(Zinsswaps!AT293:AT364)+'iBoxx Extrapolation'!$H364,2)</f>
        <v>3.62</v>
      </c>
      <c r="AU364" s="13">
        <f>ROUND(AVERAGE(Zinsswaps!AU293:AU364)+'iBoxx Extrapolation'!$H364,2)</f>
        <v>3.61</v>
      </c>
      <c r="AV364" s="13">
        <f>ROUND(AVERAGE(Zinsswaps!AV293:AV364)+'iBoxx Extrapolation'!$H364,2)</f>
        <v>3.59</v>
      </c>
      <c r="AW364" s="13">
        <f>ROUND(AVERAGE(Zinsswaps!AW293:AW364)+'iBoxx Extrapolation'!$H364,2)</f>
        <v>3.57</v>
      </c>
      <c r="AX364" s="13">
        <f>ROUND(AVERAGE(Zinsswaps!AX293:AX364)+'iBoxx Extrapolation'!$H364,2)</f>
        <v>3.56</v>
      </c>
      <c r="AY364" s="13">
        <f>ROUND(AVERAGE(Zinsswaps!AY293:AY364)+'iBoxx Extrapolation'!$H364,2)</f>
        <v>3.54</v>
      </c>
    </row>
    <row r="365" spans="1:51" s="16" customFormat="1" x14ac:dyDescent="0.2">
      <c r="A365" s="12">
        <v>48334</v>
      </c>
      <c r="B365" s="13">
        <f>ROUND(AVERAGE(Zinsswaps!B294:B365)+'iBoxx Extrapolation'!$H365,2)</f>
        <v>2.99</v>
      </c>
      <c r="C365" s="13">
        <f>ROUND(AVERAGE(Zinsswaps!C294:C365)+'iBoxx Extrapolation'!$H365,2)</f>
        <v>3</v>
      </c>
      <c r="D365" s="13">
        <f>ROUND(AVERAGE(Zinsswaps!D294:D365)+'iBoxx Extrapolation'!$H365,2)</f>
        <v>3.05</v>
      </c>
      <c r="E365" s="13">
        <f>ROUND(AVERAGE(Zinsswaps!E294:E365)+'iBoxx Extrapolation'!$H365,2)</f>
        <v>3.12</v>
      </c>
      <c r="F365" s="13">
        <f>ROUND(AVERAGE(Zinsswaps!F294:F365)+'iBoxx Extrapolation'!$H365,2)</f>
        <v>3.19</v>
      </c>
      <c r="G365" s="13">
        <f>ROUND(AVERAGE(Zinsswaps!G294:G365)+'iBoxx Extrapolation'!$H365,2)</f>
        <v>3.27</v>
      </c>
      <c r="H365" s="13">
        <f>ROUND(AVERAGE(Zinsswaps!H294:H365)+'iBoxx Extrapolation'!$H365,2)</f>
        <v>3.34</v>
      </c>
      <c r="I365" s="13">
        <f>ROUND(AVERAGE(Zinsswaps!I294:I365)+'iBoxx Extrapolation'!$H365,2)</f>
        <v>3.41</v>
      </c>
      <c r="J365" s="13">
        <f>ROUND(AVERAGE(Zinsswaps!J294:J365)+'iBoxx Extrapolation'!$H365,2)</f>
        <v>3.48</v>
      </c>
      <c r="K365" s="13">
        <f>ROUND(AVERAGE(Zinsswaps!K294:K365)+'iBoxx Extrapolation'!$H365,2)</f>
        <v>3.54</v>
      </c>
      <c r="L365" s="13">
        <f>ROUND(AVERAGE(Zinsswaps!L294:L365)+'iBoxx Extrapolation'!$H365,2)</f>
        <v>3.6</v>
      </c>
      <c r="M365" s="13">
        <f>ROUND(AVERAGE(Zinsswaps!M294:M365)+'iBoxx Extrapolation'!$H365,2)</f>
        <v>3.65</v>
      </c>
      <c r="N365" s="13">
        <f>ROUND(AVERAGE(Zinsswaps!N294:N365)+'iBoxx Extrapolation'!$H365,2)</f>
        <v>3.7</v>
      </c>
      <c r="O365" s="13">
        <f>ROUND(AVERAGE(Zinsswaps!O294:O365)+'iBoxx Extrapolation'!$H365,2)</f>
        <v>3.75</v>
      </c>
      <c r="P365" s="13">
        <f>ROUND(AVERAGE(Zinsswaps!P294:P365)+'iBoxx Extrapolation'!$H365,2)</f>
        <v>3.78</v>
      </c>
      <c r="Q365" s="13">
        <f>ROUND(AVERAGE(Zinsswaps!Q294:Q365)+'iBoxx Extrapolation'!$H365,2)</f>
        <v>3.81</v>
      </c>
      <c r="R365" s="13">
        <f>ROUND(AVERAGE(Zinsswaps!R294:R365)+'iBoxx Extrapolation'!$H365,2)</f>
        <v>3.83</v>
      </c>
      <c r="S365" s="13">
        <f>ROUND(AVERAGE(Zinsswaps!S294:S365)+'iBoxx Extrapolation'!$H365,2)</f>
        <v>3.85</v>
      </c>
      <c r="T365" s="13">
        <f>ROUND(AVERAGE(Zinsswaps!T294:T365)+'iBoxx Extrapolation'!$H365,2)</f>
        <v>3.87</v>
      </c>
      <c r="U365" s="13">
        <f>ROUND(AVERAGE(Zinsswaps!U294:U365)+'iBoxx Extrapolation'!$H365,2)</f>
        <v>3.89</v>
      </c>
      <c r="V365" s="13">
        <f>ROUND(AVERAGE(Zinsswaps!V294:V365)+'iBoxx Extrapolation'!$H365,2)</f>
        <v>3.89</v>
      </c>
      <c r="W365" s="13">
        <f>ROUND(AVERAGE(Zinsswaps!W294:W365)+'iBoxx Extrapolation'!$H365,2)</f>
        <v>3.89</v>
      </c>
      <c r="X365" s="13">
        <f>ROUND(AVERAGE(Zinsswaps!X294:X365)+'iBoxx Extrapolation'!$H365,2)</f>
        <v>3.89</v>
      </c>
      <c r="Y365" s="13">
        <f>ROUND(AVERAGE(Zinsswaps!Y294:Y365)+'iBoxx Extrapolation'!$H365,2)</f>
        <v>3.89</v>
      </c>
      <c r="Z365" s="13">
        <f>ROUND(AVERAGE(Zinsswaps!Z294:Z365)+'iBoxx Extrapolation'!$H365,2)</f>
        <v>3.89</v>
      </c>
      <c r="AA365" s="13">
        <f>ROUND(AVERAGE(Zinsswaps!AA294:AA365)+'iBoxx Extrapolation'!$H365,2)</f>
        <v>3.88</v>
      </c>
      <c r="AB365" s="13">
        <f>ROUND(AVERAGE(Zinsswaps!AB294:AB365)+'iBoxx Extrapolation'!$H365,2)</f>
        <v>3.88</v>
      </c>
      <c r="AC365" s="13">
        <f>ROUND(AVERAGE(Zinsswaps!AC294:AC365)+'iBoxx Extrapolation'!$H365,2)</f>
        <v>3.87</v>
      </c>
      <c r="AD365" s="13">
        <f>ROUND(AVERAGE(Zinsswaps!AD294:AD365)+'iBoxx Extrapolation'!$H365,2)</f>
        <v>3.86</v>
      </c>
      <c r="AE365" s="13">
        <f>ROUND(AVERAGE(Zinsswaps!AE294:AE365)+'iBoxx Extrapolation'!$H365,2)</f>
        <v>3.86</v>
      </c>
      <c r="AF365" s="13">
        <f>ROUND(AVERAGE(Zinsswaps!AF294:AF365)+'iBoxx Extrapolation'!$H365,2)</f>
        <v>3.84</v>
      </c>
      <c r="AG365" s="13">
        <f>ROUND(AVERAGE(Zinsswaps!AG294:AG365)+'iBoxx Extrapolation'!$H365,2)</f>
        <v>3.82</v>
      </c>
      <c r="AH365" s="13">
        <f>ROUND(AVERAGE(Zinsswaps!AH294:AH365)+'iBoxx Extrapolation'!$H365,2)</f>
        <v>3.81</v>
      </c>
      <c r="AI365" s="13">
        <f>ROUND(AVERAGE(Zinsswaps!AI294:AI365)+'iBoxx Extrapolation'!$H365,2)</f>
        <v>3.79</v>
      </c>
      <c r="AJ365" s="13">
        <f>ROUND(AVERAGE(Zinsswaps!AJ294:AJ365)+'iBoxx Extrapolation'!$H365,2)</f>
        <v>3.78</v>
      </c>
      <c r="AK365" s="13">
        <f>ROUND(AVERAGE(Zinsswaps!AK294:AK365)+'iBoxx Extrapolation'!$H365,2)</f>
        <v>3.77</v>
      </c>
      <c r="AL365" s="13">
        <f>ROUND(AVERAGE(Zinsswaps!AL294:AL365)+'iBoxx Extrapolation'!$H365,2)</f>
        <v>3.76</v>
      </c>
      <c r="AM365" s="13">
        <f>ROUND(AVERAGE(Zinsswaps!AM294:AM365)+'iBoxx Extrapolation'!$H365,2)</f>
        <v>3.75</v>
      </c>
      <c r="AN365" s="13">
        <f>ROUND(AVERAGE(Zinsswaps!AN294:AN365)+'iBoxx Extrapolation'!$H365,2)</f>
        <v>3.74</v>
      </c>
      <c r="AO365" s="13">
        <f>ROUND(AVERAGE(Zinsswaps!AO294:AO365)+'iBoxx Extrapolation'!$H365,2)</f>
        <v>3.73</v>
      </c>
      <c r="AP365" s="13">
        <f>ROUND(AVERAGE(Zinsswaps!AP294:AP365)+'iBoxx Extrapolation'!$H365,2)</f>
        <v>3.7</v>
      </c>
      <c r="AQ365" s="13">
        <f>ROUND(AVERAGE(Zinsswaps!AQ294:AQ365)+'iBoxx Extrapolation'!$H365,2)</f>
        <v>3.68</v>
      </c>
      <c r="AR365" s="13">
        <f>ROUND(AVERAGE(Zinsswaps!AR294:AR365)+'iBoxx Extrapolation'!$H365,2)</f>
        <v>3.66</v>
      </c>
      <c r="AS365" s="13">
        <f>ROUND(AVERAGE(Zinsswaps!AS294:AS365)+'iBoxx Extrapolation'!$H365,2)</f>
        <v>3.64</v>
      </c>
      <c r="AT365" s="13">
        <f>ROUND(AVERAGE(Zinsswaps!AT294:AT365)+'iBoxx Extrapolation'!$H365,2)</f>
        <v>3.62</v>
      </c>
      <c r="AU365" s="13">
        <f>ROUND(AVERAGE(Zinsswaps!AU294:AU365)+'iBoxx Extrapolation'!$H365,2)</f>
        <v>3.61</v>
      </c>
      <c r="AV365" s="13">
        <f>ROUND(AVERAGE(Zinsswaps!AV294:AV365)+'iBoxx Extrapolation'!$H365,2)</f>
        <v>3.59</v>
      </c>
      <c r="AW365" s="13">
        <f>ROUND(AVERAGE(Zinsswaps!AW294:AW365)+'iBoxx Extrapolation'!$H365,2)</f>
        <v>3.57</v>
      </c>
      <c r="AX365" s="13">
        <f>ROUND(AVERAGE(Zinsswaps!AX294:AX365)+'iBoxx Extrapolation'!$H365,2)</f>
        <v>3.56</v>
      </c>
      <c r="AY365" s="13">
        <f>ROUND(AVERAGE(Zinsswaps!AY294:AY365)+'iBoxx Extrapolation'!$H365,2)</f>
        <v>3.54</v>
      </c>
    </row>
    <row r="366" spans="1:51" s="16" customFormat="1" x14ac:dyDescent="0.2">
      <c r="A366" s="12">
        <v>48365</v>
      </c>
      <c r="B366" s="13">
        <f>ROUND(AVERAGE(Zinsswaps!B295:B366)+'iBoxx Extrapolation'!$H366,2)</f>
        <v>2.99</v>
      </c>
      <c r="C366" s="13">
        <f>ROUND(AVERAGE(Zinsswaps!C295:C366)+'iBoxx Extrapolation'!$H366,2)</f>
        <v>3</v>
      </c>
      <c r="D366" s="13">
        <f>ROUND(AVERAGE(Zinsswaps!D295:D366)+'iBoxx Extrapolation'!$H366,2)</f>
        <v>3.05</v>
      </c>
      <c r="E366" s="13">
        <f>ROUND(AVERAGE(Zinsswaps!E295:E366)+'iBoxx Extrapolation'!$H366,2)</f>
        <v>3.12</v>
      </c>
      <c r="F366" s="13">
        <f>ROUND(AVERAGE(Zinsswaps!F295:F366)+'iBoxx Extrapolation'!$H366,2)</f>
        <v>3.19</v>
      </c>
      <c r="G366" s="13">
        <f>ROUND(AVERAGE(Zinsswaps!G295:G366)+'iBoxx Extrapolation'!$H366,2)</f>
        <v>3.27</v>
      </c>
      <c r="H366" s="13">
        <f>ROUND(AVERAGE(Zinsswaps!H295:H366)+'iBoxx Extrapolation'!$H366,2)</f>
        <v>3.34</v>
      </c>
      <c r="I366" s="13">
        <f>ROUND(AVERAGE(Zinsswaps!I295:I366)+'iBoxx Extrapolation'!$H366,2)</f>
        <v>3.41</v>
      </c>
      <c r="J366" s="13">
        <f>ROUND(AVERAGE(Zinsswaps!J295:J366)+'iBoxx Extrapolation'!$H366,2)</f>
        <v>3.48</v>
      </c>
      <c r="K366" s="13">
        <f>ROUND(AVERAGE(Zinsswaps!K295:K366)+'iBoxx Extrapolation'!$H366,2)</f>
        <v>3.54</v>
      </c>
      <c r="L366" s="13">
        <f>ROUND(AVERAGE(Zinsswaps!L295:L366)+'iBoxx Extrapolation'!$H366,2)</f>
        <v>3.6</v>
      </c>
      <c r="M366" s="13">
        <f>ROUND(AVERAGE(Zinsswaps!M295:M366)+'iBoxx Extrapolation'!$H366,2)</f>
        <v>3.65</v>
      </c>
      <c r="N366" s="13">
        <f>ROUND(AVERAGE(Zinsswaps!N295:N366)+'iBoxx Extrapolation'!$H366,2)</f>
        <v>3.7</v>
      </c>
      <c r="O366" s="13">
        <f>ROUND(AVERAGE(Zinsswaps!O295:O366)+'iBoxx Extrapolation'!$H366,2)</f>
        <v>3.75</v>
      </c>
      <c r="P366" s="13">
        <f>ROUND(AVERAGE(Zinsswaps!P295:P366)+'iBoxx Extrapolation'!$H366,2)</f>
        <v>3.78</v>
      </c>
      <c r="Q366" s="13">
        <f>ROUND(AVERAGE(Zinsswaps!Q295:Q366)+'iBoxx Extrapolation'!$H366,2)</f>
        <v>3.81</v>
      </c>
      <c r="R366" s="13">
        <f>ROUND(AVERAGE(Zinsswaps!R295:R366)+'iBoxx Extrapolation'!$H366,2)</f>
        <v>3.83</v>
      </c>
      <c r="S366" s="13">
        <f>ROUND(AVERAGE(Zinsswaps!S295:S366)+'iBoxx Extrapolation'!$H366,2)</f>
        <v>3.85</v>
      </c>
      <c r="T366" s="13">
        <f>ROUND(AVERAGE(Zinsswaps!T295:T366)+'iBoxx Extrapolation'!$H366,2)</f>
        <v>3.87</v>
      </c>
      <c r="U366" s="13">
        <f>ROUND(AVERAGE(Zinsswaps!U295:U366)+'iBoxx Extrapolation'!$H366,2)</f>
        <v>3.89</v>
      </c>
      <c r="V366" s="13">
        <f>ROUND(AVERAGE(Zinsswaps!V295:V366)+'iBoxx Extrapolation'!$H366,2)</f>
        <v>3.89</v>
      </c>
      <c r="W366" s="13">
        <f>ROUND(AVERAGE(Zinsswaps!W295:W366)+'iBoxx Extrapolation'!$H366,2)</f>
        <v>3.89</v>
      </c>
      <c r="X366" s="13">
        <f>ROUND(AVERAGE(Zinsswaps!X295:X366)+'iBoxx Extrapolation'!$H366,2)</f>
        <v>3.89</v>
      </c>
      <c r="Y366" s="13">
        <f>ROUND(AVERAGE(Zinsswaps!Y295:Y366)+'iBoxx Extrapolation'!$H366,2)</f>
        <v>3.89</v>
      </c>
      <c r="Z366" s="13">
        <f>ROUND(AVERAGE(Zinsswaps!Z295:Z366)+'iBoxx Extrapolation'!$H366,2)</f>
        <v>3.89</v>
      </c>
      <c r="AA366" s="13">
        <f>ROUND(AVERAGE(Zinsswaps!AA295:AA366)+'iBoxx Extrapolation'!$H366,2)</f>
        <v>3.88</v>
      </c>
      <c r="AB366" s="13">
        <f>ROUND(AVERAGE(Zinsswaps!AB295:AB366)+'iBoxx Extrapolation'!$H366,2)</f>
        <v>3.88</v>
      </c>
      <c r="AC366" s="13">
        <f>ROUND(AVERAGE(Zinsswaps!AC295:AC366)+'iBoxx Extrapolation'!$H366,2)</f>
        <v>3.87</v>
      </c>
      <c r="AD366" s="13">
        <f>ROUND(AVERAGE(Zinsswaps!AD295:AD366)+'iBoxx Extrapolation'!$H366,2)</f>
        <v>3.86</v>
      </c>
      <c r="AE366" s="13">
        <f>ROUND(AVERAGE(Zinsswaps!AE295:AE366)+'iBoxx Extrapolation'!$H366,2)</f>
        <v>3.86</v>
      </c>
      <c r="AF366" s="13">
        <f>ROUND(AVERAGE(Zinsswaps!AF295:AF366)+'iBoxx Extrapolation'!$H366,2)</f>
        <v>3.84</v>
      </c>
      <c r="AG366" s="13">
        <f>ROUND(AVERAGE(Zinsswaps!AG295:AG366)+'iBoxx Extrapolation'!$H366,2)</f>
        <v>3.82</v>
      </c>
      <c r="AH366" s="13">
        <f>ROUND(AVERAGE(Zinsswaps!AH295:AH366)+'iBoxx Extrapolation'!$H366,2)</f>
        <v>3.81</v>
      </c>
      <c r="AI366" s="13">
        <f>ROUND(AVERAGE(Zinsswaps!AI295:AI366)+'iBoxx Extrapolation'!$H366,2)</f>
        <v>3.79</v>
      </c>
      <c r="AJ366" s="13">
        <f>ROUND(AVERAGE(Zinsswaps!AJ295:AJ366)+'iBoxx Extrapolation'!$H366,2)</f>
        <v>3.78</v>
      </c>
      <c r="AK366" s="13">
        <f>ROUND(AVERAGE(Zinsswaps!AK295:AK366)+'iBoxx Extrapolation'!$H366,2)</f>
        <v>3.77</v>
      </c>
      <c r="AL366" s="13">
        <f>ROUND(AVERAGE(Zinsswaps!AL295:AL366)+'iBoxx Extrapolation'!$H366,2)</f>
        <v>3.76</v>
      </c>
      <c r="AM366" s="13">
        <f>ROUND(AVERAGE(Zinsswaps!AM295:AM366)+'iBoxx Extrapolation'!$H366,2)</f>
        <v>3.75</v>
      </c>
      <c r="AN366" s="13">
        <f>ROUND(AVERAGE(Zinsswaps!AN295:AN366)+'iBoxx Extrapolation'!$H366,2)</f>
        <v>3.74</v>
      </c>
      <c r="AO366" s="13">
        <f>ROUND(AVERAGE(Zinsswaps!AO295:AO366)+'iBoxx Extrapolation'!$H366,2)</f>
        <v>3.73</v>
      </c>
      <c r="AP366" s="13">
        <f>ROUND(AVERAGE(Zinsswaps!AP295:AP366)+'iBoxx Extrapolation'!$H366,2)</f>
        <v>3.7</v>
      </c>
      <c r="AQ366" s="13">
        <f>ROUND(AVERAGE(Zinsswaps!AQ295:AQ366)+'iBoxx Extrapolation'!$H366,2)</f>
        <v>3.68</v>
      </c>
      <c r="AR366" s="13">
        <f>ROUND(AVERAGE(Zinsswaps!AR295:AR366)+'iBoxx Extrapolation'!$H366,2)</f>
        <v>3.66</v>
      </c>
      <c r="AS366" s="13">
        <f>ROUND(AVERAGE(Zinsswaps!AS295:AS366)+'iBoxx Extrapolation'!$H366,2)</f>
        <v>3.64</v>
      </c>
      <c r="AT366" s="13">
        <f>ROUND(AVERAGE(Zinsswaps!AT295:AT366)+'iBoxx Extrapolation'!$H366,2)</f>
        <v>3.62</v>
      </c>
      <c r="AU366" s="13">
        <f>ROUND(AVERAGE(Zinsswaps!AU295:AU366)+'iBoxx Extrapolation'!$H366,2)</f>
        <v>3.61</v>
      </c>
      <c r="AV366" s="13">
        <f>ROUND(AVERAGE(Zinsswaps!AV295:AV366)+'iBoxx Extrapolation'!$H366,2)</f>
        <v>3.59</v>
      </c>
      <c r="AW366" s="13">
        <f>ROUND(AVERAGE(Zinsswaps!AW295:AW366)+'iBoxx Extrapolation'!$H366,2)</f>
        <v>3.57</v>
      </c>
      <c r="AX366" s="13">
        <f>ROUND(AVERAGE(Zinsswaps!AX295:AX366)+'iBoxx Extrapolation'!$H366,2)</f>
        <v>3.56</v>
      </c>
      <c r="AY366" s="13">
        <f>ROUND(AVERAGE(Zinsswaps!AY295:AY366)+'iBoxx Extrapolation'!$H366,2)</f>
        <v>3.54</v>
      </c>
    </row>
    <row r="367" spans="1:51" s="16" customFormat="1" x14ac:dyDescent="0.2">
      <c r="A367" s="12">
        <v>48395</v>
      </c>
      <c r="B367" s="13">
        <f>ROUND(AVERAGE(Zinsswaps!B296:B367)+'iBoxx Extrapolation'!$H367,2)</f>
        <v>2.99</v>
      </c>
      <c r="C367" s="13">
        <f>ROUND(AVERAGE(Zinsswaps!C296:C367)+'iBoxx Extrapolation'!$H367,2)</f>
        <v>3</v>
      </c>
      <c r="D367" s="13">
        <f>ROUND(AVERAGE(Zinsswaps!D296:D367)+'iBoxx Extrapolation'!$H367,2)</f>
        <v>3.05</v>
      </c>
      <c r="E367" s="13">
        <f>ROUND(AVERAGE(Zinsswaps!E296:E367)+'iBoxx Extrapolation'!$H367,2)</f>
        <v>3.12</v>
      </c>
      <c r="F367" s="13">
        <f>ROUND(AVERAGE(Zinsswaps!F296:F367)+'iBoxx Extrapolation'!$H367,2)</f>
        <v>3.19</v>
      </c>
      <c r="G367" s="13">
        <f>ROUND(AVERAGE(Zinsswaps!G296:G367)+'iBoxx Extrapolation'!$H367,2)</f>
        <v>3.27</v>
      </c>
      <c r="H367" s="13">
        <f>ROUND(AVERAGE(Zinsswaps!H296:H367)+'iBoxx Extrapolation'!$H367,2)</f>
        <v>3.34</v>
      </c>
      <c r="I367" s="13">
        <f>ROUND(AVERAGE(Zinsswaps!I296:I367)+'iBoxx Extrapolation'!$H367,2)</f>
        <v>3.41</v>
      </c>
      <c r="J367" s="13">
        <f>ROUND(AVERAGE(Zinsswaps!J296:J367)+'iBoxx Extrapolation'!$H367,2)</f>
        <v>3.48</v>
      </c>
      <c r="K367" s="13">
        <f>ROUND(AVERAGE(Zinsswaps!K296:K367)+'iBoxx Extrapolation'!$H367,2)</f>
        <v>3.54</v>
      </c>
      <c r="L367" s="13">
        <f>ROUND(AVERAGE(Zinsswaps!L296:L367)+'iBoxx Extrapolation'!$H367,2)</f>
        <v>3.6</v>
      </c>
      <c r="M367" s="13">
        <f>ROUND(AVERAGE(Zinsswaps!M296:M367)+'iBoxx Extrapolation'!$H367,2)</f>
        <v>3.65</v>
      </c>
      <c r="N367" s="13">
        <f>ROUND(AVERAGE(Zinsswaps!N296:N367)+'iBoxx Extrapolation'!$H367,2)</f>
        <v>3.7</v>
      </c>
      <c r="O367" s="13">
        <f>ROUND(AVERAGE(Zinsswaps!O296:O367)+'iBoxx Extrapolation'!$H367,2)</f>
        <v>3.75</v>
      </c>
      <c r="P367" s="13">
        <f>ROUND(AVERAGE(Zinsswaps!P296:P367)+'iBoxx Extrapolation'!$H367,2)</f>
        <v>3.78</v>
      </c>
      <c r="Q367" s="13">
        <f>ROUND(AVERAGE(Zinsswaps!Q296:Q367)+'iBoxx Extrapolation'!$H367,2)</f>
        <v>3.81</v>
      </c>
      <c r="R367" s="13">
        <f>ROUND(AVERAGE(Zinsswaps!R296:R367)+'iBoxx Extrapolation'!$H367,2)</f>
        <v>3.83</v>
      </c>
      <c r="S367" s="13">
        <f>ROUND(AVERAGE(Zinsswaps!S296:S367)+'iBoxx Extrapolation'!$H367,2)</f>
        <v>3.85</v>
      </c>
      <c r="T367" s="13">
        <f>ROUND(AVERAGE(Zinsswaps!T296:T367)+'iBoxx Extrapolation'!$H367,2)</f>
        <v>3.87</v>
      </c>
      <c r="U367" s="13">
        <f>ROUND(AVERAGE(Zinsswaps!U296:U367)+'iBoxx Extrapolation'!$H367,2)</f>
        <v>3.89</v>
      </c>
      <c r="V367" s="13">
        <f>ROUND(AVERAGE(Zinsswaps!V296:V367)+'iBoxx Extrapolation'!$H367,2)</f>
        <v>3.89</v>
      </c>
      <c r="W367" s="13">
        <f>ROUND(AVERAGE(Zinsswaps!W296:W367)+'iBoxx Extrapolation'!$H367,2)</f>
        <v>3.89</v>
      </c>
      <c r="X367" s="13">
        <f>ROUND(AVERAGE(Zinsswaps!X296:X367)+'iBoxx Extrapolation'!$H367,2)</f>
        <v>3.89</v>
      </c>
      <c r="Y367" s="13">
        <f>ROUND(AVERAGE(Zinsswaps!Y296:Y367)+'iBoxx Extrapolation'!$H367,2)</f>
        <v>3.89</v>
      </c>
      <c r="Z367" s="13">
        <f>ROUND(AVERAGE(Zinsswaps!Z296:Z367)+'iBoxx Extrapolation'!$H367,2)</f>
        <v>3.89</v>
      </c>
      <c r="AA367" s="13">
        <f>ROUND(AVERAGE(Zinsswaps!AA296:AA367)+'iBoxx Extrapolation'!$H367,2)</f>
        <v>3.88</v>
      </c>
      <c r="AB367" s="13">
        <f>ROUND(AVERAGE(Zinsswaps!AB296:AB367)+'iBoxx Extrapolation'!$H367,2)</f>
        <v>3.88</v>
      </c>
      <c r="AC367" s="13">
        <f>ROUND(AVERAGE(Zinsswaps!AC296:AC367)+'iBoxx Extrapolation'!$H367,2)</f>
        <v>3.87</v>
      </c>
      <c r="AD367" s="13">
        <f>ROUND(AVERAGE(Zinsswaps!AD296:AD367)+'iBoxx Extrapolation'!$H367,2)</f>
        <v>3.86</v>
      </c>
      <c r="AE367" s="13">
        <f>ROUND(AVERAGE(Zinsswaps!AE296:AE367)+'iBoxx Extrapolation'!$H367,2)</f>
        <v>3.86</v>
      </c>
      <c r="AF367" s="13">
        <f>ROUND(AVERAGE(Zinsswaps!AF296:AF367)+'iBoxx Extrapolation'!$H367,2)</f>
        <v>3.84</v>
      </c>
      <c r="AG367" s="13">
        <f>ROUND(AVERAGE(Zinsswaps!AG296:AG367)+'iBoxx Extrapolation'!$H367,2)</f>
        <v>3.82</v>
      </c>
      <c r="AH367" s="13">
        <f>ROUND(AVERAGE(Zinsswaps!AH296:AH367)+'iBoxx Extrapolation'!$H367,2)</f>
        <v>3.81</v>
      </c>
      <c r="AI367" s="13">
        <f>ROUND(AVERAGE(Zinsswaps!AI296:AI367)+'iBoxx Extrapolation'!$H367,2)</f>
        <v>3.79</v>
      </c>
      <c r="AJ367" s="13">
        <f>ROUND(AVERAGE(Zinsswaps!AJ296:AJ367)+'iBoxx Extrapolation'!$H367,2)</f>
        <v>3.78</v>
      </c>
      <c r="AK367" s="13">
        <f>ROUND(AVERAGE(Zinsswaps!AK296:AK367)+'iBoxx Extrapolation'!$H367,2)</f>
        <v>3.77</v>
      </c>
      <c r="AL367" s="13">
        <f>ROUND(AVERAGE(Zinsswaps!AL296:AL367)+'iBoxx Extrapolation'!$H367,2)</f>
        <v>3.76</v>
      </c>
      <c r="AM367" s="13">
        <f>ROUND(AVERAGE(Zinsswaps!AM296:AM367)+'iBoxx Extrapolation'!$H367,2)</f>
        <v>3.75</v>
      </c>
      <c r="AN367" s="13">
        <f>ROUND(AVERAGE(Zinsswaps!AN296:AN367)+'iBoxx Extrapolation'!$H367,2)</f>
        <v>3.74</v>
      </c>
      <c r="AO367" s="13">
        <f>ROUND(AVERAGE(Zinsswaps!AO296:AO367)+'iBoxx Extrapolation'!$H367,2)</f>
        <v>3.73</v>
      </c>
      <c r="AP367" s="13">
        <f>ROUND(AVERAGE(Zinsswaps!AP296:AP367)+'iBoxx Extrapolation'!$H367,2)</f>
        <v>3.7</v>
      </c>
      <c r="AQ367" s="13">
        <f>ROUND(AVERAGE(Zinsswaps!AQ296:AQ367)+'iBoxx Extrapolation'!$H367,2)</f>
        <v>3.68</v>
      </c>
      <c r="AR367" s="13">
        <f>ROUND(AVERAGE(Zinsswaps!AR296:AR367)+'iBoxx Extrapolation'!$H367,2)</f>
        <v>3.66</v>
      </c>
      <c r="AS367" s="13">
        <f>ROUND(AVERAGE(Zinsswaps!AS296:AS367)+'iBoxx Extrapolation'!$H367,2)</f>
        <v>3.64</v>
      </c>
      <c r="AT367" s="13">
        <f>ROUND(AVERAGE(Zinsswaps!AT296:AT367)+'iBoxx Extrapolation'!$H367,2)</f>
        <v>3.62</v>
      </c>
      <c r="AU367" s="13">
        <f>ROUND(AVERAGE(Zinsswaps!AU296:AU367)+'iBoxx Extrapolation'!$H367,2)</f>
        <v>3.61</v>
      </c>
      <c r="AV367" s="13">
        <f>ROUND(AVERAGE(Zinsswaps!AV296:AV367)+'iBoxx Extrapolation'!$H367,2)</f>
        <v>3.59</v>
      </c>
      <c r="AW367" s="13">
        <f>ROUND(AVERAGE(Zinsswaps!AW296:AW367)+'iBoxx Extrapolation'!$H367,2)</f>
        <v>3.57</v>
      </c>
      <c r="AX367" s="13">
        <f>ROUND(AVERAGE(Zinsswaps!AX296:AX367)+'iBoxx Extrapolation'!$H367,2)</f>
        <v>3.56</v>
      </c>
      <c r="AY367" s="13">
        <f>ROUND(AVERAGE(Zinsswaps!AY296:AY367)+'iBoxx Extrapolation'!$H367,2)</f>
        <v>3.54</v>
      </c>
    </row>
    <row r="368" spans="1:51" s="16" customFormat="1" x14ac:dyDescent="0.2">
      <c r="A368" s="12">
        <v>48426</v>
      </c>
      <c r="B368" s="13">
        <f>ROUND(AVERAGE(Zinsswaps!B297:B368)+'iBoxx Extrapolation'!$H368,2)</f>
        <v>2.99</v>
      </c>
      <c r="C368" s="13">
        <f>ROUND(AVERAGE(Zinsswaps!C297:C368)+'iBoxx Extrapolation'!$H368,2)</f>
        <v>3</v>
      </c>
      <c r="D368" s="13">
        <f>ROUND(AVERAGE(Zinsswaps!D297:D368)+'iBoxx Extrapolation'!$H368,2)</f>
        <v>3.05</v>
      </c>
      <c r="E368" s="13">
        <f>ROUND(AVERAGE(Zinsswaps!E297:E368)+'iBoxx Extrapolation'!$H368,2)</f>
        <v>3.12</v>
      </c>
      <c r="F368" s="13">
        <f>ROUND(AVERAGE(Zinsswaps!F297:F368)+'iBoxx Extrapolation'!$H368,2)</f>
        <v>3.19</v>
      </c>
      <c r="G368" s="13">
        <f>ROUND(AVERAGE(Zinsswaps!G297:G368)+'iBoxx Extrapolation'!$H368,2)</f>
        <v>3.27</v>
      </c>
      <c r="H368" s="13">
        <f>ROUND(AVERAGE(Zinsswaps!H297:H368)+'iBoxx Extrapolation'!$H368,2)</f>
        <v>3.34</v>
      </c>
      <c r="I368" s="13">
        <f>ROUND(AVERAGE(Zinsswaps!I297:I368)+'iBoxx Extrapolation'!$H368,2)</f>
        <v>3.41</v>
      </c>
      <c r="J368" s="13">
        <f>ROUND(AVERAGE(Zinsswaps!J297:J368)+'iBoxx Extrapolation'!$H368,2)</f>
        <v>3.48</v>
      </c>
      <c r="K368" s="13">
        <f>ROUND(AVERAGE(Zinsswaps!K297:K368)+'iBoxx Extrapolation'!$H368,2)</f>
        <v>3.54</v>
      </c>
      <c r="L368" s="13">
        <f>ROUND(AVERAGE(Zinsswaps!L297:L368)+'iBoxx Extrapolation'!$H368,2)</f>
        <v>3.6</v>
      </c>
      <c r="M368" s="13">
        <f>ROUND(AVERAGE(Zinsswaps!M297:M368)+'iBoxx Extrapolation'!$H368,2)</f>
        <v>3.65</v>
      </c>
      <c r="N368" s="13">
        <f>ROUND(AVERAGE(Zinsswaps!N297:N368)+'iBoxx Extrapolation'!$H368,2)</f>
        <v>3.7</v>
      </c>
      <c r="O368" s="13">
        <f>ROUND(AVERAGE(Zinsswaps!O297:O368)+'iBoxx Extrapolation'!$H368,2)</f>
        <v>3.75</v>
      </c>
      <c r="P368" s="13">
        <f>ROUND(AVERAGE(Zinsswaps!P297:P368)+'iBoxx Extrapolation'!$H368,2)</f>
        <v>3.78</v>
      </c>
      <c r="Q368" s="13">
        <f>ROUND(AVERAGE(Zinsswaps!Q297:Q368)+'iBoxx Extrapolation'!$H368,2)</f>
        <v>3.81</v>
      </c>
      <c r="R368" s="13">
        <f>ROUND(AVERAGE(Zinsswaps!R297:R368)+'iBoxx Extrapolation'!$H368,2)</f>
        <v>3.83</v>
      </c>
      <c r="S368" s="13">
        <f>ROUND(AVERAGE(Zinsswaps!S297:S368)+'iBoxx Extrapolation'!$H368,2)</f>
        <v>3.85</v>
      </c>
      <c r="T368" s="13">
        <f>ROUND(AVERAGE(Zinsswaps!T297:T368)+'iBoxx Extrapolation'!$H368,2)</f>
        <v>3.87</v>
      </c>
      <c r="U368" s="13">
        <f>ROUND(AVERAGE(Zinsswaps!U297:U368)+'iBoxx Extrapolation'!$H368,2)</f>
        <v>3.89</v>
      </c>
      <c r="V368" s="13">
        <f>ROUND(AVERAGE(Zinsswaps!V297:V368)+'iBoxx Extrapolation'!$H368,2)</f>
        <v>3.89</v>
      </c>
      <c r="W368" s="13">
        <f>ROUND(AVERAGE(Zinsswaps!W297:W368)+'iBoxx Extrapolation'!$H368,2)</f>
        <v>3.89</v>
      </c>
      <c r="X368" s="13">
        <f>ROUND(AVERAGE(Zinsswaps!X297:X368)+'iBoxx Extrapolation'!$H368,2)</f>
        <v>3.89</v>
      </c>
      <c r="Y368" s="13">
        <f>ROUND(AVERAGE(Zinsswaps!Y297:Y368)+'iBoxx Extrapolation'!$H368,2)</f>
        <v>3.89</v>
      </c>
      <c r="Z368" s="13">
        <f>ROUND(AVERAGE(Zinsswaps!Z297:Z368)+'iBoxx Extrapolation'!$H368,2)</f>
        <v>3.89</v>
      </c>
      <c r="AA368" s="13">
        <f>ROUND(AVERAGE(Zinsswaps!AA297:AA368)+'iBoxx Extrapolation'!$H368,2)</f>
        <v>3.88</v>
      </c>
      <c r="AB368" s="13">
        <f>ROUND(AVERAGE(Zinsswaps!AB297:AB368)+'iBoxx Extrapolation'!$H368,2)</f>
        <v>3.88</v>
      </c>
      <c r="AC368" s="13">
        <f>ROUND(AVERAGE(Zinsswaps!AC297:AC368)+'iBoxx Extrapolation'!$H368,2)</f>
        <v>3.87</v>
      </c>
      <c r="AD368" s="13">
        <f>ROUND(AVERAGE(Zinsswaps!AD297:AD368)+'iBoxx Extrapolation'!$H368,2)</f>
        <v>3.86</v>
      </c>
      <c r="AE368" s="13">
        <f>ROUND(AVERAGE(Zinsswaps!AE297:AE368)+'iBoxx Extrapolation'!$H368,2)</f>
        <v>3.86</v>
      </c>
      <c r="AF368" s="13">
        <f>ROUND(AVERAGE(Zinsswaps!AF297:AF368)+'iBoxx Extrapolation'!$H368,2)</f>
        <v>3.84</v>
      </c>
      <c r="AG368" s="13">
        <f>ROUND(AVERAGE(Zinsswaps!AG297:AG368)+'iBoxx Extrapolation'!$H368,2)</f>
        <v>3.82</v>
      </c>
      <c r="AH368" s="13">
        <f>ROUND(AVERAGE(Zinsswaps!AH297:AH368)+'iBoxx Extrapolation'!$H368,2)</f>
        <v>3.81</v>
      </c>
      <c r="AI368" s="13">
        <f>ROUND(AVERAGE(Zinsswaps!AI297:AI368)+'iBoxx Extrapolation'!$H368,2)</f>
        <v>3.79</v>
      </c>
      <c r="AJ368" s="13">
        <f>ROUND(AVERAGE(Zinsswaps!AJ297:AJ368)+'iBoxx Extrapolation'!$H368,2)</f>
        <v>3.78</v>
      </c>
      <c r="AK368" s="13">
        <f>ROUND(AVERAGE(Zinsswaps!AK297:AK368)+'iBoxx Extrapolation'!$H368,2)</f>
        <v>3.77</v>
      </c>
      <c r="AL368" s="13">
        <f>ROUND(AVERAGE(Zinsswaps!AL297:AL368)+'iBoxx Extrapolation'!$H368,2)</f>
        <v>3.76</v>
      </c>
      <c r="AM368" s="13">
        <f>ROUND(AVERAGE(Zinsswaps!AM297:AM368)+'iBoxx Extrapolation'!$H368,2)</f>
        <v>3.75</v>
      </c>
      <c r="AN368" s="13">
        <f>ROUND(AVERAGE(Zinsswaps!AN297:AN368)+'iBoxx Extrapolation'!$H368,2)</f>
        <v>3.74</v>
      </c>
      <c r="AO368" s="13">
        <f>ROUND(AVERAGE(Zinsswaps!AO297:AO368)+'iBoxx Extrapolation'!$H368,2)</f>
        <v>3.73</v>
      </c>
      <c r="AP368" s="13">
        <f>ROUND(AVERAGE(Zinsswaps!AP297:AP368)+'iBoxx Extrapolation'!$H368,2)</f>
        <v>3.7</v>
      </c>
      <c r="AQ368" s="13">
        <f>ROUND(AVERAGE(Zinsswaps!AQ297:AQ368)+'iBoxx Extrapolation'!$H368,2)</f>
        <v>3.68</v>
      </c>
      <c r="AR368" s="13">
        <f>ROUND(AVERAGE(Zinsswaps!AR297:AR368)+'iBoxx Extrapolation'!$H368,2)</f>
        <v>3.66</v>
      </c>
      <c r="AS368" s="13">
        <f>ROUND(AVERAGE(Zinsswaps!AS297:AS368)+'iBoxx Extrapolation'!$H368,2)</f>
        <v>3.64</v>
      </c>
      <c r="AT368" s="13">
        <f>ROUND(AVERAGE(Zinsswaps!AT297:AT368)+'iBoxx Extrapolation'!$H368,2)</f>
        <v>3.62</v>
      </c>
      <c r="AU368" s="13">
        <f>ROUND(AVERAGE(Zinsswaps!AU297:AU368)+'iBoxx Extrapolation'!$H368,2)</f>
        <v>3.61</v>
      </c>
      <c r="AV368" s="13">
        <f>ROUND(AVERAGE(Zinsswaps!AV297:AV368)+'iBoxx Extrapolation'!$H368,2)</f>
        <v>3.59</v>
      </c>
      <c r="AW368" s="13">
        <f>ROUND(AVERAGE(Zinsswaps!AW297:AW368)+'iBoxx Extrapolation'!$H368,2)</f>
        <v>3.57</v>
      </c>
      <c r="AX368" s="13">
        <f>ROUND(AVERAGE(Zinsswaps!AX297:AX368)+'iBoxx Extrapolation'!$H368,2)</f>
        <v>3.56</v>
      </c>
      <c r="AY368" s="13">
        <f>ROUND(AVERAGE(Zinsswaps!AY297:AY368)+'iBoxx Extrapolation'!$H368,2)</f>
        <v>3.54</v>
      </c>
    </row>
    <row r="369" spans="1:51" s="16" customFormat="1" x14ac:dyDescent="0.2">
      <c r="A369" s="12">
        <v>48457</v>
      </c>
      <c r="B369" s="13">
        <f>ROUND(AVERAGE(Zinsswaps!B298:B369)+'iBoxx Extrapolation'!$H369,2)</f>
        <v>2.99</v>
      </c>
      <c r="C369" s="13">
        <f>ROUND(AVERAGE(Zinsswaps!C298:C369)+'iBoxx Extrapolation'!$H369,2)</f>
        <v>3</v>
      </c>
      <c r="D369" s="13">
        <f>ROUND(AVERAGE(Zinsswaps!D298:D369)+'iBoxx Extrapolation'!$H369,2)</f>
        <v>3.05</v>
      </c>
      <c r="E369" s="13">
        <f>ROUND(AVERAGE(Zinsswaps!E298:E369)+'iBoxx Extrapolation'!$H369,2)</f>
        <v>3.12</v>
      </c>
      <c r="F369" s="13">
        <f>ROUND(AVERAGE(Zinsswaps!F298:F369)+'iBoxx Extrapolation'!$H369,2)</f>
        <v>3.19</v>
      </c>
      <c r="G369" s="13">
        <f>ROUND(AVERAGE(Zinsswaps!G298:G369)+'iBoxx Extrapolation'!$H369,2)</f>
        <v>3.27</v>
      </c>
      <c r="H369" s="13">
        <f>ROUND(AVERAGE(Zinsswaps!H298:H369)+'iBoxx Extrapolation'!$H369,2)</f>
        <v>3.34</v>
      </c>
      <c r="I369" s="13">
        <f>ROUND(AVERAGE(Zinsswaps!I298:I369)+'iBoxx Extrapolation'!$H369,2)</f>
        <v>3.41</v>
      </c>
      <c r="J369" s="13">
        <f>ROUND(AVERAGE(Zinsswaps!J298:J369)+'iBoxx Extrapolation'!$H369,2)</f>
        <v>3.48</v>
      </c>
      <c r="K369" s="13">
        <f>ROUND(AVERAGE(Zinsswaps!K298:K369)+'iBoxx Extrapolation'!$H369,2)</f>
        <v>3.54</v>
      </c>
      <c r="L369" s="13">
        <f>ROUND(AVERAGE(Zinsswaps!L298:L369)+'iBoxx Extrapolation'!$H369,2)</f>
        <v>3.6</v>
      </c>
      <c r="M369" s="13">
        <f>ROUND(AVERAGE(Zinsswaps!M298:M369)+'iBoxx Extrapolation'!$H369,2)</f>
        <v>3.65</v>
      </c>
      <c r="N369" s="13">
        <f>ROUND(AVERAGE(Zinsswaps!N298:N369)+'iBoxx Extrapolation'!$H369,2)</f>
        <v>3.7</v>
      </c>
      <c r="O369" s="13">
        <f>ROUND(AVERAGE(Zinsswaps!O298:O369)+'iBoxx Extrapolation'!$H369,2)</f>
        <v>3.75</v>
      </c>
      <c r="P369" s="13">
        <f>ROUND(AVERAGE(Zinsswaps!P298:P369)+'iBoxx Extrapolation'!$H369,2)</f>
        <v>3.78</v>
      </c>
      <c r="Q369" s="13">
        <f>ROUND(AVERAGE(Zinsswaps!Q298:Q369)+'iBoxx Extrapolation'!$H369,2)</f>
        <v>3.81</v>
      </c>
      <c r="R369" s="13">
        <f>ROUND(AVERAGE(Zinsswaps!R298:R369)+'iBoxx Extrapolation'!$H369,2)</f>
        <v>3.83</v>
      </c>
      <c r="S369" s="13">
        <f>ROUND(AVERAGE(Zinsswaps!S298:S369)+'iBoxx Extrapolation'!$H369,2)</f>
        <v>3.85</v>
      </c>
      <c r="T369" s="13">
        <f>ROUND(AVERAGE(Zinsswaps!T298:T369)+'iBoxx Extrapolation'!$H369,2)</f>
        <v>3.87</v>
      </c>
      <c r="U369" s="13">
        <f>ROUND(AVERAGE(Zinsswaps!U298:U369)+'iBoxx Extrapolation'!$H369,2)</f>
        <v>3.89</v>
      </c>
      <c r="V369" s="13">
        <f>ROUND(AVERAGE(Zinsswaps!V298:V369)+'iBoxx Extrapolation'!$H369,2)</f>
        <v>3.89</v>
      </c>
      <c r="W369" s="13">
        <f>ROUND(AVERAGE(Zinsswaps!W298:W369)+'iBoxx Extrapolation'!$H369,2)</f>
        <v>3.89</v>
      </c>
      <c r="X369" s="13">
        <f>ROUND(AVERAGE(Zinsswaps!X298:X369)+'iBoxx Extrapolation'!$H369,2)</f>
        <v>3.89</v>
      </c>
      <c r="Y369" s="13">
        <f>ROUND(AVERAGE(Zinsswaps!Y298:Y369)+'iBoxx Extrapolation'!$H369,2)</f>
        <v>3.89</v>
      </c>
      <c r="Z369" s="13">
        <f>ROUND(AVERAGE(Zinsswaps!Z298:Z369)+'iBoxx Extrapolation'!$H369,2)</f>
        <v>3.89</v>
      </c>
      <c r="AA369" s="13">
        <f>ROUND(AVERAGE(Zinsswaps!AA298:AA369)+'iBoxx Extrapolation'!$H369,2)</f>
        <v>3.88</v>
      </c>
      <c r="AB369" s="13">
        <f>ROUND(AVERAGE(Zinsswaps!AB298:AB369)+'iBoxx Extrapolation'!$H369,2)</f>
        <v>3.88</v>
      </c>
      <c r="AC369" s="13">
        <f>ROUND(AVERAGE(Zinsswaps!AC298:AC369)+'iBoxx Extrapolation'!$H369,2)</f>
        <v>3.87</v>
      </c>
      <c r="AD369" s="13">
        <f>ROUND(AVERAGE(Zinsswaps!AD298:AD369)+'iBoxx Extrapolation'!$H369,2)</f>
        <v>3.86</v>
      </c>
      <c r="AE369" s="13">
        <f>ROUND(AVERAGE(Zinsswaps!AE298:AE369)+'iBoxx Extrapolation'!$H369,2)</f>
        <v>3.86</v>
      </c>
      <c r="AF369" s="13">
        <f>ROUND(AVERAGE(Zinsswaps!AF298:AF369)+'iBoxx Extrapolation'!$H369,2)</f>
        <v>3.84</v>
      </c>
      <c r="AG369" s="13">
        <f>ROUND(AVERAGE(Zinsswaps!AG298:AG369)+'iBoxx Extrapolation'!$H369,2)</f>
        <v>3.82</v>
      </c>
      <c r="AH369" s="13">
        <f>ROUND(AVERAGE(Zinsswaps!AH298:AH369)+'iBoxx Extrapolation'!$H369,2)</f>
        <v>3.81</v>
      </c>
      <c r="AI369" s="13">
        <f>ROUND(AVERAGE(Zinsswaps!AI298:AI369)+'iBoxx Extrapolation'!$H369,2)</f>
        <v>3.79</v>
      </c>
      <c r="AJ369" s="13">
        <f>ROUND(AVERAGE(Zinsswaps!AJ298:AJ369)+'iBoxx Extrapolation'!$H369,2)</f>
        <v>3.78</v>
      </c>
      <c r="AK369" s="13">
        <f>ROUND(AVERAGE(Zinsswaps!AK298:AK369)+'iBoxx Extrapolation'!$H369,2)</f>
        <v>3.77</v>
      </c>
      <c r="AL369" s="13">
        <f>ROUND(AVERAGE(Zinsswaps!AL298:AL369)+'iBoxx Extrapolation'!$H369,2)</f>
        <v>3.76</v>
      </c>
      <c r="AM369" s="13">
        <f>ROUND(AVERAGE(Zinsswaps!AM298:AM369)+'iBoxx Extrapolation'!$H369,2)</f>
        <v>3.75</v>
      </c>
      <c r="AN369" s="13">
        <f>ROUND(AVERAGE(Zinsswaps!AN298:AN369)+'iBoxx Extrapolation'!$H369,2)</f>
        <v>3.74</v>
      </c>
      <c r="AO369" s="13">
        <f>ROUND(AVERAGE(Zinsswaps!AO298:AO369)+'iBoxx Extrapolation'!$H369,2)</f>
        <v>3.73</v>
      </c>
      <c r="AP369" s="13">
        <f>ROUND(AVERAGE(Zinsswaps!AP298:AP369)+'iBoxx Extrapolation'!$H369,2)</f>
        <v>3.7</v>
      </c>
      <c r="AQ369" s="13">
        <f>ROUND(AVERAGE(Zinsswaps!AQ298:AQ369)+'iBoxx Extrapolation'!$H369,2)</f>
        <v>3.68</v>
      </c>
      <c r="AR369" s="13">
        <f>ROUND(AVERAGE(Zinsswaps!AR298:AR369)+'iBoxx Extrapolation'!$H369,2)</f>
        <v>3.66</v>
      </c>
      <c r="AS369" s="13">
        <f>ROUND(AVERAGE(Zinsswaps!AS298:AS369)+'iBoxx Extrapolation'!$H369,2)</f>
        <v>3.64</v>
      </c>
      <c r="AT369" s="13">
        <f>ROUND(AVERAGE(Zinsswaps!AT298:AT369)+'iBoxx Extrapolation'!$H369,2)</f>
        <v>3.62</v>
      </c>
      <c r="AU369" s="13">
        <f>ROUND(AVERAGE(Zinsswaps!AU298:AU369)+'iBoxx Extrapolation'!$H369,2)</f>
        <v>3.61</v>
      </c>
      <c r="AV369" s="13">
        <f>ROUND(AVERAGE(Zinsswaps!AV298:AV369)+'iBoxx Extrapolation'!$H369,2)</f>
        <v>3.59</v>
      </c>
      <c r="AW369" s="13">
        <f>ROUND(AVERAGE(Zinsswaps!AW298:AW369)+'iBoxx Extrapolation'!$H369,2)</f>
        <v>3.57</v>
      </c>
      <c r="AX369" s="13">
        <f>ROUND(AVERAGE(Zinsswaps!AX298:AX369)+'iBoxx Extrapolation'!$H369,2)</f>
        <v>3.56</v>
      </c>
      <c r="AY369" s="13">
        <f>ROUND(AVERAGE(Zinsswaps!AY298:AY369)+'iBoxx Extrapolation'!$H369,2)</f>
        <v>3.54</v>
      </c>
    </row>
    <row r="370" spans="1:51" s="16" customFormat="1" x14ac:dyDescent="0.2">
      <c r="A370" s="12">
        <v>48487</v>
      </c>
      <c r="B370" s="13">
        <f>ROUND(AVERAGE(Zinsswaps!B299:B370)+'iBoxx Extrapolation'!$H370,2)</f>
        <v>2.99</v>
      </c>
      <c r="C370" s="13">
        <f>ROUND(AVERAGE(Zinsswaps!C299:C370)+'iBoxx Extrapolation'!$H370,2)</f>
        <v>3</v>
      </c>
      <c r="D370" s="13">
        <f>ROUND(AVERAGE(Zinsswaps!D299:D370)+'iBoxx Extrapolation'!$H370,2)</f>
        <v>3.05</v>
      </c>
      <c r="E370" s="13">
        <f>ROUND(AVERAGE(Zinsswaps!E299:E370)+'iBoxx Extrapolation'!$H370,2)</f>
        <v>3.12</v>
      </c>
      <c r="F370" s="13">
        <f>ROUND(AVERAGE(Zinsswaps!F299:F370)+'iBoxx Extrapolation'!$H370,2)</f>
        <v>3.19</v>
      </c>
      <c r="G370" s="13">
        <f>ROUND(AVERAGE(Zinsswaps!G299:G370)+'iBoxx Extrapolation'!$H370,2)</f>
        <v>3.27</v>
      </c>
      <c r="H370" s="13">
        <f>ROUND(AVERAGE(Zinsswaps!H299:H370)+'iBoxx Extrapolation'!$H370,2)</f>
        <v>3.34</v>
      </c>
      <c r="I370" s="13">
        <f>ROUND(AVERAGE(Zinsswaps!I299:I370)+'iBoxx Extrapolation'!$H370,2)</f>
        <v>3.41</v>
      </c>
      <c r="J370" s="13">
        <f>ROUND(AVERAGE(Zinsswaps!J299:J370)+'iBoxx Extrapolation'!$H370,2)</f>
        <v>3.48</v>
      </c>
      <c r="K370" s="13">
        <f>ROUND(AVERAGE(Zinsswaps!K299:K370)+'iBoxx Extrapolation'!$H370,2)</f>
        <v>3.54</v>
      </c>
      <c r="L370" s="13">
        <f>ROUND(AVERAGE(Zinsswaps!L299:L370)+'iBoxx Extrapolation'!$H370,2)</f>
        <v>3.6</v>
      </c>
      <c r="M370" s="13">
        <f>ROUND(AVERAGE(Zinsswaps!M299:M370)+'iBoxx Extrapolation'!$H370,2)</f>
        <v>3.65</v>
      </c>
      <c r="N370" s="13">
        <f>ROUND(AVERAGE(Zinsswaps!N299:N370)+'iBoxx Extrapolation'!$H370,2)</f>
        <v>3.7</v>
      </c>
      <c r="O370" s="13">
        <f>ROUND(AVERAGE(Zinsswaps!O299:O370)+'iBoxx Extrapolation'!$H370,2)</f>
        <v>3.75</v>
      </c>
      <c r="P370" s="13">
        <f>ROUND(AVERAGE(Zinsswaps!P299:P370)+'iBoxx Extrapolation'!$H370,2)</f>
        <v>3.78</v>
      </c>
      <c r="Q370" s="13">
        <f>ROUND(AVERAGE(Zinsswaps!Q299:Q370)+'iBoxx Extrapolation'!$H370,2)</f>
        <v>3.81</v>
      </c>
      <c r="R370" s="13">
        <f>ROUND(AVERAGE(Zinsswaps!R299:R370)+'iBoxx Extrapolation'!$H370,2)</f>
        <v>3.83</v>
      </c>
      <c r="S370" s="13">
        <f>ROUND(AVERAGE(Zinsswaps!S299:S370)+'iBoxx Extrapolation'!$H370,2)</f>
        <v>3.85</v>
      </c>
      <c r="T370" s="13">
        <f>ROUND(AVERAGE(Zinsswaps!T299:T370)+'iBoxx Extrapolation'!$H370,2)</f>
        <v>3.87</v>
      </c>
      <c r="U370" s="13">
        <f>ROUND(AVERAGE(Zinsswaps!U299:U370)+'iBoxx Extrapolation'!$H370,2)</f>
        <v>3.89</v>
      </c>
      <c r="V370" s="13">
        <f>ROUND(AVERAGE(Zinsswaps!V299:V370)+'iBoxx Extrapolation'!$H370,2)</f>
        <v>3.89</v>
      </c>
      <c r="W370" s="13">
        <f>ROUND(AVERAGE(Zinsswaps!W299:W370)+'iBoxx Extrapolation'!$H370,2)</f>
        <v>3.89</v>
      </c>
      <c r="X370" s="13">
        <f>ROUND(AVERAGE(Zinsswaps!X299:X370)+'iBoxx Extrapolation'!$H370,2)</f>
        <v>3.89</v>
      </c>
      <c r="Y370" s="13">
        <f>ROUND(AVERAGE(Zinsswaps!Y299:Y370)+'iBoxx Extrapolation'!$H370,2)</f>
        <v>3.89</v>
      </c>
      <c r="Z370" s="13">
        <f>ROUND(AVERAGE(Zinsswaps!Z299:Z370)+'iBoxx Extrapolation'!$H370,2)</f>
        <v>3.89</v>
      </c>
      <c r="AA370" s="13">
        <f>ROUND(AVERAGE(Zinsswaps!AA299:AA370)+'iBoxx Extrapolation'!$H370,2)</f>
        <v>3.88</v>
      </c>
      <c r="AB370" s="13">
        <f>ROUND(AVERAGE(Zinsswaps!AB299:AB370)+'iBoxx Extrapolation'!$H370,2)</f>
        <v>3.88</v>
      </c>
      <c r="AC370" s="13">
        <f>ROUND(AVERAGE(Zinsswaps!AC299:AC370)+'iBoxx Extrapolation'!$H370,2)</f>
        <v>3.87</v>
      </c>
      <c r="AD370" s="13">
        <f>ROUND(AVERAGE(Zinsswaps!AD299:AD370)+'iBoxx Extrapolation'!$H370,2)</f>
        <v>3.86</v>
      </c>
      <c r="AE370" s="13">
        <f>ROUND(AVERAGE(Zinsswaps!AE299:AE370)+'iBoxx Extrapolation'!$H370,2)</f>
        <v>3.86</v>
      </c>
      <c r="AF370" s="13">
        <f>ROUND(AVERAGE(Zinsswaps!AF299:AF370)+'iBoxx Extrapolation'!$H370,2)</f>
        <v>3.84</v>
      </c>
      <c r="AG370" s="13">
        <f>ROUND(AVERAGE(Zinsswaps!AG299:AG370)+'iBoxx Extrapolation'!$H370,2)</f>
        <v>3.82</v>
      </c>
      <c r="AH370" s="13">
        <f>ROUND(AVERAGE(Zinsswaps!AH299:AH370)+'iBoxx Extrapolation'!$H370,2)</f>
        <v>3.81</v>
      </c>
      <c r="AI370" s="13">
        <f>ROUND(AVERAGE(Zinsswaps!AI299:AI370)+'iBoxx Extrapolation'!$H370,2)</f>
        <v>3.79</v>
      </c>
      <c r="AJ370" s="13">
        <f>ROUND(AVERAGE(Zinsswaps!AJ299:AJ370)+'iBoxx Extrapolation'!$H370,2)</f>
        <v>3.78</v>
      </c>
      <c r="AK370" s="13">
        <f>ROUND(AVERAGE(Zinsswaps!AK299:AK370)+'iBoxx Extrapolation'!$H370,2)</f>
        <v>3.77</v>
      </c>
      <c r="AL370" s="13">
        <f>ROUND(AVERAGE(Zinsswaps!AL299:AL370)+'iBoxx Extrapolation'!$H370,2)</f>
        <v>3.76</v>
      </c>
      <c r="AM370" s="13">
        <f>ROUND(AVERAGE(Zinsswaps!AM299:AM370)+'iBoxx Extrapolation'!$H370,2)</f>
        <v>3.75</v>
      </c>
      <c r="AN370" s="13">
        <f>ROUND(AVERAGE(Zinsswaps!AN299:AN370)+'iBoxx Extrapolation'!$H370,2)</f>
        <v>3.74</v>
      </c>
      <c r="AO370" s="13">
        <f>ROUND(AVERAGE(Zinsswaps!AO299:AO370)+'iBoxx Extrapolation'!$H370,2)</f>
        <v>3.73</v>
      </c>
      <c r="AP370" s="13">
        <f>ROUND(AVERAGE(Zinsswaps!AP299:AP370)+'iBoxx Extrapolation'!$H370,2)</f>
        <v>3.7</v>
      </c>
      <c r="AQ370" s="13">
        <f>ROUND(AVERAGE(Zinsswaps!AQ299:AQ370)+'iBoxx Extrapolation'!$H370,2)</f>
        <v>3.68</v>
      </c>
      <c r="AR370" s="13">
        <f>ROUND(AVERAGE(Zinsswaps!AR299:AR370)+'iBoxx Extrapolation'!$H370,2)</f>
        <v>3.66</v>
      </c>
      <c r="AS370" s="13">
        <f>ROUND(AVERAGE(Zinsswaps!AS299:AS370)+'iBoxx Extrapolation'!$H370,2)</f>
        <v>3.64</v>
      </c>
      <c r="AT370" s="13">
        <f>ROUND(AVERAGE(Zinsswaps!AT299:AT370)+'iBoxx Extrapolation'!$H370,2)</f>
        <v>3.62</v>
      </c>
      <c r="AU370" s="13">
        <f>ROUND(AVERAGE(Zinsswaps!AU299:AU370)+'iBoxx Extrapolation'!$H370,2)</f>
        <v>3.61</v>
      </c>
      <c r="AV370" s="13">
        <f>ROUND(AVERAGE(Zinsswaps!AV299:AV370)+'iBoxx Extrapolation'!$H370,2)</f>
        <v>3.59</v>
      </c>
      <c r="AW370" s="13">
        <f>ROUND(AVERAGE(Zinsswaps!AW299:AW370)+'iBoxx Extrapolation'!$H370,2)</f>
        <v>3.57</v>
      </c>
      <c r="AX370" s="13">
        <f>ROUND(AVERAGE(Zinsswaps!AX299:AX370)+'iBoxx Extrapolation'!$H370,2)</f>
        <v>3.56</v>
      </c>
      <c r="AY370" s="13">
        <f>ROUND(AVERAGE(Zinsswaps!AY299:AY370)+'iBoxx Extrapolation'!$H370,2)</f>
        <v>3.54</v>
      </c>
    </row>
    <row r="371" spans="1:51" s="16" customFormat="1" x14ac:dyDescent="0.2">
      <c r="A371" s="12">
        <v>48518</v>
      </c>
      <c r="B371" s="13">
        <f>ROUND(AVERAGE(Zinsswaps!B300:B371)+'iBoxx Extrapolation'!$H371,2)</f>
        <v>2.99</v>
      </c>
      <c r="C371" s="13">
        <f>ROUND(AVERAGE(Zinsswaps!C300:C371)+'iBoxx Extrapolation'!$H371,2)</f>
        <v>3</v>
      </c>
      <c r="D371" s="13">
        <f>ROUND(AVERAGE(Zinsswaps!D300:D371)+'iBoxx Extrapolation'!$H371,2)</f>
        <v>3.05</v>
      </c>
      <c r="E371" s="13">
        <f>ROUND(AVERAGE(Zinsswaps!E300:E371)+'iBoxx Extrapolation'!$H371,2)</f>
        <v>3.12</v>
      </c>
      <c r="F371" s="13">
        <f>ROUND(AVERAGE(Zinsswaps!F300:F371)+'iBoxx Extrapolation'!$H371,2)</f>
        <v>3.19</v>
      </c>
      <c r="G371" s="13">
        <f>ROUND(AVERAGE(Zinsswaps!G300:G371)+'iBoxx Extrapolation'!$H371,2)</f>
        <v>3.27</v>
      </c>
      <c r="H371" s="13">
        <f>ROUND(AVERAGE(Zinsswaps!H300:H371)+'iBoxx Extrapolation'!$H371,2)</f>
        <v>3.34</v>
      </c>
      <c r="I371" s="13">
        <f>ROUND(AVERAGE(Zinsswaps!I300:I371)+'iBoxx Extrapolation'!$H371,2)</f>
        <v>3.41</v>
      </c>
      <c r="J371" s="13">
        <f>ROUND(AVERAGE(Zinsswaps!J300:J371)+'iBoxx Extrapolation'!$H371,2)</f>
        <v>3.48</v>
      </c>
      <c r="K371" s="13">
        <f>ROUND(AVERAGE(Zinsswaps!K300:K371)+'iBoxx Extrapolation'!$H371,2)</f>
        <v>3.54</v>
      </c>
      <c r="L371" s="13">
        <f>ROUND(AVERAGE(Zinsswaps!L300:L371)+'iBoxx Extrapolation'!$H371,2)</f>
        <v>3.6</v>
      </c>
      <c r="M371" s="13">
        <f>ROUND(AVERAGE(Zinsswaps!M300:M371)+'iBoxx Extrapolation'!$H371,2)</f>
        <v>3.65</v>
      </c>
      <c r="N371" s="13">
        <f>ROUND(AVERAGE(Zinsswaps!N300:N371)+'iBoxx Extrapolation'!$H371,2)</f>
        <v>3.7</v>
      </c>
      <c r="O371" s="13">
        <f>ROUND(AVERAGE(Zinsswaps!O300:O371)+'iBoxx Extrapolation'!$H371,2)</f>
        <v>3.75</v>
      </c>
      <c r="P371" s="13">
        <f>ROUND(AVERAGE(Zinsswaps!P300:P371)+'iBoxx Extrapolation'!$H371,2)</f>
        <v>3.78</v>
      </c>
      <c r="Q371" s="13">
        <f>ROUND(AVERAGE(Zinsswaps!Q300:Q371)+'iBoxx Extrapolation'!$H371,2)</f>
        <v>3.81</v>
      </c>
      <c r="R371" s="13">
        <f>ROUND(AVERAGE(Zinsswaps!R300:R371)+'iBoxx Extrapolation'!$H371,2)</f>
        <v>3.83</v>
      </c>
      <c r="S371" s="13">
        <f>ROUND(AVERAGE(Zinsswaps!S300:S371)+'iBoxx Extrapolation'!$H371,2)</f>
        <v>3.85</v>
      </c>
      <c r="T371" s="13">
        <f>ROUND(AVERAGE(Zinsswaps!T300:T371)+'iBoxx Extrapolation'!$H371,2)</f>
        <v>3.87</v>
      </c>
      <c r="U371" s="13">
        <f>ROUND(AVERAGE(Zinsswaps!U300:U371)+'iBoxx Extrapolation'!$H371,2)</f>
        <v>3.89</v>
      </c>
      <c r="V371" s="13">
        <f>ROUND(AVERAGE(Zinsswaps!V300:V371)+'iBoxx Extrapolation'!$H371,2)</f>
        <v>3.89</v>
      </c>
      <c r="W371" s="13">
        <f>ROUND(AVERAGE(Zinsswaps!W300:W371)+'iBoxx Extrapolation'!$H371,2)</f>
        <v>3.89</v>
      </c>
      <c r="X371" s="13">
        <f>ROUND(AVERAGE(Zinsswaps!X300:X371)+'iBoxx Extrapolation'!$H371,2)</f>
        <v>3.89</v>
      </c>
      <c r="Y371" s="13">
        <f>ROUND(AVERAGE(Zinsswaps!Y300:Y371)+'iBoxx Extrapolation'!$H371,2)</f>
        <v>3.89</v>
      </c>
      <c r="Z371" s="13">
        <f>ROUND(AVERAGE(Zinsswaps!Z300:Z371)+'iBoxx Extrapolation'!$H371,2)</f>
        <v>3.89</v>
      </c>
      <c r="AA371" s="13">
        <f>ROUND(AVERAGE(Zinsswaps!AA300:AA371)+'iBoxx Extrapolation'!$H371,2)</f>
        <v>3.88</v>
      </c>
      <c r="AB371" s="13">
        <f>ROUND(AVERAGE(Zinsswaps!AB300:AB371)+'iBoxx Extrapolation'!$H371,2)</f>
        <v>3.88</v>
      </c>
      <c r="AC371" s="13">
        <f>ROUND(AVERAGE(Zinsswaps!AC300:AC371)+'iBoxx Extrapolation'!$H371,2)</f>
        <v>3.87</v>
      </c>
      <c r="AD371" s="13">
        <f>ROUND(AVERAGE(Zinsswaps!AD300:AD371)+'iBoxx Extrapolation'!$H371,2)</f>
        <v>3.86</v>
      </c>
      <c r="AE371" s="13">
        <f>ROUND(AVERAGE(Zinsswaps!AE300:AE371)+'iBoxx Extrapolation'!$H371,2)</f>
        <v>3.86</v>
      </c>
      <c r="AF371" s="13">
        <f>ROUND(AVERAGE(Zinsswaps!AF300:AF371)+'iBoxx Extrapolation'!$H371,2)</f>
        <v>3.84</v>
      </c>
      <c r="AG371" s="13">
        <f>ROUND(AVERAGE(Zinsswaps!AG300:AG371)+'iBoxx Extrapolation'!$H371,2)</f>
        <v>3.82</v>
      </c>
      <c r="AH371" s="13">
        <f>ROUND(AVERAGE(Zinsswaps!AH300:AH371)+'iBoxx Extrapolation'!$H371,2)</f>
        <v>3.81</v>
      </c>
      <c r="AI371" s="13">
        <f>ROUND(AVERAGE(Zinsswaps!AI300:AI371)+'iBoxx Extrapolation'!$H371,2)</f>
        <v>3.79</v>
      </c>
      <c r="AJ371" s="13">
        <f>ROUND(AVERAGE(Zinsswaps!AJ300:AJ371)+'iBoxx Extrapolation'!$H371,2)</f>
        <v>3.78</v>
      </c>
      <c r="AK371" s="13">
        <f>ROUND(AVERAGE(Zinsswaps!AK300:AK371)+'iBoxx Extrapolation'!$H371,2)</f>
        <v>3.77</v>
      </c>
      <c r="AL371" s="13">
        <f>ROUND(AVERAGE(Zinsswaps!AL300:AL371)+'iBoxx Extrapolation'!$H371,2)</f>
        <v>3.76</v>
      </c>
      <c r="AM371" s="13">
        <f>ROUND(AVERAGE(Zinsswaps!AM300:AM371)+'iBoxx Extrapolation'!$H371,2)</f>
        <v>3.75</v>
      </c>
      <c r="AN371" s="13">
        <f>ROUND(AVERAGE(Zinsswaps!AN300:AN371)+'iBoxx Extrapolation'!$H371,2)</f>
        <v>3.74</v>
      </c>
      <c r="AO371" s="13">
        <f>ROUND(AVERAGE(Zinsswaps!AO300:AO371)+'iBoxx Extrapolation'!$H371,2)</f>
        <v>3.73</v>
      </c>
      <c r="AP371" s="13">
        <f>ROUND(AVERAGE(Zinsswaps!AP300:AP371)+'iBoxx Extrapolation'!$H371,2)</f>
        <v>3.7</v>
      </c>
      <c r="AQ371" s="13">
        <f>ROUND(AVERAGE(Zinsswaps!AQ300:AQ371)+'iBoxx Extrapolation'!$H371,2)</f>
        <v>3.68</v>
      </c>
      <c r="AR371" s="13">
        <f>ROUND(AVERAGE(Zinsswaps!AR300:AR371)+'iBoxx Extrapolation'!$H371,2)</f>
        <v>3.66</v>
      </c>
      <c r="AS371" s="13">
        <f>ROUND(AVERAGE(Zinsswaps!AS300:AS371)+'iBoxx Extrapolation'!$H371,2)</f>
        <v>3.64</v>
      </c>
      <c r="AT371" s="13">
        <f>ROUND(AVERAGE(Zinsswaps!AT300:AT371)+'iBoxx Extrapolation'!$H371,2)</f>
        <v>3.62</v>
      </c>
      <c r="AU371" s="13">
        <f>ROUND(AVERAGE(Zinsswaps!AU300:AU371)+'iBoxx Extrapolation'!$H371,2)</f>
        <v>3.61</v>
      </c>
      <c r="AV371" s="13">
        <f>ROUND(AVERAGE(Zinsswaps!AV300:AV371)+'iBoxx Extrapolation'!$H371,2)</f>
        <v>3.59</v>
      </c>
      <c r="AW371" s="13">
        <f>ROUND(AVERAGE(Zinsswaps!AW300:AW371)+'iBoxx Extrapolation'!$H371,2)</f>
        <v>3.57</v>
      </c>
      <c r="AX371" s="13">
        <f>ROUND(AVERAGE(Zinsswaps!AX300:AX371)+'iBoxx Extrapolation'!$H371,2)</f>
        <v>3.56</v>
      </c>
      <c r="AY371" s="13">
        <f>ROUND(AVERAGE(Zinsswaps!AY300:AY371)+'iBoxx Extrapolation'!$H371,2)</f>
        <v>3.54</v>
      </c>
    </row>
    <row r="372" spans="1:51" s="16" customFormat="1" x14ac:dyDescent="0.2">
      <c r="A372" s="12">
        <v>48548</v>
      </c>
      <c r="B372" s="13">
        <f>ROUND(AVERAGE(Zinsswaps!B301:B372)+'iBoxx Extrapolation'!$H372,2)</f>
        <v>2.99</v>
      </c>
      <c r="C372" s="13">
        <f>ROUND(AVERAGE(Zinsswaps!C301:C372)+'iBoxx Extrapolation'!$H372,2)</f>
        <v>3</v>
      </c>
      <c r="D372" s="13">
        <f>ROUND(AVERAGE(Zinsswaps!D301:D372)+'iBoxx Extrapolation'!$H372,2)</f>
        <v>3.05</v>
      </c>
      <c r="E372" s="13">
        <f>ROUND(AVERAGE(Zinsswaps!E301:E372)+'iBoxx Extrapolation'!$H372,2)</f>
        <v>3.12</v>
      </c>
      <c r="F372" s="13">
        <f>ROUND(AVERAGE(Zinsswaps!F301:F372)+'iBoxx Extrapolation'!$H372,2)</f>
        <v>3.19</v>
      </c>
      <c r="G372" s="13">
        <f>ROUND(AVERAGE(Zinsswaps!G301:G372)+'iBoxx Extrapolation'!$H372,2)</f>
        <v>3.27</v>
      </c>
      <c r="H372" s="13">
        <f>ROUND(AVERAGE(Zinsswaps!H301:H372)+'iBoxx Extrapolation'!$H372,2)</f>
        <v>3.34</v>
      </c>
      <c r="I372" s="13">
        <f>ROUND(AVERAGE(Zinsswaps!I301:I372)+'iBoxx Extrapolation'!$H372,2)</f>
        <v>3.41</v>
      </c>
      <c r="J372" s="13">
        <f>ROUND(AVERAGE(Zinsswaps!J301:J372)+'iBoxx Extrapolation'!$H372,2)</f>
        <v>3.48</v>
      </c>
      <c r="K372" s="13">
        <f>ROUND(AVERAGE(Zinsswaps!K301:K372)+'iBoxx Extrapolation'!$H372,2)</f>
        <v>3.54</v>
      </c>
      <c r="L372" s="13">
        <f>ROUND(AVERAGE(Zinsswaps!L301:L372)+'iBoxx Extrapolation'!$H372,2)</f>
        <v>3.6</v>
      </c>
      <c r="M372" s="13">
        <f>ROUND(AVERAGE(Zinsswaps!M301:M372)+'iBoxx Extrapolation'!$H372,2)</f>
        <v>3.65</v>
      </c>
      <c r="N372" s="13">
        <f>ROUND(AVERAGE(Zinsswaps!N301:N372)+'iBoxx Extrapolation'!$H372,2)</f>
        <v>3.7</v>
      </c>
      <c r="O372" s="13">
        <f>ROUND(AVERAGE(Zinsswaps!O301:O372)+'iBoxx Extrapolation'!$H372,2)</f>
        <v>3.75</v>
      </c>
      <c r="P372" s="13">
        <f>ROUND(AVERAGE(Zinsswaps!P301:P372)+'iBoxx Extrapolation'!$H372,2)</f>
        <v>3.78</v>
      </c>
      <c r="Q372" s="13">
        <f>ROUND(AVERAGE(Zinsswaps!Q301:Q372)+'iBoxx Extrapolation'!$H372,2)</f>
        <v>3.81</v>
      </c>
      <c r="R372" s="13">
        <f>ROUND(AVERAGE(Zinsswaps!R301:R372)+'iBoxx Extrapolation'!$H372,2)</f>
        <v>3.83</v>
      </c>
      <c r="S372" s="13">
        <f>ROUND(AVERAGE(Zinsswaps!S301:S372)+'iBoxx Extrapolation'!$H372,2)</f>
        <v>3.85</v>
      </c>
      <c r="T372" s="13">
        <f>ROUND(AVERAGE(Zinsswaps!T301:T372)+'iBoxx Extrapolation'!$H372,2)</f>
        <v>3.87</v>
      </c>
      <c r="U372" s="13">
        <f>ROUND(AVERAGE(Zinsswaps!U301:U372)+'iBoxx Extrapolation'!$H372,2)</f>
        <v>3.89</v>
      </c>
      <c r="V372" s="13">
        <f>ROUND(AVERAGE(Zinsswaps!V301:V372)+'iBoxx Extrapolation'!$H372,2)</f>
        <v>3.89</v>
      </c>
      <c r="W372" s="13">
        <f>ROUND(AVERAGE(Zinsswaps!W301:W372)+'iBoxx Extrapolation'!$H372,2)</f>
        <v>3.89</v>
      </c>
      <c r="X372" s="13">
        <f>ROUND(AVERAGE(Zinsswaps!X301:X372)+'iBoxx Extrapolation'!$H372,2)</f>
        <v>3.89</v>
      </c>
      <c r="Y372" s="13">
        <f>ROUND(AVERAGE(Zinsswaps!Y301:Y372)+'iBoxx Extrapolation'!$H372,2)</f>
        <v>3.89</v>
      </c>
      <c r="Z372" s="13">
        <f>ROUND(AVERAGE(Zinsswaps!Z301:Z372)+'iBoxx Extrapolation'!$H372,2)</f>
        <v>3.89</v>
      </c>
      <c r="AA372" s="13">
        <f>ROUND(AVERAGE(Zinsswaps!AA301:AA372)+'iBoxx Extrapolation'!$H372,2)</f>
        <v>3.88</v>
      </c>
      <c r="AB372" s="13">
        <f>ROUND(AVERAGE(Zinsswaps!AB301:AB372)+'iBoxx Extrapolation'!$H372,2)</f>
        <v>3.88</v>
      </c>
      <c r="AC372" s="13">
        <f>ROUND(AVERAGE(Zinsswaps!AC301:AC372)+'iBoxx Extrapolation'!$H372,2)</f>
        <v>3.87</v>
      </c>
      <c r="AD372" s="13">
        <f>ROUND(AVERAGE(Zinsswaps!AD301:AD372)+'iBoxx Extrapolation'!$H372,2)</f>
        <v>3.86</v>
      </c>
      <c r="AE372" s="13">
        <f>ROUND(AVERAGE(Zinsswaps!AE301:AE372)+'iBoxx Extrapolation'!$H372,2)</f>
        <v>3.86</v>
      </c>
      <c r="AF372" s="13">
        <f>ROUND(AVERAGE(Zinsswaps!AF301:AF372)+'iBoxx Extrapolation'!$H372,2)</f>
        <v>3.84</v>
      </c>
      <c r="AG372" s="13">
        <f>ROUND(AVERAGE(Zinsswaps!AG301:AG372)+'iBoxx Extrapolation'!$H372,2)</f>
        <v>3.82</v>
      </c>
      <c r="AH372" s="13">
        <f>ROUND(AVERAGE(Zinsswaps!AH301:AH372)+'iBoxx Extrapolation'!$H372,2)</f>
        <v>3.81</v>
      </c>
      <c r="AI372" s="13">
        <f>ROUND(AVERAGE(Zinsswaps!AI301:AI372)+'iBoxx Extrapolation'!$H372,2)</f>
        <v>3.79</v>
      </c>
      <c r="AJ372" s="13">
        <f>ROUND(AVERAGE(Zinsswaps!AJ301:AJ372)+'iBoxx Extrapolation'!$H372,2)</f>
        <v>3.78</v>
      </c>
      <c r="AK372" s="13">
        <f>ROUND(AVERAGE(Zinsswaps!AK301:AK372)+'iBoxx Extrapolation'!$H372,2)</f>
        <v>3.77</v>
      </c>
      <c r="AL372" s="13">
        <f>ROUND(AVERAGE(Zinsswaps!AL301:AL372)+'iBoxx Extrapolation'!$H372,2)</f>
        <v>3.76</v>
      </c>
      <c r="AM372" s="13">
        <f>ROUND(AVERAGE(Zinsswaps!AM301:AM372)+'iBoxx Extrapolation'!$H372,2)</f>
        <v>3.75</v>
      </c>
      <c r="AN372" s="13">
        <f>ROUND(AVERAGE(Zinsswaps!AN301:AN372)+'iBoxx Extrapolation'!$H372,2)</f>
        <v>3.74</v>
      </c>
      <c r="AO372" s="13">
        <f>ROUND(AVERAGE(Zinsswaps!AO301:AO372)+'iBoxx Extrapolation'!$H372,2)</f>
        <v>3.73</v>
      </c>
      <c r="AP372" s="13">
        <f>ROUND(AVERAGE(Zinsswaps!AP301:AP372)+'iBoxx Extrapolation'!$H372,2)</f>
        <v>3.7</v>
      </c>
      <c r="AQ372" s="13">
        <f>ROUND(AVERAGE(Zinsswaps!AQ301:AQ372)+'iBoxx Extrapolation'!$H372,2)</f>
        <v>3.68</v>
      </c>
      <c r="AR372" s="13">
        <f>ROUND(AVERAGE(Zinsswaps!AR301:AR372)+'iBoxx Extrapolation'!$H372,2)</f>
        <v>3.66</v>
      </c>
      <c r="AS372" s="13">
        <f>ROUND(AVERAGE(Zinsswaps!AS301:AS372)+'iBoxx Extrapolation'!$H372,2)</f>
        <v>3.64</v>
      </c>
      <c r="AT372" s="13">
        <f>ROUND(AVERAGE(Zinsswaps!AT301:AT372)+'iBoxx Extrapolation'!$H372,2)</f>
        <v>3.62</v>
      </c>
      <c r="AU372" s="13">
        <f>ROUND(AVERAGE(Zinsswaps!AU301:AU372)+'iBoxx Extrapolation'!$H372,2)</f>
        <v>3.61</v>
      </c>
      <c r="AV372" s="13">
        <f>ROUND(AVERAGE(Zinsswaps!AV301:AV372)+'iBoxx Extrapolation'!$H372,2)</f>
        <v>3.59</v>
      </c>
      <c r="AW372" s="13">
        <f>ROUND(AVERAGE(Zinsswaps!AW301:AW372)+'iBoxx Extrapolation'!$H372,2)</f>
        <v>3.57</v>
      </c>
      <c r="AX372" s="13">
        <f>ROUND(AVERAGE(Zinsswaps!AX301:AX372)+'iBoxx Extrapolation'!$H372,2)</f>
        <v>3.56</v>
      </c>
      <c r="AY372" s="13">
        <f>ROUND(AVERAGE(Zinsswaps!AY301:AY372)+'iBoxx Extrapolation'!$H372,2)</f>
        <v>3.54</v>
      </c>
    </row>
    <row r="373" spans="1:51" s="16" customFormat="1" x14ac:dyDescent="0.2">
      <c r="A373" s="12">
        <v>48579</v>
      </c>
      <c r="B373" s="13">
        <f>ROUND(AVERAGE(Zinsswaps!B302:B373)+'iBoxx Extrapolation'!$H373,2)</f>
        <v>2.99</v>
      </c>
      <c r="C373" s="13">
        <f>ROUND(AVERAGE(Zinsswaps!C302:C373)+'iBoxx Extrapolation'!$H373,2)</f>
        <v>3</v>
      </c>
      <c r="D373" s="13">
        <f>ROUND(AVERAGE(Zinsswaps!D302:D373)+'iBoxx Extrapolation'!$H373,2)</f>
        <v>3.05</v>
      </c>
      <c r="E373" s="13">
        <f>ROUND(AVERAGE(Zinsswaps!E302:E373)+'iBoxx Extrapolation'!$H373,2)</f>
        <v>3.12</v>
      </c>
      <c r="F373" s="13">
        <f>ROUND(AVERAGE(Zinsswaps!F302:F373)+'iBoxx Extrapolation'!$H373,2)</f>
        <v>3.19</v>
      </c>
      <c r="G373" s="13">
        <f>ROUND(AVERAGE(Zinsswaps!G302:G373)+'iBoxx Extrapolation'!$H373,2)</f>
        <v>3.27</v>
      </c>
      <c r="H373" s="13">
        <f>ROUND(AVERAGE(Zinsswaps!H302:H373)+'iBoxx Extrapolation'!$H373,2)</f>
        <v>3.34</v>
      </c>
      <c r="I373" s="13">
        <f>ROUND(AVERAGE(Zinsswaps!I302:I373)+'iBoxx Extrapolation'!$H373,2)</f>
        <v>3.41</v>
      </c>
      <c r="J373" s="13">
        <f>ROUND(AVERAGE(Zinsswaps!J302:J373)+'iBoxx Extrapolation'!$H373,2)</f>
        <v>3.48</v>
      </c>
      <c r="K373" s="13">
        <f>ROUND(AVERAGE(Zinsswaps!K302:K373)+'iBoxx Extrapolation'!$H373,2)</f>
        <v>3.54</v>
      </c>
      <c r="L373" s="13">
        <f>ROUND(AVERAGE(Zinsswaps!L302:L373)+'iBoxx Extrapolation'!$H373,2)</f>
        <v>3.6</v>
      </c>
      <c r="M373" s="13">
        <f>ROUND(AVERAGE(Zinsswaps!M302:M373)+'iBoxx Extrapolation'!$H373,2)</f>
        <v>3.65</v>
      </c>
      <c r="N373" s="13">
        <f>ROUND(AVERAGE(Zinsswaps!N302:N373)+'iBoxx Extrapolation'!$H373,2)</f>
        <v>3.7</v>
      </c>
      <c r="O373" s="13">
        <f>ROUND(AVERAGE(Zinsswaps!O302:O373)+'iBoxx Extrapolation'!$H373,2)</f>
        <v>3.75</v>
      </c>
      <c r="P373" s="13">
        <f>ROUND(AVERAGE(Zinsswaps!P302:P373)+'iBoxx Extrapolation'!$H373,2)</f>
        <v>3.78</v>
      </c>
      <c r="Q373" s="13">
        <f>ROUND(AVERAGE(Zinsswaps!Q302:Q373)+'iBoxx Extrapolation'!$H373,2)</f>
        <v>3.81</v>
      </c>
      <c r="R373" s="13">
        <f>ROUND(AVERAGE(Zinsswaps!R302:R373)+'iBoxx Extrapolation'!$H373,2)</f>
        <v>3.83</v>
      </c>
      <c r="S373" s="13">
        <f>ROUND(AVERAGE(Zinsswaps!S302:S373)+'iBoxx Extrapolation'!$H373,2)</f>
        <v>3.85</v>
      </c>
      <c r="T373" s="13">
        <f>ROUND(AVERAGE(Zinsswaps!T302:T373)+'iBoxx Extrapolation'!$H373,2)</f>
        <v>3.87</v>
      </c>
      <c r="U373" s="13">
        <f>ROUND(AVERAGE(Zinsswaps!U302:U373)+'iBoxx Extrapolation'!$H373,2)</f>
        <v>3.89</v>
      </c>
      <c r="V373" s="13">
        <f>ROUND(AVERAGE(Zinsswaps!V302:V373)+'iBoxx Extrapolation'!$H373,2)</f>
        <v>3.89</v>
      </c>
      <c r="W373" s="13">
        <f>ROUND(AVERAGE(Zinsswaps!W302:W373)+'iBoxx Extrapolation'!$H373,2)</f>
        <v>3.89</v>
      </c>
      <c r="X373" s="13">
        <f>ROUND(AVERAGE(Zinsswaps!X302:X373)+'iBoxx Extrapolation'!$H373,2)</f>
        <v>3.89</v>
      </c>
      <c r="Y373" s="13">
        <f>ROUND(AVERAGE(Zinsswaps!Y302:Y373)+'iBoxx Extrapolation'!$H373,2)</f>
        <v>3.89</v>
      </c>
      <c r="Z373" s="13">
        <f>ROUND(AVERAGE(Zinsswaps!Z302:Z373)+'iBoxx Extrapolation'!$H373,2)</f>
        <v>3.89</v>
      </c>
      <c r="AA373" s="13">
        <f>ROUND(AVERAGE(Zinsswaps!AA302:AA373)+'iBoxx Extrapolation'!$H373,2)</f>
        <v>3.88</v>
      </c>
      <c r="AB373" s="13">
        <f>ROUND(AVERAGE(Zinsswaps!AB302:AB373)+'iBoxx Extrapolation'!$H373,2)</f>
        <v>3.88</v>
      </c>
      <c r="AC373" s="13">
        <f>ROUND(AVERAGE(Zinsswaps!AC302:AC373)+'iBoxx Extrapolation'!$H373,2)</f>
        <v>3.87</v>
      </c>
      <c r="AD373" s="13">
        <f>ROUND(AVERAGE(Zinsswaps!AD302:AD373)+'iBoxx Extrapolation'!$H373,2)</f>
        <v>3.86</v>
      </c>
      <c r="AE373" s="13">
        <f>ROUND(AVERAGE(Zinsswaps!AE302:AE373)+'iBoxx Extrapolation'!$H373,2)</f>
        <v>3.86</v>
      </c>
      <c r="AF373" s="13">
        <f>ROUND(AVERAGE(Zinsswaps!AF302:AF373)+'iBoxx Extrapolation'!$H373,2)</f>
        <v>3.84</v>
      </c>
      <c r="AG373" s="13">
        <f>ROUND(AVERAGE(Zinsswaps!AG302:AG373)+'iBoxx Extrapolation'!$H373,2)</f>
        <v>3.82</v>
      </c>
      <c r="AH373" s="13">
        <f>ROUND(AVERAGE(Zinsswaps!AH302:AH373)+'iBoxx Extrapolation'!$H373,2)</f>
        <v>3.81</v>
      </c>
      <c r="AI373" s="13">
        <f>ROUND(AVERAGE(Zinsswaps!AI302:AI373)+'iBoxx Extrapolation'!$H373,2)</f>
        <v>3.79</v>
      </c>
      <c r="AJ373" s="13">
        <f>ROUND(AVERAGE(Zinsswaps!AJ302:AJ373)+'iBoxx Extrapolation'!$H373,2)</f>
        <v>3.78</v>
      </c>
      <c r="AK373" s="13">
        <f>ROUND(AVERAGE(Zinsswaps!AK302:AK373)+'iBoxx Extrapolation'!$H373,2)</f>
        <v>3.77</v>
      </c>
      <c r="AL373" s="13">
        <f>ROUND(AVERAGE(Zinsswaps!AL302:AL373)+'iBoxx Extrapolation'!$H373,2)</f>
        <v>3.76</v>
      </c>
      <c r="AM373" s="13">
        <f>ROUND(AVERAGE(Zinsswaps!AM302:AM373)+'iBoxx Extrapolation'!$H373,2)</f>
        <v>3.75</v>
      </c>
      <c r="AN373" s="13">
        <f>ROUND(AVERAGE(Zinsswaps!AN302:AN373)+'iBoxx Extrapolation'!$H373,2)</f>
        <v>3.74</v>
      </c>
      <c r="AO373" s="13">
        <f>ROUND(AVERAGE(Zinsswaps!AO302:AO373)+'iBoxx Extrapolation'!$H373,2)</f>
        <v>3.73</v>
      </c>
      <c r="AP373" s="13">
        <f>ROUND(AVERAGE(Zinsswaps!AP302:AP373)+'iBoxx Extrapolation'!$H373,2)</f>
        <v>3.7</v>
      </c>
      <c r="AQ373" s="13">
        <f>ROUND(AVERAGE(Zinsswaps!AQ302:AQ373)+'iBoxx Extrapolation'!$H373,2)</f>
        <v>3.68</v>
      </c>
      <c r="AR373" s="13">
        <f>ROUND(AVERAGE(Zinsswaps!AR302:AR373)+'iBoxx Extrapolation'!$H373,2)</f>
        <v>3.66</v>
      </c>
      <c r="AS373" s="13">
        <f>ROUND(AVERAGE(Zinsswaps!AS302:AS373)+'iBoxx Extrapolation'!$H373,2)</f>
        <v>3.64</v>
      </c>
      <c r="AT373" s="13">
        <f>ROUND(AVERAGE(Zinsswaps!AT302:AT373)+'iBoxx Extrapolation'!$H373,2)</f>
        <v>3.62</v>
      </c>
      <c r="AU373" s="13">
        <f>ROUND(AVERAGE(Zinsswaps!AU302:AU373)+'iBoxx Extrapolation'!$H373,2)</f>
        <v>3.61</v>
      </c>
      <c r="AV373" s="13">
        <f>ROUND(AVERAGE(Zinsswaps!AV302:AV373)+'iBoxx Extrapolation'!$H373,2)</f>
        <v>3.59</v>
      </c>
      <c r="AW373" s="13">
        <f>ROUND(AVERAGE(Zinsswaps!AW302:AW373)+'iBoxx Extrapolation'!$H373,2)</f>
        <v>3.57</v>
      </c>
      <c r="AX373" s="13">
        <f>ROUND(AVERAGE(Zinsswaps!AX302:AX373)+'iBoxx Extrapolation'!$H373,2)</f>
        <v>3.56</v>
      </c>
      <c r="AY373" s="13">
        <f>ROUND(AVERAGE(Zinsswaps!AY302:AY373)+'iBoxx Extrapolation'!$H373,2)</f>
        <v>3.54</v>
      </c>
    </row>
    <row r="374" spans="1:51" s="16" customFormat="1" x14ac:dyDescent="0.2">
      <c r="A374" s="12">
        <v>48610</v>
      </c>
      <c r="B374" s="13">
        <f>ROUND(AVERAGE(Zinsswaps!B303:B374)+'iBoxx Extrapolation'!$H374,2)</f>
        <v>2.99</v>
      </c>
      <c r="C374" s="13">
        <f>ROUND(AVERAGE(Zinsswaps!C303:C374)+'iBoxx Extrapolation'!$H374,2)</f>
        <v>3</v>
      </c>
      <c r="D374" s="13">
        <f>ROUND(AVERAGE(Zinsswaps!D303:D374)+'iBoxx Extrapolation'!$H374,2)</f>
        <v>3.05</v>
      </c>
      <c r="E374" s="13">
        <f>ROUND(AVERAGE(Zinsswaps!E303:E374)+'iBoxx Extrapolation'!$H374,2)</f>
        <v>3.12</v>
      </c>
      <c r="F374" s="13">
        <f>ROUND(AVERAGE(Zinsswaps!F303:F374)+'iBoxx Extrapolation'!$H374,2)</f>
        <v>3.19</v>
      </c>
      <c r="G374" s="13">
        <f>ROUND(AVERAGE(Zinsswaps!G303:G374)+'iBoxx Extrapolation'!$H374,2)</f>
        <v>3.27</v>
      </c>
      <c r="H374" s="13">
        <f>ROUND(AVERAGE(Zinsswaps!H303:H374)+'iBoxx Extrapolation'!$H374,2)</f>
        <v>3.34</v>
      </c>
      <c r="I374" s="13">
        <f>ROUND(AVERAGE(Zinsswaps!I303:I374)+'iBoxx Extrapolation'!$H374,2)</f>
        <v>3.41</v>
      </c>
      <c r="J374" s="13">
        <f>ROUND(AVERAGE(Zinsswaps!J303:J374)+'iBoxx Extrapolation'!$H374,2)</f>
        <v>3.48</v>
      </c>
      <c r="K374" s="13">
        <f>ROUND(AVERAGE(Zinsswaps!K303:K374)+'iBoxx Extrapolation'!$H374,2)</f>
        <v>3.54</v>
      </c>
      <c r="L374" s="13">
        <f>ROUND(AVERAGE(Zinsswaps!L303:L374)+'iBoxx Extrapolation'!$H374,2)</f>
        <v>3.6</v>
      </c>
      <c r="M374" s="13">
        <f>ROUND(AVERAGE(Zinsswaps!M303:M374)+'iBoxx Extrapolation'!$H374,2)</f>
        <v>3.65</v>
      </c>
      <c r="N374" s="13">
        <f>ROUND(AVERAGE(Zinsswaps!N303:N374)+'iBoxx Extrapolation'!$H374,2)</f>
        <v>3.7</v>
      </c>
      <c r="O374" s="13">
        <f>ROUND(AVERAGE(Zinsswaps!O303:O374)+'iBoxx Extrapolation'!$H374,2)</f>
        <v>3.75</v>
      </c>
      <c r="P374" s="13">
        <f>ROUND(AVERAGE(Zinsswaps!P303:P374)+'iBoxx Extrapolation'!$H374,2)</f>
        <v>3.78</v>
      </c>
      <c r="Q374" s="13">
        <f>ROUND(AVERAGE(Zinsswaps!Q303:Q374)+'iBoxx Extrapolation'!$H374,2)</f>
        <v>3.81</v>
      </c>
      <c r="R374" s="13">
        <f>ROUND(AVERAGE(Zinsswaps!R303:R374)+'iBoxx Extrapolation'!$H374,2)</f>
        <v>3.83</v>
      </c>
      <c r="S374" s="13">
        <f>ROUND(AVERAGE(Zinsswaps!S303:S374)+'iBoxx Extrapolation'!$H374,2)</f>
        <v>3.85</v>
      </c>
      <c r="T374" s="13">
        <f>ROUND(AVERAGE(Zinsswaps!T303:T374)+'iBoxx Extrapolation'!$H374,2)</f>
        <v>3.87</v>
      </c>
      <c r="U374" s="13">
        <f>ROUND(AVERAGE(Zinsswaps!U303:U374)+'iBoxx Extrapolation'!$H374,2)</f>
        <v>3.89</v>
      </c>
      <c r="V374" s="13">
        <f>ROUND(AVERAGE(Zinsswaps!V303:V374)+'iBoxx Extrapolation'!$H374,2)</f>
        <v>3.89</v>
      </c>
      <c r="W374" s="13">
        <f>ROUND(AVERAGE(Zinsswaps!W303:W374)+'iBoxx Extrapolation'!$H374,2)</f>
        <v>3.89</v>
      </c>
      <c r="X374" s="13">
        <f>ROUND(AVERAGE(Zinsswaps!X303:X374)+'iBoxx Extrapolation'!$H374,2)</f>
        <v>3.89</v>
      </c>
      <c r="Y374" s="13">
        <f>ROUND(AVERAGE(Zinsswaps!Y303:Y374)+'iBoxx Extrapolation'!$H374,2)</f>
        <v>3.89</v>
      </c>
      <c r="Z374" s="13">
        <f>ROUND(AVERAGE(Zinsswaps!Z303:Z374)+'iBoxx Extrapolation'!$H374,2)</f>
        <v>3.89</v>
      </c>
      <c r="AA374" s="13">
        <f>ROUND(AVERAGE(Zinsswaps!AA303:AA374)+'iBoxx Extrapolation'!$H374,2)</f>
        <v>3.88</v>
      </c>
      <c r="AB374" s="13">
        <f>ROUND(AVERAGE(Zinsswaps!AB303:AB374)+'iBoxx Extrapolation'!$H374,2)</f>
        <v>3.88</v>
      </c>
      <c r="AC374" s="13">
        <f>ROUND(AVERAGE(Zinsswaps!AC303:AC374)+'iBoxx Extrapolation'!$H374,2)</f>
        <v>3.87</v>
      </c>
      <c r="AD374" s="13">
        <f>ROUND(AVERAGE(Zinsswaps!AD303:AD374)+'iBoxx Extrapolation'!$H374,2)</f>
        <v>3.86</v>
      </c>
      <c r="AE374" s="13">
        <f>ROUND(AVERAGE(Zinsswaps!AE303:AE374)+'iBoxx Extrapolation'!$H374,2)</f>
        <v>3.86</v>
      </c>
      <c r="AF374" s="13">
        <f>ROUND(AVERAGE(Zinsswaps!AF303:AF374)+'iBoxx Extrapolation'!$H374,2)</f>
        <v>3.84</v>
      </c>
      <c r="AG374" s="13">
        <f>ROUND(AVERAGE(Zinsswaps!AG303:AG374)+'iBoxx Extrapolation'!$H374,2)</f>
        <v>3.82</v>
      </c>
      <c r="AH374" s="13">
        <f>ROUND(AVERAGE(Zinsswaps!AH303:AH374)+'iBoxx Extrapolation'!$H374,2)</f>
        <v>3.81</v>
      </c>
      <c r="AI374" s="13">
        <f>ROUND(AVERAGE(Zinsswaps!AI303:AI374)+'iBoxx Extrapolation'!$H374,2)</f>
        <v>3.79</v>
      </c>
      <c r="AJ374" s="13">
        <f>ROUND(AVERAGE(Zinsswaps!AJ303:AJ374)+'iBoxx Extrapolation'!$H374,2)</f>
        <v>3.78</v>
      </c>
      <c r="AK374" s="13">
        <f>ROUND(AVERAGE(Zinsswaps!AK303:AK374)+'iBoxx Extrapolation'!$H374,2)</f>
        <v>3.77</v>
      </c>
      <c r="AL374" s="13">
        <f>ROUND(AVERAGE(Zinsswaps!AL303:AL374)+'iBoxx Extrapolation'!$H374,2)</f>
        <v>3.76</v>
      </c>
      <c r="AM374" s="13">
        <f>ROUND(AVERAGE(Zinsswaps!AM303:AM374)+'iBoxx Extrapolation'!$H374,2)</f>
        <v>3.75</v>
      </c>
      <c r="AN374" s="13">
        <f>ROUND(AVERAGE(Zinsswaps!AN303:AN374)+'iBoxx Extrapolation'!$H374,2)</f>
        <v>3.74</v>
      </c>
      <c r="AO374" s="13">
        <f>ROUND(AVERAGE(Zinsswaps!AO303:AO374)+'iBoxx Extrapolation'!$H374,2)</f>
        <v>3.73</v>
      </c>
      <c r="AP374" s="13">
        <f>ROUND(AVERAGE(Zinsswaps!AP303:AP374)+'iBoxx Extrapolation'!$H374,2)</f>
        <v>3.7</v>
      </c>
      <c r="AQ374" s="13">
        <f>ROUND(AVERAGE(Zinsswaps!AQ303:AQ374)+'iBoxx Extrapolation'!$H374,2)</f>
        <v>3.68</v>
      </c>
      <c r="AR374" s="13">
        <f>ROUND(AVERAGE(Zinsswaps!AR303:AR374)+'iBoxx Extrapolation'!$H374,2)</f>
        <v>3.66</v>
      </c>
      <c r="AS374" s="13">
        <f>ROUND(AVERAGE(Zinsswaps!AS303:AS374)+'iBoxx Extrapolation'!$H374,2)</f>
        <v>3.64</v>
      </c>
      <c r="AT374" s="13">
        <f>ROUND(AVERAGE(Zinsswaps!AT303:AT374)+'iBoxx Extrapolation'!$H374,2)</f>
        <v>3.62</v>
      </c>
      <c r="AU374" s="13">
        <f>ROUND(AVERAGE(Zinsswaps!AU303:AU374)+'iBoxx Extrapolation'!$H374,2)</f>
        <v>3.61</v>
      </c>
      <c r="AV374" s="13">
        <f>ROUND(AVERAGE(Zinsswaps!AV303:AV374)+'iBoxx Extrapolation'!$H374,2)</f>
        <v>3.59</v>
      </c>
      <c r="AW374" s="13">
        <f>ROUND(AVERAGE(Zinsswaps!AW303:AW374)+'iBoxx Extrapolation'!$H374,2)</f>
        <v>3.57</v>
      </c>
      <c r="AX374" s="13">
        <f>ROUND(AVERAGE(Zinsswaps!AX303:AX374)+'iBoxx Extrapolation'!$H374,2)</f>
        <v>3.56</v>
      </c>
      <c r="AY374" s="13">
        <f>ROUND(AVERAGE(Zinsswaps!AY303:AY374)+'iBoxx Extrapolation'!$H374,2)</f>
        <v>3.54</v>
      </c>
    </row>
    <row r="375" spans="1:51" s="16" customFormat="1" x14ac:dyDescent="0.2">
      <c r="A375" s="12">
        <v>48638</v>
      </c>
      <c r="B375" s="13">
        <f>ROUND(AVERAGE(Zinsswaps!B304:B375)+'iBoxx Extrapolation'!$H375,2)</f>
        <v>2.99</v>
      </c>
      <c r="C375" s="13">
        <f>ROUND(AVERAGE(Zinsswaps!C304:C375)+'iBoxx Extrapolation'!$H375,2)</f>
        <v>3</v>
      </c>
      <c r="D375" s="13">
        <f>ROUND(AVERAGE(Zinsswaps!D304:D375)+'iBoxx Extrapolation'!$H375,2)</f>
        <v>3.05</v>
      </c>
      <c r="E375" s="13">
        <f>ROUND(AVERAGE(Zinsswaps!E304:E375)+'iBoxx Extrapolation'!$H375,2)</f>
        <v>3.12</v>
      </c>
      <c r="F375" s="13">
        <f>ROUND(AVERAGE(Zinsswaps!F304:F375)+'iBoxx Extrapolation'!$H375,2)</f>
        <v>3.19</v>
      </c>
      <c r="G375" s="13">
        <f>ROUND(AVERAGE(Zinsswaps!G304:G375)+'iBoxx Extrapolation'!$H375,2)</f>
        <v>3.27</v>
      </c>
      <c r="H375" s="13">
        <f>ROUND(AVERAGE(Zinsswaps!H304:H375)+'iBoxx Extrapolation'!$H375,2)</f>
        <v>3.34</v>
      </c>
      <c r="I375" s="13">
        <f>ROUND(AVERAGE(Zinsswaps!I304:I375)+'iBoxx Extrapolation'!$H375,2)</f>
        <v>3.41</v>
      </c>
      <c r="J375" s="13">
        <f>ROUND(AVERAGE(Zinsswaps!J304:J375)+'iBoxx Extrapolation'!$H375,2)</f>
        <v>3.48</v>
      </c>
      <c r="K375" s="13">
        <f>ROUND(AVERAGE(Zinsswaps!K304:K375)+'iBoxx Extrapolation'!$H375,2)</f>
        <v>3.54</v>
      </c>
      <c r="L375" s="13">
        <f>ROUND(AVERAGE(Zinsswaps!L304:L375)+'iBoxx Extrapolation'!$H375,2)</f>
        <v>3.6</v>
      </c>
      <c r="M375" s="13">
        <f>ROUND(AVERAGE(Zinsswaps!M304:M375)+'iBoxx Extrapolation'!$H375,2)</f>
        <v>3.65</v>
      </c>
      <c r="N375" s="13">
        <f>ROUND(AVERAGE(Zinsswaps!N304:N375)+'iBoxx Extrapolation'!$H375,2)</f>
        <v>3.7</v>
      </c>
      <c r="O375" s="13">
        <f>ROUND(AVERAGE(Zinsswaps!O304:O375)+'iBoxx Extrapolation'!$H375,2)</f>
        <v>3.75</v>
      </c>
      <c r="P375" s="13">
        <f>ROUND(AVERAGE(Zinsswaps!P304:P375)+'iBoxx Extrapolation'!$H375,2)</f>
        <v>3.78</v>
      </c>
      <c r="Q375" s="13">
        <f>ROUND(AVERAGE(Zinsswaps!Q304:Q375)+'iBoxx Extrapolation'!$H375,2)</f>
        <v>3.81</v>
      </c>
      <c r="R375" s="13">
        <f>ROUND(AVERAGE(Zinsswaps!R304:R375)+'iBoxx Extrapolation'!$H375,2)</f>
        <v>3.83</v>
      </c>
      <c r="S375" s="13">
        <f>ROUND(AVERAGE(Zinsswaps!S304:S375)+'iBoxx Extrapolation'!$H375,2)</f>
        <v>3.85</v>
      </c>
      <c r="T375" s="13">
        <f>ROUND(AVERAGE(Zinsswaps!T304:T375)+'iBoxx Extrapolation'!$H375,2)</f>
        <v>3.87</v>
      </c>
      <c r="U375" s="13">
        <f>ROUND(AVERAGE(Zinsswaps!U304:U375)+'iBoxx Extrapolation'!$H375,2)</f>
        <v>3.89</v>
      </c>
      <c r="V375" s="13">
        <f>ROUND(AVERAGE(Zinsswaps!V304:V375)+'iBoxx Extrapolation'!$H375,2)</f>
        <v>3.89</v>
      </c>
      <c r="W375" s="13">
        <f>ROUND(AVERAGE(Zinsswaps!W304:W375)+'iBoxx Extrapolation'!$H375,2)</f>
        <v>3.89</v>
      </c>
      <c r="X375" s="13">
        <f>ROUND(AVERAGE(Zinsswaps!X304:X375)+'iBoxx Extrapolation'!$H375,2)</f>
        <v>3.89</v>
      </c>
      <c r="Y375" s="13">
        <f>ROUND(AVERAGE(Zinsswaps!Y304:Y375)+'iBoxx Extrapolation'!$H375,2)</f>
        <v>3.89</v>
      </c>
      <c r="Z375" s="13">
        <f>ROUND(AVERAGE(Zinsswaps!Z304:Z375)+'iBoxx Extrapolation'!$H375,2)</f>
        <v>3.89</v>
      </c>
      <c r="AA375" s="13">
        <f>ROUND(AVERAGE(Zinsswaps!AA304:AA375)+'iBoxx Extrapolation'!$H375,2)</f>
        <v>3.88</v>
      </c>
      <c r="AB375" s="13">
        <f>ROUND(AVERAGE(Zinsswaps!AB304:AB375)+'iBoxx Extrapolation'!$H375,2)</f>
        <v>3.88</v>
      </c>
      <c r="AC375" s="13">
        <f>ROUND(AVERAGE(Zinsswaps!AC304:AC375)+'iBoxx Extrapolation'!$H375,2)</f>
        <v>3.87</v>
      </c>
      <c r="AD375" s="13">
        <f>ROUND(AVERAGE(Zinsswaps!AD304:AD375)+'iBoxx Extrapolation'!$H375,2)</f>
        <v>3.86</v>
      </c>
      <c r="AE375" s="13">
        <f>ROUND(AVERAGE(Zinsswaps!AE304:AE375)+'iBoxx Extrapolation'!$H375,2)</f>
        <v>3.86</v>
      </c>
      <c r="AF375" s="13">
        <f>ROUND(AVERAGE(Zinsswaps!AF304:AF375)+'iBoxx Extrapolation'!$H375,2)</f>
        <v>3.84</v>
      </c>
      <c r="AG375" s="13">
        <f>ROUND(AVERAGE(Zinsswaps!AG304:AG375)+'iBoxx Extrapolation'!$H375,2)</f>
        <v>3.82</v>
      </c>
      <c r="AH375" s="13">
        <f>ROUND(AVERAGE(Zinsswaps!AH304:AH375)+'iBoxx Extrapolation'!$H375,2)</f>
        <v>3.81</v>
      </c>
      <c r="AI375" s="13">
        <f>ROUND(AVERAGE(Zinsswaps!AI304:AI375)+'iBoxx Extrapolation'!$H375,2)</f>
        <v>3.79</v>
      </c>
      <c r="AJ375" s="13">
        <f>ROUND(AVERAGE(Zinsswaps!AJ304:AJ375)+'iBoxx Extrapolation'!$H375,2)</f>
        <v>3.78</v>
      </c>
      <c r="AK375" s="13">
        <f>ROUND(AVERAGE(Zinsswaps!AK304:AK375)+'iBoxx Extrapolation'!$H375,2)</f>
        <v>3.77</v>
      </c>
      <c r="AL375" s="13">
        <f>ROUND(AVERAGE(Zinsswaps!AL304:AL375)+'iBoxx Extrapolation'!$H375,2)</f>
        <v>3.76</v>
      </c>
      <c r="AM375" s="13">
        <f>ROUND(AVERAGE(Zinsswaps!AM304:AM375)+'iBoxx Extrapolation'!$H375,2)</f>
        <v>3.75</v>
      </c>
      <c r="AN375" s="13">
        <f>ROUND(AVERAGE(Zinsswaps!AN304:AN375)+'iBoxx Extrapolation'!$H375,2)</f>
        <v>3.74</v>
      </c>
      <c r="AO375" s="13">
        <f>ROUND(AVERAGE(Zinsswaps!AO304:AO375)+'iBoxx Extrapolation'!$H375,2)</f>
        <v>3.73</v>
      </c>
      <c r="AP375" s="13">
        <f>ROUND(AVERAGE(Zinsswaps!AP304:AP375)+'iBoxx Extrapolation'!$H375,2)</f>
        <v>3.7</v>
      </c>
      <c r="AQ375" s="13">
        <f>ROUND(AVERAGE(Zinsswaps!AQ304:AQ375)+'iBoxx Extrapolation'!$H375,2)</f>
        <v>3.68</v>
      </c>
      <c r="AR375" s="13">
        <f>ROUND(AVERAGE(Zinsswaps!AR304:AR375)+'iBoxx Extrapolation'!$H375,2)</f>
        <v>3.66</v>
      </c>
      <c r="AS375" s="13">
        <f>ROUND(AVERAGE(Zinsswaps!AS304:AS375)+'iBoxx Extrapolation'!$H375,2)</f>
        <v>3.64</v>
      </c>
      <c r="AT375" s="13">
        <f>ROUND(AVERAGE(Zinsswaps!AT304:AT375)+'iBoxx Extrapolation'!$H375,2)</f>
        <v>3.62</v>
      </c>
      <c r="AU375" s="13">
        <f>ROUND(AVERAGE(Zinsswaps!AU304:AU375)+'iBoxx Extrapolation'!$H375,2)</f>
        <v>3.61</v>
      </c>
      <c r="AV375" s="13">
        <f>ROUND(AVERAGE(Zinsswaps!AV304:AV375)+'iBoxx Extrapolation'!$H375,2)</f>
        <v>3.59</v>
      </c>
      <c r="AW375" s="13">
        <f>ROUND(AVERAGE(Zinsswaps!AW304:AW375)+'iBoxx Extrapolation'!$H375,2)</f>
        <v>3.57</v>
      </c>
      <c r="AX375" s="13">
        <f>ROUND(AVERAGE(Zinsswaps!AX304:AX375)+'iBoxx Extrapolation'!$H375,2)</f>
        <v>3.56</v>
      </c>
      <c r="AY375" s="13">
        <f>ROUND(AVERAGE(Zinsswaps!AY304:AY375)+'iBoxx Extrapolation'!$H375,2)</f>
        <v>3.54</v>
      </c>
    </row>
    <row r="376" spans="1:51" s="16" customFormat="1" x14ac:dyDescent="0.2">
      <c r="A376" s="12">
        <v>48669</v>
      </c>
      <c r="B376" s="13">
        <f>ROUND(AVERAGE(Zinsswaps!B305:B376)+'iBoxx Extrapolation'!$H376,2)</f>
        <v>2.99</v>
      </c>
      <c r="C376" s="13">
        <f>ROUND(AVERAGE(Zinsswaps!C305:C376)+'iBoxx Extrapolation'!$H376,2)</f>
        <v>3</v>
      </c>
      <c r="D376" s="13">
        <f>ROUND(AVERAGE(Zinsswaps!D305:D376)+'iBoxx Extrapolation'!$H376,2)</f>
        <v>3.05</v>
      </c>
      <c r="E376" s="13">
        <f>ROUND(AVERAGE(Zinsswaps!E305:E376)+'iBoxx Extrapolation'!$H376,2)</f>
        <v>3.12</v>
      </c>
      <c r="F376" s="13">
        <f>ROUND(AVERAGE(Zinsswaps!F305:F376)+'iBoxx Extrapolation'!$H376,2)</f>
        <v>3.19</v>
      </c>
      <c r="G376" s="13">
        <f>ROUND(AVERAGE(Zinsswaps!G305:G376)+'iBoxx Extrapolation'!$H376,2)</f>
        <v>3.27</v>
      </c>
      <c r="H376" s="13">
        <f>ROUND(AVERAGE(Zinsswaps!H305:H376)+'iBoxx Extrapolation'!$H376,2)</f>
        <v>3.34</v>
      </c>
      <c r="I376" s="13">
        <f>ROUND(AVERAGE(Zinsswaps!I305:I376)+'iBoxx Extrapolation'!$H376,2)</f>
        <v>3.41</v>
      </c>
      <c r="J376" s="13">
        <f>ROUND(AVERAGE(Zinsswaps!J305:J376)+'iBoxx Extrapolation'!$H376,2)</f>
        <v>3.48</v>
      </c>
      <c r="K376" s="13">
        <f>ROUND(AVERAGE(Zinsswaps!K305:K376)+'iBoxx Extrapolation'!$H376,2)</f>
        <v>3.54</v>
      </c>
      <c r="L376" s="13">
        <f>ROUND(AVERAGE(Zinsswaps!L305:L376)+'iBoxx Extrapolation'!$H376,2)</f>
        <v>3.6</v>
      </c>
      <c r="M376" s="13">
        <f>ROUND(AVERAGE(Zinsswaps!M305:M376)+'iBoxx Extrapolation'!$H376,2)</f>
        <v>3.65</v>
      </c>
      <c r="N376" s="13">
        <f>ROUND(AVERAGE(Zinsswaps!N305:N376)+'iBoxx Extrapolation'!$H376,2)</f>
        <v>3.7</v>
      </c>
      <c r="O376" s="13">
        <f>ROUND(AVERAGE(Zinsswaps!O305:O376)+'iBoxx Extrapolation'!$H376,2)</f>
        <v>3.75</v>
      </c>
      <c r="P376" s="13">
        <f>ROUND(AVERAGE(Zinsswaps!P305:P376)+'iBoxx Extrapolation'!$H376,2)</f>
        <v>3.78</v>
      </c>
      <c r="Q376" s="13">
        <f>ROUND(AVERAGE(Zinsswaps!Q305:Q376)+'iBoxx Extrapolation'!$H376,2)</f>
        <v>3.81</v>
      </c>
      <c r="R376" s="13">
        <f>ROUND(AVERAGE(Zinsswaps!R305:R376)+'iBoxx Extrapolation'!$H376,2)</f>
        <v>3.83</v>
      </c>
      <c r="S376" s="13">
        <f>ROUND(AVERAGE(Zinsswaps!S305:S376)+'iBoxx Extrapolation'!$H376,2)</f>
        <v>3.85</v>
      </c>
      <c r="T376" s="13">
        <f>ROUND(AVERAGE(Zinsswaps!T305:T376)+'iBoxx Extrapolation'!$H376,2)</f>
        <v>3.87</v>
      </c>
      <c r="U376" s="13">
        <f>ROUND(AVERAGE(Zinsswaps!U305:U376)+'iBoxx Extrapolation'!$H376,2)</f>
        <v>3.89</v>
      </c>
      <c r="V376" s="13">
        <f>ROUND(AVERAGE(Zinsswaps!V305:V376)+'iBoxx Extrapolation'!$H376,2)</f>
        <v>3.89</v>
      </c>
      <c r="W376" s="13">
        <f>ROUND(AVERAGE(Zinsswaps!W305:W376)+'iBoxx Extrapolation'!$H376,2)</f>
        <v>3.89</v>
      </c>
      <c r="X376" s="13">
        <f>ROUND(AVERAGE(Zinsswaps!X305:X376)+'iBoxx Extrapolation'!$H376,2)</f>
        <v>3.89</v>
      </c>
      <c r="Y376" s="13">
        <f>ROUND(AVERAGE(Zinsswaps!Y305:Y376)+'iBoxx Extrapolation'!$H376,2)</f>
        <v>3.89</v>
      </c>
      <c r="Z376" s="13">
        <f>ROUND(AVERAGE(Zinsswaps!Z305:Z376)+'iBoxx Extrapolation'!$H376,2)</f>
        <v>3.89</v>
      </c>
      <c r="AA376" s="13">
        <f>ROUND(AVERAGE(Zinsswaps!AA305:AA376)+'iBoxx Extrapolation'!$H376,2)</f>
        <v>3.88</v>
      </c>
      <c r="AB376" s="13">
        <f>ROUND(AVERAGE(Zinsswaps!AB305:AB376)+'iBoxx Extrapolation'!$H376,2)</f>
        <v>3.88</v>
      </c>
      <c r="AC376" s="13">
        <f>ROUND(AVERAGE(Zinsswaps!AC305:AC376)+'iBoxx Extrapolation'!$H376,2)</f>
        <v>3.87</v>
      </c>
      <c r="AD376" s="13">
        <f>ROUND(AVERAGE(Zinsswaps!AD305:AD376)+'iBoxx Extrapolation'!$H376,2)</f>
        <v>3.86</v>
      </c>
      <c r="AE376" s="13">
        <f>ROUND(AVERAGE(Zinsswaps!AE305:AE376)+'iBoxx Extrapolation'!$H376,2)</f>
        <v>3.86</v>
      </c>
      <c r="AF376" s="13">
        <f>ROUND(AVERAGE(Zinsswaps!AF305:AF376)+'iBoxx Extrapolation'!$H376,2)</f>
        <v>3.84</v>
      </c>
      <c r="AG376" s="13">
        <f>ROUND(AVERAGE(Zinsswaps!AG305:AG376)+'iBoxx Extrapolation'!$H376,2)</f>
        <v>3.82</v>
      </c>
      <c r="AH376" s="13">
        <f>ROUND(AVERAGE(Zinsswaps!AH305:AH376)+'iBoxx Extrapolation'!$H376,2)</f>
        <v>3.81</v>
      </c>
      <c r="AI376" s="13">
        <f>ROUND(AVERAGE(Zinsswaps!AI305:AI376)+'iBoxx Extrapolation'!$H376,2)</f>
        <v>3.79</v>
      </c>
      <c r="AJ376" s="13">
        <f>ROUND(AVERAGE(Zinsswaps!AJ305:AJ376)+'iBoxx Extrapolation'!$H376,2)</f>
        <v>3.78</v>
      </c>
      <c r="AK376" s="13">
        <f>ROUND(AVERAGE(Zinsswaps!AK305:AK376)+'iBoxx Extrapolation'!$H376,2)</f>
        <v>3.77</v>
      </c>
      <c r="AL376" s="13">
        <f>ROUND(AVERAGE(Zinsswaps!AL305:AL376)+'iBoxx Extrapolation'!$H376,2)</f>
        <v>3.76</v>
      </c>
      <c r="AM376" s="13">
        <f>ROUND(AVERAGE(Zinsswaps!AM305:AM376)+'iBoxx Extrapolation'!$H376,2)</f>
        <v>3.75</v>
      </c>
      <c r="AN376" s="13">
        <f>ROUND(AVERAGE(Zinsswaps!AN305:AN376)+'iBoxx Extrapolation'!$H376,2)</f>
        <v>3.74</v>
      </c>
      <c r="AO376" s="13">
        <f>ROUND(AVERAGE(Zinsswaps!AO305:AO376)+'iBoxx Extrapolation'!$H376,2)</f>
        <v>3.73</v>
      </c>
      <c r="AP376" s="13">
        <f>ROUND(AVERAGE(Zinsswaps!AP305:AP376)+'iBoxx Extrapolation'!$H376,2)</f>
        <v>3.7</v>
      </c>
      <c r="AQ376" s="13">
        <f>ROUND(AVERAGE(Zinsswaps!AQ305:AQ376)+'iBoxx Extrapolation'!$H376,2)</f>
        <v>3.68</v>
      </c>
      <c r="AR376" s="13">
        <f>ROUND(AVERAGE(Zinsswaps!AR305:AR376)+'iBoxx Extrapolation'!$H376,2)</f>
        <v>3.66</v>
      </c>
      <c r="AS376" s="13">
        <f>ROUND(AVERAGE(Zinsswaps!AS305:AS376)+'iBoxx Extrapolation'!$H376,2)</f>
        <v>3.64</v>
      </c>
      <c r="AT376" s="13">
        <f>ROUND(AVERAGE(Zinsswaps!AT305:AT376)+'iBoxx Extrapolation'!$H376,2)</f>
        <v>3.62</v>
      </c>
      <c r="AU376" s="13">
        <f>ROUND(AVERAGE(Zinsswaps!AU305:AU376)+'iBoxx Extrapolation'!$H376,2)</f>
        <v>3.61</v>
      </c>
      <c r="AV376" s="13">
        <f>ROUND(AVERAGE(Zinsswaps!AV305:AV376)+'iBoxx Extrapolation'!$H376,2)</f>
        <v>3.59</v>
      </c>
      <c r="AW376" s="13">
        <f>ROUND(AVERAGE(Zinsswaps!AW305:AW376)+'iBoxx Extrapolation'!$H376,2)</f>
        <v>3.57</v>
      </c>
      <c r="AX376" s="13">
        <f>ROUND(AVERAGE(Zinsswaps!AX305:AX376)+'iBoxx Extrapolation'!$H376,2)</f>
        <v>3.56</v>
      </c>
      <c r="AY376" s="13">
        <f>ROUND(AVERAGE(Zinsswaps!AY305:AY376)+'iBoxx Extrapolation'!$H376,2)</f>
        <v>3.54</v>
      </c>
    </row>
    <row r="377" spans="1:51" s="16" customFormat="1" x14ac:dyDescent="0.2">
      <c r="A377" s="12">
        <v>48699</v>
      </c>
      <c r="B377" s="13">
        <f>ROUND(AVERAGE(Zinsswaps!B306:B377)+'iBoxx Extrapolation'!$H377,2)</f>
        <v>2.99</v>
      </c>
      <c r="C377" s="13">
        <f>ROUND(AVERAGE(Zinsswaps!C306:C377)+'iBoxx Extrapolation'!$H377,2)</f>
        <v>3</v>
      </c>
      <c r="D377" s="13">
        <f>ROUND(AVERAGE(Zinsswaps!D306:D377)+'iBoxx Extrapolation'!$H377,2)</f>
        <v>3.05</v>
      </c>
      <c r="E377" s="13">
        <f>ROUND(AVERAGE(Zinsswaps!E306:E377)+'iBoxx Extrapolation'!$H377,2)</f>
        <v>3.12</v>
      </c>
      <c r="F377" s="13">
        <f>ROUND(AVERAGE(Zinsswaps!F306:F377)+'iBoxx Extrapolation'!$H377,2)</f>
        <v>3.19</v>
      </c>
      <c r="G377" s="13">
        <f>ROUND(AVERAGE(Zinsswaps!G306:G377)+'iBoxx Extrapolation'!$H377,2)</f>
        <v>3.27</v>
      </c>
      <c r="H377" s="13">
        <f>ROUND(AVERAGE(Zinsswaps!H306:H377)+'iBoxx Extrapolation'!$H377,2)</f>
        <v>3.34</v>
      </c>
      <c r="I377" s="13">
        <f>ROUND(AVERAGE(Zinsswaps!I306:I377)+'iBoxx Extrapolation'!$H377,2)</f>
        <v>3.41</v>
      </c>
      <c r="J377" s="13">
        <f>ROUND(AVERAGE(Zinsswaps!J306:J377)+'iBoxx Extrapolation'!$H377,2)</f>
        <v>3.48</v>
      </c>
      <c r="K377" s="13">
        <f>ROUND(AVERAGE(Zinsswaps!K306:K377)+'iBoxx Extrapolation'!$H377,2)</f>
        <v>3.54</v>
      </c>
      <c r="L377" s="13">
        <f>ROUND(AVERAGE(Zinsswaps!L306:L377)+'iBoxx Extrapolation'!$H377,2)</f>
        <v>3.6</v>
      </c>
      <c r="M377" s="13">
        <f>ROUND(AVERAGE(Zinsswaps!M306:M377)+'iBoxx Extrapolation'!$H377,2)</f>
        <v>3.65</v>
      </c>
      <c r="N377" s="13">
        <f>ROUND(AVERAGE(Zinsswaps!N306:N377)+'iBoxx Extrapolation'!$H377,2)</f>
        <v>3.7</v>
      </c>
      <c r="O377" s="13">
        <f>ROUND(AVERAGE(Zinsswaps!O306:O377)+'iBoxx Extrapolation'!$H377,2)</f>
        <v>3.75</v>
      </c>
      <c r="P377" s="13">
        <f>ROUND(AVERAGE(Zinsswaps!P306:P377)+'iBoxx Extrapolation'!$H377,2)</f>
        <v>3.78</v>
      </c>
      <c r="Q377" s="13">
        <f>ROUND(AVERAGE(Zinsswaps!Q306:Q377)+'iBoxx Extrapolation'!$H377,2)</f>
        <v>3.81</v>
      </c>
      <c r="R377" s="13">
        <f>ROUND(AVERAGE(Zinsswaps!R306:R377)+'iBoxx Extrapolation'!$H377,2)</f>
        <v>3.83</v>
      </c>
      <c r="S377" s="13">
        <f>ROUND(AVERAGE(Zinsswaps!S306:S377)+'iBoxx Extrapolation'!$H377,2)</f>
        <v>3.85</v>
      </c>
      <c r="T377" s="13">
        <f>ROUND(AVERAGE(Zinsswaps!T306:T377)+'iBoxx Extrapolation'!$H377,2)</f>
        <v>3.87</v>
      </c>
      <c r="U377" s="13">
        <f>ROUND(AVERAGE(Zinsswaps!U306:U377)+'iBoxx Extrapolation'!$H377,2)</f>
        <v>3.89</v>
      </c>
      <c r="V377" s="13">
        <f>ROUND(AVERAGE(Zinsswaps!V306:V377)+'iBoxx Extrapolation'!$H377,2)</f>
        <v>3.89</v>
      </c>
      <c r="W377" s="13">
        <f>ROUND(AVERAGE(Zinsswaps!W306:W377)+'iBoxx Extrapolation'!$H377,2)</f>
        <v>3.89</v>
      </c>
      <c r="X377" s="13">
        <f>ROUND(AVERAGE(Zinsswaps!X306:X377)+'iBoxx Extrapolation'!$H377,2)</f>
        <v>3.89</v>
      </c>
      <c r="Y377" s="13">
        <f>ROUND(AVERAGE(Zinsswaps!Y306:Y377)+'iBoxx Extrapolation'!$H377,2)</f>
        <v>3.89</v>
      </c>
      <c r="Z377" s="13">
        <f>ROUND(AVERAGE(Zinsswaps!Z306:Z377)+'iBoxx Extrapolation'!$H377,2)</f>
        <v>3.89</v>
      </c>
      <c r="AA377" s="13">
        <f>ROUND(AVERAGE(Zinsswaps!AA306:AA377)+'iBoxx Extrapolation'!$H377,2)</f>
        <v>3.88</v>
      </c>
      <c r="AB377" s="13">
        <f>ROUND(AVERAGE(Zinsswaps!AB306:AB377)+'iBoxx Extrapolation'!$H377,2)</f>
        <v>3.88</v>
      </c>
      <c r="AC377" s="13">
        <f>ROUND(AVERAGE(Zinsswaps!AC306:AC377)+'iBoxx Extrapolation'!$H377,2)</f>
        <v>3.87</v>
      </c>
      <c r="AD377" s="13">
        <f>ROUND(AVERAGE(Zinsswaps!AD306:AD377)+'iBoxx Extrapolation'!$H377,2)</f>
        <v>3.86</v>
      </c>
      <c r="AE377" s="13">
        <f>ROUND(AVERAGE(Zinsswaps!AE306:AE377)+'iBoxx Extrapolation'!$H377,2)</f>
        <v>3.86</v>
      </c>
      <c r="AF377" s="13">
        <f>ROUND(AVERAGE(Zinsswaps!AF306:AF377)+'iBoxx Extrapolation'!$H377,2)</f>
        <v>3.84</v>
      </c>
      <c r="AG377" s="13">
        <f>ROUND(AVERAGE(Zinsswaps!AG306:AG377)+'iBoxx Extrapolation'!$H377,2)</f>
        <v>3.82</v>
      </c>
      <c r="AH377" s="13">
        <f>ROUND(AVERAGE(Zinsswaps!AH306:AH377)+'iBoxx Extrapolation'!$H377,2)</f>
        <v>3.81</v>
      </c>
      <c r="AI377" s="13">
        <f>ROUND(AVERAGE(Zinsswaps!AI306:AI377)+'iBoxx Extrapolation'!$H377,2)</f>
        <v>3.79</v>
      </c>
      <c r="AJ377" s="13">
        <f>ROUND(AVERAGE(Zinsswaps!AJ306:AJ377)+'iBoxx Extrapolation'!$H377,2)</f>
        <v>3.78</v>
      </c>
      <c r="AK377" s="13">
        <f>ROUND(AVERAGE(Zinsswaps!AK306:AK377)+'iBoxx Extrapolation'!$H377,2)</f>
        <v>3.77</v>
      </c>
      <c r="AL377" s="13">
        <f>ROUND(AVERAGE(Zinsswaps!AL306:AL377)+'iBoxx Extrapolation'!$H377,2)</f>
        <v>3.76</v>
      </c>
      <c r="AM377" s="13">
        <f>ROUND(AVERAGE(Zinsswaps!AM306:AM377)+'iBoxx Extrapolation'!$H377,2)</f>
        <v>3.75</v>
      </c>
      <c r="AN377" s="13">
        <f>ROUND(AVERAGE(Zinsswaps!AN306:AN377)+'iBoxx Extrapolation'!$H377,2)</f>
        <v>3.74</v>
      </c>
      <c r="AO377" s="13">
        <f>ROUND(AVERAGE(Zinsswaps!AO306:AO377)+'iBoxx Extrapolation'!$H377,2)</f>
        <v>3.73</v>
      </c>
      <c r="AP377" s="13">
        <f>ROUND(AVERAGE(Zinsswaps!AP306:AP377)+'iBoxx Extrapolation'!$H377,2)</f>
        <v>3.7</v>
      </c>
      <c r="AQ377" s="13">
        <f>ROUND(AVERAGE(Zinsswaps!AQ306:AQ377)+'iBoxx Extrapolation'!$H377,2)</f>
        <v>3.68</v>
      </c>
      <c r="AR377" s="13">
        <f>ROUND(AVERAGE(Zinsswaps!AR306:AR377)+'iBoxx Extrapolation'!$H377,2)</f>
        <v>3.66</v>
      </c>
      <c r="AS377" s="13">
        <f>ROUND(AVERAGE(Zinsswaps!AS306:AS377)+'iBoxx Extrapolation'!$H377,2)</f>
        <v>3.64</v>
      </c>
      <c r="AT377" s="13">
        <f>ROUND(AVERAGE(Zinsswaps!AT306:AT377)+'iBoxx Extrapolation'!$H377,2)</f>
        <v>3.62</v>
      </c>
      <c r="AU377" s="13">
        <f>ROUND(AVERAGE(Zinsswaps!AU306:AU377)+'iBoxx Extrapolation'!$H377,2)</f>
        <v>3.61</v>
      </c>
      <c r="AV377" s="13">
        <f>ROUND(AVERAGE(Zinsswaps!AV306:AV377)+'iBoxx Extrapolation'!$H377,2)</f>
        <v>3.59</v>
      </c>
      <c r="AW377" s="13">
        <f>ROUND(AVERAGE(Zinsswaps!AW306:AW377)+'iBoxx Extrapolation'!$H377,2)</f>
        <v>3.57</v>
      </c>
      <c r="AX377" s="13">
        <f>ROUND(AVERAGE(Zinsswaps!AX306:AX377)+'iBoxx Extrapolation'!$H377,2)</f>
        <v>3.56</v>
      </c>
      <c r="AY377" s="13">
        <f>ROUND(AVERAGE(Zinsswaps!AY306:AY377)+'iBoxx Extrapolation'!$H377,2)</f>
        <v>3.54</v>
      </c>
    </row>
    <row r="378" spans="1:51" s="16" customFormat="1" x14ac:dyDescent="0.2">
      <c r="A378" s="12">
        <v>48730</v>
      </c>
      <c r="B378" s="13">
        <f>ROUND(AVERAGE(Zinsswaps!B307:B378)+'iBoxx Extrapolation'!$H378,2)</f>
        <v>2.99</v>
      </c>
      <c r="C378" s="13">
        <f>ROUND(AVERAGE(Zinsswaps!C307:C378)+'iBoxx Extrapolation'!$H378,2)</f>
        <v>3</v>
      </c>
      <c r="D378" s="13">
        <f>ROUND(AVERAGE(Zinsswaps!D307:D378)+'iBoxx Extrapolation'!$H378,2)</f>
        <v>3.05</v>
      </c>
      <c r="E378" s="13">
        <f>ROUND(AVERAGE(Zinsswaps!E307:E378)+'iBoxx Extrapolation'!$H378,2)</f>
        <v>3.12</v>
      </c>
      <c r="F378" s="13">
        <f>ROUND(AVERAGE(Zinsswaps!F307:F378)+'iBoxx Extrapolation'!$H378,2)</f>
        <v>3.19</v>
      </c>
      <c r="G378" s="13">
        <f>ROUND(AVERAGE(Zinsswaps!G307:G378)+'iBoxx Extrapolation'!$H378,2)</f>
        <v>3.27</v>
      </c>
      <c r="H378" s="13">
        <f>ROUND(AVERAGE(Zinsswaps!H307:H378)+'iBoxx Extrapolation'!$H378,2)</f>
        <v>3.34</v>
      </c>
      <c r="I378" s="13">
        <f>ROUND(AVERAGE(Zinsswaps!I307:I378)+'iBoxx Extrapolation'!$H378,2)</f>
        <v>3.41</v>
      </c>
      <c r="J378" s="13">
        <f>ROUND(AVERAGE(Zinsswaps!J307:J378)+'iBoxx Extrapolation'!$H378,2)</f>
        <v>3.48</v>
      </c>
      <c r="K378" s="13">
        <f>ROUND(AVERAGE(Zinsswaps!K307:K378)+'iBoxx Extrapolation'!$H378,2)</f>
        <v>3.54</v>
      </c>
      <c r="L378" s="13">
        <f>ROUND(AVERAGE(Zinsswaps!L307:L378)+'iBoxx Extrapolation'!$H378,2)</f>
        <v>3.6</v>
      </c>
      <c r="M378" s="13">
        <f>ROUND(AVERAGE(Zinsswaps!M307:M378)+'iBoxx Extrapolation'!$H378,2)</f>
        <v>3.65</v>
      </c>
      <c r="N378" s="13">
        <f>ROUND(AVERAGE(Zinsswaps!N307:N378)+'iBoxx Extrapolation'!$H378,2)</f>
        <v>3.7</v>
      </c>
      <c r="O378" s="13">
        <f>ROUND(AVERAGE(Zinsswaps!O307:O378)+'iBoxx Extrapolation'!$H378,2)</f>
        <v>3.75</v>
      </c>
      <c r="P378" s="13">
        <f>ROUND(AVERAGE(Zinsswaps!P307:P378)+'iBoxx Extrapolation'!$H378,2)</f>
        <v>3.78</v>
      </c>
      <c r="Q378" s="13">
        <f>ROUND(AVERAGE(Zinsswaps!Q307:Q378)+'iBoxx Extrapolation'!$H378,2)</f>
        <v>3.81</v>
      </c>
      <c r="R378" s="13">
        <f>ROUND(AVERAGE(Zinsswaps!R307:R378)+'iBoxx Extrapolation'!$H378,2)</f>
        <v>3.83</v>
      </c>
      <c r="S378" s="13">
        <f>ROUND(AVERAGE(Zinsswaps!S307:S378)+'iBoxx Extrapolation'!$H378,2)</f>
        <v>3.85</v>
      </c>
      <c r="T378" s="13">
        <f>ROUND(AVERAGE(Zinsswaps!T307:T378)+'iBoxx Extrapolation'!$H378,2)</f>
        <v>3.87</v>
      </c>
      <c r="U378" s="13">
        <f>ROUND(AVERAGE(Zinsswaps!U307:U378)+'iBoxx Extrapolation'!$H378,2)</f>
        <v>3.89</v>
      </c>
      <c r="V378" s="13">
        <f>ROUND(AVERAGE(Zinsswaps!V307:V378)+'iBoxx Extrapolation'!$H378,2)</f>
        <v>3.89</v>
      </c>
      <c r="W378" s="13">
        <f>ROUND(AVERAGE(Zinsswaps!W307:W378)+'iBoxx Extrapolation'!$H378,2)</f>
        <v>3.89</v>
      </c>
      <c r="X378" s="13">
        <f>ROUND(AVERAGE(Zinsswaps!X307:X378)+'iBoxx Extrapolation'!$H378,2)</f>
        <v>3.89</v>
      </c>
      <c r="Y378" s="13">
        <f>ROUND(AVERAGE(Zinsswaps!Y307:Y378)+'iBoxx Extrapolation'!$H378,2)</f>
        <v>3.89</v>
      </c>
      <c r="Z378" s="13">
        <f>ROUND(AVERAGE(Zinsswaps!Z307:Z378)+'iBoxx Extrapolation'!$H378,2)</f>
        <v>3.89</v>
      </c>
      <c r="AA378" s="13">
        <f>ROUND(AVERAGE(Zinsswaps!AA307:AA378)+'iBoxx Extrapolation'!$H378,2)</f>
        <v>3.88</v>
      </c>
      <c r="AB378" s="13">
        <f>ROUND(AVERAGE(Zinsswaps!AB307:AB378)+'iBoxx Extrapolation'!$H378,2)</f>
        <v>3.88</v>
      </c>
      <c r="AC378" s="13">
        <f>ROUND(AVERAGE(Zinsswaps!AC307:AC378)+'iBoxx Extrapolation'!$H378,2)</f>
        <v>3.87</v>
      </c>
      <c r="AD378" s="13">
        <f>ROUND(AVERAGE(Zinsswaps!AD307:AD378)+'iBoxx Extrapolation'!$H378,2)</f>
        <v>3.86</v>
      </c>
      <c r="AE378" s="13">
        <f>ROUND(AVERAGE(Zinsswaps!AE307:AE378)+'iBoxx Extrapolation'!$H378,2)</f>
        <v>3.86</v>
      </c>
      <c r="AF378" s="13">
        <f>ROUND(AVERAGE(Zinsswaps!AF307:AF378)+'iBoxx Extrapolation'!$H378,2)</f>
        <v>3.84</v>
      </c>
      <c r="AG378" s="13">
        <f>ROUND(AVERAGE(Zinsswaps!AG307:AG378)+'iBoxx Extrapolation'!$H378,2)</f>
        <v>3.82</v>
      </c>
      <c r="AH378" s="13">
        <f>ROUND(AVERAGE(Zinsswaps!AH307:AH378)+'iBoxx Extrapolation'!$H378,2)</f>
        <v>3.81</v>
      </c>
      <c r="AI378" s="13">
        <f>ROUND(AVERAGE(Zinsswaps!AI307:AI378)+'iBoxx Extrapolation'!$H378,2)</f>
        <v>3.79</v>
      </c>
      <c r="AJ378" s="13">
        <f>ROUND(AVERAGE(Zinsswaps!AJ307:AJ378)+'iBoxx Extrapolation'!$H378,2)</f>
        <v>3.78</v>
      </c>
      <c r="AK378" s="13">
        <f>ROUND(AVERAGE(Zinsswaps!AK307:AK378)+'iBoxx Extrapolation'!$H378,2)</f>
        <v>3.77</v>
      </c>
      <c r="AL378" s="13">
        <f>ROUND(AVERAGE(Zinsswaps!AL307:AL378)+'iBoxx Extrapolation'!$H378,2)</f>
        <v>3.76</v>
      </c>
      <c r="AM378" s="13">
        <f>ROUND(AVERAGE(Zinsswaps!AM307:AM378)+'iBoxx Extrapolation'!$H378,2)</f>
        <v>3.75</v>
      </c>
      <c r="AN378" s="13">
        <f>ROUND(AVERAGE(Zinsswaps!AN307:AN378)+'iBoxx Extrapolation'!$H378,2)</f>
        <v>3.74</v>
      </c>
      <c r="AO378" s="13">
        <f>ROUND(AVERAGE(Zinsswaps!AO307:AO378)+'iBoxx Extrapolation'!$H378,2)</f>
        <v>3.73</v>
      </c>
      <c r="AP378" s="13">
        <f>ROUND(AVERAGE(Zinsswaps!AP307:AP378)+'iBoxx Extrapolation'!$H378,2)</f>
        <v>3.7</v>
      </c>
      <c r="AQ378" s="13">
        <f>ROUND(AVERAGE(Zinsswaps!AQ307:AQ378)+'iBoxx Extrapolation'!$H378,2)</f>
        <v>3.68</v>
      </c>
      <c r="AR378" s="13">
        <f>ROUND(AVERAGE(Zinsswaps!AR307:AR378)+'iBoxx Extrapolation'!$H378,2)</f>
        <v>3.66</v>
      </c>
      <c r="AS378" s="13">
        <f>ROUND(AVERAGE(Zinsswaps!AS307:AS378)+'iBoxx Extrapolation'!$H378,2)</f>
        <v>3.64</v>
      </c>
      <c r="AT378" s="13">
        <f>ROUND(AVERAGE(Zinsswaps!AT307:AT378)+'iBoxx Extrapolation'!$H378,2)</f>
        <v>3.62</v>
      </c>
      <c r="AU378" s="13">
        <f>ROUND(AVERAGE(Zinsswaps!AU307:AU378)+'iBoxx Extrapolation'!$H378,2)</f>
        <v>3.61</v>
      </c>
      <c r="AV378" s="13">
        <f>ROUND(AVERAGE(Zinsswaps!AV307:AV378)+'iBoxx Extrapolation'!$H378,2)</f>
        <v>3.59</v>
      </c>
      <c r="AW378" s="13">
        <f>ROUND(AVERAGE(Zinsswaps!AW307:AW378)+'iBoxx Extrapolation'!$H378,2)</f>
        <v>3.57</v>
      </c>
      <c r="AX378" s="13">
        <f>ROUND(AVERAGE(Zinsswaps!AX307:AX378)+'iBoxx Extrapolation'!$H378,2)</f>
        <v>3.56</v>
      </c>
      <c r="AY378" s="13">
        <f>ROUND(AVERAGE(Zinsswaps!AY307:AY378)+'iBoxx Extrapolation'!$H378,2)</f>
        <v>3.54</v>
      </c>
    </row>
    <row r="379" spans="1:51" s="16" customFormat="1" x14ac:dyDescent="0.2">
      <c r="A379" s="12">
        <v>48760</v>
      </c>
      <c r="B379" s="13">
        <f>ROUND(AVERAGE(Zinsswaps!B308:B379)+'iBoxx Extrapolation'!$H379,2)</f>
        <v>2.99</v>
      </c>
      <c r="C379" s="13">
        <f>ROUND(AVERAGE(Zinsswaps!C308:C379)+'iBoxx Extrapolation'!$H379,2)</f>
        <v>3</v>
      </c>
      <c r="D379" s="13">
        <f>ROUND(AVERAGE(Zinsswaps!D308:D379)+'iBoxx Extrapolation'!$H379,2)</f>
        <v>3.05</v>
      </c>
      <c r="E379" s="13">
        <f>ROUND(AVERAGE(Zinsswaps!E308:E379)+'iBoxx Extrapolation'!$H379,2)</f>
        <v>3.12</v>
      </c>
      <c r="F379" s="13">
        <f>ROUND(AVERAGE(Zinsswaps!F308:F379)+'iBoxx Extrapolation'!$H379,2)</f>
        <v>3.19</v>
      </c>
      <c r="G379" s="13">
        <f>ROUND(AVERAGE(Zinsswaps!G308:G379)+'iBoxx Extrapolation'!$H379,2)</f>
        <v>3.27</v>
      </c>
      <c r="H379" s="13">
        <f>ROUND(AVERAGE(Zinsswaps!H308:H379)+'iBoxx Extrapolation'!$H379,2)</f>
        <v>3.34</v>
      </c>
      <c r="I379" s="13">
        <f>ROUND(AVERAGE(Zinsswaps!I308:I379)+'iBoxx Extrapolation'!$H379,2)</f>
        <v>3.41</v>
      </c>
      <c r="J379" s="13">
        <f>ROUND(AVERAGE(Zinsswaps!J308:J379)+'iBoxx Extrapolation'!$H379,2)</f>
        <v>3.48</v>
      </c>
      <c r="K379" s="13">
        <f>ROUND(AVERAGE(Zinsswaps!K308:K379)+'iBoxx Extrapolation'!$H379,2)</f>
        <v>3.54</v>
      </c>
      <c r="L379" s="13">
        <f>ROUND(AVERAGE(Zinsswaps!L308:L379)+'iBoxx Extrapolation'!$H379,2)</f>
        <v>3.6</v>
      </c>
      <c r="M379" s="13">
        <f>ROUND(AVERAGE(Zinsswaps!M308:M379)+'iBoxx Extrapolation'!$H379,2)</f>
        <v>3.65</v>
      </c>
      <c r="N379" s="13">
        <f>ROUND(AVERAGE(Zinsswaps!N308:N379)+'iBoxx Extrapolation'!$H379,2)</f>
        <v>3.7</v>
      </c>
      <c r="O379" s="13">
        <f>ROUND(AVERAGE(Zinsswaps!O308:O379)+'iBoxx Extrapolation'!$H379,2)</f>
        <v>3.75</v>
      </c>
      <c r="P379" s="13">
        <f>ROUND(AVERAGE(Zinsswaps!P308:P379)+'iBoxx Extrapolation'!$H379,2)</f>
        <v>3.78</v>
      </c>
      <c r="Q379" s="13">
        <f>ROUND(AVERAGE(Zinsswaps!Q308:Q379)+'iBoxx Extrapolation'!$H379,2)</f>
        <v>3.81</v>
      </c>
      <c r="R379" s="13">
        <f>ROUND(AVERAGE(Zinsswaps!R308:R379)+'iBoxx Extrapolation'!$H379,2)</f>
        <v>3.83</v>
      </c>
      <c r="S379" s="13">
        <f>ROUND(AVERAGE(Zinsswaps!S308:S379)+'iBoxx Extrapolation'!$H379,2)</f>
        <v>3.85</v>
      </c>
      <c r="T379" s="13">
        <f>ROUND(AVERAGE(Zinsswaps!T308:T379)+'iBoxx Extrapolation'!$H379,2)</f>
        <v>3.87</v>
      </c>
      <c r="U379" s="13">
        <f>ROUND(AVERAGE(Zinsswaps!U308:U379)+'iBoxx Extrapolation'!$H379,2)</f>
        <v>3.89</v>
      </c>
      <c r="V379" s="13">
        <f>ROUND(AVERAGE(Zinsswaps!V308:V379)+'iBoxx Extrapolation'!$H379,2)</f>
        <v>3.89</v>
      </c>
      <c r="W379" s="13">
        <f>ROUND(AVERAGE(Zinsswaps!W308:W379)+'iBoxx Extrapolation'!$H379,2)</f>
        <v>3.89</v>
      </c>
      <c r="X379" s="13">
        <f>ROUND(AVERAGE(Zinsswaps!X308:X379)+'iBoxx Extrapolation'!$H379,2)</f>
        <v>3.89</v>
      </c>
      <c r="Y379" s="13">
        <f>ROUND(AVERAGE(Zinsswaps!Y308:Y379)+'iBoxx Extrapolation'!$H379,2)</f>
        <v>3.89</v>
      </c>
      <c r="Z379" s="13">
        <f>ROUND(AVERAGE(Zinsswaps!Z308:Z379)+'iBoxx Extrapolation'!$H379,2)</f>
        <v>3.89</v>
      </c>
      <c r="AA379" s="13">
        <f>ROUND(AVERAGE(Zinsswaps!AA308:AA379)+'iBoxx Extrapolation'!$H379,2)</f>
        <v>3.88</v>
      </c>
      <c r="AB379" s="13">
        <f>ROUND(AVERAGE(Zinsswaps!AB308:AB379)+'iBoxx Extrapolation'!$H379,2)</f>
        <v>3.88</v>
      </c>
      <c r="AC379" s="13">
        <f>ROUND(AVERAGE(Zinsswaps!AC308:AC379)+'iBoxx Extrapolation'!$H379,2)</f>
        <v>3.87</v>
      </c>
      <c r="AD379" s="13">
        <f>ROUND(AVERAGE(Zinsswaps!AD308:AD379)+'iBoxx Extrapolation'!$H379,2)</f>
        <v>3.86</v>
      </c>
      <c r="AE379" s="13">
        <f>ROUND(AVERAGE(Zinsswaps!AE308:AE379)+'iBoxx Extrapolation'!$H379,2)</f>
        <v>3.86</v>
      </c>
      <c r="AF379" s="13">
        <f>ROUND(AVERAGE(Zinsswaps!AF308:AF379)+'iBoxx Extrapolation'!$H379,2)</f>
        <v>3.84</v>
      </c>
      <c r="AG379" s="13">
        <f>ROUND(AVERAGE(Zinsswaps!AG308:AG379)+'iBoxx Extrapolation'!$H379,2)</f>
        <v>3.82</v>
      </c>
      <c r="AH379" s="13">
        <f>ROUND(AVERAGE(Zinsswaps!AH308:AH379)+'iBoxx Extrapolation'!$H379,2)</f>
        <v>3.81</v>
      </c>
      <c r="AI379" s="13">
        <f>ROUND(AVERAGE(Zinsswaps!AI308:AI379)+'iBoxx Extrapolation'!$H379,2)</f>
        <v>3.79</v>
      </c>
      <c r="AJ379" s="13">
        <f>ROUND(AVERAGE(Zinsswaps!AJ308:AJ379)+'iBoxx Extrapolation'!$H379,2)</f>
        <v>3.78</v>
      </c>
      <c r="AK379" s="13">
        <f>ROUND(AVERAGE(Zinsswaps!AK308:AK379)+'iBoxx Extrapolation'!$H379,2)</f>
        <v>3.77</v>
      </c>
      <c r="AL379" s="13">
        <f>ROUND(AVERAGE(Zinsswaps!AL308:AL379)+'iBoxx Extrapolation'!$H379,2)</f>
        <v>3.76</v>
      </c>
      <c r="AM379" s="13">
        <f>ROUND(AVERAGE(Zinsswaps!AM308:AM379)+'iBoxx Extrapolation'!$H379,2)</f>
        <v>3.75</v>
      </c>
      <c r="AN379" s="13">
        <f>ROUND(AVERAGE(Zinsswaps!AN308:AN379)+'iBoxx Extrapolation'!$H379,2)</f>
        <v>3.74</v>
      </c>
      <c r="AO379" s="13">
        <f>ROUND(AVERAGE(Zinsswaps!AO308:AO379)+'iBoxx Extrapolation'!$H379,2)</f>
        <v>3.73</v>
      </c>
      <c r="AP379" s="13">
        <f>ROUND(AVERAGE(Zinsswaps!AP308:AP379)+'iBoxx Extrapolation'!$H379,2)</f>
        <v>3.7</v>
      </c>
      <c r="AQ379" s="13">
        <f>ROUND(AVERAGE(Zinsswaps!AQ308:AQ379)+'iBoxx Extrapolation'!$H379,2)</f>
        <v>3.68</v>
      </c>
      <c r="AR379" s="13">
        <f>ROUND(AVERAGE(Zinsswaps!AR308:AR379)+'iBoxx Extrapolation'!$H379,2)</f>
        <v>3.66</v>
      </c>
      <c r="AS379" s="13">
        <f>ROUND(AVERAGE(Zinsswaps!AS308:AS379)+'iBoxx Extrapolation'!$H379,2)</f>
        <v>3.64</v>
      </c>
      <c r="AT379" s="13">
        <f>ROUND(AVERAGE(Zinsswaps!AT308:AT379)+'iBoxx Extrapolation'!$H379,2)</f>
        <v>3.62</v>
      </c>
      <c r="AU379" s="13">
        <f>ROUND(AVERAGE(Zinsswaps!AU308:AU379)+'iBoxx Extrapolation'!$H379,2)</f>
        <v>3.61</v>
      </c>
      <c r="AV379" s="13">
        <f>ROUND(AVERAGE(Zinsswaps!AV308:AV379)+'iBoxx Extrapolation'!$H379,2)</f>
        <v>3.59</v>
      </c>
      <c r="AW379" s="13">
        <f>ROUND(AVERAGE(Zinsswaps!AW308:AW379)+'iBoxx Extrapolation'!$H379,2)</f>
        <v>3.57</v>
      </c>
      <c r="AX379" s="13">
        <f>ROUND(AVERAGE(Zinsswaps!AX308:AX379)+'iBoxx Extrapolation'!$H379,2)</f>
        <v>3.56</v>
      </c>
      <c r="AY379" s="13">
        <f>ROUND(AVERAGE(Zinsswaps!AY308:AY379)+'iBoxx Extrapolation'!$H379,2)</f>
        <v>3.54</v>
      </c>
    </row>
    <row r="380" spans="1:51" s="16" customFormat="1" x14ac:dyDescent="0.2">
      <c r="A380" s="12">
        <v>48791</v>
      </c>
      <c r="B380" s="13">
        <f>ROUND(AVERAGE(Zinsswaps!B309:B380)+'iBoxx Extrapolation'!$H380,2)</f>
        <v>2.99</v>
      </c>
      <c r="C380" s="13">
        <f>ROUND(AVERAGE(Zinsswaps!C309:C380)+'iBoxx Extrapolation'!$H380,2)</f>
        <v>3</v>
      </c>
      <c r="D380" s="13">
        <f>ROUND(AVERAGE(Zinsswaps!D309:D380)+'iBoxx Extrapolation'!$H380,2)</f>
        <v>3.05</v>
      </c>
      <c r="E380" s="13">
        <f>ROUND(AVERAGE(Zinsswaps!E309:E380)+'iBoxx Extrapolation'!$H380,2)</f>
        <v>3.12</v>
      </c>
      <c r="F380" s="13">
        <f>ROUND(AVERAGE(Zinsswaps!F309:F380)+'iBoxx Extrapolation'!$H380,2)</f>
        <v>3.19</v>
      </c>
      <c r="G380" s="13">
        <f>ROUND(AVERAGE(Zinsswaps!G309:G380)+'iBoxx Extrapolation'!$H380,2)</f>
        <v>3.27</v>
      </c>
      <c r="H380" s="13">
        <f>ROUND(AVERAGE(Zinsswaps!H309:H380)+'iBoxx Extrapolation'!$H380,2)</f>
        <v>3.34</v>
      </c>
      <c r="I380" s="13">
        <f>ROUND(AVERAGE(Zinsswaps!I309:I380)+'iBoxx Extrapolation'!$H380,2)</f>
        <v>3.41</v>
      </c>
      <c r="J380" s="13">
        <f>ROUND(AVERAGE(Zinsswaps!J309:J380)+'iBoxx Extrapolation'!$H380,2)</f>
        <v>3.48</v>
      </c>
      <c r="K380" s="13">
        <f>ROUND(AVERAGE(Zinsswaps!K309:K380)+'iBoxx Extrapolation'!$H380,2)</f>
        <v>3.54</v>
      </c>
      <c r="L380" s="13">
        <f>ROUND(AVERAGE(Zinsswaps!L309:L380)+'iBoxx Extrapolation'!$H380,2)</f>
        <v>3.6</v>
      </c>
      <c r="M380" s="13">
        <f>ROUND(AVERAGE(Zinsswaps!M309:M380)+'iBoxx Extrapolation'!$H380,2)</f>
        <v>3.65</v>
      </c>
      <c r="N380" s="13">
        <f>ROUND(AVERAGE(Zinsswaps!N309:N380)+'iBoxx Extrapolation'!$H380,2)</f>
        <v>3.7</v>
      </c>
      <c r="O380" s="13">
        <f>ROUND(AVERAGE(Zinsswaps!O309:O380)+'iBoxx Extrapolation'!$H380,2)</f>
        <v>3.75</v>
      </c>
      <c r="P380" s="13">
        <f>ROUND(AVERAGE(Zinsswaps!P309:P380)+'iBoxx Extrapolation'!$H380,2)</f>
        <v>3.78</v>
      </c>
      <c r="Q380" s="13">
        <f>ROUND(AVERAGE(Zinsswaps!Q309:Q380)+'iBoxx Extrapolation'!$H380,2)</f>
        <v>3.81</v>
      </c>
      <c r="R380" s="13">
        <f>ROUND(AVERAGE(Zinsswaps!R309:R380)+'iBoxx Extrapolation'!$H380,2)</f>
        <v>3.83</v>
      </c>
      <c r="S380" s="13">
        <f>ROUND(AVERAGE(Zinsswaps!S309:S380)+'iBoxx Extrapolation'!$H380,2)</f>
        <v>3.85</v>
      </c>
      <c r="T380" s="13">
        <f>ROUND(AVERAGE(Zinsswaps!T309:T380)+'iBoxx Extrapolation'!$H380,2)</f>
        <v>3.87</v>
      </c>
      <c r="U380" s="13">
        <f>ROUND(AVERAGE(Zinsswaps!U309:U380)+'iBoxx Extrapolation'!$H380,2)</f>
        <v>3.89</v>
      </c>
      <c r="V380" s="13">
        <f>ROUND(AVERAGE(Zinsswaps!V309:V380)+'iBoxx Extrapolation'!$H380,2)</f>
        <v>3.89</v>
      </c>
      <c r="W380" s="13">
        <f>ROUND(AVERAGE(Zinsswaps!W309:W380)+'iBoxx Extrapolation'!$H380,2)</f>
        <v>3.89</v>
      </c>
      <c r="X380" s="13">
        <f>ROUND(AVERAGE(Zinsswaps!X309:X380)+'iBoxx Extrapolation'!$H380,2)</f>
        <v>3.89</v>
      </c>
      <c r="Y380" s="13">
        <f>ROUND(AVERAGE(Zinsswaps!Y309:Y380)+'iBoxx Extrapolation'!$H380,2)</f>
        <v>3.89</v>
      </c>
      <c r="Z380" s="13">
        <f>ROUND(AVERAGE(Zinsswaps!Z309:Z380)+'iBoxx Extrapolation'!$H380,2)</f>
        <v>3.89</v>
      </c>
      <c r="AA380" s="13">
        <f>ROUND(AVERAGE(Zinsswaps!AA309:AA380)+'iBoxx Extrapolation'!$H380,2)</f>
        <v>3.88</v>
      </c>
      <c r="AB380" s="13">
        <f>ROUND(AVERAGE(Zinsswaps!AB309:AB380)+'iBoxx Extrapolation'!$H380,2)</f>
        <v>3.88</v>
      </c>
      <c r="AC380" s="13">
        <f>ROUND(AVERAGE(Zinsswaps!AC309:AC380)+'iBoxx Extrapolation'!$H380,2)</f>
        <v>3.87</v>
      </c>
      <c r="AD380" s="13">
        <f>ROUND(AVERAGE(Zinsswaps!AD309:AD380)+'iBoxx Extrapolation'!$H380,2)</f>
        <v>3.86</v>
      </c>
      <c r="AE380" s="13">
        <f>ROUND(AVERAGE(Zinsswaps!AE309:AE380)+'iBoxx Extrapolation'!$H380,2)</f>
        <v>3.86</v>
      </c>
      <c r="AF380" s="13">
        <f>ROUND(AVERAGE(Zinsswaps!AF309:AF380)+'iBoxx Extrapolation'!$H380,2)</f>
        <v>3.84</v>
      </c>
      <c r="AG380" s="13">
        <f>ROUND(AVERAGE(Zinsswaps!AG309:AG380)+'iBoxx Extrapolation'!$H380,2)</f>
        <v>3.82</v>
      </c>
      <c r="AH380" s="13">
        <f>ROUND(AVERAGE(Zinsswaps!AH309:AH380)+'iBoxx Extrapolation'!$H380,2)</f>
        <v>3.81</v>
      </c>
      <c r="AI380" s="13">
        <f>ROUND(AVERAGE(Zinsswaps!AI309:AI380)+'iBoxx Extrapolation'!$H380,2)</f>
        <v>3.79</v>
      </c>
      <c r="AJ380" s="13">
        <f>ROUND(AVERAGE(Zinsswaps!AJ309:AJ380)+'iBoxx Extrapolation'!$H380,2)</f>
        <v>3.78</v>
      </c>
      <c r="AK380" s="13">
        <f>ROUND(AVERAGE(Zinsswaps!AK309:AK380)+'iBoxx Extrapolation'!$H380,2)</f>
        <v>3.77</v>
      </c>
      <c r="AL380" s="13">
        <f>ROUND(AVERAGE(Zinsswaps!AL309:AL380)+'iBoxx Extrapolation'!$H380,2)</f>
        <v>3.76</v>
      </c>
      <c r="AM380" s="13">
        <f>ROUND(AVERAGE(Zinsswaps!AM309:AM380)+'iBoxx Extrapolation'!$H380,2)</f>
        <v>3.75</v>
      </c>
      <c r="AN380" s="13">
        <f>ROUND(AVERAGE(Zinsswaps!AN309:AN380)+'iBoxx Extrapolation'!$H380,2)</f>
        <v>3.74</v>
      </c>
      <c r="AO380" s="13">
        <f>ROUND(AVERAGE(Zinsswaps!AO309:AO380)+'iBoxx Extrapolation'!$H380,2)</f>
        <v>3.73</v>
      </c>
      <c r="AP380" s="13">
        <f>ROUND(AVERAGE(Zinsswaps!AP309:AP380)+'iBoxx Extrapolation'!$H380,2)</f>
        <v>3.7</v>
      </c>
      <c r="AQ380" s="13">
        <f>ROUND(AVERAGE(Zinsswaps!AQ309:AQ380)+'iBoxx Extrapolation'!$H380,2)</f>
        <v>3.68</v>
      </c>
      <c r="AR380" s="13">
        <f>ROUND(AVERAGE(Zinsswaps!AR309:AR380)+'iBoxx Extrapolation'!$H380,2)</f>
        <v>3.66</v>
      </c>
      <c r="AS380" s="13">
        <f>ROUND(AVERAGE(Zinsswaps!AS309:AS380)+'iBoxx Extrapolation'!$H380,2)</f>
        <v>3.64</v>
      </c>
      <c r="AT380" s="13">
        <f>ROUND(AVERAGE(Zinsswaps!AT309:AT380)+'iBoxx Extrapolation'!$H380,2)</f>
        <v>3.62</v>
      </c>
      <c r="AU380" s="13">
        <f>ROUND(AVERAGE(Zinsswaps!AU309:AU380)+'iBoxx Extrapolation'!$H380,2)</f>
        <v>3.61</v>
      </c>
      <c r="AV380" s="13">
        <f>ROUND(AVERAGE(Zinsswaps!AV309:AV380)+'iBoxx Extrapolation'!$H380,2)</f>
        <v>3.59</v>
      </c>
      <c r="AW380" s="13">
        <f>ROUND(AVERAGE(Zinsswaps!AW309:AW380)+'iBoxx Extrapolation'!$H380,2)</f>
        <v>3.57</v>
      </c>
      <c r="AX380" s="13">
        <f>ROUND(AVERAGE(Zinsswaps!AX309:AX380)+'iBoxx Extrapolation'!$H380,2)</f>
        <v>3.56</v>
      </c>
      <c r="AY380" s="13">
        <f>ROUND(AVERAGE(Zinsswaps!AY309:AY380)+'iBoxx Extrapolation'!$H380,2)</f>
        <v>3.54</v>
      </c>
    </row>
    <row r="381" spans="1:51" s="16" customFormat="1" x14ac:dyDescent="0.2">
      <c r="A381" s="12">
        <v>48822</v>
      </c>
      <c r="B381" s="13">
        <f>ROUND(AVERAGE(Zinsswaps!B310:B381)+'iBoxx Extrapolation'!$H381,2)</f>
        <v>2.99</v>
      </c>
      <c r="C381" s="13">
        <f>ROUND(AVERAGE(Zinsswaps!C310:C381)+'iBoxx Extrapolation'!$H381,2)</f>
        <v>3</v>
      </c>
      <c r="D381" s="13">
        <f>ROUND(AVERAGE(Zinsswaps!D310:D381)+'iBoxx Extrapolation'!$H381,2)</f>
        <v>3.05</v>
      </c>
      <c r="E381" s="13">
        <f>ROUND(AVERAGE(Zinsswaps!E310:E381)+'iBoxx Extrapolation'!$H381,2)</f>
        <v>3.12</v>
      </c>
      <c r="F381" s="13">
        <f>ROUND(AVERAGE(Zinsswaps!F310:F381)+'iBoxx Extrapolation'!$H381,2)</f>
        <v>3.19</v>
      </c>
      <c r="G381" s="13">
        <f>ROUND(AVERAGE(Zinsswaps!G310:G381)+'iBoxx Extrapolation'!$H381,2)</f>
        <v>3.27</v>
      </c>
      <c r="H381" s="13">
        <f>ROUND(AVERAGE(Zinsswaps!H310:H381)+'iBoxx Extrapolation'!$H381,2)</f>
        <v>3.34</v>
      </c>
      <c r="I381" s="13">
        <f>ROUND(AVERAGE(Zinsswaps!I310:I381)+'iBoxx Extrapolation'!$H381,2)</f>
        <v>3.41</v>
      </c>
      <c r="J381" s="13">
        <f>ROUND(AVERAGE(Zinsswaps!J310:J381)+'iBoxx Extrapolation'!$H381,2)</f>
        <v>3.48</v>
      </c>
      <c r="K381" s="13">
        <f>ROUND(AVERAGE(Zinsswaps!K310:K381)+'iBoxx Extrapolation'!$H381,2)</f>
        <v>3.54</v>
      </c>
      <c r="L381" s="13">
        <f>ROUND(AVERAGE(Zinsswaps!L310:L381)+'iBoxx Extrapolation'!$H381,2)</f>
        <v>3.6</v>
      </c>
      <c r="M381" s="13">
        <f>ROUND(AVERAGE(Zinsswaps!M310:M381)+'iBoxx Extrapolation'!$H381,2)</f>
        <v>3.65</v>
      </c>
      <c r="N381" s="13">
        <f>ROUND(AVERAGE(Zinsswaps!N310:N381)+'iBoxx Extrapolation'!$H381,2)</f>
        <v>3.7</v>
      </c>
      <c r="O381" s="13">
        <f>ROUND(AVERAGE(Zinsswaps!O310:O381)+'iBoxx Extrapolation'!$H381,2)</f>
        <v>3.75</v>
      </c>
      <c r="P381" s="13">
        <f>ROUND(AVERAGE(Zinsswaps!P310:P381)+'iBoxx Extrapolation'!$H381,2)</f>
        <v>3.78</v>
      </c>
      <c r="Q381" s="13">
        <f>ROUND(AVERAGE(Zinsswaps!Q310:Q381)+'iBoxx Extrapolation'!$H381,2)</f>
        <v>3.81</v>
      </c>
      <c r="R381" s="13">
        <f>ROUND(AVERAGE(Zinsswaps!R310:R381)+'iBoxx Extrapolation'!$H381,2)</f>
        <v>3.83</v>
      </c>
      <c r="S381" s="13">
        <f>ROUND(AVERAGE(Zinsswaps!S310:S381)+'iBoxx Extrapolation'!$H381,2)</f>
        <v>3.85</v>
      </c>
      <c r="T381" s="13">
        <f>ROUND(AVERAGE(Zinsswaps!T310:T381)+'iBoxx Extrapolation'!$H381,2)</f>
        <v>3.87</v>
      </c>
      <c r="U381" s="13">
        <f>ROUND(AVERAGE(Zinsswaps!U310:U381)+'iBoxx Extrapolation'!$H381,2)</f>
        <v>3.89</v>
      </c>
      <c r="V381" s="13">
        <f>ROUND(AVERAGE(Zinsswaps!V310:V381)+'iBoxx Extrapolation'!$H381,2)</f>
        <v>3.89</v>
      </c>
      <c r="W381" s="13">
        <f>ROUND(AVERAGE(Zinsswaps!W310:W381)+'iBoxx Extrapolation'!$H381,2)</f>
        <v>3.89</v>
      </c>
      <c r="X381" s="13">
        <f>ROUND(AVERAGE(Zinsswaps!X310:X381)+'iBoxx Extrapolation'!$H381,2)</f>
        <v>3.89</v>
      </c>
      <c r="Y381" s="13">
        <f>ROUND(AVERAGE(Zinsswaps!Y310:Y381)+'iBoxx Extrapolation'!$H381,2)</f>
        <v>3.89</v>
      </c>
      <c r="Z381" s="13">
        <f>ROUND(AVERAGE(Zinsswaps!Z310:Z381)+'iBoxx Extrapolation'!$H381,2)</f>
        <v>3.89</v>
      </c>
      <c r="AA381" s="13">
        <f>ROUND(AVERAGE(Zinsswaps!AA310:AA381)+'iBoxx Extrapolation'!$H381,2)</f>
        <v>3.88</v>
      </c>
      <c r="AB381" s="13">
        <f>ROUND(AVERAGE(Zinsswaps!AB310:AB381)+'iBoxx Extrapolation'!$H381,2)</f>
        <v>3.88</v>
      </c>
      <c r="AC381" s="13">
        <f>ROUND(AVERAGE(Zinsswaps!AC310:AC381)+'iBoxx Extrapolation'!$H381,2)</f>
        <v>3.87</v>
      </c>
      <c r="AD381" s="13">
        <f>ROUND(AVERAGE(Zinsswaps!AD310:AD381)+'iBoxx Extrapolation'!$H381,2)</f>
        <v>3.86</v>
      </c>
      <c r="AE381" s="13">
        <f>ROUND(AVERAGE(Zinsswaps!AE310:AE381)+'iBoxx Extrapolation'!$H381,2)</f>
        <v>3.86</v>
      </c>
      <c r="AF381" s="13">
        <f>ROUND(AVERAGE(Zinsswaps!AF310:AF381)+'iBoxx Extrapolation'!$H381,2)</f>
        <v>3.84</v>
      </c>
      <c r="AG381" s="13">
        <f>ROUND(AVERAGE(Zinsswaps!AG310:AG381)+'iBoxx Extrapolation'!$H381,2)</f>
        <v>3.82</v>
      </c>
      <c r="AH381" s="13">
        <f>ROUND(AVERAGE(Zinsswaps!AH310:AH381)+'iBoxx Extrapolation'!$H381,2)</f>
        <v>3.81</v>
      </c>
      <c r="AI381" s="13">
        <f>ROUND(AVERAGE(Zinsswaps!AI310:AI381)+'iBoxx Extrapolation'!$H381,2)</f>
        <v>3.79</v>
      </c>
      <c r="AJ381" s="13">
        <f>ROUND(AVERAGE(Zinsswaps!AJ310:AJ381)+'iBoxx Extrapolation'!$H381,2)</f>
        <v>3.78</v>
      </c>
      <c r="AK381" s="13">
        <f>ROUND(AVERAGE(Zinsswaps!AK310:AK381)+'iBoxx Extrapolation'!$H381,2)</f>
        <v>3.77</v>
      </c>
      <c r="AL381" s="13">
        <f>ROUND(AVERAGE(Zinsswaps!AL310:AL381)+'iBoxx Extrapolation'!$H381,2)</f>
        <v>3.76</v>
      </c>
      <c r="AM381" s="13">
        <f>ROUND(AVERAGE(Zinsswaps!AM310:AM381)+'iBoxx Extrapolation'!$H381,2)</f>
        <v>3.75</v>
      </c>
      <c r="AN381" s="13">
        <f>ROUND(AVERAGE(Zinsswaps!AN310:AN381)+'iBoxx Extrapolation'!$H381,2)</f>
        <v>3.74</v>
      </c>
      <c r="AO381" s="13">
        <f>ROUND(AVERAGE(Zinsswaps!AO310:AO381)+'iBoxx Extrapolation'!$H381,2)</f>
        <v>3.73</v>
      </c>
      <c r="AP381" s="13">
        <f>ROUND(AVERAGE(Zinsswaps!AP310:AP381)+'iBoxx Extrapolation'!$H381,2)</f>
        <v>3.7</v>
      </c>
      <c r="AQ381" s="13">
        <f>ROUND(AVERAGE(Zinsswaps!AQ310:AQ381)+'iBoxx Extrapolation'!$H381,2)</f>
        <v>3.68</v>
      </c>
      <c r="AR381" s="13">
        <f>ROUND(AVERAGE(Zinsswaps!AR310:AR381)+'iBoxx Extrapolation'!$H381,2)</f>
        <v>3.66</v>
      </c>
      <c r="AS381" s="13">
        <f>ROUND(AVERAGE(Zinsswaps!AS310:AS381)+'iBoxx Extrapolation'!$H381,2)</f>
        <v>3.64</v>
      </c>
      <c r="AT381" s="13">
        <f>ROUND(AVERAGE(Zinsswaps!AT310:AT381)+'iBoxx Extrapolation'!$H381,2)</f>
        <v>3.62</v>
      </c>
      <c r="AU381" s="13">
        <f>ROUND(AVERAGE(Zinsswaps!AU310:AU381)+'iBoxx Extrapolation'!$H381,2)</f>
        <v>3.61</v>
      </c>
      <c r="AV381" s="13">
        <f>ROUND(AVERAGE(Zinsswaps!AV310:AV381)+'iBoxx Extrapolation'!$H381,2)</f>
        <v>3.59</v>
      </c>
      <c r="AW381" s="13">
        <f>ROUND(AVERAGE(Zinsswaps!AW310:AW381)+'iBoxx Extrapolation'!$H381,2)</f>
        <v>3.57</v>
      </c>
      <c r="AX381" s="13">
        <f>ROUND(AVERAGE(Zinsswaps!AX310:AX381)+'iBoxx Extrapolation'!$H381,2)</f>
        <v>3.56</v>
      </c>
      <c r="AY381" s="13">
        <f>ROUND(AVERAGE(Zinsswaps!AY310:AY381)+'iBoxx Extrapolation'!$H381,2)</f>
        <v>3.54</v>
      </c>
    </row>
    <row r="382" spans="1:51" s="16" customFormat="1" x14ac:dyDescent="0.2">
      <c r="A382" s="12">
        <v>48852</v>
      </c>
      <c r="B382" s="13">
        <f>ROUND(AVERAGE(Zinsswaps!B311:B382)+'iBoxx Extrapolation'!$H382,2)</f>
        <v>2.99</v>
      </c>
      <c r="C382" s="13">
        <f>ROUND(AVERAGE(Zinsswaps!C311:C382)+'iBoxx Extrapolation'!$H382,2)</f>
        <v>3</v>
      </c>
      <c r="D382" s="13">
        <f>ROUND(AVERAGE(Zinsswaps!D311:D382)+'iBoxx Extrapolation'!$H382,2)</f>
        <v>3.05</v>
      </c>
      <c r="E382" s="13">
        <f>ROUND(AVERAGE(Zinsswaps!E311:E382)+'iBoxx Extrapolation'!$H382,2)</f>
        <v>3.12</v>
      </c>
      <c r="F382" s="13">
        <f>ROUND(AVERAGE(Zinsswaps!F311:F382)+'iBoxx Extrapolation'!$H382,2)</f>
        <v>3.19</v>
      </c>
      <c r="G382" s="13">
        <f>ROUND(AVERAGE(Zinsswaps!G311:G382)+'iBoxx Extrapolation'!$H382,2)</f>
        <v>3.27</v>
      </c>
      <c r="H382" s="13">
        <f>ROUND(AVERAGE(Zinsswaps!H311:H382)+'iBoxx Extrapolation'!$H382,2)</f>
        <v>3.34</v>
      </c>
      <c r="I382" s="13">
        <f>ROUND(AVERAGE(Zinsswaps!I311:I382)+'iBoxx Extrapolation'!$H382,2)</f>
        <v>3.41</v>
      </c>
      <c r="J382" s="13">
        <f>ROUND(AVERAGE(Zinsswaps!J311:J382)+'iBoxx Extrapolation'!$H382,2)</f>
        <v>3.48</v>
      </c>
      <c r="K382" s="13">
        <f>ROUND(AVERAGE(Zinsswaps!K311:K382)+'iBoxx Extrapolation'!$H382,2)</f>
        <v>3.54</v>
      </c>
      <c r="L382" s="13">
        <f>ROUND(AVERAGE(Zinsswaps!L311:L382)+'iBoxx Extrapolation'!$H382,2)</f>
        <v>3.6</v>
      </c>
      <c r="M382" s="13">
        <f>ROUND(AVERAGE(Zinsswaps!M311:M382)+'iBoxx Extrapolation'!$H382,2)</f>
        <v>3.65</v>
      </c>
      <c r="N382" s="13">
        <f>ROUND(AVERAGE(Zinsswaps!N311:N382)+'iBoxx Extrapolation'!$H382,2)</f>
        <v>3.7</v>
      </c>
      <c r="O382" s="13">
        <f>ROUND(AVERAGE(Zinsswaps!O311:O382)+'iBoxx Extrapolation'!$H382,2)</f>
        <v>3.75</v>
      </c>
      <c r="P382" s="13">
        <f>ROUND(AVERAGE(Zinsswaps!P311:P382)+'iBoxx Extrapolation'!$H382,2)</f>
        <v>3.78</v>
      </c>
      <c r="Q382" s="13">
        <f>ROUND(AVERAGE(Zinsswaps!Q311:Q382)+'iBoxx Extrapolation'!$H382,2)</f>
        <v>3.81</v>
      </c>
      <c r="R382" s="13">
        <f>ROUND(AVERAGE(Zinsswaps!R311:R382)+'iBoxx Extrapolation'!$H382,2)</f>
        <v>3.83</v>
      </c>
      <c r="S382" s="13">
        <f>ROUND(AVERAGE(Zinsswaps!S311:S382)+'iBoxx Extrapolation'!$H382,2)</f>
        <v>3.85</v>
      </c>
      <c r="T382" s="13">
        <f>ROUND(AVERAGE(Zinsswaps!T311:T382)+'iBoxx Extrapolation'!$H382,2)</f>
        <v>3.87</v>
      </c>
      <c r="U382" s="13">
        <f>ROUND(AVERAGE(Zinsswaps!U311:U382)+'iBoxx Extrapolation'!$H382,2)</f>
        <v>3.89</v>
      </c>
      <c r="V382" s="13">
        <f>ROUND(AVERAGE(Zinsswaps!V311:V382)+'iBoxx Extrapolation'!$H382,2)</f>
        <v>3.89</v>
      </c>
      <c r="W382" s="13">
        <f>ROUND(AVERAGE(Zinsswaps!W311:W382)+'iBoxx Extrapolation'!$H382,2)</f>
        <v>3.89</v>
      </c>
      <c r="X382" s="13">
        <f>ROUND(AVERAGE(Zinsswaps!X311:X382)+'iBoxx Extrapolation'!$H382,2)</f>
        <v>3.89</v>
      </c>
      <c r="Y382" s="13">
        <f>ROUND(AVERAGE(Zinsswaps!Y311:Y382)+'iBoxx Extrapolation'!$H382,2)</f>
        <v>3.89</v>
      </c>
      <c r="Z382" s="13">
        <f>ROUND(AVERAGE(Zinsswaps!Z311:Z382)+'iBoxx Extrapolation'!$H382,2)</f>
        <v>3.89</v>
      </c>
      <c r="AA382" s="13">
        <f>ROUND(AVERAGE(Zinsswaps!AA311:AA382)+'iBoxx Extrapolation'!$H382,2)</f>
        <v>3.88</v>
      </c>
      <c r="AB382" s="13">
        <f>ROUND(AVERAGE(Zinsswaps!AB311:AB382)+'iBoxx Extrapolation'!$H382,2)</f>
        <v>3.88</v>
      </c>
      <c r="AC382" s="13">
        <f>ROUND(AVERAGE(Zinsswaps!AC311:AC382)+'iBoxx Extrapolation'!$H382,2)</f>
        <v>3.87</v>
      </c>
      <c r="AD382" s="13">
        <f>ROUND(AVERAGE(Zinsswaps!AD311:AD382)+'iBoxx Extrapolation'!$H382,2)</f>
        <v>3.86</v>
      </c>
      <c r="AE382" s="13">
        <f>ROUND(AVERAGE(Zinsswaps!AE311:AE382)+'iBoxx Extrapolation'!$H382,2)</f>
        <v>3.86</v>
      </c>
      <c r="AF382" s="13">
        <f>ROUND(AVERAGE(Zinsswaps!AF311:AF382)+'iBoxx Extrapolation'!$H382,2)</f>
        <v>3.84</v>
      </c>
      <c r="AG382" s="13">
        <f>ROUND(AVERAGE(Zinsswaps!AG311:AG382)+'iBoxx Extrapolation'!$H382,2)</f>
        <v>3.82</v>
      </c>
      <c r="AH382" s="13">
        <f>ROUND(AVERAGE(Zinsswaps!AH311:AH382)+'iBoxx Extrapolation'!$H382,2)</f>
        <v>3.81</v>
      </c>
      <c r="AI382" s="13">
        <f>ROUND(AVERAGE(Zinsswaps!AI311:AI382)+'iBoxx Extrapolation'!$H382,2)</f>
        <v>3.79</v>
      </c>
      <c r="AJ382" s="13">
        <f>ROUND(AVERAGE(Zinsswaps!AJ311:AJ382)+'iBoxx Extrapolation'!$H382,2)</f>
        <v>3.78</v>
      </c>
      <c r="AK382" s="13">
        <f>ROUND(AVERAGE(Zinsswaps!AK311:AK382)+'iBoxx Extrapolation'!$H382,2)</f>
        <v>3.77</v>
      </c>
      <c r="AL382" s="13">
        <f>ROUND(AVERAGE(Zinsswaps!AL311:AL382)+'iBoxx Extrapolation'!$H382,2)</f>
        <v>3.76</v>
      </c>
      <c r="AM382" s="13">
        <f>ROUND(AVERAGE(Zinsswaps!AM311:AM382)+'iBoxx Extrapolation'!$H382,2)</f>
        <v>3.75</v>
      </c>
      <c r="AN382" s="13">
        <f>ROUND(AVERAGE(Zinsswaps!AN311:AN382)+'iBoxx Extrapolation'!$H382,2)</f>
        <v>3.74</v>
      </c>
      <c r="AO382" s="13">
        <f>ROUND(AVERAGE(Zinsswaps!AO311:AO382)+'iBoxx Extrapolation'!$H382,2)</f>
        <v>3.73</v>
      </c>
      <c r="AP382" s="13">
        <f>ROUND(AVERAGE(Zinsswaps!AP311:AP382)+'iBoxx Extrapolation'!$H382,2)</f>
        <v>3.7</v>
      </c>
      <c r="AQ382" s="13">
        <f>ROUND(AVERAGE(Zinsswaps!AQ311:AQ382)+'iBoxx Extrapolation'!$H382,2)</f>
        <v>3.68</v>
      </c>
      <c r="AR382" s="13">
        <f>ROUND(AVERAGE(Zinsswaps!AR311:AR382)+'iBoxx Extrapolation'!$H382,2)</f>
        <v>3.66</v>
      </c>
      <c r="AS382" s="13">
        <f>ROUND(AVERAGE(Zinsswaps!AS311:AS382)+'iBoxx Extrapolation'!$H382,2)</f>
        <v>3.64</v>
      </c>
      <c r="AT382" s="13">
        <f>ROUND(AVERAGE(Zinsswaps!AT311:AT382)+'iBoxx Extrapolation'!$H382,2)</f>
        <v>3.62</v>
      </c>
      <c r="AU382" s="13">
        <f>ROUND(AVERAGE(Zinsswaps!AU311:AU382)+'iBoxx Extrapolation'!$H382,2)</f>
        <v>3.61</v>
      </c>
      <c r="AV382" s="13">
        <f>ROUND(AVERAGE(Zinsswaps!AV311:AV382)+'iBoxx Extrapolation'!$H382,2)</f>
        <v>3.59</v>
      </c>
      <c r="AW382" s="13">
        <f>ROUND(AVERAGE(Zinsswaps!AW311:AW382)+'iBoxx Extrapolation'!$H382,2)</f>
        <v>3.57</v>
      </c>
      <c r="AX382" s="13">
        <f>ROUND(AVERAGE(Zinsswaps!AX311:AX382)+'iBoxx Extrapolation'!$H382,2)</f>
        <v>3.56</v>
      </c>
      <c r="AY382" s="13">
        <f>ROUND(AVERAGE(Zinsswaps!AY311:AY382)+'iBoxx Extrapolation'!$H382,2)</f>
        <v>3.54</v>
      </c>
    </row>
    <row r="383" spans="1:51" s="16" customFormat="1" x14ac:dyDescent="0.2">
      <c r="A383" s="12">
        <v>48883</v>
      </c>
      <c r="B383" s="13">
        <f>ROUND(AVERAGE(Zinsswaps!B312:B383)+'iBoxx Extrapolation'!$H383,2)</f>
        <v>2.99</v>
      </c>
      <c r="C383" s="13">
        <f>ROUND(AVERAGE(Zinsswaps!C312:C383)+'iBoxx Extrapolation'!$H383,2)</f>
        <v>3</v>
      </c>
      <c r="D383" s="13">
        <f>ROUND(AVERAGE(Zinsswaps!D312:D383)+'iBoxx Extrapolation'!$H383,2)</f>
        <v>3.05</v>
      </c>
      <c r="E383" s="13">
        <f>ROUND(AVERAGE(Zinsswaps!E312:E383)+'iBoxx Extrapolation'!$H383,2)</f>
        <v>3.12</v>
      </c>
      <c r="F383" s="13">
        <f>ROUND(AVERAGE(Zinsswaps!F312:F383)+'iBoxx Extrapolation'!$H383,2)</f>
        <v>3.19</v>
      </c>
      <c r="G383" s="13">
        <f>ROUND(AVERAGE(Zinsswaps!G312:G383)+'iBoxx Extrapolation'!$H383,2)</f>
        <v>3.27</v>
      </c>
      <c r="H383" s="13">
        <f>ROUND(AVERAGE(Zinsswaps!H312:H383)+'iBoxx Extrapolation'!$H383,2)</f>
        <v>3.34</v>
      </c>
      <c r="I383" s="13">
        <f>ROUND(AVERAGE(Zinsswaps!I312:I383)+'iBoxx Extrapolation'!$H383,2)</f>
        <v>3.41</v>
      </c>
      <c r="J383" s="13">
        <f>ROUND(AVERAGE(Zinsswaps!J312:J383)+'iBoxx Extrapolation'!$H383,2)</f>
        <v>3.48</v>
      </c>
      <c r="K383" s="13">
        <f>ROUND(AVERAGE(Zinsswaps!K312:K383)+'iBoxx Extrapolation'!$H383,2)</f>
        <v>3.54</v>
      </c>
      <c r="L383" s="13">
        <f>ROUND(AVERAGE(Zinsswaps!L312:L383)+'iBoxx Extrapolation'!$H383,2)</f>
        <v>3.6</v>
      </c>
      <c r="M383" s="13">
        <f>ROUND(AVERAGE(Zinsswaps!M312:M383)+'iBoxx Extrapolation'!$H383,2)</f>
        <v>3.65</v>
      </c>
      <c r="N383" s="13">
        <f>ROUND(AVERAGE(Zinsswaps!N312:N383)+'iBoxx Extrapolation'!$H383,2)</f>
        <v>3.7</v>
      </c>
      <c r="O383" s="13">
        <f>ROUND(AVERAGE(Zinsswaps!O312:O383)+'iBoxx Extrapolation'!$H383,2)</f>
        <v>3.75</v>
      </c>
      <c r="P383" s="13">
        <f>ROUND(AVERAGE(Zinsswaps!P312:P383)+'iBoxx Extrapolation'!$H383,2)</f>
        <v>3.78</v>
      </c>
      <c r="Q383" s="13">
        <f>ROUND(AVERAGE(Zinsswaps!Q312:Q383)+'iBoxx Extrapolation'!$H383,2)</f>
        <v>3.81</v>
      </c>
      <c r="R383" s="13">
        <f>ROUND(AVERAGE(Zinsswaps!R312:R383)+'iBoxx Extrapolation'!$H383,2)</f>
        <v>3.83</v>
      </c>
      <c r="S383" s="13">
        <f>ROUND(AVERAGE(Zinsswaps!S312:S383)+'iBoxx Extrapolation'!$H383,2)</f>
        <v>3.85</v>
      </c>
      <c r="T383" s="13">
        <f>ROUND(AVERAGE(Zinsswaps!T312:T383)+'iBoxx Extrapolation'!$H383,2)</f>
        <v>3.87</v>
      </c>
      <c r="U383" s="13">
        <f>ROUND(AVERAGE(Zinsswaps!U312:U383)+'iBoxx Extrapolation'!$H383,2)</f>
        <v>3.89</v>
      </c>
      <c r="V383" s="13">
        <f>ROUND(AVERAGE(Zinsswaps!V312:V383)+'iBoxx Extrapolation'!$H383,2)</f>
        <v>3.89</v>
      </c>
      <c r="W383" s="13">
        <f>ROUND(AVERAGE(Zinsswaps!W312:W383)+'iBoxx Extrapolation'!$H383,2)</f>
        <v>3.89</v>
      </c>
      <c r="X383" s="13">
        <f>ROUND(AVERAGE(Zinsswaps!X312:X383)+'iBoxx Extrapolation'!$H383,2)</f>
        <v>3.89</v>
      </c>
      <c r="Y383" s="13">
        <f>ROUND(AVERAGE(Zinsswaps!Y312:Y383)+'iBoxx Extrapolation'!$H383,2)</f>
        <v>3.89</v>
      </c>
      <c r="Z383" s="13">
        <f>ROUND(AVERAGE(Zinsswaps!Z312:Z383)+'iBoxx Extrapolation'!$H383,2)</f>
        <v>3.89</v>
      </c>
      <c r="AA383" s="13">
        <f>ROUND(AVERAGE(Zinsswaps!AA312:AA383)+'iBoxx Extrapolation'!$H383,2)</f>
        <v>3.88</v>
      </c>
      <c r="AB383" s="13">
        <f>ROUND(AVERAGE(Zinsswaps!AB312:AB383)+'iBoxx Extrapolation'!$H383,2)</f>
        <v>3.88</v>
      </c>
      <c r="AC383" s="13">
        <f>ROUND(AVERAGE(Zinsswaps!AC312:AC383)+'iBoxx Extrapolation'!$H383,2)</f>
        <v>3.87</v>
      </c>
      <c r="AD383" s="13">
        <f>ROUND(AVERAGE(Zinsswaps!AD312:AD383)+'iBoxx Extrapolation'!$H383,2)</f>
        <v>3.86</v>
      </c>
      <c r="AE383" s="13">
        <f>ROUND(AVERAGE(Zinsswaps!AE312:AE383)+'iBoxx Extrapolation'!$H383,2)</f>
        <v>3.86</v>
      </c>
      <c r="AF383" s="13">
        <f>ROUND(AVERAGE(Zinsswaps!AF312:AF383)+'iBoxx Extrapolation'!$H383,2)</f>
        <v>3.84</v>
      </c>
      <c r="AG383" s="13">
        <f>ROUND(AVERAGE(Zinsswaps!AG312:AG383)+'iBoxx Extrapolation'!$H383,2)</f>
        <v>3.82</v>
      </c>
      <c r="AH383" s="13">
        <f>ROUND(AVERAGE(Zinsswaps!AH312:AH383)+'iBoxx Extrapolation'!$H383,2)</f>
        <v>3.81</v>
      </c>
      <c r="AI383" s="13">
        <f>ROUND(AVERAGE(Zinsswaps!AI312:AI383)+'iBoxx Extrapolation'!$H383,2)</f>
        <v>3.79</v>
      </c>
      <c r="AJ383" s="13">
        <f>ROUND(AVERAGE(Zinsswaps!AJ312:AJ383)+'iBoxx Extrapolation'!$H383,2)</f>
        <v>3.78</v>
      </c>
      <c r="AK383" s="13">
        <f>ROUND(AVERAGE(Zinsswaps!AK312:AK383)+'iBoxx Extrapolation'!$H383,2)</f>
        <v>3.77</v>
      </c>
      <c r="AL383" s="13">
        <f>ROUND(AVERAGE(Zinsswaps!AL312:AL383)+'iBoxx Extrapolation'!$H383,2)</f>
        <v>3.76</v>
      </c>
      <c r="AM383" s="13">
        <f>ROUND(AVERAGE(Zinsswaps!AM312:AM383)+'iBoxx Extrapolation'!$H383,2)</f>
        <v>3.75</v>
      </c>
      <c r="AN383" s="13">
        <f>ROUND(AVERAGE(Zinsswaps!AN312:AN383)+'iBoxx Extrapolation'!$H383,2)</f>
        <v>3.74</v>
      </c>
      <c r="AO383" s="13">
        <f>ROUND(AVERAGE(Zinsswaps!AO312:AO383)+'iBoxx Extrapolation'!$H383,2)</f>
        <v>3.73</v>
      </c>
      <c r="AP383" s="13">
        <f>ROUND(AVERAGE(Zinsswaps!AP312:AP383)+'iBoxx Extrapolation'!$H383,2)</f>
        <v>3.7</v>
      </c>
      <c r="AQ383" s="13">
        <f>ROUND(AVERAGE(Zinsswaps!AQ312:AQ383)+'iBoxx Extrapolation'!$H383,2)</f>
        <v>3.68</v>
      </c>
      <c r="AR383" s="13">
        <f>ROUND(AVERAGE(Zinsswaps!AR312:AR383)+'iBoxx Extrapolation'!$H383,2)</f>
        <v>3.66</v>
      </c>
      <c r="AS383" s="13">
        <f>ROUND(AVERAGE(Zinsswaps!AS312:AS383)+'iBoxx Extrapolation'!$H383,2)</f>
        <v>3.64</v>
      </c>
      <c r="AT383" s="13">
        <f>ROUND(AVERAGE(Zinsswaps!AT312:AT383)+'iBoxx Extrapolation'!$H383,2)</f>
        <v>3.62</v>
      </c>
      <c r="AU383" s="13">
        <f>ROUND(AVERAGE(Zinsswaps!AU312:AU383)+'iBoxx Extrapolation'!$H383,2)</f>
        <v>3.61</v>
      </c>
      <c r="AV383" s="13">
        <f>ROUND(AVERAGE(Zinsswaps!AV312:AV383)+'iBoxx Extrapolation'!$H383,2)</f>
        <v>3.59</v>
      </c>
      <c r="AW383" s="13">
        <f>ROUND(AVERAGE(Zinsswaps!AW312:AW383)+'iBoxx Extrapolation'!$H383,2)</f>
        <v>3.57</v>
      </c>
      <c r="AX383" s="13">
        <f>ROUND(AVERAGE(Zinsswaps!AX312:AX383)+'iBoxx Extrapolation'!$H383,2)</f>
        <v>3.56</v>
      </c>
      <c r="AY383" s="13">
        <f>ROUND(AVERAGE(Zinsswaps!AY312:AY383)+'iBoxx Extrapolation'!$H383,2)</f>
        <v>3.54</v>
      </c>
    </row>
    <row r="384" spans="1:51" s="16" customFormat="1" x14ac:dyDescent="0.2">
      <c r="A384" s="12">
        <v>48913</v>
      </c>
      <c r="B384" s="13">
        <f>ROUND(AVERAGE(Zinsswaps!B313:B384)+'iBoxx Extrapolation'!$H384,2)</f>
        <v>2.99</v>
      </c>
      <c r="C384" s="13">
        <f>ROUND(AVERAGE(Zinsswaps!C313:C384)+'iBoxx Extrapolation'!$H384,2)</f>
        <v>3</v>
      </c>
      <c r="D384" s="13">
        <f>ROUND(AVERAGE(Zinsswaps!D313:D384)+'iBoxx Extrapolation'!$H384,2)</f>
        <v>3.05</v>
      </c>
      <c r="E384" s="13">
        <f>ROUND(AVERAGE(Zinsswaps!E313:E384)+'iBoxx Extrapolation'!$H384,2)</f>
        <v>3.12</v>
      </c>
      <c r="F384" s="13">
        <f>ROUND(AVERAGE(Zinsswaps!F313:F384)+'iBoxx Extrapolation'!$H384,2)</f>
        <v>3.19</v>
      </c>
      <c r="G384" s="13">
        <f>ROUND(AVERAGE(Zinsswaps!G313:G384)+'iBoxx Extrapolation'!$H384,2)</f>
        <v>3.27</v>
      </c>
      <c r="H384" s="13">
        <f>ROUND(AVERAGE(Zinsswaps!H313:H384)+'iBoxx Extrapolation'!$H384,2)</f>
        <v>3.34</v>
      </c>
      <c r="I384" s="13">
        <f>ROUND(AVERAGE(Zinsswaps!I313:I384)+'iBoxx Extrapolation'!$H384,2)</f>
        <v>3.41</v>
      </c>
      <c r="J384" s="13">
        <f>ROUND(AVERAGE(Zinsswaps!J313:J384)+'iBoxx Extrapolation'!$H384,2)</f>
        <v>3.48</v>
      </c>
      <c r="K384" s="13">
        <f>ROUND(AVERAGE(Zinsswaps!K313:K384)+'iBoxx Extrapolation'!$H384,2)</f>
        <v>3.54</v>
      </c>
      <c r="L384" s="13">
        <f>ROUND(AVERAGE(Zinsswaps!L313:L384)+'iBoxx Extrapolation'!$H384,2)</f>
        <v>3.6</v>
      </c>
      <c r="M384" s="13">
        <f>ROUND(AVERAGE(Zinsswaps!M313:M384)+'iBoxx Extrapolation'!$H384,2)</f>
        <v>3.65</v>
      </c>
      <c r="N384" s="13">
        <f>ROUND(AVERAGE(Zinsswaps!N313:N384)+'iBoxx Extrapolation'!$H384,2)</f>
        <v>3.7</v>
      </c>
      <c r="O384" s="13">
        <f>ROUND(AVERAGE(Zinsswaps!O313:O384)+'iBoxx Extrapolation'!$H384,2)</f>
        <v>3.75</v>
      </c>
      <c r="P384" s="13">
        <f>ROUND(AVERAGE(Zinsswaps!P313:P384)+'iBoxx Extrapolation'!$H384,2)</f>
        <v>3.78</v>
      </c>
      <c r="Q384" s="13">
        <f>ROUND(AVERAGE(Zinsswaps!Q313:Q384)+'iBoxx Extrapolation'!$H384,2)</f>
        <v>3.81</v>
      </c>
      <c r="R384" s="13">
        <f>ROUND(AVERAGE(Zinsswaps!R313:R384)+'iBoxx Extrapolation'!$H384,2)</f>
        <v>3.83</v>
      </c>
      <c r="S384" s="13">
        <f>ROUND(AVERAGE(Zinsswaps!S313:S384)+'iBoxx Extrapolation'!$H384,2)</f>
        <v>3.85</v>
      </c>
      <c r="T384" s="13">
        <f>ROUND(AVERAGE(Zinsswaps!T313:T384)+'iBoxx Extrapolation'!$H384,2)</f>
        <v>3.87</v>
      </c>
      <c r="U384" s="13">
        <f>ROUND(AVERAGE(Zinsswaps!U313:U384)+'iBoxx Extrapolation'!$H384,2)</f>
        <v>3.89</v>
      </c>
      <c r="V384" s="13">
        <f>ROUND(AVERAGE(Zinsswaps!V313:V384)+'iBoxx Extrapolation'!$H384,2)</f>
        <v>3.89</v>
      </c>
      <c r="W384" s="13">
        <f>ROUND(AVERAGE(Zinsswaps!W313:W384)+'iBoxx Extrapolation'!$H384,2)</f>
        <v>3.89</v>
      </c>
      <c r="X384" s="13">
        <f>ROUND(AVERAGE(Zinsswaps!X313:X384)+'iBoxx Extrapolation'!$H384,2)</f>
        <v>3.89</v>
      </c>
      <c r="Y384" s="13">
        <f>ROUND(AVERAGE(Zinsswaps!Y313:Y384)+'iBoxx Extrapolation'!$H384,2)</f>
        <v>3.89</v>
      </c>
      <c r="Z384" s="13">
        <f>ROUND(AVERAGE(Zinsswaps!Z313:Z384)+'iBoxx Extrapolation'!$H384,2)</f>
        <v>3.89</v>
      </c>
      <c r="AA384" s="13">
        <f>ROUND(AVERAGE(Zinsswaps!AA313:AA384)+'iBoxx Extrapolation'!$H384,2)</f>
        <v>3.88</v>
      </c>
      <c r="AB384" s="13">
        <f>ROUND(AVERAGE(Zinsswaps!AB313:AB384)+'iBoxx Extrapolation'!$H384,2)</f>
        <v>3.88</v>
      </c>
      <c r="AC384" s="13">
        <f>ROUND(AVERAGE(Zinsswaps!AC313:AC384)+'iBoxx Extrapolation'!$H384,2)</f>
        <v>3.87</v>
      </c>
      <c r="AD384" s="13">
        <f>ROUND(AVERAGE(Zinsswaps!AD313:AD384)+'iBoxx Extrapolation'!$H384,2)</f>
        <v>3.86</v>
      </c>
      <c r="AE384" s="13">
        <f>ROUND(AVERAGE(Zinsswaps!AE313:AE384)+'iBoxx Extrapolation'!$H384,2)</f>
        <v>3.86</v>
      </c>
      <c r="AF384" s="13">
        <f>ROUND(AVERAGE(Zinsswaps!AF313:AF384)+'iBoxx Extrapolation'!$H384,2)</f>
        <v>3.84</v>
      </c>
      <c r="AG384" s="13">
        <f>ROUND(AVERAGE(Zinsswaps!AG313:AG384)+'iBoxx Extrapolation'!$H384,2)</f>
        <v>3.82</v>
      </c>
      <c r="AH384" s="13">
        <f>ROUND(AVERAGE(Zinsswaps!AH313:AH384)+'iBoxx Extrapolation'!$H384,2)</f>
        <v>3.81</v>
      </c>
      <c r="AI384" s="13">
        <f>ROUND(AVERAGE(Zinsswaps!AI313:AI384)+'iBoxx Extrapolation'!$H384,2)</f>
        <v>3.79</v>
      </c>
      <c r="AJ384" s="13">
        <f>ROUND(AVERAGE(Zinsswaps!AJ313:AJ384)+'iBoxx Extrapolation'!$H384,2)</f>
        <v>3.78</v>
      </c>
      <c r="AK384" s="13">
        <f>ROUND(AVERAGE(Zinsswaps!AK313:AK384)+'iBoxx Extrapolation'!$H384,2)</f>
        <v>3.77</v>
      </c>
      <c r="AL384" s="13">
        <f>ROUND(AVERAGE(Zinsswaps!AL313:AL384)+'iBoxx Extrapolation'!$H384,2)</f>
        <v>3.76</v>
      </c>
      <c r="AM384" s="13">
        <f>ROUND(AVERAGE(Zinsswaps!AM313:AM384)+'iBoxx Extrapolation'!$H384,2)</f>
        <v>3.75</v>
      </c>
      <c r="AN384" s="13">
        <f>ROUND(AVERAGE(Zinsswaps!AN313:AN384)+'iBoxx Extrapolation'!$H384,2)</f>
        <v>3.74</v>
      </c>
      <c r="AO384" s="13">
        <f>ROUND(AVERAGE(Zinsswaps!AO313:AO384)+'iBoxx Extrapolation'!$H384,2)</f>
        <v>3.73</v>
      </c>
      <c r="AP384" s="13">
        <f>ROUND(AVERAGE(Zinsswaps!AP313:AP384)+'iBoxx Extrapolation'!$H384,2)</f>
        <v>3.7</v>
      </c>
      <c r="AQ384" s="13">
        <f>ROUND(AVERAGE(Zinsswaps!AQ313:AQ384)+'iBoxx Extrapolation'!$H384,2)</f>
        <v>3.68</v>
      </c>
      <c r="AR384" s="13">
        <f>ROUND(AVERAGE(Zinsswaps!AR313:AR384)+'iBoxx Extrapolation'!$H384,2)</f>
        <v>3.66</v>
      </c>
      <c r="AS384" s="13">
        <f>ROUND(AVERAGE(Zinsswaps!AS313:AS384)+'iBoxx Extrapolation'!$H384,2)</f>
        <v>3.64</v>
      </c>
      <c r="AT384" s="13">
        <f>ROUND(AVERAGE(Zinsswaps!AT313:AT384)+'iBoxx Extrapolation'!$H384,2)</f>
        <v>3.62</v>
      </c>
      <c r="AU384" s="13">
        <f>ROUND(AVERAGE(Zinsswaps!AU313:AU384)+'iBoxx Extrapolation'!$H384,2)</f>
        <v>3.61</v>
      </c>
      <c r="AV384" s="13">
        <f>ROUND(AVERAGE(Zinsswaps!AV313:AV384)+'iBoxx Extrapolation'!$H384,2)</f>
        <v>3.59</v>
      </c>
      <c r="AW384" s="13">
        <f>ROUND(AVERAGE(Zinsswaps!AW313:AW384)+'iBoxx Extrapolation'!$H384,2)</f>
        <v>3.57</v>
      </c>
      <c r="AX384" s="13">
        <f>ROUND(AVERAGE(Zinsswaps!AX313:AX384)+'iBoxx Extrapolation'!$H384,2)</f>
        <v>3.56</v>
      </c>
      <c r="AY384" s="13">
        <f>ROUND(AVERAGE(Zinsswaps!AY313:AY384)+'iBoxx Extrapolation'!$H384,2)</f>
        <v>3.54</v>
      </c>
    </row>
    <row r="385" spans="1:51" s="16" customFormat="1" x14ac:dyDescent="0.2">
      <c r="A385" s="12">
        <v>48944</v>
      </c>
      <c r="B385" s="13">
        <f>ROUND(AVERAGE(Zinsswaps!B314:B385)+'iBoxx Extrapolation'!$H385,2)</f>
        <v>2.99</v>
      </c>
      <c r="C385" s="13">
        <f>ROUND(AVERAGE(Zinsswaps!C314:C385)+'iBoxx Extrapolation'!$H385,2)</f>
        <v>3</v>
      </c>
      <c r="D385" s="13">
        <f>ROUND(AVERAGE(Zinsswaps!D314:D385)+'iBoxx Extrapolation'!$H385,2)</f>
        <v>3.05</v>
      </c>
      <c r="E385" s="13">
        <f>ROUND(AVERAGE(Zinsswaps!E314:E385)+'iBoxx Extrapolation'!$H385,2)</f>
        <v>3.12</v>
      </c>
      <c r="F385" s="13">
        <f>ROUND(AVERAGE(Zinsswaps!F314:F385)+'iBoxx Extrapolation'!$H385,2)</f>
        <v>3.19</v>
      </c>
      <c r="G385" s="13">
        <f>ROUND(AVERAGE(Zinsswaps!G314:G385)+'iBoxx Extrapolation'!$H385,2)</f>
        <v>3.27</v>
      </c>
      <c r="H385" s="13">
        <f>ROUND(AVERAGE(Zinsswaps!H314:H385)+'iBoxx Extrapolation'!$H385,2)</f>
        <v>3.34</v>
      </c>
      <c r="I385" s="13">
        <f>ROUND(AVERAGE(Zinsswaps!I314:I385)+'iBoxx Extrapolation'!$H385,2)</f>
        <v>3.41</v>
      </c>
      <c r="J385" s="13">
        <f>ROUND(AVERAGE(Zinsswaps!J314:J385)+'iBoxx Extrapolation'!$H385,2)</f>
        <v>3.48</v>
      </c>
      <c r="K385" s="13">
        <f>ROUND(AVERAGE(Zinsswaps!K314:K385)+'iBoxx Extrapolation'!$H385,2)</f>
        <v>3.54</v>
      </c>
      <c r="L385" s="13">
        <f>ROUND(AVERAGE(Zinsswaps!L314:L385)+'iBoxx Extrapolation'!$H385,2)</f>
        <v>3.6</v>
      </c>
      <c r="M385" s="13">
        <f>ROUND(AVERAGE(Zinsswaps!M314:M385)+'iBoxx Extrapolation'!$H385,2)</f>
        <v>3.65</v>
      </c>
      <c r="N385" s="13">
        <f>ROUND(AVERAGE(Zinsswaps!N314:N385)+'iBoxx Extrapolation'!$H385,2)</f>
        <v>3.7</v>
      </c>
      <c r="O385" s="13">
        <f>ROUND(AVERAGE(Zinsswaps!O314:O385)+'iBoxx Extrapolation'!$H385,2)</f>
        <v>3.75</v>
      </c>
      <c r="P385" s="13">
        <f>ROUND(AVERAGE(Zinsswaps!P314:P385)+'iBoxx Extrapolation'!$H385,2)</f>
        <v>3.78</v>
      </c>
      <c r="Q385" s="13">
        <f>ROUND(AVERAGE(Zinsswaps!Q314:Q385)+'iBoxx Extrapolation'!$H385,2)</f>
        <v>3.81</v>
      </c>
      <c r="R385" s="13">
        <f>ROUND(AVERAGE(Zinsswaps!R314:R385)+'iBoxx Extrapolation'!$H385,2)</f>
        <v>3.83</v>
      </c>
      <c r="S385" s="13">
        <f>ROUND(AVERAGE(Zinsswaps!S314:S385)+'iBoxx Extrapolation'!$H385,2)</f>
        <v>3.85</v>
      </c>
      <c r="T385" s="13">
        <f>ROUND(AVERAGE(Zinsswaps!T314:T385)+'iBoxx Extrapolation'!$H385,2)</f>
        <v>3.87</v>
      </c>
      <c r="U385" s="13">
        <f>ROUND(AVERAGE(Zinsswaps!U314:U385)+'iBoxx Extrapolation'!$H385,2)</f>
        <v>3.89</v>
      </c>
      <c r="V385" s="13">
        <f>ROUND(AVERAGE(Zinsswaps!V314:V385)+'iBoxx Extrapolation'!$H385,2)</f>
        <v>3.89</v>
      </c>
      <c r="W385" s="13">
        <f>ROUND(AVERAGE(Zinsswaps!W314:W385)+'iBoxx Extrapolation'!$H385,2)</f>
        <v>3.89</v>
      </c>
      <c r="X385" s="13">
        <f>ROUND(AVERAGE(Zinsswaps!X314:X385)+'iBoxx Extrapolation'!$H385,2)</f>
        <v>3.89</v>
      </c>
      <c r="Y385" s="13">
        <f>ROUND(AVERAGE(Zinsswaps!Y314:Y385)+'iBoxx Extrapolation'!$H385,2)</f>
        <v>3.89</v>
      </c>
      <c r="Z385" s="13">
        <f>ROUND(AVERAGE(Zinsswaps!Z314:Z385)+'iBoxx Extrapolation'!$H385,2)</f>
        <v>3.89</v>
      </c>
      <c r="AA385" s="13">
        <f>ROUND(AVERAGE(Zinsswaps!AA314:AA385)+'iBoxx Extrapolation'!$H385,2)</f>
        <v>3.88</v>
      </c>
      <c r="AB385" s="13">
        <f>ROUND(AVERAGE(Zinsswaps!AB314:AB385)+'iBoxx Extrapolation'!$H385,2)</f>
        <v>3.88</v>
      </c>
      <c r="AC385" s="13">
        <f>ROUND(AVERAGE(Zinsswaps!AC314:AC385)+'iBoxx Extrapolation'!$H385,2)</f>
        <v>3.87</v>
      </c>
      <c r="AD385" s="13">
        <f>ROUND(AVERAGE(Zinsswaps!AD314:AD385)+'iBoxx Extrapolation'!$H385,2)</f>
        <v>3.86</v>
      </c>
      <c r="AE385" s="13">
        <f>ROUND(AVERAGE(Zinsswaps!AE314:AE385)+'iBoxx Extrapolation'!$H385,2)</f>
        <v>3.86</v>
      </c>
      <c r="AF385" s="13">
        <f>ROUND(AVERAGE(Zinsswaps!AF314:AF385)+'iBoxx Extrapolation'!$H385,2)</f>
        <v>3.84</v>
      </c>
      <c r="AG385" s="13">
        <f>ROUND(AVERAGE(Zinsswaps!AG314:AG385)+'iBoxx Extrapolation'!$H385,2)</f>
        <v>3.82</v>
      </c>
      <c r="AH385" s="13">
        <f>ROUND(AVERAGE(Zinsswaps!AH314:AH385)+'iBoxx Extrapolation'!$H385,2)</f>
        <v>3.81</v>
      </c>
      <c r="AI385" s="13">
        <f>ROUND(AVERAGE(Zinsswaps!AI314:AI385)+'iBoxx Extrapolation'!$H385,2)</f>
        <v>3.79</v>
      </c>
      <c r="AJ385" s="13">
        <f>ROUND(AVERAGE(Zinsswaps!AJ314:AJ385)+'iBoxx Extrapolation'!$H385,2)</f>
        <v>3.78</v>
      </c>
      <c r="AK385" s="13">
        <f>ROUND(AVERAGE(Zinsswaps!AK314:AK385)+'iBoxx Extrapolation'!$H385,2)</f>
        <v>3.77</v>
      </c>
      <c r="AL385" s="13">
        <f>ROUND(AVERAGE(Zinsswaps!AL314:AL385)+'iBoxx Extrapolation'!$H385,2)</f>
        <v>3.76</v>
      </c>
      <c r="AM385" s="13">
        <f>ROUND(AVERAGE(Zinsswaps!AM314:AM385)+'iBoxx Extrapolation'!$H385,2)</f>
        <v>3.75</v>
      </c>
      <c r="AN385" s="13">
        <f>ROUND(AVERAGE(Zinsswaps!AN314:AN385)+'iBoxx Extrapolation'!$H385,2)</f>
        <v>3.74</v>
      </c>
      <c r="AO385" s="13">
        <f>ROUND(AVERAGE(Zinsswaps!AO314:AO385)+'iBoxx Extrapolation'!$H385,2)</f>
        <v>3.73</v>
      </c>
      <c r="AP385" s="13">
        <f>ROUND(AVERAGE(Zinsswaps!AP314:AP385)+'iBoxx Extrapolation'!$H385,2)</f>
        <v>3.7</v>
      </c>
      <c r="AQ385" s="13">
        <f>ROUND(AVERAGE(Zinsswaps!AQ314:AQ385)+'iBoxx Extrapolation'!$H385,2)</f>
        <v>3.68</v>
      </c>
      <c r="AR385" s="13">
        <f>ROUND(AVERAGE(Zinsswaps!AR314:AR385)+'iBoxx Extrapolation'!$H385,2)</f>
        <v>3.66</v>
      </c>
      <c r="AS385" s="13">
        <f>ROUND(AVERAGE(Zinsswaps!AS314:AS385)+'iBoxx Extrapolation'!$H385,2)</f>
        <v>3.64</v>
      </c>
      <c r="AT385" s="13">
        <f>ROUND(AVERAGE(Zinsswaps!AT314:AT385)+'iBoxx Extrapolation'!$H385,2)</f>
        <v>3.62</v>
      </c>
      <c r="AU385" s="13">
        <f>ROUND(AVERAGE(Zinsswaps!AU314:AU385)+'iBoxx Extrapolation'!$H385,2)</f>
        <v>3.61</v>
      </c>
      <c r="AV385" s="13">
        <f>ROUND(AVERAGE(Zinsswaps!AV314:AV385)+'iBoxx Extrapolation'!$H385,2)</f>
        <v>3.59</v>
      </c>
      <c r="AW385" s="13">
        <f>ROUND(AVERAGE(Zinsswaps!AW314:AW385)+'iBoxx Extrapolation'!$H385,2)</f>
        <v>3.57</v>
      </c>
      <c r="AX385" s="13">
        <f>ROUND(AVERAGE(Zinsswaps!AX314:AX385)+'iBoxx Extrapolation'!$H385,2)</f>
        <v>3.56</v>
      </c>
      <c r="AY385" s="13">
        <f>ROUND(AVERAGE(Zinsswaps!AY314:AY385)+'iBoxx Extrapolation'!$H385,2)</f>
        <v>3.54</v>
      </c>
    </row>
    <row r="386" spans="1:51" s="16" customFormat="1" x14ac:dyDescent="0.2">
      <c r="A386" s="12">
        <v>48975</v>
      </c>
      <c r="B386" s="13">
        <f>ROUND(AVERAGE(Zinsswaps!B315:B386)+'iBoxx Extrapolation'!$H386,2)</f>
        <v>2.99</v>
      </c>
      <c r="C386" s="13">
        <f>ROUND(AVERAGE(Zinsswaps!C315:C386)+'iBoxx Extrapolation'!$H386,2)</f>
        <v>3</v>
      </c>
      <c r="D386" s="13">
        <f>ROUND(AVERAGE(Zinsswaps!D315:D386)+'iBoxx Extrapolation'!$H386,2)</f>
        <v>3.05</v>
      </c>
      <c r="E386" s="13">
        <f>ROUND(AVERAGE(Zinsswaps!E315:E386)+'iBoxx Extrapolation'!$H386,2)</f>
        <v>3.12</v>
      </c>
      <c r="F386" s="13">
        <f>ROUND(AVERAGE(Zinsswaps!F315:F386)+'iBoxx Extrapolation'!$H386,2)</f>
        <v>3.19</v>
      </c>
      <c r="G386" s="13">
        <f>ROUND(AVERAGE(Zinsswaps!G315:G386)+'iBoxx Extrapolation'!$H386,2)</f>
        <v>3.27</v>
      </c>
      <c r="H386" s="13">
        <f>ROUND(AVERAGE(Zinsswaps!H315:H386)+'iBoxx Extrapolation'!$H386,2)</f>
        <v>3.34</v>
      </c>
      <c r="I386" s="13">
        <f>ROUND(AVERAGE(Zinsswaps!I315:I386)+'iBoxx Extrapolation'!$H386,2)</f>
        <v>3.41</v>
      </c>
      <c r="J386" s="13">
        <f>ROUND(AVERAGE(Zinsswaps!J315:J386)+'iBoxx Extrapolation'!$H386,2)</f>
        <v>3.48</v>
      </c>
      <c r="K386" s="13">
        <f>ROUND(AVERAGE(Zinsswaps!K315:K386)+'iBoxx Extrapolation'!$H386,2)</f>
        <v>3.54</v>
      </c>
      <c r="L386" s="13">
        <f>ROUND(AVERAGE(Zinsswaps!L315:L386)+'iBoxx Extrapolation'!$H386,2)</f>
        <v>3.6</v>
      </c>
      <c r="M386" s="13">
        <f>ROUND(AVERAGE(Zinsswaps!M315:M386)+'iBoxx Extrapolation'!$H386,2)</f>
        <v>3.65</v>
      </c>
      <c r="N386" s="13">
        <f>ROUND(AVERAGE(Zinsswaps!N315:N386)+'iBoxx Extrapolation'!$H386,2)</f>
        <v>3.7</v>
      </c>
      <c r="O386" s="13">
        <f>ROUND(AVERAGE(Zinsswaps!O315:O386)+'iBoxx Extrapolation'!$H386,2)</f>
        <v>3.75</v>
      </c>
      <c r="P386" s="13">
        <f>ROUND(AVERAGE(Zinsswaps!P315:P386)+'iBoxx Extrapolation'!$H386,2)</f>
        <v>3.78</v>
      </c>
      <c r="Q386" s="13">
        <f>ROUND(AVERAGE(Zinsswaps!Q315:Q386)+'iBoxx Extrapolation'!$H386,2)</f>
        <v>3.81</v>
      </c>
      <c r="R386" s="13">
        <f>ROUND(AVERAGE(Zinsswaps!R315:R386)+'iBoxx Extrapolation'!$H386,2)</f>
        <v>3.83</v>
      </c>
      <c r="S386" s="13">
        <f>ROUND(AVERAGE(Zinsswaps!S315:S386)+'iBoxx Extrapolation'!$H386,2)</f>
        <v>3.85</v>
      </c>
      <c r="T386" s="13">
        <f>ROUND(AVERAGE(Zinsswaps!T315:T386)+'iBoxx Extrapolation'!$H386,2)</f>
        <v>3.87</v>
      </c>
      <c r="U386" s="13">
        <f>ROUND(AVERAGE(Zinsswaps!U315:U386)+'iBoxx Extrapolation'!$H386,2)</f>
        <v>3.89</v>
      </c>
      <c r="V386" s="13">
        <f>ROUND(AVERAGE(Zinsswaps!V315:V386)+'iBoxx Extrapolation'!$H386,2)</f>
        <v>3.89</v>
      </c>
      <c r="W386" s="13">
        <f>ROUND(AVERAGE(Zinsswaps!W315:W386)+'iBoxx Extrapolation'!$H386,2)</f>
        <v>3.89</v>
      </c>
      <c r="X386" s="13">
        <f>ROUND(AVERAGE(Zinsswaps!X315:X386)+'iBoxx Extrapolation'!$H386,2)</f>
        <v>3.89</v>
      </c>
      <c r="Y386" s="13">
        <f>ROUND(AVERAGE(Zinsswaps!Y315:Y386)+'iBoxx Extrapolation'!$H386,2)</f>
        <v>3.89</v>
      </c>
      <c r="Z386" s="13">
        <f>ROUND(AVERAGE(Zinsswaps!Z315:Z386)+'iBoxx Extrapolation'!$H386,2)</f>
        <v>3.89</v>
      </c>
      <c r="AA386" s="13">
        <f>ROUND(AVERAGE(Zinsswaps!AA315:AA386)+'iBoxx Extrapolation'!$H386,2)</f>
        <v>3.88</v>
      </c>
      <c r="AB386" s="13">
        <f>ROUND(AVERAGE(Zinsswaps!AB315:AB386)+'iBoxx Extrapolation'!$H386,2)</f>
        <v>3.88</v>
      </c>
      <c r="AC386" s="13">
        <f>ROUND(AVERAGE(Zinsswaps!AC315:AC386)+'iBoxx Extrapolation'!$H386,2)</f>
        <v>3.87</v>
      </c>
      <c r="AD386" s="13">
        <f>ROUND(AVERAGE(Zinsswaps!AD315:AD386)+'iBoxx Extrapolation'!$H386,2)</f>
        <v>3.86</v>
      </c>
      <c r="AE386" s="13">
        <f>ROUND(AVERAGE(Zinsswaps!AE315:AE386)+'iBoxx Extrapolation'!$H386,2)</f>
        <v>3.86</v>
      </c>
      <c r="AF386" s="13">
        <f>ROUND(AVERAGE(Zinsswaps!AF315:AF386)+'iBoxx Extrapolation'!$H386,2)</f>
        <v>3.84</v>
      </c>
      <c r="AG386" s="13">
        <f>ROUND(AVERAGE(Zinsswaps!AG315:AG386)+'iBoxx Extrapolation'!$H386,2)</f>
        <v>3.82</v>
      </c>
      <c r="AH386" s="13">
        <f>ROUND(AVERAGE(Zinsswaps!AH315:AH386)+'iBoxx Extrapolation'!$H386,2)</f>
        <v>3.81</v>
      </c>
      <c r="AI386" s="13">
        <f>ROUND(AVERAGE(Zinsswaps!AI315:AI386)+'iBoxx Extrapolation'!$H386,2)</f>
        <v>3.79</v>
      </c>
      <c r="AJ386" s="13">
        <f>ROUND(AVERAGE(Zinsswaps!AJ315:AJ386)+'iBoxx Extrapolation'!$H386,2)</f>
        <v>3.78</v>
      </c>
      <c r="AK386" s="13">
        <f>ROUND(AVERAGE(Zinsswaps!AK315:AK386)+'iBoxx Extrapolation'!$H386,2)</f>
        <v>3.77</v>
      </c>
      <c r="AL386" s="13">
        <f>ROUND(AVERAGE(Zinsswaps!AL315:AL386)+'iBoxx Extrapolation'!$H386,2)</f>
        <v>3.76</v>
      </c>
      <c r="AM386" s="13">
        <f>ROUND(AVERAGE(Zinsswaps!AM315:AM386)+'iBoxx Extrapolation'!$H386,2)</f>
        <v>3.75</v>
      </c>
      <c r="AN386" s="13">
        <f>ROUND(AVERAGE(Zinsswaps!AN315:AN386)+'iBoxx Extrapolation'!$H386,2)</f>
        <v>3.74</v>
      </c>
      <c r="AO386" s="13">
        <f>ROUND(AVERAGE(Zinsswaps!AO315:AO386)+'iBoxx Extrapolation'!$H386,2)</f>
        <v>3.73</v>
      </c>
      <c r="AP386" s="13">
        <f>ROUND(AVERAGE(Zinsswaps!AP315:AP386)+'iBoxx Extrapolation'!$H386,2)</f>
        <v>3.7</v>
      </c>
      <c r="AQ386" s="13">
        <f>ROUND(AVERAGE(Zinsswaps!AQ315:AQ386)+'iBoxx Extrapolation'!$H386,2)</f>
        <v>3.68</v>
      </c>
      <c r="AR386" s="13">
        <f>ROUND(AVERAGE(Zinsswaps!AR315:AR386)+'iBoxx Extrapolation'!$H386,2)</f>
        <v>3.66</v>
      </c>
      <c r="AS386" s="13">
        <f>ROUND(AVERAGE(Zinsswaps!AS315:AS386)+'iBoxx Extrapolation'!$H386,2)</f>
        <v>3.64</v>
      </c>
      <c r="AT386" s="13">
        <f>ROUND(AVERAGE(Zinsswaps!AT315:AT386)+'iBoxx Extrapolation'!$H386,2)</f>
        <v>3.62</v>
      </c>
      <c r="AU386" s="13">
        <f>ROUND(AVERAGE(Zinsswaps!AU315:AU386)+'iBoxx Extrapolation'!$H386,2)</f>
        <v>3.61</v>
      </c>
      <c r="AV386" s="13">
        <f>ROUND(AVERAGE(Zinsswaps!AV315:AV386)+'iBoxx Extrapolation'!$H386,2)</f>
        <v>3.59</v>
      </c>
      <c r="AW386" s="13">
        <f>ROUND(AVERAGE(Zinsswaps!AW315:AW386)+'iBoxx Extrapolation'!$H386,2)</f>
        <v>3.57</v>
      </c>
      <c r="AX386" s="13">
        <f>ROUND(AVERAGE(Zinsswaps!AX315:AX386)+'iBoxx Extrapolation'!$H386,2)</f>
        <v>3.56</v>
      </c>
      <c r="AY386" s="13">
        <f>ROUND(AVERAGE(Zinsswaps!AY315:AY386)+'iBoxx Extrapolation'!$H386,2)</f>
        <v>3.54</v>
      </c>
    </row>
    <row r="387" spans="1:51" s="16" customFormat="1" x14ac:dyDescent="0.2">
      <c r="A387" s="12">
        <v>49003</v>
      </c>
      <c r="B387" s="13">
        <f>ROUND(AVERAGE(Zinsswaps!B316:B387)+'iBoxx Extrapolation'!$H387,2)</f>
        <v>2.99</v>
      </c>
      <c r="C387" s="13">
        <f>ROUND(AVERAGE(Zinsswaps!C316:C387)+'iBoxx Extrapolation'!$H387,2)</f>
        <v>3</v>
      </c>
      <c r="D387" s="13">
        <f>ROUND(AVERAGE(Zinsswaps!D316:D387)+'iBoxx Extrapolation'!$H387,2)</f>
        <v>3.05</v>
      </c>
      <c r="E387" s="13">
        <f>ROUND(AVERAGE(Zinsswaps!E316:E387)+'iBoxx Extrapolation'!$H387,2)</f>
        <v>3.12</v>
      </c>
      <c r="F387" s="13">
        <f>ROUND(AVERAGE(Zinsswaps!F316:F387)+'iBoxx Extrapolation'!$H387,2)</f>
        <v>3.19</v>
      </c>
      <c r="G387" s="13">
        <f>ROUND(AVERAGE(Zinsswaps!G316:G387)+'iBoxx Extrapolation'!$H387,2)</f>
        <v>3.27</v>
      </c>
      <c r="H387" s="13">
        <f>ROUND(AVERAGE(Zinsswaps!H316:H387)+'iBoxx Extrapolation'!$H387,2)</f>
        <v>3.34</v>
      </c>
      <c r="I387" s="13">
        <f>ROUND(AVERAGE(Zinsswaps!I316:I387)+'iBoxx Extrapolation'!$H387,2)</f>
        <v>3.41</v>
      </c>
      <c r="J387" s="13">
        <f>ROUND(AVERAGE(Zinsswaps!J316:J387)+'iBoxx Extrapolation'!$H387,2)</f>
        <v>3.48</v>
      </c>
      <c r="K387" s="13">
        <f>ROUND(AVERAGE(Zinsswaps!K316:K387)+'iBoxx Extrapolation'!$H387,2)</f>
        <v>3.54</v>
      </c>
      <c r="L387" s="13">
        <f>ROUND(AVERAGE(Zinsswaps!L316:L387)+'iBoxx Extrapolation'!$H387,2)</f>
        <v>3.6</v>
      </c>
      <c r="M387" s="13">
        <f>ROUND(AVERAGE(Zinsswaps!M316:M387)+'iBoxx Extrapolation'!$H387,2)</f>
        <v>3.65</v>
      </c>
      <c r="N387" s="13">
        <f>ROUND(AVERAGE(Zinsswaps!N316:N387)+'iBoxx Extrapolation'!$H387,2)</f>
        <v>3.7</v>
      </c>
      <c r="O387" s="13">
        <f>ROUND(AVERAGE(Zinsswaps!O316:O387)+'iBoxx Extrapolation'!$H387,2)</f>
        <v>3.75</v>
      </c>
      <c r="P387" s="13">
        <f>ROUND(AVERAGE(Zinsswaps!P316:P387)+'iBoxx Extrapolation'!$H387,2)</f>
        <v>3.78</v>
      </c>
      <c r="Q387" s="13">
        <f>ROUND(AVERAGE(Zinsswaps!Q316:Q387)+'iBoxx Extrapolation'!$H387,2)</f>
        <v>3.81</v>
      </c>
      <c r="R387" s="13">
        <f>ROUND(AVERAGE(Zinsswaps!R316:R387)+'iBoxx Extrapolation'!$H387,2)</f>
        <v>3.83</v>
      </c>
      <c r="S387" s="13">
        <f>ROUND(AVERAGE(Zinsswaps!S316:S387)+'iBoxx Extrapolation'!$H387,2)</f>
        <v>3.85</v>
      </c>
      <c r="T387" s="13">
        <f>ROUND(AVERAGE(Zinsswaps!T316:T387)+'iBoxx Extrapolation'!$H387,2)</f>
        <v>3.87</v>
      </c>
      <c r="U387" s="13">
        <f>ROUND(AVERAGE(Zinsswaps!U316:U387)+'iBoxx Extrapolation'!$H387,2)</f>
        <v>3.89</v>
      </c>
      <c r="V387" s="13">
        <f>ROUND(AVERAGE(Zinsswaps!V316:V387)+'iBoxx Extrapolation'!$H387,2)</f>
        <v>3.89</v>
      </c>
      <c r="W387" s="13">
        <f>ROUND(AVERAGE(Zinsswaps!W316:W387)+'iBoxx Extrapolation'!$H387,2)</f>
        <v>3.89</v>
      </c>
      <c r="X387" s="13">
        <f>ROUND(AVERAGE(Zinsswaps!X316:X387)+'iBoxx Extrapolation'!$H387,2)</f>
        <v>3.89</v>
      </c>
      <c r="Y387" s="13">
        <f>ROUND(AVERAGE(Zinsswaps!Y316:Y387)+'iBoxx Extrapolation'!$H387,2)</f>
        <v>3.89</v>
      </c>
      <c r="Z387" s="13">
        <f>ROUND(AVERAGE(Zinsswaps!Z316:Z387)+'iBoxx Extrapolation'!$H387,2)</f>
        <v>3.89</v>
      </c>
      <c r="AA387" s="13">
        <f>ROUND(AVERAGE(Zinsswaps!AA316:AA387)+'iBoxx Extrapolation'!$H387,2)</f>
        <v>3.88</v>
      </c>
      <c r="AB387" s="13">
        <f>ROUND(AVERAGE(Zinsswaps!AB316:AB387)+'iBoxx Extrapolation'!$H387,2)</f>
        <v>3.88</v>
      </c>
      <c r="AC387" s="13">
        <f>ROUND(AVERAGE(Zinsswaps!AC316:AC387)+'iBoxx Extrapolation'!$H387,2)</f>
        <v>3.87</v>
      </c>
      <c r="AD387" s="13">
        <f>ROUND(AVERAGE(Zinsswaps!AD316:AD387)+'iBoxx Extrapolation'!$H387,2)</f>
        <v>3.86</v>
      </c>
      <c r="AE387" s="13">
        <f>ROUND(AVERAGE(Zinsswaps!AE316:AE387)+'iBoxx Extrapolation'!$H387,2)</f>
        <v>3.86</v>
      </c>
      <c r="AF387" s="13">
        <f>ROUND(AVERAGE(Zinsswaps!AF316:AF387)+'iBoxx Extrapolation'!$H387,2)</f>
        <v>3.84</v>
      </c>
      <c r="AG387" s="13">
        <f>ROUND(AVERAGE(Zinsswaps!AG316:AG387)+'iBoxx Extrapolation'!$H387,2)</f>
        <v>3.82</v>
      </c>
      <c r="AH387" s="13">
        <f>ROUND(AVERAGE(Zinsswaps!AH316:AH387)+'iBoxx Extrapolation'!$H387,2)</f>
        <v>3.81</v>
      </c>
      <c r="AI387" s="13">
        <f>ROUND(AVERAGE(Zinsswaps!AI316:AI387)+'iBoxx Extrapolation'!$H387,2)</f>
        <v>3.79</v>
      </c>
      <c r="AJ387" s="13">
        <f>ROUND(AVERAGE(Zinsswaps!AJ316:AJ387)+'iBoxx Extrapolation'!$H387,2)</f>
        <v>3.78</v>
      </c>
      <c r="AK387" s="13">
        <f>ROUND(AVERAGE(Zinsswaps!AK316:AK387)+'iBoxx Extrapolation'!$H387,2)</f>
        <v>3.77</v>
      </c>
      <c r="AL387" s="13">
        <f>ROUND(AVERAGE(Zinsswaps!AL316:AL387)+'iBoxx Extrapolation'!$H387,2)</f>
        <v>3.76</v>
      </c>
      <c r="AM387" s="13">
        <f>ROUND(AVERAGE(Zinsswaps!AM316:AM387)+'iBoxx Extrapolation'!$H387,2)</f>
        <v>3.75</v>
      </c>
      <c r="AN387" s="13">
        <f>ROUND(AVERAGE(Zinsswaps!AN316:AN387)+'iBoxx Extrapolation'!$H387,2)</f>
        <v>3.74</v>
      </c>
      <c r="AO387" s="13">
        <f>ROUND(AVERAGE(Zinsswaps!AO316:AO387)+'iBoxx Extrapolation'!$H387,2)</f>
        <v>3.73</v>
      </c>
      <c r="AP387" s="13">
        <f>ROUND(AVERAGE(Zinsswaps!AP316:AP387)+'iBoxx Extrapolation'!$H387,2)</f>
        <v>3.7</v>
      </c>
      <c r="AQ387" s="13">
        <f>ROUND(AVERAGE(Zinsswaps!AQ316:AQ387)+'iBoxx Extrapolation'!$H387,2)</f>
        <v>3.68</v>
      </c>
      <c r="AR387" s="13">
        <f>ROUND(AVERAGE(Zinsswaps!AR316:AR387)+'iBoxx Extrapolation'!$H387,2)</f>
        <v>3.66</v>
      </c>
      <c r="AS387" s="13">
        <f>ROUND(AVERAGE(Zinsswaps!AS316:AS387)+'iBoxx Extrapolation'!$H387,2)</f>
        <v>3.64</v>
      </c>
      <c r="AT387" s="13">
        <f>ROUND(AVERAGE(Zinsswaps!AT316:AT387)+'iBoxx Extrapolation'!$H387,2)</f>
        <v>3.62</v>
      </c>
      <c r="AU387" s="13">
        <f>ROUND(AVERAGE(Zinsswaps!AU316:AU387)+'iBoxx Extrapolation'!$H387,2)</f>
        <v>3.61</v>
      </c>
      <c r="AV387" s="13">
        <f>ROUND(AVERAGE(Zinsswaps!AV316:AV387)+'iBoxx Extrapolation'!$H387,2)</f>
        <v>3.59</v>
      </c>
      <c r="AW387" s="13">
        <f>ROUND(AVERAGE(Zinsswaps!AW316:AW387)+'iBoxx Extrapolation'!$H387,2)</f>
        <v>3.57</v>
      </c>
      <c r="AX387" s="13">
        <f>ROUND(AVERAGE(Zinsswaps!AX316:AX387)+'iBoxx Extrapolation'!$H387,2)</f>
        <v>3.56</v>
      </c>
      <c r="AY387" s="13">
        <f>ROUND(AVERAGE(Zinsswaps!AY316:AY387)+'iBoxx Extrapolation'!$H387,2)</f>
        <v>3.54</v>
      </c>
    </row>
    <row r="388" spans="1:51" s="16" customFormat="1" x14ac:dyDescent="0.2">
      <c r="A388" s="12">
        <v>49034</v>
      </c>
      <c r="B388" s="13">
        <f>ROUND(AVERAGE(Zinsswaps!B317:B388)+'iBoxx Extrapolation'!$H388,2)</f>
        <v>2.99</v>
      </c>
      <c r="C388" s="13">
        <f>ROUND(AVERAGE(Zinsswaps!C317:C388)+'iBoxx Extrapolation'!$H388,2)</f>
        <v>3</v>
      </c>
      <c r="D388" s="13">
        <f>ROUND(AVERAGE(Zinsswaps!D317:D388)+'iBoxx Extrapolation'!$H388,2)</f>
        <v>3.05</v>
      </c>
      <c r="E388" s="13">
        <f>ROUND(AVERAGE(Zinsswaps!E317:E388)+'iBoxx Extrapolation'!$H388,2)</f>
        <v>3.12</v>
      </c>
      <c r="F388" s="13">
        <f>ROUND(AVERAGE(Zinsswaps!F317:F388)+'iBoxx Extrapolation'!$H388,2)</f>
        <v>3.19</v>
      </c>
      <c r="G388" s="13">
        <f>ROUND(AVERAGE(Zinsswaps!G317:G388)+'iBoxx Extrapolation'!$H388,2)</f>
        <v>3.27</v>
      </c>
      <c r="H388" s="13">
        <f>ROUND(AVERAGE(Zinsswaps!H317:H388)+'iBoxx Extrapolation'!$H388,2)</f>
        <v>3.34</v>
      </c>
      <c r="I388" s="13">
        <f>ROUND(AVERAGE(Zinsswaps!I317:I388)+'iBoxx Extrapolation'!$H388,2)</f>
        <v>3.41</v>
      </c>
      <c r="J388" s="13">
        <f>ROUND(AVERAGE(Zinsswaps!J317:J388)+'iBoxx Extrapolation'!$H388,2)</f>
        <v>3.48</v>
      </c>
      <c r="K388" s="13">
        <f>ROUND(AVERAGE(Zinsswaps!K317:K388)+'iBoxx Extrapolation'!$H388,2)</f>
        <v>3.54</v>
      </c>
      <c r="L388" s="13">
        <f>ROUND(AVERAGE(Zinsswaps!L317:L388)+'iBoxx Extrapolation'!$H388,2)</f>
        <v>3.6</v>
      </c>
      <c r="M388" s="13">
        <f>ROUND(AVERAGE(Zinsswaps!M317:M388)+'iBoxx Extrapolation'!$H388,2)</f>
        <v>3.65</v>
      </c>
      <c r="N388" s="13">
        <f>ROUND(AVERAGE(Zinsswaps!N317:N388)+'iBoxx Extrapolation'!$H388,2)</f>
        <v>3.7</v>
      </c>
      <c r="O388" s="13">
        <f>ROUND(AVERAGE(Zinsswaps!O317:O388)+'iBoxx Extrapolation'!$H388,2)</f>
        <v>3.75</v>
      </c>
      <c r="P388" s="13">
        <f>ROUND(AVERAGE(Zinsswaps!P317:P388)+'iBoxx Extrapolation'!$H388,2)</f>
        <v>3.78</v>
      </c>
      <c r="Q388" s="13">
        <f>ROUND(AVERAGE(Zinsswaps!Q317:Q388)+'iBoxx Extrapolation'!$H388,2)</f>
        <v>3.81</v>
      </c>
      <c r="R388" s="13">
        <f>ROUND(AVERAGE(Zinsswaps!R317:R388)+'iBoxx Extrapolation'!$H388,2)</f>
        <v>3.83</v>
      </c>
      <c r="S388" s="13">
        <f>ROUND(AVERAGE(Zinsswaps!S317:S388)+'iBoxx Extrapolation'!$H388,2)</f>
        <v>3.85</v>
      </c>
      <c r="T388" s="13">
        <f>ROUND(AVERAGE(Zinsswaps!T317:T388)+'iBoxx Extrapolation'!$H388,2)</f>
        <v>3.87</v>
      </c>
      <c r="U388" s="13">
        <f>ROUND(AVERAGE(Zinsswaps!U317:U388)+'iBoxx Extrapolation'!$H388,2)</f>
        <v>3.89</v>
      </c>
      <c r="V388" s="13">
        <f>ROUND(AVERAGE(Zinsswaps!V317:V388)+'iBoxx Extrapolation'!$H388,2)</f>
        <v>3.89</v>
      </c>
      <c r="W388" s="13">
        <f>ROUND(AVERAGE(Zinsswaps!W317:W388)+'iBoxx Extrapolation'!$H388,2)</f>
        <v>3.89</v>
      </c>
      <c r="X388" s="13">
        <f>ROUND(AVERAGE(Zinsswaps!X317:X388)+'iBoxx Extrapolation'!$H388,2)</f>
        <v>3.89</v>
      </c>
      <c r="Y388" s="13">
        <f>ROUND(AVERAGE(Zinsswaps!Y317:Y388)+'iBoxx Extrapolation'!$H388,2)</f>
        <v>3.89</v>
      </c>
      <c r="Z388" s="13">
        <f>ROUND(AVERAGE(Zinsswaps!Z317:Z388)+'iBoxx Extrapolation'!$H388,2)</f>
        <v>3.89</v>
      </c>
      <c r="AA388" s="13">
        <f>ROUND(AVERAGE(Zinsswaps!AA317:AA388)+'iBoxx Extrapolation'!$H388,2)</f>
        <v>3.88</v>
      </c>
      <c r="AB388" s="13">
        <f>ROUND(AVERAGE(Zinsswaps!AB317:AB388)+'iBoxx Extrapolation'!$H388,2)</f>
        <v>3.88</v>
      </c>
      <c r="AC388" s="13">
        <f>ROUND(AVERAGE(Zinsswaps!AC317:AC388)+'iBoxx Extrapolation'!$H388,2)</f>
        <v>3.87</v>
      </c>
      <c r="AD388" s="13">
        <f>ROUND(AVERAGE(Zinsswaps!AD317:AD388)+'iBoxx Extrapolation'!$H388,2)</f>
        <v>3.86</v>
      </c>
      <c r="AE388" s="13">
        <f>ROUND(AVERAGE(Zinsswaps!AE317:AE388)+'iBoxx Extrapolation'!$H388,2)</f>
        <v>3.86</v>
      </c>
      <c r="AF388" s="13">
        <f>ROUND(AVERAGE(Zinsswaps!AF317:AF388)+'iBoxx Extrapolation'!$H388,2)</f>
        <v>3.84</v>
      </c>
      <c r="AG388" s="13">
        <f>ROUND(AVERAGE(Zinsswaps!AG317:AG388)+'iBoxx Extrapolation'!$H388,2)</f>
        <v>3.82</v>
      </c>
      <c r="AH388" s="13">
        <f>ROUND(AVERAGE(Zinsswaps!AH317:AH388)+'iBoxx Extrapolation'!$H388,2)</f>
        <v>3.81</v>
      </c>
      <c r="AI388" s="13">
        <f>ROUND(AVERAGE(Zinsswaps!AI317:AI388)+'iBoxx Extrapolation'!$H388,2)</f>
        <v>3.79</v>
      </c>
      <c r="AJ388" s="13">
        <f>ROUND(AVERAGE(Zinsswaps!AJ317:AJ388)+'iBoxx Extrapolation'!$H388,2)</f>
        <v>3.78</v>
      </c>
      <c r="AK388" s="13">
        <f>ROUND(AVERAGE(Zinsswaps!AK317:AK388)+'iBoxx Extrapolation'!$H388,2)</f>
        <v>3.77</v>
      </c>
      <c r="AL388" s="13">
        <f>ROUND(AVERAGE(Zinsswaps!AL317:AL388)+'iBoxx Extrapolation'!$H388,2)</f>
        <v>3.76</v>
      </c>
      <c r="AM388" s="13">
        <f>ROUND(AVERAGE(Zinsswaps!AM317:AM388)+'iBoxx Extrapolation'!$H388,2)</f>
        <v>3.75</v>
      </c>
      <c r="AN388" s="13">
        <f>ROUND(AVERAGE(Zinsswaps!AN317:AN388)+'iBoxx Extrapolation'!$H388,2)</f>
        <v>3.74</v>
      </c>
      <c r="AO388" s="13">
        <f>ROUND(AVERAGE(Zinsswaps!AO317:AO388)+'iBoxx Extrapolation'!$H388,2)</f>
        <v>3.73</v>
      </c>
      <c r="AP388" s="13">
        <f>ROUND(AVERAGE(Zinsswaps!AP317:AP388)+'iBoxx Extrapolation'!$H388,2)</f>
        <v>3.7</v>
      </c>
      <c r="AQ388" s="13">
        <f>ROUND(AVERAGE(Zinsswaps!AQ317:AQ388)+'iBoxx Extrapolation'!$H388,2)</f>
        <v>3.68</v>
      </c>
      <c r="AR388" s="13">
        <f>ROUND(AVERAGE(Zinsswaps!AR317:AR388)+'iBoxx Extrapolation'!$H388,2)</f>
        <v>3.66</v>
      </c>
      <c r="AS388" s="13">
        <f>ROUND(AVERAGE(Zinsswaps!AS317:AS388)+'iBoxx Extrapolation'!$H388,2)</f>
        <v>3.64</v>
      </c>
      <c r="AT388" s="13">
        <f>ROUND(AVERAGE(Zinsswaps!AT317:AT388)+'iBoxx Extrapolation'!$H388,2)</f>
        <v>3.62</v>
      </c>
      <c r="AU388" s="13">
        <f>ROUND(AVERAGE(Zinsswaps!AU317:AU388)+'iBoxx Extrapolation'!$H388,2)</f>
        <v>3.61</v>
      </c>
      <c r="AV388" s="13">
        <f>ROUND(AVERAGE(Zinsswaps!AV317:AV388)+'iBoxx Extrapolation'!$H388,2)</f>
        <v>3.59</v>
      </c>
      <c r="AW388" s="13">
        <f>ROUND(AVERAGE(Zinsswaps!AW317:AW388)+'iBoxx Extrapolation'!$H388,2)</f>
        <v>3.57</v>
      </c>
      <c r="AX388" s="13">
        <f>ROUND(AVERAGE(Zinsswaps!AX317:AX388)+'iBoxx Extrapolation'!$H388,2)</f>
        <v>3.56</v>
      </c>
      <c r="AY388" s="13">
        <f>ROUND(AVERAGE(Zinsswaps!AY317:AY388)+'iBoxx Extrapolation'!$H388,2)</f>
        <v>3.54</v>
      </c>
    </row>
    <row r="389" spans="1:51" s="16" customFormat="1" x14ac:dyDescent="0.2">
      <c r="A389" s="12">
        <v>49064</v>
      </c>
      <c r="B389" s="13">
        <f>ROUND(AVERAGE(Zinsswaps!B318:B389)+'iBoxx Extrapolation'!$H389,2)</f>
        <v>2.99</v>
      </c>
      <c r="C389" s="13">
        <f>ROUND(AVERAGE(Zinsswaps!C318:C389)+'iBoxx Extrapolation'!$H389,2)</f>
        <v>3</v>
      </c>
      <c r="D389" s="13">
        <f>ROUND(AVERAGE(Zinsswaps!D318:D389)+'iBoxx Extrapolation'!$H389,2)</f>
        <v>3.05</v>
      </c>
      <c r="E389" s="13">
        <f>ROUND(AVERAGE(Zinsswaps!E318:E389)+'iBoxx Extrapolation'!$H389,2)</f>
        <v>3.12</v>
      </c>
      <c r="F389" s="13">
        <f>ROUND(AVERAGE(Zinsswaps!F318:F389)+'iBoxx Extrapolation'!$H389,2)</f>
        <v>3.19</v>
      </c>
      <c r="G389" s="13">
        <f>ROUND(AVERAGE(Zinsswaps!G318:G389)+'iBoxx Extrapolation'!$H389,2)</f>
        <v>3.27</v>
      </c>
      <c r="H389" s="13">
        <f>ROUND(AVERAGE(Zinsswaps!H318:H389)+'iBoxx Extrapolation'!$H389,2)</f>
        <v>3.34</v>
      </c>
      <c r="I389" s="13">
        <f>ROUND(AVERAGE(Zinsswaps!I318:I389)+'iBoxx Extrapolation'!$H389,2)</f>
        <v>3.41</v>
      </c>
      <c r="J389" s="13">
        <f>ROUND(AVERAGE(Zinsswaps!J318:J389)+'iBoxx Extrapolation'!$H389,2)</f>
        <v>3.48</v>
      </c>
      <c r="K389" s="13">
        <f>ROUND(AVERAGE(Zinsswaps!K318:K389)+'iBoxx Extrapolation'!$H389,2)</f>
        <v>3.54</v>
      </c>
      <c r="L389" s="13">
        <f>ROUND(AVERAGE(Zinsswaps!L318:L389)+'iBoxx Extrapolation'!$H389,2)</f>
        <v>3.6</v>
      </c>
      <c r="M389" s="13">
        <f>ROUND(AVERAGE(Zinsswaps!M318:M389)+'iBoxx Extrapolation'!$H389,2)</f>
        <v>3.65</v>
      </c>
      <c r="N389" s="13">
        <f>ROUND(AVERAGE(Zinsswaps!N318:N389)+'iBoxx Extrapolation'!$H389,2)</f>
        <v>3.7</v>
      </c>
      <c r="O389" s="13">
        <f>ROUND(AVERAGE(Zinsswaps!O318:O389)+'iBoxx Extrapolation'!$H389,2)</f>
        <v>3.75</v>
      </c>
      <c r="P389" s="13">
        <f>ROUND(AVERAGE(Zinsswaps!P318:P389)+'iBoxx Extrapolation'!$H389,2)</f>
        <v>3.78</v>
      </c>
      <c r="Q389" s="13">
        <f>ROUND(AVERAGE(Zinsswaps!Q318:Q389)+'iBoxx Extrapolation'!$H389,2)</f>
        <v>3.81</v>
      </c>
      <c r="R389" s="13">
        <f>ROUND(AVERAGE(Zinsswaps!R318:R389)+'iBoxx Extrapolation'!$H389,2)</f>
        <v>3.83</v>
      </c>
      <c r="S389" s="13">
        <f>ROUND(AVERAGE(Zinsswaps!S318:S389)+'iBoxx Extrapolation'!$H389,2)</f>
        <v>3.85</v>
      </c>
      <c r="T389" s="13">
        <f>ROUND(AVERAGE(Zinsswaps!T318:T389)+'iBoxx Extrapolation'!$H389,2)</f>
        <v>3.87</v>
      </c>
      <c r="U389" s="13">
        <f>ROUND(AVERAGE(Zinsswaps!U318:U389)+'iBoxx Extrapolation'!$H389,2)</f>
        <v>3.89</v>
      </c>
      <c r="V389" s="13">
        <f>ROUND(AVERAGE(Zinsswaps!V318:V389)+'iBoxx Extrapolation'!$H389,2)</f>
        <v>3.89</v>
      </c>
      <c r="W389" s="13">
        <f>ROUND(AVERAGE(Zinsswaps!W318:W389)+'iBoxx Extrapolation'!$H389,2)</f>
        <v>3.89</v>
      </c>
      <c r="X389" s="13">
        <f>ROUND(AVERAGE(Zinsswaps!X318:X389)+'iBoxx Extrapolation'!$H389,2)</f>
        <v>3.89</v>
      </c>
      <c r="Y389" s="13">
        <f>ROUND(AVERAGE(Zinsswaps!Y318:Y389)+'iBoxx Extrapolation'!$H389,2)</f>
        <v>3.89</v>
      </c>
      <c r="Z389" s="13">
        <f>ROUND(AVERAGE(Zinsswaps!Z318:Z389)+'iBoxx Extrapolation'!$H389,2)</f>
        <v>3.89</v>
      </c>
      <c r="AA389" s="13">
        <f>ROUND(AVERAGE(Zinsswaps!AA318:AA389)+'iBoxx Extrapolation'!$H389,2)</f>
        <v>3.88</v>
      </c>
      <c r="AB389" s="13">
        <f>ROUND(AVERAGE(Zinsswaps!AB318:AB389)+'iBoxx Extrapolation'!$H389,2)</f>
        <v>3.88</v>
      </c>
      <c r="AC389" s="13">
        <f>ROUND(AVERAGE(Zinsswaps!AC318:AC389)+'iBoxx Extrapolation'!$H389,2)</f>
        <v>3.87</v>
      </c>
      <c r="AD389" s="13">
        <f>ROUND(AVERAGE(Zinsswaps!AD318:AD389)+'iBoxx Extrapolation'!$H389,2)</f>
        <v>3.86</v>
      </c>
      <c r="AE389" s="13">
        <f>ROUND(AVERAGE(Zinsswaps!AE318:AE389)+'iBoxx Extrapolation'!$H389,2)</f>
        <v>3.86</v>
      </c>
      <c r="AF389" s="13">
        <f>ROUND(AVERAGE(Zinsswaps!AF318:AF389)+'iBoxx Extrapolation'!$H389,2)</f>
        <v>3.84</v>
      </c>
      <c r="AG389" s="13">
        <f>ROUND(AVERAGE(Zinsswaps!AG318:AG389)+'iBoxx Extrapolation'!$H389,2)</f>
        <v>3.82</v>
      </c>
      <c r="AH389" s="13">
        <f>ROUND(AVERAGE(Zinsswaps!AH318:AH389)+'iBoxx Extrapolation'!$H389,2)</f>
        <v>3.81</v>
      </c>
      <c r="AI389" s="13">
        <f>ROUND(AVERAGE(Zinsswaps!AI318:AI389)+'iBoxx Extrapolation'!$H389,2)</f>
        <v>3.79</v>
      </c>
      <c r="AJ389" s="13">
        <f>ROUND(AVERAGE(Zinsswaps!AJ318:AJ389)+'iBoxx Extrapolation'!$H389,2)</f>
        <v>3.78</v>
      </c>
      <c r="AK389" s="13">
        <f>ROUND(AVERAGE(Zinsswaps!AK318:AK389)+'iBoxx Extrapolation'!$H389,2)</f>
        <v>3.77</v>
      </c>
      <c r="AL389" s="13">
        <f>ROUND(AVERAGE(Zinsswaps!AL318:AL389)+'iBoxx Extrapolation'!$H389,2)</f>
        <v>3.76</v>
      </c>
      <c r="AM389" s="13">
        <f>ROUND(AVERAGE(Zinsswaps!AM318:AM389)+'iBoxx Extrapolation'!$H389,2)</f>
        <v>3.75</v>
      </c>
      <c r="AN389" s="13">
        <f>ROUND(AVERAGE(Zinsswaps!AN318:AN389)+'iBoxx Extrapolation'!$H389,2)</f>
        <v>3.74</v>
      </c>
      <c r="AO389" s="13">
        <f>ROUND(AVERAGE(Zinsswaps!AO318:AO389)+'iBoxx Extrapolation'!$H389,2)</f>
        <v>3.73</v>
      </c>
      <c r="AP389" s="13">
        <f>ROUND(AVERAGE(Zinsswaps!AP318:AP389)+'iBoxx Extrapolation'!$H389,2)</f>
        <v>3.7</v>
      </c>
      <c r="AQ389" s="13">
        <f>ROUND(AVERAGE(Zinsswaps!AQ318:AQ389)+'iBoxx Extrapolation'!$H389,2)</f>
        <v>3.68</v>
      </c>
      <c r="AR389" s="13">
        <f>ROUND(AVERAGE(Zinsswaps!AR318:AR389)+'iBoxx Extrapolation'!$H389,2)</f>
        <v>3.66</v>
      </c>
      <c r="AS389" s="13">
        <f>ROUND(AVERAGE(Zinsswaps!AS318:AS389)+'iBoxx Extrapolation'!$H389,2)</f>
        <v>3.64</v>
      </c>
      <c r="AT389" s="13">
        <f>ROUND(AVERAGE(Zinsswaps!AT318:AT389)+'iBoxx Extrapolation'!$H389,2)</f>
        <v>3.62</v>
      </c>
      <c r="AU389" s="13">
        <f>ROUND(AVERAGE(Zinsswaps!AU318:AU389)+'iBoxx Extrapolation'!$H389,2)</f>
        <v>3.61</v>
      </c>
      <c r="AV389" s="13">
        <f>ROUND(AVERAGE(Zinsswaps!AV318:AV389)+'iBoxx Extrapolation'!$H389,2)</f>
        <v>3.59</v>
      </c>
      <c r="AW389" s="13">
        <f>ROUND(AVERAGE(Zinsswaps!AW318:AW389)+'iBoxx Extrapolation'!$H389,2)</f>
        <v>3.57</v>
      </c>
      <c r="AX389" s="13">
        <f>ROUND(AVERAGE(Zinsswaps!AX318:AX389)+'iBoxx Extrapolation'!$H389,2)</f>
        <v>3.56</v>
      </c>
      <c r="AY389" s="13">
        <f>ROUND(AVERAGE(Zinsswaps!AY318:AY389)+'iBoxx Extrapolation'!$H389,2)</f>
        <v>3.54</v>
      </c>
    </row>
    <row r="390" spans="1:51" s="16" customFormat="1" x14ac:dyDescent="0.2">
      <c r="A390" s="12">
        <v>49095</v>
      </c>
      <c r="B390" s="13">
        <f>ROUND(AVERAGE(Zinsswaps!B319:B390)+'iBoxx Extrapolation'!$H390,2)</f>
        <v>2.99</v>
      </c>
      <c r="C390" s="13">
        <f>ROUND(AVERAGE(Zinsswaps!C319:C390)+'iBoxx Extrapolation'!$H390,2)</f>
        <v>3</v>
      </c>
      <c r="D390" s="13">
        <f>ROUND(AVERAGE(Zinsswaps!D319:D390)+'iBoxx Extrapolation'!$H390,2)</f>
        <v>3.05</v>
      </c>
      <c r="E390" s="13">
        <f>ROUND(AVERAGE(Zinsswaps!E319:E390)+'iBoxx Extrapolation'!$H390,2)</f>
        <v>3.12</v>
      </c>
      <c r="F390" s="13">
        <f>ROUND(AVERAGE(Zinsswaps!F319:F390)+'iBoxx Extrapolation'!$H390,2)</f>
        <v>3.19</v>
      </c>
      <c r="G390" s="13">
        <f>ROUND(AVERAGE(Zinsswaps!G319:G390)+'iBoxx Extrapolation'!$H390,2)</f>
        <v>3.27</v>
      </c>
      <c r="H390" s="13">
        <f>ROUND(AVERAGE(Zinsswaps!H319:H390)+'iBoxx Extrapolation'!$H390,2)</f>
        <v>3.34</v>
      </c>
      <c r="I390" s="13">
        <f>ROUND(AVERAGE(Zinsswaps!I319:I390)+'iBoxx Extrapolation'!$H390,2)</f>
        <v>3.41</v>
      </c>
      <c r="J390" s="13">
        <f>ROUND(AVERAGE(Zinsswaps!J319:J390)+'iBoxx Extrapolation'!$H390,2)</f>
        <v>3.48</v>
      </c>
      <c r="K390" s="13">
        <f>ROUND(AVERAGE(Zinsswaps!K319:K390)+'iBoxx Extrapolation'!$H390,2)</f>
        <v>3.54</v>
      </c>
      <c r="L390" s="13">
        <f>ROUND(AVERAGE(Zinsswaps!L319:L390)+'iBoxx Extrapolation'!$H390,2)</f>
        <v>3.6</v>
      </c>
      <c r="M390" s="13">
        <f>ROUND(AVERAGE(Zinsswaps!M319:M390)+'iBoxx Extrapolation'!$H390,2)</f>
        <v>3.65</v>
      </c>
      <c r="N390" s="13">
        <f>ROUND(AVERAGE(Zinsswaps!N319:N390)+'iBoxx Extrapolation'!$H390,2)</f>
        <v>3.7</v>
      </c>
      <c r="O390" s="13">
        <f>ROUND(AVERAGE(Zinsswaps!O319:O390)+'iBoxx Extrapolation'!$H390,2)</f>
        <v>3.75</v>
      </c>
      <c r="P390" s="13">
        <f>ROUND(AVERAGE(Zinsswaps!P319:P390)+'iBoxx Extrapolation'!$H390,2)</f>
        <v>3.78</v>
      </c>
      <c r="Q390" s="13">
        <f>ROUND(AVERAGE(Zinsswaps!Q319:Q390)+'iBoxx Extrapolation'!$H390,2)</f>
        <v>3.81</v>
      </c>
      <c r="R390" s="13">
        <f>ROUND(AVERAGE(Zinsswaps!R319:R390)+'iBoxx Extrapolation'!$H390,2)</f>
        <v>3.83</v>
      </c>
      <c r="S390" s="13">
        <f>ROUND(AVERAGE(Zinsswaps!S319:S390)+'iBoxx Extrapolation'!$H390,2)</f>
        <v>3.85</v>
      </c>
      <c r="T390" s="13">
        <f>ROUND(AVERAGE(Zinsswaps!T319:T390)+'iBoxx Extrapolation'!$H390,2)</f>
        <v>3.87</v>
      </c>
      <c r="U390" s="13">
        <f>ROUND(AVERAGE(Zinsswaps!U319:U390)+'iBoxx Extrapolation'!$H390,2)</f>
        <v>3.89</v>
      </c>
      <c r="V390" s="13">
        <f>ROUND(AVERAGE(Zinsswaps!V319:V390)+'iBoxx Extrapolation'!$H390,2)</f>
        <v>3.89</v>
      </c>
      <c r="W390" s="13">
        <f>ROUND(AVERAGE(Zinsswaps!W319:W390)+'iBoxx Extrapolation'!$H390,2)</f>
        <v>3.89</v>
      </c>
      <c r="X390" s="13">
        <f>ROUND(AVERAGE(Zinsswaps!X319:X390)+'iBoxx Extrapolation'!$H390,2)</f>
        <v>3.89</v>
      </c>
      <c r="Y390" s="13">
        <f>ROUND(AVERAGE(Zinsswaps!Y319:Y390)+'iBoxx Extrapolation'!$H390,2)</f>
        <v>3.89</v>
      </c>
      <c r="Z390" s="13">
        <f>ROUND(AVERAGE(Zinsswaps!Z319:Z390)+'iBoxx Extrapolation'!$H390,2)</f>
        <v>3.89</v>
      </c>
      <c r="AA390" s="13">
        <f>ROUND(AVERAGE(Zinsswaps!AA319:AA390)+'iBoxx Extrapolation'!$H390,2)</f>
        <v>3.88</v>
      </c>
      <c r="AB390" s="13">
        <f>ROUND(AVERAGE(Zinsswaps!AB319:AB390)+'iBoxx Extrapolation'!$H390,2)</f>
        <v>3.88</v>
      </c>
      <c r="AC390" s="13">
        <f>ROUND(AVERAGE(Zinsswaps!AC319:AC390)+'iBoxx Extrapolation'!$H390,2)</f>
        <v>3.87</v>
      </c>
      <c r="AD390" s="13">
        <f>ROUND(AVERAGE(Zinsswaps!AD319:AD390)+'iBoxx Extrapolation'!$H390,2)</f>
        <v>3.86</v>
      </c>
      <c r="AE390" s="13">
        <f>ROUND(AVERAGE(Zinsswaps!AE319:AE390)+'iBoxx Extrapolation'!$H390,2)</f>
        <v>3.86</v>
      </c>
      <c r="AF390" s="13">
        <f>ROUND(AVERAGE(Zinsswaps!AF319:AF390)+'iBoxx Extrapolation'!$H390,2)</f>
        <v>3.84</v>
      </c>
      <c r="AG390" s="13">
        <f>ROUND(AVERAGE(Zinsswaps!AG319:AG390)+'iBoxx Extrapolation'!$H390,2)</f>
        <v>3.82</v>
      </c>
      <c r="AH390" s="13">
        <f>ROUND(AVERAGE(Zinsswaps!AH319:AH390)+'iBoxx Extrapolation'!$H390,2)</f>
        <v>3.81</v>
      </c>
      <c r="AI390" s="13">
        <f>ROUND(AVERAGE(Zinsswaps!AI319:AI390)+'iBoxx Extrapolation'!$H390,2)</f>
        <v>3.79</v>
      </c>
      <c r="AJ390" s="13">
        <f>ROUND(AVERAGE(Zinsswaps!AJ319:AJ390)+'iBoxx Extrapolation'!$H390,2)</f>
        <v>3.78</v>
      </c>
      <c r="AK390" s="13">
        <f>ROUND(AVERAGE(Zinsswaps!AK319:AK390)+'iBoxx Extrapolation'!$H390,2)</f>
        <v>3.77</v>
      </c>
      <c r="AL390" s="13">
        <f>ROUND(AVERAGE(Zinsswaps!AL319:AL390)+'iBoxx Extrapolation'!$H390,2)</f>
        <v>3.76</v>
      </c>
      <c r="AM390" s="13">
        <f>ROUND(AVERAGE(Zinsswaps!AM319:AM390)+'iBoxx Extrapolation'!$H390,2)</f>
        <v>3.75</v>
      </c>
      <c r="AN390" s="13">
        <f>ROUND(AVERAGE(Zinsswaps!AN319:AN390)+'iBoxx Extrapolation'!$H390,2)</f>
        <v>3.74</v>
      </c>
      <c r="AO390" s="13">
        <f>ROUND(AVERAGE(Zinsswaps!AO319:AO390)+'iBoxx Extrapolation'!$H390,2)</f>
        <v>3.73</v>
      </c>
      <c r="AP390" s="13">
        <f>ROUND(AVERAGE(Zinsswaps!AP319:AP390)+'iBoxx Extrapolation'!$H390,2)</f>
        <v>3.7</v>
      </c>
      <c r="AQ390" s="13">
        <f>ROUND(AVERAGE(Zinsswaps!AQ319:AQ390)+'iBoxx Extrapolation'!$H390,2)</f>
        <v>3.68</v>
      </c>
      <c r="AR390" s="13">
        <f>ROUND(AVERAGE(Zinsswaps!AR319:AR390)+'iBoxx Extrapolation'!$H390,2)</f>
        <v>3.66</v>
      </c>
      <c r="AS390" s="13">
        <f>ROUND(AVERAGE(Zinsswaps!AS319:AS390)+'iBoxx Extrapolation'!$H390,2)</f>
        <v>3.64</v>
      </c>
      <c r="AT390" s="13">
        <f>ROUND(AVERAGE(Zinsswaps!AT319:AT390)+'iBoxx Extrapolation'!$H390,2)</f>
        <v>3.62</v>
      </c>
      <c r="AU390" s="13">
        <f>ROUND(AVERAGE(Zinsswaps!AU319:AU390)+'iBoxx Extrapolation'!$H390,2)</f>
        <v>3.61</v>
      </c>
      <c r="AV390" s="13">
        <f>ROUND(AVERAGE(Zinsswaps!AV319:AV390)+'iBoxx Extrapolation'!$H390,2)</f>
        <v>3.59</v>
      </c>
      <c r="AW390" s="13">
        <f>ROUND(AVERAGE(Zinsswaps!AW319:AW390)+'iBoxx Extrapolation'!$H390,2)</f>
        <v>3.57</v>
      </c>
      <c r="AX390" s="13">
        <f>ROUND(AVERAGE(Zinsswaps!AX319:AX390)+'iBoxx Extrapolation'!$H390,2)</f>
        <v>3.56</v>
      </c>
      <c r="AY390" s="13">
        <f>ROUND(AVERAGE(Zinsswaps!AY319:AY390)+'iBoxx Extrapolation'!$H390,2)</f>
        <v>3.54</v>
      </c>
    </row>
    <row r="391" spans="1:51" s="16" customFormat="1" x14ac:dyDescent="0.2">
      <c r="A391" s="12">
        <v>49125</v>
      </c>
      <c r="B391" s="13">
        <f>ROUND(AVERAGE(Zinsswaps!B320:B391)+'iBoxx Extrapolation'!$H391,2)</f>
        <v>2.99</v>
      </c>
      <c r="C391" s="13">
        <f>ROUND(AVERAGE(Zinsswaps!C320:C391)+'iBoxx Extrapolation'!$H391,2)</f>
        <v>3</v>
      </c>
      <c r="D391" s="13">
        <f>ROUND(AVERAGE(Zinsswaps!D320:D391)+'iBoxx Extrapolation'!$H391,2)</f>
        <v>3.05</v>
      </c>
      <c r="E391" s="13">
        <f>ROUND(AVERAGE(Zinsswaps!E320:E391)+'iBoxx Extrapolation'!$H391,2)</f>
        <v>3.12</v>
      </c>
      <c r="F391" s="13">
        <f>ROUND(AVERAGE(Zinsswaps!F320:F391)+'iBoxx Extrapolation'!$H391,2)</f>
        <v>3.19</v>
      </c>
      <c r="G391" s="13">
        <f>ROUND(AVERAGE(Zinsswaps!G320:G391)+'iBoxx Extrapolation'!$H391,2)</f>
        <v>3.27</v>
      </c>
      <c r="H391" s="13">
        <f>ROUND(AVERAGE(Zinsswaps!H320:H391)+'iBoxx Extrapolation'!$H391,2)</f>
        <v>3.34</v>
      </c>
      <c r="I391" s="13">
        <f>ROUND(AVERAGE(Zinsswaps!I320:I391)+'iBoxx Extrapolation'!$H391,2)</f>
        <v>3.41</v>
      </c>
      <c r="J391" s="13">
        <f>ROUND(AVERAGE(Zinsswaps!J320:J391)+'iBoxx Extrapolation'!$H391,2)</f>
        <v>3.48</v>
      </c>
      <c r="K391" s="13">
        <f>ROUND(AVERAGE(Zinsswaps!K320:K391)+'iBoxx Extrapolation'!$H391,2)</f>
        <v>3.54</v>
      </c>
      <c r="L391" s="13">
        <f>ROUND(AVERAGE(Zinsswaps!L320:L391)+'iBoxx Extrapolation'!$H391,2)</f>
        <v>3.6</v>
      </c>
      <c r="M391" s="13">
        <f>ROUND(AVERAGE(Zinsswaps!M320:M391)+'iBoxx Extrapolation'!$H391,2)</f>
        <v>3.65</v>
      </c>
      <c r="N391" s="13">
        <f>ROUND(AVERAGE(Zinsswaps!N320:N391)+'iBoxx Extrapolation'!$H391,2)</f>
        <v>3.7</v>
      </c>
      <c r="O391" s="13">
        <f>ROUND(AVERAGE(Zinsswaps!O320:O391)+'iBoxx Extrapolation'!$H391,2)</f>
        <v>3.75</v>
      </c>
      <c r="P391" s="13">
        <f>ROUND(AVERAGE(Zinsswaps!P320:P391)+'iBoxx Extrapolation'!$H391,2)</f>
        <v>3.78</v>
      </c>
      <c r="Q391" s="13">
        <f>ROUND(AVERAGE(Zinsswaps!Q320:Q391)+'iBoxx Extrapolation'!$H391,2)</f>
        <v>3.81</v>
      </c>
      <c r="R391" s="13">
        <f>ROUND(AVERAGE(Zinsswaps!R320:R391)+'iBoxx Extrapolation'!$H391,2)</f>
        <v>3.83</v>
      </c>
      <c r="S391" s="13">
        <f>ROUND(AVERAGE(Zinsswaps!S320:S391)+'iBoxx Extrapolation'!$H391,2)</f>
        <v>3.85</v>
      </c>
      <c r="T391" s="13">
        <f>ROUND(AVERAGE(Zinsswaps!T320:T391)+'iBoxx Extrapolation'!$H391,2)</f>
        <v>3.87</v>
      </c>
      <c r="U391" s="13">
        <f>ROUND(AVERAGE(Zinsswaps!U320:U391)+'iBoxx Extrapolation'!$H391,2)</f>
        <v>3.89</v>
      </c>
      <c r="V391" s="13">
        <f>ROUND(AVERAGE(Zinsswaps!V320:V391)+'iBoxx Extrapolation'!$H391,2)</f>
        <v>3.89</v>
      </c>
      <c r="W391" s="13">
        <f>ROUND(AVERAGE(Zinsswaps!W320:W391)+'iBoxx Extrapolation'!$H391,2)</f>
        <v>3.89</v>
      </c>
      <c r="X391" s="13">
        <f>ROUND(AVERAGE(Zinsswaps!X320:X391)+'iBoxx Extrapolation'!$H391,2)</f>
        <v>3.89</v>
      </c>
      <c r="Y391" s="13">
        <f>ROUND(AVERAGE(Zinsswaps!Y320:Y391)+'iBoxx Extrapolation'!$H391,2)</f>
        <v>3.89</v>
      </c>
      <c r="Z391" s="13">
        <f>ROUND(AVERAGE(Zinsswaps!Z320:Z391)+'iBoxx Extrapolation'!$H391,2)</f>
        <v>3.89</v>
      </c>
      <c r="AA391" s="13">
        <f>ROUND(AVERAGE(Zinsswaps!AA320:AA391)+'iBoxx Extrapolation'!$H391,2)</f>
        <v>3.88</v>
      </c>
      <c r="AB391" s="13">
        <f>ROUND(AVERAGE(Zinsswaps!AB320:AB391)+'iBoxx Extrapolation'!$H391,2)</f>
        <v>3.88</v>
      </c>
      <c r="AC391" s="13">
        <f>ROUND(AVERAGE(Zinsswaps!AC320:AC391)+'iBoxx Extrapolation'!$H391,2)</f>
        <v>3.87</v>
      </c>
      <c r="AD391" s="13">
        <f>ROUND(AVERAGE(Zinsswaps!AD320:AD391)+'iBoxx Extrapolation'!$H391,2)</f>
        <v>3.86</v>
      </c>
      <c r="AE391" s="13">
        <f>ROUND(AVERAGE(Zinsswaps!AE320:AE391)+'iBoxx Extrapolation'!$H391,2)</f>
        <v>3.86</v>
      </c>
      <c r="AF391" s="13">
        <f>ROUND(AVERAGE(Zinsswaps!AF320:AF391)+'iBoxx Extrapolation'!$H391,2)</f>
        <v>3.84</v>
      </c>
      <c r="AG391" s="13">
        <f>ROUND(AVERAGE(Zinsswaps!AG320:AG391)+'iBoxx Extrapolation'!$H391,2)</f>
        <v>3.82</v>
      </c>
      <c r="AH391" s="13">
        <f>ROUND(AVERAGE(Zinsswaps!AH320:AH391)+'iBoxx Extrapolation'!$H391,2)</f>
        <v>3.81</v>
      </c>
      <c r="AI391" s="13">
        <f>ROUND(AVERAGE(Zinsswaps!AI320:AI391)+'iBoxx Extrapolation'!$H391,2)</f>
        <v>3.79</v>
      </c>
      <c r="AJ391" s="13">
        <f>ROUND(AVERAGE(Zinsswaps!AJ320:AJ391)+'iBoxx Extrapolation'!$H391,2)</f>
        <v>3.78</v>
      </c>
      <c r="AK391" s="13">
        <f>ROUND(AVERAGE(Zinsswaps!AK320:AK391)+'iBoxx Extrapolation'!$H391,2)</f>
        <v>3.77</v>
      </c>
      <c r="AL391" s="13">
        <f>ROUND(AVERAGE(Zinsswaps!AL320:AL391)+'iBoxx Extrapolation'!$H391,2)</f>
        <v>3.76</v>
      </c>
      <c r="AM391" s="13">
        <f>ROUND(AVERAGE(Zinsswaps!AM320:AM391)+'iBoxx Extrapolation'!$H391,2)</f>
        <v>3.75</v>
      </c>
      <c r="AN391" s="13">
        <f>ROUND(AVERAGE(Zinsswaps!AN320:AN391)+'iBoxx Extrapolation'!$H391,2)</f>
        <v>3.74</v>
      </c>
      <c r="AO391" s="13">
        <f>ROUND(AVERAGE(Zinsswaps!AO320:AO391)+'iBoxx Extrapolation'!$H391,2)</f>
        <v>3.73</v>
      </c>
      <c r="AP391" s="13">
        <f>ROUND(AVERAGE(Zinsswaps!AP320:AP391)+'iBoxx Extrapolation'!$H391,2)</f>
        <v>3.7</v>
      </c>
      <c r="AQ391" s="13">
        <f>ROUND(AVERAGE(Zinsswaps!AQ320:AQ391)+'iBoxx Extrapolation'!$H391,2)</f>
        <v>3.68</v>
      </c>
      <c r="AR391" s="13">
        <f>ROUND(AVERAGE(Zinsswaps!AR320:AR391)+'iBoxx Extrapolation'!$H391,2)</f>
        <v>3.66</v>
      </c>
      <c r="AS391" s="13">
        <f>ROUND(AVERAGE(Zinsswaps!AS320:AS391)+'iBoxx Extrapolation'!$H391,2)</f>
        <v>3.64</v>
      </c>
      <c r="AT391" s="13">
        <f>ROUND(AVERAGE(Zinsswaps!AT320:AT391)+'iBoxx Extrapolation'!$H391,2)</f>
        <v>3.62</v>
      </c>
      <c r="AU391" s="13">
        <f>ROUND(AVERAGE(Zinsswaps!AU320:AU391)+'iBoxx Extrapolation'!$H391,2)</f>
        <v>3.61</v>
      </c>
      <c r="AV391" s="13">
        <f>ROUND(AVERAGE(Zinsswaps!AV320:AV391)+'iBoxx Extrapolation'!$H391,2)</f>
        <v>3.59</v>
      </c>
      <c r="AW391" s="13">
        <f>ROUND(AVERAGE(Zinsswaps!AW320:AW391)+'iBoxx Extrapolation'!$H391,2)</f>
        <v>3.57</v>
      </c>
      <c r="AX391" s="13">
        <f>ROUND(AVERAGE(Zinsswaps!AX320:AX391)+'iBoxx Extrapolation'!$H391,2)</f>
        <v>3.56</v>
      </c>
      <c r="AY391" s="13">
        <f>ROUND(AVERAGE(Zinsswaps!AY320:AY391)+'iBoxx Extrapolation'!$H391,2)</f>
        <v>3.54</v>
      </c>
    </row>
    <row r="392" spans="1:51" s="16" customFormat="1" x14ac:dyDescent="0.2">
      <c r="A392" s="12">
        <v>49156</v>
      </c>
      <c r="B392" s="13">
        <f>ROUND(AVERAGE(Zinsswaps!B321:B392)+'iBoxx Extrapolation'!$H392,2)</f>
        <v>2.99</v>
      </c>
      <c r="C392" s="13">
        <f>ROUND(AVERAGE(Zinsswaps!C321:C392)+'iBoxx Extrapolation'!$H392,2)</f>
        <v>3</v>
      </c>
      <c r="D392" s="13">
        <f>ROUND(AVERAGE(Zinsswaps!D321:D392)+'iBoxx Extrapolation'!$H392,2)</f>
        <v>3.05</v>
      </c>
      <c r="E392" s="13">
        <f>ROUND(AVERAGE(Zinsswaps!E321:E392)+'iBoxx Extrapolation'!$H392,2)</f>
        <v>3.12</v>
      </c>
      <c r="F392" s="13">
        <f>ROUND(AVERAGE(Zinsswaps!F321:F392)+'iBoxx Extrapolation'!$H392,2)</f>
        <v>3.19</v>
      </c>
      <c r="G392" s="13">
        <f>ROUND(AVERAGE(Zinsswaps!G321:G392)+'iBoxx Extrapolation'!$H392,2)</f>
        <v>3.27</v>
      </c>
      <c r="H392" s="13">
        <f>ROUND(AVERAGE(Zinsswaps!H321:H392)+'iBoxx Extrapolation'!$H392,2)</f>
        <v>3.34</v>
      </c>
      <c r="I392" s="13">
        <f>ROUND(AVERAGE(Zinsswaps!I321:I392)+'iBoxx Extrapolation'!$H392,2)</f>
        <v>3.41</v>
      </c>
      <c r="J392" s="13">
        <f>ROUND(AVERAGE(Zinsswaps!J321:J392)+'iBoxx Extrapolation'!$H392,2)</f>
        <v>3.48</v>
      </c>
      <c r="K392" s="13">
        <f>ROUND(AVERAGE(Zinsswaps!K321:K392)+'iBoxx Extrapolation'!$H392,2)</f>
        <v>3.54</v>
      </c>
      <c r="L392" s="13">
        <f>ROUND(AVERAGE(Zinsswaps!L321:L392)+'iBoxx Extrapolation'!$H392,2)</f>
        <v>3.6</v>
      </c>
      <c r="M392" s="13">
        <f>ROUND(AVERAGE(Zinsswaps!M321:M392)+'iBoxx Extrapolation'!$H392,2)</f>
        <v>3.65</v>
      </c>
      <c r="N392" s="13">
        <f>ROUND(AVERAGE(Zinsswaps!N321:N392)+'iBoxx Extrapolation'!$H392,2)</f>
        <v>3.7</v>
      </c>
      <c r="O392" s="13">
        <f>ROUND(AVERAGE(Zinsswaps!O321:O392)+'iBoxx Extrapolation'!$H392,2)</f>
        <v>3.75</v>
      </c>
      <c r="P392" s="13">
        <f>ROUND(AVERAGE(Zinsswaps!P321:P392)+'iBoxx Extrapolation'!$H392,2)</f>
        <v>3.78</v>
      </c>
      <c r="Q392" s="13">
        <f>ROUND(AVERAGE(Zinsswaps!Q321:Q392)+'iBoxx Extrapolation'!$H392,2)</f>
        <v>3.81</v>
      </c>
      <c r="R392" s="13">
        <f>ROUND(AVERAGE(Zinsswaps!R321:R392)+'iBoxx Extrapolation'!$H392,2)</f>
        <v>3.83</v>
      </c>
      <c r="S392" s="13">
        <f>ROUND(AVERAGE(Zinsswaps!S321:S392)+'iBoxx Extrapolation'!$H392,2)</f>
        <v>3.85</v>
      </c>
      <c r="T392" s="13">
        <f>ROUND(AVERAGE(Zinsswaps!T321:T392)+'iBoxx Extrapolation'!$H392,2)</f>
        <v>3.87</v>
      </c>
      <c r="U392" s="13">
        <f>ROUND(AVERAGE(Zinsswaps!U321:U392)+'iBoxx Extrapolation'!$H392,2)</f>
        <v>3.89</v>
      </c>
      <c r="V392" s="13">
        <f>ROUND(AVERAGE(Zinsswaps!V321:V392)+'iBoxx Extrapolation'!$H392,2)</f>
        <v>3.89</v>
      </c>
      <c r="W392" s="13">
        <f>ROUND(AVERAGE(Zinsswaps!W321:W392)+'iBoxx Extrapolation'!$H392,2)</f>
        <v>3.89</v>
      </c>
      <c r="X392" s="13">
        <f>ROUND(AVERAGE(Zinsswaps!X321:X392)+'iBoxx Extrapolation'!$H392,2)</f>
        <v>3.89</v>
      </c>
      <c r="Y392" s="13">
        <f>ROUND(AVERAGE(Zinsswaps!Y321:Y392)+'iBoxx Extrapolation'!$H392,2)</f>
        <v>3.89</v>
      </c>
      <c r="Z392" s="13">
        <f>ROUND(AVERAGE(Zinsswaps!Z321:Z392)+'iBoxx Extrapolation'!$H392,2)</f>
        <v>3.89</v>
      </c>
      <c r="AA392" s="13">
        <f>ROUND(AVERAGE(Zinsswaps!AA321:AA392)+'iBoxx Extrapolation'!$H392,2)</f>
        <v>3.88</v>
      </c>
      <c r="AB392" s="13">
        <f>ROUND(AVERAGE(Zinsswaps!AB321:AB392)+'iBoxx Extrapolation'!$H392,2)</f>
        <v>3.88</v>
      </c>
      <c r="AC392" s="13">
        <f>ROUND(AVERAGE(Zinsswaps!AC321:AC392)+'iBoxx Extrapolation'!$H392,2)</f>
        <v>3.87</v>
      </c>
      <c r="AD392" s="13">
        <f>ROUND(AVERAGE(Zinsswaps!AD321:AD392)+'iBoxx Extrapolation'!$H392,2)</f>
        <v>3.86</v>
      </c>
      <c r="AE392" s="13">
        <f>ROUND(AVERAGE(Zinsswaps!AE321:AE392)+'iBoxx Extrapolation'!$H392,2)</f>
        <v>3.86</v>
      </c>
      <c r="AF392" s="13">
        <f>ROUND(AVERAGE(Zinsswaps!AF321:AF392)+'iBoxx Extrapolation'!$H392,2)</f>
        <v>3.84</v>
      </c>
      <c r="AG392" s="13">
        <f>ROUND(AVERAGE(Zinsswaps!AG321:AG392)+'iBoxx Extrapolation'!$H392,2)</f>
        <v>3.82</v>
      </c>
      <c r="AH392" s="13">
        <f>ROUND(AVERAGE(Zinsswaps!AH321:AH392)+'iBoxx Extrapolation'!$H392,2)</f>
        <v>3.81</v>
      </c>
      <c r="AI392" s="13">
        <f>ROUND(AVERAGE(Zinsswaps!AI321:AI392)+'iBoxx Extrapolation'!$H392,2)</f>
        <v>3.79</v>
      </c>
      <c r="AJ392" s="13">
        <f>ROUND(AVERAGE(Zinsswaps!AJ321:AJ392)+'iBoxx Extrapolation'!$H392,2)</f>
        <v>3.78</v>
      </c>
      <c r="AK392" s="13">
        <f>ROUND(AVERAGE(Zinsswaps!AK321:AK392)+'iBoxx Extrapolation'!$H392,2)</f>
        <v>3.77</v>
      </c>
      <c r="AL392" s="13">
        <f>ROUND(AVERAGE(Zinsswaps!AL321:AL392)+'iBoxx Extrapolation'!$H392,2)</f>
        <v>3.76</v>
      </c>
      <c r="AM392" s="13">
        <f>ROUND(AVERAGE(Zinsswaps!AM321:AM392)+'iBoxx Extrapolation'!$H392,2)</f>
        <v>3.75</v>
      </c>
      <c r="AN392" s="13">
        <f>ROUND(AVERAGE(Zinsswaps!AN321:AN392)+'iBoxx Extrapolation'!$H392,2)</f>
        <v>3.74</v>
      </c>
      <c r="AO392" s="13">
        <f>ROUND(AVERAGE(Zinsswaps!AO321:AO392)+'iBoxx Extrapolation'!$H392,2)</f>
        <v>3.73</v>
      </c>
      <c r="AP392" s="13">
        <f>ROUND(AVERAGE(Zinsswaps!AP321:AP392)+'iBoxx Extrapolation'!$H392,2)</f>
        <v>3.7</v>
      </c>
      <c r="AQ392" s="13">
        <f>ROUND(AVERAGE(Zinsswaps!AQ321:AQ392)+'iBoxx Extrapolation'!$H392,2)</f>
        <v>3.68</v>
      </c>
      <c r="AR392" s="13">
        <f>ROUND(AVERAGE(Zinsswaps!AR321:AR392)+'iBoxx Extrapolation'!$H392,2)</f>
        <v>3.66</v>
      </c>
      <c r="AS392" s="13">
        <f>ROUND(AVERAGE(Zinsswaps!AS321:AS392)+'iBoxx Extrapolation'!$H392,2)</f>
        <v>3.64</v>
      </c>
      <c r="AT392" s="13">
        <f>ROUND(AVERAGE(Zinsswaps!AT321:AT392)+'iBoxx Extrapolation'!$H392,2)</f>
        <v>3.62</v>
      </c>
      <c r="AU392" s="13">
        <f>ROUND(AVERAGE(Zinsswaps!AU321:AU392)+'iBoxx Extrapolation'!$H392,2)</f>
        <v>3.61</v>
      </c>
      <c r="AV392" s="13">
        <f>ROUND(AVERAGE(Zinsswaps!AV321:AV392)+'iBoxx Extrapolation'!$H392,2)</f>
        <v>3.59</v>
      </c>
      <c r="AW392" s="13">
        <f>ROUND(AVERAGE(Zinsswaps!AW321:AW392)+'iBoxx Extrapolation'!$H392,2)</f>
        <v>3.57</v>
      </c>
      <c r="AX392" s="13">
        <f>ROUND(AVERAGE(Zinsswaps!AX321:AX392)+'iBoxx Extrapolation'!$H392,2)</f>
        <v>3.56</v>
      </c>
      <c r="AY392" s="13">
        <f>ROUND(AVERAGE(Zinsswaps!AY321:AY392)+'iBoxx Extrapolation'!$H392,2)</f>
        <v>3.54</v>
      </c>
    </row>
    <row r="393" spans="1:51" s="16" customFormat="1" x14ac:dyDescent="0.2">
      <c r="A393" s="12">
        <v>49187</v>
      </c>
      <c r="B393" s="13">
        <f>ROUND(AVERAGE(Zinsswaps!B322:B393)+'iBoxx Extrapolation'!$H393,2)</f>
        <v>2.99</v>
      </c>
      <c r="C393" s="13">
        <f>ROUND(AVERAGE(Zinsswaps!C322:C393)+'iBoxx Extrapolation'!$H393,2)</f>
        <v>3</v>
      </c>
      <c r="D393" s="13">
        <f>ROUND(AVERAGE(Zinsswaps!D322:D393)+'iBoxx Extrapolation'!$H393,2)</f>
        <v>3.05</v>
      </c>
      <c r="E393" s="13">
        <f>ROUND(AVERAGE(Zinsswaps!E322:E393)+'iBoxx Extrapolation'!$H393,2)</f>
        <v>3.12</v>
      </c>
      <c r="F393" s="13">
        <f>ROUND(AVERAGE(Zinsswaps!F322:F393)+'iBoxx Extrapolation'!$H393,2)</f>
        <v>3.19</v>
      </c>
      <c r="G393" s="13">
        <f>ROUND(AVERAGE(Zinsswaps!G322:G393)+'iBoxx Extrapolation'!$H393,2)</f>
        <v>3.27</v>
      </c>
      <c r="H393" s="13">
        <f>ROUND(AVERAGE(Zinsswaps!H322:H393)+'iBoxx Extrapolation'!$H393,2)</f>
        <v>3.34</v>
      </c>
      <c r="I393" s="13">
        <f>ROUND(AVERAGE(Zinsswaps!I322:I393)+'iBoxx Extrapolation'!$H393,2)</f>
        <v>3.41</v>
      </c>
      <c r="J393" s="13">
        <f>ROUND(AVERAGE(Zinsswaps!J322:J393)+'iBoxx Extrapolation'!$H393,2)</f>
        <v>3.48</v>
      </c>
      <c r="K393" s="13">
        <f>ROUND(AVERAGE(Zinsswaps!K322:K393)+'iBoxx Extrapolation'!$H393,2)</f>
        <v>3.54</v>
      </c>
      <c r="L393" s="13">
        <f>ROUND(AVERAGE(Zinsswaps!L322:L393)+'iBoxx Extrapolation'!$H393,2)</f>
        <v>3.6</v>
      </c>
      <c r="M393" s="13">
        <f>ROUND(AVERAGE(Zinsswaps!M322:M393)+'iBoxx Extrapolation'!$H393,2)</f>
        <v>3.65</v>
      </c>
      <c r="N393" s="13">
        <f>ROUND(AVERAGE(Zinsswaps!N322:N393)+'iBoxx Extrapolation'!$H393,2)</f>
        <v>3.7</v>
      </c>
      <c r="O393" s="13">
        <f>ROUND(AVERAGE(Zinsswaps!O322:O393)+'iBoxx Extrapolation'!$H393,2)</f>
        <v>3.75</v>
      </c>
      <c r="P393" s="13">
        <f>ROUND(AVERAGE(Zinsswaps!P322:P393)+'iBoxx Extrapolation'!$H393,2)</f>
        <v>3.78</v>
      </c>
      <c r="Q393" s="13">
        <f>ROUND(AVERAGE(Zinsswaps!Q322:Q393)+'iBoxx Extrapolation'!$H393,2)</f>
        <v>3.81</v>
      </c>
      <c r="R393" s="13">
        <f>ROUND(AVERAGE(Zinsswaps!R322:R393)+'iBoxx Extrapolation'!$H393,2)</f>
        <v>3.83</v>
      </c>
      <c r="S393" s="13">
        <f>ROUND(AVERAGE(Zinsswaps!S322:S393)+'iBoxx Extrapolation'!$H393,2)</f>
        <v>3.85</v>
      </c>
      <c r="T393" s="13">
        <f>ROUND(AVERAGE(Zinsswaps!T322:T393)+'iBoxx Extrapolation'!$H393,2)</f>
        <v>3.87</v>
      </c>
      <c r="U393" s="13">
        <f>ROUND(AVERAGE(Zinsswaps!U322:U393)+'iBoxx Extrapolation'!$H393,2)</f>
        <v>3.89</v>
      </c>
      <c r="V393" s="13">
        <f>ROUND(AVERAGE(Zinsswaps!V322:V393)+'iBoxx Extrapolation'!$H393,2)</f>
        <v>3.89</v>
      </c>
      <c r="W393" s="13">
        <f>ROUND(AVERAGE(Zinsswaps!W322:W393)+'iBoxx Extrapolation'!$H393,2)</f>
        <v>3.89</v>
      </c>
      <c r="X393" s="13">
        <f>ROUND(AVERAGE(Zinsswaps!X322:X393)+'iBoxx Extrapolation'!$H393,2)</f>
        <v>3.89</v>
      </c>
      <c r="Y393" s="13">
        <f>ROUND(AVERAGE(Zinsswaps!Y322:Y393)+'iBoxx Extrapolation'!$H393,2)</f>
        <v>3.89</v>
      </c>
      <c r="Z393" s="13">
        <f>ROUND(AVERAGE(Zinsswaps!Z322:Z393)+'iBoxx Extrapolation'!$H393,2)</f>
        <v>3.89</v>
      </c>
      <c r="AA393" s="13">
        <f>ROUND(AVERAGE(Zinsswaps!AA322:AA393)+'iBoxx Extrapolation'!$H393,2)</f>
        <v>3.88</v>
      </c>
      <c r="AB393" s="13">
        <f>ROUND(AVERAGE(Zinsswaps!AB322:AB393)+'iBoxx Extrapolation'!$H393,2)</f>
        <v>3.88</v>
      </c>
      <c r="AC393" s="13">
        <f>ROUND(AVERAGE(Zinsswaps!AC322:AC393)+'iBoxx Extrapolation'!$H393,2)</f>
        <v>3.87</v>
      </c>
      <c r="AD393" s="13">
        <f>ROUND(AVERAGE(Zinsswaps!AD322:AD393)+'iBoxx Extrapolation'!$H393,2)</f>
        <v>3.86</v>
      </c>
      <c r="AE393" s="13">
        <f>ROUND(AVERAGE(Zinsswaps!AE322:AE393)+'iBoxx Extrapolation'!$H393,2)</f>
        <v>3.86</v>
      </c>
      <c r="AF393" s="13">
        <f>ROUND(AVERAGE(Zinsswaps!AF322:AF393)+'iBoxx Extrapolation'!$H393,2)</f>
        <v>3.84</v>
      </c>
      <c r="AG393" s="13">
        <f>ROUND(AVERAGE(Zinsswaps!AG322:AG393)+'iBoxx Extrapolation'!$H393,2)</f>
        <v>3.82</v>
      </c>
      <c r="AH393" s="13">
        <f>ROUND(AVERAGE(Zinsswaps!AH322:AH393)+'iBoxx Extrapolation'!$H393,2)</f>
        <v>3.81</v>
      </c>
      <c r="AI393" s="13">
        <f>ROUND(AVERAGE(Zinsswaps!AI322:AI393)+'iBoxx Extrapolation'!$H393,2)</f>
        <v>3.79</v>
      </c>
      <c r="AJ393" s="13">
        <f>ROUND(AVERAGE(Zinsswaps!AJ322:AJ393)+'iBoxx Extrapolation'!$H393,2)</f>
        <v>3.78</v>
      </c>
      <c r="AK393" s="13">
        <f>ROUND(AVERAGE(Zinsswaps!AK322:AK393)+'iBoxx Extrapolation'!$H393,2)</f>
        <v>3.77</v>
      </c>
      <c r="AL393" s="13">
        <f>ROUND(AVERAGE(Zinsswaps!AL322:AL393)+'iBoxx Extrapolation'!$H393,2)</f>
        <v>3.76</v>
      </c>
      <c r="AM393" s="13">
        <f>ROUND(AVERAGE(Zinsswaps!AM322:AM393)+'iBoxx Extrapolation'!$H393,2)</f>
        <v>3.75</v>
      </c>
      <c r="AN393" s="13">
        <f>ROUND(AVERAGE(Zinsswaps!AN322:AN393)+'iBoxx Extrapolation'!$H393,2)</f>
        <v>3.74</v>
      </c>
      <c r="AO393" s="13">
        <f>ROUND(AVERAGE(Zinsswaps!AO322:AO393)+'iBoxx Extrapolation'!$H393,2)</f>
        <v>3.73</v>
      </c>
      <c r="AP393" s="13">
        <f>ROUND(AVERAGE(Zinsswaps!AP322:AP393)+'iBoxx Extrapolation'!$H393,2)</f>
        <v>3.7</v>
      </c>
      <c r="AQ393" s="13">
        <f>ROUND(AVERAGE(Zinsswaps!AQ322:AQ393)+'iBoxx Extrapolation'!$H393,2)</f>
        <v>3.68</v>
      </c>
      <c r="AR393" s="13">
        <f>ROUND(AVERAGE(Zinsswaps!AR322:AR393)+'iBoxx Extrapolation'!$H393,2)</f>
        <v>3.66</v>
      </c>
      <c r="AS393" s="13">
        <f>ROUND(AVERAGE(Zinsswaps!AS322:AS393)+'iBoxx Extrapolation'!$H393,2)</f>
        <v>3.64</v>
      </c>
      <c r="AT393" s="13">
        <f>ROUND(AVERAGE(Zinsswaps!AT322:AT393)+'iBoxx Extrapolation'!$H393,2)</f>
        <v>3.62</v>
      </c>
      <c r="AU393" s="13">
        <f>ROUND(AVERAGE(Zinsswaps!AU322:AU393)+'iBoxx Extrapolation'!$H393,2)</f>
        <v>3.61</v>
      </c>
      <c r="AV393" s="13">
        <f>ROUND(AVERAGE(Zinsswaps!AV322:AV393)+'iBoxx Extrapolation'!$H393,2)</f>
        <v>3.59</v>
      </c>
      <c r="AW393" s="13">
        <f>ROUND(AVERAGE(Zinsswaps!AW322:AW393)+'iBoxx Extrapolation'!$H393,2)</f>
        <v>3.57</v>
      </c>
      <c r="AX393" s="13">
        <f>ROUND(AVERAGE(Zinsswaps!AX322:AX393)+'iBoxx Extrapolation'!$H393,2)</f>
        <v>3.56</v>
      </c>
      <c r="AY393" s="13">
        <f>ROUND(AVERAGE(Zinsswaps!AY322:AY393)+'iBoxx Extrapolation'!$H393,2)</f>
        <v>3.54</v>
      </c>
    </row>
    <row r="394" spans="1:51" s="16" customFormat="1" x14ac:dyDescent="0.2">
      <c r="A394" s="12">
        <v>49217</v>
      </c>
      <c r="B394" s="13">
        <f>ROUND(AVERAGE(Zinsswaps!B323:B394)+'iBoxx Extrapolation'!$H394,2)</f>
        <v>2.99</v>
      </c>
      <c r="C394" s="13">
        <f>ROUND(AVERAGE(Zinsswaps!C323:C394)+'iBoxx Extrapolation'!$H394,2)</f>
        <v>3</v>
      </c>
      <c r="D394" s="13">
        <f>ROUND(AVERAGE(Zinsswaps!D323:D394)+'iBoxx Extrapolation'!$H394,2)</f>
        <v>3.05</v>
      </c>
      <c r="E394" s="13">
        <f>ROUND(AVERAGE(Zinsswaps!E323:E394)+'iBoxx Extrapolation'!$H394,2)</f>
        <v>3.12</v>
      </c>
      <c r="F394" s="13">
        <f>ROUND(AVERAGE(Zinsswaps!F323:F394)+'iBoxx Extrapolation'!$H394,2)</f>
        <v>3.19</v>
      </c>
      <c r="G394" s="13">
        <f>ROUND(AVERAGE(Zinsswaps!G323:G394)+'iBoxx Extrapolation'!$H394,2)</f>
        <v>3.27</v>
      </c>
      <c r="H394" s="13">
        <f>ROUND(AVERAGE(Zinsswaps!H323:H394)+'iBoxx Extrapolation'!$H394,2)</f>
        <v>3.34</v>
      </c>
      <c r="I394" s="13">
        <f>ROUND(AVERAGE(Zinsswaps!I323:I394)+'iBoxx Extrapolation'!$H394,2)</f>
        <v>3.41</v>
      </c>
      <c r="J394" s="13">
        <f>ROUND(AVERAGE(Zinsswaps!J323:J394)+'iBoxx Extrapolation'!$H394,2)</f>
        <v>3.48</v>
      </c>
      <c r="K394" s="13">
        <f>ROUND(AVERAGE(Zinsswaps!K323:K394)+'iBoxx Extrapolation'!$H394,2)</f>
        <v>3.54</v>
      </c>
      <c r="L394" s="13">
        <f>ROUND(AVERAGE(Zinsswaps!L323:L394)+'iBoxx Extrapolation'!$H394,2)</f>
        <v>3.6</v>
      </c>
      <c r="M394" s="13">
        <f>ROUND(AVERAGE(Zinsswaps!M323:M394)+'iBoxx Extrapolation'!$H394,2)</f>
        <v>3.65</v>
      </c>
      <c r="N394" s="13">
        <f>ROUND(AVERAGE(Zinsswaps!N323:N394)+'iBoxx Extrapolation'!$H394,2)</f>
        <v>3.7</v>
      </c>
      <c r="O394" s="13">
        <f>ROUND(AVERAGE(Zinsswaps!O323:O394)+'iBoxx Extrapolation'!$H394,2)</f>
        <v>3.75</v>
      </c>
      <c r="P394" s="13">
        <f>ROUND(AVERAGE(Zinsswaps!P323:P394)+'iBoxx Extrapolation'!$H394,2)</f>
        <v>3.78</v>
      </c>
      <c r="Q394" s="13">
        <f>ROUND(AVERAGE(Zinsswaps!Q323:Q394)+'iBoxx Extrapolation'!$H394,2)</f>
        <v>3.81</v>
      </c>
      <c r="R394" s="13">
        <f>ROUND(AVERAGE(Zinsswaps!R323:R394)+'iBoxx Extrapolation'!$H394,2)</f>
        <v>3.83</v>
      </c>
      <c r="S394" s="13">
        <f>ROUND(AVERAGE(Zinsswaps!S323:S394)+'iBoxx Extrapolation'!$H394,2)</f>
        <v>3.85</v>
      </c>
      <c r="T394" s="13">
        <f>ROUND(AVERAGE(Zinsswaps!T323:T394)+'iBoxx Extrapolation'!$H394,2)</f>
        <v>3.87</v>
      </c>
      <c r="U394" s="13">
        <f>ROUND(AVERAGE(Zinsswaps!U323:U394)+'iBoxx Extrapolation'!$H394,2)</f>
        <v>3.89</v>
      </c>
      <c r="V394" s="13">
        <f>ROUND(AVERAGE(Zinsswaps!V323:V394)+'iBoxx Extrapolation'!$H394,2)</f>
        <v>3.89</v>
      </c>
      <c r="W394" s="13">
        <f>ROUND(AVERAGE(Zinsswaps!W323:W394)+'iBoxx Extrapolation'!$H394,2)</f>
        <v>3.89</v>
      </c>
      <c r="X394" s="13">
        <f>ROUND(AVERAGE(Zinsswaps!X323:X394)+'iBoxx Extrapolation'!$H394,2)</f>
        <v>3.89</v>
      </c>
      <c r="Y394" s="13">
        <f>ROUND(AVERAGE(Zinsswaps!Y323:Y394)+'iBoxx Extrapolation'!$H394,2)</f>
        <v>3.89</v>
      </c>
      <c r="Z394" s="13">
        <f>ROUND(AVERAGE(Zinsswaps!Z323:Z394)+'iBoxx Extrapolation'!$H394,2)</f>
        <v>3.89</v>
      </c>
      <c r="AA394" s="13">
        <f>ROUND(AVERAGE(Zinsswaps!AA323:AA394)+'iBoxx Extrapolation'!$H394,2)</f>
        <v>3.88</v>
      </c>
      <c r="AB394" s="13">
        <f>ROUND(AVERAGE(Zinsswaps!AB323:AB394)+'iBoxx Extrapolation'!$H394,2)</f>
        <v>3.88</v>
      </c>
      <c r="AC394" s="13">
        <f>ROUND(AVERAGE(Zinsswaps!AC323:AC394)+'iBoxx Extrapolation'!$H394,2)</f>
        <v>3.87</v>
      </c>
      <c r="AD394" s="13">
        <f>ROUND(AVERAGE(Zinsswaps!AD323:AD394)+'iBoxx Extrapolation'!$H394,2)</f>
        <v>3.86</v>
      </c>
      <c r="AE394" s="13">
        <f>ROUND(AVERAGE(Zinsswaps!AE323:AE394)+'iBoxx Extrapolation'!$H394,2)</f>
        <v>3.86</v>
      </c>
      <c r="AF394" s="13">
        <f>ROUND(AVERAGE(Zinsswaps!AF323:AF394)+'iBoxx Extrapolation'!$H394,2)</f>
        <v>3.84</v>
      </c>
      <c r="AG394" s="13">
        <f>ROUND(AVERAGE(Zinsswaps!AG323:AG394)+'iBoxx Extrapolation'!$H394,2)</f>
        <v>3.82</v>
      </c>
      <c r="AH394" s="13">
        <f>ROUND(AVERAGE(Zinsswaps!AH323:AH394)+'iBoxx Extrapolation'!$H394,2)</f>
        <v>3.81</v>
      </c>
      <c r="AI394" s="13">
        <f>ROUND(AVERAGE(Zinsswaps!AI323:AI394)+'iBoxx Extrapolation'!$H394,2)</f>
        <v>3.79</v>
      </c>
      <c r="AJ394" s="13">
        <f>ROUND(AVERAGE(Zinsswaps!AJ323:AJ394)+'iBoxx Extrapolation'!$H394,2)</f>
        <v>3.78</v>
      </c>
      <c r="AK394" s="13">
        <f>ROUND(AVERAGE(Zinsswaps!AK323:AK394)+'iBoxx Extrapolation'!$H394,2)</f>
        <v>3.77</v>
      </c>
      <c r="AL394" s="13">
        <f>ROUND(AVERAGE(Zinsswaps!AL323:AL394)+'iBoxx Extrapolation'!$H394,2)</f>
        <v>3.76</v>
      </c>
      <c r="AM394" s="13">
        <f>ROUND(AVERAGE(Zinsswaps!AM323:AM394)+'iBoxx Extrapolation'!$H394,2)</f>
        <v>3.75</v>
      </c>
      <c r="AN394" s="13">
        <f>ROUND(AVERAGE(Zinsswaps!AN323:AN394)+'iBoxx Extrapolation'!$H394,2)</f>
        <v>3.74</v>
      </c>
      <c r="AO394" s="13">
        <f>ROUND(AVERAGE(Zinsswaps!AO323:AO394)+'iBoxx Extrapolation'!$H394,2)</f>
        <v>3.73</v>
      </c>
      <c r="AP394" s="13">
        <f>ROUND(AVERAGE(Zinsswaps!AP323:AP394)+'iBoxx Extrapolation'!$H394,2)</f>
        <v>3.7</v>
      </c>
      <c r="AQ394" s="13">
        <f>ROUND(AVERAGE(Zinsswaps!AQ323:AQ394)+'iBoxx Extrapolation'!$H394,2)</f>
        <v>3.68</v>
      </c>
      <c r="AR394" s="13">
        <f>ROUND(AVERAGE(Zinsswaps!AR323:AR394)+'iBoxx Extrapolation'!$H394,2)</f>
        <v>3.66</v>
      </c>
      <c r="AS394" s="13">
        <f>ROUND(AVERAGE(Zinsswaps!AS323:AS394)+'iBoxx Extrapolation'!$H394,2)</f>
        <v>3.64</v>
      </c>
      <c r="AT394" s="13">
        <f>ROUND(AVERAGE(Zinsswaps!AT323:AT394)+'iBoxx Extrapolation'!$H394,2)</f>
        <v>3.62</v>
      </c>
      <c r="AU394" s="13">
        <f>ROUND(AVERAGE(Zinsswaps!AU323:AU394)+'iBoxx Extrapolation'!$H394,2)</f>
        <v>3.61</v>
      </c>
      <c r="AV394" s="13">
        <f>ROUND(AVERAGE(Zinsswaps!AV323:AV394)+'iBoxx Extrapolation'!$H394,2)</f>
        <v>3.59</v>
      </c>
      <c r="AW394" s="13">
        <f>ROUND(AVERAGE(Zinsswaps!AW323:AW394)+'iBoxx Extrapolation'!$H394,2)</f>
        <v>3.57</v>
      </c>
      <c r="AX394" s="13">
        <f>ROUND(AVERAGE(Zinsswaps!AX323:AX394)+'iBoxx Extrapolation'!$H394,2)</f>
        <v>3.56</v>
      </c>
      <c r="AY394" s="13">
        <f>ROUND(AVERAGE(Zinsswaps!AY323:AY394)+'iBoxx Extrapolation'!$H394,2)</f>
        <v>3.54</v>
      </c>
    </row>
    <row r="395" spans="1:51" s="16" customFormat="1" x14ac:dyDescent="0.2">
      <c r="A395" s="12">
        <v>49248</v>
      </c>
      <c r="B395" s="13">
        <f>ROUND(AVERAGE(Zinsswaps!B324:B395)+'iBoxx Extrapolation'!$H395,2)</f>
        <v>2.99</v>
      </c>
      <c r="C395" s="13">
        <f>ROUND(AVERAGE(Zinsswaps!C324:C395)+'iBoxx Extrapolation'!$H395,2)</f>
        <v>3</v>
      </c>
      <c r="D395" s="13">
        <f>ROUND(AVERAGE(Zinsswaps!D324:D395)+'iBoxx Extrapolation'!$H395,2)</f>
        <v>3.05</v>
      </c>
      <c r="E395" s="13">
        <f>ROUND(AVERAGE(Zinsswaps!E324:E395)+'iBoxx Extrapolation'!$H395,2)</f>
        <v>3.12</v>
      </c>
      <c r="F395" s="13">
        <f>ROUND(AVERAGE(Zinsswaps!F324:F395)+'iBoxx Extrapolation'!$H395,2)</f>
        <v>3.19</v>
      </c>
      <c r="G395" s="13">
        <f>ROUND(AVERAGE(Zinsswaps!G324:G395)+'iBoxx Extrapolation'!$H395,2)</f>
        <v>3.27</v>
      </c>
      <c r="H395" s="13">
        <f>ROUND(AVERAGE(Zinsswaps!H324:H395)+'iBoxx Extrapolation'!$H395,2)</f>
        <v>3.34</v>
      </c>
      <c r="I395" s="13">
        <f>ROUND(AVERAGE(Zinsswaps!I324:I395)+'iBoxx Extrapolation'!$H395,2)</f>
        <v>3.41</v>
      </c>
      <c r="J395" s="13">
        <f>ROUND(AVERAGE(Zinsswaps!J324:J395)+'iBoxx Extrapolation'!$H395,2)</f>
        <v>3.48</v>
      </c>
      <c r="K395" s="13">
        <f>ROUND(AVERAGE(Zinsswaps!K324:K395)+'iBoxx Extrapolation'!$H395,2)</f>
        <v>3.54</v>
      </c>
      <c r="L395" s="13">
        <f>ROUND(AVERAGE(Zinsswaps!L324:L395)+'iBoxx Extrapolation'!$H395,2)</f>
        <v>3.6</v>
      </c>
      <c r="M395" s="13">
        <f>ROUND(AVERAGE(Zinsswaps!M324:M395)+'iBoxx Extrapolation'!$H395,2)</f>
        <v>3.65</v>
      </c>
      <c r="N395" s="13">
        <f>ROUND(AVERAGE(Zinsswaps!N324:N395)+'iBoxx Extrapolation'!$H395,2)</f>
        <v>3.7</v>
      </c>
      <c r="O395" s="13">
        <f>ROUND(AVERAGE(Zinsswaps!O324:O395)+'iBoxx Extrapolation'!$H395,2)</f>
        <v>3.75</v>
      </c>
      <c r="P395" s="13">
        <f>ROUND(AVERAGE(Zinsswaps!P324:P395)+'iBoxx Extrapolation'!$H395,2)</f>
        <v>3.78</v>
      </c>
      <c r="Q395" s="13">
        <f>ROUND(AVERAGE(Zinsswaps!Q324:Q395)+'iBoxx Extrapolation'!$H395,2)</f>
        <v>3.81</v>
      </c>
      <c r="R395" s="13">
        <f>ROUND(AVERAGE(Zinsswaps!R324:R395)+'iBoxx Extrapolation'!$H395,2)</f>
        <v>3.83</v>
      </c>
      <c r="S395" s="13">
        <f>ROUND(AVERAGE(Zinsswaps!S324:S395)+'iBoxx Extrapolation'!$H395,2)</f>
        <v>3.85</v>
      </c>
      <c r="T395" s="13">
        <f>ROUND(AVERAGE(Zinsswaps!T324:T395)+'iBoxx Extrapolation'!$H395,2)</f>
        <v>3.87</v>
      </c>
      <c r="U395" s="13">
        <f>ROUND(AVERAGE(Zinsswaps!U324:U395)+'iBoxx Extrapolation'!$H395,2)</f>
        <v>3.89</v>
      </c>
      <c r="V395" s="13">
        <f>ROUND(AVERAGE(Zinsswaps!V324:V395)+'iBoxx Extrapolation'!$H395,2)</f>
        <v>3.89</v>
      </c>
      <c r="W395" s="13">
        <f>ROUND(AVERAGE(Zinsswaps!W324:W395)+'iBoxx Extrapolation'!$H395,2)</f>
        <v>3.89</v>
      </c>
      <c r="X395" s="13">
        <f>ROUND(AVERAGE(Zinsswaps!X324:X395)+'iBoxx Extrapolation'!$H395,2)</f>
        <v>3.89</v>
      </c>
      <c r="Y395" s="13">
        <f>ROUND(AVERAGE(Zinsswaps!Y324:Y395)+'iBoxx Extrapolation'!$H395,2)</f>
        <v>3.89</v>
      </c>
      <c r="Z395" s="13">
        <f>ROUND(AVERAGE(Zinsswaps!Z324:Z395)+'iBoxx Extrapolation'!$H395,2)</f>
        <v>3.89</v>
      </c>
      <c r="AA395" s="13">
        <f>ROUND(AVERAGE(Zinsswaps!AA324:AA395)+'iBoxx Extrapolation'!$H395,2)</f>
        <v>3.88</v>
      </c>
      <c r="AB395" s="13">
        <f>ROUND(AVERAGE(Zinsswaps!AB324:AB395)+'iBoxx Extrapolation'!$H395,2)</f>
        <v>3.88</v>
      </c>
      <c r="AC395" s="13">
        <f>ROUND(AVERAGE(Zinsswaps!AC324:AC395)+'iBoxx Extrapolation'!$H395,2)</f>
        <v>3.87</v>
      </c>
      <c r="AD395" s="13">
        <f>ROUND(AVERAGE(Zinsswaps!AD324:AD395)+'iBoxx Extrapolation'!$H395,2)</f>
        <v>3.86</v>
      </c>
      <c r="AE395" s="13">
        <f>ROUND(AVERAGE(Zinsswaps!AE324:AE395)+'iBoxx Extrapolation'!$H395,2)</f>
        <v>3.86</v>
      </c>
      <c r="AF395" s="13">
        <f>ROUND(AVERAGE(Zinsswaps!AF324:AF395)+'iBoxx Extrapolation'!$H395,2)</f>
        <v>3.84</v>
      </c>
      <c r="AG395" s="13">
        <f>ROUND(AVERAGE(Zinsswaps!AG324:AG395)+'iBoxx Extrapolation'!$H395,2)</f>
        <v>3.82</v>
      </c>
      <c r="AH395" s="13">
        <f>ROUND(AVERAGE(Zinsswaps!AH324:AH395)+'iBoxx Extrapolation'!$H395,2)</f>
        <v>3.81</v>
      </c>
      <c r="AI395" s="13">
        <f>ROUND(AVERAGE(Zinsswaps!AI324:AI395)+'iBoxx Extrapolation'!$H395,2)</f>
        <v>3.79</v>
      </c>
      <c r="AJ395" s="13">
        <f>ROUND(AVERAGE(Zinsswaps!AJ324:AJ395)+'iBoxx Extrapolation'!$H395,2)</f>
        <v>3.78</v>
      </c>
      <c r="AK395" s="13">
        <f>ROUND(AVERAGE(Zinsswaps!AK324:AK395)+'iBoxx Extrapolation'!$H395,2)</f>
        <v>3.77</v>
      </c>
      <c r="AL395" s="13">
        <f>ROUND(AVERAGE(Zinsswaps!AL324:AL395)+'iBoxx Extrapolation'!$H395,2)</f>
        <v>3.76</v>
      </c>
      <c r="AM395" s="13">
        <f>ROUND(AVERAGE(Zinsswaps!AM324:AM395)+'iBoxx Extrapolation'!$H395,2)</f>
        <v>3.75</v>
      </c>
      <c r="AN395" s="13">
        <f>ROUND(AVERAGE(Zinsswaps!AN324:AN395)+'iBoxx Extrapolation'!$H395,2)</f>
        <v>3.74</v>
      </c>
      <c r="AO395" s="13">
        <f>ROUND(AVERAGE(Zinsswaps!AO324:AO395)+'iBoxx Extrapolation'!$H395,2)</f>
        <v>3.73</v>
      </c>
      <c r="AP395" s="13">
        <f>ROUND(AVERAGE(Zinsswaps!AP324:AP395)+'iBoxx Extrapolation'!$H395,2)</f>
        <v>3.7</v>
      </c>
      <c r="AQ395" s="13">
        <f>ROUND(AVERAGE(Zinsswaps!AQ324:AQ395)+'iBoxx Extrapolation'!$H395,2)</f>
        <v>3.68</v>
      </c>
      <c r="AR395" s="13">
        <f>ROUND(AVERAGE(Zinsswaps!AR324:AR395)+'iBoxx Extrapolation'!$H395,2)</f>
        <v>3.66</v>
      </c>
      <c r="AS395" s="13">
        <f>ROUND(AVERAGE(Zinsswaps!AS324:AS395)+'iBoxx Extrapolation'!$H395,2)</f>
        <v>3.64</v>
      </c>
      <c r="AT395" s="13">
        <f>ROUND(AVERAGE(Zinsswaps!AT324:AT395)+'iBoxx Extrapolation'!$H395,2)</f>
        <v>3.62</v>
      </c>
      <c r="AU395" s="13">
        <f>ROUND(AVERAGE(Zinsswaps!AU324:AU395)+'iBoxx Extrapolation'!$H395,2)</f>
        <v>3.61</v>
      </c>
      <c r="AV395" s="13">
        <f>ROUND(AVERAGE(Zinsswaps!AV324:AV395)+'iBoxx Extrapolation'!$H395,2)</f>
        <v>3.59</v>
      </c>
      <c r="AW395" s="13">
        <f>ROUND(AVERAGE(Zinsswaps!AW324:AW395)+'iBoxx Extrapolation'!$H395,2)</f>
        <v>3.57</v>
      </c>
      <c r="AX395" s="13">
        <f>ROUND(AVERAGE(Zinsswaps!AX324:AX395)+'iBoxx Extrapolation'!$H395,2)</f>
        <v>3.56</v>
      </c>
      <c r="AY395" s="13">
        <f>ROUND(AVERAGE(Zinsswaps!AY324:AY395)+'iBoxx Extrapolation'!$H395,2)</f>
        <v>3.54</v>
      </c>
    </row>
    <row r="396" spans="1:51" s="16" customFormat="1" x14ac:dyDescent="0.2">
      <c r="A396" s="12">
        <v>49278</v>
      </c>
      <c r="B396" s="13">
        <f>ROUND(AVERAGE(Zinsswaps!B325:B396)+'iBoxx Extrapolation'!$H396,2)</f>
        <v>2.99</v>
      </c>
      <c r="C396" s="13">
        <f>ROUND(AVERAGE(Zinsswaps!C325:C396)+'iBoxx Extrapolation'!$H396,2)</f>
        <v>3</v>
      </c>
      <c r="D396" s="13">
        <f>ROUND(AVERAGE(Zinsswaps!D325:D396)+'iBoxx Extrapolation'!$H396,2)</f>
        <v>3.05</v>
      </c>
      <c r="E396" s="13">
        <f>ROUND(AVERAGE(Zinsswaps!E325:E396)+'iBoxx Extrapolation'!$H396,2)</f>
        <v>3.12</v>
      </c>
      <c r="F396" s="13">
        <f>ROUND(AVERAGE(Zinsswaps!F325:F396)+'iBoxx Extrapolation'!$H396,2)</f>
        <v>3.19</v>
      </c>
      <c r="G396" s="13">
        <f>ROUND(AVERAGE(Zinsswaps!G325:G396)+'iBoxx Extrapolation'!$H396,2)</f>
        <v>3.27</v>
      </c>
      <c r="H396" s="13">
        <f>ROUND(AVERAGE(Zinsswaps!H325:H396)+'iBoxx Extrapolation'!$H396,2)</f>
        <v>3.34</v>
      </c>
      <c r="I396" s="13">
        <f>ROUND(AVERAGE(Zinsswaps!I325:I396)+'iBoxx Extrapolation'!$H396,2)</f>
        <v>3.41</v>
      </c>
      <c r="J396" s="13">
        <f>ROUND(AVERAGE(Zinsswaps!J325:J396)+'iBoxx Extrapolation'!$H396,2)</f>
        <v>3.48</v>
      </c>
      <c r="K396" s="13">
        <f>ROUND(AVERAGE(Zinsswaps!K325:K396)+'iBoxx Extrapolation'!$H396,2)</f>
        <v>3.54</v>
      </c>
      <c r="L396" s="13">
        <f>ROUND(AVERAGE(Zinsswaps!L325:L396)+'iBoxx Extrapolation'!$H396,2)</f>
        <v>3.6</v>
      </c>
      <c r="M396" s="13">
        <f>ROUND(AVERAGE(Zinsswaps!M325:M396)+'iBoxx Extrapolation'!$H396,2)</f>
        <v>3.65</v>
      </c>
      <c r="N396" s="13">
        <f>ROUND(AVERAGE(Zinsswaps!N325:N396)+'iBoxx Extrapolation'!$H396,2)</f>
        <v>3.7</v>
      </c>
      <c r="O396" s="13">
        <f>ROUND(AVERAGE(Zinsswaps!O325:O396)+'iBoxx Extrapolation'!$H396,2)</f>
        <v>3.75</v>
      </c>
      <c r="P396" s="13">
        <f>ROUND(AVERAGE(Zinsswaps!P325:P396)+'iBoxx Extrapolation'!$H396,2)</f>
        <v>3.78</v>
      </c>
      <c r="Q396" s="13">
        <f>ROUND(AVERAGE(Zinsswaps!Q325:Q396)+'iBoxx Extrapolation'!$H396,2)</f>
        <v>3.81</v>
      </c>
      <c r="R396" s="13">
        <f>ROUND(AVERAGE(Zinsswaps!R325:R396)+'iBoxx Extrapolation'!$H396,2)</f>
        <v>3.83</v>
      </c>
      <c r="S396" s="13">
        <f>ROUND(AVERAGE(Zinsswaps!S325:S396)+'iBoxx Extrapolation'!$H396,2)</f>
        <v>3.85</v>
      </c>
      <c r="T396" s="13">
        <f>ROUND(AVERAGE(Zinsswaps!T325:T396)+'iBoxx Extrapolation'!$H396,2)</f>
        <v>3.87</v>
      </c>
      <c r="U396" s="13">
        <f>ROUND(AVERAGE(Zinsswaps!U325:U396)+'iBoxx Extrapolation'!$H396,2)</f>
        <v>3.89</v>
      </c>
      <c r="V396" s="13">
        <f>ROUND(AVERAGE(Zinsswaps!V325:V396)+'iBoxx Extrapolation'!$H396,2)</f>
        <v>3.89</v>
      </c>
      <c r="W396" s="13">
        <f>ROUND(AVERAGE(Zinsswaps!W325:W396)+'iBoxx Extrapolation'!$H396,2)</f>
        <v>3.89</v>
      </c>
      <c r="X396" s="13">
        <f>ROUND(AVERAGE(Zinsswaps!X325:X396)+'iBoxx Extrapolation'!$H396,2)</f>
        <v>3.89</v>
      </c>
      <c r="Y396" s="13">
        <f>ROUND(AVERAGE(Zinsswaps!Y325:Y396)+'iBoxx Extrapolation'!$H396,2)</f>
        <v>3.89</v>
      </c>
      <c r="Z396" s="13">
        <f>ROUND(AVERAGE(Zinsswaps!Z325:Z396)+'iBoxx Extrapolation'!$H396,2)</f>
        <v>3.89</v>
      </c>
      <c r="AA396" s="13">
        <f>ROUND(AVERAGE(Zinsswaps!AA325:AA396)+'iBoxx Extrapolation'!$H396,2)</f>
        <v>3.88</v>
      </c>
      <c r="AB396" s="13">
        <f>ROUND(AVERAGE(Zinsswaps!AB325:AB396)+'iBoxx Extrapolation'!$H396,2)</f>
        <v>3.88</v>
      </c>
      <c r="AC396" s="13">
        <f>ROUND(AVERAGE(Zinsswaps!AC325:AC396)+'iBoxx Extrapolation'!$H396,2)</f>
        <v>3.87</v>
      </c>
      <c r="AD396" s="13">
        <f>ROUND(AVERAGE(Zinsswaps!AD325:AD396)+'iBoxx Extrapolation'!$H396,2)</f>
        <v>3.86</v>
      </c>
      <c r="AE396" s="13">
        <f>ROUND(AVERAGE(Zinsswaps!AE325:AE396)+'iBoxx Extrapolation'!$H396,2)</f>
        <v>3.86</v>
      </c>
      <c r="AF396" s="13">
        <f>ROUND(AVERAGE(Zinsswaps!AF325:AF396)+'iBoxx Extrapolation'!$H396,2)</f>
        <v>3.84</v>
      </c>
      <c r="AG396" s="13">
        <f>ROUND(AVERAGE(Zinsswaps!AG325:AG396)+'iBoxx Extrapolation'!$H396,2)</f>
        <v>3.82</v>
      </c>
      <c r="AH396" s="13">
        <f>ROUND(AVERAGE(Zinsswaps!AH325:AH396)+'iBoxx Extrapolation'!$H396,2)</f>
        <v>3.81</v>
      </c>
      <c r="AI396" s="13">
        <f>ROUND(AVERAGE(Zinsswaps!AI325:AI396)+'iBoxx Extrapolation'!$H396,2)</f>
        <v>3.79</v>
      </c>
      <c r="AJ396" s="13">
        <f>ROUND(AVERAGE(Zinsswaps!AJ325:AJ396)+'iBoxx Extrapolation'!$H396,2)</f>
        <v>3.78</v>
      </c>
      <c r="AK396" s="13">
        <f>ROUND(AVERAGE(Zinsswaps!AK325:AK396)+'iBoxx Extrapolation'!$H396,2)</f>
        <v>3.77</v>
      </c>
      <c r="AL396" s="13">
        <f>ROUND(AVERAGE(Zinsswaps!AL325:AL396)+'iBoxx Extrapolation'!$H396,2)</f>
        <v>3.76</v>
      </c>
      <c r="AM396" s="13">
        <f>ROUND(AVERAGE(Zinsswaps!AM325:AM396)+'iBoxx Extrapolation'!$H396,2)</f>
        <v>3.75</v>
      </c>
      <c r="AN396" s="13">
        <f>ROUND(AVERAGE(Zinsswaps!AN325:AN396)+'iBoxx Extrapolation'!$H396,2)</f>
        <v>3.74</v>
      </c>
      <c r="AO396" s="13">
        <f>ROUND(AVERAGE(Zinsswaps!AO325:AO396)+'iBoxx Extrapolation'!$H396,2)</f>
        <v>3.73</v>
      </c>
      <c r="AP396" s="13">
        <f>ROUND(AVERAGE(Zinsswaps!AP325:AP396)+'iBoxx Extrapolation'!$H396,2)</f>
        <v>3.7</v>
      </c>
      <c r="AQ396" s="13">
        <f>ROUND(AVERAGE(Zinsswaps!AQ325:AQ396)+'iBoxx Extrapolation'!$H396,2)</f>
        <v>3.68</v>
      </c>
      <c r="AR396" s="13">
        <f>ROUND(AVERAGE(Zinsswaps!AR325:AR396)+'iBoxx Extrapolation'!$H396,2)</f>
        <v>3.66</v>
      </c>
      <c r="AS396" s="13">
        <f>ROUND(AVERAGE(Zinsswaps!AS325:AS396)+'iBoxx Extrapolation'!$H396,2)</f>
        <v>3.64</v>
      </c>
      <c r="AT396" s="13">
        <f>ROUND(AVERAGE(Zinsswaps!AT325:AT396)+'iBoxx Extrapolation'!$H396,2)</f>
        <v>3.62</v>
      </c>
      <c r="AU396" s="13">
        <f>ROUND(AVERAGE(Zinsswaps!AU325:AU396)+'iBoxx Extrapolation'!$H396,2)</f>
        <v>3.61</v>
      </c>
      <c r="AV396" s="13">
        <f>ROUND(AVERAGE(Zinsswaps!AV325:AV396)+'iBoxx Extrapolation'!$H396,2)</f>
        <v>3.59</v>
      </c>
      <c r="AW396" s="13">
        <f>ROUND(AVERAGE(Zinsswaps!AW325:AW396)+'iBoxx Extrapolation'!$H396,2)</f>
        <v>3.57</v>
      </c>
      <c r="AX396" s="13">
        <f>ROUND(AVERAGE(Zinsswaps!AX325:AX396)+'iBoxx Extrapolation'!$H396,2)</f>
        <v>3.56</v>
      </c>
      <c r="AY396" s="13">
        <f>ROUND(AVERAGE(Zinsswaps!AY325:AY396)+'iBoxx Extrapolation'!$H396,2)</f>
        <v>3.54</v>
      </c>
    </row>
    <row r="397" spans="1:51" s="16" customFormat="1" x14ac:dyDescent="0.2">
      <c r="A397" s="12">
        <v>49309</v>
      </c>
      <c r="B397" s="13">
        <f>ROUND(AVERAGE(Zinsswaps!B326:B397)+'iBoxx Extrapolation'!$H397,2)</f>
        <v>2.99</v>
      </c>
      <c r="C397" s="13">
        <f>ROUND(AVERAGE(Zinsswaps!C326:C397)+'iBoxx Extrapolation'!$H397,2)</f>
        <v>3</v>
      </c>
      <c r="D397" s="13">
        <f>ROUND(AVERAGE(Zinsswaps!D326:D397)+'iBoxx Extrapolation'!$H397,2)</f>
        <v>3.05</v>
      </c>
      <c r="E397" s="13">
        <f>ROUND(AVERAGE(Zinsswaps!E326:E397)+'iBoxx Extrapolation'!$H397,2)</f>
        <v>3.12</v>
      </c>
      <c r="F397" s="13">
        <f>ROUND(AVERAGE(Zinsswaps!F326:F397)+'iBoxx Extrapolation'!$H397,2)</f>
        <v>3.19</v>
      </c>
      <c r="G397" s="13">
        <f>ROUND(AVERAGE(Zinsswaps!G326:G397)+'iBoxx Extrapolation'!$H397,2)</f>
        <v>3.27</v>
      </c>
      <c r="H397" s="13">
        <f>ROUND(AVERAGE(Zinsswaps!H326:H397)+'iBoxx Extrapolation'!$H397,2)</f>
        <v>3.34</v>
      </c>
      <c r="I397" s="13">
        <f>ROUND(AVERAGE(Zinsswaps!I326:I397)+'iBoxx Extrapolation'!$H397,2)</f>
        <v>3.41</v>
      </c>
      <c r="J397" s="13">
        <f>ROUND(AVERAGE(Zinsswaps!J326:J397)+'iBoxx Extrapolation'!$H397,2)</f>
        <v>3.48</v>
      </c>
      <c r="K397" s="13">
        <f>ROUND(AVERAGE(Zinsswaps!K326:K397)+'iBoxx Extrapolation'!$H397,2)</f>
        <v>3.54</v>
      </c>
      <c r="L397" s="13">
        <f>ROUND(AVERAGE(Zinsswaps!L326:L397)+'iBoxx Extrapolation'!$H397,2)</f>
        <v>3.6</v>
      </c>
      <c r="M397" s="13">
        <f>ROUND(AVERAGE(Zinsswaps!M326:M397)+'iBoxx Extrapolation'!$H397,2)</f>
        <v>3.65</v>
      </c>
      <c r="N397" s="13">
        <f>ROUND(AVERAGE(Zinsswaps!N326:N397)+'iBoxx Extrapolation'!$H397,2)</f>
        <v>3.7</v>
      </c>
      <c r="O397" s="13">
        <f>ROUND(AVERAGE(Zinsswaps!O326:O397)+'iBoxx Extrapolation'!$H397,2)</f>
        <v>3.75</v>
      </c>
      <c r="P397" s="13">
        <f>ROUND(AVERAGE(Zinsswaps!P326:P397)+'iBoxx Extrapolation'!$H397,2)</f>
        <v>3.78</v>
      </c>
      <c r="Q397" s="13">
        <f>ROUND(AVERAGE(Zinsswaps!Q326:Q397)+'iBoxx Extrapolation'!$H397,2)</f>
        <v>3.81</v>
      </c>
      <c r="R397" s="13">
        <f>ROUND(AVERAGE(Zinsswaps!R326:R397)+'iBoxx Extrapolation'!$H397,2)</f>
        <v>3.83</v>
      </c>
      <c r="S397" s="13">
        <f>ROUND(AVERAGE(Zinsswaps!S326:S397)+'iBoxx Extrapolation'!$H397,2)</f>
        <v>3.85</v>
      </c>
      <c r="T397" s="13">
        <f>ROUND(AVERAGE(Zinsswaps!T326:T397)+'iBoxx Extrapolation'!$H397,2)</f>
        <v>3.87</v>
      </c>
      <c r="U397" s="13">
        <f>ROUND(AVERAGE(Zinsswaps!U326:U397)+'iBoxx Extrapolation'!$H397,2)</f>
        <v>3.89</v>
      </c>
      <c r="V397" s="13">
        <f>ROUND(AVERAGE(Zinsswaps!V326:V397)+'iBoxx Extrapolation'!$H397,2)</f>
        <v>3.89</v>
      </c>
      <c r="W397" s="13">
        <f>ROUND(AVERAGE(Zinsswaps!W326:W397)+'iBoxx Extrapolation'!$H397,2)</f>
        <v>3.89</v>
      </c>
      <c r="X397" s="13">
        <f>ROUND(AVERAGE(Zinsswaps!X326:X397)+'iBoxx Extrapolation'!$H397,2)</f>
        <v>3.89</v>
      </c>
      <c r="Y397" s="13">
        <f>ROUND(AVERAGE(Zinsswaps!Y326:Y397)+'iBoxx Extrapolation'!$H397,2)</f>
        <v>3.89</v>
      </c>
      <c r="Z397" s="13">
        <f>ROUND(AVERAGE(Zinsswaps!Z326:Z397)+'iBoxx Extrapolation'!$H397,2)</f>
        <v>3.89</v>
      </c>
      <c r="AA397" s="13">
        <f>ROUND(AVERAGE(Zinsswaps!AA326:AA397)+'iBoxx Extrapolation'!$H397,2)</f>
        <v>3.88</v>
      </c>
      <c r="AB397" s="13">
        <f>ROUND(AVERAGE(Zinsswaps!AB326:AB397)+'iBoxx Extrapolation'!$H397,2)</f>
        <v>3.88</v>
      </c>
      <c r="AC397" s="13">
        <f>ROUND(AVERAGE(Zinsswaps!AC326:AC397)+'iBoxx Extrapolation'!$H397,2)</f>
        <v>3.87</v>
      </c>
      <c r="AD397" s="13">
        <f>ROUND(AVERAGE(Zinsswaps!AD326:AD397)+'iBoxx Extrapolation'!$H397,2)</f>
        <v>3.86</v>
      </c>
      <c r="AE397" s="13">
        <f>ROUND(AVERAGE(Zinsswaps!AE326:AE397)+'iBoxx Extrapolation'!$H397,2)</f>
        <v>3.86</v>
      </c>
      <c r="AF397" s="13">
        <f>ROUND(AVERAGE(Zinsswaps!AF326:AF397)+'iBoxx Extrapolation'!$H397,2)</f>
        <v>3.84</v>
      </c>
      <c r="AG397" s="13">
        <f>ROUND(AVERAGE(Zinsswaps!AG326:AG397)+'iBoxx Extrapolation'!$H397,2)</f>
        <v>3.82</v>
      </c>
      <c r="AH397" s="13">
        <f>ROUND(AVERAGE(Zinsswaps!AH326:AH397)+'iBoxx Extrapolation'!$H397,2)</f>
        <v>3.81</v>
      </c>
      <c r="AI397" s="13">
        <f>ROUND(AVERAGE(Zinsswaps!AI326:AI397)+'iBoxx Extrapolation'!$H397,2)</f>
        <v>3.79</v>
      </c>
      <c r="AJ397" s="13">
        <f>ROUND(AVERAGE(Zinsswaps!AJ326:AJ397)+'iBoxx Extrapolation'!$H397,2)</f>
        <v>3.78</v>
      </c>
      <c r="AK397" s="13">
        <f>ROUND(AVERAGE(Zinsswaps!AK326:AK397)+'iBoxx Extrapolation'!$H397,2)</f>
        <v>3.77</v>
      </c>
      <c r="AL397" s="13">
        <f>ROUND(AVERAGE(Zinsswaps!AL326:AL397)+'iBoxx Extrapolation'!$H397,2)</f>
        <v>3.76</v>
      </c>
      <c r="AM397" s="13">
        <f>ROUND(AVERAGE(Zinsswaps!AM326:AM397)+'iBoxx Extrapolation'!$H397,2)</f>
        <v>3.75</v>
      </c>
      <c r="AN397" s="13">
        <f>ROUND(AVERAGE(Zinsswaps!AN326:AN397)+'iBoxx Extrapolation'!$H397,2)</f>
        <v>3.74</v>
      </c>
      <c r="AO397" s="13">
        <f>ROUND(AVERAGE(Zinsswaps!AO326:AO397)+'iBoxx Extrapolation'!$H397,2)</f>
        <v>3.73</v>
      </c>
      <c r="AP397" s="13">
        <f>ROUND(AVERAGE(Zinsswaps!AP326:AP397)+'iBoxx Extrapolation'!$H397,2)</f>
        <v>3.7</v>
      </c>
      <c r="AQ397" s="13">
        <f>ROUND(AVERAGE(Zinsswaps!AQ326:AQ397)+'iBoxx Extrapolation'!$H397,2)</f>
        <v>3.68</v>
      </c>
      <c r="AR397" s="13">
        <f>ROUND(AVERAGE(Zinsswaps!AR326:AR397)+'iBoxx Extrapolation'!$H397,2)</f>
        <v>3.66</v>
      </c>
      <c r="AS397" s="13">
        <f>ROUND(AVERAGE(Zinsswaps!AS326:AS397)+'iBoxx Extrapolation'!$H397,2)</f>
        <v>3.64</v>
      </c>
      <c r="AT397" s="13">
        <f>ROUND(AVERAGE(Zinsswaps!AT326:AT397)+'iBoxx Extrapolation'!$H397,2)</f>
        <v>3.62</v>
      </c>
      <c r="AU397" s="13">
        <f>ROUND(AVERAGE(Zinsswaps!AU326:AU397)+'iBoxx Extrapolation'!$H397,2)</f>
        <v>3.61</v>
      </c>
      <c r="AV397" s="13">
        <f>ROUND(AVERAGE(Zinsswaps!AV326:AV397)+'iBoxx Extrapolation'!$H397,2)</f>
        <v>3.59</v>
      </c>
      <c r="AW397" s="13">
        <f>ROUND(AVERAGE(Zinsswaps!AW326:AW397)+'iBoxx Extrapolation'!$H397,2)</f>
        <v>3.57</v>
      </c>
      <c r="AX397" s="13">
        <f>ROUND(AVERAGE(Zinsswaps!AX326:AX397)+'iBoxx Extrapolation'!$H397,2)</f>
        <v>3.56</v>
      </c>
      <c r="AY397" s="13">
        <f>ROUND(AVERAGE(Zinsswaps!AY326:AY397)+'iBoxx Extrapolation'!$H397,2)</f>
        <v>3.54</v>
      </c>
    </row>
    <row r="398" spans="1:51" s="16" customFormat="1" x14ac:dyDescent="0.2">
      <c r="A398" s="12">
        <v>49340</v>
      </c>
      <c r="B398" s="13">
        <f>ROUND(AVERAGE(Zinsswaps!B327:B398)+'iBoxx Extrapolation'!$H398,2)</f>
        <v>2.99</v>
      </c>
      <c r="C398" s="13">
        <f>ROUND(AVERAGE(Zinsswaps!C327:C398)+'iBoxx Extrapolation'!$H398,2)</f>
        <v>3</v>
      </c>
      <c r="D398" s="13">
        <f>ROUND(AVERAGE(Zinsswaps!D327:D398)+'iBoxx Extrapolation'!$H398,2)</f>
        <v>3.05</v>
      </c>
      <c r="E398" s="13">
        <f>ROUND(AVERAGE(Zinsswaps!E327:E398)+'iBoxx Extrapolation'!$H398,2)</f>
        <v>3.12</v>
      </c>
      <c r="F398" s="13">
        <f>ROUND(AVERAGE(Zinsswaps!F327:F398)+'iBoxx Extrapolation'!$H398,2)</f>
        <v>3.19</v>
      </c>
      <c r="G398" s="13">
        <f>ROUND(AVERAGE(Zinsswaps!G327:G398)+'iBoxx Extrapolation'!$H398,2)</f>
        <v>3.27</v>
      </c>
      <c r="H398" s="13">
        <f>ROUND(AVERAGE(Zinsswaps!H327:H398)+'iBoxx Extrapolation'!$H398,2)</f>
        <v>3.34</v>
      </c>
      <c r="I398" s="13">
        <f>ROUND(AVERAGE(Zinsswaps!I327:I398)+'iBoxx Extrapolation'!$H398,2)</f>
        <v>3.41</v>
      </c>
      <c r="J398" s="13">
        <f>ROUND(AVERAGE(Zinsswaps!J327:J398)+'iBoxx Extrapolation'!$H398,2)</f>
        <v>3.48</v>
      </c>
      <c r="K398" s="13">
        <f>ROUND(AVERAGE(Zinsswaps!K327:K398)+'iBoxx Extrapolation'!$H398,2)</f>
        <v>3.54</v>
      </c>
      <c r="L398" s="13">
        <f>ROUND(AVERAGE(Zinsswaps!L327:L398)+'iBoxx Extrapolation'!$H398,2)</f>
        <v>3.6</v>
      </c>
      <c r="M398" s="13">
        <f>ROUND(AVERAGE(Zinsswaps!M327:M398)+'iBoxx Extrapolation'!$H398,2)</f>
        <v>3.65</v>
      </c>
      <c r="N398" s="13">
        <f>ROUND(AVERAGE(Zinsswaps!N327:N398)+'iBoxx Extrapolation'!$H398,2)</f>
        <v>3.7</v>
      </c>
      <c r="O398" s="13">
        <f>ROUND(AVERAGE(Zinsswaps!O327:O398)+'iBoxx Extrapolation'!$H398,2)</f>
        <v>3.75</v>
      </c>
      <c r="P398" s="13">
        <f>ROUND(AVERAGE(Zinsswaps!P327:P398)+'iBoxx Extrapolation'!$H398,2)</f>
        <v>3.78</v>
      </c>
      <c r="Q398" s="13">
        <f>ROUND(AVERAGE(Zinsswaps!Q327:Q398)+'iBoxx Extrapolation'!$H398,2)</f>
        <v>3.81</v>
      </c>
      <c r="R398" s="13">
        <f>ROUND(AVERAGE(Zinsswaps!R327:R398)+'iBoxx Extrapolation'!$H398,2)</f>
        <v>3.83</v>
      </c>
      <c r="S398" s="13">
        <f>ROUND(AVERAGE(Zinsswaps!S327:S398)+'iBoxx Extrapolation'!$H398,2)</f>
        <v>3.85</v>
      </c>
      <c r="T398" s="13">
        <f>ROUND(AVERAGE(Zinsswaps!T327:T398)+'iBoxx Extrapolation'!$H398,2)</f>
        <v>3.87</v>
      </c>
      <c r="U398" s="13">
        <f>ROUND(AVERAGE(Zinsswaps!U327:U398)+'iBoxx Extrapolation'!$H398,2)</f>
        <v>3.89</v>
      </c>
      <c r="V398" s="13">
        <f>ROUND(AVERAGE(Zinsswaps!V327:V398)+'iBoxx Extrapolation'!$H398,2)</f>
        <v>3.89</v>
      </c>
      <c r="W398" s="13">
        <f>ROUND(AVERAGE(Zinsswaps!W327:W398)+'iBoxx Extrapolation'!$H398,2)</f>
        <v>3.89</v>
      </c>
      <c r="X398" s="13">
        <f>ROUND(AVERAGE(Zinsswaps!X327:X398)+'iBoxx Extrapolation'!$H398,2)</f>
        <v>3.89</v>
      </c>
      <c r="Y398" s="13">
        <f>ROUND(AVERAGE(Zinsswaps!Y327:Y398)+'iBoxx Extrapolation'!$H398,2)</f>
        <v>3.89</v>
      </c>
      <c r="Z398" s="13">
        <f>ROUND(AVERAGE(Zinsswaps!Z327:Z398)+'iBoxx Extrapolation'!$H398,2)</f>
        <v>3.89</v>
      </c>
      <c r="AA398" s="13">
        <f>ROUND(AVERAGE(Zinsswaps!AA327:AA398)+'iBoxx Extrapolation'!$H398,2)</f>
        <v>3.88</v>
      </c>
      <c r="AB398" s="13">
        <f>ROUND(AVERAGE(Zinsswaps!AB327:AB398)+'iBoxx Extrapolation'!$H398,2)</f>
        <v>3.88</v>
      </c>
      <c r="AC398" s="13">
        <f>ROUND(AVERAGE(Zinsswaps!AC327:AC398)+'iBoxx Extrapolation'!$H398,2)</f>
        <v>3.87</v>
      </c>
      <c r="AD398" s="13">
        <f>ROUND(AVERAGE(Zinsswaps!AD327:AD398)+'iBoxx Extrapolation'!$H398,2)</f>
        <v>3.86</v>
      </c>
      <c r="AE398" s="13">
        <f>ROUND(AVERAGE(Zinsswaps!AE327:AE398)+'iBoxx Extrapolation'!$H398,2)</f>
        <v>3.86</v>
      </c>
      <c r="AF398" s="13">
        <f>ROUND(AVERAGE(Zinsswaps!AF327:AF398)+'iBoxx Extrapolation'!$H398,2)</f>
        <v>3.84</v>
      </c>
      <c r="AG398" s="13">
        <f>ROUND(AVERAGE(Zinsswaps!AG327:AG398)+'iBoxx Extrapolation'!$H398,2)</f>
        <v>3.82</v>
      </c>
      <c r="AH398" s="13">
        <f>ROUND(AVERAGE(Zinsswaps!AH327:AH398)+'iBoxx Extrapolation'!$H398,2)</f>
        <v>3.81</v>
      </c>
      <c r="AI398" s="13">
        <f>ROUND(AVERAGE(Zinsswaps!AI327:AI398)+'iBoxx Extrapolation'!$H398,2)</f>
        <v>3.79</v>
      </c>
      <c r="AJ398" s="13">
        <f>ROUND(AVERAGE(Zinsswaps!AJ327:AJ398)+'iBoxx Extrapolation'!$H398,2)</f>
        <v>3.78</v>
      </c>
      <c r="AK398" s="13">
        <f>ROUND(AVERAGE(Zinsswaps!AK327:AK398)+'iBoxx Extrapolation'!$H398,2)</f>
        <v>3.77</v>
      </c>
      <c r="AL398" s="13">
        <f>ROUND(AVERAGE(Zinsswaps!AL327:AL398)+'iBoxx Extrapolation'!$H398,2)</f>
        <v>3.76</v>
      </c>
      <c r="AM398" s="13">
        <f>ROUND(AVERAGE(Zinsswaps!AM327:AM398)+'iBoxx Extrapolation'!$H398,2)</f>
        <v>3.75</v>
      </c>
      <c r="AN398" s="13">
        <f>ROUND(AVERAGE(Zinsswaps!AN327:AN398)+'iBoxx Extrapolation'!$H398,2)</f>
        <v>3.74</v>
      </c>
      <c r="AO398" s="13">
        <f>ROUND(AVERAGE(Zinsswaps!AO327:AO398)+'iBoxx Extrapolation'!$H398,2)</f>
        <v>3.73</v>
      </c>
      <c r="AP398" s="13">
        <f>ROUND(AVERAGE(Zinsswaps!AP327:AP398)+'iBoxx Extrapolation'!$H398,2)</f>
        <v>3.7</v>
      </c>
      <c r="AQ398" s="13">
        <f>ROUND(AVERAGE(Zinsswaps!AQ327:AQ398)+'iBoxx Extrapolation'!$H398,2)</f>
        <v>3.68</v>
      </c>
      <c r="AR398" s="13">
        <f>ROUND(AVERAGE(Zinsswaps!AR327:AR398)+'iBoxx Extrapolation'!$H398,2)</f>
        <v>3.66</v>
      </c>
      <c r="AS398" s="13">
        <f>ROUND(AVERAGE(Zinsswaps!AS327:AS398)+'iBoxx Extrapolation'!$H398,2)</f>
        <v>3.64</v>
      </c>
      <c r="AT398" s="13">
        <f>ROUND(AVERAGE(Zinsswaps!AT327:AT398)+'iBoxx Extrapolation'!$H398,2)</f>
        <v>3.62</v>
      </c>
      <c r="AU398" s="13">
        <f>ROUND(AVERAGE(Zinsswaps!AU327:AU398)+'iBoxx Extrapolation'!$H398,2)</f>
        <v>3.61</v>
      </c>
      <c r="AV398" s="13">
        <f>ROUND(AVERAGE(Zinsswaps!AV327:AV398)+'iBoxx Extrapolation'!$H398,2)</f>
        <v>3.59</v>
      </c>
      <c r="AW398" s="13">
        <f>ROUND(AVERAGE(Zinsswaps!AW327:AW398)+'iBoxx Extrapolation'!$H398,2)</f>
        <v>3.57</v>
      </c>
      <c r="AX398" s="13">
        <f>ROUND(AVERAGE(Zinsswaps!AX327:AX398)+'iBoxx Extrapolation'!$H398,2)</f>
        <v>3.56</v>
      </c>
      <c r="AY398" s="13">
        <f>ROUND(AVERAGE(Zinsswaps!AY327:AY398)+'iBoxx Extrapolation'!$H398,2)</f>
        <v>3.54</v>
      </c>
    </row>
    <row r="399" spans="1:51" s="16" customFormat="1" x14ac:dyDescent="0.2">
      <c r="A399" s="12">
        <v>49368</v>
      </c>
      <c r="B399" s="13">
        <f>ROUND(AVERAGE(Zinsswaps!B328:B399)+'iBoxx Extrapolation'!$H399,2)</f>
        <v>2.99</v>
      </c>
      <c r="C399" s="13">
        <f>ROUND(AVERAGE(Zinsswaps!C328:C399)+'iBoxx Extrapolation'!$H399,2)</f>
        <v>3</v>
      </c>
      <c r="D399" s="13">
        <f>ROUND(AVERAGE(Zinsswaps!D328:D399)+'iBoxx Extrapolation'!$H399,2)</f>
        <v>3.05</v>
      </c>
      <c r="E399" s="13">
        <f>ROUND(AVERAGE(Zinsswaps!E328:E399)+'iBoxx Extrapolation'!$H399,2)</f>
        <v>3.12</v>
      </c>
      <c r="F399" s="13">
        <f>ROUND(AVERAGE(Zinsswaps!F328:F399)+'iBoxx Extrapolation'!$H399,2)</f>
        <v>3.19</v>
      </c>
      <c r="G399" s="13">
        <f>ROUND(AVERAGE(Zinsswaps!G328:G399)+'iBoxx Extrapolation'!$H399,2)</f>
        <v>3.27</v>
      </c>
      <c r="H399" s="13">
        <f>ROUND(AVERAGE(Zinsswaps!H328:H399)+'iBoxx Extrapolation'!$H399,2)</f>
        <v>3.34</v>
      </c>
      <c r="I399" s="13">
        <f>ROUND(AVERAGE(Zinsswaps!I328:I399)+'iBoxx Extrapolation'!$H399,2)</f>
        <v>3.41</v>
      </c>
      <c r="J399" s="13">
        <f>ROUND(AVERAGE(Zinsswaps!J328:J399)+'iBoxx Extrapolation'!$H399,2)</f>
        <v>3.48</v>
      </c>
      <c r="K399" s="13">
        <f>ROUND(AVERAGE(Zinsswaps!K328:K399)+'iBoxx Extrapolation'!$H399,2)</f>
        <v>3.54</v>
      </c>
      <c r="L399" s="13">
        <f>ROUND(AVERAGE(Zinsswaps!L328:L399)+'iBoxx Extrapolation'!$H399,2)</f>
        <v>3.6</v>
      </c>
      <c r="M399" s="13">
        <f>ROUND(AVERAGE(Zinsswaps!M328:M399)+'iBoxx Extrapolation'!$H399,2)</f>
        <v>3.65</v>
      </c>
      <c r="N399" s="13">
        <f>ROUND(AVERAGE(Zinsswaps!N328:N399)+'iBoxx Extrapolation'!$H399,2)</f>
        <v>3.7</v>
      </c>
      <c r="O399" s="13">
        <f>ROUND(AVERAGE(Zinsswaps!O328:O399)+'iBoxx Extrapolation'!$H399,2)</f>
        <v>3.75</v>
      </c>
      <c r="P399" s="13">
        <f>ROUND(AVERAGE(Zinsswaps!P328:P399)+'iBoxx Extrapolation'!$H399,2)</f>
        <v>3.78</v>
      </c>
      <c r="Q399" s="13">
        <f>ROUND(AVERAGE(Zinsswaps!Q328:Q399)+'iBoxx Extrapolation'!$H399,2)</f>
        <v>3.81</v>
      </c>
      <c r="R399" s="13">
        <f>ROUND(AVERAGE(Zinsswaps!R328:R399)+'iBoxx Extrapolation'!$H399,2)</f>
        <v>3.83</v>
      </c>
      <c r="S399" s="13">
        <f>ROUND(AVERAGE(Zinsswaps!S328:S399)+'iBoxx Extrapolation'!$H399,2)</f>
        <v>3.85</v>
      </c>
      <c r="T399" s="13">
        <f>ROUND(AVERAGE(Zinsswaps!T328:T399)+'iBoxx Extrapolation'!$H399,2)</f>
        <v>3.87</v>
      </c>
      <c r="U399" s="13">
        <f>ROUND(AVERAGE(Zinsswaps!U328:U399)+'iBoxx Extrapolation'!$H399,2)</f>
        <v>3.89</v>
      </c>
      <c r="V399" s="13">
        <f>ROUND(AVERAGE(Zinsswaps!V328:V399)+'iBoxx Extrapolation'!$H399,2)</f>
        <v>3.89</v>
      </c>
      <c r="W399" s="13">
        <f>ROUND(AVERAGE(Zinsswaps!W328:W399)+'iBoxx Extrapolation'!$H399,2)</f>
        <v>3.89</v>
      </c>
      <c r="X399" s="13">
        <f>ROUND(AVERAGE(Zinsswaps!X328:X399)+'iBoxx Extrapolation'!$H399,2)</f>
        <v>3.89</v>
      </c>
      <c r="Y399" s="13">
        <f>ROUND(AVERAGE(Zinsswaps!Y328:Y399)+'iBoxx Extrapolation'!$H399,2)</f>
        <v>3.89</v>
      </c>
      <c r="Z399" s="13">
        <f>ROUND(AVERAGE(Zinsswaps!Z328:Z399)+'iBoxx Extrapolation'!$H399,2)</f>
        <v>3.89</v>
      </c>
      <c r="AA399" s="13">
        <f>ROUND(AVERAGE(Zinsswaps!AA328:AA399)+'iBoxx Extrapolation'!$H399,2)</f>
        <v>3.88</v>
      </c>
      <c r="AB399" s="13">
        <f>ROUND(AVERAGE(Zinsswaps!AB328:AB399)+'iBoxx Extrapolation'!$H399,2)</f>
        <v>3.88</v>
      </c>
      <c r="AC399" s="13">
        <f>ROUND(AVERAGE(Zinsswaps!AC328:AC399)+'iBoxx Extrapolation'!$H399,2)</f>
        <v>3.87</v>
      </c>
      <c r="AD399" s="13">
        <f>ROUND(AVERAGE(Zinsswaps!AD328:AD399)+'iBoxx Extrapolation'!$H399,2)</f>
        <v>3.86</v>
      </c>
      <c r="AE399" s="13">
        <f>ROUND(AVERAGE(Zinsswaps!AE328:AE399)+'iBoxx Extrapolation'!$H399,2)</f>
        <v>3.86</v>
      </c>
      <c r="AF399" s="13">
        <f>ROUND(AVERAGE(Zinsswaps!AF328:AF399)+'iBoxx Extrapolation'!$H399,2)</f>
        <v>3.84</v>
      </c>
      <c r="AG399" s="13">
        <f>ROUND(AVERAGE(Zinsswaps!AG328:AG399)+'iBoxx Extrapolation'!$H399,2)</f>
        <v>3.82</v>
      </c>
      <c r="AH399" s="13">
        <f>ROUND(AVERAGE(Zinsswaps!AH328:AH399)+'iBoxx Extrapolation'!$H399,2)</f>
        <v>3.81</v>
      </c>
      <c r="AI399" s="13">
        <f>ROUND(AVERAGE(Zinsswaps!AI328:AI399)+'iBoxx Extrapolation'!$H399,2)</f>
        <v>3.79</v>
      </c>
      <c r="AJ399" s="13">
        <f>ROUND(AVERAGE(Zinsswaps!AJ328:AJ399)+'iBoxx Extrapolation'!$H399,2)</f>
        <v>3.78</v>
      </c>
      <c r="AK399" s="13">
        <f>ROUND(AVERAGE(Zinsswaps!AK328:AK399)+'iBoxx Extrapolation'!$H399,2)</f>
        <v>3.77</v>
      </c>
      <c r="AL399" s="13">
        <f>ROUND(AVERAGE(Zinsswaps!AL328:AL399)+'iBoxx Extrapolation'!$H399,2)</f>
        <v>3.76</v>
      </c>
      <c r="AM399" s="13">
        <f>ROUND(AVERAGE(Zinsswaps!AM328:AM399)+'iBoxx Extrapolation'!$H399,2)</f>
        <v>3.75</v>
      </c>
      <c r="AN399" s="13">
        <f>ROUND(AVERAGE(Zinsswaps!AN328:AN399)+'iBoxx Extrapolation'!$H399,2)</f>
        <v>3.74</v>
      </c>
      <c r="AO399" s="13">
        <f>ROUND(AVERAGE(Zinsswaps!AO328:AO399)+'iBoxx Extrapolation'!$H399,2)</f>
        <v>3.73</v>
      </c>
      <c r="AP399" s="13">
        <f>ROUND(AVERAGE(Zinsswaps!AP328:AP399)+'iBoxx Extrapolation'!$H399,2)</f>
        <v>3.7</v>
      </c>
      <c r="AQ399" s="13">
        <f>ROUND(AVERAGE(Zinsswaps!AQ328:AQ399)+'iBoxx Extrapolation'!$H399,2)</f>
        <v>3.68</v>
      </c>
      <c r="AR399" s="13">
        <f>ROUND(AVERAGE(Zinsswaps!AR328:AR399)+'iBoxx Extrapolation'!$H399,2)</f>
        <v>3.66</v>
      </c>
      <c r="AS399" s="13">
        <f>ROUND(AVERAGE(Zinsswaps!AS328:AS399)+'iBoxx Extrapolation'!$H399,2)</f>
        <v>3.64</v>
      </c>
      <c r="AT399" s="13">
        <f>ROUND(AVERAGE(Zinsswaps!AT328:AT399)+'iBoxx Extrapolation'!$H399,2)</f>
        <v>3.62</v>
      </c>
      <c r="AU399" s="13">
        <f>ROUND(AVERAGE(Zinsswaps!AU328:AU399)+'iBoxx Extrapolation'!$H399,2)</f>
        <v>3.61</v>
      </c>
      <c r="AV399" s="13">
        <f>ROUND(AVERAGE(Zinsswaps!AV328:AV399)+'iBoxx Extrapolation'!$H399,2)</f>
        <v>3.59</v>
      </c>
      <c r="AW399" s="13">
        <f>ROUND(AVERAGE(Zinsswaps!AW328:AW399)+'iBoxx Extrapolation'!$H399,2)</f>
        <v>3.57</v>
      </c>
      <c r="AX399" s="13">
        <f>ROUND(AVERAGE(Zinsswaps!AX328:AX399)+'iBoxx Extrapolation'!$H399,2)</f>
        <v>3.56</v>
      </c>
      <c r="AY399" s="13">
        <f>ROUND(AVERAGE(Zinsswaps!AY328:AY399)+'iBoxx Extrapolation'!$H399,2)</f>
        <v>3.54</v>
      </c>
    </row>
    <row r="400" spans="1:51" s="16" customFormat="1" x14ac:dyDescent="0.2">
      <c r="A400" s="12">
        <v>49399</v>
      </c>
      <c r="B400" s="13">
        <f>ROUND(AVERAGE(Zinsswaps!B329:B400)+'iBoxx Extrapolation'!$H400,2)</f>
        <v>2.99</v>
      </c>
      <c r="C400" s="13">
        <f>ROUND(AVERAGE(Zinsswaps!C329:C400)+'iBoxx Extrapolation'!$H400,2)</f>
        <v>3</v>
      </c>
      <c r="D400" s="13">
        <f>ROUND(AVERAGE(Zinsswaps!D329:D400)+'iBoxx Extrapolation'!$H400,2)</f>
        <v>3.05</v>
      </c>
      <c r="E400" s="13">
        <f>ROUND(AVERAGE(Zinsswaps!E329:E400)+'iBoxx Extrapolation'!$H400,2)</f>
        <v>3.12</v>
      </c>
      <c r="F400" s="13">
        <f>ROUND(AVERAGE(Zinsswaps!F329:F400)+'iBoxx Extrapolation'!$H400,2)</f>
        <v>3.19</v>
      </c>
      <c r="G400" s="13">
        <f>ROUND(AVERAGE(Zinsswaps!G329:G400)+'iBoxx Extrapolation'!$H400,2)</f>
        <v>3.27</v>
      </c>
      <c r="H400" s="13">
        <f>ROUND(AVERAGE(Zinsswaps!H329:H400)+'iBoxx Extrapolation'!$H400,2)</f>
        <v>3.34</v>
      </c>
      <c r="I400" s="13">
        <f>ROUND(AVERAGE(Zinsswaps!I329:I400)+'iBoxx Extrapolation'!$H400,2)</f>
        <v>3.41</v>
      </c>
      <c r="J400" s="13">
        <f>ROUND(AVERAGE(Zinsswaps!J329:J400)+'iBoxx Extrapolation'!$H400,2)</f>
        <v>3.48</v>
      </c>
      <c r="K400" s="13">
        <f>ROUND(AVERAGE(Zinsswaps!K329:K400)+'iBoxx Extrapolation'!$H400,2)</f>
        <v>3.54</v>
      </c>
      <c r="L400" s="13">
        <f>ROUND(AVERAGE(Zinsswaps!L329:L400)+'iBoxx Extrapolation'!$H400,2)</f>
        <v>3.6</v>
      </c>
      <c r="M400" s="13">
        <f>ROUND(AVERAGE(Zinsswaps!M329:M400)+'iBoxx Extrapolation'!$H400,2)</f>
        <v>3.65</v>
      </c>
      <c r="N400" s="13">
        <f>ROUND(AVERAGE(Zinsswaps!N329:N400)+'iBoxx Extrapolation'!$H400,2)</f>
        <v>3.7</v>
      </c>
      <c r="O400" s="13">
        <f>ROUND(AVERAGE(Zinsswaps!O329:O400)+'iBoxx Extrapolation'!$H400,2)</f>
        <v>3.75</v>
      </c>
      <c r="P400" s="13">
        <f>ROUND(AVERAGE(Zinsswaps!P329:P400)+'iBoxx Extrapolation'!$H400,2)</f>
        <v>3.78</v>
      </c>
      <c r="Q400" s="13">
        <f>ROUND(AVERAGE(Zinsswaps!Q329:Q400)+'iBoxx Extrapolation'!$H400,2)</f>
        <v>3.81</v>
      </c>
      <c r="R400" s="13">
        <f>ROUND(AVERAGE(Zinsswaps!R329:R400)+'iBoxx Extrapolation'!$H400,2)</f>
        <v>3.83</v>
      </c>
      <c r="S400" s="13">
        <f>ROUND(AVERAGE(Zinsswaps!S329:S400)+'iBoxx Extrapolation'!$H400,2)</f>
        <v>3.85</v>
      </c>
      <c r="T400" s="13">
        <f>ROUND(AVERAGE(Zinsswaps!T329:T400)+'iBoxx Extrapolation'!$H400,2)</f>
        <v>3.87</v>
      </c>
      <c r="U400" s="13">
        <f>ROUND(AVERAGE(Zinsswaps!U329:U400)+'iBoxx Extrapolation'!$H400,2)</f>
        <v>3.89</v>
      </c>
      <c r="V400" s="13">
        <f>ROUND(AVERAGE(Zinsswaps!V329:V400)+'iBoxx Extrapolation'!$H400,2)</f>
        <v>3.89</v>
      </c>
      <c r="W400" s="13">
        <f>ROUND(AVERAGE(Zinsswaps!W329:W400)+'iBoxx Extrapolation'!$H400,2)</f>
        <v>3.89</v>
      </c>
      <c r="X400" s="13">
        <f>ROUND(AVERAGE(Zinsswaps!X329:X400)+'iBoxx Extrapolation'!$H400,2)</f>
        <v>3.89</v>
      </c>
      <c r="Y400" s="13">
        <f>ROUND(AVERAGE(Zinsswaps!Y329:Y400)+'iBoxx Extrapolation'!$H400,2)</f>
        <v>3.89</v>
      </c>
      <c r="Z400" s="13">
        <f>ROUND(AVERAGE(Zinsswaps!Z329:Z400)+'iBoxx Extrapolation'!$H400,2)</f>
        <v>3.89</v>
      </c>
      <c r="AA400" s="13">
        <f>ROUND(AVERAGE(Zinsswaps!AA329:AA400)+'iBoxx Extrapolation'!$H400,2)</f>
        <v>3.88</v>
      </c>
      <c r="AB400" s="13">
        <f>ROUND(AVERAGE(Zinsswaps!AB329:AB400)+'iBoxx Extrapolation'!$H400,2)</f>
        <v>3.88</v>
      </c>
      <c r="AC400" s="13">
        <f>ROUND(AVERAGE(Zinsswaps!AC329:AC400)+'iBoxx Extrapolation'!$H400,2)</f>
        <v>3.87</v>
      </c>
      <c r="AD400" s="13">
        <f>ROUND(AVERAGE(Zinsswaps!AD329:AD400)+'iBoxx Extrapolation'!$H400,2)</f>
        <v>3.86</v>
      </c>
      <c r="AE400" s="13">
        <f>ROUND(AVERAGE(Zinsswaps!AE329:AE400)+'iBoxx Extrapolation'!$H400,2)</f>
        <v>3.86</v>
      </c>
      <c r="AF400" s="13">
        <f>ROUND(AVERAGE(Zinsswaps!AF329:AF400)+'iBoxx Extrapolation'!$H400,2)</f>
        <v>3.84</v>
      </c>
      <c r="AG400" s="13">
        <f>ROUND(AVERAGE(Zinsswaps!AG329:AG400)+'iBoxx Extrapolation'!$H400,2)</f>
        <v>3.82</v>
      </c>
      <c r="AH400" s="13">
        <f>ROUND(AVERAGE(Zinsswaps!AH329:AH400)+'iBoxx Extrapolation'!$H400,2)</f>
        <v>3.81</v>
      </c>
      <c r="AI400" s="13">
        <f>ROUND(AVERAGE(Zinsswaps!AI329:AI400)+'iBoxx Extrapolation'!$H400,2)</f>
        <v>3.79</v>
      </c>
      <c r="AJ400" s="13">
        <f>ROUND(AVERAGE(Zinsswaps!AJ329:AJ400)+'iBoxx Extrapolation'!$H400,2)</f>
        <v>3.78</v>
      </c>
      <c r="AK400" s="13">
        <f>ROUND(AVERAGE(Zinsswaps!AK329:AK400)+'iBoxx Extrapolation'!$H400,2)</f>
        <v>3.77</v>
      </c>
      <c r="AL400" s="13">
        <f>ROUND(AVERAGE(Zinsswaps!AL329:AL400)+'iBoxx Extrapolation'!$H400,2)</f>
        <v>3.76</v>
      </c>
      <c r="AM400" s="13">
        <f>ROUND(AVERAGE(Zinsswaps!AM329:AM400)+'iBoxx Extrapolation'!$H400,2)</f>
        <v>3.75</v>
      </c>
      <c r="AN400" s="13">
        <f>ROUND(AVERAGE(Zinsswaps!AN329:AN400)+'iBoxx Extrapolation'!$H400,2)</f>
        <v>3.74</v>
      </c>
      <c r="AO400" s="13">
        <f>ROUND(AVERAGE(Zinsswaps!AO329:AO400)+'iBoxx Extrapolation'!$H400,2)</f>
        <v>3.73</v>
      </c>
      <c r="AP400" s="13">
        <f>ROUND(AVERAGE(Zinsswaps!AP329:AP400)+'iBoxx Extrapolation'!$H400,2)</f>
        <v>3.7</v>
      </c>
      <c r="AQ400" s="13">
        <f>ROUND(AVERAGE(Zinsswaps!AQ329:AQ400)+'iBoxx Extrapolation'!$H400,2)</f>
        <v>3.68</v>
      </c>
      <c r="AR400" s="13">
        <f>ROUND(AVERAGE(Zinsswaps!AR329:AR400)+'iBoxx Extrapolation'!$H400,2)</f>
        <v>3.66</v>
      </c>
      <c r="AS400" s="13">
        <f>ROUND(AVERAGE(Zinsswaps!AS329:AS400)+'iBoxx Extrapolation'!$H400,2)</f>
        <v>3.64</v>
      </c>
      <c r="AT400" s="13">
        <f>ROUND(AVERAGE(Zinsswaps!AT329:AT400)+'iBoxx Extrapolation'!$H400,2)</f>
        <v>3.62</v>
      </c>
      <c r="AU400" s="13">
        <f>ROUND(AVERAGE(Zinsswaps!AU329:AU400)+'iBoxx Extrapolation'!$H400,2)</f>
        <v>3.61</v>
      </c>
      <c r="AV400" s="13">
        <f>ROUND(AVERAGE(Zinsswaps!AV329:AV400)+'iBoxx Extrapolation'!$H400,2)</f>
        <v>3.59</v>
      </c>
      <c r="AW400" s="13">
        <f>ROUND(AVERAGE(Zinsswaps!AW329:AW400)+'iBoxx Extrapolation'!$H400,2)</f>
        <v>3.57</v>
      </c>
      <c r="AX400" s="13">
        <f>ROUND(AVERAGE(Zinsswaps!AX329:AX400)+'iBoxx Extrapolation'!$H400,2)</f>
        <v>3.56</v>
      </c>
      <c r="AY400" s="13">
        <f>ROUND(AVERAGE(Zinsswaps!AY329:AY400)+'iBoxx Extrapolation'!$H400,2)</f>
        <v>3.54</v>
      </c>
    </row>
    <row r="401" spans="1:51" s="16" customFormat="1" x14ac:dyDescent="0.2">
      <c r="A401" s="12">
        <v>49429</v>
      </c>
      <c r="B401" s="13">
        <f>ROUND(AVERAGE(Zinsswaps!B330:B401)+'iBoxx Extrapolation'!$H401,2)</f>
        <v>2.99</v>
      </c>
      <c r="C401" s="13">
        <f>ROUND(AVERAGE(Zinsswaps!C330:C401)+'iBoxx Extrapolation'!$H401,2)</f>
        <v>3</v>
      </c>
      <c r="D401" s="13">
        <f>ROUND(AVERAGE(Zinsswaps!D330:D401)+'iBoxx Extrapolation'!$H401,2)</f>
        <v>3.05</v>
      </c>
      <c r="E401" s="13">
        <f>ROUND(AVERAGE(Zinsswaps!E330:E401)+'iBoxx Extrapolation'!$H401,2)</f>
        <v>3.12</v>
      </c>
      <c r="F401" s="13">
        <f>ROUND(AVERAGE(Zinsswaps!F330:F401)+'iBoxx Extrapolation'!$H401,2)</f>
        <v>3.19</v>
      </c>
      <c r="G401" s="13">
        <f>ROUND(AVERAGE(Zinsswaps!G330:G401)+'iBoxx Extrapolation'!$H401,2)</f>
        <v>3.27</v>
      </c>
      <c r="H401" s="13">
        <f>ROUND(AVERAGE(Zinsswaps!H330:H401)+'iBoxx Extrapolation'!$H401,2)</f>
        <v>3.34</v>
      </c>
      <c r="I401" s="13">
        <f>ROUND(AVERAGE(Zinsswaps!I330:I401)+'iBoxx Extrapolation'!$H401,2)</f>
        <v>3.41</v>
      </c>
      <c r="J401" s="13">
        <f>ROUND(AVERAGE(Zinsswaps!J330:J401)+'iBoxx Extrapolation'!$H401,2)</f>
        <v>3.48</v>
      </c>
      <c r="K401" s="13">
        <f>ROUND(AVERAGE(Zinsswaps!K330:K401)+'iBoxx Extrapolation'!$H401,2)</f>
        <v>3.54</v>
      </c>
      <c r="L401" s="13">
        <f>ROUND(AVERAGE(Zinsswaps!L330:L401)+'iBoxx Extrapolation'!$H401,2)</f>
        <v>3.6</v>
      </c>
      <c r="M401" s="13">
        <f>ROUND(AVERAGE(Zinsswaps!M330:M401)+'iBoxx Extrapolation'!$H401,2)</f>
        <v>3.65</v>
      </c>
      <c r="N401" s="13">
        <f>ROUND(AVERAGE(Zinsswaps!N330:N401)+'iBoxx Extrapolation'!$H401,2)</f>
        <v>3.7</v>
      </c>
      <c r="O401" s="13">
        <f>ROUND(AVERAGE(Zinsswaps!O330:O401)+'iBoxx Extrapolation'!$H401,2)</f>
        <v>3.75</v>
      </c>
      <c r="P401" s="13">
        <f>ROUND(AVERAGE(Zinsswaps!P330:P401)+'iBoxx Extrapolation'!$H401,2)</f>
        <v>3.78</v>
      </c>
      <c r="Q401" s="13">
        <f>ROUND(AVERAGE(Zinsswaps!Q330:Q401)+'iBoxx Extrapolation'!$H401,2)</f>
        <v>3.81</v>
      </c>
      <c r="R401" s="13">
        <f>ROUND(AVERAGE(Zinsswaps!R330:R401)+'iBoxx Extrapolation'!$H401,2)</f>
        <v>3.83</v>
      </c>
      <c r="S401" s="13">
        <f>ROUND(AVERAGE(Zinsswaps!S330:S401)+'iBoxx Extrapolation'!$H401,2)</f>
        <v>3.85</v>
      </c>
      <c r="T401" s="13">
        <f>ROUND(AVERAGE(Zinsswaps!T330:T401)+'iBoxx Extrapolation'!$H401,2)</f>
        <v>3.87</v>
      </c>
      <c r="U401" s="13">
        <f>ROUND(AVERAGE(Zinsswaps!U330:U401)+'iBoxx Extrapolation'!$H401,2)</f>
        <v>3.89</v>
      </c>
      <c r="V401" s="13">
        <f>ROUND(AVERAGE(Zinsswaps!V330:V401)+'iBoxx Extrapolation'!$H401,2)</f>
        <v>3.89</v>
      </c>
      <c r="W401" s="13">
        <f>ROUND(AVERAGE(Zinsswaps!W330:W401)+'iBoxx Extrapolation'!$H401,2)</f>
        <v>3.89</v>
      </c>
      <c r="X401" s="13">
        <f>ROUND(AVERAGE(Zinsswaps!X330:X401)+'iBoxx Extrapolation'!$H401,2)</f>
        <v>3.89</v>
      </c>
      <c r="Y401" s="13">
        <f>ROUND(AVERAGE(Zinsswaps!Y330:Y401)+'iBoxx Extrapolation'!$H401,2)</f>
        <v>3.89</v>
      </c>
      <c r="Z401" s="13">
        <f>ROUND(AVERAGE(Zinsswaps!Z330:Z401)+'iBoxx Extrapolation'!$H401,2)</f>
        <v>3.89</v>
      </c>
      <c r="AA401" s="13">
        <f>ROUND(AVERAGE(Zinsswaps!AA330:AA401)+'iBoxx Extrapolation'!$H401,2)</f>
        <v>3.88</v>
      </c>
      <c r="AB401" s="13">
        <f>ROUND(AVERAGE(Zinsswaps!AB330:AB401)+'iBoxx Extrapolation'!$H401,2)</f>
        <v>3.88</v>
      </c>
      <c r="AC401" s="13">
        <f>ROUND(AVERAGE(Zinsswaps!AC330:AC401)+'iBoxx Extrapolation'!$H401,2)</f>
        <v>3.87</v>
      </c>
      <c r="AD401" s="13">
        <f>ROUND(AVERAGE(Zinsswaps!AD330:AD401)+'iBoxx Extrapolation'!$H401,2)</f>
        <v>3.86</v>
      </c>
      <c r="AE401" s="13">
        <f>ROUND(AVERAGE(Zinsswaps!AE330:AE401)+'iBoxx Extrapolation'!$H401,2)</f>
        <v>3.86</v>
      </c>
      <c r="AF401" s="13">
        <f>ROUND(AVERAGE(Zinsswaps!AF330:AF401)+'iBoxx Extrapolation'!$H401,2)</f>
        <v>3.84</v>
      </c>
      <c r="AG401" s="13">
        <f>ROUND(AVERAGE(Zinsswaps!AG330:AG401)+'iBoxx Extrapolation'!$H401,2)</f>
        <v>3.82</v>
      </c>
      <c r="AH401" s="13">
        <f>ROUND(AVERAGE(Zinsswaps!AH330:AH401)+'iBoxx Extrapolation'!$H401,2)</f>
        <v>3.81</v>
      </c>
      <c r="AI401" s="13">
        <f>ROUND(AVERAGE(Zinsswaps!AI330:AI401)+'iBoxx Extrapolation'!$H401,2)</f>
        <v>3.79</v>
      </c>
      <c r="AJ401" s="13">
        <f>ROUND(AVERAGE(Zinsswaps!AJ330:AJ401)+'iBoxx Extrapolation'!$H401,2)</f>
        <v>3.78</v>
      </c>
      <c r="AK401" s="13">
        <f>ROUND(AVERAGE(Zinsswaps!AK330:AK401)+'iBoxx Extrapolation'!$H401,2)</f>
        <v>3.77</v>
      </c>
      <c r="AL401" s="13">
        <f>ROUND(AVERAGE(Zinsswaps!AL330:AL401)+'iBoxx Extrapolation'!$H401,2)</f>
        <v>3.76</v>
      </c>
      <c r="AM401" s="13">
        <f>ROUND(AVERAGE(Zinsswaps!AM330:AM401)+'iBoxx Extrapolation'!$H401,2)</f>
        <v>3.75</v>
      </c>
      <c r="AN401" s="13">
        <f>ROUND(AVERAGE(Zinsswaps!AN330:AN401)+'iBoxx Extrapolation'!$H401,2)</f>
        <v>3.74</v>
      </c>
      <c r="AO401" s="13">
        <f>ROUND(AVERAGE(Zinsswaps!AO330:AO401)+'iBoxx Extrapolation'!$H401,2)</f>
        <v>3.73</v>
      </c>
      <c r="AP401" s="13">
        <f>ROUND(AVERAGE(Zinsswaps!AP330:AP401)+'iBoxx Extrapolation'!$H401,2)</f>
        <v>3.7</v>
      </c>
      <c r="AQ401" s="13">
        <f>ROUND(AVERAGE(Zinsswaps!AQ330:AQ401)+'iBoxx Extrapolation'!$H401,2)</f>
        <v>3.68</v>
      </c>
      <c r="AR401" s="13">
        <f>ROUND(AVERAGE(Zinsswaps!AR330:AR401)+'iBoxx Extrapolation'!$H401,2)</f>
        <v>3.66</v>
      </c>
      <c r="AS401" s="13">
        <f>ROUND(AVERAGE(Zinsswaps!AS330:AS401)+'iBoxx Extrapolation'!$H401,2)</f>
        <v>3.64</v>
      </c>
      <c r="AT401" s="13">
        <f>ROUND(AVERAGE(Zinsswaps!AT330:AT401)+'iBoxx Extrapolation'!$H401,2)</f>
        <v>3.62</v>
      </c>
      <c r="AU401" s="13">
        <f>ROUND(AVERAGE(Zinsswaps!AU330:AU401)+'iBoxx Extrapolation'!$H401,2)</f>
        <v>3.61</v>
      </c>
      <c r="AV401" s="13">
        <f>ROUND(AVERAGE(Zinsswaps!AV330:AV401)+'iBoxx Extrapolation'!$H401,2)</f>
        <v>3.59</v>
      </c>
      <c r="AW401" s="13">
        <f>ROUND(AVERAGE(Zinsswaps!AW330:AW401)+'iBoxx Extrapolation'!$H401,2)</f>
        <v>3.57</v>
      </c>
      <c r="AX401" s="13">
        <f>ROUND(AVERAGE(Zinsswaps!AX330:AX401)+'iBoxx Extrapolation'!$H401,2)</f>
        <v>3.56</v>
      </c>
      <c r="AY401" s="13">
        <f>ROUND(AVERAGE(Zinsswaps!AY330:AY401)+'iBoxx Extrapolation'!$H401,2)</f>
        <v>3.54</v>
      </c>
    </row>
    <row r="402" spans="1:51" s="16" customFormat="1" x14ac:dyDescent="0.2">
      <c r="A402" s="12">
        <v>49460</v>
      </c>
      <c r="B402" s="13">
        <f>ROUND(AVERAGE(Zinsswaps!B331:B402)+'iBoxx Extrapolation'!$H402,2)</f>
        <v>2.99</v>
      </c>
      <c r="C402" s="13">
        <f>ROUND(AVERAGE(Zinsswaps!C331:C402)+'iBoxx Extrapolation'!$H402,2)</f>
        <v>3</v>
      </c>
      <c r="D402" s="13">
        <f>ROUND(AVERAGE(Zinsswaps!D331:D402)+'iBoxx Extrapolation'!$H402,2)</f>
        <v>3.05</v>
      </c>
      <c r="E402" s="13">
        <f>ROUND(AVERAGE(Zinsswaps!E331:E402)+'iBoxx Extrapolation'!$H402,2)</f>
        <v>3.12</v>
      </c>
      <c r="F402" s="13">
        <f>ROUND(AVERAGE(Zinsswaps!F331:F402)+'iBoxx Extrapolation'!$H402,2)</f>
        <v>3.19</v>
      </c>
      <c r="G402" s="13">
        <f>ROUND(AVERAGE(Zinsswaps!G331:G402)+'iBoxx Extrapolation'!$H402,2)</f>
        <v>3.27</v>
      </c>
      <c r="H402" s="13">
        <f>ROUND(AVERAGE(Zinsswaps!H331:H402)+'iBoxx Extrapolation'!$H402,2)</f>
        <v>3.34</v>
      </c>
      <c r="I402" s="13">
        <f>ROUND(AVERAGE(Zinsswaps!I331:I402)+'iBoxx Extrapolation'!$H402,2)</f>
        <v>3.41</v>
      </c>
      <c r="J402" s="13">
        <f>ROUND(AVERAGE(Zinsswaps!J331:J402)+'iBoxx Extrapolation'!$H402,2)</f>
        <v>3.48</v>
      </c>
      <c r="K402" s="13">
        <f>ROUND(AVERAGE(Zinsswaps!K331:K402)+'iBoxx Extrapolation'!$H402,2)</f>
        <v>3.54</v>
      </c>
      <c r="L402" s="13">
        <f>ROUND(AVERAGE(Zinsswaps!L331:L402)+'iBoxx Extrapolation'!$H402,2)</f>
        <v>3.6</v>
      </c>
      <c r="M402" s="13">
        <f>ROUND(AVERAGE(Zinsswaps!M331:M402)+'iBoxx Extrapolation'!$H402,2)</f>
        <v>3.65</v>
      </c>
      <c r="N402" s="13">
        <f>ROUND(AVERAGE(Zinsswaps!N331:N402)+'iBoxx Extrapolation'!$H402,2)</f>
        <v>3.7</v>
      </c>
      <c r="O402" s="13">
        <f>ROUND(AVERAGE(Zinsswaps!O331:O402)+'iBoxx Extrapolation'!$H402,2)</f>
        <v>3.75</v>
      </c>
      <c r="P402" s="13">
        <f>ROUND(AVERAGE(Zinsswaps!P331:P402)+'iBoxx Extrapolation'!$H402,2)</f>
        <v>3.78</v>
      </c>
      <c r="Q402" s="13">
        <f>ROUND(AVERAGE(Zinsswaps!Q331:Q402)+'iBoxx Extrapolation'!$H402,2)</f>
        <v>3.81</v>
      </c>
      <c r="R402" s="13">
        <f>ROUND(AVERAGE(Zinsswaps!R331:R402)+'iBoxx Extrapolation'!$H402,2)</f>
        <v>3.83</v>
      </c>
      <c r="S402" s="13">
        <f>ROUND(AVERAGE(Zinsswaps!S331:S402)+'iBoxx Extrapolation'!$H402,2)</f>
        <v>3.85</v>
      </c>
      <c r="T402" s="13">
        <f>ROUND(AVERAGE(Zinsswaps!T331:T402)+'iBoxx Extrapolation'!$H402,2)</f>
        <v>3.87</v>
      </c>
      <c r="U402" s="13">
        <f>ROUND(AVERAGE(Zinsswaps!U331:U402)+'iBoxx Extrapolation'!$H402,2)</f>
        <v>3.89</v>
      </c>
      <c r="V402" s="13">
        <f>ROUND(AVERAGE(Zinsswaps!V331:V402)+'iBoxx Extrapolation'!$H402,2)</f>
        <v>3.89</v>
      </c>
      <c r="W402" s="13">
        <f>ROUND(AVERAGE(Zinsswaps!W331:W402)+'iBoxx Extrapolation'!$H402,2)</f>
        <v>3.89</v>
      </c>
      <c r="X402" s="13">
        <f>ROUND(AVERAGE(Zinsswaps!X331:X402)+'iBoxx Extrapolation'!$H402,2)</f>
        <v>3.89</v>
      </c>
      <c r="Y402" s="13">
        <f>ROUND(AVERAGE(Zinsswaps!Y331:Y402)+'iBoxx Extrapolation'!$H402,2)</f>
        <v>3.89</v>
      </c>
      <c r="Z402" s="13">
        <f>ROUND(AVERAGE(Zinsswaps!Z331:Z402)+'iBoxx Extrapolation'!$H402,2)</f>
        <v>3.89</v>
      </c>
      <c r="AA402" s="13">
        <f>ROUND(AVERAGE(Zinsswaps!AA331:AA402)+'iBoxx Extrapolation'!$H402,2)</f>
        <v>3.88</v>
      </c>
      <c r="AB402" s="13">
        <f>ROUND(AVERAGE(Zinsswaps!AB331:AB402)+'iBoxx Extrapolation'!$H402,2)</f>
        <v>3.88</v>
      </c>
      <c r="AC402" s="13">
        <f>ROUND(AVERAGE(Zinsswaps!AC331:AC402)+'iBoxx Extrapolation'!$H402,2)</f>
        <v>3.87</v>
      </c>
      <c r="AD402" s="13">
        <f>ROUND(AVERAGE(Zinsswaps!AD331:AD402)+'iBoxx Extrapolation'!$H402,2)</f>
        <v>3.86</v>
      </c>
      <c r="AE402" s="13">
        <f>ROUND(AVERAGE(Zinsswaps!AE331:AE402)+'iBoxx Extrapolation'!$H402,2)</f>
        <v>3.86</v>
      </c>
      <c r="AF402" s="13">
        <f>ROUND(AVERAGE(Zinsswaps!AF331:AF402)+'iBoxx Extrapolation'!$H402,2)</f>
        <v>3.84</v>
      </c>
      <c r="AG402" s="13">
        <f>ROUND(AVERAGE(Zinsswaps!AG331:AG402)+'iBoxx Extrapolation'!$H402,2)</f>
        <v>3.82</v>
      </c>
      <c r="AH402" s="13">
        <f>ROUND(AVERAGE(Zinsswaps!AH331:AH402)+'iBoxx Extrapolation'!$H402,2)</f>
        <v>3.81</v>
      </c>
      <c r="AI402" s="13">
        <f>ROUND(AVERAGE(Zinsswaps!AI331:AI402)+'iBoxx Extrapolation'!$H402,2)</f>
        <v>3.79</v>
      </c>
      <c r="AJ402" s="13">
        <f>ROUND(AVERAGE(Zinsswaps!AJ331:AJ402)+'iBoxx Extrapolation'!$H402,2)</f>
        <v>3.78</v>
      </c>
      <c r="AK402" s="13">
        <f>ROUND(AVERAGE(Zinsswaps!AK331:AK402)+'iBoxx Extrapolation'!$H402,2)</f>
        <v>3.77</v>
      </c>
      <c r="AL402" s="13">
        <f>ROUND(AVERAGE(Zinsswaps!AL331:AL402)+'iBoxx Extrapolation'!$H402,2)</f>
        <v>3.76</v>
      </c>
      <c r="AM402" s="13">
        <f>ROUND(AVERAGE(Zinsswaps!AM331:AM402)+'iBoxx Extrapolation'!$H402,2)</f>
        <v>3.75</v>
      </c>
      <c r="AN402" s="13">
        <f>ROUND(AVERAGE(Zinsswaps!AN331:AN402)+'iBoxx Extrapolation'!$H402,2)</f>
        <v>3.74</v>
      </c>
      <c r="AO402" s="13">
        <f>ROUND(AVERAGE(Zinsswaps!AO331:AO402)+'iBoxx Extrapolation'!$H402,2)</f>
        <v>3.73</v>
      </c>
      <c r="AP402" s="13">
        <f>ROUND(AVERAGE(Zinsswaps!AP331:AP402)+'iBoxx Extrapolation'!$H402,2)</f>
        <v>3.7</v>
      </c>
      <c r="AQ402" s="13">
        <f>ROUND(AVERAGE(Zinsswaps!AQ331:AQ402)+'iBoxx Extrapolation'!$H402,2)</f>
        <v>3.68</v>
      </c>
      <c r="AR402" s="13">
        <f>ROUND(AVERAGE(Zinsswaps!AR331:AR402)+'iBoxx Extrapolation'!$H402,2)</f>
        <v>3.66</v>
      </c>
      <c r="AS402" s="13">
        <f>ROUND(AVERAGE(Zinsswaps!AS331:AS402)+'iBoxx Extrapolation'!$H402,2)</f>
        <v>3.64</v>
      </c>
      <c r="AT402" s="13">
        <f>ROUND(AVERAGE(Zinsswaps!AT331:AT402)+'iBoxx Extrapolation'!$H402,2)</f>
        <v>3.62</v>
      </c>
      <c r="AU402" s="13">
        <f>ROUND(AVERAGE(Zinsswaps!AU331:AU402)+'iBoxx Extrapolation'!$H402,2)</f>
        <v>3.61</v>
      </c>
      <c r="AV402" s="13">
        <f>ROUND(AVERAGE(Zinsswaps!AV331:AV402)+'iBoxx Extrapolation'!$H402,2)</f>
        <v>3.59</v>
      </c>
      <c r="AW402" s="13">
        <f>ROUND(AVERAGE(Zinsswaps!AW331:AW402)+'iBoxx Extrapolation'!$H402,2)</f>
        <v>3.57</v>
      </c>
      <c r="AX402" s="13">
        <f>ROUND(AVERAGE(Zinsswaps!AX331:AX402)+'iBoxx Extrapolation'!$H402,2)</f>
        <v>3.56</v>
      </c>
      <c r="AY402" s="13">
        <f>ROUND(AVERAGE(Zinsswaps!AY331:AY402)+'iBoxx Extrapolation'!$H402,2)</f>
        <v>3.54</v>
      </c>
    </row>
    <row r="403" spans="1:51" s="16" customFormat="1" x14ac:dyDescent="0.2">
      <c r="A403" s="12">
        <v>49490</v>
      </c>
      <c r="B403" s="13">
        <f>ROUND(AVERAGE(Zinsswaps!B332:B403)+'iBoxx Extrapolation'!$H403,2)</f>
        <v>2.99</v>
      </c>
      <c r="C403" s="13">
        <f>ROUND(AVERAGE(Zinsswaps!C332:C403)+'iBoxx Extrapolation'!$H403,2)</f>
        <v>3</v>
      </c>
      <c r="D403" s="13">
        <f>ROUND(AVERAGE(Zinsswaps!D332:D403)+'iBoxx Extrapolation'!$H403,2)</f>
        <v>3.05</v>
      </c>
      <c r="E403" s="13">
        <f>ROUND(AVERAGE(Zinsswaps!E332:E403)+'iBoxx Extrapolation'!$H403,2)</f>
        <v>3.12</v>
      </c>
      <c r="F403" s="13">
        <f>ROUND(AVERAGE(Zinsswaps!F332:F403)+'iBoxx Extrapolation'!$H403,2)</f>
        <v>3.19</v>
      </c>
      <c r="G403" s="13">
        <f>ROUND(AVERAGE(Zinsswaps!G332:G403)+'iBoxx Extrapolation'!$H403,2)</f>
        <v>3.27</v>
      </c>
      <c r="H403" s="13">
        <f>ROUND(AVERAGE(Zinsswaps!H332:H403)+'iBoxx Extrapolation'!$H403,2)</f>
        <v>3.34</v>
      </c>
      <c r="I403" s="13">
        <f>ROUND(AVERAGE(Zinsswaps!I332:I403)+'iBoxx Extrapolation'!$H403,2)</f>
        <v>3.41</v>
      </c>
      <c r="J403" s="13">
        <f>ROUND(AVERAGE(Zinsswaps!J332:J403)+'iBoxx Extrapolation'!$H403,2)</f>
        <v>3.48</v>
      </c>
      <c r="K403" s="13">
        <f>ROUND(AVERAGE(Zinsswaps!K332:K403)+'iBoxx Extrapolation'!$H403,2)</f>
        <v>3.54</v>
      </c>
      <c r="L403" s="13">
        <f>ROUND(AVERAGE(Zinsswaps!L332:L403)+'iBoxx Extrapolation'!$H403,2)</f>
        <v>3.6</v>
      </c>
      <c r="M403" s="13">
        <f>ROUND(AVERAGE(Zinsswaps!M332:M403)+'iBoxx Extrapolation'!$H403,2)</f>
        <v>3.65</v>
      </c>
      <c r="N403" s="13">
        <f>ROUND(AVERAGE(Zinsswaps!N332:N403)+'iBoxx Extrapolation'!$H403,2)</f>
        <v>3.7</v>
      </c>
      <c r="O403" s="13">
        <f>ROUND(AVERAGE(Zinsswaps!O332:O403)+'iBoxx Extrapolation'!$H403,2)</f>
        <v>3.75</v>
      </c>
      <c r="P403" s="13">
        <f>ROUND(AVERAGE(Zinsswaps!P332:P403)+'iBoxx Extrapolation'!$H403,2)</f>
        <v>3.78</v>
      </c>
      <c r="Q403" s="13">
        <f>ROUND(AVERAGE(Zinsswaps!Q332:Q403)+'iBoxx Extrapolation'!$H403,2)</f>
        <v>3.81</v>
      </c>
      <c r="R403" s="13">
        <f>ROUND(AVERAGE(Zinsswaps!R332:R403)+'iBoxx Extrapolation'!$H403,2)</f>
        <v>3.83</v>
      </c>
      <c r="S403" s="13">
        <f>ROUND(AVERAGE(Zinsswaps!S332:S403)+'iBoxx Extrapolation'!$H403,2)</f>
        <v>3.85</v>
      </c>
      <c r="T403" s="13">
        <f>ROUND(AVERAGE(Zinsswaps!T332:T403)+'iBoxx Extrapolation'!$H403,2)</f>
        <v>3.87</v>
      </c>
      <c r="U403" s="13">
        <f>ROUND(AVERAGE(Zinsswaps!U332:U403)+'iBoxx Extrapolation'!$H403,2)</f>
        <v>3.89</v>
      </c>
      <c r="V403" s="13">
        <f>ROUND(AVERAGE(Zinsswaps!V332:V403)+'iBoxx Extrapolation'!$H403,2)</f>
        <v>3.89</v>
      </c>
      <c r="W403" s="13">
        <f>ROUND(AVERAGE(Zinsswaps!W332:W403)+'iBoxx Extrapolation'!$H403,2)</f>
        <v>3.89</v>
      </c>
      <c r="X403" s="13">
        <f>ROUND(AVERAGE(Zinsswaps!X332:X403)+'iBoxx Extrapolation'!$H403,2)</f>
        <v>3.89</v>
      </c>
      <c r="Y403" s="13">
        <f>ROUND(AVERAGE(Zinsswaps!Y332:Y403)+'iBoxx Extrapolation'!$H403,2)</f>
        <v>3.89</v>
      </c>
      <c r="Z403" s="13">
        <f>ROUND(AVERAGE(Zinsswaps!Z332:Z403)+'iBoxx Extrapolation'!$H403,2)</f>
        <v>3.89</v>
      </c>
      <c r="AA403" s="13">
        <f>ROUND(AVERAGE(Zinsswaps!AA332:AA403)+'iBoxx Extrapolation'!$H403,2)</f>
        <v>3.88</v>
      </c>
      <c r="AB403" s="13">
        <f>ROUND(AVERAGE(Zinsswaps!AB332:AB403)+'iBoxx Extrapolation'!$H403,2)</f>
        <v>3.88</v>
      </c>
      <c r="AC403" s="13">
        <f>ROUND(AVERAGE(Zinsswaps!AC332:AC403)+'iBoxx Extrapolation'!$H403,2)</f>
        <v>3.87</v>
      </c>
      <c r="AD403" s="13">
        <f>ROUND(AVERAGE(Zinsswaps!AD332:AD403)+'iBoxx Extrapolation'!$H403,2)</f>
        <v>3.86</v>
      </c>
      <c r="AE403" s="13">
        <f>ROUND(AVERAGE(Zinsswaps!AE332:AE403)+'iBoxx Extrapolation'!$H403,2)</f>
        <v>3.86</v>
      </c>
      <c r="AF403" s="13">
        <f>ROUND(AVERAGE(Zinsswaps!AF332:AF403)+'iBoxx Extrapolation'!$H403,2)</f>
        <v>3.84</v>
      </c>
      <c r="AG403" s="13">
        <f>ROUND(AVERAGE(Zinsswaps!AG332:AG403)+'iBoxx Extrapolation'!$H403,2)</f>
        <v>3.82</v>
      </c>
      <c r="AH403" s="13">
        <f>ROUND(AVERAGE(Zinsswaps!AH332:AH403)+'iBoxx Extrapolation'!$H403,2)</f>
        <v>3.81</v>
      </c>
      <c r="AI403" s="13">
        <f>ROUND(AVERAGE(Zinsswaps!AI332:AI403)+'iBoxx Extrapolation'!$H403,2)</f>
        <v>3.79</v>
      </c>
      <c r="AJ403" s="13">
        <f>ROUND(AVERAGE(Zinsswaps!AJ332:AJ403)+'iBoxx Extrapolation'!$H403,2)</f>
        <v>3.78</v>
      </c>
      <c r="AK403" s="13">
        <f>ROUND(AVERAGE(Zinsswaps!AK332:AK403)+'iBoxx Extrapolation'!$H403,2)</f>
        <v>3.77</v>
      </c>
      <c r="AL403" s="13">
        <f>ROUND(AVERAGE(Zinsswaps!AL332:AL403)+'iBoxx Extrapolation'!$H403,2)</f>
        <v>3.76</v>
      </c>
      <c r="AM403" s="13">
        <f>ROUND(AVERAGE(Zinsswaps!AM332:AM403)+'iBoxx Extrapolation'!$H403,2)</f>
        <v>3.75</v>
      </c>
      <c r="AN403" s="13">
        <f>ROUND(AVERAGE(Zinsswaps!AN332:AN403)+'iBoxx Extrapolation'!$H403,2)</f>
        <v>3.74</v>
      </c>
      <c r="AO403" s="13">
        <f>ROUND(AVERAGE(Zinsswaps!AO332:AO403)+'iBoxx Extrapolation'!$H403,2)</f>
        <v>3.73</v>
      </c>
      <c r="AP403" s="13">
        <f>ROUND(AVERAGE(Zinsswaps!AP332:AP403)+'iBoxx Extrapolation'!$H403,2)</f>
        <v>3.7</v>
      </c>
      <c r="AQ403" s="13">
        <f>ROUND(AVERAGE(Zinsswaps!AQ332:AQ403)+'iBoxx Extrapolation'!$H403,2)</f>
        <v>3.68</v>
      </c>
      <c r="AR403" s="13">
        <f>ROUND(AVERAGE(Zinsswaps!AR332:AR403)+'iBoxx Extrapolation'!$H403,2)</f>
        <v>3.66</v>
      </c>
      <c r="AS403" s="13">
        <f>ROUND(AVERAGE(Zinsswaps!AS332:AS403)+'iBoxx Extrapolation'!$H403,2)</f>
        <v>3.64</v>
      </c>
      <c r="AT403" s="13">
        <f>ROUND(AVERAGE(Zinsswaps!AT332:AT403)+'iBoxx Extrapolation'!$H403,2)</f>
        <v>3.62</v>
      </c>
      <c r="AU403" s="13">
        <f>ROUND(AVERAGE(Zinsswaps!AU332:AU403)+'iBoxx Extrapolation'!$H403,2)</f>
        <v>3.61</v>
      </c>
      <c r="AV403" s="13">
        <f>ROUND(AVERAGE(Zinsswaps!AV332:AV403)+'iBoxx Extrapolation'!$H403,2)</f>
        <v>3.59</v>
      </c>
      <c r="AW403" s="13">
        <f>ROUND(AVERAGE(Zinsswaps!AW332:AW403)+'iBoxx Extrapolation'!$H403,2)</f>
        <v>3.57</v>
      </c>
      <c r="AX403" s="13">
        <f>ROUND(AVERAGE(Zinsswaps!AX332:AX403)+'iBoxx Extrapolation'!$H403,2)</f>
        <v>3.56</v>
      </c>
      <c r="AY403" s="13">
        <f>ROUND(AVERAGE(Zinsswaps!AY332:AY403)+'iBoxx Extrapolation'!$H403,2)</f>
        <v>3.54</v>
      </c>
    </row>
    <row r="404" spans="1:51" s="16" customFormat="1" x14ac:dyDescent="0.2">
      <c r="A404" s="12">
        <v>49521</v>
      </c>
      <c r="B404" s="13">
        <f>ROUND(AVERAGE(Zinsswaps!B333:B404)+'iBoxx Extrapolation'!$H404,2)</f>
        <v>2.99</v>
      </c>
      <c r="C404" s="13">
        <f>ROUND(AVERAGE(Zinsswaps!C333:C404)+'iBoxx Extrapolation'!$H404,2)</f>
        <v>3</v>
      </c>
      <c r="D404" s="13">
        <f>ROUND(AVERAGE(Zinsswaps!D333:D404)+'iBoxx Extrapolation'!$H404,2)</f>
        <v>3.05</v>
      </c>
      <c r="E404" s="13">
        <f>ROUND(AVERAGE(Zinsswaps!E333:E404)+'iBoxx Extrapolation'!$H404,2)</f>
        <v>3.12</v>
      </c>
      <c r="F404" s="13">
        <f>ROUND(AVERAGE(Zinsswaps!F333:F404)+'iBoxx Extrapolation'!$H404,2)</f>
        <v>3.19</v>
      </c>
      <c r="G404" s="13">
        <f>ROUND(AVERAGE(Zinsswaps!G333:G404)+'iBoxx Extrapolation'!$H404,2)</f>
        <v>3.27</v>
      </c>
      <c r="H404" s="13">
        <f>ROUND(AVERAGE(Zinsswaps!H333:H404)+'iBoxx Extrapolation'!$H404,2)</f>
        <v>3.34</v>
      </c>
      <c r="I404" s="13">
        <f>ROUND(AVERAGE(Zinsswaps!I333:I404)+'iBoxx Extrapolation'!$H404,2)</f>
        <v>3.41</v>
      </c>
      <c r="J404" s="13">
        <f>ROUND(AVERAGE(Zinsswaps!J333:J404)+'iBoxx Extrapolation'!$H404,2)</f>
        <v>3.48</v>
      </c>
      <c r="K404" s="13">
        <f>ROUND(AVERAGE(Zinsswaps!K333:K404)+'iBoxx Extrapolation'!$H404,2)</f>
        <v>3.54</v>
      </c>
      <c r="L404" s="13">
        <f>ROUND(AVERAGE(Zinsswaps!L333:L404)+'iBoxx Extrapolation'!$H404,2)</f>
        <v>3.6</v>
      </c>
      <c r="M404" s="13">
        <f>ROUND(AVERAGE(Zinsswaps!M333:M404)+'iBoxx Extrapolation'!$H404,2)</f>
        <v>3.65</v>
      </c>
      <c r="N404" s="13">
        <f>ROUND(AVERAGE(Zinsswaps!N333:N404)+'iBoxx Extrapolation'!$H404,2)</f>
        <v>3.7</v>
      </c>
      <c r="O404" s="13">
        <f>ROUND(AVERAGE(Zinsswaps!O333:O404)+'iBoxx Extrapolation'!$H404,2)</f>
        <v>3.75</v>
      </c>
      <c r="P404" s="13">
        <f>ROUND(AVERAGE(Zinsswaps!P333:P404)+'iBoxx Extrapolation'!$H404,2)</f>
        <v>3.78</v>
      </c>
      <c r="Q404" s="13">
        <f>ROUND(AVERAGE(Zinsswaps!Q333:Q404)+'iBoxx Extrapolation'!$H404,2)</f>
        <v>3.81</v>
      </c>
      <c r="R404" s="13">
        <f>ROUND(AVERAGE(Zinsswaps!R333:R404)+'iBoxx Extrapolation'!$H404,2)</f>
        <v>3.83</v>
      </c>
      <c r="S404" s="13">
        <f>ROUND(AVERAGE(Zinsswaps!S333:S404)+'iBoxx Extrapolation'!$H404,2)</f>
        <v>3.85</v>
      </c>
      <c r="T404" s="13">
        <f>ROUND(AVERAGE(Zinsswaps!T333:T404)+'iBoxx Extrapolation'!$H404,2)</f>
        <v>3.87</v>
      </c>
      <c r="U404" s="13">
        <f>ROUND(AVERAGE(Zinsswaps!U333:U404)+'iBoxx Extrapolation'!$H404,2)</f>
        <v>3.89</v>
      </c>
      <c r="V404" s="13">
        <f>ROUND(AVERAGE(Zinsswaps!V333:V404)+'iBoxx Extrapolation'!$H404,2)</f>
        <v>3.89</v>
      </c>
      <c r="W404" s="13">
        <f>ROUND(AVERAGE(Zinsswaps!W333:W404)+'iBoxx Extrapolation'!$H404,2)</f>
        <v>3.89</v>
      </c>
      <c r="X404" s="13">
        <f>ROUND(AVERAGE(Zinsswaps!X333:X404)+'iBoxx Extrapolation'!$H404,2)</f>
        <v>3.89</v>
      </c>
      <c r="Y404" s="13">
        <f>ROUND(AVERAGE(Zinsswaps!Y333:Y404)+'iBoxx Extrapolation'!$H404,2)</f>
        <v>3.89</v>
      </c>
      <c r="Z404" s="13">
        <f>ROUND(AVERAGE(Zinsswaps!Z333:Z404)+'iBoxx Extrapolation'!$H404,2)</f>
        <v>3.89</v>
      </c>
      <c r="AA404" s="13">
        <f>ROUND(AVERAGE(Zinsswaps!AA333:AA404)+'iBoxx Extrapolation'!$H404,2)</f>
        <v>3.88</v>
      </c>
      <c r="AB404" s="13">
        <f>ROUND(AVERAGE(Zinsswaps!AB333:AB404)+'iBoxx Extrapolation'!$H404,2)</f>
        <v>3.88</v>
      </c>
      <c r="AC404" s="13">
        <f>ROUND(AVERAGE(Zinsswaps!AC333:AC404)+'iBoxx Extrapolation'!$H404,2)</f>
        <v>3.87</v>
      </c>
      <c r="AD404" s="13">
        <f>ROUND(AVERAGE(Zinsswaps!AD333:AD404)+'iBoxx Extrapolation'!$H404,2)</f>
        <v>3.86</v>
      </c>
      <c r="AE404" s="13">
        <f>ROUND(AVERAGE(Zinsswaps!AE333:AE404)+'iBoxx Extrapolation'!$H404,2)</f>
        <v>3.86</v>
      </c>
      <c r="AF404" s="13">
        <f>ROUND(AVERAGE(Zinsswaps!AF333:AF404)+'iBoxx Extrapolation'!$H404,2)</f>
        <v>3.84</v>
      </c>
      <c r="AG404" s="13">
        <f>ROUND(AVERAGE(Zinsswaps!AG333:AG404)+'iBoxx Extrapolation'!$H404,2)</f>
        <v>3.82</v>
      </c>
      <c r="AH404" s="13">
        <f>ROUND(AVERAGE(Zinsswaps!AH333:AH404)+'iBoxx Extrapolation'!$H404,2)</f>
        <v>3.81</v>
      </c>
      <c r="AI404" s="13">
        <f>ROUND(AVERAGE(Zinsswaps!AI333:AI404)+'iBoxx Extrapolation'!$H404,2)</f>
        <v>3.79</v>
      </c>
      <c r="AJ404" s="13">
        <f>ROUND(AVERAGE(Zinsswaps!AJ333:AJ404)+'iBoxx Extrapolation'!$H404,2)</f>
        <v>3.78</v>
      </c>
      <c r="AK404" s="13">
        <f>ROUND(AVERAGE(Zinsswaps!AK333:AK404)+'iBoxx Extrapolation'!$H404,2)</f>
        <v>3.77</v>
      </c>
      <c r="AL404" s="13">
        <f>ROUND(AVERAGE(Zinsswaps!AL333:AL404)+'iBoxx Extrapolation'!$H404,2)</f>
        <v>3.76</v>
      </c>
      <c r="AM404" s="13">
        <f>ROUND(AVERAGE(Zinsswaps!AM333:AM404)+'iBoxx Extrapolation'!$H404,2)</f>
        <v>3.75</v>
      </c>
      <c r="AN404" s="13">
        <f>ROUND(AVERAGE(Zinsswaps!AN333:AN404)+'iBoxx Extrapolation'!$H404,2)</f>
        <v>3.74</v>
      </c>
      <c r="AO404" s="13">
        <f>ROUND(AVERAGE(Zinsswaps!AO333:AO404)+'iBoxx Extrapolation'!$H404,2)</f>
        <v>3.73</v>
      </c>
      <c r="AP404" s="13">
        <f>ROUND(AVERAGE(Zinsswaps!AP333:AP404)+'iBoxx Extrapolation'!$H404,2)</f>
        <v>3.7</v>
      </c>
      <c r="AQ404" s="13">
        <f>ROUND(AVERAGE(Zinsswaps!AQ333:AQ404)+'iBoxx Extrapolation'!$H404,2)</f>
        <v>3.68</v>
      </c>
      <c r="AR404" s="13">
        <f>ROUND(AVERAGE(Zinsswaps!AR333:AR404)+'iBoxx Extrapolation'!$H404,2)</f>
        <v>3.66</v>
      </c>
      <c r="AS404" s="13">
        <f>ROUND(AVERAGE(Zinsswaps!AS333:AS404)+'iBoxx Extrapolation'!$H404,2)</f>
        <v>3.64</v>
      </c>
      <c r="AT404" s="13">
        <f>ROUND(AVERAGE(Zinsswaps!AT333:AT404)+'iBoxx Extrapolation'!$H404,2)</f>
        <v>3.62</v>
      </c>
      <c r="AU404" s="13">
        <f>ROUND(AVERAGE(Zinsswaps!AU333:AU404)+'iBoxx Extrapolation'!$H404,2)</f>
        <v>3.61</v>
      </c>
      <c r="AV404" s="13">
        <f>ROUND(AVERAGE(Zinsswaps!AV333:AV404)+'iBoxx Extrapolation'!$H404,2)</f>
        <v>3.59</v>
      </c>
      <c r="AW404" s="13">
        <f>ROUND(AVERAGE(Zinsswaps!AW333:AW404)+'iBoxx Extrapolation'!$H404,2)</f>
        <v>3.57</v>
      </c>
      <c r="AX404" s="13">
        <f>ROUND(AVERAGE(Zinsswaps!AX333:AX404)+'iBoxx Extrapolation'!$H404,2)</f>
        <v>3.56</v>
      </c>
      <c r="AY404" s="13">
        <f>ROUND(AVERAGE(Zinsswaps!AY333:AY404)+'iBoxx Extrapolation'!$H404,2)</f>
        <v>3.54</v>
      </c>
    </row>
    <row r="405" spans="1:51" s="16" customFormat="1" x14ac:dyDescent="0.2">
      <c r="A405" s="12">
        <v>49552</v>
      </c>
      <c r="B405" s="13">
        <f>ROUND(AVERAGE(Zinsswaps!B334:B405)+'iBoxx Extrapolation'!$H405,2)</f>
        <v>2.99</v>
      </c>
      <c r="C405" s="13">
        <f>ROUND(AVERAGE(Zinsswaps!C334:C405)+'iBoxx Extrapolation'!$H405,2)</f>
        <v>3</v>
      </c>
      <c r="D405" s="13">
        <f>ROUND(AVERAGE(Zinsswaps!D334:D405)+'iBoxx Extrapolation'!$H405,2)</f>
        <v>3.05</v>
      </c>
      <c r="E405" s="13">
        <f>ROUND(AVERAGE(Zinsswaps!E334:E405)+'iBoxx Extrapolation'!$H405,2)</f>
        <v>3.12</v>
      </c>
      <c r="F405" s="13">
        <f>ROUND(AVERAGE(Zinsswaps!F334:F405)+'iBoxx Extrapolation'!$H405,2)</f>
        <v>3.19</v>
      </c>
      <c r="G405" s="13">
        <f>ROUND(AVERAGE(Zinsswaps!G334:G405)+'iBoxx Extrapolation'!$H405,2)</f>
        <v>3.27</v>
      </c>
      <c r="H405" s="13">
        <f>ROUND(AVERAGE(Zinsswaps!H334:H405)+'iBoxx Extrapolation'!$H405,2)</f>
        <v>3.34</v>
      </c>
      <c r="I405" s="13">
        <f>ROUND(AVERAGE(Zinsswaps!I334:I405)+'iBoxx Extrapolation'!$H405,2)</f>
        <v>3.41</v>
      </c>
      <c r="J405" s="13">
        <f>ROUND(AVERAGE(Zinsswaps!J334:J405)+'iBoxx Extrapolation'!$H405,2)</f>
        <v>3.48</v>
      </c>
      <c r="K405" s="13">
        <f>ROUND(AVERAGE(Zinsswaps!K334:K405)+'iBoxx Extrapolation'!$H405,2)</f>
        <v>3.54</v>
      </c>
      <c r="L405" s="13">
        <f>ROUND(AVERAGE(Zinsswaps!L334:L405)+'iBoxx Extrapolation'!$H405,2)</f>
        <v>3.6</v>
      </c>
      <c r="M405" s="13">
        <f>ROUND(AVERAGE(Zinsswaps!M334:M405)+'iBoxx Extrapolation'!$H405,2)</f>
        <v>3.65</v>
      </c>
      <c r="N405" s="13">
        <f>ROUND(AVERAGE(Zinsswaps!N334:N405)+'iBoxx Extrapolation'!$H405,2)</f>
        <v>3.7</v>
      </c>
      <c r="O405" s="13">
        <f>ROUND(AVERAGE(Zinsswaps!O334:O405)+'iBoxx Extrapolation'!$H405,2)</f>
        <v>3.75</v>
      </c>
      <c r="P405" s="13">
        <f>ROUND(AVERAGE(Zinsswaps!P334:P405)+'iBoxx Extrapolation'!$H405,2)</f>
        <v>3.78</v>
      </c>
      <c r="Q405" s="13">
        <f>ROUND(AVERAGE(Zinsswaps!Q334:Q405)+'iBoxx Extrapolation'!$H405,2)</f>
        <v>3.81</v>
      </c>
      <c r="R405" s="13">
        <f>ROUND(AVERAGE(Zinsswaps!R334:R405)+'iBoxx Extrapolation'!$H405,2)</f>
        <v>3.83</v>
      </c>
      <c r="S405" s="13">
        <f>ROUND(AVERAGE(Zinsswaps!S334:S405)+'iBoxx Extrapolation'!$H405,2)</f>
        <v>3.85</v>
      </c>
      <c r="T405" s="13">
        <f>ROUND(AVERAGE(Zinsswaps!T334:T405)+'iBoxx Extrapolation'!$H405,2)</f>
        <v>3.87</v>
      </c>
      <c r="U405" s="13">
        <f>ROUND(AVERAGE(Zinsswaps!U334:U405)+'iBoxx Extrapolation'!$H405,2)</f>
        <v>3.89</v>
      </c>
      <c r="V405" s="13">
        <f>ROUND(AVERAGE(Zinsswaps!V334:V405)+'iBoxx Extrapolation'!$H405,2)</f>
        <v>3.89</v>
      </c>
      <c r="W405" s="13">
        <f>ROUND(AVERAGE(Zinsswaps!W334:W405)+'iBoxx Extrapolation'!$H405,2)</f>
        <v>3.89</v>
      </c>
      <c r="X405" s="13">
        <f>ROUND(AVERAGE(Zinsswaps!X334:X405)+'iBoxx Extrapolation'!$H405,2)</f>
        <v>3.89</v>
      </c>
      <c r="Y405" s="13">
        <f>ROUND(AVERAGE(Zinsswaps!Y334:Y405)+'iBoxx Extrapolation'!$H405,2)</f>
        <v>3.89</v>
      </c>
      <c r="Z405" s="13">
        <f>ROUND(AVERAGE(Zinsswaps!Z334:Z405)+'iBoxx Extrapolation'!$H405,2)</f>
        <v>3.89</v>
      </c>
      <c r="AA405" s="13">
        <f>ROUND(AVERAGE(Zinsswaps!AA334:AA405)+'iBoxx Extrapolation'!$H405,2)</f>
        <v>3.88</v>
      </c>
      <c r="AB405" s="13">
        <f>ROUND(AVERAGE(Zinsswaps!AB334:AB405)+'iBoxx Extrapolation'!$H405,2)</f>
        <v>3.88</v>
      </c>
      <c r="AC405" s="13">
        <f>ROUND(AVERAGE(Zinsswaps!AC334:AC405)+'iBoxx Extrapolation'!$H405,2)</f>
        <v>3.87</v>
      </c>
      <c r="AD405" s="13">
        <f>ROUND(AVERAGE(Zinsswaps!AD334:AD405)+'iBoxx Extrapolation'!$H405,2)</f>
        <v>3.86</v>
      </c>
      <c r="AE405" s="13">
        <f>ROUND(AVERAGE(Zinsswaps!AE334:AE405)+'iBoxx Extrapolation'!$H405,2)</f>
        <v>3.86</v>
      </c>
      <c r="AF405" s="13">
        <f>ROUND(AVERAGE(Zinsswaps!AF334:AF405)+'iBoxx Extrapolation'!$H405,2)</f>
        <v>3.84</v>
      </c>
      <c r="AG405" s="13">
        <f>ROUND(AVERAGE(Zinsswaps!AG334:AG405)+'iBoxx Extrapolation'!$H405,2)</f>
        <v>3.82</v>
      </c>
      <c r="AH405" s="13">
        <f>ROUND(AVERAGE(Zinsswaps!AH334:AH405)+'iBoxx Extrapolation'!$H405,2)</f>
        <v>3.81</v>
      </c>
      <c r="AI405" s="13">
        <f>ROUND(AVERAGE(Zinsswaps!AI334:AI405)+'iBoxx Extrapolation'!$H405,2)</f>
        <v>3.79</v>
      </c>
      <c r="AJ405" s="13">
        <f>ROUND(AVERAGE(Zinsswaps!AJ334:AJ405)+'iBoxx Extrapolation'!$H405,2)</f>
        <v>3.78</v>
      </c>
      <c r="AK405" s="13">
        <f>ROUND(AVERAGE(Zinsswaps!AK334:AK405)+'iBoxx Extrapolation'!$H405,2)</f>
        <v>3.77</v>
      </c>
      <c r="AL405" s="13">
        <f>ROUND(AVERAGE(Zinsswaps!AL334:AL405)+'iBoxx Extrapolation'!$H405,2)</f>
        <v>3.76</v>
      </c>
      <c r="AM405" s="13">
        <f>ROUND(AVERAGE(Zinsswaps!AM334:AM405)+'iBoxx Extrapolation'!$H405,2)</f>
        <v>3.75</v>
      </c>
      <c r="AN405" s="13">
        <f>ROUND(AVERAGE(Zinsswaps!AN334:AN405)+'iBoxx Extrapolation'!$H405,2)</f>
        <v>3.74</v>
      </c>
      <c r="AO405" s="13">
        <f>ROUND(AVERAGE(Zinsswaps!AO334:AO405)+'iBoxx Extrapolation'!$H405,2)</f>
        <v>3.73</v>
      </c>
      <c r="AP405" s="13">
        <f>ROUND(AVERAGE(Zinsswaps!AP334:AP405)+'iBoxx Extrapolation'!$H405,2)</f>
        <v>3.7</v>
      </c>
      <c r="AQ405" s="13">
        <f>ROUND(AVERAGE(Zinsswaps!AQ334:AQ405)+'iBoxx Extrapolation'!$H405,2)</f>
        <v>3.68</v>
      </c>
      <c r="AR405" s="13">
        <f>ROUND(AVERAGE(Zinsswaps!AR334:AR405)+'iBoxx Extrapolation'!$H405,2)</f>
        <v>3.66</v>
      </c>
      <c r="AS405" s="13">
        <f>ROUND(AVERAGE(Zinsswaps!AS334:AS405)+'iBoxx Extrapolation'!$H405,2)</f>
        <v>3.64</v>
      </c>
      <c r="AT405" s="13">
        <f>ROUND(AVERAGE(Zinsswaps!AT334:AT405)+'iBoxx Extrapolation'!$H405,2)</f>
        <v>3.62</v>
      </c>
      <c r="AU405" s="13">
        <f>ROUND(AVERAGE(Zinsswaps!AU334:AU405)+'iBoxx Extrapolation'!$H405,2)</f>
        <v>3.61</v>
      </c>
      <c r="AV405" s="13">
        <f>ROUND(AVERAGE(Zinsswaps!AV334:AV405)+'iBoxx Extrapolation'!$H405,2)</f>
        <v>3.59</v>
      </c>
      <c r="AW405" s="13">
        <f>ROUND(AVERAGE(Zinsswaps!AW334:AW405)+'iBoxx Extrapolation'!$H405,2)</f>
        <v>3.57</v>
      </c>
      <c r="AX405" s="13">
        <f>ROUND(AVERAGE(Zinsswaps!AX334:AX405)+'iBoxx Extrapolation'!$H405,2)</f>
        <v>3.56</v>
      </c>
      <c r="AY405" s="13">
        <f>ROUND(AVERAGE(Zinsswaps!AY334:AY405)+'iBoxx Extrapolation'!$H405,2)</f>
        <v>3.54</v>
      </c>
    </row>
    <row r="406" spans="1:51" s="16" customFormat="1" x14ac:dyDescent="0.2">
      <c r="A406" s="12">
        <v>49582</v>
      </c>
      <c r="B406" s="13">
        <f>ROUND(AVERAGE(Zinsswaps!B335:B406)+'iBoxx Extrapolation'!$H406,2)</f>
        <v>2.99</v>
      </c>
      <c r="C406" s="13">
        <f>ROUND(AVERAGE(Zinsswaps!C335:C406)+'iBoxx Extrapolation'!$H406,2)</f>
        <v>3</v>
      </c>
      <c r="D406" s="13">
        <f>ROUND(AVERAGE(Zinsswaps!D335:D406)+'iBoxx Extrapolation'!$H406,2)</f>
        <v>3.05</v>
      </c>
      <c r="E406" s="13">
        <f>ROUND(AVERAGE(Zinsswaps!E335:E406)+'iBoxx Extrapolation'!$H406,2)</f>
        <v>3.12</v>
      </c>
      <c r="F406" s="13">
        <f>ROUND(AVERAGE(Zinsswaps!F335:F406)+'iBoxx Extrapolation'!$H406,2)</f>
        <v>3.19</v>
      </c>
      <c r="G406" s="13">
        <f>ROUND(AVERAGE(Zinsswaps!G335:G406)+'iBoxx Extrapolation'!$H406,2)</f>
        <v>3.27</v>
      </c>
      <c r="H406" s="13">
        <f>ROUND(AVERAGE(Zinsswaps!H335:H406)+'iBoxx Extrapolation'!$H406,2)</f>
        <v>3.34</v>
      </c>
      <c r="I406" s="13">
        <f>ROUND(AVERAGE(Zinsswaps!I335:I406)+'iBoxx Extrapolation'!$H406,2)</f>
        <v>3.41</v>
      </c>
      <c r="J406" s="13">
        <f>ROUND(AVERAGE(Zinsswaps!J335:J406)+'iBoxx Extrapolation'!$H406,2)</f>
        <v>3.48</v>
      </c>
      <c r="K406" s="13">
        <f>ROUND(AVERAGE(Zinsswaps!K335:K406)+'iBoxx Extrapolation'!$H406,2)</f>
        <v>3.54</v>
      </c>
      <c r="L406" s="13">
        <f>ROUND(AVERAGE(Zinsswaps!L335:L406)+'iBoxx Extrapolation'!$H406,2)</f>
        <v>3.6</v>
      </c>
      <c r="M406" s="13">
        <f>ROUND(AVERAGE(Zinsswaps!M335:M406)+'iBoxx Extrapolation'!$H406,2)</f>
        <v>3.65</v>
      </c>
      <c r="N406" s="13">
        <f>ROUND(AVERAGE(Zinsswaps!N335:N406)+'iBoxx Extrapolation'!$H406,2)</f>
        <v>3.7</v>
      </c>
      <c r="O406" s="13">
        <f>ROUND(AVERAGE(Zinsswaps!O335:O406)+'iBoxx Extrapolation'!$H406,2)</f>
        <v>3.75</v>
      </c>
      <c r="P406" s="13">
        <f>ROUND(AVERAGE(Zinsswaps!P335:P406)+'iBoxx Extrapolation'!$H406,2)</f>
        <v>3.78</v>
      </c>
      <c r="Q406" s="13">
        <f>ROUND(AVERAGE(Zinsswaps!Q335:Q406)+'iBoxx Extrapolation'!$H406,2)</f>
        <v>3.81</v>
      </c>
      <c r="R406" s="13">
        <f>ROUND(AVERAGE(Zinsswaps!R335:R406)+'iBoxx Extrapolation'!$H406,2)</f>
        <v>3.83</v>
      </c>
      <c r="S406" s="13">
        <f>ROUND(AVERAGE(Zinsswaps!S335:S406)+'iBoxx Extrapolation'!$H406,2)</f>
        <v>3.85</v>
      </c>
      <c r="T406" s="13">
        <f>ROUND(AVERAGE(Zinsswaps!T335:T406)+'iBoxx Extrapolation'!$H406,2)</f>
        <v>3.87</v>
      </c>
      <c r="U406" s="13">
        <f>ROUND(AVERAGE(Zinsswaps!U335:U406)+'iBoxx Extrapolation'!$H406,2)</f>
        <v>3.89</v>
      </c>
      <c r="V406" s="13">
        <f>ROUND(AVERAGE(Zinsswaps!V335:V406)+'iBoxx Extrapolation'!$H406,2)</f>
        <v>3.89</v>
      </c>
      <c r="W406" s="13">
        <f>ROUND(AVERAGE(Zinsswaps!W335:W406)+'iBoxx Extrapolation'!$H406,2)</f>
        <v>3.89</v>
      </c>
      <c r="X406" s="13">
        <f>ROUND(AVERAGE(Zinsswaps!X335:X406)+'iBoxx Extrapolation'!$H406,2)</f>
        <v>3.89</v>
      </c>
      <c r="Y406" s="13">
        <f>ROUND(AVERAGE(Zinsswaps!Y335:Y406)+'iBoxx Extrapolation'!$H406,2)</f>
        <v>3.89</v>
      </c>
      <c r="Z406" s="13">
        <f>ROUND(AVERAGE(Zinsswaps!Z335:Z406)+'iBoxx Extrapolation'!$H406,2)</f>
        <v>3.89</v>
      </c>
      <c r="AA406" s="13">
        <f>ROUND(AVERAGE(Zinsswaps!AA335:AA406)+'iBoxx Extrapolation'!$H406,2)</f>
        <v>3.88</v>
      </c>
      <c r="AB406" s="13">
        <f>ROUND(AVERAGE(Zinsswaps!AB335:AB406)+'iBoxx Extrapolation'!$H406,2)</f>
        <v>3.88</v>
      </c>
      <c r="AC406" s="13">
        <f>ROUND(AVERAGE(Zinsswaps!AC335:AC406)+'iBoxx Extrapolation'!$H406,2)</f>
        <v>3.87</v>
      </c>
      <c r="AD406" s="13">
        <f>ROUND(AVERAGE(Zinsswaps!AD335:AD406)+'iBoxx Extrapolation'!$H406,2)</f>
        <v>3.86</v>
      </c>
      <c r="AE406" s="13">
        <f>ROUND(AVERAGE(Zinsswaps!AE335:AE406)+'iBoxx Extrapolation'!$H406,2)</f>
        <v>3.86</v>
      </c>
      <c r="AF406" s="13">
        <f>ROUND(AVERAGE(Zinsswaps!AF335:AF406)+'iBoxx Extrapolation'!$H406,2)</f>
        <v>3.84</v>
      </c>
      <c r="AG406" s="13">
        <f>ROUND(AVERAGE(Zinsswaps!AG335:AG406)+'iBoxx Extrapolation'!$H406,2)</f>
        <v>3.82</v>
      </c>
      <c r="AH406" s="13">
        <f>ROUND(AVERAGE(Zinsswaps!AH335:AH406)+'iBoxx Extrapolation'!$H406,2)</f>
        <v>3.81</v>
      </c>
      <c r="AI406" s="13">
        <f>ROUND(AVERAGE(Zinsswaps!AI335:AI406)+'iBoxx Extrapolation'!$H406,2)</f>
        <v>3.79</v>
      </c>
      <c r="AJ406" s="13">
        <f>ROUND(AVERAGE(Zinsswaps!AJ335:AJ406)+'iBoxx Extrapolation'!$H406,2)</f>
        <v>3.78</v>
      </c>
      <c r="AK406" s="13">
        <f>ROUND(AVERAGE(Zinsswaps!AK335:AK406)+'iBoxx Extrapolation'!$H406,2)</f>
        <v>3.77</v>
      </c>
      <c r="AL406" s="13">
        <f>ROUND(AVERAGE(Zinsswaps!AL335:AL406)+'iBoxx Extrapolation'!$H406,2)</f>
        <v>3.76</v>
      </c>
      <c r="AM406" s="13">
        <f>ROUND(AVERAGE(Zinsswaps!AM335:AM406)+'iBoxx Extrapolation'!$H406,2)</f>
        <v>3.75</v>
      </c>
      <c r="AN406" s="13">
        <f>ROUND(AVERAGE(Zinsswaps!AN335:AN406)+'iBoxx Extrapolation'!$H406,2)</f>
        <v>3.74</v>
      </c>
      <c r="AO406" s="13">
        <f>ROUND(AVERAGE(Zinsswaps!AO335:AO406)+'iBoxx Extrapolation'!$H406,2)</f>
        <v>3.73</v>
      </c>
      <c r="AP406" s="13">
        <f>ROUND(AVERAGE(Zinsswaps!AP335:AP406)+'iBoxx Extrapolation'!$H406,2)</f>
        <v>3.7</v>
      </c>
      <c r="AQ406" s="13">
        <f>ROUND(AVERAGE(Zinsswaps!AQ335:AQ406)+'iBoxx Extrapolation'!$H406,2)</f>
        <v>3.68</v>
      </c>
      <c r="AR406" s="13">
        <f>ROUND(AVERAGE(Zinsswaps!AR335:AR406)+'iBoxx Extrapolation'!$H406,2)</f>
        <v>3.66</v>
      </c>
      <c r="AS406" s="13">
        <f>ROUND(AVERAGE(Zinsswaps!AS335:AS406)+'iBoxx Extrapolation'!$H406,2)</f>
        <v>3.64</v>
      </c>
      <c r="AT406" s="13">
        <f>ROUND(AVERAGE(Zinsswaps!AT335:AT406)+'iBoxx Extrapolation'!$H406,2)</f>
        <v>3.62</v>
      </c>
      <c r="AU406" s="13">
        <f>ROUND(AVERAGE(Zinsswaps!AU335:AU406)+'iBoxx Extrapolation'!$H406,2)</f>
        <v>3.61</v>
      </c>
      <c r="AV406" s="13">
        <f>ROUND(AVERAGE(Zinsswaps!AV335:AV406)+'iBoxx Extrapolation'!$H406,2)</f>
        <v>3.59</v>
      </c>
      <c r="AW406" s="13">
        <f>ROUND(AVERAGE(Zinsswaps!AW335:AW406)+'iBoxx Extrapolation'!$H406,2)</f>
        <v>3.57</v>
      </c>
      <c r="AX406" s="13">
        <f>ROUND(AVERAGE(Zinsswaps!AX335:AX406)+'iBoxx Extrapolation'!$H406,2)</f>
        <v>3.56</v>
      </c>
      <c r="AY406" s="13">
        <f>ROUND(AVERAGE(Zinsswaps!AY335:AY406)+'iBoxx Extrapolation'!$H406,2)</f>
        <v>3.54</v>
      </c>
    </row>
    <row r="407" spans="1:51" s="16" customFormat="1" x14ac:dyDescent="0.2">
      <c r="A407" s="12">
        <v>49613</v>
      </c>
      <c r="B407" s="13">
        <f>ROUND(AVERAGE(Zinsswaps!B336:B407)+'iBoxx Extrapolation'!$H407,2)</f>
        <v>2.99</v>
      </c>
      <c r="C407" s="13">
        <f>ROUND(AVERAGE(Zinsswaps!C336:C407)+'iBoxx Extrapolation'!$H407,2)</f>
        <v>3</v>
      </c>
      <c r="D407" s="13">
        <f>ROUND(AVERAGE(Zinsswaps!D336:D407)+'iBoxx Extrapolation'!$H407,2)</f>
        <v>3.05</v>
      </c>
      <c r="E407" s="13">
        <f>ROUND(AVERAGE(Zinsswaps!E336:E407)+'iBoxx Extrapolation'!$H407,2)</f>
        <v>3.12</v>
      </c>
      <c r="F407" s="13">
        <f>ROUND(AVERAGE(Zinsswaps!F336:F407)+'iBoxx Extrapolation'!$H407,2)</f>
        <v>3.19</v>
      </c>
      <c r="G407" s="13">
        <f>ROUND(AVERAGE(Zinsswaps!G336:G407)+'iBoxx Extrapolation'!$H407,2)</f>
        <v>3.27</v>
      </c>
      <c r="H407" s="13">
        <f>ROUND(AVERAGE(Zinsswaps!H336:H407)+'iBoxx Extrapolation'!$H407,2)</f>
        <v>3.34</v>
      </c>
      <c r="I407" s="13">
        <f>ROUND(AVERAGE(Zinsswaps!I336:I407)+'iBoxx Extrapolation'!$H407,2)</f>
        <v>3.41</v>
      </c>
      <c r="J407" s="13">
        <f>ROUND(AVERAGE(Zinsswaps!J336:J407)+'iBoxx Extrapolation'!$H407,2)</f>
        <v>3.48</v>
      </c>
      <c r="K407" s="13">
        <f>ROUND(AVERAGE(Zinsswaps!K336:K407)+'iBoxx Extrapolation'!$H407,2)</f>
        <v>3.54</v>
      </c>
      <c r="L407" s="13">
        <f>ROUND(AVERAGE(Zinsswaps!L336:L407)+'iBoxx Extrapolation'!$H407,2)</f>
        <v>3.6</v>
      </c>
      <c r="M407" s="13">
        <f>ROUND(AVERAGE(Zinsswaps!M336:M407)+'iBoxx Extrapolation'!$H407,2)</f>
        <v>3.65</v>
      </c>
      <c r="N407" s="13">
        <f>ROUND(AVERAGE(Zinsswaps!N336:N407)+'iBoxx Extrapolation'!$H407,2)</f>
        <v>3.7</v>
      </c>
      <c r="O407" s="13">
        <f>ROUND(AVERAGE(Zinsswaps!O336:O407)+'iBoxx Extrapolation'!$H407,2)</f>
        <v>3.75</v>
      </c>
      <c r="P407" s="13">
        <f>ROUND(AVERAGE(Zinsswaps!P336:P407)+'iBoxx Extrapolation'!$H407,2)</f>
        <v>3.78</v>
      </c>
      <c r="Q407" s="13">
        <f>ROUND(AVERAGE(Zinsswaps!Q336:Q407)+'iBoxx Extrapolation'!$H407,2)</f>
        <v>3.81</v>
      </c>
      <c r="R407" s="13">
        <f>ROUND(AVERAGE(Zinsswaps!R336:R407)+'iBoxx Extrapolation'!$H407,2)</f>
        <v>3.83</v>
      </c>
      <c r="S407" s="13">
        <f>ROUND(AVERAGE(Zinsswaps!S336:S407)+'iBoxx Extrapolation'!$H407,2)</f>
        <v>3.85</v>
      </c>
      <c r="T407" s="13">
        <f>ROUND(AVERAGE(Zinsswaps!T336:T407)+'iBoxx Extrapolation'!$H407,2)</f>
        <v>3.87</v>
      </c>
      <c r="U407" s="13">
        <f>ROUND(AVERAGE(Zinsswaps!U336:U407)+'iBoxx Extrapolation'!$H407,2)</f>
        <v>3.89</v>
      </c>
      <c r="V407" s="13">
        <f>ROUND(AVERAGE(Zinsswaps!V336:V407)+'iBoxx Extrapolation'!$H407,2)</f>
        <v>3.89</v>
      </c>
      <c r="W407" s="13">
        <f>ROUND(AVERAGE(Zinsswaps!W336:W407)+'iBoxx Extrapolation'!$H407,2)</f>
        <v>3.89</v>
      </c>
      <c r="X407" s="13">
        <f>ROUND(AVERAGE(Zinsswaps!X336:X407)+'iBoxx Extrapolation'!$H407,2)</f>
        <v>3.89</v>
      </c>
      <c r="Y407" s="13">
        <f>ROUND(AVERAGE(Zinsswaps!Y336:Y407)+'iBoxx Extrapolation'!$H407,2)</f>
        <v>3.89</v>
      </c>
      <c r="Z407" s="13">
        <f>ROUND(AVERAGE(Zinsswaps!Z336:Z407)+'iBoxx Extrapolation'!$H407,2)</f>
        <v>3.89</v>
      </c>
      <c r="AA407" s="13">
        <f>ROUND(AVERAGE(Zinsswaps!AA336:AA407)+'iBoxx Extrapolation'!$H407,2)</f>
        <v>3.88</v>
      </c>
      <c r="AB407" s="13">
        <f>ROUND(AVERAGE(Zinsswaps!AB336:AB407)+'iBoxx Extrapolation'!$H407,2)</f>
        <v>3.88</v>
      </c>
      <c r="AC407" s="13">
        <f>ROUND(AVERAGE(Zinsswaps!AC336:AC407)+'iBoxx Extrapolation'!$H407,2)</f>
        <v>3.87</v>
      </c>
      <c r="AD407" s="13">
        <f>ROUND(AVERAGE(Zinsswaps!AD336:AD407)+'iBoxx Extrapolation'!$H407,2)</f>
        <v>3.86</v>
      </c>
      <c r="AE407" s="13">
        <f>ROUND(AVERAGE(Zinsswaps!AE336:AE407)+'iBoxx Extrapolation'!$H407,2)</f>
        <v>3.86</v>
      </c>
      <c r="AF407" s="13">
        <f>ROUND(AVERAGE(Zinsswaps!AF336:AF407)+'iBoxx Extrapolation'!$H407,2)</f>
        <v>3.84</v>
      </c>
      <c r="AG407" s="13">
        <f>ROUND(AVERAGE(Zinsswaps!AG336:AG407)+'iBoxx Extrapolation'!$H407,2)</f>
        <v>3.82</v>
      </c>
      <c r="AH407" s="13">
        <f>ROUND(AVERAGE(Zinsswaps!AH336:AH407)+'iBoxx Extrapolation'!$H407,2)</f>
        <v>3.81</v>
      </c>
      <c r="AI407" s="13">
        <f>ROUND(AVERAGE(Zinsswaps!AI336:AI407)+'iBoxx Extrapolation'!$H407,2)</f>
        <v>3.79</v>
      </c>
      <c r="AJ407" s="13">
        <f>ROUND(AVERAGE(Zinsswaps!AJ336:AJ407)+'iBoxx Extrapolation'!$H407,2)</f>
        <v>3.78</v>
      </c>
      <c r="AK407" s="13">
        <f>ROUND(AVERAGE(Zinsswaps!AK336:AK407)+'iBoxx Extrapolation'!$H407,2)</f>
        <v>3.77</v>
      </c>
      <c r="AL407" s="13">
        <f>ROUND(AVERAGE(Zinsswaps!AL336:AL407)+'iBoxx Extrapolation'!$H407,2)</f>
        <v>3.76</v>
      </c>
      <c r="AM407" s="13">
        <f>ROUND(AVERAGE(Zinsswaps!AM336:AM407)+'iBoxx Extrapolation'!$H407,2)</f>
        <v>3.75</v>
      </c>
      <c r="AN407" s="13">
        <f>ROUND(AVERAGE(Zinsswaps!AN336:AN407)+'iBoxx Extrapolation'!$H407,2)</f>
        <v>3.74</v>
      </c>
      <c r="AO407" s="13">
        <f>ROUND(AVERAGE(Zinsswaps!AO336:AO407)+'iBoxx Extrapolation'!$H407,2)</f>
        <v>3.73</v>
      </c>
      <c r="AP407" s="13">
        <f>ROUND(AVERAGE(Zinsswaps!AP336:AP407)+'iBoxx Extrapolation'!$H407,2)</f>
        <v>3.7</v>
      </c>
      <c r="AQ407" s="13">
        <f>ROUND(AVERAGE(Zinsswaps!AQ336:AQ407)+'iBoxx Extrapolation'!$H407,2)</f>
        <v>3.68</v>
      </c>
      <c r="AR407" s="13">
        <f>ROUND(AVERAGE(Zinsswaps!AR336:AR407)+'iBoxx Extrapolation'!$H407,2)</f>
        <v>3.66</v>
      </c>
      <c r="AS407" s="13">
        <f>ROUND(AVERAGE(Zinsswaps!AS336:AS407)+'iBoxx Extrapolation'!$H407,2)</f>
        <v>3.64</v>
      </c>
      <c r="AT407" s="13">
        <f>ROUND(AVERAGE(Zinsswaps!AT336:AT407)+'iBoxx Extrapolation'!$H407,2)</f>
        <v>3.62</v>
      </c>
      <c r="AU407" s="13">
        <f>ROUND(AVERAGE(Zinsswaps!AU336:AU407)+'iBoxx Extrapolation'!$H407,2)</f>
        <v>3.61</v>
      </c>
      <c r="AV407" s="13">
        <f>ROUND(AVERAGE(Zinsswaps!AV336:AV407)+'iBoxx Extrapolation'!$H407,2)</f>
        <v>3.59</v>
      </c>
      <c r="AW407" s="13">
        <f>ROUND(AVERAGE(Zinsswaps!AW336:AW407)+'iBoxx Extrapolation'!$H407,2)</f>
        <v>3.57</v>
      </c>
      <c r="AX407" s="13">
        <f>ROUND(AVERAGE(Zinsswaps!AX336:AX407)+'iBoxx Extrapolation'!$H407,2)</f>
        <v>3.56</v>
      </c>
      <c r="AY407" s="13">
        <f>ROUND(AVERAGE(Zinsswaps!AY336:AY407)+'iBoxx Extrapolation'!$H407,2)</f>
        <v>3.54</v>
      </c>
    </row>
    <row r="408" spans="1:51" s="16" customFormat="1" x14ac:dyDescent="0.2">
      <c r="A408" s="12">
        <v>49643</v>
      </c>
      <c r="B408" s="13">
        <f>ROUND(AVERAGE(Zinsswaps!B337:B408)+'iBoxx Extrapolation'!$H408,2)</f>
        <v>2.99</v>
      </c>
      <c r="C408" s="13">
        <f>ROUND(AVERAGE(Zinsswaps!C337:C408)+'iBoxx Extrapolation'!$H408,2)</f>
        <v>3</v>
      </c>
      <c r="D408" s="13">
        <f>ROUND(AVERAGE(Zinsswaps!D337:D408)+'iBoxx Extrapolation'!$H408,2)</f>
        <v>3.05</v>
      </c>
      <c r="E408" s="13">
        <f>ROUND(AVERAGE(Zinsswaps!E337:E408)+'iBoxx Extrapolation'!$H408,2)</f>
        <v>3.12</v>
      </c>
      <c r="F408" s="13">
        <f>ROUND(AVERAGE(Zinsswaps!F337:F408)+'iBoxx Extrapolation'!$H408,2)</f>
        <v>3.19</v>
      </c>
      <c r="G408" s="13">
        <f>ROUND(AVERAGE(Zinsswaps!G337:G408)+'iBoxx Extrapolation'!$H408,2)</f>
        <v>3.27</v>
      </c>
      <c r="H408" s="13">
        <f>ROUND(AVERAGE(Zinsswaps!H337:H408)+'iBoxx Extrapolation'!$H408,2)</f>
        <v>3.34</v>
      </c>
      <c r="I408" s="13">
        <f>ROUND(AVERAGE(Zinsswaps!I337:I408)+'iBoxx Extrapolation'!$H408,2)</f>
        <v>3.41</v>
      </c>
      <c r="J408" s="13">
        <f>ROUND(AVERAGE(Zinsswaps!J337:J408)+'iBoxx Extrapolation'!$H408,2)</f>
        <v>3.48</v>
      </c>
      <c r="K408" s="13">
        <f>ROUND(AVERAGE(Zinsswaps!K337:K408)+'iBoxx Extrapolation'!$H408,2)</f>
        <v>3.54</v>
      </c>
      <c r="L408" s="13">
        <f>ROUND(AVERAGE(Zinsswaps!L337:L408)+'iBoxx Extrapolation'!$H408,2)</f>
        <v>3.6</v>
      </c>
      <c r="M408" s="13">
        <f>ROUND(AVERAGE(Zinsswaps!M337:M408)+'iBoxx Extrapolation'!$H408,2)</f>
        <v>3.65</v>
      </c>
      <c r="N408" s="13">
        <f>ROUND(AVERAGE(Zinsswaps!N337:N408)+'iBoxx Extrapolation'!$H408,2)</f>
        <v>3.7</v>
      </c>
      <c r="O408" s="13">
        <f>ROUND(AVERAGE(Zinsswaps!O337:O408)+'iBoxx Extrapolation'!$H408,2)</f>
        <v>3.75</v>
      </c>
      <c r="P408" s="13">
        <f>ROUND(AVERAGE(Zinsswaps!P337:P408)+'iBoxx Extrapolation'!$H408,2)</f>
        <v>3.78</v>
      </c>
      <c r="Q408" s="13">
        <f>ROUND(AVERAGE(Zinsswaps!Q337:Q408)+'iBoxx Extrapolation'!$H408,2)</f>
        <v>3.81</v>
      </c>
      <c r="R408" s="13">
        <f>ROUND(AVERAGE(Zinsswaps!R337:R408)+'iBoxx Extrapolation'!$H408,2)</f>
        <v>3.83</v>
      </c>
      <c r="S408" s="13">
        <f>ROUND(AVERAGE(Zinsswaps!S337:S408)+'iBoxx Extrapolation'!$H408,2)</f>
        <v>3.85</v>
      </c>
      <c r="T408" s="13">
        <f>ROUND(AVERAGE(Zinsswaps!T337:T408)+'iBoxx Extrapolation'!$H408,2)</f>
        <v>3.87</v>
      </c>
      <c r="U408" s="13">
        <f>ROUND(AVERAGE(Zinsswaps!U337:U408)+'iBoxx Extrapolation'!$H408,2)</f>
        <v>3.89</v>
      </c>
      <c r="V408" s="13">
        <f>ROUND(AVERAGE(Zinsswaps!V337:V408)+'iBoxx Extrapolation'!$H408,2)</f>
        <v>3.89</v>
      </c>
      <c r="W408" s="13">
        <f>ROUND(AVERAGE(Zinsswaps!W337:W408)+'iBoxx Extrapolation'!$H408,2)</f>
        <v>3.89</v>
      </c>
      <c r="X408" s="13">
        <f>ROUND(AVERAGE(Zinsswaps!X337:X408)+'iBoxx Extrapolation'!$H408,2)</f>
        <v>3.89</v>
      </c>
      <c r="Y408" s="13">
        <f>ROUND(AVERAGE(Zinsswaps!Y337:Y408)+'iBoxx Extrapolation'!$H408,2)</f>
        <v>3.89</v>
      </c>
      <c r="Z408" s="13">
        <f>ROUND(AVERAGE(Zinsswaps!Z337:Z408)+'iBoxx Extrapolation'!$H408,2)</f>
        <v>3.89</v>
      </c>
      <c r="AA408" s="13">
        <f>ROUND(AVERAGE(Zinsswaps!AA337:AA408)+'iBoxx Extrapolation'!$H408,2)</f>
        <v>3.88</v>
      </c>
      <c r="AB408" s="13">
        <f>ROUND(AVERAGE(Zinsswaps!AB337:AB408)+'iBoxx Extrapolation'!$H408,2)</f>
        <v>3.88</v>
      </c>
      <c r="AC408" s="13">
        <f>ROUND(AVERAGE(Zinsswaps!AC337:AC408)+'iBoxx Extrapolation'!$H408,2)</f>
        <v>3.87</v>
      </c>
      <c r="AD408" s="13">
        <f>ROUND(AVERAGE(Zinsswaps!AD337:AD408)+'iBoxx Extrapolation'!$H408,2)</f>
        <v>3.86</v>
      </c>
      <c r="AE408" s="13">
        <f>ROUND(AVERAGE(Zinsswaps!AE337:AE408)+'iBoxx Extrapolation'!$H408,2)</f>
        <v>3.86</v>
      </c>
      <c r="AF408" s="13">
        <f>ROUND(AVERAGE(Zinsswaps!AF337:AF408)+'iBoxx Extrapolation'!$H408,2)</f>
        <v>3.84</v>
      </c>
      <c r="AG408" s="13">
        <f>ROUND(AVERAGE(Zinsswaps!AG337:AG408)+'iBoxx Extrapolation'!$H408,2)</f>
        <v>3.82</v>
      </c>
      <c r="AH408" s="13">
        <f>ROUND(AVERAGE(Zinsswaps!AH337:AH408)+'iBoxx Extrapolation'!$H408,2)</f>
        <v>3.81</v>
      </c>
      <c r="AI408" s="13">
        <f>ROUND(AVERAGE(Zinsswaps!AI337:AI408)+'iBoxx Extrapolation'!$H408,2)</f>
        <v>3.79</v>
      </c>
      <c r="AJ408" s="13">
        <f>ROUND(AVERAGE(Zinsswaps!AJ337:AJ408)+'iBoxx Extrapolation'!$H408,2)</f>
        <v>3.78</v>
      </c>
      <c r="AK408" s="13">
        <f>ROUND(AVERAGE(Zinsswaps!AK337:AK408)+'iBoxx Extrapolation'!$H408,2)</f>
        <v>3.77</v>
      </c>
      <c r="AL408" s="13">
        <f>ROUND(AVERAGE(Zinsswaps!AL337:AL408)+'iBoxx Extrapolation'!$H408,2)</f>
        <v>3.76</v>
      </c>
      <c r="AM408" s="13">
        <f>ROUND(AVERAGE(Zinsswaps!AM337:AM408)+'iBoxx Extrapolation'!$H408,2)</f>
        <v>3.75</v>
      </c>
      <c r="AN408" s="13">
        <f>ROUND(AVERAGE(Zinsswaps!AN337:AN408)+'iBoxx Extrapolation'!$H408,2)</f>
        <v>3.74</v>
      </c>
      <c r="AO408" s="13">
        <f>ROUND(AVERAGE(Zinsswaps!AO337:AO408)+'iBoxx Extrapolation'!$H408,2)</f>
        <v>3.73</v>
      </c>
      <c r="AP408" s="13">
        <f>ROUND(AVERAGE(Zinsswaps!AP337:AP408)+'iBoxx Extrapolation'!$H408,2)</f>
        <v>3.7</v>
      </c>
      <c r="AQ408" s="13">
        <f>ROUND(AVERAGE(Zinsswaps!AQ337:AQ408)+'iBoxx Extrapolation'!$H408,2)</f>
        <v>3.68</v>
      </c>
      <c r="AR408" s="13">
        <f>ROUND(AVERAGE(Zinsswaps!AR337:AR408)+'iBoxx Extrapolation'!$H408,2)</f>
        <v>3.66</v>
      </c>
      <c r="AS408" s="13">
        <f>ROUND(AVERAGE(Zinsswaps!AS337:AS408)+'iBoxx Extrapolation'!$H408,2)</f>
        <v>3.64</v>
      </c>
      <c r="AT408" s="13">
        <f>ROUND(AVERAGE(Zinsswaps!AT337:AT408)+'iBoxx Extrapolation'!$H408,2)</f>
        <v>3.62</v>
      </c>
      <c r="AU408" s="13">
        <f>ROUND(AVERAGE(Zinsswaps!AU337:AU408)+'iBoxx Extrapolation'!$H408,2)</f>
        <v>3.61</v>
      </c>
      <c r="AV408" s="13">
        <f>ROUND(AVERAGE(Zinsswaps!AV337:AV408)+'iBoxx Extrapolation'!$H408,2)</f>
        <v>3.59</v>
      </c>
      <c r="AW408" s="13">
        <f>ROUND(AVERAGE(Zinsswaps!AW337:AW408)+'iBoxx Extrapolation'!$H408,2)</f>
        <v>3.57</v>
      </c>
      <c r="AX408" s="13">
        <f>ROUND(AVERAGE(Zinsswaps!AX337:AX408)+'iBoxx Extrapolation'!$H408,2)</f>
        <v>3.56</v>
      </c>
      <c r="AY408" s="13">
        <f>ROUND(AVERAGE(Zinsswaps!AY337:AY408)+'iBoxx Extrapolation'!$H408,2)</f>
        <v>3.54</v>
      </c>
    </row>
    <row r="409" spans="1:51" s="16" customFormat="1" x14ac:dyDescent="0.2">
      <c r="A409" s="12">
        <v>49674</v>
      </c>
      <c r="B409" s="13">
        <f>ROUND(AVERAGE(Zinsswaps!B338:B409)+'iBoxx Extrapolation'!$H409,2)</f>
        <v>2.99</v>
      </c>
      <c r="C409" s="13">
        <f>ROUND(AVERAGE(Zinsswaps!C338:C409)+'iBoxx Extrapolation'!$H409,2)</f>
        <v>3</v>
      </c>
      <c r="D409" s="13">
        <f>ROUND(AVERAGE(Zinsswaps!D338:D409)+'iBoxx Extrapolation'!$H409,2)</f>
        <v>3.05</v>
      </c>
      <c r="E409" s="13">
        <f>ROUND(AVERAGE(Zinsswaps!E338:E409)+'iBoxx Extrapolation'!$H409,2)</f>
        <v>3.12</v>
      </c>
      <c r="F409" s="13">
        <f>ROUND(AVERAGE(Zinsswaps!F338:F409)+'iBoxx Extrapolation'!$H409,2)</f>
        <v>3.19</v>
      </c>
      <c r="G409" s="13">
        <f>ROUND(AVERAGE(Zinsswaps!G338:G409)+'iBoxx Extrapolation'!$H409,2)</f>
        <v>3.27</v>
      </c>
      <c r="H409" s="13">
        <f>ROUND(AVERAGE(Zinsswaps!H338:H409)+'iBoxx Extrapolation'!$H409,2)</f>
        <v>3.34</v>
      </c>
      <c r="I409" s="13">
        <f>ROUND(AVERAGE(Zinsswaps!I338:I409)+'iBoxx Extrapolation'!$H409,2)</f>
        <v>3.41</v>
      </c>
      <c r="J409" s="13">
        <f>ROUND(AVERAGE(Zinsswaps!J338:J409)+'iBoxx Extrapolation'!$H409,2)</f>
        <v>3.48</v>
      </c>
      <c r="K409" s="13">
        <f>ROUND(AVERAGE(Zinsswaps!K338:K409)+'iBoxx Extrapolation'!$H409,2)</f>
        <v>3.54</v>
      </c>
      <c r="L409" s="13">
        <f>ROUND(AVERAGE(Zinsswaps!L338:L409)+'iBoxx Extrapolation'!$H409,2)</f>
        <v>3.6</v>
      </c>
      <c r="M409" s="13">
        <f>ROUND(AVERAGE(Zinsswaps!M338:M409)+'iBoxx Extrapolation'!$H409,2)</f>
        <v>3.65</v>
      </c>
      <c r="N409" s="13">
        <f>ROUND(AVERAGE(Zinsswaps!N338:N409)+'iBoxx Extrapolation'!$H409,2)</f>
        <v>3.7</v>
      </c>
      <c r="O409" s="13">
        <f>ROUND(AVERAGE(Zinsswaps!O338:O409)+'iBoxx Extrapolation'!$H409,2)</f>
        <v>3.75</v>
      </c>
      <c r="P409" s="13">
        <f>ROUND(AVERAGE(Zinsswaps!P338:P409)+'iBoxx Extrapolation'!$H409,2)</f>
        <v>3.78</v>
      </c>
      <c r="Q409" s="13">
        <f>ROUND(AVERAGE(Zinsswaps!Q338:Q409)+'iBoxx Extrapolation'!$H409,2)</f>
        <v>3.81</v>
      </c>
      <c r="R409" s="13">
        <f>ROUND(AVERAGE(Zinsswaps!R338:R409)+'iBoxx Extrapolation'!$H409,2)</f>
        <v>3.83</v>
      </c>
      <c r="S409" s="13">
        <f>ROUND(AVERAGE(Zinsswaps!S338:S409)+'iBoxx Extrapolation'!$H409,2)</f>
        <v>3.85</v>
      </c>
      <c r="T409" s="13">
        <f>ROUND(AVERAGE(Zinsswaps!T338:T409)+'iBoxx Extrapolation'!$H409,2)</f>
        <v>3.87</v>
      </c>
      <c r="U409" s="13">
        <f>ROUND(AVERAGE(Zinsswaps!U338:U409)+'iBoxx Extrapolation'!$H409,2)</f>
        <v>3.89</v>
      </c>
      <c r="V409" s="13">
        <f>ROUND(AVERAGE(Zinsswaps!V338:V409)+'iBoxx Extrapolation'!$H409,2)</f>
        <v>3.89</v>
      </c>
      <c r="W409" s="13">
        <f>ROUND(AVERAGE(Zinsswaps!W338:W409)+'iBoxx Extrapolation'!$H409,2)</f>
        <v>3.89</v>
      </c>
      <c r="X409" s="13">
        <f>ROUND(AVERAGE(Zinsswaps!X338:X409)+'iBoxx Extrapolation'!$H409,2)</f>
        <v>3.89</v>
      </c>
      <c r="Y409" s="13">
        <f>ROUND(AVERAGE(Zinsswaps!Y338:Y409)+'iBoxx Extrapolation'!$H409,2)</f>
        <v>3.89</v>
      </c>
      <c r="Z409" s="13">
        <f>ROUND(AVERAGE(Zinsswaps!Z338:Z409)+'iBoxx Extrapolation'!$H409,2)</f>
        <v>3.89</v>
      </c>
      <c r="AA409" s="13">
        <f>ROUND(AVERAGE(Zinsswaps!AA338:AA409)+'iBoxx Extrapolation'!$H409,2)</f>
        <v>3.88</v>
      </c>
      <c r="AB409" s="13">
        <f>ROUND(AVERAGE(Zinsswaps!AB338:AB409)+'iBoxx Extrapolation'!$H409,2)</f>
        <v>3.88</v>
      </c>
      <c r="AC409" s="13">
        <f>ROUND(AVERAGE(Zinsswaps!AC338:AC409)+'iBoxx Extrapolation'!$H409,2)</f>
        <v>3.87</v>
      </c>
      <c r="AD409" s="13">
        <f>ROUND(AVERAGE(Zinsswaps!AD338:AD409)+'iBoxx Extrapolation'!$H409,2)</f>
        <v>3.86</v>
      </c>
      <c r="AE409" s="13">
        <f>ROUND(AVERAGE(Zinsswaps!AE338:AE409)+'iBoxx Extrapolation'!$H409,2)</f>
        <v>3.86</v>
      </c>
      <c r="AF409" s="13">
        <f>ROUND(AVERAGE(Zinsswaps!AF338:AF409)+'iBoxx Extrapolation'!$H409,2)</f>
        <v>3.84</v>
      </c>
      <c r="AG409" s="13">
        <f>ROUND(AVERAGE(Zinsswaps!AG338:AG409)+'iBoxx Extrapolation'!$H409,2)</f>
        <v>3.82</v>
      </c>
      <c r="AH409" s="13">
        <f>ROUND(AVERAGE(Zinsswaps!AH338:AH409)+'iBoxx Extrapolation'!$H409,2)</f>
        <v>3.81</v>
      </c>
      <c r="AI409" s="13">
        <f>ROUND(AVERAGE(Zinsswaps!AI338:AI409)+'iBoxx Extrapolation'!$H409,2)</f>
        <v>3.79</v>
      </c>
      <c r="AJ409" s="13">
        <f>ROUND(AVERAGE(Zinsswaps!AJ338:AJ409)+'iBoxx Extrapolation'!$H409,2)</f>
        <v>3.78</v>
      </c>
      <c r="AK409" s="13">
        <f>ROUND(AVERAGE(Zinsswaps!AK338:AK409)+'iBoxx Extrapolation'!$H409,2)</f>
        <v>3.77</v>
      </c>
      <c r="AL409" s="13">
        <f>ROUND(AVERAGE(Zinsswaps!AL338:AL409)+'iBoxx Extrapolation'!$H409,2)</f>
        <v>3.76</v>
      </c>
      <c r="AM409" s="13">
        <f>ROUND(AVERAGE(Zinsswaps!AM338:AM409)+'iBoxx Extrapolation'!$H409,2)</f>
        <v>3.75</v>
      </c>
      <c r="AN409" s="13">
        <f>ROUND(AVERAGE(Zinsswaps!AN338:AN409)+'iBoxx Extrapolation'!$H409,2)</f>
        <v>3.74</v>
      </c>
      <c r="AO409" s="13">
        <f>ROUND(AVERAGE(Zinsswaps!AO338:AO409)+'iBoxx Extrapolation'!$H409,2)</f>
        <v>3.73</v>
      </c>
      <c r="AP409" s="13">
        <f>ROUND(AVERAGE(Zinsswaps!AP338:AP409)+'iBoxx Extrapolation'!$H409,2)</f>
        <v>3.7</v>
      </c>
      <c r="AQ409" s="13">
        <f>ROUND(AVERAGE(Zinsswaps!AQ338:AQ409)+'iBoxx Extrapolation'!$H409,2)</f>
        <v>3.68</v>
      </c>
      <c r="AR409" s="13">
        <f>ROUND(AVERAGE(Zinsswaps!AR338:AR409)+'iBoxx Extrapolation'!$H409,2)</f>
        <v>3.66</v>
      </c>
      <c r="AS409" s="13">
        <f>ROUND(AVERAGE(Zinsswaps!AS338:AS409)+'iBoxx Extrapolation'!$H409,2)</f>
        <v>3.64</v>
      </c>
      <c r="AT409" s="13">
        <f>ROUND(AVERAGE(Zinsswaps!AT338:AT409)+'iBoxx Extrapolation'!$H409,2)</f>
        <v>3.62</v>
      </c>
      <c r="AU409" s="13">
        <f>ROUND(AVERAGE(Zinsswaps!AU338:AU409)+'iBoxx Extrapolation'!$H409,2)</f>
        <v>3.61</v>
      </c>
      <c r="AV409" s="13">
        <f>ROUND(AVERAGE(Zinsswaps!AV338:AV409)+'iBoxx Extrapolation'!$H409,2)</f>
        <v>3.59</v>
      </c>
      <c r="AW409" s="13">
        <f>ROUND(AVERAGE(Zinsswaps!AW338:AW409)+'iBoxx Extrapolation'!$H409,2)</f>
        <v>3.57</v>
      </c>
      <c r="AX409" s="13">
        <f>ROUND(AVERAGE(Zinsswaps!AX338:AX409)+'iBoxx Extrapolation'!$H409,2)</f>
        <v>3.56</v>
      </c>
      <c r="AY409" s="13">
        <f>ROUND(AVERAGE(Zinsswaps!AY338:AY409)+'iBoxx Extrapolation'!$H409,2)</f>
        <v>3.54</v>
      </c>
    </row>
    <row r="410" spans="1:51" s="16" customFormat="1" x14ac:dyDescent="0.2">
      <c r="A410" s="12">
        <v>49705</v>
      </c>
      <c r="B410" s="13">
        <f>ROUND(AVERAGE(Zinsswaps!B339:B410)+'iBoxx Extrapolation'!$H410,2)</f>
        <v>2.99</v>
      </c>
      <c r="C410" s="13">
        <f>ROUND(AVERAGE(Zinsswaps!C339:C410)+'iBoxx Extrapolation'!$H410,2)</f>
        <v>3</v>
      </c>
      <c r="D410" s="13">
        <f>ROUND(AVERAGE(Zinsswaps!D339:D410)+'iBoxx Extrapolation'!$H410,2)</f>
        <v>3.05</v>
      </c>
      <c r="E410" s="13">
        <f>ROUND(AVERAGE(Zinsswaps!E339:E410)+'iBoxx Extrapolation'!$H410,2)</f>
        <v>3.12</v>
      </c>
      <c r="F410" s="13">
        <f>ROUND(AVERAGE(Zinsswaps!F339:F410)+'iBoxx Extrapolation'!$H410,2)</f>
        <v>3.19</v>
      </c>
      <c r="G410" s="13">
        <f>ROUND(AVERAGE(Zinsswaps!G339:G410)+'iBoxx Extrapolation'!$H410,2)</f>
        <v>3.27</v>
      </c>
      <c r="H410" s="13">
        <f>ROUND(AVERAGE(Zinsswaps!H339:H410)+'iBoxx Extrapolation'!$H410,2)</f>
        <v>3.34</v>
      </c>
      <c r="I410" s="13">
        <f>ROUND(AVERAGE(Zinsswaps!I339:I410)+'iBoxx Extrapolation'!$H410,2)</f>
        <v>3.41</v>
      </c>
      <c r="J410" s="13">
        <f>ROUND(AVERAGE(Zinsswaps!J339:J410)+'iBoxx Extrapolation'!$H410,2)</f>
        <v>3.48</v>
      </c>
      <c r="K410" s="13">
        <f>ROUND(AVERAGE(Zinsswaps!K339:K410)+'iBoxx Extrapolation'!$H410,2)</f>
        <v>3.54</v>
      </c>
      <c r="L410" s="13">
        <f>ROUND(AVERAGE(Zinsswaps!L339:L410)+'iBoxx Extrapolation'!$H410,2)</f>
        <v>3.6</v>
      </c>
      <c r="M410" s="13">
        <f>ROUND(AVERAGE(Zinsswaps!M339:M410)+'iBoxx Extrapolation'!$H410,2)</f>
        <v>3.65</v>
      </c>
      <c r="N410" s="13">
        <f>ROUND(AVERAGE(Zinsswaps!N339:N410)+'iBoxx Extrapolation'!$H410,2)</f>
        <v>3.7</v>
      </c>
      <c r="O410" s="13">
        <f>ROUND(AVERAGE(Zinsswaps!O339:O410)+'iBoxx Extrapolation'!$H410,2)</f>
        <v>3.75</v>
      </c>
      <c r="P410" s="13">
        <f>ROUND(AVERAGE(Zinsswaps!P339:P410)+'iBoxx Extrapolation'!$H410,2)</f>
        <v>3.78</v>
      </c>
      <c r="Q410" s="13">
        <f>ROUND(AVERAGE(Zinsswaps!Q339:Q410)+'iBoxx Extrapolation'!$H410,2)</f>
        <v>3.81</v>
      </c>
      <c r="R410" s="13">
        <f>ROUND(AVERAGE(Zinsswaps!R339:R410)+'iBoxx Extrapolation'!$H410,2)</f>
        <v>3.83</v>
      </c>
      <c r="S410" s="13">
        <f>ROUND(AVERAGE(Zinsswaps!S339:S410)+'iBoxx Extrapolation'!$H410,2)</f>
        <v>3.85</v>
      </c>
      <c r="T410" s="13">
        <f>ROUND(AVERAGE(Zinsswaps!T339:T410)+'iBoxx Extrapolation'!$H410,2)</f>
        <v>3.87</v>
      </c>
      <c r="U410" s="13">
        <f>ROUND(AVERAGE(Zinsswaps!U339:U410)+'iBoxx Extrapolation'!$H410,2)</f>
        <v>3.89</v>
      </c>
      <c r="V410" s="13">
        <f>ROUND(AVERAGE(Zinsswaps!V339:V410)+'iBoxx Extrapolation'!$H410,2)</f>
        <v>3.89</v>
      </c>
      <c r="W410" s="13">
        <f>ROUND(AVERAGE(Zinsswaps!W339:W410)+'iBoxx Extrapolation'!$H410,2)</f>
        <v>3.89</v>
      </c>
      <c r="X410" s="13">
        <f>ROUND(AVERAGE(Zinsswaps!X339:X410)+'iBoxx Extrapolation'!$H410,2)</f>
        <v>3.89</v>
      </c>
      <c r="Y410" s="13">
        <f>ROUND(AVERAGE(Zinsswaps!Y339:Y410)+'iBoxx Extrapolation'!$H410,2)</f>
        <v>3.89</v>
      </c>
      <c r="Z410" s="13">
        <f>ROUND(AVERAGE(Zinsswaps!Z339:Z410)+'iBoxx Extrapolation'!$H410,2)</f>
        <v>3.89</v>
      </c>
      <c r="AA410" s="13">
        <f>ROUND(AVERAGE(Zinsswaps!AA339:AA410)+'iBoxx Extrapolation'!$H410,2)</f>
        <v>3.88</v>
      </c>
      <c r="AB410" s="13">
        <f>ROUND(AVERAGE(Zinsswaps!AB339:AB410)+'iBoxx Extrapolation'!$H410,2)</f>
        <v>3.88</v>
      </c>
      <c r="AC410" s="13">
        <f>ROUND(AVERAGE(Zinsswaps!AC339:AC410)+'iBoxx Extrapolation'!$H410,2)</f>
        <v>3.87</v>
      </c>
      <c r="AD410" s="13">
        <f>ROUND(AVERAGE(Zinsswaps!AD339:AD410)+'iBoxx Extrapolation'!$H410,2)</f>
        <v>3.86</v>
      </c>
      <c r="AE410" s="13">
        <f>ROUND(AVERAGE(Zinsswaps!AE339:AE410)+'iBoxx Extrapolation'!$H410,2)</f>
        <v>3.86</v>
      </c>
      <c r="AF410" s="13">
        <f>ROUND(AVERAGE(Zinsswaps!AF339:AF410)+'iBoxx Extrapolation'!$H410,2)</f>
        <v>3.84</v>
      </c>
      <c r="AG410" s="13">
        <f>ROUND(AVERAGE(Zinsswaps!AG339:AG410)+'iBoxx Extrapolation'!$H410,2)</f>
        <v>3.82</v>
      </c>
      <c r="AH410" s="13">
        <f>ROUND(AVERAGE(Zinsswaps!AH339:AH410)+'iBoxx Extrapolation'!$H410,2)</f>
        <v>3.81</v>
      </c>
      <c r="AI410" s="13">
        <f>ROUND(AVERAGE(Zinsswaps!AI339:AI410)+'iBoxx Extrapolation'!$H410,2)</f>
        <v>3.79</v>
      </c>
      <c r="AJ410" s="13">
        <f>ROUND(AVERAGE(Zinsswaps!AJ339:AJ410)+'iBoxx Extrapolation'!$H410,2)</f>
        <v>3.78</v>
      </c>
      <c r="AK410" s="13">
        <f>ROUND(AVERAGE(Zinsswaps!AK339:AK410)+'iBoxx Extrapolation'!$H410,2)</f>
        <v>3.77</v>
      </c>
      <c r="AL410" s="13">
        <f>ROUND(AVERAGE(Zinsswaps!AL339:AL410)+'iBoxx Extrapolation'!$H410,2)</f>
        <v>3.76</v>
      </c>
      <c r="AM410" s="13">
        <f>ROUND(AVERAGE(Zinsswaps!AM339:AM410)+'iBoxx Extrapolation'!$H410,2)</f>
        <v>3.75</v>
      </c>
      <c r="AN410" s="13">
        <f>ROUND(AVERAGE(Zinsswaps!AN339:AN410)+'iBoxx Extrapolation'!$H410,2)</f>
        <v>3.74</v>
      </c>
      <c r="AO410" s="13">
        <f>ROUND(AVERAGE(Zinsswaps!AO339:AO410)+'iBoxx Extrapolation'!$H410,2)</f>
        <v>3.73</v>
      </c>
      <c r="AP410" s="13">
        <f>ROUND(AVERAGE(Zinsswaps!AP339:AP410)+'iBoxx Extrapolation'!$H410,2)</f>
        <v>3.7</v>
      </c>
      <c r="AQ410" s="13">
        <f>ROUND(AVERAGE(Zinsswaps!AQ339:AQ410)+'iBoxx Extrapolation'!$H410,2)</f>
        <v>3.68</v>
      </c>
      <c r="AR410" s="13">
        <f>ROUND(AVERAGE(Zinsswaps!AR339:AR410)+'iBoxx Extrapolation'!$H410,2)</f>
        <v>3.66</v>
      </c>
      <c r="AS410" s="13">
        <f>ROUND(AVERAGE(Zinsswaps!AS339:AS410)+'iBoxx Extrapolation'!$H410,2)</f>
        <v>3.64</v>
      </c>
      <c r="AT410" s="13">
        <f>ROUND(AVERAGE(Zinsswaps!AT339:AT410)+'iBoxx Extrapolation'!$H410,2)</f>
        <v>3.62</v>
      </c>
      <c r="AU410" s="13">
        <f>ROUND(AVERAGE(Zinsswaps!AU339:AU410)+'iBoxx Extrapolation'!$H410,2)</f>
        <v>3.61</v>
      </c>
      <c r="AV410" s="13">
        <f>ROUND(AVERAGE(Zinsswaps!AV339:AV410)+'iBoxx Extrapolation'!$H410,2)</f>
        <v>3.59</v>
      </c>
      <c r="AW410" s="13">
        <f>ROUND(AVERAGE(Zinsswaps!AW339:AW410)+'iBoxx Extrapolation'!$H410,2)</f>
        <v>3.57</v>
      </c>
      <c r="AX410" s="13">
        <f>ROUND(AVERAGE(Zinsswaps!AX339:AX410)+'iBoxx Extrapolation'!$H410,2)</f>
        <v>3.56</v>
      </c>
      <c r="AY410" s="13">
        <f>ROUND(AVERAGE(Zinsswaps!AY339:AY410)+'iBoxx Extrapolation'!$H410,2)</f>
        <v>3.54</v>
      </c>
    </row>
    <row r="411" spans="1:51" s="16" customFormat="1" x14ac:dyDescent="0.2">
      <c r="A411" s="12">
        <v>49734</v>
      </c>
      <c r="B411" s="13">
        <f>ROUND(AVERAGE(Zinsswaps!B340:B411)+'iBoxx Extrapolation'!$H411,2)</f>
        <v>2.99</v>
      </c>
      <c r="C411" s="13">
        <f>ROUND(AVERAGE(Zinsswaps!C340:C411)+'iBoxx Extrapolation'!$H411,2)</f>
        <v>3</v>
      </c>
      <c r="D411" s="13">
        <f>ROUND(AVERAGE(Zinsswaps!D340:D411)+'iBoxx Extrapolation'!$H411,2)</f>
        <v>3.05</v>
      </c>
      <c r="E411" s="13">
        <f>ROUND(AVERAGE(Zinsswaps!E340:E411)+'iBoxx Extrapolation'!$H411,2)</f>
        <v>3.12</v>
      </c>
      <c r="F411" s="13">
        <f>ROUND(AVERAGE(Zinsswaps!F340:F411)+'iBoxx Extrapolation'!$H411,2)</f>
        <v>3.19</v>
      </c>
      <c r="G411" s="13">
        <f>ROUND(AVERAGE(Zinsswaps!G340:G411)+'iBoxx Extrapolation'!$H411,2)</f>
        <v>3.27</v>
      </c>
      <c r="H411" s="13">
        <f>ROUND(AVERAGE(Zinsswaps!H340:H411)+'iBoxx Extrapolation'!$H411,2)</f>
        <v>3.34</v>
      </c>
      <c r="I411" s="13">
        <f>ROUND(AVERAGE(Zinsswaps!I340:I411)+'iBoxx Extrapolation'!$H411,2)</f>
        <v>3.41</v>
      </c>
      <c r="J411" s="13">
        <f>ROUND(AVERAGE(Zinsswaps!J340:J411)+'iBoxx Extrapolation'!$H411,2)</f>
        <v>3.48</v>
      </c>
      <c r="K411" s="13">
        <f>ROUND(AVERAGE(Zinsswaps!K340:K411)+'iBoxx Extrapolation'!$H411,2)</f>
        <v>3.54</v>
      </c>
      <c r="L411" s="13">
        <f>ROUND(AVERAGE(Zinsswaps!L340:L411)+'iBoxx Extrapolation'!$H411,2)</f>
        <v>3.6</v>
      </c>
      <c r="M411" s="13">
        <f>ROUND(AVERAGE(Zinsswaps!M340:M411)+'iBoxx Extrapolation'!$H411,2)</f>
        <v>3.65</v>
      </c>
      <c r="N411" s="13">
        <f>ROUND(AVERAGE(Zinsswaps!N340:N411)+'iBoxx Extrapolation'!$H411,2)</f>
        <v>3.7</v>
      </c>
      <c r="O411" s="13">
        <f>ROUND(AVERAGE(Zinsswaps!O340:O411)+'iBoxx Extrapolation'!$H411,2)</f>
        <v>3.75</v>
      </c>
      <c r="P411" s="13">
        <f>ROUND(AVERAGE(Zinsswaps!P340:P411)+'iBoxx Extrapolation'!$H411,2)</f>
        <v>3.78</v>
      </c>
      <c r="Q411" s="13">
        <f>ROUND(AVERAGE(Zinsswaps!Q340:Q411)+'iBoxx Extrapolation'!$H411,2)</f>
        <v>3.81</v>
      </c>
      <c r="R411" s="13">
        <f>ROUND(AVERAGE(Zinsswaps!R340:R411)+'iBoxx Extrapolation'!$H411,2)</f>
        <v>3.83</v>
      </c>
      <c r="S411" s="13">
        <f>ROUND(AVERAGE(Zinsswaps!S340:S411)+'iBoxx Extrapolation'!$H411,2)</f>
        <v>3.85</v>
      </c>
      <c r="T411" s="13">
        <f>ROUND(AVERAGE(Zinsswaps!T340:T411)+'iBoxx Extrapolation'!$H411,2)</f>
        <v>3.87</v>
      </c>
      <c r="U411" s="13">
        <f>ROUND(AVERAGE(Zinsswaps!U340:U411)+'iBoxx Extrapolation'!$H411,2)</f>
        <v>3.89</v>
      </c>
      <c r="V411" s="13">
        <f>ROUND(AVERAGE(Zinsswaps!V340:V411)+'iBoxx Extrapolation'!$H411,2)</f>
        <v>3.89</v>
      </c>
      <c r="W411" s="13">
        <f>ROUND(AVERAGE(Zinsswaps!W340:W411)+'iBoxx Extrapolation'!$H411,2)</f>
        <v>3.89</v>
      </c>
      <c r="X411" s="13">
        <f>ROUND(AVERAGE(Zinsswaps!X340:X411)+'iBoxx Extrapolation'!$H411,2)</f>
        <v>3.89</v>
      </c>
      <c r="Y411" s="13">
        <f>ROUND(AVERAGE(Zinsswaps!Y340:Y411)+'iBoxx Extrapolation'!$H411,2)</f>
        <v>3.89</v>
      </c>
      <c r="Z411" s="13">
        <f>ROUND(AVERAGE(Zinsswaps!Z340:Z411)+'iBoxx Extrapolation'!$H411,2)</f>
        <v>3.89</v>
      </c>
      <c r="AA411" s="13">
        <f>ROUND(AVERAGE(Zinsswaps!AA340:AA411)+'iBoxx Extrapolation'!$H411,2)</f>
        <v>3.88</v>
      </c>
      <c r="AB411" s="13">
        <f>ROUND(AVERAGE(Zinsswaps!AB340:AB411)+'iBoxx Extrapolation'!$H411,2)</f>
        <v>3.88</v>
      </c>
      <c r="AC411" s="13">
        <f>ROUND(AVERAGE(Zinsswaps!AC340:AC411)+'iBoxx Extrapolation'!$H411,2)</f>
        <v>3.87</v>
      </c>
      <c r="AD411" s="13">
        <f>ROUND(AVERAGE(Zinsswaps!AD340:AD411)+'iBoxx Extrapolation'!$H411,2)</f>
        <v>3.86</v>
      </c>
      <c r="AE411" s="13">
        <f>ROUND(AVERAGE(Zinsswaps!AE340:AE411)+'iBoxx Extrapolation'!$H411,2)</f>
        <v>3.86</v>
      </c>
      <c r="AF411" s="13">
        <f>ROUND(AVERAGE(Zinsswaps!AF340:AF411)+'iBoxx Extrapolation'!$H411,2)</f>
        <v>3.84</v>
      </c>
      <c r="AG411" s="13">
        <f>ROUND(AVERAGE(Zinsswaps!AG340:AG411)+'iBoxx Extrapolation'!$H411,2)</f>
        <v>3.82</v>
      </c>
      <c r="AH411" s="13">
        <f>ROUND(AVERAGE(Zinsswaps!AH340:AH411)+'iBoxx Extrapolation'!$H411,2)</f>
        <v>3.81</v>
      </c>
      <c r="AI411" s="13">
        <f>ROUND(AVERAGE(Zinsswaps!AI340:AI411)+'iBoxx Extrapolation'!$H411,2)</f>
        <v>3.79</v>
      </c>
      <c r="AJ411" s="13">
        <f>ROUND(AVERAGE(Zinsswaps!AJ340:AJ411)+'iBoxx Extrapolation'!$H411,2)</f>
        <v>3.78</v>
      </c>
      <c r="AK411" s="13">
        <f>ROUND(AVERAGE(Zinsswaps!AK340:AK411)+'iBoxx Extrapolation'!$H411,2)</f>
        <v>3.77</v>
      </c>
      <c r="AL411" s="13">
        <f>ROUND(AVERAGE(Zinsswaps!AL340:AL411)+'iBoxx Extrapolation'!$H411,2)</f>
        <v>3.76</v>
      </c>
      <c r="AM411" s="13">
        <f>ROUND(AVERAGE(Zinsswaps!AM340:AM411)+'iBoxx Extrapolation'!$H411,2)</f>
        <v>3.75</v>
      </c>
      <c r="AN411" s="13">
        <f>ROUND(AVERAGE(Zinsswaps!AN340:AN411)+'iBoxx Extrapolation'!$H411,2)</f>
        <v>3.74</v>
      </c>
      <c r="AO411" s="13">
        <f>ROUND(AVERAGE(Zinsswaps!AO340:AO411)+'iBoxx Extrapolation'!$H411,2)</f>
        <v>3.73</v>
      </c>
      <c r="AP411" s="13">
        <f>ROUND(AVERAGE(Zinsswaps!AP340:AP411)+'iBoxx Extrapolation'!$H411,2)</f>
        <v>3.7</v>
      </c>
      <c r="AQ411" s="13">
        <f>ROUND(AVERAGE(Zinsswaps!AQ340:AQ411)+'iBoxx Extrapolation'!$H411,2)</f>
        <v>3.68</v>
      </c>
      <c r="AR411" s="13">
        <f>ROUND(AVERAGE(Zinsswaps!AR340:AR411)+'iBoxx Extrapolation'!$H411,2)</f>
        <v>3.66</v>
      </c>
      <c r="AS411" s="13">
        <f>ROUND(AVERAGE(Zinsswaps!AS340:AS411)+'iBoxx Extrapolation'!$H411,2)</f>
        <v>3.64</v>
      </c>
      <c r="AT411" s="13">
        <f>ROUND(AVERAGE(Zinsswaps!AT340:AT411)+'iBoxx Extrapolation'!$H411,2)</f>
        <v>3.62</v>
      </c>
      <c r="AU411" s="13">
        <f>ROUND(AVERAGE(Zinsswaps!AU340:AU411)+'iBoxx Extrapolation'!$H411,2)</f>
        <v>3.61</v>
      </c>
      <c r="AV411" s="13">
        <f>ROUND(AVERAGE(Zinsswaps!AV340:AV411)+'iBoxx Extrapolation'!$H411,2)</f>
        <v>3.59</v>
      </c>
      <c r="AW411" s="13">
        <f>ROUND(AVERAGE(Zinsswaps!AW340:AW411)+'iBoxx Extrapolation'!$H411,2)</f>
        <v>3.57</v>
      </c>
      <c r="AX411" s="13">
        <f>ROUND(AVERAGE(Zinsswaps!AX340:AX411)+'iBoxx Extrapolation'!$H411,2)</f>
        <v>3.56</v>
      </c>
      <c r="AY411" s="13">
        <f>ROUND(AVERAGE(Zinsswaps!AY340:AY411)+'iBoxx Extrapolation'!$H411,2)</f>
        <v>3.54</v>
      </c>
    </row>
    <row r="412" spans="1:51" s="16" customFormat="1" x14ac:dyDescent="0.2">
      <c r="A412" s="12">
        <v>49765</v>
      </c>
      <c r="B412" s="13">
        <f>ROUND(AVERAGE(Zinsswaps!B341:B412)+'iBoxx Extrapolation'!$H412,2)</f>
        <v>2.99</v>
      </c>
      <c r="C412" s="13">
        <f>ROUND(AVERAGE(Zinsswaps!C341:C412)+'iBoxx Extrapolation'!$H412,2)</f>
        <v>3</v>
      </c>
      <c r="D412" s="13">
        <f>ROUND(AVERAGE(Zinsswaps!D341:D412)+'iBoxx Extrapolation'!$H412,2)</f>
        <v>3.05</v>
      </c>
      <c r="E412" s="13">
        <f>ROUND(AVERAGE(Zinsswaps!E341:E412)+'iBoxx Extrapolation'!$H412,2)</f>
        <v>3.12</v>
      </c>
      <c r="F412" s="13">
        <f>ROUND(AVERAGE(Zinsswaps!F341:F412)+'iBoxx Extrapolation'!$H412,2)</f>
        <v>3.19</v>
      </c>
      <c r="G412" s="13">
        <f>ROUND(AVERAGE(Zinsswaps!G341:G412)+'iBoxx Extrapolation'!$H412,2)</f>
        <v>3.27</v>
      </c>
      <c r="H412" s="13">
        <f>ROUND(AVERAGE(Zinsswaps!H341:H412)+'iBoxx Extrapolation'!$H412,2)</f>
        <v>3.34</v>
      </c>
      <c r="I412" s="13">
        <f>ROUND(AVERAGE(Zinsswaps!I341:I412)+'iBoxx Extrapolation'!$H412,2)</f>
        <v>3.41</v>
      </c>
      <c r="J412" s="13">
        <f>ROUND(AVERAGE(Zinsswaps!J341:J412)+'iBoxx Extrapolation'!$H412,2)</f>
        <v>3.48</v>
      </c>
      <c r="K412" s="13">
        <f>ROUND(AVERAGE(Zinsswaps!K341:K412)+'iBoxx Extrapolation'!$H412,2)</f>
        <v>3.54</v>
      </c>
      <c r="L412" s="13">
        <f>ROUND(AVERAGE(Zinsswaps!L341:L412)+'iBoxx Extrapolation'!$H412,2)</f>
        <v>3.6</v>
      </c>
      <c r="M412" s="13">
        <f>ROUND(AVERAGE(Zinsswaps!M341:M412)+'iBoxx Extrapolation'!$H412,2)</f>
        <v>3.65</v>
      </c>
      <c r="N412" s="13">
        <f>ROUND(AVERAGE(Zinsswaps!N341:N412)+'iBoxx Extrapolation'!$H412,2)</f>
        <v>3.7</v>
      </c>
      <c r="O412" s="13">
        <f>ROUND(AVERAGE(Zinsswaps!O341:O412)+'iBoxx Extrapolation'!$H412,2)</f>
        <v>3.75</v>
      </c>
      <c r="P412" s="13">
        <f>ROUND(AVERAGE(Zinsswaps!P341:P412)+'iBoxx Extrapolation'!$H412,2)</f>
        <v>3.78</v>
      </c>
      <c r="Q412" s="13">
        <f>ROUND(AVERAGE(Zinsswaps!Q341:Q412)+'iBoxx Extrapolation'!$H412,2)</f>
        <v>3.81</v>
      </c>
      <c r="R412" s="13">
        <f>ROUND(AVERAGE(Zinsswaps!R341:R412)+'iBoxx Extrapolation'!$H412,2)</f>
        <v>3.83</v>
      </c>
      <c r="S412" s="13">
        <f>ROUND(AVERAGE(Zinsswaps!S341:S412)+'iBoxx Extrapolation'!$H412,2)</f>
        <v>3.85</v>
      </c>
      <c r="T412" s="13">
        <f>ROUND(AVERAGE(Zinsswaps!T341:T412)+'iBoxx Extrapolation'!$H412,2)</f>
        <v>3.87</v>
      </c>
      <c r="U412" s="13">
        <f>ROUND(AVERAGE(Zinsswaps!U341:U412)+'iBoxx Extrapolation'!$H412,2)</f>
        <v>3.89</v>
      </c>
      <c r="V412" s="13">
        <f>ROUND(AVERAGE(Zinsswaps!V341:V412)+'iBoxx Extrapolation'!$H412,2)</f>
        <v>3.89</v>
      </c>
      <c r="W412" s="13">
        <f>ROUND(AVERAGE(Zinsswaps!W341:W412)+'iBoxx Extrapolation'!$H412,2)</f>
        <v>3.89</v>
      </c>
      <c r="X412" s="13">
        <f>ROUND(AVERAGE(Zinsswaps!X341:X412)+'iBoxx Extrapolation'!$H412,2)</f>
        <v>3.89</v>
      </c>
      <c r="Y412" s="13">
        <f>ROUND(AVERAGE(Zinsswaps!Y341:Y412)+'iBoxx Extrapolation'!$H412,2)</f>
        <v>3.89</v>
      </c>
      <c r="Z412" s="13">
        <f>ROUND(AVERAGE(Zinsswaps!Z341:Z412)+'iBoxx Extrapolation'!$H412,2)</f>
        <v>3.89</v>
      </c>
      <c r="AA412" s="13">
        <f>ROUND(AVERAGE(Zinsswaps!AA341:AA412)+'iBoxx Extrapolation'!$H412,2)</f>
        <v>3.88</v>
      </c>
      <c r="AB412" s="13">
        <f>ROUND(AVERAGE(Zinsswaps!AB341:AB412)+'iBoxx Extrapolation'!$H412,2)</f>
        <v>3.88</v>
      </c>
      <c r="AC412" s="13">
        <f>ROUND(AVERAGE(Zinsswaps!AC341:AC412)+'iBoxx Extrapolation'!$H412,2)</f>
        <v>3.87</v>
      </c>
      <c r="AD412" s="13">
        <f>ROUND(AVERAGE(Zinsswaps!AD341:AD412)+'iBoxx Extrapolation'!$H412,2)</f>
        <v>3.86</v>
      </c>
      <c r="AE412" s="13">
        <f>ROUND(AVERAGE(Zinsswaps!AE341:AE412)+'iBoxx Extrapolation'!$H412,2)</f>
        <v>3.86</v>
      </c>
      <c r="AF412" s="13">
        <f>ROUND(AVERAGE(Zinsswaps!AF341:AF412)+'iBoxx Extrapolation'!$H412,2)</f>
        <v>3.84</v>
      </c>
      <c r="AG412" s="13">
        <f>ROUND(AVERAGE(Zinsswaps!AG341:AG412)+'iBoxx Extrapolation'!$H412,2)</f>
        <v>3.82</v>
      </c>
      <c r="AH412" s="13">
        <f>ROUND(AVERAGE(Zinsswaps!AH341:AH412)+'iBoxx Extrapolation'!$H412,2)</f>
        <v>3.81</v>
      </c>
      <c r="AI412" s="13">
        <f>ROUND(AVERAGE(Zinsswaps!AI341:AI412)+'iBoxx Extrapolation'!$H412,2)</f>
        <v>3.79</v>
      </c>
      <c r="AJ412" s="13">
        <f>ROUND(AVERAGE(Zinsswaps!AJ341:AJ412)+'iBoxx Extrapolation'!$H412,2)</f>
        <v>3.78</v>
      </c>
      <c r="AK412" s="13">
        <f>ROUND(AVERAGE(Zinsswaps!AK341:AK412)+'iBoxx Extrapolation'!$H412,2)</f>
        <v>3.77</v>
      </c>
      <c r="AL412" s="13">
        <f>ROUND(AVERAGE(Zinsswaps!AL341:AL412)+'iBoxx Extrapolation'!$H412,2)</f>
        <v>3.76</v>
      </c>
      <c r="AM412" s="13">
        <f>ROUND(AVERAGE(Zinsswaps!AM341:AM412)+'iBoxx Extrapolation'!$H412,2)</f>
        <v>3.75</v>
      </c>
      <c r="AN412" s="13">
        <f>ROUND(AVERAGE(Zinsswaps!AN341:AN412)+'iBoxx Extrapolation'!$H412,2)</f>
        <v>3.74</v>
      </c>
      <c r="AO412" s="13">
        <f>ROUND(AVERAGE(Zinsswaps!AO341:AO412)+'iBoxx Extrapolation'!$H412,2)</f>
        <v>3.73</v>
      </c>
      <c r="AP412" s="13">
        <f>ROUND(AVERAGE(Zinsswaps!AP341:AP412)+'iBoxx Extrapolation'!$H412,2)</f>
        <v>3.7</v>
      </c>
      <c r="AQ412" s="13">
        <f>ROUND(AVERAGE(Zinsswaps!AQ341:AQ412)+'iBoxx Extrapolation'!$H412,2)</f>
        <v>3.68</v>
      </c>
      <c r="AR412" s="13">
        <f>ROUND(AVERAGE(Zinsswaps!AR341:AR412)+'iBoxx Extrapolation'!$H412,2)</f>
        <v>3.66</v>
      </c>
      <c r="AS412" s="13">
        <f>ROUND(AVERAGE(Zinsswaps!AS341:AS412)+'iBoxx Extrapolation'!$H412,2)</f>
        <v>3.64</v>
      </c>
      <c r="AT412" s="13">
        <f>ROUND(AVERAGE(Zinsswaps!AT341:AT412)+'iBoxx Extrapolation'!$H412,2)</f>
        <v>3.62</v>
      </c>
      <c r="AU412" s="13">
        <f>ROUND(AVERAGE(Zinsswaps!AU341:AU412)+'iBoxx Extrapolation'!$H412,2)</f>
        <v>3.61</v>
      </c>
      <c r="AV412" s="13">
        <f>ROUND(AVERAGE(Zinsswaps!AV341:AV412)+'iBoxx Extrapolation'!$H412,2)</f>
        <v>3.59</v>
      </c>
      <c r="AW412" s="13">
        <f>ROUND(AVERAGE(Zinsswaps!AW341:AW412)+'iBoxx Extrapolation'!$H412,2)</f>
        <v>3.57</v>
      </c>
      <c r="AX412" s="13">
        <f>ROUND(AVERAGE(Zinsswaps!AX341:AX412)+'iBoxx Extrapolation'!$H412,2)</f>
        <v>3.56</v>
      </c>
      <c r="AY412" s="13">
        <f>ROUND(AVERAGE(Zinsswaps!AY341:AY412)+'iBoxx Extrapolation'!$H412,2)</f>
        <v>3.54</v>
      </c>
    </row>
    <row r="413" spans="1:51" s="16" customFormat="1" x14ac:dyDescent="0.2">
      <c r="A413" s="12">
        <v>49795</v>
      </c>
      <c r="B413" s="13">
        <f>ROUND(AVERAGE(Zinsswaps!B342:B413)+'iBoxx Extrapolation'!$H413,2)</f>
        <v>2.99</v>
      </c>
      <c r="C413" s="13">
        <f>ROUND(AVERAGE(Zinsswaps!C342:C413)+'iBoxx Extrapolation'!$H413,2)</f>
        <v>3</v>
      </c>
      <c r="D413" s="13">
        <f>ROUND(AVERAGE(Zinsswaps!D342:D413)+'iBoxx Extrapolation'!$H413,2)</f>
        <v>3.05</v>
      </c>
      <c r="E413" s="13">
        <f>ROUND(AVERAGE(Zinsswaps!E342:E413)+'iBoxx Extrapolation'!$H413,2)</f>
        <v>3.12</v>
      </c>
      <c r="F413" s="13">
        <f>ROUND(AVERAGE(Zinsswaps!F342:F413)+'iBoxx Extrapolation'!$H413,2)</f>
        <v>3.19</v>
      </c>
      <c r="G413" s="13">
        <f>ROUND(AVERAGE(Zinsswaps!G342:G413)+'iBoxx Extrapolation'!$H413,2)</f>
        <v>3.27</v>
      </c>
      <c r="H413" s="13">
        <f>ROUND(AVERAGE(Zinsswaps!H342:H413)+'iBoxx Extrapolation'!$H413,2)</f>
        <v>3.34</v>
      </c>
      <c r="I413" s="13">
        <f>ROUND(AVERAGE(Zinsswaps!I342:I413)+'iBoxx Extrapolation'!$H413,2)</f>
        <v>3.41</v>
      </c>
      <c r="J413" s="13">
        <f>ROUND(AVERAGE(Zinsswaps!J342:J413)+'iBoxx Extrapolation'!$H413,2)</f>
        <v>3.48</v>
      </c>
      <c r="K413" s="13">
        <f>ROUND(AVERAGE(Zinsswaps!K342:K413)+'iBoxx Extrapolation'!$H413,2)</f>
        <v>3.54</v>
      </c>
      <c r="L413" s="13">
        <f>ROUND(AVERAGE(Zinsswaps!L342:L413)+'iBoxx Extrapolation'!$H413,2)</f>
        <v>3.6</v>
      </c>
      <c r="M413" s="13">
        <f>ROUND(AVERAGE(Zinsswaps!M342:M413)+'iBoxx Extrapolation'!$H413,2)</f>
        <v>3.65</v>
      </c>
      <c r="N413" s="13">
        <f>ROUND(AVERAGE(Zinsswaps!N342:N413)+'iBoxx Extrapolation'!$H413,2)</f>
        <v>3.7</v>
      </c>
      <c r="O413" s="13">
        <f>ROUND(AVERAGE(Zinsswaps!O342:O413)+'iBoxx Extrapolation'!$H413,2)</f>
        <v>3.75</v>
      </c>
      <c r="P413" s="13">
        <f>ROUND(AVERAGE(Zinsswaps!P342:P413)+'iBoxx Extrapolation'!$H413,2)</f>
        <v>3.78</v>
      </c>
      <c r="Q413" s="13">
        <f>ROUND(AVERAGE(Zinsswaps!Q342:Q413)+'iBoxx Extrapolation'!$H413,2)</f>
        <v>3.81</v>
      </c>
      <c r="R413" s="13">
        <f>ROUND(AVERAGE(Zinsswaps!R342:R413)+'iBoxx Extrapolation'!$H413,2)</f>
        <v>3.83</v>
      </c>
      <c r="S413" s="13">
        <f>ROUND(AVERAGE(Zinsswaps!S342:S413)+'iBoxx Extrapolation'!$H413,2)</f>
        <v>3.85</v>
      </c>
      <c r="T413" s="13">
        <f>ROUND(AVERAGE(Zinsswaps!T342:T413)+'iBoxx Extrapolation'!$H413,2)</f>
        <v>3.87</v>
      </c>
      <c r="U413" s="13">
        <f>ROUND(AVERAGE(Zinsswaps!U342:U413)+'iBoxx Extrapolation'!$H413,2)</f>
        <v>3.89</v>
      </c>
      <c r="V413" s="13">
        <f>ROUND(AVERAGE(Zinsswaps!V342:V413)+'iBoxx Extrapolation'!$H413,2)</f>
        <v>3.89</v>
      </c>
      <c r="W413" s="13">
        <f>ROUND(AVERAGE(Zinsswaps!W342:W413)+'iBoxx Extrapolation'!$H413,2)</f>
        <v>3.89</v>
      </c>
      <c r="X413" s="13">
        <f>ROUND(AVERAGE(Zinsswaps!X342:X413)+'iBoxx Extrapolation'!$H413,2)</f>
        <v>3.89</v>
      </c>
      <c r="Y413" s="13">
        <f>ROUND(AVERAGE(Zinsswaps!Y342:Y413)+'iBoxx Extrapolation'!$H413,2)</f>
        <v>3.89</v>
      </c>
      <c r="Z413" s="13">
        <f>ROUND(AVERAGE(Zinsswaps!Z342:Z413)+'iBoxx Extrapolation'!$H413,2)</f>
        <v>3.89</v>
      </c>
      <c r="AA413" s="13">
        <f>ROUND(AVERAGE(Zinsswaps!AA342:AA413)+'iBoxx Extrapolation'!$H413,2)</f>
        <v>3.88</v>
      </c>
      <c r="AB413" s="13">
        <f>ROUND(AVERAGE(Zinsswaps!AB342:AB413)+'iBoxx Extrapolation'!$H413,2)</f>
        <v>3.88</v>
      </c>
      <c r="AC413" s="13">
        <f>ROUND(AVERAGE(Zinsswaps!AC342:AC413)+'iBoxx Extrapolation'!$H413,2)</f>
        <v>3.87</v>
      </c>
      <c r="AD413" s="13">
        <f>ROUND(AVERAGE(Zinsswaps!AD342:AD413)+'iBoxx Extrapolation'!$H413,2)</f>
        <v>3.86</v>
      </c>
      <c r="AE413" s="13">
        <f>ROUND(AVERAGE(Zinsswaps!AE342:AE413)+'iBoxx Extrapolation'!$H413,2)</f>
        <v>3.86</v>
      </c>
      <c r="AF413" s="13">
        <f>ROUND(AVERAGE(Zinsswaps!AF342:AF413)+'iBoxx Extrapolation'!$H413,2)</f>
        <v>3.84</v>
      </c>
      <c r="AG413" s="13">
        <f>ROUND(AVERAGE(Zinsswaps!AG342:AG413)+'iBoxx Extrapolation'!$H413,2)</f>
        <v>3.82</v>
      </c>
      <c r="AH413" s="13">
        <f>ROUND(AVERAGE(Zinsswaps!AH342:AH413)+'iBoxx Extrapolation'!$H413,2)</f>
        <v>3.81</v>
      </c>
      <c r="AI413" s="13">
        <f>ROUND(AVERAGE(Zinsswaps!AI342:AI413)+'iBoxx Extrapolation'!$H413,2)</f>
        <v>3.79</v>
      </c>
      <c r="AJ413" s="13">
        <f>ROUND(AVERAGE(Zinsswaps!AJ342:AJ413)+'iBoxx Extrapolation'!$H413,2)</f>
        <v>3.78</v>
      </c>
      <c r="AK413" s="13">
        <f>ROUND(AVERAGE(Zinsswaps!AK342:AK413)+'iBoxx Extrapolation'!$H413,2)</f>
        <v>3.77</v>
      </c>
      <c r="AL413" s="13">
        <f>ROUND(AVERAGE(Zinsswaps!AL342:AL413)+'iBoxx Extrapolation'!$H413,2)</f>
        <v>3.76</v>
      </c>
      <c r="AM413" s="13">
        <f>ROUND(AVERAGE(Zinsswaps!AM342:AM413)+'iBoxx Extrapolation'!$H413,2)</f>
        <v>3.75</v>
      </c>
      <c r="AN413" s="13">
        <f>ROUND(AVERAGE(Zinsswaps!AN342:AN413)+'iBoxx Extrapolation'!$H413,2)</f>
        <v>3.74</v>
      </c>
      <c r="AO413" s="13">
        <f>ROUND(AVERAGE(Zinsswaps!AO342:AO413)+'iBoxx Extrapolation'!$H413,2)</f>
        <v>3.73</v>
      </c>
      <c r="AP413" s="13">
        <f>ROUND(AVERAGE(Zinsswaps!AP342:AP413)+'iBoxx Extrapolation'!$H413,2)</f>
        <v>3.7</v>
      </c>
      <c r="AQ413" s="13">
        <f>ROUND(AVERAGE(Zinsswaps!AQ342:AQ413)+'iBoxx Extrapolation'!$H413,2)</f>
        <v>3.68</v>
      </c>
      <c r="AR413" s="13">
        <f>ROUND(AVERAGE(Zinsswaps!AR342:AR413)+'iBoxx Extrapolation'!$H413,2)</f>
        <v>3.66</v>
      </c>
      <c r="AS413" s="13">
        <f>ROUND(AVERAGE(Zinsswaps!AS342:AS413)+'iBoxx Extrapolation'!$H413,2)</f>
        <v>3.64</v>
      </c>
      <c r="AT413" s="13">
        <f>ROUND(AVERAGE(Zinsswaps!AT342:AT413)+'iBoxx Extrapolation'!$H413,2)</f>
        <v>3.62</v>
      </c>
      <c r="AU413" s="13">
        <f>ROUND(AVERAGE(Zinsswaps!AU342:AU413)+'iBoxx Extrapolation'!$H413,2)</f>
        <v>3.61</v>
      </c>
      <c r="AV413" s="13">
        <f>ROUND(AVERAGE(Zinsswaps!AV342:AV413)+'iBoxx Extrapolation'!$H413,2)</f>
        <v>3.59</v>
      </c>
      <c r="AW413" s="13">
        <f>ROUND(AVERAGE(Zinsswaps!AW342:AW413)+'iBoxx Extrapolation'!$H413,2)</f>
        <v>3.57</v>
      </c>
      <c r="AX413" s="13">
        <f>ROUND(AVERAGE(Zinsswaps!AX342:AX413)+'iBoxx Extrapolation'!$H413,2)</f>
        <v>3.56</v>
      </c>
      <c r="AY413" s="13">
        <f>ROUND(AVERAGE(Zinsswaps!AY342:AY413)+'iBoxx Extrapolation'!$H413,2)</f>
        <v>3.54</v>
      </c>
    </row>
    <row r="414" spans="1:51" s="16" customFormat="1" x14ac:dyDescent="0.2">
      <c r="A414" s="12">
        <v>49826</v>
      </c>
      <c r="B414" s="13">
        <f>ROUND(AVERAGE(Zinsswaps!B343:B414)+'iBoxx Extrapolation'!$H414,2)</f>
        <v>2.99</v>
      </c>
      <c r="C414" s="13">
        <f>ROUND(AVERAGE(Zinsswaps!C343:C414)+'iBoxx Extrapolation'!$H414,2)</f>
        <v>3</v>
      </c>
      <c r="D414" s="13">
        <f>ROUND(AVERAGE(Zinsswaps!D343:D414)+'iBoxx Extrapolation'!$H414,2)</f>
        <v>3.05</v>
      </c>
      <c r="E414" s="13">
        <f>ROUND(AVERAGE(Zinsswaps!E343:E414)+'iBoxx Extrapolation'!$H414,2)</f>
        <v>3.12</v>
      </c>
      <c r="F414" s="13">
        <f>ROUND(AVERAGE(Zinsswaps!F343:F414)+'iBoxx Extrapolation'!$H414,2)</f>
        <v>3.19</v>
      </c>
      <c r="G414" s="13">
        <f>ROUND(AVERAGE(Zinsswaps!G343:G414)+'iBoxx Extrapolation'!$H414,2)</f>
        <v>3.27</v>
      </c>
      <c r="H414" s="13">
        <f>ROUND(AVERAGE(Zinsswaps!H343:H414)+'iBoxx Extrapolation'!$H414,2)</f>
        <v>3.34</v>
      </c>
      <c r="I414" s="13">
        <f>ROUND(AVERAGE(Zinsswaps!I343:I414)+'iBoxx Extrapolation'!$H414,2)</f>
        <v>3.41</v>
      </c>
      <c r="J414" s="13">
        <f>ROUND(AVERAGE(Zinsswaps!J343:J414)+'iBoxx Extrapolation'!$H414,2)</f>
        <v>3.48</v>
      </c>
      <c r="K414" s="13">
        <f>ROUND(AVERAGE(Zinsswaps!K343:K414)+'iBoxx Extrapolation'!$H414,2)</f>
        <v>3.54</v>
      </c>
      <c r="L414" s="13">
        <f>ROUND(AVERAGE(Zinsswaps!L343:L414)+'iBoxx Extrapolation'!$H414,2)</f>
        <v>3.6</v>
      </c>
      <c r="M414" s="13">
        <f>ROUND(AVERAGE(Zinsswaps!M343:M414)+'iBoxx Extrapolation'!$H414,2)</f>
        <v>3.65</v>
      </c>
      <c r="N414" s="13">
        <f>ROUND(AVERAGE(Zinsswaps!N343:N414)+'iBoxx Extrapolation'!$H414,2)</f>
        <v>3.7</v>
      </c>
      <c r="O414" s="13">
        <f>ROUND(AVERAGE(Zinsswaps!O343:O414)+'iBoxx Extrapolation'!$H414,2)</f>
        <v>3.75</v>
      </c>
      <c r="P414" s="13">
        <f>ROUND(AVERAGE(Zinsswaps!P343:P414)+'iBoxx Extrapolation'!$H414,2)</f>
        <v>3.78</v>
      </c>
      <c r="Q414" s="13">
        <f>ROUND(AVERAGE(Zinsswaps!Q343:Q414)+'iBoxx Extrapolation'!$H414,2)</f>
        <v>3.81</v>
      </c>
      <c r="R414" s="13">
        <f>ROUND(AVERAGE(Zinsswaps!R343:R414)+'iBoxx Extrapolation'!$H414,2)</f>
        <v>3.83</v>
      </c>
      <c r="S414" s="13">
        <f>ROUND(AVERAGE(Zinsswaps!S343:S414)+'iBoxx Extrapolation'!$H414,2)</f>
        <v>3.85</v>
      </c>
      <c r="T414" s="13">
        <f>ROUND(AVERAGE(Zinsswaps!T343:T414)+'iBoxx Extrapolation'!$H414,2)</f>
        <v>3.87</v>
      </c>
      <c r="U414" s="13">
        <f>ROUND(AVERAGE(Zinsswaps!U343:U414)+'iBoxx Extrapolation'!$H414,2)</f>
        <v>3.89</v>
      </c>
      <c r="V414" s="13">
        <f>ROUND(AVERAGE(Zinsswaps!V343:V414)+'iBoxx Extrapolation'!$H414,2)</f>
        <v>3.89</v>
      </c>
      <c r="W414" s="13">
        <f>ROUND(AVERAGE(Zinsswaps!W343:W414)+'iBoxx Extrapolation'!$H414,2)</f>
        <v>3.89</v>
      </c>
      <c r="X414" s="13">
        <f>ROUND(AVERAGE(Zinsswaps!X343:X414)+'iBoxx Extrapolation'!$H414,2)</f>
        <v>3.89</v>
      </c>
      <c r="Y414" s="13">
        <f>ROUND(AVERAGE(Zinsswaps!Y343:Y414)+'iBoxx Extrapolation'!$H414,2)</f>
        <v>3.89</v>
      </c>
      <c r="Z414" s="13">
        <f>ROUND(AVERAGE(Zinsswaps!Z343:Z414)+'iBoxx Extrapolation'!$H414,2)</f>
        <v>3.89</v>
      </c>
      <c r="AA414" s="13">
        <f>ROUND(AVERAGE(Zinsswaps!AA343:AA414)+'iBoxx Extrapolation'!$H414,2)</f>
        <v>3.88</v>
      </c>
      <c r="AB414" s="13">
        <f>ROUND(AVERAGE(Zinsswaps!AB343:AB414)+'iBoxx Extrapolation'!$H414,2)</f>
        <v>3.88</v>
      </c>
      <c r="AC414" s="13">
        <f>ROUND(AVERAGE(Zinsswaps!AC343:AC414)+'iBoxx Extrapolation'!$H414,2)</f>
        <v>3.87</v>
      </c>
      <c r="AD414" s="13">
        <f>ROUND(AVERAGE(Zinsswaps!AD343:AD414)+'iBoxx Extrapolation'!$H414,2)</f>
        <v>3.86</v>
      </c>
      <c r="AE414" s="13">
        <f>ROUND(AVERAGE(Zinsswaps!AE343:AE414)+'iBoxx Extrapolation'!$H414,2)</f>
        <v>3.86</v>
      </c>
      <c r="AF414" s="13">
        <f>ROUND(AVERAGE(Zinsswaps!AF343:AF414)+'iBoxx Extrapolation'!$H414,2)</f>
        <v>3.84</v>
      </c>
      <c r="AG414" s="13">
        <f>ROUND(AVERAGE(Zinsswaps!AG343:AG414)+'iBoxx Extrapolation'!$H414,2)</f>
        <v>3.82</v>
      </c>
      <c r="AH414" s="13">
        <f>ROUND(AVERAGE(Zinsswaps!AH343:AH414)+'iBoxx Extrapolation'!$H414,2)</f>
        <v>3.81</v>
      </c>
      <c r="AI414" s="13">
        <f>ROUND(AVERAGE(Zinsswaps!AI343:AI414)+'iBoxx Extrapolation'!$H414,2)</f>
        <v>3.79</v>
      </c>
      <c r="AJ414" s="13">
        <f>ROUND(AVERAGE(Zinsswaps!AJ343:AJ414)+'iBoxx Extrapolation'!$H414,2)</f>
        <v>3.78</v>
      </c>
      <c r="AK414" s="13">
        <f>ROUND(AVERAGE(Zinsswaps!AK343:AK414)+'iBoxx Extrapolation'!$H414,2)</f>
        <v>3.77</v>
      </c>
      <c r="AL414" s="13">
        <f>ROUND(AVERAGE(Zinsswaps!AL343:AL414)+'iBoxx Extrapolation'!$H414,2)</f>
        <v>3.76</v>
      </c>
      <c r="AM414" s="13">
        <f>ROUND(AVERAGE(Zinsswaps!AM343:AM414)+'iBoxx Extrapolation'!$H414,2)</f>
        <v>3.75</v>
      </c>
      <c r="AN414" s="13">
        <f>ROUND(AVERAGE(Zinsswaps!AN343:AN414)+'iBoxx Extrapolation'!$H414,2)</f>
        <v>3.74</v>
      </c>
      <c r="AO414" s="13">
        <f>ROUND(AVERAGE(Zinsswaps!AO343:AO414)+'iBoxx Extrapolation'!$H414,2)</f>
        <v>3.73</v>
      </c>
      <c r="AP414" s="13">
        <f>ROUND(AVERAGE(Zinsswaps!AP343:AP414)+'iBoxx Extrapolation'!$H414,2)</f>
        <v>3.7</v>
      </c>
      <c r="AQ414" s="13">
        <f>ROUND(AVERAGE(Zinsswaps!AQ343:AQ414)+'iBoxx Extrapolation'!$H414,2)</f>
        <v>3.68</v>
      </c>
      <c r="AR414" s="13">
        <f>ROUND(AVERAGE(Zinsswaps!AR343:AR414)+'iBoxx Extrapolation'!$H414,2)</f>
        <v>3.66</v>
      </c>
      <c r="AS414" s="13">
        <f>ROUND(AVERAGE(Zinsswaps!AS343:AS414)+'iBoxx Extrapolation'!$H414,2)</f>
        <v>3.64</v>
      </c>
      <c r="AT414" s="13">
        <f>ROUND(AVERAGE(Zinsswaps!AT343:AT414)+'iBoxx Extrapolation'!$H414,2)</f>
        <v>3.62</v>
      </c>
      <c r="AU414" s="13">
        <f>ROUND(AVERAGE(Zinsswaps!AU343:AU414)+'iBoxx Extrapolation'!$H414,2)</f>
        <v>3.61</v>
      </c>
      <c r="AV414" s="13">
        <f>ROUND(AVERAGE(Zinsswaps!AV343:AV414)+'iBoxx Extrapolation'!$H414,2)</f>
        <v>3.59</v>
      </c>
      <c r="AW414" s="13">
        <f>ROUND(AVERAGE(Zinsswaps!AW343:AW414)+'iBoxx Extrapolation'!$H414,2)</f>
        <v>3.57</v>
      </c>
      <c r="AX414" s="13">
        <f>ROUND(AVERAGE(Zinsswaps!AX343:AX414)+'iBoxx Extrapolation'!$H414,2)</f>
        <v>3.56</v>
      </c>
      <c r="AY414" s="13">
        <f>ROUND(AVERAGE(Zinsswaps!AY343:AY414)+'iBoxx Extrapolation'!$H414,2)</f>
        <v>3.54</v>
      </c>
    </row>
    <row r="415" spans="1:51" s="16" customFormat="1" x14ac:dyDescent="0.2">
      <c r="A415" s="12">
        <v>49856</v>
      </c>
      <c r="B415" s="13">
        <f>ROUND(AVERAGE(Zinsswaps!B344:B415)+'iBoxx Extrapolation'!$H415,2)</f>
        <v>2.99</v>
      </c>
      <c r="C415" s="13">
        <f>ROUND(AVERAGE(Zinsswaps!C344:C415)+'iBoxx Extrapolation'!$H415,2)</f>
        <v>3</v>
      </c>
      <c r="D415" s="13">
        <f>ROUND(AVERAGE(Zinsswaps!D344:D415)+'iBoxx Extrapolation'!$H415,2)</f>
        <v>3.05</v>
      </c>
      <c r="E415" s="13">
        <f>ROUND(AVERAGE(Zinsswaps!E344:E415)+'iBoxx Extrapolation'!$H415,2)</f>
        <v>3.12</v>
      </c>
      <c r="F415" s="13">
        <f>ROUND(AVERAGE(Zinsswaps!F344:F415)+'iBoxx Extrapolation'!$H415,2)</f>
        <v>3.19</v>
      </c>
      <c r="G415" s="13">
        <f>ROUND(AVERAGE(Zinsswaps!G344:G415)+'iBoxx Extrapolation'!$H415,2)</f>
        <v>3.27</v>
      </c>
      <c r="H415" s="13">
        <f>ROUND(AVERAGE(Zinsswaps!H344:H415)+'iBoxx Extrapolation'!$H415,2)</f>
        <v>3.34</v>
      </c>
      <c r="I415" s="13">
        <f>ROUND(AVERAGE(Zinsswaps!I344:I415)+'iBoxx Extrapolation'!$H415,2)</f>
        <v>3.41</v>
      </c>
      <c r="J415" s="13">
        <f>ROUND(AVERAGE(Zinsswaps!J344:J415)+'iBoxx Extrapolation'!$H415,2)</f>
        <v>3.48</v>
      </c>
      <c r="K415" s="13">
        <f>ROUND(AVERAGE(Zinsswaps!K344:K415)+'iBoxx Extrapolation'!$H415,2)</f>
        <v>3.54</v>
      </c>
      <c r="L415" s="13">
        <f>ROUND(AVERAGE(Zinsswaps!L344:L415)+'iBoxx Extrapolation'!$H415,2)</f>
        <v>3.6</v>
      </c>
      <c r="M415" s="13">
        <f>ROUND(AVERAGE(Zinsswaps!M344:M415)+'iBoxx Extrapolation'!$H415,2)</f>
        <v>3.65</v>
      </c>
      <c r="N415" s="13">
        <f>ROUND(AVERAGE(Zinsswaps!N344:N415)+'iBoxx Extrapolation'!$H415,2)</f>
        <v>3.7</v>
      </c>
      <c r="O415" s="13">
        <f>ROUND(AVERAGE(Zinsswaps!O344:O415)+'iBoxx Extrapolation'!$H415,2)</f>
        <v>3.75</v>
      </c>
      <c r="P415" s="13">
        <f>ROUND(AVERAGE(Zinsswaps!P344:P415)+'iBoxx Extrapolation'!$H415,2)</f>
        <v>3.78</v>
      </c>
      <c r="Q415" s="13">
        <f>ROUND(AVERAGE(Zinsswaps!Q344:Q415)+'iBoxx Extrapolation'!$H415,2)</f>
        <v>3.81</v>
      </c>
      <c r="R415" s="13">
        <f>ROUND(AVERAGE(Zinsswaps!R344:R415)+'iBoxx Extrapolation'!$H415,2)</f>
        <v>3.83</v>
      </c>
      <c r="S415" s="13">
        <f>ROUND(AVERAGE(Zinsswaps!S344:S415)+'iBoxx Extrapolation'!$H415,2)</f>
        <v>3.85</v>
      </c>
      <c r="T415" s="13">
        <f>ROUND(AVERAGE(Zinsswaps!T344:T415)+'iBoxx Extrapolation'!$H415,2)</f>
        <v>3.87</v>
      </c>
      <c r="U415" s="13">
        <f>ROUND(AVERAGE(Zinsswaps!U344:U415)+'iBoxx Extrapolation'!$H415,2)</f>
        <v>3.89</v>
      </c>
      <c r="V415" s="13">
        <f>ROUND(AVERAGE(Zinsswaps!V344:V415)+'iBoxx Extrapolation'!$H415,2)</f>
        <v>3.89</v>
      </c>
      <c r="W415" s="13">
        <f>ROUND(AVERAGE(Zinsswaps!W344:W415)+'iBoxx Extrapolation'!$H415,2)</f>
        <v>3.89</v>
      </c>
      <c r="X415" s="13">
        <f>ROUND(AVERAGE(Zinsswaps!X344:X415)+'iBoxx Extrapolation'!$H415,2)</f>
        <v>3.89</v>
      </c>
      <c r="Y415" s="13">
        <f>ROUND(AVERAGE(Zinsswaps!Y344:Y415)+'iBoxx Extrapolation'!$H415,2)</f>
        <v>3.89</v>
      </c>
      <c r="Z415" s="13">
        <f>ROUND(AVERAGE(Zinsswaps!Z344:Z415)+'iBoxx Extrapolation'!$H415,2)</f>
        <v>3.89</v>
      </c>
      <c r="AA415" s="13">
        <f>ROUND(AVERAGE(Zinsswaps!AA344:AA415)+'iBoxx Extrapolation'!$H415,2)</f>
        <v>3.88</v>
      </c>
      <c r="AB415" s="13">
        <f>ROUND(AVERAGE(Zinsswaps!AB344:AB415)+'iBoxx Extrapolation'!$H415,2)</f>
        <v>3.88</v>
      </c>
      <c r="AC415" s="13">
        <f>ROUND(AVERAGE(Zinsswaps!AC344:AC415)+'iBoxx Extrapolation'!$H415,2)</f>
        <v>3.87</v>
      </c>
      <c r="AD415" s="13">
        <f>ROUND(AVERAGE(Zinsswaps!AD344:AD415)+'iBoxx Extrapolation'!$H415,2)</f>
        <v>3.86</v>
      </c>
      <c r="AE415" s="13">
        <f>ROUND(AVERAGE(Zinsswaps!AE344:AE415)+'iBoxx Extrapolation'!$H415,2)</f>
        <v>3.86</v>
      </c>
      <c r="AF415" s="13">
        <f>ROUND(AVERAGE(Zinsswaps!AF344:AF415)+'iBoxx Extrapolation'!$H415,2)</f>
        <v>3.84</v>
      </c>
      <c r="AG415" s="13">
        <f>ROUND(AVERAGE(Zinsswaps!AG344:AG415)+'iBoxx Extrapolation'!$H415,2)</f>
        <v>3.82</v>
      </c>
      <c r="AH415" s="13">
        <f>ROUND(AVERAGE(Zinsswaps!AH344:AH415)+'iBoxx Extrapolation'!$H415,2)</f>
        <v>3.81</v>
      </c>
      <c r="AI415" s="13">
        <f>ROUND(AVERAGE(Zinsswaps!AI344:AI415)+'iBoxx Extrapolation'!$H415,2)</f>
        <v>3.79</v>
      </c>
      <c r="AJ415" s="13">
        <f>ROUND(AVERAGE(Zinsswaps!AJ344:AJ415)+'iBoxx Extrapolation'!$H415,2)</f>
        <v>3.78</v>
      </c>
      <c r="AK415" s="13">
        <f>ROUND(AVERAGE(Zinsswaps!AK344:AK415)+'iBoxx Extrapolation'!$H415,2)</f>
        <v>3.77</v>
      </c>
      <c r="AL415" s="13">
        <f>ROUND(AVERAGE(Zinsswaps!AL344:AL415)+'iBoxx Extrapolation'!$H415,2)</f>
        <v>3.76</v>
      </c>
      <c r="AM415" s="13">
        <f>ROUND(AVERAGE(Zinsswaps!AM344:AM415)+'iBoxx Extrapolation'!$H415,2)</f>
        <v>3.75</v>
      </c>
      <c r="AN415" s="13">
        <f>ROUND(AVERAGE(Zinsswaps!AN344:AN415)+'iBoxx Extrapolation'!$H415,2)</f>
        <v>3.74</v>
      </c>
      <c r="AO415" s="13">
        <f>ROUND(AVERAGE(Zinsswaps!AO344:AO415)+'iBoxx Extrapolation'!$H415,2)</f>
        <v>3.73</v>
      </c>
      <c r="AP415" s="13">
        <f>ROUND(AVERAGE(Zinsswaps!AP344:AP415)+'iBoxx Extrapolation'!$H415,2)</f>
        <v>3.7</v>
      </c>
      <c r="AQ415" s="13">
        <f>ROUND(AVERAGE(Zinsswaps!AQ344:AQ415)+'iBoxx Extrapolation'!$H415,2)</f>
        <v>3.68</v>
      </c>
      <c r="AR415" s="13">
        <f>ROUND(AVERAGE(Zinsswaps!AR344:AR415)+'iBoxx Extrapolation'!$H415,2)</f>
        <v>3.66</v>
      </c>
      <c r="AS415" s="13">
        <f>ROUND(AVERAGE(Zinsswaps!AS344:AS415)+'iBoxx Extrapolation'!$H415,2)</f>
        <v>3.64</v>
      </c>
      <c r="AT415" s="13">
        <f>ROUND(AVERAGE(Zinsswaps!AT344:AT415)+'iBoxx Extrapolation'!$H415,2)</f>
        <v>3.62</v>
      </c>
      <c r="AU415" s="13">
        <f>ROUND(AVERAGE(Zinsswaps!AU344:AU415)+'iBoxx Extrapolation'!$H415,2)</f>
        <v>3.61</v>
      </c>
      <c r="AV415" s="13">
        <f>ROUND(AVERAGE(Zinsswaps!AV344:AV415)+'iBoxx Extrapolation'!$H415,2)</f>
        <v>3.59</v>
      </c>
      <c r="AW415" s="13">
        <f>ROUND(AVERAGE(Zinsswaps!AW344:AW415)+'iBoxx Extrapolation'!$H415,2)</f>
        <v>3.57</v>
      </c>
      <c r="AX415" s="13">
        <f>ROUND(AVERAGE(Zinsswaps!AX344:AX415)+'iBoxx Extrapolation'!$H415,2)</f>
        <v>3.56</v>
      </c>
      <c r="AY415" s="13">
        <f>ROUND(AVERAGE(Zinsswaps!AY344:AY415)+'iBoxx Extrapolation'!$H415,2)</f>
        <v>3.54</v>
      </c>
    </row>
    <row r="416" spans="1:51" s="16" customFormat="1" x14ac:dyDescent="0.2">
      <c r="A416" s="12">
        <v>49887</v>
      </c>
      <c r="B416" s="13">
        <f>ROUND(AVERAGE(Zinsswaps!B345:B416)+'iBoxx Extrapolation'!$H416,2)</f>
        <v>2.99</v>
      </c>
      <c r="C416" s="13">
        <f>ROUND(AVERAGE(Zinsswaps!C345:C416)+'iBoxx Extrapolation'!$H416,2)</f>
        <v>3</v>
      </c>
      <c r="D416" s="13">
        <f>ROUND(AVERAGE(Zinsswaps!D345:D416)+'iBoxx Extrapolation'!$H416,2)</f>
        <v>3.05</v>
      </c>
      <c r="E416" s="13">
        <f>ROUND(AVERAGE(Zinsswaps!E345:E416)+'iBoxx Extrapolation'!$H416,2)</f>
        <v>3.12</v>
      </c>
      <c r="F416" s="13">
        <f>ROUND(AVERAGE(Zinsswaps!F345:F416)+'iBoxx Extrapolation'!$H416,2)</f>
        <v>3.19</v>
      </c>
      <c r="G416" s="13">
        <f>ROUND(AVERAGE(Zinsswaps!G345:G416)+'iBoxx Extrapolation'!$H416,2)</f>
        <v>3.27</v>
      </c>
      <c r="H416" s="13">
        <f>ROUND(AVERAGE(Zinsswaps!H345:H416)+'iBoxx Extrapolation'!$H416,2)</f>
        <v>3.34</v>
      </c>
      <c r="I416" s="13">
        <f>ROUND(AVERAGE(Zinsswaps!I345:I416)+'iBoxx Extrapolation'!$H416,2)</f>
        <v>3.41</v>
      </c>
      <c r="J416" s="13">
        <f>ROUND(AVERAGE(Zinsswaps!J345:J416)+'iBoxx Extrapolation'!$H416,2)</f>
        <v>3.48</v>
      </c>
      <c r="K416" s="13">
        <f>ROUND(AVERAGE(Zinsswaps!K345:K416)+'iBoxx Extrapolation'!$H416,2)</f>
        <v>3.54</v>
      </c>
      <c r="L416" s="13">
        <f>ROUND(AVERAGE(Zinsswaps!L345:L416)+'iBoxx Extrapolation'!$H416,2)</f>
        <v>3.6</v>
      </c>
      <c r="M416" s="13">
        <f>ROUND(AVERAGE(Zinsswaps!M345:M416)+'iBoxx Extrapolation'!$H416,2)</f>
        <v>3.65</v>
      </c>
      <c r="N416" s="13">
        <f>ROUND(AVERAGE(Zinsswaps!N345:N416)+'iBoxx Extrapolation'!$H416,2)</f>
        <v>3.7</v>
      </c>
      <c r="O416" s="13">
        <f>ROUND(AVERAGE(Zinsswaps!O345:O416)+'iBoxx Extrapolation'!$H416,2)</f>
        <v>3.75</v>
      </c>
      <c r="P416" s="13">
        <f>ROUND(AVERAGE(Zinsswaps!P345:P416)+'iBoxx Extrapolation'!$H416,2)</f>
        <v>3.78</v>
      </c>
      <c r="Q416" s="13">
        <f>ROUND(AVERAGE(Zinsswaps!Q345:Q416)+'iBoxx Extrapolation'!$H416,2)</f>
        <v>3.81</v>
      </c>
      <c r="R416" s="13">
        <f>ROUND(AVERAGE(Zinsswaps!R345:R416)+'iBoxx Extrapolation'!$H416,2)</f>
        <v>3.83</v>
      </c>
      <c r="S416" s="13">
        <f>ROUND(AVERAGE(Zinsswaps!S345:S416)+'iBoxx Extrapolation'!$H416,2)</f>
        <v>3.85</v>
      </c>
      <c r="T416" s="13">
        <f>ROUND(AVERAGE(Zinsswaps!T345:T416)+'iBoxx Extrapolation'!$H416,2)</f>
        <v>3.87</v>
      </c>
      <c r="U416" s="13">
        <f>ROUND(AVERAGE(Zinsswaps!U345:U416)+'iBoxx Extrapolation'!$H416,2)</f>
        <v>3.89</v>
      </c>
      <c r="V416" s="13">
        <f>ROUND(AVERAGE(Zinsswaps!V345:V416)+'iBoxx Extrapolation'!$H416,2)</f>
        <v>3.89</v>
      </c>
      <c r="W416" s="13">
        <f>ROUND(AVERAGE(Zinsswaps!W345:W416)+'iBoxx Extrapolation'!$H416,2)</f>
        <v>3.89</v>
      </c>
      <c r="X416" s="13">
        <f>ROUND(AVERAGE(Zinsswaps!X345:X416)+'iBoxx Extrapolation'!$H416,2)</f>
        <v>3.89</v>
      </c>
      <c r="Y416" s="13">
        <f>ROUND(AVERAGE(Zinsswaps!Y345:Y416)+'iBoxx Extrapolation'!$H416,2)</f>
        <v>3.89</v>
      </c>
      <c r="Z416" s="13">
        <f>ROUND(AVERAGE(Zinsswaps!Z345:Z416)+'iBoxx Extrapolation'!$H416,2)</f>
        <v>3.89</v>
      </c>
      <c r="AA416" s="13">
        <f>ROUND(AVERAGE(Zinsswaps!AA345:AA416)+'iBoxx Extrapolation'!$H416,2)</f>
        <v>3.88</v>
      </c>
      <c r="AB416" s="13">
        <f>ROUND(AVERAGE(Zinsswaps!AB345:AB416)+'iBoxx Extrapolation'!$H416,2)</f>
        <v>3.88</v>
      </c>
      <c r="AC416" s="13">
        <f>ROUND(AVERAGE(Zinsswaps!AC345:AC416)+'iBoxx Extrapolation'!$H416,2)</f>
        <v>3.87</v>
      </c>
      <c r="AD416" s="13">
        <f>ROUND(AVERAGE(Zinsswaps!AD345:AD416)+'iBoxx Extrapolation'!$H416,2)</f>
        <v>3.86</v>
      </c>
      <c r="AE416" s="13">
        <f>ROUND(AVERAGE(Zinsswaps!AE345:AE416)+'iBoxx Extrapolation'!$H416,2)</f>
        <v>3.86</v>
      </c>
      <c r="AF416" s="13">
        <f>ROUND(AVERAGE(Zinsswaps!AF345:AF416)+'iBoxx Extrapolation'!$H416,2)</f>
        <v>3.84</v>
      </c>
      <c r="AG416" s="13">
        <f>ROUND(AVERAGE(Zinsswaps!AG345:AG416)+'iBoxx Extrapolation'!$H416,2)</f>
        <v>3.82</v>
      </c>
      <c r="AH416" s="13">
        <f>ROUND(AVERAGE(Zinsswaps!AH345:AH416)+'iBoxx Extrapolation'!$H416,2)</f>
        <v>3.81</v>
      </c>
      <c r="AI416" s="13">
        <f>ROUND(AVERAGE(Zinsswaps!AI345:AI416)+'iBoxx Extrapolation'!$H416,2)</f>
        <v>3.79</v>
      </c>
      <c r="AJ416" s="13">
        <f>ROUND(AVERAGE(Zinsswaps!AJ345:AJ416)+'iBoxx Extrapolation'!$H416,2)</f>
        <v>3.78</v>
      </c>
      <c r="AK416" s="13">
        <f>ROUND(AVERAGE(Zinsswaps!AK345:AK416)+'iBoxx Extrapolation'!$H416,2)</f>
        <v>3.77</v>
      </c>
      <c r="AL416" s="13">
        <f>ROUND(AVERAGE(Zinsswaps!AL345:AL416)+'iBoxx Extrapolation'!$H416,2)</f>
        <v>3.76</v>
      </c>
      <c r="AM416" s="13">
        <f>ROUND(AVERAGE(Zinsswaps!AM345:AM416)+'iBoxx Extrapolation'!$H416,2)</f>
        <v>3.75</v>
      </c>
      <c r="AN416" s="13">
        <f>ROUND(AVERAGE(Zinsswaps!AN345:AN416)+'iBoxx Extrapolation'!$H416,2)</f>
        <v>3.74</v>
      </c>
      <c r="AO416" s="13">
        <f>ROUND(AVERAGE(Zinsswaps!AO345:AO416)+'iBoxx Extrapolation'!$H416,2)</f>
        <v>3.73</v>
      </c>
      <c r="AP416" s="13">
        <f>ROUND(AVERAGE(Zinsswaps!AP345:AP416)+'iBoxx Extrapolation'!$H416,2)</f>
        <v>3.7</v>
      </c>
      <c r="AQ416" s="13">
        <f>ROUND(AVERAGE(Zinsswaps!AQ345:AQ416)+'iBoxx Extrapolation'!$H416,2)</f>
        <v>3.68</v>
      </c>
      <c r="AR416" s="13">
        <f>ROUND(AVERAGE(Zinsswaps!AR345:AR416)+'iBoxx Extrapolation'!$H416,2)</f>
        <v>3.66</v>
      </c>
      <c r="AS416" s="13">
        <f>ROUND(AVERAGE(Zinsswaps!AS345:AS416)+'iBoxx Extrapolation'!$H416,2)</f>
        <v>3.64</v>
      </c>
      <c r="AT416" s="13">
        <f>ROUND(AVERAGE(Zinsswaps!AT345:AT416)+'iBoxx Extrapolation'!$H416,2)</f>
        <v>3.62</v>
      </c>
      <c r="AU416" s="13">
        <f>ROUND(AVERAGE(Zinsswaps!AU345:AU416)+'iBoxx Extrapolation'!$H416,2)</f>
        <v>3.61</v>
      </c>
      <c r="AV416" s="13">
        <f>ROUND(AVERAGE(Zinsswaps!AV345:AV416)+'iBoxx Extrapolation'!$H416,2)</f>
        <v>3.59</v>
      </c>
      <c r="AW416" s="13">
        <f>ROUND(AVERAGE(Zinsswaps!AW345:AW416)+'iBoxx Extrapolation'!$H416,2)</f>
        <v>3.57</v>
      </c>
      <c r="AX416" s="13">
        <f>ROUND(AVERAGE(Zinsswaps!AX345:AX416)+'iBoxx Extrapolation'!$H416,2)</f>
        <v>3.56</v>
      </c>
      <c r="AY416" s="13">
        <f>ROUND(AVERAGE(Zinsswaps!AY345:AY416)+'iBoxx Extrapolation'!$H416,2)</f>
        <v>3.54</v>
      </c>
    </row>
    <row r="417" spans="1:51" s="16" customFormat="1" x14ac:dyDescent="0.2">
      <c r="A417" s="12">
        <v>49918</v>
      </c>
      <c r="B417" s="13">
        <f>ROUND(AVERAGE(Zinsswaps!B346:B417)+'iBoxx Extrapolation'!$H417,2)</f>
        <v>2.99</v>
      </c>
      <c r="C417" s="13">
        <f>ROUND(AVERAGE(Zinsswaps!C346:C417)+'iBoxx Extrapolation'!$H417,2)</f>
        <v>3</v>
      </c>
      <c r="D417" s="13">
        <f>ROUND(AVERAGE(Zinsswaps!D346:D417)+'iBoxx Extrapolation'!$H417,2)</f>
        <v>3.05</v>
      </c>
      <c r="E417" s="13">
        <f>ROUND(AVERAGE(Zinsswaps!E346:E417)+'iBoxx Extrapolation'!$H417,2)</f>
        <v>3.12</v>
      </c>
      <c r="F417" s="13">
        <f>ROUND(AVERAGE(Zinsswaps!F346:F417)+'iBoxx Extrapolation'!$H417,2)</f>
        <v>3.19</v>
      </c>
      <c r="G417" s="13">
        <f>ROUND(AVERAGE(Zinsswaps!G346:G417)+'iBoxx Extrapolation'!$H417,2)</f>
        <v>3.27</v>
      </c>
      <c r="H417" s="13">
        <f>ROUND(AVERAGE(Zinsswaps!H346:H417)+'iBoxx Extrapolation'!$H417,2)</f>
        <v>3.34</v>
      </c>
      <c r="I417" s="13">
        <f>ROUND(AVERAGE(Zinsswaps!I346:I417)+'iBoxx Extrapolation'!$H417,2)</f>
        <v>3.41</v>
      </c>
      <c r="J417" s="13">
        <f>ROUND(AVERAGE(Zinsswaps!J346:J417)+'iBoxx Extrapolation'!$H417,2)</f>
        <v>3.48</v>
      </c>
      <c r="K417" s="13">
        <f>ROUND(AVERAGE(Zinsswaps!K346:K417)+'iBoxx Extrapolation'!$H417,2)</f>
        <v>3.54</v>
      </c>
      <c r="L417" s="13">
        <f>ROUND(AVERAGE(Zinsswaps!L346:L417)+'iBoxx Extrapolation'!$H417,2)</f>
        <v>3.6</v>
      </c>
      <c r="M417" s="13">
        <f>ROUND(AVERAGE(Zinsswaps!M346:M417)+'iBoxx Extrapolation'!$H417,2)</f>
        <v>3.65</v>
      </c>
      <c r="N417" s="13">
        <f>ROUND(AVERAGE(Zinsswaps!N346:N417)+'iBoxx Extrapolation'!$H417,2)</f>
        <v>3.7</v>
      </c>
      <c r="O417" s="13">
        <f>ROUND(AVERAGE(Zinsswaps!O346:O417)+'iBoxx Extrapolation'!$H417,2)</f>
        <v>3.75</v>
      </c>
      <c r="P417" s="13">
        <f>ROUND(AVERAGE(Zinsswaps!P346:P417)+'iBoxx Extrapolation'!$H417,2)</f>
        <v>3.78</v>
      </c>
      <c r="Q417" s="13">
        <f>ROUND(AVERAGE(Zinsswaps!Q346:Q417)+'iBoxx Extrapolation'!$H417,2)</f>
        <v>3.81</v>
      </c>
      <c r="R417" s="13">
        <f>ROUND(AVERAGE(Zinsswaps!R346:R417)+'iBoxx Extrapolation'!$H417,2)</f>
        <v>3.83</v>
      </c>
      <c r="S417" s="13">
        <f>ROUND(AVERAGE(Zinsswaps!S346:S417)+'iBoxx Extrapolation'!$H417,2)</f>
        <v>3.85</v>
      </c>
      <c r="T417" s="13">
        <f>ROUND(AVERAGE(Zinsswaps!T346:T417)+'iBoxx Extrapolation'!$H417,2)</f>
        <v>3.87</v>
      </c>
      <c r="U417" s="13">
        <f>ROUND(AVERAGE(Zinsswaps!U346:U417)+'iBoxx Extrapolation'!$H417,2)</f>
        <v>3.89</v>
      </c>
      <c r="V417" s="13">
        <f>ROUND(AVERAGE(Zinsswaps!V346:V417)+'iBoxx Extrapolation'!$H417,2)</f>
        <v>3.89</v>
      </c>
      <c r="W417" s="13">
        <f>ROUND(AVERAGE(Zinsswaps!W346:W417)+'iBoxx Extrapolation'!$H417,2)</f>
        <v>3.89</v>
      </c>
      <c r="X417" s="13">
        <f>ROUND(AVERAGE(Zinsswaps!X346:X417)+'iBoxx Extrapolation'!$H417,2)</f>
        <v>3.89</v>
      </c>
      <c r="Y417" s="13">
        <f>ROUND(AVERAGE(Zinsswaps!Y346:Y417)+'iBoxx Extrapolation'!$H417,2)</f>
        <v>3.89</v>
      </c>
      <c r="Z417" s="13">
        <f>ROUND(AVERAGE(Zinsswaps!Z346:Z417)+'iBoxx Extrapolation'!$H417,2)</f>
        <v>3.89</v>
      </c>
      <c r="AA417" s="13">
        <f>ROUND(AVERAGE(Zinsswaps!AA346:AA417)+'iBoxx Extrapolation'!$H417,2)</f>
        <v>3.88</v>
      </c>
      <c r="AB417" s="13">
        <f>ROUND(AVERAGE(Zinsswaps!AB346:AB417)+'iBoxx Extrapolation'!$H417,2)</f>
        <v>3.88</v>
      </c>
      <c r="AC417" s="13">
        <f>ROUND(AVERAGE(Zinsswaps!AC346:AC417)+'iBoxx Extrapolation'!$H417,2)</f>
        <v>3.87</v>
      </c>
      <c r="AD417" s="13">
        <f>ROUND(AVERAGE(Zinsswaps!AD346:AD417)+'iBoxx Extrapolation'!$H417,2)</f>
        <v>3.86</v>
      </c>
      <c r="AE417" s="13">
        <f>ROUND(AVERAGE(Zinsswaps!AE346:AE417)+'iBoxx Extrapolation'!$H417,2)</f>
        <v>3.86</v>
      </c>
      <c r="AF417" s="13">
        <f>ROUND(AVERAGE(Zinsswaps!AF346:AF417)+'iBoxx Extrapolation'!$H417,2)</f>
        <v>3.84</v>
      </c>
      <c r="AG417" s="13">
        <f>ROUND(AVERAGE(Zinsswaps!AG346:AG417)+'iBoxx Extrapolation'!$H417,2)</f>
        <v>3.82</v>
      </c>
      <c r="AH417" s="13">
        <f>ROUND(AVERAGE(Zinsswaps!AH346:AH417)+'iBoxx Extrapolation'!$H417,2)</f>
        <v>3.81</v>
      </c>
      <c r="AI417" s="13">
        <f>ROUND(AVERAGE(Zinsswaps!AI346:AI417)+'iBoxx Extrapolation'!$H417,2)</f>
        <v>3.79</v>
      </c>
      <c r="AJ417" s="13">
        <f>ROUND(AVERAGE(Zinsswaps!AJ346:AJ417)+'iBoxx Extrapolation'!$H417,2)</f>
        <v>3.78</v>
      </c>
      <c r="AK417" s="13">
        <f>ROUND(AVERAGE(Zinsswaps!AK346:AK417)+'iBoxx Extrapolation'!$H417,2)</f>
        <v>3.77</v>
      </c>
      <c r="AL417" s="13">
        <f>ROUND(AVERAGE(Zinsswaps!AL346:AL417)+'iBoxx Extrapolation'!$H417,2)</f>
        <v>3.76</v>
      </c>
      <c r="AM417" s="13">
        <f>ROUND(AVERAGE(Zinsswaps!AM346:AM417)+'iBoxx Extrapolation'!$H417,2)</f>
        <v>3.75</v>
      </c>
      <c r="AN417" s="13">
        <f>ROUND(AVERAGE(Zinsswaps!AN346:AN417)+'iBoxx Extrapolation'!$H417,2)</f>
        <v>3.74</v>
      </c>
      <c r="AO417" s="13">
        <f>ROUND(AVERAGE(Zinsswaps!AO346:AO417)+'iBoxx Extrapolation'!$H417,2)</f>
        <v>3.73</v>
      </c>
      <c r="AP417" s="13">
        <f>ROUND(AVERAGE(Zinsswaps!AP346:AP417)+'iBoxx Extrapolation'!$H417,2)</f>
        <v>3.7</v>
      </c>
      <c r="AQ417" s="13">
        <f>ROUND(AVERAGE(Zinsswaps!AQ346:AQ417)+'iBoxx Extrapolation'!$H417,2)</f>
        <v>3.68</v>
      </c>
      <c r="AR417" s="13">
        <f>ROUND(AVERAGE(Zinsswaps!AR346:AR417)+'iBoxx Extrapolation'!$H417,2)</f>
        <v>3.66</v>
      </c>
      <c r="AS417" s="13">
        <f>ROUND(AVERAGE(Zinsswaps!AS346:AS417)+'iBoxx Extrapolation'!$H417,2)</f>
        <v>3.64</v>
      </c>
      <c r="AT417" s="13">
        <f>ROUND(AVERAGE(Zinsswaps!AT346:AT417)+'iBoxx Extrapolation'!$H417,2)</f>
        <v>3.62</v>
      </c>
      <c r="AU417" s="13">
        <f>ROUND(AVERAGE(Zinsswaps!AU346:AU417)+'iBoxx Extrapolation'!$H417,2)</f>
        <v>3.61</v>
      </c>
      <c r="AV417" s="13">
        <f>ROUND(AVERAGE(Zinsswaps!AV346:AV417)+'iBoxx Extrapolation'!$H417,2)</f>
        <v>3.59</v>
      </c>
      <c r="AW417" s="13">
        <f>ROUND(AVERAGE(Zinsswaps!AW346:AW417)+'iBoxx Extrapolation'!$H417,2)</f>
        <v>3.57</v>
      </c>
      <c r="AX417" s="13">
        <f>ROUND(AVERAGE(Zinsswaps!AX346:AX417)+'iBoxx Extrapolation'!$H417,2)</f>
        <v>3.56</v>
      </c>
      <c r="AY417" s="13">
        <f>ROUND(AVERAGE(Zinsswaps!AY346:AY417)+'iBoxx Extrapolation'!$H417,2)</f>
        <v>3.54</v>
      </c>
    </row>
    <row r="418" spans="1:51" s="16" customFormat="1" x14ac:dyDescent="0.2">
      <c r="A418" s="12">
        <v>49948</v>
      </c>
      <c r="B418" s="13">
        <f>ROUND(AVERAGE(Zinsswaps!B347:B418)+'iBoxx Extrapolation'!$H418,2)</f>
        <v>2.99</v>
      </c>
      <c r="C418" s="13">
        <f>ROUND(AVERAGE(Zinsswaps!C347:C418)+'iBoxx Extrapolation'!$H418,2)</f>
        <v>3</v>
      </c>
      <c r="D418" s="13">
        <f>ROUND(AVERAGE(Zinsswaps!D347:D418)+'iBoxx Extrapolation'!$H418,2)</f>
        <v>3.05</v>
      </c>
      <c r="E418" s="13">
        <f>ROUND(AVERAGE(Zinsswaps!E347:E418)+'iBoxx Extrapolation'!$H418,2)</f>
        <v>3.12</v>
      </c>
      <c r="F418" s="13">
        <f>ROUND(AVERAGE(Zinsswaps!F347:F418)+'iBoxx Extrapolation'!$H418,2)</f>
        <v>3.19</v>
      </c>
      <c r="G418" s="13">
        <f>ROUND(AVERAGE(Zinsswaps!G347:G418)+'iBoxx Extrapolation'!$H418,2)</f>
        <v>3.27</v>
      </c>
      <c r="H418" s="13">
        <f>ROUND(AVERAGE(Zinsswaps!H347:H418)+'iBoxx Extrapolation'!$H418,2)</f>
        <v>3.34</v>
      </c>
      <c r="I418" s="13">
        <f>ROUND(AVERAGE(Zinsswaps!I347:I418)+'iBoxx Extrapolation'!$H418,2)</f>
        <v>3.41</v>
      </c>
      <c r="J418" s="13">
        <f>ROUND(AVERAGE(Zinsswaps!J347:J418)+'iBoxx Extrapolation'!$H418,2)</f>
        <v>3.48</v>
      </c>
      <c r="K418" s="13">
        <f>ROUND(AVERAGE(Zinsswaps!K347:K418)+'iBoxx Extrapolation'!$H418,2)</f>
        <v>3.54</v>
      </c>
      <c r="L418" s="13">
        <f>ROUND(AVERAGE(Zinsswaps!L347:L418)+'iBoxx Extrapolation'!$H418,2)</f>
        <v>3.6</v>
      </c>
      <c r="M418" s="13">
        <f>ROUND(AVERAGE(Zinsswaps!M347:M418)+'iBoxx Extrapolation'!$H418,2)</f>
        <v>3.65</v>
      </c>
      <c r="N418" s="13">
        <f>ROUND(AVERAGE(Zinsswaps!N347:N418)+'iBoxx Extrapolation'!$H418,2)</f>
        <v>3.7</v>
      </c>
      <c r="O418" s="13">
        <f>ROUND(AVERAGE(Zinsswaps!O347:O418)+'iBoxx Extrapolation'!$H418,2)</f>
        <v>3.75</v>
      </c>
      <c r="P418" s="13">
        <f>ROUND(AVERAGE(Zinsswaps!P347:P418)+'iBoxx Extrapolation'!$H418,2)</f>
        <v>3.78</v>
      </c>
      <c r="Q418" s="13">
        <f>ROUND(AVERAGE(Zinsswaps!Q347:Q418)+'iBoxx Extrapolation'!$H418,2)</f>
        <v>3.81</v>
      </c>
      <c r="R418" s="13">
        <f>ROUND(AVERAGE(Zinsswaps!R347:R418)+'iBoxx Extrapolation'!$H418,2)</f>
        <v>3.83</v>
      </c>
      <c r="S418" s="13">
        <f>ROUND(AVERAGE(Zinsswaps!S347:S418)+'iBoxx Extrapolation'!$H418,2)</f>
        <v>3.85</v>
      </c>
      <c r="T418" s="13">
        <f>ROUND(AVERAGE(Zinsswaps!T347:T418)+'iBoxx Extrapolation'!$H418,2)</f>
        <v>3.87</v>
      </c>
      <c r="U418" s="13">
        <f>ROUND(AVERAGE(Zinsswaps!U347:U418)+'iBoxx Extrapolation'!$H418,2)</f>
        <v>3.89</v>
      </c>
      <c r="V418" s="13">
        <f>ROUND(AVERAGE(Zinsswaps!V347:V418)+'iBoxx Extrapolation'!$H418,2)</f>
        <v>3.89</v>
      </c>
      <c r="W418" s="13">
        <f>ROUND(AVERAGE(Zinsswaps!W347:W418)+'iBoxx Extrapolation'!$H418,2)</f>
        <v>3.89</v>
      </c>
      <c r="X418" s="13">
        <f>ROUND(AVERAGE(Zinsswaps!X347:X418)+'iBoxx Extrapolation'!$H418,2)</f>
        <v>3.89</v>
      </c>
      <c r="Y418" s="13">
        <f>ROUND(AVERAGE(Zinsswaps!Y347:Y418)+'iBoxx Extrapolation'!$H418,2)</f>
        <v>3.89</v>
      </c>
      <c r="Z418" s="13">
        <f>ROUND(AVERAGE(Zinsswaps!Z347:Z418)+'iBoxx Extrapolation'!$H418,2)</f>
        <v>3.89</v>
      </c>
      <c r="AA418" s="13">
        <f>ROUND(AVERAGE(Zinsswaps!AA347:AA418)+'iBoxx Extrapolation'!$H418,2)</f>
        <v>3.88</v>
      </c>
      <c r="AB418" s="13">
        <f>ROUND(AVERAGE(Zinsswaps!AB347:AB418)+'iBoxx Extrapolation'!$H418,2)</f>
        <v>3.88</v>
      </c>
      <c r="AC418" s="13">
        <f>ROUND(AVERAGE(Zinsswaps!AC347:AC418)+'iBoxx Extrapolation'!$H418,2)</f>
        <v>3.87</v>
      </c>
      <c r="AD418" s="13">
        <f>ROUND(AVERAGE(Zinsswaps!AD347:AD418)+'iBoxx Extrapolation'!$H418,2)</f>
        <v>3.86</v>
      </c>
      <c r="AE418" s="13">
        <f>ROUND(AVERAGE(Zinsswaps!AE347:AE418)+'iBoxx Extrapolation'!$H418,2)</f>
        <v>3.86</v>
      </c>
      <c r="AF418" s="13">
        <f>ROUND(AVERAGE(Zinsswaps!AF347:AF418)+'iBoxx Extrapolation'!$H418,2)</f>
        <v>3.84</v>
      </c>
      <c r="AG418" s="13">
        <f>ROUND(AVERAGE(Zinsswaps!AG347:AG418)+'iBoxx Extrapolation'!$H418,2)</f>
        <v>3.82</v>
      </c>
      <c r="AH418" s="13">
        <f>ROUND(AVERAGE(Zinsswaps!AH347:AH418)+'iBoxx Extrapolation'!$H418,2)</f>
        <v>3.81</v>
      </c>
      <c r="AI418" s="13">
        <f>ROUND(AVERAGE(Zinsswaps!AI347:AI418)+'iBoxx Extrapolation'!$H418,2)</f>
        <v>3.79</v>
      </c>
      <c r="AJ418" s="13">
        <f>ROUND(AVERAGE(Zinsswaps!AJ347:AJ418)+'iBoxx Extrapolation'!$H418,2)</f>
        <v>3.78</v>
      </c>
      <c r="AK418" s="13">
        <f>ROUND(AVERAGE(Zinsswaps!AK347:AK418)+'iBoxx Extrapolation'!$H418,2)</f>
        <v>3.77</v>
      </c>
      <c r="AL418" s="13">
        <f>ROUND(AVERAGE(Zinsswaps!AL347:AL418)+'iBoxx Extrapolation'!$H418,2)</f>
        <v>3.76</v>
      </c>
      <c r="AM418" s="13">
        <f>ROUND(AVERAGE(Zinsswaps!AM347:AM418)+'iBoxx Extrapolation'!$H418,2)</f>
        <v>3.75</v>
      </c>
      <c r="AN418" s="13">
        <f>ROUND(AVERAGE(Zinsswaps!AN347:AN418)+'iBoxx Extrapolation'!$H418,2)</f>
        <v>3.74</v>
      </c>
      <c r="AO418" s="13">
        <f>ROUND(AVERAGE(Zinsswaps!AO347:AO418)+'iBoxx Extrapolation'!$H418,2)</f>
        <v>3.73</v>
      </c>
      <c r="AP418" s="13">
        <f>ROUND(AVERAGE(Zinsswaps!AP347:AP418)+'iBoxx Extrapolation'!$H418,2)</f>
        <v>3.7</v>
      </c>
      <c r="AQ418" s="13">
        <f>ROUND(AVERAGE(Zinsswaps!AQ347:AQ418)+'iBoxx Extrapolation'!$H418,2)</f>
        <v>3.68</v>
      </c>
      <c r="AR418" s="13">
        <f>ROUND(AVERAGE(Zinsswaps!AR347:AR418)+'iBoxx Extrapolation'!$H418,2)</f>
        <v>3.66</v>
      </c>
      <c r="AS418" s="13">
        <f>ROUND(AVERAGE(Zinsswaps!AS347:AS418)+'iBoxx Extrapolation'!$H418,2)</f>
        <v>3.64</v>
      </c>
      <c r="AT418" s="13">
        <f>ROUND(AVERAGE(Zinsswaps!AT347:AT418)+'iBoxx Extrapolation'!$H418,2)</f>
        <v>3.62</v>
      </c>
      <c r="AU418" s="13">
        <f>ROUND(AVERAGE(Zinsswaps!AU347:AU418)+'iBoxx Extrapolation'!$H418,2)</f>
        <v>3.61</v>
      </c>
      <c r="AV418" s="13">
        <f>ROUND(AVERAGE(Zinsswaps!AV347:AV418)+'iBoxx Extrapolation'!$H418,2)</f>
        <v>3.59</v>
      </c>
      <c r="AW418" s="13">
        <f>ROUND(AVERAGE(Zinsswaps!AW347:AW418)+'iBoxx Extrapolation'!$H418,2)</f>
        <v>3.57</v>
      </c>
      <c r="AX418" s="13">
        <f>ROUND(AVERAGE(Zinsswaps!AX347:AX418)+'iBoxx Extrapolation'!$H418,2)</f>
        <v>3.56</v>
      </c>
      <c r="AY418" s="13">
        <f>ROUND(AVERAGE(Zinsswaps!AY347:AY418)+'iBoxx Extrapolation'!$H418,2)</f>
        <v>3.54</v>
      </c>
    </row>
    <row r="419" spans="1:51" s="16" customFormat="1" x14ac:dyDescent="0.2">
      <c r="A419" s="12">
        <v>49979</v>
      </c>
      <c r="B419" s="13">
        <f>ROUND(AVERAGE(Zinsswaps!B348:B419)+'iBoxx Extrapolation'!$H419,2)</f>
        <v>2.99</v>
      </c>
      <c r="C419" s="13">
        <f>ROUND(AVERAGE(Zinsswaps!C348:C419)+'iBoxx Extrapolation'!$H419,2)</f>
        <v>3</v>
      </c>
      <c r="D419" s="13">
        <f>ROUND(AVERAGE(Zinsswaps!D348:D419)+'iBoxx Extrapolation'!$H419,2)</f>
        <v>3.05</v>
      </c>
      <c r="E419" s="13">
        <f>ROUND(AVERAGE(Zinsswaps!E348:E419)+'iBoxx Extrapolation'!$H419,2)</f>
        <v>3.12</v>
      </c>
      <c r="F419" s="13">
        <f>ROUND(AVERAGE(Zinsswaps!F348:F419)+'iBoxx Extrapolation'!$H419,2)</f>
        <v>3.19</v>
      </c>
      <c r="G419" s="13">
        <f>ROUND(AVERAGE(Zinsswaps!G348:G419)+'iBoxx Extrapolation'!$H419,2)</f>
        <v>3.27</v>
      </c>
      <c r="H419" s="13">
        <f>ROUND(AVERAGE(Zinsswaps!H348:H419)+'iBoxx Extrapolation'!$H419,2)</f>
        <v>3.34</v>
      </c>
      <c r="I419" s="13">
        <f>ROUND(AVERAGE(Zinsswaps!I348:I419)+'iBoxx Extrapolation'!$H419,2)</f>
        <v>3.41</v>
      </c>
      <c r="J419" s="13">
        <f>ROUND(AVERAGE(Zinsswaps!J348:J419)+'iBoxx Extrapolation'!$H419,2)</f>
        <v>3.48</v>
      </c>
      <c r="K419" s="13">
        <f>ROUND(AVERAGE(Zinsswaps!K348:K419)+'iBoxx Extrapolation'!$H419,2)</f>
        <v>3.54</v>
      </c>
      <c r="L419" s="13">
        <f>ROUND(AVERAGE(Zinsswaps!L348:L419)+'iBoxx Extrapolation'!$H419,2)</f>
        <v>3.6</v>
      </c>
      <c r="M419" s="13">
        <f>ROUND(AVERAGE(Zinsswaps!M348:M419)+'iBoxx Extrapolation'!$H419,2)</f>
        <v>3.65</v>
      </c>
      <c r="N419" s="13">
        <f>ROUND(AVERAGE(Zinsswaps!N348:N419)+'iBoxx Extrapolation'!$H419,2)</f>
        <v>3.7</v>
      </c>
      <c r="O419" s="13">
        <f>ROUND(AVERAGE(Zinsswaps!O348:O419)+'iBoxx Extrapolation'!$H419,2)</f>
        <v>3.75</v>
      </c>
      <c r="P419" s="13">
        <f>ROUND(AVERAGE(Zinsswaps!P348:P419)+'iBoxx Extrapolation'!$H419,2)</f>
        <v>3.78</v>
      </c>
      <c r="Q419" s="13">
        <f>ROUND(AVERAGE(Zinsswaps!Q348:Q419)+'iBoxx Extrapolation'!$H419,2)</f>
        <v>3.81</v>
      </c>
      <c r="R419" s="13">
        <f>ROUND(AVERAGE(Zinsswaps!R348:R419)+'iBoxx Extrapolation'!$H419,2)</f>
        <v>3.83</v>
      </c>
      <c r="S419" s="13">
        <f>ROUND(AVERAGE(Zinsswaps!S348:S419)+'iBoxx Extrapolation'!$H419,2)</f>
        <v>3.85</v>
      </c>
      <c r="T419" s="13">
        <f>ROUND(AVERAGE(Zinsswaps!T348:T419)+'iBoxx Extrapolation'!$H419,2)</f>
        <v>3.87</v>
      </c>
      <c r="U419" s="13">
        <f>ROUND(AVERAGE(Zinsswaps!U348:U419)+'iBoxx Extrapolation'!$H419,2)</f>
        <v>3.89</v>
      </c>
      <c r="V419" s="13">
        <f>ROUND(AVERAGE(Zinsswaps!V348:V419)+'iBoxx Extrapolation'!$H419,2)</f>
        <v>3.89</v>
      </c>
      <c r="W419" s="13">
        <f>ROUND(AVERAGE(Zinsswaps!W348:W419)+'iBoxx Extrapolation'!$H419,2)</f>
        <v>3.89</v>
      </c>
      <c r="X419" s="13">
        <f>ROUND(AVERAGE(Zinsswaps!X348:X419)+'iBoxx Extrapolation'!$H419,2)</f>
        <v>3.89</v>
      </c>
      <c r="Y419" s="13">
        <f>ROUND(AVERAGE(Zinsswaps!Y348:Y419)+'iBoxx Extrapolation'!$H419,2)</f>
        <v>3.89</v>
      </c>
      <c r="Z419" s="13">
        <f>ROUND(AVERAGE(Zinsswaps!Z348:Z419)+'iBoxx Extrapolation'!$H419,2)</f>
        <v>3.89</v>
      </c>
      <c r="AA419" s="13">
        <f>ROUND(AVERAGE(Zinsswaps!AA348:AA419)+'iBoxx Extrapolation'!$H419,2)</f>
        <v>3.88</v>
      </c>
      <c r="AB419" s="13">
        <f>ROUND(AVERAGE(Zinsswaps!AB348:AB419)+'iBoxx Extrapolation'!$H419,2)</f>
        <v>3.88</v>
      </c>
      <c r="AC419" s="13">
        <f>ROUND(AVERAGE(Zinsswaps!AC348:AC419)+'iBoxx Extrapolation'!$H419,2)</f>
        <v>3.87</v>
      </c>
      <c r="AD419" s="13">
        <f>ROUND(AVERAGE(Zinsswaps!AD348:AD419)+'iBoxx Extrapolation'!$H419,2)</f>
        <v>3.86</v>
      </c>
      <c r="AE419" s="13">
        <f>ROUND(AVERAGE(Zinsswaps!AE348:AE419)+'iBoxx Extrapolation'!$H419,2)</f>
        <v>3.86</v>
      </c>
      <c r="AF419" s="13">
        <f>ROUND(AVERAGE(Zinsswaps!AF348:AF419)+'iBoxx Extrapolation'!$H419,2)</f>
        <v>3.84</v>
      </c>
      <c r="AG419" s="13">
        <f>ROUND(AVERAGE(Zinsswaps!AG348:AG419)+'iBoxx Extrapolation'!$H419,2)</f>
        <v>3.82</v>
      </c>
      <c r="AH419" s="13">
        <f>ROUND(AVERAGE(Zinsswaps!AH348:AH419)+'iBoxx Extrapolation'!$H419,2)</f>
        <v>3.81</v>
      </c>
      <c r="AI419" s="13">
        <f>ROUND(AVERAGE(Zinsswaps!AI348:AI419)+'iBoxx Extrapolation'!$H419,2)</f>
        <v>3.79</v>
      </c>
      <c r="AJ419" s="13">
        <f>ROUND(AVERAGE(Zinsswaps!AJ348:AJ419)+'iBoxx Extrapolation'!$H419,2)</f>
        <v>3.78</v>
      </c>
      <c r="AK419" s="13">
        <f>ROUND(AVERAGE(Zinsswaps!AK348:AK419)+'iBoxx Extrapolation'!$H419,2)</f>
        <v>3.77</v>
      </c>
      <c r="AL419" s="13">
        <f>ROUND(AVERAGE(Zinsswaps!AL348:AL419)+'iBoxx Extrapolation'!$H419,2)</f>
        <v>3.76</v>
      </c>
      <c r="AM419" s="13">
        <f>ROUND(AVERAGE(Zinsswaps!AM348:AM419)+'iBoxx Extrapolation'!$H419,2)</f>
        <v>3.75</v>
      </c>
      <c r="AN419" s="13">
        <f>ROUND(AVERAGE(Zinsswaps!AN348:AN419)+'iBoxx Extrapolation'!$H419,2)</f>
        <v>3.74</v>
      </c>
      <c r="AO419" s="13">
        <f>ROUND(AVERAGE(Zinsswaps!AO348:AO419)+'iBoxx Extrapolation'!$H419,2)</f>
        <v>3.73</v>
      </c>
      <c r="AP419" s="13">
        <f>ROUND(AVERAGE(Zinsswaps!AP348:AP419)+'iBoxx Extrapolation'!$H419,2)</f>
        <v>3.7</v>
      </c>
      <c r="AQ419" s="13">
        <f>ROUND(AVERAGE(Zinsswaps!AQ348:AQ419)+'iBoxx Extrapolation'!$H419,2)</f>
        <v>3.68</v>
      </c>
      <c r="AR419" s="13">
        <f>ROUND(AVERAGE(Zinsswaps!AR348:AR419)+'iBoxx Extrapolation'!$H419,2)</f>
        <v>3.66</v>
      </c>
      <c r="AS419" s="13">
        <f>ROUND(AVERAGE(Zinsswaps!AS348:AS419)+'iBoxx Extrapolation'!$H419,2)</f>
        <v>3.64</v>
      </c>
      <c r="AT419" s="13">
        <f>ROUND(AVERAGE(Zinsswaps!AT348:AT419)+'iBoxx Extrapolation'!$H419,2)</f>
        <v>3.62</v>
      </c>
      <c r="AU419" s="13">
        <f>ROUND(AVERAGE(Zinsswaps!AU348:AU419)+'iBoxx Extrapolation'!$H419,2)</f>
        <v>3.61</v>
      </c>
      <c r="AV419" s="13">
        <f>ROUND(AVERAGE(Zinsswaps!AV348:AV419)+'iBoxx Extrapolation'!$H419,2)</f>
        <v>3.59</v>
      </c>
      <c r="AW419" s="13">
        <f>ROUND(AVERAGE(Zinsswaps!AW348:AW419)+'iBoxx Extrapolation'!$H419,2)</f>
        <v>3.57</v>
      </c>
      <c r="AX419" s="13">
        <f>ROUND(AVERAGE(Zinsswaps!AX348:AX419)+'iBoxx Extrapolation'!$H419,2)</f>
        <v>3.56</v>
      </c>
      <c r="AY419" s="13">
        <f>ROUND(AVERAGE(Zinsswaps!AY348:AY419)+'iBoxx Extrapolation'!$H419,2)</f>
        <v>3.54</v>
      </c>
    </row>
    <row r="420" spans="1:51" s="16" customFormat="1" x14ac:dyDescent="0.2">
      <c r="A420" s="12">
        <v>50009</v>
      </c>
      <c r="B420" s="13">
        <f>ROUND(AVERAGE(Zinsswaps!B349:B420)+'iBoxx Extrapolation'!$H420,2)</f>
        <v>2.99</v>
      </c>
      <c r="C420" s="13">
        <f>ROUND(AVERAGE(Zinsswaps!C349:C420)+'iBoxx Extrapolation'!$H420,2)</f>
        <v>3</v>
      </c>
      <c r="D420" s="13">
        <f>ROUND(AVERAGE(Zinsswaps!D349:D420)+'iBoxx Extrapolation'!$H420,2)</f>
        <v>3.05</v>
      </c>
      <c r="E420" s="13">
        <f>ROUND(AVERAGE(Zinsswaps!E349:E420)+'iBoxx Extrapolation'!$H420,2)</f>
        <v>3.12</v>
      </c>
      <c r="F420" s="13">
        <f>ROUND(AVERAGE(Zinsswaps!F349:F420)+'iBoxx Extrapolation'!$H420,2)</f>
        <v>3.19</v>
      </c>
      <c r="G420" s="13">
        <f>ROUND(AVERAGE(Zinsswaps!G349:G420)+'iBoxx Extrapolation'!$H420,2)</f>
        <v>3.27</v>
      </c>
      <c r="H420" s="13">
        <f>ROUND(AVERAGE(Zinsswaps!H349:H420)+'iBoxx Extrapolation'!$H420,2)</f>
        <v>3.34</v>
      </c>
      <c r="I420" s="13">
        <f>ROUND(AVERAGE(Zinsswaps!I349:I420)+'iBoxx Extrapolation'!$H420,2)</f>
        <v>3.41</v>
      </c>
      <c r="J420" s="13">
        <f>ROUND(AVERAGE(Zinsswaps!J349:J420)+'iBoxx Extrapolation'!$H420,2)</f>
        <v>3.48</v>
      </c>
      <c r="K420" s="13">
        <f>ROUND(AVERAGE(Zinsswaps!K349:K420)+'iBoxx Extrapolation'!$H420,2)</f>
        <v>3.54</v>
      </c>
      <c r="L420" s="13">
        <f>ROUND(AVERAGE(Zinsswaps!L349:L420)+'iBoxx Extrapolation'!$H420,2)</f>
        <v>3.6</v>
      </c>
      <c r="M420" s="13">
        <f>ROUND(AVERAGE(Zinsswaps!M349:M420)+'iBoxx Extrapolation'!$H420,2)</f>
        <v>3.65</v>
      </c>
      <c r="N420" s="13">
        <f>ROUND(AVERAGE(Zinsswaps!N349:N420)+'iBoxx Extrapolation'!$H420,2)</f>
        <v>3.7</v>
      </c>
      <c r="O420" s="13">
        <f>ROUND(AVERAGE(Zinsswaps!O349:O420)+'iBoxx Extrapolation'!$H420,2)</f>
        <v>3.75</v>
      </c>
      <c r="P420" s="13">
        <f>ROUND(AVERAGE(Zinsswaps!P349:P420)+'iBoxx Extrapolation'!$H420,2)</f>
        <v>3.78</v>
      </c>
      <c r="Q420" s="13">
        <f>ROUND(AVERAGE(Zinsswaps!Q349:Q420)+'iBoxx Extrapolation'!$H420,2)</f>
        <v>3.81</v>
      </c>
      <c r="R420" s="13">
        <f>ROUND(AVERAGE(Zinsswaps!R349:R420)+'iBoxx Extrapolation'!$H420,2)</f>
        <v>3.83</v>
      </c>
      <c r="S420" s="13">
        <f>ROUND(AVERAGE(Zinsswaps!S349:S420)+'iBoxx Extrapolation'!$H420,2)</f>
        <v>3.85</v>
      </c>
      <c r="T420" s="13">
        <f>ROUND(AVERAGE(Zinsswaps!T349:T420)+'iBoxx Extrapolation'!$H420,2)</f>
        <v>3.87</v>
      </c>
      <c r="U420" s="13">
        <f>ROUND(AVERAGE(Zinsswaps!U349:U420)+'iBoxx Extrapolation'!$H420,2)</f>
        <v>3.89</v>
      </c>
      <c r="V420" s="13">
        <f>ROUND(AVERAGE(Zinsswaps!V349:V420)+'iBoxx Extrapolation'!$H420,2)</f>
        <v>3.89</v>
      </c>
      <c r="W420" s="13">
        <f>ROUND(AVERAGE(Zinsswaps!W349:W420)+'iBoxx Extrapolation'!$H420,2)</f>
        <v>3.89</v>
      </c>
      <c r="X420" s="13">
        <f>ROUND(AVERAGE(Zinsswaps!X349:X420)+'iBoxx Extrapolation'!$H420,2)</f>
        <v>3.89</v>
      </c>
      <c r="Y420" s="13">
        <f>ROUND(AVERAGE(Zinsswaps!Y349:Y420)+'iBoxx Extrapolation'!$H420,2)</f>
        <v>3.89</v>
      </c>
      <c r="Z420" s="13">
        <f>ROUND(AVERAGE(Zinsswaps!Z349:Z420)+'iBoxx Extrapolation'!$H420,2)</f>
        <v>3.89</v>
      </c>
      <c r="AA420" s="13">
        <f>ROUND(AVERAGE(Zinsswaps!AA349:AA420)+'iBoxx Extrapolation'!$H420,2)</f>
        <v>3.88</v>
      </c>
      <c r="AB420" s="13">
        <f>ROUND(AVERAGE(Zinsswaps!AB349:AB420)+'iBoxx Extrapolation'!$H420,2)</f>
        <v>3.88</v>
      </c>
      <c r="AC420" s="13">
        <f>ROUND(AVERAGE(Zinsswaps!AC349:AC420)+'iBoxx Extrapolation'!$H420,2)</f>
        <v>3.87</v>
      </c>
      <c r="AD420" s="13">
        <f>ROUND(AVERAGE(Zinsswaps!AD349:AD420)+'iBoxx Extrapolation'!$H420,2)</f>
        <v>3.86</v>
      </c>
      <c r="AE420" s="13">
        <f>ROUND(AVERAGE(Zinsswaps!AE349:AE420)+'iBoxx Extrapolation'!$H420,2)</f>
        <v>3.86</v>
      </c>
      <c r="AF420" s="13">
        <f>ROUND(AVERAGE(Zinsswaps!AF349:AF420)+'iBoxx Extrapolation'!$H420,2)</f>
        <v>3.84</v>
      </c>
      <c r="AG420" s="13">
        <f>ROUND(AVERAGE(Zinsswaps!AG349:AG420)+'iBoxx Extrapolation'!$H420,2)</f>
        <v>3.82</v>
      </c>
      <c r="AH420" s="13">
        <f>ROUND(AVERAGE(Zinsswaps!AH349:AH420)+'iBoxx Extrapolation'!$H420,2)</f>
        <v>3.81</v>
      </c>
      <c r="AI420" s="13">
        <f>ROUND(AVERAGE(Zinsswaps!AI349:AI420)+'iBoxx Extrapolation'!$H420,2)</f>
        <v>3.79</v>
      </c>
      <c r="AJ420" s="13">
        <f>ROUND(AVERAGE(Zinsswaps!AJ349:AJ420)+'iBoxx Extrapolation'!$H420,2)</f>
        <v>3.78</v>
      </c>
      <c r="AK420" s="13">
        <f>ROUND(AVERAGE(Zinsswaps!AK349:AK420)+'iBoxx Extrapolation'!$H420,2)</f>
        <v>3.77</v>
      </c>
      <c r="AL420" s="13">
        <f>ROUND(AVERAGE(Zinsswaps!AL349:AL420)+'iBoxx Extrapolation'!$H420,2)</f>
        <v>3.76</v>
      </c>
      <c r="AM420" s="13">
        <f>ROUND(AVERAGE(Zinsswaps!AM349:AM420)+'iBoxx Extrapolation'!$H420,2)</f>
        <v>3.75</v>
      </c>
      <c r="AN420" s="13">
        <f>ROUND(AVERAGE(Zinsswaps!AN349:AN420)+'iBoxx Extrapolation'!$H420,2)</f>
        <v>3.74</v>
      </c>
      <c r="AO420" s="13">
        <f>ROUND(AVERAGE(Zinsswaps!AO349:AO420)+'iBoxx Extrapolation'!$H420,2)</f>
        <v>3.73</v>
      </c>
      <c r="AP420" s="13">
        <f>ROUND(AVERAGE(Zinsswaps!AP349:AP420)+'iBoxx Extrapolation'!$H420,2)</f>
        <v>3.7</v>
      </c>
      <c r="AQ420" s="13">
        <f>ROUND(AVERAGE(Zinsswaps!AQ349:AQ420)+'iBoxx Extrapolation'!$H420,2)</f>
        <v>3.68</v>
      </c>
      <c r="AR420" s="13">
        <f>ROUND(AVERAGE(Zinsswaps!AR349:AR420)+'iBoxx Extrapolation'!$H420,2)</f>
        <v>3.66</v>
      </c>
      <c r="AS420" s="13">
        <f>ROUND(AVERAGE(Zinsswaps!AS349:AS420)+'iBoxx Extrapolation'!$H420,2)</f>
        <v>3.64</v>
      </c>
      <c r="AT420" s="13">
        <f>ROUND(AVERAGE(Zinsswaps!AT349:AT420)+'iBoxx Extrapolation'!$H420,2)</f>
        <v>3.62</v>
      </c>
      <c r="AU420" s="13">
        <f>ROUND(AVERAGE(Zinsswaps!AU349:AU420)+'iBoxx Extrapolation'!$H420,2)</f>
        <v>3.61</v>
      </c>
      <c r="AV420" s="13">
        <f>ROUND(AVERAGE(Zinsswaps!AV349:AV420)+'iBoxx Extrapolation'!$H420,2)</f>
        <v>3.59</v>
      </c>
      <c r="AW420" s="13">
        <f>ROUND(AVERAGE(Zinsswaps!AW349:AW420)+'iBoxx Extrapolation'!$H420,2)</f>
        <v>3.57</v>
      </c>
      <c r="AX420" s="13">
        <f>ROUND(AVERAGE(Zinsswaps!AX349:AX420)+'iBoxx Extrapolation'!$H420,2)</f>
        <v>3.56</v>
      </c>
      <c r="AY420" s="13">
        <f>ROUND(AVERAGE(Zinsswaps!AY349:AY420)+'iBoxx Extrapolation'!$H420,2)</f>
        <v>3.54</v>
      </c>
    </row>
    <row r="421" spans="1:51" s="16" customFormat="1" x14ac:dyDescent="0.2">
      <c r="A421" s="12">
        <v>50040</v>
      </c>
      <c r="B421" s="13">
        <f>ROUND(AVERAGE(Zinsswaps!B350:B421)+'iBoxx Extrapolation'!$H421,2)</f>
        <v>2.99</v>
      </c>
      <c r="C421" s="13">
        <f>ROUND(AVERAGE(Zinsswaps!C350:C421)+'iBoxx Extrapolation'!$H421,2)</f>
        <v>3</v>
      </c>
      <c r="D421" s="13">
        <f>ROUND(AVERAGE(Zinsswaps!D350:D421)+'iBoxx Extrapolation'!$H421,2)</f>
        <v>3.05</v>
      </c>
      <c r="E421" s="13">
        <f>ROUND(AVERAGE(Zinsswaps!E350:E421)+'iBoxx Extrapolation'!$H421,2)</f>
        <v>3.12</v>
      </c>
      <c r="F421" s="13">
        <f>ROUND(AVERAGE(Zinsswaps!F350:F421)+'iBoxx Extrapolation'!$H421,2)</f>
        <v>3.19</v>
      </c>
      <c r="G421" s="13">
        <f>ROUND(AVERAGE(Zinsswaps!G350:G421)+'iBoxx Extrapolation'!$H421,2)</f>
        <v>3.27</v>
      </c>
      <c r="H421" s="13">
        <f>ROUND(AVERAGE(Zinsswaps!H350:H421)+'iBoxx Extrapolation'!$H421,2)</f>
        <v>3.34</v>
      </c>
      <c r="I421" s="13">
        <f>ROUND(AVERAGE(Zinsswaps!I350:I421)+'iBoxx Extrapolation'!$H421,2)</f>
        <v>3.41</v>
      </c>
      <c r="J421" s="13">
        <f>ROUND(AVERAGE(Zinsswaps!J350:J421)+'iBoxx Extrapolation'!$H421,2)</f>
        <v>3.48</v>
      </c>
      <c r="K421" s="13">
        <f>ROUND(AVERAGE(Zinsswaps!K350:K421)+'iBoxx Extrapolation'!$H421,2)</f>
        <v>3.54</v>
      </c>
      <c r="L421" s="13">
        <f>ROUND(AVERAGE(Zinsswaps!L350:L421)+'iBoxx Extrapolation'!$H421,2)</f>
        <v>3.6</v>
      </c>
      <c r="M421" s="13">
        <f>ROUND(AVERAGE(Zinsswaps!M350:M421)+'iBoxx Extrapolation'!$H421,2)</f>
        <v>3.65</v>
      </c>
      <c r="N421" s="13">
        <f>ROUND(AVERAGE(Zinsswaps!N350:N421)+'iBoxx Extrapolation'!$H421,2)</f>
        <v>3.7</v>
      </c>
      <c r="O421" s="13">
        <f>ROUND(AVERAGE(Zinsswaps!O350:O421)+'iBoxx Extrapolation'!$H421,2)</f>
        <v>3.75</v>
      </c>
      <c r="P421" s="13">
        <f>ROUND(AVERAGE(Zinsswaps!P350:P421)+'iBoxx Extrapolation'!$H421,2)</f>
        <v>3.78</v>
      </c>
      <c r="Q421" s="13">
        <f>ROUND(AVERAGE(Zinsswaps!Q350:Q421)+'iBoxx Extrapolation'!$H421,2)</f>
        <v>3.81</v>
      </c>
      <c r="R421" s="13">
        <f>ROUND(AVERAGE(Zinsswaps!R350:R421)+'iBoxx Extrapolation'!$H421,2)</f>
        <v>3.83</v>
      </c>
      <c r="S421" s="13">
        <f>ROUND(AVERAGE(Zinsswaps!S350:S421)+'iBoxx Extrapolation'!$H421,2)</f>
        <v>3.85</v>
      </c>
      <c r="T421" s="13">
        <f>ROUND(AVERAGE(Zinsswaps!T350:T421)+'iBoxx Extrapolation'!$H421,2)</f>
        <v>3.87</v>
      </c>
      <c r="U421" s="13">
        <f>ROUND(AVERAGE(Zinsswaps!U350:U421)+'iBoxx Extrapolation'!$H421,2)</f>
        <v>3.89</v>
      </c>
      <c r="V421" s="13">
        <f>ROUND(AVERAGE(Zinsswaps!V350:V421)+'iBoxx Extrapolation'!$H421,2)</f>
        <v>3.89</v>
      </c>
      <c r="W421" s="13">
        <f>ROUND(AVERAGE(Zinsswaps!W350:W421)+'iBoxx Extrapolation'!$H421,2)</f>
        <v>3.89</v>
      </c>
      <c r="X421" s="13">
        <f>ROUND(AVERAGE(Zinsswaps!X350:X421)+'iBoxx Extrapolation'!$H421,2)</f>
        <v>3.89</v>
      </c>
      <c r="Y421" s="13">
        <f>ROUND(AVERAGE(Zinsswaps!Y350:Y421)+'iBoxx Extrapolation'!$H421,2)</f>
        <v>3.89</v>
      </c>
      <c r="Z421" s="13">
        <f>ROUND(AVERAGE(Zinsswaps!Z350:Z421)+'iBoxx Extrapolation'!$H421,2)</f>
        <v>3.89</v>
      </c>
      <c r="AA421" s="13">
        <f>ROUND(AVERAGE(Zinsswaps!AA350:AA421)+'iBoxx Extrapolation'!$H421,2)</f>
        <v>3.88</v>
      </c>
      <c r="AB421" s="13">
        <f>ROUND(AVERAGE(Zinsswaps!AB350:AB421)+'iBoxx Extrapolation'!$H421,2)</f>
        <v>3.88</v>
      </c>
      <c r="AC421" s="13">
        <f>ROUND(AVERAGE(Zinsswaps!AC350:AC421)+'iBoxx Extrapolation'!$H421,2)</f>
        <v>3.87</v>
      </c>
      <c r="AD421" s="13">
        <f>ROUND(AVERAGE(Zinsswaps!AD350:AD421)+'iBoxx Extrapolation'!$H421,2)</f>
        <v>3.86</v>
      </c>
      <c r="AE421" s="13">
        <f>ROUND(AVERAGE(Zinsswaps!AE350:AE421)+'iBoxx Extrapolation'!$H421,2)</f>
        <v>3.86</v>
      </c>
      <c r="AF421" s="13">
        <f>ROUND(AVERAGE(Zinsswaps!AF350:AF421)+'iBoxx Extrapolation'!$H421,2)</f>
        <v>3.84</v>
      </c>
      <c r="AG421" s="13">
        <f>ROUND(AVERAGE(Zinsswaps!AG350:AG421)+'iBoxx Extrapolation'!$H421,2)</f>
        <v>3.82</v>
      </c>
      <c r="AH421" s="13">
        <f>ROUND(AVERAGE(Zinsswaps!AH350:AH421)+'iBoxx Extrapolation'!$H421,2)</f>
        <v>3.81</v>
      </c>
      <c r="AI421" s="13">
        <f>ROUND(AVERAGE(Zinsswaps!AI350:AI421)+'iBoxx Extrapolation'!$H421,2)</f>
        <v>3.79</v>
      </c>
      <c r="AJ421" s="13">
        <f>ROUND(AVERAGE(Zinsswaps!AJ350:AJ421)+'iBoxx Extrapolation'!$H421,2)</f>
        <v>3.78</v>
      </c>
      <c r="AK421" s="13">
        <f>ROUND(AVERAGE(Zinsswaps!AK350:AK421)+'iBoxx Extrapolation'!$H421,2)</f>
        <v>3.77</v>
      </c>
      <c r="AL421" s="13">
        <f>ROUND(AVERAGE(Zinsswaps!AL350:AL421)+'iBoxx Extrapolation'!$H421,2)</f>
        <v>3.76</v>
      </c>
      <c r="AM421" s="13">
        <f>ROUND(AVERAGE(Zinsswaps!AM350:AM421)+'iBoxx Extrapolation'!$H421,2)</f>
        <v>3.75</v>
      </c>
      <c r="AN421" s="13">
        <f>ROUND(AVERAGE(Zinsswaps!AN350:AN421)+'iBoxx Extrapolation'!$H421,2)</f>
        <v>3.74</v>
      </c>
      <c r="AO421" s="13">
        <f>ROUND(AVERAGE(Zinsswaps!AO350:AO421)+'iBoxx Extrapolation'!$H421,2)</f>
        <v>3.73</v>
      </c>
      <c r="AP421" s="13">
        <f>ROUND(AVERAGE(Zinsswaps!AP350:AP421)+'iBoxx Extrapolation'!$H421,2)</f>
        <v>3.7</v>
      </c>
      <c r="AQ421" s="13">
        <f>ROUND(AVERAGE(Zinsswaps!AQ350:AQ421)+'iBoxx Extrapolation'!$H421,2)</f>
        <v>3.68</v>
      </c>
      <c r="AR421" s="13">
        <f>ROUND(AVERAGE(Zinsswaps!AR350:AR421)+'iBoxx Extrapolation'!$H421,2)</f>
        <v>3.66</v>
      </c>
      <c r="AS421" s="13">
        <f>ROUND(AVERAGE(Zinsswaps!AS350:AS421)+'iBoxx Extrapolation'!$H421,2)</f>
        <v>3.64</v>
      </c>
      <c r="AT421" s="13">
        <f>ROUND(AVERAGE(Zinsswaps!AT350:AT421)+'iBoxx Extrapolation'!$H421,2)</f>
        <v>3.62</v>
      </c>
      <c r="AU421" s="13">
        <f>ROUND(AVERAGE(Zinsswaps!AU350:AU421)+'iBoxx Extrapolation'!$H421,2)</f>
        <v>3.61</v>
      </c>
      <c r="AV421" s="13">
        <f>ROUND(AVERAGE(Zinsswaps!AV350:AV421)+'iBoxx Extrapolation'!$H421,2)</f>
        <v>3.59</v>
      </c>
      <c r="AW421" s="13">
        <f>ROUND(AVERAGE(Zinsswaps!AW350:AW421)+'iBoxx Extrapolation'!$H421,2)</f>
        <v>3.57</v>
      </c>
      <c r="AX421" s="13">
        <f>ROUND(AVERAGE(Zinsswaps!AX350:AX421)+'iBoxx Extrapolation'!$H421,2)</f>
        <v>3.56</v>
      </c>
      <c r="AY421" s="13">
        <f>ROUND(AVERAGE(Zinsswaps!AY350:AY421)+'iBoxx Extrapolation'!$H421,2)</f>
        <v>3.54</v>
      </c>
    </row>
    <row r="422" spans="1:51" s="16" customFormat="1" x14ac:dyDescent="0.2">
      <c r="A422" s="12">
        <v>50071</v>
      </c>
      <c r="B422" s="13">
        <f>ROUND(AVERAGE(Zinsswaps!B351:B422)+'iBoxx Extrapolation'!$H422,2)</f>
        <v>2.99</v>
      </c>
      <c r="C422" s="13">
        <f>ROUND(AVERAGE(Zinsswaps!C351:C422)+'iBoxx Extrapolation'!$H422,2)</f>
        <v>3</v>
      </c>
      <c r="D422" s="13">
        <f>ROUND(AVERAGE(Zinsswaps!D351:D422)+'iBoxx Extrapolation'!$H422,2)</f>
        <v>3.05</v>
      </c>
      <c r="E422" s="13">
        <f>ROUND(AVERAGE(Zinsswaps!E351:E422)+'iBoxx Extrapolation'!$H422,2)</f>
        <v>3.12</v>
      </c>
      <c r="F422" s="13">
        <f>ROUND(AVERAGE(Zinsswaps!F351:F422)+'iBoxx Extrapolation'!$H422,2)</f>
        <v>3.19</v>
      </c>
      <c r="G422" s="13">
        <f>ROUND(AVERAGE(Zinsswaps!G351:G422)+'iBoxx Extrapolation'!$H422,2)</f>
        <v>3.27</v>
      </c>
      <c r="H422" s="13">
        <f>ROUND(AVERAGE(Zinsswaps!H351:H422)+'iBoxx Extrapolation'!$H422,2)</f>
        <v>3.34</v>
      </c>
      <c r="I422" s="13">
        <f>ROUND(AVERAGE(Zinsswaps!I351:I422)+'iBoxx Extrapolation'!$H422,2)</f>
        <v>3.41</v>
      </c>
      <c r="J422" s="13">
        <f>ROUND(AVERAGE(Zinsswaps!J351:J422)+'iBoxx Extrapolation'!$H422,2)</f>
        <v>3.48</v>
      </c>
      <c r="K422" s="13">
        <f>ROUND(AVERAGE(Zinsswaps!K351:K422)+'iBoxx Extrapolation'!$H422,2)</f>
        <v>3.54</v>
      </c>
      <c r="L422" s="13">
        <f>ROUND(AVERAGE(Zinsswaps!L351:L422)+'iBoxx Extrapolation'!$H422,2)</f>
        <v>3.6</v>
      </c>
      <c r="M422" s="13">
        <f>ROUND(AVERAGE(Zinsswaps!M351:M422)+'iBoxx Extrapolation'!$H422,2)</f>
        <v>3.65</v>
      </c>
      <c r="N422" s="13">
        <f>ROUND(AVERAGE(Zinsswaps!N351:N422)+'iBoxx Extrapolation'!$H422,2)</f>
        <v>3.7</v>
      </c>
      <c r="O422" s="13">
        <f>ROUND(AVERAGE(Zinsswaps!O351:O422)+'iBoxx Extrapolation'!$H422,2)</f>
        <v>3.75</v>
      </c>
      <c r="P422" s="13">
        <f>ROUND(AVERAGE(Zinsswaps!P351:P422)+'iBoxx Extrapolation'!$H422,2)</f>
        <v>3.78</v>
      </c>
      <c r="Q422" s="13">
        <f>ROUND(AVERAGE(Zinsswaps!Q351:Q422)+'iBoxx Extrapolation'!$H422,2)</f>
        <v>3.81</v>
      </c>
      <c r="R422" s="13">
        <f>ROUND(AVERAGE(Zinsswaps!R351:R422)+'iBoxx Extrapolation'!$H422,2)</f>
        <v>3.83</v>
      </c>
      <c r="S422" s="13">
        <f>ROUND(AVERAGE(Zinsswaps!S351:S422)+'iBoxx Extrapolation'!$H422,2)</f>
        <v>3.85</v>
      </c>
      <c r="T422" s="13">
        <f>ROUND(AVERAGE(Zinsswaps!T351:T422)+'iBoxx Extrapolation'!$H422,2)</f>
        <v>3.87</v>
      </c>
      <c r="U422" s="13">
        <f>ROUND(AVERAGE(Zinsswaps!U351:U422)+'iBoxx Extrapolation'!$H422,2)</f>
        <v>3.89</v>
      </c>
      <c r="V422" s="13">
        <f>ROUND(AVERAGE(Zinsswaps!V351:V422)+'iBoxx Extrapolation'!$H422,2)</f>
        <v>3.89</v>
      </c>
      <c r="W422" s="13">
        <f>ROUND(AVERAGE(Zinsswaps!W351:W422)+'iBoxx Extrapolation'!$H422,2)</f>
        <v>3.89</v>
      </c>
      <c r="X422" s="13">
        <f>ROUND(AVERAGE(Zinsswaps!X351:X422)+'iBoxx Extrapolation'!$H422,2)</f>
        <v>3.89</v>
      </c>
      <c r="Y422" s="13">
        <f>ROUND(AVERAGE(Zinsswaps!Y351:Y422)+'iBoxx Extrapolation'!$H422,2)</f>
        <v>3.89</v>
      </c>
      <c r="Z422" s="13">
        <f>ROUND(AVERAGE(Zinsswaps!Z351:Z422)+'iBoxx Extrapolation'!$H422,2)</f>
        <v>3.89</v>
      </c>
      <c r="AA422" s="13">
        <f>ROUND(AVERAGE(Zinsswaps!AA351:AA422)+'iBoxx Extrapolation'!$H422,2)</f>
        <v>3.88</v>
      </c>
      <c r="AB422" s="13">
        <f>ROUND(AVERAGE(Zinsswaps!AB351:AB422)+'iBoxx Extrapolation'!$H422,2)</f>
        <v>3.88</v>
      </c>
      <c r="AC422" s="13">
        <f>ROUND(AVERAGE(Zinsswaps!AC351:AC422)+'iBoxx Extrapolation'!$H422,2)</f>
        <v>3.87</v>
      </c>
      <c r="AD422" s="13">
        <f>ROUND(AVERAGE(Zinsswaps!AD351:AD422)+'iBoxx Extrapolation'!$H422,2)</f>
        <v>3.86</v>
      </c>
      <c r="AE422" s="13">
        <f>ROUND(AVERAGE(Zinsswaps!AE351:AE422)+'iBoxx Extrapolation'!$H422,2)</f>
        <v>3.86</v>
      </c>
      <c r="AF422" s="13">
        <f>ROUND(AVERAGE(Zinsswaps!AF351:AF422)+'iBoxx Extrapolation'!$H422,2)</f>
        <v>3.84</v>
      </c>
      <c r="AG422" s="13">
        <f>ROUND(AVERAGE(Zinsswaps!AG351:AG422)+'iBoxx Extrapolation'!$H422,2)</f>
        <v>3.82</v>
      </c>
      <c r="AH422" s="13">
        <f>ROUND(AVERAGE(Zinsswaps!AH351:AH422)+'iBoxx Extrapolation'!$H422,2)</f>
        <v>3.81</v>
      </c>
      <c r="AI422" s="13">
        <f>ROUND(AVERAGE(Zinsswaps!AI351:AI422)+'iBoxx Extrapolation'!$H422,2)</f>
        <v>3.79</v>
      </c>
      <c r="AJ422" s="13">
        <f>ROUND(AVERAGE(Zinsswaps!AJ351:AJ422)+'iBoxx Extrapolation'!$H422,2)</f>
        <v>3.78</v>
      </c>
      <c r="AK422" s="13">
        <f>ROUND(AVERAGE(Zinsswaps!AK351:AK422)+'iBoxx Extrapolation'!$H422,2)</f>
        <v>3.77</v>
      </c>
      <c r="AL422" s="13">
        <f>ROUND(AVERAGE(Zinsswaps!AL351:AL422)+'iBoxx Extrapolation'!$H422,2)</f>
        <v>3.76</v>
      </c>
      <c r="AM422" s="13">
        <f>ROUND(AVERAGE(Zinsswaps!AM351:AM422)+'iBoxx Extrapolation'!$H422,2)</f>
        <v>3.75</v>
      </c>
      <c r="AN422" s="13">
        <f>ROUND(AVERAGE(Zinsswaps!AN351:AN422)+'iBoxx Extrapolation'!$H422,2)</f>
        <v>3.74</v>
      </c>
      <c r="AO422" s="13">
        <f>ROUND(AVERAGE(Zinsswaps!AO351:AO422)+'iBoxx Extrapolation'!$H422,2)</f>
        <v>3.73</v>
      </c>
      <c r="AP422" s="13">
        <f>ROUND(AVERAGE(Zinsswaps!AP351:AP422)+'iBoxx Extrapolation'!$H422,2)</f>
        <v>3.7</v>
      </c>
      <c r="AQ422" s="13">
        <f>ROUND(AVERAGE(Zinsswaps!AQ351:AQ422)+'iBoxx Extrapolation'!$H422,2)</f>
        <v>3.68</v>
      </c>
      <c r="AR422" s="13">
        <f>ROUND(AVERAGE(Zinsswaps!AR351:AR422)+'iBoxx Extrapolation'!$H422,2)</f>
        <v>3.66</v>
      </c>
      <c r="AS422" s="13">
        <f>ROUND(AVERAGE(Zinsswaps!AS351:AS422)+'iBoxx Extrapolation'!$H422,2)</f>
        <v>3.64</v>
      </c>
      <c r="AT422" s="13">
        <f>ROUND(AVERAGE(Zinsswaps!AT351:AT422)+'iBoxx Extrapolation'!$H422,2)</f>
        <v>3.62</v>
      </c>
      <c r="AU422" s="13">
        <f>ROUND(AVERAGE(Zinsswaps!AU351:AU422)+'iBoxx Extrapolation'!$H422,2)</f>
        <v>3.61</v>
      </c>
      <c r="AV422" s="13">
        <f>ROUND(AVERAGE(Zinsswaps!AV351:AV422)+'iBoxx Extrapolation'!$H422,2)</f>
        <v>3.59</v>
      </c>
      <c r="AW422" s="13">
        <f>ROUND(AVERAGE(Zinsswaps!AW351:AW422)+'iBoxx Extrapolation'!$H422,2)</f>
        <v>3.57</v>
      </c>
      <c r="AX422" s="13">
        <f>ROUND(AVERAGE(Zinsswaps!AX351:AX422)+'iBoxx Extrapolation'!$H422,2)</f>
        <v>3.56</v>
      </c>
      <c r="AY422" s="13">
        <f>ROUND(AVERAGE(Zinsswaps!AY351:AY422)+'iBoxx Extrapolation'!$H422,2)</f>
        <v>3.54</v>
      </c>
    </row>
    <row r="423" spans="1:51" s="16" customFormat="1" x14ac:dyDescent="0.2">
      <c r="A423" s="12">
        <v>50099</v>
      </c>
      <c r="B423" s="13">
        <f>ROUND(AVERAGE(Zinsswaps!B352:B423)+'iBoxx Extrapolation'!$H423,2)</f>
        <v>2.99</v>
      </c>
      <c r="C423" s="13">
        <f>ROUND(AVERAGE(Zinsswaps!C352:C423)+'iBoxx Extrapolation'!$H423,2)</f>
        <v>3</v>
      </c>
      <c r="D423" s="13">
        <f>ROUND(AVERAGE(Zinsswaps!D352:D423)+'iBoxx Extrapolation'!$H423,2)</f>
        <v>3.05</v>
      </c>
      <c r="E423" s="13">
        <f>ROUND(AVERAGE(Zinsswaps!E352:E423)+'iBoxx Extrapolation'!$H423,2)</f>
        <v>3.12</v>
      </c>
      <c r="F423" s="13">
        <f>ROUND(AVERAGE(Zinsswaps!F352:F423)+'iBoxx Extrapolation'!$H423,2)</f>
        <v>3.19</v>
      </c>
      <c r="G423" s="13">
        <f>ROUND(AVERAGE(Zinsswaps!G352:G423)+'iBoxx Extrapolation'!$H423,2)</f>
        <v>3.27</v>
      </c>
      <c r="H423" s="13">
        <f>ROUND(AVERAGE(Zinsswaps!H352:H423)+'iBoxx Extrapolation'!$H423,2)</f>
        <v>3.34</v>
      </c>
      <c r="I423" s="13">
        <f>ROUND(AVERAGE(Zinsswaps!I352:I423)+'iBoxx Extrapolation'!$H423,2)</f>
        <v>3.41</v>
      </c>
      <c r="J423" s="13">
        <f>ROUND(AVERAGE(Zinsswaps!J352:J423)+'iBoxx Extrapolation'!$H423,2)</f>
        <v>3.48</v>
      </c>
      <c r="K423" s="13">
        <f>ROUND(AVERAGE(Zinsswaps!K352:K423)+'iBoxx Extrapolation'!$H423,2)</f>
        <v>3.54</v>
      </c>
      <c r="L423" s="13">
        <f>ROUND(AVERAGE(Zinsswaps!L352:L423)+'iBoxx Extrapolation'!$H423,2)</f>
        <v>3.6</v>
      </c>
      <c r="M423" s="13">
        <f>ROUND(AVERAGE(Zinsswaps!M352:M423)+'iBoxx Extrapolation'!$H423,2)</f>
        <v>3.65</v>
      </c>
      <c r="N423" s="13">
        <f>ROUND(AVERAGE(Zinsswaps!N352:N423)+'iBoxx Extrapolation'!$H423,2)</f>
        <v>3.7</v>
      </c>
      <c r="O423" s="13">
        <f>ROUND(AVERAGE(Zinsswaps!O352:O423)+'iBoxx Extrapolation'!$H423,2)</f>
        <v>3.75</v>
      </c>
      <c r="P423" s="13">
        <f>ROUND(AVERAGE(Zinsswaps!P352:P423)+'iBoxx Extrapolation'!$H423,2)</f>
        <v>3.78</v>
      </c>
      <c r="Q423" s="13">
        <f>ROUND(AVERAGE(Zinsswaps!Q352:Q423)+'iBoxx Extrapolation'!$H423,2)</f>
        <v>3.81</v>
      </c>
      <c r="R423" s="13">
        <f>ROUND(AVERAGE(Zinsswaps!R352:R423)+'iBoxx Extrapolation'!$H423,2)</f>
        <v>3.83</v>
      </c>
      <c r="S423" s="13">
        <f>ROUND(AVERAGE(Zinsswaps!S352:S423)+'iBoxx Extrapolation'!$H423,2)</f>
        <v>3.85</v>
      </c>
      <c r="T423" s="13">
        <f>ROUND(AVERAGE(Zinsswaps!T352:T423)+'iBoxx Extrapolation'!$H423,2)</f>
        <v>3.87</v>
      </c>
      <c r="U423" s="13">
        <f>ROUND(AVERAGE(Zinsswaps!U352:U423)+'iBoxx Extrapolation'!$H423,2)</f>
        <v>3.89</v>
      </c>
      <c r="V423" s="13">
        <f>ROUND(AVERAGE(Zinsswaps!V352:V423)+'iBoxx Extrapolation'!$H423,2)</f>
        <v>3.89</v>
      </c>
      <c r="W423" s="13">
        <f>ROUND(AVERAGE(Zinsswaps!W352:W423)+'iBoxx Extrapolation'!$H423,2)</f>
        <v>3.89</v>
      </c>
      <c r="X423" s="13">
        <f>ROUND(AVERAGE(Zinsswaps!X352:X423)+'iBoxx Extrapolation'!$H423,2)</f>
        <v>3.89</v>
      </c>
      <c r="Y423" s="13">
        <f>ROUND(AVERAGE(Zinsswaps!Y352:Y423)+'iBoxx Extrapolation'!$H423,2)</f>
        <v>3.89</v>
      </c>
      <c r="Z423" s="13">
        <f>ROUND(AVERAGE(Zinsswaps!Z352:Z423)+'iBoxx Extrapolation'!$H423,2)</f>
        <v>3.89</v>
      </c>
      <c r="AA423" s="13">
        <f>ROUND(AVERAGE(Zinsswaps!AA352:AA423)+'iBoxx Extrapolation'!$H423,2)</f>
        <v>3.88</v>
      </c>
      <c r="AB423" s="13">
        <f>ROUND(AVERAGE(Zinsswaps!AB352:AB423)+'iBoxx Extrapolation'!$H423,2)</f>
        <v>3.88</v>
      </c>
      <c r="AC423" s="13">
        <f>ROUND(AVERAGE(Zinsswaps!AC352:AC423)+'iBoxx Extrapolation'!$H423,2)</f>
        <v>3.87</v>
      </c>
      <c r="AD423" s="13">
        <f>ROUND(AVERAGE(Zinsswaps!AD352:AD423)+'iBoxx Extrapolation'!$H423,2)</f>
        <v>3.86</v>
      </c>
      <c r="AE423" s="13">
        <f>ROUND(AVERAGE(Zinsswaps!AE352:AE423)+'iBoxx Extrapolation'!$H423,2)</f>
        <v>3.86</v>
      </c>
      <c r="AF423" s="13">
        <f>ROUND(AVERAGE(Zinsswaps!AF352:AF423)+'iBoxx Extrapolation'!$H423,2)</f>
        <v>3.84</v>
      </c>
      <c r="AG423" s="13">
        <f>ROUND(AVERAGE(Zinsswaps!AG352:AG423)+'iBoxx Extrapolation'!$H423,2)</f>
        <v>3.82</v>
      </c>
      <c r="AH423" s="13">
        <f>ROUND(AVERAGE(Zinsswaps!AH352:AH423)+'iBoxx Extrapolation'!$H423,2)</f>
        <v>3.81</v>
      </c>
      <c r="AI423" s="13">
        <f>ROUND(AVERAGE(Zinsswaps!AI352:AI423)+'iBoxx Extrapolation'!$H423,2)</f>
        <v>3.79</v>
      </c>
      <c r="AJ423" s="13">
        <f>ROUND(AVERAGE(Zinsswaps!AJ352:AJ423)+'iBoxx Extrapolation'!$H423,2)</f>
        <v>3.78</v>
      </c>
      <c r="AK423" s="13">
        <f>ROUND(AVERAGE(Zinsswaps!AK352:AK423)+'iBoxx Extrapolation'!$H423,2)</f>
        <v>3.77</v>
      </c>
      <c r="AL423" s="13">
        <f>ROUND(AVERAGE(Zinsswaps!AL352:AL423)+'iBoxx Extrapolation'!$H423,2)</f>
        <v>3.76</v>
      </c>
      <c r="AM423" s="13">
        <f>ROUND(AVERAGE(Zinsswaps!AM352:AM423)+'iBoxx Extrapolation'!$H423,2)</f>
        <v>3.75</v>
      </c>
      <c r="AN423" s="13">
        <f>ROUND(AVERAGE(Zinsswaps!AN352:AN423)+'iBoxx Extrapolation'!$H423,2)</f>
        <v>3.74</v>
      </c>
      <c r="AO423" s="13">
        <f>ROUND(AVERAGE(Zinsswaps!AO352:AO423)+'iBoxx Extrapolation'!$H423,2)</f>
        <v>3.73</v>
      </c>
      <c r="AP423" s="13">
        <f>ROUND(AVERAGE(Zinsswaps!AP352:AP423)+'iBoxx Extrapolation'!$H423,2)</f>
        <v>3.7</v>
      </c>
      <c r="AQ423" s="13">
        <f>ROUND(AVERAGE(Zinsswaps!AQ352:AQ423)+'iBoxx Extrapolation'!$H423,2)</f>
        <v>3.68</v>
      </c>
      <c r="AR423" s="13">
        <f>ROUND(AVERAGE(Zinsswaps!AR352:AR423)+'iBoxx Extrapolation'!$H423,2)</f>
        <v>3.66</v>
      </c>
      <c r="AS423" s="13">
        <f>ROUND(AVERAGE(Zinsswaps!AS352:AS423)+'iBoxx Extrapolation'!$H423,2)</f>
        <v>3.64</v>
      </c>
      <c r="AT423" s="13">
        <f>ROUND(AVERAGE(Zinsswaps!AT352:AT423)+'iBoxx Extrapolation'!$H423,2)</f>
        <v>3.62</v>
      </c>
      <c r="AU423" s="13">
        <f>ROUND(AVERAGE(Zinsswaps!AU352:AU423)+'iBoxx Extrapolation'!$H423,2)</f>
        <v>3.61</v>
      </c>
      <c r="AV423" s="13">
        <f>ROUND(AVERAGE(Zinsswaps!AV352:AV423)+'iBoxx Extrapolation'!$H423,2)</f>
        <v>3.59</v>
      </c>
      <c r="AW423" s="13">
        <f>ROUND(AVERAGE(Zinsswaps!AW352:AW423)+'iBoxx Extrapolation'!$H423,2)</f>
        <v>3.57</v>
      </c>
      <c r="AX423" s="13">
        <f>ROUND(AVERAGE(Zinsswaps!AX352:AX423)+'iBoxx Extrapolation'!$H423,2)</f>
        <v>3.56</v>
      </c>
      <c r="AY423" s="13">
        <f>ROUND(AVERAGE(Zinsswaps!AY352:AY423)+'iBoxx Extrapolation'!$H423,2)</f>
        <v>3.54</v>
      </c>
    </row>
    <row r="424" spans="1:51" s="16" customFormat="1" x14ac:dyDescent="0.2">
      <c r="A424" s="12">
        <v>50130</v>
      </c>
      <c r="B424" s="13">
        <f>ROUND(AVERAGE(Zinsswaps!B353:B424)+'iBoxx Extrapolation'!$H424,2)</f>
        <v>2.99</v>
      </c>
      <c r="C424" s="13">
        <f>ROUND(AVERAGE(Zinsswaps!C353:C424)+'iBoxx Extrapolation'!$H424,2)</f>
        <v>3</v>
      </c>
      <c r="D424" s="13">
        <f>ROUND(AVERAGE(Zinsswaps!D353:D424)+'iBoxx Extrapolation'!$H424,2)</f>
        <v>3.05</v>
      </c>
      <c r="E424" s="13">
        <f>ROUND(AVERAGE(Zinsswaps!E353:E424)+'iBoxx Extrapolation'!$H424,2)</f>
        <v>3.12</v>
      </c>
      <c r="F424" s="13">
        <f>ROUND(AVERAGE(Zinsswaps!F353:F424)+'iBoxx Extrapolation'!$H424,2)</f>
        <v>3.19</v>
      </c>
      <c r="G424" s="13">
        <f>ROUND(AVERAGE(Zinsswaps!G353:G424)+'iBoxx Extrapolation'!$H424,2)</f>
        <v>3.27</v>
      </c>
      <c r="H424" s="13">
        <f>ROUND(AVERAGE(Zinsswaps!H353:H424)+'iBoxx Extrapolation'!$H424,2)</f>
        <v>3.34</v>
      </c>
      <c r="I424" s="13">
        <f>ROUND(AVERAGE(Zinsswaps!I353:I424)+'iBoxx Extrapolation'!$H424,2)</f>
        <v>3.41</v>
      </c>
      <c r="J424" s="13">
        <f>ROUND(AVERAGE(Zinsswaps!J353:J424)+'iBoxx Extrapolation'!$H424,2)</f>
        <v>3.48</v>
      </c>
      <c r="K424" s="13">
        <f>ROUND(AVERAGE(Zinsswaps!K353:K424)+'iBoxx Extrapolation'!$H424,2)</f>
        <v>3.54</v>
      </c>
      <c r="L424" s="13">
        <f>ROUND(AVERAGE(Zinsswaps!L353:L424)+'iBoxx Extrapolation'!$H424,2)</f>
        <v>3.6</v>
      </c>
      <c r="M424" s="13">
        <f>ROUND(AVERAGE(Zinsswaps!M353:M424)+'iBoxx Extrapolation'!$H424,2)</f>
        <v>3.65</v>
      </c>
      <c r="N424" s="13">
        <f>ROUND(AVERAGE(Zinsswaps!N353:N424)+'iBoxx Extrapolation'!$H424,2)</f>
        <v>3.7</v>
      </c>
      <c r="O424" s="13">
        <f>ROUND(AVERAGE(Zinsswaps!O353:O424)+'iBoxx Extrapolation'!$H424,2)</f>
        <v>3.75</v>
      </c>
      <c r="P424" s="13">
        <f>ROUND(AVERAGE(Zinsswaps!P353:P424)+'iBoxx Extrapolation'!$H424,2)</f>
        <v>3.78</v>
      </c>
      <c r="Q424" s="13">
        <f>ROUND(AVERAGE(Zinsswaps!Q353:Q424)+'iBoxx Extrapolation'!$H424,2)</f>
        <v>3.81</v>
      </c>
      <c r="R424" s="13">
        <f>ROUND(AVERAGE(Zinsswaps!R353:R424)+'iBoxx Extrapolation'!$H424,2)</f>
        <v>3.83</v>
      </c>
      <c r="S424" s="13">
        <f>ROUND(AVERAGE(Zinsswaps!S353:S424)+'iBoxx Extrapolation'!$H424,2)</f>
        <v>3.85</v>
      </c>
      <c r="T424" s="13">
        <f>ROUND(AVERAGE(Zinsswaps!T353:T424)+'iBoxx Extrapolation'!$H424,2)</f>
        <v>3.87</v>
      </c>
      <c r="U424" s="13">
        <f>ROUND(AVERAGE(Zinsswaps!U353:U424)+'iBoxx Extrapolation'!$H424,2)</f>
        <v>3.89</v>
      </c>
      <c r="V424" s="13">
        <f>ROUND(AVERAGE(Zinsswaps!V353:V424)+'iBoxx Extrapolation'!$H424,2)</f>
        <v>3.89</v>
      </c>
      <c r="W424" s="13">
        <f>ROUND(AVERAGE(Zinsswaps!W353:W424)+'iBoxx Extrapolation'!$H424,2)</f>
        <v>3.89</v>
      </c>
      <c r="X424" s="13">
        <f>ROUND(AVERAGE(Zinsswaps!X353:X424)+'iBoxx Extrapolation'!$H424,2)</f>
        <v>3.89</v>
      </c>
      <c r="Y424" s="13">
        <f>ROUND(AVERAGE(Zinsswaps!Y353:Y424)+'iBoxx Extrapolation'!$H424,2)</f>
        <v>3.89</v>
      </c>
      <c r="Z424" s="13">
        <f>ROUND(AVERAGE(Zinsswaps!Z353:Z424)+'iBoxx Extrapolation'!$H424,2)</f>
        <v>3.89</v>
      </c>
      <c r="AA424" s="13">
        <f>ROUND(AVERAGE(Zinsswaps!AA353:AA424)+'iBoxx Extrapolation'!$H424,2)</f>
        <v>3.88</v>
      </c>
      <c r="AB424" s="13">
        <f>ROUND(AVERAGE(Zinsswaps!AB353:AB424)+'iBoxx Extrapolation'!$H424,2)</f>
        <v>3.88</v>
      </c>
      <c r="AC424" s="13">
        <f>ROUND(AVERAGE(Zinsswaps!AC353:AC424)+'iBoxx Extrapolation'!$H424,2)</f>
        <v>3.87</v>
      </c>
      <c r="AD424" s="13">
        <f>ROUND(AVERAGE(Zinsswaps!AD353:AD424)+'iBoxx Extrapolation'!$H424,2)</f>
        <v>3.86</v>
      </c>
      <c r="AE424" s="13">
        <f>ROUND(AVERAGE(Zinsswaps!AE353:AE424)+'iBoxx Extrapolation'!$H424,2)</f>
        <v>3.86</v>
      </c>
      <c r="AF424" s="13">
        <f>ROUND(AVERAGE(Zinsswaps!AF353:AF424)+'iBoxx Extrapolation'!$H424,2)</f>
        <v>3.84</v>
      </c>
      <c r="AG424" s="13">
        <f>ROUND(AVERAGE(Zinsswaps!AG353:AG424)+'iBoxx Extrapolation'!$H424,2)</f>
        <v>3.82</v>
      </c>
      <c r="AH424" s="13">
        <f>ROUND(AVERAGE(Zinsswaps!AH353:AH424)+'iBoxx Extrapolation'!$H424,2)</f>
        <v>3.81</v>
      </c>
      <c r="AI424" s="13">
        <f>ROUND(AVERAGE(Zinsswaps!AI353:AI424)+'iBoxx Extrapolation'!$H424,2)</f>
        <v>3.79</v>
      </c>
      <c r="AJ424" s="13">
        <f>ROUND(AVERAGE(Zinsswaps!AJ353:AJ424)+'iBoxx Extrapolation'!$H424,2)</f>
        <v>3.78</v>
      </c>
      <c r="AK424" s="13">
        <f>ROUND(AVERAGE(Zinsswaps!AK353:AK424)+'iBoxx Extrapolation'!$H424,2)</f>
        <v>3.77</v>
      </c>
      <c r="AL424" s="13">
        <f>ROUND(AVERAGE(Zinsswaps!AL353:AL424)+'iBoxx Extrapolation'!$H424,2)</f>
        <v>3.76</v>
      </c>
      <c r="AM424" s="13">
        <f>ROUND(AVERAGE(Zinsswaps!AM353:AM424)+'iBoxx Extrapolation'!$H424,2)</f>
        <v>3.75</v>
      </c>
      <c r="AN424" s="13">
        <f>ROUND(AVERAGE(Zinsswaps!AN353:AN424)+'iBoxx Extrapolation'!$H424,2)</f>
        <v>3.74</v>
      </c>
      <c r="AO424" s="13">
        <f>ROUND(AVERAGE(Zinsswaps!AO353:AO424)+'iBoxx Extrapolation'!$H424,2)</f>
        <v>3.73</v>
      </c>
      <c r="AP424" s="13">
        <f>ROUND(AVERAGE(Zinsswaps!AP353:AP424)+'iBoxx Extrapolation'!$H424,2)</f>
        <v>3.7</v>
      </c>
      <c r="AQ424" s="13">
        <f>ROUND(AVERAGE(Zinsswaps!AQ353:AQ424)+'iBoxx Extrapolation'!$H424,2)</f>
        <v>3.68</v>
      </c>
      <c r="AR424" s="13">
        <f>ROUND(AVERAGE(Zinsswaps!AR353:AR424)+'iBoxx Extrapolation'!$H424,2)</f>
        <v>3.66</v>
      </c>
      <c r="AS424" s="13">
        <f>ROUND(AVERAGE(Zinsswaps!AS353:AS424)+'iBoxx Extrapolation'!$H424,2)</f>
        <v>3.64</v>
      </c>
      <c r="AT424" s="13">
        <f>ROUND(AVERAGE(Zinsswaps!AT353:AT424)+'iBoxx Extrapolation'!$H424,2)</f>
        <v>3.62</v>
      </c>
      <c r="AU424" s="13">
        <f>ROUND(AVERAGE(Zinsswaps!AU353:AU424)+'iBoxx Extrapolation'!$H424,2)</f>
        <v>3.61</v>
      </c>
      <c r="AV424" s="13">
        <f>ROUND(AVERAGE(Zinsswaps!AV353:AV424)+'iBoxx Extrapolation'!$H424,2)</f>
        <v>3.59</v>
      </c>
      <c r="AW424" s="13">
        <f>ROUND(AVERAGE(Zinsswaps!AW353:AW424)+'iBoxx Extrapolation'!$H424,2)</f>
        <v>3.57</v>
      </c>
      <c r="AX424" s="13">
        <f>ROUND(AVERAGE(Zinsswaps!AX353:AX424)+'iBoxx Extrapolation'!$H424,2)</f>
        <v>3.56</v>
      </c>
      <c r="AY424" s="13">
        <f>ROUND(AVERAGE(Zinsswaps!AY353:AY424)+'iBoxx Extrapolation'!$H424,2)</f>
        <v>3.54</v>
      </c>
    </row>
    <row r="425" spans="1:51" s="16" customFormat="1" x14ac:dyDescent="0.2">
      <c r="A425" s="12">
        <v>50160</v>
      </c>
      <c r="B425" s="13">
        <f>ROUND(AVERAGE(Zinsswaps!B354:B425)+'iBoxx Extrapolation'!$H425,2)</f>
        <v>2.99</v>
      </c>
      <c r="C425" s="13">
        <f>ROUND(AVERAGE(Zinsswaps!C354:C425)+'iBoxx Extrapolation'!$H425,2)</f>
        <v>3</v>
      </c>
      <c r="D425" s="13">
        <f>ROUND(AVERAGE(Zinsswaps!D354:D425)+'iBoxx Extrapolation'!$H425,2)</f>
        <v>3.05</v>
      </c>
      <c r="E425" s="13">
        <f>ROUND(AVERAGE(Zinsswaps!E354:E425)+'iBoxx Extrapolation'!$H425,2)</f>
        <v>3.12</v>
      </c>
      <c r="F425" s="13">
        <f>ROUND(AVERAGE(Zinsswaps!F354:F425)+'iBoxx Extrapolation'!$H425,2)</f>
        <v>3.19</v>
      </c>
      <c r="G425" s="13">
        <f>ROUND(AVERAGE(Zinsswaps!G354:G425)+'iBoxx Extrapolation'!$H425,2)</f>
        <v>3.27</v>
      </c>
      <c r="H425" s="13">
        <f>ROUND(AVERAGE(Zinsswaps!H354:H425)+'iBoxx Extrapolation'!$H425,2)</f>
        <v>3.34</v>
      </c>
      <c r="I425" s="13">
        <f>ROUND(AVERAGE(Zinsswaps!I354:I425)+'iBoxx Extrapolation'!$H425,2)</f>
        <v>3.41</v>
      </c>
      <c r="J425" s="13">
        <f>ROUND(AVERAGE(Zinsswaps!J354:J425)+'iBoxx Extrapolation'!$H425,2)</f>
        <v>3.48</v>
      </c>
      <c r="K425" s="13">
        <f>ROUND(AVERAGE(Zinsswaps!K354:K425)+'iBoxx Extrapolation'!$H425,2)</f>
        <v>3.54</v>
      </c>
      <c r="L425" s="13">
        <f>ROUND(AVERAGE(Zinsswaps!L354:L425)+'iBoxx Extrapolation'!$H425,2)</f>
        <v>3.6</v>
      </c>
      <c r="M425" s="13">
        <f>ROUND(AVERAGE(Zinsswaps!M354:M425)+'iBoxx Extrapolation'!$H425,2)</f>
        <v>3.65</v>
      </c>
      <c r="N425" s="13">
        <f>ROUND(AVERAGE(Zinsswaps!N354:N425)+'iBoxx Extrapolation'!$H425,2)</f>
        <v>3.7</v>
      </c>
      <c r="O425" s="13">
        <f>ROUND(AVERAGE(Zinsswaps!O354:O425)+'iBoxx Extrapolation'!$H425,2)</f>
        <v>3.75</v>
      </c>
      <c r="P425" s="13">
        <f>ROUND(AVERAGE(Zinsswaps!P354:P425)+'iBoxx Extrapolation'!$H425,2)</f>
        <v>3.78</v>
      </c>
      <c r="Q425" s="13">
        <f>ROUND(AVERAGE(Zinsswaps!Q354:Q425)+'iBoxx Extrapolation'!$H425,2)</f>
        <v>3.81</v>
      </c>
      <c r="R425" s="13">
        <f>ROUND(AVERAGE(Zinsswaps!R354:R425)+'iBoxx Extrapolation'!$H425,2)</f>
        <v>3.83</v>
      </c>
      <c r="S425" s="13">
        <f>ROUND(AVERAGE(Zinsswaps!S354:S425)+'iBoxx Extrapolation'!$H425,2)</f>
        <v>3.85</v>
      </c>
      <c r="T425" s="13">
        <f>ROUND(AVERAGE(Zinsswaps!T354:T425)+'iBoxx Extrapolation'!$H425,2)</f>
        <v>3.87</v>
      </c>
      <c r="U425" s="13">
        <f>ROUND(AVERAGE(Zinsswaps!U354:U425)+'iBoxx Extrapolation'!$H425,2)</f>
        <v>3.89</v>
      </c>
      <c r="V425" s="13">
        <f>ROUND(AVERAGE(Zinsswaps!V354:V425)+'iBoxx Extrapolation'!$H425,2)</f>
        <v>3.89</v>
      </c>
      <c r="W425" s="13">
        <f>ROUND(AVERAGE(Zinsswaps!W354:W425)+'iBoxx Extrapolation'!$H425,2)</f>
        <v>3.89</v>
      </c>
      <c r="X425" s="13">
        <f>ROUND(AVERAGE(Zinsswaps!X354:X425)+'iBoxx Extrapolation'!$H425,2)</f>
        <v>3.89</v>
      </c>
      <c r="Y425" s="13">
        <f>ROUND(AVERAGE(Zinsswaps!Y354:Y425)+'iBoxx Extrapolation'!$H425,2)</f>
        <v>3.89</v>
      </c>
      <c r="Z425" s="13">
        <f>ROUND(AVERAGE(Zinsswaps!Z354:Z425)+'iBoxx Extrapolation'!$H425,2)</f>
        <v>3.89</v>
      </c>
      <c r="AA425" s="13">
        <f>ROUND(AVERAGE(Zinsswaps!AA354:AA425)+'iBoxx Extrapolation'!$H425,2)</f>
        <v>3.88</v>
      </c>
      <c r="AB425" s="13">
        <f>ROUND(AVERAGE(Zinsswaps!AB354:AB425)+'iBoxx Extrapolation'!$H425,2)</f>
        <v>3.88</v>
      </c>
      <c r="AC425" s="13">
        <f>ROUND(AVERAGE(Zinsswaps!AC354:AC425)+'iBoxx Extrapolation'!$H425,2)</f>
        <v>3.87</v>
      </c>
      <c r="AD425" s="13">
        <f>ROUND(AVERAGE(Zinsswaps!AD354:AD425)+'iBoxx Extrapolation'!$H425,2)</f>
        <v>3.86</v>
      </c>
      <c r="AE425" s="13">
        <f>ROUND(AVERAGE(Zinsswaps!AE354:AE425)+'iBoxx Extrapolation'!$H425,2)</f>
        <v>3.86</v>
      </c>
      <c r="AF425" s="13">
        <f>ROUND(AVERAGE(Zinsswaps!AF354:AF425)+'iBoxx Extrapolation'!$H425,2)</f>
        <v>3.84</v>
      </c>
      <c r="AG425" s="13">
        <f>ROUND(AVERAGE(Zinsswaps!AG354:AG425)+'iBoxx Extrapolation'!$H425,2)</f>
        <v>3.82</v>
      </c>
      <c r="AH425" s="13">
        <f>ROUND(AVERAGE(Zinsswaps!AH354:AH425)+'iBoxx Extrapolation'!$H425,2)</f>
        <v>3.81</v>
      </c>
      <c r="AI425" s="13">
        <f>ROUND(AVERAGE(Zinsswaps!AI354:AI425)+'iBoxx Extrapolation'!$H425,2)</f>
        <v>3.79</v>
      </c>
      <c r="AJ425" s="13">
        <f>ROUND(AVERAGE(Zinsswaps!AJ354:AJ425)+'iBoxx Extrapolation'!$H425,2)</f>
        <v>3.78</v>
      </c>
      <c r="AK425" s="13">
        <f>ROUND(AVERAGE(Zinsswaps!AK354:AK425)+'iBoxx Extrapolation'!$H425,2)</f>
        <v>3.77</v>
      </c>
      <c r="AL425" s="13">
        <f>ROUND(AVERAGE(Zinsswaps!AL354:AL425)+'iBoxx Extrapolation'!$H425,2)</f>
        <v>3.76</v>
      </c>
      <c r="AM425" s="13">
        <f>ROUND(AVERAGE(Zinsswaps!AM354:AM425)+'iBoxx Extrapolation'!$H425,2)</f>
        <v>3.75</v>
      </c>
      <c r="AN425" s="13">
        <f>ROUND(AVERAGE(Zinsswaps!AN354:AN425)+'iBoxx Extrapolation'!$H425,2)</f>
        <v>3.74</v>
      </c>
      <c r="AO425" s="13">
        <f>ROUND(AVERAGE(Zinsswaps!AO354:AO425)+'iBoxx Extrapolation'!$H425,2)</f>
        <v>3.73</v>
      </c>
      <c r="AP425" s="13">
        <f>ROUND(AVERAGE(Zinsswaps!AP354:AP425)+'iBoxx Extrapolation'!$H425,2)</f>
        <v>3.7</v>
      </c>
      <c r="AQ425" s="13">
        <f>ROUND(AVERAGE(Zinsswaps!AQ354:AQ425)+'iBoxx Extrapolation'!$H425,2)</f>
        <v>3.68</v>
      </c>
      <c r="AR425" s="13">
        <f>ROUND(AVERAGE(Zinsswaps!AR354:AR425)+'iBoxx Extrapolation'!$H425,2)</f>
        <v>3.66</v>
      </c>
      <c r="AS425" s="13">
        <f>ROUND(AVERAGE(Zinsswaps!AS354:AS425)+'iBoxx Extrapolation'!$H425,2)</f>
        <v>3.64</v>
      </c>
      <c r="AT425" s="13">
        <f>ROUND(AVERAGE(Zinsswaps!AT354:AT425)+'iBoxx Extrapolation'!$H425,2)</f>
        <v>3.62</v>
      </c>
      <c r="AU425" s="13">
        <f>ROUND(AVERAGE(Zinsswaps!AU354:AU425)+'iBoxx Extrapolation'!$H425,2)</f>
        <v>3.61</v>
      </c>
      <c r="AV425" s="13">
        <f>ROUND(AVERAGE(Zinsswaps!AV354:AV425)+'iBoxx Extrapolation'!$H425,2)</f>
        <v>3.59</v>
      </c>
      <c r="AW425" s="13">
        <f>ROUND(AVERAGE(Zinsswaps!AW354:AW425)+'iBoxx Extrapolation'!$H425,2)</f>
        <v>3.57</v>
      </c>
      <c r="AX425" s="13">
        <f>ROUND(AVERAGE(Zinsswaps!AX354:AX425)+'iBoxx Extrapolation'!$H425,2)</f>
        <v>3.56</v>
      </c>
      <c r="AY425" s="13">
        <f>ROUND(AVERAGE(Zinsswaps!AY354:AY425)+'iBoxx Extrapolation'!$H425,2)</f>
        <v>3.54</v>
      </c>
    </row>
    <row r="426" spans="1:51" s="16" customFormat="1" x14ac:dyDescent="0.2">
      <c r="A426" s="12">
        <v>50191</v>
      </c>
      <c r="B426" s="13">
        <f>ROUND(AVERAGE(Zinsswaps!B355:B426)+'iBoxx Extrapolation'!$H426,2)</f>
        <v>2.99</v>
      </c>
      <c r="C426" s="13">
        <f>ROUND(AVERAGE(Zinsswaps!C355:C426)+'iBoxx Extrapolation'!$H426,2)</f>
        <v>3</v>
      </c>
      <c r="D426" s="13">
        <f>ROUND(AVERAGE(Zinsswaps!D355:D426)+'iBoxx Extrapolation'!$H426,2)</f>
        <v>3.05</v>
      </c>
      <c r="E426" s="13">
        <f>ROUND(AVERAGE(Zinsswaps!E355:E426)+'iBoxx Extrapolation'!$H426,2)</f>
        <v>3.12</v>
      </c>
      <c r="F426" s="13">
        <f>ROUND(AVERAGE(Zinsswaps!F355:F426)+'iBoxx Extrapolation'!$H426,2)</f>
        <v>3.19</v>
      </c>
      <c r="G426" s="13">
        <f>ROUND(AVERAGE(Zinsswaps!G355:G426)+'iBoxx Extrapolation'!$H426,2)</f>
        <v>3.27</v>
      </c>
      <c r="H426" s="13">
        <f>ROUND(AVERAGE(Zinsswaps!H355:H426)+'iBoxx Extrapolation'!$H426,2)</f>
        <v>3.34</v>
      </c>
      <c r="I426" s="13">
        <f>ROUND(AVERAGE(Zinsswaps!I355:I426)+'iBoxx Extrapolation'!$H426,2)</f>
        <v>3.41</v>
      </c>
      <c r="J426" s="13">
        <f>ROUND(AVERAGE(Zinsswaps!J355:J426)+'iBoxx Extrapolation'!$H426,2)</f>
        <v>3.48</v>
      </c>
      <c r="K426" s="13">
        <f>ROUND(AVERAGE(Zinsswaps!K355:K426)+'iBoxx Extrapolation'!$H426,2)</f>
        <v>3.54</v>
      </c>
      <c r="L426" s="13">
        <f>ROUND(AVERAGE(Zinsswaps!L355:L426)+'iBoxx Extrapolation'!$H426,2)</f>
        <v>3.6</v>
      </c>
      <c r="M426" s="13">
        <f>ROUND(AVERAGE(Zinsswaps!M355:M426)+'iBoxx Extrapolation'!$H426,2)</f>
        <v>3.65</v>
      </c>
      <c r="N426" s="13">
        <f>ROUND(AVERAGE(Zinsswaps!N355:N426)+'iBoxx Extrapolation'!$H426,2)</f>
        <v>3.7</v>
      </c>
      <c r="O426" s="13">
        <f>ROUND(AVERAGE(Zinsswaps!O355:O426)+'iBoxx Extrapolation'!$H426,2)</f>
        <v>3.75</v>
      </c>
      <c r="P426" s="13">
        <f>ROUND(AVERAGE(Zinsswaps!P355:P426)+'iBoxx Extrapolation'!$H426,2)</f>
        <v>3.78</v>
      </c>
      <c r="Q426" s="13">
        <f>ROUND(AVERAGE(Zinsswaps!Q355:Q426)+'iBoxx Extrapolation'!$H426,2)</f>
        <v>3.81</v>
      </c>
      <c r="R426" s="13">
        <f>ROUND(AVERAGE(Zinsswaps!R355:R426)+'iBoxx Extrapolation'!$H426,2)</f>
        <v>3.83</v>
      </c>
      <c r="S426" s="13">
        <f>ROUND(AVERAGE(Zinsswaps!S355:S426)+'iBoxx Extrapolation'!$H426,2)</f>
        <v>3.85</v>
      </c>
      <c r="T426" s="13">
        <f>ROUND(AVERAGE(Zinsswaps!T355:T426)+'iBoxx Extrapolation'!$H426,2)</f>
        <v>3.87</v>
      </c>
      <c r="U426" s="13">
        <f>ROUND(AVERAGE(Zinsswaps!U355:U426)+'iBoxx Extrapolation'!$H426,2)</f>
        <v>3.89</v>
      </c>
      <c r="V426" s="13">
        <f>ROUND(AVERAGE(Zinsswaps!V355:V426)+'iBoxx Extrapolation'!$H426,2)</f>
        <v>3.89</v>
      </c>
      <c r="W426" s="13">
        <f>ROUND(AVERAGE(Zinsswaps!W355:W426)+'iBoxx Extrapolation'!$H426,2)</f>
        <v>3.89</v>
      </c>
      <c r="X426" s="13">
        <f>ROUND(AVERAGE(Zinsswaps!X355:X426)+'iBoxx Extrapolation'!$H426,2)</f>
        <v>3.89</v>
      </c>
      <c r="Y426" s="13">
        <f>ROUND(AVERAGE(Zinsswaps!Y355:Y426)+'iBoxx Extrapolation'!$H426,2)</f>
        <v>3.89</v>
      </c>
      <c r="Z426" s="13">
        <f>ROUND(AVERAGE(Zinsswaps!Z355:Z426)+'iBoxx Extrapolation'!$H426,2)</f>
        <v>3.89</v>
      </c>
      <c r="AA426" s="13">
        <f>ROUND(AVERAGE(Zinsswaps!AA355:AA426)+'iBoxx Extrapolation'!$H426,2)</f>
        <v>3.88</v>
      </c>
      <c r="AB426" s="13">
        <f>ROUND(AVERAGE(Zinsswaps!AB355:AB426)+'iBoxx Extrapolation'!$H426,2)</f>
        <v>3.88</v>
      </c>
      <c r="AC426" s="13">
        <f>ROUND(AVERAGE(Zinsswaps!AC355:AC426)+'iBoxx Extrapolation'!$H426,2)</f>
        <v>3.87</v>
      </c>
      <c r="AD426" s="13">
        <f>ROUND(AVERAGE(Zinsswaps!AD355:AD426)+'iBoxx Extrapolation'!$H426,2)</f>
        <v>3.86</v>
      </c>
      <c r="AE426" s="13">
        <f>ROUND(AVERAGE(Zinsswaps!AE355:AE426)+'iBoxx Extrapolation'!$H426,2)</f>
        <v>3.86</v>
      </c>
      <c r="AF426" s="13">
        <f>ROUND(AVERAGE(Zinsswaps!AF355:AF426)+'iBoxx Extrapolation'!$H426,2)</f>
        <v>3.84</v>
      </c>
      <c r="AG426" s="13">
        <f>ROUND(AVERAGE(Zinsswaps!AG355:AG426)+'iBoxx Extrapolation'!$H426,2)</f>
        <v>3.82</v>
      </c>
      <c r="AH426" s="13">
        <f>ROUND(AVERAGE(Zinsswaps!AH355:AH426)+'iBoxx Extrapolation'!$H426,2)</f>
        <v>3.81</v>
      </c>
      <c r="AI426" s="13">
        <f>ROUND(AVERAGE(Zinsswaps!AI355:AI426)+'iBoxx Extrapolation'!$H426,2)</f>
        <v>3.79</v>
      </c>
      <c r="AJ426" s="13">
        <f>ROUND(AVERAGE(Zinsswaps!AJ355:AJ426)+'iBoxx Extrapolation'!$H426,2)</f>
        <v>3.78</v>
      </c>
      <c r="AK426" s="13">
        <f>ROUND(AVERAGE(Zinsswaps!AK355:AK426)+'iBoxx Extrapolation'!$H426,2)</f>
        <v>3.77</v>
      </c>
      <c r="AL426" s="13">
        <f>ROUND(AVERAGE(Zinsswaps!AL355:AL426)+'iBoxx Extrapolation'!$H426,2)</f>
        <v>3.76</v>
      </c>
      <c r="AM426" s="13">
        <f>ROUND(AVERAGE(Zinsswaps!AM355:AM426)+'iBoxx Extrapolation'!$H426,2)</f>
        <v>3.75</v>
      </c>
      <c r="AN426" s="13">
        <f>ROUND(AVERAGE(Zinsswaps!AN355:AN426)+'iBoxx Extrapolation'!$H426,2)</f>
        <v>3.74</v>
      </c>
      <c r="AO426" s="13">
        <f>ROUND(AVERAGE(Zinsswaps!AO355:AO426)+'iBoxx Extrapolation'!$H426,2)</f>
        <v>3.73</v>
      </c>
      <c r="AP426" s="13">
        <f>ROUND(AVERAGE(Zinsswaps!AP355:AP426)+'iBoxx Extrapolation'!$H426,2)</f>
        <v>3.7</v>
      </c>
      <c r="AQ426" s="13">
        <f>ROUND(AVERAGE(Zinsswaps!AQ355:AQ426)+'iBoxx Extrapolation'!$H426,2)</f>
        <v>3.68</v>
      </c>
      <c r="AR426" s="13">
        <f>ROUND(AVERAGE(Zinsswaps!AR355:AR426)+'iBoxx Extrapolation'!$H426,2)</f>
        <v>3.66</v>
      </c>
      <c r="AS426" s="13">
        <f>ROUND(AVERAGE(Zinsswaps!AS355:AS426)+'iBoxx Extrapolation'!$H426,2)</f>
        <v>3.64</v>
      </c>
      <c r="AT426" s="13">
        <f>ROUND(AVERAGE(Zinsswaps!AT355:AT426)+'iBoxx Extrapolation'!$H426,2)</f>
        <v>3.62</v>
      </c>
      <c r="AU426" s="13">
        <f>ROUND(AVERAGE(Zinsswaps!AU355:AU426)+'iBoxx Extrapolation'!$H426,2)</f>
        <v>3.61</v>
      </c>
      <c r="AV426" s="13">
        <f>ROUND(AVERAGE(Zinsswaps!AV355:AV426)+'iBoxx Extrapolation'!$H426,2)</f>
        <v>3.59</v>
      </c>
      <c r="AW426" s="13">
        <f>ROUND(AVERAGE(Zinsswaps!AW355:AW426)+'iBoxx Extrapolation'!$H426,2)</f>
        <v>3.57</v>
      </c>
      <c r="AX426" s="13">
        <f>ROUND(AVERAGE(Zinsswaps!AX355:AX426)+'iBoxx Extrapolation'!$H426,2)</f>
        <v>3.56</v>
      </c>
      <c r="AY426" s="13">
        <f>ROUND(AVERAGE(Zinsswaps!AY355:AY426)+'iBoxx Extrapolation'!$H426,2)</f>
        <v>3.54</v>
      </c>
    </row>
    <row r="427" spans="1:51" s="16" customFormat="1" x14ac:dyDescent="0.2">
      <c r="A427" s="12">
        <v>50221</v>
      </c>
      <c r="B427" s="13">
        <f>ROUND(AVERAGE(Zinsswaps!B356:B427)+'iBoxx Extrapolation'!$H427,2)</f>
        <v>2.99</v>
      </c>
      <c r="C427" s="13">
        <f>ROUND(AVERAGE(Zinsswaps!C356:C427)+'iBoxx Extrapolation'!$H427,2)</f>
        <v>3</v>
      </c>
      <c r="D427" s="13">
        <f>ROUND(AVERAGE(Zinsswaps!D356:D427)+'iBoxx Extrapolation'!$H427,2)</f>
        <v>3.05</v>
      </c>
      <c r="E427" s="13">
        <f>ROUND(AVERAGE(Zinsswaps!E356:E427)+'iBoxx Extrapolation'!$H427,2)</f>
        <v>3.12</v>
      </c>
      <c r="F427" s="13">
        <f>ROUND(AVERAGE(Zinsswaps!F356:F427)+'iBoxx Extrapolation'!$H427,2)</f>
        <v>3.19</v>
      </c>
      <c r="G427" s="13">
        <f>ROUND(AVERAGE(Zinsswaps!G356:G427)+'iBoxx Extrapolation'!$H427,2)</f>
        <v>3.27</v>
      </c>
      <c r="H427" s="13">
        <f>ROUND(AVERAGE(Zinsswaps!H356:H427)+'iBoxx Extrapolation'!$H427,2)</f>
        <v>3.34</v>
      </c>
      <c r="I427" s="13">
        <f>ROUND(AVERAGE(Zinsswaps!I356:I427)+'iBoxx Extrapolation'!$H427,2)</f>
        <v>3.41</v>
      </c>
      <c r="J427" s="13">
        <f>ROUND(AVERAGE(Zinsswaps!J356:J427)+'iBoxx Extrapolation'!$H427,2)</f>
        <v>3.48</v>
      </c>
      <c r="K427" s="13">
        <f>ROUND(AVERAGE(Zinsswaps!K356:K427)+'iBoxx Extrapolation'!$H427,2)</f>
        <v>3.54</v>
      </c>
      <c r="L427" s="13">
        <f>ROUND(AVERAGE(Zinsswaps!L356:L427)+'iBoxx Extrapolation'!$H427,2)</f>
        <v>3.6</v>
      </c>
      <c r="M427" s="13">
        <f>ROUND(AVERAGE(Zinsswaps!M356:M427)+'iBoxx Extrapolation'!$H427,2)</f>
        <v>3.65</v>
      </c>
      <c r="N427" s="13">
        <f>ROUND(AVERAGE(Zinsswaps!N356:N427)+'iBoxx Extrapolation'!$H427,2)</f>
        <v>3.7</v>
      </c>
      <c r="O427" s="13">
        <f>ROUND(AVERAGE(Zinsswaps!O356:O427)+'iBoxx Extrapolation'!$H427,2)</f>
        <v>3.75</v>
      </c>
      <c r="P427" s="13">
        <f>ROUND(AVERAGE(Zinsswaps!P356:P427)+'iBoxx Extrapolation'!$H427,2)</f>
        <v>3.78</v>
      </c>
      <c r="Q427" s="13">
        <f>ROUND(AVERAGE(Zinsswaps!Q356:Q427)+'iBoxx Extrapolation'!$H427,2)</f>
        <v>3.81</v>
      </c>
      <c r="R427" s="13">
        <f>ROUND(AVERAGE(Zinsswaps!R356:R427)+'iBoxx Extrapolation'!$H427,2)</f>
        <v>3.83</v>
      </c>
      <c r="S427" s="13">
        <f>ROUND(AVERAGE(Zinsswaps!S356:S427)+'iBoxx Extrapolation'!$H427,2)</f>
        <v>3.85</v>
      </c>
      <c r="T427" s="13">
        <f>ROUND(AVERAGE(Zinsswaps!T356:T427)+'iBoxx Extrapolation'!$H427,2)</f>
        <v>3.87</v>
      </c>
      <c r="U427" s="13">
        <f>ROUND(AVERAGE(Zinsswaps!U356:U427)+'iBoxx Extrapolation'!$H427,2)</f>
        <v>3.89</v>
      </c>
      <c r="V427" s="13">
        <f>ROUND(AVERAGE(Zinsswaps!V356:V427)+'iBoxx Extrapolation'!$H427,2)</f>
        <v>3.89</v>
      </c>
      <c r="W427" s="13">
        <f>ROUND(AVERAGE(Zinsswaps!W356:W427)+'iBoxx Extrapolation'!$H427,2)</f>
        <v>3.89</v>
      </c>
      <c r="X427" s="13">
        <f>ROUND(AVERAGE(Zinsswaps!X356:X427)+'iBoxx Extrapolation'!$H427,2)</f>
        <v>3.89</v>
      </c>
      <c r="Y427" s="13">
        <f>ROUND(AVERAGE(Zinsswaps!Y356:Y427)+'iBoxx Extrapolation'!$H427,2)</f>
        <v>3.89</v>
      </c>
      <c r="Z427" s="13">
        <f>ROUND(AVERAGE(Zinsswaps!Z356:Z427)+'iBoxx Extrapolation'!$H427,2)</f>
        <v>3.89</v>
      </c>
      <c r="AA427" s="13">
        <f>ROUND(AVERAGE(Zinsswaps!AA356:AA427)+'iBoxx Extrapolation'!$H427,2)</f>
        <v>3.88</v>
      </c>
      <c r="AB427" s="13">
        <f>ROUND(AVERAGE(Zinsswaps!AB356:AB427)+'iBoxx Extrapolation'!$H427,2)</f>
        <v>3.88</v>
      </c>
      <c r="AC427" s="13">
        <f>ROUND(AVERAGE(Zinsswaps!AC356:AC427)+'iBoxx Extrapolation'!$H427,2)</f>
        <v>3.87</v>
      </c>
      <c r="AD427" s="13">
        <f>ROUND(AVERAGE(Zinsswaps!AD356:AD427)+'iBoxx Extrapolation'!$H427,2)</f>
        <v>3.86</v>
      </c>
      <c r="AE427" s="13">
        <f>ROUND(AVERAGE(Zinsswaps!AE356:AE427)+'iBoxx Extrapolation'!$H427,2)</f>
        <v>3.86</v>
      </c>
      <c r="AF427" s="13">
        <f>ROUND(AVERAGE(Zinsswaps!AF356:AF427)+'iBoxx Extrapolation'!$H427,2)</f>
        <v>3.84</v>
      </c>
      <c r="AG427" s="13">
        <f>ROUND(AVERAGE(Zinsswaps!AG356:AG427)+'iBoxx Extrapolation'!$H427,2)</f>
        <v>3.82</v>
      </c>
      <c r="AH427" s="13">
        <f>ROUND(AVERAGE(Zinsswaps!AH356:AH427)+'iBoxx Extrapolation'!$H427,2)</f>
        <v>3.81</v>
      </c>
      <c r="AI427" s="13">
        <f>ROUND(AVERAGE(Zinsswaps!AI356:AI427)+'iBoxx Extrapolation'!$H427,2)</f>
        <v>3.79</v>
      </c>
      <c r="AJ427" s="13">
        <f>ROUND(AVERAGE(Zinsswaps!AJ356:AJ427)+'iBoxx Extrapolation'!$H427,2)</f>
        <v>3.78</v>
      </c>
      <c r="AK427" s="13">
        <f>ROUND(AVERAGE(Zinsswaps!AK356:AK427)+'iBoxx Extrapolation'!$H427,2)</f>
        <v>3.77</v>
      </c>
      <c r="AL427" s="13">
        <f>ROUND(AVERAGE(Zinsswaps!AL356:AL427)+'iBoxx Extrapolation'!$H427,2)</f>
        <v>3.76</v>
      </c>
      <c r="AM427" s="13">
        <f>ROUND(AVERAGE(Zinsswaps!AM356:AM427)+'iBoxx Extrapolation'!$H427,2)</f>
        <v>3.75</v>
      </c>
      <c r="AN427" s="13">
        <f>ROUND(AVERAGE(Zinsswaps!AN356:AN427)+'iBoxx Extrapolation'!$H427,2)</f>
        <v>3.74</v>
      </c>
      <c r="AO427" s="13">
        <f>ROUND(AVERAGE(Zinsswaps!AO356:AO427)+'iBoxx Extrapolation'!$H427,2)</f>
        <v>3.73</v>
      </c>
      <c r="AP427" s="13">
        <f>ROUND(AVERAGE(Zinsswaps!AP356:AP427)+'iBoxx Extrapolation'!$H427,2)</f>
        <v>3.7</v>
      </c>
      <c r="AQ427" s="13">
        <f>ROUND(AVERAGE(Zinsswaps!AQ356:AQ427)+'iBoxx Extrapolation'!$H427,2)</f>
        <v>3.68</v>
      </c>
      <c r="AR427" s="13">
        <f>ROUND(AVERAGE(Zinsswaps!AR356:AR427)+'iBoxx Extrapolation'!$H427,2)</f>
        <v>3.66</v>
      </c>
      <c r="AS427" s="13">
        <f>ROUND(AVERAGE(Zinsswaps!AS356:AS427)+'iBoxx Extrapolation'!$H427,2)</f>
        <v>3.64</v>
      </c>
      <c r="AT427" s="13">
        <f>ROUND(AVERAGE(Zinsswaps!AT356:AT427)+'iBoxx Extrapolation'!$H427,2)</f>
        <v>3.62</v>
      </c>
      <c r="AU427" s="13">
        <f>ROUND(AVERAGE(Zinsswaps!AU356:AU427)+'iBoxx Extrapolation'!$H427,2)</f>
        <v>3.61</v>
      </c>
      <c r="AV427" s="13">
        <f>ROUND(AVERAGE(Zinsswaps!AV356:AV427)+'iBoxx Extrapolation'!$H427,2)</f>
        <v>3.59</v>
      </c>
      <c r="AW427" s="13">
        <f>ROUND(AVERAGE(Zinsswaps!AW356:AW427)+'iBoxx Extrapolation'!$H427,2)</f>
        <v>3.57</v>
      </c>
      <c r="AX427" s="13">
        <f>ROUND(AVERAGE(Zinsswaps!AX356:AX427)+'iBoxx Extrapolation'!$H427,2)</f>
        <v>3.56</v>
      </c>
      <c r="AY427" s="13">
        <f>ROUND(AVERAGE(Zinsswaps!AY356:AY427)+'iBoxx Extrapolation'!$H427,2)</f>
        <v>3.54</v>
      </c>
    </row>
    <row r="428" spans="1:51" s="16" customFormat="1" x14ac:dyDescent="0.2">
      <c r="A428" s="12">
        <v>50252</v>
      </c>
      <c r="B428" s="13">
        <f>ROUND(AVERAGE(Zinsswaps!B357:B428)+'iBoxx Extrapolation'!$H428,2)</f>
        <v>2.99</v>
      </c>
      <c r="C428" s="13">
        <f>ROUND(AVERAGE(Zinsswaps!C357:C428)+'iBoxx Extrapolation'!$H428,2)</f>
        <v>3</v>
      </c>
      <c r="D428" s="13">
        <f>ROUND(AVERAGE(Zinsswaps!D357:D428)+'iBoxx Extrapolation'!$H428,2)</f>
        <v>3.05</v>
      </c>
      <c r="E428" s="13">
        <f>ROUND(AVERAGE(Zinsswaps!E357:E428)+'iBoxx Extrapolation'!$H428,2)</f>
        <v>3.12</v>
      </c>
      <c r="F428" s="13">
        <f>ROUND(AVERAGE(Zinsswaps!F357:F428)+'iBoxx Extrapolation'!$H428,2)</f>
        <v>3.19</v>
      </c>
      <c r="G428" s="13">
        <f>ROUND(AVERAGE(Zinsswaps!G357:G428)+'iBoxx Extrapolation'!$H428,2)</f>
        <v>3.27</v>
      </c>
      <c r="H428" s="13">
        <f>ROUND(AVERAGE(Zinsswaps!H357:H428)+'iBoxx Extrapolation'!$H428,2)</f>
        <v>3.34</v>
      </c>
      <c r="I428" s="13">
        <f>ROUND(AVERAGE(Zinsswaps!I357:I428)+'iBoxx Extrapolation'!$H428,2)</f>
        <v>3.41</v>
      </c>
      <c r="J428" s="13">
        <f>ROUND(AVERAGE(Zinsswaps!J357:J428)+'iBoxx Extrapolation'!$H428,2)</f>
        <v>3.48</v>
      </c>
      <c r="K428" s="13">
        <f>ROUND(AVERAGE(Zinsswaps!K357:K428)+'iBoxx Extrapolation'!$H428,2)</f>
        <v>3.54</v>
      </c>
      <c r="L428" s="13">
        <f>ROUND(AVERAGE(Zinsswaps!L357:L428)+'iBoxx Extrapolation'!$H428,2)</f>
        <v>3.6</v>
      </c>
      <c r="M428" s="13">
        <f>ROUND(AVERAGE(Zinsswaps!M357:M428)+'iBoxx Extrapolation'!$H428,2)</f>
        <v>3.65</v>
      </c>
      <c r="N428" s="13">
        <f>ROUND(AVERAGE(Zinsswaps!N357:N428)+'iBoxx Extrapolation'!$H428,2)</f>
        <v>3.7</v>
      </c>
      <c r="O428" s="13">
        <f>ROUND(AVERAGE(Zinsswaps!O357:O428)+'iBoxx Extrapolation'!$H428,2)</f>
        <v>3.75</v>
      </c>
      <c r="P428" s="13">
        <f>ROUND(AVERAGE(Zinsswaps!P357:P428)+'iBoxx Extrapolation'!$H428,2)</f>
        <v>3.78</v>
      </c>
      <c r="Q428" s="13">
        <f>ROUND(AVERAGE(Zinsswaps!Q357:Q428)+'iBoxx Extrapolation'!$H428,2)</f>
        <v>3.81</v>
      </c>
      <c r="R428" s="13">
        <f>ROUND(AVERAGE(Zinsswaps!R357:R428)+'iBoxx Extrapolation'!$H428,2)</f>
        <v>3.83</v>
      </c>
      <c r="S428" s="13">
        <f>ROUND(AVERAGE(Zinsswaps!S357:S428)+'iBoxx Extrapolation'!$H428,2)</f>
        <v>3.85</v>
      </c>
      <c r="T428" s="13">
        <f>ROUND(AVERAGE(Zinsswaps!T357:T428)+'iBoxx Extrapolation'!$H428,2)</f>
        <v>3.87</v>
      </c>
      <c r="U428" s="13">
        <f>ROUND(AVERAGE(Zinsswaps!U357:U428)+'iBoxx Extrapolation'!$H428,2)</f>
        <v>3.89</v>
      </c>
      <c r="V428" s="13">
        <f>ROUND(AVERAGE(Zinsswaps!V357:V428)+'iBoxx Extrapolation'!$H428,2)</f>
        <v>3.89</v>
      </c>
      <c r="W428" s="13">
        <f>ROUND(AVERAGE(Zinsswaps!W357:W428)+'iBoxx Extrapolation'!$H428,2)</f>
        <v>3.89</v>
      </c>
      <c r="X428" s="13">
        <f>ROUND(AVERAGE(Zinsswaps!X357:X428)+'iBoxx Extrapolation'!$H428,2)</f>
        <v>3.89</v>
      </c>
      <c r="Y428" s="13">
        <f>ROUND(AVERAGE(Zinsswaps!Y357:Y428)+'iBoxx Extrapolation'!$H428,2)</f>
        <v>3.89</v>
      </c>
      <c r="Z428" s="13">
        <f>ROUND(AVERAGE(Zinsswaps!Z357:Z428)+'iBoxx Extrapolation'!$H428,2)</f>
        <v>3.89</v>
      </c>
      <c r="AA428" s="13">
        <f>ROUND(AVERAGE(Zinsswaps!AA357:AA428)+'iBoxx Extrapolation'!$H428,2)</f>
        <v>3.88</v>
      </c>
      <c r="AB428" s="13">
        <f>ROUND(AVERAGE(Zinsswaps!AB357:AB428)+'iBoxx Extrapolation'!$H428,2)</f>
        <v>3.88</v>
      </c>
      <c r="AC428" s="13">
        <f>ROUND(AVERAGE(Zinsswaps!AC357:AC428)+'iBoxx Extrapolation'!$H428,2)</f>
        <v>3.87</v>
      </c>
      <c r="AD428" s="13">
        <f>ROUND(AVERAGE(Zinsswaps!AD357:AD428)+'iBoxx Extrapolation'!$H428,2)</f>
        <v>3.86</v>
      </c>
      <c r="AE428" s="13">
        <f>ROUND(AVERAGE(Zinsswaps!AE357:AE428)+'iBoxx Extrapolation'!$H428,2)</f>
        <v>3.86</v>
      </c>
      <c r="AF428" s="13">
        <f>ROUND(AVERAGE(Zinsswaps!AF357:AF428)+'iBoxx Extrapolation'!$H428,2)</f>
        <v>3.84</v>
      </c>
      <c r="AG428" s="13">
        <f>ROUND(AVERAGE(Zinsswaps!AG357:AG428)+'iBoxx Extrapolation'!$H428,2)</f>
        <v>3.82</v>
      </c>
      <c r="AH428" s="13">
        <f>ROUND(AVERAGE(Zinsswaps!AH357:AH428)+'iBoxx Extrapolation'!$H428,2)</f>
        <v>3.81</v>
      </c>
      <c r="AI428" s="13">
        <f>ROUND(AVERAGE(Zinsswaps!AI357:AI428)+'iBoxx Extrapolation'!$H428,2)</f>
        <v>3.79</v>
      </c>
      <c r="AJ428" s="13">
        <f>ROUND(AVERAGE(Zinsswaps!AJ357:AJ428)+'iBoxx Extrapolation'!$H428,2)</f>
        <v>3.78</v>
      </c>
      <c r="AK428" s="13">
        <f>ROUND(AVERAGE(Zinsswaps!AK357:AK428)+'iBoxx Extrapolation'!$H428,2)</f>
        <v>3.77</v>
      </c>
      <c r="AL428" s="13">
        <f>ROUND(AVERAGE(Zinsswaps!AL357:AL428)+'iBoxx Extrapolation'!$H428,2)</f>
        <v>3.76</v>
      </c>
      <c r="AM428" s="13">
        <f>ROUND(AVERAGE(Zinsswaps!AM357:AM428)+'iBoxx Extrapolation'!$H428,2)</f>
        <v>3.75</v>
      </c>
      <c r="AN428" s="13">
        <f>ROUND(AVERAGE(Zinsswaps!AN357:AN428)+'iBoxx Extrapolation'!$H428,2)</f>
        <v>3.74</v>
      </c>
      <c r="AO428" s="13">
        <f>ROUND(AVERAGE(Zinsswaps!AO357:AO428)+'iBoxx Extrapolation'!$H428,2)</f>
        <v>3.73</v>
      </c>
      <c r="AP428" s="13">
        <f>ROUND(AVERAGE(Zinsswaps!AP357:AP428)+'iBoxx Extrapolation'!$H428,2)</f>
        <v>3.7</v>
      </c>
      <c r="AQ428" s="13">
        <f>ROUND(AVERAGE(Zinsswaps!AQ357:AQ428)+'iBoxx Extrapolation'!$H428,2)</f>
        <v>3.68</v>
      </c>
      <c r="AR428" s="13">
        <f>ROUND(AVERAGE(Zinsswaps!AR357:AR428)+'iBoxx Extrapolation'!$H428,2)</f>
        <v>3.66</v>
      </c>
      <c r="AS428" s="13">
        <f>ROUND(AVERAGE(Zinsswaps!AS357:AS428)+'iBoxx Extrapolation'!$H428,2)</f>
        <v>3.64</v>
      </c>
      <c r="AT428" s="13">
        <f>ROUND(AVERAGE(Zinsswaps!AT357:AT428)+'iBoxx Extrapolation'!$H428,2)</f>
        <v>3.62</v>
      </c>
      <c r="AU428" s="13">
        <f>ROUND(AVERAGE(Zinsswaps!AU357:AU428)+'iBoxx Extrapolation'!$H428,2)</f>
        <v>3.61</v>
      </c>
      <c r="AV428" s="13">
        <f>ROUND(AVERAGE(Zinsswaps!AV357:AV428)+'iBoxx Extrapolation'!$H428,2)</f>
        <v>3.59</v>
      </c>
      <c r="AW428" s="13">
        <f>ROUND(AVERAGE(Zinsswaps!AW357:AW428)+'iBoxx Extrapolation'!$H428,2)</f>
        <v>3.57</v>
      </c>
      <c r="AX428" s="13">
        <f>ROUND(AVERAGE(Zinsswaps!AX357:AX428)+'iBoxx Extrapolation'!$H428,2)</f>
        <v>3.56</v>
      </c>
      <c r="AY428" s="13">
        <f>ROUND(AVERAGE(Zinsswaps!AY357:AY428)+'iBoxx Extrapolation'!$H428,2)</f>
        <v>3.54</v>
      </c>
    </row>
    <row r="429" spans="1:51" s="16" customFormat="1" x14ac:dyDescent="0.2">
      <c r="A429" s="12">
        <v>50283</v>
      </c>
      <c r="B429" s="13">
        <f>ROUND(AVERAGE(Zinsswaps!B358:B429)+'iBoxx Extrapolation'!$H429,2)</f>
        <v>2.99</v>
      </c>
      <c r="C429" s="13">
        <f>ROUND(AVERAGE(Zinsswaps!C358:C429)+'iBoxx Extrapolation'!$H429,2)</f>
        <v>3</v>
      </c>
      <c r="D429" s="13">
        <f>ROUND(AVERAGE(Zinsswaps!D358:D429)+'iBoxx Extrapolation'!$H429,2)</f>
        <v>3.05</v>
      </c>
      <c r="E429" s="13">
        <f>ROUND(AVERAGE(Zinsswaps!E358:E429)+'iBoxx Extrapolation'!$H429,2)</f>
        <v>3.12</v>
      </c>
      <c r="F429" s="13">
        <f>ROUND(AVERAGE(Zinsswaps!F358:F429)+'iBoxx Extrapolation'!$H429,2)</f>
        <v>3.19</v>
      </c>
      <c r="G429" s="13">
        <f>ROUND(AVERAGE(Zinsswaps!G358:G429)+'iBoxx Extrapolation'!$H429,2)</f>
        <v>3.27</v>
      </c>
      <c r="H429" s="13">
        <f>ROUND(AVERAGE(Zinsswaps!H358:H429)+'iBoxx Extrapolation'!$H429,2)</f>
        <v>3.34</v>
      </c>
      <c r="I429" s="13">
        <f>ROUND(AVERAGE(Zinsswaps!I358:I429)+'iBoxx Extrapolation'!$H429,2)</f>
        <v>3.41</v>
      </c>
      <c r="J429" s="13">
        <f>ROUND(AVERAGE(Zinsswaps!J358:J429)+'iBoxx Extrapolation'!$H429,2)</f>
        <v>3.48</v>
      </c>
      <c r="K429" s="13">
        <f>ROUND(AVERAGE(Zinsswaps!K358:K429)+'iBoxx Extrapolation'!$H429,2)</f>
        <v>3.54</v>
      </c>
      <c r="L429" s="13">
        <f>ROUND(AVERAGE(Zinsswaps!L358:L429)+'iBoxx Extrapolation'!$H429,2)</f>
        <v>3.6</v>
      </c>
      <c r="M429" s="13">
        <f>ROUND(AVERAGE(Zinsswaps!M358:M429)+'iBoxx Extrapolation'!$H429,2)</f>
        <v>3.65</v>
      </c>
      <c r="N429" s="13">
        <f>ROUND(AVERAGE(Zinsswaps!N358:N429)+'iBoxx Extrapolation'!$H429,2)</f>
        <v>3.7</v>
      </c>
      <c r="O429" s="13">
        <f>ROUND(AVERAGE(Zinsswaps!O358:O429)+'iBoxx Extrapolation'!$H429,2)</f>
        <v>3.75</v>
      </c>
      <c r="P429" s="13">
        <f>ROUND(AVERAGE(Zinsswaps!P358:P429)+'iBoxx Extrapolation'!$H429,2)</f>
        <v>3.78</v>
      </c>
      <c r="Q429" s="13">
        <f>ROUND(AVERAGE(Zinsswaps!Q358:Q429)+'iBoxx Extrapolation'!$H429,2)</f>
        <v>3.81</v>
      </c>
      <c r="R429" s="13">
        <f>ROUND(AVERAGE(Zinsswaps!R358:R429)+'iBoxx Extrapolation'!$H429,2)</f>
        <v>3.83</v>
      </c>
      <c r="S429" s="13">
        <f>ROUND(AVERAGE(Zinsswaps!S358:S429)+'iBoxx Extrapolation'!$H429,2)</f>
        <v>3.85</v>
      </c>
      <c r="T429" s="13">
        <f>ROUND(AVERAGE(Zinsswaps!T358:T429)+'iBoxx Extrapolation'!$H429,2)</f>
        <v>3.87</v>
      </c>
      <c r="U429" s="13">
        <f>ROUND(AVERAGE(Zinsswaps!U358:U429)+'iBoxx Extrapolation'!$H429,2)</f>
        <v>3.89</v>
      </c>
      <c r="V429" s="13">
        <f>ROUND(AVERAGE(Zinsswaps!V358:V429)+'iBoxx Extrapolation'!$H429,2)</f>
        <v>3.89</v>
      </c>
      <c r="W429" s="13">
        <f>ROUND(AVERAGE(Zinsswaps!W358:W429)+'iBoxx Extrapolation'!$H429,2)</f>
        <v>3.89</v>
      </c>
      <c r="X429" s="13">
        <f>ROUND(AVERAGE(Zinsswaps!X358:X429)+'iBoxx Extrapolation'!$H429,2)</f>
        <v>3.89</v>
      </c>
      <c r="Y429" s="13">
        <f>ROUND(AVERAGE(Zinsswaps!Y358:Y429)+'iBoxx Extrapolation'!$H429,2)</f>
        <v>3.89</v>
      </c>
      <c r="Z429" s="13">
        <f>ROUND(AVERAGE(Zinsswaps!Z358:Z429)+'iBoxx Extrapolation'!$H429,2)</f>
        <v>3.89</v>
      </c>
      <c r="AA429" s="13">
        <f>ROUND(AVERAGE(Zinsswaps!AA358:AA429)+'iBoxx Extrapolation'!$H429,2)</f>
        <v>3.88</v>
      </c>
      <c r="AB429" s="13">
        <f>ROUND(AVERAGE(Zinsswaps!AB358:AB429)+'iBoxx Extrapolation'!$H429,2)</f>
        <v>3.88</v>
      </c>
      <c r="AC429" s="13">
        <f>ROUND(AVERAGE(Zinsswaps!AC358:AC429)+'iBoxx Extrapolation'!$H429,2)</f>
        <v>3.87</v>
      </c>
      <c r="AD429" s="13">
        <f>ROUND(AVERAGE(Zinsswaps!AD358:AD429)+'iBoxx Extrapolation'!$H429,2)</f>
        <v>3.86</v>
      </c>
      <c r="AE429" s="13">
        <f>ROUND(AVERAGE(Zinsswaps!AE358:AE429)+'iBoxx Extrapolation'!$H429,2)</f>
        <v>3.86</v>
      </c>
      <c r="AF429" s="13">
        <f>ROUND(AVERAGE(Zinsswaps!AF358:AF429)+'iBoxx Extrapolation'!$H429,2)</f>
        <v>3.84</v>
      </c>
      <c r="AG429" s="13">
        <f>ROUND(AVERAGE(Zinsswaps!AG358:AG429)+'iBoxx Extrapolation'!$H429,2)</f>
        <v>3.82</v>
      </c>
      <c r="AH429" s="13">
        <f>ROUND(AVERAGE(Zinsswaps!AH358:AH429)+'iBoxx Extrapolation'!$H429,2)</f>
        <v>3.81</v>
      </c>
      <c r="AI429" s="13">
        <f>ROUND(AVERAGE(Zinsswaps!AI358:AI429)+'iBoxx Extrapolation'!$H429,2)</f>
        <v>3.79</v>
      </c>
      <c r="AJ429" s="13">
        <f>ROUND(AVERAGE(Zinsswaps!AJ358:AJ429)+'iBoxx Extrapolation'!$H429,2)</f>
        <v>3.78</v>
      </c>
      <c r="AK429" s="13">
        <f>ROUND(AVERAGE(Zinsswaps!AK358:AK429)+'iBoxx Extrapolation'!$H429,2)</f>
        <v>3.77</v>
      </c>
      <c r="AL429" s="13">
        <f>ROUND(AVERAGE(Zinsswaps!AL358:AL429)+'iBoxx Extrapolation'!$H429,2)</f>
        <v>3.76</v>
      </c>
      <c r="AM429" s="13">
        <f>ROUND(AVERAGE(Zinsswaps!AM358:AM429)+'iBoxx Extrapolation'!$H429,2)</f>
        <v>3.75</v>
      </c>
      <c r="AN429" s="13">
        <f>ROUND(AVERAGE(Zinsswaps!AN358:AN429)+'iBoxx Extrapolation'!$H429,2)</f>
        <v>3.74</v>
      </c>
      <c r="AO429" s="13">
        <f>ROUND(AVERAGE(Zinsswaps!AO358:AO429)+'iBoxx Extrapolation'!$H429,2)</f>
        <v>3.73</v>
      </c>
      <c r="AP429" s="13">
        <f>ROUND(AVERAGE(Zinsswaps!AP358:AP429)+'iBoxx Extrapolation'!$H429,2)</f>
        <v>3.7</v>
      </c>
      <c r="AQ429" s="13">
        <f>ROUND(AVERAGE(Zinsswaps!AQ358:AQ429)+'iBoxx Extrapolation'!$H429,2)</f>
        <v>3.68</v>
      </c>
      <c r="AR429" s="13">
        <f>ROUND(AVERAGE(Zinsswaps!AR358:AR429)+'iBoxx Extrapolation'!$H429,2)</f>
        <v>3.66</v>
      </c>
      <c r="AS429" s="13">
        <f>ROUND(AVERAGE(Zinsswaps!AS358:AS429)+'iBoxx Extrapolation'!$H429,2)</f>
        <v>3.64</v>
      </c>
      <c r="AT429" s="13">
        <f>ROUND(AVERAGE(Zinsswaps!AT358:AT429)+'iBoxx Extrapolation'!$H429,2)</f>
        <v>3.62</v>
      </c>
      <c r="AU429" s="13">
        <f>ROUND(AVERAGE(Zinsswaps!AU358:AU429)+'iBoxx Extrapolation'!$H429,2)</f>
        <v>3.61</v>
      </c>
      <c r="AV429" s="13">
        <f>ROUND(AVERAGE(Zinsswaps!AV358:AV429)+'iBoxx Extrapolation'!$H429,2)</f>
        <v>3.59</v>
      </c>
      <c r="AW429" s="13">
        <f>ROUND(AVERAGE(Zinsswaps!AW358:AW429)+'iBoxx Extrapolation'!$H429,2)</f>
        <v>3.57</v>
      </c>
      <c r="AX429" s="13">
        <f>ROUND(AVERAGE(Zinsswaps!AX358:AX429)+'iBoxx Extrapolation'!$H429,2)</f>
        <v>3.56</v>
      </c>
      <c r="AY429" s="13">
        <f>ROUND(AVERAGE(Zinsswaps!AY358:AY429)+'iBoxx Extrapolation'!$H429,2)</f>
        <v>3.54</v>
      </c>
    </row>
    <row r="430" spans="1:51" s="16" customFormat="1" x14ac:dyDescent="0.2">
      <c r="A430" s="12">
        <v>50313</v>
      </c>
      <c r="B430" s="13">
        <f>ROUND(AVERAGE(Zinsswaps!B359:B430)+'iBoxx Extrapolation'!$H430,2)</f>
        <v>2.99</v>
      </c>
      <c r="C430" s="13">
        <f>ROUND(AVERAGE(Zinsswaps!C359:C430)+'iBoxx Extrapolation'!$H430,2)</f>
        <v>3</v>
      </c>
      <c r="D430" s="13">
        <f>ROUND(AVERAGE(Zinsswaps!D359:D430)+'iBoxx Extrapolation'!$H430,2)</f>
        <v>3.05</v>
      </c>
      <c r="E430" s="13">
        <f>ROUND(AVERAGE(Zinsswaps!E359:E430)+'iBoxx Extrapolation'!$H430,2)</f>
        <v>3.12</v>
      </c>
      <c r="F430" s="13">
        <f>ROUND(AVERAGE(Zinsswaps!F359:F430)+'iBoxx Extrapolation'!$H430,2)</f>
        <v>3.19</v>
      </c>
      <c r="G430" s="13">
        <f>ROUND(AVERAGE(Zinsswaps!G359:G430)+'iBoxx Extrapolation'!$H430,2)</f>
        <v>3.27</v>
      </c>
      <c r="H430" s="13">
        <f>ROUND(AVERAGE(Zinsswaps!H359:H430)+'iBoxx Extrapolation'!$H430,2)</f>
        <v>3.34</v>
      </c>
      <c r="I430" s="13">
        <f>ROUND(AVERAGE(Zinsswaps!I359:I430)+'iBoxx Extrapolation'!$H430,2)</f>
        <v>3.41</v>
      </c>
      <c r="J430" s="13">
        <f>ROUND(AVERAGE(Zinsswaps!J359:J430)+'iBoxx Extrapolation'!$H430,2)</f>
        <v>3.48</v>
      </c>
      <c r="K430" s="13">
        <f>ROUND(AVERAGE(Zinsswaps!K359:K430)+'iBoxx Extrapolation'!$H430,2)</f>
        <v>3.54</v>
      </c>
      <c r="L430" s="13">
        <f>ROUND(AVERAGE(Zinsswaps!L359:L430)+'iBoxx Extrapolation'!$H430,2)</f>
        <v>3.6</v>
      </c>
      <c r="M430" s="13">
        <f>ROUND(AVERAGE(Zinsswaps!M359:M430)+'iBoxx Extrapolation'!$H430,2)</f>
        <v>3.65</v>
      </c>
      <c r="N430" s="13">
        <f>ROUND(AVERAGE(Zinsswaps!N359:N430)+'iBoxx Extrapolation'!$H430,2)</f>
        <v>3.7</v>
      </c>
      <c r="O430" s="13">
        <f>ROUND(AVERAGE(Zinsswaps!O359:O430)+'iBoxx Extrapolation'!$H430,2)</f>
        <v>3.75</v>
      </c>
      <c r="P430" s="13">
        <f>ROUND(AVERAGE(Zinsswaps!P359:P430)+'iBoxx Extrapolation'!$H430,2)</f>
        <v>3.78</v>
      </c>
      <c r="Q430" s="13">
        <f>ROUND(AVERAGE(Zinsswaps!Q359:Q430)+'iBoxx Extrapolation'!$H430,2)</f>
        <v>3.81</v>
      </c>
      <c r="R430" s="13">
        <f>ROUND(AVERAGE(Zinsswaps!R359:R430)+'iBoxx Extrapolation'!$H430,2)</f>
        <v>3.83</v>
      </c>
      <c r="S430" s="13">
        <f>ROUND(AVERAGE(Zinsswaps!S359:S430)+'iBoxx Extrapolation'!$H430,2)</f>
        <v>3.85</v>
      </c>
      <c r="T430" s="13">
        <f>ROUND(AVERAGE(Zinsswaps!T359:T430)+'iBoxx Extrapolation'!$H430,2)</f>
        <v>3.87</v>
      </c>
      <c r="U430" s="13">
        <f>ROUND(AVERAGE(Zinsswaps!U359:U430)+'iBoxx Extrapolation'!$H430,2)</f>
        <v>3.89</v>
      </c>
      <c r="V430" s="13">
        <f>ROUND(AVERAGE(Zinsswaps!V359:V430)+'iBoxx Extrapolation'!$H430,2)</f>
        <v>3.89</v>
      </c>
      <c r="W430" s="13">
        <f>ROUND(AVERAGE(Zinsswaps!W359:W430)+'iBoxx Extrapolation'!$H430,2)</f>
        <v>3.89</v>
      </c>
      <c r="X430" s="13">
        <f>ROUND(AVERAGE(Zinsswaps!X359:X430)+'iBoxx Extrapolation'!$H430,2)</f>
        <v>3.89</v>
      </c>
      <c r="Y430" s="13">
        <f>ROUND(AVERAGE(Zinsswaps!Y359:Y430)+'iBoxx Extrapolation'!$H430,2)</f>
        <v>3.89</v>
      </c>
      <c r="Z430" s="13">
        <f>ROUND(AVERAGE(Zinsswaps!Z359:Z430)+'iBoxx Extrapolation'!$H430,2)</f>
        <v>3.89</v>
      </c>
      <c r="AA430" s="13">
        <f>ROUND(AVERAGE(Zinsswaps!AA359:AA430)+'iBoxx Extrapolation'!$H430,2)</f>
        <v>3.88</v>
      </c>
      <c r="AB430" s="13">
        <f>ROUND(AVERAGE(Zinsswaps!AB359:AB430)+'iBoxx Extrapolation'!$H430,2)</f>
        <v>3.88</v>
      </c>
      <c r="AC430" s="13">
        <f>ROUND(AVERAGE(Zinsswaps!AC359:AC430)+'iBoxx Extrapolation'!$H430,2)</f>
        <v>3.87</v>
      </c>
      <c r="AD430" s="13">
        <f>ROUND(AVERAGE(Zinsswaps!AD359:AD430)+'iBoxx Extrapolation'!$H430,2)</f>
        <v>3.86</v>
      </c>
      <c r="AE430" s="13">
        <f>ROUND(AVERAGE(Zinsswaps!AE359:AE430)+'iBoxx Extrapolation'!$H430,2)</f>
        <v>3.86</v>
      </c>
      <c r="AF430" s="13">
        <f>ROUND(AVERAGE(Zinsswaps!AF359:AF430)+'iBoxx Extrapolation'!$H430,2)</f>
        <v>3.84</v>
      </c>
      <c r="AG430" s="13">
        <f>ROUND(AVERAGE(Zinsswaps!AG359:AG430)+'iBoxx Extrapolation'!$H430,2)</f>
        <v>3.82</v>
      </c>
      <c r="AH430" s="13">
        <f>ROUND(AVERAGE(Zinsswaps!AH359:AH430)+'iBoxx Extrapolation'!$H430,2)</f>
        <v>3.81</v>
      </c>
      <c r="AI430" s="13">
        <f>ROUND(AVERAGE(Zinsswaps!AI359:AI430)+'iBoxx Extrapolation'!$H430,2)</f>
        <v>3.79</v>
      </c>
      <c r="AJ430" s="13">
        <f>ROUND(AVERAGE(Zinsswaps!AJ359:AJ430)+'iBoxx Extrapolation'!$H430,2)</f>
        <v>3.78</v>
      </c>
      <c r="AK430" s="13">
        <f>ROUND(AVERAGE(Zinsswaps!AK359:AK430)+'iBoxx Extrapolation'!$H430,2)</f>
        <v>3.77</v>
      </c>
      <c r="AL430" s="13">
        <f>ROUND(AVERAGE(Zinsswaps!AL359:AL430)+'iBoxx Extrapolation'!$H430,2)</f>
        <v>3.76</v>
      </c>
      <c r="AM430" s="13">
        <f>ROUND(AVERAGE(Zinsswaps!AM359:AM430)+'iBoxx Extrapolation'!$H430,2)</f>
        <v>3.75</v>
      </c>
      <c r="AN430" s="13">
        <f>ROUND(AVERAGE(Zinsswaps!AN359:AN430)+'iBoxx Extrapolation'!$H430,2)</f>
        <v>3.74</v>
      </c>
      <c r="AO430" s="13">
        <f>ROUND(AVERAGE(Zinsswaps!AO359:AO430)+'iBoxx Extrapolation'!$H430,2)</f>
        <v>3.73</v>
      </c>
      <c r="AP430" s="13">
        <f>ROUND(AVERAGE(Zinsswaps!AP359:AP430)+'iBoxx Extrapolation'!$H430,2)</f>
        <v>3.7</v>
      </c>
      <c r="AQ430" s="13">
        <f>ROUND(AVERAGE(Zinsswaps!AQ359:AQ430)+'iBoxx Extrapolation'!$H430,2)</f>
        <v>3.68</v>
      </c>
      <c r="AR430" s="13">
        <f>ROUND(AVERAGE(Zinsswaps!AR359:AR430)+'iBoxx Extrapolation'!$H430,2)</f>
        <v>3.66</v>
      </c>
      <c r="AS430" s="13">
        <f>ROUND(AVERAGE(Zinsswaps!AS359:AS430)+'iBoxx Extrapolation'!$H430,2)</f>
        <v>3.64</v>
      </c>
      <c r="AT430" s="13">
        <f>ROUND(AVERAGE(Zinsswaps!AT359:AT430)+'iBoxx Extrapolation'!$H430,2)</f>
        <v>3.62</v>
      </c>
      <c r="AU430" s="13">
        <f>ROUND(AVERAGE(Zinsswaps!AU359:AU430)+'iBoxx Extrapolation'!$H430,2)</f>
        <v>3.61</v>
      </c>
      <c r="AV430" s="13">
        <f>ROUND(AVERAGE(Zinsswaps!AV359:AV430)+'iBoxx Extrapolation'!$H430,2)</f>
        <v>3.59</v>
      </c>
      <c r="AW430" s="13">
        <f>ROUND(AVERAGE(Zinsswaps!AW359:AW430)+'iBoxx Extrapolation'!$H430,2)</f>
        <v>3.57</v>
      </c>
      <c r="AX430" s="13">
        <f>ROUND(AVERAGE(Zinsswaps!AX359:AX430)+'iBoxx Extrapolation'!$H430,2)</f>
        <v>3.56</v>
      </c>
      <c r="AY430" s="13">
        <f>ROUND(AVERAGE(Zinsswaps!AY359:AY430)+'iBoxx Extrapolation'!$H430,2)</f>
        <v>3.54</v>
      </c>
    </row>
    <row r="431" spans="1:51" s="16" customFormat="1" x14ac:dyDescent="0.2">
      <c r="A431" s="12">
        <v>50344</v>
      </c>
      <c r="B431" s="13">
        <f>ROUND(AVERAGE(Zinsswaps!B360:B431)+'iBoxx Extrapolation'!$H431,2)</f>
        <v>2.99</v>
      </c>
      <c r="C431" s="13">
        <f>ROUND(AVERAGE(Zinsswaps!C360:C431)+'iBoxx Extrapolation'!$H431,2)</f>
        <v>3</v>
      </c>
      <c r="D431" s="13">
        <f>ROUND(AVERAGE(Zinsswaps!D360:D431)+'iBoxx Extrapolation'!$H431,2)</f>
        <v>3.05</v>
      </c>
      <c r="E431" s="13">
        <f>ROUND(AVERAGE(Zinsswaps!E360:E431)+'iBoxx Extrapolation'!$H431,2)</f>
        <v>3.12</v>
      </c>
      <c r="F431" s="13">
        <f>ROUND(AVERAGE(Zinsswaps!F360:F431)+'iBoxx Extrapolation'!$H431,2)</f>
        <v>3.19</v>
      </c>
      <c r="G431" s="13">
        <f>ROUND(AVERAGE(Zinsswaps!G360:G431)+'iBoxx Extrapolation'!$H431,2)</f>
        <v>3.27</v>
      </c>
      <c r="H431" s="13">
        <f>ROUND(AVERAGE(Zinsswaps!H360:H431)+'iBoxx Extrapolation'!$H431,2)</f>
        <v>3.34</v>
      </c>
      <c r="I431" s="13">
        <f>ROUND(AVERAGE(Zinsswaps!I360:I431)+'iBoxx Extrapolation'!$H431,2)</f>
        <v>3.41</v>
      </c>
      <c r="J431" s="13">
        <f>ROUND(AVERAGE(Zinsswaps!J360:J431)+'iBoxx Extrapolation'!$H431,2)</f>
        <v>3.48</v>
      </c>
      <c r="K431" s="13">
        <f>ROUND(AVERAGE(Zinsswaps!K360:K431)+'iBoxx Extrapolation'!$H431,2)</f>
        <v>3.54</v>
      </c>
      <c r="L431" s="13">
        <f>ROUND(AVERAGE(Zinsswaps!L360:L431)+'iBoxx Extrapolation'!$H431,2)</f>
        <v>3.6</v>
      </c>
      <c r="M431" s="13">
        <f>ROUND(AVERAGE(Zinsswaps!M360:M431)+'iBoxx Extrapolation'!$H431,2)</f>
        <v>3.65</v>
      </c>
      <c r="N431" s="13">
        <f>ROUND(AVERAGE(Zinsswaps!N360:N431)+'iBoxx Extrapolation'!$H431,2)</f>
        <v>3.7</v>
      </c>
      <c r="O431" s="13">
        <f>ROUND(AVERAGE(Zinsswaps!O360:O431)+'iBoxx Extrapolation'!$H431,2)</f>
        <v>3.75</v>
      </c>
      <c r="P431" s="13">
        <f>ROUND(AVERAGE(Zinsswaps!P360:P431)+'iBoxx Extrapolation'!$H431,2)</f>
        <v>3.78</v>
      </c>
      <c r="Q431" s="13">
        <f>ROUND(AVERAGE(Zinsswaps!Q360:Q431)+'iBoxx Extrapolation'!$H431,2)</f>
        <v>3.81</v>
      </c>
      <c r="R431" s="13">
        <f>ROUND(AVERAGE(Zinsswaps!R360:R431)+'iBoxx Extrapolation'!$H431,2)</f>
        <v>3.83</v>
      </c>
      <c r="S431" s="13">
        <f>ROUND(AVERAGE(Zinsswaps!S360:S431)+'iBoxx Extrapolation'!$H431,2)</f>
        <v>3.85</v>
      </c>
      <c r="T431" s="13">
        <f>ROUND(AVERAGE(Zinsswaps!T360:T431)+'iBoxx Extrapolation'!$H431,2)</f>
        <v>3.87</v>
      </c>
      <c r="U431" s="13">
        <f>ROUND(AVERAGE(Zinsswaps!U360:U431)+'iBoxx Extrapolation'!$H431,2)</f>
        <v>3.89</v>
      </c>
      <c r="V431" s="13">
        <f>ROUND(AVERAGE(Zinsswaps!V360:V431)+'iBoxx Extrapolation'!$H431,2)</f>
        <v>3.89</v>
      </c>
      <c r="W431" s="13">
        <f>ROUND(AVERAGE(Zinsswaps!W360:W431)+'iBoxx Extrapolation'!$H431,2)</f>
        <v>3.89</v>
      </c>
      <c r="X431" s="13">
        <f>ROUND(AVERAGE(Zinsswaps!X360:X431)+'iBoxx Extrapolation'!$H431,2)</f>
        <v>3.89</v>
      </c>
      <c r="Y431" s="13">
        <f>ROUND(AVERAGE(Zinsswaps!Y360:Y431)+'iBoxx Extrapolation'!$H431,2)</f>
        <v>3.89</v>
      </c>
      <c r="Z431" s="13">
        <f>ROUND(AVERAGE(Zinsswaps!Z360:Z431)+'iBoxx Extrapolation'!$H431,2)</f>
        <v>3.89</v>
      </c>
      <c r="AA431" s="13">
        <f>ROUND(AVERAGE(Zinsswaps!AA360:AA431)+'iBoxx Extrapolation'!$H431,2)</f>
        <v>3.88</v>
      </c>
      <c r="AB431" s="13">
        <f>ROUND(AVERAGE(Zinsswaps!AB360:AB431)+'iBoxx Extrapolation'!$H431,2)</f>
        <v>3.88</v>
      </c>
      <c r="AC431" s="13">
        <f>ROUND(AVERAGE(Zinsswaps!AC360:AC431)+'iBoxx Extrapolation'!$H431,2)</f>
        <v>3.87</v>
      </c>
      <c r="AD431" s="13">
        <f>ROUND(AVERAGE(Zinsswaps!AD360:AD431)+'iBoxx Extrapolation'!$H431,2)</f>
        <v>3.86</v>
      </c>
      <c r="AE431" s="13">
        <f>ROUND(AVERAGE(Zinsswaps!AE360:AE431)+'iBoxx Extrapolation'!$H431,2)</f>
        <v>3.86</v>
      </c>
      <c r="AF431" s="13">
        <f>ROUND(AVERAGE(Zinsswaps!AF360:AF431)+'iBoxx Extrapolation'!$H431,2)</f>
        <v>3.84</v>
      </c>
      <c r="AG431" s="13">
        <f>ROUND(AVERAGE(Zinsswaps!AG360:AG431)+'iBoxx Extrapolation'!$H431,2)</f>
        <v>3.82</v>
      </c>
      <c r="AH431" s="13">
        <f>ROUND(AVERAGE(Zinsswaps!AH360:AH431)+'iBoxx Extrapolation'!$H431,2)</f>
        <v>3.81</v>
      </c>
      <c r="AI431" s="13">
        <f>ROUND(AVERAGE(Zinsswaps!AI360:AI431)+'iBoxx Extrapolation'!$H431,2)</f>
        <v>3.79</v>
      </c>
      <c r="AJ431" s="13">
        <f>ROUND(AVERAGE(Zinsswaps!AJ360:AJ431)+'iBoxx Extrapolation'!$H431,2)</f>
        <v>3.78</v>
      </c>
      <c r="AK431" s="13">
        <f>ROUND(AVERAGE(Zinsswaps!AK360:AK431)+'iBoxx Extrapolation'!$H431,2)</f>
        <v>3.77</v>
      </c>
      <c r="AL431" s="13">
        <f>ROUND(AVERAGE(Zinsswaps!AL360:AL431)+'iBoxx Extrapolation'!$H431,2)</f>
        <v>3.76</v>
      </c>
      <c r="AM431" s="13">
        <f>ROUND(AVERAGE(Zinsswaps!AM360:AM431)+'iBoxx Extrapolation'!$H431,2)</f>
        <v>3.75</v>
      </c>
      <c r="AN431" s="13">
        <f>ROUND(AVERAGE(Zinsswaps!AN360:AN431)+'iBoxx Extrapolation'!$H431,2)</f>
        <v>3.74</v>
      </c>
      <c r="AO431" s="13">
        <f>ROUND(AVERAGE(Zinsswaps!AO360:AO431)+'iBoxx Extrapolation'!$H431,2)</f>
        <v>3.73</v>
      </c>
      <c r="AP431" s="13">
        <f>ROUND(AVERAGE(Zinsswaps!AP360:AP431)+'iBoxx Extrapolation'!$H431,2)</f>
        <v>3.7</v>
      </c>
      <c r="AQ431" s="13">
        <f>ROUND(AVERAGE(Zinsswaps!AQ360:AQ431)+'iBoxx Extrapolation'!$H431,2)</f>
        <v>3.68</v>
      </c>
      <c r="AR431" s="13">
        <f>ROUND(AVERAGE(Zinsswaps!AR360:AR431)+'iBoxx Extrapolation'!$H431,2)</f>
        <v>3.66</v>
      </c>
      <c r="AS431" s="13">
        <f>ROUND(AVERAGE(Zinsswaps!AS360:AS431)+'iBoxx Extrapolation'!$H431,2)</f>
        <v>3.64</v>
      </c>
      <c r="AT431" s="13">
        <f>ROUND(AVERAGE(Zinsswaps!AT360:AT431)+'iBoxx Extrapolation'!$H431,2)</f>
        <v>3.62</v>
      </c>
      <c r="AU431" s="13">
        <f>ROUND(AVERAGE(Zinsswaps!AU360:AU431)+'iBoxx Extrapolation'!$H431,2)</f>
        <v>3.61</v>
      </c>
      <c r="AV431" s="13">
        <f>ROUND(AVERAGE(Zinsswaps!AV360:AV431)+'iBoxx Extrapolation'!$H431,2)</f>
        <v>3.59</v>
      </c>
      <c r="AW431" s="13">
        <f>ROUND(AVERAGE(Zinsswaps!AW360:AW431)+'iBoxx Extrapolation'!$H431,2)</f>
        <v>3.57</v>
      </c>
      <c r="AX431" s="13">
        <f>ROUND(AVERAGE(Zinsswaps!AX360:AX431)+'iBoxx Extrapolation'!$H431,2)</f>
        <v>3.56</v>
      </c>
      <c r="AY431" s="13">
        <f>ROUND(AVERAGE(Zinsswaps!AY360:AY431)+'iBoxx Extrapolation'!$H431,2)</f>
        <v>3.54</v>
      </c>
    </row>
    <row r="432" spans="1:51" s="16" customFormat="1" x14ac:dyDescent="0.2">
      <c r="A432" s="12">
        <v>50374</v>
      </c>
      <c r="B432" s="13">
        <f>ROUND(AVERAGE(Zinsswaps!B361:B432)+'iBoxx Extrapolation'!$H432,2)</f>
        <v>2.99</v>
      </c>
      <c r="C432" s="13">
        <f>ROUND(AVERAGE(Zinsswaps!C361:C432)+'iBoxx Extrapolation'!$H432,2)</f>
        <v>3</v>
      </c>
      <c r="D432" s="13">
        <f>ROUND(AVERAGE(Zinsswaps!D361:D432)+'iBoxx Extrapolation'!$H432,2)</f>
        <v>3.05</v>
      </c>
      <c r="E432" s="13">
        <f>ROUND(AVERAGE(Zinsswaps!E361:E432)+'iBoxx Extrapolation'!$H432,2)</f>
        <v>3.12</v>
      </c>
      <c r="F432" s="13">
        <f>ROUND(AVERAGE(Zinsswaps!F361:F432)+'iBoxx Extrapolation'!$H432,2)</f>
        <v>3.19</v>
      </c>
      <c r="G432" s="13">
        <f>ROUND(AVERAGE(Zinsswaps!G361:G432)+'iBoxx Extrapolation'!$H432,2)</f>
        <v>3.27</v>
      </c>
      <c r="H432" s="13">
        <f>ROUND(AVERAGE(Zinsswaps!H361:H432)+'iBoxx Extrapolation'!$H432,2)</f>
        <v>3.34</v>
      </c>
      <c r="I432" s="13">
        <f>ROUND(AVERAGE(Zinsswaps!I361:I432)+'iBoxx Extrapolation'!$H432,2)</f>
        <v>3.41</v>
      </c>
      <c r="J432" s="13">
        <f>ROUND(AVERAGE(Zinsswaps!J361:J432)+'iBoxx Extrapolation'!$H432,2)</f>
        <v>3.48</v>
      </c>
      <c r="K432" s="13">
        <f>ROUND(AVERAGE(Zinsswaps!K361:K432)+'iBoxx Extrapolation'!$H432,2)</f>
        <v>3.54</v>
      </c>
      <c r="L432" s="13">
        <f>ROUND(AVERAGE(Zinsswaps!L361:L432)+'iBoxx Extrapolation'!$H432,2)</f>
        <v>3.6</v>
      </c>
      <c r="M432" s="13">
        <f>ROUND(AVERAGE(Zinsswaps!M361:M432)+'iBoxx Extrapolation'!$H432,2)</f>
        <v>3.65</v>
      </c>
      <c r="N432" s="13">
        <f>ROUND(AVERAGE(Zinsswaps!N361:N432)+'iBoxx Extrapolation'!$H432,2)</f>
        <v>3.7</v>
      </c>
      <c r="O432" s="13">
        <f>ROUND(AVERAGE(Zinsswaps!O361:O432)+'iBoxx Extrapolation'!$H432,2)</f>
        <v>3.75</v>
      </c>
      <c r="P432" s="13">
        <f>ROUND(AVERAGE(Zinsswaps!P361:P432)+'iBoxx Extrapolation'!$H432,2)</f>
        <v>3.78</v>
      </c>
      <c r="Q432" s="13">
        <f>ROUND(AVERAGE(Zinsswaps!Q361:Q432)+'iBoxx Extrapolation'!$H432,2)</f>
        <v>3.81</v>
      </c>
      <c r="R432" s="13">
        <f>ROUND(AVERAGE(Zinsswaps!R361:R432)+'iBoxx Extrapolation'!$H432,2)</f>
        <v>3.83</v>
      </c>
      <c r="S432" s="13">
        <f>ROUND(AVERAGE(Zinsswaps!S361:S432)+'iBoxx Extrapolation'!$H432,2)</f>
        <v>3.85</v>
      </c>
      <c r="T432" s="13">
        <f>ROUND(AVERAGE(Zinsswaps!T361:T432)+'iBoxx Extrapolation'!$H432,2)</f>
        <v>3.87</v>
      </c>
      <c r="U432" s="13">
        <f>ROUND(AVERAGE(Zinsswaps!U361:U432)+'iBoxx Extrapolation'!$H432,2)</f>
        <v>3.89</v>
      </c>
      <c r="V432" s="13">
        <f>ROUND(AVERAGE(Zinsswaps!V361:V432)+'iBoxx Extrapolation'!$H432,2)</f>
        <v>3.89</v>
      </c>
      <c r="W432" s="13">
        <f>ROUND(AVERAGE(Zinsswaps!W361:W432)+'iBoxx Extrapolation'!$H432,2)</f>
        <v>3.89</v>
      </c>
      <c r="X432" s="13">
        <f>ROUND(AVERAGE(Zinsswaps!X361:X432)+'iBoxx Extrapolation'!$H432,2)</f>
        <v>3.89</v>
      </c>
      <c r="Y432" s="13">
        <f>ROUND(AVERAGE(Zinsswaps!Y361:Y432)+'iBoxx Extrapolation'!$H432,2)</f>
        <v>3.89</v>
      </c>
      <c r="Z432" s="13">
        <f>ROUND(AVERAGE(Zinsswaps!Z361:Z432)+'iBoxx Extrapolation'!$H432,2)</f>
        <v>3.89</v>
      </c>
      <c r="AA432" s="13">
        <f>ROUND(AVERAGE(Zinsswaps!AA361:AA432)+'iBoxx Extrapolation'!$H432,2)</f>
        <v>3.88</v>
      </c>
      <c r="AB432" s="13">
        <f>ROUND(AVERAGE(Zinsswaps!AB361:AB432)+'iBoxx Extrapolation'!$H432,2)</f>
        <v>3.88</v>
      </c>
      <c r="AC432" s="13">
        <f>ROUND(AVERAGE(Zinsswaps!AC361:AC432)+'iBoxx Extrapolation'!$H432,2)</f>
        <v>3.87</v>
      </c>
      <c r="AD432" s="13">
        <f>ROUND(AVERAGE(Zinsswaps!AD361:AD432)+'iBoxx Extrapolation'!$H432,2)</f>
        <v>3.86</v>
      </c>
      <c r="AE432" s="13">
        <f>ROUND(AVERAGE(Zinsswaps!AE361:AE432)+'iBoxx Extrapolation'!$H432,2)</f>
        <v>3.86</v>
      </c>
      <c r="AF432" s="13">
        <f>ROUND(AVERAGE(Zinsswaps!AF361:AF432)+'iBoxx Extrapolation'!$H432,2)</f>
        <v>3.84</v>
      </c>
      <c r="AG432" s="13">
        <f>ROUND(AVERAGE(Zinsswaps!AG361:AG432)+'iBoxx Extrapolation'!$H432,2)</f>
        <v>3.82</v>
      </c>
      <c r="AH432" s="13">
        <f>ROUND(AVERAGE(Zinsswaps!AH361:AH432)+'iBoxx Extrapolation'!$H432,2)</f>
        <v>3.81</v>
      </c>
      <c r="AI432" s="13">
        <f>ROUND(AVERAGE(Zinsswaps!AI361:AI432)+'iBoxx Extrapolation'!$H432,2)</f>
        <v>3.79</v>
      </c>
      <c r="AJ432" s="13">
        <f>ROUND(AVERAGE(Zinsswaps!AJ361:AJ432)+'iBoxx Extrapolation'!$H432,2)</f>
        <v>3.78</v>
      </c>
      <c r="AK432" s="13">
        <f>ROUND(AVERAGE(Zinsswaps!AK361:AK432)+'iBoxx Extrapolation'!$H432,2)</f>
        <v>3.77</v>
      </c>
      <c r="AL432" s="13">
        <f>ROUND(AVERAGE(Zinsswaps!AL361:AL432)+'iBoxx Extrapolation'!$H432,2)</f>
        <v>3.76</v>
      </c>
      <c r="AM432" s="13">
        <f>ROUND(AVERAGE(Zinsswaps!AM361:AM432)+'iBoxx Extrapolation'!$H432,2)</f>
        <v>3.75</v>
      </c>
      <c r="AN432" s="13">
        <f>ROUND(AVERAGE(Zinsswaps!AN361:AN432)+'iBoxx Extrapolation'!$H432,2)</f>
        <v>3.74</v>
      </c>
      <c r="AO432" s="13">
        <f>ROUND(AVERAGE(Zinsswaps!AO361:AO432)+'iBoxx Extrapolation'!$H432,2)</f>
        <v>3.73</v>
      </c>
      <c r="AP432" s="13">
        <f>ROUND(AVERAGE(Zinsswaps!AP361:AP432)+'iBoxx Extrapolation'!$H432,2)</f>
        <v>3.7</v>
      </c>
      <c r="AQ432" s="13">
        <f>ROUND(AVERAGE(Zinsswaps!AQ361:AQ432)+'iBoxx Extrapolation'!$H432,2)</f>
        <v>3.68</v>
      </c>
      <c r="AR432" s="13">
        <f>ROUND(AVERAGE(Zinsswaps!AR361:AR432)+'iBoxx Extrapolation'!$H432,2)</f>
        <v>3.66</v>
      </c>
      <c r="AS432" s="13">
        <f>ROUND(AVERAGE(Zinsswaps!AS361:AS432)+'iBoxx Extrapolation'!$H432,2)</f>
        <v>3.64</v>
      </c>
      <c r="AT432" s="13">
        <f>ROUND(AVERAGE(Zinsswaps!AT361:AT432)+'iBoxx Extrapolation'!$H432,2)</f>
        <v>3.62</v>
      </c>
      <c r="AU432" s="13">
        <f>ROUND(AVERAGE(Zinsswaps!AU361:AU432)+'iBoxx Extrapolation'!$H432,2)</f>
        <v>3.61</v>
      </c>
      <c r="AV432" s="13">
        <f>ROUND(AVERAGE(Zinsswaps!AV361:AV432)+'iBoxx Extrapolation'!$H432,2)</f>
        <v>3.59</v>
      </c>
      <c r="AW432" s="13">
        <f>ROUND(AVERAGE(Zinsswaps!AW361:AW432)+'iBoxx Extrapolation'!$H432,2)</f>
        <v>3.57</v>
      </c>
      <c r="AX432" s="13">
        <f>ROUND(AVERAGE(Zinsswaps!AX361:AX432)+'iBoxx Extrapolation'!$H432,2)</f>
        <v>3.56</v>
      </c>
      <c r="AY432" s="13">
        <f>ROUND(AVERAGE(Zinsswaps!AY361:AY432)+'iBoxx Extrapolation'!$H432,2)</f>
        <v>3.54</v>
      </c>
    </row>
    <row r="433" spans="1:51" s="16" customFormat="1" x14ac:dyDescent="0.2">
      <c r="A433" s="12">
        <v>50405</v>
      </c>
      <c r="B433" s="13">
        <f>ROUND(AVERAGE(Zinsswaps!B362:B433)+'iBoxx Extrapolation'!$H433,2)</f>
        <v>2.99</v>
      </c>
      <c r="C433" s="13">
        <f>ROUND(AVERAGE(Zinsswaps!C362:C433)+'iBoxx Extrapolation'!$H433,2)</f>
        <v>3</v>
      </c>
      <c r="D433" s="13">
        <f>ROUND(AVERAGE(Zinsswaps!D362:D433)+'iBoxx Extrapolation'!$H433,2)</f>
        <v>3.05</v>
      </c>
      <c r="E433" s="13">
        <f>ROUND(AVERAGE(Zinsswaps!E362:E433)+'iBoxx Extrapolation'!$H433,2)</f>
        <v>3.12</v>
      </c>
      <c r="F433" s="13">
        <f>ROUND(AVERAGE(Zinsswaps!F362:F433)+'iBoxx Extrapolation'!$H433,2)</f>
        <v>3.19</v>
      </c>
      <c r="G433" s="13">
        <f>ROUND(AVERAGE(Zinsswaps!G362:G433)+'iBoxx Extrapolation'!$H433,2)</f>
        <v>3.27</v>
      </c>
      <c r="H433" s="13">
        <f>ROUND(AVERAGE(Zinsswaps!H362:H433)+'iBoxx Extrapolation'!$H433,2)</f>
        <v>3.34</v>
      </c>
      <c r="I433" s="13">
        <f>ROUND(AVERAGE(Zinsswaps!I362:I433)+'iBoxx Extrapolation'!$H433,2)</f>
        <v>3.41</v>
      </c>
      <c r="J433" s="13">
        <f>ROUND(AVERAGE(Zinsswaps!J362:J433)+'iBoxx Extrapolation'!$H433,2)</f>
        <v>3.48</v>
      </c>
      <c r="K433" s="13">
        <f>ROUND(AVERAGE(Zinsswaps!K362:K433)+'iBoxx Extrapolation'!$H433,2)</f>
        <v>3.54</v>
      </c>
      <c r="L433" s="13">
        <f>ROUND(AVERAGE(Zinsswaps!L362:L433)+'iBoxx Extrapolation'!$H433,2)</f>
        <v>3.6</v>
      </c>
      <c r="M433" s="13">
        <f>ROUND(AVERAGE(Zinsswaps!M362:M433)+'iBoxx Extrapolation'!$H433,2)</f>
        <v>3.65</v>
      </c>
      <c r="N433" s="13">
        <f>ROUND(AVERAGE(Zinsswaps!N362:N433)+'iBoxx Extrapolation'!$H433,2)</f>
        <v>3.7</v>
      </c>
      <c r="O433" s="13">
        <f>ROUND(AVERAGE(Zinsswaps!O362:O433)+'iBoxx Extrapolation'!$H433,2)</f>
        <v>3.75</v>
      </c>
      <c r="P433" s="13">
        <f>ROUND(AVERAGE(Zinsswaps!P362:P433)+'iBoxx Extrapolation'!$H433,2)</f>
        <v>3.78</v>
      </c>
      <c r="Q433" s="13">
        <f>ROUND(AVERAGE(Zinsswaps!Q362:Q433)+'iBoxx Extrapolation'!$H433,2)</f>
        <v>3.81</v>
      </c>
      <c r="R433" s="13">
        <f>ROUND(AVERAGE(Zinsswaps!R362:R433)+'iBoxx Extrapolation'!$H433,2)</f>
        <v>3.83</v>
      </c>
      <c r="S433" s="13">
        <f>ROUND(AVERAGE(Zinsswaps!S362:S433)+'iBoxx Extrapolation'!$H433,2)</f>
        <v>3.85</v>
      </c>
      <c r="T433" s="13">
        <f>ROUND(AVERAGE(Zinsswaps!T362:T433)+'iBoxx Extrapolation'!$H433,2)</f>
        <v>3.87</v>
      </c>
      <c r="U433" s="13">
        <f>ROUND(AVERAGE(Zinsswaps!U362:U433)+'iBoxx Extrapolation'!$H433,2)</f>
        <v>3.89</v>
      </c>
      <c r="V433" s="13">
        <f>ROUND(AVERAGE(Zinsswaps!V362:V433)+'iBoxx Extrapolation'!$H433,2)</f>
        <v>3.89</v>
      </c>
      <c r="W433" s="13">
        <f>ROUND(AVERAGE(Zinsswaps!W362:W433)+'iBoxx Extrapolation'!$H433,2)</f>
        <v>3.89</v>
      </c>
      <c r="X433" s="13">
        <f>ROUND(AVERAGE(Zinsswaps!X362:X433)+'iBoxx Extrapolation'!$H433,2)</f>
        <v>3.89</v>
      </c>
      <c r="Y433" s="13">
        <f>ROUND(AVERAGE(Zinsswaps!Y362:Y433)+'iBoxx Extrapolation'!$H433,2)</f>
        <v>3.89</v>
      </c>
      <c r="Z433" s="13">
        <f>ROUND(AVERAGE(Zinsswaps!Z362:Z433)+'iBoxx Extrapolation'!$H433,2)</f>
        <v>3.89</v>
      </c>
      <c r="AA433" s="13">
        <f>ROUND(AVERAGE(Zinsswaps!AA362:AA433)+'iBoxx Extrapolation'!$H433,2)</f>
        <v>3.88</v>
      </c>
      <c r="AB433" s="13">
        <f>ROUND(AVERAGE(Zinsswaps!AB362:AB433)+'iBoxx Extrapolation'!$H433,2)</f>
        <v>3.88</v>
      </c>
      <c r="AC433" s="13">
        <f>ROUND(AVERAGE(Zinsswaps!AC362:AC433)+'iBoxx Extrapolation'!$H433,2)</f>
        <v>3.87</v>
      </c>
      <c r="AD433" s="13">
        <f>ROUND(AVERAGE(Zinsswaps!AD362:AD433)+'iBoxx Extrapolation'!$H433,2)</f>
        <v>3.86</v>
      </c>
      <c r="AE433" s="13">
        <f>ROUND(AVERAGE(Zinsswaps!AE362:AE433)+'iBoxx Extrapolation'!$H433,2)</f>
        <v>3.86</v>
      </c>
      <c r="AF433" s="13">
        <f>ROUND(AVERAGE(Zinsswaps!AF362:AF433)+'iBoxx Extrapolation'!$H433,2)</f>
        <v>3.84</v>
      </c>
      <c r="AG433" s="13">
        <f>ROUND(AVERAGE(Zinsswaps!AG362:AG433)+'iBoxx Extrapolation'!$H433,2)</f>
        <v>3.82</v>
      </c>
      <c r="AH433" s="13">
        <f>ROUND(AVERAGE(Zinsswaps!AH362:AH433)+'iBoxx Extrapolation'!$H433,2)</f>
        <v>3.81</v>
      </c>
      <c r="AI433" s="13">
        <f>ROUND(AVERAGE(Zinsswaps!AI362:AI433)+'iBoxx Extrapolation'!$H433,2)</f>
        <v>3.79</v>
      </c>
      <c r="AJ433" s="13">
        <f>ROUND(AVERAGE(Zinsswaps!AJ362:AJ433)+'iBoxx Extrapolation'!$H433,2)</f>
        <v>3.78</v>
      </c>
      <c r="AK433" s="13">
        <f>ROUND(AVERAGE(Zinsswaps!AK362:AK433)+'iBoxx Extrapolation'!$H433,2)</f>
        <v>3.77</v>
      </c>
      <c r="AL433" s="13">
        <f>ROUND(AVERAGE(Zinsswaps!AL362:AL433)+'iBoxx Extrapolation'!$H433,2)</f>
        <v>3.76</v>
      </c>
      <c r="AM433" s="13">
        <f>ROUND(AVERAGE(Zinsswaps!AM362:AM433)+'iBoxx Extrapolation'!$H433,2)</f>
        <v>3.75</v>
      </c>
      <c r="AN433" s="13">
        <f>ROUND(AVERAGE(Zinsswaps!AN362:AN433)+'iBoxx Extrapolation'!$H433,2)</f>
        <v>3.74</v>
      </c>
      <c r="AO433" s="13">
        <f>ROUND(AVERAGE(Zinsswaps!AO362:AO433)+'iBoxx Extrapolation'!$H433,2)</f>
        <v>3.73</v>
      </c>
      <c r="AP433" s="13">
        <f>ROUND(AVERAGE(Zinsswaps!AP362:AP433)+'iBoxx Extrapolation'!$H433,2)</f>
        <v>3.7</v>
      </c>
      <c r="AQ433" s="13">
        <f>ROUND(AVERAGE(Zinsswaps!AQ362:AQ433)+'iBoxx Extrapolation'!$H433,2)</f>
        <v>3.68</v>
      </c>
      <c r="AR433" s="13">
        <f>ROUND(AVERAGE(Zinsswaps!AR362:AR433)+'iBoxx Extrapolation'!$H433,2)</f>
        <v>3.66</v>
      </c>
      <c r="AS433" s="13">
        <f>ROUND(AVERAGE(Zinsswaps!AS362:AS433)+'iBoxx Extrapolation'!$H433,2)</f>
        <v>3.64</v>
      </c>
      <c r="AT433" s="13">
        <f>ROUND(AVERAGE(Zinsswaps!AT362:AT433)+'iBoxx Extrapolation'!$H433,2)</f>
        <v>3.62</v>
      </c>
      <c r="AU433" s="13">
        <f>ROUND(AVERAGE(Zinsswaps!AU362:AU433)+'iBoxx Extrapolation'!$H433,2)</f>
        <v>3.61</v>
      </c>
      <c r="AV433" s="13">
        <f>ROUND(AVERAGE(Zinsswaps!AV362:AV433)+'iBoxx Extrapolation'!$H433,2)</f>
        <v>3.59</v>
      </c>
      <c r="AW433" s="13">
        <f>ROUND(AVERAGE(Zinsswaps!AW362:AW433)+'iBoxx Extrapolation'!$H433,2)</f>
        <v>3.57</v>
      </c>
      <c r="AX433" s="13">
        <f>ROUND(AVERAGE(Zinsswaps!AX362:AX433)+'iBoxx Extrapolation'!$H433,2)</f>
        <v>3.56</v>
      </c>
      <c r="AY433" s="13">
        <f>ROUND(AVERAGE(Zinsswaps!AY362:AY433)+'iBoxx Extrapolation'!$H433,2)</f>
        <v>3.54</v>
      </c>
    </row>
    <row r="434" spans="1:51" s="16" customFormat="1" x14ac:dyDescent="0.2">
      <c r="A434" s="12">
        <v>50436</v>
      </c>
      <c r="B434" s="13">
        <f>ROUND(AVERAGE(Zinsswaps!B363:B434)+'iBoxx Extrapolation'!$H434,2)</f>
        <v>2.99</v>
      </c>
      <c r="C434" s="13">
        <f>ROUND(AVERAGE(Zinsswaps!C363:C434)+'iBoxx Extrapolation'!$H434,2)</f>
        <v>3</v>
      </c>
      <c r="D434" s="13">
        <f>ROUND(AVERAGE(Zinsswaps!D363:D434)+'iBoxx Extrapolation'!$H434,2)</f>
        <v>3.05</v>
      </c>
      <c r="E434" s="13">
        <f>ROUND(AVERAGE(Zinsswaps!E363:E434)+'iBoxx Extrapolation'!$H434,2)</f>
        <v>3.12</v>
      </c>
      <c r="F434" s="13">
        <f>ROUND(AVERAGE(Zinsswaps!F363:F434)+'iBoxx Extrapolation'!$H434,2)</f>
        <v>3.19</v>
      </c>
      <c r="G434" s="13">
        <f>ROUND(AVERAGE(Zinsswaps!G363:G434)+'iBoxx Extrapolation'!$H434,2)</f>
        <v>3.27</v>
      </c>
      <c r="H434" s="13">
        <f>ROUND(AVERAGE(Zinsswaps!H363:H434)+'iBoxx Extrapolation'!$H434,2)</f>
        <v>3.34</v>
      </c>
      <c r="I434" s="13">
        <f>ROUND(AVERAGE(Zinsswaps!I363:I434)+'iBoxx Extrapolation'!$H434,2)</f>
        <v>3.41</v>
      </c>
      <c r="J434" s="13">
        <f>ROUND(AVERAGE(Zinsswaps!J363:J434)+'iBoxx Extrapolation'!$H434,2)</f>
        <v>3.48</v>
      </c>
      <c r="K434" s="13">
        <f>ROUND(AVERAGE(Zinsswaps!K363:K434)+'iBoxx Extrapolation'!$H434,2)</f>
        <v>3.54</v>
      </c>
      <c r="L434" s="13">
        <f>ROUND(AVERAGE(Zinsswaps!L363:L434)+'iBoxx Extrapolation'!$H434,2)</f>
        <v>3.6</v>
      </c>
      <c r="M434" s="13">
        <f>ROUND(AVERAGE(Zinsswaps!M363:M434)+'iBoxx Extrapolation'!$H434,2)</f>
        <v>3.65</v>
      </c>
      <c r="N434" s="13">
        <f>ROUND(AVERAGE(Zinsswaps!N363:N434)+'iBoxx Extrapolation'!$H434,2)</f>
        <v>3.7</v>
      </c>
      <c r="O434" s="13">
        <f>ROUND(AVERAGE(Zinsswaps!O363:O434)+'iBoxx Extrapolation'!$H434,2)</f>
        <v>3.75</v>
      </c>
      <c r="P434" s="13">
        <f>ROUND(AVERAGE(Zinsswaps!P363:P434)+'iBoxx Extrapolation'!$H434,2)</f>
        <v>3.78</v>
      </c>
      <c r="Q434" s="13">
        <f>ROUND(AVERAGE(Zinsswaps!Q363:Q434)+'iBoxx Extrapolation'!$H434,2)</f>
        <v>3.81</v>
      </c>
      <c r="R434" s="13">
        <f>ROUND(AVERAGE(Zinsswaps!R363:R434)+'iBoxx Extrapolation'!$H434,2)</f>
        <v>3.83</v>
      </c>
      <c r="S434" s="13">
        <f>ROUND(AVERAGE(Zinsswaps!S363:S434)+'iBoxx Extrapolation'!$H434,2)</f>
        <v>3.85</v>
      </c>
      <c r="T434" s="13">
        <f>ROUND(AVERAGE(Zinsswaps!T363:T434)+'iBoxx Extrapolation'!$H434,2)</f>
        <v>3.87</v>
      </c>
      <c r="U434" s="13">
        <f>ROUND(AVERAGE(Zinsswaps!U363:U434)+'iBoxx Extrapolation'!$H434,2)</f>
        <v>3.89</v>
      </c>
      <c r="V434" s="13">
        <f>ROUND(AVERAGE(Zinsswaps!V363:V434)+'iBoxx Extrapolation'!$H434,2)</f>
        <v>3.89</v>
      </c>
      <c r="W434" s="13">
        <f>ROUND(AVERAGE(Zinsswaps!W363:W434)+'iBoxx Extrapolation'!$H434,2)</f>
        <v>3.89</v>
      </c>
      <c r="X434" s="13">
        <f>ROUND(AVERAGE(Zinsswaps!X363:X434)+'iBoxx Extrapolation'!$H434,2)</f>
        <v>3.89</v>
      </c>
      <c r="Y434" s="13">
        <f>ROUND(AVERAGE(Zinsswaps!Y363:Y434)+'iBoxx Extrapolation'!$H434,2)</f>
        <v>3.89</v>
      </c>
      <c r="Z434" s="13">
        <f>ROUND(AVERAGE(Zinsswaps!Z363:Z434)+'iBoxx Extrapolation'!$H434,2)</f>
        <v>3.89</v>
      </c>
      <c r="AA434" s="13">
        <f>ROUND(AVERAGE(Zinsswaps!AA363:AA434)+'iBoxx Extrapolation'!$H434,2)</f>
        <v>3.88</v>
      </c>
      <c r="AB434" s="13">
        <f>ROUND(AVERAGE(Zinsswaps!AB363:AB434)+'iBoxx Extrapolation'!$H434,2)</f>
        <v>3.88</v>
      </c>
      <c r="AC434" s="13">
        <f>ROUND(AVERAGE(Zinsswaps!AC363:AC434)+'iBoxx Extrapolation'!$H434,2)</f>
        <v>3.87</v>
      </c>
      <c r="AD434" s="13">
        <f>ROUND(AVERAGE(Zinsswaps!AD363:AD434)+'iBoxx Extrapolation'!$H434,2)</f>
        <v>3.86</v>
      </c>
      <c r="AE434" s="13">
        <f>ROUND(AVERAGE(Zinsswaps!AE363:AE434)+'iBoxx Extrapolation'!$H434,2)</f>
        <v>3.86</v>
      </c>
      <c r="AF434" s="13">
        <f>ROUND(AVERAGE(Zinsswaps!AF363:AF434)+'iBoxx Extrapolation'!$H434,2)</f>
        <v>3.84</v>
      </c>
      <c r="AG434" s="13">
        <f>ROUND(AVERAGE(Zinsswaps!AG363:AG434)+'iBoxx Extrapolation'!$H434,2)</f>
        <v>3.82</v>
      </c>
      <c r="AH434" s="13">
        <f>ROUND(AVERAGE(Zinsswaps!AH363:AH434)+'iBoxx Extrapolation'!$H434,2)</f>
        <v>3.81</v>
      </c>
      <c r="AI434" s="13">
        <f>ROUND(AVERAGE(Zinsswaps!AI363:AI434)+'iBoxx Extrapolation'!$H434,2)</f>
        <v>3.79</v>
      </c>
      <c r="AJ434" s="13">
        <f>ROUND(AVERAGE(Zinsswaps!AJ363:AJ434)+'iBoxx Extrapolation'!$H434,2)</f>
        <v>3.78</v>
      </c>
      <c r="AK434" s="13">
        <f>ROUND(AVERAGE(Zinsswaps!AK363:AK434)+'iBoxx Extrapolation'!$H434,2)</f>
        <v>3.77</v>
      </c>
      <c r="AL434" s="13">
        <f>ROUND(AVERAGE(Zinsswaps!AL363:AL434)+'iBoxx Extrapolation'!$H434,2)</f>
        <v>3.76</v>
      </c>
      <c r="AM434" s="13">
        <f>ROUND(AVERAGE(Zinsswaps!AM363:AM434)+'iBoxx Extrapolation'!$H434,2)</f>
        <v>3.75</v>
      </c>
      <c r="AN434" s="13">
        <f>ROUND(AVERAGE(Zinsswaps!AN363:AN434)+'iBoxx Extrapolation'!$H434,2)</f>
        <v>3.74</v>
      </c>
      <c r="AO434" s="13">
        <f>ROUND(AVERAGE(Zinsswaps!AO363:AO434)+'iBoxx Extrapolation'!$H434,2)</f>
        <v>3.73</v>
      </c>
      <c r="AP434" s="13">
        <f>ROUND(AVERAGE(Zinsswaps!AP363:AP434)+'iBoxx Extrapolation'!$H434,2)</f>
        <v>3.7</v>
      </c>
      <c r="AQ434" s="13">
        <f>ROUND(AVERAGE(Zinsswaps!AQ363:AQ434)+'iBoxx Extrapolation'!$H434,2)</f>
        <v>3.68</v>
      </c>
      <c r="AR434" s="13">
        <f>ROUND(AVERAGE(Zinsswaps!AR363:AR434)+'iBoxx Extrapolation'!$H434,2)</f>
        <v>3.66</v>
      </c>
      <c r="AS434" s="13">
        <f>ROUND(AVERAGE(Zinsswaps!AS363:AS434)+'iBoxx Extrapolation'!$H434,2)</f>
        <v>3.64</v>
      </c>
      <c r="AT434" s="13">
        <f>ROUND(AVERAGE(Zinsswaps!AT363:AT434)+'iBoxx Extrapolation'!$H434,2)</f>
        <v>3.62</v>
      </c>
      <c r="AU434" s="13">
        <f>ROUND(AVERAGE(Zinsswaps!AU363:AU434)+'iBoxx Extrapolation'!$H434,2)</f>
        <v>3.61</v>
      </c>
      <c r="AV434" s="13">
        <f>ROUND(AVERAGE(Zinsswaps!AV363:AV434)+'iBoxx Extrapolation'!$H434,2)</f>
        <v>3.59</v>
      </c>
      <c r="AW434" s="13">
        <f>ROUND(AVERAGE(Zinsswaps!AW363:AW434)+'iBoxx Extrapolation'!$H434,2)</f>
        <v>3.57</v>
      </c>
      <c r="AX434" s="13">
        <f>ROUND(AVERAGE(Zinsswaps!AX363:AX434)+'iBoxx Extrapolation'!$H434,2)</f>
        <v>3.56</v>
      </c>
      <c r="AY434" s="13">
        <f>ROUND(AVERAGE(Zinsswaps!AY363:AY434)+'iBoxx Extrapolation'!$H434,2)</f>
        <v>3.54</v>
      </c>
    </row>
    <row r="435" spans="1:51" s="16" customFormat="1" x14ac:dyDescent="0.2">
      <c r="A435" s="12">
        <v>50464</v>
      </c>
      <c r="B435" s="13">
        <f>ROUND(AVERAGE(Zinsswaps!B364:B435)+'iBoxx Extrapolation'!$H435,2)</f>
        <v>2.99</v>
      </c>
      <c r="C435" s="13">
        <f>ROUND(AVERAGE(Zinsswaps!C364:C435)+'iBoxx Extrapolation'!$H435,2)</f>
        <v>3</v>
      </c>
      <c r="D435" s="13">
        <f>ROUND(AVERAGE(Zinsswaps!D364:D435)+'iBoxx Extrapolation'!$H435,2)</f>
        <v>3.05</v>
      </c>
      <c r="E435" s="13">
        <f>ROUND(AVERAGE(Zinsswaps!E364:E435)+'iBoxx Extrapolation'!$H435,2)</f>
        <v>3.12</v>
      </c>
      <c r="F435" s="13">
        <f>ROUND(AVERAGE(Zinsswaps!F364:F435)+'iBoxx Extrapolation'!$H435,2)</f>
        <v>3.19</v>
      </c>
      <c r="G435" s="13">
        <f>ROUND(AVERAGE(Zinsswaps!G364:G435)+'iBoxx Extrapolation'!$H435,2)</f>
        <v>3.27</v>
      </c>
      <c r="H435" s="13">
        <f>ROUND(AVERAGE(Zinsswaps!H364:H435)+'iBoxx Extrapolation'!$H435,2)</f>
        <v>3.34</v>
      </c>
      <c r="I435" s="13">
        <f>ROUND(AVERAGE(Zinsswaps!I364:I435)+'iBoxx Extrapolation'!$H435,2)</f>
        <v>3.41</v>
      </c>
      <c r="J435" s="13">
        <f>ROUND(AVERAGE(Zinsswaps!J364:J435)+'iBoxx Extrapolation'!$H435,2)</f>
        <v>3.48</v>
      </c>
      <c r="K435" s="13">
        <f>ROUND(AVERAGE(Zinsswaps!K364:K435)+'iBoxx Extrapolation'!$H435,2)</f>
        <v>3.54</v>
      </c>
      <c r="L435" s="13">
        <f>ROUND(AVERAGE(Zinsswaps!L364:L435)+'iBoxx Extrapolation'!$H435,2)</f>
        <v>3.6</v>
      </c>
      <c r="M435" s="13">
        <f>ROUND(AVERAGE(Zinsswaps!M364:M435)+'iBoxx Extrapolation'!$H435,2)</f>
        <v>3.65</v>
      </c>
      <c r="N435" s="13">
        <f>ROUND(AVERAGE(Zinsswaps!N364:N435)+'iBoxx Extrapolation'!$H435,2)</f>
        <v>3.7</v>
      </c>
      <c r="O435" s="13">
        <f>ROUND(AVERAGE(Zinsswaps!O364:O435)+'iBoxx Extrapolation'!$H435,2)</f>
        <v>3.75</v>
      </c>
      <c r="P435" s="13">
        <f>ROUND(AVERAGE(Zinsswaps!P364:P435)+'iBoxx Extrapolation'!$H435,2)</f>
        <v>3.78</v>
      </c>
      <c r="Q435" s="13">
        <f>ROUND(AVERAGE(Zinsswaps!Q364:Q435)+'iBoxx Extrapolation'!$H435,2)</f>
        <v>3.81</v>
      </c>
      <c r="R435" s="13">
        <f>ROUND(AVERAGE(Zinsswaps!R364:R435)+'iBoxx Extrapolation'!$H435,2)</f>
        <v>3.83</v>
      </c>
      <c r="S435" s="13">
        <f>ROUND(AVERAGE(Zinsswaps!S364:S435)+'iBoxx Extrapolation'!$H435,2)</f>
        <v>3.85</v>
      </c>
      <c r="T435" s="13">
        <f>ROUND(AVERAGE(Zinsswaps!T364:T435)+'iBoxx Extrapolation'!$H435,2)</f>
        <v>3.87</v>
      </c>
      <c r="U435" s="13">
        <f>ROUND(AVERAGE(Zinsswaps!U364:U435)+'iBoxx Extrapolation'!$H435,2)</f>
        <v>3.89</v>
      </c>
      <c r="V435" s="13">
        <f>ROUND(AVERAGE(Zinsswaps!V364:V435)+'iBoxx Extrapolation'!$H435,2)</f>
        <v>3.89</v>
      </c>
      <c r="W435" s="13">
        <f>ROUND(AVERAGE(Zinsswaps!W364:W435)+'iBoxx Extrapolation'!$H435,2)</f>
        <v>3.89</v>
      </c>
      <c r="X435" s="13">
        <f>ROUND(AVERAGE(Zinsswaps!X364:X435)+'iBoxx Extrapolation'!$H435,2)</f>
        <v>3.89</v>
      </c>
      <c r="Y435" s="13">
        <f>ROUND(AVERAGE(Zinsswaps!Y364:Y435)+'iBoxx Extrapolation'!$H435,2)</f>
        <v>3.89</v>
      </c>
      <c r="Z435" s="13">
        <f>ROUND(AVERAGE(Zinsswaps!Z364:Z435)+'iBoxx Extrapolation'!$H435,2)</f>
        <v>3.89</v>
      </c>
      <c r="AA435" s="13">
        <f>ROUND(AVERAGE(Zinsswaps!AA364:AA435)+'iBoxx Extrapolation'!$H435,2)</f>
        <v>3.88</v>
      </c>
      <c r="AB435" s="13">
        <f>ROUND(AVERAGE(Zinsswaps!AB364:AB435)+'iBoxx Extrapolation'!$H435,2)</f>
        <v>3.88</v>
      </c>
      <c r="AC435" s="13">
        <f>ROUND(AVERAGE(Zinsswaps!AC364:AC435)+'iBoxx Extrapolation'!$H435,2)</f>
        <v>3.87</v>
      </c>
      <c r="AD435" s="13">
        <f>ROUND(AVERAGE(Zinsswaps!AD364:AD435)+'iBoxx Extrapolation'!$H435,2)</f>
        <v>3.86</v>
      </c>
      <c r="AE435" s="13">
        <f>ROUND(AVERAGE(Zinsswaps!AE364:AE435)+'iBoxx Extrapolation'!$H435,2)</f>
        <v>3.86</v>
      </c>
      <c r="AF435" s="13">
        <f>ROUND(AVERAGE(Zinsswaps!AF364:AF435)+'iBoxx Extrapolation'!$H435,2)</f>
        <v>3.84</v>
      </c>
      <c r="AG435" s="13">
        <f>ROUND(AVERAGE(Zinsswaps!AG364:AG435)+'iBoxx Extrapolation'!$H435,2)</f>
        <v>3.82</v>
      </c>
      <c r="AH435" s="13">
        <f>ROUND(AVERAGE(Zinsswaps!AH364:AH435)+'iBoxx Extrapolation'!$H435,2)</f>
        <v>3.81</v>
      </c>
      <c r="AI435" s="13">
        <f>ROUND(AVERAGE(Zinsswaps!AI364:AI435)+'iBoxx Extrapolation'!$H435,2)</f>
        <v>3.79</v>
      </c>
      <c r="AJ435" s="13">
        <f>ROUND(AVERAGE(Zinsswaps!AJ364:AJ435)+'iBoxx Extrapolation'!$H435,2)</f>
        <v>3.78</v>
      </c>
      <c r="AK435" s="13">
        <f>ROUND(AVERAGE(Zinsswaps!AK364:AK435)+'iBoxx Extrapolation'!$H435,2)</f>
        <v>3.77</v>
      </c>
      <c r="AL435" s="13">
        <f>ROUND(AVERAGE(Zinsswaps!AL364:AL435)+'iBoxx Extrapolation'!$H435,2)</f>
        <v>3.76</v>
      </c>
      <c r="AM435" s="13">
        <f>ROUND(AVERAGE(Zinsswaps!AM364:AM435)+'iBoxx Extrapolation'!$H435,2)</f>
        <v>3.75</v>
      </c>
      <c r="AN435" s="13">
        <f>ROUND(AVERAGE(Zinsswaps!AN364:AN435)+'iBoxx Extrapolation'!$H435,2)</f>
        <v>3.74</v>
      </c>
      <c r="AO435" s="13">
        <f>ROUND(AVERAGE(Zinsswaps!AO364:AO435)+'iBoxx Extrapolation'!$H435,2)</f>
        <v>3.73</v>
      </c>
      <c r="AP435" s="13">
        <f>ROUND(AVERAGE(Zinsswaps!AP364:AP435)+'iBoxx Extrapolation'!$H435,2)</f>
        <v>3.7</v>
      </c>
      <c r="AQ435" s="13">
        <f>ROUND(AVERAGE(Zinsswaps!AQ364:AQ435)+'iBoxx Extrapolation'!$H435,2)</f>
        <v>3.68</v>
      </c>
      <c r="AR435" s="13">
        <f>ROUND(AVERAGE(Zinsswaps!AR364:AR435)+'iBoxx Extrapolation'!$H435,2)</f>
        <v>3.66</v>
      </c>
      <c r="AS435" s="13">
        <f>ROUND(AVERAGE(Zinsswaps!AS364:AS435)+'iBoxx Extrapolation'!$H435,2)</f>
        <v>3.64</v>
      </c>
      <c r="AT435" s="13">
        <f>ROUND(AVERAGE(Zinsswaps!AT364:AT435)+'iBoxx Extrapolation'!$H435,2)</f>
        <v>3.62</v>
      </c>
      <c r="AU435" s="13">
        <f>ROUND(AVERAGE(Zinsswaps!AU364:AU435)+'iBoxx Extrapolation'!$H435,2)</f>
        <v>3.61</v>
      </c>
      <c r="AV435" s="13">
        <f>ROUND(AVERAGE(Zinsswaps!AV364:AV435)+'iBoxx Extrapolation'!$H435,2)</f>
        <v>3.59</v>
      </c>
      <c r="AW435" s="13">
        <f>ROUND(AVERAGE(Zinsswaps!AW364:AW435)+'iBoxx Extrapolation'!$H435,2)</f>
        <v>3.57</v>
      </c>
      <c r="AX435" s="13">
        <f>ROUND(AVERAGE(Zinsswaps!AX364:AX435)+'iBoxx Extrapolation'!$H435,2)</f>
        <v>3.56</v>
      </c>
      <c r="AY435" s="13">
        <f>ROUND(AVERAGE(Zinsswaps!AY364:AY435)+'iBoxx Extrapolation'!$H435,2)</f>
        <v>3.54</v>
      </c>
    </row>
    <row r="436" spans="1:51" s="16" customFormat="1" x14ac:dyDescent="0.2">
      <c r="A436" s="12">
        <v>50495</v>
      </c>
      <c r="B436" s="13">
        <f>ROUND(AVERAGE(Zinsswaps!B365:B436)+'iBoxx Extrapolation'!$H436,2)</f>
        <v>2.99</v>
      </c>
      <c r="C436" s="13">
        <f>ROUND(AVERAGE(Zinsswaps!C365:C436)+'iBoxx Extrapolation'!$H436,2)</f>
        <v>3</v>
      </c>
      <c r="D436" s="13">
        <f>ROUND(AVERAGE(Zinsswaps!D365:D436)+'iBoxx Extrapolation'!$H436,2)</f>
        <v>3.05</v>
      </c>
      <c r="E436" s="13">
        <f>ROUND(AVERAGE(Zinsswaps!E365:E436)+'iBoxx Extrapolation'!$H436,2)</f>
        <v>3.12</v>
      </c>
      <c r="F436" s="13">
        <f>ROUND(AVERAGE(Zinsswaps!F365:F436)+'iBoxx Extrapolation'!$H436,2)</f>
        <v>3.19</v>
      </c>
      <c r="G436" s="13">
        <f>ROUND(AVERAGE(Zinsswaps!G365:G436)+'iBoxx Extrapolation'!$H436,2)</f>
        <v>3.27</v>
      </c>
      <c r="H436" s="13">
        <f>ROUND(AVERAGE(Zinsswaps!H365:H436)+'iBoxx Extrapolation'!$H436,2)</f>
        <v>3.34</v>
      </c>
      <c r="I436" s="13">
        <f>ROUND(AVERAGE(Zinsswaps!I365:I436)+'iBoxx Extrapolation'!$H436,2)</f>
        <v>3.41</v>
      </c>
      <c r="J436" s="13">
        <f>ROUND(AVERAGE(Zinsswaps!J365:J436)+'iBoxx Extrapolation'!$H436,2)</f>
        <v>3.48</v>
      </c>
      <c r="K436" s="13">
        <f>ROUND(AVERAGE(Zinsswaps!K365:K436)+'iBoxx Extrapolation'!$H436,2)</f>
        <v>3.54</v>
      </c>
      <c r="L436" s="13">
        <f>ROUND(AVERAGE(Zinsswaps!L365:L436)+'iBoxx Extrapolation'!$H436,2)</f>
        <v>3.6</v>
      </c>
      <c r="M436" s="13">
        <f>ROUND(AVERAGE(Zinsswaps!M365:M436)+'iBoxx Extrapolation'!$H436,2)</f>
        <v>3.65</v>
      </c>
      <c r="N436" s="13">
        <f>ROUND(AVERAGE(Zinsswaps!N365:N436)+'iBoxx Extrapolation'!$H436,2)</f>
        <v>3.7</v>
      </c>
      <c r="O436" s="13">
        <f>ROUND(AVERAGE(Zinsswaps!O365:O436)+'iBoxx Extrapolation'!$H436,2)</f>
        <v>3.75</v>
      </c>
      <c r="P436" s="13">
        <f>ROUND(AVERAGE(Zinsswaps!P365:P436)+'iBoxx Extrapolation'!$H436,2)</f>
        <v>3.78</v>
      </c>
      <c r="Q436" s="13">
        <f>ROUND(AVERAGE(Zinsswaps!Q365:Q436)+'iBoxx Extrapolation'!$H436,2)</f>
        <v>3.81</v>
      </c>
      <c r="R436" s="13">
        <f>ROUND(AVERAGE(Zinsswaps!R365:R436)+'iBoxx Extrapolation'!$H436,2)</f>
        <v>3.83</v>
      </c>
      <c r="S436" s="13">
        <f>ROUND(AVERAGE(Zinsswaps!S365:S436)+'iBoxx Extrapolation'!$H436,2)</f>
        <v>3.85</v>
      </c>
      <c r="T436" s="13">
        <f>ROUND(AVERAGE(Zinsswaps!T365:T436)+'iBoxx Extrapolation'!$H436,2)</f>
        <v>3.87</v>
      </c>
      <c r="U436" s="13">
        <f>ROUND(AVERAGE(Zinsswaps!U365:U436)+'iBoxx Extrapolation'!$H436,2)</f>
        <v>3.89</v>
      </c>
      <c r="V436" s="13">
        <f>ROUND(AVERAGE(Zinsswaps!V365:V436)+'iBoxx Extrapolation'!$H436,2)</f>
        <v>3.89</v>
      </c>
      <c r="W436" s="13">
        <f>ROUND(AVERAGE(Zinsswaps!W365:W436)+'iBoxx Extrapolation'!$H436,2)</f>
        <v>3.89</v>
      </c>
      <c r="X436" s="13">
        <f>ROUND(AVERAGE(Zinsswaps!X365:X436)+'iBoxx Extrapolation'!$H436,2)</f>
        <v>3.89</v>
      </c>
      <c r="Y436" s="13">
        <f>ROUND(AVERAGE(Zinsswaps!Y365:Y436)+'iBoxx Extrapolation'!$H436,2)</f>
        <v>3.89</v>
      </c>
      <c r="Z436" s="13">
        <f>ROUND(AVERAGE(Zinsswaps!Z365:Z436)+'iBoxx Extrapolation'!$H436,2)</f>
        <v>3.89</v>
      </c>
      <c r="AA436" s="13">
        <f>ROUND(AVERAGE(Zinsswaps!AA365:AA436)+'iBoxx Extrapolation'!$H436,2)</f>
        <v>3.88</v>
      </c>
      <c r="AB436" s="13">
        <f>ROUND(AVERAGE(Zinsswaps!AB365:AB436)+'iBoxx Extrapolation'!$H436,2)</f>
        <v>3.88</v>
      </c>
      <c r="AC436" s="13">
        <f>ROUND(AVERAGE(Zinsswaps!AC365:AC436)+'iBoxx Extrapolation'!$H436,2)</f>
        <v>3.87</v>
      </c>
      <c r="AD436" s="13">
        <f>ROUND(AVERAGE(Zinsswaps!AD365:AD436)+'iBoxx Extrapolation'!$H436,2)</f>
        <v>3.86</v>
      </c>
      <c r="AE436" s="13">
        <f>ROUND(AVERAGE(Zinsswaps!AE365:AE436)+'iBoxx Extrapolation'!$H436,2)</f>
        <v>3.86</v>
      </c>
      <c r="AF436" s="13">
        <f>ROUND(AVERAGE(Zinsswaps!AF365:AF436)+'iBoxx Extrapolation'!$H436,2)</f>
        <v>3.84</v>
      </c>
      <c r="AG436" s="13">
        <f>ROUND(AVERAGE(Zinsswaps!AG365:AG436)+'iBoxx Extrapolation'!$H436,2)</f>
        <v>3.82</v>
      </c>
      <c r="AH436" s="13">
        <f>ROUND(AVERAGE(Zinsswaps!AH365:AH436)+'iBoxx Extrapolation'!$H436,2)</f>
        <v>3.81</v>
      </c>
      <c r="AI436" s="13">
        <f>ROUND(AVERAGE(Zinsswaps!AI365:AI436)+'iBoxx Extrapolation'!$H436,2)</f>
        <v>3.79</v>
      </c>
      <c r="AJ436" s="13">
        <f>ROUND(AVERAGE(Zinsswaps!AJ365:AJ436)+'iBoxx Extrapolation'!$H436,2)</f>
        <v>3.78</v>
      </c>
      <c r="AK436" s="13">
        <f>ROUND(AVERAGE(Zinsswaps!AK365:AK436)+'iBoxx Extrapolation'!$H436,2)</f>
        <v>3.77</v>
      </c>
      <c r="AL436" s="13">
        <f>ROUND(AVERAGE(Zinsswaps!AL365:AL436)+'iBoxx Extrapolation'!$H436,2)</f>
        <v>3.76</v>
      </c>
      <c r="AM436" s="13">
        <f>ROUND(AVERAGE(Zinsswaps!AM365:AM436)+'iBoxx Extrapolation'!$H436,2)</f>
        <v>3.75</v>
      </c>
      <c r="AN436" s="13">
        <f>ROUND(AVERAGE(Zinsswaps!AN365:AN436)+'iBoxx Extrapolation'!$H436,2)</f>
        <v>3.74</v>
      </c>
      <c r="AO436" s="13">
        <f>ROUND(AVERAGE(Zinsswaps!AO365:AO436)+'iBoxx Extrapolation'!$H436,2)</f>
        <v>3.73</v>
      </c>
      <c r="AP436" s="13">
        <f>ROUND(AVERAGE(Zinsswaps!AP365:AP436)+'iBoxx Extrapolation'!$H436,2)</f>
        <v>3.7</v>
      </c>
      <c r="AQ436" s="13">
        <f>ROUND(AVERAGE(Zinsswaps!AQ365:AQ436)+'iBoxx Extrapolation'!$H436,2)</f>
        <v>3.68</v>
      </c>
      <c r="AR436" s="13">
        <f>ROUND(AVERAGE(Zinsswaps!AR365:AR436)+'iBoxx Extrapolation'!$H436,2)</f>
        <v>3.66</v>
      </c>
      <c r="AS436" s="13">
        <f>ROUND(AVERAGE(Zinsswaps!AS365:AS436)+'iBoxx Extrapolation'!$H436,2)</f>
        <v>3.64</v>
      </c>
      <c r="AT436" s="13">
        <f>ROUND(AVERAGE(Zinsswaps!AT365:AT436)+'iBoxx Extrapolation'!$H436,2)</f>
        <v>3.62</v>
      </c>
      <c r="AU436" s="13">
        <f>ROUND(AVERAGE(Zinsswaps!AU365:AU436)+'iBoxx Extrapolation'!$H436,2)</f>
        <v>3.61</v>
      </c>
      <c r="AV436" s="13">
        <f>ROUND(AVERAGE(Zinsswaps!AV365:AV436)+'iBoxx Extrapolation'!$H436,2)</f>
        <v>3.59</v>
      </c>
      <c r="AW436" s="13">
        <f>ROUND(AVERAGE(Zinsswaps!AW365:AW436)+'iBoxx Extrapolation'!$H436,2)</f>
        <v>3.57</v>
      </c>
      <c r="AX436" s="13">
        <f>ROUND(AVERAGE(Zinsswaps!AX365:AX436)+'iBoxx Extrapolation'!$H436,2)</f>
        <v>3.56</v>
      </c>
      <c r="AY436" s="13">
        <f>ROUND(AVERAGE(Zinsswaps!AY365:AY436)+'iBoxx Extrapolation'!$H436,2)</f>
        <v>3.54</v>
      </c>
    </row>
    <row r="437" spans="1:51" s="16" customFormat="1" x14ac:dyDescent="0.2">
      <c r="A437" s="12">
        <v>50525</v>
      </c>
      <c r="B437" s="13">
        <f>ROUND(AVERAGE(Zinsswaps!B366:B437)+'iBoxx Extrapolation'!$H437,2)</f>
        <v>2.99</v>
      </c>
      <c r="C437" s="13">
        <f>ROUND(AVERAGE(Zinsswaps!C366:C437)+'iBoxx Extrapolation'!$H437,2)</f>
        <v>3</v>
      </c>
      <c r="D437" s="13">
        <f>ROUND(AVERAGE(Zinsswaps!D366:D437)+'iBoxx Extrapolation'!$H437,2)</f>
        <v>3.05</v>
      </c>
      <c r="E437" s="13">
        <f>ROUND(AVERAGE(Zinsswaps!E366:E437)+'iBoxx Extrapolation'!$H437,2)</f>
        <v>3.12</v>
      </c>
      <c r="F437" s="13">
        <f>ROUND(AVERAGE(Zinsswaps!F366:F437)+'iBoxx Extrapolation'!$H437,2)</f>
        <v>3.19</v>
      </c>
      <c r="G437" s="13">
        <f>ROUND(AVERAGE(Zinsswaps!G366:G437)+'iBoxx Extrapolation'!$H437,2)</f>
        <v>3.27</v>
      </c>
      <c r="H437" s="13">
        <f>ROUND(AVERAGE(Zinsswaps!H366:H437)+'iBoxx Extrapolation'!$H437,2)</f>
        <v>3.34</v>
      </c>
      <c r="I437" s="13">
        <f>ROUND(AVERAGE(Zinsswaps!I366:I437)+'iBoxx Extrapolation'!$H437,2)</f>
        <v>3.41</v>
      </c>
      <c r="J437" s="13">
        <f>ROUND(AVERAGE(Zinsswaps!J366:J437)+'iBoxx Extrapolation'!$H437,2)</f>
        <v>3.48</v>
      </c>
      <c r="K437" s="13">
        <f>ROUND(AVERAGE(Zinsswaps!K366:K437)+'iBoxx Extrapolation'!$H437,2)</f>
        <v>3.54</v>
      </c>
      <c r="L437" s="13">
        <f>ROUND(AVERAGE(Zinsswaps!L366:L437)+'iBoxx Extrapolation'!$H437,2)</f>
        <v>3.6</v>
      </c>
      <c r="M437" s="13">
        <f>ROUND(AVERAGE(Zinsswaps!M366:M437)+'iBoxx Extrapolation'!$H437,2)</f>
        <v>3.65</v>
      </c>
      <c r="N437" s="13">
        <f>ROUND(AVERAGE(Zinsswaps!N366:N437)+'iBoxx Extrapolation'!$H437,2)</f>
        <v>3.7</v>
      </c>
      <c r="O437" s="13">
        <f>ROUND(AVERAGE(Zinsswaps!O366:O437)+'iBoxx Extrapolation'!$H437,2)</f>
        <v>3.75</v>
      </c>
      <c r="P437" s="13">
        <f>ROUND(AVERAGE(Zinsswaps!P366:P437)+'iBoxx Extrapolation'!$H437,2)</f>
        <v>3.78</v>
      </c>
      <c r="Q437" s="13">
        <f>ROUND(AVERAGE(Zinsswaps!Q366:Q437)+'iBoxx Extrapolation'!$H437,2)</f>
        <v>3.81</v>
      </c>
      <c r="R437" s="13">
        <f>ROUND(AVERAGE(Zinsswaps!R366:R437)+'iBoxx Extrapolation'!$H437,2)</f>
        <v>3.83</v>
      </c>
      <c r="S437" s="13">
        <f>ROUND(AVERAGE(Zinsswaps!S366:S437)+'iBoxx Extrapolation'!$H437,2)</f>
        <v>3.85</v>
      </c>
      <c r="T437" s="13">
        <f>ROUND(AVERAGE(Zinsswaps!T366:T437)+'iBoxx Extrapolation'!$H437,2)</f>
        <v>3.87</v>
      </c>
      <c r="U437" s="13">
        <f>ROUND(AVERAGE(Zinsswaps!U366:U437)+'iBoxx Extrapolation'!$H437,2)</f>
        <v>3.89</v>
      </c>
      <c r="V437" s="13">
        <f>ROUND(AVERAGE(Zinsswaps!V366:V437)+'iBoxx Extrapolation'!$H437,2)</f>
        <v>3.89</v>
      </c>
      <c r="W437" s="13">
        <f>ROUND(AVERAGE(Zinsswaps!W366:W437)+'iBoxx Extrapolation'!$H437,2)</f>
        <v>3.89</v>
      </c>
      <c r="X437" s="13">
        <f>ROUND(AVERAGE(Zinsswaps!X366:X437)+'iBoxx Extrapolation'!$H437,2)</f>
        <v>3.89</v>
      </c>
      <c r="Y437" s="13">
        <f>ROUND(AVERAGE(Zinsswaps!Y366:Y437)+'iBoxx Extrapolation'!$H437,2)</f>
        <v>3.89</v>
      </c>
      <c r="Z437" s="13">
        <f>ROUND(AVERAGE(Zinsswaps!Z366:Z437)+'iBoxx Extrapolation'!$H437,2)</f>
        <v>3.89</v>
      </c>
      <c r="AA437" s="13">
        <f>ROUND(AVERAGE(Zinsswaps!AA366:AA437)+'iBoxx Extrapolation'!$H437,2)</f>
        <v>3.88</v>
      </c>
      <c r="AB437" s="13">
        <f>ROUND(AVERAGE(Zinsswaps!AB366:AB437)+'iBoxx Extrapolation'!$H437,2)</f>
        <v>3.88</v>
      </c>
      <c r="AC437" s="13">
        <f>ROUND(AVERAGE(Zinsswaps!AC366:AC437)+'iBoxx Extrapolation'!$H437,2)</f>
        <v>3.87</v>
      </c>
      <c r="AD437" s="13">
        <f>ROUND(AVERAGE(Zinsswaps!AD366:AD437)+'iBoxx Extrapolation'!$H437,2)</f>
        <v>3.86</v>
      </c>
      <c r="AE437" s="13">
        <f>ROUND(AVERAGE(Zinsswaps!AE366:AE437)+'iBoxx Extrapolation'!$H437,2)</f>
        <v>3.86</v>
      </c>
      <c r="AF437" s="13">
        <f>ROUND(AVERAGE(Zinsswaps!AF366:AF437)+'iBoxx Extrapolation'!$H437,2)</f>
        <v>3.84</v>
      </c>
      <c r="AG437" s="13">
        <f>ROUND(AVERAGE(Zinsswaps!AG366:AG437)+'iBoxx Extrapolation'!$H437,2)</f>
        <v>3.82</v>
      </c>
      <c r="AH437" s="13">
        <f>ROUND(AVERAGE(Zinsswaps!AH366:AH437)+'iBoxx Extrapolation'!$H437,2)</f>
        <v>3.81</v>
      </c>
      <c r="AI437" s="13">
        <f>ROUND(AVERAGE(Zinsswaps!AI366:AI437)+'iBoxx Extrapolation'!$H437,2)</f>
        <v>3.79</v>
      </c>
      <c r="AJ437" s="13">
        <f>ROUND(AVERAGE(Zinsswaps!AJ366:AJ437)+'iBoxx Extrapolation'!$H437,2)</f>
        <v>3.78</v>
      </c>
      <c r="AK437" s="13">
        <f>ROUND(AVERAGE(Zinsswaps!AK366:AK437)+'iBoxx Extrapolation'!$H437,2)</f>
        <v>3.77</v>
      </c>
      <c r="AL437" s="13">
        <f>ROUND(AVERAGE(Zinsswaps!AL366:AL437)+'iBoxx Extrapolation'!$H437,2)</f>
        <v>3.76</v>
      </c>
      <c r="AM437" s="13">
        <f>ROUND(AVERAGE(Zinsswaps!AM366:AM437)+'iBoxx Extrapolation'!$H437,2)</f>
        <v>3.75</v>
      </c>
      <c r="AN437" s="13">
        <f>ROUND(AVERAGE(Zinsswaps!AN366:AN437)+'iBoxx Extrapolation'!$H437,2)</f>
        <v>3.74</v>
      </c>
      <c r="AO437" s="13">
        <f>ROUND(AVERAGE(Zinsswaps!AO366:AO437)+'iBoxx Extrapolation'!$H437,2)</f>
        <v>3.73</v>
      </c>
      <c r="AP437" s="13">
        <f>ROUND(AVERAGE(Zinsswaps!AP366:AP437)+'iBoxx Extrapolation'!$H437,2)</f>
        <v>3.7</v>
      </c>
      <c r="AQ437" s="13">
        <f>ROUND(AVERAGE(Zinsswaps!AQ366:AQ437)+'iBoxx Extrapolation'!$H437,2)</f>
        <v>3.68</v>
      </c>
      <c r="AR437" s="13">
        <f>ROUND(AVERAGE(Zinsswaps!AR366:AR437)+'iBoxx Extrapolation'!$H437,2)</f>
        <v>3.66</v>
      </c>
      <c r="AS437" s="13">
        <f>ROUND(AVERAGE(Zinsswaps!AS366:AS437)+'iBoxx Extrapolation'!$H437,2)</f>
        <v>3.64</v>
      </c>
      <c r="AT437" s="13">
        <f>ROUND(AVERAGE(Zinsswaps!AT366:AT437)+'iBoxx Extrapolation'!$H437,2)</f>
        <v>3.62</v>
      </c>
      <c r="AU437" s="13">
        <f>ROUND(AVERAGE(Zinsswaps!AU366:AU437)+'iBoxx Extrapolation'!$H437,2)</f>
        <v>3.61</v>
      </c>
      <c r="AV437" s="13">
        <f>ROUND(AVERAGE(Zinsswaps!AV366:AV437)+'iBoxx Extrapolation'!$H437,2)</f>
        <v>3.59</v>
      </c>
      <c r="AW437" s="13">
        <f>ROUND(AVERAGE(Zinsswaps!AW366:AW437)+'iBoxx Extrapolation'!$H437,2)</f>
        <v>3.57</v>
      </c>
      <c r="AX437" s="13">
        <f>ROUND(AVERAGE(Zinsswaps!AX366:AX437)+'iBoxx Extrapolation'!$H437,2)</f>
        <v>3.56</v>
      </c>
      <c r="AY437" s="13">
        <f>ROUND(AVERAGE(Zinsswaps!AY366:AY437)+'iBoxx Extrapolation'!$H437,2)</f>
        <v>3.54</v>
      </c>
    </row>
    <row r="438" spans="1:51" s="16" customFormat="1" x14ac:dyDescent="0.2">
      <c r="A438" s="12">
        <v>50556</v>
      </c>
      <c r="B438" s="13">
        <f>ROUND(AVERAGE(Zinsswaps!B367:B438)+'iBoxx Extrapolation'!$H438,2)</f>
        <v>2.99</v>
      </c>
      <c r="C438" s="13">
        <f>ROUND(AVERAGE(Zinsswaps!C367:C438)+'iBoxx Extrapolation'!$H438,2)</f>
        <v>3</v>
      </c>
      <c r="D438" s="13">
        <f>ROUND(AVERAGE(Zinsswaps!D367:D438)+'iBoxx Extrapolation'!$H438,2)</f>
        <v>3.05</v>
      </c>
      <c r="E438" s="13">
        <f>ROUND(AVERAGE(Zinsswaps!E367:E438)+'iBoxx Extrapolation'!$H438,2)</f>
        <v>3.12</v>
      </c>
      <c r="F438" s="13">
        <f>ROUND(AVERAGE(Zinsswaps!F367:F438)+'iBoxx Extrapolation'!$H438,2)</f>
        <v>3.19</v>
      </c>
      <c r="G438" s="13">
        <f>ROUND(AVERAGE(Zinsswaps!G367:G438)+'iBoxx Extrapolation'!$H438,2)</f>
        <v>3.27</v>
      </c>
      <c r="H438" s="13">
        <f>ROUND(AVERAGE(Zinsswaps!H367:H438)+'iBoxx Extrapolation'!$H438,2)</f>
        <v>3.34</v>
      </c>
      <c r="I438" s="13">
        <f>ROUND(AVERAGE(Zinsswaps!I367:I438)+'iBoxx Extrapolation'!$H438,2)</f>
        <v>3.41</v>
      </c>
      <c r="J438" s="13">
        <f>ROUND(AVERAGE(Zinsswaps!J367:J438)+'iBoxx Extrapolation'!$H438,2)</f>
        <v>3.48</v>
      </c>
      <c r="K438" s="13">
        <f>ROUND(AVERAGE(Zinsswaps!K367:K438)+'iBoxx Extrapolation'!$H438,2)</f>
        <v>3.54</v>
      </c>
      <c r="L438" s="13">
        <f>ROUND(AVERAGE(Zinsswaps!L367:L438)+'iBoxx Extrapolation'!$H438,2)</f>
        <v>3.6</v>
      </c>
      <c r="M438" s="13">
        <f>ROUND(AVERAGE(Zinsswaps!M367:M438)+'iBoxx Extrapolation'!$H438,2)</f>
        <v>3.65</v>
      </c>
      <c r="N438" s="13">
        <f>ROUND(AVERAGE(Zinsswaps!N367:N438)+'iBoxx Extrapolation'!$H438,2)</f>
        <v>3.7</v>
      </c>
      <c r="O438" s="13">
        <f>ROUND(AVERAGE(Zinsswaps!O367:O438)+'iBoxx Extrapolation'!$H438,2)</f>
        <v>3.75</v>
      </c>
      <c r="P438" s="13">
        <f>ROUND(AVERAGE(Zinsswaps!P367:P438)+'iBoxx Extrapolation'!$H438,2)</f>
        <v>3.78</v>
      </c>
      <c r="Q438" s="13">
        <f>ROUND(AVERAGE(Zinsswaps!Q367:Q438)+'iBoxx Extrapolation'!$H438,2)</f>
        <v>3.81</v>
      </c>
      <c r="R438" s="13">
        <f>ROUND(AVERAGE(Zinsswaps!R367:R438)+'iBoxx Extrapolation'!$H438,2)</f>
        <v>3.83</v>
      </c>
      <c r="S438" s="13">
        <f>ROUND(AVERAGE(Zinsswaps!S367:S438)+'iBoxx Extrapolation'!$H438,2)</f>
        <v>3.85</v>
      </c>
      <c r="T438" s="13">
        <f>ROUND(AVERAGE(Zinsswaps!T367:T438)+'iBoxx Extrapolation'!$H438,2)</f>
        <v>3.87</v>
      </c>
      <c r="U438" s="13">
        <f>ROUND(AVERAGE(Zinsswaps!U367:U438)+'iBoxx Extrapolation'!$H438,2)</f>
        <v>3.89</v>
      </c>
      <c r="V438" s="13">
        <f>ROUND(AVERAGE(Zinsswaps!V367:V438)+'iBoxx Extrapolation'!$H438,2)</f>
        <v>3.89</v>
      </c>
      <c r="W438" s="13">
        <f>ROUND(AVERAGE(Zinsswaps!W367:W438)+'iBoxx Extrapolation'!$H438,2)</f>
        <v>3.89</v>
      </c>
      <c r="X438" s="13">
        <f>ROUND(AVERAGE(Zinsswaps!X367:X438)+'iBoxx Extrapolation'!$H438,2)</f>
        <v>3.89</v>
      </c>
      <c r="Y438" s="13">
        <f>ROUND(AVERAGE(Zinsswaps!Y367:Y438)+'iBoxx Extrapolation'!$H438,2)</f>
        <v>3.89</v>
      </c>
      <c r="Z438" s="13">
        <f>ROUND(AVERAGE(Zinsswaps!Z367:Z438)+'iBoxx Extrapolation'!$H438,2)</f>
        <v>3.89</v>
      </c>
      <c r="AA438" s="13">
        <f>ROUND(AVERAGE(Zinsswaps!AA367:AA438)+'iBoxx Extrapolation'!$H438,2)</f>
        <v>3.88</v>
      </c>
      <c r="AB438" s="13">
        <f>ROUND(AVERAGE(Zinsswaps!AB367:AB438)+'iBoxx Extrapolation'!$H438,2)</f>
        <v>3.88</v>
      </c>
      <c r="AC438" s="13">
        <f>ROUND(AVERAGE(Zinsswaps!AC367:AC438)+'iBoxx Extrapolation'!$H438,2)</f>
        <v>3.87</v>
      </c>
      <c r="AD438" s="13">
        <f>ROUND(AVERAGE(Zinsswaps!AD367:AD438)+'iBoxx Extrapolation'!$H438,2)</f>
        <v>3.86</v>
      </c>
      <c r="AE438" s="13">
        <f>ROUND(AVERAGE(Zinsswaps!AE367:AE438)+'iBoxx Extrapolation'!$H438,2)</f>
        <v>3.86</v>
      </c>
      <c r="AF438" s="13">
        <f>ROUND(AVERAGE(Zinsswaps!AF367:AF438)+'iBoxx Extrapolation'!$H438,2)</f>
        <v>3.84</v>
      </c>
      <c r="AG438" s="13">
        <f>ROUND(AVERAGE(Zinsswaps!AG367:AG438)+'iBoxx Extrapolation'!$H438,2)</f>
        <v>3.82</v>
      </c>
      <c r="AH438" s="13">
        <f>ROUND(AVERAGE(Zinsswaps!AH367:AH438)+'iBoxx Extrapolation'!$H438,2)</f>
        <v>3.81</v>
      </c>
      <c r="AI438" s="13">
        <f>ROUND(AVERAGE(Zinsswaps!AI367:AI438)+'iBoxx Extrapolation'!$H438,2)</f>
        <v>3.79</v>
      </c>
      <c r="AJ438" s="13">
        <f>ROUND(AVERAGE(Zinsswaps!AJ367:AJ438)+'iBoxx Extrapolation'!$H438,2)</f>
        <v>3.78</v>
      </c>
      <c r="AK438" s="13">
        <f>ROUND(AVERAGE(Zinsswaps!AK367:AK438)+'iBoxx Extrapolation'!$H438,2)</f>
        <v>3.77</v>
      </c>
      <c r="AL438" s="13">
        <f>ROUND(AVERAGE(Zinsswaps!AL367:AL438)+'iBoxx Extrapolation'!$H438,2)</f>
        <v>3.76</v>
      </c>
      <c r="AM438" s="13">
        <f>ROUND(AVERAGE(Zinsswaps!AM367:AM438)+'iBoxx Extrapolation'!$H438,2)</f>
        <v>3.75</v>
      </c>
      <c r="AN438" s="13">
        <f>ROUND(AVERAGE(Zinsswaps!AN367:AN438)+'iBoxx Extrapolation'!$H438,2)</f>
        <v>3.74</v>
      </c>
      <c r="AO438" s="13">
        <f>ROUND(AVERAGE(Zinsswaps!AO367:AO438)+'iBoxx Extrapolation'!$H438,2)</f>
        <v>3.73</v>
      </c>
      <c r="AP438" s="13">
        <f>ROUND(AVERAGE(Zinsswaps!AP367:AP438)+'iBoxx Extrapolation'!$H438,2)</f>
        <v>3.7</v>
      </c>
      <c r="AQ438" s="13">
        <f>ROUND(AVERAGE(Zinsswaps!AQ367:AQ438)+'iBoxx Extrapolation'!$H438,2)</f>
        <v>3.68</v>
      </c>
      <c r="AR438" s="13">
        <f>ROUND(AVERAGE(Zinsswaps!AR367:AR438)+'iBoxx Extrapolation'!$H438,2)</f>
        <v>3.66</v>
      </c>
      <c r="AS438" s="13">
        <f>ROUND(AVERAGE(Zinsswaps!AS367:AS438)+'iBoxx Extrapolation'!$H438,2)</f>
        <v>3.64</v>
      </c>
      <c r="AT438" s="13">
        <f>ROUND(AVERAGE(Zinsswaps!AT367:AT438)+'iBoxx Extrapolation'!$H438,2)</f>
        <v>3.62</v>
      </c>
      <c r="AU438" s="13">
        <f>ROUND(AVERAGE(Zinsswaps!AU367:AU438)+'iBoxx Extrapolation'!$H438,2)</f>
        <v>3.61</v>
      </c>
      <c r="AV438" s="13">
        <f>ROUND(AVERAGE(Zinsswaps!AV367:AV438)+'iBoxx Extrapolation'!$H438,2)</f>
        <v>3.59</v>
      </c>
      <c r="AW438" s="13">
        <f>ROUND(AVERAGE(Zinsswaps!AW367:AW438)+'iBoxx Extrapolation'!$H438,2)</f>
        <v>3.57</v>
      </c>
      <c r="AX438" s="13">
        <f>ROUND(AVERAGE(Zinsswaps!AX367:AX438)+'iBoxx Extrapolation'!$H438,2)</f>
        <v>3.56</v>
      </c>
      <c r="AY438" s="13">
        <f>ROUND(AVERAGE(Zinsswaps!AY367:AY438)+'iBoxx Extrapolation'!$H438,2)</f>
        <v>3.54</v>
      </c>
    </row>
    <row r="439" spans="1:51" s="16" customFormat="1" x14ac:dyDescent="0.2">
      <c r="A439" s="12">
        <v>50586</v>
      </c>
      <c r="B439" s="13">
        <f>ROUND(AVERAGE(Zinsswaps!B368:B439)+'iBoxx Extrapolation'!$H439,2)</f>
        <v>2.99</v>
      </c>
      <c r="C439" s="13">
        <f>ROUND(AVERAGE(Zinsswaps!C368:C439)+'iBoxx Extrapolation'!$H439,2)</f>
        <v>3</v>
      </c>
      <c r="D439" s="13">
        <f>ROUND(AVERAGE(Zinsswaps!D368:D439)+'iBoxx Extrapolation'!$H439,2)</f>
        <v>3.05</v>
      </c>
      <c r="E439" s="13">
        <f>ROUND(AVERAGE(Zinsswaps!E368:E439)+'iBoxx Extrapolation'!$H439,2)</f>
        <v>3.12</v>
      </c>
      <c r="F439" s="13">
        <f>ROUND(AVERAGE(Zinsswaps!F368:F439)+'iBoxx Extrapolation'!$H439,2)</f>
        <v>3.19</v>
      </c>
      <c r="G439" s="13">
        <f>ROUND(AVERAGE(Zinsswaps!G368:G439)+'iBoxx Extrapolation'!$H439,2)</f>
        <v>3.27</v>
      </c>
      <c r="H439" s="13">
        <f>ROUND(AVERAGE(Zinsswaps!H368:H439)+'iBoxx Extrapolation'!$H439,2)</f>
        <v>3.34</v>
      </c>
      <c r="I439" s="13">
        <f>ROUND(AVERAGE(Zinsswaps!I368:I439)+'iBoxx Extrapolation'!$H439,2)</f>
        <v>3.41</v>
      </c>
      <c r="J439" s="13">
        <f>ROUND(AVERAGE(Zinsswaps!J368:J439)+'iBoxx Extrapolation'!$H439,2)</f>
        <v>3.48</v>
      </c>
      <c r="K439" s="13">
        <f>ROUND(AVERAGE(Zinsswaps!K368:K439)+'iBoxx Extrapolation'!$H439,2)</f>
        <v>3.54</v>
      </c>
      <c r="L439" s="13">
        <f>ROUND(AVERAGE(Zinsswaps!L368:L439)+'iBoxx Extrapolation'!$H439,2)</f>
        <v>3.6</v>
      </c>
      <c r="M439" s="13">
        <f>ROUND(AVERAGE(Zinsswaps!M368:M439)+'iBoxx Extrapolation'!$H439,2)</f>
        <v>3.65</v>
      </c>
      <c r="N439" s="13">
        <f>ROUND(AVERAGE(Zinsswaps!N368:N439)+'iBoxx Extrapolation'!$H439,2)</f>
        <v>3.7</v>
      </c>
      <c r="O439" s="13">
        <f>ROUND(AVERAGE(Zinsswaps!O368:O439)+'iBoxx Extrapolation'!$H439,2)</f>
        <v>3.75</v>
      </c>
      <c r="P439" s="13">
        <f>ROUND(AVERAGE(Zinsswaps!P368:P439)+'iBoxx Extrapolation'!$H439,2)</f>
        <v>3.78</v>
      </c>
      <c r="Q439" s="13">
        <f>ROUND(AVERAGE(Zinsswaps!Q368:Q439)+'iBoxx Extrapolation'!$H439,2)</f>
        <v>3.81</v>
      </c>
      <c r="R439" s="13">
        <f>ROUND(AVERAGE(Zinsswaps!R368:R439)+'iBoxx Extrapolation'!$H439,2)</f>
        <v>3.83</v>
      </c>
      <c r="S439" s="13">
        <f>ROUND(AVERAGE(Zinsswaps!S368:S439)+'iBoxx Extrapolation'!$H439,2)</f>
        <v>3.85</v>
      </c>
      <c r="T439" s="13">
        <f>ROUND(AVERAGE(Zinsswaps!T368:T439)+'iBoxx Extrapolation'!$H439,2)</f>
        <v>3.87</v>
      </c>
      <c r="U439" s="13">
        <f>ROUND(AVERAGE(Zinsswaps!U368:U439)+'iBoxx Extrapolation'!$H439,2)</f>
        <v>3.89</v>
      </c>
      <c r="V439" s="13">
        <f>ROUND(AVERAGE(Zinsswaps!V368:V439)+'iBoxx Extrapolation'!$H439,2)</f>
        <v>3.89</v>
      </c>
      <c r="W439" s="13">
        <f>ROUND(AVERAGE(Zinsswaps!W368:W439)+'iBoxx Extrapolation'!$H439,2)</f>
        <v>3.89</v>
      </c>
      <c r="X439" s="13">
        <f>ROUND(AVERAGE(Zinsswaps!X368:X439)+'iBoxx Extrapolation'!$H439,2)</f>
        <v>3.89</v>
      </c>
      <c r="Y439" s="13">
        <f>ROUND(AVERAGE(Zinsswaps!Y368:Y439)+'iBoxx Extrapolation'!$H439,2)</f>
        <v>3.89</v>
      </c>
      <c r="Z439" s="13">
        <f>ROUND(AVERAGE(Zinsswaps!Z368:Z439)+'iBoxx Extrapolation'!$H439,2)</f>
        <v>3.89</v>
      </c>
      <c r="AA439" s="13">
        <f>ROUND(AVERAGE(Zinsswaps!AA368:AA439)+'iBoxx Extrapolation'!$H439,2)</f>
        <v>3.88</v>
      </c>
      <c r="AB439" s="13">
        <f>ROUND(AVERAGE(Zinsswaps!AB368:AB439)+'iBoxx Extrapolation'!$H439,2)</f>
        <v>3.88</v>
      </c>
      <c r="AC439" s="13">
        <f>ROUND(AVERAGE(Zinsswaps!AC368:AC439)+'iBoxx Extrapolation'!$H439,2)</f>
        <v>3.87</v>
      </c>
      <c r="AD439" s="13">
        <f>ROUND(AVERAGE(Zinsswaps!AD368:AD439)+'iBoxx Extrapolation'!$H439,2)</f>
        <v>3.86</v>
      </c>
      <c r="AE439" s="13">
        <f>ROUND(AVERAGE(Zinsswaps!AE368:AE439)+'iBoxx Extrapolation'!$H439,2)</f>
        <v>3.86</v>
      </c>
      <c r="AF439" s="13">
        <f>ROUND(AVERAGE(Zinsswaps!AF368:AF439)+'iBoxx Extrapolation'!$H439,2)</f>
        <v>3.84</v>
      </c>
      <c r="AG439" s="13">
        <f>ROUND(AVERAGE(Zinsswaps!AG368:AG439)+'iBoxx Extrapolation'!$H439,2)</f>
        <v>3.82</v>
      </c>
      <c r="AH439" s="13">
        <f>ROUND(AVERAGE(Zinsswaps!AH368:AH439)+'iBoxx Extrapolation'!$H439,2)</f>
        <v>3.81</v>
      </c>
      <c r="AI439" s="13">
        <f>ROUND(AVERAGE(Zinsswaps!AI368:AI439)+'iBoxx Extrapolation'!$H439,2)</f>
        <v>3.79</v>
      </c>
      <c r="AJ439" s="13">
        <f>ROUND(AVERAGE(Zinsswaps!AJ368:AJ439)+'iBoxx Extrapolation'!$H439,2)</f>
        <v>3.78</v>
      </c>
      <c r="AK439" s="13">
        <f>ROUND(AVERAGE(Zinsswaps!AK368:AK439)+'iBoxx Extrapolation'!$H439,2)</f>
        <v>3.77</v>
      </c>
      <c r="AL439" s="13">
        <f>ROUND(AVERAGE(Zinsswaps!AL368:AL439)+'iBoxx Extrapolation'!$H439,2)</f>
        <v>3.76</v>
      </c>
      <c r="AM439" s="13">
        <f>ROUND(AVERAGE(Zinsswaps!AM368:AM439)+'iBoxx Extrapolation'!$H439,2)</f>
        <v>3.75</v>
      </c>
      <c r="AN439" s="13">
        <f>ROUND(AVERAGE(Zinsswaps!AN368:AN439)+'iBoxx Extrapolation'!$H439,2)</f>
        <v>3.74</v>
      </c>
      <c r="AO439" s="13">
        <f>ROUND(AVERAGE(Zinsswaps!AO368:AO439)+'iBoxx Extrapolation'!$H439,2)</f>
        <v>3.73</v>
      </c>
      <c r="AP439" s="13">
        <f>ROUND(AVERAGE(Zinsswaps!AP368:AP439)+'iBoxx Extrapolation'!$H439,2)</f>
        <v>3.7</v>
      </c>
      <c r="AQ439" s="13">
        <f>ROUND(AVERAGE(Zinsswaps!AQ368:AQ439)+'iBoxx Extrapolation'!$H439,2)</f>
        <v>3.68</v>
      </c>
      <c r="AR439" s="13">
        <f>ROUND(AVERAGE(Zinsswaps!AR368:AR439)+'iBoxx Extrapolation'!$H439,2)</f>
        <v>3.66</v>
      </c>
      <c r="AS439" s="13">
        <f>ROUND(AVERAGE(Zinsswaps!AS368:AS439)+'iBoxx Extrapolation'!$H439,2)</f>
        <v>3.64</v>
      </c>
      <c r="AT439" s="13">
        <f>ROUND(AVERAGE(Zinsswaps!AT368:AT439)+'iBoxx Extrapolation'!$H439,2)</f>
        <v>3.62</v>
      </c>
      <c r="AU439" s="13">
        <f>ROUND(AVERAGE(Zinsswaps!AU368:AU439)+'iBoxx Extrapolation'!$H439,2)</f>
        <v>3.61</v>
      </c>
      <c r="AV439" s="13">
        <f>ROUND(AVERAGE(Zinsswaps!AV368:AV439)+'iBoxx Extrapolation'!$H439,2)</f>
        <v>3.59</v>
      </c>
      <c r="AW439" s="13">
        <f>ROUND(AVERAGE(Zinsswaps!AW368:AW439)+'iBoxx Extrapolation'!$H439,2)</f>
        <v>3.57</v>
      </c>
      <c r="AX439" s="13">
        <f>ROUND(AVERAGE(Zinsswaps!AX368:AX439)+'iBoxx Extrapolation'!$H439,2)</f>
        <v>3.56</v>
      </c>
      <c r="AY439" s="13">
        <f>ROUND(AVERAGE(Zinsswaps!AY368:AY439)+'iBoxx Extrapolation'!$H439,2)</f>
        <v>3.54</v>
      </c>
    </row>
    <row r="440" spans="1:51" s="16" customFormat="1" x14ac:dyDescent="0.2">
      <c r="A440" s="12">
        <v>50617</v>
      </c>
      <c r="B440" s="13">
        <f>ROUND(AVERAGE(Zinsswaps!B369:B440)+'iBoxx Extrapolation'!$H440,2)</f>
        <v>2.99</v>
      </c>
      <c r="C440" s="13">
        <f>ROUND(AVERAGE(Zinsswaps!C369:C440)+'iBoxx Extrapolation'!$H440,2)</f>
        <v>3</v>
      </c>
      <c r="D440" s="13">
        <f>ROUND(AVERAGE(Zinsswaps!D369:D440)+'iBoxx Extrapolation'!$H440,2)</f>
        <v>3.05</v>
      </c>
      <c r="E440" s="13">
        <f>ROUND(AVERAGE(Zinsswaps!E369:E440)+'iBoxx Extrapolation'!$H440,2)</f>
        <v>3.12</v>
      </c>
      <c r="F440" s="13">
        <f>ROUND(AVERAGE(Zinsswaps!F369:F440)+'iBoxx Extrapolation'!$H440,2)</f>
        <v>3.19</v>
      </c>
      <c r="G440" s="13">
        <f>ROUND(AVERAGE(Zinsswaps!G369:G440)+'iBoxx Extrapolation'!$H440,2)</f>
        <v>3.27</v>
      </c>
      <c r="H440" s="13">
        <f>ROUND(AVERAGE(Zinsswaps!H369:H440)+'iBoxx Extrapolation'!$H440,2)</f>
        <v>3.34</v>
      </c>
      <c r="I440" s="13">
        <f>ROUND(AVERAGE(Zinsswaps!I369:I440)+'iBoxx Extrapolation'!$H440,2)</f>
        <v>3.41</v>
      </c>
      <c r="J440" s="13">
        <f>ROUND(AVERAGE(Zinsswaps!J369:J440)+'iBoxx Extrapolation'!$H440,2)</f>
        <v>3.48</v>
      </c>
      <c r="K440" s="13">
        <f>ROUND(AVERAGE(Zinsswaps!K369:K440)+'iBoxx Extrapolation'!$H440,2)</f>
        <v>3.54</v>
      </c>
      <c r="L440" s="13">
        <f>ROUND(AVERAGE(Zinsswaps!L369:L440)+'iBoxx Extrapolation'!$H440,2)</f>
        <v>3.6</v>
      </c>
      <c r="M440" s="13">
        <f>ROUND(AVERAGE(Zinsswaps!M369:M440)+'iBoxx Extrapolation'!$H440,2)</f>
        <v>3.65</v>
      </c>
      <c r="N440" s="13">
        <f>ROUND(AVERAGE(Zinsswaps!N369:N440)+'iBoxx Extrapolation'!$H440,2)</f>
        <v>3.7</v>
      </c>
      <c r="O440" s="13">
        <f>ROUND(AVERAGE(Zinsswaps!O369:O440)+'iBoxx Extrapolation'!$H440,2)</f>
        <v>3.75</v>
      </c>
      <c r="P440" s="13">
        <f>ROUND(AVERAGE(Zinsswaps!P369:P440)+'iBoxx Extrapolation'!$H440,2)</f>
        <v>3.78</v>
      </c>
      <c r="Q440" s="13">
        <f>ROUND(AVERAGE(Zinsswaps!Q369:Q440)+'iBoxx Extrapolation'!$H440,2)</f>
        <v>3.81</v>
      </c>
      <c r="R440" s="13">
        <f>ROUND(AVERAGE(Zinsswaps!R369:R440)+'iBoxx Extrapolation'!$H440,2)</f>
        <v>3.83</v>
      </c>
      <c r="S440" s="13">
        <f>ROUND(AVERAGE(Zinsswaps!S369:S440)+'iBoxx Extrapolation'!$H440,2)</f>
        <v>3.85</v>
      </c>
      <c r="T440" s="13">
        <f>ROUND(AVERAGE(Zinsswaps!T369:T440)+'iBoxx Extrapolation'!$H440,2)</f>
        <v>3.87</v>
      </c>
      <c r="U440" s="13">
        <f>ROUND(AVERAGE(Zinsswaps!U369:U440)+'iBoxx Extrapolation'!$H440,2)</f>
        <v>3.89</v>
      </c>
      <c r="V440" s="13">
        <f>ROUND(AVERAGE(Zinsswaps!V369:V440)+'iBoxx Extrapolation'!$H440,2)</f>
        <v>3.89</v>
      </c>
      <c r="W440" s="13">
        <f>ROUND(AVERAGE(Zinsswaps!W369:W440)+'iBoxx Extrapolation'!$H440,2)</f>
        <v>3.89</v>
      </c>
      <c r="X440" s="13">
        <f>ROUND(AVERAGE(Zinsswaps!X369:X440)+'iBoxx Extrapolation'!$H440,2)</f>
        <v>3.89</v>
      </c>
      <c r="Y440" s="13">
        <f>ROUND(AVERAGE(Zinsswaps!Y369:Y440)+'iBoxx Extrapolation'!$H440,2)</f>
        <v>3.89</v>
      </c>
      <c r="Z440" s="13">
        <f>ROUND(AVERAGE(Zinsswaps!Z369:Z440)+'iBoxx Extrapolation'!$H440,2)</f>
        <v>3.89</v>
      </c>
      <c r="AA440" s="13">
        <f>ROUND(AVERAGE(Zinsswaps!AA369:AA440)+'iBoxx Extrapolation'!$H440,2)</f>
        <v>3.88</v>
      </c>
      <c r="AB440" s="13">
        <f>ROUND(AVERAGE(Zinsswaps!AB369:AB440)+'iBoxx Extrapolation'!$H440,2)</f>
        <v>3.88</v>
      </c>
      <c r="AC440" s="13">
        <f>ROUND(AVERAGE(Zinsswaps!AC369:AC440)+'iBoxx Extrapolation'!$H440,2)</f>
        <v>3.87</v>
      </c>
      <c r="AD440" s="13">
        <f>ROUND(AVERAGE(Zinsswaps!AD369:AD440)+'iBoxx Extrapolation'!$H440,2)</f>
        <v>3.86</v>
      </c>
      <c r="AE440" s="13">
        <f>ROUND(AVERAGE(Zinsswaps!AE369:AE440)+'iBoxx Extrapolation'!$H440,2)</f>
        <v>3.86</v>
      </c>
      <c r="AF440" s="13">
        <f>ROUND(AVERAGE(Zinsswaps!AF369:AF440)+'iBoxx Extrapolation'!$H440,2)</f>
        <v>3.84</v>
      </c>
      <c r="AG440" s="13">
        <f>ROUND(AVERAGE(Zinsswaps!AG369:AG440)+'iBoxx Extrapolation'!$H440,2)</f>
        <v>3.82</v>
      </c>
      <c r="AH440" s="13">
        <f>ROUND(AVERAGE(Zinsswaps!AH369:AH440)+'iBoxx Extrapolation'!$H440,2)</f>
        <v>3.81</v>
      </c>
      <c r="AI440" s="13">
        <f>ROUND(AVERAGE(Zinsswaps!AI369:AI440)+'iBoxx Extrapolation'!$H440,2)</f>
        <v>3.79</v>
      </c>
      <c r="AJ440" s="13">
        <f>ROUND(AVERAGE(Zinsswaps!AJ369:AJ440)+'iBoxx Extrapolation'!$H440,2)</f>
        <v>3.78</v>
      </c>
      <c r="AK440" s="13">
        <f>ROUND(AVERAGE(Zinsswaps!AK369:AK440)+'iBoxx Extrapolation'!$H440,2)</f>
        <v>3.77</v>
      </c>
      <c r="AL440" s="13">
        <f>ROUND(AVERAGE(Zinsswaps!AL369:AL440)+'iBoxx Extrapolation'!$H440,2)</f>
        <v>3.76</v>
      </c>
      <c r="AM440" s="13">
        <f>ROUND(AVERAGE(Zinsswaps!AM369:AM440)+'iBoxx Extrapolation'!$H440,2)</f>
        <v>3.75</v>
      </c>
      <c r="AN440" s="13">
        <f>ROUND(AVERAGE(Zinsswaps!AN369:AN440)+'iBoxx Extrapolation'!$H440,2)</f>
        <v>3.74</v>
      </c>
      <c r="AO440" s="13">
        <f>ROUND(AVERAGE(Zinsswaps!AO369:AO440)+'iBoxx Extrapolation'!$H440,2)</f>
        <v>3.73</v>
      </c>
      <c r="AP440" s="13">
        <f>ROUND(AVERAGE(Zinsswaps!AP369:AP440)+'iBoxx Extrapolation'!$H440,2)</f>
        <v>3.7</v>
      </c>
      <c r="AQ440" s="13">
        <f>ROUND(AVERAGE(Zinsswaps!AQ369:AQ440)+'iBoxx Extrapolation'!$H440,2)</f>
        <v>3.68</v>
      </c>
      <c r="AR440" s="13">
        <f>ROUND(AVERAGE(Zinsswaps!AR369:AR440)+'iBoxx Extrapolation'!$H440,2)</f>
        <v>3.66</v>
      </c>
      <c r="AS440" s="13">
        <f>ROUND(AVERAGE(Zinsswaps!AS369:AS440)+'iBoxx Extrapolation'!$H440,2)</f>
        <v>3.64</v>
      </c>
      <c r="AT440" s="13">
        <f>ROUND(AVERAGE(Zinsswaps!AT369:AT440)+'iBoxx Extrapolation'!$H440,2)</f>
        <v>3.62</v>
      </c>
      <c r="AU440" s="13">
        <f>ROUND(AVERAGE(Zinsswaps!AU369:AU440)+'iBoxx Extrapolation'!$H440,2)</f>
        <v>3.61</v>
      </c>
      <c r="AV440" s="13">
        <f>ROUND(AVERAGE(Zinsswaps!AV369:AV440)+'iBoxx Extrapolation'!$H440,2)</f>
        <v>3.59</v>
      </c>
      <c r="AW440" s="13">
        <f>ROUND(AVERAGE(Zinsswaps!AW369:AW440)+'iBoxx Extrapolation'!$H440,2)</f>
        <v>3.57</v>
      </c>
      <c r="AX440" s="13">
        <f>ROUND(AVERAGE(Zinsswaps!AX369:AX440)+'iBoxx Extrapolation'!$H440,2)</f>
        <v>3.56</v>
      </c>
      <c r="AY440" s="13">
        <f>ROUND(AVERAGE(Zinsswaps!AY369:AY440)+'iBoxx Extrapolation'!$H440,2)</f>
        <v>3.54</v>
      </c>
    </row>
    <row r="441" spans="1:51" s="16" customFormat="1" x14ac:dyDescent="0.2">
      <c r="A441" s="12">
        <v>50648</v>
      </c>
      <c r="B441" s="13">
        <f>ROUND(AVERAGE(Zinsswaps!B370:B441)+'iBoxx Extrapolation'!$H441,2)</f>
        <v>2.99</v>
      </c>
      <c r="C441" s="13">
        <f>ROUND(AVERAGE(Zinsswaps!C370:C441)+'iBoxx Extrapolation'!$H441,2)</f>
        <v>3</v>
      </c>
      <c r="D441" s="13">
        <f>ROUND(AVERAGE(Zinsswaps!D370:D441)+'iBoxx Extrapolation'!$H441,2)</f>
        <v>3.05</v>
      </c>
      <c r="E441" s="13">
        <f>ROUND(AVERAGE(Zinsswaps!E370:E441)+'iBoxx Extrapolation'!$H441,2)</f>
        <v>3.12</v>
      </c>
      <c r="F441" s="13">
        <f>ROUND(AVERAGE(Zinsswaps!F370:F441)+'iBoxx Extrapolation'!$H441,2)</f>
        <v>3.19</v>
      </c>
      <c r="G441" s="13">
        <f>ROUND(AVERAGE(Zinsswaps!G370:G441)+'iBoxx Extrapolation'!$H441,2)</f>
        <v>3.27</v>
      </c>
      <c r="H441" s="13">
        <f>ROUND(AVERAGE(Zinsswaps!H370:H441)+'iBoxx Extrapolation'!$H441,2)</f>
        <v>3.34</v>
      </c>
      <c r="I441" s="13">
        <f>ROUND(AVERAGE(Zinsswaps!I370:I441)+'iBoxx Extrapolation'!$H441,2)</f>
        <v>3.41</v>
      </c>
      <c r="J441" s="13">
        <f>ROUND(AVERAGE(Zinsswaps!J370:J441)+'iBoxx Extrapolation'!$H441,2)</f>
        <v>3.48</v>
      </c>
      <c r="K441" s="13">
        <f>ROUND(AVERAGE(Zinsswaps!K370:K441)+'iBoxx Extrapolation'!$H441,2)</f>
        <v>3.54</v>
      </c>
      <c r="L441" s="13">
        <f>ROUND(AVERAGE(Zinsswaps!L370:L441)+'iBoxx Extrapolation'!$H441,2)</f>
        <v>3.6</v>
      </c>
      <c r="M441" s="13">
        <f>ROUND(AVERAGE(Zinsswaps!M370:M441)+'iBoxx Extrapolation'!$H441,2)</f>
        <v>3.65</v>
      </c>
      <c r="N441" s="13">
        <f>ROUND(AVERAGE(Zinsswaps!N370:N441)+'iBoxx Extrapolation'!$H441,2)</f>
        <v>3.7</v>
      </c>
      <c r="O441" s="13">
        <f>ROUND(AVERAGE(Zinsswaps!O370:O441)+'iBoxx Extrapolation'!$H441,2)</f>
        <v>3.75</v>
      </c>
      <c r="P441" s="13">
        <f>ROUND(AVERAGE(Zinsswaps!P370:P441)+'iBoxx Extrapolation'!$H441,2)</f>
        <v>3.78</v>
      </c>
      <c r="Q441" s="13">
        <f>ROUND(AVERAGE(Zinsswaps!Q370:Q441)+'iBoxx Extrapolation'!$H441,2)</f>
        <v>3.81</v>
      </c>
      <c r="R441" s="13">
        <f>ROUND(AVERAGE(Zinsswaps!R370:R441)+'iBoxx Extrapolation'!$H441,2)</f>
        <v>3.83</v>
      </c>
      <c r="S441" s="13">
        <f>ROUND(AVERAGE(Zinsswaps!S370:S441)+'iBoxx Extrapolation'!$H441,2)</f>
        <v>3.85</v>
      </c>
      <c r="T441" s="13">
        <f>ROUND(AVERAGE(Zinsswaps!T370:T441)+'iBoxx Extrapolation'!$H441,2)</f>
        <v>3.87</v>
      </c>
      <c r="U441" s="13">
        <f>ROUND(AVERAGE(Zinsswaps!U370:U441)+'iBoxx Extrapolation'!$H441,2)</f>
        <v>3.89</v>
      </c>
      <c r="V441" s="13">
        <f>ROUND(AVERAGE(Zinsswaps!V370:V441)+'iBoxx Extrapolation'!$H441,2)</f>
        <v>3.89</v>
      </c>
      <c r="W441" s="13">
        <f>ROUND(AVERAGE(Zinsswaps!W370:W441)+'iBoxx Extrapolation'!$H441,2)</f>
        <v>3.89</v>
      </c>
      <c r="X441" s="13">
        <f>ROUND(AVERAGE(Zinsswaps!X370:X441)+'iBoxx Extrapolation'!$H441,2)</f>
        <v>3.89</v>
      </c>
      <c r="Y441" s="13">
        <f>ROUND(AVERAGE(Zinsswaps!Y370:Y441)+'iBoxx Extrapolation'!$H441,2)</f>
        <v>3.89</v>
      </c>
      <c r="Z441" s="13">
        <f>ROUND(AVERAGE(Zinsswaps!Z370:Z441)+'iBoxx Extrapolation'!$H441,2)</f>
        <v>3.89</v>
      </c>
      <c r="AA441" s="13">
        <f>ROUND(AVERAGE(Zinsswaps!AA370:AA441)+'iBoxx Extrapolation'!$H441,2)</f>
        <v>3.88</v>
      </c>
      <c r="AB441" s="13">
        <f>ROUND(AVERAGE(Zinsswaps!AB370:AB441)+'iBoxx Extrapolation'!$H441,2)</f>
        <v>3.88</v>
      </c>
      <c r="AC441" s="13">
        <f>ROUND(AVERAGE(Zinsswaps!AC370:AC441)+'iBoxx Extrapolation'!$H441,2)</f>
        <v>3.87</v>
      </c>
      <c r="AD441" s="13">
        <f>ROUND(AVERAGE(Zinsswaps!AD370:AD441)+'iBoxx Extrapolation'!$H441,2)</f>
        <v>3.86</v>
      </c>
      <c r="AE441" s="13">
        <f>ROUND(AVERAGE(Zinsswaps!AE370:AE441)+'iBoxx Extrapolation'!$H441,2)</f>
        <v>3.86</v>
      </c>
      <c r="AF441" s="13">
        <f>ROUND(AVERAGE(Zinsswaps!AF370:AF441)+'iBoxx Extrapolation'!$H441,2)</f>
        <v>3.84</v>
      </c>
      <c r="AG441" s="13">
        <f>ROUND(AVERAGE(Zinsswaps!AG370:AG441)+'iBoxx Extrapolation'!$H441,2)</f>
        <v>3.82</v>
      </c>
      <c r="AH441" s="13">
        <f>ROUND(AVERAGE(Zinsswaps!AH370:AH441)+'iBoxx Extrapolation'!$H441,2)</f>
        <v>3.81</v>
      </c>
      <c r="AI441" s="13">
        <f>ROUND(AVERAGE(Zinsswaps!AI370:AI441)+'iBoxx Extrapolation'!$H441,2)</f>
        <v>3.79</v>
      </c>
      <c r="AJ441" s="13">
        <f>ROUND(AVERAGE(Zinsswaps!AJ370:AJ441)+'iBoxx Extrapolation'!$H441,2)</f>
        <v>3.78</v>
      </c>
      <c r="AK441" s="13">
        <f>ROUND(AVERAGE(Zinsswaps!AK370:AK441)+'iBoxx Extrapolation'!$H441,2)</f>
        <v>3.77</v>
      </c>
      <c r="AL441" s="13">
        <f>ROUND(AVERAGE(Zinsswaps!AL370:AL441)+'iBoxx Extrapolation'!$H441,2)</f>
        <v>3.76</v>
      </c>
      <c r="AM441" s="13">
        <f>ROUND(AVERAGE(Zinsswaps!AM370:AM441)+'iBoxx Extrapolation'!$H441,2)</f>
        <v>3.75</v>
      </c>
      <c r="AN441" s="13">
        <f>ROUND(AVERAGE(Zinsswaps!AN370:AN441)+'iBoxx Extrapolation'!$H441,2)</f>
        <v>3.74</v>
      </c>
      <c r="AO441" s="13">
        <f>ROUND(AVERAGE(Zinsswaps!AO370:AO441)+'iBoxx Extrapolation'!$H441,2)</f>
        <v>3.73</v>
      </c>
      <c r="AP441" s="13">
        <f>ROUND(AVERAGE(Zinsswaps!AP370:AP441)+'iBoxx Extrapolation'!$H441,2)</f>
        <v>3.7</v>
      </c>
      <c r="AQ441" s="13">
        <f>ROUND(AVERAGE(Zinsswaps!AQ370:AQ441)+'iBoxx Extrapolation'!$H441,2)</f>
        <v>3.68</v>
      </c>
      <c r="AR441" s="13">
        <f>ROUND(AVERAGE(Zinsswaps!AR370:AR441)+'iBoxx Extrapolation'!$H441,2)</f>
        <v>3.66</v>
      </c>
      <c r="AS441" s="13">
        <f>ROUND(AVERAGE(Zinsswaps!AS370:AS441)+'iBoxx Extrapolation'!$H441,2)</f>
        <v>3.64</v>
      </c>
      <c r="AT441" s="13">
        <f>ROUND(AVERAGE(Zinsswaps!AT370:AT441)+'iBoxx Extrapolation'!$H441,2)</f>
        <v>3.62</v>
      </c>
      <c r="AU441" s="13">
        <f>ROUND(AVERAGE(Zinsswaps!AU370:AU441)+'iBoxx Extrapolation'!$H441,2)</f>
        <v>3.61</v>
      </c>
      <c r="AV441" s="13">
        <f>ROUND(AVERAGE(Zinsswaps!AV370:AV441)+'iBoxx Extrapolation'!$H441,2)</f>
        <v>3.59</v>
      </c>
      <c r="AW441" s="13">
        <f>ROUND(AVERAGE(Zinsswaps!AW370:AW441)+'iBoxx Extrapolation'!$H441,2)</f>
        <v>3.57</v>
      </c>
      <c r="AX441" s="13">
        <f>ROUND(AVERAGE(Zinsswaps!AX370:AX441)+'iBoxx Extrapolation'!$H441,2)</f>
        <v>3.56</v>
      </c>
      <c r="AY441" s="13">
        <f>ROUND(AVERAGE(Zinsswaps!AY370:AY441)+'iBoxx Extrapolation'!$H441,2)</f>
        <v>3.54</v>
      </c>
    </row>
    <row r="442" spans="1:51" s="16" customFormat="1" x14ac:dyDescent="0.2">
      <c r="A442" s="12">
        <v>50678</v>
      </c>
      <c r="B442" s="13">
        <f>ROUND(AVERAGE(Zinsswaps!B371:B442)+'iBoxx Extrapolation'!$H442,2)</f>
        <v>2.99</v>
      </c>
      <c r="C442" s="13">
        <f>ROUND(AVERAGE(Zinsswaps!C371:C442)+'iBoxx Extrapolation'!$H442,2)</f>
        <v>3</v>
      </c>
      <c r="D442" s="13">
        <f>ROUND(AVERAGE(Zinsswaps!D371:D442)+'iBoxx Extrapolation'!$H442,2)</f>
        <v>3.05</v>
      </c>
      <c r="E442" s="13">
        <f>ROUND(AVERAGE(Zinsswaps!E371:E442)+'iBoxx Extrapolation'!$H442,2)</f>
        <v>3.12</v>
      </c>
      <c r="F442" s="13">
        <f>ROUND(AVERAGE(Zinsswaps!F371:F442)+'iBoxx Extrapolation'!$H442,2)</f>
        <v>3.19</v>
      </c>
      <c r="G442" s="13">
        <f>ROUND(AVERAGE(Zinsswaps!G371:G442)+'iBoxx Extrapolation'!$H442,2)</f>
        <v>3.27</v>
      </c>
      <c r="H442" s="13">
        <f>ROUND(AVERAGE(Zinsswaps!H371:H442)+'iBoxx Extrapolation'!$H442,2)</f>
        <v>3.34</v>
      </c>
      <c r="I442" s="13">
        <f>ROUND(AVERAGE(Zinsswaps!I371:I442)+'iBoxx Extrapolation'!$H442,2)</f>
        <v>3.41</v>
      </c>
      <c r="J442" s="13">
        <f>ROUND(AVERAGE(Zinsswaps!J371:J442)+'iBoxx Extrapolation'!$H442,2)</f>
        <v>3.48</v>
      </c>
      <c r="K442" s="13">
        <f>ROUND(AVERAGE(Zinsswaps!K371:K442)+'iBoxx Extrapolation'!$H442,2)</f>
        <v>3.54</v>
      </c>
      <c r="L442" s="13">
        <f>ROUND(AVERAGE(Zinsswaps!L371:L442)+'iBoxx Extrapolation'!$H442,2)</f>
        <v>3.6</v>
      </c>
      <c r="M442" s="13">
        <f>ROUND(AVERAGE(Zinsswaps!M371:M442)+'iBoxx Extrapolation'!$H442,2)</f>
        <v>3.65</v>
      </c>
      <c r="N442" s="13">
        <f>ROUND(AVERAGE(Zinsswaps!N371:N442)+'iBoxx Extrapolation'!$H442,2)</f>
        <v>3.7</v>
      </c>
      <c r="O442" s="13">
        <f>ROUND(AVERAGE(Zinsswaps!O371:O442)+'iBoxx Extrapolation'!$H442,2)</f>
        <v>3.75</v>
      </c>
      <c r="P442" s="13">
        <f>ROUND(AVERAGE(Zinsswaps!P371:P442)+'iBoxx Extrapolation'!$H442,2)</f>
        <v>3.78</v>
      </c>
      <c r="Q442" s="13">
        <f>ROUND(AVERAGE(Zinsswaps!Q371:Q442)+'iBoxx Extrapolation'!$H442,2)</f>
        <v>3.81</v>
      </c>
      <c r="R442" s="13">
        <f>ROUND(AVERAGE(Zinsswaps!R371:R442)+'iBoxx Extrapolation'!$H442,2)</f>
        <v>3.83</v>
      </c>
      <c r="S442" s="13">
        <f>ROUND(AVERAGE(Zinsswaps!S371:S442)+'iBoxx Extrapolation'!$H442,2)</f>
        <v>3.85</v>
      </c>
      <c r="T442" s="13">
        <f>ROUND(AVERAGE(Zinsswaps!T371:T442)+'iBoxx Extrapolation'!$H442,2)</f>
        <v>3.87</v>
      </c>
      <c r="U442" s="13">
        <f>ROUND(AVERAGE(Zinsswaps!U371:U442)+'iBoxx Extrapolation'!$H442,2)</f>
        <v>3.89</v>
      </c>
      <c r="V442" s="13">
        <f>ROUND(AVERAGE(Zinsswaps!V371:V442)+'iBoxx Extrapolation'!$H442,2)</f>
        <v>3.89</v>
      </c>
      <c r="W442" s="13">
        <f>ROUND(AVERAGE(Zinsswaps!W371:W442)+'iBoxx Extrapolation'!$H442,2)</f>
        <v>3.89</v>
      </c>
      <c r="X442" s="13">
        <f>ROUND(AVERAGE(Zinsswaps!X371:X442)+'iBoxx Extrapolation'!$H442,2)</f>
        <v>3.89</v>
      </c>
      <c r="Y442" s="13">
        <f>ROUND(AVERAGE(Zinsswaps!Y371:Y442)+'iBoxx Extrapolation'!$H442,2)</f>
        <v>3.89</v>
      </c>
      <c r="Z442" s="13">
        <f>ROUND(AVERAGE(Zinsswaps!Z371:Z442)+'iBoxx Extrapolation'!$H442,2)</f>
        <v>3.89</v>
      </c>
      <c r="AA442" s="13">
        <f>ROUND(AVERAGE(Zinsswaps!AA371:AA442)+'iBoxx Extrapolation'!$H442,2)</f>
        <v>3.88</v>
      </c>
      <c r="AB442" s="13">
        <f>ROUND(AVERAGE(Zinsswaps!AB371:AB442)+'iBoxx Extrapolation'!$H442,2)</f>
        <v>3.88</v>
      </c>
      <c r="AC442" s="13">
        <f>ROUND(AVERAGE(Zinsswaps!AC371:AC442)+'iBoxx Extrapolation'!$H442,2)</f>
        <v>3.87</v>
      </c>
      <c r="AD442" s="13">
        <f>ROUND(AVERAGE(Zinsswaps!AD371:AD442)+'iBoxx Extrapolation'!$H442,2)</f>
        <v>3.86</v>
      </c>
      <c r="AE442" s="13">
        <f>ROUND(AVERAGE(Zinsswaps!AE371:AE442)+'iBoxx Extrapolation'!$H442,2)</f>
        <v>3.86</v>
      </c>
      <c r="AF442" s="13">
        <f>ROUND(AVERAGE(Zinsswaps!AF371:AF442)+'iBoxx Extrapolation'!$H442,2)</f>
        <v>3.84</v>
      </c>
      <c r="AG442" s="13">
        <f>ROUND(AVERAGE(Zinsswaps!AG371:AG442)+'iBoxx Extrapolation'!$H442,2)</f>
        <v>3.82</v>
      </c>
      <c r="AH442" s="13">
        <f>ROUND(AVERAGE(Zinsswaps!AH371:AH442)+'iBoxx Extrapolation'!$H442,2)</f>
        <v>3.81</v>
      </c>
      <c r="AI442" s="13">
        <f>ROUND(AVERAGE(Zinsswaps!AI371:AI442)+'iBoxx Extrapolation'!$H442,2)</f>
        <v>3.79</v>
      </c>
      <c r="AJ442" s="13">
        <f>ROUND(AVERAGE(Zinsswaps!AJ371:AJ442)+'iBoxx Extrapolation'!$H442,2)</f>
        <v>3.78</v>
      </c>
      <c r="AK442" s="13">
        <f>ROUND(AVERAGE(Zinsswaps!AK371:AK442)+'iBoxx Extrapolation'!$H442,2)</f>
        <v>3.77</v>
      </c>
      <c r="AL442" s="13">
        <f>ROUND(AVERAGE(Zinsswaps!AL371:AL442)+'iBoxx Extrapolation'!$H442,2)</f>
        <v>3.76</v>
      </c>
      <c r="AM442" s="13">
        <f>ROUND(AVERAGE(Zinsswaps!AM371:AM442)+'iBoxx Extrapolation'!$H442,2)</f>
        <v>3.75</v>
      </c>
      <c r="AN442" s="13">
        <f>ROUND(AVERAGE(Zinsswaps!AN371:AN442)+'iBoxx Extrapolation'!$H442,2)</f>
        <v>3.74</v>
      </c>
      <c r="AO442" s="13">
        <f>ROUND(AVERAGE(Zinsswaps!AO371:AO442)+'iBoxx Extrapolation'!$H442,2)</f>
        <v>3.73</v>
      </c>
      <c r="AP442" s="13">
        <f>ROUND(AVERAGE(Zinsswaps!AP371:AP442)+'iBoxx Extrapolation'!$H442,2)</f>
        <v>3.7</v>
      </c>
      <c r="AQ442" s="13">
        <f>ROUND(AVERAGE(Zinsswaps!AQ371:AQ442)+'iBoxx Extrapolation'!$H442,2)</f>
        <v>3.68</v>
      </c>
      <c r="AR442" s="13">
        <f>ROUND(AVERAGE(Zinsswaps!AR371:AR442)+'iBoxx Extrapolation'!$H442,2)</f>
        <v>3.66</v>
      </c>
      <c r="AS442" s="13">
        <f>ROUND(AVERAGE(Zinsswaps!AS371:AS442)+'iBoxx Extrapolation'!$H442,2)</f>
        <v>3.64</v>
      </c>
      <c r="AT442" s="13">
        <f>ROUND(AVERAGE(Zinsswaps!AT371:AT442)+'iBoxx Extrapolation'!$H442,2)</f>
        <v>3.62</v>
      </c>
      <c r="AU442" s="13">
        <f>ROUND(AVERAGE(Zinsswaps!AU371:AU442)+'iBoxx Extrapolation'!$H442,2)</f>
        <v>3.61</v>
      </c>
      <c r="AV442" s="13">
        <f>ROUND(AVERAGE(Zinsswaps!AV371:AV442)+'iBoxx Extrapolation'!$H442,2)</f>
        <v>3.59</v>
      </c>
      <c r="AW442" s="13">
        <f>ROUND(AVERAGE(Zinsswaps!AW371:AW442)+'iBoxx Extrapolation'!$H442,2)</f>
        <v>3.57</v>
      </c>
      <c r="AX442" s="13">
        <f>ROUND(AVERAGE(Zinsswaps!AX371:AX442)+'iBoxx Extrapolation'!$H442,2)</f>
        <v>3.56</v>
      </c>
      <c r="AY442" s="13">
        <f>ROUND(AVERAGE(Zinsswaps!AY371:AY442)+'iBoxx Extrapolation'!$H442,2)</f>
        <v>3.54</v>
      </c>
    </row>
    <row r="443" spans="1:51" s="16" customFormat="1" x14ac:dyDescent="0.2">
      <c r="A443" s="12">
        <v>50709</v>
      </c>
      <c r="B443" s="13">
        <f>ROUND(AVERAGE(Zinsswaps!B372:B443)+'iBoxx Extrapolation'!$H443,2)</f>
        <v>2.99</v>
      </c>
      <c r="C443" s="13">
        <f>ROUND(AVERAGE(Zinsswaps!C372:C443)+'iBoxx Extrapolation'!$H443,2)</f>
        <v>3</v>
      </c>
      <c r="D443" s="13">
        <f>ROUND(AVERAGE(Zinsswaps!D372:D443)+'iBoxx Extrapolation'!$H443,2)</f>
        <v>3.05</v>
      </c>
      <c r="E443" s="13">
        <f>ROUND(AVERAGE(Zinsswaps!E372:E443)+'iBoxx Extrapolation'!$H443,2)</f>
        <v>3.12</v>
      </c>
      <c r="F443" s="13">
        <f>ROUND(AVERAGE(Zinsswaps!F372:F443)+'iBoxx Extrapolation'!$H443,2)</f>
        <v>3.19</v>
      </c>
      <c r="G443" s="13">
        <f>ROUND(AVERAGE(Zinsswaps!G372:G443)+'iBoxx Extrapolation'!$H443,2)</f>
        <v>3.27</v>
      </c>
      <c r="H443" s="13">
        <f>ROUND(AVERAGE(Zinsswaps!H372:H443)+'iBoxx Extrapolation'!$H443,2)</f>
        <v>3.34</v>
      </c>
      <c r="I443" s="13">
        <f>ROUND(AVERAGE(Zinsswaps!I372:I443)+'iBoxx Extrapolation'!$H443,2)</f>
        <v>3.41</v>
      </c>
      <c r="J443" s="13">
        <f>ROUND(AVERAGE(Zinsswaps!J372:J443)+'iBoxx Extrapolation'!$H443,2)</f>
        <v>3.48</v>
      </c>
      <c r="K443" s="13">
        <f>ROUND(AVERAGE(Zinsswaps!K372:K443)+'iBoxx Extrapolation'!$H443,2)</f>
        <v>3.54</v>
      </c>
      <c r="L443" s="13">
        <f>ROUND(AVERAGE(Zinsswaps!L372:L443)+'iBoxx Extrapolation'!$H443,2)</f>
        <v>3.6</v>
      </c>
      <c r="M443" s="13">
        <f>ROUND(AVERAGE(Zinsswaps!M372:M443)+'iBoxx Extrapolation'!$H443,2)</f>
        <v>3.65</v>
      </c>
      <c r="N443" s="13">
        <f>ROUND(AVERAGE(Zinsswaps!N372:N443)+'iBoxx Extrapolation'!$H443,2)</f>
        <v>3.7</v>
      </c>
      <c r="O443" s="13">
        <f>ROUND(AVERAGE(Zinsswaps!O372:O443)+'iBoxx Extrapolation'!$H443,2)</f>
        <v>3.75</v>
      </c>
      <c r="P443" s="13">
        <f>ROUND(AVERAGE(Zinsswaps!P372:P443)+'iBoxx Extrapolation'!$H443,2)</f>
        <v>3.78</v>
      </c>
      <c r="Q443" s="13">
        <f>ROUND(AVERAGE(Zinsswaps!Q372:Q443)+'iBoxx Extrapolation'!$H443,2)</f>
        <v>3.81</v>
      </c>
      <c r="R443" s="13">
        <f>ROUND(AVERAGE(Zinsswaps!R372:R443)+'iBoxx Extrapolation'!$H443,2)</f>
        <v>3.83</v>
      </c>
      <c r="S443" s="13">
        <f>ROUND(AVERAGE(Zinsswaps!S372:S443)+'iBoxx Extrapolation'!$H443,2)</f>
        <v>3.85</v>
      </c>
      <c r="T443" s="13">
        <f>ROUND(AVERAGE(Zinsswaps!T372:T443)+'iBoxx Extrapolation'!$H443,2)</f>
        <v>3.87</v>
      </c>
      <c r="U443" s="13">
        <f>ROUND(AVERAGE(Zinsswaps!U372:U443)+'iBoxx Extrapolation'!$H443,2)</f>
        <v>3.89</v>
      </c>
      <c r="V443" s="13">
        <f>ROUND(AVERAGE(Zinsswaps!V372:V443)+'iBoxx Extrapolation'!$H443,2)</f>
        <v>3.89</v>
      </c>
      <c r="W443" s="13">
        <f>ROUND(AVERAGE(Zinsswaps!W372:W443)+'iBoxx Extrapolation'!$H443,2)</f>
        <v>3.89</v>
      </c>
      <c r="X443" s="13">
        <f>ROUND(AVERAGE(Zinsswaps!X372:X443)+'iBoxx Extrapolation'!$H443,2)</f>
        <v>3.89</v>
      </c>
      <c r="Y443" s="13">
        <f>ROUND(AVERAGE(Zinsswaps!Y372:Y443)+'iBoxx Extrapolation'!$H443,2)</f>
        <v>3.89</v>
      </c>
      <c r="Z443" s="13">
        <f>ROUND(AVERAGE(Zinsswaps!Z372:Z443)+'iBoxx Extrapolation'!$H443,2)</f>
        <v>3.89</v>
      </c>
      <c r="AA443" s="13">
        <f>ROUND(AVERAGE(Zinsswaps!AA372:AA443)+'iBoxx Extrapolation'!$H443,2)</f>
        <v>3.88</v>
      </c>
      <c r="AB443" s="13">
        <f>ROUND(AVERAGE(Zinsswaps!AB372:AB443)+'iBoxx Extrapolation'!$H443,2)</f>
        <v>3.88</v>
      </c>
      <c r="AC443" s="13">
        <f>ROUND(AVERAGE(Zinsswaps!AC372:AC443)+'iBoxx Extrapolation'!$H443,2)</f>
        <v>3.87</v>
      </c>
      <c r="AD443" s="13">
        <f>ROUND(AVERAGE(Zinsswaps!AD372:AD443)+'iBoxx Extrapolation'!$H443,2)</f>
        <v>3.86</v>
      </c>
      <c r="AE443" s="13">
        <f>ROUND(AVERAGE(Zinsswaps!AE372:AE443)+'iBoxx Extrapolation'!$H443,2)</f>
        <v>3.86</v>
      </c>
      <c r="AF443" s="13">
        <f>ROUND(AVERAGE(Zinsswaps!AF372:AF443)+'iBoxx Extrapolation'!$H443,2)</f>
        <v>3.84</v>
      </c>
      <c r="AG443" s="13">
        <f>ROUND(AVERAGE(Zinsswaps!AG372:AG443)+'iBoxx Extrapolation'!$H443,2)</f>
        <v>3.82</v>
      </c>
      <c r="AH443" s="13">
        <f>ROUND(AVERAGE(Zinsswaps!AH372:AH443)+'iBoxx Extrapolation'!$H443,2)</f>
        <v>3.81</v>
      </c>
      <c r="AI443" s="13">
        <f>ROUND(AVERAGE(Zinsswaps!AI372:AI443)+'iBoxx Extrapolation'!$H443,2)</f>
        <v>3.79</v>
      </c>
      <c r="AJ443" s="13">
        <f>ROUND(AVERAGE(Zinsswaps!AJ372:AJ443)+'iBoxx Extrapolation'!$H443,2)</f>
        <v>3.78</v>
      </c>
      <c r="AK443" s="13">
        <f>ROUND(AVERAGE(Zinsswaps!AK372:AK443)+'iBoxx Extrapolation'!$H443,2)</f>
        <v>3.77</v>
      </c>
      <c r="AL443" s="13">
        <f>ROUND(AVERAGE(Zinsswaps!AL372:AL443)+'iBoxx Extrapolation'!$H443,2)</f>
        <v>3.76</v>
      </c>
      <c r="AM443" s="13">
        <f>ROUND(AVERAGE(Zinsswaps!AM372:AM443)+'iBoxx Extrapolation'!$H443,2)</f>
        <v>3.75</v>
      </c>
      <c r="AN443" s="13">
        <f>ROUND(AVERAGE(Zinsswaps!AN372:AN443)+'iBoxx Extrapolation'!$H443,2)</f>
        <v>3.74</v>
      </c>
      <c r="AO443" s="13">
        <f>ROUND(AVERAGE(Zinsswaps!AO372:AO443)+'iBoxx Extrapolation'!$H443,2)</f>
        <v>3.73</v>
      </c>
      <c r="AP443" s="13">
        <f>ROUND(AVERAGE(Zinsswaps!AP372:AP443)+'iBoxx Extrapolation'!$H443,2)</f>
        <v>3.7</v>
      </c>
      <c r="AQ443" s="13">
        <f>ROUND(AVERAGE(Zinsswaps!AQ372:AQ443)+'iBoxx Extrapolation'!$H443,2)</f>
        <v>3.68</v>
      </c>
      <c r="AR443" s="13">
        <f>ROUND(AVERAGE(Zinsswaps!AR372:AR443)+'iBoxx Extrapolation'!$H443,2)</f>
        <v>3.66</v>
      </c>
      <c r="AS443" s="13">
        <f>ROUND(AVERAGE(Zinsswaps!AS372:AS443)+'iBoxx Extrapolation'!$H443,2)</f>
        <v>3.64</v>
      </c>
      <c r="AT443" s="13">
        <f>ROUND(AVERAGE(Zinsswaps!AT372:AT443)+'iBoxx Extrapolation'!$H443,2)</f>
        <v>3.62</v>
      </c>
      <c r="AU443" s="13">
        <f>ROUND(AVERAGE(Zinsswaps!AU372:AU443)+'iBoxx Extrapolation'!$H443,2)</f>
        <v>3.61</v>
      </c>
      <c r="AV443" s="13">
        <f>ROUND(AVERAGE(Zinsswaps!AV372:AV443)+'iBoxx Extrapolation'!$H443,2)</f>
        <v>3.59</v>
      </c>
      <c r="AW443" s="13">
        <f>ROUND(AVERAGE(Zinsswaps!AW372:AW443)+'iBoxx Extrapolation'!$H443,2)</f>
        <v>3.57</v>
      </c>
      <c r="AX443" s="13">
        <f>ROUND(AVERAGE(Zinsswaps!AX372:AX443)+'iBoxx Extrapolation'!$H443,2)</f>
        <v>3.56</v>
      </c>
      <c r="AY443" s="13">
        <f>ROUND(AVERAGE(Zinsswaps!AY372:AY443)+'iBoxx Extrapolation'!$H443,2)</f>
        <v>3.54</v>
      </c>
    </row>
    <row r="444" spans="1:51" s="16" customFormat="1" x14ac:dyDescent="0.2">
      <c r="A444" s="12">
        <v>50739</v>
      </c>
      <c r="B444" s="13">
        <f>ROUND(AVERAGE(Zinsswaps!B373:B444)+'iBoxx Extrapolation'!$H444,2)</f>
        <v>2.99</v>
      </c>
      <c r="C444" s="13">
        <f>ROUND(AVERAGE(Zinsswaps!C373:C444)+'iBoxx Extrapolation'!$H444,2)</f>
        <v>3</v>
      </c>
      <c r="D444" s="13">
        <f>ROUND(AVERAGE(Zinsswaps!D373:D444)+'iBoxx Extrapolation'!$H444,2)</f>
        <v>3.05</v>
      </c>
      <c r="E444" s="13">
        <f>ROUND(AVERAGE(Zinsswaps!E373:E444)+'iBoxx Extrapolation'!$H444,2)</f>
        <v>3.12</v>
      </c>
      <c r="F444" s="13">
        <f>ROUND(AVERAGE(Zinsswaps!F373:F444)+'iBoxx Extrapolation'!$H444,2)</f>
        <v>3.19</v>
      </c>
      <c r="G444" s="13">
        <f>ROUND(AVERAGE(Zinsswaps!G373:G444)+'iBoxx Extrapolation'!$H444,2)</f>
        <v>3.27</v>
      </c>
      <c r="H444" s="13">
        <f>ROUND(AVERAGE(Zinsswaps!H373:H444)+'iBoxx Extrapolation'!$H444,2)</f>
        <v>3.34</v>
      </c>
      <c r="I444" s="13">
        <f>ROUND(AVERAGE(Zinsswaps!I373:I444)+'iBoxx Extrapolation'!$H444,2)</f>
        <v>3.41</v>
      </c>
      <c r="J444" s="13">
        <f>ROUND(AVERAGE(Zinsswaps!J373:J444)+'iBoxx Extrapolation'!$H444,2)</f>
        <v>3.48</v>
      </c>
      <c r="K444" s="13">
        <f>ROUND(AVERAGE(Zinsswaps!K373:K444)+'iBoxx Extrapolation'!$H444,2)</f>
        <v>3.54</v>
      </c>
      <c r="L444" s="13">
        <f>ROUND(AVERAGE(Zinsswaps!L373:L444)+'iBoxx Extrapolation'!$H444,2)</f>
        <v>3.6</v>
      </c>
      <c r="M444" s="13">
        <f>ROUND(AVERAGE(Zinsswaps!M373:M444)+'iBoxx Extrapolation'!$H444,2)</f>
        <v>3.65</v>
      </c>
      <c r="N444" s="13">
        <f>ROUND(AVERAGE(Zinsswaps!N373:N444)+'iBoxx Extrapolation'!$H444,2)</f>
        <v>3.7</v>
      </c>
      <c r="O444" s="13">
        <f>ROUND(AVERAGE(Zinsswaps!O373:O444)+'iBoxx Extrapolation'!$H444,2)</f>
        <v>3.75</v>
      </c>
      <c r="P444" s="13">
        <f>ROUND(AVERAGE(Zinsswaps!P373:P444)+'iBoxx Extrapolation'!$H444,2)</f>
        <v>3.78</v>
      </c>
      <c r="Q444" s="13">
        <f>ROUND(AVERAGE(Zinsswaps!Q373:Q444)+'iBoxx Extrapolation'!$H444,2)</f>
        <v>3.81</v>
      </c>
      <c r="R444" s="13">
        <f>ROUND(AVERAGE(Zinsswaps!R373:R444)+'iBoxx Extrapolation'!$H444,2)</f>
        <v>3.83</v>
      </c>
      <c r="S444" s="13">
        <f>ROUND(AVERAGE(Zinsswaps!S373:S444)+'iBoxx Extrapolation'!$H444,2)</f>
        <v>3.85</v>
      </c>
      <c r="T444" s="13">
        <f>ROUND(AVERAGE(Zinsswaps!T373:T444)+'iBoxx Extrapolation'!$H444,2)</f>
        <v>3.87</v>
      </c>
      <c r="U444" s="13">
        <f>ROUND(AVERAGE(Zinsswaps!U373:U444)+'iBoxx Extrapolation'!$H444,2)</f>
        <v>3.89</v>
      </c>
      <c r="V444" s="13">
        <f>ROUND(AVERAGE(Zinsswaps!V373:V444)+'iBoxx Extrapolation'!$H444,2)</f>
        <v>3.89</v>
      </c>
      <c r="W444" s="13">
        <f>ROUND(AVERAGE(Zinsswaps!W373:W444)+'iBoxx Extrapolation'!$H444,2)</f>
        <v>3.89</v>
      </c>
      <c r="X444" s="13">
        <f>ROUND(AVERAGE(Zinsswaps!X373:X444)+'iBoxx Extrapolation'!$H444,2)</f>
        <v>3.89</v>
      </c>
      <c r="Y444" s="13">
        <f>ROUND(AVERAGE(Zinsswaps!Y373:Y444)+'iBoxx Extrapolation'!$H444,2)</f>
        <v>3.89</v>
      </c>
      <c r="Z444" s="13">
        <f>ROUND(AVERAGE(Zinsswaps!Z373:Z444)+'iBoxx Extrapolation'!$H444,2)</f>
        <v>3.89</v>
      </c>
      <c r="AA444" s="13">
        <f>ROUND(AVERAGE(Zinsswaps!AA373:AA444)+'iBoxx Extrapolation'!$H444,2)</f>
        <v>3.88</v>
      </c>
      <c r="AB444" s="13">
        <f>ROUND(AVERAGE(Zinsswaps!AB373:AB444)+'iBoxx Extrapolation'!$H444,2)</f>
        <v>3.88</v>
      </c>
      <c r="AC444" s="13">
        <f>ROUND(AVERAGE(Zinsswaps!AC373:AC444)+'iBoxx Extrapolation'!$H444,2)</f>
        <v>3.87</v>
      </c>
      <c r="AD444" s="13">
        <f>ROUND(AVERAGE(Zinsswaps!AD373:AD444)+'iBoxx Extrapolation'!$H444,2)</f>
        <v>3.86</v>
      </c>
      <c r="AE444" s="13">
        <f>ROUND(AVERAGE(Zinsswaps!AE373:AE444)+'iBoxx Extrapolation'!$H444,2)</f>
        <v>3.86</v>
      </c>
      <c r="AF444" s="13">
        <f>ROUND(AVERAGE(Zinsswaps!AF373:AF444)+'iBoxx Extrapolation'!$H444,2)</f>
        <v>3.84</v>
      </c>
      <c r="AG444" s="13">
        <f>ROUND(AVERAGE(Zinsswaps!AG373:AG444)+'iBoxx Extrapolation'!$H444,2)</f>
        <v>3.82</v>
      </c>
      <c r="AH444" s="13">
        <f>ROUND(AVERAGE(Zinsswaps!AH373:AH444)+'iBoxx Extrapolation'!$H444,2)</f>
        <v>3.81</v>
      </c>
      <c r="AI444" s="13">
        <f>ROUND(AVERAGE(Zinsswaps!AI373:AI444)+'iBoxx Extrapolation'!$H444,2)</f>
        <v>3.79</v>
      </c>
      <c r="AJ444" s="13">
        <f>ROUND(AVERAGE(Zinsswaps!AJ373:AJ444)+'iBoxx Extrapolation'!$H444,2)</f>
        <v>3.78</v>
      </c>
      <c r="AK444" s="13">
        <f>ROUND(AVERAGE(Zinsswaps!AK373:AK444)+'iBoxx Extrapolation'!$H444,2)</f>
        <v>3.77</v>
      </c>
      <c r="AL444" s="13">
        <f>ROUND(AVERAGE(Zinsswaps!AL373:AL444)+'iBoxx Extrapolation'!$H444,2)</f>
        <v>3.76</v>
      </c>
      <c r="AM444" s="13">
        <f>ROUND(AVERAGE(Zinsswaps!AM373:AM444)+'iBoxx Extrapolation'!$H444,2)</f>
        <v>3.75</v>
      </c>
      <c r="AN444" s="13">
        <f>ROUND(AVERAGE(Zinsswaps!AN373:AN444)+'iBoxx Extrapolation'!$H444,2)</f>
        <v>3.74</v>
      </c>
      <c r="AO444" s="13">
        <f>ROUND(AVERAGE(Zinsswaps!AO373:AO444)+'iBoxx Extrapolation'!$H444,2)</f>
        <v>3.73</v>
      </c>
      <c r="AP444" s="13">
        <f>ROUND(AVERAGE(Zinsswaps!AP373:AP444)+'iBoxx Extrapolation'!$H444,2)</f>
        <v>3.7</v>
      </c>
      <c r="AQ444" s="13">
        <f>ROUND(AVERAGE(Zinsswaps!AQ373:AQ444)+'iBoxx Extrapolation'!$H444,2)</f>
        <v>3.68</v>
      </c>
      <c r="AR444" s="13">
        <f>ROUND(AVERAGE(Zinsswaps!AR373:AR444)+'iBoxx Extrapolation'!$H444,2)</f>
        <v>3.66</v>
      </c>
      <c r="AS444" s="13">
        <f>ROUND(AVERAGE(Zinsswaps!AS373:AS444)+'iBoxx Extrapolation'!$H444,2)</f>
        <v>3.64</v>
      </c>
      <c r="AT444" s="13">
        <f>ROUND(AVERAGE(Zinsswaps!AT373:AT444)+'iBoxx Extrapolation'!$H444,2)</f>
        <v>3.62</v>
      </c>
      <c r="AU444" s="13">
        <f>ROUND(AVERAGE(Zinsswaps!AU373:AU444)+'iBoxx Extrapolation'!$H444,2)</f>
        <v>3.61</v>
      </c>
      <c r="AV444" s="13">
        <f>ROUND(AVERAGE(Zinsswaps!AV373:AV444)+'iBoxx Extrapolation'!$H444,2)</f>
        <v>3.59</v>
      </c>
      <c r="AW444" s="13">
        <f>ROUND(AVERAGE(Zinsswaps!AW373:AW444)+'iBoxx Extrapolation'!$H444,2)</f>
        <v>3.57</v>
      </c>
      <c r="AX444" s="13">
        <f>ROUND(AVERAGE(Zinsswaps!AX373:AX444)+'iBoxx Extrapolation'!$H444,2)</f>
        <v>3.56</v>
      </c>
      <c r="AY444" s="13">
        <f>ROUND(AVERAGE(Zinsswaps!AY373:AY444)+'iBoxx Extrapolation'!$H444,2)</f>
        <v>3.54</v>
      </c>
    </row>
    <row r="445" spans="1:51" s="16" customFormat="1" x14ac:dyDescent="0.2">
      <c r="A445" s="12">
        <v>50770</v>
      </c>
      <c r="B445" s="13">
        <f>ROUND(AVERAGE(Zinsswaps!B374:B445)+'iBoxx Extrapolation'!$H445,2)</f>
        <v>2.99</v>
      </c>
      <c r="C445" s="13">
        <f>ROUND(AVERAGE(Zinsswaps!C374:C445)+'iBoxx Extrapolation'!$H445,2)</f>
        <v>3</v>
      </c>
      <c r="D445" s="13">
        <f>ROUND(AVERAGE(Zinsswaps!D374:D445)+'iBoxx Extrapolation'!$H445,2)</f>
        <v>3.05</v>
      </c>
      <c r="E445" s="13">
        <f>ROUND(AVERAGE(Zinsswaps!E374:E445)+'iBoxx Extrapolation'!$H445,2)</f>
        <v>3.12</v>
      </c>
      <c r="F445" s="13">
        <f>ROUND(AVERAGE(Zinsswaps!F374:F445)+'iBoxx Extrapolation'!$H445,2)</f>
        <v>3.19</v>
      </c>
      <c r="G445" s="13">
        <f>ROUND(AVERAGE(Zinsswaps!G374:G445)+'iBoxx Extrapolation'!$H445,2)</f>
        <v>3.27</v>
      </c>
      <c r="H445" s="13">
        <f>ROUND(AVERAGE(Zinsswaps!H374:H445)+'iBoxx Extrapolation'!$H445,2)</f>
        <v>3.34</v>
      </c>
      <c r="I445" s="13">
        <f>ROUND(AVERAGE(Zinsswaps!I374:I445)+'iBoxx Extrapolation'!$H445,2)</f>
        <v>3.41</v>
      </c>
      <c r="J445" s="13">
        <f>ROUND(AVERAGE(Zinsswaps!J374:J445)+'iBoxx Extrapolation'!$H445,2)</f>
        <v>3.48</v>
      </c>
      <c r="K445" s="13">
        <f>ROUND(AVERAGE(Zinsswaps!K374:K445)+'iBoxx Extrapolation'!$H445,2)</f>
        <v>3.54</v>
      </c>
      <c r="L445" s="13">
        <f>ROUND(AVERAGE(Zinsswaps!L374:L445)+'iBoxx Extrapolation'!$H445,2)</f>
        <v>3.6</v>
      </c>
      <c r="M445" s="13">
        <f>ROUND(AVERAGE(Zinsswaps!M374:M445)+'iBoxx Extrapolation'!$H445,2)</f>
        <v>3.65</v>
      </c>
      <c r="N445" s="13">
        <f>ROUND(AVERAGE(Zinsswaps!N374:N445)+'iBoxx Extrapolation'!$H445,2)</f>
        <v>3.7</v>
      </c>
      <c r="O445" s="13">
        <f>ROUND(AVERAGE(Zinsswaps!O374:O445)+'iBoxx Extrapolation'!$H445,2)</f>
        <v>3.75</v>
      </c>
      <c r="P445" s="13">
        <f>ROUND(AVERAGE(Zinsswaps!P374:P445)+'iBoxx Extrapolation'!$H445,2)</f>
        <v>3.78</v>
      </c>
      <c r="Q445" s="13">
        <f>ROUND(AVERAGE(Zinsswaps!Q374:Q445)+'iBoxx Extrapolation'!$H445,2)</f>
        <v>3.81</v>
      </c>
      <c r="R445" s="13">
        <f>ROUND(AVERAGE(Zinsswaps!R374:R445)+'iBoxx Extrapolation'!$H445,2)</f>
        <v>3.83</v>
      </c>
      <c r="S445" s="13">
        <f>ROUND(AVERAGE(Zinsswaps!S374:S445)+'iBoxx Extrapolation'!$H445,2)</f>
        <v>3.85</v>
      </c>
      <c r="T445" s="13">
        <f>ROUND(AVERAGE(Zinsswaps!T374:T445)+'iBoxx Extrapolation'!$H445,2)</f>
        <v>3.87</v>
      </c>
      <c r="U445" s="13">
        <f>ROUND(AVERAGE(Zinsswaps!U374:U445)+'iBoxx Extrapolation'!$H445,2)</f>
        <v>3.89</v>
      </c>
      <c r="V445" s="13">
        <f>ROUND(AVERAGE(Zinsswaps!V374:V445)+'iBoxx Extrapolation'!$H445,2)</f>
        <v>3.89</v>
      </c>
      <c r="W445" s="13">
        <f>ROUND(AVERAGE(Zinsswaps!W374:W445)+'iBoxx Extrapolation'!$H445,2)</f>
        <v>3.89</v>
      </c>
      <c r="X445" s="13">
        <f>ROUND(AVERAGE(Zinsswaps!X374:X445)+'iBoxx Extrapolation'!$H445,2)</f>
        <v>3.89</v>
      </c>
      <c r="Y445" s="13">
        <f>ROUND(AVERAGE(Zinsswaps!Y374:Y445)+'iBoxx Extrapolation'!$H445,2)</f>
        <v>3.89</v>
      </c>
      <c r="Z445" s="13">
        <f>ROUND(AVERAGE(Zinsswaps!Z374:Z445)+'iBoxx Extrapolation'!$H445,2)</f>
        <v>3.89</v>
      </c>
      <c r="AA445" s="13">
        <f>ROUND(AVERAGE(Zinsswaps!AA374:AA445)+'iBoxx Extrapolation'!$H445,2)</f>
        <v>3.88</v>
      </c>
      <c r="AB445" s="13">
        <f>ROUND(AVERAGE(Zinsswaps!AB374:AB445)+'iBoxx Extrapolation'!$H445,2)</f>
        <v>3.88</v>
      </c>
      <c r="AC445" s="13">
        <f>ROUND(AVERAGE(Zinsswaps!AC374:AC445)+'iBoxx Extrapolation'!$H445,2)</f>
        <v>3.87</v>
      </c>
      <c r="AD445" s="13">
        <f>ROUND(AVERAGE(Zinsswaps!AD374:AD445)+'iBoxx Extrapolation'!$H445,2)</f>
        <v>3.86</v>
      </c>
      <c r="AE445" s="13">
        <f>ROUND(AVERAGE(Zinsswaps!AE374:AE445)+'iBoxx Extrapolation'!$H445,2)</f>
        <v>3.86</v>
      </c>
      <c r="AF445" s="13">
        <f>ROUND(AVERAGE(Zinsswaps!AF374:AF445)+'iBoxx Extrapolation'!$H445,2)</f>
        <v>3.84</v>
      </c>
      <c r="AG445" s="13">
        <f>ROUND(AVERAGE(Zinsswaps!AG374:AG445)+'iBoxx Extrapolation'!$H445,2)</f>
        <v>3.82</v>
      </c>
      <c r="AH445" s="13">
        <f>ROUND(AVERAGE(Zinsswaps!AH374:AH445)+'iBoxx Extrapolation'!$H445,2)</f>
        <v>3.81</v>
      </c>
      <c r="AI445" s="13">
        <f>ROUND(AVERAGE(Zinsswaps!AI374:AI445)+'iBoxx Extrapolation'!$H445,2)</f>
        <v>3.79</v>
      </c>
      <c r="AJ445" s="13">
        <f>ROUND(AVERAGE(Zinsswaps!AJ374:AJ445)+'iBoxx Extrapolation'!$H445,2)</f>
        <v>3.78</v>
      </c>
      <c r="AK445" s="13">
        <f>ROUND(AVERAGE(Zinsswaps!AK374:AK445)+'iBoxx Extrapolation'!$H445,2)</f>
        <v>3.77</v>
      </c>
      <c r="AL445" s="13">
        <f>ROUND(AVERAGE(Zinsswaps!AL374:AL445)+'iBoxx Extrapolation'!$H445,2)</f>
        <v>3.76</v>
      </c>
      <c r="AM445" s="13">
        <f>ROUND(AVERAGE(Zinsswaps!AM374:AM445)+'iBoxx Extrapolation'!$H445,2)</f>
        <v>3.75</v>
      </c>
      <c r="AN445" s="13">
        <f>ROUND(AVERAGE(Zinsswaps!AN374:AN445)+'iBoxx Extrapolation'!$H445,2)</f>
        <v>3.74</v>
      </c>
      <c r="AO445" s="13">
        <f>ROUND(AVERAGE(Zinsswaps!AO374:AO445)+'iBoxx Extrapolation'!$H445,2)</f>
        <v>3.73</v>
      </c>
      <c r="AP445" s="13">
        <f>ROUND(AVERAGE(Zinsswaps!AP374:AP445)+'iBoxx Extrapolation'!$H445,2)</f>
        <v>3.7</v>
      </c>
      <c r="AQ445" s="13">
        <f>ROUND(AVERAGE(Zinsswaps!AQ374:AQ445)+'iBoxx Extrapolation'!$H445,2)</f>
        <v>3.68</v>
      </c>
      <c r="AR445" s="13">
        <f>ROUND(AVERAGE(Zinsswaps!AR374:AR445)+'iBoxx Extrapolation'!$H445,2)</f>
        <v>3.66</v>
      </c>
      <c r="AS445" s="13">
        <f>ROUND(AVERAGE(Zinsswaps!AS374:AS445)+'iBoxx Extrapolation'!$H445,2)</f>
        <v>3.64</v>
      </c>
      <c r="AT445" s="13">
        <f>ROUND(AVERAGE(Zinsswaps!AT374:AT445)+'iBoxx Extrapolation'!$H445,2)</f>
        <v>3.62</v>
      </c>
      <c r="AU445" s="13">
        <f>ROUND(AVERAGE(Zinsswaps!AU374:AU445)+'iBoxx Extrapolation'!$H445,2)</f>
        <v>3.61</v>
      </c>
      <c r="AV445" s="13">
        <f>ROUND(AVERAGE(Zinsswaps!AV374:AV445)+'iBoxx Extrapolation'!$H445,2)</f>
        <v>3.59</v>
      </c>
      <c r="AW445" s="13">
        <f>ROUND(AVERAGE(Zinsswaps!AW374:AW445)+'iBoxx Extrapolation'!$H445,2)</f>
        <v>3.57</v>
      </c>
      <c r="AX445" s="13">
        <f>ROUND(AVERAGE(Zinsswaps!AX374:AX445)+'iBoxx Extrapolation'!$H445,2)</f>
        <v>3.56</v>
      </c>
      <c r="AY445" s="13">
        <f>ROUND(AVERAGE(Zinsswaps!AY374:AY445)+'iBoxx Extrapolation'!$H445,2)</f>
        <v>3.54</v>
      </c>
    </row>
    <row r="446" spans="1:51" s="16" customFormat="1" x14ac:dyDescent="0.2">
      <c r="A446" s="12">
        <v>50801</v>
      </c>
      <c r="B446" s="13">
        <f>ROUND(AVERAGE(Zinsswaps!B375:B446)+'iBoxx Extrapolation'!$H446,2)</f>
        <v>2.99</v>
      </c>
      <c r="C446" s="13">
        <f>ROUND(AVERAGE(Zinsswaps!C375:C446)+'iBoxx Extrapolation'!$H446,2)</f>
        <v>3</v>
      </c>
      <c r="D446" s="13">
        <f>ROUND(AVERAGE(Zinsswaps!D375:D446)+'iBoxx Extrapolation'!$H446,2)</f>
        <v>3.05</v>
      </c>
      <c r="E446" s="13">
        <f>ROUND(AVERAGE(Zinsswaps!E375:E446)+'iBoxx Extrapolation'!$H446,2)</f>
        <v>3.12</v>
      </c>
      <c r="F446" s="13">
        <f>ROUND(AVERAGE(Zinsswaps!F375:F446)+'iBoxx Extrapolation'!$H446,2)</f>
        <v>3.19</v>
      </c>
      <c r="G446" s="13">
        <f>ROUND(AVERAGE(Zinsswaps!G375:G446)+'iBoxx Extrapolation'!$H446,2)</f>
        <v>3.27</v>
      </c>
      <c r="H446" s="13">
        <f>ROUND(AVERAGE(Zinsswaps!H375:H446)+'iBoxx Extrapolation'!$H446,2)</f>
        <v>3.34</v>
      </c>
      <c r="I446" s="13">
        <f>ROUND(AVERAGE(Zinsswaps!I375:I446)+'iBoxx Extrapolation'!$H446,2)</f>
        <v>3.41</v>
      </c>
      <c r="J446" s="13">
        <f>ROUND(AVERAGE(Zinsswaps!J375:J446)+'iBoxx Extrapolation'!$H446,2)</f>
        <v>3.48</v>
      </c>
      <c r="K446" s="13">
        <f>ROUND(AVERAGE(Zinsswaps!K375:K446)+'iBoxx Extrapolation'!$H446,2)</f>
        <v>3.54</v>
      </c>
      <c r="L446" s="13">
        <f>ROUND(AVERAGE(Zinsswaps!L375:L446)+'iBoxx Extrapolation'!$H446,2)</f>
        <v>3.6</v>
      </c>
      <c r="M446" s="13">
        <f>ROUND(AVERAGE(Zinsswaps!M375:M446)+'iBoxx Extrapolation'!$H446,2)</f>
        <v>3.65</v>
      </c>
      <c r="N446" s="13">
        <f>ROUND(AVERAGE(Zinsswaps!N375:N446)+'iBoxx Extrapolation'!$H446,2)</f>
        <v>3.7</v>
      </c>
      <c r="O446" s="13">
        <f>ROUND(AVERAGE(Zinsswaps!O375:O446)+'iBoxx Extrapolation'!$H446,2)</f>
        <v>3.75</v>
      </c>
      <c r="P446" s="13">
        <f>ROUND(AVERAGE(Zinsswaps!P375:P446)+'iBoxx Extrapolation'!$H446,2)</f>
        <v>3.78</v>
      </c>
      <c r="Q446" s="13">
        <f>ROUND(AVERAGE(Zinsswaps!Q375:Q446)+'iBoxx Extrapolation'!$H446,2)</f>
        <v>3.81</v>
      </c>
      <c r="R446" s="13">
        <f>ROUND(AVERAGE(Zinsswaps!R375:R446)+'iBoxx Extrapolation'!$H446,2)</f>
        <v>3.83</v>
      </c>
      <c r="S446" s="13">
        <f>ROUND(AVERAGE(Zinsswaps!S375:S446)+'iBoxx Extrapolation'!$H446,2)</f>
        <v>3.85</v>
      </c>
      <c r="T446" s="13">
        <f>ROUND(AVERAGE(Zinsswaps!T375:T446)+'iBoxx Extrapolation'!$H446,2)</f>
        <v>3.87</v>
      </c>
      <c r="U446" s="13">
        <f>ROUND(AVERAGE(Zinsswaps!U375:U446)+'iBoxx Extrapolation'!$H446,2)</f>
        <v>3.89</v>
      </c>
      <c r="V446" s="13">
        <f>ROUND(AVERAGE(Zinsswaps!V375:V446)+'iBoxx Extrapolation'!$H446,2)</f>
        <v>3.89</v>
      </c>
      <c r="W446" s="13">
        <f>ROUND(AVERAGE(Zinsswaps!W375:W446)+'iBoxx Extrapolation'!$H446,2)</f>
        <v>3.89</v>
      </c>
      <c r="X446" s="13">
        <f>ROUND(AVERAGE(Zinsswaps!X375:X446)+'iBoxx Extrapolation'!$H446,2)</f>
        <v>3.89</v>
      </c>
      <c r="Y446" s="13">
        <f>ROUND(AVERAGE(Zinsswaps!Y375:Y446)+'iBoxx Extrapolation'!$H446,2)</f>
        <v>3.89</v>
      </c>
      <c r="Z446" s="13">
        <f>ROUND(AVERAGE(Zinsswaps!Z375:Z446)+'iBoxx Extrapolation'!$H446,2)</f>
        <v>3.89</v>
      </c>
      <c r="AA446" s="13">
        <f>ROUND(AVERAGE(Zinsswaps!AA375:AA446)+'iBoxx Extrapolation'!$H446,2)</f>
        <v>3.88</v>
      </c>
      <c r="AB446" s="13">
        <f>ROUND(AVERAGE(Zinsswaps!AB375:AB446)+'iBoxx Extrapolation'!$H446,2)</f>
        <v>3.88</v>
      </c>
      <c r="AC446" s="13">
        <f>ROUND(AVERAGE(Zinsswaps!AC375:AC446)+'iBoxx Extrapolation'!$H446,2)</f>
        <v>3.87</v>
      </c>
      <c r="AD446" s="13">
        <f>ROUND(AVERAGE(Zinsswaps!AD375:AD446)+'iBoxx Extrapolation'!$H446,2)</f>
        <v>3.86</v>
      </c>
      <c r="AE446" s="13">
        <f>ROUND(AVERAGE(Zinsswaps!AE375:AE446)+'iBoxx Extrapolation'!$H446,2)</f>
        <v>3.86</v>
      </c>
      <c r="AF446" s="13">
        <f>ROUND(AVERAGE(Zinsswaps!AF375:AF446)+'iBoxx Extrapolation'!$H446,2)</f>
        <v>3.84</v>
      </c>
      <c r="AG446" s="13">
        <f>ROUND(AVERAGE(Zinsswaps!AG375:AG446)+'iBoxx Extrapolation'!$H446,2)</f>
        <v>3.82</v>
      </c>
      <c r="AH446" s="13">
        <f>ROUND(AVERAGE(Zinsswaps!AH375:AH446)+'iBoxx Extrapolation'!$H446,2)</f>
        <v>3.81</v>
      </c>
      <c r="AI446" s="13">
        <f>ROUND(AVERAGE(Zinsswaps!AI375:AI446)+'iBoxx Extrapolation'!$H446,2)</f>
        <v>3.79</v>
      </c>
      <c r="AJ446" s="13">
        <f>ROUND(AVERAGE(Zinsswaps!AJ375:AJ446)+'iBoxx Extrapolation'!$H446,2)</f>
        <v>3.78</v>
      </c>
      <c r="AK446" s="13">
        <f>ROUND(AVERAGE(Zinsswaps!AK375:AK446)+'iBoxx Extrapolation'!$H446,2)</f>
        <v>3.77</v>
      </c>
      <c r="AL446" s="13">
        <f>ROUND(AVERAGE(Zinsswaps!AL375:AL446)+'iBoxx Extrapolation'!$H446,2)</f>
        <v>3.76</v>
      </c>
      <c r="AM446" s="13">
        <f>ROUND(AVERAGE(Zinsswaps!AM375:AM446)+'iBoxx Extrapolation'!$H446,2)</f>
        <v>3.75</v>
      </c>
      <c r="AN446" s="13">
        <f>ROUND(AVERAGE(Zinsswaps!AN375:AN446)+'iBoxx Extrapolation'!$H446,2)</f>
        <v>3.74</v>
      </c>
      <c r="AO446" s="13">
        <f>ROUND(AVERAGE(Zinsswaps!AO375:AO446)+'iBoxx Extrapolation'!$H446,2)</f>
        <v>3.73</v>
      </c>
      <c r="AP446" s="13">
        <f>ROUND(AVERAGE(Zinsswaps!AP375:AP446)+'iBoxx Extrapolation'!$H446,2)</f>
        <v>3.7</v>
      </c>
      <c r="AQ446" s="13">
        <f>ROUND(AVERAGE(Zinsswaps!AQ375:AQ446)+'iBoxx Extrapolation'!$H446,2)</f>
        <v>3.68</v>
      </c>
      <c r="AR446" s="13">
        <f>ROUND(AVERAGE(Zinsswaps!AR375:AR446)+'iBoxx Extrapolation'!$H446,2)</f>
        <v>3.66</v>
      </c>
      <c r="AS446" s="13">
        <f>ROUND(AVERAGE(Zinsswaps!AS375:AS446)+'iBoxx Extrapolation'!$H446,2)</f>
        <v>3.64</v>
      </c>
      <c r="AT446" s="13">
        <f>ROUND(AVERAGE(Zinsswaps!AT375:AT446)+'iBoxx Extrapolation'!$H446,2)</f>
        <v>3.62</v>
      </c>
      <c r="AU446" s="13">
        <f>ROUND(AVERAGE(Zinsswaps!AU375:AU446)+'iBoxx Extrapolation'!$H446,2)</f>
        <v>3.61</v>
      </c>
      <c r="AV446" s="13">
        <f>ROUND(AVERAGE(Zinsswaps!AV375:AV446)+'iBoxx Extrapolation'!$H446,2)</f>
        <v>3.59</v>
      </c>
      <c r="AW446" s="13">
        <f>ROUND(AVERAGE(Zinsswaps!AW375:AW446)+'iBoxx Extrapolation'!$H446,2)</f>
        <v>3.57</v>
      </c>
      <c r="AX446" s="13">
        <f>ROUND(AVERAGE(Zinsswaps!AX375:AX446)+'iBoxx Extrapolation'!$H446,2)</f>
        <v>3.56</v>
      </c>
      <c r="AY446" s="13">
        <f>ROUND(AVERAGE(Zinsswaps!AY375:AY446)+'iBoxx Extrapolation'!$H446,2)</f>
        <v>3.54</v>
      </c>
    </row>
    <row r="447" spans="1:51" s="16" customFormat="1" x14ac:dyDescent="0.2">
      <c r="A447" s="12">
        <v>50829</v>
      </c>
      <c r="B447" s="13">
        <f>ROUND(AVERAGE(Zinsswaps!B376:B447)+'iBoxx Extrapolation'!$H447,2)</f>
        <v>2.99</v>
      </c>
      <c r="C447" s="13">
        <f>ROUND(AVERAGE(Zinsswaps!C376:C447)+'iBoxx Extrapolation'!$H447,2)</f>
        <v>3</v>
      </c>
      <c r="D447" s="13">
        <f>ROUND(AVERAGE(Zinsswaps!D376:D447)+'iBoxx Extrapolation'!$H447,2)</f>
        <v>3.05</v>
      </c>
      <c r="E447" s="13">
        <f>ROUND(AVERAGE(Zinsswaps!E376:E447)+'iBoxx Extrapolation'!$H447,2)</f>
        <v>3.12</v>
      </c>
      <c r="F447" s="13">
        <f>ROUND(AVERAGE(Zinsswaps!F376:F447)+'iBoxx Extrapolation'!$H447,2)</f>
        <v>3.19</v>
      </c>
      <c r="G447" s="13">
        <f>ROUND(AVERAGE(Zinsswaps!G376:G447)+'iBoxx Extrapolation'!$H447,2)</f>
        <v>3.27</v>
      </c>
      <c r="H447" s="13">
        <f>ROUND(AVERAGE(Zinsswaps!H376:H447)+'iBoxx Extrapolation'!$H447,2)</f>
        <v>3.34</v>
      </c>
      <c r="I447" s="13">
        <f>ROUND(AVERAGE(Zinsswaps!I376:I447)+'iBoxx Extrapolation'!$H447,2)</f>
        <v>3.41</v>
      </c>
      <c r="J447" s="13">
        <f>ROUND(AVERAGE(Zinsswaps!J376:J447)+'iBoxx Extrapolation'!$H447,2)</f>
        <v>3.48</v>
      </c>
      <c r="K447" s="13">
        <f>ROUND(AVERAGE(Zinsswaps!K376:K447)+'iBoxx Extrapolation'!$H447,2)</f>
        <v>3.54</v>
      </c>
      <c r="L447" s="13">
        <f>ROUND(AVERAGE(Zinsswaps!L376:L447)+'iBoxx Extrapolation'!$H447,2)</f>
        <v>3.6</v>
      </c>
      <c r="M447" s="13">
        <f>ROUND(AVERAGE(Zinsswaps!M376:M447)+'iBoxx Extrapolation'!$H447,2)</f>
        <v>3.65</v>
      </c>
      <c r="N447" s="13">
        <f>ROUND(AVERAGE(Zinsswaps!N376:N447)+'iBoxx Extrapolation'!$H447,2)</f>
        <v>3.7</v>
      </c>
      <c r="O447" s="13">
        <f>ROUND(AVERAGE(Zinsswaps!O376:O447)+'iBoxx Extrapolation'!$H447,2)</f>
        <v>3.75</v>
      </c>
      <c r="P447" s="13">
        <f>ROUND(AVERAGE(Zinsswaps!P376:P447)+'iBoxx Extrapolation'!$H447,2)</f>
        <v>3.78</v>
      </c>
      <c r="Q447" s="13">
        <f>ROUND(AVERAGE(Zinsswaps!Q376:Q447)+'iBoxx Extrapolation'!$H447,2)</f>
        <v>3.81</v>
      </c>
      <c r="R447" s="13">
        <f>ROUND(AVERAGE(Zinsswaps!R376:R447)+'iBoxx Extrapolation'!$H447,2)</f>
        <v>3.83</v>
      </c>
      <c r="S447" s="13">
        <f>ROUND(AVERAGE(Zinsswaps!S376:S447)+'iBoxx Extrapolation'!$H447,2)</f>
        <v>3.85</v>
      </c>
      <c r="T447" s="13">
        <f>ROUND(AVERAGE(Zinsswaps!T376:T447)+'iBoxx Extrapolation'!$H447,2)</f>
        <v>3.87</v>
      </c>
      <c r="U447" s="13">
        <f>ROUND(AVERAGE(Zinsswaps!U376:U447)+'iBoxx Extrapolation'!$H447,2)</f>
        <v>3.89</v>
      </c>
      <c r="V447" s="13">
        <f>ROUND(AVERAGE(Zinsswaps!V376:V447)+'iBoxx Extrapolation'!$H447,2)</f>
        <v>3.89</v>
      </c>
      <c r="W447" s="13">
        <f>ROUND(AVERAGE(Zinsswaps!W376:W447)+'iBoxx Extrapolation'!$H447,2)</f>
        <v>3.89</v>
      </c>
      <c r="X447" s="13">
        <f>ROUND(AVERAGE(Zinsswaps!X376:X447)+'iBoxx Extrapolation'!$H447,2)</f>
        <v>3.89</v>
      </c>
      <c r="Y447" s="13">
        <f>ROUND(AVERAGE(Zinsswaps!Y376:Y447)+'iBoxx Extrapolation'!$H447,2)</f>
        <v>3.89</v>
      </c>
      <c r="Z447" s="13">
        <f>ROUND(AVERAGE(Zinsswaps!Z376:Z447)+'iBoxx Extrapolation'!$H447,2)</f>
        <v>3.89</v>
      </c>
      <c r="AA447" s="13">
        <f>ROUND(AVERAGE(Zinsswaps!AA376:AA447)+'iBoxx Extrapolation'!$H447,2)</f>
        <v>3.88</v>
      </c>
      <c r="AB447" s="13">
        <f>ROUND(AVERAGE(Zinsswaps!AB376:AB447)+'iBoxx Extrapolation'!$H447,2)</f>
        <v>3.88</v>
      </c>
      <c r="AC447" s="13">
        <f>ROUND(AVERAGE(Zinsswaps!AC376:AC447)+'iBoxx Extrapolation'!$H447,2)</f>
        <v>3.87</v>
      </c>
      <c r="AD447" s="13">
        <f>ROUND(AVERAGE(Zinsswaps!AD376:AD447)+'iBoxx Extrapolation'!$H447,2)</f>
        <v>3.86</v>
      </c>
      <c r="AE447" s="13">
        <f>ROUND(AVERAGE(Zinsswaps!AE376:AE447)+'iBoxx Extrapolation'!$H447,2)</f>
        <v>3.86</v>
      </c>
      <c r="AF447" s="13">
        <f>ROUND(AVERAGE(Zinsswaps!AF376:AF447)+'iBoxx Extrapolation'!$H447,2)</f>
        <v>3.84</v>
      </c>
      <c r="AG447" s="13">
        <f>ROUND(AVERAGE(Zinsswaps!AG376:AG447)+'iBoxx Extrapolation'!$H447,2)</f>
        <v>3.82</v>
      </c>
      <c r="AH447" s="13">
        <f>ROUND(AVERAGE(Zinsswaps!AH376:AH447)+'iBoxx Extrapolation'!$H447,2)</f>
        <v>3.81</v>
      </c>
      <c r="AI447" s="13">
        <f>ROUND(AVERAGE(Zinsswaps!AI376:AI447)+'iBoxx Extrapolation'!$H447,2)</f>
        <v>3.79</v>
      </c>
      <c r="AJ447" s="13">
        <f>ROUND(AVERAGE(Zinsswaps!AJ376:AJ447)+'iBoxx Extrapolation'!$H447,2)</f>
        <v>3.78</v>
      </c>
      <c r="AK447" s="13">
        <f>ROUND(AVERAGE(Zinsswaps!AK376:AK447)+'iBoxx Extrapolation'!$H447,2)</f>
        <v>3.77</v>
      </c>
      <c r="AL447" s="13">
        <f>ROUND(AVERAGE(Zinsswaps!AL376:AL447)+'iBoxx Extrapolation'!$H447,2)</f>
        <v>3.76</v>
      </c>
      <c r="AM447" s="13">
        <f>ROUND(AVERAGE(Zinsswaps!AM376:AM447)+'iBoxx Extrapolation'!$H447,2)</f>
        <v>3.75</v>
      </c>
      <c r="AN447" s="13">
        <f>ROUND(AVERAGE(Zinsswaps!AN376:AN447)+'iBoxx Extrapolation'!$H447,2)</f>
        <v>3.74</v>
      </c>
      <c r="AO447" s="13">
        <f>ROUND(AVERAGE(Zinsswaps!AO376:AO447)+'iBoxx Extrapolation'!$H447,2)</f>
        <v>3.73</v>
      </c>
      <c r="AP447" s="13">
        <f>ROUND(AVERAGE(Zinsswaps!AP376:AP447)+'iBoxx Extrapolation'!$H447,2)</f>
        <v>3.7</v>
      </c>
      <c r="AQ447" s="13">
        <f>ROUND(AVERAGE(Zinsswaps!AQ376:AQ447)+'iBoxx Extrapolation'!$H447,2)</f>
        <v>3.68</v>
      </c>
      <c r="AR447" s="13">
        <f>ROUND(AVERAGE(Zinsswaps!AR376:AR447)+'iBoxx Extrapolation'!$H447,2)</f>
        <v>3.66</v>
      </c>
      <c r="AS447" s="13">
        <f>ROUND(AVERAGE(Zinsswaps!AS376:AS447)+'iBoxx Extrapolation'!$H447,2)</f>
        <v>3.64</v>
      </c>
      <c r="AT447" s="13">
        <f>ROUND(AVERAGE(Zinsswaps!AT376:AT447)+'iBoxx Extrapolation'!$H447,2)</f>
        <v>3.62</v>
      </c>
      <c r="AU447" s="13">
        <f>ROUND(AVERAGE(Zinsswaps!AU376:AU447)+'iBoxx Extrapolation'!$H447,2)</f>
        <v>3.61</v>
      </c>
      <c r="AV447" s="13">
        <f>ROUND(AVERAGE(Zinsswaps!AV376:AV447)+'iBoxx Extrapolation'!$H447,2)</f>
        <v>3.59</v>
      </c>
      <c r="AW447" s="13">
        <f>ROUND(AVERAGE(Zinsswaps!AW376:AW447)+'iBoxx Extrapolation'!$H447,2)</f>
        <v>3.57</v>
      </c>
      <c r="AX447" s="13">
        <f>ROUND(AVERAGE(Zinsswaps!AX376:AX447)+'iBoxx Extrapolation'!$H447,2)</f>
        <v>3.56</v>
      </c>
      <c r="AY447" s="13">
        <f>ROUND(AVERAGE(Zinsswaps!AY376:AY447)+'iBoxx Extrapolation'!$H447,2)</f>
        <v>3.54</v>
      </c>
    </row>
    <row r="448" spans="1:51" s="16" customFormat="1" x14ac:dyDescent="0.2">
      <c r="A448" s="12">
        <v>50860</v>
      </c>
      <c r="B448" s="13">
        <f>ROUND(AVERAGE(Zinsswaps!B377:B448)+'iBoxx Extrapolation'!$H448,2)</f>
        <v>2.99</v>
      </c>
      <c r="C448" s="13">
        <f>ROUND(AVERAGE(Zinsswaps!C377:C448)+'iBoxx Extrapolation'!$H448,2)</f>
        <v>3</v>
      </c>
      <c r="D448" s="13">
        <f>ROUND(AVERAGE(Zinsswaps!D377:D448)+'iBoxx Extrapolation'!$H448,2)</f>
        <v>3.05</v>
      </c>
      <c r="E448" s="13">
        <f>ROUND(AVERAGE(Zinsswaps!E377:E448)+'iBoxx Extrapolation'!$H448,2)</f>
        <v>3.12</v>
      </c>
      <c r="F448" s="13">
        <f>ROUND(AVERAGE(Zinsswaps!F377:F448)+'iBoxx Extrapolation'!$H448,2)</f>
        <v>3.19</v>
      </c>
      <c r="G448" s="13">
        <f>ROUND(AVERAGE(Zinsswaps!G377:G448)+'iBoxx Extrapolation'!$H448,2)</f>
        <v>3.27</v>
      </c>
      <c r="H448" s="13">
        <f>ROUND(AVERAGE(Zinsswaps!H377:H448)+'iBoxx Extrapolation'!$H448,2)</f>
        <v>3.34</v>
      </c>
      <c r="I448" s="13">
        <f>ROUND(AVERAGE(Zinsswaps!I377:I448)+'iBoxx Extrapolation'!$H448,2)</f>
        <v>3.41</v>
      </c>
      <c r="J448" s="13">
        <f>ROUND(AVERAGE(Zinsswaps!J377:J448)+'iBoxx Extrapolation'!$H448,2)</f>
        <v>3.48</v>
      </c>
      <c r="K448" s="13">
        <f>ROUND(AVERAGE(Zinsswaps!K377:K448)+'iBoxx Extrapolation'!$H448,2)</f>
        <v>3.54</v>
      </c>
      <c r="L448" s="13">
        <f>ROUND(AVERAGE(Zinsswaps!L377:L448)+'iBoxx Extrapolation'!$H448,2)</f>
        <v>3.6</v>
      </c>
      <c r="M448" s="13">
        <f>ROUND(AVERAGE(Zinsswaps!M377:M448)+'iBoxx Extrapolation'!$H448,2)</f>
        <v>3.65</v>
      </c>
      <c r="N448" s="13">
        <f>ROUND(AVERAGE(Zinsswaps!N377:N448)+'iBoxx Extrapolation'!$H448,2)</f>
        <v>3.7</v>
      </c>
      <c r="O448" s="13">
        <f>ROUND(AVERAGE(Zinsswaps!O377:O448)+'iBoxx Extrapolation'!$H448,2)</f>
        <v>3.75</v>
      </c>
      <c r="P448" s="13">
        <f>ROUND(AVERAGE(Zinsswaps!P377:P448)+'iBoxx Extrapolation'!$H448,2)</f>
        <v>3.78</v>
      </c>
      <c r="Q448" s="13">
        <f>ROUND(AVERAGE(Zinsswaps!Q377:Q448)+'iBoxx Extrapolation'!$H448,2)</f>
        <v>3.81</v>
      </c>
      <c r="R448" s="13">
        <f>ROUND(AVERAGE(Zinsswaps!R377:R448)+'iBoxx Extrapolation'!$H448,2)</f>
        <v>3.83</v>
      </c>
      <c r="S448" s="13">
        <f>ROUND(AVERAGE(Zinsswaps!S377:S448)+'iBoxx Extrapolation'!$H448,2)</f>
        <v>3.85</v>
      </c>
      <c r="T448" s="13">
        <f>ROUND(AVERAGE(Zinsswaps!T377:T448)+'iBoxx Extrapolation'!$H448,2)</f>
        <v>3.87</v>
      </c>
      <c r="U448" s="13">
        <f>ROUND(AVERAGE(Zinsswaps!U377:U448)+'iBoxx Extrapolation'!$H448,2)</f>
        <v>3.89</v>
      </c>
      <c r="V448" s="13">
        <f>ROUND(AVERAGE(Zinsswaps!V377:V448)+'iBoxx Extrapolation'!$H448,2)</f>
        <v>3.89</v>
      </c>
      <c r="W448" s="13">
        <f>ROUND(AVERAGE(Zinsswaps!W377:W448)+'iBoxx Extrapolation'!$H448,2)</f>
        <v>3.89</v>
      </c>
      <c r="X448" s="13">
        <f>ROUND(AVERAGE(Zinsswaps!X377:X448)+'iBoxx Extrapolation'!$H448,2)</f>
        <v>3.89</v>
      </c>
      <c r="Y448" s="13">
        <f>ROUND(AVERAGE(Zinsswaps!Y377:Y448)+'iBoxx Extrapolation'!$H448,2)</f>
        <v>3.89</v>
      </c>
      <c r="Z448" s="13">
        <f>ROUND(AVERAGE(Zinsswaps!Z377:Z448)+'iBoxx Extrapolation'!$H448,2)</f>
        <v>3.89</v>
      </c>
      <c r="AA448" s="13">
        <f>ROUND(AVERAGE(Zinsswaps!AA377:AA448)+'iBoxx Extrapolation'!$H448,2)</f>
        <v>3.88</v>
      </c>
      <c r="AB448" s="13">
        <f>ROUND(AVERAGE(Zinsswaps!AB377:AB448)+'iBoxx Extrapolation'!$H448,2)</f>
        <v>3.88</v>
      </c>
      <c r="AC448" s="13">
        <f>ROUND(AVERAGE(Zinsswaps!AC377:AC448)+'iBoxx Extrapolation'!$H448,2)</f>
        <v>3.87</v>
      </c>
      <c r="AD448" s="13">
        <f>ROUND(AVERAGE(Zinsswaps!AD377:AD448)+'iBoxx Extrapolation'!$H448,2)</f>
        <v>3.86</v>
      </c>
      <c r="AE448" s="13">
        <f>ROUND(AVERAGE(Zinsswaps!AE377:AE448)+'iBoxx Extrapolation'!$H448,2)</f>
        <v>3.86</v>
      </c>
      <c r="AF448" s="13">
        <f>ROUND(AVERAGE(Zinsswaps!AF377:AF448)+'iBoxx Extrapolation'!$H448,2)</f>
        <v>3.84</v>
      </c>
      <c r="AG448" s="13">
        <f>ROUND(AVERAGE(Zinsswaps!AG377:AG448)+'iBoxx Extrapolation'!$H448,2)</f>
        <v>3.82</v>
      </c>
      <c r="AH448" s="13">
        <f>ROUND(AVERAGE(Zinsswaps!AH377:AH448)+'iBoxx Extrapolation'!$H448,2)</f>
        <v>3.81</v>
      </c>
      <c r="AI448" s="13">
        <f>ROUND(AVERAGE(Zinsswaps!AI377:AI448)+'iBoxx Extrapolation'!$H448,2)</f>
        <v>3.79</v>
      </c>
      <c r="AJ448" s="13">
        <f>ROUND(AVERAGE(Zinsswaps!AJ377:AJ448)+'iBoxx Extrapolation'!$H448,2)</f>
        <v>3.78</v>
      </c>
      <c r="AK448" s="13">
        <f>ROUND(AVERAGE(Zinsswaps!AK377:AK448)+'iBoxx Extrapolation'!$H448,2)</f>
        <v>3.77</v>
      </c>
      <c r="AL448" s="13">
        <f>ROUND(AVERAGE(Zinsswaps!AL377:AL448)+'iBoxx Extrapolation'!$H448,2)</f>
        <v>3.76</v>
      </c>
      <c r="AM448" s="13">
        <f>ROUND(AVERAGE(Zinsswaps!AM377:AM448)+'iBoxx Extrapolation'!$H448,2)</f>
        <v>3.75</v>
      </c>
      <c r="AN448" s="13">
        <f>ROUND(AVERAGE(Zinsswaps!AN377:AN448)+'iBoxx Extrapolation'!$H448,2)</f>
        <v>3.74</v>
      </c>
      <c r="AO448" s="13">
        <f>ROUND(AVERAGE(Zinsswaps!AO377:AO448)+'iBoxx Extrapolation'!$H448,2)</f>
        <v>3.73</v>
      </c>
      <c r="AP448" s="13">
        <f>ROUND(AVERAGE(Zinsswaps!AP377:AP448)+'iBoxx Extrapolation'!$H448,2)</f>
        <v>3.7</v>
      </c>
      <c r="AQ448" s="13">
        <f>ROUND(AVERAGE(Zinsswaps!AQ377:AQ448)+'iBoxx Extrapolation'!$H448,2)</f>
        <v>3.68</v>
      </c>
      <c r="AR448" s="13">
        <f>ROUND(AVERAGE(Zinsswaps!AR377:AR448)+'iBoxx Extrapolation'!$H448,2)</f>
        <v>3.66</v>
      </c>
      <c r="AS448" s="13">
        <f>ROUND(AVERAGE(Zinsswaps!AS377:AS448)+'iBoxx Extrapolation'!$H448,2)</f>
        <v>3.64</v>
      </c>
      <c r="AT448" s="13">
        <f>ROUND(AVERAGE(Zinsswaps!AT377:AT448)+'iBoxx Extrapolation'!$H448,2)</f>
        <v>3.62</v>
      </c>
      <c r="AU448" s="13">
        <f>ROUND(AVERAGE(Zinsswaps!AU377:AU448)+'iBoxx Extrapolation'!$H448,2)</f>
        <v>3.61</v>
      </c>
      <c r="AV448" s="13">
        <f>ROUND(AVERAGE(Zinsswaps!AV377:AV448)+'iBoxx Extrapolation'!$H448,2)</f>
        <v>3.59</v>
      </c>
      <c r="AW448" s="13">
        <f>ROUND(AVERAGE(Zinsswaps!AW377:AW448)+'iBoxx Extrapolation'!$H448,2)</f>
        <v>3.57</v>
      </c>
      <c r="AX448" s="13">
        <f>ROUND(AVERAGE(Zinsswaps!AX377:AX448)+'iBoxx Extrapolation'!$H448,2)</f>
        <v>3.56</v>
      </c>
      <c r="AY448" s="13">
        <f>ROUND(AVERAGE(Zinsswaps!AY377:AY448)+'iBoxx Extrapolation'!$H448,2)</f>
        <v>3.54</v>
      </c>
    </row>
    <row r="449" spans="1:51" s="16" customFormat="1" x14ac:dyDescent="0.2">
      <c r="A449" s="12">
        <v>50890</v>
      </c>
      <c r="B449" s="13">
        <f>ROUND(AVERAGE(Zinsswaps!B378:B449)+'iBoxx Extrapolation'!$H449,2)</f>
        <v>2.99</v>
      </c>
      <c r="C449" s="13">
        <f>ROUND(AVERAGE(Zinsswaps!C378:C449)+'iBoxx Extrapolation'!$H449,2)</f>
        <v>3</v>
      </c>
      <c r="D449" s="13">
        <f>ROUND(AVERAGE(Zinsswaps!D378:D449)+'iBoxx Extrapolation'!$H449,2)</f>
        <v>3.05</v>
      </c>
      <c r="E449" s="13">
        <f>ROUND(AVERAGE(Zinsswaps!E378:E449)+'iBoxx Extrapolation'!$H449,2)</f>
        <v>3.12</v>
      </c>
      <c r="F449" s="13">
        <f>ROUND(AVERAGE(Zinsswaps!F378:F449)+'iBoxx Extrapolation'!$H449,2)</f>
        <v>3.19</v>
      </c>
      <c r="G449" s="13">
        <f>ROUND(AVERAGE(Zinsswaps!G378:G449)+'iBoxx Extrapolation'!$H449,2)</f>
        <v>3.27</v>
      </c>
      <c r="H449" s="13">
        <f>ROUND(AVERAGE(Zinsswaps!H378:H449)+'iBoxx Extrapolation'!$H449,2)</f>
        <v>3.34</v>
      </c>
      <c r="I449" s="13">
        <f>ROUND(AVERAGE(Zinsswaps!I378:I449)+'iBoxx Extrapolation'!$H449,2)</f>
        <v>3.41</v>
      </c>
      <c r="J449" s="13">
        <f>ROUND(AVERAGE(Zinsswaps!J378:J449)+'iBoxx Extrapolation'!$H449,2)</f>
        <v>3.48</v>
      </c>
      <c r="K449" s="13">
        <f>ROUND(AVERAGE(Zinsswaps!K378:K449)+'iBoxx Extrapolation'!$H449,2)</f>
        <v>3.54</v>
      </c>
      <c r="L449" s="13">
        <f>ROUND(AVERAGE(Zinsswaps!L378:L449)+'iBoxx Extrapolation'!$H449,2)</f>
        <v>3.6</v>
      </c>
      <c r="M449" s="13">
        <f>ROUND(AVERAGE(Zinsswaps!M378:M449)+'iBoxx Extrapolation'!$H449,2)</f>
        <v>3.65</v>
      </c>
      <c r="N449" s="13">
        <f>ROUND(AVERAGE(Zinsswaps!N378:N449)+'iBoxx Extrapolation'!$H449,2)</f>
        <v>3.7</v>
      </c>
      <c r="O449" s="13">
        <f>ROUND(AVERAGE(Zinsswaps!O378:O449)+'iBoxx Extrapolation'!$H449,2)</f>
        <v>3.75</v>
      </c>
      <c r="P449" s="13">
        <f>ROUND(AVERAGE(Zinsswaps!P378:P449)+'iBoxx Extrapolation'!$H449,2)</f>
        <v>3.78</v>
      </c>
      <c r="Q449" s="13">
        <f>ROUND(AVERAGE(Zinsswaps!Q378:Q449)+'iBoxx Extrapolation'!$H449,2)</f>
        <v>3.81</v>
      </c>
      <c r="R449" s="13">
        <f>ROUND(AVERAGE(Zinsswaps!R378:R449)+'iBoxx Extrapolation'!$H449,2)</f>
        <v>3.83</v>
      </c>
      <c r="S449" s="13">
        <f>ROUND(AVERAGE(Zinsswaps!S378:S449)+'iBoxx Extrapolation'!$H449,2)</f>
        <v>3.85</v>
      </c>
      <c r="T449" s="13">
        <f>ROUND(AVERAGE(Zinsswaps!T378:T449)+'iBoxx Extrapolation'!$H449,2)</f>
        <v>3.87</v>
      </c>
      <c r="U449" s="13">
        <f>ROUND(AVERAGE(Zinsswaps!U378:U449)+'iBoxx Extrapolation'!$H449,2)</f>
        <v>3.89</v>
      </c>
      <c r="V449" s="13">
        <f>ROUND(AVERAGE(Zinsswaps!V378:V449)+'iBoxx Extrapolation'!$H449,2)</f>
        <v>3.89</v>
      </c>
      <c r="W449" s="13">
        <f>ROUND(AVERAGE(Zinsswaps!W378:W449)+'iBoxx Extrapolation'!$H449,2)</f>
        <v>3.89</v>
      </c>
      <c r="X449" s="13">
        <f>ROUND(AVERAGE(Zinsswaps!X378:X449)+'iBoxx Extrapolation'!$H449,2)</f>
        <v>3.89</v>
      </c>
      <c r="Y449" s="13">
        <f>ROUND(AVERAGE(Zinsswaps!Y378:Y449)+'iBoxx Extrapolation'!$H449,2)</f>
        <v>3.89</v>
      </c>
      <c r="Z449" s="13">
        <f>ROUND(AVERAGE(Zinsswaps!Z378:Z449)+'iBoxx Extrapolation'!$H449,2)</f>
        <v>3.89</v>
      </c>
      <c r="AA449" s="13">
        <f>ROUND(AVERAGE(Zinsswaps!AA378:AA449)+'iBoxx Extrapolation'!$H449,2)</f>
        <v>3.88</v>
      </c>
      <c r="AB449" s="13">
        <f>ROUND(AVERAGE(Zinsswaps!AB378:AB449)+'iBoxx Extrapolation'!$H449,2)</f>
        <v>3.88</v>
      </c>
      <c r="AC449" s="13">
        <f>ROUND(AVERAGE(Zinsswaps!AC378:AC449)+'iBoxx Extrapolation'!$H449,2)</f>
        <v>3.87</v>
      </c>
      <c r="AD449" s="13">
        <f>ROUND(AVERAGE(Zinsswaps!AD378:AD449)+'iBoxx Extrapolation'!$H449,2)</f>
        <v>3.86</v>
      </c>
      <c r="AE449" s="13">
        <f>ROUND(AVERAGE(Zinsswaps!AE378:AE449)+'iBoxx Extrapolation'!$H449,2)</f>
        <v>3.86</v>
      </c>
      <c r="AF449" s="13">
        <f>ROUND(AVERAGE(Zinsswaps!AF378:AF449)+'iBoxx Extrapolation'!$H449,2)</f>
        <v>3.84</v>
      </c>
      <c r="AG449" s="13">
        <f>ROUND(AVERAGE(Zinsswaps!AG378:AG449)+'iBoxx Extrapolation'!$H449,2)</f>
        <v>3.82</v>
      </c>
      <c r="AH449" s="13">
        <f>ROUND(AVERAGE(Zinsswaps!AH378:AH449)+'iBoxx Extrapolation'!$H449,2)</f>
        <v>3.81</v>
      </c>
      <c r="AI449" s="13">
        <f>ROUND(AVERAGE(Zinsswaps!AI378:AI449)+'iBoxx Extrapolation'!$H449,2)</f>
        <v>3.79</v>
      </c>
      <c r="AJ449" s="13">
        <f>ROUND(AVERAGE(Zinsswaps!AJ378:AJ449)+'iBoxx Extrapolation'!$H449,2)</f>
        <v>3.78</v>
      </c>
      <c r="AK449" s="13">
        <f>ROUND(AVERAGE(Zinsswaps!AK378:AK449)+'iBoxx Extrapolation'!$H449,2)</f>
        <v>3.77</v>
      </c>
      <c r="AL449" s="13">
        <f>ROUND(AVERAGE(Zinsswaps!AL378:AL449)+'iBoxx Extrapolation'!$H449,2)</f>
        <v>3.76</v>
      </c>
      <c r="AM449" s="13">
        <f>ROUND(AVERAGE(Zinsswaps!AM378:AM449)+'iBoxx Extrapolation'!$H449,2)</f>
        <v>3.75</v>
      </c>
      <c r="AN449" s="13">
        <f>ROUND(AVERAGE(Zinsswaps!AN378:AN449)+'iBoxx Extrapolation'!$H449,2)</f>
        <v>3.74</v>
      </c>
      <c r="AO449" s="13">
        <f>ROUND(AVERAGE(Zinsswaps!AO378:AO449)+'iBoxx Extrapolation'!$H449,2)</f>
        <v>3.73</v>
      </c>
      <c r="AP449" s="13">
        <f>ROUND(AVERAGE(Zinsswaps!AP378:AP449)+'iBoxx Extrapolation'!$H449,2)</f>
        <v>3.7</v>
      </c>
      <c r="AQ449" s="13">
        <f>ROUND(AVERAGE(Zinsswaps!AQ378:AQ449)+'iBoxx Extrapolation'!$H449,2)</f>
        <v>3.68</v>
      </c>
      <c r="AR449" s="13">
        <f>ROUND(AVERAGE(Zinsswaps!AR378:AR449)+'iBoxx Extrapolation'!$H449,2)</f>
        <v>3.66</v>
      </c>
      <c r="AS449" s="13">
        <f>ROUND(AVERAGE(Zinsswaps!AS378:AS449)+'iBoxx Extrapolation'!$H449,2)</f>
        <v>3.64</v>
      </c>
      <c r="AT449" s="13">
        <f>ROUND(AVERAGE(Zinsswaps!AT378:AT449)+'iBoxx Extrapolation'!$H449,2)</f>
        <v>3.62</v>
      </c>
      <c r="AU449" s="13">
        <f>ROUND(AVERAGE(Zinsswaps!AU378:AU449)+'iBoxx Extrapolation'!$H449,2)</f>
        <v>3.61</v>
      </c>
      <c r="AV449" s="13">
        <f>ROUND(AVERAGE(Zinsswaps!AV378:AV449)+'iBoxx Extrapolation'!$H449,2)</f>
        <v>3.59</v>
      </c>
      <c r="AW449" s="13">
        <f>ROUND(AVERAGE(Zinsswaps!AW378:AW449)+'iBoxx Extrapolation'!$H449,2)</f>
        <v>3.57</v>
      </c>
      <c r="AX449" s="13">
        <f>ROUND(AVERAGE(Zinsswaps!AX378:AX449)+'iBoxx Extrapolation'!$H449,2)</f>
        <v>3.56</v>
      </c>
      <c r="AY449" s="13">
        <f>ROUND(AVERAGE(Zinsswaps!AY378:AY449)+'iBoxx Extrapolation'!$H449,2)</f>
        <v>3.54</v>
      </c>
    </row>
    <row r="450" spans="1:51" s="16" customFormat="1" x14ac:dyDescent="0.2">
      <c r="A450" s="12">
        <v>50921</v>
      </c>
      <c r="B450" s="13">
        <f>ROUND(AVERAGE(Zinsswaps!B379:B450)+'iBoxx Extrapolation'!$H450,2)</f>
        <v>2.99</v>
      </c>
      <c r="C450" s="13">
        <f>ROUND(AVERAGE(Zinsswaps!C379:C450)+'iBoxx Extrapolation'!$H450,2)</f>
        <v>3</v>
      </c>
      <c r="D450" s="13">
        <f>ROUND(AVERAGE(Zinsswaps!D379:D450)+'iBoxx Extrapolation'!$H450,2)</f>
        <v>3.05</v>
      </c>
      <c r="E450" s="13">
        <f>ROUND(AVERAGE(Zinsswaps!E379:E450)+'iBoxx Extrapolation'!$H450,2)</f>
        <v>3.12</v>
      </c>
      <c r="F450" s="13">
        <f>ROUND(AVERAGE(Zinsswaps!F379:F450)+'iBoxx Extrapolation'!$H450,2)</f>
        <v>3.19</v>
      </c>
      <c r="G450" s="13">
        <f>ROUND(AVERAGE(Zinsswaps!G379:G450)+'iBoxx Extrapolation'!$H450,2)</f>
        <v>3.27</v>
      </c>
      <c r="H450" s="13">
        <f>ROUND(AVERAGE(Zinsswaps!H379:H450)+'iBoxx Extrapolation'!$H450,2)</f>
        <v>3.34</v>
      </c>
      <c r="I450" s="13">
        <f>ROUND(AVERAGE(Zinsswaps!I379:I450)+'iBoxx Extrapolation'!$H450,2)</f>
        <v>3.41</v>
      </c>
      <c r="J450" s="13">
        <f>ROUND(AVERAGE(Zinsswaps!J379:J450)+'iBoxx Extrapolation'!$H450,2)</f>
        <v>3.48</v>
      </c>
      <c r="K450" s="13">
        <f>ROUND(AVERAGE(Zinsswaps!K379:K450)+'iBoxx Extrapolation'!$H450,2)</f>
        <v>3.54</v>
      </c>
      <c r="L450" s="13">
        <f>ROUND(AVERAGE(Zinsswaps!L379:L450)+'iBoxx Extrapolation'!$H450,2)</f>
        <v>3.6</v>
      </c>
      <c r="M450" s="13">
        <f>ROUND(AVERAGE(Zinsswaps!M379:M450)+'iBoxx Extrapolation'!$H450,2)</f>
        <v>3.65</v>
      </c>
      <c r="N450" s="13">
        <f>ROUND(AVERAGE(Zinsswaps!N379:N450)+'iBoxx Extrapolation'!$H450,2)</f>
        <v>3.7</v>
      </c>
      <c r="O450" s="13">
        <f>ROUND(AVERAGE(Zinsswaps!O379:O450)+'iBoxx Extrapolation'!$H450,2)</f>
        <v>3.75</v>
      </c>
      <c r="P450" s="13">
        <f>ROUND(AVERAGE(Zinsswaps!P379:P450)+'iBoxx Extrapolation'!$H450,2)</f>
        <v>3.78</v>
      </c>
      <c r="Q450" s="13">
        <f>ROUND(AVERAGE(Zinsswaps!Q379:Q450)+'iBoxx Extrapolation'!$H450,2)</f>
        <v>3.81</v>
      </c>
      <c r="R450" s="13">
        <f>ROUND(AVERAGE(Zinsswaps!R379:R450)+'iBoxx Extrapolation'!$H450,2)</f>
        <v>3.83</v>
      </c>
      <c r="S450" s="13">
        <f>ROUND(AVERAGE(Zinsswaps!S379:S450)+'iBoxx Extrapolation'!$H450,2)</f>
        <v>3.85</v>
      </c>
      <c r="T450" s="13">
        <f>ROUND(AVERAGE(Zinsswaps!T379:T450)+'iBoxx Extrapolation'!$H450,2)</f>
        <v>3.87</v>
      </c>
      <c r="U450" s="13">
        <f>ROUND(AVERAGE(Zinsswaps!U379:U450)+'iBoxx Extrapolation'!$H450,2)</f>
        <v>3.89</v>
      </c>
      <c r="V450" s="13">
        <f>ROUND(AVERAGE(Zinsswaps!V379:V450)+'iBoxx Extrapolation'!$H450,2)</f>
        <v>3.89</v>
      </c>
      <c r="W450" s="13">
        <f>ROUND(AVERAGE(Zinsswaps!W379:W450)+'iBoxx Extrapolation'!$H450,2)</f>
        <v>3.89</v>
      </c>
      <c r="X450" s="13">
        <f>ROUND(AVERAGE(Zinsswaps!X379:X450)+'iBoxx Extrapolation'!$H450,2)</f>
        <v>3.89</v>
      </c>
      <c r="Y450" s="13">
        <f>ROUND(AVERAGE(Zinsswaps!Y379:Y450)+'iBoxx Extrapolation'!$H450,2)</f>
        <v>3.89</v>
      </c>
      <c r="Z450" s="13">
        <f>ROUND(AVERAGE(Zinsswaps!Z379:Z450)+'iBoxx Extrapolation'!$H450,2)</f>
        <v>3.89</v>
      </c>
      <c r="AA450" s="13">
        <f>ROUND(AVERAGE(Zinsswaps!AA379:AA450)+'iBoxx Extrapolation'!$H450,2)</f>
        <v>3.88</v>
      </c>
      <c r="AB450" s="13">
        <f>ROUND(AVERAGE(Zinsswaps!AB379:AB450)+'iBoxx Extrapolation'!$H450,2)</f>
        <v>3.88</v>
      </c>
      <c r="AC450" s="13">
        <f>ROUND(AVERAGE(Zinsswaps!AC379:AC450)+'iBoxx Extrapolation'!$H450,2)</f>
        <v>3.87</v>
      </c>
      <c r="AD450" s="13">
        <f>ROUND(AVERAGE(Zinsswaps!AD379:AD450)+'iBoxx Extrapolation'!$H450,2)</f>
        <v>3.86</v>
      </c>
      <c r="AE450" s="13">
        <f>ROUND(AVERAGE(Zinsswaps!AE379:AE450)+'iBoxx Extrapolation'!$H450,2)</f>
        <v>3.86</v>
      </c>
      <c r="AF450" s="13">
        <f>ROUND(AVERAGE(Zinsswaps!AF379:AF450)+'iBoxx Extrapolation'!$H450,2)</f>
        <v>3.84</v>
      </c>
      <c r="AG450" s="13">
        <f>ROUND(AVERAGE(Zinsswaps!AG379:AG450)+'iBoxx Extrapolation'!$H450,2)</f>
        <v>3.82</v>
      </c>
      <c r="AH450" s="13">
        <f>ROUND(AVERAGE(Zinsswaps!AH379:AH450)+'iBoxx Extrapolation'!$H450,2)</f>
        <v>3.81</v>
      </c>
      <c r="AI450" s="13">
        <f>ROUND(AVERAGE(Zinsswaps!AI379:AI450)+'iBoxx Extrapolation'!$H450,2)</f>
        <v>3.79</v>
      </c>
      <c r="AJ450" s="13">
        <f>ROUND(AVERAGE(Zinsswaps!AJ379:AJ450)+'iBoxx Extrapolation'!$H450,2)</f>
        <v>3.78</v>
      </c>
      <c r="AK450" s="13">
        <f>ROUND(AVERAGE(Zinsswaps!AK379:AK450)+'iBoxx Extrapolation'!$H450,2)</f>
        <v>3.77</v>
      </c>
      <c r="AL450" s="13">
        <f>ROUND(AVERAGE(Zinsswaps!AL379:AL450)+'iBoxx Extrapolation'!$H450,2)</f>
        <v>3.76</v>
      </c>
      <c r="AM450" s="13">
        <f>ROUND(AVERAGE(Zinsswaps!AM379:AM450)+'iBoxx Extrapolation'!$H450,2)</f>
        <v>3.75</v>
      </c>
      <c r="AN450" s="13">
        <f>ROUND(AVERAGE(Zinsswaps!AN379:AN450)+'iBoxx Extrapolation'!$H450,2)</f>
        <v>3.74</v>
      </c>
      <c r="AO450" s="13">
        <f>ROUND(AVERAGE(Zinsswaps!AO379:AO450)+'iBoxx Extrapolation'!$H450,2)</f>
        <v>3.73</v>
      </c>
      <c r="AP450" s="13">
        <f>ROUND(AVERAGE(Zinsswaps!AP379:AP450)+'iBoxx Extrapolation'!$H450,2)</f>
        <v>3.7</v>
      </c>
      <c r="AQ450" s="13">
        <f>ROUND(AVERAGE(Zinsswaps!AQ379:AQ450)+'iBoxx Extrapolation'!$H450,2)</f>
        <v>3.68</v>
      </c>
      <c r="AR450" s="13">
        <f>ROUND(AVERAGE(Zinsswaps!AR379:AR450)+'iBoxx Extrapolation'!$H450,2)</f>
        <v>3.66</v>
      </c>
      <c r="AS450" s="13">
        <f>ROUND(AVERAGE(Zinsswaps!AS379:AS450)+'iBoxx Extrapolation'!$H450,2)</f>
        <v>3.64</v>
      </c>
      <c r="AT450" s="13">
        <f>ROUND(AVERAGE(Zinsswaps!AT379:AT450)+'iBoxx Extrapolation'!$H450,2)</f>
        <v>3.62</v>
      </c>
      <c r="AU450" s="13">
        <f>ROUND(AVERAGE(Zinsswaps!AU379:AU450)+'iBoxx Extrapolation'!$H450,2)</f>
        <v>3.61</v>
      </c>
      <c r="AV450" s="13">
        <f>ROUND(AVERAGE(Zinsswaps!AV379:AV450)+'iBoxx Extrapolation'!$H450,2)</f>
        <v>3.59</v>
      </c>
      <c r="AW450" s="13">
        <f>ROUND(AVERAGE(Zinsswaps!AW379:AW450)+'iBoxx Extrapolation'!$H450,2)</f>
        <v>3.57</v>
      </c>
      <c r="AX450" s="13">
        <f>ROUND(AVERAGE(Zinsswaps!AX379:AX450)+'iBoxx Extrapolation'!$H450,2)</f>
        <v>3.56</v>
      </c>
      <c r="AY450" s="13">
        <f>ROUND(AVERAGE(Zinsswaps!AY379:AY450)+'iBoxx Extrapolation'!$H450,2)</f>
        <v>3.54</v>
      </c>
    </row>
    <row r="451" spans="1:51" s="16" customFormat="1" x14ac:dyDescent="0.2">
      <c r="A451" s="12">
        <v>50951</v>
      </c>
      <c r="B451" s="13">
        <f>ROUND(AVERAGE(Zinsswaps!B380:B451)+'iBoxx Extrapolation'!$H451,2)</f>
        <v>2.99</v>
      </c>
      <c r="C451" s="13">
        <f>ROUND(AVERAGE(Zinsswaps!C380:C451)+'iBoxx Extrapolation'!$H451,2)</f>
        <v>3</v>
      </c>
      <c r="D451" s="13">
        <f>ROUND(AVERAGE(Zinsswaps!D380:D451)+'iBoxx Extrapolation'!$H451,2)</f>
        <v>3.05</v>
      </c>
      <c r="E451" s="13">
        <f>ROUND(AVERAGE(Zinsswaps!E380:E451)+'iBoxx Extrapolation'!$H451,2)</f>
        <v>3.12</v>
      </c>
      <c r="F451" s="13">
        <f>ROUND(AVERAGE(Zinsswaps!F380:F451)+'iBoxx Extrapolation'!$H451,2)</f>
        <v>3.19</v>
      </c>
      <c r="G451" s="13">
        <f>ROUND(AVERAGE(Zinsswaps!G380:G451)+'iBoxx Extrapolation'!$H451,2)</f>
        <v>3.27</v>
      </c>
      <c r="H451" s="13">
        <f>ROUND(AVERAGE(Zinsswaps!H380:H451)+'iBoxx Extrapolation'!$H451,2)</f>
        <v>3.34</v>
      </c>
      <c r="I451" s="13">
        <f>ROUND(AVERAGE(Zinsswaps!I380:I451)+'iBoxx Extrapolation'!$H451,2)</f>
        <v>3.41</v>
      </c>
      <c r="J451" s="13">
        <f>ROUND(AVERAGE(Zinsswaps!J380:J451)+'iBoxx Extrapolation'!$H451,2)</f>
        <v>3.48</v>
      </c>
      <c r="K451" s="13">
        <f>ROUND(AVERAGE(Zinsswaps!K380:K451)+'iBoxx Extrapolation'!$H451,2)</f>
        <v>3.54</v>
      </c>
      <c r="L451" s="13">
        <f>ROUND(AVERAGE(Zinsswaps!L380:L451)+'iBoxx Extrapolation'!$H451,2)</f>
        <v>3.6</v>
      </c>
      <c r="M451" s="13">
        <f>ROUND(AVERAGE(Zinsswaps!M380:M451)+'iBoxx Extrapolation'!$H451,2)</f>
        <v>3.65</v>
      </c>
      <c r="N451" s="13">
        <f>ROUND(AVERAGE(Zinsswaps!N380:N451)+'iBoxx Extrapolation'!$H451,2)</f>
        <v>3.7</v>
      </c>
      <c r="O451" s="13">
        <f>ROUND(AVERAGE(Zinsswaps!O380:O451)+'iBoxx Extrapolation'!$H451,2)</f>
        <v>3.75</v>
      </c>
      <c r="P451" s="13">
        <f>ROUND(AVERAGE(Zinsswaps!P380:P451)+'iBoxx Extrapolation'!$H451,2)</f>
        <v>3.78</v>
      </c>
      <c r="Q451" s="13">
        <f>ROUND(AVERAGE(Zinsswaps!Q380:Q451)+'iBoxx Extrapolation'!$H451,2)</f>
        <v>3.81</v>
      </c>
      <c r="R451" s="13">
        <f>ROUND(AVERAGE(Zinsswaps!R380:R451)+'iBoxx Extrapolation'!$H451,2)</f>
        <v>3.83</v>
      </c>
      <c r="S451" s="13">
        <f>ROUND(AVERAGE(Zinsswaps!S380:S451)+'iBoxx Extrapolation'!$H451,2)</f>
        <v>3.85</v>
      </c>
      <c r="T451" s="13">
        <f>ROUND(AVERAGE(Zinsswaps!T380:T451)+'iBoxx Extrapolation'!$H451,2)</f>
        <v>3.87</v>
      </c>
      <c r="U451" s="13">
        <f>ROUND(AVERAGE(Zinsswaps!U380:U451)+'iBoxx Extrapolation'!$H451,2)</f>
        <v>3.89</v>
      </c>
      <c r="V451" s="13">
        <f>ROUND(AVERAGE(Zinsswaps!V380:V451)+'iBoxx Extrapolation'!$H451,2)</f>
        <v>3.89</v>
      </c>
      <c r="W451" s="13">
        <f>ROUND(AVERAGE(Zinsswaps!W380:W451)+'iBoxx Extrapolation'!$H451,2)</f>
        <v>3.89</v>
      </c>
      <c r="X451" s="13">
        <f>ROUND(AVERAGE(Zinsswaps!X380:X451)+'iBoxx Extrapolation'!$H451,2)</f>
        <v>3.89</v>
      </c>
      <c r="Y451" s="13">
        <f>ROUND(AVERAGE(Zinsswaps!Y380:Y451)+'iBoxx Extrapolation'!$H451,2)</f>
        <v>3.89</v>
      </c>
      <c r="Z451" s="13">
        <f>ROUND(AVERAGE(Zinsswaps!Z380:Z451)+'iBoxx Extrapolation'!$H451,2)</f>
        <v>3.89</v>
      </c>
      <c r="AA451" s="13">
        <f>ROUND(AVERAGE(Zinsswaps!AA380:AA451)+'iBoxx Extrapolation'!$H451,2)</f>
        <v>3.88</v>
      </c>
      <c r="AB451" s="13">
        <f>ROUND(AVERAGE(Zinsswaps!AB380:AB451)+'iBoxx Extrapolation'!$H451,2)</f>
        <v>3.88</v>
      </c>
      <c r="AC451" s="13">
        <f>ROUND(AVERAGE(Zinsswaps!AC380:AC451)+'iBoxx Extrapolation'!$H451,2)</f>
        <v>3.87</v>
      </c>
      <c r="AD451" s="13">
        <f>ROUND(AVERAGE(Zinsswaps!AD380:AD451)+'iBoxx Extrapolation'!$H451,2)</f>
        <v>3.86</v>
      </c>
      <c r="AE451" s="13">
        <f>ROUND(AVERAGE(Zinsswaps!AE380:AE451)+'iBoxx Extrapolation'!$H451,2)</f>
        <v>3.86</v>
      </c>
      <c r="AF451" s="13">
        <f>ROUND(AVERAGE(Zinsswaps!AF380:AF451)+'iBoxx Extrapolation'!$H451,2)</f>
        <v>3.84</v>
      </c>
      <c r="AG451" s="13">
        <f>ROUND(AVERAGE(Zinsswaps!AG380:AG451)+'iBoxx Extrapolation'!$H451,2)</f>
        <v>3.82</v>
      </c>
      <c r="AH451" s="13">
        <f>ROUND(AVERAGE(Zinsswaps!AH380:AH451)+'iBoxx Extrapolation'!$H451,2)</f>
        <v>3.81</v>
      </c>
      <c r="AI451" s="13">
        <f>ROUND(AVERAGE(Zinsswaps!AI380:AI451)+'iBoxx Extrapolation'!$H451,2)</f>
        <v>3.79</v>
      </c>
      <c r="AJ451" s="13">
        <f>ROUND(AVERAGE(Zinsswaps!AJ380:AJ451)+'iBoxx Extrapolation'!$H451,2)</f>
        <v>3.78</v>
      </c>
      <c r="AK451" s="13">
        <f>ROUND(AVERAGE(Zinsswaps!AK380:AK451)+'iBoxx Extrapolation'!$H451,2)</f>
        <v>3.77</v>
      </c>
      <c r="AL451" s="13">
        <f>ROUND(AVERAGE(Zinsswaps!AL380:AL451)+'iBoxx Extrapolation'!$H451,2)</f>
        <v>3.76</v>
      </c>
      <c r="AM451" s="13">
        <f>ROUND(AVERAGE(Zinsswaps!AM380:AM451)+'iBoxx Extrapolation'!$H451,2)</f>
        <v>3.75</v>
      </c>
      <c r="AN451" s="13">
        <f>ROUND(AVERAGE(Zinsswaps!AN380:AN451)+'iBoxx Extrapolation'!$H451,2)</f>
        <v>3.74</v>
      </c>
      <c r="AO451" s="13">
        <f>ROUND(AVERAGE(Zinsswaps!AO380:AO451)+'iBoxx Extrapolation'!$H451,2)</f>
        <v>3.73</v>
      </c>
      <c r="AP451" s="13">
        <f>ROUND(AVERAGE(Zinsswaps!AP380:AP451)+'iBoxx Extrapolation'!$H451,2)</f>
        <v>3.7</v>
      </c>
      <c r="AQ451" s="13">
        <f>ROUND(AVERAGE(Zinsswaps!AQ380:AQ451)+'iBoxx Extrapolation'!$H451,2)</f>
        <v>3.68</v>
      </c>
      <c r="AR451" s="13">
        <f>ROUND(AVERAGE(Zinsswaps!AR380:AR451)+'iBoxx Extrapolation'!$H451,2)</f>
        <v>3.66</v>
      </c>
      <c r="AS451" s="13">
        <f>ROUND(AVERAGE(Zinsswaps!AS380:AS451)+'iBoxx Extrapolation'!$H451,2)</f>
        <v>3.64</v>
      </c>
      <c r="AT451" s="13">
        <f>ROUND(AVERAGE(Zinsswaps!AT380:AT451)+'iBoxx Extrapolation'!$H451,2)</f>
        <v>3.62</v>
      </c>
      <c r="AU451" s="13">
        <f>ROUND(AVERAGE(Zinsswaps!AU380:AU451)+'iBoxx Extrapolation'!$H451,2)</f>
        <v>3.61</v>
      </c>
      <c r="AV451" s="13">
        <f>ROUND(AVERAGE(Zinsswaps!AV380:AV451)+'iBoxx Extrapolation'!$H451,2)</f>
        <v>3.59</v>
      </c>
      <c r="AW451" s="13">
        <f>ROUND(AVERAGE(Zinsswaps!AW380:AW451)+'iBoxx Extrapolation'!$H451,2)</f>
        <v>3.57</v>
      </c>
      <c r="AX451" s="13">
        <f>ROUND(AVERAGE(Zinsswaps!AX380:AX451)+'iBoxx Extrapolation'!$H451,2)</f>
        <v>3.56</v>
      </c>
      <c r="AY451" s="13">
        <f>ROUND(AVERAGE(Zinsswaps!AY380:AY451)+'iBoxx Extrapolation'!$H451,2)</f>
        <v>3.54</v>
      </c>
    </row>
    <row r="452" spans="1:51" s="16" customFormat="1" x14ac:dyDescent="0.2">
      <c r="A452" s="12">
        <v>50982</v>
      </c>
      <c r="B452" s="13">
        <f>ROUND(AVERAGE(Zinsswaps!B381:B452)+'iBoxx Extrapolation'!$H452,2)</f>
        <v>2.99</v>
      </c>
      <c r="C452" s="13">
        <f>ROUND(AVERAGE(Zinsswaps!C381:C452)+'iBoxx Extrapolation'!$H452,2)</f>
        <v>3</v>
      </c>
      <c r="D452" s="13">
        <f>ROUND(AVERAGE(Zinsswaps!D381:D452)+'iBoxx Extrapolation'!$H452,2)</f>
        <v>3.05</v>
      </c>
      <c r="E452" s="13">
        <f>ROUND(AVERAGE(Zinsswaps!E381:E452)+'iBoxx Extrapolation'!$H452,2)</f>
        <v>3.12</v>
      </c>
      <c r="F452" s="13">
        <f>ROUND(AVERAGE(Zinsswaps!F381:F452)+'iBoxx Extrapolation'!$H452,2)</f>
        <v>3.19</v>
      </c>
      <c r="G452" s="13">
        <f>ROUND(AVERAGE(Zinsswaps!G381:G452)+'iBoxx Extrapolation'!$H452,2)</f>
        <v>3.27</v>
      </c>
      <c r="H452" s="13">
        <f>ROUND(AVERAGE(Zinsswaps!H381:H452)+'iBoxx Extrapolation'!$H452,2)</f>
        <v>3.34</v>
      </c>
      <c r="I452" s="13">
        <f>ROUND(AVERAGE(Zinsswaps!I381:I452)+'iBoxx Extrapolation'!$H452,2)</f>
        <v>3.41</v>
      </c>
      <c r="J452" s="13">
        <f>ROUND(AVERAGE(Zinsswaps!J381:J452)+'iBoxx Extrapolation'!$H452,2)</f>
        <v>3.48</v>
      </c>
      <c r="K452" s="13">
        <f>ROUND(AVERAGE(Zinsswaps!K381:K452)+'iBoxx Extrapolation'!$H452,2)</f>
        <v>3.54</v>
      </c>
      <c r="L452" s="13">
        <f>ROUND(AVERAGE(Zinsswaps!L381:L452)+'iBoxx Extrapolation'!$H452,2)</f>
        <v>3.6</v>
      </c>
      <c r="M452" s="13">
        <f>ROUND(AVERAGE(Zinsswaps!M381:M452)+'iBoxx Extrapolation'!$H452,2)</f>
        <v>3.65</v>
      </c>
      <c r="N452" s="13">
        <f>ROUND(AVERAGE(Zinsswaps!N381:N452)+'iBoxx Extrapolation'!$H452,2)</f>
        <v>3.7</v>
      </c>
      <c r="O452" s="13">
        <f>ROUND(AVERAGE(Zinsswaps!O381:O452)+'iBoxx Extrapolation'!$H452,2)</f>
        <v>3.75</v>
      </c>
      <c r="P452" s="13">
        <f>ROUND(AVERAGE(Zinsswaps!P381:P452)+'iBoxx Extrapolation'!$H452,2)</f>
        <v>3.78</v>
      </c>
      <c r="Q452" s="13">
        <f>ROUND(AVERAGE(Zinsswaps!Q381:Q452)+'iBoxx Extrapolation'!$H452,2)</f>
        <v>3.81</v>
      </c>
      <c r="R452" s="13">
        <f>ROUND(AVERAGE(Zinsswaps!R381:R452)+'iBoxx Extrapolation'!$H452,2)</f>
        <v>3.83</v>
      </c>
      <c r="S452" s="13">
        <f>ROUND(AVERAGE(Zinsswaps!S381:S452)+'iBoxx Extrapolation'!$H452,2)</f>
        <v>3.85</v>
      </c>
      <c r="T452" s="13">
        <f>ROUND(AVERAGE(Zinsswaps!T381:T452)+'iBoxx Extrapolation'!$H452,2)</f>
        <v>3.87</v>
      </c>
      <c r="U452" s="13">
        <f>ROUND(AVERAGE(Zinsswaps!U381:U452)+'iBoxx Extrapolation'!$H452,2)</f>
        <v>3.89</v>
      </c>
      <c r="V452" s="13">
        <f>ROUND(AVERAGE(Zinsswaps!V381:V452)+'iBoxx Extrapolation'!$H452,2)</f>
        <v>3.89</v>
      </c>
      <c r="W452" s="13">
        <f>ROUND(AVERAGE(Zinsswaps!W381:W452)+'iBoxx Extrapolation'!$H452,2)</f>
        <v>3.89</v>
      </c>
      <c r="X452" s="13">
        <f>ROUND(AVERAGE(Zinsswaps!X381:X452)+'iBoxx Extrapolation'!$H452,2)</f>
        <v>3.89</v>
      </c>
      <c r="Y452" s="13">
        <f>ROUND(AVERAGE(Zinsswaps!Y381:Y452)+'iBoxx Extrapolation'!$H452,2)</f>
        <v>3.89</v>
      </c>
      <c r="Z452" s="13">
        <f>ROUND(AVERAGE(Zinsswaps!Z381:Z452)+'iBoxx Extrapolation'!$H452,2)</f>
        <v>3.89</v>
      </c>
      <c r="AA452" s="13">
        <f>ROUND(AVERAGE(Zinsswaps!AA381:AA452)+'iBoxx Extrapolation'!$H452,2)</f>
        <v>3.88</v>
      </c>
      <c r="AB452" s="13">
        <f>ROUND(AVERAGE(Zinsswaps!AB381:AB452)+'iBoxx Extrapolation'!$H452,2)</f>
        <v>3.88</v>
      </c>
      <c r="AC452" s="13">
        <f>ROUND(AVERAGE(Zinsswaps!AC381:AC452)+'iBoxx Extrapolation'!$H452,2)</f>
        <v>3.87</v>
      </c>
      <c r="AD452" s="13">
        <f>ROUND(AVERAGE(Zinsswaps!AD381:AD452)+'iBoxx Extrapolation'!$H452,2)</f>
        <v>3.86</v>
      </c>
      <c r="AE452" s="13">
        <f>ROUND(AVERAGE(Zinsswaps!AE381:AE452)+'iBoxx Extrapolation'!$H452,2)</f>
        <v>3.86</v>
      </c>
      <c r="AF452" s="13">
        <f>ROUND(AVERAGE(Zinsswaps!AF381:AF452)+'iBoxx Extrapolation'!$H452,2)</f>
        <v>3.84</v>
      </c>
      <c r="AG452" s="13">
        <f>ROUND(AVERAGE(Zinsswaps!AG381:AG452)+'iBoxx Extrapolation'!$H452,2)</f>
        <v>3.82</v>
      </c>
      <c r="AH452" s="13">
        <f>ROUND(AVERAGE(Zinsswaps!AH381:AH452)+'iBoxx Extrapolation'!$H452,2)</f>
        <v>3.81</v>
      </c>
      <c r="AI452" s="13">
        <f>ROUND(AVERAGE(Zinsswaps!AI381:AI452)+'iBoxx Extrapolation'!$H452,2)</f>
        <v>3.79</v>
      </c>
      <c r="AJ452" s="13">
        <f>ROUND(AVERAGE(Zinsswaps!AJ381:AJ452)+'iBoxx Extrapolation'!$H452,2)</f>
        <v>3.78</v>
      </c>
      <c r="AK452" s="13">
        <f>ROUND(AVERAGE(Zinsswaps!AK381:AK452)+'iBoxx Extrapolation'!$H452,2)</f>
        <v>3.77</v>
      </c>
      <c r="AL452" s="13">
        <f>ROUND(AVERAGE(Zinsswaps!AL381:AL452)+'iBoxx Extrapolation'!$H452,2)</f>
        <v>3.76</v>
      </c>
      <c r="AM452" s="13">
        <f>ROUND(AVERAGE(Zinsswaps!AM381:AM452)+'iBoxx Extrapolation'!$H452,2)</f>
        <v>3.75</v>
      </c>
      <c r="AN452" s="13">
        <f>ROUND(AVERAGE(Zinsswaps!AN381:AN452)+'iBoxx Extrapolation'!$H452,2)</f>
        <v>3.74</v>
      </c>
      <c r="AO452" s="13">
        <f>ROUND(AVERAGE(Zinsswaps!AO381:AO452)+'iBoxx Extrapolation'!$H452,2)</f>
        <v>3.73</v>
      </c>
      <c r="AP452" s="13">
        <f>ROUND(AVERAGE(Zinsswaps!AP381:AP452)+'iBoxx Extrapolation'!$H452,2)</f>
        <v>3.7</v>
      </c>
      <c r="AQ452" s="13">
        <f>ROUND(AVERAGE(Zinsswaps!AQ381:AQ452)+'iBoxx Extrapolation'!$H452,2)</f>
        <v>3.68</v>
      </c>
      <c r="AR452" s="13">
        <f>ROUND(AVERAGE(Zinsswaps!AR381:AR452)+'iBoxx Extrapolation'!$H452,2)</f>
        <v>3.66</v>
      </c>
      <c r="AS452" s="13">
        <f>ROUND(AVERAGE(Zinsswaps!AS381:AS452)+'iBoxx Extrapolation'!$H452,2)</f>
        <v>3.64</v>
      </c>
      <c r="AT452" s="13">
        <f>ROUND(AVERAGE(Zinsswaps!AT381:AT452)+'iBoxx Extrapolation'!$H452,2)</f>
        <v>3.62</v>
      </c>
      <c r="AU452" s="13">
        <f>ROUND(AVERAGE(Zinsswaps!AU381:AU452)+'iBoxx Extrapolation'!$H452,2)</f>
        <v>3.61</v>
      </c>
      <c r="AV452" s="13">
        <f>ROUND(AVERAGE(Zinsswaps!AV381:AV452)+'iBoxx Extrapolation'!$H452,2)</f>
        <v>3.59</v>
      </c>
      <c r="AW452" s="13">
        <f>ROUND(AVERAGE(Zinsswaps!AW381:AW452)+'iBoxx Extrapolation'!$H452,2)</f>
        <v>3.57</v>
      </c>
      <c r="AX452" s="13">
        <f>ROUND(AVERAGE(Zinsswaps!AX381:AX452)+'iBoxx Extrapolation'!$H452,2)</f>
        <v>3.56</v>
      </c>
      <c r="AY452" s="13">
        <f>ROUND(AVERAGE(Zinsswaps!AY381:AY452)+'iBoxx Extrapolation'!$H452,2)</f>
        <v>3.54</v>
      </c>
    </row>
    <row r="453" spans="1:51" s="16" customFormat="1" x14ac:dyDescent="0.2">
      <c r="A453" s="12">
        <v>51013</v>
      </c>
      <c r="B453" s="13">
        <f>ROUND(AVERAGE(Zinsswaps!B382:B453)+'iBoxx Extrapolation'!$H453,2)</f>
        <v>2.99</v>
      </c>
      <c r="C453" s="13">
        <f>ROUND(AVERAGE(Zinsswaps!C382:C453)+'iBoxx Extrapolation'!$H453,2)</f>
        <v>3</v>
      </c>
      <c r="D453" s="13">
        <f>ROUND(AVERAGE(Zinsswaps!D382:D453)+'iBoxx Extrapolation'!$H453,2)</f>
        <v>3.05</v>
      </c>
      <c r="E453" s="13">
        <f>ROUND(AVERAGE(Zinsswaps!E382:E453)+'iBoxx Extrapolation'!$H453,2)</f>
        <v>3.12</v>
      </c>
      <c r="F453" s="13">
        <f>ROUND(AVERAGE(Zinsswaps!F382:F453)+'iBoxx Extrapolation'!$H453,2)</f>
        <v>3.19</v>
      </c>
      <c r="G453" s="13">
        <f>ROUND(AVERAGE(Zinsswaps!G382:G453)+'iBoxx Extrapolation'!$H453,2)</f>
        <v>3.27</v>
      </c>
      <c r="H453" s="13">
        <f>ROUND(AVERAGE(Zinsswaps!H382:H453)+'iBoxx Extrapolation'!$H453,2)</f>
        <v>3.34</v>
      </c>
      <c r="I453" s="13">
        <f>ROUND(AVERAGE(Zinsswaps!I382:I453)+'iBoxx Extrapolation'!$H453,2)</f>
        <v>3.41</v>
      </c>
      <c r="J453" s="13">
        <f>ROUND(AVERAGE(Zinsswaps!J382:J453)+'iBoxx Extrapolation'!$H453,2)</f>
        <v>3.48</v>
      </c>
      <c r="K453" s="13">
        <f>ROUND(AVERAGE(Zinsswaps!K382:K453)+'iBoxx Extrapolation'!$H453,2)</f>
        <v>3.54</v>
      </c>
      <c r="L453" s="13">
        <f>ROUND(AVERAGE(Zinsswaps!L382:L453)+'iBoxx Extrapolation'!$H453,2)</f>
        <v>3.6</v>
      </c>
      <c r="M453" s="13">
        <f>ROUND(AVERAGE(Zinsswaps!M382:M453)+'iBoxx Extrapolation'!$H453,2)</f>
        <v>3.65</v>
      </c>
      <c r="N453" s="13">
        <f>ROUND(AVERAGE(Zinsswaps!N382:N453)+'iBoxx Extrapolation'!$H453,2)</f>
        <v>3.7</v>
      </c>
      <c r="O453" s="13">
        <f>ROUND(AVERAGE(Zinsswaps!O382:O453)+'iBoxx Extrapolation'!$H453,2)</f>
        <v>3.75</v>
      </c>
      <c r="P453" s="13">
        <f>ROUND(AVERAGE(Zinsswaps!P382:P453)+'iBoxx Extrapolation'!$H453,2)</f>
        <v>3.78</v>
      </c>
      <c r="Q453" s="13">
        <f>ROUND(AVERAGE(Zinsswaps!Q382:Q453)+'iBoxx Extrapolation'!$H453,2)</f>
        <v>3.81</v>
      </c>
      <c r="R453" s="13">
        <f>ROUND(AVERAGE(Zinsswaps!R382:R453)+'iBoxx Extrapolation'!$H453,2)</f>
        <v>3.83</v>
      </c>
      <c r="S453" s="13">
        <f>ROUND(AVERAGE(Zinsswaps!S382:S453)+'iBoxx Extrapolation'!$H453,2)</f>
        <v>3.85</v>
      </c>
      <c r="T453" s="13">
        <f>ROUND(AVERAGE(Zinsswaps!T382:T453)+'iBoxx Extrapolation'!$H453,2)</f>
        <v>3.87</v>
      </c>
      <c r="U453" s="13">
        <f>ROUND(AVERAGE(Zinsswaps!U382:U453)+'iBoxx Extrapolation'!$H453,2)</f>
        <v>3.89</v>
      </c>
      <c r="V453" s="13">
        <f>ROUND(AVERAGE(Zinsswaps!V382:V453)+'iBoxx Extrapolation'!$H453,2)</f>
        <v>3.89</v>
      </c>
      <c r="W453" s="13">
        <f>ROUND(AVERAGE(Zinsswaps!W382:W453)+'iBoxx Extrapolation'!$H453,2)</f>
        <v>3.89</v>
      </c>
      <c r="X453" s="13">
        <f>ROUND(AVERAGE(Zinsswaps!X382:X453)+'iBoxx Extrapolation'!$H453,2)</f>
        <v>3.89</v>
      </c>
      <c r="Y453" s="13">
        <f>ROUND(AVERAGE(Zinsswaps!Y382:Y453)+'iBoxx Extrapolation'!$H453,2)</f>
        <v>3.89</v>
      </c>
      <c r="Z453" s="13">
        <f>ROUND(AVERAGE(Zinsswaps!Z382:Z453)+'iBoxx Extrapolation'!$H453,2)</f>
        <v>3.89</v>
      </c>
      <c r="AA453" s="13">
        <f>ROUND(AVERAGE(Zinsswaps!AA382:AA453)+'iBoxx Extrapolation'!$H453,2)</f>
        <v>3.88</v>
      </c>
      <c r="AB453" s="13">
        <f>ROUND(AVERAGE(Zinsswaps!AB382:AB453)+'iBoxx Extrapolation'!$H453,2)</f>
        <v>3.88</v>
      </c>
      <c r="AC453" s="13">
        <f>ROUND(AVERAGE(Zinsswaps!AC382:AC453)+'iBoxx Extrapolation'!$H453,2)</f>
        <v>3.87</v>
      </c>
      <c r="AD453" s="13">
        <f>ROUND(AVERAGE(Zinsswaps!AD382:AD453)+'iBoxx Extrapolation'!$H453,2)</f>
        <v>3.86</v>
      </c>
      <c r="AE453" s="13">
        <f>ROUND(AVERAGE(Zinsswaps!AE382:AE453)+'iBoxx Extrapolation'!$H453,2)</f>
        <v>3.86</v>
      </c>
      <c r="AF453" s="13">
        <f>ROUND(AVERAGE(Zinsswaps!AF382:AF453)+'iBoxx Extrapolation'!$H453,2)</f>
        <v>3.84</v>
      </c>
      <c r="AG453" s="13">
        <f>ROUND(AVERAGE(Zinsswaps!AG382:AG453)+'iBoxx Extrapolation'!$H453,2)</f>
        <v>3.82</v>
      </c>
      <c r="AH453" s="13">
        <f>ROUND(AVERAGE(Zinsswaps!AH382:AH453)+'iBoxx Extrapolation'!$H453,2)</f>
        <v>3.81</v>
      </c>
      <c r="AI453" s="13">
        <f>ROUND(AVERAGE(Zinsswaps!AI382:AI453)+'iBoxx Extrapolation'!$H453,2)</f>
        <v>3.79</v>
      </c>
      <c r="AJ453" s="13">
        <f>ROUND(AVERAGE(Zinsswaps!AJ382:AJ453)+'iBoxx Extrapolation'!$H453,2)</f>
        <v>3.78</v>
      </c>
      <c r="AK453" s="13">
        <f>ROUND(AVERAGE(Zinsswaps!AK382:AK453)+'iBoxx Extrapolation'!$H453,2)</f>
        <v>3.77</v>
      </c>
      <c r="AL453" s="13">
        <f>ROUND(AVERAGE(Zinsswaps!AL382:AL453)+'iBoxx Extrapolation'!$H453,2)</f>
        <v>3.76</v>
      </c>
      <c r="AM453" s="13">
        <f>ROUND(AVERAGE(Zinsswaps!AM382:AM453)+'iBoxx Extrapolation'!$H453,2)</f>
        <v>3.75</v>
      </c>
      <c r="AN453" s="13">
        <f>ROUND(AVERAGE(Zinsswaps!AN382:AN453)+'iBoxx Extrapolation'!$H453,2)</f>
        <v>3.74</v>
      </c>
      <c r="AO453" s="13">
        <f>ROUND(AVERAGE(Zinsswaps!AO382:AO453)+'iBoxx Extrapolation'!$H453,2)</f>
        <v>3.73</v>
      </c>
      <c r="AP453" s="13">
        <f>ROUND(AVERAGE(Zinsswaps!AP382:AP453)+'iBoxx Extrapolation'!$H453,2)</f>
        <v>3.7</v>
      </c>
      <c r="AQ453" s="13">
        <f>ROUND(AVERAGE(Zinsswaps!AQ382:AQ453)+'iBoxx Extrapolation'!$H453,2)</f>
        <v>3.68</v>
      </c>
      <c r="AR453" s="13">
        <f>ROUND(AVERAGE(Zinsswaps!AR382:AR453)+'iBoxx Extrapolation'!$H453,2)</f>
        <v>3.66</v>
      </c>
      <c r="AS453" s="13">
        <f>ROUND(AVERAGE(Zinsswaps!AS382:AS453)+'iBoxx Extrapolation'!$H453,2)</f>
        <v>3.64</v>
      </c>
      <c r="AT453" s="13">
        <f>ROUND(AVERAGE(Zinsswaps!AT382:AT453)+'iBoxx Extrapolation'!$H453,2)</f>
        <v>3.62</v>
      </c>
      <c r="AU453" s="13">
        <f>ROUND(AVERAGE(Zinsswaps!AU382:AU453)+'iBoxx Extrapolation'!$H453,2)</f>
        <v>3.61</v>
      </c>
      <c r="AV453" s="13">
        <f>ROUND(AVERAGE(Zinsswaps!AV382:AV453)+'iBoxx Extrapolation'!$H453,2)</f>
        <v>3.59</v>
      </c>
      <c r="AW453" s="13">
        <f>ROUND(AVERAGE(Zinsswaps!AW382:AW453)+'iBoxx Extrapolation'!$H453,2)</f>
        <v>3.57</v>
      </c>
      <c r="AX453" s="13">
        <f>ROUND(AVERAGE(Zinsswaps!AX382:AX453)+'iBoxx Extrapolation'!$H453,2)</f>
        <v>3.56</v>
      </c>
      <c r="AY453" s="13">
        <f>ROUND(AVERAGE(Zinsswaps!AY382:AY453)+'iBoxx Extrapolation'!$H453,2)</f>
        <v>3.54</v>
      </c>
    </row>
    <row r="454" spans="1:51" s="16" customFormat="1" x14ac:dyDescent="0.2">
      <c r="A454" s="12">
        <v>51043</v>
      </c>
      <c r="B454" s="13">
        <f>ROUND(AVERAGE(Zinsswaps!B383:B454)+'iBoxx Extrapolation'!$H454,2)</f>
        <v>2.99</v>
      </c>
      <c r="C454" s="13">
        <f>ROUND(AVERAGE(Zinsswaps!C383:C454)+'iBoxx Extrapolation'!$H454,2)</f>
        <v>3</v>
      </c>
      <c r="D454" s="13">
        <f>ROUND(AVERAGE(Zinsswaps!D383:D454)+'iBoxx Extrapolation'!$H454,2)</f>
        <v>3.05</v>
      </c>
      <c r="E454" s="13">
        <f>ROUND(AVERAGE(Zinsswaps!E383:E454)+'iBoxx Extrapolation'!$H454,2)</f>
        <v>3.12</v>
      </c>
      <c r="F454" s="13">
        <f>ROUND(AVERAGE(Zinsswaps!F383:F454)+'iBoxx Extrapolation'!$H454,2)</f>
        <v>3.19</v>
      </c>
      <c r="G454" s="13">
        <f>ROUND(AVERAGE(Zinsswaps!G383:G454)+'iBoxx Extrapolation'!$H454,2)</f>
        <v>3.27</v>
      </c>
      <c r="H454" s="13">
        <f>ROUND(AVERAGE(Zinsswaps!H383:H454)+'iBoxx Extrapolation'!$H454,2)</f>
        <v>3.34</v>
      </c>
      <c r="I454" s="13">
        <f>ROUND(AVERAGE(Zinsswaps!I383:I454)+'iBoxx Extrapolation'!$H454,2)</f>
        <v>3.41</v>
      </c>
      <c r="J454" s="13">
        <f>ROUND(AVERAGE(Zinsswaps!J383:J454)+'iBoxx Extrapolation'!$H454,2)</f>
        <v>3.48</v>
      </c>
      <c r="K454" s="13">
        <f>ROUND(AVERAGE(Zinsswaps!K383:K454)+'iBoxx Extrapolation'!$H454,2)</f>
        <v>3.54</v>
      </c>
      <c r="L454" s="13">
        <f>ROUND(AVERAGE(Zinsswaps!L383:L454)+'iBoxx Extrapolation'!$H454,2)</f>
        <v>3.6</v>
      </c>
      <c r="M454" s="13">
        <f>ROUND(AVERAGE(Zinsswaps!M383:M454)+'iBoxx Extrapolation'!$H454,2)</f>
        <v>3.65</v>
      </c>
      <c r="N454" s="13">
        <f>ROUND(AVERAGE(Zinsswaps!N383:N454)+'iBoxx Extrapolation'!$H454,2)</f>
        <v>3.7</v>
      </c>
      <c r="O454" s="13">
        <f>ROUND(AVERAGE(Zinsswaps!O383:O454)+'iBoxx Extrapolation'!$H454,2)</f>
        <v>3.75</v>
      </c>
      <c r="P454" s="13">
        <f>ROUND(AVERAGE(Zinsswaps!P383:P454)+'iBoxx Extrapolation'!$H454,2)</f>
        <v>3.78</v>
      </c>
      <c r="Q454" s="13">
        <f>ROUND(AVERAGE(Zinsswaps!Q383:Q454)+'iBoxx Extrapolation'!$H454,2)</f>
        <v>3.81</v>
      </c>
      <c r="R454" s="13">
        <f>ROUND(AVERAGE(Zinsswaps!R383:R454)+'iBoxx Extrapolation'!$H454,2)</f>
        <v>3.83</v>
      </c>
      <c r="S454" s="13">
        <f>ROUND(AVERAGE(Zinsswaps!S383:S454)+'iBoxx Extrapolation'!$H454,2)</f>
        <v>3.85</v>
      </c>
      <c r="T454" s="13">
        <f>ROUND(AVERAGE(Zinsswaps!T383:T454)+'iBoxx Extrapolation'!$H454,2)</f>
        <v>3.87</v>
      </c>
      <c r="U454" s="13">
        <f>ROUND(AVERAGE(Zinsswaps!U383:U454)+'iBoxx Extrapolation'!$H454,2)</f>
        <v>3.89</v>
      </c>
      <c r="V454" s="13">
        <f>ROUND(AVERAGE(Zinsswaps!V383:V454)+'iBoxx Extrapolation'!$H454,2)</f>
        <v>3.89</v>
      </c>
      <c r="W454" s="13">
        <f>ROUND(AVERAGE(Zinsswaps!W383:W454)+'iBoxx Extrapolation'!$H454,2)</f>
        <v>3.89</v>
      </c>
      <c r="X454" s="13">
        <f>ROUND(AVERAGE(Zinsswaps!X383:X454)+'iBoxx Extrapolation'!$H454,2)</f>
        <v>3.89</v>
      </c>
      <c r="Y454" s="13">
        <f>ROUND(AVERAGE(Zinsswaps!Y383:Y454)+'iBoxx Extrapolation'!$H454,2)</f>
        <v>3.89</v>
      </c>
      <c r="Z454" s="13">
        <f>ROUND(AVERAGE(Zinsswaps!Z383:Z454)+'iBoxx Extrapolation'!$H454,2)</f>
        <v>3.89</v>
      </c>
      <c r="AA454" s="13">
        <f>ROUND(AVERAGE(Zinsswaps!AA383:AA454)+'iBoxx Extrapolation'!$H454,2)</f>
        <v>3.88</v>
      </c>
      <c r="AB454" s="13">
        <f>ROUND(AVERAGE(Zinsswaps!AB383:AB454)+'iBoxx Extrapolation'!$H454,2)</f>
        <v>3.88</v>
      </c>
      <c r="AC454" s="13">
        <f>ROUND(AVERAGE(Zinsswaps!AC383:AC454)+'iBoxx Extrapolation'!$H454,2)</f>
        <v>3.87</v>
      </c>
      <c r="AD454" s="13">
        <f>ROUND(AVERAGE(Zinsswaps!AD383:AD454)+'iBoxx Extrapolation'!$H454,2)</f>
        <v>3.86</v>
      </c>
      <c r="AE454" s="13">
        <f>ROUND(AVERAGE(Zinsswaps!AE383:AE454)+'iBoxx Extrapolation'!$H454,2)</f>
        <v>3.86</v>
      </c>
      <c r="AF454" s="13">
        <f>ROUND(AVERAGE(Zinsswaps!AF383:AF454)+'iBoxx Extrapolation'!$H454,2)</f>
        <v>3.84</v>
      </c>
      <c r="AG454" s="13">
        <f>ROUND(AVERAGE(Zinsswaps!AG383:AG454)+'iBoxx Extrapolation'!$H454,2)</f>
        <v>3.82</v>
      </c>
      <c r="AH454" s="13">
        <f>ROUND(AVERAGE(Zinsswaps!AH383:AH454)+'iBoxx Extrapolation'!$H454,2)</f>
        <v>3.81</v>
      </c>
      <c r="AI454" s="13">
        <f>ROUND(AVERAGE(Zinsswaps!AI383:AI454)+'iBoxx Extrapolation'!$H454,2)</f>
        <v>3.79</v>
      </c>
      <c r="AJ454" s="13">
        <f>ROUND(AVERAGE(Zinsswaps!AJ383:AJ454)+'iBoxx Extrapolation'!$H454,2)</f>
        <v>3.78</v>
      </c>
      <c r="AK454" s="13">
        <f>ROUND(AVERAGE(Zinsswaps!AK383:AK454)+'iBoxx Extrapolation'!$H454,2)</f>
        <v>3.77</v>
      </c>
      <c r="AL454" s="13">
        <f>ROUND(AVERAGE(Zinsswaps!AL383:AL454)+'iBoxx Extrapolation'!$H454,2)</f>
        <v>3.76</v>
      </c>
      <c r="AM454" s="13">
        <f>ROUND(AVERAGE(Zinsswaps!AM383:AM454)+'iBoxx Extrapolation'!$H454,2)</f>
        <v>3.75</v>
      </c>
      <c r="AN454" s="13">
        <f>ROUND(AVERAGE(Zinsswaps!AN383:AN454)+'iBoxx Extrapolation'!$H454,2)</f>
        <v>3.74</v>
      </c>
      <c r="AO454" s="13">
        <f>ROUND(AVERAGE(Zinsswaps!AO383:AO454)+'iBoxx Extrapolation'!$H454,2)</f>
        <v>3.73</v>
      </c>
      <c r="AP454" s="13">
        <f>ROUND(AVERAGE(Zinsswaps!AP383:AP454)+'iBoxx Extrapolation'!$H454,2)</f>
        <v>3.7</v>
      </c>
      <c r="AQ454" s="13">
        <f>ROUND(AVERAGE(Zinsswaps!AQ383:AQ454)+'iBoxx Extrapolation'!$H454,2)</f>
        <v>3.68</v>
      </c>
      <c r="AR454" s="13">
        <f>ROUND(AVERAGE(Zinsswaps!AR383:AR454)+'iBoxx Extrapolation'!$H454,2)</f>
        <v>3.66</v>
      </c>
      <c r="AS454" s="13">
        <f>ROUND(AVERAGE(Zinsswaps!AS383:AS454)+'iBoxx Extrapolation'!$H454,2)</f>
        <v>3.64</v>
      </c>
      <c r="AT454" s="13">
        <f>ROUND(AVERAGE(Zinsswaps!AT383:AT454)+'iBoxx Extrapolation'!$H454,2)</f>
        <v>3.62</v>
      </c>
      <c r="AU454" s="13">
        <f>ROUND(AVERAGE(Zinsswaps!AU383:AU454)+'iBoxx Extrapolation'!$H454,2)</f>
        <v>3.61</v>
      </c>
      <c r="AV454" s="13">
        <f>ROUND(AVERAGE(Zinsswaps!AV383:AV454)+'iBoxx Extrapolation'!$H454,2)</f>
        <v>3.59</v>
      </c>
      <c r="AW454" s="13">
        <f>ROUND(AVERAGE(Zinsswaps!AW383:AW454)+'iBoxx Extrapolation'!$H454,2)</f>
        <v>3.57</v>
      </c>
      <c r="AX454" s="13">
        <f>ROUND(AVERAGE(Zinsswaps!AX383:AX454)+'iBoxx Extrapolation'!$H454,2)</f>
        <v>3.56</v>
      </c>
      <c r="AY454" s="13">
        <f>ROUND(AVERAGE(Zinsswaps!AY383:AY454)+'iBoxx Extrapolation'!$H454,2)</f>
        <v>3.54</v>
      </c>
    </row>
    <row r="455" spans="1:51" s="16" customFormat="1" x14ac:dyDescent="0.2">
      <c r="A455" s="12">
        <v>51074</v>
      </c>
      <c r="B455" s="13">
        <f>ROUND(AVERAGE(Zinsswaps!B384:B455)+'iBoxx Extrapolation'!$H455,2)</f>
        <v>2.99</v>
      </c>
      <c r="C455" s="13">
        <f>ROUND(AVERAGE(Zinsswaps!C384:C455)+'iBoxx Extrapolation'!$H455,2)</f>
        <v>3</v>
      </c>
      <c r="D455" s="13">
        <f>ROUND(AVERAGE(Zinsswaps!D384:D455)+'iBoxx Extrapolation'!$H455,2)</f>
        <v>3.05</v>
      </c>
      <c r="E455" s="13">
        <f>ROUND(AVERAGE(Zinsswaps!E384:E455)+'iBoxx Extrapolation'!$H455,2)</f>
        <v>3.12</v>
      </c>
      <c r="F455" s="13">
        <f>ROUND(AVERAGE(Zinsswaps!F384:F455)+'iBoxx Extrapolation'!$H455,2)</f>
        <v>3.19</v>
      </c>
      <c r="G455" s="13">
        <f>ROUND(AVERAGE(Zinsswaps!G384:G455)+'iBoxx Extrapolation'!$H455,2)</f>
        <v>3.27</v>
      </c>
      <c r="H455" s="13">
        <f>ROUND(AVERAGE(Zinsswaps!H384:H455)+'iBoxx Extrapolation'!$H455,2)</f>
        <v>3.34</v>
      </c>
      <c r="I455" s="13">
        <f>ROUND(AVERAGE(Zinsswaps!I384:I455)+'iBoxx Extrapolation'!$H455,2)</f>
        <v>3.41</v>
      </c>
      <c r="J455" s="13">
        <f>ROUND(AVERAGE(Zinsswaps!J384:J455)+'iBoxx Extrapolation'!$H455,2)</f>
        <v>3.48</v>
      </c>
      <c r="K455" s="13">
        <f>ROUND(AVERAGE(Zinsswaps!K384:K455)+'iBoxx Extrapolation'!$H455,2)</f>
        <v>3.54</v>
      </c>
      <c r="L455" s="13">
        <f>ROUND(AVERAGE(Zinsswaps!L384:L455)+'iBoxx Extrapolation'!$H455,2)</f>
        <v>3.6</v>
      </c>
      <c r="M455" s="13">
        <f>ROUND(AVERAGE(Zinsswaps!M384:M455)+'iBoxx Extrapolation'!$H455,2)</f>
        <v>3.65</v>
      </c>
      <c r="N455" s="13">
        <f>ROUND(AVERAGE(Zinsswaps!N384:N455)+'iBoxx Extrapolation'!$H455,2)</f>
        <v>3.7</v>
      </c>
      <c r="O455" s="13">
        <f>ROUND(AVERAGE(Zinsswaps!O384:O455)+'iBoxx Extrapolation'!$H455,2)</f>
        <v>3.75</v>
      </c>
      <c r="P455" s="13">
        <f>ROUND(AVERAGE(Zinsswaps!P384:P455)+'iBoxx Extrapolation'!$H455,2)</f>
        <v>3.78</v>
      </c>
      <c r="Q455" s="13">
        <f>ROUND(AVERAGE(Zinsswaps!Q384:Q455)+'iBoxx Extrapolation'!$H455,2)</f>
        <v>3.81</v>
      </c>
      <c r="R455" s="13">
        <f>ROUND(AVERAGE(Zinsswaps!R384:R455)+'iBoxx Extrapolation'!$H455,2)</f>
        <v>3.83</v>
      </c>
      <c r="S455" s="13">
        <f>ROUND(AVERAGE(Zinsswaps!S384:S455)+'iBoxx Extrapolation'!$H455,2)</f>
        <v>3.85</v>
      </c>
      <c r="T455" s="13">
        <f>ROUND(AVERAGE(Zinsswaps!T384:T455)+'iBoxx Extrapolation'!$H455,2)</f>
        <v>3.87</v>
      </c>
      <c r="U455" s="13">
        <f>ROUND(AVERAGE(Zinsswaps!U384:U455)+'iBoxx Extrapolation'!$H455,2)</f>
        <v>3.89</v>
      </c>
      <c r="V455" s="13">
        <f>ROUND(AVERAGE(Zinsswaps!V384:V455)+'iBoxx Extrapolation'!$H455,2)</f>
        <v>3.89</v>
      </c>
      <c r="W455" s="13">
        <f>ROUND(AVERAGE(Zinsswaps!W384:W455)+'iBoxx Extrapolation'!$H455,2)</f>
        <v>3.89</v>
      </c>
      <c r="X455" s="13">
        <f>ROUND(AVERAGE(Zinsswaps!X384:X455)+'iBoxx Extrapolation'!$H455,2)</f>
        <v>3.89</v>
      </c>
      <c r="Y455" s="13">
        <f>ROUND(AVERAGE(Zinsswaps!Y384:Y455)+'iBoxx Extrapolation'!$H455,2)</f>
        <v>3.89</v>
      </c>
      <c r="Z455" s="13">
        <f>ROUND(AVERAGE(Zinsswaps!Z384:Z455)+'iBoxx Extrapolation'!$H455,2)</f>
        <v>3.89</v>
      </c>
      <c r="AA455" s="13">
        <f>ROUND(AVERAGE(Zinsswaps!AA384:AA455)+'iBoxx Extrapolation'!$H455,2)</f>
        <v>3.88</v>
      </c>
      <c r="AB455" s="13">
        <f>ROUND(AVERAGE(Zinsswaps!AB384:AB455)+'iBoxx Extrapolation'!$H455,2)</f>
        <v>3.88</v>
      </c>
      <c r="AC455" s="13">
        <f>ROUND(AVERAGE(Zinsswaps!AC384:AC455)+'iBoxx Extrapolation'!$H455,2)</f>
        <v>3.87</v>
      </c>
      <c r="AD455" s="13">
        <f>ROUND(AVERAGE(Zinsswaps!AD384:AD455)+'iBoxx Extrapolation'!$H455,2)</f>
        <v>3.86</v>
      </c>
      <c r="AE455" s="13">
        <f>ROUND(AVERAGE(Zinsswaps!AE384:AE455)+'iBoxx Extrapolation'!$H455,2)</f>
        <v>3.86</v>
      </c>
      <c r="AF455" s="13">
        <f>ROUND(AVERAGE(Zinsswaps!AF384:AF455)+'iBoxx Extrapolation'!$H455,2)</f>
        <v>3.84</v>
      </c>
      <c r="AG455" s="13">
        <f>ROUND(AVERAGE(Zinsswaps!AG384:AG455)+'iBoxx Extrapolation'!$H455,2)</f>
        <v>3.82</v>
      </c>
      <c r="AH455" s="13">
        <f>ROUND(AVERAGE(Zinsswaps!AH384:AH455)+'iBoxx Extrapolation'!$H455,2)</f>
        <v>3.81</v>
      </c>
      <c r="AI455" s="13">
        <f>ROUND(AVERAGE(Zinsswaps!AI384:AI455)+'iBoxx Extrapolation'!$H455,2)</f>
        <v>3.79</v>
      </c>
      <c r="AJ455" s="13">
        <f>ROUND(AVERAGE(Zinsswaps!AJ384:AJ455)+'iBoxx Extrapolation'!$H455,2)</f>
        <v>3.78</v>
      </c>
      <c r="AK455" s="13">
        <f>ROUND(AVERAGE(Zinsswaps!AK384:AK455)+'iBoxx Extrapolation'!$H455,2)</f>
        <v>3.77</v>
      </c>
      <c r="AL455" s="13">
        <f>ROUND(AVERAGE(Zinsswaps!AL384:AL455)+'iBoxx Extrapolation'!$H455,2)</f>
        <v>3.76</v>
      </c>
      <c r="AM455" s="13">
        <f>ROUND(AVERAGE(Zinsswaps!AM384:AM455)+'iBoxx Extrapolation'!$H455,2)</f>
        <v>3.75</v>
      </c>
      <c r="AN455" s="13">
        <f>ROUND(AVERAGE(Zinsswaps!AN384:AN455)+'iBoxx Extrapolation'!$H455,2)</f>
        <v>3.74</v>
      </c>
      <c r="AO455" s="13">
        <f>ROUND(AVERAGE(Zinsswaps!AO384:AO455)+'iBoxx Extrapolation'!$H455,2)</f>
        <v>3.73</v>
      </c>
      <c r="AP455" s="13">
        <f>ROUND(AVERAGE(Zinsswaps!AP384:AP455)+'iBoxx Extrapolation'!$H455,2)</f>
        <v>3.7</v>
      </c>
      <c r="AQ455" s="13">
        <f>ROUND(AVERAGE(Zinsswaps!AQ384:AQ455)+'iBoxx Extrapolation'!$H455,2)</f>
        <v>3.68</v>
      </c>
      <c r="AR455" s="13">
        <f>ROUND(AVERAGE(Zinsswaps!AR384:AR455)+'iBoxx Extrapolation'!$H455,2)</f>
        <v>3.66</v>
      </c>
      <c r="AS455" s="13">
        <f>ROUND(AVERAGE(Zinsswaps!AS384:AS455)+'iBoxx Extrapolation'!$H455,2)</f>
        <v>3.64</v>
      </c>
      <c r="AT455" s="13">
        <f>ROUND(AVERAGE(Zinsswaps!AT384:AT455)+'iBoxx Extrapolation'!$H455,2)</f>
        <v>3.62</v>
      </c>
      <c r="AU455" s="13">
        <f>ROUND(AVERAGE(Zinsswaps!AU384:AU455)+'iBoxx Extrapolation'!$H455,2)</f>
        <v>3.61</v>
      </c>
      <c r="AV455" s="13">
        <f>ROUND(AVERAGE(Zinsswaps!AV384:AV455)+'iBoxx Extrapolation'!$H455,2)</f>
        <v>3.59</v>
      </c>
      <c r="AW455" s="13">
        <f>ROUND(AVERAGE(Zinsswaps!AW384:AW455)+'iBoxx Extrapolation'!$H455,2)</f>
        <v>3.57</v>
      </c>
      <c r="AX455" s="13">
        <f>ROUND(AVERAGE(Zinsswaps!AX384:AX455)+'iBoxx Extrapolation'!$H455,2)</f>
        <v>3.56</v>
      </c>
      <c r="AY455" s="13">
        <f>ROUND(AVERAGE(Zinsswaps!AY384:AY455)+'iBoxx Extrapolation'!$H455,2)</f>
        <v>3.54</v>
      </c>
    </row>
    <row r="456" spans="1:51" s="16" customFormat="1" x14ac:dyDescent="0.2">
      <c r="A456" s="12">
        <v>51104</v>
      </c>
      <c r="B456" s="13">
        <f>ROUND(AVERAGE(Zinsswaps!B385:B456)+'iBoxx Extrapolation'!$H456,2)</f>
        <v>2.99</v>
      </c>
      <c r="C456" s="13">
        <f>ROUND(AVERAGE(Zinsswaps!C385:C456)+'iBoxx Extrapolation'!$H456,2)</f>
        <v>3</v>
      </c>
      <c r="D456" s="13">
        <f>ROUND(AVERAGE(Zinsswaps!D385:D456)+'iBoxx Extrapolation'!$H456,2)</f>
        <v>3.05</v>
      </c>
      <c r="E456" s="13">
        <f>ROUND(AVERAGE(Zinsswaps!E385:E456)+'iBoxx Extrapolation'!$H456,2)</f>
        <v>3.12</v>
      </c>
      <c r="F456" s="13">
        <f>ROUND(AVERAGE(Zinsswaps!F385:F456)+'iBoxx Extrapolation'!$H456,2)</f>
        <v>3.19</v>
      </c>
      <c r="G456" s="13">
        <f>ROUND(AVERAGE(Zinsswaps!G385:G456)+'iBoxx Extrapolation'!$H456,2)</f>
        <v>3.27</v>
      </c>
      <c r="H456" s="13">
        <f>ROUND(AVERAGE(Zinsswaps!H385:H456)+'iBoxx Extrapolation'!$H456,2)</f>
        <v>3.34</v>
      </c>
      <c r="I456" s="13">
        <f>ROUND(AVERAGE(Zinsswaps!I385:I456)+'iBoxx Extrapolation'!$H456,2)</f>
        <v>3.41</v>
      </c>
      <c r="J456" s="13">
        <f>ROUND(AVERAGE(Zinsswaps!J385:J456)+'iBoxx Extrapolation'!$H456,2)</f>
        <v>3.48</v>
      </c>
      <c r="K456" s="13">
        <f>ROUND(AVERAGE(Zinsswaps!K385:K456)+'iBoxx Extrapolation'!$H456,2)</f>
        <v>3.54</v>
      </c>
      <c r="L456" s="13">
        <f>ROUND(AVERAGE(Zinsswaps!L385:L456)+'iBoxx Extrapolation'!$H456,2)</f>
        <v>3.6</v>
      </c>
      <c r="M456" s="13">
        <f>ROUND(AVERAGE(Zinsswaps!M385:M456)+'iBoxx Extrapolation'!$H456,2)</f>
        <v>3.65</v>
      </c>
      <c r="N456" s="13">
        <f>ROUND(AVERAGE(Zinsswaps!N385:N456)+'iBoxx Extrapolation'!$H456,2)</f>
        <v>3.7</v>
      </c>
      <c r="O456" s="13">
        <f>ROUND(AVERAGE(Zinsswaps!O385:O456)+'iBoxx Extrapolation'!$H456,2)</f>
        <v>3.75</v>
      </c>
      <c r="P456" s="13">
        <f>ROUND(AVERAGE(Zinsswaps!P385:P456)+'iBoxx Extrapolation'!$H456,2)</f>
        <v>3.78</v>
      </c>
      <c r="Q456" s="13">
        <f>ROUND(AVERAGE(Zinsswaps!Q385:Q456)+'iBoxx Extrapolation'!$H456,2)</f>
        <v>3.81</v>
      </c>
      <c r="R456" s="13">
        <f>ROUND(AVERAGE(Zinsswaps!R385:R456)+'iBoxx Extrapolation'!$H456,2)</f>
        <v>3.83</v>
      </c>
      <c r="S456" s="13">
        <f>ROUND(AVERAGE(Zinsswaps!S385:S456)+'iBoxx Extrapolation'!$H456,2)</f>
        <v>3.85</v>
      </c>
      <c r="T456" s="13">
        <f>ROUND(AVERAGE(Zinsswaps!T385:T456)+'iBoxx Extrapolation'!$H456,2)</f>
        <v>3.87</v>
      </c>
      <c r="U456" s="13">
        <f>ROUND(AVERAGE(Zinsswaps!U385:U456)+'iBoxx Extrapolation'!$H456,2)</f>
        <v>3.89</v>
      </c>
      <c r="V456" s="13">
        <f>ROUND(AVERAGE(Zinsswaps!V385:V456)+'iBoxx Extrapolation'!$H456,2)</f>
        <v>3.89</v>
      </c>
      <c r="W456" s="13">
        <f>ROUND(AVERAGE(Zinsswaps!W385:W456)+'iBoxx Extrapolation'!$H456,2)</f>
        <v>3.89</v>
      </c>
      <c r="X456" s="13">
        <f>ROUND(AVERAGE(Zinsswaps!X385:X456)+'iBoxx Extrapolation'!$H456,2)</f>
        <v>3.89</v>
      </c>
      <c r="Y456" s="13">
        <f>ROUND(AVERAGE(Zinsswaps!Y385:Y456)+'iBoxx Extrapolation'!$H456,2)</f>
        <v>3.89</v>
      </c>
      <c r="Z456" s="13">
        <f>ROUND(AVERAGE(Zinsswaps!Z385:Z456)+'iBoxx Extrapolation'!$H456,2)</f>
        <v>3.89</v>
      </c>
      <c r="AA456" s="13">
        <f>ROUND(AVERAGE(Zinsswaps!AA385:AA456)+'iBoxx Extrapolation'!$H456,2)</f>
        <v>3.88</v>
      </c>
      <c r="AB456" s="13">
        <f>ROUND(AVERAGE(Zinsswaps!AB385:AB456)+'iBoxx Extrapolation'!$H456,2)</f>
        <v>3.88</v>
      </c>
      <c r="AC456" s="13">
        <f>ROUND(AVERAGE(Zinsswaps!AC385:AC456)+'iBoxx Extrapolation'!$H456,2)</f>
        <v>3.87</v>
      </c>
      <c r="AD456" s="13">
        <f>ROUND(AVERAGE(Zinsswaps!AD385:AD456)+'iBoxx Extrapolation'!$H456,2)</f>
        <v>3.86</v>
      </c>
      <c r="AE456" s="13">
        <f>ROUND(AVERAGE(Zinsswaps!AE385:AE456)+'iBoxx Extrapolation'!$H456,2)</f>
        <v>3.86</v>
      </c>
      <c r="AF456" s="13">
        <f>ROUND(AVERAGE(Zinsswaps!AF385:AF456)+'iBoxx Extrapolation'!$H456,2)</f>
        <v>3.84</v>
      </c>
      <c r="AG456" s="13">
        <f>ROUND(AVERAGE(Zinsswaps!AG385:AG456)+'iBoxx Extrapolation'!$H456,2)</f>
        <v>3.82</v>
      </c>
      <c r="AH456" s="13">
        <f>ROUND(AVERAGE(Zinsswaps!AH385:AH456)+'iBoxx Extrapolation'!$H456,2)</f>
        <v>3.81</v>
      </c>
      <c r="AI456" s="13">
        <f>ROUND(AVERAGE(Zinsswaps!AI385:AI456)+'iBoxx Extrapolation'!$H456,2)</f>
        <v>3.79</v>
      </c>
      <c r="AJ456" s="13">
        <f>ROUND(AVERAGE(Zinsswaps!AJ385:AJ456)+'iBoxx Extrapolation'!$H456,2)</f>
        <v>3.78</v>
      </c>
      <c r="AK456" s="13">
        <f>ROUND(AVERAGE(Zinsswaps!AK385:AK456)+'iBoxx Extrapolation'!$H456,2)</f>
        <v>3.77</v>
      </c>
      <c r="AL456" s="13">
        <f>ROUND(AVERAGE(Zinsswaps!AL385:AL456)+'iBoxx Extrapolation'!$H456,2)</f>
        <v>3.76</v>
      </c>
      <c r="AM456" s="13">
        <f>ROUND(AVERAGE(Zinsswaps!AM385:AM456)+'iBoxx Extrapolation'!$H456,2)</f>
        <v>3.75</v>
      </c>
      <c r="AN456" s="13">
        <f>ROUND(AVERAGE(Zinsswaps!AN385:AN456)+'iBoxx Extrapolation'!$H456,2)</f>
        <v>3.74</v>
      </c>
      <c r="AO456" s="13">
        <f>ROUND(AVERAGE(Zinsswaps!AO385:AO456)+'iBoxx Extrapolation'!$H456,2)</f>
        <v>3.73</v>
      </c>
      <c r="AP456" s="13">
        <f>ROUND(AVERAGE(Zinsswaps!AP385:AP456)+'iBoxx Extrapolation'!$H456,2)</f>
        <v>3.7</v>
      </c>
      <c r="AQ456" s="13">
        <f>ROUND(AVERAGE(Zinsswaps!AQ385:AQ456)+'iBoxx Extrapolation'!$H456,2)</f>
        <v>3.68</v>
      </c>
      <c r="AR456" s="13">
        <f>ROUND(AVERAGE(Zinsswaps!AR385:AR456)+'iBoxx Extrapolation'!$H456,2)</f>
        <v>3.66</v>
      </c>
      <c r="AS456" s="13">
        <f>ROUND(AVERAGE(Zinsswaps!AS385:AS456)+'iBoxx Extrapolation'!$H456,2)</f>
        <v>3.64</v>
      </c>
      <c r="AT456" s="13">
        <f>ROUND(AVERAGE(Zinsswaps!AT385:AT456)+'iBoxx Extrapolation'!$H456,2)</f>
        <v>3.62</v>
      </c>
      <c r="AU456" s="13">
        <f>ROUND(AVERAGE(Zinsswaps!AU385:AU456)+'iBoxx Extrapolation'!$H456,2)</f>
        <v>3.61</v>
      </c>
      <c r="AV456" s="13">
        <f>ROUND(AVERAGE(Zinsswaps!AV385:AV456)+'iBoxx Extrapolation'!$H456,2)</f>
        <v>3.59</v>
      </c>
      <c r="AW456" s="13">
        <f>ROUND(AVERAGE(Zinsswaps!AW385:AW456)+'iBoxx Extrapolation'!$H456,2)</f>
        <v>3.57</v>
      </c>
      <c r="AX456" s="13">
        <f>ROUND(AVERAGE(Zinsswaps!AX385:AX456)+'iBoxx Extrapolation'!$H456,2)</f>
        <v>3.56</v>
      </c>
      <c r="AY456" s="13">
        <f>ROUND(AVERAGE(Zinsswaps!AY385:AY456)+'iBoxx Extrapolation'!$H456,2)</f>
        <v>3.54</v>
      </c>
    </row>
    <row r="457" spans="1:51" s="16" customFormat="1" x14ac:dyDescent="0.2">
      <c r="A457" s="12">
        <v>51135</v>
      </c>
      <c r="B457" s="13">
        <f>ROUND(AVERAGE(Zinsswaps!B386:B457)+'iBoxx Extrapolation'!$H457,2)</f>
        <v>2.99</v>
      </c>
      <c r="C457" s="13">
        <f>ROUND(AVERAGE(Zinsswaps!C386:C457)+'iBoxx Extrapolation'!$H457,2)</f>
        <v>3</v>
      </c>
      <c r="D457" s="13">
        <f>ROUND(AVERAGE(Zinsswaps!D386:D457)+'iBoxx Extrapolation'!$H457,2)</f>
        <v>3.05</v>
      </c>
      <c r="E457" s="13">
        <f>ROUND(AVERAGE(Zinsswaps!E386:E457)+'iBoxx Extrapolation'!$H457,2)</f>
        <v>3.12</v>
      </c>
      <c r="F457" s="13">
        <f>ROUND(AVERAGE(Zinsswaps!F386:F457)+'iBoxx Extrapolation'!$H457,2)</f>
        <v>3.19</v>
      </c>
      <c r="G457" s="13">
        <f>ROUND(AVERAGE(Zinsswaps!G386:G457)+'iBoxx Extrapolation'!$H457,2)</f>
        <v>3.27</v>
      </c>
      <c r="H457" s="13">
        <f>ROUND(AVERAGE(Zinsswaps!H386:H457)+'iBoxx Extrapolation'!$H457,2)</f>
        <v>3.34</v>
      </c>
      <c r="I457" s="13">
        <f>ROUND(AVERAGE(Zinsswaps!I386:I457)+'iBoxx Extrapolation'!$H457,2)</f>
        <v>3.41</v>
      </c>
      <c r="J457" s="13">
        <f>ROUND(AVERAGE(Zinsswaps!J386:J457)+'iBoxx Extrapolation'!$H457,2)</f>
        <v>3.48</v>
      </c>
      <c r="K457" s="13">
        <f>ROUND(AVERAGE(Zinsswaps!K386:K457)+'iBoxx Extrapolation'!$H457,2)</f>
        <v>3.54</v>
      </c>
      <c r="L457" s="13">
        <f>ROUND(AVERAGE(Zinsswaps!L386:L457)+'iBoxx Extrapolation'!$H457,2)</f>
        <v>3.6</v>
      </c>
      <c r="M457" s="13">
        <f>ROUND(AVERAGE(Zinsswaps!M386:M457)+'iBoxx Extrapolation'!$H457,2)</f>
        <v>3.65</v>
      </c>
      <c r="N457" s="13">
        <f>ROUND(AVERAGE(Zinsswaps!N386:N457)+'iBoxx Extrapolation'!$H457,2)</f>
        <v>3.7</v>
      </c>
      <c r="O457" s="13">
        <f>ROUND(AVERAGE(Zinsswaps!O386:O457)+'iBoxx Extrapolation'!$H457,2)</f>
        <v>3.75</v>
      </c>
      <c r="P457" s="13">
        <f>ROUND(AVERAGE(Zinsswaps!P386:P457)+'iBoxx Extrapolation'!$H457,2)</f>
        <v>3.78</v>
      </c>
      <c r="Q457" s="13">
        <f>ROUND(AVERAGE(Zinsswaps!Q386:Q457)+'iBoxx Extrapolation'!$H457,2)</f>
        <v>3.81</v>
      </c>
      <c r="R457" s="13">
        <f>ROUND(AVERAGE(Zinsswaps!R386:R457)+'iBoxx Extrapolation'!$H457,2)</f>
        <v>3.83</v>
      </c>
      <c r="S457" s="13">
        <f>ROUND(AVERAGE(Zinsswaps!S386:S457)+'iBoxx Extrapolation'!$H457,2)</f>
        <v>3.85</v>
      </c>
      <c r="T457" s="13">
        <f>ROUND(AVERAGE(Zinsswaps!T386:T457)+'iBoxx Extrapolation'!$H457,2)</f>
        <v>3.87</v>
      </c>
      <c r="U457" s="13">
        <f>ROUND(AVERAGE(Zinsswaps!U386:U457)+'iBoxx Extrapolation'!$H457,2)</f>
        <v>3.89</v>
      </c>
      <c r="V457" s="13">
        <f>ROUND(AVERAGE(Zinsswaps!V386:V457)+'iBoxx Extrapolation'!$H457,2)</f>
        <v>3.89</v>
      </c>
      <c r="W457" s="13">
        <f>ROUND(AVERAGE(Zinsswaps!W386:W457)+'iBoxx Extrapolation'!$H457,2)</f>
        <v>3.89</v>
      </c>
      <c r="X457" s="13">
        <f>ROUND(AVERAGE(Zinsswaps!X386:X457)+'iBoxx Extrapolation'!$H457,2)</f>
        <v>3.89</v>
      </c>
      <c r="Y457" s="13">
        <f>ROUND(AVERAGE(Zinsswaps!Y386:Y457)+'iBoxx Extrapolation'!$H457,2)</f>
        <v>3.89</v>
      </c>
      <c r="Z457" s="13">
        <f>ROUND(AVERAGE(Zinsswaps!Z386:Z457)+'iBoxx Extrapolation'!$H457,2)</f>
        <v>3.89</v>
      </c>
      <c r="AA457" s="13">
        <f>ROUND(AVERAGE(Zinsswaps!AA386:AA457)+'iBoxx Extrapolation'!$H457,2)</f>
        <v>3.88</v>
      </c>
      <c r="AB457" s="13">
        <f>ROUND(AVERAGE(Zinsswaps!AB386:AB457)+'iBoxx Extrapolation'!$H457,2)</f>
        <v>3.88</v>
      </c>
      <c r="AC457" s="13">
        <f>ROUND(AVERAGE(Zinsswaps!AC386:AC457)+'iBoxx Extrapolation'!$H457,2)</f>
        <v>3.87</v>
      </c>
      <c r="AD457" s="13">
        <f>ROUND(AVERAGE(Zinsswaps!AD386:AD457)+'iBoxx Extrapolation'!$H457,2)</f>
        <v>3.86</v>
      </c>
      <c r="AE457" s="13">
        <f>ROUND(AVERAGE(Zinsswaps!AE386:AE457)+'iBoxx Extrapolation'!$H457,2)</f>
        <v>3.86</v>
      </c>
      <c r="AF457" s="13">
        <f>ROUND(AVERAGE(Zinsswaps!AF386:AF457)+'iBoxx Extrapolation'!$H457,2)</f>
        <v>3.84</v>
      </c>
      <c r="AG457" s="13">
        <f>ROUND(AVERAGE(Zinsswaps!AG386:AG457)+'iBoxx Extrapolation'!$H457,2)</f>
        <v>3.82</v>
      </c>
      <c r="AH457" s="13">
        <f>ROUND(AVERAGE(Zinsswaps!AH386:AH457)+'iBoxx Extrapolation'!$H457,2)</f>
        <v>3.81</v>
      </c>
      <c r="AI457" s="13">
        <f>ROUND(AVERAGE(Zinsswaps!AI386:AI457)+'iBoxx Extrapolation'!$H457,2)</f>
        <v>3.79</v>
      </c>
      <c r="AJ457" s="13">
        <f>ROUND(AVERAGE(Zinsswaps!AJ386:AJ457)+'iBoxx Extrapolation'!$H457,2)</f>
        <v>3.78</v>
      </c>
      <c r="AK457" s="13">
        <f>ROUND(AVERAGE(Zinsswaps!AK386:AK457)+'iBoxx Extrapolation'!$H457,2)</f>
        <v>3.77</v>
      </c>
      <c r="AL457" s="13">
        <f>ROUND(AVERAGE(Zinsswaps!AL386:AL457)+'iBoxx Extrapolation'!$H457,2)</f>
        <v>3.76</v>
      </c>
      <c r="AM457" s="13">
        <f>ROUND(AVERAGE(Zinsswaps!AM386:AM457)+'iBoxx Extrapolation'!$H457,2)</f>
        <v>3.75</v>
      </c>
      <c r="AN457" s="13">
        <f>ROUND(AVERAGE(Zinsswaps!AN386:AN457)+'iBoxx Extrapolation'!$H457,2)</f>
        <v>3.74</v>
      </c>
      <c r="AO457" s="13">
        <f>ROUND(AVERAGE(Zinsswaps!AO386:AO457)+'iBoxx Extrapolation'!$H457,2)</f>
        <v>3.73</v>
      </c>
      <c r="AP457" s="13">
        <f>ROUND(AVERAGE(Zinsswaps!AP386:AP457)+'iBoxx Extrapolation'!$H457,2)</f>
        <v>3.7</v>
      </c>
      <c r="AQ457" s="13">
        <f>ROUND(AVERAGE(Zinsswaps!AQ386:AQ457)+'iBoxx Extrapolation'!$H457,2)</f>
        <v>3.68</v>
      </c>
      <c r="AR457" s="13">
        <f>ROUND(AVERAGE(Zinsswaps!AR386:AR457)+'iBoxx Extrapolation'!$H457,2)</f>
        <v>3.66</v>
      </c>
      <c r="AS457" s="13">
        <f>ROUND(AVERAGE(Zinsswaps!AS386:AS457)+'iBoxx Extrapolation'!$H457,2)</f>
        <v>3.64</v>
      </c>
      <c r="AT457" s="13">
        <f>ROUND(AVERAGE(Zinsswaps!AT386:AT457)+'iBoxx Extrapolation'!$H457,2)</f>
        <v>3.62</v>
      </c>
      <c r="AU457" s="13">
        <f>ROUND(AVERAGE(Zinsswaps!AU386:AU457)+'iBoxx Extrapolation'!$H457,2)</f>
        <v>3.61</v>
      </c>
      <c r="AV457" s="13">
        <f>ROUND(AVERAGE(Zinsswaps!AV386:AV457)+'iBoxx Extrapolation'!$H457,2)</f>
        <v>3.59</v>
      </c>
      <c r="AW457" s="13">
        <f>ROUND(AVERAGE(Zinsswaps!AW386:AW457)+'iBoxx Extrapolation'!$H457,2)</f>
        <v>3.57</v>
      </c>
      <c r="AX457" s="13">
        <f>ROUND(AVERAGE(Zinsswaps!AX386:AX457)+'iBoxx Extrapolation'!$H457,2)</f>
        <v>3.56</v>
      </c>
      <c r="AY457" s="13">
        <f>ROUND(AVERAGE(Zinsswaps!AY386:AY457)+'iBoxx Extrapolation'!$H457,2)</f>
        <v>3.54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6254-5355-4785-B60A-AF97D0FF83E6}">
  <dimension ref="A1:AY457"/>
  <sheetViews>
    <sheetView workbookViewId="0">
      <pane xSplit="1" ySplit="1" topLeftCell="B265" activePane="bottomRight" state="frozen"/>
      <selection pane="topRight" activeCell="B1" sqref="B1"/>
      <selection pane="bottomLeft" activeCell="A2" sqref="A2"/>
      <selection pane="bottomRight" activeCell="H291" sqref="H291"/>
    </sheetView>
  </sheetViews>
  <sheetFormatPr baseColWidth="10" defaultColWidth="9.140625" defaultRowHeight="12" x14ac:dyDescent="0.2"/>
  <cols>
    <col min="1" max="1" width="8.7109375" style="7" bestFit="1" customWidth="1"/>
    <col min="2" max="10" width="6.140625" style="7" bestFit="1" customWidth="1"/>
    <col min="11" max="51" width="7" style="7" bestFit="1" customWidth="1"/>
    <col min="52" max="16384" width="9.140625" style="7"/>
  </cols>
  <sheetData>
    <row r="1" spans="1:51" x14ac:dyDescent="0.2">
      <c r="A1" s="4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">
      <c r="A2" s="5">
        <v>37287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">
      <c r="A3" s="5">
        <v>37315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">
      <c r="A4" s="5">
        <v>37346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">
      <c r="A5" s="5">
        <v>37376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">
      <c r="A6" s="5">
        <v>37407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">
      <c r="A7" s="5">
        <v>37437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">
      <c r="A8" s="5">
        <v>37468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">
      <c r="A9" s="5">
        <v>37499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">
      <c r="A10" s="5">
        <v>37529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">
      <c r="A11" s="5">
        <v>37560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">
      <c r="A12" s="5">
        <v>37590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">
      <c r="A13" s="5">
        <v>37621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">
      <c r="A14" s="5">
        <v>37652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">
      <c r="A15" s="5">
        <v>37680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">
      <c r="A16" s="5">
        <v>37711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">
      <c r="A17" s="5">
        <v>37741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">
      <c r="A18" s="5">
        <v>37772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">
      <c r="A19" s="5">
        <v>37802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">
      <c r="A20" s="5">
        <v>37833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">
      <c r="A21" s="5">
        <v>37864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">
      <c r="A22" s="5">
        <v>37894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">
      <c r="A23" s="5">
        <v>37925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">
      <c r="A24" s="5">
        <v>37955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">
      <c r="A25" s="5">
        <v>37986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">
      <c r="A26" s="5">
        <v>38017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">
      <c r="A27" s="5">
        <v>38046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">
      <c r="A28" s="5">
        <v>38077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">
      <c r="A29" s="5">
        <v>38107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">
      <c r="A30" s="5">
        <v>38138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">
      <c r="A31" s="5">
        <v>38168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">
      <c r="A32" s="5">
        <v>38199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">
      <c r="A33" s="5">
        <v>38230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">
      <c r="A34" s="5">
        <v>38260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">
      <c r="A35" s="5">
        <v>38291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">
      <c r="A36" s="5">
        <v>38321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">
      <c r="A37" s="5">
        <v>38352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">
      <c r="A38" s="5">
        <v>38383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">
      <c r="A39" s="5">
        <v>38411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">
      <c r="A40" s="5">
        <v>38442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">
      <c r="A41" s="5">
        <v>38472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">
      <c r="A42" s="5">
        <v>38503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">
      <c r="A43" s="5">
        <v>38533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">
      <c r="A44" s="5">
        <v>38564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">
      <c r="A45" s="5">
        <v>38595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">
      <c r="A46" s="5">
        <v>38625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">
      <c r="A47" s="5">
        <v>38656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">
      <c r="A48" s="5">
        <v>38686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">
      <c r="A49" s="5">
        <v>38717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">
      <c r="A50" s="5">
        <v>38748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">
      <c r="A51" s="5">
        <v>38776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">
      <c r="A52" s="5">
        <v>38807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">
      <c r="A53" s="5">
        <v>38837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">
      <c r="A54" s="5">
        <v>38868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">
      <c r="A55" s="5">
        <v>38898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">
      <c r="A56" s="5">
        <v>38929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">
      <c r="A57" s="5">
        <v>38960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">
      <c r="A58" s="5">
        <v>38990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">
      <c r="A59" s="5">
        <v>39021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">
      <c r="A60" s="5">
        <v>39051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">
      <c r="A61" s="5">
        <v>39082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">
      <c r="A62" s="5">
        <v>39113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">
      <c r="A63" s="5">
        <v>39141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">
      <c r="A64" s="5">
        <v>39172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">
      <c r="A65" s="5">
        <v>39202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">
      <c r="A66" s="5">
        <v>39233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">
      <c r="A67" s="5">
        <v>39263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">
      <c r="A68" s="5">
        <v>39294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">
      <c r="A69" s="5">
        <v>39325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">
      <c r="A70" s="5">
        <v>39355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">
      <c r="A71" s="5">
        <v>39386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">
      <c r="A72" s="5">
        <v>39416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">
      <c r="A73" s="5">
        <v>39447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">
      <c r="A74" s="5">
        <v>39478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">
      <c r="A75" s="5">
        <v>39507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">
      <c r="A76" s="5">
        <v>39538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">
      <c r="A77" s="5">
        <v>39568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">
      <c r="A78" s="5">
        <v>39599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">
      <c r="A79" s="5">
        <v>39629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">
      <c r="A80" s="5">
        <v>39660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">
      <c r="A81" s="5">
        <v>39691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">
      <c r="A82" s="5">
        <v>39721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">
      <c r="A83" s="5">
        <v>39752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">
      <c r="A84" s="5">
        <v>39782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">
      <c r="A85" s="5">
        <v>39813</v>
      </c>
      <c r="B85" s="6">
        <v>3.93</v>
      </c>
      <c r="C85" s="6">
        <v>4.07</v>
      </c>
      <c r="D85" s="6">
        <v>4.2300000000000004</v>
      </c>
      <c r="E85" s="6">
        <v>4.38</v>
      </c>
      <c r="F85" s="6">
        <v>4.5</v>
      </c>
      <c r="G85" s="6">
        <v>4.62</v>
      </c>
      <c r="H85" s="6">
        <v>4.72</v>
      </c>
      <c r="I85" s="6">
        <v>4.82</v>
      </c>
      <c r="J85" s="6">
        <v>4.91</v>
      </c>
      <c r="K85" s="6">
        <v>4.9800000000000004</v>
      </c>
      <c r="L85" s="6">
        <v>5.05</v>
      </c>
      <c r="M85" s="6">
        <v>5.1100000000000003</v>
      </c>
      <c r="N85" s="6">
        <v>5.16</v>
      </c>
      <c r="O85" s="6">
        <v>5.21</v>
      </c>
      <c r="P85" s="6">
        <v>5.25</v>
      </c>
      <c r="Q85" s="6">
        <v>5.28</v>
      </c>
      <c r="R85" s="6">
        <v>5.31</v>
      </c>
      <c r="S85" s="6">
        <v>5.34</v>
      </c>
      <c r="T85" s="6">
        <v>5.36</v>
      </c>
      <c r="U85" s="6">
        <v>5.38</v>
      </c>
      <c r="V85" s="6">
        <v>5.39</v>
      </c>
      <c r="W85" s="6">
        <v>5.39</v>
      </c>
      <c r="X85" s="6">
        <v>5.4</v>
      </c>
      <c r="Y85" s="6">
        <v>5.4</v>
      </c>
      <c r="Z85" s="6">
        <v>5.41</v>
      </c>
      <c r="AA85" s="6">
        <v>5.4</v>
      </c>
      <c r="AB85" s="6">
        <v>5.4</v>
      </c>
      <c r="AC85" s="6">
        <v>5.39</v>
      </c>
      <c r="AD85" s="6">
        <v>5.39</v>
      </c>
      <c r="AE85" s="6">
        <v>5.38</v>
      </c>
      <c r="AF85" s="6">
        <v>5.37</v>
      </c>
      <c r="AG85" s="6">
        <v>5.37</v>
      </c>
      <c r="AH85" s="6">
        <v>5.36</v>
      </c>
      <c r="AI85" s="6">
        <v>5.35</v>
      </c>
      <c r="AJ85" s="6">
        <v>5.34</v>
      </c>
      <c r="AK85" s="6">
        <v>5.33</v>
      </c>
      <c r="AL85" s="6">
        <v>5.33</v>
      </c>
      <c r="AM85" s="6">
        <v>5.32</v>
      </c>
      <c r="AN85" s="6">
        <v>5.32</v>
      </c>
      <c r="AO85" s="6">
        <v>5.31</v>
      </c>
      <c r="AP85" s="6">
        <v>5.3</v>
      </c>
      <c r="AQ85" s="6">
        <v>5.29</v>
      </c>
      <c r="AR85" s="6">
        <v>5.28</v>
      </c>
      <c r="AS85" s="6">
        <v>5.27</v>
      </c>
      <c r="AT85" s="6">
        <v>5.26</v>
      </c>
      <c r="AU85" s="6">
        <v>5.26</v>
      </c>
      <c r="AV85" s="6">
        <v>5.25</v>
      </c>
      <c r="AW85" s="6">
        <v>5.24</v>
      </c>
      <c r="AX85" s="6">
        <v>5.23</v>
      </c>
      <c r="AY85" s="6">
        <v>5.23</v>
      </c>
    </row>
    <row r="86" spans="1:51" x14ac:dyDescent="0.2">
      <c r="A86" s="5">
        <v>39844</v>
      </c>
      <c r="B86" s="6">
        <v>3.94</v>
      </c>
      <c r="C86" s="6">
        <v>4.08</v>
      </c>
      <c r="D86" s="6">
        <v>4.24</v>
      </c>
      <c r="E86" s="6">
        <v>4.4000000000000004</v>
      </c>
      <c r="F86" s="6">
        <v>4.51</v>
      </c>
      <c r="G86" s="6">
        <v>4.62</v>
      </c>
      <c r="H86" s="6">
        <v>4.7300000000000004</v>
      </c>
      <c r="I86" s="6">
        <v>4.83</v>
      </c>
      <c r="J86" s="6">
        <v>4.91</v>
      </c>
      <c r="K86" s="6">
        <v>4.99</v>
      </c>
      <c r="L86" s="6">
        <v>5.0599999999999996</v>
      </c>
      <c r="M86" s="6">
        <v>5.12</v>
      </c>
      <c r="N86" s="6">
        <v>5.17</v>
      </c>
      <c r="O86" s="6">
        <v>5.22</v>
      </c>
      <c r="P86" s="6">
        <v>5.26</v>
      </c>
      <c r="Q86" s="6">
        <v>5.29</v>
      </c>
      <c r="R86" s="6">
        <v>5.32</v>
      </c>
      <c r="S86" s="6">
        <v>5.35</v>
      </c>
      <c r="T86" s="6">
        <v>5.37</v>
      </c>
      <c r="U86" s="6">
        <v>5.39</v>
      </c>
      <c r="V86" s="6">
        <v>5.4</v>
      </c>
      <c r="W86" s="6">
        <v>5.4</v>
      </c>
      <c r="X86" s="6">
        <v>5.41</v>
      </c>
      <c r="Y86" s="6">
        <v>5.41</v>
      </c>
      <c r="Z86" s="6">
        <v>5.42</v>
      </c>
      <c r="AA86" s="6">
        <v>5.41</v>
      </c>
      <c r="AB86" s="6">
        <v>5.4</v>
      </c>
      <c r="AC86" s="6">
        <v>5.4</v>
      </c>
      <c r="AD86" s="6">
        <v>5.39</v>
      </c>
      <c r="AE86" s="6">
        <v>5.39</v>
      </c>
      <c r="AF86" s="6">
        <v>5.38</v>
      </c>
      <c r="AG86" s="6">
        <v>5.37</v>
      </c>
      <c r="AH86" s="6">
        <v>5.36</v>
      </c>
      <c r="AI86" s="6">
        <v>5.35</v>
      </c>
      <c r="AJ86" s="6">
        <v>5.35</v>
      </c>
      <c r="AK86" s="6">
        <v>5.34</v>
      </c>
      <c r="AL86" s="6">
        <v>5.33</v>
      </c>
      <c r="AM86" s="6">
        <v>5.32</v>
      </c>
      <c r="AN86" s="6">
        <v>5.32</v>
      </c>
      <c r="AO86" s="6">
        <v>5.31</v>
      </c>
      <c r="AP86" s="6">
        <v>5.3</v>
      </c>
      <c r="AQ86" s="6">
        <v>5.29</v>
      </c>
      <c r="AR86" s="6">
        <v>5.28</v>
      </c>
      <c r="AS86" s="6">
        <v>5.27</v>
      </c>
      <c r="AT86" s="6">
        <v>5.27</v>
      </c>
      <c r="AU86" s="6">
        <v>5.26</v>
      </c>
      <c r="AV86" s="6">
        <v>5.25</v>
      </c>
      <c r="AW86" s="6">
        <v>5.24</v>
      </c>
      <c r="AX86" s="6">
        <v>5.24</v>
      </c>
      <c r="AY86" s="6">
        <v>5.23</v>
      </c>
    </row>
    <row r="87" spans="1:51" x14ac:dyDescent="0.2">
      <c r="A87" s="5">
        <v>39872</v>
      </c>
      <c r="B87" s="6">
        <v>3.94</v>
      </c>
      <c r="C87" s="6">
        <v>4.08</v>
      </c>
      <c r="D87" s="6">
        <v>4.24</v>
      </c>
      <c r="E87" s="6">
        <v>4.41</v>
      </c>
      <c r="F87" s="6">
        <v>4.51</v>
      </c>
      <c r="G87" s="6">
        <v>4.63</v>
      </c>
      <c r="H87" s="6">
        <v>4.74</v>
      </c>
      <c r="I87" s="6">
        <v>4.83</v>
      </c>
      <c r="J87" s="6">
        <v>4.92</v>
      </c>
      <c r="K87" s="6">
        <v>5</v>
      </c>
      <c r="L87" s="6">
        <v>5.07</v>
      </c>
      <c r="M87" s="6">
        <v>5.13</v>
      </c>
      <c r="N87" s="6">
        <v>5.18</v>
      </c>
      <c r="O87" s="6">
        <v>5.23</v>
      </c>
      <c r="P87" s="6">
        <v>5.27</v>
      </c>
      <c r="Q87" s="6">
        <v>5.3</v>
      </c>
      <c r="R87" s="6">
        <v>5.33</v>
      </c>
      <c r="S87" s="6">
        <v>5.36</v>
      </c>
      <c r="T87" s="6">
        <v>5.38</v>
      </c>
      <c r="U87" s="6">
        <v>5.4</v>
      </c>
      <c r="V87" s="6">
        <v>5.4</v>
      </c>
      <c r="W87" s="6">
        <v>5.41</v>
      </c>
      <c r="X87" s="6">
        <v>5.41</v>
      </c>
      <c r="Y87" s="6">
        <v>5.42</v>
      </c>
      <c r="Z87" s="6">
        <v>5.42</v>
      </c>
      <c r="AA87" s="6">
        <v>5.42</v>
      </c>
      <c r="AB87" s="6">
        <v>5.41</v>
      </c>
      <c r="AC87" s="6">
        <v>5.4</v>
      </c>
      <c r="AD87" s="6">
        <v>5.4</v>
      </c>
      <c r="AE87" s="6">
        <v>5.39</v>
      </c>
      <c r="AF87" s="6">
        <v>5.38</v>
      </c>
      <c r="AG87" s="6">
        <v>5.37</v>
      </c>
      <c r="AH87" s="6">
        <v>5.36</v>
      </c>
      <c r="AI87" s="6">
        <v>5.35</v>
      </c>
      <c r="AJ87" s="6">
        <v>5.35</v>
      </c>
      <c r="AK87" s="6">
        <v>5.34</v>
      </c>
      <c r="AL87" s="6">
        <v>5.33</v>
      </c>
      <c r="AM87" s="6">
        <v>5.32</v>
      </c>
      <c r="AN87" s="6">
        <v>5.32</v>
      </c>
      <c r="AO87" s="6">
        <v>5.31</v>
      </c>
      <c r="AP87" s="6">
        <v>5.3</v>
      </c>
      <c r="AQ87" s="6">
        <v>5.29</v>
      </c>
      <c r="AR87" s="6">
        <v>5.28</v>
      </c>
      <c r="AS87" s="6">
        <v>5.27</v>
      </c>
      <c r="AT87" s="6">
        <v>5.26</v>
      </c>
      <c r="AU87" s="6">
        <v>5.26</v>
      </c>
      <c r="AV87" s="6">
        <v>5.25</v>
      </c>
      <c r="AW87" s="6">
        <v>5.24</v>
      </c>
      <c r="AX87" s="6">
        <v>5.23</v>
      </c>
      <c r="AY87" s="6">
        <v>5.23</v>
      </c>
    </row>
    <row r="88" spans="1:51" x14ac:dyDescent="0.2">
      <c r="A88" s="5">
        <v>39903</v>
      </c>
      <c r="B88" s="6">
        <v>3.95</v>
      </c>
      <c r="C88" s="6">
        <v>4.08</v>
      </c>
      <c r="D88" s="6">
        <v>4.24</v>
      </c>
      <c r="E88" s="6">
        <v>4.41</v>
      </c>
      <c r="F88" s="6">
        <v>4.51</v>
      </c>
      <c r="G88" s="6">
        <v>4.63</v>
      </c>
      <c r="H88" s="6">
        <v>4.74</v>
      </c>
      <c r="I88" s="6">
        <v>4.84</v>
      </c>
      <c r="J88" s="6">
        <v>4.93</v>
      </c>
      <c r="K88" s="6">
        <v>5.01</v>
      </c>
      <c r="L88" s="6">
        <v>5.08</v>
      </c>
      <c r="M88" s="6">
        <v>5.13</v>
      </c>
      <c r="N88" s="6">
        <v>5.19</v>
      </c>
      <c r="O88" s="6">
        <v>5.24</v>
      </c>
      <c r="P88" s="6">
        <v>5.28</v>
      </c>
      <c r="Q88" s="6">
        <v>5.31</v>
      </c>
      <c r="R88" s="6">
        <v>5.34</v>
      </c>
      <c r="S88" s="6">
        <v>5.37</v>
      </c>
      <c r="T88" s="6">
        <v>5.39</v>
      </c>
      <c r="U88" s="6">
        <v>5.41</v>
      </c>
      <c r="V88" s="6">
        <v>5.41</v>
      </c>
      <c r="W88" s="6">
        <v>5.42</v>
      </c>
      <c r="X88" s="6">
        <v>5.42</v>
      </c>
      <c r="Y88" s="6">
        <v>5.43</v>
      </c>
      <c r="Z88" s="6">
        <v>5.43</v>
      </c>
      <c r="AA88" s="6">
        <v>5.42</v>
      </c>
      <c r="AB88" s="6">
        <v>5.42</v>
      </c>
      <c r="AC88" s="6">
        <v>5.41</v>
      </c>
      <c r="AD88" s="6">
        <v>5.4</v>
      </c>
      <c r="AE88" s="6">
        <v>5.4</v>
      </c>
      <c r="AF88" s="6">
        <v>5.39</v>
      </c>
      <c r="AG88" s="6">
        <v>5.38</v>
      </c>
      <c r="AH88" s="6">
        <v>5.37</v>
      </c>
      <c r="AI88" s="6">
        <v>5.36</v>
      </c>
      <c r="AJ88" s="6">
        <v>5.35</v>
      </c>
      <c r="AK88" s="6">
        <v>5.34</v>
      </c>
      <c r="AL88" s="6">
        <v>5.34</v>
      </c>
      <c r="AM88" s="6">
        <v>5.33</v>
      </c>
      <c r="AN88" s="6">
        <v>5.32</v>
      </c>
      <c r="AO88" s="6">
        <v>5.32</v>
      </c>
      <c r="AP88" s="6">
        <v>5.31</v>
      </c>
      <c r="AQ88" s="6">
        <v>5.3</v>
      </c>
      <c r="AR88" s="6">
        <v>5.29</v>
      </c>
      <c r="AS88" s="6">
        <v>5.28</v>
      </c>
      <c r="AT88" s="6">
        <v>5.27</v>
      </c>
      <c r="AU88" s="6">
        <v>5.26</v>
      </c>
      <c r="AV88" s="6">
        <v>5.25</v>
      </c>
      <c r="AW88" s="6">
        <v>5.25</v>
      </c>
      <c r="AX88" s="6">
        <v>5.24</v>
      </c>
      <c r="AY88" s="6">
        <v>5.23</v>
      </c>
    </row>
    <row r="89" spans="1:51" x14ac:dyDescent="0.2">
      <c r="A89" s="5">
        <v>39933</v>
      </c>
      <c r="B89" s="6">
        <v>3.95</v>
      </c>
      <c r="C89" s="6">
        <v>4.08</v>
      </c>
      <c r="D89" s="6">
        <v>4.24</v>
      </c>
      <c r="E89" s="6">
        <v>4.41</v>
      </c>
      <c r="F89" s="6">
        <v>4.51</v>
      </c>
      <c r="G89" s="6">
        <v>4.63</v>
      </c>
      <c r="H89" s="6">
        <v>4.74</v>
      </c>
      <c r="I89" s="6">
        <v>4.84</v>
      </c>
      <c r="J89" s="6">
        <v>4.93</v>
      </c>
      <c r="K89" s="6">
        <v>5.01</v>
      </c>
      <c r="L89" s="6">
        <v>5.08</v>
      </c>
      <c r="M89" s="6">
        <v>5.14</v>
      </c>
      <c r="N89" s="6">
        <v>5.2</v>
      </c>
      <c r="O89" s="6">
        <v>5.24</v>
      </c>
      <c r="P89" s="6">
        <v>5.29</v>
      </c>
      <c r="Q89" s="6">
        <v>5.32</v>
      </c>
      <c r="R89" s="6">
        <v>5.35</v>
      </c>
      <c r="S89" s="6">
        <v>5.37</v>
      </c>
      <c r="T89" s="6">
        <v>5.39</v>
      </c>
      <c r="U89" s="6">
        <v>5.41</v>
      </c>
      <c r="V89" s="6">
        <v>5.42</v>
      </c>
      <c r="W89" s="6">
        <v>5.42</v>
      </c>
      <c r="X89" s="6">
        <v>5.43</v>
      </c>
      <c r="Y89" s="6">
        <v>5.43</v>
      </c>
      <c r="Z89" s="6">
        <v>5.43</v>
      </c>
      <c r="AA89" s="6">
        <v>5.43</v>
      </c>
      <c r="AB89" s="6">
        <v>5.42</v>
      </c>
      <c r="AC89" s="6">
        <v>5.41</v>
      </c>
      <c r="AD89" s="6">
        <v>5.41</v>
      </c>
      <c r="AE89" s="6">
        <v>5.4</v>
      </c>
      <c r="AF89" s="6">
        <v>5.39</v>
      </c>
      <c r="AG89" s="6">
        <v>5.38</v>
      </c>
      <c r="AH89" s="6">
        <v>5.37</v>
      </c>
      <c r="AI89" s="6">
        <v>5.36</v>
      </c>
      <c r="AJ89" s="6">
        <v>5.35</v>
      </c>
      <c r="AK89" s="6">
        <v>5.35</v>
      </c>
      <c r="AL89" s="6">
        <v>5.34</v>
      </c>
      <c r="AM89" s="6">
        <v>5.33</v>
      </c>
      <c r="AN89" s="6">
        <v>5.32</v>
      </c>
      <c r="AO89" s="6">
        <v>5.32</v>
      </c>
      <c r="AP89" s="6">
        <v>5.31</v>
      </c>
      <c r="AQ89" s="6">
        <v>5.3</v>
      </c>
      <c r="AR89" s="6">
        <v>5.29</v>
      </c>
      <c r="AS89" s="6">
        <v>5.28</v>
      </c>
      <c r="AT89" s="6">
        <v>5.27</v>
      </c>
      <c r="AU89" s="6">
        <v>5.26</v>
      </c>
      <c r="AV89" s="6">
        <v>5.26</v>
      </c>
      <c r="AW89" s="6">
        <v>5.25</v>
      </c>
      <c r="AX89" s="6">
        <v>5.24</v>
      </c>
      <c r="AY89" s="6">
        <v>5.23</v>
      </c>
    </row>
    <row r="90" spans="1:51" x14ac:dyDescent="0.2">
      <c r="A90" s="5">
        <v>39964</v>
      </c>
      <c r="B90" s="6">
        <v>3.93</v>
      </c>
      <c r="C90" s="6">
        <v>4.07</v>
      </c>
      <c r="D90" s="6">
        <v>4.2300000000000004</v>
      </c>
      <c r="E90" s="6">
        <v>4.4000000000000004</v>
      </c>
      <c r="F90" s="6">
        <v>4.51</v>
      </c>
      <c r="G90" s="6">
        <v>4.63</v>
      </c>
      <c r="H90" s="6">
        <v>4.74</v>
      </c>
      <c r="I90" s="6">
        <v>4.84</v>
      </c>
      <c r="J90" s="6">
        <v>4.93</v>
      </c>
      <c r="K90" s="6">
        <v>5.01</v>
      </c>
      <c r="L90" s="6">
        <v>5.08</v>
      </c>
      <c r="M90" s="6">
        <v>5.14</v>
      </c>
      <c r="N90" s="6">
        <v>5.2</v>
      </c>
      <c r="O90" s="6">
        <v>5.25</v>
      </c>
      <c r="P90" s="6">
        <v>5.29</v>
      </c>
      <c r="Q90" s="6">
        <v>5.32</v>
      </c>
      <c r="R90" s="6">
        <v>5.35</v>
      </c>
      <c r="S90" s="6">
        <v>5.37</v>
      </c>
      <c r="T90" s="6">
        <v>5.4</v>
      </c>
      <c r="U90" s="6">
        <v>5.42</v>
      </c>
      <c r="V90" s="6">
        <v>5.42</v>
      </c>
      <c r="W90" s="6">
        <v>5.42</v>
      </c>
      <c r="X90" s="6">
        <v>5.43</v>
      </c>
      <c r="Y90" s="6">
        <v>5.43</v>
      </c>
      <c r="Z90" s="6">
        <v>5.43</v>
      </c>
      <c r="AA90" s="6">
        <v>5.43</v>
      </c>
      <c r="AB90" s="6">
        <v>5.42</v>
      </c>
      <c r="AC90" s="6">
        <v>5.41</v>
      </c>
      <c r="AD90" s="6">
        <v>5.41</v>
      </c>
      <c r="AE90" s="6">
        <v>5.4</v>
      </c>
      <c r="AF90" s="6">
        <v>5.39</v>
      </c>
      <c r="AG90" s="6">
        <v>5.38</v>
      </c>
      <c r="AH90" s="6">
        <v>5.37</v>
      </c>
      <c r="AI90" s="6">
        <v>5.36</v>
      </c>
      <c r="AJ90" s="6">
        <v>5.35</v>
      </c>
      <c r="AK90" s="6">
        <v>5.34</v>
      </c>
      <c r="AL90" s="6">
        <v>5.34</v>
      </c>
      <c r="AM90" s="6">
        <v>5.33</v>
      </c>
      <c r="AN90" s="6">
        <v>5.32</v>
      </c>
      <c r="AO90" s="6">
        <v>5.31</v>
      </c>
      <c r="AP90" s="6">
        <v>5.3</v>
      </c>
      <c r="AQ90" s="6">
        <v>5.29</v>
      </c>
      <c r="AR90" s="6">
        <v>5.29</v>
      </c>
      <c r="AS90" s="6">
        <v>5.28</v>
      </c>
      <c r="AT90" s="6">
        <v>5.27</v>
      </c>
      <c r="AU90" s="6">
        <v>5.26</v>
      </c>
      <c r="AV90" s="6">
        <v>5.25</v>
      </c>
      <c r="AW90" s="6">
        <v>5.24</v>
      </c>
      <c r="AX90" s="6">
        <v>5.24</v>
      </c>
      <c r="AY90" s="6">
        <v>5.23</v>
      </c>
    </row>
    <row r="91" spans="1:51" x14ac:dyDescent="0.2">
      <c r="A91" s="5">
        <v>39994</v>
      </c>
      <c r="B91" s="6">
        <v>3.92</v>
      </c>
      <c r="C91" s="6">
        <v>4.05</v>
      </c>
      <c r="D91" s="6">
        <v>4.22</v>
      </c>
      <c r="E91" s="6">
        <v>4.3899999999999997</v>
      </c>
      <c r="F91" s="6">
        <v>4.5</v>
      </c>
      <c r="G91" s="6">
        <v>4.62</v>
      </c>
      <c r="H91" s="6">
        <v>4.7300000000000004</v>
      </c>
      <c r="I91" s="6">
        <v>4.83</v>
      </c>
      <c r="J91" s="6">
        <v>4.92</v>
      </c>
      <c r="K91" s="6">
        <v>5</v>
      </c>
      <c r="L91" s="6">
        <v>5.08</v>
      </c>
      <c r="M91" s="6">
        <v>5.14</v>
      </c>
      <c r="N91" s="6">
        <v>5.19</v>
      </c>
      <c r="O91" s="6">
        <v>5.24</v>
      </c>
      <c r="P91" s="6">
        <v>5.29</v>
      </c>
      <c r="Q91" s="6">
        <v>5.32</v>
      </c>
      <c r="R91" s="6">
        <v>5.35</v>
      </c>
      <c r="S91" s="6">
        <v>5.37</v>
      </c>
      <c r="T91" s="6">
        <v>5.4</v>
      </c>
      <c r="U91" s="6">
        <v>5.42</v>
      </c>
      <c r="V91" s="6">
        <v>5.42</v>
      </c>
      <c r="W91" s="6">
        <v>5.42</v>
      </c>
      <c r="X91" s="6">
        <v>5.43</v>
      </c>
      <c r="Y91" s="6">
        <v>5.43</v>
      </c>
      <c r="Z91" s="6">
        <v>5.43</v>
      </c>
      <c r="AA91" s="6">
        <v>5.43</v>
      </c>
      <c r="AB91" s="6">
        <v>5.42</v>
      </c>
      <c r="AC91" s="6">
        <v>5.41</v>
      </c>
      <c r="AD91" s="6">
        <v>5.4</v>
      </c>
      <c r="AE91" s="6">
        <v>5.4</v>
      </c>
      <c r="AF91" s="6">
        <v>5.39</v>
      </c>
      <c r="AG91" s="6">
        <v>5.38</v>
      </c>
      <c r="AH91" s="6">
        <v>5.37</v>
      </c>
      <c r="AI91" s="6">
        <v>5.36</v>
      </c>
      <c r="AJ91" s="6">
        <v>5.35</v>
      </c>
      <c r="AK91" s="6">
        <v>5.34</v>
      </c>
      <c r="AL91" s="6">
        <v>5.33</v>
      </c>
      <c r="AM91" s="6">
        <v>5.33</v>
      </c>
      <c r="AN91" s="6">
        <v>5.32</v>
      </c>
      <c r="AO91" s="6">
        <v>5.31</v>
      </c>
      <c r="AP91" s="6">
        <v>5.3</v>
      </c>
      <c r="AQ91" s="6">
        <v>5.29</v>
      </c>
      <c r="AR91" s="6">
        <v>5.28</v>
      </c>
      <c r="AS91" s="6">
        <v>5.27</v>
      </c>
      <c r="AT91" s="6">
        <v>5.27</v>
      </c>
      <c r="AU91" s="6">
        <v>5.26</v>
      </c>
      <c r="AV91" s="6">
        <v>5.25</v>
      </c>
      <c r="AW91" s="6">
        <v>5.24</v>
      </c>
      <c r="AX91" s="6">
        <v>5.23</v>
      </c>
      <c r="AY91" s="6">
        <v>5.23</v>
      </c>
    </row>
    <row r="92" spans="1:51" x14ac:dyDescent="0.2">
      <c r="A92" s="5">
        <v>40025</v>
      </c>
      <c r="B92" s="6">
        <v>3.9</v>
      </c>
      <c r="C92" s="6">
        <v>4.04</v>
      </c>
      <c r="D92" s="6">
        <v>4.2</v>
      </c>
      <c r="E92" s="6">
        <v>4.38</v>
      </c>
      <c r="F92" s="6">
        <v>4.49</v>
      </c>
      <c r="G92" s="6">
        <v>4.6100000000000003</v>
      </c>
      <c r="H92" s="6">
        <v>4.72</v>
      </c>
      <c r="I92" s="6">
        <v>4.82</v>
      </c>
      <c r="J92" s="6">
        <v>4.91</v>
      </c>
      <c r="K92" s="6">
        <v>4.99</v>
      </c>
      <c r="L92" s="6">
        <v>5.07</v>
      </c>
      <c r="M92" s="6">
        <v>5.13</v>
      </c>
      <c r="N92" s="6">
        <v>5.19</v>
      </c>
      <c r="O92" s="6">
        <v>5.24</v>
      </c>
      <c r="P92" s="6">
        <v>5.28</v>
      </c>
      <c r="Q92" s="6">
        <v>5.31</v>
      </c>
      <c r="R92" s="6">
        <v>5.34</v>
      </c>
      <c r="S92" s="6">
        <v>5.37</v>
      </c>
      <c r="T92" s="6">
        <v>5.39</v>
      </c>
      <c r="U92" s="6">
        <v>5.41</v>
      </c>
      <c r="V92" s="6">
        <v>5.41</v>
      </c>
      <c r="W92" s="6">
        <v>5.42</v>
      </c>
      <c r="X92" s="6">
        <v>5.42</v>
      </c>
      <c r="Y92" s="6">
        <v>5.42</v>
      </c>
      <c r="Z92" s="6">
        <v>5.43</v>
      </c>
      <c r="AA92" s="6">
        <v>5.42</v>
      </c>
      <c r="AB92" s="6">
        <v>5.41</v>
      </c>
      <c r="AC92" s="6">
        <v>5.4</v>
      </c>
      <c r="AD92" s="6">
        <v>5.4</v>
      </c>
      <c r="AE92" s="6">
        <v>5.39</v>
      </c>
      <c r="AF92" s="6">
        <v>5.38</v>
      </c>
      <c r="AG92" s="6">
        <v>5.37</v>
      </c>
      <c r="AH92" s="6">
        <v>5.36</v>
      </c>
      <c r="AI92" s="6">
        <v>5.35</v>
      </c>
      <c r="AJ92" s="6">
        <v>5.34</v>
      </c>
      <c r="AK92" s="6">
        <v>5.33</v>
      </c>
      <c r="AL92" s="6">
        <v>5.32</v>
      </c>
      <c r="AM92" s="6">
        <v>5.32</v>
      </c>
      <c r="AN92" s="6">
        <v>5.31</v>
      </c>
      <c r="AO92" s="6">
        <v>5.3</v>
      </c>
      <c r="AP92" s="6">
        <v>5.29</v>
      </c>
      <c r="AQ92" s="6">
        <v>5.28</v>
      </c>
      <c r="AR92" s="6">
        <v>5.27</v>
      </c>
      <c r="AS92" s="6">
        <v>5.26</v>
      </c>
      <c r="AT92" s="6">
        <v>5.26</v>
      </c>
      <c r="AU92" s="6">
        <v>5.25</v>
      </c>
      <c r="AV92" s="6">
        <v>5.24</v>
      </c>
      <c r="AW92" s="6">
        <v>5.23</v>
      </c>
      <c r="AX92" s="6">
        <v>5.22</v>
      </c>
      <c r="AY92" s="6">
        <v>5.22</v>
      </c>
    </row>
    <row r="93" spans="1:51" x14ac:dyDescent="0.2">
      <c r="A93" s="5">
        <v>40056</v>
      </c>
      <c r="B93" s="6">
        <v>3.88</v>
      </c>
      <c r="C93" s="6">
        <v>4.0199999999999996</v>
      </c>
      <c r="D93" s="6">
        <v>4.1900000000000004</v>
      </c>
      <c r="E93" s="6">
        <v>4.3499999999999996</v>
      </c>
      <c r="F93" s="6">
        <v>4.4800000000000004</v>
      </c>
      <c r="G93" s="6">
        <v>4.5999999999999996</v>
      </c>
      <c r="H93" s="6">
        <v>4.72</v>
      </c>
      <c r="I93" s="6">
        <v>4.82</v>
      </c>
      <c r="J93" s="6">
        <v>4.91</v>
      </c>
      <c r="K93" s="6">
        <v>4.99</v>
      </c>
      <c r="L93" s="6">
        <v>5.0599999999999996</v>
      </c>
      <c r="M93" s="6">
        <v>5.12</v>
      </c>
      <c r="N93" s="6">
        <v>5.18</v>
      </c>
      <c r="O93" s="6">
        <v>5.23</v>
      </c>
      <c r="P93" s="6">
        <v>5.28</v>
      </c>
      <c r="Q93" s="6">
        <v>5.31</v>
      </c>
      <c r="R93" s="6">
        <v>5.34</v>
      </c>
      <c r="S93" s="6">
        <v>5.36</v>
      </c>
      <c r="T93" s="6">
        <v>5.39</v>
      </c>
      <c r="U93" s="6">
        <v>5.41</v>
      </c>
      <c r="V93" s="6">
        <v>5.41</v>
      </c>
      <c r="W93" s="6">
        <v>5.41</v>
      </c>
      <c r="X93" s="6">
        <v>5.42</v>
      </c>
      <c r="Y93" s="6">
        <v>5.42</v>
      </c>
      <c r="Z93" s="6">
        <v>5.42</v>
      </c>
      <c r="AA93" s="6">
        <v>5.41</v>
      </c>
      <c r="AB93" s="6">
        <v>5.41</v>
      </c>
      <c r="AC93" s="6">
        <v>5.4</v>
      </c>
      <c r="AD93" s="6">
        <v>5.39</v>
      </c>
      <c r="AE93" s="6">
        <v>5.39</v>
      </c>
      <c r="AF93" s="6">
        <v>5.38</v>
      </c>
      <c r="AG93" s="6">
        <v>5.36</v>
      </c>
      <c r="AH93" s="6">
        <v>5.35</v>
      </c>
      <c r="AI93" s="6">
        <v>5.34</v>
      </c>
      <c r="AJ93" s="6">
        <v>5.34</v>
      </c>
      <c r="AK93" s="6">
        <v>5.33</v>
      </c>
      <c r="AL93" s="6">
        <v>5.32</v>
      </c>
      <c r="AM93" s="6">
        <v>5.31</v>
      </c>
      <c r="AN93" s="6">
        <v>5.3</v>
      </c>
      <c r="AO93" s="6">
        <v>5.3</v>
      </c>
      <c r="AP93" s="6">
        <v>5.29</v>
      </c>
      <c r="AQ93" s="6">
        <v>5.28</v>
      </c>
      <c r="AR93" s="6">
        <v>5.27</v>
      </c>
      <c r="AS93" s="6">
        <v>5.26</v>
      </c>
      <c r="AT93" s="6">
        <v>5.25</v>
      </c>
      <c r="AU93" s="6">
        <v>5.24</v>
      </c>
      <c r="AV93" s="6">
        <v>5.23</v>
      </c>
      <c r="AW93" s="6">
        <v>5.23</v>
      </c>
      <c r="AX93" s="6">
        <v>5.22</v>
      </c>
      <c r="AY93" s="6">
        <v>5.21</v>
      </c>
    </row>
    <row r="94" spans="1:51" x14ac:dyDescent="0.2">
      <c r="A94" s="5">
        <v>40086</v>
      </c>
      <c r="B94" s="6">
        <v>3.87</v>
      </c>
      <c r="C94" s="6">
        <v>4.01</v>
      </c>
      <c r="D94" s="6">
        <v>4.18</v>
      </c>
      <c r="E94" s="6">
        <v>4.34</v>
      </c>
      <c r="F94" s="6">
        <v>4.47</v>
      </c>
      <c r="G94" s="6">
        <v>4.5999999999999996</v>
      </c>
      <c r="H94" s="6">
        <v>4.71</v>
      </c>
      <c r="I94" s="6">
        <v>4.8099999999999996</v>
      </c>
      <c r="J94" s="6">
        <v>4.9000000000000004</v>
      </c>
      <c r="K94" s="6">
        <v>4.9800000000000004</v>
      </c>
      <c r="L94" s="6">
        <v>5.0599999999999996</v>
      </c>
      <c r="M94" s="6">
        <v>5.12</v>
      </c>
      <c r="N94" s="6">
        <v>5.18</v>
      </c>
      <c r="O94" s="6">
        <v>5.23</v>
      </c>
      <c r="P94" s="6">
        <v>5.27</v>
      </c>
      <c r="Q94" s="6">
        <v>5.3</v>
      </c>
      <c r="R94" s="6">
        <v>5.33</v>
      </c>
      <c r="S94" s="6">
        <v>5.36</v>
      </c>
      <c r="T94" s="6">
        <v>5.38</v>
      </c>
      <c r="U94" s="6">
        <v>5.4</v>
      </c>
      <c r="V94" s="6">
        <v>5.41</v>
      </c>
      <c r="W94" s="6">
        <v>5.41</v>
      </c>
      <c r="X94" s="6">
        <v>5.41</v>
      </c>
      <c r="Y94" s="6">
        <v>5.41</v>
      </c>
      <c r="Z94" s="6">
        <v>5.42</v>
      </c>
      <c r="AA94" s="6">
        <v>5.41</v>
      </c>
      <c r="AB94" s="6">
        <v>5.4</v>
      </c>
      <c r="AC94" s="6">
        <v>5.39</v>
      </c>
      <c r="AD94" s="6">
        <v>5.39</v>
      </c>
      <c r="AE94" s="6">
        <v>5.38</v>
      </c>
      <c r="AF94" s="6">
        <v>5.37</v>
      </c>
      <c r="AG94" s="6">
        <v>5.36</v>
      </c>
      <c r="AH94" s="6">
        <v>5.35</v>
      </c>
      <c r="AI94" s="6">
        <v>5.34</v>
      </c>
      <c r="AJ94" s="6">
        <v>5.33</v>
      </c>
      <c r="AK94" s="6">
        <v>5.32</v>
      </c>
      <c r="AL94" s="6">
        <v>5.31</v>
      </c>
      <c r="AM94" s="6">
        <v>5.3</v>
      </c>
      <c r="AN94" s="6">
        <v>5.3</v>
      </c>
      <c r="AO94" s="6">
        <v>5.29</v>
      </c>
      <c r="AP94" s="6">
        <v>5.28</v>
      </c>
      <c r="AQ94" s="6">
        <v>5.27</v>
      </c>
      <c r="AR94" s="6">
        <v>5.26</v>
      </c>
      <c r="AS94" s="6">
        <v>5.25</v>
      </c>
      <c r="AT94" s="6">
        <v>5.24</v>
      </c>
      <c r="AU94" s="6">
        <v>5.23</v>
      </c>
      <c r="AV94" s="6">
        <v>5.23</v>
      </c>
      <c r="AW94" s="6">
        <v>5.22</v>
      </c>
      <c r="AX94" s="6">
        <v>5.21</v>
      </c>
      <c r="AY94" s="6">
        <v>5.2</v>
      </c>
    </row>
    <row r="95" spans="1:51" x14ac:dyDescent="0.2">
      <c r="A95" s="5">
        <v>40117</v>
      </c>
      <c r="B95" s="6">
        <v>3.85</v>
      </c>
      <c r="C95" s="6">
        <v>4</v>
      </c>
      <c r="D95" s="6">
        <v>4.17</v>
      </c>
      <c r="E95" s="6">
        <v>4.33</v>
      </c>
      <c r="F95" s="6">
        <v>4.46</v>
      </c>
      <c r="G95" s="6">
        <v>4.58</v>
      </c>
      <c r="H95" s="6">
        <v>4.7</v>
      </c>
      <c r="I95" s="6">
        <v>4.8</v>
      </c>
      <c r="J95" s="6">
        <v>4.8899999999999997</v>
      </c>
      <c r="K95" s="6">
        <v>4.97</v>
      </c>
      <c r="L95" s="6">
        <v>5.04</v>
      </c>
      <c r="M95" s="6">
        <v>5.1100000000000003</v>
      </c>
      <c r="N95" s="6">
        <v>5.17</v>
      </c>
      <c r="O95" s="6">
        <v>5.22</v>
      </c>
      <c r="P95" s="6">
        <v>5.26</v>
      </c>
      <c r="Q95" s="6">
        <v>5.29</v>
      </c>
      <c r="R95" s="6">
        <v>5.32</v>
      </c>
      <c r="S95" s="6">
        <v>5.35</v>
      </c>
      <c r="T95" s="6">
        <v>5.37</v>
      </c>
      <c r="U95" s="6">
        <v>5.39</v>
      </c>
      <c r="V95" s="6">
        <v>5.39</v>
      </c>
      <c r="W95" s="6">
        <v>5.4</v>
      </c>
      <c r="X95" s="6">
        <v>5.4</v>
      </c>
      <c r="Y95" s="6">
        <v>5.4</v>
      </c>
      <c r="Z95" s="6">
        <v>5.4</v>
      </c>
      <c r="AA95" s="6">
        <v>5.4</v>
      </c>
      <c r="AB95" s="6">
        <v>5.39</v>
      </c>
      <c r="AC95" s="6">
        <v>5.38</v>
      </c>
      <c r="AD95" s="6">
        <v>5.37</v>
      </c>
      <c r="AE95" s="6">
        <v>5.37</v>
      </c>
      <c r="AF95" s="6">
        <v>5.36</v>
      </c>
      <c r="AG95" s="6">
        <v>5.34</v>
      </c>
      <c r="AH95" s="6">
        <v>5.33</v>
      </c>
      <c r="AI95" s="6">
        <v>5.32</v>
      </c>
      <c r="AJ95" s="6">
        <v>5.31</v>
      </c>
      <c r="AK95" s="6">
        <v>5.31</v>
      </c>
      <c r="AL95" s="6">
        <v>5.3</v>
      </c>
      <c r="AM95" s="6">
        <v>5.29</v>
      </c>
      <c r="AN95" s="6">
        <v>5.28</v>
      </c>
      <c r="AO95" s="6">
        <v>5.27</v>
      </c>
      <c r="AP95" s="6">
        <v>5.26</v>
      </c>
      <c r="AQ95" s="6">
        <v>5.25</v>
      </c>
      <c r="AR95" s="6">
        <v>5.25</v>
      </c>
      <c r="AS95" s="6">
        <v>5.24</v>
      </c>
      <c r="AT95" s="6">
        <v>5.23</v>
      </c>
      <c r="AU95" s="6">
        <v>5.22</v>
      </c>
      <c r="AV95" s="6">
        <v>5.21</v>
      </c>
      <c r="AW95" s="6">
        <v>5.2</v>
      </c>
      <c r="AX95" s="6">
        <v>5.2</v>
      </c>
      <c r="AY95" s="6">
        <v>5.19</v>
      </c>
    </row>
    <row r="96" spans="1:51" x14ac:dyDescent="0.2">
      <c r="A96" s="5">
        <v>40147</v>
      </c>
      <c r="B96" s="6">
        <v>3.83</v>
      </c>
      <c r="C96" s="6">
        <v>3.98</v>
      </c>
      <c r="D96" s="6">
        <v>4.16</v>
      </c>
      <c r="E96" s="6">
        <v>4.3099999999999996</v>
      </c>
      <c r="F96" s="6">
        <v>4.45</v>
      </c>
      <c r="G96" s="6">
        <v>4.57</v>
      </c>
      <c r="H96" s="6">
        <v>4.6900000000000004</v>
      </c>
      <c r="I96" s="6">
        <v>4.79</v>
      </c>
      <c r="J96" s="6">
        <v>4.88</v>
      </c>
      <c r="K96" s="6">
        <v>4.96</v>
      </c>
      <c r="L96" s="6">
        <v>5.03</v>
      </c>
      <c r="M96" s="6">
        <v>5.0999999999999996</v>
      </c>
      <c r="N96" s="6">
        <v>5.16</v>
      </c>
      <c r="O96" s="6">
        <v>5.21</v>
      </c>
      <c r="P96" s="6">
        <v>5.25</v>
      </c>
      <c r="Q96" s="6">
        <v>5.28</v>
      </c>
      <c r="R96" s="6">
        <v>5.31</v>
      </c>
      <c r="S96" s="6">
        <v>5.34</v>
      </c>
      <c r="T96" s="6">
        <v>5.36</v>
      </c>
      <c r="U96" s="6">
        <v>5.38</v>
      </c>
      <c r="V96" s="6">
        <v>5.38</v>
      </c>
      <c r="W96" s="6">
        <v>5.39</v>
      </c>
      <c r="X96" s="6">
        <v>5.39</v>
      </c>
      <c r="Y96" s="6">
        <v>5.39</v>
      </c>
      <c r="Z96" s="6">
        <v>5.39</v>
      </c>
      <c r="AA96" s="6">
        <v>5.38</v>
      </c>
      <c r="AB96" s="6">
        <v>5.38</v>
      </c>
      <c r="AC96" s="6">
        <v>5.37</v>
      </c>
      <c r="AD96" s="6">
        <v>5.36</v>
      </c>
      <c r="AE96" s="6">
        <v>5.36</v>
      </c>
      <c r="AF96" s="6">
        <v>5.34</v>
      </c>
      <c r="AG96" s="6">
        <v>5.33</v>
      </c>
      <c r="AH96" s="6">
        <v>5.32</v>
      </c>
      <c r="AI96" s="6">
        <v>5.31</v>
      </c>
      <c r="AJ96" s="6">
        <v>5.3</v>
      </c>
      <c r="AK96" s="6">
        <v>5.29</v>
      </c>
      <c r="AL96" s="6">
        <v>5.28</v>
      </c>
      <c r="AM96" s="6">
        <v>5.28</v>
      </c>
      <c r="AN96" s="6">
        <v>5.27</v>
      </c>
      <c r="AO96" s="6">
        <v>5.26</v>
      </c>
      <c r="AP96" s="6">
        <v>5.25</v>
      </c>
      <c r="AQ96" s="6">
        <v>5.24</v>
      </c>
      <c r="AR96" s="6">
        <v>5.23</v>
      </c>
      <c r="AS96" s="6">
        <v>5.22</v>
      </c>
      <c r="AT96" s="6">
        <v>5.21</v>
      </c>
      <c r="AU96" s="6">
        <v>5.21</v>
      </c>
      <c r="AV96" s="6">
        <v>5.2</v>
      </c>
      <c r="AW96" s="6">
        <v>5.19</v>
      </c>
      <c r="AX96" s="6">
        <v>5.18</v>
      </c>
      <c r="AY96" s="6">
        <v>5.18</v>
      </c>
    </row>
    <row r="97" spans="1:51" x14ac:dyDescent="0.2">
      <c r="A97" s="5">
        <v>40178</v>
      </c>
      <c r="B97" s="6">
        <v>3.82</v>
      </c>
      <c r="C97" s="6">
        <v>3.97</v>
      </c>
      <c r="D97" s="6">
        <v>4.1500000000000004</v>
      </c>
      <c r="E97" s="6">
        <v>4.3099999999999996</v>
      </c>
      <c r="F97" s="6">
        <v>4.4400000000000004</v>
      </c>
      <c r="G97" s="6">
        <v>4.57</v>
      </c>
      <c r="H97" s="6">
        <v>4.68</v>
      </c>
      <c r="I97" s="6">
        <v>4.78</v>
      </c>
      <c r="J97" s="6">
        <v>4.87</v>
      </c>
      <c r="K97" s="6">
        <v>4.95</v>
      </c>
      <c r="L97" s="6">
        <v>5.03</v>
      </c>
      <c r="M97" s="6">
        <v>5.09</v>
      </c>
      <c r="N97" s="6">
        <v>5.15</v>
      </c>
      <c r="O97" s="6">
        <v>5.2</v>
      </c>
      <c r="P97" s="6">
        <v>5.25</v>
      </c>
      <c r="Q97" s="6">
        <v>5.28</v>
      </c>
      <c r="R97" s="6">
        <v>5.31</v>
      </c>
      <c r="S97" s="6">
        <v>5.33</v>
      </c>
      <c r="T97" s="6">
        <v>5.36</v>
      </c>
      <c r="U97" s="6">
        <v>5.38</v>
      </c>
      <c r="V97" s="6">
        <v>5.38</v>
      </c>
      <c r="W97" s="6">
        <v>5.38</v>
      </c>
      <c r="X97" s="6">
        <v>5.38</v>
      </c>
      <c r="Y97" s="6">
        <v>5.38</v>
      </c>
      <c r="Z97" s="6">
        <v>5.39</v>
      </c>
      <c r="AA97" s="6">
        <v>5.38</v>
      </c>
      <c r="AB97" s="6">
        <v>5.37</v>
      </c>
      <c r="AC97" s="6">
        <v>5.36</v>
      </c>
      <c r="AD97" s="6">
        <v>5.35</v>
      </c>
      <c r="AE97" s="6">
        <v>5.35</v>
      </c>
      <c r="AF97" s="6">
        <v>5.33</v>
      </c>
      <c r="AG97" s="6">
        <v>5.32</v>
      </c>
      <c r="AH97" s="6">
        <v>5.31</v>
      </c>
      <c r="AI97" s="6">
        <v>5.3</v>
      </c>
      <c r="AJ97" s="6">
        <v>5.29</v>
      </c>
      <c r="AK97" s="6">
        <v>5.28</v>
      </c>
      <c r="AL97" s="6">
        <v>5.27</v>
      </c>
      <c r="AM97" s="6">
        <v>5.27</v>
      </c>
      <c r="AN97" s="6">
        <v>5.26</v>
      </c>
      <c r="AO97" s="6">
        <v>5.25</v>
      </c>
      <c r="AP97" s="6">
        <v>5.24</v>
      </c>
      <c r="AQ97" s="6">
        <v>5.23</v>
      </c>
      <c r="AR97" s="6">
        <v>5.22</v>
      </c>
      <c r="AS97" s="6">
        <v>5.21</v>
      </c>
      <c r="AT97" s="6">
        <v>5.2</v>
      </c>
      <c r="AU97" s="6">
        <v>5.2</v>
      </c>
      <c r="AV97" s="6">
        <v>5.19</v>
      </c>
      <c r="AW97" s="6">
        <v>5.18</v>
      </c>
      <c r="AX97" s="6">
        <v>5.17</v>
      </c>
      <c r="AY97" s="6">
        <v>5.17</v>
      </c>
    </row>
    <row r="98" spans="1:51" x14ac:dyDescent="0.2">
      <c r="A98" s="5">
        <v>40209</v>
      </c>
      <c r="B98" s="6">
        <v>3.81</v>
      </c>
      <c r="C98" s="6">
        <v>3.96</v>
      </c>
      <c r="D98" s="6">
        <v>4.1399999999999997</v>
      </c>
      <c r="E98" s="6">
        <v>4.3</v>
      </c>
      <c r="F98" s="6">
        <v>4.4400000000000004</v>
      </c>
      <c r="G98" s="6">
        <v>4.5599999999999996</v>
      </c>
      <c r="H98" s="6">
        <v>4.67</v>
      </c>
      <c r="I98" s="6">
        <v>4.78</v>
      </c>
      <c r="J98" s="6">
        <v>4.87</v>
      </c>
      <c r="K98" s="6">
        <v>4.95</v>
      </c>
      <c r="L98" s="6">
        <v>5.0199999999999996</v>
      </c>
      <c r="M98" s="6">
        <v>5.09</v>
      </c>
      <c r="N98" s="6">
        <v>5.15</v>
      </c>
      <c r="O98" s="6">
        <v>5.2</v>
      </c>
      <c r="P98" s="6">
        <v>5.24</v>
      </c>
      <c r="Q98" s="6">
        <v>5.27</v>
      </c>
      <c r="R98" s="6">
        <v>5.3</v>
      </c>
      <c r="S98" s="6">
        <v>5.33</v>
      </c>
      <c r="T98" s="6">
        <v>5.35</v>
      </c>
      <c r="U98" s="6">
        <v>5.37</v>
      </c>
      <c r="V98" s="6">
        <v>5.37</v>
      </c>
      <c r="W98" s="6">
        <v>5.37</v>
      </c>
      <c r="X98" s="6">
        <v>5.38</v>
      </c>
      <c r="Y98" s="6">
        <v>5.38</v>
      </c>
      <c r="Z98" s="6">
        <v>5.38</v>
      </c>
      <c r="AA98" s="6">
        <v>5.37</v>
      </c>
      <c r="AB98" s="6">
        <v>5.36</v>
      </c>
      <c r="AC98" s="6">
        <v>5.35</v>
      </c>
      <c r="AD98" s="6">
        <v>5.35</v>
      </c>
      <c r="AE98" s="6">
        <v>5.34</v>
      </c>
      <c r="AF98" s="6">
        <v>5.33</v>
      </c>
      <c r="AG98" s="6">
        <v>5.31</v>
      </c>
      <c r="AH98" s="6">
        <v>5.3</v>
      </c>
      <c r="AI98" s="6">
        <v>5.29</v>
      </c>
      <c r="AJ98" s="6">
        <v>5.28</v>
      </c>
      <c r="AK98" s="6">
        <v>5.27</v>
      </c>
      <c r="AL98" s="6">
        <v>5.27</v>
      </c>
      <c r="AM98" s="6">
        <v>5.26</v>
      </c>
      <c r="AN98" s="6">
        <v>5.25</v>
      </c>
      <c r="AO98" s="6">
        <v>5.24</v>
      </c>
      <c r="AP98" s="6">
        <v>5.23</v>
      </c>
      <c r="AQ98" s="6">
        <v>5.22</v>
      </c>
      <c r="AR98" s="6">
        <v>5.21</v>
      </c>
      <c r="AS98" s="6">
        <v>5.2</v>
      </c>
      <c r="AT98" s="6">
        <v>5.2</v>
      </c>
      <c r="AU98" s="6">
        <v>5.19</v>
      </c>
      <c r="AV98" s="6">
        <v>5.18</v>
      </c>
      <c r="AW98" s="6">
        <v>5.17</v>
      </c>
      <c r="AX98" s="6">
        <v>5.17</v>
      </c>
      <c r="AY98" s="6">
        <v>5.16</v>
      </c>
    </row>
    <row r="99" spans="1:51" x14ac:dyDescent="0.2">
      <c r="A99" s="5">
        <v>40237</v>
      </c>
      <c r="B99" s="6">
        <v>3.8</v>
      </c>
      <c r="C99" s="6">
        <v>3.96</v>
      </c>
      <c r="D99" s="6">
        <v>4.1399999999999997</v>
      </c>
      <c r="E99" s="6">
        <v>4.29</v>
      </c>
      <c r="F99" s="6">
        <v>4.43</v>
      </c>
      <c r="G99" s="6">
        <v>4.5599999999999996</v>
      </c>
      <c r="H99" s="6">
        <v>4.67</v>
      </c>
      <c r="I99" s="6">
        <v>4.7699999999999996</v>
      </c>
      <c r="J99" s="6">
        <v>4.8600000000000003</v>
      </c>
      <c r="K99" s="6">
        <v>4.9400000000000004</v>
      </c>
      <c r="L99" s="6">
        <v>5.0199999999999996</v>
      </c>
      <c r="M99" s="6">
        <v>5.08</v>
      </c>
      <c r="N99" s="6">
        <v>5.14</v>
      </c>
      <c r="O99" s="6">
        <v>5.19</v>
      </c>
      <c r="P99" s="6">
        <v>5.24</v>
      </c>
      <c r="Q99" s="6">
        <v>5.27</v>
      </c>
      <c r="R99" s="6">
        <v>5.3</v>
      </c>
      <c r="S99" s="6">
        <v>5.32</v>
      </c>
      <c r="T99" s="6">
        <v>5.34</v>
      </c>
      <c r="U99" s="6">
        <v>5.36</v>
      </c>
      <c r="V99" s="6">
        <v>5.36</v>
      </c>
      <c r="W99" s="6">
        <v>5.37</v>
      </c>
      <c r="X99" s="6">
        <v>5.37</v>
      </c>
      <c r="Y99" s="6">
        <v>5.37</v>
      </c>
      <c r="Z99" s="6">
        <v>5.37</v>
      </c>
      <c r="AA99" s="6">
        <v>5.36</v>
      </c>
      <c r="AB99" s="6">
        <v>5.35</v>
      </c>
      <c r="AC99" s="6">
        <v>5.34</v>
      </c>
      <c r="AD99" s="6">
        <v>5.33</v>
      </c>
      <c r="AE99" s="6">
        <v>5.33</v>
      </c>
      <c r="AF99" s="6">
        <v>5.31</v>
      </c>
      <c r="AG99" s="6">
        <v>5.3</v>
      </c>
      <c r="AH99" s="6">
        <v>5.29</v>
      </c>
      <c r="AI99" s="6">
        <v>5.28</v>
      </c>
      <c r="AJ99" s="6">
        <v>5.27</v>
      </c>
      <c r="AK99" s="6">
        <v>5.26</v>
      </c>
      <c r="AL99" s="6">
        <v>5.25</v>
      </c>
      <c r="AM99" s="6">
        <v>5.24</v>
      </c>
      <c r="AN99" s="6">
        <v>5.24</v>
      </c>
      <c r="AO99" s="6">
        <v>5.23</v>
      </c>
      <c r="AP99" s="6">
        <v>5.22</v>
      </c>
      <c r="AQ99" s="6">
        <v>5.21</v>
      </c>
      <c r="AR99" s="6">
        <v>5.2</v>
      </c>
      <c r="AS99" s="6">
        <v>5.19</v>
      </c>
      <c r="AT99" s="6">
        <v>5.18</v>
      </c>
      <c r="AU99" s="6">
        <v>5.18</v>
      </c>
      <c r="AV99" s="6">
        <v>5.17</v>
      </c>
      <c r="AW99" s="6">
        <v>5.16</v>
      </c>
      <c r="AX99" s="6">
        <v>5.15</v>
      </c>
      <c r="AY99" s="6">
        <v>5.15</v>
      </c>
    </row>
    <row r="100" spans="1:51" x14ac:dyDescent="0.2">
      <c r="A100" s="5">
        <v>40268</v>
      </c>
      <c r="B100" s="6">
        <v>3.78</v>
      </c>
      <c r="C100" s="6">
        <v>3.95</v>
      </c>
      <c r="D100" s="6">
        <v>4.13</v>
      </c>
      <c r="E100" s="6">
        <v>4.29</v>
      </c>
      <c r="F100" s="6">
        <v>4.42</v>
      </c>
      <c r="G100" s="6">
        <v>4.55</v>
      </c>
      <c r="H100" s="6">
        <v>4.66</v>
      </c>
      <c r="I100" s="6">
        <v>4.76</v>
      </c>
      <c r="J100" s="6">
        <v>4.8499999999999996</v>
      </c>
      <c r="K100" s="6">
        <v>4.9400000000000004</v>
      </c>
      <c r="L100" s="6">
        <v>5.01</v>
      </c>
      <c r="M100" s="6">
        <v>5.07</v>
      </c>
      <c r="N100" s="6">
        <v>5.13</v>
      </c>
      <c r="O100" s="6">
        <v>5.18</v>
      </c>
      <c r="P100" s="6">
        <v>5.23</v>
      </c>
      <c r="Q100" s="6">
        <v>5.26</v>
      </c>
      <c r="R100" s="6">
        <v>5.29</v>
      </c>
      <c r="S100" s="6">
        <v>5.31</v>
      </c>
      <c r="T100" s="6">
        <v>5.33</v>
      </c>
      <c r="U100" s="6">
        <v>5.35</v>
      </c>
      <c r="V100" s="6">
        <v>5.36</v>
      </c>
      <c r="W100" s="6">
        <v>5.36</v>
      </c>
      <c r="X100" s="6">
        <v>5.36</v>
      </c>
      <c r="Y100" s="6">
        <v>5.36</v>
      </c>
      <c r="Z100" s="6">
        <v>5.36</v>
      </c>
      <c r="AA100" s="6">
        <v>5.35</v>
      </c>
      <c r="AB100" s="6">
        <v>5.34</v>
      </c>
      <c r="AC100" s="6">
        <v>5.33</v>
      </c>
      <c r="AD100" s="6">
        <v>5.32</v>
      </c>
      <c r="AE100" s="6">
        <v>5.32</v>
      </c>
      <c r="AF100" s="6">
        <v>5.3</v>
      </c>
      <c r="AG100" s="6">
        <v>5.29</v>
      </c>
      <c r="AH100" s="6">
        <v>5.28</v>
      </c>
      <c r="AI100" s="6">
        <v>5.27</v>
      </c>
      <c r="AJ100" s="6">
        <v>5.26</v>
      </c>
      <c r="AK100" s="6">
        <v>5.25</v>
      </c>
      <c r="AL100" s="6">
        <v>5.24</v>
      </c>
      <c r="AM100" s="6">
        <v>5.23</v>
      </c>
      <c r="AN100" s="6">
        <v>5.22</v>
      </c>
      <c r="AO100" s="6">
        <v>5.22</v>
      </c>
      <c r="AP100" s="6">
        <v>5.21</v>
      </c>
      <c r="AQ100" s="6">
        <v>5.2</v>
      </c>
      <c r="AR100" s="6">
        <v>5.19</v>
      </c>
      <c r="AS100" s="6">
        <v>5.18</v>
      </c>
      <c r="AT100" s="6">
        <v>5.17</v>
      </c>
      <c r="AU100" s="6">
        <v>5.16</v>
      </c>
      <c r="AV100" s="6">
        <v>5.16</v>
      </c>
      <c r="AW100" s="6">
        <v>5.15</v>
      </c>
      <c r="AX100" s="6">
        <v>5.14</v>
      </c>
      <c r="AY100" s="6">
        <v>5.13</v>
      </c>
    </row>
    <row r="101" spans="1:51" x14ac:dyDescent="0.2">
      <c r="A101" s="5">
        <v>40298</v>
      </c>
      <c r="B101" s="6">
        <v>3.77</v>
      </c>
      <c r="C101" s="6">
        <v>3.94</v>
      </c>
      <c r="D101" s="6">
        <v>4.12</v>
      </c>
      <c r="E101" s="6">
        <v>4.28</v>
      </c>
      <c r="F101" s="6">
        <v>4.42</v>
      </c>
      <c r="G101" s="6">
        <v>4.54</v>
      </c>
      <c r="H101" s="6">
        <v>4.6500000000000004</v>
      </c>
      <c r="I101" s="6">
        <v>4.76</v>
      </c>
      <c r="J101" s="6">
        <v>4.8499999999999996</v>
      </c>
      <c r="K101" s="6">
        <v>4.93</v>
      </c>
      <c r="L101" s="6">
        <v>5</v>
      </c>
      <c r="M101" s="6">
        <v>5.07</v>
      </c>
      <c r="N101" s="6">
        <v>5.13</v>
      </c>
      <c r="O101" s="6">
        <v>5.18</v>
      </c>
      <c r="P101" s="6">
        <v>5.22</v>
      </c>
      <c r="Q101" s="6">
        <v>5.25</v>
      </c>
      <c r="R101" s="6">
        <v>5.28</v>
      </c>
      <c r="S101" s="6">
        <v>5.3</v>
      </c>
      <c r="T101" s="6">
        <v>5.33</v>
      </c>
      <c r="U101" s="6">
        <v>5.34</v>
      </c>
      <c r="V101" s="6">
        <v>5.35</v>
      </c>
      <c r="W101" s="6">
        <v>5.35</v>
      </c>
      <c r="X101" s="6">
        <v>5.35</v>
      </c>
      <c r="Y101" s="6">
        <v>5.35</v>
      </c>
      <c r="Z101" s="6">
        <v>5.35</v>
      </c>
      <c r="AA101" s="6">
        <v>5.34</v>
      </c>
      <c r="AB101" s="6">
        <v>5.33</v>
      </c>
      <c r="AC101" s="6">
        <v>5.32</v>
      </c>
      <c r="AD101" s="6">
        <v>5.31</v>
      </c>
      <c r="AE101" s="6">
        <v>5.3</v>
      </c>
      <c r="AF101" s="6">
        <v>5.29</v>
      </c>
      <c r="AG101" s="6">
        <v>5.28</v>
      </c>
      <c r="AH101" s="6">
        <v>5.27</v>
      </c>
      <c r="AI101" s="6">
        <v>5.25</v>
      </c>
      <c r="AJ101" s="6">
        <v>5.24</v>
      </c>
      <c r="AK101" s="6">
        <v>5.23</v>
      </c>
      <c r="AL101" s="6">
        <v>5.23</v>
      </c>
      <c r="AM101" s="6">
        <v>5.22</v>
      </c>
      <c r="AN101" s="6">
        <v>5.21</v>
      </c>
      <c r="AO101" s="6">
        <v>5.2</v>
      </c>
      <c r="AP101" s="6">
        <v>5.19</v>
      </c>
      <c r="AQ101" s="6">
        <v>5.18</v>
      </c>
      <c r="AR101" s="6">
        <v>5.17</v>
      </c>
      <c r="AS101" s="6">
        <v>5.16</v>
      </c>
      <c r="AT101" s="6">
        <v>5.16</v>
      </c>
      <c r="AU101" s="6">
        <v>5.15</v>
      </c>
      <c r="AV101" s="6">
        <v>5.14</v>
      </c>
      <c r="AW101" s="6">
        <v>5.13</v>
      </c>
      <c r="AX101" s="6">
        <v>5.13</v>
      </c>
      <c r="AY101" s="6">
        <v>5.12</v>
      </c>
    </row>
    <row r="102" spans="1:51" x14ac:dyDescent="0.2">
      <c r="A102" s="5">
        <v>40329</v>
      </c>
      <c r="B102" s="6">
        <v>3.77</v>
      </c>
      <c r="C102" s="6">
        <v>3.94</v>
      </c>
      <c r="D102" s="6">
        <v>4.12</v>
      </c>
      <c r="E102" s="6">
        <v>4.28</v>
      </c>
      <c r="F102" s="6">
        <v>4.41</v>
      </c>
      <c r="G102" s="6">
        <v>4.54</v>
      </c>
      <c r="H102" s="6">
        <v>4.6500000000000004</v>
      </c>
      <c r="I102" s="6">
        <v>4.75</v>
      </c>
      <c r="J102" s="6">
        <v>4.84</v>
      </c>
      <c r="K102" s="6">
        <v>4.92</v>
      </c>
      <c r="L102" s="6">
        <v>5</v>
      </c>
      <c r="M102" s="6">
        <v>5.0599999999999996</v>
      </c>
      <c r="N102" s="6">
        <v>5.12</v>
      </c>
      <c r="O102" s="6">
        <v>5.17</v>
      </c>
      <c r="P102" s="6">
        <v>5.22</v>
      </c>
      <c r="Q102" s="6">
        <v>5.25</v>
      </c>
      <c r="R102" s="6">
        <v>5.27</v>
      </c>
      <c r="S102" s="6">
        <v>5.3</v>
      </c>
      <c r="T102" s="6">
        <v>5.32</v>
      </c>
      <c r="U102" s="6">
        <v>5.34</v>
      </c>
      <c r="V102" s="6">
        <v>5.34</v>
      </c>
      <c r="W102" s="6">
        <v>5.34</v>
      </c>
      <c r="X102" s="6">
        <v>5.34</v>
      </c>
      <c r="Y102" s="6">
        <v>5.34</v>
      </c>
      <c r="Z102" s="6">
        <v>5.34</v>
      </c>
      <c r="AA102" s="6">
        <v>5.33</v>
      </c>
      <c r="AB102" s="6">
        <v>5.32</v>
      </c>
      <c r="AC102" s="6">
        <v>5.31</v>
      </c>
      <c r="AD102" s="6">
        <v>5.3</v>
      </c>
      <c r="AE102" s="6">
        <v>5.29</v>
      </c>
      <c r="AF102" s="6">
        <v>5.28</v>
      </c>
      <c r="AG102" s="6">
        <v>5.26</v>
      </c>
      <c r="AH102" s="6">
        <v>5.25</v>
      </c>
      <c r="AI102" s="6">
        <v>5.24</v>
      </c>
      <c r="AJ102" s="6">
        <v>5.23</v>
      </c>
      <c r="AK102" s="6">
        <v>5.22</v>
      </c>
      <c r="AL102" s="6">
        <v>5.21</v>
      </c>
      <c r="AM102" s="6">
        <v>5.2</v>
      </c>
      <c r="AN102" s="6">
        <v>5.19</v>
      </c>
      <c r="AO102" s="6">
        <v>5.19</v>
      </c>
      <c r="AP102" s="6">
        <v>5.18</v>
      </c>
      <c r="AQ102" s="6">
        <v>5.17</v>
      </c>
      <c r="AR102" s="6">
        <v>5.16</v>
      </c>
      <c r="AS102" s="6">
        <v>5.15</v>
      </c>
      <c r="AT102" s="6">
        <v>5.14</v>
      </c>
      <c r="AU102" s="6">
        <v>5.13</v>
      </c>
      <c r="AV102" s="6">
        <v>5.13</v>
      </c>
      <c r="AW102" s="6">
        <v>5.12</v>
      </c>
      <c r="AX102" s="6">
        <v>5.1100000000000003</v>
      </c>
      <c r="AY102" s="6">
        <v>5.1100000000000003</v>
      </c>
    </row>
    <row r="103" spans="1:51" x14ac:dyDescent="0.2">
      <c r="A103" s="5">
        <v>40359</v>
      </c>
      <c r="B103" s="6">
        <v>3.77</v>
      </c>
      <c r="C103" s="6">
        <v>3.93</v>
      </c>
      <c r="D103" s="6">
        <v>4.1100000000000003</v>
      </c>
      <c r="E103" s="6">
        <v>4.2699999999999996</v>
      </c>
      <c r="F103" s="6">
        <v>4.41</v>
      </c>
      <c r="G103" s="6">
        <v>4.54</v>
      </c>
      <c r="H103" s="6">
        <v>4.6500000000000004</v>
      </c>
      <c r="I103" s="6">
        <v>4.75</v>
      </c>
      <c r="J103" s="6">
        <v>4.84</v>
      </c>
      <c r="K103" s="6">
        <v>4.92</v>
      </c>
      <c r="L103" s="6">
        <v>5</v>
      </c>
      <c r="M103" s="6">
        <v>5.0599999999999996</v>
      </c>
      <c r="N103" s="6">
        <v>5.12</v>
      </c>
      <c r="O103" s="6">
        <v>5.17</v>
      </c>
      <c r="P103" s="6">
        <v>5.21</v>
      </c>
      <c r="Q103" s="6">
        <v>5.24</v>
      </c>
      <c r="R103" s="6">
        <v>5.27</v>
      </c>
      <c r="S103" s="6">
        <v>5.29</v>
      </c>
      <c r="T103" s="6">
        <v>5.31</v>
      </c>
      <c r="U103" s="6">
        <v>5.33</v>
      </c>
      <c r="V103" s="6">
        <v>5.33</v>
      </c>
      <c r="W103" s="6">
        <v>5.33</v>
      </c>
      <c r="X103" s="6">
        <v>5.33</v>
      </c>
      <c r="Y103" s="6">
        <v>5.33</v>
      </c>
      <c r="Z103" s="6">
        <v>5.33</v>
      </c>
      <c r="AA103" s="6">
        <v>5.32</v>
      </c>
      <c r="AB103" s="6">
        <v>5.31</v>
      </c>
      <c r="AC103" s="6">
        <v>5.3</v>
      </c>
      <c r="AD103" s="6">
        <v>5.29</v>
      </c>
      <c r="AE103" s="6">
        <v>5.28</v>
      </c>
      <c r="AF103" s="6">
        <v>5.26</v>
      </c>
      <c r="AG103" s="6">
        <v>5.25</v>
      </c>
      <c r="AH103" s="6">
        <v>5.24</v>
      </c>
      <c r="AI103" s="6">
        <v>5.23</v>
      </c>
      <c r="AJ103" s="6">
        <v>5.22</v>
      </c>
      <c r="AK103" s="6">
        <v>5.21</v>
      </c>
      <c r="AL103" s="6">
        <v>5.2</v>
      </c>
      <c r="AM103" s="6">
        <v>5.19</v>
      </c>
      <c r="AN103" s="6">
        <v>5.18</v>
      </c>
      <c r="AO103" s="6">
        <v>5.17</v>
      </c>
      <c r="AP103" s="6">
        <v>5.16</v>
      </c>
      <c r="AQ103" s="6">
        <v>5.15</v>
      </c>
      <c r="AR103" s="6">
        <v>5.14</v>
      </c>
      <c r="AS103" s="6">
        <v>5.13</v>
      </c>
      <c r="AT103" s="6">
        <v>5.13</v>
      </c>
      <c r="AU103" s="6">
        <v>5.12</v>
      </c>
      <c r="AV103" s="6">
        <v>5.1100000000000003</v>
      </c>
      <c r="AW103" s="6">
        <v>5.0999999999999996</v>
      </c>
      <c r="AX103" s="6">
        <v>5.0999999999999996</v>
      </c>
      <c r="AY103" s="6">
        <v>5.09</v>
      </c>
    </row>
    <row r="104" spans="1:51" x14ac:dyDescent="0.2">
      <c r="A104" s="5">
        <v>40390</v>
      </c>
      <c r="B104" s="6">
        <v>3.77</v>
      </c>
      <c r="C104" s="6">
        <v>3.93</v>
      </c>
      <c r="D104" s="6">
        <v>4.1100000000000003</v>
      </c>
      <c r="E104" s="6">
        <v>4.26</v>
      </c>
      <c r="F104" s="6">
        <v>4.4000000000000004</v>
      </c>
      <c r="G104" s="6">
        <v>4.53</v>
      </c>
      <c r="H104" s="6">
        <v>4.6399999999999997</v>
      </c>
      <c r="I104" s="6">
        <v>4.74</v>
      </c>
      <c r="J104" s="6">
        <v>4.83</v>
      </c>
      <c r="K104" s="6">
        <v>4.91</v>
      </c>
      <c r="L104" s="6">
        <v>4.99</v>
      </c>
      <c r="M104" s="6">
        <v>5.05</v>
      </c>
      <c r="N104" s="6">
        <v>5.1100000000000003</v>
      </c>
      <c r="O104" s="6">
        <v>5.16</v>
      </c>
      <c r="P104" s="6">
        <v>5.2</v>
      </c>
      <c r="Q104" s="6">
        <v>5.23</v>
      </c>
      <c r="R104" s="6">
        <v>5.26</v>
      </c>
      <c r="S104" s="6">
        <v>5.28</v>
      </c>
      <c r="T104" s="6">
        <v>5.3</v>
      </c>
      <c r="U104" s="6">
        <v>5.32</v>
      </c>
      <c r="V104" s="6">
        <v>5.32</v>
      </c>
      <c r="W104" s="6">
        <v>5.32</v>
      </c>
      <c r="X104" s="6">
        <v>5.32</v>
      </c>
      <c r="Y104" s="6">
        <v>5.32</v>
      </c>
      <c r="Z104" s="6">
        <v>5.31</v>
      </c>
      <c r="AA104" s="6">
        <v>5.3</v>
      </c>
      <c r="AB104" s="6">
        <v>5.29</v>
      </c>
      <c r="AC104" s="6">
        <v>5.28</v>
      </c>
      <c r="AD104" s="6">
        <v>5.27</v>
      </c>
      <c r="AE104" s="6">
        <v>5.26</v>
      </c>
      <c r="AF104" s="6">
        <v>5.25</v>
      </c>
      <c r="AG104" s="6">
        <v>5.23</v>
      </c>
      <c r="AH104" s="6">
        <v>5.22</v>
      </c>
      <c r="AI104" s="6">
        <v>5.21</v>
      </c>
      <c r="AJ104" s="6">
        <v>5.2</v>
      </c>
      <c r="AK104" s="6">
        <v>5.19</v>
      </c>
      <c r="AL104" s="6">
        <v>5.18</v>
      </c>
      <c r="AM104" s="6">
        <v>5.17</v>
      </c>
      <c r="AN104" s="6">
        <v>5.16</v>
      </c>
      <c r="AO104" s="6">
        <v>5.15</v>
      </c>
      <c r="AP104" s="6">
        <v>5.14</v>
      </c>
      <c r="AQ104" s="6">
        <v>5.13</v>
      </c>
      <c r="AR104" s="6">
        <v>5.12</v>
      </c>
      <c r="AS104" s="6">
        <v>5.12</v>
      </c>
      <c r="AT104" s="6">
        <v>5.1100000000000003</v>
      </c>
      <c r="AU104" s="6">
        <v>5.0999999999999996</v>
      </c>
      <c r="AV104" s="6">
        <v>5.09</v>
      </c>
      <c r="AW104" s="6">
        <v>5.09</v>
      </c>
      <c r="AX104" s="6">
        <v>5.08</v>
      </c>
      <c r="AY104" s="6">
        <v>5.07</v>
      </c>
    </row>
    <row r="105" spans="1:51" x14ac:dyDescent="0.2">
      <c r="A105" s="5">
        <v>40421</v>
      </c>
      <c r="B105" s="6">
        <v>3.76</v>
      </c>
      <c r="C105" s="6">
        <v>3.92</v>
      </c>
      <c r="D105" s="6">
        <v>4.0999999999999996</v>
      </c>
      <c r="E105" s="6">
        <v>4.25</v>
      </c>
      <c r="F105" s="6">
        <v>4.3899999999999997</v>
      </c>
      <c r="G105" s="6">
        <v>4.51</v>
      </c>
      <c r="H105" s="6">
        <v>4.62</v>
      </c>
      <c r="I105" s="6">
        <v>4.7300000000000004</v>
      </c>
      <c r="J105" s="6">
        <v>4.82</v>
      </c>
      <c r="K105" s="6">
        <v>4.9000000000000004</v>
      </c>
      <c r="L105" s="6">
        <v>4.97</v>
      </c>
      <c r="M105" s="6">
        <v>5.03</v>
      </c>
      <c r="N105" s="6">
        <v>5.09</v>
      </c>
      <c r="O105" s="6">
        <v>5.14</v>
      </c>
      <c r="P105" s="6">
        <v>5.19</v>
      </c>
      <c r="Q105" s="6">
        <v>5.22</v>
      </c>
      <c r="R105" s="6">
        <v>5.24</v>
      </c>
      <c r="S105" s="6">
        <v>5.26</v>
      </c>
      <c r="T105" s="6">
        <v>5.28</v>
      </c>
      <c r="U105" s="6">
        <v>5.3</v>
      </c>
      <c r="V105" s="6">
        <v>5.3</v>
      </c>
      <c r="W105" s="6">
        <v>5.3</v>
      </c>
      <c r="X105" s="6">
        <v>5.3</v>
      </c>
      <c r="Y105" s="6">
        <v>5.3</v>
      </c>
      <c r="Z105" s="6">
        <v>5.29</v>
      </c>
      <c r="AA105" s="6">
        <v>5.28</v>
      </c>
      <c r="AB105" s="6">
        <v>5.27</v>
      </c>
      <c r="AC105" s="6">
        <v>5.26</v>
      </c>
      <c r="AD105" s="6">
        <v>5.25</v>
      </c>
      <c r="AE105" s="6">
        <v>5.24</v>
      </c>
      <c r="AF105" s="6">
        <v>5.23</v>
      </c>
      <c r="AG105" s="6">
        <v>5.21</v>
      </c>
      <c r="AH105" s="6">
        <v>5.2</v>
      </c>
      <c r="AI105" s="6">
        <v>5.19</v>
      </c>
      <c r="AJ105" s="6">
        <v>5.18</v>
      </c>
      <c r="AK105" s="6">
        <v>5.17</v>
      </c>
      <c r="AL105" s="6">
        <v>5.16</v>
      </c>
      <c r="AM105" s="6">
        <v>5.15</v>
      </c>
      <c r="AN105" s="6">
        <v>5.14</v>
      </c>
      <c r="AO105" s="6">
        <v>5.13</v>
      </c>
      <c r="AP105" s="6">
        <v>5.12</v>
      </c>
      <c r="AQ105" s="6">
        <v>5.1100000000000003</v>
      </c>
      <c r="AR105" s="6">
        <v>5.0999999999999996</v>
      </c>
      <c r="AS105" s="6">
        <v>5.09</v>
      </c>
      <c r="AT105" s="6">
        <v>5.08</v>
      </c>
      <c r="AU105" s="6">
        <v>5.08</v>
      </c>
      <c r="AV105" s="6">
        <v>5.07</v>
      </c>
      <c r="AW105" s="6">
        <v>5.0599999999999996</v>
      </c>
      <c r="AX105" s="6">
        <v>5.05</v>
      </c>
      <c r="AY105" s="6">
        <v>5.05</v>
      </c>
    </row>
    <row r="106" spans="1:51" x14ac:dyDescent="0.2">
      <c r="A106" s="5">
        <v>40451</v>
      </c>
      <c r="B106" s="6">
        <v>3.76</v>
      </c>
      <c r="C106" s="6">
        <v>3.91</v>
      </c>
      <c r="D106" s="6">
        <v>4.09</v>
      </c>
      <c r="E106" s="6">
        <v>4.24</v>
      </c>
      <c r="F106" s="6">
        <v>4.38</v>
      </c>
      <c r="G106" s="6">
        <v>4.5</v>
      </c>
      <c r="H106" s="6">
        <v>4.6100000000000003</v>
      </c>
      <c r="I106" s="6">
        <v>4.72</v>
      </c>
      <c r="J106" s="6">
        <v>4.8099999999999996</v>
      </c>
      <c r="K106" s="6">
        <v>4.8899999999999997</v>
      </c>
      <c r="L106" s="6">
        <v>4.96</v>
      </c>
      <c r="M106" s="6">
        <v>5.0199999999999996</v>
      </c>
      <c r="N106" s="6">
        <v>5.08</v>
      </c>
      <c r="O106" s="6">
        <v>5.13</v>
      </c>
      <c r="P106" s="6">
        <v>5.17</v>
      </c>
      <c r="Q106" s="6">
        <v>5.2</v>
      </c>
      <c r="R106" s="6">
        <v>5.23</v>
      </c>
      <c r="S106" s="6">
        <v>5.25</v>
      </c>
      <c r="T106" s="6">
        <v>5.27</v>
      </c>
      <c r="U106" s="6">
        <v>5.29</v>
      </c>
      <c r="V106" s="6">
        <v>5.28</v>
      </c>
      <c r="W106" s="6">
        <v>5.28</v>
      </c>
      <c r="X106" s="6">
        <v>5.28</v>
      </c>
      <c r="Y106" s="6">
        <v>5.28</v>
      </c>
      <c r="Z106" s="6">
        <v>5.28</v>
      </c>
      <c r="AA106" s="6">
        <v>5.26</v>
      </c>
      <c r="AB106" s="6">
        <v>5.25</v>
      </c>
      <c r="AC106" s="6">
        <v>5.24</v>
      </c>
      <c r="AD106" s="6">
        <v>5.23</v>
      </c>
      <c r="AE106" s="6">
        <v>5.22</v>
      </c>
      <c r="AF106" s="6">
        <v>5.2</v>
      </c>
      <c r="AG106" s="6">
        <v>5.19</v>
      </c>
      <c r="AH106" s="6">
        <v>5.18</v>
      </c>
      <c r="AI106" s="6">
        <v>5.17</v>
      </c>
      <c r="AJ106" s="6">
        <v>5.15</v>
      </c>
      <c r="AK106" s="6">
        <v>5.14</v>
      </c>
      <c r="AL106" s="6">
        <v>5.13</v>
      </c>
      <c r="AM106" s="6">
        <v>5.12</v>
      </c>
      <c r="AN106" s="6">
        <v>5.1100000000000003</v>
      </c>
      <c r="AO106" s="6">
        <v>5.0999999999999996</v>
      </c>
      <c r="AP106" s="6">
        <v>5.09</v>
      </c>
      <c r="AQ106" s="6">
        <v>5.08</v>
      </c>
      <c r="AR106" s="6">
        <v>5.08</v>
      </c>
      <c r="AS106" s="6">
        <v>5.07</v>
      </c>
      <c r="AT106" s="6">
        <v>5.0599999999999996</v>
      </c>
      <c r="AU106" s="6">
        <v>5.05</v>
      </c>
      <c r="AV106" s="6">
        <v>5.04</v>
      </c>
      <c r="AW106" s="6">
        <v>5.04</v>
      </c>
      <c r="AX106" s="6">
        <v>5.03</v>
      </c>
      <c r="AY106" s="6">
        <v>5.0199999999999996</v>
      </c>
    </row>
    <row r="107" spans="1:51" x14ac:dyDescent="0.2">
      <c r="A107" s="5">
        <v>40482</v>
      </c>
      <c r="B107" s="6">
        <v>3.75</v>
      </c>
      <c r="C107" s="6">
        <v>3.91</v>
      </c>
      <c r="D107" s="6">
        <v>4.08</v>
      </c>
      <c r="E107" s="6">
        <v>4.2300000000000004</v>
      </c>
      <c r="F107" s="6">
        <v>4.37</v>
      </c>
      <c r="G107" s="6">
        <v>4.49</v>
      </c>
      <c r="H107" s="6">
        <v>4.5999999999999996</v>
      </c>
      <c r="I107" s="6">
        <v>4.7</v>
      </c>
      <c r="J107" s="6">
        <v>4.79</v>
      </c>
      <c r="K107" s="6">
        <v>4.87</v>
      </c>
      <c r="L107" s="6">
        <v>4.95</v>
      </c>
      <c r="M107" s="6">
        <v>5.01</v>
      </c>
      <c r="N107" s="6">
        <v>5.07</v>
      </c>
      <c r="O107" s="6">
        <v>5.12</v>
      </c>
      <c r="P107" s="6">
        <v>5.16</v>
      </c>
      <c r="Q107" s="6">
        <v>5.19</v>
      </c>
      <c r="R107" s="6">
        <v>5.21</v>
      </c>
      <c r="S107" s="6">
        <v>5.23</v>
      </c>
      <c r="T107" s="6">
        <v>5.25</v>
      </c>
      <c r="U107" s="6">
        <v>5.27</v>
      </c>
      <c r="V107" s="6">
        <v>5.27</v>
      </c>
      <c r="W107" s="6">
        <v>5.27</v>
      </c>
      <c r="X107" s="6">
        <v>5.26</v>
      </c>
      <c r="Y107" s="6">
        <v>5.26</v>
      </c>
      <c r="Z107" s="6">
        <v>5.26</v>
      </c>
      <c r="AA107" s="6">
        <v>5.24</v>
      </c>
      <c r="AB107" s="6">
        <v>5.23</v>
      </c>
      <c r="AC107" s="6">
        <v>5.22</v>
      </c>
      <c r="AD107" s="6">
        <v>5.21</v>
      </c>
      <c r="AE107" s="6">
        <v>5.2</v>
      </c>
      <c r="AF107" s="6">
        <v>5.18</v>
      </c>
      <c r="AG107" s="6">
        <v>5.17</v>
      </c>
      <c r="AH107" s="6">
        <v>5.16</v>
      </c>
      <c r="AI107" s="6">
        <v>5.14</v>
      </c>
      <c r="AJ107" s="6">
        <v>5.13</v>
      </c>
      <c r="AK107" s="6">
        <v>5.12</v>
      </c>
      <c r="AL107" s="6">
        <v>5.1100000000000003</v>
      </c>
      <c r="AM107" s="6">
        <v>5.0999999999999996</v>
      </c>
      <c r="AN107" s="6">
        <v>5.09</v>
      </c>
      <c r="AO107" s="6">
        <v>5.08</v>
      </c>
      <c r="AP107" s="6">
        <v>5.07</v>
      </c>
      <c r="AQ107" s="6">
        <v>5.0599999999999996</v>
      </c>
      <c r="AR107" s="6">
        <v>5.05</v>
      </c>
      <c r="AS107" s="6">
        <v>5.04</v>
      </c>
      <c r="AT107" s="6">
        <v>5.04</v>
      </c>
      <c r="AU107" s="6">
        <v>5.03</v>
      </c>
      <c r="AV107" s="6">
        <v>5.0199999999999996</v>
      </c>
      <c r="AW107" s="6">
        <v>5.01</v>
      </c>
      <c r="AX107" s="6">
        <v>5.01</v>
      </c>
      <c r="AY107" s="6">
        <v>5</v>
      </c>
    </row>
    <row r="108" spans="1:51" x14ac:dyDescent="0.2">
      <c r="A108" s="5">
        <v>40512</v>
      </c>
      <c r="B108" s="6">
        <v>3.75</v>
      </c>
      <c r="C108" s="6">
        <v>3.9</v>
      </c>
      <c r="D108" s="6">
        <v>4.07</v>
      </c>
      <c r="E108" s="6">
        <v>4.22</v>
      </c>
      <c r="F108" s="6">
        <v>4.3600000000000003</v>
      </c>
      <c r="G108" s="6">
        <v>4.4800000000000004</v>
      </c>
      <c r="H108" s="6">
        <v>4.5999999999999996</v>
      </c>
      <c r="I108" s="6">
        <v>4.7</v>
      </c>
      <c r="J108" s="6">
        <v>4.79</v>
      </c>
      <c r="K108" s="6">
        <v>4.87</v>
      </c>
      <c r="L108" s="6">
        <v>4.9400000000000004</v>
      </c>
      <c r="M108" s="6">
        <v>5</v>
      </c>
      <c r="N108" s="6">
        <v>5.0599999999999996</v>
      </c>
      <c r="O108" s="6">
        <v>5.1100000000000003</v>
      </c>
      <c r="P108" s="6">
        <v>5.15</v>
      </c>
      <c r="Q108" s="6">
        <v>5.18</v>
      </c>
      <c r="R108" s="6">
        <v>5.21</v>
      </c>
      <c r="S108" s="6">
        <v>5.23</v>
      </c>
      <c r="T108" s="6">
        <v>5.25</v>
      </c>
      <c r="U108" s="6">
        <v>5.26</v>
      </c>
      <c r="V108" s="6">
        <v>5.26</v>
      </c>
      <c r="W108" s="6">
        <v>5.25</v>
      </c>
      <c r="X108" s="6">
        <v>5.25</v>
      </c>
      <c r="Y108" s="6">
        <v>5.25</v>
      </c>
      <c r="Z108" s="6">
        <v>5.25</v>
      </c>
      <c r="AA108" s="6">
        <v>5.23</v>
      </c>
      <c r="AB108" s="6">
        <v>5.22</v>
      </c>
      <c r="AC108" s="6">
        <v>5.21</v>
      </c>
      <c r="AD108" s="6">
        <v>5.19</v>
      </c>
      <c r="AE108" s="6">
        <v>5.18</v>
      </c>
      <c r="AF108" s="6">
        <v>5.17</v>
      </c>
      <c r="AG108" s="6">
        <v>5.15</v>
      </c>
      <c r="AH108" s="6">
        <v>5.14</v>
      </c>
      <c r="AI108" s="6">
        <v>5.13</v>
      </c>
      <c r="AJ108" s="6">
        <v>5.1100000000000003</v>
      </c>
      <c r="AK108" s="6">
        <v>5.0999999999999996</v>
      </c>
      <c r="AL108" s="6">
        <v>5.09</v>
      </c>
      <c r="AM108" s="6">
        <v>5.08</v>
      </c>
      <c r="AN108" s="6">
        <v>5.07</v>
      </c>
      <c r="AO108" s="6">
        <v>5.0599999999999996</v>
      </c>
      <c r="AP108" s="6">
        <v>5.05</v>
      </c>
      <c r="AQ108" s="6">
        <v>5.04</v>
      </c>
      <c r="AR108" s="6">
        <v>5.03</v>
      </c>
      <c r="AS108" s="6">
        <v>5.03</v>
      </c>
      <c r="AT108" s="6">
        <v>5.0199999999999996</v>
      </c>
      <c r="AU108" s="6">
        <v>5.01</v>
      </c>
      <c r="AV108" s="6">
        <v>5</v>
      </c>
      <c r="AW108" s="6">
        <v>4.99</v>
      </c>
      <c r="AX108" s="6">
        <v>4.99</v>
      </c>
      <c r="AY108" s="6">
        <v>4.9800000000000004</v>
      </c>
    </row>
    <row r="109" spans="1:51" x14ac:dyDescent="0.2">
      <c r="A109" s="5">
        <v>40543</v>
      </c>
      <c r="B109" s="6">
        <v>3.75</v>
      </c>
      <c r="C109" s="6">
        <v>3.9</v>
      </c>
      <c r="D109" s="6">
        <v>4.07</v>
      </c>
      <c r="E109" s="6">
        <v>4.22</v>
      </c>
      <c r="F109" s="6">
        <v>4.3600000000000003</v>
      </c>
      <c r="G109" s="6">
        <v>4.4800000000000004</v>
      </c>
      <c r="H109" s="6">
        <v>4.59</v>
      </c>
      <c r="I109" s="6">
        <v>4.6900000000000004</v>
      </c>
      <c r="J109" s="6">
        <v>4.78</v>
      </c>
      <c r="K109" s="6">
        <v>4.8600000000000003</v>
      </c>
      <c r="L109" s="6">
        <v>4.9400000000000004</v>
      </c>
      <c r="M109" s="6">
        <v>5</v>
      </c>
      <c r="N109" s="6">
        <v>5.0599999999999996</v>
      </c>
      <c r="O109" s="6">
        <v>5.1100000000000003</v>
      </c>
      <c r="P109" s="6">
        <v>5.15</v>
      </c>
      <c r="Q109" s="6">
        <v>5.18</v>
      </c>
      <c r="R109" s="6">
        <v>5.2</v>
      </c>
      <c r="S109" s="6">
        <v>5.22</v>
      </c>
      <c r="T109" s="6">
        <v>5.24</v>
      </c>
      <c r="U109" s="6">
        <v>5.26</v>
      </c>
      <c r="V109" s="6">
        <v>5.25</v>
      </c>
      <c r="W109" s="6">
        <v>5.25</v>
      </c>
      <c r="X109" s="6">
        <v>5.24</v>
      </c>
      <c r="Y109" s="6">
        <v>5.24</v>
      </c>
      <c r="Z109" s="6">
        <v>5.24</v>
      </c>
      <c r="AA109" s="6">
        <v>5.22</v>
      </c>
      <c r="AB109" s="6">
        <v>5.21</v>
      </c>
      <c r="AC109" s="6">
        <v>5.2</v>
      </c>
      <c r="AD109" s="6">
        <v>5.18</v>
      </c>
      <c r="AE109" s="6">
        <v>5.17</v>
      </c>
      <c r="AF109" s="6">
        <v>5.16</v>
      </c>
      <c r="AG109" s="6">
        <v>5.14</v>
      </c>
      <c r="AH109" s="6">
        <v>5.13</v>
      </c>
      <c r="AI109" s="6">
        <v>5.1100000000000003</v>
      </c>
      <c r="AJ109" s="6">
        <v>5.0999999999999996</v>
      </c>
      <c r="AK109" s="6">
        <v>5.09</v>
      </c>
      <c r="AL109" s="6">
        <v>5.08</v>
      </c>
      <c r="AM109" s="6">
        <v>5.07</v>
      </c>
      <c r="AN109" s="6">
        <v>5.0599999999999996</v>
      </c>
      <c r="AO109" s="6">
        <v>5.05</v>
      </c>
      <c r="AP109" s="6">
        <v>5.04</v>
      </c>
      <c r="AQ109" s="6">
        <v>5.03</v>
      </c>
      <c r="AR109" s="6">
        <v>5.0199999999999996</v>
      </c>
      <c r="AS109" s="6">
        <v>5.01</v>
      </c>
      <c r="AT109" s="6">
        <v>5</v>
      </c>
      <c r="AU109" s="6">
        <v>5</v>
      </c>
      <c r="AV109" s="6">
        <v>4.99</v>
      </c>
      <c r="AW109" s="6">
        <v>4.9800000000000004</v>
      </c>
      <c r="AX109" s="6">
        <v>4.97</v>
      </c>
      <c r="AY109" s="6">
        <v>4.97</v>
      </c>
    </row>
    <row r="110" spans="1:51" x14ac:dyDescent="0.2">
      <c r="A110" s="5">
        <v>40574</v>
      </c>
      <c r="B110" s="6">
        <v>3.75</v>
      </c>
      <c r="C110" s="6">
        <v>3.9</v>
      </c>
      <c r="D110" s="6">
        <v>4.07</v>
      </c>
      <c r="E110" s="6">
        <v>4.22</v>
      </c>
      <c r="F110" s="6">
        <v>4.3499999999999996</v>
      </c>
      <c r="G110" s="6">
        <v>4.4800000000000004</v>
      </c>
      <c r="H110" s="6">
        <v>4.59</v>
      </c>
      <c r="I110" s="6">
        <v>4.6900000000000004</v>
      </c>
      <c r="J110" s="6">
        <v>4.78</v>
      </c>
      <c r="K110" s="6">
        <v>4.8600000000000003</v>
      </c>
      <c r="L110" s="6">
        <v>4.9400000000000004</v>
      </c>
      <c r="M110" s="6">
        <v>5</v>
      </c>
      <c r="N110" s="6">
        <v>5.0599999999999996</v>
      </c>
      <c r="O110" s="6">
        <v>5.1100000000000003</v>
      </c>
      <c r="P110" s="6">
        <v>5.15</v>
      </c>
      <c r="Q110" s="6">
        <v>5.17</v>
      </c>
      <c r="R110" s="6">
        <v>5.2</v>
      </c>
      <c r="S110" s="6">
        <v>5.22</v>
      </c>
      <c r="T110" s="6">
        <v>5.24</v>
      </c>
      <c r="U110" s="6">
        <v>5.25</v>
      </c>
      <c r="V110" s="6">
        <v>5.25</v>
      </c>
      <c r="W110" s="6">
        <v>5.24</v>
      </c>
      <c r="X110" s="6">
        <v>5.24</v>
      </c>
      <c r="Y110" s="6">
        <v>5.23</v>
      </c>
      <c r="Z110" s="6">
        <v>5.23</v>
      </c>
      <c r="AA110" s="6">
        <v>5.21</v>
      </c>
      <c r="AB110" s="6">
        <v>5.2</v>
      </c>
      <c r="AC110" s="6">
        <v>5.19</v>
      </c>
      <c r="AD110" s="6">
        <v>5.17</v>
      </c>
      <c r="AE110" s="6">
        <v>5.16</v>
      </c>
      <c r="AF110" s="6">
        <v>5.15</v>
      </c>
      <c r="AG110" s="6">
        <v>5.13</v>
      </c>
      <c r="AH110" s="6">
        <v>5.12</v>
      </c>
      <c r="AI110" s="6">
        <v>5.0999999999999996</v>
      </c>
      <c r="AJ110" s="6">
        <v>5.09</v>
      </c>
      <c r="AK110" s="6">
        <v>5.08</v>
      </c>
      <c r="AL110" s="6">
        <v>5.07</v>
      </c>
      <c r="AM110" s="6">
        <v>5.0599999999999996</v>
      </c>
      <c r="AN110" s="6">
        <v>5.05</v>
      </c>
      <c r="AO110" s="6">
        <v>5.04</v>
      </c>
      <c r="AP110" s="6">
        <v>5.03</v>
      </c>
      <c r="AQ110" s="6">
        <v>5.0199999999999996</v>
      </c>
      <c r="AR110" s="6">
        <v>5.01</v>
      </c>
      <c r="AS110" s="6">
        <v>5</v>
      </c>
      <c r="AT110" s="6">
        <v>4.99</v>
      </c>
      <c r="AU110" s="6">
        <v>4.9800000000000004</v>
      </c>
      <c r="AV110" s="6">
        <v>4.97</v>
      </c>
      <c r="AW110" s="6">
        <v>4.97</v>
      </c>
      <c r="AX110" s="6">
        <v>4.96</v>
      </c>
      <c r="AY110" s="6">
        <v>4.95</v>
      </c>
    </row>
    <row r="111" spans="1:51" x14ac:dyDescent="0.2">
      <c r="A111" s="5">
        <v>40602</v>
      </c>
      <c r="B111" s="6">
        <v>3.75</v>
      </c>
      <c r="C111" s="6">
        <v>3.9</v>
      </c>
      <c r="D111" s="6">
        <v>4.07</v>
      </c>
      <c r="E111" s="6">
        <v>4.22</v>
      </c>
      <c r="F111" s="6">
        <v>4.3600000000000003</v>
      </c>
      <c r="G111" s="6">
        <v>4.4800000000000004</v>
      </c>
      <c r="H111" s="6">
        <v>4.59</v>
      </c>
      <c r="I111" s="6">
        <v>4.6900000000000004</v>
      </c>
      <c r="J111" s="6">
        <v>4.78</v>
      </c>
      <c r="K111" s="6">
        <v>4.8600000000000003</v>
      </c>
      <c r="L111" s="6">
        <v>4.93</v>
      </c>
      <c r="M111" s="6">
        <v>5</v>
      </c>
      <c r="N111" s="6">
        <v>5.05</v>
      </c>
      <c r="O111" s="6">
        <v>5.0999999999999996</v>
      </c>
      <c r="P111" s="6">
        <v>5.14</v>
      </c>
      <c r="Q111" s="6">
        <v>5.17</v>
      </c>
      <c r="R111" s="6">
        <v>5.19</v>
      </c>
      <c r="S111" s="6">
        <v>5.21</v>
      </c>
      <c r="T111" s="6">
        <v>5.23</v>
      </c>
      <c r="U111" s="6">
        <v>5.25</v>
      </c>
      <c r="V111" s="6">
        <v>5.24</v>
      </c>
      <c r="W111" s="6">
        <v>5.23</v>
      </c>
      <c r="X111" s="6">
        <v>5.23</v>
      </c>
      <c r="Y111" s="6">
        <v>5.23</v>
      </c>
      <c r="Z111" s="6">
        <v>5.22</v>
      </c>
      <c r="AA111" s="6">
        <v>5.2</v>
      </c>
      <c r="AB111" s="6">
        <v>5.19</v>
      </c>
      <c r="AC111" s="6">
        <v>5.18</v>
      </c>
      <c r="AD111" s="6">
        <v>5.16</v>
      </c>
      <c r="AE111" s="6">
        <v>5.15</v>
      </c>
      <c r="AF111" s="6">
        <v>5.13</v>
      </c>
      <c r="AG111" s="6">
        <v>5.12</v>
      </c>
      <c r="AH111" s="6">
        <v>5.0999999999999996</v>
      </c>
      <c r="AI111" s="6">
        <v>5.09</v>
      </c>
      <c r="AJ111" s="6">
        <v>5.08</v>
      </c>
      <c r="AK111" s="6">
        <v>5.0599999999999996</v>
      </c>
      <c r="AL111" s="6">
        <v>5.05</v>
      </c>
      <c r="AM111" s="6">
        <v>5.04</v>
      </c>
      <c r="AN111" s="6">
        <v>5.03</v>
      </c>
      <c r="AO111" s="6">
        <v>5.0199999999999996</v>
      </c>
      <c r="AP111" s="6">
        <v>5.01</v>
      </c>
      <c r="AQ111" s="6">
        <v>5</v>
      </c>
      <c r="AR111" s="6">
        <v>4.99</v>
      </c>
      <c r="AS111" s="6">
        <v>4.9800000000000004</v>
      </c>
      <c r="AT111" s="6">
        <v>4.9800000000000004</v>
      </c>
      <c r="AU111" s="6">
        <v>4.97</v>
      </c>
      <c r="AV111" s="6">
        <v>4.96</v>
      </c>
      <c r="AW111" s="6">
        <v>4.95</v>
      </c>
      <c r="AX111" s="6">
        <v>4.9400000000000004</v>
      </c>
      <c r="AY111" s="6">
        <v>4.9400000000000004</v>
      </c>
    </row>
    <row r="112" spans="1:51" x14ac:dyDescent="0.2">
      <c r="A112" s="5">
        <v>40633</v>
      </c>
      <c r="B112" s="6">
        <v>3.76</v>
      </c>
      <c r="C112" s="6">
        <v>3.91</v>
      </c>
      <c r="D112" s="6">
        <v>4.08</v>
      </c>
      <c r="E112" s="6">
        <v>4.2300000000000004</v>
      </c>
      <c r="F112" s="6">
        <v>4.3600000000000003</v>
      </c>
      <c r="G112" s="6">
        <v>4.4800000000000004</v>
      </c>
      <c r="H112" s="6">
        <v>4.59</v>
      </c>
      <c r="I112" s="6">
        <v>4.6900000000000004</v>
      </c>
      <c r="J112" s="6">
        <v>4.78</v>
      </c>
      <c r="K112" s="6">
        <v>4.8600000000000003</v>
      </c>
      <c r="L112" s="6">
        <v>4.93</v>
      </c>
      <c r="M112" s="6">
        <v>5</v>
      </c>
      <c r="N112" s="6">
        <v>5.05</v>
      </c>
      <c r="O112" s="6">
        <v>5.0999999999999996</v>
      </c>
      <c r="P112" s="6">
        <v>5.14</v>
      </c>
      <c r="Q112" s="6">
        <v>5.17</v>
      </c>
      <c r="R112" s="6">
        <v>5.19</v>
      </c>
      <c r="S112" s="6">
        <v>5.21</v>
      </c>
      <c r="T112" s="6">
        <v>5.23</v>
      </c>
      <c r="U112" s="6">
        <v>5.24</v>
      </c>
      <c r="V112" s="6">
        <v>5.24</v>
      </c>
      <c r="W112" s="6">
        <v>5.23</v>
      </c>
      <c r="X112" s="6">
        <v>5.22</v>
      </c>
      <c r="Y112" s="6">
        <v>5.22</v>
      </c>
      <c r="Z112" s="6">
        <v>5.21</v>
      </c>
      <c r="AA112" s="6">
        <v>5.2</v>
      </c>
      <c r="AB112" s="6">
        <v>5.18</v>
      </c>
      <c r="AC112" s="6">
        <v>5.17</v>
      </c>
      <c r="AD112" s="6">
        <v>5.15</v>
      </c>
      <c r="AE112" s="6">
        <v>5.14</v>
      </c>
      <c r="AF112" s="6">
        <v>5.13</v>
      </c>
      <c r="AG112" s="6">
        <v>5.1100000000000003</v>
      </c>
      <c r="AH112" s="6">
        <v>5.09</v>
      </c>
      <c r="AI112" s="6">
        <v>5.08</v>
      </c>
      <c r="AJ112" s="6">
        <v>5.07</v>
      </c>
      <c r="AK112" s="6">
        <v>5.05</v>
      </c>
      <c r="AL112" s="6">
        <v>5.04</v>
      </c>
      <c r="AM112" s="6">
        <v>5.03</v>
      </c>
      <c r="AN112" s="6">
        <v>5.0199999999999996</v>
      </c>
      <c r="AO112" s="6">
        <v>5.01</v>
      </c>
      <c r="AP112" s="6">
        <v>5</v>
      </c>
      <c r="AQ112" s="6">
        <v>4.99</v>
      </c>
      <c r="AR112" s="6">
        <v>4.9800000000000004</v>
      </c>
      <c r="AS112" s="6">
        <v>4.97</v>
      </c>
      <c r="AT112" s="6">
        <v>4.96</v>
      </c>
      <c r="AU112" s="6">
        <v>4.96</v>
      </c>
      <c r="AV112" s="6">
        <v>4.95</v>
      </c>
      <c r="AW112" s="6">
        <v>4.9400000000000004</v>
      </c>
      <c r="AX112" s="6">
        <v>4.93</v>
      </c>
      <c r="AY112" s="6">
        <v>4.93</v>
      </c>
    </row>
    <row r="113" spans="1:51" x14ac:dyDescent="0.2">
      <c r="A113" s="5">
        <v>40663</v>
      </c>
      <c r="B113" s="6">
        <v>3.76</v>
      </c>
      <c r="C113" s="6">
        <v>3.91</v>
      </c>
      <c r="D113" s="6">
        <v>4.08</v>
      </c>
      <c r="E113" s="6">
        <v>4.2300000000000004</v>
      </c>
      <c r="F113" s="6">
        <v>4.3600000000000003</v>
      </c>
      <c r="G113" s="6">
        <v>4.4800000000000004</v>
      </c>
      <c r="H113" s="6">
        <v>4.59</v>
      </c>
      <c r="I113" s="6">
        <v>4.6900000000000004</v>
      </c>
      <c r="J113" s="6">
        <v>4.78</v>
      </c>
      <c r="K113" s="6">
        <v>4.8600000000000003</v>
      </c>
      <c r="L113" s="6">
        <v>4.93</v>
      </c>
      <c r="M113" s="6">
        <v>4.99</v>
      </c>
      <c r="N113" s="6">
        <v>5.05</v>
      </c>
      <c r="O113" s="6">
        <v>5.0999999999999996</v>
      </c>
      <c r="P113" s="6">
        <v>5.14</v>
      </c>
      <c r="Q113" s="6">
        <v>5.16</v>
      </c>
      <c r="R113" s="6">
        <v>5.18</v>
      </c>
      <c r="S113" s="6">
        <v>5.2</v>
      </c>
      <c r="T113" s="6">
        <v>5.22</v>
      </c>
      <c r="U113" s="6">
        <v>5.24</v>
      </c>
      <c r="V113" s="6">
        <v>5.23</v>
      </c>
      <c r="W113" s="6">
        <v>5.22</v>
      </c>
      <c r="X113" s="6">
        <v>5.22</v>
      </c>
      <c r="Y113" s="6">
        <v>5.21</v>
      </c>
      <c r="Z113" s="6">
        <v>5.21</v>
      </c>
      <c r="AA113" s="6">
        <v>5.19</v>
      </c>
      <c r="AB113" s="6">
        <v>5.17</v>
      </c>
      <c r="AC113" s="6">
        <v>5.16</v>
      </c>
      <c r="AD113" s="6">
        <v>5.14</v>
      </c>
      <c r="AE113" s="6">
        <v>5.13</v>
      </c>
      <c r="AF113" s="6">
        <v>5.1100000000000003</v>
      </c>
      <c r="AG113" s="6">
        <v>5.0999999999999996</v>
      </c>
      <c r="AH113" s="6">
        <v>5.08</v>
      </c>
      <c r="AI113" s="6">
        <v>5.07</v>
      </c>
      <c r="AJ113" s="6">
        <v>5.05</v>
      </c>
      <c r="AK113" s="6">
        <v>5.04</v>
      </c>
      <c r="AL113" s="6">
        <v>5.03</v>
      </c>
      <c r="AM113" s="6">
        <v>5.0199999999999996</v>
      </c>
      <c r="AN113" s="6">
        <v>5.01</v>
      </c>
      <c r="AO113" s="6">
        <v>5</v>
      </c>
      <c r="AP113" s="6">
        <v>4.99</v>
      </c>
      <c r="AQ113" s="6">
        <v>4.9800000000000004</v>
      </c>
      <c r="AR113" s="6">
        <v>4.97</v>
      </c>
      <c r="AS113" s="6">
        <v>4.96</v>
      </c>
      <c r="AT113" s="6">
        <v>4.95</v>
      </c>
      <c r="AU113" s="6">
        <v>4.9400000000000004</v>
      </c>
      <c r="AV113" s="6">
        <v>4.93</v>
      </c>
      <c r="AW113" s="6">
        <v>4.93</v>
      </c>
      <c r="AX113" s="6">
        <v>4.92</v>
      </c>
      <c r="AY113" s="6">
        <v>4.91</v>
      </c>
    </row>
    <row r="114" spans="1:51" x14ac:dyDescent="0.2">
      <c r="A114" s="5">
        <v>40694</v>
      </c>
      <c r="B114" s="6">
        <v>3.76</v>
      </c>
      <c r="C114" s="6">
        <v>3.91</v>
      </c>
      <c r="D114" s="6">
        <v>4.08</v>
      </c>
      <c r="E114" s="6">
        <v>4.2300000000000004</v>
      </c>
      <c r="F114" s="6">
        <v>4.3600000000000003</v>
      </c>
      <c r="G114" s="6">
        <v>4.4800000000000004</v>
      </c>
      <c r="H114" s="6">
        <v>4.59</v>
      </c>
      <c r="I114" s="6">
        <v>4.6900000000000004</v>
      </c>
      <c r="J114" s="6">
        <v>4.7699999999999996</v>
      </c>
      <c r="K114" s="6">
        <v>4.8499999999999996</v>
      </c>
      <c r="L114" s="6">
        <v>4.93</v>
      </c>
      <c r="M114" s="6">
        <v>4.99</v>
      </c>
      <c r="N114" s="6">
        <v>5.04</v>
      </c>
      <c r="O114" s="6">
        <v>5.09</v>
      </c>
      <c r="P114" s="6">
        <v>5.13</v>
      </c>
      <c r="Q114" s="6">
        <v>5.16</v>
      </c>
      <c r="R114" s="6">
        <v>5.18</v>
      </c>
      <c r="S114" s="6">
        <v>5.2</v>
      </c>
      <c r="T114" s="6">
        <v>5.21</v>
      </c>
      <c r="U114" s="6">
        <v>5.23</v>
      </c>
      <c r="V114" s="6">
        <v>5.22</v>
      </c>
      <c r="W114" s="6">
        <v>5.21</v>
      </c>
      <c r="X114" s="6">
        <v>5.21</v>
      </c>
      <c r="Y114" s="6">
        <v>5.2</v>
      </c>
      <c r="Z114" s="6">
        <v>5.2</v>
      </c>
      <c r="AA114" s="6">
        <v>5.18</v>
      </c>
      <c r="AB114" s="6">
        <v>5.16</v>
      </c>
      <c r="AC114" s="6">
        <v>5.15</v>
      </c>
      <c r="AD114" s="6">
        <v>5.13</v>
      </c>
      <c r="AE114" s="6">
        <v>5.12</v>
      </c>
      <c r="AF114" s="6">
        <v>5.0999999999999996</v>
      </c>
      <c r="AG114" s="6">
        <v>5.09</v>
      </c>
      <c r="AH114" s="6">
        <v>5.07</v>
      </c>
      <c r="AI114" s="6">
        <v>5.0599999999999996</v>
      </c>
      <c r="AJ114" s="6">
        <v>5.04</v>
      </c>
      <c r="AK114" s="6">
        <v>5.03</v>
      </c>
      <c r="AL114" s="6">
        <v>5.0199999999999996</v>
      </c>
      <c r="AM114" s="6">
        <v>5</v>
      </c>
      <c r="AN114" s="6">
        <v>4.99</v>
      </c>
      <c r="AO114" s="6">
        <v>4.9800000000000004</v>
      </c>
      <c r="AP114" s="6">
        <v>4.97</v>
      </c>
      <c r="AQ114" s="6">
        <v>4.96</v>
      </c>
      <c r="AR114" s="6">
        <v>4.95</v>
      </c>
      <c r="AS114" s="6">
        <v>4.9400000000000004</v>
      </c>
      <c r="AT114" s="6">
        <v>4.9400000000000004</v>
      </c>
      <c r="AU114" s="6">
        <v>4.93</v>
      </c>
      <c r="AV114" s="6">
        <v>4.92</v>
      </c>
      <c r="AW114" s="6">
        <v>4.91</v>
      </c>
      <c r="AX114" s="6">
        <v>4.9000000000000004</v>
      </c>
      <c r="AY114" s="6">
        <v>4.9000000000000004</v>
      </c>
    </row>
    <row r="115" spans="1:51" x14ac:dyDescent="0.2">
      <c r="A115" s="5">
        <v>40724</v>
      </c>
      <c r="B115" s="6">
        <v>3.77</v>
      </c>
      <c r="C115" s="6">
        <v>3.91</v>
      </c>
      <c r="D115" s="6">
        <v>4.08</v>
      </c>
      <c r="E115" s="6">
        <v>4.2300000000000004</v>
      </c>
      <c r="F115" s="6">
        <v>4.3600000000000003</v>
      </c>
      <c r="G115" s="6">
        <v>4.4800000000000004</v>
      </c>
      <c r="H115" s="6">
        <v>4.59</v>
      </c>
      <c r="I115" s="6">
        <v>4.68</v>
      </c>
      <c r="J115" s="6">
        <v>4.7699999999999996</v>
      </c>
      <c r="K115" s="6">
        <v>4.8499999999999996</v>
      </c>
      <c r="L115" s="6">
        <v>4.92</v>
      </c>
      <c r="M115" s="6">
        <v>4.99</v>
      </c>
      <c r="N115" s="6">
        <v>5.04</v>
      </c>
      <c r="O115" s="6">
        <v>5.09</v>
      </c>
      <c r="P115" s="6">
        <v>5.13</v>
      </c>
      <c r="Q115" s="6">
        <v>5.16</v>
      </c>
      <c r="R115" s="6">
        <v>5.18</v>
      </c>
      <c r="S115" s="6">
        <v>5.2</v>
      </c>
      <c r="T115" s="6">
        <v>5.21</v>
      </c>
      <c r="U115" s="6">
        <v>5.23</v>
      </c>
      <c r="V115" s="6">
        <v>5.22</v>
      </c>
      <c r="W115" s="6">
        <v>5.21</v>
      </c>
      <c r="X115" s="6">
        <v>5.2</v>
      </c>
      <c r="Y115" s="6">
        <v>5.2</v>
      </c>
      <c r="Z115" s="6">
        <v>5.19</v>
      </c>
      <c r="AA115" s="6">
        <v>5.18</v>
      </c>
      <c r="AB115" s="6">
        <v>5.16</v>
      </c>
      <c r="AC115" s="6">
        <v>5.14</v>
      </c>
      <c r="AD115" s="6">
        <v>5.13</v>
      </c>
      <c r="AE115" s="6">
        <v>5.12</v>
      </c>
      <c r="AF115" s="6">
        <v>5.0999999999999996</v>
      </c>
      <c r="AG115" s="6">
        <v>5.08</v>
      </c>
      <c r="AH115" s="6">
        <v>5.07</v>
      </c>
      <c r="AI115" s="6">
        <v>5.05</v>
      </c>
      <c r="AJ115" s="6">
        <v>5.04</v>
      </c>
      <c r="AK115" s="6">
        <v>5.0199999999999996</v>
      </c>
      <c r="AL115" s="6">
        <v>5.01</v>
      </c>
      <c r="AM115" s="6">
        <v>5</v>
      </c>
      <c r="AN115" s="6">
        <v>4.99</v>
      </c>
      <c r="AO115" s="6">
        <v>4.9800000000000004</v>
      </c>
      <c r="AP115" s="6">
        <v>4.97</v>
      </c>
      <c r="AQ115" s="6">
        <v>4.96</v>
      </c>
      <c r="AR115" s="6">
        <v>4.95</v>
      </c>
      <c r="AS115" s="6">
        <v>4.9400000000000004</v>
      </c>
      <c r="AT115" s="6">
        <v>4.93</v>
      </c>
      <c r="AU115" s="6">
        <v>4.92</v>
      </c>
      <c r="AV115" s="6">
        <v>4.91</v>
      </c>
      <c r="AW115" s="6">
        <v>4.91</v>
      </c>
      <c r="AX115" s="6">
        <v>4.9000000000000004</v>
      </c>
      <c r="AY115" s="6">
        <v>4.8899999999999997</v>
      </c>
    </row>
    <row r="116" spans="1:51" x14ac:dyDescent="0.2">
      <c r="A116" s="5">
        <v>40755</v>
      </c>
      <c r="B116" s="6">
        <v>3.77</v>
      </c>
      <c r="C116" s="6">
        <v>3.91</v>
      </c>
      <c r="D116" s="6">
        <v>4.08</v>
      </c>
      <c r="E116" s="6">
        <v>4.22</v>
      </c>
      <c r="F116" s="6">
        <v>4.3499999999999996</v>
      </c>
      <c r="G116" s="6">
        <v>4.47</v>
      </c>
      <c r="H116" s="6">
        <v>4.58</v>
      </c>
      <c r="I116" s="6">
        <v>4.68</v>
      </c>
      <c r="J116" s="6">
        <v>4.7699999999999996</v>
      </c>
      <c r="K116" s="6">
        <v>4.8499999999999996</v>
      </c>
      <c r="L116" s="6">
        <v>4.92</v>
      </c>
      <c r="M116" s="6">
        <v>4.9800000000000004</v>
      </c>
      <c r="N116" s="6">
        <v>5.04</v>
      </c>
      <c r="O116" s="6">
        <v>5.09</v>
      </c>
      <c r="P116" s="6">
        <v>5.13</v>
      </c>
      <c r="Q116" s="6">
        <v>5.15</v>
      </c>
      <c r="R116" s="6">
        <v>5.17</v>
      </c>
      <c r="S116" s="6">
        <v>5.19</v>
      </c>
      <c r="T116" s="6">
        <v>5.21</v>
      </c>
      <c r="U116" s="6">
        <v>5.22</v>
      </c>
      <c r="V116" s="6">
        <v>5.21</v>
      </c>
      <c r="W116" s="6">
        <v>5.2</v>
      </c>
      <c r="X116" s="6">
        <v>5.2</v>
      </c>
      <c r="Y116" s="6">
        <v>5.19</v>
      </c>
      <c r="Z116" s="6">
        <v>5.18</v>
      </c>
      <c r="AA116" s="6">
        <v>5.17</v>
      </c>
      <c r="AB116" s="6">
        <v>5.15</v>
      </c>
      <c r="AC116" s="6">
        <v>5.13</v>
      </c>
      <c r="AD116" s="6">
        <v>5.12</v>
      </c>
      <c r="AE116" s="6">
        <v>5.1100000000000003</v>
      </c>
      <c r="AF116" s="6">
        <v>5.09</v>
      </c>
      <c r="AG116" s="6">
        <v>5.07</v>
      </c>
      <c r="AH116" s="6">
        <v>5.05</v>
      </c>
      <c r="AI116" s="6">
        <v>5.04</v>
      </c>
      <c r="AJ116" s="6">
        <v>5.03</v>
      </c>
      <c r="AK116" s="6">
        <v>5.01</v>
      </c>
      <c r="AL116" s="6">
        <v>5</v>
      </c>
      <c r="AM116" s="6">
        <v>4.99</v>
      </c>
      <c r="AN116" s="6">
        <v>4.9800000000000004</v>
      </c>
      <c r="AO116" s="6">
        <v>4.97</v>
      </c>
      <c r="AP116" s="6">
        <v>4.96</v>
      </c>
      <c r="AQ116" s="6">
        <v>4.95</v>
      </c>
      <c r="AR116" s="6">
        <v>4.9400000000000004</v>
      </c>
      <c r="AS116" s="6">
        <v>4.93</v>
      </c>
      <c r="AT116" s="6">
        <v>4.92</v>
      </c>
      <c r="AU116" s="6">
        <v>4.91</v>
      </c>
      <c r="AV116" s="6">
        <v>4.9000000000000004</v>
      </c>
      <c r="AW116" s="6">
        <v>4.9000000000000004</v>
      </c>
      <c r="AX116" s="6">
        <v>4.8899999999999997</v>
      </c>
      <c r="AY116" s="6">
        <v>4.88</v>
      </c>
    </row>
    <row r="117" spans="1:51" x14ac:dyDescent="0.2">
      <c r="A117" s="5">
        <v>40786</v>
      </c>
      <c r="B117" s="6">
        <v>3.78</v>
      </c>
      <c r="C117" s="6">
        <v>3.92</v>
      </c>
      <c r="D117" s="6">
        <v>4.08</v>
      </c>
      <c r="E117" s="6">
        <v>4.22</v>
      </c>
      <c r="F117" s="6">
        <v>4.3600000000000003</v>
      </c>
      <c r="G117" s="6">
        <v>4.4800000000000004</v>
      </c>
      <c r="H117" s="6">
        <v>4.59</v>
      </c>
      <c r="I117" s="6">
        <v>4.68</v>
      </c>
      <c r="J117" s="6">
        <v>4.7699999999999996</v>
      </c>
      <c r="K117" s="6">
        <v>4.8499999999999996</v>
      </c>
      <c r="L117" s="6">
        <v>4.92</v>
      </c>
      <c r="M117" s="6">
        <v>4.9800000000000004</v>
      </c>
      <c r="N117" s="6">
        <v>5.04</v>
      </c>
      <c r="O117" s="6">
        <v>5.09</v>
      </c>
      <c r="P117" s="6">
        <v>5.13</v>
      </c>
      <c r="Q117" s="6">
        <v>5.15</v>
      </c>
      <c r="R117" s="6">
        <v>5.17</v>
      </c>
      <c r="S117" s="6">
        <v>5.19</v>
      </c>
      <c r="T117" s="6">
        <v>5.21</v>
      </c>
      <c r="U117" s="6">
        <v>5.22</v>
      </c>
      <c r="V117" s="6">
        <v>5.21</v>
      </c>
      <c r="W117" s="6">
        <v>5.2</v>
      </c>
      <c r="X117" s="6">
        <v>5.2</v>
      </c>
      <c r="Y117" s="6">
        <v>5.19</v>
      </c>
      <c r="Z117" s="6">
        <v>5.18</v>
      </c>
      <c r="AA117" s="6">
        <v>5.16</v>
      </c>
      <c r="AB117" s="6">
        <v>5.15</v>
      </c>
      <c r="AC117" s="6">
        <v>5.13</v>
      </c>
      <c r="AD117" s="6">
        <v>5.12</v>
      </c>
      <c r="AE117" s="6">
        <v>5.0999999999999996</v>
      </c>
      <c r="AF117" s="6">
        <v>5.08</v>
      </c>
      <c r="AG117" s="6">
        <v>5.07</v>
      </c>
      <c r="AH117" s="6">
        <v>5.05</v>
      </c>
      <c r="AI117" s="6">
        <v>5.04</v>
      </c>
      <c r="AJ117" s="6">
        <v>5.0199999999999996</v>
      </c>
      <c r="AK117" s="6">
        <v>5.01</v>
      </c>
      <c r="AL117" s="6">
        <v>5</v>
      </c>
      <c r="AM117" s="6">
        <v>4.9800000000000004</v>
      </c>
      <c r="AN117" s="6">
        <v>4.97</v>
      </c>
      <c r="AO117" s="6">
        <v>4.96</v>
      </c>
      <c r="AP117" s="6">
        <v>4.95</v>
      </c>
      <c r="AQ117" s="6">
        <v>4.9400000000000004</v>
      </c>
      <c r="AR117" s="6">
        <v>4.93</v>
      </c>
      <c r="AS117" s="6">
        <v>4.92</v>
      </c>
      <c r="AT117" s="6">
        <v>4.92</v>
      </c>
      <c r="AU117" s="6">
        <v>4.91</v>
      </c>
      <c r="AV117" s="6">
        <v>4.9000000000000004</v>
      </c>
      <c r="AW117" s="6">
        <v>4.8899999999999997</v>
      </c>
      <c r="AX117" s="6">
        <v>4.88</v>
      </c>
      <c r="AY117" s="6">
        <v>4.88</v>
      </c>
    </row>
    <row r="118" spans="1:51" x14ac:dyDescent="0.2">
      <c r="A118" s="5">
        <v>40816</v>
      </c>
      <c r="B118" s="6">
        <v>3.79</v>
      </c>
      <c r="C118" s="6">
        <v>3.93</v>
      </c>
      <c r="D118" s="6">
        <v>4.08</v>
      </c>
      <c r="E118" s="6">
        <v>4.2300000000000004</v>
      </c>
      <c r="F118" s="6">
        <v>4.3600000000000003</v>
      </c>
      <c r="G118" s="6">
        <v>4.4800000000000004</v>
      </c>
      <c r="H118" s="6">
        <v>4.59</v>
      </c>
      <c r="I118" s="6">
        <v>4.6900000000000004</v>
      </c>
      <c r="J118" s="6">
        <v>4.7699999999999996</v>
      </c>
      <c r="K118" s="6">
        <v>4.8499999999999996</v>
      </c>
      <c r="L118" s="6">
        <v>4.92</v>
      </c>
      <c r="M118" s="6">
        <v>4.99</v>
      </c>
      <c r="N118" s="6">
        <v>5.04</v>
      </c>
      <c r="O118" s="6">
        <v>5.09</v>
      </c>
      <c r="P118" s="6">
        <v>5.13</v>
      </c>
      <c r="Q118" s="6">
        <v>5.15</v>
      </c>
      <c r="R118" s="6">
        <v>5.17</v>
      </c>
      <c r="S118" s="6">
        <v>5.19</v>
      </c>
      <c r="T118" s="6">
        <v>5.21</v>
      </c>
      <c r="U118" s="6">
        <v>5.22</v>
      </c>
      <c r="V118" s="6">
        <v>5.21</v>
      </c>
      <c r="W118" s="6">
        <v>5.2</v>
      </c>
      <c r="X118" s="6">
        <v>5.19</v>
      </c>
      <c r="Y118" s="6">
        <v>5.19</v>
      </c>
      <c r="Z118" s="6">
        <v>5.18</v>
      </c>
      <c r="AA118" s="6">
        <v>5.16</v>
      </c>
      <c r="AB118" s="6">
        <v>5.14</v>
      </c>
      <c r="AC118" s="6">
        <v>5.13</v>
      </c>
      <c r="AD118" s="6">
        <v>5.1100000000000003</v>
      </c>
      <c r="AE118" s="6">
        <v>5.0999999999999996</v>
      </c>
      <c r="AF118" s="6">
        <v>5.08</v>
      </c>
      <c r="AG118" s="6">
        <v>5.0599999999999996</v>
      </c>
      <c r="AH118" s="6">
        <v>5.05</v>
      </c>
      <c r="AI118" s="6">
        <v>5.03</v>
      </c>
      <c r="AJ118" s="6">
        <v>5.0199999999999996</v>
      </c>
      <c r="AK118" s="6">
        <v>5</v>
      </c>
      <c r="AL118" s="6">
        <v>4.99</v>
      </c>
      <c r="AM118" s="6">
        <v>4.9800000000000004</v>
      </c>
      <c r="AN118" s="6">
        <v>4.97</v>
      </c>
      <c r="AO118" s="6">
        <v>4.96</v>
      </c>
      <c r="AP118" s="6">
        <v>4.95</v>
      </c>
      <c r="AQ118" s="6">
        <v>4.9400000000000004</v>
      </c>
      <c r="AR118" s="6">
        <v>4.93</v>
      </c>
      <c r="AS118" s="6">
        <v>4.92</v>
      </c>
      <c r="AT118" s="6">
        <v>4.91</v>
      </c>
      <c r="AU118" s="6">
        <v>4.9000000000000004</v>
      </c>
      <c r="AV118" s="6">
        <v>4.8899999999999997</v>
      </c>
      <c r="AW118" s="6">
        <v>4.8899999999999997</v>
      </c>
      <c r="AX118" s="6">
        <v>4.88</v>
      </c>
      <c r="AY118" s="6">
        <v>4.87</v>
      </c>
    </row>
    <row r="119" spans="1:51" x14ac:dyDescent="0.2">
      <c r="A119" s="5">
        <v>40847</v>
      </c>
      <c r="B119" s="6">
        <v>3.8</v>
      </c>
      <c r="C119" s="6">
        <v>3.93</v>
      </c>
      <c r="D119" s="6">
        <v>4.09</v>
      </c>
      <c r="E119" s="6">
        <v>4.2300000000000004</v>
      </c>
      <c r="F119" s="6">
        <v>4.3600000000000003</v>
      </c>
      <c r="G119" s="6">
        <v>4.4800000000000004</v>
      </c>
      <c r="H119" s="6">
        <v>4.59</v>
      </c>
      <c r="I119" s="6">
        <v>4.68</v>
      </c>
      <c r="J119" s="6">
        <v>4.7699999999999996</v>
      </c>
      <c r="K119" s="6">
        <v>4.8499999999999996</v>
      </c>
      <c r="L119" s="6">
        <v>4.92</v>
      </c>
      <c r="M119" s="6">
        <v>4.9800000000000004</v>
      </c>
      <c r="N119" s="6">
        <v>5.04</v>
      </c>
      <c r="O119" s="6">
        <v>5.09</v>
      </c>
      <c r="P119" s="6">
        <v>5.13</v>
      </c>
      <c r="Q119" s="6">
        <v>5.15</v>
      </c>
      <c r="R119" s="6">
        <v>5.17</v>
      </c>
      <c r="S119" s="6">
        <v>5.19</v>
      </c>
      <c r="T119" s="6">
        <v>5.2</v>
      </c>
      <c r="U119" s="6">
        <v>5.22</v>
      </c>
      <c r="V119" s="6">
        <v>5.21</v>
      </c>
      <c r="W119" s="6">
        <v>5.2</v>
      </c>
      <c r="X119" s="6">
        <v>5.19</v>
      </c>
      <c r="Y119" s="6">
        <v>5.18</v>
      </c>
      <c r="Z119" s="6">
        <v>5.17</v>
      </c>
      <c r="AA119" s="6">
        <v>5.15</v>
      </c>
      <c r="AB119" s="6">
        <v>5.14</v>
      </c>
      <c r="AC119" s="6">
        <v>5.12</v>
      </c>
      <c r="AD119" s="6">
        <v>5.0999999999999996</v>
      </c>
      <c r="AE119" s="6">
        <v>5.09</v>
      </c>
      <c r="AF119" s="6">
        <v>5.07</v>
      </c>
      <c r="AG119" s="6">
        <v>5.05</v>
      </c>
      <c r="AH119" s="6">
        <v>5.04</v>
      </c>
      <c r="AI119" s="6">
        <v>5.0199999999999996</v>
      </c>
      <c r="AJ119" s="6">
        <v>5.01</v>
      </c>
      <c r="AK119" s="6">
        <v>4.99</v>
      </c>
      <c r="AL119" s="6">
        <v>4.9800000000000004</v>
      </c>
      <c r="AM119" s="6">
        <v>4.97</v>
      </c>
      <c r="AN119" s="6">
        <v>4.96</v>
      </c>
      <c r="AO119" s="6">
        <v>4.95</v>
      </c>
      <c r="AP119" s="6">
        <v>4.9400000000000004</v>
      </c>
      <c r="AQ119" s="6">
        <v>4.93</v>
      </c>
      <c r="AR119" s="6">
        <v>4.92</v>
      </c>
      <c r="AS119" s="6">
        <v>4.91</v>
      </c>
      <c r="AT119" s="6">
        <v>4.9000000000000004</v>
      </c>
      <c r="AU119" s="6">
        <v>4.8899999999999997</v>
      </c>
      <c r="AV119" s="6">
        <v>4.8899999999999997</v>
      </c>
      <c r="AW119" s="6">
        <v>4.88</v>
      </c>
      <c r="AX119" s="6">
        <v>4.87</v>
      </c>
      <c r="AY119" s="6">
        <v>4.87</v>
      </c>
    </row>
    <row r="120" spans="1:51" x14ac:dyDescent="0.2">
      <c r="A120" s="5">
        <v>40877</v>
      </c>
      <c r="B120" s="6">
        <v>3.81</v>
      </c>
      <c r="C120" s="6">
        <v>3.94</v>
      </c>
      <c r="D120" s="6">
        <v>4.09</v>
      </c>
      <c r="E120" s="6">
        <v>4.24</v>
      </c>
      <c r="F120" s="6">
        <v>4.37</v>
      </c>
      <c r="G120" s="6">
        <v>4.49</v>
      </c>
      <c r="H120" s="6">
        <v>4.5999999999999996</v>
      </c>
      <c r="I120" s="6">
        <v>4.6900000000000004</v>
      </c>
      <c r="J120" s="6">
        <v>4.78</v>
      </c>
      <c r="K120" s="6">
        <v>4.8600000000000003</v>
      </c>
      <c r="L120" s="6">
        <v>4.93</v>
      </c>
      <c r="M120" s="6">
        <v>4.99</v>
      </c>
      <c r="N120" s="6">
        <v>5.05</v>
      </c>
      <c r="O120" s="6">
        <v>5.09</v>
      </c>
      <c r="P120" s="6">
        <v>5.14</v>
      </c>
      <c r="Q120" s="6">
        <v>5.16</v>
      </c>
      <c r="R120" s="6">
        <v>5.17</v>
      </c>
      <c r="S120" s="6">
        <v>5.19</v>
      </c>
      <c r="T120" s="6">
        <v>5.21</v>
      </c>
      <c r="U120" s="6">
        <v>5.22</v>
      </c>
      <c r="V120" s="6">
        <v>5.21</v>
      </c>
      <c r="W120" s="6">
        <v>5.2</v>
      </c>
      <c r="X120" s="6">
        <v>5.19</v>
      </c>
      <c r="Y120" s="6">
        <v>5.18</v>
      </c>
      <c r="Z120" s="6">
        <v>5.17</v>
      </c>
      <c r="AA120" s="6">
        <v>5.15</v>
      </c>
      <c r="AB120" s="6">
        <v>5.13</v>
      </c>
      <c r="AC120" s="6">
        <v>5.12</v>
      </c>
      <c r="AD120" s="6">
        <v>5.0999999999999996</v>
      </c>
      <c r="AE120" s="6">
        <v>5.09</v>
      </c>
      <c r="AF120" s="6">
        <v>5.07</v>
      </c>
      <c r="AG120" s="6">
        <v>5.05</v>
      </c>
      <c r="AH120" s="6">
        <v>5.03</v>
      </c>
      <c r="AI120" s="6">
        <v>5.0199999999999996</v>
      </c>
      <c r="AJ120" s="6">
        <v>5.01</v>
      </c>
      <c r="AK120" s="6">
        <v>4.99</v>
      </c>
      <c r="AL120" s="6">
        <v>4.9800000000000004</v>
      </c>
      <c r="AM120" s="6">
        <v>4.97</v>
      </c>
      <c r="AN120" s="6">
        <v>4.96</v>
      </c>
      <c r="AO120" s="6">
        <v>4.9400000000000004</v>
      </c>
      <c r="AP120" s="6">
        <v>4.93</v>
      </c>
      <c r="AQ120" s="6">
        <v>4.93</v>
      </c>
      <c r="AR120" s="6">
        <v>4.92</v>
      </c>
      <c r="AS120" s="6">
        <v>4.91</v>
      </c>
      <c r="AT120" s="6">
        <v>4.9000000000000004</v>
      </c>
      <c r="AU120" s="6">
        <v>4.8899999999999997</v>
      </c>
      <c r="AV120" s="6">
        <v>4.88</v>
      </c>
      <c r="AW120" s="6">
        <v>4.88</v>
      </c>
      <c r="AX120" s="6">
        <v>4.87</v>
      </c>
      <c r="AY120" s="6">
        <v>4.8600000000000003</v>
      </c>
    </row>
    <row r="121" spans="1:51" x14ac:dyDescent="0.2">
      <c r="A121" s="5">
        <v>40908</v>
      </c>
      <c r="B121" s="6">
        <v>3.82</v>
      </c>
      <c r="C121" s="6">
        <v>3.94</v>
      </c>
      <c r="D121" s="6">
        <v>4.09</v>
      </c>
      <c r="E121" s="6">
        <v>4.24</v>
      </c>
      <c r="F121" s="6">
        <v>4.37</v>
      </c>
      <c r="G121" s="6">
        <v>4.49</v>
      </c>
      <c r="H121" s="6">
        <v>4.5999999999999996</v>
      </c>
      <c r="I121" s="6">
        <v>4.6900000000000004</v>
      </c>
      <c r="J121" s="6">
        <v>4.78</v>
      </c>
      <c r="K121" s="6">
        <v>4.8600000000000003</v>
      </c>
      <c r="L121" s="6">
        <v>4.93</v>
      </c>
      <c r="M121" s="6">
        <v>4.99</v>
      </c>
      <c r="N121" s="6">
        <v>5.05</v>
      </c>
      <c r="O121" s="6">
        <v>5.0999999999999996</v>
      </c>
      <c r="P121" s="6">
        <v>5.14</v>
      </c>
      <c r="Q121" s="6">
        <v>5.16</v>
      </c>
      <c r="R121" s="6">
        <v>5.17</v>
      </c>
      <c r="S121" s="6">
        <v>5.19</v>
      </c>
      <c r="T121" s="6">
        <v>5.2</v>
      </c>
      <c r="U121" s="6">
        <v>5.22</v>
      </c>
      <c r="V121" s="6">
        <v>5.2</v>
      </c>
      <c r="W121" s="6">
        <v>5.19</v>
      </c>
      <c r="X121" s="6">
        <v>5.18</v>
      </c>
      <c r="Y121" s="6">
        <v>5.18</v>
      </c>
      <c r="Z121" s="6">
        <v>5.17</v>
      </c>
      <c r="AA121" s="6">
        <v>5.15</v>
      </c>
      <c r="AB121" s="6">
        <v>5.13</v>
      </c>
      <c r="AC121" s="6">
        <v>5.1100000000000003</v>
      </c>
      <c r="AD121" s="6">
        <v>5.0999999999999996</v>
      </c>
      <c r="AE121" s="6">
        <v>5.08</v>
      </c>
      <c r="AF121" s="6">
        <v>5.0599999999999996</v>
      </c>
      <c r="AG121" s="6">
        <v>5.04</v>
      </c>
      <c r="AH121" s="6">
        <v>5.03</v>
      </c>
      <c r="AI121" s="6">
        <v>5.01</v>
      </c>
      <c r="AJ121" s="6">
        <v>5</v>
      </c>
      <c r="AK121" s="6">
        <v>4.99</v>
      </c>
      <c r="AL121" s="6">
        <v>4.97</v>
      </c>
      <c r="AM121" s="6">
        <v>4.96</v>
      </c>
      <c r="AN121" s="6">
        <v>4.95</v>
      </c>
      <c r="AO121" s="6">
        <v>4.9400000000000004</v>
      </c>
      <c r="AP121" s="6">
        <v>4.93</v>
      </c>
      <c r="AQ121" s="6">
        <v>4.92</v>
      </c>
      <c r="AR121" s="6">
        <v>4.91</v>
      </c>
      <c r="AS121" s="6">
        <v>4.9000000000000004</v>
      </c>
      <c r="AT121" s="6">
        <v>4.8899999999999997</v>
      </c>
      <c r="AU121" s="6">
        <v>4.8899999999999997</v>
      </c>
      <c r="AV121" s="6">
        <v>4.88</v>
      </c>
      <c r="AW121" s="6">
        <v>4.87</v>
      </c>
      <c r="AX121" s="6">
        <v>4.8600000000000003</v>
      </c>
      <c r="AY121" s="6">
        <v>4.8600000000000003</v>
      </c>
    </row>
    <row r="122" spans="1:51" x14ac:dyDescent="0.2">
      <c r="A122" s="5">
        <v>40939</v>
      </c>
      <c r="B122" s="6">
        <v>3.82</v>
      </c>
      <c r="C122" s="6">
        <v>3.94</v>
      </c>
      <c r="D122" s="6">
        <v>4.09</v>
      </c>
      <c r="E122" s="6">
        <v>4.2300000000000004</v>
      </c>
      <c r="F122" s="6">
        <v>4.3600000000000003</v>
      </c>
      <c r="G122" s="6">
        <v>4.4800000000000004</v>
      </c>
      <c r="H122" s="6">
        <v>4.59</v>
      </c>
      <c r="I122" s="6">
        <v>4.6900000000000004</v>
      </c>
      <c r="J122" s="6">
        <v>4.78</v>
      </c>
      <c r="K122" s="6">
        <v>4.8499999999999996</v>
      </c>
      <c r="L122" s="6">
        <v>4.93</v>
      </c>
      <c r="M122" s="6">
        <v>4.99</v>
      </c>
      <c r="N122" s="6">
        <v>5.05</v>
      </c>
      <c r="O122" s="6">
        <v>5.09</v>
      </c>
      <c r="P122" s="6">
        <v>5.13</v>
      </c>
      <c r="Q122" s="6">
        <v>5.15</v>
      </c>
      <c r="R122" s="6">
        <v>5.17</v>
      </c>
      <c r="S122" s="6">
        <v>5.19</v>
      </c>
      <c r="T122" s="6">
        <v>5.2</v>
      </c>
      <c r="U122" s="6">
        <v>5.21</v>
      </c>
      <c r="V122" s="6">
        <v>5.2</v>
      </c>
      <c r="W122" s="6">
        <v>5.19</v>
      </c>
      <c r="X122" s="6">
        <v>5.18</v>
      </c>
      <c r="Y122" s="6">
        <v>5.17</v>
      </c>
      <c r="Z122" s="6">
        <v>5.16</v>
      </c>
      <c r="AA122" s="6">
        <v>5.14</v>
      </c>
      <c r="AB122" s="6">
        <v>5.12</v>
      </c>
      <c r="AC122" s="6">
        <v>5.1100000000000003</v>
      </c>
      <c r="AD122" s="6">
        <v>5.09</v>
      </c>
      <c r="AE122" s="6">
        <v>5.07</v>
      </c>
      <c r="AF122" s="6">
        <v>5.05</v>
      </c>
      <c r="AG122" s="6">
        <v>5.04</v>
      </c>
      <c r="AH122" s="6">
        <v>5.0199999999999996</v>
      </c>
      <c r="AI122" s="6">
        <v>5.01</v>
      </c>
      <c r="AJ122" s="6">
        <v>4.99</v>
      </c>
      <c r="AK122" s="6">
        <v>4.9800000000000004</v>
      </c>
      <c r="AL122" s="6">
        <v>4.97</v>
      </c>
      <c r="AM122" s="6">
        <v>4.95</v>
      </c>
      <c r="AN122" s="6">
        <v>4.9400000000000004</v>
      </c>
      <c r="AO122" s="6">
        <v>4.93</v>
      </c>
      <c r="AP122" s="6">
        <v>4.92</v>
      </c>
      <c r="AQ122" s="6">
        <v>4.91</v>
      </c>
      <c r="AR122" s="6">
        <v>4.9000000000000004</v>
      </c>
      <c r="AS122" s="6">
        <v>4.8899999999999997</v>
      </c>
      <c r="AT122" s="6">
        <v>4.8899999999999997</v>
      </c>
      <c r="AU122" s="6">
        <v>4.88</v>
      </c>
      <c r="AV122" s="6">
        <v>4.87</v>
      </c>
      <c r="AW122" s="6">
        <v>4.8600000000000003</v>
      </c>
      <c r="AX122" s="6">
        <v>4.8600000000000003</v>
      </c>
      <c r="AY122" s="6">
        <v>4.8499999999999996</v>
      </c>
    </row>
    <row r="123" spans="1:51" x14ac:dyDescent="0.2">
      <c r="A123" s="5">
        <v>40968</v>
      </c>
      <c r="B123" s="6">
        <v>3.82</v>
      </c>
      <c r="C123" s="6">
        <v>3.93</v>
      </c>
      <c r="D123" s="6">
        <v>4.08</v>
      </c>
      <c r="E123" s="6">
        <v>4.22</v>
      </c>
      <c r="F123" s="6">
        <v>4.3600000000000003</v>
      </c>
      <c r="G123" s="6">
        <v>4.4800000000000004</v>
      </c>
      <c r="H123" s="6">
        <v>4.59</v>
      </c>
      <c r="I123" s="6">
        <v>4.68</v>
      </c>
      <c r="J123" s="6">
        <v>4.7699999999999996</v>
      </c>
      <c r="K123" s="6">
        <v>4.8499999999999996</v>
      </c>
      <c r="L123" s="6">
        <v>4.92</v>
      </c>
      <c r="M123" s="6">
        <v>4.99</v>
      </c>
      <c r="N123" s="6">
        <v>5.04</v>
      </c>
      <c r="O123" s="6">
        <v>5.09</v>
      </c>
      <c r="P123" s="6">
        <v>5.13</v>
      </c>
      <c r="Q123" s="6">
        <v>5.15</v>
      </c>
      <c r="R123" s="6">
        <v>5.17</v>
      </c>
      <c r="S123" s="6">
        <v>5.18</v>
      </c>
      <c r="T123" s="6">
        <v>5.19</v>
      </c>
      <c r="U123" s="6">
        <v>5.21</v>
      </c>
      <c r="V123" s="6">
        <v>5.19</v>
      </c>
      <c r="W123" s="6">
        <v>5.18</v>
      </c>
      <c r="X123" s="6">
        <v>5.17</v>
      </c>
      <c r="Y123" s="6">
        <v>5.16</v>
      </c>
      <c r="Z123" s="6">
        <v>5.15</v>
      </c>
      <c r="AA123" s="6">
        <v>5.13</v>
      </c>
      <c r="AB123" s="6">
        <v>5.1100000000000003</v>
      </c>
      <c r="AC123" s="6">
        <v>5.0999999999999996</v>
      </c>
      <c r="AD123" s="6">
        <v>5.08</v>
      </c>
      <c r="AE123" s="6">
        <v>5.0599999999999996</v>
      </c>
      <c r="AF123" s="6">
        <v>5.04</v>
      </c>
      <c r="AG123" s="6">
        <v>5.03</v>
      </c>
      <c r="AH123" s="6">
        <v>5.01</v>
      </c>
      <c r="AI123" s="6">
        <v>5</v>
      </c>
      <c r="AJ123" s="6">
        <v>4.9800000000000004</v>
      </c>
      <c r="AK123" s="6">
        <v>4.97</v>
      </c>
      <c r="AL123" s="6">
        <v>4.95</v>
      </c>
      <c r="AM123" s="6">
        <v>4.9400000000000004</v>
      </c>
      <c r="AN123" s="6">
        <v>4.93</v>
      </c>
      <c r="AO123" s="6">
        <v>4.92</v>
      </c>
      <c r="AP123" s="6">
        <v>4.91</v>
      </c>
      <c r="AQ123" s="6">
        <v>4.9000000000000004</v>
      </c>
      <c r="AR123" s="6">
        <v>4.8899999999999997</v>
      </c>
      <c r="AS123" s="6">
        <v>4.88</v>
      </c>
      <c r="AT123" s="6">
        <v>4.87</v>
      </c>
      <c r="AU123" s="6">
        <v>4.87</v>
      </c>
      <c r="AV123" s="6">
        <v>4.8600000000000003</v>
      </c>
      <c r="AW123" s="6">
        <v>4.8499999999999996</v>
      </c>
      <c r="AX123" s="6">
        <v>4.84</v>
      </c>
      <c r="AY123" s="6">
        <v>4.84</v>
      </c>
    </row>
    <row r="124" spans="1:51" x14ac:dyDescent="0.2">
      <c r="A124" s="5">
        <v>40999</v>
      </c>
      <c r="B124" s="6">
        <v>3.81</v>
      </c>
      <c r="C124" s="6">
        <v>3.92</v>
      </c>
      <c r="D124" s="6">
        <v>4.07</v>
      </c>
      <c r="E124" s="6">
        <v>4.21</v>
      </c>
      <c r="F124" s="6">
        <v>4.3499999999999996</v>
      </c>
      <c r="G124" s="6">
        <v>4.47</v>
      </c>
      <c r="H124" s="6">
        <v>4.58</v>
      </c>
      <c r="I124" s="6">
        <v>4.68</v>
      </c>
      <c r="J124" s="6">
        <v>4.76</v>
      </c>
      <c r="K124" s="6">
        <v>4.84</v>
      </c>
      <c r="L124" s="6">
        <v>4.92</v>
      </c>
      <c r="M124" s="6">
        <v>4.9800000000000004</v>
      </c>
      <c r="N124" s="6">
        <v>5.03</v>
      </c>
      <c r="O124" s="6">
        <v>5.08</v>
      </c>
      <c r="P124" s="6">
        <v>5.12</v>
      </c>
      <c r="Q124" s="6">
        <v>5.14</v>
      </c>
      <c r="R124" s="6">
        <v>5.16</v>
      </c>
      <c r="S124" s="6">
        <v>5.17</v>
      </c>
      <c r="T124" s="6">
        <v>5.18</v>
      </c>
      <c r="U124" s="6">
        <v>5.2</v>
      </c>
      <c r="V124" s="6">
        <v>5.18</v>
      </c>
      <c r="W124" s="6">
        <v>5.17</v>
      </c>
      <c r="X124" s="6">
        <v>5.16</v>
      </c>
      <c r="Y124" s="6">
        <v>5.15</v>
      </c>
      <c r="Z124" s="6">
        <v>5.14</v>
      </c>
      <c r="AA124" s="6">
        <v>5.12</v>
      </c>
      <c r="AB124" s="6">
        <v>5.0999999999999996</v>
      </c>
      <c r="AC124" s="6">
        <v>5.08</v>
      </c>
      <c r="AD124" s="6">
        <v>5.07</v>
      </c>
      <c r="AE124" s="6">
        <v>5.05</v>
      </c>
      <c r="AF124" s="6">
        <v>5.03</v>
      </c>
      <c r="AG124" s="6">
        <v>5.01</v>
      </c>
      <c r="AH124" s="6">
        <v>5</v>
      </c>
      <c r="AI124" s="6">
        <v>4.9800000000000004</v>
      </c>
      <c r="AJ124" s="6">
        <v>4.97</v>
      </c>
      <c r="AK124" s="6">
        <v>4.95</v>
      </c>
      <c r="AL124" s="6">
        <v>4.9400000000000004</v>
      </c>
      <c r="AM124" s="6">
        <v>4.93</v>
      </c>
      <c r="AN124" s="6">
        <v>4.92</v>
      </c>
      <c r="AO124" s="6">
        <v>4.91</v>
      </c>
      <c r="AP124" s="6">
        <v>4.9000000000000004</v>
      </c>
      <c r="AQ124" s="6">
        <v>4.8899999999999997</v>
      </c>
      <c r="AR124" s="6">
        <v>4.88</v>
      </c>
      <c r="AS124" s="6">
        <v>4.87</v>
      </c>
      <c r="AT124" s="6">
        <v>4.8600000000000003</v>
      </c>
      <c r="AU124" s="6">
        <v>4.8499999999999996</v>
      </c>
      <c r="AV124" s="6">
        <v>4.8499999999999996</v>
      </c>
      <c r="AW124" s="6">
        <v>4.84</v>
      </c>
      <c r="AX124" s="6">
        <v>4.83</v>
      </c>
      <c r="AY124" s="6">
        <v>4.83</v>
      </c>
    </row>
    <row r="125" spans="1:51" x14ac:dyDescent="0.2">
      <c r="A125" s="5">
        <v>41029</v>
      </c>
      <c r="B125" s="6">
        <v>3.81</v>
      </c>
      <c r="C125" s="6">
        <v>3.91</v>
      </c>
      <c r="D125" s="6">
        <v>4.0599999999999996</v>
      </c>
      <c r="E125" s="6">
        <v>4.21</v>
      </c>
      <c r="F125" s="6">
        <v>4.34</v>
      </c>
      <c r="G125" s="6">
        <v>4.46</v>
      </c>
      <c r="H125" s="6">
        <v>4.57</v>
      </c>
      <c r="I125" s="6">
        <v>4.67</v>
      </c>
      <c r="J125" s="6">
        <v>4.76</v>
      </c>
      <c r="K125" s="6">
        <v>4.83</v>
      </c>
      <c r="L125" s="6">
        <v>4.91</v>
      </c>
      <c r="M125" s="6">
        <v>4.97</v>
      </c>
      <c r="N125" s="6">
        <v>5.03</v>
      </c>
      <c r="O125" s="6">
        <v>5.08</v>
      </c>
      <c r="P125" s="6">
        <v>5.12</v>
      </c>
      <c r="Q125" s="6">
        <v>5.13</v>
      </c>
      <c r="R125" s="6">
        <v>5.15</v>
      </c>
      <c r="S125" s="6">
        <v>5.16</v>
      </c>
      <c r="T125" s="6">
        <v>5.18</v>
      </c>
      <c r="U125" s="6">
        <v>5.19</v>
      </c>
      <c r="V125" s="6">
        <v>5.18</v>
      </c>
      <c r="W125" s="6">
        <v>5.16</v>
      </c>
      <c r="X125" s="6">
        <v>5.15</v>
      </c>
      <c r="Y125" s="6">
        <v>5.14</v>
      </c>
      <c r="Z125" s="6">
        <v>5.13</v>
      </c>
      <c r="AA125" s="6">
        <v>5.1100000000000003</v>
      </c>
      <c r="AB125" s="6">
        <v>5.09</v>
      </c>
      <c r="AC125" s="6">
        <v>5.07</v>
      </c>
      <c r="AD125" s="6">
        <v>5.0599999999999996</v>
      </c>
      <c r="AE125" s="6">
        <v>5.04</v>
      </c>
      <c r="AF125" s="6">
        <v>5.0199999999999996</v>
      </c>
      <c r="AG125" s="6">
        <v>5</v>
      </c>
      <c r="AH125" s="6">
        <v>4.99</v>
      </c>
      <c r="AI125" s="6">
        <v>4.97</v>
      </c>
      <c r="AJ125" s="6">
        <v>4.96</v>
      </c>
      <c r="AK125" s="6">
        <v>4.9400000000000004</v>
      </c>
      <c r="AL125" s="6">
        <v>4.93</v>
      </c>
      <c r="AM125" s="6">
        <v>4.92</v>
      </c>
      <c r="AN125" s="6">
        <v>4.91</v>
      </c>
      <c r="AO125" s="6">
        <v>4.8899999999999997</v>
      </c>
      <c r="AP125" s="6">
        <v>4.88</v>
      </c>
      <c r="AQ125" s="6">
        <v>4.88</v>
      </c>
      <c r="AR125" s="6">
        <v>4.87</v>
      </c>
      <c r="AS125" s="6">
        <v>4.8600000000000003</v>
      </c>
      <c r="AT125" s="6">
        <v>4.8499999999999996</v>
      </c>
      <c r="AU125" s="6">
        <v>4.84</v>
      </c>
      <c r="AV125" s="6">
        <v>4.84</v>
      </c>
      <c r="AW125" s="6">
        <v>4.83</v>
      </c>
      <c r="AX125" s="6">
        <v>4.82</v>
      </c>
      <c r="AY125" s="6">
        <v>4.8099999999999996</v>
      </c>
    </row>
    <row r="126" spans="1:51" x14ac:dyDescent="0.2">
      <c r="A126" s="5">
        <v>41060</v>
      </c>
      <c r="B126" s="6">
        <v>3.8</v>
      </c>
      <c r="C126" s="6">
        <v>3.9</v>
      </c>
      <c r="D126" s="6">
        <v>4.05</v>
      </c>
      <c r="E126" s="6">
        <v>4.1900000000000004</v>
      </c>
      <c r="F126" s="6">
        <v>4.33</v>
      </c>
      <c r="G126" s="6">
        <v>4.45</v>
      </c>
      <c r="H126" s="6">
        <v>4.5599999999999996</v>
      </c>
      <c r="I126" s="6">
        <v>4.66</v>
      </c>
      <c r="J126" s="6">
        <v>4.74</v>
      </c>
      <c r="K126" s="6">
        <v>4.82</v>
      </c>
      <c r="L126" s="6">
        <v>4.9000000000000004</v>
      </c>
      <c r="M126" s="6">
        <v>4.96</v>
      </c>
      <c r="N126" s="6">
        <v>5.01</v>
      </c>
      <c r="O126" s="6">
        <v>5.0599999999999996</v>
      </c>
      <c r="P126" s="6">
        <v>5.0999999999999996</v>
      </c>
      <c r="Q126" s="6">
        <v>5.12</v>
      </c>
      <c r="R126" s="6">
        <v>5.14</v>
      </c>
      <c r="S126" s="6">
        <v>5.15</v>
      </c>
      <c r="T126" s="6">
        <v>5.16</v>
      </c>
      <c r="U126" s="6">
        <v>5.17</v>
      </c>
      <c r="V126" s="6">
        <v>5.16</v>
      </c>
      <c r="W126" s="6">
        <v>5.15</v>
      </c>
      <c r="X126" s="6">
        <v>5.14</v>
      </c>
      <c r="Y126" s="6">
        <v>5.13</v>
      </c>
      <c r="Z126" s="6">
        <v>5.12</v>
      </c>
      <c r="AA126" s="6">
        <v>5.09</v>
      </c>
      <c r="AB126" s="6">
        <v>5.07</v>
      </c>
      <c r="AC126" s="6">
        <v>5.05</v>
      </c>
      <c r="AD126" s="6">
        <v>5.04</v>
      </c>
      <c r="AE126" s="6">
        <v>5.0199999999999996</v>
      </c>
      <c r="AF126" s="6">
        <v>5</v>
      </c>
      <c r="AG126" s="6">
        <v>4.9800000000000004</v>
      </c>
      <c r="AH126" s="6">
        <v>4.97</v>
      </c>
      <c r="AI126" s="6">
        <v>4.95</v>
      </c>
      <c r="AJ126" s="6">
        <v>4.9400000000000004</v>
      </c>
      <c r="AK126" s="6">
        <v>4.92</v>
      </c>
      <c r="AL126" s="6">
        <v>4.91</v>
      </c>
      <c r="AM126" s="6">
        <v>4.9000000000000004</v>
      </c>
      <c r="AN126" s="6">
        <v>4.8899999999999997</v>
      </c>
      <c r="AO126" s="6">
        <v>4.88</v>
      </c>
      <c r="AP126" s="6">
        <v>4.87</v>
      </c>
      <c r="AQ126" s="6">
        <v>4.8600000000000003</v>
      </c>
      <c r="AR126" s="6">
        <v>4.8499999999999996</v>
      </c>
      <c r="AS126" s="6">
        <v>4.84</v>
      </c>
      <c r="AT126" s="6">
        <v>4.83</v>
      </c>
      <c r="AU126" s="6">
        <v>4.82</v>
      </c>
      <c r="AV126" s="6">
        <v>4.82</v>
      </c>
      <c r="AW126" s="6">
        <v>4.8099999999999996</v>
      </c>
      <c r="AX126" s="6">
        <v>4.8</v>
      </c>
      <c r="AY126" s="6">
        <v>4.8</v>
      </c>
    </row>
    <row r="127" spans="1:51" x14ac:dyDescent="0.2">
      <c r="A127" s="5">
        <v>41090</v>
      </c>
      <c r="B127" s="6">
        <v>3.79</v>
      </c>
      <c r="C127" s="6">
        <v>3.9</v>
      </c>
      <c r="D127" s="6">
        <v>4.04</v>
      </c>
      <c r="E127" s="6">
        <v>4.1900000000000004</v>
      </c>
      <c r="F127" s="6">
        <v>4.32</v>
      </c>
      <c r="G127" s="6">
        <v>4.4400000000000004</v>
      </c>
      <c r="H127" s="6">
        <v>4.55</v>
      </c>
      <c r="I127" s="6">
        <v>4.6500000000000004</v>
      </c>
      <c r="J127" s="6">
        <v>4.74</v>
      </c>
      <c r="K127" s="6">
        <v>4.82</v>
      </c>
      <c r="L127" s="6">
        <v>4.8899999999999997</v>
      </c>
      <c r="M127" s="6">
        <v>4.95</v>
      </c>
      <c r="N127" s="6">
        <v>5.01</v>
      </c>
      <c r="O127" s="6">
        <v>5.0599999999999996</v>
      </c>
      <c r="P127" s="6">
        <v>5.0999999999999996</v>
      </c>
      <c r="Q127" s="6">
        <v>5.1100000000000003</v>
      </c>
      <c r="R127" s="6">
        <v>5.13</v>
      </c>
      <c r="S127" s="6">
        <v>5.14</v>
      </c>
      <c r="T127" s="6">
        <v>5.15</v>
      </c>
      <c r="U127" s="6">
        <v>5.16</v>
      </c>
      <c r="V127" s="6">
        <v>5.15</v>
      </c>
      <c r="W127" s="6">
        <v>5.14</v>
      </c>
      <c r="X127" s="6">
        <v>5.13</v>
      </c>
      <c r="Y127" s="6">
        <v>5.12</v>
      </c>
      <c r="Z127" s="6">
        <v>5.1100000000000003</v>
      </c>
      <c r="AA127" s="6">
        <v>5.08</v>
      </c>
      <c r="AB127" s="6">
        <v>5.0599999999999996</v>
      </c>
      <c r="AC127" s="6">
        <v>5.04</v>
      </c>
      <c r="AD127" s="6">
        <v>5.03</v>
      </c>
      <c r="AE127" s="6">
        <v>5.01</v>
      </c>
      <c r="AF127" s="6">
        <v>4.99</v>
      </c>
      <c r="AG127" s="6">
        <v>4.97</v>
      </c>
      <c r="AH127" s="6">
        <v>4.96</v>
      </c>
      <c r="AI127" s="6">
        <v>4.9400000000000004</v>
      </c>
      <c r="AJ127" s="6">
        <v>4.93</v>
      </c>
      <c r="AK127" s="6">
        <v>4.91</v>
      </c>
      <c r="AL127" s="6">
        <v>4.9000000000000004</v>
      </c>
      <c r="AM127" s="6">
        <v>4.8899999999999997</v>
      </c>
      <c r="AN127" s="6">
        <v>4.88</v>
      </c>
      <c r="AO127" s="6">
        <v>4.87</v>
      </c>
      <c r="AP127" s="6">
        <v>4.8600000000000003</v>
      </c>
      <c r="AQ127" s="6">
        <v>4.8499999999999996</v>
      </c>
      <c r="AR127" s="6">
        <v>4.84</v>
      </c>
      <c r="AS127" s="6">
        <v>4.83</v>
      </c>
      <c r="AT127" s="6">
        <v>4.82</v>
      </c>
      <c r="AU127" s="6">
        <v>4.82</v>
      </c>
      <c r="AV127" s="6">
        <v>4.8099999999999996</v>
      </c>
      <c r="AW127" s="6">
        <v>4.8</v>
      </c>
      <c r="AX127" s="6">
        <v>4.79</v>
      </c>
      <c r="AY127" s="6">
        <v>4.79</v>
      </c>
    </row>
    <row r="128" spans="1:51" x14ac:dyDescent="0.2">
      <c r="A128" s="5">
        <v>41121</v>
      </c>
      <c r="B128" s="6">
        <v>3.78</v>
      </c>
      <c r="C128" s="6">
        <v>3.88</v>
      </c>
      <c r="D128" s="6">
        <v>4.03</v>
      </c>
      <c r="E128" s="6">
        <v>4.17</v>
      </c>
      <c r="F128" s="6">
        <v>4.3099999999999996</v>
      </c>
      <c r="G128" s="6">
        <v>4.43</v>
      </c>
      <c r="H128" s="6">
        <v>4.54</v>
      </c>
      <c r="I128" s="6">
        <v>4.6399999999999997</v>
      </c>
      <c r="J128" s="6">
        <v>4.7300000000000004</v>
      </c>
      <c r="K128" s="6">
        <v>4.8099999999999996</v>
      </c>
      <c r="L128" s="6">
        <v>4.88</v>
      </c>
      <c r="M128" s="6">
        <v>4.9400000000000004</v>
      </c>
      <c r="N128" s="6">
        <v>5</v>
      </c>
      <c r="O128" s="6">
        <v>5.05</v>
      </c>
      <c r="P128" s="6">
        <v>5.09</v>
      </c>
      <c r="Q128" s="6">
        <v>5.0999999999999996</v>
      </c>
      <c r="R128" s="6">
        <v>5.12</v>
      </c>
      <c r="S128" s="6">
        <v>5.13</v>
      </c>
      <c r="T128" s="6">
        <v>5.14</v>
      </c>
      <c r="U128" s="6">
        <v>5.15</v>
      </c>
      <c r="V128" s="6">
        <v>5.14</v>
      </c>
      <c r="W128" s="6">
        <v>5.13</v>
      </c>
      <c r="X128" s="6">
        <v>5.1100000000000003</v>
      </c>
      <c r="Y128" s="6">
        <v>5.0999999999999996</v>
      </c>
      <c r="Z128" s="6">
        <v>5.09</v>
      </c>
      <c r="AA128" s="6">
        <v>5.07</v>
      </c>
      <c r="AB128" s="6">
        <v>5.05</v>
      </c>
      <c r="AC128" s="6">
        <v>5.03</v>
      </c>
      <c r="AD128" s="6">
        <v>5.01</v>
      </c>
      <c r="AE128" s="6">
        <v>5</v>
      </c>
      <c r="AF128" s="6">
        <v>4.9800000000000004</v>
      </c>
      <c r="AG128" s="6">
        <v>4.96</v>
      </c>
      <c r="AH128" s="6">
        <v>4.95</v>
      </c>
      <c r="AI128" s="6">
        <v>4.93</v>
      </c>
      <c r="AJ128" s="6">
        <v>4.92</v>
      </c>
      <c r="AK128" s="6">
        <v>4.9000000000000004</v>
      </c>
      <c r="AL128" s="6">
        <v>4.8899999999999997</v>
      </c>
      <c r="AM128" s="6">
        <v>4.88</v>
      </c>
      <c r="AN128" s="6">
        <v>4.87</v>
      </c>
      <c r="AO128" s="6">
        <v>4.8499999999999996</v>
      </c>
      <c r="AP128" s="6">
        <v>4.84</v>
      </c>
      <c r="AQ128" s="6">
        <v>4.84</v>
      </c>
      <c r="AR128" s="6">
        <v>4.83</v>
      </c>
      <c r="AS128" s="6">
        <v>4.82</v>
      </c>
      <c r="AT128" s="6">
        <v>4.8099999999999996</v>
      </c>
      <c r="AU128" s="6">
        <v>4.8</v>
      </c>
      <c r="AV128" s="6">
        <v>4.8</v>
      </c>
      <c r="AW128" s="6">
        <v>4.79</v>
      </c>
      <c r="AX128" s="6">
        <v>4.78</v>
      </c>
      <c r="AY128" s="6">
        <v>4.78</v>
      </c>
    </row>
    <row r="129" spans="1:51" x14ac:dyDescent="0.2">
      <c r="A129" s="5">
        <v>41152</v>
      </c>
      <c r="B129" s="6">
        <v>3.77</v>
      </c>
      <c r="C129" s="6">
        <v>3.87</v>
      </c>
      <c r="D129" s="6">
        <v>4.01</v>
      </c>
      <c r="E129" s="6">
        <v>4.16</v>
      </c>
      <c r="F129" s="6">
        <v>4.3</v>
      </c>
      <c r="G129" s="6">
        <v>4.42</v>
      </c>
      <c r="H129" s="6">
        <v>4.53</v>
      </c>
      <c r="I129" s="6">
        <v>4.63</v>
      </c>
      <c r="J129" s="6">
        <v>4.72</v>
      </c>
      <c r="K129" s="6">
        <v>4.79</v>
      </c>
      <c r="L129" s="6">
        <v>4.87</v>
      </c>
      <c r="M129" s="6">
        <v>4.93</v>
      </c>
      <c r="N129" s="6">
        <v>4.99</v>
      </c>
      <c r="O129" s="6">
        <v>5.04</v>
      </c>
      <c r="P129" s="6">
        <v>5.08</v>
      </c>
      <c r="Q129" s="6">
        <v>5.09</v>
      </c>
      <c r="R129" s="6">
        <v>5.1100000000000003</v>
      </c>
      <c r="S129" s="6">
        <v>5.12</v>
      </c>
      <c r="T129" s="6">
        <v>5.13</v>
      </c>
      <c r="U129" s="6">
        <v>5.14</v>
      </c>
      <c r="V129" s="6">
        <v>5.13</v>
      </c>
      <c r="W129" s="6">
        <v>5.1100000000000003</v>
      </c>
      <c r="X129" s="6">
        <v>5.0999999999999996</v>
      </c>
      <c r="Y129" s="6">
        <v>5.09</v>
      </c>
      <c r="Z129" s="6">
        <v>5.08</v>
      </c>
      <c r="AA129" s="6">
        <v>5.0599999999999996</v>
      </c>
      <c r="AB129" s="6">
        <v>5.04</v>
      </c>
      <c r="AC129" s="6">
        <v>5.0199999999999996</v>
      </c>
      <c r="AD129" s="6">
        <v>5</v>
      </c>
      <c r="AE129" s="6">
        <v>4.99</v>
      </c>
      <c r="AF129" s="6">
        <v>4.97</v>
      </c>
      <c r="AG129" s="6">
        <v>4.95</v>
      </c>
      <c r="AH129" s="6">
        <v>4.93</v>
      </c>
      <c r="AI129" s="6">
        <v>4.92</v>
      </c>
      <c r="AJ129" s="6">
        <v>4.9000000000000004</v>
      </c>
      <c r="AK129" s="6">
        <v>4.8899999999999997</v>
      </c>
      <c r="AL129" s="6">
        <v>4.88</v>
      </c>
      <c r="AM129" s="6">
        <v>4.87</v>
      </c>
      <c r="AN129" s="6">
        <v>4.8499999999999996</v>
      </c>
      <c r="AO129" s="6">
        <v>4.84</v>
      </c>
      <c r="AP129" s="6">
        <v>4.83</v>
      </c>
      <c r="AQ129" s="6">
        <v>4.83</v>
      </c>
      <c r="AR129" s="6">
        <v>4.82</v>
      </c>
      <c r="AS129" s="6">
        <v>4.8099999999999996</v>
      </c>
      <c r="AT129" s="6">
        <v>4.8</v>
      </c>
      <c r="AU129" s="6">
        <v>4.79</v>
      </c>
      <c r="AV129" s="6">
        <v>4.79</v>
      </c>
      <c r="AW129" s="6">
        <v>4.78</v>
      </c>
      <c r="AX129" s="6">
        <v>4.7699999999999996</v>
      </c>
      <c r="AY129" s="6">
        <v>4.7699999999999996</v>
      </c>
    </row>
    <row r="130" spans="1:51" x14ac:dyDescent="0.2">
      <c r="A130" s="5">
        <v>41182</v>
      </c>
      <c r="B130" s="6">
        <v>3.75</v>
      </c>
      <c r="C130" s="6">
        <v>3.85</v>
      </c>
      <c r="D130" s="6">
        <v>4</v>
      </c>
      <c r="E130" s="6">
        <v>4.1399999999999997</v>
      </c>
      <c r="F130" s="6">
        <v>4.28</v>
      </c>
      <c r="G130" s="6">
        <v>4.41</v>
      </c>
      <c r="H130" s="6">
        <v>4.5199999999999996</v>
      </c>
      <c r="I130" s="6">
        <v>4.62</v>
      </c>
      <c r="J130" s="6">
        <v>4.71</v>
      </c>
      <c r="K130" s="6">
        <v>4.79</v>
      </c>
      <c r="L130" s="6">
        <v>4.8600000000000003</v>
      </c>
      <c r="M130" s="6">
        <v>4.92</v>
      </c>
      <c r="N130" s="6">
        <v>4.9800000000000004</v>
      </c>
      <c r="O130" s="6">
        <v>5.03</v>
      </c>
      <c r="P130" s="6">
        <v>5.07</v>
      </c>
      <c r="Q130" s="6">
        <v>5.09</v>
      </c>
      <c r="R130" s="6">
        <v>5.0999999999999996</v>
      </c>
      <c r="S130" s="6">
        <v>5.1100000000000003</v>
      </c>
      <c r="T130" s="6">
        <v>5.12</v>
      </c>
      <c r="U130" s="6">
        <v>5.13</v>
      </c>
      <c r="V130" s="6">
        <v>5.12</v>
      </c>
      <c r="W130" s="6">
        <v>5.1100000000000003</v>
      </c>
      <c r="X130" s="6">
        <v>5.09</v>
      </c>
      <c r="Y130" s="6">
        <v>5.08</v>
      </c>
      <c r="Z130" s="6">
        <v>5.07</v>
      </c>
      <c r="AA130" s="6">
        <v>5.05</v>
      </c>
      <c r="AB130" s="6">
        <v>5.03</v>
      </c>
      <c r="AC130" s="6">
        <v>5.01</v>
      </c>
      <c r="AD130" s="6">
        <v>4.99</v>
      </c>
      <c r="AE130" s="6">
        <v>4.9800000000000004</v>
      </c>
      <c r="AF130" s="6">
        <v>4.96</v>
      </c>
      <c r="AG130" s="6">
        <v>4.9400000000000004</v>
      </c>
      <c r="AH130" s="6">
        <v>4.93</v>
      </c>
      <c r="AI130" s="6">
        <v>4.91</v>
      </c>
      <c r="AJ130" s="6">
        <v>4.9000000000000004</v>
      </c>
      <c r="AK130" s="6">
        <v>4.88</v>
      </c>
      <c r="AL130" s="6">
        <v>4.87</v>
      </c>
      <c r="AM130" s="6">
        <v>4.8600000000000003</v>
      </c>
      <c r="AN130" s="6">
        <v>4.8499999999999996</v>
      </c>
      <c r="AO130" s="6">
        <v>4.84</v>
      </c>
      <c r="AP130" s="6">
        <v>4.83</v>
      </c>
      <c r="AQ130" s="6">
        <v>4.82</v>
      </c>
      <c r="AR130" s="6">
        <v>4.8099999999999996</v>
      </c>
      <c r="AS130" s="6">
        <v>4.8</v>
      </c>
      <c r="AT130" s="6">
        <v>4.8</v>
      </c>
      <c r="AU130" s="6">
        <v>4.79</v>
      </c>
      <c r="AV130" s="6">
        <v>4.78</v>
      </c>
      <c r="AW130" s="6">
        <v>4.78</v>
      </c>
      <c r="AX130" s="6">
        <v>4.7699999999999996</v>
      </c>
      <c r="AY130" s="6">
        <v>4.76</v>
      </c>
    </row>
    <row r="131" spans="1:51" x14ac:dyDescent="0.2">
      <c r="A131" s="5">
        <v>41213</v>
      </c>
      <c r="B131" s="6">
        <v>3.74</v>
      </c>
      <c r="C131" s="6">
        <v>3.83</v>
      </c>
      <c r="D131" s="6">
        <v>3.98</v>
      </c>
      <c r="E131" s="6">
        <v>4.12</v>
      </c>
      <c r="F131" s="6">
        <v>4.26</v>
      </c>
      <c r="G131" s="6">
        <v>4.3899999999999997</v>
      </c>
      <c r="H131" s="6">
        <v>4.5</v>
      </c>
      <c r="I131" s="6">
        <v>4.5999999999999996</v>
      </c>
      <c r="J131" s="6">
        <v>4.6900000000000004</v>
      </c>
      <c r="K131" s="6">
        <v>4.7699999999999996</v>
      </c>
      <c r="L131" s="6">
        <v>4.8499999999999996</v>
      </c>
      <c r="M131" s="6">
        <v>4.91</v>
      </c>
      <c r="N131" s="6">
        <v>4.97</v>
      </c>
      <c r="O131" s="6">
        <v>5.0199999999999996</v>
      </c>
      <c r="P131" s="6">
        <v>5.0599999999999996</v>
      </c>
      <c r="Q131" s="6">
        <v>5.07</v>
      </c>
      <c r="R131" s="6">
        <v>5.09</v>
      </c>
      <c r="S131" s="6">
        <v>5.0999999999999996</v>
      </c>
      <c r="T131" s="6">
        <v>5.1100000000000003</v>
      </c>
      <c r="U131" s="6">
        <v>5.12</v>
      </c>
      <c r="V131" s="6">
        <v>5.1100000000000003</v>
      </c>
      <c r="W131" s="6">
        <v>5.09</v>
      </c>
      <c r="X131" s="6">
        <v>5.08</v>
      </c>
      <c r="Y131" s="6">
        <v>5.07</v>
      </c>
      <c r="Z131" s="6">
        <v>5.0599999999999996</v>
      </c>
      <c r="AA131" s="6">
        <v>5.04</v>
      </c>
      <c r="AB131" s="6">
        <v>5.0199999999999996</v>
      </c>
      <c r="AC131" s="6">
        <v>5</v>
      </c>
      <c r="AD131" s="6">
        <v>4.9800000000000004</v>
      </c>
      <c r="AE131" s="6">
        <v>4.97</v>
      </c>
      <c r="AF131" s="6">
        <v>4.95</v>
      </c>
      <c r="AG131" s="6">
        <v>4.93</v>
      </c>
      <c r="AH131" s="6">
        <v>4.91</v>
      </c>
      <c r="AI131" s="6">
        <v>4.9000000000000004</v>
      </c>
      <c r="AJ131" s="6">
        <v>4.8899999999999997</v>
      </c>
      <c r="AK131" s="6">
        <v>4.87</v>
      </c>
      <c r="AL131" s="6">
        <v>4.8600000000000003</v>
      </c>
      <c r="AM131" s="6">
        <v>4.8499999999999996</v>
      </c>
      <c r="AN131" s="6">
        <v>4.84</v>
      </c>
      <c r="AO131" s="6">
        <v>4.83</v>
      </c>
      <c r="AP131" s="6">
        <v>4.82</v>
      </c>
      <c r="AQ131" s="6">
        <v>4.8099999999999996</v>
      </c>
      <c r="AR131" s="6">
        <v>4.8</v>
      </c>
      <c r="AS131" s="6">
        <v>4.79</v>
      </c>
      <c r="AT131" s="6">
        <v>4.79</v>
      </c>
      <c r="AU131" s="6">
        <v>4.78</v>
      </c>
      <c r="AV131" s="6">
        <v>4.7699999999999996</v>
      </c>
      <c r="AW131" s="6">
        <v>4.7699999999999996</v>
      </c>
      <c r="AX131" s="6">
        <v>4.76</v>
      </c>
      <c r="AY131" s="6">
        <v>4.75</v>
      </c>
    </row>
    <row r="132" spans="1:51" x14ac:dyDescent="0.2">
      <c r="A132" s="5">
        <v>41243</v>
      </c>
      <c r="B132" s="6">
        <v>3.71</v>
      </c>
      <c r="C132" s="6">
        <v>3.81</v>
      </c>
      <c r="D132" s="6">
        <v>3.95</v>
      </c>
      <c r="E132" s="6">
        <v>4.0999999999999996</v>
      </c>
      <c r="F132" s="6">
        <v>4.24</v>
      </c>
      <c r="G132" s="6">
        <v>4.37</v>
      </c>
      <c r="H132" s="6">
        <v>4.49</v>
      </c>
      <c r="I132" s="6">
        <v>4.59</v>
      </c>
      <c r="J132" s="6">
        <v>4.68</v>
      </c>
      <c r="K132" s="6">
        <v>4.76</v>
      </c>
      <c r="L132" s="6">
        <v>4.84</v>
      </c>
      <c r="M132" s="6">
        <v>4.9000000000000004</v>
      </c>
      <c r="N132" s="6">
        <v>4.96</v>
      </c>
      <c r="O132" s="6">
        <v>5</v>
      </c>
      <c r="P132" s="6">
        <v>5.05</v>
      </c>
      <c r="Q132" s="6">
        <v>5.0599999999999996</v>
      </c>
      <c r="R132" s="6">
        <v>5.08</v>
      </c>
      <c r="S132" s="6">
        <v>5.09</v>
      </c>
      <c r="T132" s="6">
        <v>5.0999999999999996</v>
      </c>
      <c r="U132" s="6">
        <v>5.1100000000000003</v>
      </c>
      <c r="V132" s="6">
        <v>5.0999999999999996</v>
      </c>
      <c r="W132" s="6">
        <v>5.08</v>
      </c>
      <c r="X132" s="6">
        <v>5.07</v>
      </c>
      <c r="Y132" s="6">
        <v>5.0599999999999996</v>
      </c>
      <c r="Z132" s="6">
        <v>5.05</v>
      </c>
      <c r="AA132" s="6">
        <v>5.03</v>
      </c>
      <c r="AB132" s="6">
        <v>5.01</v>
      </c>
      <c r="AC132" s="6">
        <v>4.99</v>
      </c>
      <c r="AD132" s="6">
        <v>4.97</v>
      </c>
      <c r="AE132" s="6">
        <v>4.95</v>
      </c>
      <c r="AF132" s="6">
        <v>4.9400000000000004</v>
      </c>
      <c r="AG132" s="6">
        <v>4.92</v>
      </c>
      <c r="AH132" s="6">
        <v>4.9000000000000004</v>
      </c>
      <c r="AI132" s="6">
        <v>4.8899999999999997</v>
      </c>
      <c r="AJ132" s="6">
        <v>4.87</v>
      </c>
      <c r="AK132" s="6">
        <v>4.8600000000000003</v>
      </c>
      <c r="AL132" s="6">
        <v>4.8499999999999996</v>
      </c>
      <c r="AM132" s="6">
        <v>4.84</v>
      </c>
      <c r="AN132" s="6">
        <v>4.83</v>
      </c>
      <c r="AO132" s="6">
        <v>4.8099999999999996</v>
      </c>
      <c r="AP132" s="6">
        <v>4.8099999999999996</v>
      </c>
      <c r="AQ132" s="6">
        <v>4.8</v>
      </c>
      <c r="AR132" s="6">
        <v>4.79</v>
      </c>
      <c r="AS132" s="6">
        <v>4.78</v>
      </c>
      <c r="AT132" s="6">
        <v>4.78</v>
      </c>
      <c r="AU132" s="6">
        <v>4.7699999999999996</v>
      </c>
      <c r="AV132" s="6">
        <v>4.76</v>
      </c>
      <c r="AW132" s="6">
        <v>4.76</v>
      </c>
      <c r="AX132" s="6">
        <v>4.75</v>
      </c>
      <c r="AY132" s="6">
        <v>4.75</v>
      </c>
    </row>
    <row r="133" spans="1:51" x14ac:dyDescent="0.2">
      <c r="A133" s="5">
        <v>41274</v>
      </c>
      <c r="B133" s="6">
        <v>3.69</v>
      </c>
      <c r="C133" s="6">
        <v>3.79</v>
      </c>
      <c r="D133" s="6">
        <v>3.93</v>
      </c>
      <c r="E133" s="6">
        <v>4.08</v>
      </c>
      <c r="F133" s="6">
        <v>4.22</v>
      </c>
      <c r="G133" s="6">
        <v>4.3499999999999996</v>
      </c>
      <c r="H133" s="6">
        <v>4.47</v>
      </c>
      <c r="I133" s="6">
        <v>4.57</v>
      </c>
      <c r="J133" s="6">
        <v>4.66</v>
      </c>
      <c r="K133" s="6">
        <v>4.74</v>
      </c>
      <c r="L133" s="6">
        <v>4.82</v>
      </c>
      <c r="M133" s="6">
        <v>4.8899999999999997</v>
      </c>
      <c r="N133" s="6">
        <v>4.9400000000000004</v>
      </c>
      <c r="O133" s="6">
        <v>4.99</v>
      </c>
      <c r="P133" s="6">
        <v>5.04</v>
      </c>
      <c r="Q133" s="6">
        <v>5.05</v>
      </c>
      <c r="R133" s="6">
        <v>5.07</v>
      </c>
      <c r="S133" s="6">
        <v>5.08</v>
      </c>
      <c r="T133" s="6">
        <v>5.09</v>
      </c>
      <c r="U133" s="6">
        <v>5.0999999999999996</v>
      </c>
      <c r="V133" s="6">
        <v>5.09</v>
      </c>
      <c r="W133" s="6">
        <v>5.07</v>
      </c>
      <c r="X133" s="6">
        <v>5.0599999999999996</v>
      </c>
      <c r="Y133" s="6">
        <v>5.05</v>
      </c>
      <c r="Z133" s="6">
        <v>5.04</v>
      </c>
      <c r="AA133" s="6">
        <v>5.0199999999999996</v>
      </c>
      <c r="AB133" s="6">
        <v>5</v>
      </c>
      <c r="AC133" s="6">
        <v>4.9800000000000004</v>
      </c>
      <c r="AD133" s="6">
        <v>4.96</v>
      </c>
      <c r="AE133" s="6">
        <v>4.9400000000000004</v>
      </c>
      <c r="AF133" s="6">
        <v>4.93</v>
      </c>
      <c r="AG133" s="6">
        <v>4.91</v>
      </c>
      <c r="AH133" s="6">
        <v>4.8899999999999997</v>
      </c>
      <c r="AI133" s="6">
        <v>4.88</v>
      </c>
      <c r="AJ133" s="6">
        <v>4.87</v>
      </c>
      <c r="AK133" s="6">
        <v>4.8499999999999996</v>
      </c>
      <c r="AL133" s="6">
        <v>4.84</v>
      </c>
      <c r="AM133" s="6">
        <v>4.83</v>
      </c>
      <c r="AN133" s="6">
        <v>4.82</v>
      </c>
      <c r="AO133" s="6">
        <v>4.8099999999999996</v>
      </c>
      <c r="AP133" s="6">
        <v>4.8</v>
      </c>
      <c r="AQ133" s="6">
        <v>4.79</v>
      </c>
      <c r="AR133" s="6">
        <v>4.78</v>
      </c>
      <c r="AS133" s="6">
        <v>4.78</v>
      </c>
      <c r="AT133" s="6">
        <v>4.7699999999999996</v>
      </c>
      <c r="AU133" s="6">
        <v>4.76</v>
      </c>
      <c r="AV133" s="6">
        <v>4.76</v>
      </c>
      <c r="AW133" s="6">
        <v>4.75</v>
      </c>
      <c r="AX133" s="6">
        <v>4.74</v>
      </c>
      <c r="AY133" s="6">
        <v>4.74</v>
      </c>
    </row>
    <row r="134" spans="1:51" x14ac:dyDescent="0.2">
      <c r="A134" s="5">
        <v>41305</v>
      </c>
      <c r="B134" s="6">
        <v>3.67</v>
      </c>
      <c r="C134" s="6">
        <v>3.77</v>
      </c>
      <c r="D134" s="6">
        <v>3.91</v>
      </c>
      <c r="E134" s="6">
        <v>4.0599999999999996</v>
      </c>
      <c r="F134" s="6">
        <v>4.2</v>
      </c>
      <c r="G134" s="6">
        <v>4.33</v>
      </c>
      <c r="H134" s="6">
        <v>4.45</v>
      </c>
      <c r="I134" s="6">
        <v>4.5599999999999996</v>
      </c>
      <c r="J134" s="6">
        <v>4.6500000000000004</v>
      </c>
      <c r="K134" s="6">
        <v>4.7300000000000004</v>
      </c>
      <c r="L134" s="6">
        <v>4.8099999999999996</v>
      </c>
      <c r="M134" s="6">
        <v>4.88</v>
      </c>
      <c r="N134" s="6">
        <v>4.93</v>
      </c>
      <c r="O134" s="6">
        <v>4.9800000000000004</v>
      </c>
      <c r="P134" s="6">
        <v>5.03</v>
      </c>
      <c r="Q134" s="6">
        <v>5.04</v>
      </c>
      <c r="R134" s="6">
        <v>5.0599999999999996</v>
      </c>
      <c r="S134" s="6">
        <v>5.07</v>
      </c>
      <c r="T134" s="6">
        <v>5.08</v>
      </c>
      <c r="U134" s="6">
        <v>5.09</v>
      </c>
      <c r="V134" s="6">
        <v>5.08</v>
      </c>
      <c r="W134" s="6">
        <v>5.0599999999999996</v>
      </c>
      <c r="X134" s="6">
        <v>5.05</v>
      </c>
      <c r="Y134" s="6">
        <v>5.04</v>
      </c>
      <c r="Z134" s="6">
        <v>5.03</v>
      </c>
      <c r="AA134" s="6">
        <v>5.01</v>
      </c>
      <c r="AB134" s="6">
        <v>4.99</v>
      </c>
      <c r="AC134" s="6">
        <v>4.97</v>
      </c>
      <c r="AD134" s="6">
        <v>4.95</v>
      </c>
      <c r="AE134" s="6">
        <v>4.93</v>
      </c>
      <c r="AF134" s="6">
        <v>4.92</v>
      </c>
      <c r="AG134" s="6">
        <v>4.9000000000000004</v>
      </c>
      <c r="AH134" s="6">
        <v>4.88</v>
      </c>
      <c r="AI134" s="6">
        <v>4.87</v>
      </c>
      <c r="AJ134" s="6">
        <v>4.8600000000000003</v>
      </c>
      <c r="AK134" s="6">
        <v>4.84</v>
      </c>
      <c r="AL134" s="6">
        <v>4.83</v>
      </c>
      <c r="AM134" s="6">
        <v>4.82</v>
      </c>
      <c r="AN134" s="6">
        <v>4.8099999999999996</v>
      </c>
      <c r="AO134" s="6">
        <v>4.8</v>
      </c>
      <c r="AP134" s="6">
        <v>4.79</v>
      </c>
      <c r="AQ134" s="6">
        <v>4.78</v>
      </c>
      <c r="AR134" s="6">
        <v>4.7699999999999996</v>
      </c>
      <c r="AS134" s="6">
        <v>4.7699999999999996</v>
      </c>
      <c r="AT134" s="6">
        <v>4.76</v>
      </c>
      <c r="AU134" s="6">
        <v>4.75</v>
      </c>
      <c r="AV134" s="6">
        <v>4.75</v>
      </c>
      <c r="AW134" s="6">
        <v>4.74</v>
      </c>
      <c r="AX134" s="6">
        <v>4.74</v>
      </c>
      <c r="AY134" s="6">
        <v>4.7300000000000004</v>
      </c>
    </row>
    <row r="135" spans="1:51" x14ac:dyDescent="0.2">
      <c r="A135" s="5">
        <v>41333</v>
      </c>
      <c r="B135" s="6">
        <v>3.65</v>
      </c>
      <c r="C135" s="6">
        <v>3.74</v>
      </c>
      <c r="D135" s="6">
        <v>3.89</v>
      </c>
      <c r="E135" s="6">
        <v>4.04</v>
      </c>
      <c r="F135" s="6">
        <v>4.18</v>
      </c>
      <c r="G135" s="6">
        <v>4.32</v>
      </c>
      <c r="H135" s="6">
        <v>4.43</v>
      </c>
      <c r="I135" s="6">
        <v>4.54</v>
      </c>
      <c r="J135" s="6">
        <v>4.63</v>
      </c>
      <c r="K135" s="6">
        <v>4.72</v>
      </c>
      <c r="L135" s="6">
        <v>4.8</v>
      </c>
      <c r="M135" s="6">
        <v>4.8600000000000003</v>
      </c>
      <c r="N135" s="6">
        <v>4.92</v>
      </c>
      <c r="O135" s="6">
        <v>4.97</v>
      </c>
      <c r="P135" s="6">
        <v>5.0199999999999996</v>
      </c>
      <c r="Q135" s="6">
        <v>5.03</v>
      </c>
      <c r="R135" s="6">
        <v>5.05</v>
      </c>
      <c r="S135" s="6">
        <v>5.0599999999999996</v>
      </c>
      <c r="T135" s="6">
        <v>5.07</v>
      </c>
      <c r="U135" s="6">
        <v>5.08</v>
      </c>
      <c r="V135" s="6">
        <v>5.07</v>
      </c>
      <c r="W135" s="6">
        <v>5.05</v>
      </c>
      <c r="X135" s="6">
        <v>5.04</v>
      </c>
      <c r="Y135" s="6">
        <v>5.03</v>
      </c>
      <c r="Z135" s="6">
        <v>5.0199999999999996</v>
      </c>
      <c r="AA135" s="6">
        <v>5</v>
      </c>
      <c r="AB135" s="6">
        <v>4.9800000000000004</v>
      </c>
      <c r="AC135" s="6">
        <v>4.96</v>
      </c>
      <c r="AD135" s="6">
        <v>4.9400000000000004</v>
      </c>
      <c r="AE135" s="6">
        <v>4.92</v>
      </c>
      <c r="AF135" s="6">
        <v>4.91</v>
      </c>
      <c r="AG135" s="6">
        <v>4.8899999999999997</v>
      </c>
      <c r="AH135" s="6">
        <v>4.87</v>
      </c>
      <c r="AI135" s="6">
        <v>4.8600000000000003</v>
      </c>
      <c r="AJ135" s="6">
        <v>4.8499999999999996</v>
      </c>
      <c r="AK135" s="6">
        <v>4.83</v>
      </c>
      <c r="AL135" s="6">
        <v>4.82</v>
      </c>
      <c r="AM135" s="6">
        <v>4.8099999999999996</v>
      </c>
      <c r="AN135" s="6">
        <v>4.8</v>
      </c>
      <c r="AO135" s="6">
        <v>4.79</v>
      </c>
      <c r="AP135" s="6">
        <v>4.78</v>
      </c>
      <c r="AQ135" s="6">
        <v>4.7699999999999996</v>
      </c>
      <c r="AR135" s="6">
        <v>4.7699999999999996</v>
      </c>
      <c r="AS135" s="6">
        <v>4.76</v>
      </c>
      <c r="AT135" s="6">
        <v>4.75</v>
      </c>
      <c r="AU135" s="6">
        <v>4.75</v>
      </c>
      <c r="AV135" s="6">
        <v>4.74</v>
      </c>
      <c r="AW135" s="6">
        <v>4.74</v>
      </c>
      <c r="AX135" s="6">
        <v>4.7300000000000004</v>
      </c>
      <c r="AY135" s="6">
        <v>4.7300000000000004</v>
      </c>
    </row>
    <row r="136" spans="1:51" x14ac:dyDescent="0.2">
      <c r="A136" s="5">
        <v>41364</v>
      </c>
      <c r="B136" s="6">
        <v>3.62</v>
      </c>
      <c r="C136" s="6">
        <v>3.71</v>
      </c>
      <c r="D136" s="6">
        <v>3.86</v>
      </c>
      <c r="E136" s="6">
        <v>4.01</v>
      </c>
      <c r="F136" s="6">
        <v>4.16</v>
      </c>
      <c r="G136" s="6">
        <v>4.29</v>
      </c>
      <c r="H136" s="6">
        <v>4.41</v>
      </c>
      <c r="I136" s="6">
        <v>4.5199999999999996</v>
      </c>
      <c r="J136" s="6">
        <v>4.6100000000000003</v>
      </c>
      <c r="K136" s="6">
        <v>4.7</v>
      </c>
      <c r="L136" s="6">
        <v>4.78</v>
      </c>
      <c r="M136" s="6">
        <v>4.8499999999999996</v>
      </c>
      <c r="N136" s="6">
        <v>4.91</v>
      </c>
      <c r="O136" s="6">
        <v>4.96</v>
      </c>
      <c r="P136" s="6">
        <v>5</v>
      </c>
      <c r="Q136" s="6">
        <v>5.0199999999999996</v>
      </c>
      <c r="R136" s="6">
        <v>5.03</v>
      </c>
      <c r="S136" s="6">
        <v>5.04</v>
      </c>
      <c r="T136" s="6">
        <v>5.0599999999999996</v>
      </c>
      <c r="U136" s="6">
        <v>5.07</v>
      </c>
      <c r="V136" s="6">
        <v>5.05</v>
      </c>
      <c r="W136" s="6">
        <v>5.04</v>
      </c>
      <c r="X136" s="6">
        <v>5.03</v>
      </c>
      <c r="Y136" s="6">
        <v>5.01</v>
      </c>
      <c r="Z136" s="6">
        <v>5</v>
      </c>
      <c r="AA136" s="6">
        <v>4.9800000000000004</v>
      </c>
      <c r="AB136" s="6">
        <v>4.96</v>
      </c>
      <c r="AC136" s="6">
        <v>4.9400000000000004</v>
      </c>
      <c r="AD136" s="6">
        <v>4.92</v>
      </c>
      <c r="AE136" s="6">
        <v>4.91</v>
      </c>
      <c r="AF136" s="6">
        <v>4.8899999999999997</v>
      </c>
      <c r="AG136" s="6">
        <v>4.88</v>
      </c>
      <c r="AH136" s="6">
        <v>4.8600000000000003</v>
      </c>
      <c r="AI136" s="6">
        <v>4.8499999999999996</v>
      </c>
      <c r="AJ136" s="6">
        <v>4.83</v>
      </c>
      <c r="AK136" s="6">
        <v>4.82</v>
      </c>
      <c r="AL136" s="6">
        <v>4.8099999999999996</v>
      </c>
      <c r="AM136" s="6">
        <v>4.8</v>
      </c>
      <c r="AN136" s="6">
        <v>4.79</v>
      </c>
      <c r="AO136" s="6">
        <v>4.78</v>
      </c>
      <c r="AP136" s="6">
        <v>4.7699999999999996</v>
      </c>
      <c r="AQ136" s="6">
        <v>4.76</v>
      </c>
      <c r="AR136" s="6">
        <v>4.75</v>
      </c>
      <c r="AS136" s="6">
        <v>4.75</v>
      </c>
      <c r="AT136" s="6">
        <v>4.74</v>
      </c>
      <c r="AU136" s="6">
        <v>4.7300000000000004</v>
      </c>
      <c r="AV136" s="6">
        <v>4.7300000000000004</v>
      </c>
      <c r="AW136" s="6">
        <v>4.72</v>
      </c>
      <c r="AX136" s="6">
        <v>4.72</v>
      </c>
      <c r="AY136" s="6">
        <v>4.71</v>
      </c>
    </row>
    <row r="137" spans="1:51" x14ac:dyDescent="0.2">
      <c r="A137" s="5">
        <v>41394</v>
      </c>
      <c r="B137" s="6">
        <v>3.59</v>
      </c>
      <c r="C137" s="6">
        <v>3.68</v>
      </c>
      <c r="D137" s="6">
        <v>3.83</v>
      </c>
      <c r="E137" s="6">
        <v>3.98</v>
      </c>
      <c r="F137" s="6">
        <v>4.13</v>
      </c>
      <c r="G137" s="6">
        <v>4.26</v>
      </c>
      <c r="H137" s="6">
        <v>4.38</v>
      </c>
      <c r="I137" s="6">
        <v>4.49</v>
      </c>
      <c r="J137" s="6">
        <v>4.59</v>
      </c>
      <c r="K137" s="6">
        <v>4.67</v>
      </c>
      <c r="L137" s="6">
        <v>4.76</v>
      </c>
      <c r="M137" s="6">
        <v>4.82</v>
      </c>
      <c r="N137" s="6">
        <v>4.88</v>
      </c>
      <c r="O137" s="6">
        <v>4.93</v>
      </c>
      <c r="P137" s="6">
        <v>4.9800000000000004</v>
      </c>
      <c r="Q137" s="6">
        <v>5</v>
      </c>
      <c r="R137" s="6">
        <v>5.01</v>
      </c>
      <c r="S137" s="6">
        <v>5.0199999999999996</v>
      </c>
      <c r="T137" s="6">
        <v>5.04</v>
      </c>
      <c r="U137" s="6">
        <v>5.05</v>
      </c>
      <c r="V137" s="6">
        <v>5.03</v>
      </c>
      <c r="W137" s="6">
        <v>5.0199999999999996</v>
      </c>
      <c r="X137" s="6">
        <v>5.01</v>
      </c>
      <c r="Y137" s="6">
        <v>4.99</v>
      </c>
      <c r="Z137" s="6">
        <v>4.9800000000000004</v>
      </c>
      <c r="AA137" s="6">
        <v>4.96</v>
      </c>
      <c r="AB137" s="6">
        <v>4.9400000000000004</v>
      </c>
      <c r="AC137" s="6">
        <v>4.92</v>
      </c>
      <c r="AD137" s="6">
        <v>4.91</v>
      </c>
      <c r="AE137" s="6">
        <v>4.8899999999999997</v>
      </c>
      <c r="AF137" s="6">
        <v>4.87</v>
      </c>
      <c r="AG137" s="6">
        <v>4.8600000000000003</v>
      </c>
      <c r="AH137" s="6">
        <v>4.84</v>
      </c>
      <c r="AI137" s="6">
        <v>4.83</v>
      </c>
      <c r="AJ137" s="6">
        <v>4.8099999999999996</v>
      </c>
      <c r="AK137" s="6">
        <v>4.8</v>
      </c>
      <c r="AL137" s="6">
        <v>4.79</v>
      </c>
      <c r="AM137" s="6">
        <v>4.78</v>
      </c>
      <c r="AN137" s="6">
        <v>4.7699999999999996</v>
      </c>
      <c r="AO137" s="6">
        <v>4.76</v>
      </c>
      <c r="AP137" s="6">
        <v>4.75</v>
      </c>
      <c r="AQ137" s="6">
        <v>4.74</v>
      </c>
      <c r="AR137" s="6">
        <v>4.74</v>
      </c>
      <c r="AS137" s="6">
        <v>4.7300000000000004</v>
      </c>
      <c r="AT137" s="6">
        <v>4.72</v>
      </c>
      <c r="AU137" s="6">
        <v>4.72</v>
      </c>
      <c r="AV137" s="6">
        <v>4.71</v>
      </c>
      <c r="AW137" s="6">
        <v>4.71</v>
      </c>
      <c r="AX137" s="6">
        <v>4.7</v>
      </c>
      <c r="AY137" s="6">
        <v>4.7</v>
      </c>
    </row>
    <row r="138" spans="1:51" x14ac:dyDescent="0.2">
      <c r="A138" s="5">
        <v>41425</v>
      </c>
      <c r="B138" s="6">
        <v>3.56</v>
      </c>
      <c r="C138" s="6">
        <v>3.65</v>
      </c>
      <c r="D138" s="6">
        <v>3.8</v>
      </c>
      <c r="E138" s="6">
        <v>3.95</v>
      </c>
      <c r="F138" s="6">
        <v>4.0999999999999996</v>
      </c>
      <c r="G138" s="6">
        <v>4.2300000000000004</v>
      </c>
      <c r="H138" s="6">
        <v>4.3600000000000003</v>
      </c>
      <c r="I138" s="6">
        <v>4.47</v>
      </c>
      <c r="J138" s="6">
        <v>4.5599999999999996</v>
      </c>
      <c r="K138" s="6">
        <v>4.6500000000000004</v>
      </c>
      <c r="L138" s="6">
        <v>4.7300000000000004</v>
      </c>
      <c r="M138" s="6">
        <v>4.8</v>
      </c>
      <c r="N138" s="6">
        <v>4.8600000000000003</v>
      </c>
      <c r="O138" s="6">
        <v>4.92</v>
      </c>
      <c r="P138" s="6">
        <v>4.96</v>
      </c>
      <c r="Q138" s="6">
        <v>4.9800000000000004</v>
      </c>
      <c r="R138" s="6">
        <v>4.99</v>
      </c>
      <c r="S138" s="6">
        <v>5.01</v>
      </c>
      <c r="T138" s="6">
        <v>5.0199999999999996</v>
      </c>
      <c r="U138" s="6">
        <v>5.03</v>
      </c>
      <c r="V138" s="6">
        <v>5.01</v>
      </c>
      <c r="W138" s="6">
        <v>5</v>
      </c>
      <c r="X138" s="6">
        <v>4.99</v>
      </c>
      <c r="Y138" s="6">
        <v>4.9800000000000004</v>
      </c>
      <c r="Z138" s="6">
        <v>4.97</v>
      </c>
      <c r="AA138" s="6">
        <v>4.9400000000000004</v>
      </c>
      <c r="AB138" s="6">
        <v>4.92</v>
      </c>
      <c r="AC138" s="6">
        <v>4.9000000000000004</v>
      </c>
      <c r="AD138" s="6">
        <v>4.8899999999999997</v>
      </c>
      <c r="AE138" s="6">
        <v>4.87</v>
      </c>
      <c r="AF138" s="6">
        <v>4.8499999999999996</v>
      </c>
      <c r="AG138" s="6">
        <v>4.84</v>
      </c>
      <c r="AH138" s="6">
        <v>4.82</v>
      </c>
      <c r="AI138" s="6">
        <v>4.8099999999999996</v>
      </c>
      <c r="AJ138" s="6">
        <v>4.8</v>
      </c>
      <c r="AK138" s="6">
        <v>4.78</v>
      </c>
      <c r="AL138" s="6">
        <v>4.7699999999999996</v>
      </c>
      <c r="AM138" s="6">
        <v>4.76</v>
      </c>
      <c r="AN138" s="6">
        <v>4.75</v>
      </c>
      <c r="AO138" s="6">
        <v>4.74</v>
      </c>
      <c r="AP138" s="6">
        <v>4.7300000000000004</v>
      </c>
      <c r="AQ138" s="6">
        <v>4.7300000000000004</v>
      </c>
      <c r="AR138" s="6">
        <v>4.72</v>
      </c>
      <c r="AS138" s="6">
        <v>4.71</v>
      </c>
      <c r="AT138" s="6">
        <v>4.71</v>
      </c>
      <c r="AU138" s="6">
        <v>4.7</v>
      </c>
      <c r="AV138" s="6">
        <v>4.7</v>
      </c>
      <c r="AW138" s="6">
        <v>4.6900000000000004</v>
      </c>
      <c r="AX138" s="6">
        <v>4.6900000000000004</v>
      </c>
      <c r="AY138" s="6">
        <v>4.68</v>
      </c>
    </row>
    <row r="139" spans="1:51" x14ac:dyDescent="0.2">
      <c r="A139" s="5">
        <v>41455</v>
      </c>
      <c r="B139" s="6">
        <v>3.53</v>
      </c>
      <c r="C139" s="6">
        <v>3.62</v>
      </c>
      <c r="D139" s="6">
        <v>3.77</v>
      </c>
      <c r="E139" s="6">
        <v>3.92</v>
      </c>
      <c r="F139" s="6">
        <v>4.07</v>
      </c>
      <c r="G139" s="6">
        <v>4.21</v>
      </c>
      <c r="H139" s="6">
        <v>4.33</v>
      </c>
      <c r="I139" s="6">
        <v>4.45</v>
      </c>
      <c r="J139" s="6">
        <v>4.54</v>
      </c>
      <c r="K139" s="6">
        <v>4.63</v>
      </c>
      <c r="L139" s="6">
        <v>4.72</v>
      </c>
      <c r="M139" s="6">
        <v>4.79</v>
      </c>
      <c r="N139" s="6">
        <v>4.8499999999999996</v>
      </c>
      <c r="O139" s="6">
        <v>4.9000000000000004</v>
      </c>
      <c r="P139" s="6">
        <v>4.9400000000000004</v>
      </c>
      <c r="Q139" s="6">
        <v>4.96</v>
      </c>
      <c r="R139" s="6">
        <v>4.9800000000000004</v>
      </c>
      <c r="S139" s="6">
        <v>4.99</v>
      </c>
      <c r="T139" s="6">
        <v>5</v>
      </c>
      <c r="U139" s="6">
        <v>5.01</v>
      </c>
      <c r="V139" s="6">
        <v>5</v>
      </c>
      <c r="W139" s="6">
        <v>4.9800000000000004</v>
      </c>
      <c r="X139" s="6">
        <v>4.97</v>
      </c>
      <c r="Y139" s="6">
        <v>4.96</v>
      </c>
      <c r="Z139" s="6">
        <v>4.95</v>
      </c>
      <c r="AA139" s="6">
        <v>4.93</v>
      </c>
      <c r="AB139" s="6">
        <v>4.91</v>
      </c>
      <c r="AC139" s="6">
        <v>4.8899999999999997</v>
      </c>
      <c r="AD139" s="6">
        <v>4.87</v>
      </c>
      <c r="AE139" s="6">
        <v>4.8499999999999996</v>
      </c>
      <c r="AF139" s="6">
        <v>4.84</v>
      </c>
      <c r="AG139" s="6">
        <v>4.82</v>
      </c>
      <c r="AH139" s="6">
        <v>4.8099999999999996</v>
      </c>
      <c r="AI139" s="6">
        <v>4.79</v>
      </c>
      <c r="AJ139" s="6">
        <v>4.78</v>
      </c>
      <c r="AK139" s="6">
        <v>4.7699999999999996</v>
      </c>
      <c r="AL139" s="6">
        <v>4.76</v>
      </c>
      <c r="AM139" s="6">
        <v>4.74</v>
      </c>
      <c r="AN139" s="6">
        <v>4.7300000000000004</v>
      </c>
      <c r="AO139" s="6">
        <v>4.72</v>
      </c>
      <c r="AP139" s="6">
        <v>4.72</v>
      </c>
      <c r="AQ139" s="6">
        <v>4.71</v>
      </c>
      <c r="AR139" s="6">
        <v>4.7</v>
      </c>
      <c r="AS139" s="6">
        <v>4.7</v>
      </c>
      <c r="AT139" s="6">
        <v>4.6900000000000004</v>
      </c>
      <c r="AU139" s="6">
        <v>4.6900000000000004</v>
      </c>
      <c r="AV139" s="6">
        <v>4.68</v>
      </c>
      <c r="AW139" s="6">
        <v>4.68</v>
      </c>
      <c r="AX139" s="6">
        <v>4.67</v>
      </c>
      <c r="AY139" s="6">
        <v>4.67</v>
      </c>
    </row>
    <row r="140" spans="1:51" x14ac:dyDescent="0.2">
      <c r="A140" s="5">
        <v>41486</v>
      </c>
      <c r="B140" s="6">
        <v>3.5</v>
      </c>
      <c r="C140" s="6">
        <v>3.59</v>
      </c>
      <c r="D140" s="6">
        <v>3.74</v>
      </c>
      <c r="E140" s="6">
        <v>3.89</v>
      </c>
      <c r="F140" s="6">
        <v>4.05</v>
      </c>
      <c r="G140" s="6">
        <v>4.1900000000000004</v>
      </c>
      <c r="H140" s="6">
        <v>4.3099999999999996</v>
      </c>
      <c r="I140" s="6">
        <v>4.42</v>
      </c>
      <c r="J140" s="6">
        <v>4.5199999999999996</v>
      </c>
      <c r="K140" s="6">
        <v>4.6100000000000003</v>
      </c>
      <c r="L140" s="6">
        <v>4.7</v>
      </c>
      <c r="M140" s="6">
        <v>4.7699999999999996</v>
      </c>
      <c r="N140" s="6">
        <v>4.83</v>
      </c>
      <c r="O140" s="6">
        <v>4.88</v>
      </c>
      <c r="P140" s="6">
        <v>4.93</v>
      </c>
      <c r="Q140" s="6">
        <v>4.9400000000000004</v>
      </c>
      <c r="R140" s="6">
        <v>4.96</v>
      </c>
      <c r="S140" s="6">
        <v>4.97</v>
      </c>
      <c r="T140" s="6">
        <v>4.99</v>
      </c>
      <c r="U140" s="6">
        <v>5</v>
      </c>
      <c r="V140" s="6">
        <v>4.9800000000000004</v>
      </c>
      <c r="W140" s="6">
        <v>4.97</v>
      </c>
      <c r="X140" s="6">
        <v>4.96</v>
      </c>
      <c r="Y140" s="6">
        <v>4.9400000000000004</v>
      </c>
      <c r="Z140" s="6">
        <v>4.93</v>
      </c>
      <c r="AA140" s="6">
        <v>4.91</v>
      </c>
      <c r="AB140" s="6">
        <v>4.8899999999999997</v>
      </c>
      <c r="AC140" s="6">
        <v>4.87</v>
      </c>
      <c r="AD140" s="6">
        <v>4.8499999999999996</v>
      </c>
      <c r="AE140" s="6">
        <v>4.84</v>
      </c>
      <c r="AF140" s="6">
        <v>4.82</v>
      </c>
      <c r="AG140" s="6">
        <v>4.8099999999999996</v>
      </c>
      <c r="AH140" s="6">
        <v>4.79</v>
      </c>
      <c r="AI140" s="6">
        <v>4.78</v>
      </c>
      <c r="AJ140" s="6">
        <v>4.76</v>
      </c>
      <c r="AK140" s="6">
        <v>4.75</v>
      </c>
      <c r="AL140" s="6">
        <v>4.74</v>
      </c>
      <c r="AM140" s="6">
        <v>4.7300000000000004</v>
      </c>
      <c r="AN140" s="6">
        <v>4.72</v>
      </c>
      <c r="AO140" s="6">
        <v>4.71</v>
      </c>
      <c r="AP140" s="6">
        <v>4.7</v>
      </c>
      <c r="AQ140" s="6">
        <v>4.7</v>
      </c>
      <c r="AR140" s="6">
        <v>4.6900000000000004</v>
      </c>
      <c r="AS140" s="6">
        <v>4.68</v>
      </c>
      <c r="AT140" s="6">
        <v>4.68</v>
      </c>
      <c r="AU140" s="6">
        <v>4.67</v>
      </c>
      <c r="AV140" s="6">
        <v>4.67</v>
      </c>
      <c r="AW140" s="6">
        <v>4.66</v>
      </c>
      <c r="AX140" s="6">
        <v>4.66</v>
      </c>
      <c r="AY140" s="6">
        <v>4.6500000000000004</v>
      </c>
    </row>
    <row r="141" spans="1:51" x14ac:dyDescent="0.2">
      <c r="A141" s="5">
        <v>41517</v>
      </c>
      <c r="B141" s="6">
        <v>3.47</v>
      </c>
      <c r="C141" s="6">
        <v>3.56</v>
      </c>
      <c r="D141" s="6">
        <v>3.71</v>
      </c>
      <c r="E141" s="6">
        <v>3.87</v>
      </c>
      <c r="F141" s="6">
        <v>4.0199999999999996</v>
      </c>
      <c r="G141" s="6">
        <v>4.17</v>
      </c>
      <c r="H141" s="6">
        <v>4.29</v>
      </c>
      <c r="I141" s="6">
        <v>4.41</v>
      </c>
      <c r="J141" s="6">
        <v>4.51</v>
      </c>
      <c r="K141" s="6">
        <v>4.5999999999999996</v>
      </c>
      <c r="L141" s="6">
        <v>4.68</v>
      </c>
      <c r="M141" s="6">
        <v>4.76</v>
      </c>
      <c r="N141" s="6">
        <v>4.82</v>
      </c>
      <c r="O141" s="6">
        <v>4.87</v>
      </c>
      <c r="P141" s="6">
        <v>4.92</v>
      </c>
      <c r="Q141" s="6">
        <v>4.93</v>
      </c>
      <c r="R141" s="6">
        <v>4.95</v>
      </c>
      <c r="S141" s="6">
        <v>4.96</v>
      </c>
      <c r="T141" s="6">
        <v>4.97</v>
      </c>
      <c r="U141" s="6">
        <v>4.99</v>
      </c>
      <c r="V141" s="6">
        <v>4.97</v>
      </c>
      <c r="W141" s="6">
        <v>4.96</v>
      </c>
      <c r="X141" s="6">
        <v>4.9400000000000004</v>
      </c>
      <c r="Y141" s="6">
        <v>4.93</v>
      </c>
      <c r="Z141" s="6">
        <v>4.92</v>
      </c>
      <c r="AA141" s="6">
        <v>4.9000000000000004</v>
      </c>
      <c r="AB141" s="6">
        <v>4.88</v>
      </c>
      <c r="AC141" s="6">
        <v>4.8600000000000003</v>
      </c>
      <c r="AD141" s="6">
        <v>4.84</v>
      </c>
      <c r="AE141" s="6">
        <v>4.83</v>
      </c>
      <c r="AF141" s="6">
        <v>4.8099999999999996</v>
      </c>
      <c r="AG141" s="6">
        <v>4.79</v>
      </c>
      <c r="AH141" s="6">
        <v>4.78</v>
      </c>
      <c r="AI141" s="6">
        <v>4.7699999999999996</v>
      </c>
      <c r="AJ141" s="6">
        <v>4.75</v>
      </c>
      <c r="AK141" s="6">
        <v>4.74</v>
      </c>
      <c r="AL141" s="6">
        <v>4.7300000000000004</v>
      </c>
      <c r="AM141" s="6">
        <v>4.72</v>
      </c>
      <c r="AN141" s="6">
        <v>4.71</v>
      </c>
      <c r="AO141" s="6">
        <v>4.7</v>
      </c>
      <c r="AP141" s="6">
        <v>4.6900000000000004</v>
      </c>
      <c r="AQ141" s="6">
        <v>4.68</v>
      </c>
      <c r="AR141" s="6">
        <v>4.68</v>
      </c>
      <c r="AS141" s="6">
        <v>4.67</v>
      </c>
      <c r="AT141" s="6">
        <v>4.67</v>
      </c>
      <c r="AU141" s="6">
        <v>4.66</v>
      </c>
      <c r="AV141" s="6">
        <v>4.66</v>
      </c>
      <c r="AW141" s="6">
        <v>4.6500000000000004</v>
      </c>
      <c r="AX141" s="6">
        <v>4.6500000000000004</v>
      </c>
      <c r="AY141" s="6">
        <v>4.6399999999999997</v>
      </c>
    </row>
    <row r="142" spans="1:51" x14ac:dyDescent="0.2">
      <c r="A142" s="5">
        <v>41547</v>
      </c>
      <c r="B142" s="6">
        <v>3.44</v>
      </c>
      <c r="C142" s="6">
        <v>3.53</v>
      </c>
      <c r="D142" s="6">
        <v>3.68</v>
      </c>
      <c r="E142" s="6">
        <v>3.84</v>
      </c>
      <c r="F142" s="6">
        <v>4</v>
      </c>
      <c r="G142" s="6">
        <v>4.1500000000000004</v>
      </c>
      <c r="H142" s="6">
        <v>4.28</v>
      </c>
      <c r="I142" s="6">
        <v>4.3899999999999997</v>
      </c>
      <c r="J142" s="6">
        <v>4.49</v>
      </c>
      <c r="K142" s="6">
        <v>4.58</v>
      </c>
      <c r="L142" s="6">
        <v>4.67</v>
      </c>
      <c r="M142" s="6">
        <v>4.74</v>
      </c>
      <c r="N142" s="6">
        <v>4.8099999999999996</v>
      </c>
      <c r="O142" s="6">
        <v>4.8600000000000003</v>
      </c>
      <c r="P142" s="6">
        <v>4.91</v>
      </c>
      <c r="Q142" s="6">
        <v>4.92</v>
      </c>
      <c r="R142" s="6">
        <v>4.9400000000000004</v>
      </c>
      <c r="S142" s="6">
        <v>4.95</v>
      </c>
      <c r="T142" s="6">
        <v>4.97</v>
      </c>
      <c r="U142" s="6">
        <v>4.9800000000000004</v>
      </c>
      <c r="V142" s="6">
        <v>4.96</v>
      </c>
      <c r="W142" s="6">
        <v>4.95</v>
      </c>
      <c r="X142" s="6">
        <v>4.93</v>
      </c>
      <c r="Y142" s="6">
        <v>4.92</v>
      </c>
      <c r="Z142" s="6">
        <v>4.91</v>
      </c>
      <c r="AA142" s="6">
        <v>4.8899999999999997</v>
      </c>
      <c r="AB142" s="6">
        <v>4.87</v>
      </c>
      <c r="AC142" s="6">
        <v>4.8499999999999996</v>
      </c>
      <c r="AD142" s="6">
        <v>4.83</v>
      </c>
      <c r="AE142" s="6">
        <v>4.82</v>
      </c>
      <c r="AF142" s="6">
        <v>4.8</v>
      </c>
      <c r="AG142" s="6">
        <v>4.78</v>
      </c>
      <c r="AH142" s="6">
        <v>4.7699999999999996</v>
      </c>
      <c r="AI142" s="6">
        <v>4.76</v>
      </c>
      <c r="AJ142" s="6">
        <v>4.74</v>
      </c>
      <c r="AK142" s="6">
        <v>4.7300000000000004</v>
      </c>
      <c r="AL142" s="6">
        <v>4.72</v>
      </c>
      <c r="AM142" s="6">
        <v>4.71</v>
      </c>
      <c r="AN142" s="6">
        <v>4.7</v>
      </c>
      <c r="AO142" s="6">
        <v>4.6900000000000004</v>
      </c>
      <c r="AP142" s="6">
        <v>4.68</v>
      </c>
      <c r="AQ142" s="6">
        <v>4.68</v>
      </c>
      <c r="AR142" s="6">
        <v>4.67</v>
      </c>
      <c r="AS142" s="6">
        <v>4.67</v>
      </c>
      <c r="AT142" s="6">
        <v>4.66</v>
      </c>
      <c r="AU142" s="6">
        <v>4.66</v>
      </c>
      <c r="AV142" s="6">
        <v>4.6500000000000004</v>
      </c>
      <c r="AW142" s="6">
        <v>4.6500000000000004</v>
      </c>
      <c r="AX142" s="6">
        <v>4.6399999999999997</v>
      </c>
      <c r="AY142" s="6">
        <v>4.6399999999999997</v>
      </c>
    </row>
    <row r="143" spans="1:51" x14ac:dyDescent="0.2">
      <c r="A143" s="5">
        <v>41578</v>
      </c>
      <c r="B143" s="6">
        <v>3.41</v>
      </c>
      <c r="C143" s="6">
        <v>3.5</v>
      </c>
      <c r="D143" s="6">
        <v>3.65</v>
      </c>
      <c r="E143" s="6">
        <v>3.82</v>
      </c>
      <c r="F143" s="6">
        <v>3.98</v>
      </c>
      <c r="G143" s="6">
        <v>4.12</v>
      </c>
      <c r="H143" s="6">
        <v>4.26</v>
      </c>
      <c r="I143" s="6">
        <v>4.37</v>
      </c>
      <c r="J143" s="6">
        <v>4.4800000000000004</v>
      </c>
      <c r="K143" s="6">
        <v>4.57</v>
      </c>
      <c r="L143" s="6">
        <v>4.66</v>
      </c>
      <c r="M143" s="6">
        <v>4.7300000000000004</v>
      </c>
      <c r="N143" s="6">
        <v>4.79</v>
      </c>
      <c r="O143" s="6">
        <v>4.8499999999999996</v>
      </c>
      <c r="P143" s="6">
        <v>4.9000000000000004</v>
      </c>
      <c r="Q143" s="6">
        <v>4.91</v>
      </c>
      <c r="R143" s="6">
        <v>4.93</v>
      </c>
      <c r="S143" s="6">
        <v>4.9400000000000004</v>
      </c>
      <c r="T143" s="6">
        <v>4.96</v>
      </c>
      <c r="U143" s="6">
        <v>4.97</v>
      </c>
      <c r="V143" s="6">
        <v>4.95</v>
      </c>
      <c r="W143" s="6">
        <v>4.9400000000000004</v>
      </c>
      <c r="X143" s="6">
        <v>4.93</v>
      </c>
      <c r="Y143" s="6">
        <v>4.91</v>
      </c>
      <c r="Z143" s="6">
        <v>4.9000000000000004</v>
      </c>
      <c r="AA143" s="6">
        <v>4.88</v>
      </c>
      <c r="AB143" s="6">
        <v>4.8600000000000003</v>
      </c>
      <c r="AC143" s="6">
        <v>4.84</v>
      </c>
      <c r="AD143" s="6">
        <v>4.83</v>
      </c>
      <c r="AE143" s="6">
        <v>4.8099999999999996</v>
      </c>
      <c r="AF143" s="6">
        <v>4.79</v>
      </c>
      <c r="AG143" s="6">
        <v>4.78</v>
      </c>
      <c r="AH143" s="6">
        <v>4.76</v>
      </c>
      <c r="AI143" s="6">
        <v>4.75</v>
      </c>
      <c r="AJ143" s="6">
        <v>4.74</v>
      </c>
      <c r="AK143" s="6">
        <v>4.72</v>
      </c>
      <c r="AL143" s="6">
        <v>4.71</v>
      </c>
      <c r="AM143" s="6">
        <v>4.7</v>
      </c>
      <c r="AN143" s="6">
        <v>4.6900000000000004</v>
      </c>
      <c r="AO143" s="6">
        <v>4.68</v>
      </c>
      <c r="AP143" s="6">
        <v>4.68</v>
      </c>
      <c r="AQ143" s="6">
        <v>4.67</v>
      </c>
      <c r="AR143" s="6">
        <v>4.66</v>
      </c>
      <c r="AS143" s="6">
        <v>4.66</v>
      </c>
      <c r="AT143" s="6">
        <v>4.6500000000000004</v>
      </c>
      <c r="AU143" s="6">
        <v>4.6500000000000004</v>
      </c>
      <c r="AV143" s="6">
        <v>4.6500000000000004</v>
      </c>
      <c r="AW143" s="6">
        <v>4.6399999999999997</v>
      </c>
      <c r="AX143" s="6">
        <v>4.6399999999999997</v>
      </c>
      <c r="AY143" s="6">
        <v>4.63</v>
      </c>
    </row>
    <row r="144" spans="1:51" x14ac:dyDescent="0.2">
      <c r="A144" s="5">
        <v>41608</v>
      </c>
      <c r="B144" s="6">
        <v>3.37</v>
      </c>
      <c r="C144" s="6">
        <v>3.47</v>
      </c>
      <c r="D144" s="6">
        <v>3.62</v>
      </c>
      <c r="E144" s="6">
        <v>3.79</v>
      </c>
      <c r="F144" s="6">
        <v>3.95</v>
      </c>
      <c r="G144" s="6">
        <v>4.0999999999999996</v>
      </c>
      <c r="H144" s="6">
        <v>4.24</v>
      </c>
      <c r="I144" s="6">
        <v>4.3600000000000003</v>
      </c>
      <c r="J144" s="6">
        <v>4.46</v>
      </c>
      <c r="K144" s="6">
        <v>4.5599999999999996</v>
      </c>
      <c r="L144" s="6">
        <v>4.6500000000000004</v>
      </c>
      <c r="M144" s="6">
        <v>4.72</v>
      </c>
      <c r="N144" s="6">
        <v>4.79</v>
      </c>
      <c r="O144" s="6">
        <v>4.84</v>
      </c>
      <c r="P144" s="6">
        <v>4.8899999999999997</v>
      </c>
      <c r="Q144" s="6">
        <v>4.91</v>
      </c>
      <c r="R144" s="6">
        <v>4.92</v>
      </c>
      <c r="S144" s="6">
        <v>4.9400000000000004</v>
      </c>
      <c r="T144" s="6">
        <v>4.95</v>
      </c>
      <c r="U144" s="6">
        <v>4.96</v>
      </c>
      <c r="V144" s="6">
        <v>4.95</v>
      </c>
      <c r="W144" s="6">
        <v>4.93</v>
      </c>
      <c r="X144" s="6">
        <v>4.92</v>
      </c>
      <c r="Y144" s="6">
        <v>4.91</v>
      </c>
      <c r="Z144" s="6">
        <v>4.9000000000000004</v>
      </c>
      <c r="AA144" s="6">
        <v>4.88</v>
      </c>
      <c r="AB144" s="6">
        <v>4.8499999999999996</v>
      </c>
      <c r="AC144" s="6">
        <v>4.84</v>
      </c>
      <c r="AD144" s="6">
        <v>4.82</v>
      </c>
      <c r="AE144" s="6">
        <v>4.8</v>
      </c>
      <c r="AF144" s="6">
        <v>4.79</v>
      </c>
      <c r="AG144" s="6">
        <v>4.7699999999999996</v>
      </c>
      <c r="AH144" s="6">
        <v>4.76</v>
      </c>
      <c r="AI144" s="6">
        <v>4.74</v>
      </c>
      <c r="AJ144" s="6">
        <v>4.7300000000000004</v>
      </c>
      <c r="AK144" s="6">
        <v>4.72</v>
      </c>
      <c r="AL144" s="6">
        <v>4.71</v>
      </c>
      <c r="AM144" s="6">
        <v>4.7</v>
      </c>
      <c r="AN144" s="6">
        <v>4.6900000000000004</v>
      </c>
      <c r="AO144" s="6">
        <v>4.68</v>
      </c>
      <c r="AP144" s="6">
        <v>4.67</v>
      </c>
      <c r="AQ144" s="6">
        <v>4.66</v>
      </c>
      <c r="AR144" s="6">
        <v>4.66</v>
      </c>
      <c r="AS144" s="6">
        <v>4.6500000000000004</v>
      </c>
      <c r="AT144" s="6">
        <v>4.6500000000000004</v>
      </c>
      <c r="AU144" s="6">
        <v>4.6399999999999997</v>
      </c>
      <c r="AV144" s="6">
        <v>4.6399999999999997</v>
      </c>
      <c r="AW144" s="6">
        <v>4.6399999999999997</v>
      </c>
      <c r="AX144" s="6">
        <v>4.63</v>
      </c>
      <c r="AY144" s="6">
        <v>4.63</v>
      </c>
    </row>
    <row r="145" spans="1:51" x14ac:dyDescent="0.2">
      <c r="A145" s="5">
        <v>41639</v>
      </c>
      <c r="B145" s="6">
        <v>3.34</v>
      </c>
      <c r="C145" s="6">
        <v>3.43</v>
      </c>
      <c r="D145" s="6">
        <v>3.59</v>
      </c>
      <c r="E145" s="6">
        <v>3.76</v>
      </c>
      <c r="F145" s="6">
        <v>3.93</v>
      </c>
      <c r="G145" s="6">
        <v>4.08</v>
      </c>
      <c r="H145" s="6">
        <v>4.22</v>
      </c>
      <c r="I145" s="6">
        <v>4.34</v>
      </c>
      <c r="J145" s="6">
        <v>4.45</v>
      </c>
      <c r="K145" s="6">
        <v>4.54</v>
      </c>
      <c r="L145" s="6">
        <v>4.63</v>
      </c>
      <c r="M145" s="6">
        <v>4.71</v>
      </c>
      <c r="N145" s="6">
        <v>4.7699999999999996</v>
      </c>
      <c r="O145" s="6">
        <v>4.83</v>
      </c>
      <c r="P145" s="6">
        <v>4.88</v>
      </c>
      <c r="Q145" s="6">
        <v>4.9000000000000004</v>
      </c>
      <c r="R145" s="6">
        <v>4.91</v>
      </c>
      <c r="S145" s="6">
        <v>4.93</v>
      </c>
      <c r="T145" s="6">
        <v>4.9400000000000004</v>
      </c>
      <c r="U145" s="6">
        <v>4.95</v>
      </c>
      <c r="V145" s="6">
        <v>4.9400000000000004</v>
      </c>
      <c r="W145" s="6">
        <v>4.92</v>
      </c>
      <c r="X145" s="6">
        <v>4.91</v>
      </c>
      <c r="Y145" s="6">
        <v>4.9000000000000004</v>
      </c>
      <c r="Z145" s="6">
        <v>4.8899999999999997</v>
      </c>
      <c r="AA145" s="6">
        <v>4.87</v>
      </c>
      <c r="AB145" s="6">
        <v>4.8499999999999996</v>
      </c>
      <c r="AC145" s="6">
        <v>4.83</v>
      </c>
      <c r="AD145" s="6">
        <v>4.8099999999999996</v>
      </c>
      <c r="AE145" s="6">
        <v>4.79</v>
      </c>
      <c r="AF145" s="6">
        <v>4.78</v>
      </c>
      <c r="AG145" s="6">
        <v>4.76</v>
      </c>
      <c r="AH145" s="6">
        <v>4.75</v>
      </c>
      <c r="AI145" s="6">
        <v>4.74</v>
      </c>
      <c r="AJ145" s="6">
        <v>4.72</v>
      </c>
      <c r="AK145" s="6">
        <v>4.71</v>
      </c>
      <c r="AL145" s="6">
        <v>4.7</v>
      </c>
      <c r="AM145" s="6">
        <v>4.6900000000000004</v>
      </c>
      <c r="AN145" s="6">
        <v>4.68</v>
      </c>
      <c r="AO145" s="6">
        <v>4.67</v>
      </c>
      <c r="AP145" s="6">
        <v>4.66</v>
      </c>
      <c r="AQ145" s="6">
        <v>4.66</v>
      </c>
      <c r="AR145" s="6">
        <v>4.6500000000000004</v>
      </c>
      <c r="AS145" s="6">
        <v>4.6500000000000004</v>
      </c>
      <c r="AT145" s="6">
        <v>4.6399999999999997</v>
      </c>
      <c r="AU145" s="6">
        <v>4.6399999999999997</v>
      </c>
      <c r="AV145" s="6">
        <v>4.63</v>
      </c>
      <c r="AW145" s="6">
        <v>4.63</v>
      </c>
      <c r="AX145" s="6">
        <v>4.63</v>
      </c>
      <c r="AY145" s="6">
        <v>4.62</v>
      </c>
    </row>
    <row r="146" spans="1:51" x14ac:dyDescent="0.2">
      <c r="A146" s="5">
        <v>41670</v>
      </c>
      <c r="B146" s="6">
        <v>3.3</v>
      </c>
      <c r="C146" s="6">
        <v>3.4</v>
      </c>
      <c r="D146" s="6">
        <v>3.56</v>
      </c>
      <c r="E146" s="6">
        <v>3.73</v>
      </c>
      <c r="F146" s="6">
        <v>3.9</v>
      </c>
      <c r="G146" s="6">
        <v>4.05</v>
      </c>
      <c r="H146" s="6">
        <v>4.1900000000000004</v>
      </c>
      <c r="I146" s="6">
        <v>4.32</v>
      </c>
      <c r="J146" s="6">
        <v>4.42</v>
      </c>
      <c r="K146" s="6">
        <v>4.5199999999999996</v>
      </c>
      <c r="L146" s="6">
        <v>4.62</v>
      </c>
      <c r="M146" s="6">
        <v>4.6900000000000004</v>
      </c>
      <c r="N146" s="6">
        <v>4.76</v>
      </c>
      <c r="O146" s="6">
        <v>4.8099999999999996</v>
      </c>
      <c r="P146" s="6">
        <v>4.8600000000000003</v>
      </c>
      <c r="Q146" s="6">
        <v>4.88</v>
      </c>
      <c r="R146" s="6">
        <v>4.9000000000000004</v>
      </c>
      <c r="S146" s="6">
        <v>4.91</v>
      </c>
      <c r="T146" s="6">
        <v>4.93</v>
      </c>
      <c r="U146" s="6">
        <v>4.9400000000000004</v>
      </c>
      <c r="V146" s="6">
        <v>4.92</v>
      </c>
      <c r="W146" s="6">
        <v>4.91</v>
      </c>
      <c r="X146" s="6">
        <v>4.9000000000000004</v>
      </c>
      <c r="Y146" s="6">
        <v>4.8899999999999997</v>
      </c>
      <c r="Z146" s="6">
        <v>4.88</v>
      </c>
      <c r="AA146" s="6">
        <v>4.8499999999999996</v>
      </c>
      <c r="AB146" s="6">
        <v>4.83</v>
      </c>
      <c r="AC146" s="6">
        <v>4.82</v>
      </c>
      <c r="AD146" s="6">
        <v>4.8</v>
      </c>
      <c r="AE146" s="6">
        <v>4.78</v>
      </c>
      <c r="AF146" s="6">
        <v>4.7699999999999996</v>
      </c>
      <c r="AG146" s="6">
        <v>4.75</v>
      </c>
      <c r="AH146" s="6">
        <v>4.74</v>
      </c>
      <c r="AI146" s="6">
        <v>4.72</v>
      </c>
      <c r="AJ146" s="6">
        <v>4.71</v>
      </c>
      <c r="AK146" s="6">
        <v>4.7</v>
      </c>
      <c r="AL146" s="6">
        <v>4.6900000000000004</v>
      </c>
      <c r="AM146" s="6">
        <v>4.68</v>
      </c>
      <c r="AN146" s="6">
        <v>4.67</v>
      </c>
      <c r="AO146" s="6">
        <v>4.66</v>
      </c>
      <c r="AP146" s="6">
        <v>4.6500000000000004</v>
      </c>
      <c r="AQ146" s="6">
        <v>4.6500000000000004</v>
      </c>
      <c r="AR146" s="6">
        <v>4.6399999999999997</v>
      </c>
      <c r="AS146" s="6">
        <v>4.6399999999999997</v>
      </c>
      <c r="AT146" s="6">
        <v>4.63</v>
      </c>
      <c r="AU146" s="6">
        <v>4.63</v>
      </c>
      <c r="AV146" s="6">
        <v>4.62</v>
      </c>
      <c r="AW146" s="6">
        <v>4.62</v>
      </c>
      <c r="AX146" s="6">
        <v>4.62</v>
      </c>
      <c r="AY146" s="6">
        <v>4.6100000000000003</v>
      </c>
    </row>
    <row r="147" spans="1:51" x14ac:dyDescent="0.2">
      <c r="A147" s="5">
        <v>41698</v>
      </c>
      <c r="B147" s="6">
        <v>3.27</v>
      </c>
      <c r="C147" s="6">
        <v>3.36</v>
      </c>
      <c r="D147" s="6">
        <v>3.52</v>
      </c>
      <c r="E147" s="6">
        <v>3.7</v>
      </c>
      <c r="F147" s="6">
        <v>3.87</v>
      </c>
      <c r="G147" s="6">
        <v>4.03</v>
      </c>
      <c r="H147" s="6">
        <v>4.17</v>
      </c>
      <c r="I147" s="6">
        <v>4.29</v>
      </c>
      <c r="J147" s="6">
        <v>4.4000000000000004</v>
      </c>
      <c r="K147" s="6">
        <v>4.5</v>
      </c>
      <c r="L147" s="6">
        <v>4.5999999999999996</v>
      </c>
      <c r="M147" s="6">
        <v>4.68</v>
      </c>
      <c r="N147" s="6">
        <v>4.74</v>
      </c>
      <c r="O147" s="6">
        <v>4.8</v>
      </c>
      <c r="P147" s="6">
        <v>4.8499999999999996</v>
      </c>
      <c r="Q147" s="6">
        <v>4.87</v>
      </c>
      <c r="R147" s="6">
        <v>4.8899999999999997</v>
      </c>
      <c r="S147" s="6">
        <v>4.9000000000000004</v>
      </c>
      <c r="T147" s="6">
        <v>4.91</v>
      </c>
      <c r="U147" s="6">
        <v>4.93</v>
      </c>
      <c r="V147" s="6">
        <v>4.91</v>
      </c>
      <c r="W147" s="6">
        <v>4.9000000000000004</v>
      </c>
      <c r="X147" s="6">
        <v>4.8899999999999997</v>
      </c>
      <c r="Y147" s="6">
        <v>4.87</v>
      </c>
      <c r="Z147" s="6">
        <v>4.8600000000000003</v>
      </c>
      <c r="AA147" s="6">
        <v>4.84</v>
      </c>
      <c r="AB147" s="6">
        <v>4.82</v>
      </c>
      <c r="AC147" s="6">
        <v>4.8</v>
      </c>
      <c r="AD147" s="6">
        <v>4.79</v>
      </c>
      <c r="AE147" s="6">
        <v>4.7699999999999996</v>
      </c>
      <c r="AF147" s="6">
        <v>4.75</v>
      </c>
      <c r="AG147" s="6">
        <v>4.74</v>
      </c>
      <c r="AH147" s="6">
        <v>4.72</v>
      </c>
      <c r="AI147" s="6">
        <v>4.71</v>
      </c>
      <c r="AJ147" s="6">
        <v>4.7</v>
      </c>
      <c r="AK147" s="6">
        <v>4.6900000000000004</v>
      </c>
      <c r="AL147" s="6">
        <v>4.68</v>
      </c>
      <c r="AM147" s="6">
        <v>4.67</v>
      </c>
      <c r="AN147" s="6">
        <v>4.66</v>
      </c>
      <c r="AO147" s="6">
        <v>4.6500000000000004</v>
      </c>
      <c r="AP147" s="6">
        <v>4.6399999999999997</v>
      </c>
      <c r="AQ147" s="6">
        <v>4.6399999999999997</v>
      </c>
      <c r="AR147" s="6">
        <v>4.63</v>
      </c>
      <c r="AS147" s="6">
        <v>4.63</v>
      </c>
      <c r="AT147" s="6">
        <v>4.62</v>
      </c>
      <c r="AU147" s="6">
        <v>4.62</v>
      </c>
      <c r="AV147" s="6">
        <v>4.6100000000000003</v>
      </c>
      <c r="AW147" s="6">
        <v>4.6100000000000003</v>
      </c>
      <c r="AX147" s="6">
        <v>4.6100000000000003</v>
      </c>
      <c r="AY147" s="6">
        <v>4.5999999999999996</v>
      </c>
    </row>
    <row r="148" spans="1:51" x14ac:dyDescent="0.2">
      <c r="A148" s="5">
        <v>41729</v>
      </c>
      <c r="B148" s="6">
        <v>3.23</v>
      </c>
      <c r="C148" s="6">
        <v>3.33</v>
      </c>
      <c r="D148" s="6">
        <v>3.49</v>
      </c>
      <c r="E148" s="6">
        <v>3.67</v>
      </c>
      <c r="F148" s="6">
        <v>3.84</v>
      </c>
      <c r="G148" s="6">
        <v>4</v>
      </c>
      <c r="H148" s="6">
        <v>4.1399999999999997</v>
      </c>
      <c r="I148" s="6">
        <v>4.2699999999999996</v>
      </c>
      <c r="J148" s="6">
        <v>4.38</v>
      </c>
      <c r="K148" s="6">
        <v>4.4800000000000004</v>
      </c>
      <c r="L148" s="6">
        <v>4.58</v>
      </c>
      <c r="M148" s="6">
        <v>4.66</v>
      </c>
      <c r="N148" s="6">
        <v>4.72</v>
      </c>
      <c r="O148" s="6">
        <v>4.78</v>
      </c>
      <c r="P148" s="6">
        <v>4.83</v>
      </c>
      <c r="Q148" s="6">
        <v>4.8499999999999996</v>
      </c>
      <c r="R148" s="6">
        <v>4.87</v>
      </c>
      <c r="S148" s="6">
        <v>4.88</v>
      </c>
      <c r="T148" s="6">
        <v>4.9000000000000004</v>
      </c>
      <c r="U148" s="6">
        <v>4.91</v>
      </c>
      <c r="V148" s="6">
        <v>4.9000000000000004</v>
      </c>
      <c r="W148" s="6">
        <v>4.88</v>
      </c>
      <c r="X148" s="6">
        <v>4.87</v>
      </c>
      <c r="Y148" s="6">
        <v>4.8600000000000003</v>
      </c>
      <c r="Z148" s="6">
        <v>4.8499999999999996</v>
      </c>
      <c r="AA148" s="6">
        <v>4.83</v>
      </c>
      <c r="AB148" s="6">
        <v>4.8099999999999996</v>
      </c>
      <c r="AC148" s="6">
        <v>4.79</v>
      </c>
      <c r="AD148" s="6">
        <v>4.7699999999999996</v>
      </c>
      <c r="AE148" s="6">
        <v>4.75</v>
      </c>
      <c r="AF148" s="6">
        <v>4.74</v>
      </c>
      <c r="AG148" s="6">
        <v>4.72</v>
      </c>
      <c r="AH148" s="6">
        <v>4.71</v>
      </c>
      <c r="AI148" s="6">
        <v>4.7</v>
      </c>
      <c r="AJ148" s="6">
        <v>4.68</v>
      </c>
      <c r="AK148" s="6">
        <v>4.67</v>
      </c>
      <c r="AL148" s="6">
        <v>4.66</v>
      </c>
      <c r="AM148" s="6">
        <v>4.6500000000000004</v>
      </c>
      <c r="AN148" s="6">
        <v>4.6399999999999997</v>
      </c>
      <c r="AO148" s="6">
        <v>4.63</v>
      </c>
      <c r="AP148" s="6">
        <v>4.63</v>
      </c>
      <c r="AQ148" s="6">
        <v>4.62</v>
      </c>
      <c r="AR148" s="6">
        <v>4.62</v>
      </c>
      <c r="AS148" s="6">
        <v>4.6100000000000003</v>
      </c>
      <c r="AT148" s="6">
        <v>4.6100000000000003</v>
      </c>
      <c r="AU148" s="6">
        <v>4.5999999999999996</v>
      </c>
      <c r="AV148" s="6">
        <v>4.5999999999999996</v>
      </c>
      <c r="AW148" s="6">
        <v>4.5999999999999996</v>
      </c>
      <c r="AX148" s="6">
        <v>4.59</v>
      </c>
      <c r="AY148" s="6">
        <v>4.59</v>
      </c>
    </row>
    <row r="149" spans="1:51" x14ac:dyDescent="0.2">
      <c r="A149" s="5">
        <v>41759</v>
      </c>
      <c r="B149" s="6">
        <v>3.19</v>
      </c>
      <c r="C149" s="6">
        <v>3.29</v>
      </c>
      <c r="D149" s="6">
        <v>3.45</v>
      </c>
      <c r="E149" s="6">
        <v>3.63</v>
      </c>
      <c r="F149" s="6">
        <v>3.81</v>
      </c>
      <c r="G149" s="6">
        <v>3.97</v>
      </c>
      <c r="H149" s="6">
        <v>4.1100000000000003</v>
      </c>
      <c r="I149" s="6">
        <v>4.24</v>
      </c>
      <c r="J149" s="6">
        <v>4.3600000000000003</v>
      </c>
      <c r="K149" s="6">
        <v>4.46</v>
      </c>
      <c r="L149" s="6">
        <v>4.55</v>
      </c>
      <c r="M149" s="6">
        <v>4.63</v>
      </c>
      <c r="N149" s="6">
        <v>4.7</v>
      </c>
      <c r="O149" s="6">
        <v>4.76</v>
      </c>
      <c r="P149" s="6">
        <v>4.8099999999999996</v>
      </c>
      <c r="Q149" s="6">
        <v>4.83</v>
      </c>
      <c r="R149" s="6">
        <v>4.8499999999999996</v>
      </c>
      <c r="S149" s="6">
        <v>4.87</v>
      </c>
      <c r="T149" s="6">
        <v>4.88</v>
      </c>
      <c r="U149" s="6">
        <v>4.8899999999999997</v>
      </c>
      <c r="V149" s="6">
        <v>4.88</v>
      </c>
      <c r="W149" s="6">
        <v>4.8600000000000003</v>
      </c>
      <c r="X149" s="6">
        <v>4.8499999999999996</v>
      </c>
      <c r="Y149" s="6">
        <v>4.84</v>
      </c>
      <c r="Z149" s="6">
        <v>4.83</v>
      </c>
      <c r="AA149" s="6">
        <v>4.8099999999999996</v>
      </c>
      <c r="AB149" s="6">
        <v>4.79</v>
      </c>
      <c r="AC149" s="6">
        <v>4.7699999999999996</v>
      </c>
      <c r="AD149" s="6">
        <v>4.75</v>
      </c>
      <c r="AE149" s="6">
        <v>4.74</v>
      </c>
      <c r="AF149" s="6">
        <v>4.72</v>
      </c>
      <c r="AG149" s="6">
        <v>4.71</v>
      </c>
      <c r="AH149" s="6">
        <v>4.6900000000000004</v>
      </c>
      <c r="AI149" s="6">
        <v>4.68</v>
      </c>
      <c r="AJ149" s="6">
        <v>4.67</v>
      </c>
      <c r="AK149" s="6">
        <v>4.66</v>
      </c>
      <c r="AL149" s="6">
        <v>4.6500000000000004</v>
      </c>
      <c r="AM149" s="6">
        <v>4.6399999999999997</v>
      </c>
      <c r="AN149" s="6">
        <v>4.63</v>
      </c>
      <c r="AO149" s="6">
        <v>4.62</v>
      </c>
      <c r="AP149" s="6">
        <v>4.6100000000000003</v>
      </c>
      <c r="AQ149" s="6">
        <v>4.6100000000000003</v>
      </c>
      <c r="AR149" s="6">
        <v>4.5999999999999996</v>
      </c>
      <c r="AS149" s="6">
        <v>4.5999999999999996</v>
      </c>
      <c r="AT149" s="6">
        <v>4.59</v>
      </c>
      <c r="AU149" s="6">
        <v>4.59</v>
      </c>
      <c r="AV149" s="6">
        <v>4.58</v>
      </c>
      <c r="AW149" s="6">
        <v>4.58</v>
      </c>
      <c r="AX149" s="6">
        <v>4.58</v>
      </c>
      <c r="AY149" s="6">
        <v>4.57</v>
      </c>
    </row>
    <row r="150" spans="1:51" x14ac:dyDescent="0.2">
      <c r="A150" s="5">
        <v>41790</v>
      </c>
      <c r="B150" s="6">
        <v>3.15</v>
      </c>
      <c r="C150" s="6">
        <v>3.24</v>
      </c>
      <c r="D150" s="6">
        <v>3.41</v>
      </c>
      <c r="E150" s="6">
        <v>3.59</v>
      </c>
      <c r="F150" s="6">
        <v>3.77</v>
      </c>
      <c r="G150" s="6">
        <v>3.93</v>
      </c>
      <c r="H150" s="6">
        <v>4.08</v>
      </c>
      <c r="I150" s="6">
        <v>4.21</v>
      </c>
      <c r="J150" s="6">
        <v>4.33</v>
      </c>
      <c r="K150" s="6">
        <v>4.43</v>
      </c>
      <c r="L150" s="6">
        <v>4.53</v>
      </c>
      <c r="M150" s="6">
        <v>4.6100000000000003</v>
      </c>
      <c r="N150" s="6">
        <v>4.68</v>
      </c>
      <c r="O150" s="6">
        <v>4.74</v>
      </c>
      <c r="P150" s="6">
        <v>4.79</v>
      </c>
      <c r="Q150" s="6">
        <v>4.8099999999999996</v>
      </c>
      <c r="R150" s="6">
        <v>4.83</v>
      </c>
      <c r="S150" s="6">
        <v>4.84</v>
      </c>
      <c r="T150" s="6">
        <v>4.8600000000000003</v>
      </c>
      <c r="U150" s="6">
        <v>4.87</v>
      </c>
      <c r="V150" s="6">
        <v>4.8600000000000003</v>
      </c>
      <c r="W150" s="6">
        <v>4.84</v>
      </c>
      <c r="X150" s="6">
        <v>4.83</v>
      </c>
      <c r="Y150" s="6">
        <v>4.82</v>
      </c>
      <c r="Z150" s="6">
        <v>4.8099999999999996</v>
      </c>
      <c r="AA150" s="6">
        <v>4.79</v>
      </c>
      <c r="AB150" s="6">
        <v>4.7699999999999996</v>
      </c>
      <c r="AC150" s="6">
        <v>4.75</v>
      </c>
      <c r="AD150" s="6">
        <v>4.7300000000000004</v>
      </c>
      <c r="AE150" s="6">
        <v>4.72</v>
      </c>
      <c r="AF150" s="6">
        <v>4.7</v>
      </c>
      <c r="AG150" s="6">
        <v>4.6900000000000004</v>
      </c>
      <c r="AH150" s="6">
        <v>4.67</v>
      </c>
      <c r="AI150" s="6">
        <v>4.66</v>
      </c>
      <c r="AJ150" s="6">
        <v>4.6500000000000004</v>
      </c>
      <c r="AK150" s="6">
        <v>4.6399999999999997</v>
      </c>
      <c r="AL150" s="6">
        <v>4.63</v>
      </c>
      <c r="AM150" s="6">
        <v>4.62</v>
      </c>
      <c r="AN150" s="6">
        <v>4.6100000000000003</v>
      </c>
      <c r="AO150" s="6">
        <v>4.5999999999999996</v>
      </c>
      <c r="AP150" s="6">
        <v>4.59</v>
      </c>
      <c r="AQ150" s="6">
        <v>4.59</v>
      </c>
      <c r="AR150" s="6">
        <v>4.58</v>
      </c>
      <c r="AS150" s="6">
        <v>4.58</v>
      </c>
      <c r="AT150" s="6">
        <v>4.57</v>
      </c>
      <c r="AU150" s="6">
        <v>4.57</v>
      </c>
      <c r="AV150" s="6">
        <v>4.57</v>
      </c>
      <c r="AW150" s="6">
        <v>4.5599999999999996</v>
      </c>
      <c r="AX150" s="6">
        <v>4.5599999999999996</v>
      </c>
      <c r="AY150" s="6">
        <v>4.5599999999999996</v>
      </c>
    </row>
    <row r="151" spans="1:51" x14ac:dyDescent="0.2">
      <c r="A151" s="5">
        <v>41820</v>
      </c>
      <c r="B151" s="6">
        <v>3.1</v>
      </c>
      <c r="C151" s="6">
        <v>3.2</v>
      </c>
      <c r="D151" s="6">
        <v>3.37</v>
      </c>
      <c r="E151" s="6">
        <v>3.55</v>
      </c>
      <c r="F151" s="6">
        <v>3.73</v>
      </c>
      <c r="G151" s="6">
        <v>3.89</v>
      </c>
      <c r="H151" s="6">
        <v>4.04</v>
      </c>
      <c r="I151" s="6">
        <v>4.17</v>
      </c>
      <c r="J151" s="6">
        <v>4.29</v>
      </c>
      <c r="K151" s="6">
        <v>4.4000000000000004</v>
      </c>
      <c r="L151" s="6">
        <v>4.5</v>
      </c>
      <c r="M151" s="6">
        <v>4.58</v>
      </c>
      <c r="N151" s="6">
        <v>4.6500000000000004</v>
      </c>
      <c r="O151" s="6">
        <v>4.71</v>
      </c>
      <c r="P151" s="6">
        <v>4.76</v>
      </c>
      <c r="Q151" s="6">
        <v>4.78</v>
      </c>
      <c r="R151" s="6">
        <v>4.8</v>
      </c>
      <c r="S151" s="6">
        <v>4.82</v>
      </c>
      <c r="T151" s="6">
        <v>4.83</v>
      </c>
      <c r="U151" s="6">
        <v>4.84</v>
      </c>
      <c r="V151" s="6">
        <v>4.83</v>
      </c>
      <c r="W151" s="6">
        <v>4.82</v>
      </c>
      <c r="X151" s="6">
        <v>4.8099999999999996</v>
      </c>
      <c r="Y151" s="6">
        <v>4.8</v>
      </c>
      <c r="Z151" s="6">
        <v>4.79</v>
      </c>
      <c r="AA151" s="6">
        <v>4.76</v>
      </c>
      <c r="AB151" s="6">
        <v>4.74</v>
      </c>
      <c r="AC151" s="6">
        <v>4.7300000000000004</v>
      </c>
      <c r="AD151" s="6">
        <v>4.71</v>
      </c>
      <c r="AE151" s="6">
        <v>4.6900000000000004</v>
      </c>
      <c r="AF151" s="6">
        <v>4.68</v>
      </c>
      <c r="AG151" s="6">
        <v>4.66</v>
      </c>
      <c r="AH151" s="6">
        <v>4.6500000000000004</v>
      </c>
      <c r="AI151" s="6">
        <v>4.6399999999999997</v>
      </c>
      <c r="AJ151" s="6">
        <v>4.62</v>
      </c>
      <c r="AK151" s="6">
        <v>4.6100000000000003</v>
      </c>
      <c r="AL151" s="6">
        <v>4.5999999999999996</v>
      </c>
      <c r="AM151" s="6">
        <v>4.59</v>
      </c>
      <c r="AN151" s="6">
        <v>4.58</v>
      </c>
      <c r="AO151" s="6">
        <v>4.57</v>
      </c>
      <c r="AP151" s="6">
        <v>4.57</v>
      </c>
      <c r="AQ151" s="6">
        <v>4.5599999999999996</v>
      </c>
      <c r="AR151" s="6">
        <v>4.5599999999999996</v>
      </c>
      <c r="AS151" s="6">
        <v>4.5599999999999996</v>
      </c>
      <c r="AT151" s="6">
        <v>4.55</v>
      </c>
      <c r="AU151" s="6">
        <v>4.55</v>
      </c>
      <c r="AV151" s="6">
        <v>4.54</v>
      </c>
      <c r="AW151" s="6">
        <v>4.54</v>
      </c>
      <c r="AX151" s="6">
        <v>4.54</v>
      </c>
      <c r="AY151" s="6">
        <v>4.53</v>
      </c>
    </row>
    <row r="152" spans="1:51" x14ac:dyDescent="0.2">
      <c r="A152" s="5">
        <v>41851</v>
      </c>
      <c r="B152" s="6">
        <v>3.06</v>
      </c>
      <c r="C152" s="6">
        <v>3.15</v>
      </c>
      <c r="D152" s="6">
        <v>3.32</v>
      </c>
      <c r="E152" s="6">
        <v>3.51</v>
      </c>
      <c r="F152" s="6">
        <v>3.69</v>
      </c>
      <c r="G152" s="6">
        <v>3.85</v>
      </c>
      <c r="H152" s="6">
        <v>4</v>
      </c>
      <c r="I152" s="6">
        <v>4.1399999999999997</v>
      </c>
      <c r="J152" s="6">
        <v>4.26</v>
      </c>
      <c r="K152" s="6">
        <v>4.3600000000000003</v>
      </c>
      <c r="L152" s="6">
        <v>4.46</v>
      </c>
      <c r="M152" s="6">
        <v>4.55</v>
      </c>
      <c r="N152" s="6">
        <v>4.62</v>
      </c>
      <c r="O152" s="6">
        <v>4.68</v>
      </c>
      <c r="P152" s="6">
        <v>4.7300000000000004</v>
      </c>
      <c r="Q152" s="6">
        <v>4.75</v>
      </c>
      <c r="R152" s="6">
        <v>4.7699999999999996</v>
      </c>
      <c r="S152" s="6">
        <v>4.79</v>
      </c>
      <c r="T152" s="6">
        <v>4.8</v>
      </c>
      <c r="U152" s="6">
        <v>4.82</v>
      </c>
      <c r="V152" s="6">
        <v>4.8</v>
      </c>
      <c r="W152" s="6">
        <v>4.79</v>
      </c>
      <c r="X152" s="6">
        <v>4.78</v>
      </c>
      <c r="Y152" s="6">
        <v>4.7699999999999996</v>
      </c>
      <c r="Z152" s="6">
        <v>4.76</v>
      </c>
      <c r="AA152" s="6">
        <v>4.74</v>
      </c>
      <c r="AB152" s="6">
        <v>4.72</v>
      </c>
      <c r="AC152" s="6">
        <v>4.7</v>
      </c>
      <c r="AD152" s="6">
        <v>4.68</v>
      </c>
      <c r="AE152" s="6">
        <v>4.67</v>
      </c>
      <c r="AF152" s="6">
        <v>4.6500000000000004</v>
      </c>
      <c r="AG152" s="6">
        <v>4.6399999999999997</v>
      </c>
      <c r="AH152" s="6">
        <v>4.62</v>
      </c>
      <c r="AI152" s="6">
        <v>4.6100000000000003</v>
      </c>
      <c r="AJ152" s="6">
        <v>4.5999999999999996</v>
      </c>
      <c r="AK152" s="6">
        <v>4.59</v>
      </c>
      <c r="AL152" s="6">
        <v>4.58</v>
      </c>
      <c r="AM152" s="6">
        <v>4.57</v>
      </c>
      <c r="AN152" s="6">
        <v>4.5599999999999996</v>
      </c>
      <c r="AO152" s="6">
        <v>4.55</v>
      </c>
      <c r="AP152" s="6">
        <v>4.54</v>
      </c>
      <c r="AQ152" s="6">
        <v>4.54</v>
      </c>
      <c r="AR152" s="6">
        <v>4.54</v>
      </c>
      <c r="AS152" s="6">
        <v>4.53</v>
      </c>
      <c r="AT152" s="6">
        <v>4.53</v>
      </c>
      <c r="AU152" s="6">
        <v>4.5199999999999996</v>
      </c>
      <c r="AV152" s="6">
        <v>4.5199999999999996</v>
      </c>
      <c r="AW152" s="6">
        <v>4.5199999999999996</v>
      </c>
      <c r="AX152" s="6">
        <v>4.51</v>
      </c>
      <c r="AY152" s="6">
        <v>4.51</v>
      </c>
    </row>
    <row r="153" spans="1:51" x14ac:dyDescent="0.2">
      <c r="A153" s="5">
        <v>41882</v>
      </c>
      <c r="B153" s="6">
        <v>3.01</v>
      </c>
      <c r="C153" s="6">
        <v>3.11</v>
      </c>
      <c r="D153" s="6">
        <v>3.28</v>
      </c>
      <c r="E153" s="6">
        <v>3.46</v>
      </c>
      <c r="F153" s="6">
        <v>3.64</v>
      </c>
      <c r="G153" s="6">
        <v>3.81</v>
      </c>
      <c r="H153" s="6">
        <v>3.96</v>
      </c>
      <c r="I153" s="6">
        <v>4.0999999999999996</v>
      </c>
      <c r="J153" s="6">
        <v>4.22</v>
      </c>
      <c r="K153" s="6">
        <v>4.32</v>
      </c>
      <c r="L153" s="6">
        <v>4.42</v>
      </c>
      <c r="M153" s="6">
        <v>4.51</v>
      </c>
      <c r="N153" s="6">
        <v>4.58</v>
      </c>
      <c r="O153" s="6">
        <v>4.6399999999999997</v>
      </c>
      <c r="P153" s="6">
        <v>4.7</v>
      </c>
      <c r="Q153" s="6">
        <v>4.72</v>
      </c>
      <c r="R153" s="6">
        <v>4.74</v>
      </c>
      <c r="S153" s="6">
        <v>4.75</v>
      </c>
      <c r="T153" s="6">
        <v>4.7699999999999996</v>
      </c>
      <c r="U153" s="6">
        <v>4.78</v>
      </c>
      <c r="V153" s="6">
        <v>4.7699999999999996</v>
      </c>
      <c r="W153" s="6">
        <v>4.76</v>
      </c>
      <c r="X153" s="6">
        <v>4.75</v>
      </c>
      <c r="Y153" s="6">
        <v>4.74</v>
      </c>
      <c r="Z153" s="6">
        <v>4.7300000000000004</v>
      </c>
      <c r="AA153" s="6">
        <v>4.7</v>
      </c>
      <c r="AB153" s="6">
        <v>4.6900000000000004</v>
      </c>
      <c r="AC153" s="6">
        <v>4.67</v>
      </c>
      <c r="AD153" s="6">
        <v>4.6500000000000004</v>
      </c>
      <c r="AE153" s="6">
        <v>4.63</v>
      </c>
      <c r="AF153" s="6">
        <v>4.62</v>
      </c>
      <c r="AG153" s="6">
        <v>4.6100000000000003</v>
      </c>
      <c r="AH153" s="6">
        <v>4.59</v>
      </c>
      <c r="AI153" s="6">
        <v>4.58</v>
      </c>
      <c r="AJ153" s="6">
        <v>4.57</v>
      </c>
      <c r="AK153" s="6">
        <v>4.5599999999999996</v>
      </c>
      <c r="AL153" s="6">
        <v>4.55</v>
      </c>
      <c r="AM153" s="6">
        <v>4.54</v>
      </c>
      <c r="AN153" s="6">
        <v>4.53</v>
      </c>
      <c r="AO153" s="6">
        <v>4.5199999999999996</v>
      </c>
      <c r="AP153" s="6">
        <v>4.51</v>
      </c>
      <c r="AQ153" s="6">
        <v>4.51</v>
      </c>
      <c r="AR153" s="6">
        <v>4.51</v>
      </c>
      <c r="AS153" s="6">
        <v>4.5</v>
      </c>
      <c r="AT153" s="6">
        <v>4.5</v>
      </c>
      <c r="AU153" s="6">
        <v>4.49</v>
      </c>
      <c r="AV153" s="6">
        <v>4.49</v>
      </c>
      <c r="AW153" s="6">
        <v>4.49</v>
      </c>
      <c r="AX153" s="6">
        <v>4.49</v>
      </c>
      <c r="AY153" s="6">
        <v>4.4800000000000004</v>
      </c>
    </row>
    <row r="154" spans="1:51" x14ac:dyDescent="0.2">
      <c r="A154" s="5">
        <v>41912</v>
      </c>
      <c r="B154" s="6">
        <v>2.96</v>
      </c>
      <c r="C154" s="6">
        <v>3.06</v>
      </c>
      <c r="D154" s="6">
        <v>3.23</v>
      </c>
      <c r="E154" s="6">
        <v>3.41</v>
      </c>
      <c r="F154" s="6">
        <v>3.59</v>
      </c>
      <c r="G154" s="6">
        <v>3.77</v>
      </c>
      <c r="H154" s="6">
        <v>3.92</v>
      </c>
      <c r="I154" s="6">
        <v>4.05</v>
      </c>
      <c r="J154" s="6">
        <v>4.17</v>
      </c>
      <c r="K154" s="6">
        <v>4.28</v>
      </c>
      <c r="L154" s="6">
        <v>4.3899999999999997</v>
      </c>
      <c r="M154" s="6">
        <v>4.47</v>
      </c>
      <c r="N154" s="6">
        <v>4.54</v>
      </c>
      <c r="O154" s="6">
        <v>4.6100000000000003</v>
      </c>
      <c r="P154" s="6">
        <v>4.66</v>
      </c>
      <c r="Q154" s="6">
        <v>4.68</v>
      </c>
      <c r="R154" s="6">
        <v>4.7</v>
      </c>
      <c r="S154" s="6">
        <v>4.72</v>
      </c>
      <c r="T154" s="6">
        <v>4.7300000000000004</v>
      </c>
      <c r="U154" s="6">
        <v>4.75</v>
      </c>
      <c r="V154" s="6">
        <v>4.7300000000000004</v>
      </c>
      <c r="W154" s="6">
        <v>4.72</v>
      </c>
      <c r="X154" s="6">
        <v>4.71</v>
      </c>
      <c r="Y154" s="6">
        <v>4.7</v>
      </c>
      <c r="Z154" s="6">
        <v>4.6900000000000004</v>
      </c>
      <c r="AA154" s="6">
        <v>4.67</v>
      </c>
      <c r="AB154" s="6">
        <v>4.6500000000000004</v>
      </c>
      <c r="AC154" s="6">
        <v>4.63</v>
      </c>
      <c r="AD154" s="6">
        <v>4.62</v>
      </c>
      <c r="AE154" s="6">
        <v>4.5999999999999996</v>
      </c>
      <c r="AF154" s="6">
        <v>4.59</v>
      </c>
      <c r="AG154" s="6">
        <v>4.57</v>
      </c>
      <c r="AH154" s="6">
        <v>4.5599999999999996</v>
      </c>
      <c r="AI154" s="6">
        <v>4.55</v>
      </c>
      <c r="AJ154" s="6">
        <v>4.54</v>
      </c>
      <c r="AK154" s="6">
        <v>4.53</v>
      </c>
      <c r="AL154" s="6">
        <v>4.5199999999999996</v>
      </c>
      <c r="AM154" s="6">
        <v>4.51</v>
      </c>
      <c r="AN154" s="6">
        <v>4.5</v>
      </c>
      <c r="AO154" s="6">
        <v>4.49</v>
      </c>
      <c r="AP154" s="6">
        <v>4.4800000000000004</v>
      </c>
      <c r="AQ154" s="6">
        <v>4.4800000000000004</v>
      </c>
      <c r="AR154" s="6">
        <v>4.4800000000000004</v>
      </c>
      <c r="AS154" s="6">
        <v>4.47</v>
      </c>
      <c r="AT154" s="6">
        <v>4.47</v>
      </c>
      <c r="AU154" s="6">
        <v>4.47</v>
      </c>
      <c r="AV154" s="6">
        <v>4.46</v>
      </c>
      <c r="AW154" s="6">
        <v>4.46</v>
      </c>
      <c r="AX154" s="6">
        <v>4.46</v>
      </c>
      <c r="AY154" s="6">
        <v>4.45</v>
      </c>
    </row>
    <row r="155" spans="1:51" x14ac:dyDescent="0.2">
      <c r="A155" s="5">
        <v>41943</v>
      </c>
      <c r="B155" s="6">
        <v>2.91</v>
      </c>
      <c r="C155" s="6">
        <v>3.01</v>
      </c>
      <c r="D155" s="6">
        <v>3.18</v>
      </c>
      <c r="E155" s="6">
        <v>3.37</v>
      </c>
      <c r="F155" s="6">
        <v>3.55</v>
      </c>
      <c r="G155" s="6">
        <v>3.72</v>
      </c>
      <c r="H155" s="6">
        <v>3.87</v>
      </c>
      <c r="I155" s="6">
        <v>4.01</v>
      </c>
      <c r="J155" s="6">
        <v>4.13</v>
      </c>
      <c r="K155" s="6">
        <v>4.24</v>
      </c>
      <c r="L155" s="6">
        <v>4.3499999999999996</v>
      </c>
      <c r="M155" s="6">
        <v>4.43</v>
      </c>
      <c r="N155" s="6">
        <v>4.51</v>
      </c>
      <c r="O155" s="6">
        <v>4.57</v>
      </c>
      <c r="P155" s="6">
        <v>4.62</v>
      </c>
      <c r="Q155" s="6">
        <v>4.6500000000000004</v>
      </c>
      <c r="R155" s="6">
        <v>4.67</v>
      </c>
      <c r="S155" s="6">
        <v>4.68</v>
      </c>
      <c r="T155" s="6">
        <v>4.7</v>
      </c>
      <c r="U155" s="6">
        <v>4.71</v>
      </c>
      <c r="V155" s="6">
        <v>4.7</v>
      </c>
      <c r="W155" s="6">
        <v>4.6900000000000004</v>
      </c>
      <c r="X155" s="6">
        <v>4.68</v>
      </c>
      <c r="Y155" s="6">
        <v>4.67</v>
      </c>
      <c r="Z155" s="6">
        <v>4.66</v>
      </c>
      <c r="AA155" s="6">
        <v>4.6399999999999997</v>
      </c>
      <c r="AB155" s="6">
        <v>4.62</v>
      </c>
      <c r="AC155" s="6">
        <v>4.5999999999999996</v>
      </c>
      <c r="AD155" s="6">
        <v>4.59</v>
      </c>
      <c r="AE155" s="6">
        <v>4.57</v>
      </c>
      <c r="AF155" s="6">
        <v>4.5599999999999996</v>
      </c>
      <c r="AG155" s="6">
        <v>4.54</v>
      </c>
      <c r="AH155" s="6">
        <v>4.53</v>
      </c>
      <c r="AI155" s="6">
        <v>4.5199999999999996</v>
      </c>
      <c r="AJ155" s="6">
        <v>4.51</v>
      </c>
      <c r="AK155" s="6">
        <v>4.49</v>
      </c>
      <c r="AL155" s="6">
        <v>4.4800000000000004</v>
      </c>
      <c r="AM155" s="6">
        <v>4.4800000000000004</v>
      </c>
      <c r="AN155" s="6">
        <v>4.47</v>
      </c>
      <c r="AO155" s="6">
        <v>4.46</v>
      </c>
      <c r="AP155" s="6">
        <v>4.45</v>
      </c>
      <c r="AQ155" s="6">
        <v>4.45</v>
      </c>
      <c r="AR155" s="6">
        <v>4.45</v>
      </c>
      <c r="AS155" s="6">
        <v>4.4400000000000004</v>
      </c>
      <c r="AT155" s="6">
        <v>4.4400000000000004</v>
      </c>
      <c r="AU155" s="6">
        <v>4.4400000000000004</v>
      </c>
      <c r="AV155" s="6">
        <v>4.43</v>
      </c>
      <c r="AW155" s="6">
        <v>4.43</v>
      </c>
      <c r="AX155" s="6">
        <v>4.43</v>
      </c>
      <c r="AY155" s="6">
        <v>4.42</v>
      </c>
    </row>
    <row r="156" spans="1:51" x14ac:dyDescent="0.2">
      <c r="A156" s="5">
        <v>41973</v>
      </c>
      <c r="B156" s="6">
        <v>2.85</v>
      </c>
      <c r="C156" s="6">
        <v>2.96</v>
      </c>
      <c r="D156" s="6">
        <v>3.13</v>
      </c>
      <c r="E156" s="6">
        <v>3.32</v>
      </c>
      <c r="F156" s="6">
        <v>3.5</v>
      </c>
      <c r="G156" s="6">
        <v>3.67</v>
      </c>
      <c r="H156" s="6">
        <v>3.83</v>
      </c>
      <c r="I156" s="6">
        <v>3.96</v>
      </c>
      <c r="J156" s="6">
        <v>4.09</v>
      </c>
      <c r="K156" s="6">
        <v>4.2</v>
      </c>
      <c r="L156" s="6">
        <v>4.3</v>
      </c>
      <c r="M156" s="6">
        <v>4.3899999999999997</v>
      </c>
      <c r="N156" s="6">
        <v>4.46</v>
      </c>
      <c r="O156" s="6">
        <v>4.5199999999999996</v>
      </c>
      <c r="P156" s="6">
        <v>4.58</v>
      </c>
      <c r="Q156" s="6">
        <v>4.5999999999999996</v>
      </c>
      <c r="R156" s="6">
        <v>4.62</v>
      </c>
      <c r="S156" s="6">
        <v>4.6399999999999997</v>
      </c>
      <c r="T156" s="6">
        <v>4.66</v>
      </c>
      <c r="U156" s="6">
        <v>4.67</v>
      </c>
      <c r="V156" s="6">
        <v>4.66</v>
      </c>
      <c r="W156" s="6">
        <v>4.6500000000000004</v>
      </c>
      <c r="X156" s="6">
        <v>4.6399999999999997</v>
      </c>
      <c r="Y156" s="6">
        <v>4.63</v>
      </c>
      <c r="Z156" s="6">
        <v>4.62</v>
      </c>
      <c r="AA156" s="6">
        <v>4.5999999999999996</v>
      </c>
      <c r="AB156" s="6">
        <v>4.58</v>
      </c>
      <c r="AC156" s="6">
        <v>4.5599999999999996</v>
      </c>
      <c r="AD156" s="6">
        <v>4.55</v>
      </c>
      <c r="AE156" s="6">
        <v>4.53</v>
      </c>
      <c r="AF156" s="6">
        <v>4.5199999999999996</v>
      </c>
      <c r="AG156" s="6">
        <v>4.5</v>
      </c>
      <c r="AH156" s="6">
        <v>4.49</v>
      </c>
      <c r="AI156" s="6">
        <v>4.4800000000000004</v>
      </c>
      <c r="AJ156" s="6">
        <v>4.47</v>
      </c>
      <c r="AK156" s="6">
        <v>4.46</v>
      </c>
      <c r="AL156" s="6">
        <v>4.45</v>
      </c>
      <c r="AM156" s="6">
        <v>4.4400000000000004</v>
      </c>
      <c r="AN156" s="6">
        <v>4.43</v>
      </c>
      <c r="AO156" s="6">
        <v>4.42</v>
      </c>
      <c r="AP156" s="6">
        <v>4.42</v>
      </c>
      <c r="AQ156" s="6">
        <v>4.41</v>
      </c>
      <c r="AR156" s="6">
        <v>4.41</v>
      </c>
      <c r="AS156" s="6">
        <v>4.4000000000000004</v>
      </c>
      <c r="AT156" s="6">
        <v>4.4000000000000004</v>
      </c>
      <c r="AU156" s="6">
        <v>4.4000000000000004</v>
      </c>
      <c r="AV156" s="6">
        <v>4.4000000000000004</v>
      </c>
      <c r="AW156" s="6">
        <v>4.3899999999999997</v>
      </c>
      <c r="AX156" s="6">
        <v>4.3899999999999997</v>
      </c>
      <c r="AY156" s="6">
        <v>4.3899999999999997</v>
      </c>
    </row>
    <row r="157" spans="1:51" x14ac:dyDescent="0.2">
      <c r="A157" s="5">
        <v>42004</v>
      </c>
      <c r="B157" s="6">
        <v>2.8</v>
      </c>
      <c r="C157" s="6">
        <v>2.9</v>
      </c>
      <c r="D157" s="6">
        <v>3.07</v>
      </c>
      <c r="E157" s="6">
        <v>3.26</v>
      </c>
      <c r="F157" s="6">
        <v>3.45</v>
      </c>
      <c r="G157" s="6">
        <v>3.62</v>
      </c>
      <c r="H157" s="6">
        <v>3.78</v>
      </c>
      <c r="I157" s="6">
        <v>3.91</v>
      </c>
      <c r="J157" s="6">
        <v>4.04</v>
      </c>
      <c r="K157" s="6">
        <v>4.1500000000000004</v>
      </c>
      <c r="L157" s="6">
        <v>4.25</v>
      </c>
      <c r="M157" s="6">
        <v>4.34</v>
      </c>
      <c r="N157" s="6">
        <v>4.41</v>
      </c>
      <c r="O157" s="6">
        <v>4.4800000000000004</v>
      </c>
      <c r="P157" s="6">
        <v>4.53</v>
      </c>
      <c r="Q157" s="6">
        <v>4.5599999999999996</v>
      </c>
      <c r="R157" s="6">
        <v>4.58</v>
      </c>
      <c r="S157" s="6">
        <v>4.5999999999999996</v>
      </c>
      <c r="T157" s="6">
        <v>4.6100000000000003</v>
      </c>
      <c r="U157" s="6">
        <v>4.63</v>
      </c>
      <c r="V157" s="6">
        <v>4.6100000000000003</v>
      </c>
      <c r="W157" s="6">
        <v>4.5999999999999996</v>
      </c>
      <c r="X157" s="6">
        <v>4.59</v>
      </c>
      <c r="Y157" s="6">
        <v>4.58</v>
      </c>
      <c r="Z157" s="6">
        <v>4.58</v>
      </c>
      <c r="AA157" s="6">
        <v>4.5599999999999996</v>
      </c>
      <c r="AB157" s="6">
        <v>4.54</v>
      </c>
      <c r="AC157" s="6">
        <v>4.5199999999999996</v>
      </c>
      <c r="AD157" s="6">
        <v>4.5</v>
      </c>
      <c r="AE157" s="6">
        <v>4.49</v>
      </c>
      <c r="AF157" s="6">
        <v>4.47</v>
      </c>
      <c r="AG157" s="6">
        <v>4.46</v>
      </c>
      <c r="AH157" s="6">
        <v>4.45</v>
      </c>
      <c r="AI157" s="6">
        <v>4.4400000000000004</v>
      </c>
      <c r="AJ157" s="6">
        <v>4.43</v>
      </c>
      <c r="AK157" s="6">
        <v>4.42</v>
      </c>
      <c r="AL157" s="6">
        <v>4.41</v>
      </c>
      <c r="AM157" s="6">
        <v>4.4000000000000004</v>
      </c>
      <c r="AN157" s="6">
        <v>4.3899999999999997</v>
      </c>
      <c r="AO157" s="6">
        <v>4.38</v>
      </c>
      <c r="AP157" s="6">
        <v>4.38</v>
      </c>
      <c r="AQ157" s="6">
        <v>4.37</v>
      </c>
      <c r="AR157" s="6">
        <v>4.37</v>
      </c>
      <c r="AS157" s="6">
        <v>4.37</v>
      </c>
      <c r="AT157" s="6">
        <v>4.3600000000000003</v>
      </c>
      <c r="AU157" s="6">
        <v>4.3600000000000003</v>
      </c>
      <c r="AV157" s="6">
        <v>4.3600000000000003</v>
      </c>
      <c r="AW157" s="6">
        <v>4.3499999999999996</v>
      </c>
      <c r="AX157" s="6">
        <v>4.3499999999999996</v>
      </c>
      <c r="AY157" s="6">
        <v>4.3499999999999996</v>
      </c>
    </row>
    <row r="158" spans="1:51" x14ac:dyDescent="0.2">
      <c r="A158" s="5">
        <v>42035</v>
      </c>
      <c r="B158" s="6">
        <v>2.74</v>
      </c>
      <c r="C158" s="6">
        <v>2.85</v>
      </c>
      <c r="D158" s="6">
        <v>3.02</v>
      </c>
      <c r="E158" s="6">
        <v>3.21</v>
      </c>
      <c r="F158" s="6">
        <v>3.4</v>
      </c>
      <c r="G158" s="6">
        <v>3.57</v>
      </c>
      <c r="H158" s="6">
        <v>3.72</v>
      </c>
      <c r="I158" s="6">
        <v>3.86</v>
      </c>
      <c r="J158" s="6">
        <v>3.99</v>
      </c>
      <c r="K158" s="6">
        <v>4.0999999999999996</v>
      </c>
      <c r="L158" s="6">
        <v>4.2</v>
      </c>
      <c r="M158" s="6">
        <v>4.29</v>
      </c>
      <c r="N158" s="6">
        <v>4.3600000000000003</v>
      </c>
      <c r="O158" s="6">
        <v>4.43</v>
      </c>
      <c r="P158" s="6">
        <v>4.4800000000000004</v>
      </c>
      <c r="Q158" s="6">
        <v>4.5</v>
      </c>
      <c r="R158" s="6">
        <v>4.53</v>
      </c>
      <c r="S158" s="6">
        <v>4.54</v>
      </c>
      <c r="T158" s="6">
        <v>4.5599999999999996</v>
      </c>
      <c r="U158" s="6">
        <v>4.58</v>
      </c>
      <c r="V158" s="6">
        <v>4.5599999999999996</v>
      </c>
      <c r="W158" s="6">
        <v>4.55</v>
      </c>
      <c r="X158" s="6">
        <v>4.54</v>
      </c>
      <c r="Y158" s="6">
        <v>4.53</v>
      </c>
      <c r="Z158" s="6">
        <v>4.5199999999999996</v>
      </c>
      <c r="AA158" s="6">
        <v>4.5</v>
      </c>
      <c r="AB158" s="6">
        <v>4.49</v>
      </c>
      <c r="AC158" s="6">
        <v>4.47</v>
      </c>
      <c r="AD158" s="6">
        <v>4.45</v>
      </c>
      <c r="AE158" s="6">
        <v>4.4400000000000004</v>
      </c>
      <c r="AF158" s="6">
        <v>4.42</v>
      </c>
      <c r="AG158" s="6">
        <v>4.41</v>
      </c>
      <c r="AH158" s="6">
        <v>4.4000000000000004</v>
      </c>
      <c r="AI158" s="6">
        <v>4.3899999999999997</v>
      </c>
      <c r="AJ158" s="6">
        <v>4.38</v>
      </c>
      <c r="AK158" s="6">
        <v>4.37</v>
      </c>
      <c r="AL158" s="6">
        <v>4.3600000000000003</v>
      </c>
      <c r="AM158" s="6">
        <v>4.3499999999999996</v>
      </c>
      <c r="AN158" s="6">
        <v>4.34</v>
      </c>
      <c r="AO158" s="6">
        <v>4.33</v>
      </c>
      <c r="AP158" s="6">
        <v>4.33</v>
      </c>
      <c r="AQ158" s="6">
        <v>4.32</v>
      </c>
      <c r="AR158" s="6">
        <v>4.32</v>
      </c>
      <c r="AS158" s="6">
        <v>4.32</v>
      </c>
      <c r="AT158" s="6">
        <v>4.3099999999999996</v>
      </c>
      <c r="AU158" s="6">
        <v>4.3099999999999996</v>
      </c>
      <c r="AV158" s="6">
        <v>4.3099999999999996</v>
      </c>
      <c r="AW158" s="6">
        <v>4.3099999999999996</v>
      </c>
      <c r="AX158" s="6">
        <v>4.3</v>
      </c>
      <c r="AY158" s="6">
        <v>4.3</v>
      </c>
    </row>
    <row r="159" spans="1:51" x14ac:dyDescent="0.2">
      <c r="A159" s="5">
        <v>42063</v>
      </c>
      <c r="B159" s="6">
        <v>2.68</v>
      </c>
      <c r="C159" s="6">
        <v>2.8</v>
      </c>
      <c r="D159" s="6">
        <v>2.97</v>
      </c>
      <c r="E159" s="6">
        <v>3.16</v>
      </c>
      <c r="F159" s="6">
        <v>3.34</v>
      </c>
      <c r="G159" s="6">
        <v>3.52</v>
      </c>
      <c r="H159" s="6">
        <v>3.67</v>
      </c>
      <c r="I159" s="6">
        <v>3.81</v>
      </c>
      <c r="J159" s="6">
        <v>3.93</v>
      </c>
      <c r="K159" s="6">
        <v>4.04</v>
      </c>
      <c r="L159" s="6">
        <v>4.1500000000000004</v>
      </c>
      <c r="M159" s="6">
        <v>4.24</v>
      </c>
      <c r="N159" s="6">
        <v>4.3099999999999996</v>
      </c>
      <c r="O159" s="6">
        <v>4.37</v>
      </c>
      <c r="P159" s="6">
        <v>4.43</v>
      </c>
      <c r="Q159" s="6">
        <v>4.45</v>
      </c>
      <c r="R159" s="6">
        <v>4.47</v>
      </c>
      <c r="S159" s="6">
        <v>4.49</v>
      </c>
      <c r="T159" s="6">
        <v>4.51</v>
      </c>
      <c r="U159" s="6">
        <v>4.5199999999999996</v>
      </c>
      <c r="V159" s="6">
        <v>4.51</v>
      </c>
      <c r="W159" s="6">
        <v>4.5</v>
      </c>
      <c r="X159" s="6">
        <v>4.49</v>
      </c>
      <c r="Y159" s="6">
        <v>4.4800000000000004</v>
      </c>
      <c r="Z159" s="6">
        <v>4.47</v>
      </c>
      <c r="AA159" s="6">
        <v>4.45</v>
      </c>
      <c r="AB159" s="6">
        <v>4.43</v>
      </c>
      <c r="AC159" s="6">
        <v>4.42</v>
      </c>
      <c r="AD159" s="6">
        <v>4.4000000000000004</v>
      </c>
      <c r="AE159" s="6">
        <v>4.3899999999999997</v>
      </c>
      <c r="AF159" s="6">
        <v>4.37</v>
      </c>
      <c r="AG159" s="6">
        <v>4.3600000000000003</v>
      </c>
      <c r="AH159" s="6">
        <v>4.3499999999999996</v>
      </c>
      <c r="AI159" s="6">
        <v>4.34</v>
      </c>
      <c r="AJ159" s="6">
        <v>4.33</v>
      </c>
      <c r="AK159" s="6">
        <v>4.32</v>
      </c>
      <c r="AL159" s="6">
        <v>4.3099999999999996</v>
      </c>
      <c r="AM159" s="6">
        <v>4.3</v>
      </c>
      <c r="AN159" s="6">
        <v>4.29</v>
      </c>
      <c r="AO159" s="6">
        <v>4.28</v>
      </c>
      <c r="AP159" s="6">
        <v>4.28</v>
      </c>
      <c r="AQ159" s="6">
        <v>4.28</v>
      </c>
      <c r="AR159" s="6">
        <v>4.2699999999999996</v>
      </c>
      <c r="AS159" s="6">
        <v>4.2699999999999996</v>
      </c>
      <c r="AT159" s="6">
        <v>4.2699999999999996</v>
      </c>
      <c r="AU159" s="6">
        <v>4.26</v>
      </c>
      <c r="AV159" s="6">
        <v>4.26</v>
      </c>
      <c r="AW159" s="6">
        <v>4.26</v>
      </c>
      <c r="AX159" s="6">
        <v>4.26</v>
      </c>
      <c r="AY159" s="6">
        <v>4.25</v>
      </c>
    </row>
    <row r="160" spans="1:51" x14ac:dyDescent="0.2">
      <c r="A160" s="5">
        <v>42094</v>
      </c>
      <c r="B160" s="6">
        <v>2.62</v>
      </c>
      <c r="C160" s="6">
        <v>2.73</v>
      </c>
      <c r="D160" s="6">
        <v>2.91</v>
      </c>
      <c r="E160" s="6">
        <v>3.1</v>
      </c>
      <c r="F160" s="6">
        <v>3.28</v>
      </c>
      <c r="G160" s="6">
        <v>3.46</v>
      </c>
      <c r="H160" s="6">
        <v>3.61</v>
      </c>
      <c r="I160" s="6">
        <v>3.75</v>
      </c>
      <c r="J160" s="6">
        <v>3.87</v>
      </c>
      <c r="K160" s="6">
        <v>3.99</v>
      </c>
      <c r="L160" s="6">
        <v>4.09</v>
      </c>
      <c r="M160" s="6">
        <v>4.18</v>
      </c>
      <c r="N160" s="6">
        <v>4.25</v>
      </c>
      <c r="O160" s="6">
        <v>4.3099999999999996</v>
      </c>
      <c r="P160" s="6">
        <v>4.37</v>
      </c>
      <c r="Q160" s="6">
        <v>4.3899999999999997</v>
      </c>
      <c r="R160" s="6">
        <v>4.41</v>
      </c>
      <c r="S160" s="6">
        <v>4.43</v>
      </c>
      <c r="T160" s="6">
        <v>4.45</v>
      </c>
      <c r="U160" s="6">
        <v>4.46</v>
      </c>
      <c r="V160" s="6">
        <v>4.45</v>
      </c>
      <c r="W160" s="6">
        <v>4.4400000000000004</v>
      </c>
      <c r="X160" s="6">
        <v>4.43</v>
      </c>
      <c r="Y160" s="6">
        <v>4.42</v>
      </c>
      <c r="Z160" s="6">
        <v>4.41</v>
      </c>
      <c r="AA160" s="6">
        <v>4.3899999999999997</v>
      </c>
      <c r="AB160" s="6">
        <v>4.37</v>
      </c>
      <c r="AC160" s="6">
        <v>4.3600000000000003</v>
      </c>
      <c r="AD160" s="6">
        <v>4.34</v>
      </c>
      <c r="AE160" s="6">
        <v>4.33</v>
      </c>
      <c r="AF160" s="6">
        <v>4.3099999999999996</v>
      </c>
      <c r="AG160" s="6">
        <v>4.3</v>
      </c>
      <c r="AH160" s="6">
        <v>4.29</v>
      </c>
      <c r="AI160" s="6">
        <v>4.28</v>
      </c>
      <c r="AJ160" s="6">
        <v>4.2699999999999996</v>
      </c>
      <c r="AK160" s="6">
        <v>4.26</v>
      </c>
      <c r="AL160" s="6">
        <v>4.25</v>
      </c>
      <c r="AM160" s="6">
        <v>4.24</v>
      </c>
      <c r="AN160" s="6">
        <v>4.2300000000000004</v>
      </c>
      <c r="AO160" s="6">
        <v>4.2300000000000004</v>
      </c>
      <c r="AP160" s="6">
        <v>4.22</v>
      </c>
      <c r="AQ160" s="6">
        <v>4.22</v>
      </c>
      <c r="AR160" s="6">
        <v>4.22</v>
      </c>
      <c r="AS160" s="6">
        <v>4.21</v>
      </c>
      <c r="AT160" s="6">
        <v>4.21</v>
      </c>
      <c r="AU160" s="6">
        <v>4.21</v>
      </c>
      <c r="AV160" s="6">
        <v>4.2</v>
      </c>
      <c r="AW160" s="6">
        <v>4.2</v>
      </c>
      <c r="AX160" s="6">
        <v>4.2</v>
      </c>
      <c r="AY160" s="6">
        <v>4.2</v>
      </c>
    </row>
    <row r="161" spans="1:51" x14ac:dyDescent="0.2">
      <c r="A161" s="5">
        <v>42124</v>
      </c>
      <c r="B161" s="6">
        <v>2.5499999999999998</v>
      </c>
      <c r="C161" s="6">
        <v>2.67</v>
      </c>
      <c r="D161" s="6">
        <v>2.85</v>
      </c>
      <c r="E161" s="6">
        <v>3.04</v>
      </c>
      <c r="F161" s="6">
        <v>3.23</v>
      </c>
      <c r="G161" s="6">
        <v>3.4</v>
      </c>
      <c r="H161" s="6">
        <v>3.56</v>
      </c>
      <c r="I161" s="6">
        <v>3.69</v>
      </c>
      <c r="J161" s="6">
        <v>3.82</v>
      </c>
      <c r="K161" s="6">
        <v>3.93</v>
      </c>
      <c r="L161" s="6">
        <v>4.03</v>
      </c>
      <c r="M161" s="6">
        <v>4.12</v>
      </c>
      <c r="N161" s="6">
        <v>4.1900000000000004</v>
      </c>
      <c r="O161" s="6">
        <v>4.26</v>
      </c>
      <c r="P161" s="6">
        <v>4.3099999999999996</v>
      </c>
      <c r="Q161" s="6">
        <v>4.34</v>
      </c>
      <c r="R161" s="6">
        <v>4.3600000000000003</v>
      </c>
      <c r="S161" s="6">
        <v>4.37</v>
      </c>
      <c r="T161" s="6">
        <v>4.3899999999999997</v>
      </c>
      <c r="U161" s="6">
        <v>4.41</v>
      </c>
      <c r="V161" s="6">
        <v>4.3899999999999997</v>
      </c>
      <c r="W161" s="6">
        <v>4.38</v>
      </c>
      <c r="X161" s="6">
        <v>4.37</v>
      </c>
      <c r="Y161" s="6">
        <v>4.37</v>
      </c>
      <c r="Z161" s="6">
        <v>4.3600000000000003</v>
      </c>
      <c r="AA161" s="6">
        <v>4.34</v>
      </c>
      <c r="AB161" s="6">
        <v>4.32</v>
      </c>
      <c r="AC161" s="6">
        <v>4.3</v>
      </c>
      <c r="AD161" s="6">
        <v>4.29</v>
      </c>
      <c r="AE161" s="6">
        <v>4.2699999999999996</v>
      </c>
      <c r="AF161" s="6">
        <v>4.26</v>
      </c>
      <c r="AG161" s="6">
        <v>4.25</v>
      </c>
      <c r="AH161" s="6">
        <v>4.24</v>
      </c>
      <c r="AI161" s="6">
        <v>4.2300000000000004</v>
      </c>
      <c r="AJ161" s="6">
        <v>4.22</v>
      </c>
      <c r="AK161" s="6">
        <v>4.21</v>
      </c>
      <c r="AL161" s="6">
        <v>4.2</v>
      </c>
      <c r="AM161" s="6">
        <v>4.1900000000000004</v>
      </c>
      <c r="AN161" s="6">
        <v>4.18</v>
      </c>
      <c r="AO161" s="6">
        <v>4.17</v>
      </c>
      <c r="AP161" s="6">
        <v>4.17</v>
      </c>
      <c r="AQ161" s="6">
        <v>4.17</v>
      </c>
      <c r="AR161" s="6">
        <v>4.16</v>
      </c>
      <c r="AS161" s="6">
        <v>4.16</v>
      </c>
      <c r="AT161" s="6">
        <v>4.16</v>
      </c>
      <c r="AU161" s="6">
        <v>4.1500000000000004</v>
      </c>
      <c r="AV161" s="6">
        <v>4.1500000000000004</v>
      </c>
      <c r="AW161" s="6">
        <v>4.1500000000000004</v>
      </c>
      <c r="AX161" s="6">
        <v>4.1500000000000004</v>
      </c>
      <c r="AY161" s="6">
        <v>4.1500000000000004</v>
      </c>
    </row>
    <row r="162" spans="1:51" x14ac:dyDescent="0.2">
      <c r="A162" s="5">
        <v>42155</v>
      </c>
      <c r="B162" s="6">
        <v>2.4900000000000002</v>
      </c>
      <c r="C162" s="6">
        <v>2.61</v>
      </c>
      <c r="D162" s="6">
        <v>2.79</v>
      </c>
      <c r="E162" s="6">
        <v>2.98</v>
      </c>
      <c r="F162" s="6">
        <v>3.17</v>
      </c>
      <c r="G162" s="6">
        <v>3.34</v>
      </c>
      <c r="H162" s="6">
        <v>3.5</v>
      </c>
      <c r="I162" s="6">
        <v>3.64</v>
      </c>
      <c r="J162" s="6">
        <v>3.76</v>
      </c>
      <c r="K162" s="6">
        <v>3.88</v>
      </c>
      <c r="L162" s="6">
        <v>3.98</v>
      </c>
      <c r="M162" s="6">
        <v>4.07</v>
      </c>
      <c r="N162" s="6">
        <v>4.1399999999999997</v>
      </c>
      <c r="O162" s="6">
        <v>4.2</v>
      </c>
      <c r="P162" s="6">
        <v>4.26</v>
      </c>
      <c r="Q162" s="6">
        <v>4.28</v>
      </c>
      <c r="R162" s="6">
        <v>4.3</v>
      </c>
      <c r="S162" s="6">
        <v>4.32</v>
      </c>
      <c r="T162" s="6">
        <v>4.34</v>
      </c>
      <c r="U162" s="6">
        <v>4.3600000000000003</v>
      </c>
      <c r="V162" s="6">
        <v>4.34</v>
      </c>
      <c r="W162" s="6">
        <v>4.33</v>
      </c>
      <c r="X162" s="6">
        <v>4.32</v>
      </c>
      <c r="Y162" s="6">
        <v>4.32</v>
      </c>
      <c r="Z162" s="6">
        <v>4.3099999999999996</v>
      </c>
      <c r="AA162" s="6">
        <v>4.29</v>
      </c>
      <c r="AB162" s="6">
        <v>4.2699999999999996</v>
      </c>
      <c r="AC162" s="6">
        <v>4.25</v>
      </c>
      <c r="AD162" s="6">
        <v>4.24</v>
      </c>
      <c r="AE162" s="6">
        <v>4.22</v>
      </c>
      <c r="AF162" s="6">
        <v>4.21</v>
      </c>
      <c r="AG162" s="6">
        <v>4.2</v>
      </c>
      <c r="AH162" s="6">
        <v>4.1900000000000004</v>
      </c>
      <c r="AI162" s="6">
        <v>4.18</v>
      </c>
      <c r="AJ162" s="6">
        <v>4.17</v>
      </c>
      <c r="AK162" s="6">
        <v>4.16</v>
      </c>
      <c r="AL162" s="6">
        <v>4.1500000000000004</v>
      </c>
      <c r="AM162" s="6">
        <v>4.1399999999999997</v>
      </c>
      <c r="AN162" s="6">
        <v>4.13</v>
      </c>
      <c r="AO162" s="6">
        <v>4.13</v>
      </c>
      <c r="AP162" s="6">
        <v>4.12</v>
      </c>
      <c r="AQ162" s="6">
        <v>4.12</v>
      </c>
      <c r="AR162" s="6">
        <v>4.12</v>
      </c>
      <c r="AS162" s="6">
        <v>4.1100000000000003</v>
      </c>
      <c r="AT162" s="6">
        <v>4.1100000000000003</v>
      </c>
      <c r="AU162" s="6">
        <v>4.1100000000000003</v>
      </c>
      <c r="AV162" s="6">
        <v>4.0999999999999996</v>
      </c>
      <c r="AW162" s="6">
        <v>4.0999999999999996</v>
      </c>
      <c r="AX162" s="6">
        <v>4.0999999999999996</v>
      </c>
      <c r="AY162" s="6">
        <v>4.0999999999999996</v>
      </c>
    </row>
    <row r="163" spans="1:51" x14ac:dyDescent="0.2">
      <c r="A163" s="5">
        <v>42185</v>
      </c>
      <c r="B163" s="6">
        <v>2.42</v>
      </c>
      <c r="C163" s="6">
        <v>2.54</v>
      </c>
      <c r="D163" s="6">
        <v>2.72</v>
      </c>
      <c r="E163" s="6">
        <v>2.92</v>
      </c>
      <c r="F163" s="6">
        <v>3.11</v>
      </c>
      <c r="G163" s="6">
        <v>3.29</v>
      </c>
      <c r="H163" s="6">
        <v>3.45</v>
      </c>
      <c r="I163" s="6">
        <v>3.59</v>
      </c>
      <c r="J163" s="6">
        <v>3.71</v>
      </c>
      <c r="K163" s="6">
        <v>3.83</v>
      </c>
      <c r="L163" s="6">
        <v>3.93</v>
      </c>
      <c r="M163" s="6">
        <v>4.0199999999999996</v>
      </c>
      <c r="N163" s="6">
        <v>4.09</v>
      </c>
      <c r="O163" s="6">
        <v>4.16</v>
      </c>
      <c r="P163" s="6">
        <v>4.21</v>
      </c>
      <c r="Q163" s="6">
        <v>4.24</v>
      </c>
      <c r="R163" s="6">
        <v>4.26</v>
      </c>
      <c r="S163" s="6">
        <v>4.28</v>
      </c>
      <c r="T163" s="6">
        <v>4.3</v>
      </c>
      <c r="U163" s="6">
        <v>4.3099999999999996</v>
      </c>
      <c r="V163" s="6">
        <v>4.3</v>
      </c>
      <c r="W163" s="6">
        <v>4.29</v>
      </c>
      <c r="X163" s="6">
        <v>4.28</v>
      </c>
      <c r="Y163" s="6">
        <v>4.2699999999999996</v>
      </c>
      <c r="Z163" s="6">
        <v>4.2699999999999996</v>
      </c>
      <c r="AA163" s="6">
        <v>4.25</v>
      </c>
      <c r="AB163" s="6">
        <v>4.2300000000000004</v>
      </c>
      <c r="AC163" s="6">
        <v>4.21</v>
      </c>
      <c r="AD163" s="6">
        <v>4.2</v>
      </c>
      <c r="AE163" s="6">
        <v>4.18</v>
      </c>
      <c r="AF163" s="6">
        <v>4.17</v>
      </c>
      <c r="AG163" s="6">
        <v>4.16</v>
      </c>
      <c r="AH163" s="6">
        <v>4.1500000000000004</v>
      </c>
      <c r="AI163" s="6">
        <v>4.1399999999999997</v>
      </c>
      <c r="AJ163" s="6">
        <v>4.13</v>
      </c>
      <c r="AK163" s="6">
        <v>4.12</v>
      </c>
      <c r="AL163" s="6">
        <v>4.1100000000000003</v>
      </c>
      <c r="AM163" s="6">
        <v>4.0999999999999996</v>
      </c>
      <c r="AN163" s="6">
        <v>4.09</v>
      </c>
      <c r="AO163" s="6">
        <v>4.09</v>
      </c>
      <c r="AP163" s="6">
        <v>4.08</v>
      </c>
      <c r="AQ163" s="6">
        <v>4.08</v>
      </c>
      <c r="AR163" s="6">
        <v>4.08</v>
      </c>
      <c r="AS163" s="6">
        <v>4.08</v>
      </c>
      <c r="AT163" s="6">
        <v>4.07</v>
      </c>
      <c r="AU163" s="6">
        <v>4.07</v>
      </c>
      <c r="AV163" s="6">
        <v>4.07</v>
      </c>
      <c r="AW163" s="6">
        <v>4.07</v>
      </c>
      <c r="AX163" s="6">
        <v>4.0599999999999996</v>
      </c>
      <c r="AY163" s="6">
        <v>4.0599999999999996</v>
      </c>
    </row>
    <row r="164" spans="1:51" x14ac:dyDescent="0.2">
      <c r="A164" s="5">
        <v>42216</v>
      </c>
      <c r="B164" s="6">
        <v>2.35</v>
      </c>
      <c r="C164" s="6">
        <v>2.48</v>
      </c>
      <c r="D164" s="6">
        <v>2.66</v>
      </c>
      <c r="E164" s="6">
        <v>2.86</v>
      </c>
      <c r="F164" s="6">
        <v>3.05</v>
      </c>
      <c r="G164" s="6">
        <v>3.23</v>
      </c>
      <c r="H164" s="6">
        <v>3.39</v>
      </c>
      <c r="I164" s="6">
        <v>3.54</v>
      </c>
      <c r="J164" s="6">
        <v>3.66</v>
      </c>
      <c r="K164" s="6">
        <v>3.78</v>
      </c>
      <c r="L164" s="6">
        <v>3.88</v>
      </c>
      <c r="M164" s="6">
        <v>3.97</v>
      </c>
      <c r="N164" s="6">
        <v>4.05</v>
      </c>
      <c r="O164" s="6">
        <v>4.1100000000000003</v>
      </c>
      <c r="P164" s="6">
        <v>4.17</v>
      </c>
      <c r="Q164" s="6">
        <v>4.1900000000000004</v>
      </c>
      <c r="R164" s="6">
        <v>4.21</v>
      </c>
      <c r="S164" s="6">
        <v>4.2300000000000004</v>
      </c>
      <c r="T164" s="6">
        <v>4.25</v>
      </c>
      <c r="U164" s="6">
        <v>4.2699999999999996</v>
      </c>
      <c r="V164" s="6">
        <v>4.26</v>
      </c>
      <c r="W164" s="6">
        <v>4.25</v>
      </c>
      <c r="X164" s="6">
        <v>4.24</v>
      </c>
      <c r="Y164" s="6">
        <v>4.2300000000000004</v>
      </c>
      <c r="Z164" s="6">
        <v>4.22</v>
      </c>
      <c r="AA164" s="6">
        <v>4.2</v>
      </c>
      <c r="AB164" s="6">
        <v>4.18</v>
      </c>
      <c r="AC164" s="6">
        <v>4.17</v>
      </c>
      <c r="AD164" s="6">
        <v>4.1500000000000004</v>
      </c>
      <c r="AE164" s="6">
        <v>4.1399999999999997</v>
      </c>
      <c r="AF164" s="6">
        <v>4.13</v>
      </c>
      <c r="AG164" s="6">
        <v>4.12</v>
      </c>
      <c r="AH164" s="6">
        <v>4.1100000000000003</v>
      </c>
      <c r="AI164" s="6">
        <v>4.0999999999999996</v>
      </c>
      <c r="AJ164" s="6">
        <v>4.09</v>
      </c>
      <c r="AK164" s="6">
        <v>4.08</v>
      </c>
      <c r="AL164" s="6">
        <v>4.07</v>
      </c>
      <c r="AM164" s="6">
        <v>4.0599999999999996</v>
      </c>
      <c r="AN164" s="6">
        <v>4.05</v>
      </c>
      <c r="AO164" s="6">
        <v>4.05</v>
      </c>
      <c r="AP164" s="6">
        <v>4.04</v>
      </c>
      <c r="AQ164" s="6">
        <v>4.04</v>
      </c>
      <c r="AR164" s="6">
        <v>4.04</v>
      </c>
      <c r="AS164" s="6">
        <v>4.03</v>
      </c>
      <c r="AT164" s="6">
        <v>4.03</v>
      </c>
      <c r="AU164" s="6">
        <v>4.03</v>
      </c>
      <c r="AV164" s="6">
        <v>4.03</v>
      </c>
      <c r="AW164" s="6">
        <v>4.03</v>
      </c>
      <c r="AX164" s="6">
        <v>4.0199999999999996</v>
      </c>
      <c r="AY164" s="6">
        <v>4.0199999999999996</v>
      </c>
    </row>
    <row r="165" spans="1:51" x14ac:dyDescent="0.2">
      <c r="A165" s="5">
        <v>42247</v>
      </c>
      <c r="B165" s="6">
        <v>2.29</v>
      </c>
      <c r="C165" s="6">
        <v>2.42</v>
      </c>
      <c r="D165" s="6">
        <v>2.6</v>
      </c>
      <c r="E165" s="6">
        <v>2.8</v>
      </c>
      <c r="F165" s="6">
        <v>3</v>
      </c>
      <c r="G165" s="6">
        <v>3.18</v>
      </c>
      <c r="H165" s="6">
        <v>3.34</v>
      </c>
      <c r="I165" s="6">
        <v>3.49</v>
      </c>
      <c r="J165" s="6">
        <v>3.61</v>
      </c>
      <c r="K165" s="6">
        <v>3.73</v>
      </c>
      <c r="L165" s="6">
        <v>3.84</v>
      </c>
      <c r="M165" s="6">
        <v>3.92</v>
      </c>
      <c r="N165" s="6">
        <v>4</v>
      </c>
      <c r="O165" s="6">
        <v>4.07</v>
      </c>
      <c r="P165" s="6">
        <v>4.12</v>
      </c>
      <c r="Q165" s="6">
        <v>4.1500000000000004</v>
      </c>
      <c r="R165" s="6">
        <v>4.17</v>
      </c>
      <c r="S165" s="6">
        <v>4.1900000000000004</v>
      </c>
      <c r="T165" s="6">
        <v>4.21</v>
      </c>
      <c r="U165" s="6">
        <v>4.22</v>
      </c>
      <c r="V165" s="6">
        <v>4.21</v>
      </c>
      <c r="W165" s="6">
        <v>4.2</v>
      </c>
      <c r="X165" s="6">
        <v>4.1900000000000004</v>
      </c>
      <c r="Y165" s="6">
        <v>4.1900000000000004</v>
      </c>
      <c r="Z165" s="6">
        <v>4.18</v>
      </c>
      <c r="AA165" s="6">
        <v>4.16</v>
      </c>
      <c r="AB165" s="6">
        <v>4.1399999999999997</v>
      </c>
      <c r="AC165" s="6">
        <v>4.13</v>
      </c>
      <c r="AD165" s="6">
        <v>4.1100000000000003</v>
      </c>
      <c r="AE165" s="6">
        <v>4.0999999999999996</v>
      </c>
      <c r="AF165" s="6">
        <v>4.09</v>
      </c>
      <c r="AG165" s="6">
        <v>4.08</v>
      </c>
      <c r="AH165" s="6">
        <v>4.07</v>
      </c>
      <c r="AI165" s="6">
        <v>4.0599999999999996</v>
      </c>
      <c r="AJ165" s="6">
        <v>4.05</v>
      </c>
      <c r="AK165" s="6">
        <v>4.04</v>
      </c>
      <c r="AL165" s="6">
        <v>4.03</v>
      </c>
      <c r="AM165" s="6">
        <v>4.0199999999999996</v>
      </c>
      <c r="AN165" s="6">
        <v>4.01</v>
      </c>
      <c r="AO165" s="6">
        <v>4.01</v>
      </c>
      <c r="AP165" s="6">
        <v>4</v>
      </c>
      <c r="AQ165" s="6">
        <v>4</v>
      </c>
      <c r="AR165" s="6">
        <v>4</v>
      </c>
      <c r="AS165" s="6">
        <v>4</v>
      </c>
      <c r="AT165" s="6">
        <v>3.99</v>
      </c>
      <c r="AU165" s="6">
        <v>3.99</v>
      </c>
      <c r="AV165" s="6">
        <v>3.99</v>
      </c>
      <c r="AW165" s="6">
        <v>3.99</v>
      </c>
      <c r="AX165" s="6">
        <v>3.99</v>
      </c>
      <c r="AY165" s="6">
        <v>3.98</v>
      </c>
    </row>
    <row r="166" spans="1:51" x14ac:dyDescent="0.2">
      <c r="A166" s="5">
        <v>42277</v>
      </c>
      <c r="B166" s="6">
        <v>2.21</v>
      </c>
      <c r="C166" s="6">
        <v>2.35</v>
      </c>
      <c r="D166" s="6">
        <v>2.5299999999999998</v>
      </c>
      <c r="E166" s="6">
        <v>2.73</v>
      </c>
      <c r="F166" s="6">
        <v>2.93</v>
      </c>
      <c r="G166" s="6">
        <v>3.11</v>
      </c>
      <c r="H166" s="6">
        <v>3.28</v>
      </c>
      <c r="I166" s="6">
        <v>3.42</v>
      </c>
      <c r="J166" s="6">
        <v>3.55</v>
      </c>
      <c r="K166" s="6">
        <v>3.67</v>
      </c>
      <c r="L166" s="6">
        <v>3.78</v>
      </c>
      <c r="M166" s="6">
        <v>3.87</v>
      </c>
      <c r="N166" s="6">
        <v>3.94</v>
      </c>
      <c r="O166" s="6">
        <v>4.01</v>
      </c>
      <c r="P166" s="6">
        <v>4.07</v>
      </c>
      <c r="Q166" s="6">
        <v>4.09</v>
      </c>
      <c r="R166" s="6">
        <v>4.1100000000000003</v>
      </c>
      <c r="S166" s="6">
        <v>4.1399999999999997</v>
      </c>
      <c r="T166" s="6">
        <v>4.1500000000000004</v>
      </c>
      <c r="U166" s="6">
        <v>4.17</v>
      </c>
      <c r="V166" s="6">
        <v>4.16</v>
      </c>
      <c r="W166" s="6">
        <v>4.1500000000000004</v>
      </c>
      <c r="X166" s="6">
        <v>4.1399999999999997</v>
      </c>
      <c r="Y166" s="6">
        <v>4.1399999999999997</v>
      </c>
      <c r="Z166" s="6">
        <v>4.13</v>
      </c>
      <c r="AA166" s="6">
        <v>4.1100000000000003</v>
      </c>
      <c r="AB166" s="6">
        <v>4.09</v>
      </c>
      <c r="AC166" s="6">
        <v>4.08</v>
      </c>
      <c r="AD166" s="6">
        <v>4.0599999999999996</v>
      </c>
      <c r="AE166" s="6">
        <v>4.05</v>
      </c>
      <c r="AF166" s="6">
        <v>4.04</v>
      </c>
      <c r="AG166" s="6">
        <v>4.03</v>
      </c>
      <c r="AH166" s="6">
        <v>4.0199999999999996</v>
      </c>
      <c r="AI166" s="6">
        <v>4.01</v>
      </c>
      <c r="AJ166" s="6">
        <v>4</v>
      </c>
      <c r="AK166" s="6">
        <v>3.99</v>
      </c>
      <c r="AL166" s="6">
        <v>3.98</v>
      </c>
      <c r="AM166" s="6">
        <v>3.97</v>
      </c>
      <c r="AN166" s="6">
        <v>3.97</v>
      </c>
      <c r="AO166" s="6">
        <v>3.96</v>
      </c>
      <c r="AP166" s="6">
        <v>3.96</v>
      </c>
      <c r="AQ166" s="6">
        <v>3.95</v>
      </c>
      <c r="AR166" s="6">
        <v>3.95</v>
      </c>
      <c r="AS166" s="6">
        <v>3.95</v>
      </c>
      <c r="AT166" s="6">
        <v>3.95</v>
      </c>
      <c r="AU166" s="6">
        <v>3.94</v>
      </c>
      <c r="AV166" s="6">
        <v>3.94</v>
      </c>
      <c r="AW166" s="6">
        <v>3.94</v>
      </c>
      <c r="AX166" s="6">
        <v>3.94</v>
      </c>
      <c r="AY166" s="6">
        <v>3.94</v>
      </c>
    </row>
    <row r="167" spans="1:51" x14ac:dyDescent="0.2">
      <c r="A167" s="5">
        <v>42308</v>
      </c>
      <c r="B167" s="6">
        <v>2.14</v>
      </c>
      <c r="C167" s="6">
        <v>2.2799999999999998</v>
      </c>
      <c r="D167" s="6">
        <v>2.46</v>
      </c>
      <c r="E167" s="6">
        <v>2.67</v>
      </c>
      <c r="F167" s="6">
        <v>2.86</v>
      </c>
      <c r="G167" s="6">
        <v>3.05</v>
      </c>
      <c r="H167" s="6">
        <v>3.21</v>
      </c>
      <c r="I167" s="6">
        <v>3.36</v>
      </c>
      <c r="J167" s="6">
        <v>3.49</v>
      </c>
      <c r="K167" s="6">
        <v>3.6</v>
      </c>
      <c r="L167" s="6">
        <v>3.71</v>
      </c>
      <c r="M167" s="6">
        <v>3.8</v>
      </c>
      <c r="N167" s="6">
        <v>3.88</v>
      </c>
      <c r="O167" s="6">
        <v>3.94</v>
      </c>
      <c r="P167" s="6">
        <v>4</v>
      </c>
      <c r="Q167" s="6">
        <v>4.03</v>
      </c>
      <c r="R167" s="6">
        <v>4.05</v>
      </c>
      <c r="S167" s="6">
        <v>4.07</v>
      </c>
      <c r="T167" s="6">
        <v>4.09</v>
      </c>
      <c r="U167" s="6">
        <v>4.1100000000000003</v>
      </c>
      <c r="V167" s="6">
        <v>4.0999999999999996</v>
      </c>
      <c r="W167" s="6">
        <v>4.09</v>
      </c>
      <c r="X167" s="6">
        <v>4.09</v>
      </c>
      <c r="Y167" s="6">
        <v>4.08</v>
      </c>
      <c r="Z167" s="6">
        <v>4.07</v>
      </c>
      <c r="AA167" s="6">
        <v>4.05</v>
      </c>
      <c r="AB167" s="6">
        <v>4.04</v>
      </c>
      <c r="AC167" s="6">
        <v>4.0199999999999996</v>
      </c>
      <c r="AD167" s="6">
        <v>4.01</v>
      </c>
      <c r="AE167" s="6">
        <v>4</v>
      </c>
      <c r="AF167" s="6">
        <v>3.98</v>
      </c>
      <c r="AG167" s="6">
        <v>3.97</v>
      </c>
      <c r="AH167" s="6">
        <v>3.96</v>
      </c>
      <c r="AI167" s="6">
        <v>3.95</v>
      </c>
      <c r="AJ167" s="6">
        <v>3.95</v>
      </c>
      <c r="AK167" s="6">
        <v>3.94</v>
      </c>
      <c r="AL167" s="6">
        <v>3.93</v>
      </c>
      <c r="AM167" s="6">
        <v>3.92</v>
      </c>
      <c r="AN167" s="6">
        <v>3.91</v>
      </c>
      <c r="AO167" s="6">
        <v>3.91</v>
      </c>
      <c r="AP167" s="6">
        <v>3.9</v>
      </c>
      <c r="AQ167" s="6">
        <v>3.9</v>
      </c>
      <c r="AR167" s="6">
        <v>3.9</v>
      </c>
      <c r="AS167" s="6">
        <v>3.9</v>
      </c>
      <c r="AT167" s="6">
        <v>3.9</v>
      </c>
      <c r="AU167" s="6">
        <v>3.89</v>
      </c>
      <c r="AV167" s="6">
        <v>3.89</v>
      </c>
      <c r="AW167" s="6">
        <v>3.89</v>
      </c>
      <c r="AX167" s="6">
        <v>3.89</v>
      </c>
      <c r="AY167" s="6">
        <v>3.89</v>
      </c>
    </row>
    <row r="168" spans="1:51" x14ac:dyDescent="0.2">
      <c r="A168" s="5">
        <v>42338</v>
      </c>
      <c r="B168" s="6">
        <v>2.08</v>
      </c>
      <c r="C168" s="6">
        <v>2.2200000000000002</v>
      </c>
      <c r="D168" s="6">
        <v>2.4</v>
      </c>
      <c r="E168" s="6">
        <v>2.6</v>
      </c>
      <c r="F168" s="6">
        <v>2.8</v>
      </c>
      <c r="G168" s="6">
        <v>2.98</v>
      </c>
      <c r="H168" s="6">
        <v>3.14</v>
      </c>
      <c r="I168" s="6">
        <v>3.29</v>
      </c>
      <c r="J168" s="6">
        <v>3.42</v>
      </c>
      <c r="K168" s="6">
        <v>3.54</v>
      </c>
      <c r="L168" s="6">
        <v>3.65</v>
      </c>
      <c r="M168" s="6">
        <v>3.74</v>
      </c>
      <c r="N168" s="6">
        <v>3.82</v>
      </c>
      <c r="O168" s="6">
        <v>3.88</v>
      </c>
      <c r="P168" s="6">
        <v>3.94</v>
      </c>
      <c r="Q168" s="6">
        <v>3.97</v>
      </c>
      <c r="R168" s="6">
        <v>4</v>
      </c>
      <c r="S168" s="6">
        <v>4.0199999999999996</v>
      </c>
      <c r="T168" s="6">
        <v>4.04</v>
      </c>
      <c r="U168" s="6">
        <v>4.05</v>
      </c>
      <c r="V168" s="6">
        <v>4.05</v>
      </c>
      <c r="W168" s="6">
        <v>4.04</v>
      </c>
      <c r="X168" s="6">
        <v>4.03</v>
      </c>
      <c r="Y168" s="6">
        <v>4.03</v>
      </c>
      <c r="Z168" s="6">
        <v>4.0199999999999996</v>
      </c>
      <c r="AA168" s="6">
        <v>4</v>
      </c>
      <c r="AB168" s="6">
        <v>3.99</v>
      </c>
      <c r="AC168" s="6">
        <v>3.97</v>
      </c>
      <c r="AD168" s="6">
        <v>3.96</v>
      </c>
      <c r="AE168" s="6">
        <v>3.95</v>
      </c>
      <c r="AF168" s="6">
        <v>3.94</v>
      </c>
      <c r="AG168" s="6">
        <v>3.93</v>
      </c>
      <c r="AH168" s="6">
        <v>3.92</v>
      </c>
      <c r="AI168" s="6">
        <v>3.91</v>
      </c>
      <c r="AJ168" s="6">
        <v>3.9</v>
      </c>
      <c r="AK168" s="6">
        <v>3.89</v>
      </c>
      <c r="AL168" s="6">
        <v>3.88</v>
      </c>
      <c r="AM168" s="6">
        <v>3.88</v>
      </c>
      <c r="AN168" s="6">
        <v>3.87</v>
      </c>
      <c r="AO168" s="6">
        <v>3.86</v>
      </c>
      <c r="AP168" s="6">
        <v>3.86</v>
      </c>
      <c r="AQ168" s="6">
        <v>3.86</v>
      </c>
      <c r="AR168" s="6">
        <v>3.86</v>
      </c>
      <c r="AS168" s="6">
        <v>3.85</v>
      </c>
      <c r="AT168" s="6">
        <v>3.85</v>
      </c>
      <c r="AU168" s="6">
        <v>3.85</v>
      </c>
      <c r="AV168" s="6">
        <v>3.85</v>
      </c>
      <c r="AW168" s="6">
        <v>3.85</v>
      </c>
      <c r="AX168" s="6">
        <v>3.84</v>
      </c>
      <c r="AY168" s="6">
        <v>3.84</v>
      </c>
    </row>
    <row r="169" spans="1:51" x14ac:dyDescent="0.2">
      <c r="A169" s="5">
        <v>42369</v>
      </c>
      <c r="B169" s="6">
        <v>2.02</v>
      </c>
      <c r="C169" s="6">
        <v>2.16</v>
      </c>
      <c r="D169" s="6">
        <v>2.34</v>
      </c>
      <c r="E169" s="6">
        <v>2.54</v>
      </c>
      <c r="F169" s="6">
        <v>2.74</v>
      </c>
      <c r="G169" s="6">
        <v>2.92</v>
      </c>
      <c r="H169" s="6">
        <v>3.09</v>
      </c>
      <c r="I169" s="6">
        <v>3.23</v>
      </c>
      <c r="J169" s="6">
        <v>3.36</v>
      </c>
      <c r="K169" s="6">
        <v>3.48</v>
      </c>
      <c r="L169" s="6">
        <v>3.59</v>
      </c>
      <c r="M169" s="6">
        <v>3.68</v>
      </c>
      <c r="N169" s="6">
        <v>3.76</v>
      </c>
      <c r="O169" s="6">
        <v>3.83</v>
      </c>
      <c r="P169" s="6">
        <v>3.89</v>
      </c>
      <c r="Q169" s="6">
        <v>3.92</v>
      </c>
      <c r="R169" s="6">
        <v>3.94</v>
      </c>
      <c r="S169" s="6">
        <v>3.96</v>
      </c>
      <c r="T169" s="6">
        <v>3.98</v>
      </c>
      <c r="U169" s="6">
        <v>4</v>
      </c>
      <c r="V169" s="6">
        <v>4</v>
      </c>
      <c r="W169" s="6">
        <v>3.99</v>
      </c>
      <c r="X169" s="6">
        <v>3.98</v>
      </c>
      <c r="Y169" s="6">
        <v>3.98</v>
      </c>
      <c r="Z169" s="6">
        <v>3.97</v>
      </c>
      <c r="AA169" s="6">
        <v>3.96</v>
      </c>
      <c r="AB169" s="6">
        <v>3.94</v>
      </c>
      <c r="AC169" s="6">
        <v>3.93</v>
      </c>
      <c r="AD169" s="6">
        <v>3.91</v>
      </c>
      <c r="AE169" s="6">
        <v>3.9</v>
      </c>
      <c r="AF169" s="6">
        <v>3.89</v>
      </c>
      <c r="AG169" s="6">
        <v>3.88</v>
      </c>
      <c r="AH169" s="6">
        <v>3.87</v>
      </c>
      <c r="AI169" s="6">
        <v>3.86</v>
      </c>
      <c r="AJ169" s="6">
        <v>3.86</v>
      </c>
      <c r="AK169" s="6">
        <v>3.85</v>
      </c>
      <c r="AL169" s="6">
        <v>3.84</v>
      </c>
      <c r="AM169" s="6">
        <v>3.83</v>
      </c>
      <c r="AN169" s="6">
        <v>3.83</v>
      </c>
      <c r="AO169" s="6">
        <v>3.82</v>
      </c>
      <c r="AP169" s="6">
        <v>3.82</v>
      </c>
      <c r="AQ169" s="6">
        <v>3.82</v>
      </c>
      <c r="AR169" s="6">
        <v>3.81</v>
      </c>
      <c r="AS169" s="6">
        <v>3.81</v>
      </c>
      <c r="AT169" s="6">
        <v>3.81</v>
      </c>
      <c r="AU169" s="6">
        <v>3.81</v>
      </c>
      <c r="AV169" s="6">
        <v>3.81</v>
      </c>
      <c r="AW169" s="6">
        <v>3.8</v>
      </c>
      <c r="AX169" s="6">
        <v>3.8</v>
      </c>
      <c r="AY169" s="6">
        <v>3.8</v>
      </c>
    </row>
    <row r="170" spans="1:51" x14ac:dyDescent="0.2">
      <c r="A170" s="5">
        <v>42400</v>
      </c>
      <c r="B170" s="6">
        <v>1.97</v>
      </c>
      <c r="C170" s="6">
        <v>2.11</v>
      </c>
      <c r="D170" s="6">
        <v>2.29</v>
      </c>
      <c r="E170" s="6">
        <v>2.48</v>
      </c>
      <c r="F170" s="6">
        <v>2.68</v>
      </c>
      <c r="G170" s="6">
        <v>2.86</v>
      </c>
      <c r="H170" s="6">
        <v>3.03</v>
      </c>
      <c r="I170" s="6">
        <v>3.17</v>
      </c>
      <c r="J170" s="6">
        <v>3.3</v>
      </c>
      <c r="K170" s="6">
        <v>3.42</v>
      </c>
      <c r="L170" s="6">
        <v>3.53</v>
      </c>
      <c r="M170" s="6">
        <v>3.62</v>
      </c>
      <c r="N170" s="6">
        <v>3.7</v>
      </c>
      <c r="O170" s="6">
        <v>3.77</v>
      </c>
      <c r="P170" s="6">
        <v>3.83</v>
      </c>
      <c r="Q170" s="6">
        <v>3.86</v>
      </c>
      <c r="R170" s="6">
        <v>3.88</v>
      </c>
      <c r="S170" s="6">
        <v>3.91</v>
      </c>
      <c r="T170" s="6">
        <v>3.93</v>
      </c>
      <c r="U170" s="6">
        <v>3.95</v>
      </c>
      <c r="V170" s="6">
        <v>3.94</v>
      </c>
      <c r="W170" s="6">
        <v>3.93</v>
      </c>
      <c r="X170" s="6">
        <v>3.93</v>
      </c>
      <c r="Y170" s="6">
        <v>3.92</v>
      </c>
      <c r="Z170" s="6">
        <v>3.92</v>
      </c>
      <c r="AA170" s="6">
        <v>3.9</v>
      </c>
      <c r="AB170" s="6">
        <v>3.89</v>
      </c>
      <c r="AC170" s="6">
        <v>3.88</v>
      </c>
      <c r="AD170" s="6">
        <v>3.86</v>
      </c>
      <c r="AE170" s="6">
        <v>3.85</v>
      </c>
      <c r="AF170" s="6">
        <v>3.84</v>
      </c>
      <c r="AG170" s="6">
        <v>3.83</v>
      </c>
      <c r="AH170" s="6">
        <v>3.82</v>
      </c>
      <c r="AI170" s="6">
        <v>3.81</v>
      </c>
      <c r="AJ170" s="6">
        <v>3.81</v>
      </c>
      <c r="AK170" s="6">
        <v>3.8</v>
      </c>
      <c r="AL170" s="6">
        <v>3.79</v>
      </c>
      <c r="AM170" s="6">
        <v>3.79</v>
      </c>
      <c r="AN170" s="6">
        <v>3.78</v>
      </c>
      <c r="AO170" s="6">
        <v>3.77</v>
      </c>
      <c r="AP170" s="6">
        <v>3.77</v>
      </c>
      <c r="AQ170" s="6">
        <v>3.77</v>
      </c>
      <c r="AR170" s="6">
        <v>3.77</v>
      </c>
      <c r="AS170" s="6">
        <v>3.77</v>
      </c>
      <c r="AT170" s="6">
        <v>3.76</v>
      </c>
      <c r="AU170" s="6">
        <v>3.76</v>
      </c>
      <c r="AV170" s="6">
        <v>3.76</v>
      </c>
      <c r="AW170" s="6">
        <v>3.76</v>
      </c>
      <c r="AX170" s="6">
        <v>3.76</v>
      </c>
      <c r="AY170" s="6">
        <v>3.76</v>
      </c>
    </row>
    <row r="171" spans="1:51" x14ac:dyDescent="0.2">
      <c r="A171" s="5">
        <v>42429</v>
      </c>
      <c r="B171" s="6">
        <v>1.92</v>
      </c>
      <c r="C171" s="6">
        <v>2.0499999999999998</v>
      </c>
      <c r="D171" s="6">
        <v>2.23</v>
      </c>
      <c r="E171" s="6">
        <v>2.4300000000000002</v>
      </c>
      <c r="F171" s="6">
        <v>2.62</v>
      </c>
      <c r="G171" s="6">
        <v>2.8</v>
      </c>
      <c r="H171" s="6">
        <v>2.96</v>
      </c>
      <c r="I171" s="6">
        <v>3.11</v>
      </c>
      <c r="J171" s="6">
        <v>3.24</v>
      </c>
      <c r="K171" s="6">
        <v>3.36</v>
      </c>
      <c r="L171" s="6">
        <v>3.47</v>
      </c>
      <c r="M171" s="6">
        <v>3.56</v>
      </c>
      <c r="N171" s="6">
        <v>3.64</v>
      </c>
      <c r="O171" s="6">
        <v>3.71</v>
      </c>
      <c r="P171" s="6">
        <v>3.76</v>
      </c>
      <c r="Q171" s="6">
        <v>3.79</v>
      </c>
      <c r="R171" s="6">
        <v>3.82</v>
      </c>
      <c r="S171" s="6">
        <v>3.84</v>
      </c>
      <c r="T171" s="6">
        <v>3.87</v>
      </c>
      <c r="U171" s="6">
        <v>3.88</v>
      </c>
      <c r="V171" s="6">
        <v>3.88</v>
      </c>
      <c r="W171" s="6">
        <v>3.87</v>
      </c>
      <c r="X171" s="6">
        <v>3.87</v>
      </c>
      <c r="Y171" s="6">
        <v>3.87</v>
      </c>
      <c r="Z171" s="6">
        <v>3.86</v>
      </c>
      <c r="AA171" s="6">
        <v>3.85</v>
      </c>
      <c r="AB171" s="6">
        <v>3.83</v>
      </c>
      <c r="AC171" s="6">
        <v>3.82</v>
      </c>
      <c r="AD171" s="6">
        <v>3.81</v>
      </c>
      <c r="AE171" s="6">
        <v>3.8</v>
      </c>
      <c r="AF171" s="6">
        <v>3.79</v>
      </c>
      <c r="AG171" s="6">
        <v>3.78</v>
      </c>
      <c r="AH171" s="6">
        <v>3.77</v>
      </c>
      <c r="AI171" s="6">
        <v>3.76</v>
      </c>
      <c r="AJ171" s="6">
        <v>3.76</v>
      </c>
      <c r="AK171" s="6">
        <v>3.75</v>
      </c>
      <c r="AL171" s="6">
        <v>3.74</v>
      </c>
      <c r="AM171" s="6">
        <v>3.74</v>
      </c>
      <c r="AN171" s="6">
        <v>3.73</v>
      </c>
      <c r="AO171" s="6">
        <v>3.73</v>
      </c>
      <c r="AP171" s="6">
        <v>3.72</v>
      </c>
      <c r="AQ171" s="6">
        <v>3.72</v>
      </c>
      <c r="AR171" s="6">
        <v>3.72</v>
      </c>
      <c r="AS171" s="6">
        <v>3.72</v>
      </c>
      <c r="AT171" s="6">
        <v>3.72</v>
      </c>
      <c r="AU171" s="6">
        <v>3.71</v>
      </c>
      <c r="AV171" s="6">
        <v>3.71</v>
      </c>
      <c r="AW171" s="6">
        <v>3.71</v>
      </c>
      <c r="AX171" s="6">
        <v>3.71</v>
      </c>
      <c r="AY171" s="6">
        <v>3.71</v>
      </c>
    </row>
    <row r="172" spans="1:51" x14ac:dyDescent="0.2">
      <c r="A172" s="5">
        <v>42460</v>
      </c>
      <c r="B172" s="6">
        <v>1.87</v>
      </c>
      <c r="C172" s="6">
        <v>2</v>
      </c>
      <c r="D172" s="6">
        <v>2.17</v>
      </c>
      <c r="E172" s="6">
        <v>2.37</v>
      </c>
      <c r="F172" s="6">
        <v>2.56</v>
      </c>
      <c r="G172" s="6">
        <v>2.74</v>
      </c>
      <c r="H172" s="6">
        <v>2.9</v>
      </c>
      <c r="I172" s="6">
        <v>3.05</v>
      </c>
      <c r="J172" s="6">
        <v>3.18</v>
      </c>
      <c r="K172" s="6">
        <v>3.29</v>
      </c>
      <c r="L172" s="6">
        <v>3.4</v>
      </c>
      <c r="M172" s="6">
        <v>3.49</v>
      </c>
      <c r="N172" s="6">
        <v>3.57</v>
      </c>
      <c r="O172" s="6">
        <v>3.64</v>
      </c>
      <c r="P172" s="6">
        <v>3.7</v>
      </c>
      <c r="Q172" s="6">
        <v>3.73</v>
      </c>
      <c r="R172" s="6">
        <v>3.75</v>
      </c>
      <c r="S172" s="6">
        <v>3.78</v>
      </c>
      <c r="T172" s="6">
        <v>3.8</v>
      </c>
      <c r="U172" s="6">
        <v>3.82</v>
      </c>
      <c r="V172" s="6">
        <v>3.81</v>
      </c>
      <c r="W172" s="6">
        <v>3.81</v>
      </c>
      <c r="X172" s="6">
        <v>3.81</v>
      </c>
      <c r="Y172" s="6">
        <v>3.8</v>
      </c>
      <c r="Z172" s="6">
        <v>3.8</v>
      </c>
      <c r="AA172" s="6">
        <v>3.78</v>
      </c>
      <c r="AB172" s="6">
        <v>3.77</v>
      </c>
      <c r="AC172" s="6">
        <v>3.76</v>
      </c>
      <c r="AD172" s="6">
        <v>3.75</v>
      </c>
      <c r="AE172" s="6">
        <v>3.74</v>
      </c>
      <c r="AF172" s="6">
        <v>3.73</v>
      </c>
      <c r="AG172" s="6">
        <v>3.72</v>
      </c>
      <c r="AH172" s="6">
        <v>3.71</v>
      </c>
      <c r="AI172" s="6">
        <v>3.7</v>
      </c>
      <c r="AJ172" s="6">
        <v>3.7</v>
      </c>
      <c r="AK172" s="6">
        <v>3.69</v>
      </c>
      <c r="AL172" s="6">
        <v>3.68</v>
      </c>
      <c r="AM172" s="6">
        <v>3.68</v>
      </c>
      <c r="AN172" s="6">
        <v>3.67</v>
      </c>
      <c r="AO172" s="6">
        <v>3.67</v>
      </c>
      <c r="AP172" s="6">
        <v>3.66</v>
      </c>
      <c r="AQ172" s="6">
        <v>3.66</v>
      </c>
      <c r="AR172" s="6">
        <v>3.66</v>
      </c>
      <c r="AS172" s="6">
        <v>3.66</v>
      </c>
      <c r="AT172" s="6">
        <v>3.66</v>
      </c>
      <c r="AU172" s="6">
        <v>3.66</v>
      </c>
      <c r="AV172" s="6">
        <v>3.65</v>
      </c>
      <c r="AW172" s="6">
        <v>3.65</v>
      </c>
      <c r="AX172" s="6">
        <v>3.65</v>
      </c>
      <c r="AY172" s="6">
        <v>3.65</v>
      </c>
    </row>
    <row r="173" spans="1:51" x14ac:dyDescent="0.2">
      <c r="A173" s="5">
        <v>42490</v>
      </c>
      <c r="B173" s="6">
        <v>1.82</v>
      </c>
      <c r="C173" s="6">
        <v>1.95</v>
      </c>
      <c r="D173" s="6">
        <v>2.12</v>
      </c>
      <c r="E173" s="6">
        <v>2.31</v>
      </c>
      <c r="F173" s="6">
        <v>2.5</v>
      </c>
      <c r="G173" s="6">
        <v>2.68</v>
      </c>
      <c r="H173" s="6">
        <v>2.84</v>
      </c>
      <c r="I173" s="6">
        <v>2.99</v>
      </c>
      <c r="J173" s="6">
        <v>3.12</v>
      </c>
      <c r="K173" s="6">
        <v>3.24</v>
      </c>
      <c r="L173" s="6">
        <v>3.34</v>
      </c>
      <c r="M173" s="6">
        <v>3.44</v>
      </c>
      <c r="N173" s="6">
        <v>3.51</v>
      </c>
      <c r="O173" s="6">
        <v>3.58</v>
      </c>
      <c r="P173" s="6">
        <v>3.64</v>
      </c>
      <c r="Q173" s="6">
        <v>3.67</v>
      </c>
      <c r="R173" s="6">
        <v>3.7</v>
      </c>
      <c r="S173" s="6">
        <v>3.72</v>
      </c>
      <c r="T173" s="6">
        <v>3.74</v>
      </c>
      <c r="U173" s="6">
        <v>3.76</v>
      </c>
      <c r="V173" s="6">
        <v>3.76</v>
      </c>
      <c r="W173" s="6">
        <v>3.75</v>
      </c>
      <c r="X173" s="6">
        <v>3.75</v>
      </c>
      <c r="Y173" s="6">
        <v>3.75</v>
      </c>
      <c r="Z173" s="6">
        <v>3.74</v>
      </c>
      <c r="AA173" s="6">
        <v>3.73</v>
      </c>
      <c r="AB173" s="6">
        <v>3.72</v>
      </c>
      <c r="AC173" s="6">
        <v>3.7</v>
      </c>
      <c r="AD173" s="6">
        <v>3.69</v>
      </c>
      <c r="AE173" s="6">
        <v>3.68</v>
      </c>
      <c r="AF173" s="6">
        <v>3.67</v>
      </c>
      <c r="AG173" s="6">
        <v>3.66</v>
      </c>
      <c r="AH173" s="6">
        <v>3.66</v>
      </c>
      <c r="AI173" s="6">
        <v>3.65</v>
      </c>
      <c r="AJ173" s="6">
        <v>3.64</v>
      </c>
      <c r="AK173" s="6">
        <v>3.64</v>
      </c>
      <c r="AL173" s="6">
        <v>3.63</v>
      </c>
      <c r="AM173" s="6">
        <v>3.63</v>
      </c>
      <c r="AN173" s="6">
        <v>3.62</v>
      </c>
      <c r="AO173" s="6">
        <v>3.61</v>
      </c>
      <c r="AP173" s="6">
        <v>3.61</v>
      </c>
      <c r="AQ173" s="6">
        <v>3.61</v>
      </c>
      <c r="AR173" s="6">
        <v>3.61</v>
      </c>
      <c r="AS173" s="6">
        <v>3.61</v>
      </c>
      <c r="AT173" s="6">
        <v>3.61</v>
      </c>
      <c r="AU173" s="6">
        <v>3.6</v>
      </c>
      <c r="AV173" s="6">
        <v>3.6</v>
      </c>
      <c r="AW173" s="6">
        <v>3.6</v>
      </c>
      <c r="AX173" s="6">
        <v>3.6</v>
      </c>
      <c r="AY173" s="6">
        <v>3.6</v>
      </c>
    </row>
    <row r="174" spans="1:51" x14ac:dyDescent="0.2">
      <c r="A174" s="5">
        <v>42521</v>
      </c>
      <c r="B174" s="6">
        <v>1.78</v>
      </c>
      <c r="C174" s="6">
        <v>1.91</v>
      </c>
      <c r="D174" s="6">
        <v>2.0699999999999998</v>
      </c>
      <c r="E174" s="6">
        <v>2.2599999999999998</v>
      </c>
      <c r="F174" s="6">
        <v>2.4500000000000002</v>
      </c>
      <c r="G174" s="6">
        <v>2.63</v>
      </c>
      <c r="H174" s="6">
        <v>2.78</v>
      </c>
      <c r="I174" s="6">
        <v>2.93</v>
      </c>
      <c r="J174" s="6">
        <v>3.06</v>
      </c>
      <c r="K174" s="6">
        <v>3.18</v>
      </c>
      <c r="L174" s="6">
        <v>3.29</v>
      </c>
      <c r="M174" s="6">
        <v>3.38</v>
      </c>
      <c r="N174" s="6">
        <v>3.46</v>
      </c>
      <c r="O174" s="6">
        <v>3.52</v>
      </c>
      <c r="P174" s="6">
        <v>3.58</v>
      </c>
      <c r="Q174" s="6">
        <v>3.61</v>
      </c>
      <c r="R174" s="6">
        <v>3.64</v>
      </c>
      <c r="S174" s="6">
        <v>3.66</v>
      </c>
      <c r="T174" s="6">
        <v>3.68</v>
      </c>
      <c r="U174" s="6">
        <v>3.7</v>
      </c>
      <c r="V174" s="6">
        <v>3.7</v>
      </c>
      <c r="W174" s="6">
        <v>3.7</v>
      </c>
      <c r="X174" s="6">
        <v>3.69</v>
      </c>
      <c r="Y174" s="6">
        <v>3.69</v>
      </c>
      <c r="Z174" s="6">
        <v>3.69</v>
      </c>
      <c r="AA174" s="6">
        <v>3.67</v>
      </c>
      <c r="AB174" s="6">
        <v>3.66</v>
      </c>
      <c r="AC174" s="6">
        <v>3.65</v>
      </c>
      <c r="AD174" s="6">
        <v>3.64</v>
      </c>
      <c r="AE174" s="6">
        <v>3.63</v>
      </c>
      <c r="AF174" s="6">
        <v>3.62</v>
      </c>
      <c r="AG174" s="6">
        <v>3.61</v>
      </c>
      <c r="AH174" s="6">
        <v>3.61</v>
      </c>
      <c r="AI174" s="6">
        <v>3.6</v>
      </c>
      <c r="AJ174" s="6">
        <v>3.59</v>
      </c>
      <c r="AK174" s="6">
        <v>3.59</v>
      </c>
      <c r="AL174" s="6">
        <v>3.58</v>
      </c>
      <c r="AM174" s="6">
        <v>3.58</v>
      </c>
      <c r="AN174" s="6">
        <v>3.57</v>
      </c>
      <c r="AO174" s="6">
        <v>3.57</v>
      </c>
      <c r="AP174" s="6">
        <v>3.56</v>
      </c>
      <c r="AQ174" s="6">
        <v>3.56</v>
      </c>
      <c r="AR174" s="6">
        <v>3.56</v>
      </c>
      <c r="AS174" s="6">
        <v>3.56</v>
      </c>
      <c r="AT174" s="6">
        <v>3.56</v>
      </c>
      <c r="AU174" s="6">
        <v>3.56</v>
      </c>
      <c r="AV174" s="6">
        <v>3.55</v>
      </c>
      <c r="AW174" s="6">
        <v>3.55</v>
      </c>
      <c r="AX174" s="6">
        <v>3.55</v>
      </c>
      <c r="AY174" s="6">
        <v>3.55</v>
      </c>
    </row>
    <row r="175" spans="1:51" x14ac:dyDescent="0.2">
      <c r="A175" s="5">
        <v>42551</v>
      </c>
      <c r="B175" s="6">
        <v>1.75</v>
      </c>
      <c r="C175" s="6">
        <v>1.87</v>
      </c>
      <c r="D175" s="6">
        <v>2.0299999999999998</v>
      </c>
      <c r="E175" s="6">
        <v>2.21</v>
      </c>
      <c r="F175" s="6">
        <v>2.39</v>
      </c>
      <c r="G175" s="6">
        <v>2.57</v>
      </c>
      <c r="H175" s="6">
        <v>2.73</v>
      </c>
      <c r="I175" s="6">
        <v>2.88</v>
      </c>
      <c r="J175" s="6">
        <v>3.01</v>
      </c>
      <c r="K175" s="6">
        <v>3.12</v>
      </c>
      <c r="L175" s="6">
        <v>3.23</v>
      </c>
      <c r="M175" s="6">
        <v>3.32</v>
      </c>
      <c r="N175" s="6">
        <v>3.4</v>
      </c>
      <c r="O175" s="6">
        <v>3.47</v>
      </c>
      <c r="P175" s="6">
        <v>3.52</v>
      </c>
      <c r="Q175" s="6">
        <v>3.56</v>
      </c>
      <c r="R175" s="6">
        <v>3.58</v>
      </c>
      <c r="S175" s="6">
        <v>3.61</v>
      </c>
      <c r="T175" s="6">
        <v>3.63</v>
      </c>
      <c r="U175" s="6">
        <v>3.65</v>
      </c>
      <c r="V175" s="6">
        <v>3.64</v>
      </c>
      <c r="W175" s="6">
        <v>3.64</v>
      </c>
      <c r="X175" s="6">
        <v>3.64</v>
      </c>
      <c r="Y175" s="6">
        <v>3.63</v>
      </c>
      <c r="Z175" s="6">
        <v>3.63</v>
      </c>
      <c r="AA175" s="6">
        <v>3.62</v>
      </c>
      <c r="AB175" s="6">
        <v>3.61</v>
      </c>
      <c r="AC175" s="6">
        <v>3.6</v>
      </c>
      <c r="AD175" s="6">
        <v>3.58</v>
      </c>
      <c r="AE175" s="6">
        <v>3.57</v>
      </c>
      <c r="AF175" s="6">
        <v>3.57</v>
      </c>
      <c r="AG175" s="6">
        <v>3.56</v>
      </c>
      <c r="AH175" s="6">
        <v>3.55</v>
      </c>
      <c r="AI175" s="6">
        <v>3.55</v>
      </c>
      <c r="AJ175" s="6">
        <v>3.54</v>
      </c>
      <c r="AK175" s="6">
        <v>3.54</v>
      </c>
      <c r="AL175" s="6">
        <v>3.53</v>
      </c>
      <c r="AM175" s="6">
        <v>3.52</v>
      </c>
      <c r="AN175" s="6">
        <v>3.52</v>
      </c>
      <c r="AO175" s="6">
        <v>3.52</v>
      </c>
      <c r="AP175" s="6">
        <v>3.51</v>
      </c>
      <c r="AQ175" s="6">
        <v>3.51</v>
      </c>
      <c r="AR175" s="6">
        <v>3.51</v>
      </c>
      <c r="AS175" s="6">
        <v>3.51</v>
      </c>
      <c r="AT175" s="6">
        <v>3.51</v>
      </c>
      <c r="AU175" s="6">
        <v>3.51</v>
      </c>
      <c r="AV175" s="6">
        <v>3.5</v>
      </c>
      <c r="AW175" s="6">
        <v>3.5</v>
      </c>
      <c r="AX175" s="6">
        <v>3.5</v>
      </c>
      <c r="AY175" s="6">
        <v>3.5</v>
      </c>
    </row>
    <row r="176" spans="1:51" x14ac:dyDescent="0.2">
      <c r="A176" s="5">
        <v>42582</v>
      </c>
      <c r="B176" s="6">
        <v>1.72</v>
      </c>
      <c r="C176" s="6">
        <v>1.84</v>
      </c>
      <c r="D176" s="6">
        <v>1.99</v>
      </c>
      <c r="E176" s="6">
        <v>2.17</v>
      </c>
      <c r="F176" s="6">
        <v>2.35</v>
      </c>
      <c r="G176" s="6">
        <v>2.52</v>
      </c>
      <c r="H176" s="6">
        <v>2.68</v>
      </c>
      <c r="I176" s="6">
        <v>2.82</v>
      </c>
      <c r="J176" s="6">
        <v>2.95</v>
      </c>
      <c r="K176" s="6">
        <v>3.07</v>
      </c>
      <c r="L176" s="6">
        <v>3.18</v>
      </c>
      <c r="M176" s="6">
        <v>3.27</v>
      </c>
      <c r="N176" s="6">
        <v>3.35</v>
      </c>
      <c r="O176" s="6">
        <v>3.41</v>
      </c>
      <c r="P176" s="6">
        <v>3.47</v>
      </c>
      <c r="Q176" s="6">
        <v>3.5</v>
      </c>
      <c r="R176" s="6">
        <v>3.53</v>
      </c>
      <c r="S176" s="6">
        <v>3.55</v>
      </c>
      <c r="T176" s="6">
        <v>3.57</v>
      </c>
      <c r="U176" s="6">
        <v>3.59</v>
      </c>
      <c r="V176" s="6">
        <v>3.59</v>
      </c>
      <c r="W176" s="6">
        <v>3.59</v>
      </c>
      <c r="X176" s="6">
        <v>3.58</v>
      </c>
      <c r="Y176" s="6">
        <v>3.58</v>
      </c>
      <c r="Z176" s="6">
        <v>3.58</v>
      </c>
      <c r="AA176" s="6">
        <v>3.57</v>
      </c>
      <c r="AB176" s="6">
        <v>3.55</v>
      </c>
      <c r="AC176" s="6">
        <v>3.54</v>
      </c>
      <c r="AD176" s="6">
        <v>3.53</v>
      </c>
      <c r="AE176" s="6">
        <v>3.52</v>
      </c>
      <c r="AF176" s="6">
        <v>3.52</v>
      </c>
      <c r="AG176" s="6">
        <v>3.51</v>
      </c>
      <c r="AH176" s="6">
        <v>3.5</v>
      </c>
      <c r="AI176" s="6">
        <v>3.5</v>
      </c>
      <c r="AJ176" s="6">
        <v>3.49</v>
      </c>
      <c r="AK176" s="6">
        <v>3.49</v>
      </c>
      <c r="AL176" s="6">
        <v>3.48</v>
      </c>
      <c r="AM176" s="6">
        <v>3.48</v>
      </c>
      <c r="AN176" s="6">
        <v>3.47</v>
      </c>
      <c r="AO176" s="6">
        <v>3.47</v>
      </c>
      <c r="AP176" s="6">
        <v>3.47</v>
      </c>
      <c r="AQ176" s="6">
        <v>3.46</v>
      </c>
      <c r="AR176" s="6">
        <v>3.46</v>
      </c>
      <c r="AS176" s="6">
        <v>3.46</v>
      </c>
      <c r="AT176" s="6">
        <v>3.46</v>
      </c>
      <c r="AU176" s="6">
        <v>3.46</v>
      </c>
      <c r="AV176" s="6">
        <v>3.46</v>
      </c>
      <c r="AW176" s="6">
        <v>3.46</v>
      </c>
      <c r="AX176" s="6">
        <v>3.46</v>
      </c>
      <c r="AY176" s="6">
        <v>3.45</v>
      </c>
    </row>
    <row r="177" spans="1:51" x14ac:dyDescent="0.2">
      <c r="A177" s="5">
        <v>42613</v>
      </c>
      <c r="B177" s="6">
        <v>1.69</v>
      </c>
      <c r="C177" s="6">
        <v>1.8</v>
      </c>
      <c r="D177" s="6">
        <v>1.95</v>
      </c>
      <c r="E177" s="6">
        <v>2.12</v>
      </c>
      <c r="F177" s="6">
        <v>2.2999999999999998</v>
      </c>
      <c r="G177" s="6">
        <v>2.4700000000000002</v>
      </c>
      <c r="H177" s="6">
        <v>2.63</v>
      </c>
      <c r="I177" s="6">
        <v>2.77</v>
      </c>
      <c r="J177" s="6">
        <v>2.9</v>
      </c>
      <c r="K177" s="6">
        <v>3.02</v>
      </c>
      <c r="L177" s="6">
        <v>3.13</v>
      </c>
      <c r="M177" s="6">
        <v>3.22</v>
      </c>
      <c r="N177" s="6">
        <v>3.3</v>
      </c>
      <c r="O177" s="6">
        <v>3.36</v>
      </c>
      <c r="P177" s="6">
        <v>3.42</v>
      </c>
      <c r="Q177" s="6">
        <v>3.45</v>
      </c>
      <c r="R177" s="6">
        <v>3.48</v>
      </c>
      <c r="S177" s="6">
        <v>3.5</v>
      </c>
      <c r="T177" s="6">
        <v>3.52</v>
      </c>
      <c r="U177" s="6">
        <v>3.54</v>
      </c>
      <c r="V177" s="6">
        <v>3.54</v>
      </c>
      <c r="W177" s="6">
        <v>3.53</v>
      </c>
      <c r="X177" s="6">
        <v>3.53</v>
      </c>
      <c r="Y177" s="6">
        <v>3.53</v>
      </c>
      <c r="Z177" s="6">
        <v>3.53</v>
      </c>
      <c r="AA177" s="6">
        <v>3.52</v>
      </c>
      <c r="AB177" s="6">
        <v>3.5</v>
      </c>
      <c r="AC177" s="6">
        <v>3.49</v>
      </c>
      <c r="AD177" s="6">
        <v>3.48</v>
      </c>
      <c r="AE177" s="6">
        <v>3.47</v>
      </c>
      <c r="AF177" s="6">
        <v>3.47</v>
      </c>
      <c r="AG177" s="6">
        <v>3.46</v>
      </c>
      <c r="AH177" s="6">
        <v>3.45</v>
      </c>
      <c r="AI177" s="6">
        <v>3.45</v>
      </c>
      <c r="AJ177" s="6">
        <v>3.44</v>
      </c>
      <c r="AK177" s="6">
        <v>3.44</v>
      </c>
      <c r="AL177" s="6">
        <v>3.43</v>
      </c>
      <c r="AM177" s="6">
        <v>3.43</v>
      </c>
      <c r="AN177" s="6">
        <v>3.43</v>
      </c>
      <c r="AO177" s="6">
        <v>3.42</v>
      </c>
      <c r="AP177" s="6">
        <v>3.42</v>
      </c>
      <c r="AQ177" s="6">
        <v>3.42</v>
      </c>
      <c r="AR177" s="6">
        <v>3.42</v>
      </c>
      <c r="AS177" s="6">
        <v>3.42</v>
      </c>
      <c r="AT177" s="6">
        <v>3.41</v>
      </c>
      <c r="AU177" s="6">
        <v>3.41</v>
      </c>
      <c r="AV177" s="6">
        <v>3.41</v>
      </c>
      <c r="AW177" s="6">
        <v>3.41</v>
      </c>
      <c r="AX177" s="6">
        <v>3.41</v>
      </c>
      <c r="AY177" s="6">
        <v>3.41</v>
      </c>
    </row>
    <row r="178" spans="1:51" x14ac:dyDescent="0.2">
      <c r="A178" s="5">
        <v>42643</v>
      </c>
      <c r="B178" s="6">
        <v>1.66</v>
      </c>
      <c r="C178" s="6">
        <v>1.77</v>
      </c>
      <c r="D178" s="6">
        <v>1.91</v>
      </c>
      <c r="E178" s="6">
        <v>2.08</v>
      </c>
      <c r="F178" s="6">
        <v>2.2599999999999998</v>
      </c>
      <c r="G178" s="6">
        <v>2.4300000000000002</v>
      </c>
      <c r="H178" s="6">
        <v>2.58</v>
      </c>
      <c r="I178" s="6">
        <v>2.73</v>
      </c>
      <c r="J178" s="6">
        <v>2.85</v>
      </c>
      <c r="K178" s="6">
        <v>2.97</v>
      </c>
      <c r="L178" s="6">
        <v>3.08</v>
      </c>
      <c r="M178" s="6">
        <v>3.17</v>
      </c>
      <c r="N178" s="6">
        <v>3.25</v>
      </c>
      <c r="O178" s="6">
        <v>3.31</v>
      </c>
      <c r="P178" s="6">
        <v>3.37</v>
      </c>
      <c r="Q178" s="6">
        <v>3.4</v>
      </c>
      <c r="R178" s="6">
        <v>3.42</v>
      </c>
      <c r="S178" s="6">
        <v>3.45</v>
      </c>
      <c r="T178" s="6">
        <v>3.47</v>
      </c>
      <c r="U178" s="6">
        <v>3.49</v>
      </c>
      <c r="V178" s="6">
        <v>3.49</v>
      </c>
      <c r="W178" s="6">
        <v>3.48</v>
      </c>
      <c r="X178" s="6">
        <v>3.48</v>
      </c>
      <c r="Y178" s="6">
        <v>3.48</v>
      </c>
      <c r="Z178" s="6">
        <v>3.48</v>
      </c>
      <c r="AA178" s="6">
        <v>3.47</v>
      </c>
      <c r="AB178" s="6">
        <v>3.45</v>
      </c>
      <c r="AC178" s="6">
        <v>3.44</v>
      </c>
      <c r="AD178" s="6">
        <v>3.43</v>
      </c>
      <c r="AE178" s="6">
        <v>3.43</v>
      </c>
      <c r="AF178" s="6">
        <v>3.42</v>
      </c>
      <c r="AG178" s="6">
        <v>3.41</v>
      </c>
      <c r="AH178" s="6">
        <v>3.41</v>
      </c>
      <c r="AI178" s="6">
        <v>3.4</v>
      </c>
      <c r="AJ178" s="6">
        <v>3.4</v>
      </c>
      <c r="AK178" s="6">
        <v>3.39</v>
      </c>
      <c r="AL178" s="6">
        <v>3.39</v>
      </c>
      <c r="AM178" s="6">
        <v>3.38</v>
      </c>
      <c r="AN178" s="6">
        <v>3.38</v>
      </c>
      <c r="AO178" s="6">
        <v>3.38</v>
      </c>
      <c r="AP178" s="6">
        <v>3.37</v>
      </c>
      <c r="AQ178" s="6">
        <v>3.37</v>
      </c>
      <c r="AR178" s="6">
        <v>3.37</v>
      </c>
      <c r="AS178" s="6">
        <v>3.37</v>
      </c>
      <c r="AT178" s="6">
        <v>3.37</v>
      </c>
      <c r="AU178" s="6">
        <v>3.37</v>
      </c>
      <c r="AV178" s="6">
        <v>3.37</v>
      </c>
      <c r="AW178" s="6">
        <v>3.37</v>
      </c>
      <c r="AX178" s="6">
        <v>3.36</v>
      </c>
      <c r="AY178" s="6">
        <v>3.36</v>
      </c>
    </row>
    <row r="179" spans="1:51" x14ac:dyDescent="0.2">
      <c r="A179" s="5">
        <v>42674</v>
      </c>
      <c r="B179" s="6">
        <v>1.64</v>
      </c>
      <c r="C179" s="6">
        <v>1.74</v>
      </c>
      <c r="D179" s="6">
        <v>1.87</v>
      </c>
      <c r="E179" s="6">
        <v>2.04</v>
      </c>
      <c r="F179" s="6">
        <v>2.2200000000000002</v>
      </c>
      <c r="G179" s="6">
        <v>2.39</v>
      </c>
      <c r="H179" s="6">
        <v>2.54</v>
      </c>
      <c r="I179" s="6">
        <v>2.68</v>
      </c>
      <c r="J179" s="6">
        <v>2.81</v>
      </c>
      <c r="K179" s="6">
        <v>2.93</v>
      </c>
      <c r="L179" s="6">
        <v>3.03</v>
      </c>
      <c r="M179" s="6">
        <v>3.12</v>
      </c>
      <c r="N179" s="6">
        <v>3.2</v>
      </c>
      <c r="O179" s="6">
        <v>3.27</v>
      </c>
      <c r="P179" s="6">
        <v>3.32</v>
      </c>
      <c r="Q179" s="6">
        <v>3.35</v>
      </c>
      <c r="R179" s="6">
        <v>3.38</v>
      </c>
      <c r="S179" s="6">
        <v>3.4</v>
      </c>
      <c r="T179" s="6">
        <v>3.42</v>
      </c>
      <c r="U179" s="6">
        <v>3.44</v>
      </c>
      <c r="V179" s="6">
        <v>3.44</v>
      </c>
      <c r="W179" s="6">
        <v>3.44</v>
      </c>
      <c r="X179" s="6">
        <v>3.44</v>
      </c>
      <c r="Y179" s="6">
        <v>3.43</v>
      </c>
      <c r="Z179" s="6">
        <v>3.43</v>
      </c>
      <c r="AA179" s="6">
        <v>3.42</v>
      </c>
      <c r="AB179" s="6">
        <v>3.41</v>
      </c>
      <c r="AC179" s="6">
        <v>3.4</v>
      </c>
      <c r="AD179" s="6">
        <v>3.39</v>
      </c>
      <c r="AE179" s="6">
        <v>3.38</v>
      </c>
      <c r="AF179" s="6">
        <v>3.38</v>
      </c>
      <c r="AG179" s="6">
        <v>3.37</v>
      </c>
      <c r="AH179" s="6">
        <v>3.37</v>
      </c>
      <c r="AI179" s="6">
        <v>3.36</v>
      </c>
      <c r="AJ179" s="6">
        <v>3.36</v>
      </c>
      <c r="AK179" s="6">
        <v>3.35</v>
      </c>
      <c r="AL179" s="6">
        <v>3.35</v>
      </c>
      <c r="AM179" s="6">
        <v>3.34</v>
      </c>
      <c r="AN179" s="6">
        <v>3.34</v>
      </c>
      <c r="AO179" s="6">
        <v>3.34</v>
      </c>
      <c r="AP179" s="6">
        <v>3.33</v>
      </c>
      <c r="AQ179" s="6">
        <v>3.33</v>
      </c>
      <c r="AR179" s="6">
        <v>3.33</v>
      </c>
      <c r="AS179" s="6">
        <v>3.33</v>
      </c>
      <c r="AT179" s="6">
        <v>3.33</v>
      </c>
      <c r="AU179" s="6">
        <v>3.33</v>
      </c>
      <c r="AV179" s="6">
        <v>3.33</v>
      </c>
      <c r="AW179" s="6">
        <v>3.33</v>
      </c>
      <c r="AX179" s="6">
        <v>3.32</v>
      </c>
      <c r="AY179" s="6">
        <v>3.32</v>
      </c>
    </row>
    <row r="180" spans="1:51" x14ac:dyDescent="0.2">
      <c r="A180" s="5">
        <v>42704</v>
      </c>
      <c r="B180" s="6">
        <v>1.61</v>
      </c>
      <c r="C180" s="6">
        <v>1.71</v>
      </c>
      <c r="D180" s="6">
        <v>1.84</v>
      </c>
      <c r="E180" s="6">
        <v>2.0099999999999998</v>
      </c>
      <c r="F180" s="6">
        <v>2.1800000000000002</v>
      </c>
      <c r="G180" s="6">
        <v>2.35</v>
      </c>
      <c r="H180" s="6">
        <v>2.5</v>
      </c>
      <c r="I180" s="6">
        <v>2.64</v>
      </c>
      <c r="J180" s="6">
        <v>2.77</v>
      </c>
      <c r="K180" s="6">
        <v>2.89</v>
      </c>
      <c r="L180" s="6">
        <v>2.99</v>
      </c>
      <c r="M180" s="6">
        <v>3.08</v>
      </c>
      <c r="N180" s="6">
        <v>3.16</v>
      </c>
      <c r="O180" s="6">
        <v>3.22</v>
      </c>
      <c r="P180" s="6">
        <v>3.28</v>
      </c>
      <c r="Q180" s="6">
        <v>3.31</v>
      </c>
      <c r="R180" s="6">
        <v>3.34</v>
      </c>
      <c r="S180" s="6">
        <v>3.36</v>
      </c>
      <c r="T180" s="6">
        <v>3.38</v>
      </c>
      <c r="U180" s="6">
        <v>3.4</v>
      </c>
      <c r="V180" s="6">
        <v>3.4</v>
      </c>
      <c r="W180" s="6">
        <v>3.4</v>
      </c>
      <c r="X180" s="6">
        <v>3.4</v>
      </c>
      <c r="Y180" s="6">
        <v>3.39</v>
      </c>
      <c r="Z180" s="6">
        <v>3.39</v>
      </c>
      <c r="AA180" s="6">
        <v>3.38</v>
      </c>
      <c r="AB180" s="6">
        <v>3.37</v>
      </c>
      <c r="AC180" s="6">
        <v>3.36</v>
      </c>
      <c r="AD180" s="6">
        <v>3.35</v>
      </c>
      <c r="AE180" s="6">
        <v>3.34</v>
      </c>
      <c r="AF180" s="6">
        <v>3.34</v>
      </c>
      <c r="AG180" s="6">
        <v>3.33</v>
      </c>
      <c r="AH180" s="6">
        <v>3.33</v>
      </c>
      <c r="AI180" s="6">
        <v>3.32</v>
      </c>
      <c r="AJ180" s="6">
        <v>3.32</v>
      </c>
      <c r="AK180" s="6">
        <v>3.32</v>
      </c>
      <c r="AL180" s="6">
        <v>3.31</v>
      </c>
      <c r="AM180" s="6">
        <v>3.31</v>
      </c>
      <c r="AN180" s="6">
        <v>3.3</v>
      </c>
      <c r="AO180" s="6">
        <v>3.3</v>
      </c>
      <c r="AP180" s="6">
        <v>3.3</v>
      </c>
      <c r="AQ180" s="6">
        <v>3.3</v>
      </c>
      <c r="AR180" s="6">
        <v>3.3</v>
      </c>
      <c r="AS180" s="6">
        <v>3.3</v>
      </c>
      <c r="AT180" s="6">
        <v>3.29</v>
      </c>
      <c r="AU180" s="6">
        <v>3.29</v>
      </c>
      <c r="AV180" s="6">
        <v>3.29</v>
      </c>
      <c r="AW180" s="6">
        <v>3.29</v>
      </c>
      <c r="AX180" s="6">
        <v>3.29</v>
      </c>
      <c r="AY180" s="6">
        <v>3.29</v>
      </c>
    </row>
    <row r="181" spans="1:51" x14ac:dyDescent="0.2">
      <c r="A181" s="5">
        <v>42735</v>
      </c>
      <c r="B181" s="6">
        <v>1.59</v>
      </c>
      <c r="C181" s="6">
        <v>1.67</v>
      </c>
      <c r="D181" s="6">
        <v>1.81</v>
      </c>
      <c r="E181" s="6">
        <v>1.97</v>
      </c>
      <c r="F181" s="6">
        <v>2.14</v>
      </c>
      <c r="G181" s="6">
        <v>2.2999999999999998</v>
      </c>
      <c r="H181" s="6">
        <v>2.46</v>
      </c>
      <c r="I181" s="6">
        <v>2.6</v>
      </c>
      <c r="J181" s="6">
        <v>2.73</v>
      </c>
      <c r="K181" s="6">
        <v>2.84</v>
      </c>
      <c r="L181" s="6">
        <v>2.95</v>
      </c>
      <c r="M181" s="6">
        <v>3.04</v>
      </c>
      <c r="N181" s="6">
        <v>3.12</v>
      </c>
      <c r="O181" s="6">
        <v>3.18</v>
      </c>
      <c r="P181" s="6">
        <v>3.24</v>
      </c>
      <c r="Q181" s="6">
        <v>3.27</v>
      </c>
      <c r="R181" s="6">
        <v>3.29</v>
      </c>
      <c r="S181" s="6">
        <v>3.32</v>
      </c>
      <c r="T181" s="6">
        <v>3.34</v>
      </c>
      <c r="U181" s="6">
        <v>3.36</v>
      </c>
      <c r="V181" s="6">
        <v>3.36</v>
      </c>
      <c r="W181" s="6">
        <v>3.36</v>
      </c>
      <c r="X181" s="6">
        <v>3.35</v>
      </c>
      <c r="Y181" s="6">
        <v>3.35</v>
      </c>
      <c r="Z181" s="6">
        <v>3.35</v>
      </c>
      <c r="AA181" s="6">
        <v>3.34</v>
      </c>
      <c r="AB181" s="6">
        <v>3.33</v>
      </c>
      <c r="AC181" s="6">
        <v>3.32</v>
      </c>
      <c r="AD181" s="6">
        <v>3.31</v>
      </c>
      <c r="AE181" s="6">
        <v>3.31</v>
      </c>
      <c r="AF181" s="6">
        <v>3.3</v>
      </c>
      <c r="AG181" s="6">
        <v>3.29</v>
      </c>
      <c r="AH181" s="6">
        <v>3.29</v>
      </c>
      <c r="AI181" s="6">
        <v>3.29</v>
      </c>
      <c r="AJ181" s="6">
        <v>3.28</v>
      </c>
      <c r="AK181" s="6">
        <v>3.28</v>
      </c>
      <c r="AL181" s="6">
        <v>3.27</v>
      </c>
      <c r="AM181" s="6">
        <v>3.27</v>
      </c>
      <c r="AN181" s="6">
        <v>3.27</v>
      </c>
      <c r="AO181" s="6">
        <v>3.26</v>
      </c>
      <c r="AP181" s="6">
        <v>3.26</v>
      </c>
      <c r="AQ181" s="6">
        <v>3.26</v>
      </c>
      <c r="AR181" s="6">
        <v>3.26</v>
      </c>
      <c r="AS181" s="6">
        <v>3.26</v>
      </c>
      <c r="AT181" s="6">
        <v>3.26</v>
      </c>
      <c r="AU181" s="6">
        <v>3.26</v>
      </c>
      <c r="AV181" s="6">
        <v>3.26</v>
      </c>
      <c r="AW181" s="6">
        <v>3.26</v>
      </c>
      <c r="AX181" s="6">
        <v>3.25</v>
      </c>
      <c r="AY181" s="6">
        <v>3.25</v>
      </c>
    </row>
    <row r="182" spans="1:51" x14ac:dyDescent="0.2">
      <c r="A182" s="5">
        <v>42766</v>
      </c>
      <c r="B182" s="6">
        <v>1.57</v>
      </c>
      <c r="C182" s="6">
        <v>1.65</v>
      </c>
      <c r="D182" s="6">
        <v>1.77</v>
      </c>
      <c r="E182" s="6">
        <v>1.93</v>
      </c>
      <c r="F182" s="6">
        <v>2.1</v>
      </c>
      <c r="G182" s="6">
        <v>2.27</v>
      </c>
      <c r="H182" s="6">
        <v>2.42</v>
      </c>
      <c r="I182" s="6">
        <v>2.56</v>
      </c>
      <c r="J182" s="6">
        <v>2.69</v>
      </c>
      <c r="K182" s="6">
        <v>2.8</v>
      </c>
      <c r="L182" s="6">
        <v>2.91</v>
      </c>
      <c r="M182" s="6">
        <v>3</v>
      </c>
      <c r="N182" s="6">
        <v>3.08</v>
      </c>
      <c r="O182" s="6">
        <v>3.14</v>
      </c>
      <c r="P182" s="6">
        <v>3.2</v>
      </c>
      <c r="Q182" s="6">
        <v>3.23</v>
      </c>
      <c r="R182" s="6">
        <v>3.26</v>
      </c>
      <c r="S182" s="6">
        <v>3.28</v>
      </c>
      <c r="T182" s="6">
        <v>3.3</v>
      </c>
      <c r="U182" s="6">
        <v>3.32</v>
      </c>
      <c r="V182" s="6">
        <v>3.32</v>
      </c>
      <c r="W182" s="6">
        <v>3.32</v>
      </c>
      <c r="X182" s="6">
        <v>3.32</v>
      </c>
      <c r="Y182" s="6">
        <v>3.32</v>
      </c>
      <c r="Z182" s="6">
        <v>3.32</v>
      </c>
      <c r="AA182" s="6">
        <v>3.3</v>
      </c>
      <c r="AB182" s="6">
        <v>3.3</v>
      </c>
      <c r="AC182" s="6">
        <v>3.29</v>
      </c>
      <c r="AD182" s="6">
        <v>3.28</v>
      </c>
      <c r="AE182" s="6">
        <v>3.27</v>
      </c>
      <c r="AF182" s="6">
        <v>3.27</v>
      </c>
      <c r="AG182" s="6">
        <v>3.26</v>
      </c>
      <c r="AH182" s="6">
        <v>3.26</v>
      </c>
      <c r="AI182" s="6">
        <v>3.25</v>
      </c>
      <c r="AJ182" s="6">
        <v>3.25</v>
      </c>
      <c r="AK182" s="6">
        <v>3.24</v>
      </c>
      <c r="AL182" s="6">
        <v>3.24</v>
      </c>
      <c r="AM182" s="6">
        <v>3.24</v>
      </c>
      <c r="AN182" s="6">
        <v>3.24</v>
      </c>
      <c r="AO182" s="6">
        <v>3.23</v>
      </c>
      <c r="AP182" s="6">
        <v>3.23</v>
      </c>
      <c r="AQ182" s="6">
        <v>3.23</v>
      </c>
      <c r="AR182" s="6">
        <v>3.23</v>
      </c>
      <c r="AS182" s="6">
        <v>3.23</v>
      </c>
      <c r="AT182" s="6">
        <v>3.23</v>
      </c>
      <c r="AU182" s="6">
        <v>3.23</v>
      </c>
      <c r="AV182" s="6">
        <v>3.23</v>
      </c>
      <c r="AW182" s="6">
        <v>3.22</v>
      </c>
      <c r="AX182" s="6">
        <v>3.22</v>
      </c>
      <c r="AY182" s="6">
        <v>3.22</v>
      </c>
    </row>
    <row r="183" spans="1:51" x14ac:dyDescent="0.2">
      <c r="A183" s="5">
        <v>42794</v>
      </c>
      <c r="B183" s="6">
        <v>1.54</v>
      </c>
      <c r="C183" s="6">
        <v>1.62</v>
      </c>
      <c r="D183" s="6">
        <v>1.74</v>
      </c>
      <c r="E183" s="6">
        <v>1.9</v>
      </c>
      <c r="F183" s="6">
        <v>2.06</v>
      </c>
      <c r="G183" s="6">
        <v>2.23</v>
      </c>
      <c r="H183" s="6">
        <v>2.38</v>
      </c>
      <c r="I183" s="6">
        <v>2.52</v>
      </c>
      <c r="J183" s="6">
        <v>2.65</v>
      </c>
      <c r="K183" s="6">
        <v>2.76</v>
      </c>
      <c r="L183" s="6">
        <v>2.87</v>
      </c>
      <c r="M183" s="6">
        <v>2.96</v>
      </c>
      <c r="N183" s="6">
        <v>3.03</v>
      </c>
      <c r="O183" s="6">
        <v>3.1</v>
      </c>
      <c r="P183" s="6">
        <v>3.16</v>
      </c>
      <c r="Q183" s="6">
        <v>3.19</v>
      </c>
      <c r="R183" s="6">
        <v>3.21</v>
      </c>
      <c r="S183" s="6">
        <v>3.24</v>
      </c>
      <c r="T183" s="6">
        <v>3.26</v>
      </c>
      <c r="U183" s="6">
        <v>3.28</v>
      </c>
      <c r="V183" s="6">
        <v>3.28</v>
      </c>
      <c r="W183" s="6">
        <v>3.28</v>
      </c>
      <c r="X183" s="6">
        <v>3.28</v>
      </c>
      <c r="Y183" s="6">
        <v>3.28</v>
      </c>
      <c r="Z183" s="6">
        <v>3.28</v>
      </c>
      <c r="AA183" s="6">
        <v>3.27</v>
      </c>
      <c r="AB183" s="6">
        <v>3.26</v>
      </c>
      <c r="AC183" s="6">
        <v>3.25</v>
      </c>
      <c r="AD183" s="6">
        <v>3.24</v>
      </c>
      <c r="AE183" s="6">
        <v>3.23</v>
      </c>
      <c r="AF183" s="6">
        <v>3.23</v>
      </c>
      <c r="AG183" s="6">
        <v>3.22</v>
      </c>
      <c r="AH183" s="6">
        <v>3.22</v>
      </c>
      <c r="AI183" s="6">
        <v>3.22</v>
      </c>
      <c r="AJ183" s="6">
        <v>3.21</v>
      </c>
      <c r="AK183" s="6">
        <v>3.21</v>
      </c>
      <c r="AL183" s="6">
        <v>3.21</v>
      </c>
      <c r="AM183" s="6">
        <v>3.2</v>
      </c>
      <c r="AN183" s="6">
        <v>3.2</v>
      </c>
      <c r="AO183" s="6">
        <v>3.2</v>
      </c>
      <c r="AP183" s="6">
        <v>3.2</v>
      </c>
      <c r="AQ183" s="6">
        <v>3.2</v>
      </c>
      <c r="AR183" s="6">
        <v>3.19</v>
      </c>
      <c r="AS183" s="6">
        <v>3.19</v>
      </c>
      <c r="AT183" s="6">
        <v>3.19</v>
      </c>
      <c r="AU183" s="6">
        <v>3.19</v>
      </c>
      <c r="AV183" s="6">
        <v>3.19</v>
      </c>
      <c r="AW183" s="6">
        <v>3.19</v>
      </c>
      <c r="AX183" s="6">
        <v>3.19</v>
      </c>
      <c r="AY183" s="6">
        <v>3.19</v>
      </c>
    </row>
    <row r="184" spans="1:51" x14ac:dyDescent="0.2">
      <c r="A184" s="5">
        <v>42825</v>
      </c>
      <c r="B184" s="6">
        <v>1.52</v>
      </c>
      <c r="C184" s="6">
        <v>1.59</v>
      </c>
      <c r="D184" s="6">
        <v>1.71</v>
      </c>
      <c r="E184" s="6">
        <v>1.87</v>
      </c>
      <c r="F184" s="6">
        <v>2.0299999999999998</v>
      </c>
      <c r="G184" s="6">
        <v>2.19</v>
      </c>
      <c r="H184" s="6">
        <v>2.34</v>
      </c>
      <c r="I184" s="6">
        <v>2.48</v>
      </c>
      <c r="J184" s="6">
        <v>2.61</v>
      </c>
      <c r="K184" s="6">
        <v>2.72</v>
      </c>
      <c r="L184" s="6">
        <v>2.83</v>
      </c>
      <c r="M184" s="6">
        <v>2.92</v>
      </c>
      <c r="N184" s="6">
        <v>2.99</v>
      </c>
      <c r="O184" s="6">
        <v>3.06</v>
      </c>
      <c r="P184" s="6">
        <v>3.12</v>
      </c>
      <c r="Q184" s="6">
        <v>3.15</v>
      </c>
      <c r="R184" s="6">
        <v>3.17</v>
      </c>
      <c r="S184" s="6">
        <v>3.2</v>
      </c>
      <c r="T184" s="6">
        <v>3.22</v>
      </c>
      <c r="U184" s="6">
        <v>3.24</v>
      </c>
      <c r="V184" s="6">
        <v>3.24</v>
      </c>
      <c r="W184" s="6">
        <v>3.24</v>
      </c>
      <c r="X184" s="6">
        <v>3.24</v>
      </c>
      <c r="Y184" s="6">
        <v>3.24</v>
      </c>
      <c r="Z184" s="6">
        <v>3.24</v>
      </c>
      <c r="AA184" s="6">
        <v>3.23</v>
      </c>
      <c r="AB184" s="6">
        <v>3.22</v>
      </c>
      <c r="AC184" s="6">
        <v>3.21</v>
      </c>
      <c r="AD184" s="6">
        <v>3.2</v>
      </c>
      <c r="AE184" s="6">
        <v>3.2</v>
      </c>
      <c r="AF184" s="6">
        <v>3.19</v>
      </c>
      <c r="AG184" s="6">
        <v>3.19</v>
      </c>
      <c r="AH184" s="6">
        <v>3.19</v>
      </c>
      <c r="AI184" s="6">
        <v>3.18</v>
      </c>
      <c r="AJ184" s="6">
        <v>3.18</v>
      </c>
      <c r="AK184" s="6">
        <v>3.18</v>
      </c>
      <c r="AL184" s="6">
        <v>3.17</v>
      </c>
      <c r="AM184" s="6">
        <v>3.17</v>
      </c>
      <c r="AN184" s="6">
        <v>3.17</v>
      </c>
      <c r="AO184" s="6">
        <v>3.17</v>
      </c>
      <c r="AP184" s="6">
        <v>3.16</v>
      </c>
      <c r="AQ184" s="6">
        <v>3.16</v>
      </c>
      <c r="AR184" s="6">
        <v>3.16</v>
      </c>
      <c r="AS184" s="6">
        <v>3.16</v>
      </c>
      <c r="AT184" s="6">
        <v>3.16</v>
      </c>
      <c r="AU184" s="6">
        <v>3.16</v>
      </c>
      <c r="AV184" s="6">
        <v>3.16</v>
      </c>
      <c r="AW184" s="6">
        <v>3.16</v>
      </c>
      <c r="AX184" s="6">
        <v>3.16</v>
      </c>
      <c r="AY184" s="6">
        <v>3.16</v>
      </c>
    </row>
    <row r="185" spans="1:51" x14ac:dyDescent="0.2">
      <c r="A185" s="5">
        <v>42855</v>
      </c>
      <c r="B185" s="6">
        <v>1.49</v>
      </c>
      <c r="C185" s="6">
        <v>1.56</v>
      </c>
      <c r="D185" s="6">
        <v>1.68</v>
      </c>
      <c r="E185" s="6">
        <v>1.83</v>
      </c>
      <c r="F185" s="6">
        <v>1.99</v>
      </c>
      <c r="G185" s="6">
        <v>2.16</v>
      </c>
      <c r="H185" s="6">
        <v>2.2999999999999998</v>
      </c>
      <c r="I185" s="6">
        <v>2.44</v>
      </c>
      <c r="J185" s="6">
        <v>2.57</v>
      </c>
      <c r="K185" s="6">
        <v>2.69</v>
      </c>
      <c r="L185" s="6">
        <v>2.79</v>
      </c>
      <c r="M185" s="6">
        <v>2.88</v>
      </c>
      <c r="N185" s="6">
        <v>2.96</v>
      </c>
      <c r="O185" s="6">
        <v>3.02</v>
      </c>
      <c r="P185" s="6">
        <v>3.08</v>
      </c>
      <c r="Q185" s="6">
        <v>3.11</v>
      </c>
      <c r="R185" s="6">
        <v>3.14</v>
      </c>
      <c r="S185" s="6">
        <v>3.16</v>
      </c>
      <c r="T185" s="6">
        <v>3.18</v>
      </c>
      <c r="U185" s="6">
        <v>3.2</v>
      </c>
      <c r="V185" s="6">
        <v>3.2</v>
      </c>
      <c r="W185" s="6">
        <v>3.2</v>
      </c>
      <c r="X185" s="6">
        <v>3.2</v>
      </c>
      <c r="Y185" s="6">
        <v>3.2</v>
      </c>
      <c r="Z185" s="6">
        <v>3.2</v>
      </c>
      <c r="AA185" s="6">
        <v>3.19</v>
      </c>
      <c r="AB185" s="6">
        <v>3.18</v>
      </c>
      <c r="AC185" s="6">
        <v>3.18</v>
      </c>
      <c r="AD185" s="6">
        <v>3.17</v>
      </c>
      <c r="AE185" s="6">
        <v>3.16</v>
      </c>
      <c r="AF185" s="6">
        <v>3.16</v>
      </c>
      <c r="AG185" s="6">
        <v>3.16</v>
      </c>
      <c r="AH185" s="6">
        <v>3.15</v>
      </c>
      <c r="AI185" s="6">
        <v>3.15</v>
      </c>
      <c r="AJ185" s="6">
        <v>3.15</v>
      </c>
      <c r="AK185" s="6">
        <v>3.14</v>
      </c>
      <c r="AL185" s="6">
        <v>3.14</v>
      </c>
      <c r="AM185" s="6">
        <v>3.14</v>
      </c>
      <c r="AN185" s="6">
        <v>3.14</v>
      </c>
      <c r="AO185" s="6">
        <v>3.13</v>
      </c>
      <c r="AP185" s="6">
        <v>3.13</v>
      </c>
      <c r="AQ185" s="6">
        <v>3.13</v>
      </c>
      <c r="AR185" s="6">
        <v>3.13</v>
      </c>
      <c r="AS185" s="6">
        <v>3.13</v>
      </c>
      <c r="AT185" s="6">
        <v>3.13</v>
      </c>
      <c r="AU185" s="6">
        <v>3.13</v>
      </c>
      <c r="AV185" s="6">
        <v>3.13</v>
      </c>
      <c r="AW185" s="6">
        <v>3.13</v>
      </c>
      <c r="AX185" s="6">
        <v>3.13</v>
      </c>
      <c r="AY185" s="6">
        <v>3.13</v>
      </c>
    </row>
    <row r="186" spans="1:51" x14ac:dyDescent="0.2">
      <c r="A186" s="5">
        <v>42886</v>
      </c>
      <c r="B186" s="6">
        <v>1.47</v>
      </c>
      <c r="C186" s="6">
        <v>1.54</v>
      </c>
      <c r="D186" s="6">
        <v>1.65</v>
      </c>
      <c r="E186" s="6">
        <v>1.8</v>
      </c>
      <c r="F186" s="6">
        <v>1.96</v>
      </c>
      <c r="G186" s="6">
        <v>2.12</v>
      </c>
      <c r="H186" s="6">
        <v>2.27</v>
      </c>
      <c r="I186" s="6">
        <v>2.41</v>
      </c>
      <c r="J186" s="6">
        <v>2.5299999999999998</v>
      </c>
      <c r="K186" s="6">
        <v>2.65</v>
      </c>
      <c r="L186" s="6">
        <v>2.75</v>
      </c>
      <c r="M186" s="6">
        <v>2.84</v>
      </c>
      <c r="N186" s="6">
        <v>2.92</v>
      </c>
      <c r="O186" s="6">
        <v>2.98</v>
      </c>
      <c r="P186" s="6">
        <v>3.04</v>
      </c>
      <c r="Q186" s="6">
        <v>3.07</v>
      </c>
      <c r="R186" s="6">
        <v>3.1</v>
      </c>
      <c r="S186" s="6">
        <v>3.12</v>
      </c>
      <c r="T186" s="6">
        <v>3.15</v>
      </c>
      <c r="U186" s="6">
        <v>3.17</v>
      </c>
      <c r="V186" s="6">
        <v>3.17</v>
      </c>
      <c r="W186" s="6">
        <v>3.17</v>
      </c>
      <c r="X186" s="6">
        <v>3.17</v>
      </c>
      <c r="Y186" s="6">
        <v>3.17</v>
      </c>
      <c r="Z186" s="6">
        <v>3.17</v>
      </c>
      <c r="AA186" s="6">
        <v>3.16</v>
      </c>
      <c r="AB186" s="6">
        <v>3.15</v>
      </c>
      <c r="AC186" s="6">
        <v>3.14</v>
      </c>
      <c r="AD186" s="6">
        <v>3.14</v>
      </c>
      <c r="AE186" s="6">
        <v>3.13</v>
      </c>
      <c r="AF186" s="6">
        <v>3.13</v>
      </c>
      <c r="AG186" s="6">
        <v>3.12</v>
      </c>
      <c r="AH186" s="6">
        <v>3.12</v>
      </c>
      <c r="AI186" s="6">
        <v>3.12</v>
      </c>
      <c r="AJ186" s="6">
        <v>3.12</v>
      </c>
      <c r="AK186" s="6">
        <v>3.11</v>
      </c>
      <c r="AL186" s="6">
        <v>3.11</v>
      </c>
      <c r="AM186" s="6">
        <v>3.11</v>
      </c>
      <c r="AN186" s="6">
        <v>3.11</v>
      </c>
      <c r="AO186" s="6">
        <v>3.1</v>
      </c>
      <c r="AP186" s="6">
        <v>3.1</v>
      </c>
      <c r="AQ186" s="6">
        <v>3.1</v>
      </c>
      <c r="AR186" s="6">
        <v>3.1</v>
      </c>
      <c r="AS186" s="6">
        <v>3.1</v>
      </c>
      <c r="AT186" s="6">
        <v>3.1</v>
      </c>
      <c r="AU186" s="6">
        <v>3.1</v>
      </c>
      <c r="AV186" s="6">
        <v>3.1</v>
      </c>
      <c r="AW186" s="6">
        <v>3.1</v>
      </c>
      <c r="AX186" s="6">
        <v>3.1</v>
      </c>
      <c r="AY186" s="6">
        <v>3.1</v>
      </c>
    </row>
    <row r="187" spans="1:51" x14ac:dyDescent="0.2">
      <c r="A187" s="5">
        <v>42916</v>
      </c>
      <c r="B187" s="6">
        <v>1.44</v>
      </c>
      <c r="C187" s="6">
        <v>1.51</v>
      </c>
      <c r="D187" s="6">
        <v>1.62</v>
      </c>
      <c r="E187" s="6">
        <v>1.77</v>
      </c>
      <c r="F187" s="6">
        <v>1.93</v>
      </c>
      <c r="G187" s="6">
        <v>2.09</v>
      </c>
      <c r="H187" s="6">
        <v>2.23</v>
      </c>
      <c r="I187" s="6">
        <v>2.37</v>
      </c>
      <c r="J187" s="6">
        <v>2.5</v>
      </c>
      <c r="K187" s="6">
        <v>2.61</v>
      </c>
      <c r="L187" s="6">
        <v>2.72</v>
      </c>
      <c r="M187" s="6">
        <v>2.81</v>
      </c>
      <c r="N187" s="6">
        <v>2.88</v>
      </c>
      <c r="O187" s="6">
        <v>2.95</v>
      </c>
      <c r="P187" s="6">
        <v>3</v>
      </c>
      <c r="Q187" s="6">
        <v>3.04</v>
      </c>
      <c r="R187" s="6">
        <v>3.06</v>
      </c>
      <c r="S187" s="6">
        <v>3.09</v>
      </c>
      <c r="T187" s="6">
        <v>3.11</v>
      </c>
      <c r="U187" s="6">
        <v>3.13</v>
      </c>
      <c r="V187" s="6">
        <v>3.13</v>
      </c>
      <c r="W187" s="6">
        <v>3.13</v>
      </c>
      <c r="X187" s="6">
        <v>3.13</v>
      </c>
      <c r="Y187" s="6">
        <v>3.13</v>
      </c>
      <c r="Z187" s="6">
        <v>3.14</v>
      </c>
      <c r="AA187" s="6">
        <v>3.13</v>
      </c>
      <c r="AB187" s="6">
        <v>3.12</v>
      </c>
      <c r="AC187" s="6">
        <v>3.11</v>
      </c>
      <c r="AD187" s="6">
        <v>3.11</v>
      </c>
      <c r="AE187" s="6">
        <v>3.1</v>
      </c>
      <c r="AF187" s="6">
        <v>3.1</v>
      </c>
      <c r="AG187" s="6">
        <v>3.09</v>
      </c>
      <c r="AH187" s="6">
        <v>3.09</v>
      </c>
      <c r="AI187" s="6">
        <v>3.09</v>
      </c>
      <c r="AJ187" s="6">
        <v>3.09</v>
      </c>
      <c r="AK187" s="6">
        <v>3.08</v>
      </c>
      <c r="AL187" s="6">
        <v>3.08</v>
      </c>
      <c r="AM187" s="6">
        <v>3.08</v>
      </c>
      <c r="AN187" s="6">
        <v>3.08</v>
      </c>
      <c r="AO187" s="6">
        <v>3.08</v>
      </c>
      <c r="AP187" s="6">
        <v>3.08</v>
      </c>
      <c r="AQ187" s="6">
        <v>3.07</v>
      </c>
      <c r="AR187" s="6">
        <v>3.07</v>
      </c>
      <c r="AS187" s="6">
        <v>3.07</v>
      </c>
      <c r="AT187" s="6">
        <v>3.07</v>
      </c>
      <c r="AU187" s="6">
        <v>3.07</v>
      </c>
      <c r="AV187" s="6">
        <v>3.07</v>
      </c>
      <c r="AW187" s="6">
        <v>3.07</v>
      </c>
      <c r="AX187" s="6">
        <v>3.07</v>
      </c>
      <c r="AY187" s="6">
        <v>3.07</v>
      </c>
    </row>
    <row r="188" spans="1:51" x14ac:dyDescent="0.2">
      <c r="A188" s="5">
        <v>42947</v>
      </c>
      <c r="B188" s="6">
        <v>1.41</v>
      </c>
      <c r="C188" s="6">
        <v>1.48</v>
      </c>
      <c r="D188" s="6">
        <v>1.59</v>
      </c>
      <c r="E188" s="6">
        <v>1.74</v>
      </c>
      <c r="F188" s="6">
        <v>1.89</v>
      </c>
      <c r="G188" s="6">
        <v>2.0499999999999998</v>
      </c>
      <c r="H188" s="6">
        <v>2.2000000000000002</v>
      </c>
      <c r="I188" s="6">
        <v>2.34</v>
      </c>
      <c r="J188" s="6">
        <v>2.46</v>
      </c>
      <c r="K188" s="6">
        <v>2.58</v>
      </c>
      <c r="L188" s="6">
        <v>2.68</v>
      </c>
      <c r="M188" s="6">
        <v>2.77</v>
      </c>
      <c r="N188" s="6">
        <v>2.85</v>
      </c>
      <c r="O188" s="6">
        <v>2.91</v>
      </c>
      <c r="P188" s="6">
        <v>2.97</v>
      </c>
      <c r="Q188" s="6">
        <v>3</v>
      </c>
      <c r="R188" s="6">
        <v>3.03</v>
      </c>
      <c r="S188" s="6">
        <v>3.05</v>
      </c>
      <c r="T188" s="6">
        <v>3.08</v>
      </c>
      <c r="U188" s="6">
        <v>3.1</v>
      </c>
      <c r="V188" s="6">
        <v>3.1</v>
      </c>
      <c r="W188" s="6">
        <v>3.1</v>
      </c>
      <c r="X188" s="6">
        <v>3.1</v>
      </c>
      <c r="Y188" s="6">
        <v>3.1</v>
      </c>
      <c r="Z188" s="6">
        <v>3.1</v>
      </c>
      <c r="AA188" s="6">
        <v>3.1</v>
      </c>
      <c r="AB188" s="6">
        <v>3.09</v>
      </c>
      <c r="AC188" s="6">
        <v>3.08</v>
      </c>
      <c r="AD188" s="6">
        <v>3.08</v>
      </c>
      <c r="AE188" s="6">
        <v>3.07</v>
      </c>
      <c r="AF188" s="6">
        <v>3.07</v>
      </c>
      <c r="AG188" s="6">
        <v>3.06</v>
      </c>
      <c r="AH188" s="6">
        <v>3.06</v>
      </c>
      <c r="AI188" s="6">
        <v>3.06</v>
      </c>
      <c r="AJ188" s="6">
        <v>3.06</v>
      </c>
      <c r="AK188" s="6">
        <v>3.06</v>
      </c>
      <c r="AL188" s="6">
        <v>3.05</v>
      </c>
      <c r="AM188" s="6">
        <v>3.05</v>
      </c>
      <c r="AN188" s="6">
        <v>3.05</v>
      </c>
      <c r="AO188" s="6">
        <v>3.05</v>
      </c>
      <c r="AP188" s="6">
        <v>3.05</v>
      </c>
      <c r="AQ188" s="6">
        <v>3.05</v>
      </c>
      <c r="AR188" s="6">
        <v>3.05</v>
      </c>
      <c r="AS188" s="6">
        <v>3.04</v>
      </c>
      <c r="AT188" s="6">
        <v>3.04</v>
      </c>
      <c r="AU188" s="6">
        <v>3.04</v>
      </c>
      <c r="AV188" s="6">
        <v>3.04</v>
      </c>
      <c r="AW188" s="6">
        <v>3.04</v>
      </c>
      <c r="AX188" s="6">
        <v>3.04</v>
      </c>
      <c r="AY188" s="6">
        <v>3.04</v>
      </c>
    </row>
    <row r="189" spans="1:51" x14ac:dyDescent="0.2">
      <c r="A189" s="5">
        <v>42978</v>
      </c>
      <c r="B189" s="6">
        <v>1.38</v>
      </c>
      <c r="C189" s="6">
        <v>1.45</v>
      </c>
      <c r="D189" s="6">
        <v>1.56</v>
      </c>
      <c r="E189" s="6">
        <v>1.71</v>
      </c>
      <c r="F189" s="6">
        <v>1.87</v>
      </c>
      <c r="G189" s="6">
        <v>2.02</v>
      </c>
      <c r="H189" s="6">
        <v>2.17</v>
      </c>
      <c r="I189" s="6">
        <v>2.31</v>
      </c>
      <c r="J189" s="6">
        <v>2.4300000000000002</v>
      </c>
      <c r="K189" s="6">
        <v>2.5499999999999998</v>
      </c>
      <c r="L189" s="6">
        <v>2.66</v>
      </c>
      <c r="M189" s="6">
        <v>2.74</v>
      </c>
      <c r="N189" s="6">
        <v>2.82</v>
      </c>
      <c r="O189" s="6">
        <v>2.89</v>
      </c>
      <c r="P189" s="6">
        <v>2.94</v>
      </c>
      <c r="Q189" s="6">
        <v>2.97</v>
      </c>
      <c r="R189" s="6">
        <v>3</v>
      </c>
      <c r="S189" s="6">
        <v>3.03</v>
      </c>
      <c r="T189" s="6">
        <v>3.05</v>
      </c>
      <c r="U189" s="6">
        <v>3.07</v>
      </c>
      <c r="V189" s="6">
        <v>3.07</v>
      </c>
      <c r="W189" s="6">
        <v>3.07</v>
      </c>
      <c r="X189" s="6">
        <v>3.08</v>
      </c>
      <c r="Y189" s="6">
        <v>3.08</v>
      </c>
      <c r="Z189" s="6">
        <v>3.08</v>
      </c>
      <c r="AA189" s="6">
        <v>3.07</v>
      </c>
      <c r="AB189" s="6">
        <v>3.06</v>
      </c>
      <c r="AC189" s="6">
        <v>3.06</v>
      </c>
      <c r="AD189" s="6">
        <v>3.05</v>
      </c>
      <c r="AE189" s="6">
        <v>3.05</v>
      </c>
      <c r="AF189" s="6">
        <v>3.05</v>
      </c>
      <c r="AG189" s="6">
        <v>3.04</v>
      </c>
      <c r="AH189" s="6">
        <v>3.04</v>
      </c>
      <c r="AI189" s="6">
        <v>3.04</v>
      </c>
      <c r="AJ189" s="6">
        <v>3.04</v>
      </c>
      <c r="AK189" s="6">
        <v>3.03</v>
      </c>
      <c r="AL189" s="6">
        <v>3.03</v>
      </c>
      <c r="AM189" s="6">
        <v>3.03</v>
      </c>
      <c r="AN189" s="6">
        <v>3.03</v>
      </c>
      <c r="AO189" s="6">
        <v>3.03</v>
      </c>
      <c r="AP189" s="6">
        <v>3.03</v>
      </c>
      <c r="AQ189" s="6">
        <v>3.03</v>
      </c>
      <c r="AR189" s="6">
        <v>3.02</v>
      </c>
      <c r="AS189" s="6">
        <v>3.02</v>
      </c>
      <c r="AT189" s="6">
        <v>3.02</v>
      </c>
      <c r="AU189" s="6">
        <v>3.02</v>
      </c>
      <c r="AV189" s="6">
        <v>3.02</v>
      </c>
      <c r="AW189" s="6">
        <v>3.02</v>
      </c>
      <c r="AX189" s="6">
        <v>3.02</v>
      </c>
      <c r="AY189" s="6">
        <v>3.02</v>
      </c>
    </row>
    <row r="190" spans="1:51" x14ac:dyDescent="0.2">
      <c r="A190" s="5">
        <v>43008</v>
      </c>
      <c r="B190" s="6">
        <v>1.36</v>
      </c>
      <c r="C190" s="6">
        <v>1.42</v>
      </c>
      <c r="D190" s="6">
        <v>1.53</v>
      </c>
      <c r="E190" s="6">
        <v>1.68</v>
      </c>
      <c r="F190" s="6">
        <v>1.84</v>
      </c>
      <c r="G190" s="6">
        <v>1.99</v>
      </c>
      <c r="H190" s="6">
        <v>2.14</v>
      </c>
      <c r="I190" s="6">
        <v>2.2799999999999998</v>
      </c>
      <c r="J190" s="6">
        <v>2.4</v>
      </c>
      <c r="K190" s="6">
        <v>2.52</v>
      </c>
      <c r="L190" s="6">
        <v>2.63</v>
      </c>
      <c r="M190" s="6">
        <v>2.71</v>
      </c>
      <c r="N190" s="6">
        <v>2.79</v>
      </c>
      <c r="O190" s="6">
        <v>2.86</v>
      </c>
      <c r="P190" s="6">
        <v>2.91</v>
      </c>
      <c r="Q190" s="6">
        <v>2.95</v>
      </c>
      <c r="R190" s="6">
        <v>2.97</v>
      </c>
      <c r="S190" s="6">
        <v>3</v>
      </c>
      <c r="T190" s="6">
        <v>3.02</v>
      </c>
      <c r="U190" s="6">
        <v>3.04</v>
      </c>
      <c r="V190" s="6">
        <v>3.05</v>
      </c>
      <c r="W190" s="6">
        <v>3.05</v>
      </c>
      <c r="X190" s="6">
        <v>3.05</v>
      </c>
      <c r="Y190" s="6">
        <v>3.05</v>
      </c>
      <c r="Z190" s="6">
        <v>3.05</v>
      </c>
      <c r="AA190" s="6">
        <v>3.05</v>
      </c>
      <c r="AB190" s="6">
        <v>3.04</v>
      </c>
      <c r="AC190" s="6">
        <v>3.03</v>
      </c>
      <c r="AD190" s="6">
        <v>3.03</v>
      </c>
      <c r="AE190" s="6">
        <v>3.02</v>
      </c>
      <c r="AF190" s="6">
        <v>3.02</v>
      </c>
      <c r="AG190" s="6">
        <v>3.02</v>
      </c>
      <c r="AH190" s="6">
        <v>3.02</v>
      </c>
      <c r="AI190" s="6">
        <v>3.02</v>
      </c>
      <c r="AJ190" s="6">
        <v>3.01</v>
      </c>
      <c r="AK190" s="6">
        <v>3.01</v>
      </c>
      <c r="AL190" s="6">
        <v>3.01</v>
      </c>
      <c r="AM190" s="6">
        <v>3.01</v>
      </c>
      <c r="AN190" s="6">
        <v>3.01</v>
      </c>
      <c r="AO190" s="6">
        <v>3.01</v>
      </c>
      <c r="AP190" s="6">
        <v>3.01</v>
      </c>
      <c r="AQ190" s="6">
        <v>3</v>
      </c>
      <c r="AR190" s="6">
        <v>3</v>
      </c>
      <c r="AS190" s="6">
        <v>3</v>
      </c>
      <c r="AT190" s="6">
        <v>3</v>
      </c>
      <c r="AU190" s="6">
        <v>3</v>
      </c>
      <c r="AV190" s="6">
        <v>3</v>
      </c>
      <c r="AW190" s="6">
        <v>3</v>
      </c>
      <c r="AX190" s="6">
        <v>3</v>
      </c>
      <c r="AY190" s="6">
        <v>3</v>
      </c>
    </row>
    <row r="191" spans="1:51" x14ac:dyDescent="0.2">
      <c r="A191" s="5">
        <v>43039</v>
      </c>
      <c r="B191" s="6">
        <v>1.33</v>
      </c>
      <c r="C191" s="6">
        <v>1.39</v>
      </c>
      <c r="D191" s="6">
        <v>1.5</v>
      </c>
      <c r="E191" s="6">
        <v>1.65</v>
      </c>
      <c r="F191" s="6">
        <v>1.8</v>
      </c>
      <c r="G191" s="6">
        <v>1.96</v>
      </c>
      <c r="H191" s="6">
        <v>2.11</v>
      </c>
      <c r="I191" s="6">
        <v>2.2400000000000002</v>
      </c>
      <c r="J191" s="6">
        <v>2.37</v>
      </c>
      <c r="K191" s="6">
        <v>2.4900000000000002</v>
      </c>
      <c r="L191" s="6">
        <v>2.59</v>
      </c>
      <c r="M191" s="6">
        <v>2.68</v>
      </c>
      <c r="N191" s="6">
        <v>2.76</v>
      </c>
      <c r="O191" s="6">
        <v>2.82</v>
      </c>
      <c r="P191" s="6">
        <v>2.88</v>
      </c>
      <c r="Q191" s="6">
        <v>2.91</v>
      </c>
      <c r="R191" s="6">
        <v>2.94</v>
      </c>
      <c r="S191" s="6">
        <v>2.97</v>
      </c>
      <c r="T191" s="6">
        <v>2.99</v>
      </c>
      <c r="U191" s="6">
        <v>3.01</v>
      </c>
      <c r="V191" s="6">
        <v>3.02</v>
      </c>
      <c r="W191" s="6">
        <v>3.02</v>
      </c>
      <c r="X191" s="6">
        <v>3.02</v>
      </c>
      <c r="Y191" s="6">
        <v>3.02</v>
      </c>
      <c r="Z191" s="6">
        <v>3.02</v>
      </c>
      <c r="AA191" s="6">
        <v>3.02</v>
      </c>
      <c r="AB191" s="6">
        <v>3.01</v>
      </c>
      <c r="AC191" s="6">
        <v>3.01</v>
      </c>
      <c r="AD191" s="6">
        <v>3</v>
      </c>
      <c r="AE191" s="6">
        <v>3</v>
      </c>
      <c r="AF191" s="6">
        <v>3</v>
      </c>
      <c r="AG191" s="6">
        <v>3</v>
      </c>
      <c r="AH191" s="6">
        <v>2.99</v>
      </c>
      <c r="AI191" s="6">
        <v>2.99</v>
      </c>
      <c r="AJ191" s="6">
        <v>2.99</v>
      </c>
      <c r="AK191" s="6">
        <v>2.99</v>
      </c>
      <c r="AL191" s="6">
        <v>2.99</v>
      </c>
      <c r="AM191" s="6">
        <v>2.99</v>
      </c>
      <c r="AN191" s="6">
        <v>2.99</v>
      </c>
      <c r="AO191" s="6">
        <v>2.98</v>
      </c>
      <c r="AP191" s="6">
        <v>2.98</v>
      </c>
      <c r="AQ191" s="6">
        <v>2.98</v>
      </c>
      <c r="AR191" s="6">
        <v>2.98</v>
      </c>
      <c r="AS191" s="6">
        <v>2.98</v>
      </c>
      <c r="AT191" s="6">
        <v>2.98</v>
      </c>
      <c r="AU191" s="6">
        <v>2.98</v>
      </c>
      <c r="AV191" s="6">
        <v>2.98</v>
      </c>
      <c r="AW191" s="6">
        <v>2.98</v>
      </c>
      <c r="AX191" s="6">
        <v>2.98</v>
      </c>
      <c r="AY191" s="6">
        <v>2.98</v>
      </c>
    </row>
    <row r="192" spans="1:51" x14ac:dyDescent="0.2">
      <c r="A192" s="5">
        <v>43069</v>
      </c>
      <c r="B192" s="6">
        <v>1.29</v>
      </c>
      <c r="C192" s="6">
        <v>1.36</v>
      </c>
      <c r="D192" s="6">
        <v>1.47</v>
      </c>
      <c r="E192" s="6">
        <v>1.61</v>
      </c>
      <c r="F192" s="6">
        <v>1.76</v>
      </c>
      <c r="G192" s="6">
        <v>1.92</v>
      </c>
      <c r="H192" s="6">
        <v>2.0699999999999998</v>
      </c>
      <c r="I192" s="6">
        <v>2.2000000000000002</v>
      </c>
      <c r="J192" s="6">
        <v>2.33</v>
      </c>
      <c r="K192" s="6">
        <v>2.4500000000000002</v>
      </c>
      <c r="L192" s="6">
        <v>2.5499999999999998</v>
      </c>
      <c r="M192" s="6">
        <v>2.64</v>
      </c>
      <c r="N192" s="6">
        <v>2.72</v>
      </c>
      <c r="O192" s="6">
        <v>2.79</v>
      </c>
      <c r="P192" s="6">
        <v>2.84</v>
      </c>
      <c r="Q192" s="6">
        <v>2.88</v>
      </c>
      <c r="R192" s="6">
        <v>2.91</v>
      </c>
      <c r="S192" s="6">
        <v>2.93</v>
      </c>
      <c r="T192" s="6">
        <v>2.95</v>
      </c>
      <c r="U192" s="6">
        <v>2.98</v>
      </c>
      <c r="V192" s="6">
        <v>2.98</v>
      </c>
      <c r="W192" s="6">
        <v>2.98</v>
      </c>
      <c r="X192" s="6">
        <v>2.99</v>
      </c>
      <c r="Y192" s="6">
        <v>2.99</v>
      </c>
      <c r="Z192" s="6">
        <v>2.99</v>
      </c>
      <c r="AA192" s="6">
        <v>2.99</v>
      </c>
      <c r="AB192" s="6">
        <v>2.98</v>
      </c>
      <c r="AC192" s="6">
        <v>2.98</v>
      </c>
      <c r="AD192" s="6">
        <v>2.97</v>
      </c>
      <c r="AE192" s="6">
        <v>2.97</v>
      </c>
      <c r="AF192" s="6">
        <v>2.97</v>
      </c>
      <c r="AG192" s="6">
        <v>2.97</v>
      </c>
      <c r="AH192" s="6">
        <v>2.96</v>
      </c>
      <c r="AI192" s="6">
        <v>2.96</v>
      </c>
      <c r="AJ192" s="6">
        <v>2.96</v>
      </c>
      <c r="AK192" s="6">
        <v>2.96</v>
      </c>
      <c r="AL192" s="6">
        <v>2.96</v>
      </c>
      <c r="AM192" s="6">
        <v>2.96</v>
      </c>
      <c r="AN192" s="6">
        <v>2.96</v>
      </c>
      <c r="AO192" s="6">
        <v>2.96</v>
      </c>
      <c r="AP192" s="6">
        <v>2.96</v>
      </c>
      <c r="AQ192" s="6">
        <v>2.95</v>
      </c>
      <c r="AR192" s="6">
        <v>2.95</v>
      </c>
      <c r="AS192" s="6">
        <v>2.95</v>
      </c>
      <c r="AT192" s="6">
        <v>2.95</v>
      </c>
      <c r="AU192" s="6">
        <v>2.95</v>
      </c>
      <c r="AV192" s="6">
        <v>2.95</v>
      </c>
      <c r="AW192" s="6">
        <v>2.95</v>
      </c>
      <c r="AX192" s="6">
        <v>2.95</v>
      </c>
      <c r="AY192" s="6">
        <v>2.95</v>
      </c>
    </row>
    <row r="193" spans="1:51" x14ac:dyDescent="0.2">
      <c r="A193" s="5">
        <v>43100</v>
      </c>
      <c r="B193" s="6">
        <v>1.26</v>
      </c>
      <c r="C193" s="6">
        <v>1.33</v>
      </c>
      <c r="D193" s="6">
        <v>1.43</v>
      </c>
      <c r="E193" s="6">
        <v>1.58</v>
      </c>
      <c r="F193" s="6">
        <v>1.73</v>
      </c>
      <c r="G193" s="6">
        <v>1.88</v>
      </c>
      <c r="H193" s="6">
        <v>2.02</v>
      </c>
      <c r="I193" s="6">
        <v>2.16</v>
      </c>
      <c r="J193" s="6">
        <v>2.29</v>
      </c>
      <c r="K193" s="6">
        <v>2.4</v>
      </c>
      <c r="L193" s="6">
        <v>2.5099999999999998</v>
      </c>
      <c r="M193" s="6">
        <v>2.6</v>
      </c>
      <c r="N193" s="6">
        <v>2.68</v>
      </c>
      <c r="O193" s="6">
        <v>2.74</v>
      </c>
      <c r="P193" s="6">
        <v>2.8</v>
      </c>
      <c r="Q193" s="6">
        <v>2.83</v>
      </c>
      <c r="R193" s="6">
        <v>2.86</v>
      </c>
      <c r="S193" s="6">
        <v>2.89</v>
      </c>
      <c r="T193" s="6">
        <v>2.91</v>
      </c>
      <c r="U193" s="6">
        <v>2.94</v>
      </c>
      <c r="V193" s="6">
        <v>2.94</v>
      </c>
      <c r="W193" s="6">
        <v>2.94</v>
      </c>
      <c r="X193" s="6">
        <v>2.95</v>
      </c>
      <c r="Y193" s="6">
        <v>2.95</v>
      </c>
      <c r="Z193" s="6">
        <v>2.95</v>
      </c>
      <c r="AA193" s="6">
        <v>2.95</v>
      </c>
      <c r="AB193" s="6">
        <v>2.94</v>
      </c>
      <c r="AC193" s="6">
        <v>2.94</v>
      </c>
      <c r="AD193" s="6">
        <v>2.94</v>
      </c>
      <c r="AE193" s="6">
        <v>2.93</v>
      </c>
      <c r="AF193" s="6">
        <v>2.93</v>
      </c>
      <c r="AG193" s="6">
        <v>2.93</v>
      </c>
      <c r="AH193" s="6">
        <v>2.93</v>
      </c>
      <c r="AI193" s="6">
        <v>2.93</v>
      </c>
      <c r="AJ193" s="6">
        <v>2.93</v>
      </c>
      <c r="AK193" s="6">
        <v>2.93</v>
      </c>
      <c r="AL193" s="6">
        <v>2.93</v>
      </c>
      <c r="AM193" s="6">
        <v>2.93</v>
      </c>
      <c r="AN193" s="6">
        <v>2.93</v>
      </c>
      <c r="AO193" s="6">
        <v>2.92</v>
      </c>
      <c r="AP193" s="6">
        <v>2.92</v>
      </c>
      <c r="AQ193" s="6">
        <v>2.92</v>
      </c>
      <c r="AR193" s="6">
        <v>2.92</v>
      </c>
      <c r="AS193" s="6">
        <v>2.92</v>
      </c>
      <c r="AT193" s="6">
        <v>2.92</v>
      </c>
      <c r="AU193" s="6">
        <v>2.92</v>
      </c>
      <c r="AV193" s="6">
        <v>2.92</v>
      </c>
      <c r="AW193" s="6">
        <v>2.92</v>
      </c>
      <c r="AX193" s="6">
        <v>2.92</v>
      </c>
      <c r="AY193" s="6">
        <v>2.92</v>
      </c>
    </row>
    <row r="194" spans="1:51" x14ac:dyDescent="0.2">
      <c r="A194" s="5">
        <v>43131</v>
      </c>
      <c r="B194" s="6">
        <v>1.23</v>
      </c>
      <c r="C194" s="6">
        <v>1.29</v>
      </c>
      <c r="D194" s="6">
        <v>1.39</v>
      </c>
      <c r="E194" s="6">
        <v>1.54</v>
      </c>
      <c r="F194" s="6">
        <v>1.68</v>
      </c>
      <c r="G194" s="6">
        <v>1.84</v>
      </c>
      <c r="H194" s="6">
        <v>1.98</v>
      </c>
      <c r="I194" s="6">
        <v>2.12</v>
      </c>
      <c r="J194" s="6">
        <v>2.25</v>
      </c>
      <c r="K194" s="6">
        <v>2.36</v>
      </c>
      <c r="L194" s="6">
        <v>2.4700000000000002</v>
      </c>
      <c r="M194" s="6">
        <v>2.56</v>
      </c>
      <c r="N194" s="6">
        <v>2.63</v>
      </c>
      <c r="O194" s="6">
        <v>2.7</v>
      </c>
      <c r="P194" s="6">
        <v>2.76</v>
      </c>
      <c r="Q194" s="6">
        <v>2.79</v>
      </c>
      <c r="R194" s="6">
        <v>2.82</v>
      </c>
      <c r="S194" s="6">
        <v>2.85</v>
      </c>
      <c r="T194" s="6">
        <v>2.87</v>
      </c>
      <c r="U194" s="6">
        <v>2.89</v>
      </c>
      <c r="V194" s="6">
        <v>2.9</v>
      </c>
      <c r="W194" s="6">
        <v>2.9</v>
      </c>
      <c r="X194" s="6">
        <v>2.91</v>
      </c>
      <c r="Y194" s="6">
        <v>2.91</v>
      </c>
      <c r="Z194" s="6">
        <v>2.91</v>
      </c>
      <c r="AA194" s="6">
        <v>2.91</v>
      </c>
      <c r="AB194" s="6">
        <v>2.91</v>
      </c>
      <c r="AC194" s="6">
        <v>2.9</v>
      </c>
      <c r="AD194" s="6">
        <v>2.9</v>
      </c>
      <c r="AE194" s="6">
        <v>2.9</v>
      </c>
      <c r="AF194" s="6">
        <v>2.89</v>
      </c>
      <c r="AG194" s="6">
        <v>2.89</v>
      </c>
      <c r="AH194" s="6">
        <v>2.89</v>
      </c>
      <c r="AI194" s="6">
        <v>2.89</v>
      </c>
      <c r="AJ194" s="6">
        <v>2.89</v>
      </c>
      <c r="AK194" s="6">
        <v>2.89</v>
      </c>
      <c r="AL194" s="6">
        <v>2.89</v>
      </c>
      <c r="AM194" s="6">
        <v>2.89</v>
      </c>
      <c r="AN194" s="6">
        <v>2.89</v>
      </c>
      <c r="AO194" s="6">
        <v>2.89</v>
      </c>
      <c r="AP194" s="6">
        <v>2.89</v>
      </c>
      <c r="AQ194" s="6">
        <v>2.89</v>
      </c>
      <c r="AR194" s="6">
        <v>2.89</v>
      </c>
      <c r="AS194" s="6">
        <v>2.89</v>
      </c>
      <c r="AT194" s="6">
        <v>2.89</v>
      </c>
      <c r="AU194" s="6">
        <v>2.88</v>
      </c>
      <c r="AV194" s="6">
        <v>2.88</v>
      </c>
      <c r="AW194" s="6">
        <v>2.88</v>
      </c>
      <c r="AX194" s="6">
        <v>2.88</v>
      </c>
      <c r="AY194" s="6">
        <v>2.88</v>
      </c>
    </row>
    <row r="195" spans="1:51" x14ac:dyDescent="0.2">
      <c r="A195" s="5">
        <v>43159</v>
      </c>
      <c r="B195" s="6">
        <v>1.19</v>
      </c>
      <c r="C195" s="6">
        <v>1.25</v>
      </c>
      <c r="D195" s="6">
        <v>1.35</v>
      </c>
      <c r="E195" s="6">
        <v>1.5</v>
      </c>
      <c r="F195" s="6">
        <v>1.64</v>
      </c>
      <c r="G195" s="6">
        <v>1.8</v>
      </c>
      <c r="H195" s="6">
        <v>1.94</v>
      </c>
      <c r="I195" s="6">
        <v>2.08</v>
      </c>
      <c r="J195" s="6">
        <v>2.21</v>
      </c>
      <c r="K195" s="6">
        <v>2.3199999999999998</v>
      </c>
      <c r="L195" s="6">
        <v>2.4300000000000002</v>
      </c>
      <c r="M195" s="6">
        <v>2.52</v>
      </c>
      <c r="N195" s="6">
        <v>2.59</v>
      </c>
      <c r="O195" s="6">
        <v>2.66</v>
      </c>
      <c r="P195" s="6">
        <v>2.72</v>
      </c>
      <c r="Q195" s="6">
        <v>2.75</v>
      </c>
      <c r="R195" s="6">
        <v>2.78</v>
      </c>
      <c r="S195" s="6">
        <v>2.81</v>
      </c>
      <c r="T195" s="6">
        <v>2.83</v>
      </c>
      <c r="U195" s="6">
        <v>2.85</v>
      </c>
      <c r="V195" s="6">
        <v>2.86</v>
      </c>
      <c r="W195" s="6">
        <v>2.86</v>
      </c>
      <c r="X195" s="6">
        <v>2.87</v>
      </c>
      <c r="Y195" s="6">
        <v>2.87</v>
      </c>
      <c r="Z195" s="6">
        <v>2.88</v>
      </c>
      <c r="AA195" s="6">
        <v>2.87</v>
      </c>
      <c r="AB195" s="6">
        <v>2.87</v>
      </c>
      <c r="AC195" s="6">
        <v>2.87</v>
      </c>
      <c r="AD195" s="6">
        <v>2.86</v>
      </c>
      <c r="AE195" s="6">
        <v>2.86</v>
      </c>
      <c r="AF195" s="6">
        <v>2.86</v>
      </c>
      <c r="AG195" s="6">
        <v>2.86</v>
      </c>
      <c r="AH195" s="6">
        <v>2.86</v>
      </c>
      <c r="AI195" s="6">
        <v>2.86</v>
      </c>
      <c r="AJ195" s="6">
        <v>2.86</v>
      </c>
      <c r="AK195" s="6">
        <v>2.86</v>
      </c>
      <c r="AL195" s="6">
        <v>2.86</v>
      </c>
      <c r="AM195" s="6">
        <v>2.86</v>
      </c>
      <c r="AN195" s="6">
        <v>2.86</v>
      </c>
      <c r="AO195" s="6">
        <v>2.86</v>
      </c>
      <c r="AP195" s="6">
        <v>2.86</v>
      </c>
      <c r="AQ195" s="6">
        <v>2.86</v>
      </c>
      <c r="AR195" s="6">
        <v>2.85</v>
      </c>
      <c r="AS195" s="6">
        <v>2.85</v>
      </c>
      <c r="AT195" s="6">
        <v>2.85</v>
      </c>
      <c r="AU195" s="6">
        <v>2.85</v>
      </c>
      <c r="AV195" s="6">
        <v>2.85</v>
      </c>
      <c r="AW195" s="6">
        <v>2.85</v>
      </c>
      <c r="AX195" s="6">
        <v>2.85</v>
      </c>
      <c r="AY195" s="6">
        <v>2.85</v>
      </c>
    </row>
    <row r="196" spans="1:51" x14ac:dyDescent="0.2">
      <c r="A196" s="5">
        <v>43190</v>
      </c>
      <c r="B196" s="6">
        <v>1.1599999999999999</v>
      </c>
      <c r="C196" s="6">
        <v>1.21</v>
      </c>
      <c r="D196" s="6">
        <v>1.31</v>
      </c>
      <c r="E196" s="6">
        <v>1.45</v>
      </c>
      <c r="F196" s="6">
        <v>1.6</v>
      </c>
      <c r="G196" s="6">
        <v>1.76</v>
      </c>
      <c r="H196" s="6">
        <v>1.9</v>
      </c>
      <c r="I196" s="6">
        <v>2.04</v>
      </c>
      <c r="J196" s="6">
        <v>2.16</v>
      </c>
      <c r="K196" s="6">
        <v>2.2799999999999998</v>
      </c>
      <c r="L196" s="6">
        <v>2.39</v>
      </c>
      <c r="M196" s="6">
        <v>2.48</v>
      </c>
      <c r="N196" s="6">
        <v>2.5499999999999998</v>
      </c>
      <c r="O196" s="6">
        <v>2.62</v>
      </c>
      <c r="P196" s="6">
        <v>2.68</v>
      </c>
      <c r="Q196" s="6">
        <v>2.71</v>
      </c>
      <c r="R196" s="6">
        <v>2.74</v>
      </c>
      <c r="S196" s="6">
        <v>2.77</v>
      </c>
      <c r="T196" s="6">
        <v>2.79</v>
      </c>
      <c r="U196" s="6">
        <v>2.81</v>
      </c>
      <c r="V196" s="6">
        <v>2.82</v>
      </c>
      <c r="W196" s="6">
        <v>2.82</v>
      </c>
      <c r="X196" s="6">
        <v>2.83</v>
      </c>
      <c r="Y196" s="6">
        <v>2.83</v>
      </c>
      <c r="Z196" s="6">
        <v>2.84</v>
      </c>
      <c r="AA196" s="6">
        <v>2.83</v>
      </c>
      <c r="AB196" s="6">
        <v>2.83</v>
      </c>
      <c r="AC196" s="6">
        <v>2.83</v>
      </c>
      <c r="AD196" s="6">
        <v>2.82</v>
      </c>
      <c r="AE196" s="6">
        <v>2.82</v>
      </c>
      <c r="AF196" s="6">
        <v>2.82</v>
      </c>
      <c r="AG196" s="6">
        <v>2.82</v>
      </c>
      <c r="AH196" s="6">
        <v>2.82</v>
      </c>
      <c r="AI196" s="6">
        <v>2.82</v>
      </c>
      <c r="AJ196" s="6">
        <v>2.82</v>
      </c>
      <c r="AK196" s="6">
        <v>2.82</v>
      </c>
      <c r="AL196" s="6">
        <v>2.82</v>
      </c>
      <c r="AM196" s="6">
        <v>2.82</v>
      </c>
      <c r="AN196" s="6">
        <v>2.82</v>
      </c>
      <c r="AO196" s="6">
        <v>2.82</v>
      </c>
      <c r="AP196" s="6">
        <v>2.82</v>
      </c>
      <c r="AQ196" s="6">
        <v>2.82</v>
      </c>
      <c r="AR196" s="6">
        <v>2.82</v>
      </c>
      <c r="AS196" s="6">
        <v>2.82</v>
      </c>
      <c r="AT196" s="6">
        <v>2.82</v>
      </c>
      <c r="AU196" s="6">
        <v>2.82</v>
      </c>
      <c r="AV196" s="6">
        <v>2.82</v>
      </c>
      <c r="AW196" s="6">
        <v>2.82</v>
      </c>
      <c r="AX196" s="6">
        <v>2.82</v>
      </c>
      <c r="AY196" s="6">
        <v>2.82</v>
      </c>
    </row>
    <row r="197" spans="1:51" x14ac:dyDescent="0.2">
      <c r="A197" s="5">
        <v>43220</v>
      </c>
      <c r="B197" s="6">
        <v>1.1200000000000001</v>
      </c>
      <c r="C197" s="6">
        <v>1.17</v>
      </c>
      <c r="D197" s="6">
        <v>1.27</v>
      </c>
      <c r="E197" s="6">
        <v>1.41</v>
      </c>
      <c r="F197" s="6">
        <v>1.56</v>
      </c>
      <c r="G197" s="6">
        <v>1.72</v>
      </c>
      <c r="H197" s="6">
        <v>1.86</v>
      </c>
      <c r="I197" s="6">
        <v>2</v>
      </c>
      <c r="J197" s="6">
        <v>2.12</v>
      </c>
      <c r="K197" s="6">
        <v>2.2400000000000002</v>
      </c>
      <c r="L197" s="6">
        <v>2.35</v>
      </c>
      <c r="M197" s="6">
        <v>2.44</v>
      </c>
      <c r="N197" s="6">
        <v>2.5099999999999998</v>
      </c>
      <c r="O197" s="6">
        <v>2.58</v>
      </c>
      <c r="P197" s="6">
        <v>2.64</v>
      </c>
      <c r="Q197" s="6">
        <v>2.67</v>
      </c>
      <c r="R197" s="6">
        <v>2.7</v>
      </c>
      <c r="S197" s="6">
        <v>2.73</v>
      </c>
      <c r="T197" s="6">
        <v>2.75</v>
      </c>
      <c r="U197" s="6">
        <v>2.77</v>
      </c>
      <c r="V197" s="6">
        <v>2.78</v>
      </c>
      <c r="W197" s="6">
        <v>2.79</v>
      </c>
      <c r="X197" s="6">
        <v>2.79</v>
      </c>
      <c r="Y197" s="6">
        <v>2.8</v>
      </c>
      <c r="Z197" s="6">
        <v>2.8</v>
      </c>
      <c r="AA197" s="6">
        <v>2.8</v>
      </c>
      <c r="AB197" s="6">
        <v>2.79</v>
      </c>
      <c r="AC197" s="6">
        <v>2.79</v>
      </c>
      <c r="AD197" s="6">
        <v>2.79</v>
      </c>
      <c r="AE197" s="6">
        <v>2.79</v>
      </c>
      <c r="AF197" s="6">
        <v>2.79</v>
      </c>
      <c r="AG197" s="6">
        <v>2.79</v>
      </c>
      <c r="AH197" s="6">
        <v>2.79</v>
      </c>
      <c r="AI197" s="6">
        <v>2.79</v>
      </c>
      <c r="AJ197" s="6">
        <v>2.79</v>
      </c>
      <c r="AK197" s="6">
        <v>2.79</v>
      </c>
      <c r="AL197" s="6">
        <v>2.79</v>
      </c>
      <c r="AM197" s="6">
        <v>2.79</v>
      </c>
      <c r="AN197" s="6">
        <v>2.79</v>
      </c>
      <c r="AO197" s="6">
        <v>2.79</v>
      </c>
      <c r="AP197" s="6">
        <v>2.79</v>
      </c>
      <c r="AQ197" s="6">
        <v>2.79</v>
      </c>
      <c r="AR197" s="6">
        <v>2.79</v>
      </c>
      <c r="AS197" s="6">
        <v>2.79</v>
      </c>
      <c r="AT197" s="6">
        <v>2.79</v>
      </c>
      <c r="AU197" s="6">
        <v>2.79</v>
      </c>
      <c r="AV197" s="6">
        <v>2.78</v>
      </c>
      <c r="AW197" s="6">
        <v>2.78</v>
      </c>
      <c r="AX197" s="6">
        <v>2.78</v>
      </c>
      <c r="AY197" s="6">
        <v>2.78</v>
      </c>
    </row>
    <row r="198" spans="1:51" x14ac:dyDescent="0.2">
      <c r="A198" s="5">
        <v>43251</v>
      </c>
      <c r="B198" s="6">
        <v>1.0900000000000001</v>
      </c>
      <c r="C198" s="6">
        <v>1.1399999999999999</v>
      </c>
      <c r="D198" s="6">
        <v>1.24</v>
      </c>
      <c r="E198" s="6">
        <v>1.38</v>
      </c>
      <c r="F198" s="6">
        <v>1.52</v>
      </c>
      <c r="G198" s="6">
        <v>1.68</v>
      </c>
      <c r="H198" s="6">
        <v>1.82</v>
      </c>
      <c r="I198" s="6">
        <v>1.96</v>
      </c>
      <c r="J198" s="6">
        <v>2.08</v>
      </c>
      <c r="K198" s="6">
        <v>2.2000000000000002</v>
      </c>
      <c r="L198" s="6">
        <v>2.31</v>
      </c>
      <c r="M198" s="6">
        <v>2.4</v>
      </c>
      <c r="N198" s="6">
        <v>2.4700000000000002</v>
      </c>
      <c r="O198" s="6">
        <v>2.54</v>
      </c>
      <c r="P198" s="6">
        <v>2.6</v>
      </c>
      <c r="Q198" s="6">
        <v>2.63</v>
      </c>
      <c r="R198" s="6">
        <v>2.66</v>
      </c>
      <c r="S198" s="6">
        <v>2.69</v>
      </c>
      <c r="T198" s="6">
        <v>2.71</v>
      </c>
      <c r="U198" s="6">
        <v>2.74</v>
      </c>
      <c r="V198" s="6">
        <v>2.74</v>
      </c>
      <c r="W198" s="6">
        <v>2.75</v>
      </c>
      <c r="X198" s="6">
        <v>2.75</v>
      </c>
      <c r="Y198" s="6">
        <v>2.76</v>
      </c>
      <c r="Z198" s="6">
        <v>2.76</v>
      </c>
      <c r="AA198" s="6">
        <v>2.76</v>
      </c>
      <c r="AB198" s="6">
        <v>2.76</v>
      </c>
      <c r="AC198" s="6">
        <v>2.76</v>
      </c>
      <c r="AD198" s="6">
        <v>2.75</v>
      </c>
      <c r="AE198" s="6">
        <v>2.75</v>
      </c>
      <c r="AF198" s="6">
        <v>2.75</v>
      </c>
      <c r="AG198" s="6">
        <v>2.75</v>
      </c>
      <c r="AH198" s="6">
        <v>2.75</v>
      </c>
      <c r="AI198" s="6">
        <v>2.75</v>
      </c>
      <c r="AJ198" s="6">
        <v>2.75</v>
      </c>
      <c r="AK198" s="6">
        <v>2.76</v>
      </c>
      <c r="AL198" s="6">
        <v>2.76</v>
      </c>
      <c r="AM198" s="6">
        <v>2.76</v>
      </c>
      <c r="AN198" s="6">
        <v>2.76</v>
      </c>
      <c r="AO198" s="6">
        <v>2.76</v>
      </c>
      <c r="AP198" s="6">
        <v>2.76</v>
      </c>
      <c r="AQ198" s="6">
        <v>2.76</v>
      </c>
      <c r="AR198" s="6">
        <v>2.75</v>
      </c>
      <c r="AS198" s="6">
        <v>2.75</v>
      </c>
      <c r="AT198" s="6">
        <v>2.75</v>
      </c>
      <c r="AU198" s="6">
        <v>2.75</v>
      </c>
      <c r="AV198" s="6">
        <v>2.75</v>
      </c>
      <c r="AW198" s="6">
        <v>2.75</v>
      </c>
      <c r="AX198" s="6">
        <v>2.75</v>
      </c>
      <c r="AY198" s="6">
        <v>2.75</v>
      </c>
    </row>
    <row r="199" spans="1:51" x14ac:dyDescent="0.2">
      <c r="A199" s="5">
        <v>43281</v>
      </c>
      <c r="B199" s="6">
        <v>1.05</v>
      </c>
      <c r="C199" s="6">
        <v>1.1000000000000001</v>
      </c>
      <c r="D199" s="6">
        <v>1.2</v>
      </c>
      <c r="E199" s="6">
        <v>1.34</v>
      </c>
      <c r="F199" s="6">
        <v>1.48</v>
      </c>
      <c r="G199" s="6">
        <v>1.64</v>
      </c>
      <c r="H199" s="6">
        <v>1.78</v>
      </c>
      <c r="I199" s="6">
        <v>1.92</v>
      </c>
      <c r="J199" s="6">
        <v>2.04</v>
      </c>
      <c r="K199" s="6">
        <v>2.16</v>
      </c>
      <c r="L199" s="6">
        <v>2.27</v>
      </c>
      <c r="M199" s="6">
        <v>2.35</v>
      </c>
      <c r="N199" s="6">
        <v>2.4300000000000002</v>
      </c>
      <c r="O199" s="6">
        <v>2.5</v>
      </c>
      <c r="P199" s="6">
        <v>2.56</v>
      </c>
      <c r="Q199" s="6">
        <v>2.59</v>
      </c>
      <c r="R199" s="6">
        <v>2.62</v>
      </c>
      <c r="S199" s="6">
        <v>2.65</v>
      </c>
      <c r="T199" s="6">
        <v>2.67</v>
      </c>
      <c r="U199" s="6">
        <v>2.7</v>
      </c>
      <c r="V199" s="6">
        <v>2.7</v>
      </c>
      <c r="W199" s="6">
        <v>2.71</v>
      </c>
      <c r="X199" s="6">
        <v>2.71</v>
      </c>
      <c r="Y199" s="6">
        <v>2.72</v>
      </c>
      <c r="Z199" s="6">
        <v>2.72</v>
      </c>
      <c r="AA199" s="6">
        <v>2.72</v>
      </c>
      <c r="AB199" s="6">
        <v>2.72</v>
      </c>
      <c r="AC199" s="6">
        <v>2.72</v>
      </c>
      <c r="AD199" s="6">
        <v>2.71</v>
      </c>
      <c r="AE199" s="6">
        <v>2.71</v>
      </c>
      <c r="AF199" s="6">
        <v>2.71</v>
      </c>
      <c r="AG199" s="6">
        <v>2.71</v>
      </c>
      <c r="AH199" s="6">
        <v>2.72</v>
      </c>
      <c r="AI199" s="6">
        <v>2.72</v>
      </c>
      <c r="AJ199" s="6">
        <v>2.72</v>
      </c>
      <c r="AK199" s="6">
        <v>2.72</v>
      </c>
      <c r="AL199" s="6">
        <v>2.72</v>
      </c>
      <c r="AM199" s="6">
        <v>2.72</v>
      </c>
      <c r="AN199" s="6">
        <v>2.72</v>
      </c>
      <c r="AO199" s="6">
        <v>2.72</v>
      </c>
      <c r="AP199" s="6">
        <v>2.72</v>
      </c>
      <c r="AQ199" s="6">
        <v>2.72</v>
      </c>
      <c r="AR199" s="6">
        <v>2.72</v>
      </c>
      <c r="AS199" s="6">
        <v>2.72</v>
      </c>
      <c r="AT199" s="6">
        <v>2.71</v>
      </c>
      <c r="AU199" s="6">
        <v>2.71</v>
      </c>
      <c r="AV199" s="6">
        <v>2.71</v>
      </c>
      <c r="AW199" s="6">
        <v>2.71</v>
      </c>
      <c r="AX199" s="6">
        <v>2.71</v>
      </c>
      <c r="AY199" s="6">
        <v>2.71</v>
      </c>
    </row>
    <row r="200" spans="1:51" x14ac:dyDescent="0.2">
      <c r="A200" s="5">
        <v>43312</v>
      </c>
      <c r="B200" s="6">
        <v>1.02</v>
      </c>
      <c r="C200" s="6">
        <v>1.06</v>
      </c>
      <c r="D200" s="6">
        <v>1.1599999999999999</v>
      </c>
      <c r="E200" s="6">
        <v>1.3</v>
      </c>
      <c r="F200" s="6">
        <v>1.44</v>
      </c>
      <c r="G200" s="6">
        <v>1.6</v>
      </c>
      <c r="H200" s="6">
        <v>1.74</v>
      </c>
      <c r="I200" s="6">
        <v>1.88</v>
      </c>
      <c r="J200" s="6">
        <v>2</v>
      </c>
      <c r="K200" s="6">
        <v>2.12</v>
      </c>
      <c r="L200" s="6">
        <v>2.23</v>
      </c>
      <c r="M200" s="6">
        <v>2.3199999999999998</v>
      </c>
      <c r="N200" s="6">
        <v>2.39</v>
      </c>
      <c r="O200" s="6">
        <v>2.46</v>
      </c>
      <c r="P200" s="6">
        <v>2.52</v>
      </c>
      <c r="Q200" s="6">
        <v>2.5499999999999998</v>
      </c>
      <c r="R200" s="6">
        <v>2.58</v>
      </c>
      <c r="S200" s="6">
        <v>2.61</v>
      </c>
      <c r="T200" s="6">
        <v>2.64</v>
      </c>
      <c r="U200" s="6">
        <v>2.66</v>
      </c>
      <c r="V200" s="6">
        <v>2.67</v>
      </c>
      <c r="W200" s="6">
        <v>2.67</v>
      </c>
      <c r="X200" s="6">
        <v>2.68</v>
      </c>
      <c r="Y200" s="6">
        <v>2.68</v>
      </c>
      <c r="Z200" s="6">
        <v>2.69</v>
      </c>
      <c r="AA200" s="6">
        <v>2.69</v>
      </c>
      <c r="AB200" s="6">
        <v>2.68</v>
      </c>
      <c r="AC200" s="6">
        <v>2.68</v>
      </c>
      <c r="AD200" s="6">
        <v>2.68</v>
      </c>
      <c r="AE200" s="6">
        <v>2.68</v>
      </c>
      <c r="AF200" s="6">
        <v>2.68</v>
      </c>
      <c r="AG200" s="6">
        <v>2.68</v>
      </c>
      <c r="AH200" s="6">
        <v>2.68</v>
      </c>
      <c r="AI200" s="6">
        <v>2.68</v>
      </c>
      <c r="AJ200" s="6">
        <v>2.68</v>
      </c>
      <c r="AK200" s="6">
        <v>2.68</v>
      </c>
      <c r="AL200" s="6">
        <v>2.68</v>
      </c>
      <c r="AM200" s="6">
        <v>2.68</v>
      </c>
      <c r="AN200" s="6">
        <v>2.69</v>
      </c>
      <c r="AO200" s="6">
        <v>2.69</v>
      </c>
      <c r="AP200" s="6">
        <v>2.68</v>
      </c>
      <c r="AQ200" s="6">
        <v>2.68</v>
      </c>
      <c r="AR200" s="6">
        <v>2.68</v>
      </c>
      <c r="AS200" s="6">
        <v>2.68</v>
      </c>
      <c r="AT200" s="6">
        <v>2.68</v>
      </c>
      <c r="AU200" s="6">
        <v>2.68</v>
      </c>
      <c r="AV200" s="6">
        <v>2.68</v>
      </c>
      <c r="AW200" s="6">
        <v>2.68</v>
      </c>
      <c r="AX200" s="6">
        <v>2.68</v>
      </c>
      <c r="AY200" s="6">
        <v>2.68</v>
      </c>
    </row>
    <row r="201" spans="1:51" x14ac:dyDescent="0.2">
      <c r="A201" s="5">
        <v>43343</v>
      </c>
      <c r="B201" s="6">
        <v>0.98</v>
      </c>
      <c r="C201" s="6">
        <v>1.02</v>
      </c>
      <c r="D201" s="6">
        <v>1.1200000000000001</v>
      </c>
      <c r="E201" s="6">
        <v>1.26</v>
      </c>
      <c r="F201" s="6">
        <v>1.4</v>
      </c>
      <c r="G201" s="6">
        <v>1.56</v>
      </c>
      <c r="H201" s="6">
        <v>1.7</v>
      </c>
      <c r="I201" s="6">
        <v>1.84</v>
      </c>
      <c r="J201" s="6">
        <v>1.96</v>
      </c>
      <c r="K201" s="6">
        <v>2.08</v>
      </c>
      <c r="L201" s="6">
        <v>2.19</v>
      </c>
      <c r="M201" s="6">
        <v>2.27</v>
      </c>
      <c r="N201" s="6">
        <v>2.35</v>
      </c>
      <c r="O201" s="6">
        <v>2.42</v>
      </c>
      <c r="P201" s="6">
        <v>2.48</v>
      </c>
      <c r="Q201" s="6">
        <v>2.5099999999999998</v>
      </c>
      <c r="R201" s="6">
        <v>2.54</v>
      </c>
      <c r="S201" s="6">
        <v>2.57</v>
      </c>
      <c r="T201" s="6">
        <v>2.59</v>
      </c>
      <c r="U201" s="6">
        <v>2.62</v>
      </c>
      <c r="V201" s="6">
        <v>2.62</v>
      </c>
      <c r="W201" s="6">
        <v>2.63</v>
      </c>
      <c r="X201" s="6">
        <v>2.64</v>
      </c>
      <c r="Y201" s="6">
        <v>2.64</v>
      </c>
      <c r="Z201" s="6">
        <v>2.65</v>
      </c>
      <c r="AA201" s="6">
        <v>2.65</v>
      </c>
      <c r="AB201" s="6">
        <v>2.65</v>
      </c>
      <c r="AC201" s="6">
        <v>2.64</v>
      </c>
      <c r="AD201" s="6">
        <v>2.64</v>
      </c>
      <c r="AE201" s="6">
        <v>2.64</v>
      </c>
      <c r="AF201" s="6">
        <v>2.64</v>
      </c>
      <c r="AG201" s="6">
        <v>2.64</v>
      </c>
      <c r="AH201" s="6">
        <v>2.64</v>
      </c>
      <c r="AI201" s="6">
        <v>2.65</v>
      </c>
      <c r="AJ201" s="6">
        <v>2.65</v>
      </c>
      <c r="AK201" s="6">
        <v>2.65</v>
      </c>
      <c r="AL201" s="6">
        <v>2.65</v>
      </c>
      <c r="AM201" s="6">
        <v>2.65</v>
      </c>
      <c r="AN201" s="6">
        <v>2.65</v>
      </c>
      <c r="AO201" s="6">
        <v>2.65</v>
      </c>
      <c r="AP201" s="6">
        <v>2.65</v>
      </c>
      <c r="AQ201" s="6">
        <v>2.65</v>
      </c>
      <c r="AR201" s="6">
        <v>2.65</v>
      </c>
      <c r="AS201" s="6">
        <v>2.64</v>
      </c>
      <c r="AT201" s="6">
        <v>2.64</v>
      </c>
      <c r="AU201" s="6">
        <v>2.64</v>
      </c>
      <c r="AV201" s="6">
        <v>2.64</v>
      </c>
      <c r="AW201" s="6">
        <v>2.64</v>
      </c>
      <c r="AX201" s="6">
        <v>2.64</v>
      </c>
      <c r="AY201" s="6">
        <v>2.64</v>
      </c>
    </row>
    <row r="202" spans="1:51" x14ac:dyDescent="0.2">
      <c r="A202" s="5">
        <v>43373</v>
      </c>
      <c r="B202" s="6">
        <v>0.93</v>
      </c>
      <c r="C202" s="6">
        <v>0.98</v>
      </c>
      <c r="D202" s="6">
        <v>1.08</v>
      </c>
      <c r="E202" s="6">
        <v>1.22</v>
      </c>
      <c r="F202" s="6">
        <v>1.36</v>
      </c>
      <c r="G202" s="6">
        <v>1.52</v>
      </c>
      <c r="H202" s="6">
        <v>1.66</v>
      </c>
      <c r="I202" s="6">
        <v>1.8</v>
      </c>
      <c r="J202" s="6">
        <v>1.92</v>
      </c>
      <c r="K202" s="6">
        <v>2.04</v>
      </c>
      <c r="L202" s="6">
        <v>2.15</v>
      </c>
      <c r="M202" s="6">
        <v>2.23</v>
      </c>
      <c r="N202" s="6">
        <v>2.31</v>
      </c>
      <c r="O202" s="6">
        <v>2.38</v>
      </c>
      <c r="P202" s="6">
        <v>2.4300000000000002</v>
      </c>
      <c r="Q202" s="6">
        <v>2.4700000000000002</v>
      </c>
      <c r="R202" s="6">
        <v>2.5</v>
      </c>
      <c r="S202" s="6">
        <v>2.5299999999999998</v>
      </c>
      <c r="T202" s="6">
        <v>2.56</v>
      </c>
      <c r="U202" s="6">
        <v>2.58</v>
      </c>
      <c r="V202" s="6">
        <v>2.59</v>
      </c>
      <c r="W202" s="6">
        <v>2.59</v>
      </c>
      <c r="X202" s="6">
        <v>2.6</v>
      </c>
      <c r="Y202" s="6">
        <v>2.61</v>
      </c>
      <c r="Z202" s="6">
        <v>2.61</v>
      </c>
      <c r="AA202" s="6">
        <v>2.61</v>
      </c>
      <c r="AB202" s="6">
        <v>2.61</v>
      </c>
      <c r="AC202" s="6">
        <v>2.61</v>
      </c>
      <c r="AD202" s="6">
        <v>2.61</v>
      </c>
      <c r="AE202" s="6">
        <v>2.61</v>
      </c>
      <c r="AF202" s="6">
        <v>2.61</v>
      </c>
      <c r="AG202" s="6">
        <v>2.61</v>
      </c>
      <c r="AH202" s="6">
        <v>2.61</v>
      </c>
      <c r="AI202" s="6">
        <v>2.61</v>
      </c>
      <c r="AJ202" s="6">
        <v>2.61</v>
      </c>
      <c r="AK202" s="6">
        <v>2.61</v>
      </c>
      <c r="AL202" s="6">
        <v>2.61</v>
      </c>
      <c r="AM202" s="6">
        <v>2.61</v>
      </c>
      <c r="AN202" s="6">
        <v>2.61</v>
      </c>
      <c r="AO202" s="6">
        <v>2.61</v>
      </c>
      <c r="AP202" s="6">
        <v>2.61</v>
      </c>
      <c r="AQ202" s="6">
        <v>2.61</v>
      </c>
      <c r="AR202" s="6">
        <v>2.61</v>
      </c>
      <c r="AS202" s="6">
        <v>2.61</v>
      </c>
      <c r="AT202" s="6">
        <v>2.61</v>
      </c>
      <c r="AU202" s="6">
        <v>2.61</v>
      </c>
      <c r="AV202" s="6">
        <v>2.61</v>
      </c>
      <c r="AW202" s="6">
        <v>2.61</v>
      </c>
      <c r="AX202" s="6">
        <v>2.61</v>
      </c>
      <c r="AY202" s="6">
        <v>2.6</v>
      </c>
    </row>
    <row r="203" spans="1:51" x14ac:dyDescent="0.2">
      <c r="A203" s="5">
        <v>43404</v>
      </c>
      <c r="B203" s="6">
        <v>0.89</v>
      </c>
      <c r="C203" s="6">
        <v>0.95</v>
      </c>
      <c r="D203" s="6">
        <v>1.05</v>
      </c>
      <c r="E203" s="6">
        <v>1.18</v>
      </c>
      <c r="F203" s="6">
        <v>1.33</v>
      </c>
      <c r="G203" s="6">
        <v>1.48</v>
      </c>
      <c r="H203" s="6">
        <v>1.62</v>
      </c>
      <c r="I203" s="6">
        <v>1.76</v>
      </c>
      <c r="J203" s="6">
        <v>1.88</v>
      </c>
      <c r="K203" s="6">
        <v>2</v>
      </c>
      <c r="L203" s="6">
        <v>2.11</v>
      </c>
      <c r="M203" s="6">
        <v>2.2000000000000002</v>
      </c>
      <c r="N203" s="6">
        <v>2.27</v>
      </c>
      <c r="O203" s="6">
        <v>2.34</v>
      </c>
      <c r="P203" s="6">
        <v>2.4</v>
      </c>
      <c r="Q203" s="6">
        <v>2.4300000000000002</v>
      </c>
      <c r="R203" s="6">
        <v>2.4700000000000002</v>
      </c>
      <c r="S203" s="6">
        <v>2.5</v>
      </c>
      <c r="T203" s="6">
        <v>2.52</v>
      </c>
      <c r="U203" s="6">
        <v>2.54</v>
      </c>
      <c r="V203" s="6">
        <v>2.5499999999999998</v>
      </c>
      <c r="W203" s="6">
        <v>2.56</v>
      </c>
      <c r="X203" s="6">
        <v>2.57</v>
      </c>
      <c r="Y203" s="6">
        <v>2.57</v>
      </c>
      <c r="Z203" s="6">
        <v>2.58</v>
      </c>
      <c r="AA203" s="6">
        <v>2.58</v>
      </c>
      <c r="AB203" s="6">
        <v>2.58</v>
      </c>
      <c r="AC203" s="6">
        <v>2.58</v>
      </c>
      <c r="AD203" s="6">
        <v>2.57</v>
      </c>
      <c r="AE203" s="6">
        <v>2.57</v>
      </c>
      <c r="AF203" s="6">
        <v>2.58</v>
      </c>
      <c r="AG203" s="6">
        <v>2.58</v>
      </c>
      <c r="AH203" s="6">
        <v>2.58</v>
      </c>
      <c r="AI203" s="6">
        <v>2.58</v>
      </c>
      <c r="AJ203" s="6">
        <v>2.58</v>
      </c>
      <c r="AK203" s="6">
        <v>2.58</v>
      </c>
      <c r="AL203" s="6">
        <v>2.58</v>
      </c>
      <c r="AM203" s="6">
        <v>2.58</v>
      </c>
      <c r="AN203" s="6">
        <v>2.58</v>
      </c>
      <c r="AO203" s="6">
        <v>2.58</v>
      </c>
      <c r="AP203" s="6">
        <v>2.58</v>
      </c>
      <c r="AQ203" s="6">
        <v>2.58</v>
      </c>
      <c r="AR203" s="6">
        <v>2.58</v>
      </c>
      <c r="AS203" s="6">
        <v>2.58</v>
      </c>
      <c r="AT203" s="6">
        <v>2.58</v>
      </c>
      <c r="AU203" s="6">
        <v>2.57</v>
      </c>
      <c r="AV203" s="6">
        <v>2.57</v>
      </c>
      <c r="AW203" s="6">
        <v>2.57</v>
      </c>
      <c r="AX203" s="6">
        <v>2.57</v>
      </c>
      <c r="AY203" s="6">
        <v>2.57</v>
      </c>
    </row>
    <row r="204" spans="1:51" x14ac:dyDescent="0.2">
      <c r="A204" s="5">
        <v>43434</v>
      </c>
      <c r="B204" s="6">
        <v>0.85</v>
      </c>
      <c r="C204" s="6">
        <v>0.91</v>
      </c>
      <c r="D204" s="6">
        <v>1.01</v>
      </c>
      <c r="E204" s="6">
        <v>1.1399999999999999</v>
      </c>
      <c r="F204" s="6">
        <v>1.29</v>
      </c>
      <c r="G204" s="6">
        <v>1.44</v>
      </c>
      <c r="H204" s="6">
        <v>1.58</v>
      </c>
      <c r="I204" s="6">
        <v>1.72</v>
      </c>
      <c r="J204" s="6">
        <v>1.84</v>
      </c>
      <c r="K204" s="6">
        <v>1.96</v>
      </c>
      <c r="L204" s="6">
        <v>2.0699999999999998</v>
      </c>
      <c r="M204" s="6">
        <v>2.16</v>
      </c>
      <c r="N204" s="6">
        <v>2.23</v>
      </c>
      <c r="O204" s="6">
        <v>2.2999999999999998</v>
      </c>
      <c r="P204" s="6">
        <v>2.36</v>
      </c>
      <c r="Q204" s="6">
        <v>2.39</v>
      </c>
      <c r="R204" s="6">
        <v>2.4300000000000002</v>
      </c>
      <c r="S204" s="6">
        <v>2.46</v>
      </c>
      <c r="T204" s="6">
        <v>2.48</v>
      </c>
      <c r="U204" s="6">
        <v>2.5099999999999998</v>
      </c>
      <c r="V204" s="6">
        <v>2.5099999999999998</v>
      </c>
      <c r="W204" s="6">
        <v>2.52</v>
      </c>
      <c r="X204" s="6">
        <v>2.5299999999999998</v>
      </c>
      <c r="Y204" s="6">
        <v>2.54</v>
      </c>
      <c r="Z204" s="6">
        <v>2.54</v>
      </c>
      <c r="AA204" s="6">
        <v>2.54</v>
      </c>
      <c r="AB204" s="6">
        <v>2.54</v>
      </c>
      <c r="AC204" s="6">
        <v>2.54</v>
      </c>
      <c r="AD204" s="6">
        <v>2.54</v>
      </c>
      <c r="AE204" s="6">
        <v>2.54</v>
      </c>
      <c r="AF204" s="6">
        <v>2.54</v>
      </c>
      <c r="AG204" s="6">
        <v>2.54</v>
      </c>
      <c r="AH204" s="6">
        <v>2.54</v>
      </c>
      <c r="AI204" s="6">
        <v>2.54</v>
      </c>
      <c r="AJ204" s="6">
        <v>2.54</v>
      </c>
      <c r="AK204" s="6">
        <v>2.54</v>
      </c>
      <c r="AL204" s="6">
        <v>2.54</v>
      </c>
      <c r="AM204" s="6">
        <v>2.5499999999999998</v>
      </c>
      <c r="AN204" s="6">
        <v>2.5499999999999998</v>
      </c>
      <c r="AO204" s="6">
        <v>2.5499999999999998</v>
      </c>
      <c r="AP204" s="6">
        <v>2.54</v>
      </c>
      <c r="AQ204" s="6">
        <v>2.54</v>
      </c>
      <c r="AR204" s="6">
        <v>2.54</v>
      </c>
      <c r="AS204" s="6">
        <v>2.54</v>
      </c>
      <c r="AT204" s="6">
        <v>2.54</v>
      </c>
      <c r="AU204" s="6">
        <v>2.54</v>
      </c>
      <c r="AV204" s="6">
        <v>2.54</v>
      </c>
      <c r="AW204" s="6">
        <v>2.54</v>
      </c>
      <c r="AX204" s="6">
        <v>2.54</v>
      </c>
      <c r="AY204" s="6">
        <v>2.54</v>
      </c>
    </row>
    <row r="205" spans="1:51" x14ac:dyDescent="0.2">
      <c r="A205" s="5">
        <v>43465</v>
      </c>
      <c r="B205" s="6">
        <v>0.82</v>
      </c>
      <c r="C205" s="6">
        <v>0.88</v>
      </c>
      <c r="D205" s="6">
        <v>0.98</v>
      </c>
      <c r="E205" s="6">
        <v>1.1100000000000001</v>
      </c>
      <c r="F205" s="6">
        <v>1.25</v>
      </c>
      <c r="G205" s="6">
        <v>1.4</v>
      </c>
      <c r="H205" s="6">
        <v>1.55</v>
      </c>
      <c r="I205" s="6">
        <v>1.68</v>
      </c>
      <c r="J205" s="6">
        <v>1.81</v>
      </c>
      <c r="K205" s="6">
        <v>1.93</v>
      </c>
      <c r="L205" s="6">
        <v>2.0299999999999998</v>
      </c>
      <c r="M205" s="6">
        <v>2.12</v>
      </c>
      <c r="N205" s="6">
        <v>2.2000000000000002</v>
      </c>
      <c r="O205" s="6">
        <v>2.27</v>
      </c>
      <c r="P205" s="6">
        <v>2.3199999999999998</v>
      </c>
      <c r="Q205" s="6">
        <v>2.36</v>
      </c>
      <c r="R205" s="6">
        <v>2.39</v>
      </c>
      <c r="S205" s="6">
        <v>2.42</v>
      </c>
      <c r="T205" s="6">
        <v>2.4500000000000002</v>
      </c>
      <c r="U205" s="6">
        <v>2.4700000000000002</v>
      </c>
      <c r="V205" s="6">
        <v>2.48</v>
      </c>
      <c r="W205" s="6">
        <v>2.4900000000000002</v>
      </c>
      <c r="X205" s="6">
        <v>2.5</v>
      </c>
      <c r="Y205" s="6">
        <v>2.5099999999999998</v>
      </c>
      <c r="Z205" s="6">
        <v>2.5099999999999998</v>
      </c>
      <c r="AA205" s="6">
        <v>2.5099999999999998</v>
      </c>
      <c r="AB205" s="6">
        <v>2.5099999999999998</v>
      </c>
      <c r="AC205" s="6">
        <v>2.5099999999999998</v>
      </c>
      <c r="AD205" s="6">
        <v>2.5099999999999998</v>
      </c>
      <c r="AE205" s="6">
        <v>2.5099999999999998</v>
      </c>
      <c r="AF205" s="6">
        <v>2.5099999999999998</v>
      </c>
      <c r="AG205" s="6">
        <v>2.5099999999999998</v>
      </c>
      <c r="AH205" s="6">
        <v>2.5099999999999998</v>
      </c>
      <c r="AI205" s="6">
        <v>2.5099999999999998</v>
      </c>
      <c r="AJ205" s="6">
        <v>2.5099999999999998</v>
      </c>
      <c r="AK205" s="6">
        <v>2.52</v>
      </c>
      <c r="AL205" s="6">
        <v>2.52</v>
      </c>
      <c r="AM205" s="6">
        <v>2.52</v>
      </c>
      <c r="AN205" s="6">
        <v>2.52</v>
      </c>
      <c r="AO205" s="6">
        <v>2.52</v>
      </c>
      <c r="AP205" s="6">
        <v>2.52</v>
      </c>
      <c r="AQ205" s="6">
        <v>2.5099999999999998</v>
      </c>
      <c r="AR205" s="6">
        <v>2.5099999999999998</v>
      </c>
      <c r="AS205" s="6">
        <v>2.5099999999999998</v>
      </c>
      <c r="AT205" s="6">
        <v>2.5099999999999998</v>
      </c>
      <c r="AU205" s="6">
        <v>2.5099999999999998</v>
      </c>
      <c r="AV205" s="6">
        <v>2.5099999999999998</v>
      </c>
      <c r="AW205" s="6">
        <v>2.5099999999999998</v>
      </c>
      <c r="AX205" s="6">
        <v>2.5099999999999998</v>
      </c>
      <c r="AY205" s="6">
        <v>2.5099999999999998</v>
      </c>
    </row>
    <row r="206" spans="1:51" x14ac:dyDescent="0.2">
      <c r="A206" s="5">
        <v>43496</v>
      </c>
      <c r="B206" s="6">
        <v>0.79</v>
      </c>
      <c r="C206" s="6">
        <v>0.85</v>
      </c>
      <c r="D206" s="6">
        <v>0.95</v>
      </c>
      <c r="E206" s="6">
        <v>1.08</v>
      </c>
      <c r="F206" s="6">
        <v>1.22</v>
      </c>
      <c r="G206" s="6">
        <v>1.37</v>
      </c>
      <c r="H206" s="6">
        <v>1.51</v>
      </c>
      <c r="I206" s="6">
        <v>1.65</v>
      </c>
      <c r="J206" s="6">
        <v>1.78</v>
      </c>
      <c r="K206" s="6">
        <v>1.9</v>
      </c>
      <c r="L206" s="6">
        <v>2</v>
      </c>
      <c r="M206" s="6">
        <v>2.09</v>
      </c>
      <c r="N206" s="6">
        <v>2.17</v>
      </c>
      <c r="O206" s="6">
        <v>2.2400000000000002</v>
      </c>
      <c r="P206" s="6">
        <v>2.29</v>
      </c>
      <c r="Q206" s="6">
        <v>2.33</v>
      </c>
      <c r="R206" s="6">
        <v>2.36</v>
      </c>
      <c r="S206" s="6">
        <v>2.39</v>
      </c>
      <c r="T206" s="6">
        <v>2.42</v>
      </c>
      <c r="U206" s="6">
        <v>2.44</v>
      </c>
      <c r="V206" s="6">
        <v>2.4500000000000002</v>
      </c>
      <c r="W206" s="6">
        <v>2.46</v>
      </c>
      <c r="X206" s="6">
        <v>2.4700000000000002</v>
      </c>
      <c r="Y206" s="6">
        <v>2.48</v>
      </c>
      <c r="Z206" s="6">
        <v>2.48</v>
      </c>
      <c r="AA206" s="6">
        <v>2.48</v>
      </c>
      <c r="AB206" s="6">
        <v>2.48</v>
      </c>
      <c r="AC206" s="6">
        <v>2.48</v>
      </c>
      <c r="AD206" s="6">
        <v>2.48</v>
      </c>
      <c r="AE206" s="6">
        <v>2.48</v>
      </c>
      <c r="AF206" s="6">
        <v>2.4900000000000002</v>
      </c>
      <c r="AG206" s="6">
        <v>2.4900000000000002</v>
      </c>
      <c r="AH206" s="6">
        <v>2.4900000000000002</v>
      </c>
      <c r="AI206" s="6">
        <v>2.4900000000000002</v>
      </c>
      <c r="AJ206" s="6">
        <v>2.4900000000000002</v>
      </c>
      <c r="AK206" s="6">
        <v>2.4900000000000002</v>
      </c>
      <c r="AL206" s="6">
        <v>2.4900000000000002</v>
      </c>
      <c r="AM206" s="6">
        <v>2.4900000000000002</v>
      </c>
      <c r="AN206" s="6">
        <v>2.4900000000000002</v>
      </c>
      <c r="AO206" s="6">
        <v>2.4900000000000002</v>
      </c>
      <c r="AP206" s="6">
        <v>2.4900000000000002</v>
      </c>
      <c r="AQ206" s="6">
        <v>2.4900000000000002</v>
      </c>
      <c r="AR206" s="6">
        <v>2.4900000000000002</v>
      </c>
      <c r="AS206" s="6">
        <v>2.4900000000000002</v>
      </c>
      <c r="AT206" s="6">
        <v>2.4900000000000002</v>
      </c>
      <c r="AU206" s="6">
        <v>2.48</v>
      </c>
      <c r="AV206" s="6">
        <v>2.48</v>
      </c>
      <c r="AW206" s="6">
        <v>2.48</v>
      </c>
      <c r="AX206" s="6">
        <v>2.48</v>
      </c>
      <c r="AY206" s="6">
        <v>2.48</v>
      </c>
    </row>
    <row r="207" spans="1:51" x14ac:dyDescent="0.2">
      <c r="A207" s="5">
        <v>43524</v>
      </c>
      <c r="B207" s="6">
        <v>0.76</v>
      </c>
      <c r="C207" s="6">
        <v>0.82</v>
      </c>
      <c r="D207" s="6">
        <v>0.92</v>
      </c>
      <c r="E207" s="6">
        <v>1.06</v>
      </c>
      <c r="F207" s="6">
        <v>1.2</v>
      </c>
      <c r="G207" s="6">
        <v>1.35</v>
      </c>
      <c r="H207" s="6">
        <v>1.49</v>
      </c>
      <c r="I207" s="6">
        <v>1.62</v>
      </c>
      <c r="J207" s="6">
        <v>1.75</v>
      </c>
      <c r="K207" s="6">
        <v>1.87</v>
      </c>
      <c r="L207" s="6">
        <v>1.97</v>
      </c>
      <c r="M207" s="6">
        <v>2.06</v>
      </c>
      <c r="N207" s="6">
        <v>2.14</v>
      </c>
      <c r="O207" s="6">
        <v>2.21</v>
      </c>
      <c r="P207" s="6">
        <v>2.2599999999999998</v>
      </c>
      <c r="Q207" s="6">
        <v>2.2999999999999998</v>
      </c>
      <c r="R207" s="6">
        <v>2.34</v>
      </c>
      <c r="S207" s="6">
        <v>2.37</v>
      </c>
      <c r="T207" s="6">
        <v>2.39</v>
      </c>
      <c r="U207" s="6">
        <v>2.42</v>
      </c>
      <c r="V207" s="6">
        <v>2.4300000000000002</v>
      </c>
      <c r="W207" s="6">
        <v>2.44</v>
      </c>
      <c r="X207" s="6">
        <v>2.44</v>
      </c>
      <c r="Y207" s="6">
        <v>2.4500000000000002</v>
      </c>
      <c r="Z207" s="6">
        <v>2.46</v>
      </c>
      <c r="AA207" s="6">
        <v>2.46</v>
      </c>
      <c r="AB207" s="6">
        <v>2.46</v>
      </c>
      <c r="AC207" s="6">
        <v>2.46</v>
      </c>
      <c r="AD207" s="6">
        <v>2.46</v>
      </c>
      <c r="AE207" s="6">
        <v>2.46</v>
      </c>
      <c r="AF207" s="6">
        <v>2.46</v>
      </c>
      <c r="AG207" s="6">
        <v>2.46</v>
      </c>
      <c r="AH207" s="6">
        <v>2.46</v>
      </c>
      <c r="AI207" s="6">
        <v>2.46</v>
      </c>
      <c r="AJ207" s="6">
        <v>2.46</v>
      </c>
      <c r="AK207" s="6">
        <v>2.46</v>
      </c>
      <c r="AL207" s="6">
        <v>2.46</v>
      </c>
      <c r="AM207" s="6">
        <v>2.4700000000000002</v>
      </c>
      <c r="AN207" s="6">
        <v>2.4700000000000002</v>
      </c>
      <c r="AO207" s="6">
        <v>2.4700000000000002</v>
      </c>
      <c r="AP207" s="6">
        <v>2.4700000000000002</v>
      </c>
      <c r="AQ207" s="6">
        <v>2.46</v>
      </c>
      <c r="AR207" s="6">
        <v>2.46</v>
      </c>
      <c r="AS207" s="6">
        <v>2.46</v>
      </c>
      <c r="AT207" s="6">
        <v>2.46</v>
      </c>
      <c r="AU207" s="6">
        <v>2.46</v>
      </c>
      <c r="AV207" s="6">
        <v>2.46</v>
      </c>
      <c r="AW207" s="6">
        <v>2.46</v>
      </c>
      <c r="AX207" s="6">
        <v>2.46</v>
      </c>
      <c r="AY207" s="6">
        <v>2.46</v>
      </c>
    </row>
    <row r="208" spans="1:51" x14ac:dyDescent="0.2">
      <c r="A208" s="5">
        <v>43555</v>
      </c>
      <c r="B208" s="6">
        <v>0.74</v>
      </c>
      <c r="C208" s="6">
        <v>0.8</v>
      </c>
      <c r="D208" s="6">
        <v>0.9</v>
      </c>
      <c r="E208" s="6">
        <v>1.03</v>
      </c>
      <c r="F208" s="6">
        <v>1.17</v>
      </c>
      <c r="G208" s="6">
        <v>1.32</v>
      </c>
      <c r="H208" s="6">
        <v>1.46</v>
      </c>
      <c r="I208" s="6">
        <v>1.59</v>
      </c>
      <c r="J208" s="6">
        <v>1.72</v>
      </c>
      <c r="K208" s="6">
        <v>1.84</v>
      </c>
      <c r="L208" s="6">
        <v>1.94</v>
      </c>
      <c r="M208" s="6">
        <v>2.0299999999999998</v>
      </c>
      <c r="N208" s="6">
        <v>2.11</v>
      </c>
      <c r="O208" s="6">
        <v>2.17</v>
      </c>
      <c r="P208" s="6">
        <v>2.23</v>
      </c>
      <c r="Q208" s="6">
        <v>2.27</v>
      </c>
      <c r="R208" s="6">
        <v>2.31</v>
      </c>
      <c r="S208" s="6">
        <v>2.34</v>
      </c>
      <c r="T208" s="6">
        <v>2.36</v>
      </c>
      <c r="U208" s="6">
        <v>2.39</v>
      </c>
      <c r="V208" s="6">
        <v>2.4</v>
      </c>
      <c r="W208" s="6">
        <v>2.41</v>
      </c>
      <c r="X208" s="6">
        <v>2.42</v>
      </c>
      <c r="Y208" s="6">
        <v>2.42</v>
      </c>
      <c r="Z208" s="6">
        <v>2.4300000000000002</v>
      </c>
      <c r="AA208" s="6">
        <v>2.4300000000000002</v>
      </c>
      <c r="AB208" s="6">
        <v>2.4300000000000002</v>
      </c>
      <c r="AC208" s="6">
        <v>2.4300000000000002</v>
      </c>
      <c r="AD208" s="6">
        <v>2.4300000000000002</v>
      </c>
      <c r="AE208" s="6">
        <v>2.4300000000000002</v>
      </c>
      <c r="AF208" s="6">
        <v>2.4300000000000002</v>
      </c>
      <c r="AG208" s="6">
        <v>2.44</v>
      </c>
      <c r="AH208" s="6">
        <v>2.44</v>
      </c>
      <c r="AI208" s="6">
        <v>2.44</v>
      </c>
      <c r="AJ208" s="6">
        <v>2.44</v>
      </c>
      <c r="AK208" s="6">
        <v>2.44</v>
      </c>
      <c r="AL208" s="6">
        <v>2.44</v>
      </c>
      <c r="AM208" s="6">
        <v>2.44</v>
      </c>
      <c r="AN208" s="6">
        <v>2.44</v>
      </c>
      <c r="AO208" s="6">
        <v>2.44</v>
      </c>
      <c r="AP208" s="6">
        <v>2.44</v>
      </c>
      <c r="AQ208" s="6">
        <v>2.44</v>
      </c>
      <c r="AR208" s="6">
        <v>2.44</v>
      </c>
      <c r="AS208" s="6">
        <v>2.44</v>
      </c>
      <c r="AT208" s="6">
        <v>2.4300000000000002</v>
      </c>
      <c r="AU208" s="6">
        <v>2.4300000000000002</v>
      </c>
      <c r="AV208" s="6">
        <v>2.4300000000000002</v>
      </c>
      <c r="AW208" s="6">
        <v>2.4300000000000002</v>
      </c>
      <c r="AX208" s="6">
        <v>2.4300000000000002</v>
      </c>
      <c r="AY208" s="6">
        <v>2.4300000000000002</v>
      </c>
    </row>
    <row r="209" spans="1:51" x14ac:dyDescent="0.2">
      <c r="A209" s="5">
        <v>43585</v>
      </c>
      <c r="B209" s="6">
        <v>0.71</v>
      </c>
      <c r="C209" s="6">
        <v>0.78</v>
      </c>
      <c r="D209" s="6">
        <v>0.87</v>
      </c>
      <c r="E209" s="6">
        <v>1</v>
      </c>
      <c r="F209" s="6">
        <v>1.1399999999999999</v>
      </c>
      <c r="G209" s="6">
        <v>1.29</v>
      </c>
      <c r="H209" s="6">
        <v>1.43</v>
      </c>
      <c r="I209" s="6">
        <v>1.56</v>
      </c>
      <c r="J209" s="6">
        <v>1.69</v>
      </c>
      <c r="K209" s="6">
        <v>1.8</v>
      </c>
      <c r="L209" s="6">
        <v>1.91</v>
      </c>
      <c r="M209" s="6">
        <v>2</v>
      </c>
      <c r="N209" s="6">
        <v>2.08</v>
      </c>
      <c r="O209" s="6">
        <v>2.14</v>
      </c>
      <c r="P209" s="6">
        <v>2.2000000000000002</v>
      </c>
      <c r="Q209" s="6">
        <v>2.2400000000000002</v>
      </c>
      <c r="R209" s="6">
        <v>2.27</v>
      </c>
      <c r="S209" s="6">
        <v>2.31</v>
      </c>
      <c r="T209" s="6">
        <v>2.33</v>
      </c>
      <c r="U209" s="6">
        <v>2.36</v>
      </c>
      <c r="V209" s="6">
        <v>2.37</v>
      </c>
      <c r="W209" s="6">
        <v>2.38</v>
      </c>
      <c r="X209" s="6">
        <v>2.39</v>
      </c>
      <c r="Y209" s="6">
        <v>2.4</v>
      </c>
      <c r="Z209" s="6">
        <v>2.4</v>
      </c>
      <c r="AA209" s="6">
        <v>2.4</v>
      </c>
      <c r="AB209" s="6">
        <v>2.4</v>
      </c>
      <c r="AC209" s="6">
        <v>2.41</v>
      </c>
      <c r="AD209" s="6">
        <v>2.41</v>
      </c>
      <c r="AE209" s="6">
        <v>2.41</v>
      </c>
      <c r="AF209" s="6">
        <v>2.41</v>
      </c>
      <c r="AG209" s="6">
        <v>2.41</v>
      </c>
      <c r="AH209" s="6">
        <v>2.41</v>
      </c>
      <c r="AI209" s="6">
        <v>2.41</v>
      </c>
      <c r="AJ209" s="6">
        <v>2.41</v>
      </c>
      <c r="AK209" s="6">
        <v>2.41</v>
      </c>
      <c r="AL209" s="6">
        <v>2.41</v>
      </c>
      <c r="AM209" s="6">
        <v>2.41</v>
      </c>
      <c r="AN209" s="6">
        <v>2.41</v>
      </c>
      <c r="AO209" s="6">
        <v>2.41</v>
      </c>
      <c r="AP209" s="6">
        <v>2.41</v>
      </c>
      <c r="AQ209" s="6">
        <v>2.41</v>
      </c>
      <c r="AR209" s="6">
        <v>2.41</v>
      </c>
      <c r="AS209" s="6">
        <v>2.41</v>
      </c>
      <c r="AT209" s="6">
        <v>2.41</v>
      </c>
      <c r="AU209" s="6">
        <v>2.41</v>
      </c>
      <c r="AV209" s="6">
        <v>2.4</v>
      </c>
      <c r="AW209" s="6">
        <v>2.4</v>
      </c>
      <c r="AX209" s="6">
        <v>2.4</v>
      </c>
      <c r="AY209" s="6">
        <v>2.4</v>
      </c>
    </row>
    <row r="210" spans="1:51" x14ac:dyDescent="0.2">
      <c r="A210" s="5">
        <v>43616</v>
      </c>
      <c r="B210" s="6">
        <v>0.69</v>
      </c>
      <c r="C210" s="6">
        <v>0.75</v>
      </c>
      <c r="D210" s="6">
        <v>0.85</v>
      </c>
      <c r="E210" s="6">
        <v>0.98</v>
      </c>
      <c r="F210" s="6">
        <v>1.1200000000000001</v>
      </c>
      <c r="G210" s="6">
        <v>1.27</v>
      </c>
      <c r="H210" s="6">
        <v>1.4</v>
      </c>
      <c r="I210" s="6">
        <v>1.54</v>
      </c>
      <c r="J210" s="6">
        <v>1.66</v>
      </c>
      <c r="K210" s="6">
        <v>1.78</v>
      </c>
      <c r="L210" s="6">
        <v>1.89</v>
      </c>
      <c r="M210" s="6">
        <v>1.97</v>
      </c>
      <c r="N210" s="6">
        <v>2.0499999999999998</v>
      </c>
      <c r="O210" s="6">
        <v>2.12</v>
      </c>
      <c r="P210" s="6">
        <v>2.1800000000000002</v>
      </c>
      <c r="Q210" s="6">
        <v>2.2200000000000002</v>
      </c>
      <c r="R210" s="6">
        <v>2.25</v>
      </c>
      <c r="S210" s="6">
        <v>2.2799999999999998</v>
      </c>
      <c r="T210" s="6">
        <v>2.31</v>
      </c>
      <c r="U210" s="6">
        <v>2.34</v>
      </c>
      <c r="V210" s="6">
        <v>2.35</v>
      </c>
      <c r="W210" s="6">
        <v>2.36</v>
      </c>
      <c r="X210" s="6">
        <v>2.37</v>
      </c>
      <c r="Y210" s="6">
        <v>2.38</v>
      </c>
      <c r="Z210" s="6">
        <v>2.38</v>
      </c>
      <c r="AA210" s="6">
        <v>2.38</v>
      </c>
      <c r="AB210" s="6">
        <v>2.39</v>
      </c>
      <c r="AC210" s="6">
        <v>2.39</v>
      </c>
      <c r="AD210" s="6">
        <v>2.39</v>
      </c>
      <c r="AE210" s="6">
        <v>2.39</v>
      </c>
      <c r="AF210" s="6">
        <v>2.39</v>
      </c>
      <c r="AG210" s="6">
        <v>2.39</v>
      </c>
      <c r="AH210" s="6">
        <v>2.39</v>
      </c>
      <c r="AI210" s="6">
        <v>2.39</v>
      </c>
      <c r="AJ210" s="6">
        <v>2.39</v>
      </c>
      <c r="AK210" s="6">
        <v>2.39</v>
      </c>
      <c r="AL210" s="6">
        <v>2.39</v>
      </c>
      <c r="AM210" s="6">
        <v>2.39</v>
      </c>
      <c r="AN210" s="6">
        <v>2.39</v>
      </c>
      <c r="AO210" s="6">
        <v>2.39</v>
      </c>
      <c r="AP210" s="6">
        <v>2.39</v>
      </c>
      <c r="AQ210" s="6">
        <v>2.39</v>
      </c>
      <c r="AR210" s="6">
        <v>2.39</v>
      </c>
      <c r="AS210" s="6">
        <v>2.39</v>
      </c>
      <c r="AT210" s="6">
        <v>2.39</v>
      </c>
      <c r="AU210" s="6">
        <v>2.39</v>
      </c>
      <c r="AV210" s="6">
        <v>2.38</v>
      </c>
      <c r="AW210" s="6">
        <v>2.38</v>
      </c>
      <c r="AX210" s="6">
        <v>2.38</v>
      </c>
      <c r="AY210" s="6">
        <v>2.38</v>
      </c>
    </row>
    <row r="211" spans="1:51" x14ac:dyDescent="0.2">
      <c r="A211" s="5">
        <v>43646</v>
      </c>
      <c r="B211" s="6">
        <v>0.67</v>
      </c>
      <c r="C211" s="6">
        <v>0.73</v>
      </c>
      <c r="D211" s="6">
        <v>0.83</v>
      </c>
      <c r="E211" s="6">
        <v>0.96</v>
      </c>
      <c r="F211" s="6">
        <v>1.0900000000000001</v>
      </c>
      <c r="G211" s="6">
        <v>1.24</v>
      </c>
      <c r="H211" s="6">
        <v>1.37</v>
      </c>
      <c r="I211" s="6">
        <v>1.51</v>
      </c>
      <c r="J211" s="6">
        <v>1.63</v>
      </c>
      <c r="K211" s="6">
        <v>1.75</v>
      </c>
      <c r="L211" s="6">
        <v>1.86</v>
      </c>
      <c r="M211" s="6">
        <v>1.94</v>
      </c>
      <c r="N211" s="6">
        <v>2.02</v>
      </c>
      <c r="O211" s="6">
        <v>2.09</v>
      </c>
      <c r="P211" s="6">
        <v>2.15</v>
      </c>
      <c r="Q211" s="6">
        <v>2.19</v>
      </c>
      <c r="R211" s="6">
        <v>2.2200000000000002</v>
      </c>
      <c r="S211" s="6">
        <v>2.25</v>
      </c>
      <c r="T211" s="6">
        <v>2.2799999999999998</v>
      </c>
      <c r="U211" s="6">
        <v>2.31</v>
      </c>
      <c r="V211" s="6">
        <v>2.3199999999999998</v>
      </c>
      <c r="W211" s="6">
        <v>2.33</v>
      </c>
      <c r="X211" s="6">
        <v>2.34</v>
      </c>
      <c r="Y211" s="6">
        <v>2.35</v>
      </c>
      <c r="Z211" s="6">
        <v>2.35</v>
      </c>
      <c r="AA211" s="6">
        <v>2.36</v>
      </c>
      <c r="AB211" s="6">
        <v>2.36</v>
      </c>
      <c r="AC211" s="6">
        <v>2.36</v>
      </c>
      <c r="AD211" s="6">
        <v>2.36</v>
      </c>
      <c r="AE211" s="6">
        <v>2.36</v>
      </c>
      <c r="AF211" s="6">
        <v>2.36</v>
      </c>
      <c r="AG211" s="6">
        <v>2.36</v>
      </c>
      <c r="AH211" s="6">
        <v>2.36</v>
      </c>
      <c r="AI211" s="6">
        <v>2.36</v>
      </c>
      <c r="AJ211" s="6">
        <v>2.36</v>
      </c>
      <c r="AK211" s="6">
        <v>2.36</v>
      </c>
      <c r="AL211" s="6">
        <v>2.36</v>
      </c>
      <c r="AM211" s="6">
        <v>2.37</v>
      </c>
      <c r="AN211" s="6">
        <v>2.37</v>
      </c>
      <c r="AO211" s="6">
        <v>2.37</v>
      </c>
      <c r="AP211" s="6">
        <v>2.36</v>
      </c>
      <c r="AQ211" s="6">
        <v>2.36</v>
      </c>
      <c r="AR211" s="6">
        <v>2.36</v>
      </c>
      <c r="AS211" s="6">
        <v>2.36</v>
      </c>
      <c r="AT211" s="6">
        <v>2.36</v>
      </c>
      <c r="AU211" s="6">
        <v>2.36</v>
      </c>
      <c r="AV211" s="6">
        <v>2.36</v>
      </c>
      <c r="AW211" s="6">
        <v>2.35</v>
      </c>
      <c r="AX211" s="6">
        <v>2.35</v>
      </c>
      <c r="AY211" s="6">
        <v>2.35</v>
      </c>
    </row>
    <row r="212" spans="1:51" x14ac:dyDescent="0.2">
      <c r="A212" s="5">
        <v>43677</v>
      </c>
      <c r="B212" s="6">
        <v>0.65</v>
      </c>
      <c r="C212" s="6">
        <v>0.71</v>
      </c>
      <c r="D212" s="6">
        <v>0.81</v>
      </c>
      <c r="E212" s="6">
        <v>0.93</v>
      </c>
      <c r="F212" s="6">
        <v>1.07</v>
      </c>
      <c r="G212" s="6">
        <v>1.21</v>
      </c>
      <c r="H212" s="6">
        <v>1.35</v>
      </c>
      <c r="I212" s="6">
        <v>1.48</v>
      </c>
      <c r="J212" s="6">
        <v>1.6</v>
      </c>
      <c r="K212" s="6">
        <v>1.72</v>
      </c>
      <c r="L212" s="6">
        <v>1.83</v>
      </c>
      <c r="M212" s="6">
        <v>1.91</v>
      </c>
      <c r="N212" s="6">
        <v>1.99</v>
      </c>
      <c r="O212" s="6">
        <v>2.06</v>
      </c>
      <c r="P212" s="6">
        <v>2.12</v>
      </c>
      <c r="Q212" s="6">
        <v>2.16</v>
      </c>
      <c r="R212" s="6">
        <v>2.19</v>
      </c>
      <c r="S212" s="6">
        <v>2.23</v>
      </c>
      <c r="T212" s="6">
        <v>2.25</v>
      </c>
      <c r="U212" s="6">
        <v>2.2799999999999998</v>
      </c>
      <c r="V212" s="6">
        <v>2.29</v>
      </c>
      <c r="W212" s="6">
        <v>2.2999999999999998</v>
      </c>
      <c r="X212" s="6">
        <v>2.31</v>
      </c>
      <c r="Y212" s="6">
        <v>2.3199999999999998</v>
      </c>
      <c r="Z212" s="6">
        <v>2.33</v>
      </c>
      <c r="AA212" s="6">
        <v>2.33</v>
      </c>
      <c r="AB212" s="6">
        <v>2.33</v>
      </c>
      <c r="AC212" s="6">
        <v>2.33</v>
      </c>
      <c r="AD212" s="6">
        <v>2.33</v>
      </c>
      <c r="AE212" s="6">
        <v>2.33</v>
      </c>
      <c r="AF212" s="6">
        <v>2.33</v>
      </c>
      <c r="AG212" s="6">
        <v>2.33</v>
      </c>
      <c r="AH212" s="6">
        <v>2.33</v>
      </c>
      <c r="AI212" s="6">
        <v>2.34</v>
      </c>
      <c r="AJ212" s="6">
        <v>2.34</v>
      </c>
      <c r="AK212" s="6">
        <v>2.34</v>
      </c>
      <c r="AL212" s="6">
        <v>2.34</v>
      </c>
      <c r="AM212" s="6">
        <v>2.34</v>
      </c>
      <c r="AN212" s="6">
        <v>2.34</v>
      </c>
      <c r="AO212" s="6">
        <v>2.34</v>
      </c>
      <c r="AP212" s="6">
        <v>2.33</v>
      </c>
      <c r="AQ212" s="6">
        <v>2.33</v>
      </c>
      <c r="AR212" s="6">
        <v>2.33</v>
      </c>
      <c r="AS212" s="6">
        <v>2.33</v>
      </c>
      <c r="AT212" s="6">
        <v>2.33</v>
      </c>
      <c r="AU212" s="6">
        <v>2.33</v>
      </c>
      <c r="AV212" s="6">
        <v>2.3199999999999998</v>
      </c>
      <c r="AW212" s="6">
        <v>2.3199999999999998</v>
      </c>
      <c r="AX212" s="6">
        <v>2.3199999999999998</v>
      </c>
      <c r="AY212" s="6">
        <v>2.3199999999999998</v>
      </c>
    </row>
    <row r="213" spans="1:51" x14ac:dyDescent="0.2">
      <c r="A213" s="5">
        <v>43708</v>
      </c>
      <c r="B213" s="6">
        <v>0.63</v>
      </c>
      <c r="C213" s="6">
        <v>0.69</v>
      </c>
      <c r="D213" s="6">
        <v>0.79</v>
      </c>
      <c r="E213" s="6">
        <v>0.91</v>
      </c>
      <c r="F213" s="6">
        <v>1.04</v>
      </c>
      <c r="G213" s="6">
        <v>1.19</v>
      </c>
      <c r="H213" s="6">
        <v>1.32</v>
      </c>
      <c r="I213" s="6">
        <v>1.45</v>
      </c>
      <c r="J213" s="6">
        <v>1.57</v>
      </c>
      <c r="K213" s="6">
        <v>1.69</v>
      </c>
      <c r="L213" s="6">
        <v>1.8</v>
      </c>
      <c r="M213" s="6">
        <v>1.88</v>
      </c>
      <c r="N213" s="6">
        <v>1.96</v>
      </c>
      <c r="O213" s="6">
        <v>2.0299999999999998</v>
      </c>
      <c r="P213" s="6">
        <v>2.08</v>
      </c>
      <c r="Q213" s="6">
        <v>2.13</v>
      </c>
      <c r="R213" s="6">
        <v>2.16</v>
      </c>
      <c r="S213" s="6">
        <v>2.19</v>
      </c>
      <c r="T213" s="6">
        <v>2.2200000000000002</v>
      </c>
      <c r="U213" s="6">
        <v>2.25</v>
      </c>
      <c r="V213" s="6">
        <v>2.2599999999999998</v>
      </c>
      <c r="W213" s="6">
        <v>2.27</v>
      </c>
      <c r="X213" s="6">
        <v>2.2799999999999998</v>
      </c>
      <c r="Y213" s="6">
        <v>2.29</v>
      </c>
      <c r="Z213" s="6">
        <v>2.2999999999999998</v>
      </c>
      <c r="AA213" s="6">
        <v>2.2999999999999998</v>
      </c>
      <c r="AB213" s="6">
        <v>2.2999999999999998</v>
      </c>
      <c r="AC213" s="6">
        <v>2.2999999999999998</v>
      </c>
      <c r="AD213" s="6">
        <v>2.2999999999999998</v>
      </c>
      <c r="AE213" s="6">
        <v>2.2999999999999998</v>
      </c>
      <c r="AF213" s="6">
        <v>2.2999999999999998</v>
      </c>
      <c r="AG213" s="6">
        <v>2.2999999999999998</v>
      </c>
      <c r="AH213" s="6">
        <v>2.2999999999999998</v>
      </c>
      <c r="AI213" s="6">
        <v>2.2999999999999998</v>
      </c>
      <c r="AJ213" s="6">
        <v>2.2999999999999998</v>
      </c>
      <c r="AK213" s="6">
        <v>2.2999999999999998</v>
      </c>
      <c r="AL213" s="6">
        <v>2.2999999999999998</v>
      </c>
      <c r="AM213" s="6">
        <v>2.2999999999999998</v>
      </c>
      <c r="AN213" s="6">
        <v>2.2999999999999998</v>
      </c>
      <c r="AO213" s="6">
        <v>2.2999999999999998</v>
      </c>
      <c r="AP213" s="6">
        <v>2.2999999999999998</v>
      </c>
      <c r="AQ213" s="6">
        <v>2.2999999999999998</v>
      </c>
      <c r="AR213" s="6">
        <v>2.2999999999999998</v>
      </c>
      <c r="AS213" s="6">
        <v>2.29</v>
      </c>
      <c r="AT213" s="6">
        <v>2.29</v>
      </c>
      <c r="AU213" s="6">
        <v>2.29</v>
      </c>
      <c r="AV213" s="6">
        <v>2.29</v>
      </c>
      <c r="AW213" s="6">
        <v>2.29</v>
      </c>
      <c r="AX213" s="6">
        <v>2.29</v>
      </c>
      <c r="AY213" s="6">
        <v>2.29</v>
      </c>
    </row>
    <row r="214" spans="1:51" x14ac:dyDescent="0.2">
      <c r="A214" s="5">
        <v>43738</v>
      </c>
      <c r="B214" s="6">
        <v>0.62</v>
      </c>
      <c r="C214" s="6">
        <v>0.68</v>
      </c>
      <c r="D214" s="6">
        <v>0.77</v>
      </c>
      <c r="E214" s="6">
        <v>0.89</v>
      </c>
      <c r="F214" s="6">
        <v>1.02</v>
      </c>
      <c r="G214" s="6">
        <v>1.1599999999999999</v>
      </c>
      <c r="H214" s="6">
        <v>1.29</v>
      </c>
      <c r="I214" s="6">
        <v>1.42</v>
      </c>
      <c r="J214" s="6">
        <v>1.55</v>
      </c>
      <c r="K214" s="6">
        <v>1.66</v>
      </c>
      <c r="L214" s="6">
        <v>1.77</v>
      </c>
      <c r="M214" s="6">
        <v>1.85</v>
      </c>
      <c r="N214" s="6">
        <v>1.93</v>
      </c>
      <c r="O214" s="6">
        <v>2</v>
      </c>
      <c r="P214" s="6">
        <v>2.0499999999999998</v>
      </c>
      <c r="Q214" s="6">
        <v>2.09</v>
      </c>
      <c r="R214" s="6">
        <v>2.13</v>
      </c>
      <c r="S214" s="6">
        <v>2.16</v>
      </c>
      <c r="T214" s="6">
        <v>2.19</v>
      </c>
      <c r="U214" s="6">
        <v>2.2200000000000002</v>
      </c>
      <c r="V214" s="6">
        <v>2.23</v>
      </c>
      <c r="W214" s="6">
        <v>2.2400000000000002</v>
      </c>
      <c r="X214" s="6">
        <v>2.25</v>
      </c>
      <c r="Y214" s="6">
        <v>2.2599999999999998</v>
      </c>
      <c r="Z214" s="6">
        <v>2.2599999999999998</v>
      </c>
      <c r="AA214" s="6">
        <v>2.27</v>
      </c>
      <c r="AB214" s="6">
        <v>2.27</v>
      </c>
      <c r="AC214" s="6">
        <v>2.27</v>
      </c>
      <c r="AD214" s="6">
        <v>2.27</v>
      </c>
      <c r="AE214" s="6">
        <v>2.27</v>
      </c>
      <c r="AF214" s="6">
        <v>2.27</v>
      </c>
      <c r="AG214" s="6">
        <v>2.27</v>
      </c>
      <c r="AH214" s="6">
        <v>2.27</v>
      </c>
      <c r="AI214" s="6">
        <v>2.27</v>
      </c>
      <c r="AJ214" s="6">
        <v>2.27</v>
      </c>
      <c r="AK214" s="6">
        <v>2.27</v>
      </c>
      <c r="AL214" s="6">
        <v>2.27</v>
      </c>
      <c r="AM214" s="6">
        <v>2.27</v>
      </c>
      <c r="AN214" s="6">
        <v>2.27</v>
      </c>
      <c r="AO214" s="6">
        <v>2.27</v>
      </c>
      <c r="AP214" s="6">
        <v>2.27</v>
      </c>
      <c r="AQ214" s="6">
        <v>2.2599999999999998</v>
      </c>
      <c r="AR214" s="6">
        <v>2.2599999999999998</v>
      </c>
      <c r="AS214" s="6">
        <v>2.2599999999999998</v>
      </c>
      <c r="AT214" s="6">
        <v>2.2599999999999998</v>
      </c>
      <c r="AU214" s="6">
        <v>2.2599999999999998</v>
      </c>
      <c r="AV214" s="6">
        <v>2.25</v>
      </c>
      <c r="AW214" s="6">
        <v>2.25</v>
      </c>
      <c r="AX214" s="6">
        <v>2.25</v>
      </c>
      <c r="AY214" s="6">
        <v>2.25</v>
      </c>
    </row>
    <row r="215" spans="1:51" x14ac:dyDescent="0.2">
      <c r="A215" s="5">
        <v>43769</v>
      </c>
      <c r="B215" s="6">
        <v>0.6</v>
      </c>
      <c r="C215" s="6">
        <v>0.66</v>
      </c>
      <c r="D215" s="6">
        <v>0.75</v>
      </c>
      <c r="E215" s="6">
        <v>0.87</v>
      </c>
      <c r="F215" s="6">
        <v>1</v>
      </c>
      <c r="G215" s="6">
        <v>1.1399999999999999</v>
      </c>
      <c r="H215" s="6">
        <v>1.27</v>
      </c>
      <c r="I215" s="6">
        <v>1.4</v>
      </c>
      <c r="J215" s="6">
        <v>1.52</v>
      </c>
      <c r="K215" s="6">
        <v>1.64</v>
      </c>
      <c r="L215" s="6">
        <v>1.74</v>
      </c>
      <c r="M215" s="6">
        <v>1.82</v>
      </c>
      <c r="N215" s="6">
        <v>1.9</v>
      </c>
      <c r="O215" s="6">
        <v>1.97</v>
      </c>
      <c r="P215" s="6">
        <v>2.02</v>
      </c>
      <c r="Q215" s="6">
        <v>2.06</v>
      </c>
      <c r="R215" s="6">
        <v>2.1</v>
      </c>
      <c r="S215" s="6">
        <v>2.13</v>
      </c>
      <c r="T215" s="6">
        <v>2.16</v>
      </c>
      <c r="U215" s="6">
        <v>2.19</v>
      </c>
      <c r="V215" s="6">
        <v>2.2000000000000002</v>
      </c>
      <c r="W215" s="6">
        <v>2.21</v>
      </c>
      <c r="X215" s="6">
        <v>2.2200000000000002</v>
      </c>
      <c r="Y215" s="6">
        <v>2.23</v>
      </c>
      <c r="Z215" s="6">
        <v>2.23</v>
      </c>
      <c r="AA215" s="6">
        <v>2.2400000000000002</v>
      </c>
      <c r="AB215" s="6">
        <v>2.2400000000000002</v>
      </c>
      <c r="AC215" s="6">
        <v>2.2400000000000002</v>
      </c>
      <c r="AD215" s="6">
        <v>2.2400000000000002</v>
      </c>
      <c r="AE215" s="6">
        <v>2.2400000000000002</v>
      </c>
      <c r="AF215" s="6">
        <v>2.2400000000000002</v>
      </c>
      <c r="AG215" s="6">
        <v>2.2400000000000002</v>
      </c>
      <c r="AH215" s="6">
        <v>2.2400000000000002</v>
      </c>
      <c r="AI215" s="6">
        <v>2.2400000000000002</v>
      </c>
      <c r="AJ215" s="6">
        <v>2.2400000000000002</v>
      </c>
      <c r="AK215" s="6">
        <v>2.2400000000000002</v>
      </c>
      <c r="AL215" s="6">
        <v>2.2400000000000002</v>
      </c>
      <c r="AM215" s="6">
        <v>2.2400000000000002</v>
      </c>
      <c r="AN215" s="6">
        <v>2.2400000000000002</v>
      </c>
      <c r="AO215" s="6">
        <v>2.2400000000000002</v>
      </c>
      <c r="AP215" s="6">
        <v>2.2400000000000002</v>
      </c>
      <c r="AQ215" s="6">
        <v>2.23</v>
      </c>
      <c r="AR215" s="6">
        <v>2.23</v>
      </c>
      <c r="AS215" s="6">
        <v>2.23</v>
      </c>
      <c r="AT215" s="6">
        <v>2.23</v>
      </c>
      <c r="AU215" s="6">
        <v>2.2200000000000002</v>
      </c>
      <c r="AV215" s="6">
        <v>2.2200000000000002</v>
      </c>
      <c r="AW215" s="6">
        <v>2.2200000000000002</v>
      </c>
      <c r="AX215" s="6">
        <v>2.2200000000000002</v>
      </c>
      <c r="AY215" s="6">
        <v>2.2200000000000002</v>
      </c>
    </row>
    <row r="216" spans="1:51" x14ac:dyDescent="0.2">
      <c r="A216" s="5">
        <v>43799</v>
      </c>
      <c r="B216" s="6">
        <v>0.59</v>
      </c>
      <c r="C216" s="6">
        <v>0.65</v>
      </c>
      <c r="D216" s="6">
        <v>0.74</v>
      </c>
      <c r="E216" s="6">
        <v>0.86</v>
      </c>
      <c r="F216" s="6">
        <v>0.98</v>
      </c>
      <c r="G216" s="6">
        <v>1.1200000000000001</v>
      </c>
      <c r="H216" s="6">
        <v>1.25</v>
      </c>
      <c r="I216" s="6">
        <v>1.38</v>
      </c>
      <c r="J216" s="6">
        <v>1.5</v>
      </c>
      <c r="K216" s="6">
        <v>1.61</v>
      </c>
      <c r="L216" s="6">
        <v>1.71</v>
      </c>
      <c r="M216" s="6">
        <v>1.8</v>
      </c>
      <c r="N216" s="6">
        <v>1.87</v>
      </c>
      <c r="O216" s="6">
        <v>1.94</v>
      </c>
      <c r="P216" s="6">
        <v>2</v>
      </c>
      <c r="Q216" s="6">
        <v>2.04</v>
      </c>
      <c r="R216" s="6">
        <v>2.0699999999999998</v>
      </c>
      <c r="S216" s="6">
        <v>2.1</v>
      </c>
      <c r="T216" s="6">
        <v>2.13</v>
      </c>
      <c r="U216" s="6">
        <v>2.16</v>
      </c>
      <c r="V216" s="6">
        <v>2.17</v>
      </c>
      <c r="W216" s="6">
        <v>2.1800000000000002</v>
      </c>
      <c r="X216" s="6">
        <v>2.19</v>
      </c>
      <c r="Y216" s="6">
        <v>2.2000000000000002</v>
      </c>
      <c r="Z216" s="6">
        <v>2.21</v>
      </c>
      <c r="AA216" s="6">
        <v>2.21</v>
      </c>
      <c r="AB216" s="6">
        <v>2.21</v>
      </c>
      <c r="AC216" s="6">
        <v>2.21</v>
      </c>
      <c r="AD216" s="6">
        <v>2.21</v>
      </c>
      <c r="AE216" s="6">
        <v>2.21</v>
      </c>
      <c r="AF216" s="6">
        <v>2.21</v>
      </c>
      <c r="AG216" s="6">
        <v>2.21</v>
      </c>
      <c r="AH216" s="6">
        <v>2.21</v>
      </c>
      <c r="AI216" s="6">
        <v>2.21</v>
      </c>
      <c r="AJ216" s="6">
        <v>2.21</v>
      </c>
      <c r="AK216" s="6">
        <v>2.21</v>
      </c>
      <c r="AL216" s="6">
        <v>2.21</v>
      </c>
      <c r="AM216" s="6">
        <v>2.21</v>
      </c>
      <c r="AN216" s="6">
        <v>2.21</v>
      </c>
      <c r="AO216" s="6">
        <v>2.21</v>
      </c>
      <c r="AP216" s="6">
        <v>2.21</v>
      </c>
      <c r="AQ216" s="6">
        <v>2.2000000000000002</v>
      </c>
      <c r="AR216" s="6">
        <v>2.2000000000000002</v>
      </c>
      <c r="AS216" s="6">
        <v>2.2000000000000002</v>
      </c>
      <c r="AT216" s="6">
        <v>2.19</v>
      </c>
      <c r="AU216" s="6">
        <v>2.19</v>
      </c>
      <c r="AV216" s="6">
        <v>2.19</v>
      </c>
      <c r="AW216" s="6">
        <v>2.19</v>
      </c>
      <c r="AX216" s="6">
        <v>2.19</v>
      </c>
      <c r="AY216" s="6">
        <v>2.1800000000000002</v>
      </c>
    </row>
    <row r="217" spans="1:51" x14ac:dyDescent="0.2">
      <c r="A217" s="5">
        <v>43830</v>
      </c>
      <c r="B217" s="6">
        <v>0.57999999999999996</v>
      </c>
      <c r="C217" s="6">
        <v>0.63</v>
      </c>
      <c r="D217" s="6">
        <v>0.72</v>
      </c>
      <c r="E217" s="6">
        <v>0.84</v>
      </c>
      <c r="F217" s="6">
        <v>0.97</v>
      </c>
      <c r="G217" s="6">
        <v>1.1000000000000001</v>
      </c>
      <c r="H217" s="6">
        <v>1.23</v>
      </c>
      <c r="I217" s="6">
        <v>1.36</v>
      </c>
      <c r="J217" s="6">
        <v>1.48</v>
      </c>
      <c r="K217" s="6">
        <v>1.59</v>
      </c>
      <c r="L217" s="6">
        <v>1.69</v>
      </c>
      <c r="M217" s="6">
        <v>1.77</v>
      </c>
      <c r="N217" s="6">
        <v>1.85</v>
      </c>
      <c r="O217" s="6">
        <v>1.91</v>
      </c>
      <c r="P217" s="6">
        <v>1.97</v>
      </c>
      <c r="Q217" s="6">
        <v>2.0099999999999998</v>
      </c>
      <c r="R217" s="6">
        <v>2.0499999999999998</v>
      </c>
      <c r="S217" s="6">
        <v>2.08</v>
      </c>
      <c r="T217" s="6">
        <v>2.11</v>
      </c>
      <c r="U217" s="6">
        <v>2.13</v>
      </c>
      <c r="V217" s="6">
        <v>2.15</v>
      </c>
      <c r="W217" s="6">
        <v>2.16</v>
      </c>
      <c r="X217" s="6">
        <v>2.16</v>
      </c>
      <c r="Y217" s="6">
        <v>2.17</v>
      </c>
      <c r="Z217" s="6">
        <v>2.1800000000000002</v>
      </c>
      <c r="AA217" s="6">
        <v>2.1800000000000002</v>
      </c>
      <c r="AB217" s="6">
        <v>2.1800000000000002</v>
      </c>
      <c r="AC217" s="6">
        <v>2.19</v>
      </c>
      <c r="AD217" s="6">
        <v>2.19</v>
      </c>
      <c r="AE217" s="6">
        <v>2.19</v>
      </c>
      <c r="AF217" s="6">
        <v>2.19</v>
      </c>
      <c r="AG217" s="6">
        <v>2.19</v>
      </c>
      <c r="AH217" s="6">
        <v>2.19</v>
      </c>
      <c r="AI217" s="6">
        <v>2.1800000000000002</v>
      </c>
      <c r="AJ217" s="6">
        <v>2.1800000000000002</v>
      </c>
      <c r="AK217" s="6">
        <v>2.1800000000000002</v>
      </c>
      <c r="AL217" s="6">
        <v>2.1800000000000002</v>
      </c>
      <c r="AM217" s="6">
        <v>2.1800000000000002</v>
      </c>
      <c r="AN217" s="6">
        <v>2.1800000000000002</v>
      </c>
      <c r="AO217" s="6">
        <v>2.1800000000000002</v>
      </c>
      <c r="AP217" s="6">
        <v>2.1800000000000002</v>
      </c>
      <c r="AQ217" s="6">
        <v>2.17</v>
      </c>
      <c r="AR217" s="6">
        <v>2.17</v>
      </c>
      <c r="AS217" s="6">
        <v>2.17</v>
      </c>
      <c r="AT217" s="6">
        <v>2.17</v>
      </c>
      <c r="AU217" s="6">
        <v>2.16</v>
      </c>
      <c r="AV217" s="6">
        <v>2.16</v>
      </c>
      <c r="AW217" s="6">
        <v>2.16</v>
      </c>
      <c r="AX217" s="6">
        <v>2.16</v>
      </c>
      <c r="AY217" s="6">
        <v>2.15</v>
      </c>
    </row>
    <row r="218" spans="1:51" x14ac:dyDescent="0.2">
      <c r="A218" s="5">
        <v>43861</v>
      </c>
      <c r="B218" s="6">
        <v>0.56000000000000005</v>
      </c>
      <c r="C218" s="6">
        <v>0.61</v>
      </c>
      <c r="D218" s="6">
        <v>0.7</v>
      </c>
      <c r="E218" s="6">
        <v>0.82</v>
      </c>
      <c r="F218" s="6">
        <v>0.95</v>
      </c>
      <c r="G218" s="6">
        <v>1.08</v>
      </c>
      <c r="H218" s="6">
        <v>1.2</v>
      </c>
      <c r="I218" s="6">
        <v>1.33</v>
      </c>
      <c r="J218" s="6">
        <v>1.45</v>
      </c>
      <c r="K218" s="6">
        <v>1.56</v>
      </c>
      <c r="L218" s="6">
        <v>1.66</v>
      </c>
      <c r="M218" s="6">
        <v>1.74</v>
      </c>
      <c r="N218" s="6">
        <v>1.82</v>
      </c>
      <c r="O218" s="6">
        <v>1.88</v>
      </c>
      <c r="P218" s="6">
        <v>1.94</v>
      </c>
      <c r="Q218" s="6">
        <v>1.98</v>
      </c>
      <c r="R218" s="6">
        <v>2.02</v>
      </c>
      <c r="S218" s="6">
        <v>2.0499999999999998</v>
      </c>
      <c r="T218" s="6">
        <v>2.08</v>
      </c>
      <c r="U218" s="6">
        <v>2.1</v>
      </c>
      <c r="V218" s="6">
        <v>2.11</v>
      </c>
      <c r="W218" s="6">
        <v>2.12</v>
      </c>
      <c r="X218" s="6">
        <v>2.13</v>
      </c>
      <c r="Y218" s="6">
        <v>2.14</v>
      </c>
      <c r="Z218" s="6">
        <v>2.15</v>
      </c>
      <c r="AA218" s="6">
        <v>2.15</v>
      </c>
      <c r="AB218" s="6">
        <v>2.15</v>
      </c>
      <c r="AC218" s="6">
        <v>2.15</v>
      </c>
      <c r="AD218" s="6">
        <v>2.16</v>
      </c>
      <c r="AE218" s="6">
        <v>2.16</v>
      </c>
      <c r="AF218" s="6">
        <v>2.16</v>
      </c>
      <c r="AG218" s="6">
        <v>2.15</v>
      </c>
      <c r="AH218" s="6">
        <v>2.15</v>
      </c>
      <c r="AI218" s="6">
        <v>2.15</v>
      </c>
      <c r="AJ218" s="6">
        <v>2.15</v>
      </c>
      <c r="AK218" s="6">
        <v>2.15</v>
      </c>
      <c r="AL218" s="6">
        <v>2.15</v>
      </c>
      <c r="AM218" s="6">
        <v>2.15</v>
      </c>
      <c r="AN218" s="6">
        <v>2.15</v>
      </c>
      <c r="AO218" s="6">
        <v>2.15</v>
      </c>
      <c r="AP218" s="6">
        <v>2.14</v>
      </c>
      <c r="AQ218" s="6">
        <v>2.14</v>
      </c>
      <c r="AR218" s="6">
        <v>2.14</v>
      </c>
      <c r="AS218" s="6">
        <v>2.14</v>
      </c>
      <c r="AT218" s="6">
        <v>2.13</v>
      </c>
      <c r="AU218" s="6">
        <v>2.13</v>
      </c>
      <c r="AV218" s="6">
        <v>2.13</v>
      </c>
      <c r="AW218" s="6">
        <v>2.12</v>
      </c>
      <c r="AX218" s="6">
        <v>2.12</v>
      </c>
      <c r="AY218" s="6">
        <v>2.12</v>
      </c>
    </row>
    <row r="219" spans="1:51" x14ac:dyDescent="0.2">
      <c r="A219" s="5">
        <v>43890</v>
      </c>
      <c r="B219" s="6">
        <v>0.55000000000000004</v>
      </c>
      <c r="C219" s="6">
        <v>0.6</v>
      </c>
      <c r="D219" s="6">
        <v>0.69</v>
      </c>
      <c r="E219" s="6">
        <v>0.8</v>
      </c>
      <c r="F219" s="6">
        <v>0.93</v>
      </c>
      <c r="G219" s="6">
        <v>1.06</v>
      </c>
      <c r="H219" s="6">
        <v>1.18</v>
      </c>
      <c r="I219" s="6">
        <v>1.3</v>
      </c>
      <c r="J219" s="6">
        <v>1.42</v>
      </c>
      <c r="K219" s="6">
        <v>1.53</v>
      </c>
      <c r="L219" s="6">
        <v>1.63</v>
      </c>
      <c r="M219" s="6">
        <v>1.71</v>
      </c>
      <c r="N219" s="6">
        <v>1.79</v>
      </c>
      <c r="O219" s="6">
        <v>1.85</v>
      </c>
      <c r="P219" s="6">
        <v>1.91</v>
      </c>
      <c r="Q219" s="6">
        <v>1.95</v>
      </c>
      <c r="R219" s="6">
        <v>1.98</v>
      </c>
      <c r="S219" s="6">
        <v>2.02</v>
      </c>
      <c r="T219" s="6">
        <v>2.04</v>
      </c>
      <c r="U219" s="6">
        <v>2.0699999999999998</v>
      </c>
      <c r="V219" s="6">
        <v>2.08</v>
      </c>
      <c r="W219" s="6">
        <v>2.09</v>
      </c>
      <c r="X219" s="6">
        <v>2.1</v>
      </c>
      <c r="Y219" s="6">
        <v>2.11</v>
      </c>
      <c r="Z219" s="6">
        <v>2.12</v>
      </c>
      <c r="AA219" s="6">
        <v>2.12</v>
      </c>
      <c r="AB219" s="6">
        <v>2.12</v>
      </c>
      <c r="AC219" s="6">
        <v>2.12</v>
      </c>
      <c r="AD219" s="6">
        <v>2.12</v>
      </c>
      <c r="AE219" s="6">
        <v>2.12</v>
      </c>
      <c r="AF219" s="6">
        <v>2.12</v>
      </c>
      <c r="AG219" s="6">
        <v>2.12</v>
      </c>
      <c r="AH219" s="6">
        <v>2.12</v>
      </c>
      <c r="AI219" s="6">
        <v>2.12</v>
      </c>
      <c r="AJ219" s="6">
        <v>2.12</v>
      </c>
      <c r="AK219" s="6">
        <v>2.12</v>
      </c>
      <c r="AL219" s="6">
        <v>2.12</v>
      </c>
      <c r="AM219" s="6">
        <v>2.12</v>
      </c>
      <c r="AN219" s="6">
        <v>2.11</v>
      </c>
      <c r="AO219" s="6">
        <v>2.11</v>
      </c>
      <c r="AP219" s="6">
        <v>2.11</v>
      </c>
      <c r="AQ219" s="6">
        <v>2.11</v>
      </c>
      <c r="AR219" s="6">
        <v>2.1</v>
      </c>
      <c r="AS219" s="6">
        <v>2.1</v>
      </c>
      <c r="AT219" s="6">
        <v>2.1</v>
      </c>
      <c r="AU219" s="6">
        <v>2.09</v>
      </c>
      <c r="AV219" s="6">
        <v>2.09</v>
      </c>
      <c r="AW219" s="6">
        <v>2.09</v>
      </c>
      <c r="AX219" s="6">
        <v>2.09</v>
      </c>
      <c r="AY219" s="6">
        <v>2.08</v>
      </c>
    </row>
    <row r="220" spans="1:51" x14ac:dyDescent="0.2">
      <c r="A220" s="5">
        <v>43921</v>
      </c>
      <c r="B220" s="6">
        <v>0.54</v>
      </c>
      <c r="C220" s="6">
        <v>0.6</v>
      </c>
      <c r="D220" s="6">
        <v>0.68</v>
      </c>
      <c r="E220" s="6">
        <v>0.8</v>
      </c>
      <c r="F220" s="6">
        <v>0.92</v>
      </c>
      <c r="G220" s="6">
        <v>1.05</v>
      </c>
      <c r="H220" s="6">
        <v>1.17</v>
      </c>
      <c r="I220" s="6">
        <v>1.29</v>
      </c>
      <c r="J220" s="6">
        <v>1.41</v>
      </c>
      <c r="K220" s="6">
        <v>1.52</v>
      </c>
      <c r="L220" s="6">
        <v>1.62</v>
      </c>
      <c r="M220" s="6">
        <v>1.7</v>
      </c>
      <c r="N220" s="6">
        <v>1.77</v>
      </c>
      <c r="O220" s="6">
        <v>1.84</v>
      </c>
      <c r="P220" s="6">
        <v>1.89</v>
      </c>
      <c r="Q220" s="6">
        <v>1.93</v>
      </c>
      <c r="R220" s="6">
        <v>1.97</v>
      </c>
      <c r="S220" s="6">
        <v>2</v>
      </c>
      <c r="T220" s="6">
        <v>2.0299999999999998</v>
      </c>
      <c r="U220" s="6">
        <v>2.0499999999999998</v>
      </c>
      <c r="V220" s="6">
        <v>2.06</v>
      </c>
      <c r="W220" s="6">
        <v>2.0699999999999998</v>
      </c>
      <c r="X220" s="6">
        <v>2.08</v>
      </c>
      <c r="Y220" s="6">
        <v>2.09</v>
      </c>
      <c r="Z220" s="6">
        <v>2.1</v>
      </c>
      <c r="AA220" s="6">
        <v>2.1</v>
      </c>
      <c r="AB220" s="6">
        <v>2.1</v>
      </c>
      <c r="AC220" s="6">
        <v>2.1</v>
      </c>
      <c r="AD220" s="6">
        <v>2.1</v>
      </c>
      <c r="AE220" s="6">
        <v>2.1</v>
      </c>
      <c r="AF220" s="6">
        <v>2.1</v>
      </c>
      <c r="AG220" s="6">
        <v>2.1</v>
      </c>
      <c r="AH220" s="6">
        <v>2.1</v>
      </c>
      <c r="AI220" s="6">
        <v>2.1</v>
      </c>
      <c r="AJ220" s="6">
        <v>2.1</v>
      </c>
      <c r="AK220" s="6">
        <v>2.1</v>
      </c>
      <c r="AL220" s="6">
        <v>2.1</v>
      </c>
      <c r="AM220" s="6">
        <v>2.09</v>
      </c>
      <c r="AN220" s="6">
        <v>2.09</v>
      </c>
      <c r="AO220" s="6">
        <v>2.09</v>
      </c>
      <c r="AP220" s="6">
        <v>2.09</v>
      </c>
      <c r="AQ220" s="6">
        <v>2.08</v>
      </c>
      <c r="AR220" s="6">
        <v>2.08</v>
      </c>
      <c r="AS220" s="6">
        <v>2.08</v>
      </c>
      <c r="AT220" s="6">
        <v>2.0699999999999998</v>
      </c>
      <c r="AU220" s="6">
        <v>2.0699999999999998</v>
      </c>
      <c r="AV220" s="6">
        <v>2.0699999999999998</v>
      </c>
      <c r="AW220" s="6">
        <v>2.0699999999999998</v>
      </c>
      <c r="AX220" s="6">
        <v>2.06</v>
      </c>
      <c r="AY220" s="6">
        <v>2.06</v>
      </c>
    </row>
    <row r="221" spans="1:51" x14ac:dyDescent="0.2">
      <c r="A221" s="5">
        <v>43951</v>
      </c>
      <c r="B221" s="6">
        <v>0.54</v>
      </c>
      <c r="C221" s="6">
        <v>0.59</v>
      </c>
      <c r="D221" s="6">
        <v>0.67</v>
      </c>
      <c r="E221" s="6">
        <v>0.79</v>
      </c>
      <c r="F221" s="6">
        <v>0.91</v>
      </c>
      <c r="G221" s="6">
        <v>1.03</v>
      </c>
      <c r="H221" s="6">
        <v>1.1499999999999999</v>
      </c>
      <c r="I221" s="6">
        <v>1.28</v>
      </c>
      <c r="J221" s="6">
        <v>1.39</v>
      </c>
      <c r="K221" s="6">
        <v>1.5</v>
      </c>
      <c r="L221" s="6">
        <v>1.59</v>
      </c>
      <c r="M221" s="6">
        <v>1.68</v>
      </c>
      <c r="N221" s="6">
        <v>1.75</v>
      </c>
      <c r="O221" s="6">
        <v>1.81</v>
      </c>
      <c r="P221" s="6">
        <v>1.87</v>
      </c>
      <c r="Q221" s="6">
        <v>1.91</v>
      </c>
      <c r="R221" s="6">
        <v>1.94</v>
      </c>
      <c r="S221" s="6">
        <v>1.97</v>
      </c>
      <c r="T221" s="6">
        <v>2</v>
      </c>
      <c r="U221" s="6">
        <v>2.0299999999999998</v>
      </c>
      <c r="V221" s="6">
        <v>2.04</v>
      </c>
      <c r="W221" s="6">
        <v>2.0499999999999998</v>
      </c>
      <c r="X221" s="6">
        <v>2.06</v>
      </c>
      <c r="Y221" s="6">
        <v>2.06</v>
      </c>
      <c r="Z221" s="6">
        <v>2.0699999999999998</v>
      </c>
      <c r="AA221" s="6">
        <v>2.0699999999999998</v>
      </c>
      <c r="AB221" s="6">
        <v>2.0699999999999998</v>
      </c>
      <c r="AC221" s="6">
        <v>2.0699999999999998</v>
      </c>
      <c r="AD221" s="6">
        <v>2.08</v>
      </c>
      <c r="AE221" s="6">
        <v>2.08</v>
      </c>
      <c r="AF221" s="6">
        <v>2.0699999999999998</v>
      </c>
      <c r="AG221" s="6">
        <v>2.0699999999999998</v>
      </c>
      <c r="AH221" s="6">
        <v>2.0699999999999998</v>
      </c>
      <c r="AI221" s="6">
        <v>2.0699999999999998</v>
      </c>
      <c r="AJ221" s="6">
        <v>2.0699999999999998</v>
      </c>
      <c r="AK221" s="6">
        <v>2.0699999999999998</v>
      </c>
      <c r="AL221" s="6">
        <v>2.0699999999999998</v>
      </c>
      <c r="AM221" s="6">
        <v>2.06</v>
      </c>
      <c r="AN221" s="6">
        <v>2.06</v>
      </c>
      <c r="AO221" s="6">
        <v>2.06</v>
      </c>
      <c r="AP221" s="6">
        <v>2.06</v>
      </c>
      <c r="AQ221" s="6">
        <v>2.0499999999999998</v>
      </c>
      <c r="AR221" s="6">
        <v>2.0499999999999998</v>
      </c>
      <c r="AS221" s="6">
        <v>2.0499999999999998</v>
      </c>
      <c r="AT221" s="6">
        <v>2.04</v>
      </c>
      <c r="AU221" s="6">
        <v>2.04</v>
      </c>
      <c r="AV221" s="6">
        <v>2.04</v>
      </c>
      <c r="AW221" s="6">
        <v>2.0299999999999998</v>
      </c>
      <c r="AX221" s="6">
        <v>2.0299999999999998</v>
      </c>
      <c r="AY221" s="6">
        <v>2.0299999999999998</v>
      </c>
    </row>
    <row r="222" spans="1:51" x14ac:dyDescent="0.2">
      <c r="A222" s="5">
        <v>43982</v>
      </c>
      <c r="B222" s="6">
        <v>0.53</v>
      </c>
      <c r="C222" s="6">
        <v>0.57999999999999996</v>
      </c>
      <c r="D222" s="6">
        <v>0.66</v>
      </c>
      <c r="E222" s="6">
        <v>0.77</v>
      </c>
      <c r="F222" s="6">
        <v>0.89</v>
      </c>
      <c r="G222" s="6">
        <v>1.02</v>
      </c>
      <c r="H222" s="6">
        <v>1.1399999999999999</v>
      </c>
      <c r="I222" s="6">
        <v>1.25</v>
      </c>
      <c r="J222" s="6">
        <v>1.37</v>
      </c>
      <c r="K222" s="6">
        <v>1.47</v>
      </c>
      <c r="L222" s="6">
        <v>1.57</v>
      </c>
      <c r="M222" s="6">
        <v>1.65</v>
      </c>
      <c r="N222" s="6">
        <v>1.72</v>
      </c>
      <c r="O222" s="6">
        <v>1.79</v>
      </c>
      <c r="P222" s="6">
        <v>1.84</v>
      </c>
      <c r="Q222" s="6">
        <v>1.88</v>
      </c>
      <c r="R222" s="6">
        <v>1.91</v>
      </c>
      <c r="S222" s="6">
        <v>1.95</v>
      </c>
      <c r="T222" s="6">
        <v>1.97</v>
      </c>
      <c r="U222" s="6">
        <v>2</v>
      </c>
      <c r="V222" s="6">
        <v>2.0099999999999998</v>
      </c>
      <c r="W222" s="6">
        <v>2.02</v>
      </c>
      <c r="X222" s="6">
        <v>2.0299999999999998</v>
      </c>
      <c r="Y222" s="6">
        <v>2.04</v>
      </c>
      <c r="Z222" s="6">
        <v>2.04</v>
      </c>
      <c r="AA222" s="6">
        <v>2.04</v>
      </c>
      <c r="AB222" s="6">
        <v>2.04</v>
      </c>
      <c r="AC222" s="6">
        <v>2.0499999999999998</v>
      </c>
      <c r="AD222" s="6">
        <v>2.0499999999999998</v>
      </c>
      <c r="AE222" s="6">
        <v>2.0499999999999998</v>
      </c>
      <c r="AF222" s="6">
        <v>2.04</v>
      </c>
      <c r="AG222" s="6">
        <v>2.04</v>
      </c>
      <c r="AH222" s="6">
        <v>2.04</v>
      </c>
      <c r="AI222" s="6">
        <v>2.04</v>
      </c>
      <c r="AJ222" s="6">
        <v>2.04</v>
      </c>
      <c r="AK222" s="6">
        <v>2.04</v>
      </c>
      <c r="AL222" s="6">
        <v>2.04</v>
      </c>
      <c r="AM222" s="6">
        <v>2.0299999999999998</v>
      </c>
      <c r="AN222" s="6">
        <v>2.0299999999999998</v>
      </c>
      <c r="AO222" s="6">
        <v>2.0299999999999998</v>
      </c>
      <c r="AP222" s="6">
        <v>2.0299999999999998</v>
      </c>
      <c r="AQ222" s="6">
        <v>2.02</v>
      </c>
      <c r="AR222" s="6">
        <v>2.02</v>
      </c>
      <c r="AS222" s="6">
        <v>2.0099999999999998</v>
      </c>
      <c r="AT222" s="6">
        <v>2.0099999999999998</v>
      </c>
      <c r="AU222" s="6">
        <v>2.0099999999999998</v>
      </c>
      <c r="AV222" s="6">
        <v>2</v>
      </c>
      <c r="AW222" s="6">
        <v>2</v>
      </c>
      <c r="AX222" s="6">
        <v>2</v>
      </c>
      <c r="AY222" s="6">
        <v>1.99</v>
      </c>
    </row>
    <row r="223" spans="1:51" x14ac:dyDescent="0.2">
      <c r="A223" s="5">
        <v>44012</v>
      </c>
      <c r="B223" s="6">
        <v>0.52</v>
      </c>
      <c r="C223" s="6">
        <v>0.56999999999999995</v>
      </c>
      <c r="D223" s="6">
        <v>0.65</v>
      </c>
      <c r="E223" s="6">
        <v>0.76</v>
      </c>
      <c r="F223" s="6">
        <v>0.87</v>
      </c>
      <c r="G223" s="6">
        <v>0.99</v>
      </c>
      <c r="H223" s="6">
        <v>1.1100000000000001</v>
      </c>
      <c r="I223" s="6">
        <v>1.23</v>
      </c>
      <c r="J223" s="6">
        <v>1.34</v>
      </c>
      <c r="K223" s="6">
        <v>1.45</v>
      </c>
      <c r="L223" s="6">
        <v>1.54</v>
      </c>
      <c r="M223" s="6">
        <v>1.62</v>
      </c>
      <c r="N223" s="6">
        <v>1.69</v>
      </c>
      <c r="O223" s="6">
        <v>1.76</v>
      </c>
      <c r="P223" s="6">
        <v>1.81</v>
      </c>
      <c r="Q223" s="6">
        <v>1.85</v>
      </c>
      <c r="R223" s="6">
        <v>1.88</v>
      </c>
      <c r="S223" s="6">
        <v>1.91</v>
      </c>
      <c r="T223" s="6">
        <v>1.94</v>
      </c>
      <c r="U223" s="6">
        <v>1.97</v>
      </c>
      <c r="V223" s="6">
        <v>1.98</v>
      </c>
      <c r="W223" s="6">
        <v>1.99</v>
      </c>
      <c r="X223" s="6">
        <v>2</v>
      </c>
      <c r="Y223" s="6">
        <v>2</v>
      </c>
      <c r="Z223" s="6">
        <v>2.0099999999999998</v>
      </c>
      <c r="AA223" s="6">
        <v>2.0099999999999998</v>
      </c>
      <c r="AB223" s="6">
        <v>2.0099999999999998</v>
      </c>
      <c r="AC223" s="6">
        <v>2.0099999999999998</v>
      </c>
      <c r="AD223" s="6">
        <v>2.0099999999999998</v>
      </c>
      <c r="AE223" s="6">
        <v>2.0099999999999998</v>
      </c>
      <c r="AF223" s="6">
        <v>2.0099999999999998</v>
      </c>
      <c r="AG223" s="6">
        <v>2.0099999999999998</v>
      </c>
      <c r="AH223" s="6">
        <v>2.0099999999999998</v>
      </c>
      <c r="AI223" s="6">
        <v>2.0099999999999998</v>
      </c>
      <c r="AJ223" s="6">
        <v>2.0099999999999998</v>
      </c>
      <c r="AK223" s="6">
        <v>2</v>
      </c>
      <c r="AL223" s="6">
        <v>2</v>
      </c>
      <c r="AM223" s="6">
        <v>2</v>
      </c>
      <c r="AN223" s="6">
        <v>2</v>
      </c>
      <c r="AO223" s="6">
        <v>2</v>
      </c>
      <c r="AP223" s="6">
        <v>1.99</v>
      </c>
      <c r="AQ223" s="6">
        <v>1.99</v>
      </c>
      <c r="AR223" s="6">
        <v>1.98</v>
      </c>
      <c r="AS223" s="6">
        <v>1.98</v>
      </c>
      <c r="AT223" s="6">
        <v>1.98</v>
      </c>
      <c r="AU223" s="6">
        <v>1.97</v>
      </c>
      <c r="AV223" s="6">
        <v>1.97</v>
      </c>
      <c r="AW223" s="6">
        <v>1.97</v>
      </c>
      <c r="AX223" s="6">
        <v>1.96</v>
      </c>
      <c r="AY223" s="6">
        <v>1.96</v>
      </c>
    </row>
    <row r="224" spans="1:51" x14ac:dyDescent="0.2">
      <c r="A224" s="5">
        <v>44043</v>
      </c>
      <c r="B224" s="6">
        <v>0.51</v>
      </c>
      <c r="C224" s="6">
        <v>0.55000000000000004</v>
      </c>
      <c r="D224" s="6">
        <v>0.63</v>
      </c>
      <c r="E224" s="6">
        <v>0.74</v>
      </c>
      <c r="F224" s="6">
        <v>0.85</v>
      </c>
      <c r="G224" s="6">
        <v>0.97</v>
      </c>
      <c r="H224" s="6">
        <v>1.0900000000000001</v>
      </c>
      <c r="I224" s="6">
        <v>1.2</v>
      </c>
      <c r="J224" s="6">
        <v>1.31</v>
      </c>
      <c r="K224" s="6">
        <v>1.42</v>
      </c>
      <c r="L224" s="6">
        <v>1.51</v>
      </c>
      <c r="M224" s="6">
        <v>1.59</v>
      </c>
      <c r="N224" s="6">
        <v>1.66</v>
      </c>
      <c r="O224" s="6">
        <v>1.72</v>
      </c>
      <c r="P224" s="6">
        <v>1.78</v>
      </c>
      <c r="Q224" s="6">
        <v>1.82</v>
      </c>
      <c r="R224" s="6">
        <v>1.85</v>
      </c>
      <c r="S224" s="6">
        <v>1.88</v>
      </c>
      <c r="T224" s="6">
        <v>1.91</v>
      </c>
      <c r="U224" s="6">
        <v>1.93</v>
      </c>
      <c r="V224" s="6">
        <v>1.94</v>
      </c>
      <c r="W224" s="6">
        <v>1.95</v>
      </c>
      <c r="X224" s="6">
        <v>1.96</v>
      </c>
      <c r="Y224" s="6">
        <v>1.97</v>
      </c>
      <c r="Z224" s="6">
        <v>1.98</v>
      </c>
      <c r="AA224" s="6">
        <v>1.98</v>
      </c>
      <c r="AB224" s="6">
        <v>1.98</v>
      </c>
      <c r="AC224" s="6">
        <v>1.98</v>
      </c>
      <c r="AD224" s="6">
        <v>1.98</v>
      </c>
      <c r="AE224" s="6">
        <v>1.98</v>
      </c>
      <c r="AF224" s="6">
        <v>1.98</v>
      </c>
      <c r="AG224" s="6">
        <v>1.98</v>
      </c>
      <c r="AH224" s="6">
        <v>1.97</v>
      </c>
      <c r="AI224" s="6">
        <v>1.97</v>
      </c>
      <c r="AJ224" s="6">
        <v>1.97</v>
      </c>
      <c r="AK224" s="6">
        <v>1.97</v>
      </c>
      <c r="AL224" s="6">
        <v>1.97</v>
      </c>
      <c r="AM224" s="6">
        <v>1.97</v>
      </c>
      <c r="AN224" s="6">
        <v>1.96</v>
      </c>
      <c r="AO224" s="6">
        <v>1.96</v>
      </c>
      <c r="AP224" s="6">
        <v>1.96</v>
      </c>
      <c r="AQ224" s="6">
        <v>1.95</v>
      </c>
      <c r="AR224" s="6">
        <v>1.95</v>
      </c>
      <c r="AS224" s="6">
        <v>1.94</v>
      </c>
      <c r="AT224" s="6">
        <v>1.94</v>
      </c>
      <c r="AU224" s="6">
        <v>1.94</v>
      </c>
      <c r="AV224" s="6">
        <v>1.93</v>
      </c>
      <c r="AW224" s="6">
        <v>1.93</v>
      </c>
      <c r="AX224" s="6">
        <v>1.93</v>
      </c>
      <c r="AY224" s="6">
        <v>1.92</v>
      </c>
    </row>
    <row r="225" spans="1:51" x14ac:dyDescent="0.2">
      <c r="A225" s="5">
        <v>44074</v>
      </c>
      <c r="B225" s="6">
        <v>0.49</v>
      </c>
      <c r="C225" s="6">
        <v>0.54</v>
      </c>
      <c r="D225" s="6">
        <v>0.61</v>
      </c>
      <c r="E225" s="6">
        <v>0.72</v>
      </c>
      <c r="F225" s="6">
        <v>0.83</v>
      </c>
      <c r="G225" s="6">
        <v>0.95</v>
      </c>
      <c r="H225" s="6">
        <v>1.06</v>
      </c>
      <c r="I225" s="6">
        <v>1.17</v>
      </c>
      <c r="J225" s="6">
        <v>1.28</v>
      </c>
      <c r="K225" s="6">
        <v>1.39</v>
      </c>
      <c r="L225" s="6">
        <v>1.48</v>
      </c>
      <c r="M225" s="6">
        <v>1.56</v>
      </c>
      <c r="N225" s="6">
        <v>1.63</v>
      </c>
      <c r="O225" s="6">
        <v>1.69</v>
      </c>
      <c r="P225" s="6">
        <v>1.74</v>
      </c>
      <c r="Q225" s="6">
        <v>1.78</v>
      </c>
      <c r="R225" s="6">
        <v>1.82</v>
      </c>
      <c r="S225" s="6">
        <v>1.85</v>
      </c>
      <c r="T225" s="6">
        <v>1.87</v>
      </c>
      <c r="U225" s="6">
        <v>1.9</v>
      </c>
      <c r="V225" s="6">
        <v>1.91</v>
      </c>
      <c r="W225" s="6">
        <v>1.92</v>
      </c>
      <c r="X225" s="6">
        <v>1.93</v>
      </c>
      <c r="Y225" s="6">
        <v>1.94</v>
      </c>
      <c r="Z225" s="6">
        <v>1.94</v>
      </c>
      <c r="AA225" s="6">
        <v>1.95</v>
      </c>
      <c r="AB225" s="6">
        <v>1.95</v>
      </c>
      <c r="AC225" s="6">
        <v>1.95</v>
      </c>
      <c r="AD225" s="6">
        <v>1.95</v>
      </c>
      <c r="AE225" s="6">
        <v>1.95</v>
      </c>
      <c r="AF225" s="6">
        <v>1.94</v>
      </c>
      <c r="AG225" s="6">
        <v>1.94</v>
      </c>
      <c r="AH225" s="6">
        <v>1.94</v>
      </c>
      <c r="AI225" s="6">
        <v>1.94</v>
      </c>
      <c r="AJ225" s="6">
        <v>1.94</v>
      </c>
      <c r="AK225" s="6">
        <v>1.94</v>
      </c>
      <c r="AL225" s="6">
        <v>1.93</v>
      </c>
      <c r="AM225" s="6">
        <v>1.93</v>
      </c>
      <c r="AN225" s="6">
        <v>1.93</v>
      </c>
      <c r="AO225" s="6">
        <v>1.93</v>
      </c>
      <c r="AP225" s="6">
        <v>1.92</v>
      </c>
      <c r="AQ225" s="6">
        <v>1.92</v>
      </c>
      <c r="AR225" s="6">
        <v>1.91</v>
      </c>
      <c r="AS225" s="6">
        <v>1.91</v>
      </c>
      <c r="AT225" s="6">
        <v>1.91</v>
      </c>
      <c r="AU225" s="6">
        <v>1.9</v>
      </c>
      <c r="AV225" s="6">
        <v>1.9</v>
      </c>
      <c r="AW225" s="6">
        <v>1.89</v>
      </c>
      <c r="AX225" s="6">
        <v>1.89</v>
      </c>
      <c r="AY225" s="6">
        <v>1.89</v>
      </c>
    </row>
    <row r="226" spans="1:51" x14ac:dyDescent="0.2">
      <c r="A226" s="5">
        <v>44104</v>
      </c>
      <c r="B226" s="6">
        <v>0.48</v>
      </c>
      <c r="C226" s="6">
        <v>0.52</v>
      </c>
      <c r="D226" s="6">
        <v>0.6</v>
      </c>
      <c r="E226" s="6">
        <v>0.7</v>
      </c>
      <c r="F226" s="6">
        <v>0.8</v>
      </c>
      <c r="G226" s="6">
        <v>0.92</v>
      </c>
      <c r="H226" s="6">
        <v>1.03</v>
      </c>
      <c r="I226" s="6">
        <v>1.1499999999999999</v>
      </c>
      <c r="J226" s="6">
        <v>1.25</v>
      </c>
      <c r="K226" s="6">
        <v>1.36</v>
      </c>
      <c r="L226" s="6">
        <v>1.45</v>
      </c>
      <c r="M226" s="6">
        <v>1.53</v>
      </c>
      <c r="N226" s="6">
        <v>1.6</v>
      </c>
      <c r="O226" s="6">
        <v>1.66</v>
      </c>
      <c r="P226" s="6">
        <v>1.71</v>
      </c>
      <c r="Q226" s="6">
        <v>1.75</v>
      </c>
      <c r="R226" s="6">
        <v>1.78</v>
      </c>
      <c r="S226" s="6">
        <v>1.81</v>
      </c>
      <c r="T226" s="6">
        <v>1.84</v>
      </c>
      <c r="U226" s="6">
        <v>1.86</v>
      </c>
      <c r="V226" s="6">
        <v>1.88</v>
      </c>
      <c r="W226" s="6">
        <v>1.89</v>
      </c>
      <c r="X226" s="6">
        <v>1.89</v>
      </c>
      <c r="Y226" s="6">
        <v>1.9</v>
      </c>
      <c r="Z226" s="6">
        <v>1.91</v>
      </c>
      <c r="AA226" s="6">
        <v>1.91</v>
      </c>
      <c r="AB226" s="6">
        <v>1.91</v>
      </c>
      <c r="AC226" s="6">
        <v>1.91</v>
      </c>
      <c r="AD226" s="6">
        <v>1.91</v>
      </c>
      <c r="AE226" s="6">
        <v>1.91</v>
      </c>
      <c r="AF226" s="6">
        <v>1.91</v>
      </c>
      <c r="AG226" s="6">
        <v>1.91</v>
      </c>
      <c r="AH226" s="6">
        <v>1.91</v>
      </c>
      <c r="AI226" s="6">
        <v>1.9</v>
      </c>
      <c r="AJ226" s="6">
        <v>1.9</v>
      </c>
      <c r="AK226" s="6">
        <v>1.9</v>
      </c>
      <c r="AL226" s="6">
        <v>1.9</v>
      </c>
      <c r="AM226" s="6">
        <v>1.9</v>
      </c>
      <c r="AN226" s="6">
        <v>1.9</v>
      </c>
      <c r="AO226" s="6">
        <v>1.89</v>
      </c>
      <c r="AP226" s="6">
        <v>1.89</v>
      </c>
      <c r="AQ226" s="6">
        <v>1.88</v>
      </c>
      <c r="AR226" s="6">
        <v>1.88</v>
      </c>
      <c r="AS226" s="6">
        <v>1.87</v>
      </c>
      <c r="AT226" s="6">
        <v>1.87</v>
      </c>
      <c r="AU226" s="6">
        <v>1.87</v>
      </c>
      <c r="AV226" s="6">
        <v>1.86</v>
      </c>
      <c r="AW226" s="6">
        <v>1.86</v>
      </c>
      <c r="AX226" s="6">
        <v>1.85</v>
      </c>
      <c r="AY226" s="6">
        <v>1.85</v>
      </c>
    </row>
    <row r="227" spans="1:51" x14ac:dyDescent="0.2">
      <c r="A227" s="5">
        <v>44135</v>
      </c>
      <c r="B227" s="6">
        <v>0.47</v>
      </c>
      <c r="C227" s="6">
        <v>0.51</v>
      </c>
      <c r="D227" s="6">
        <v>0.57999999999999996</v>
      </c>
      <c r="E227" s="6">
        <v>0.68</v>
      </c>
      <c r="F227" s="6">
        <v>0.78</v>
      </c>
      <c r="G227" s="6">
        <v>0.9</v>
      </c>
      <c r="H227" s="6">
        <v>1.01</v>
      </c>
      <c r="I227" s="6">
        <v>1.1200000000000001</v>
      </c>
      <c r="J227" s="6">
        <v>1.22</v>
      </c>
      <c r="K227" s="6">
        <v>1.33</v>
      </c>
      <c r="L227" s="6">
        <v>1.42</v>
      </c>
      <c r="M227" s="6">
        <v>1.49</v>
      </c>
      <c r="N227" s="6">
        <v>1.56</v>
      </c>
      <c r="O227" s="6">
        <v>1.62</v>
      </c>
      <c r="P227" s="6">
        <v>1.68</v>
      </c>
      <c r="Q227" s="6">
        <v>1.71</v>
      </c>
      <c r="R227" s="6">
        <v>1.75</v>
      </c>
      <c r="S227" s="6">
        <v>1.78</v>
      </c>
      <c r="T227" s="6">
        <v>1.81</v>
      </c>
      <c r="U227" s="6">
        <v>1.83</v>
      </c>
      <c r="V227" s="6">
        <v>1.84</v>
      </c>
      <c r="W227" s="6">
        <v>1.85</v>
      </c>
      <c r="X227" s="6">
        <v>1.86</v>
      </c>
      <c r="Y227" s="6">
        <v>1.87</v>
      </c>
      <c r="Z227" s="6">
        <v>1.87</v>
      </c>
      <c r="AA227" s="6">
        <v>1.88</v>
      </c>
      <c r="AB227" s="6">
        <v>1.88</v>
      </c>
      <c r="AC227" s="6">
        <v>1.88</v>
      </c>
      <c r="AD227" s="6">
        <v>1.88</v>
      </c>
      <c r="AE227" s="6">
        <v>1.88</v>
      </c>
      <c r="AF227" s="6">
        <v>1.87</v>
      </c>
      <c r="AG227" s="6">
        <v>1.87</v>
      </c>
      <c r="AH227" s="6">
        <v>1.87</v>
      </c>
      <c r="AI227" s="6">
        <v>1.87</v>
      </c>
      <c r="AJ227" s="6">
        <v>1.87</v>
      </c>
      <c r="AK227" s="6">
        <v>1.86</v>
      </c>
      <c r="AL227" s="6">
        <v>1.86</v>
      </c>
      <c r="AM227" s="6">
        <v>1.86</v>
      </c>
      <c r="AN227" s="6">
        <v>1.86</v>
      </c>
      <c r="AO227" s="6">
        <v>1.86</v>
      </c>
      <c r="AP227" s="6">
        <v>1.85</v>
      </c>
      <c r="AQ227" s="6">
        <v>1.85</v>
      </c>
      <c r="AR227" s="6">
        <v>1.84</v>
      </c>
      <c r="AS227" s="6">
        <v>1.84</v>
      </c>
      <c r="AT227" s="6">
        <v>1.83</v>
      </c>
      <c r="AU227" s="6">
        <v>1.83</v>
      </c>
      <c r="AV227" s="6">
        <v>1.82</v>
      </c>
      <c r="AW227" s="6">
        <v>1.82</v>
      </c>
      <c r="AX227" s="6">
        <v>1.82</v>
      </c>
      <c r="AY227" s="6">
        <v>1.81</v>
      </c>
    </row>
    <row r="228" spans="1:51" x14ac:dyDescent="0.2">
      <c r="A228" s="5">
        <v>44165</v>
      </c>
      <c r="B228" s="6">
        <v>0.45</v>
      </c>
      <c r="C228" s="6">
        <v>0.49</v>
      </c>
      <c r="D228" s="6">
        <v>0.56000000000000005</v>
      </c>
      <c r="E228" s="6">
        <v>0.66</v>
      </c>
      <c r="F228" s="6">
        <v>0.76</v>
      </c>
      <c r="G228" s="6">
        <v>0.87</v>
      </c>
      <c r="H228" s="6">
        <v>0.98</v>
      </c>
      <c r="I228" s="6">
        <v>1.0900000000000001</v>
      </c>
      <c r="J228" s="6">
        <v>1.19</v>
      </c>
      <c r="K228" s="6">
        <v>1.29</v>
      </c>
      <c r="L228" s="6">
        <v>1.38</v>
      </c>
      <c r="M228" s="6">
        <v>1.46</v>
      </c>
      <c r="N228" s="6">
        <v>1.53</v>
      </c>
      <c r="O228" s="6">
        <v>1.59</v>
      </c>
      <c r="P228" s="6">
        <v>1.64</v>
      </c>
      <c r="Q228" s="6">
        <v>1.68</v>
      </c>
      <c r="R228" s="6">
        <v>1.71</v>
      </c>
      <c r="S228" s="6">
        <v>1.74</v>
      </c>
      <c r="T228" s="6">
        <v>1.77</v>
      </c>
      <c r="U228" s="6">
        <v>1.79</v>
      </c>
      <c r="V228" s="6">
        <v>1.8</v>
      </c>
      <c r="W228" s="6">
        <v>1.81</v>
      </c>
      <c r="X228" s="6">
        <v>1.82</v>
      </c>
      <c r="Y228" s="6">
        <v>1.83</v>
      </c>
      <c r="Z228" s="6">
        <v>1.84</v>
      </c>
      <c r="AA228" s="6">
        <v>1.84</v>
      </c>
      <c r="AB228" s="6">
        <v>1.84</v>
      </c>
      <c r="AC228" s="6">
        <v>1.84</v>
      </c>
      <c r="AD228" s="6">
        <v>1.84</v>
      </c>
      <c r="AE228" s="6">
        <v>1.84</v>
      </c>
      <c r="AF228" s="6">
        <v>1.84</v>
      </c>
      <c r="AG228" s="6">
        <v>1.83</v>
      </c>
      <c r="AH228" s="6">
        <v>1.83</v>
      </c>
      <c r="AI228" s="6">
        <v>1.83</v>
      </c>
      <c r="AJ228" s="6">
        <v>1.83</v>
      </c>
      <c r="AK228" s="6">
        <v>1.83</v>
      </c>
      <c r="AL228" s="6">
        <v>1.82</v>
      </c>
      <c r="AM228" s="6">
        <v>1.82</v>
      </c>
      <c r="AN228" s="6">
        <v>1.82</v>
      </c>
      <c r="AO228" s="6">
        <v>1.82</v>
      </c>
      <c r="AP228" s="6">
        <v>1.81</v>
      </c>
      <c r="AQ228" s="6">
        <v>1.81</v>
      </c>
      <c r="AR228" s="6">
        <v>1.8</v>
      </c>
      <c r="AS228" s="6">
        <v>1.8</v>
      </c>
      <c r="AT228" s="6">
        <v>1.79</v>
      </c>
      <c r="AU228" s="6">
        <v>1.79</v>
      </c>
      <c r="AV228" s="6">
        <v>1.79</v>
      </c>
      <c r="AW228" s="6">
        <v>1.78</v>
      </c>
      <c r="AX228" s="6">
        <v>1.78</v>
      </c>
      <c r="AY228" s="6">
        <v>1.77</v>
      </c>
    </row>
    <row r="229" spans="1:51" x14ac:dyDescent="0.2">
      <c r="A229" s="5">
        <v>44196</v>
      </c>
      <c r="B229" s="6">
        <v>0.44</v>
      </c>
      <c r="C229" s="6">
        <v>0.47</v>
      </c>
      <c r="D229" s="6">
        <v>0.54</v>
      </c>
      <c r="E229" s="6">
        <v>0.64</v>
      </c>
      <c r="F229" s="6">
        <v>0.74</v>
      </c>
      <c r="G229" s="6">
        <v>0.84</v>
      </c>
      <c r="H229" s="6">
        <v>0.95</v>
      </c>
      <c r="I229" s="6">
        <v>1.06</v>
      </c>
      <c r="J229" s="6">
        <v>1.1599999999999999</v>
      </c>
      <c r="K229" s="6">
        <v>1.26</v>
      </c>
      <c r="L229" s="6">
        <v>1.35</v>
      </c>
      <c r="M229" s="6">
        <v>1.42</v>
      </c>
      <c r="N229" s="6">
        <v>1.49</v>
      </c>
      <c r="O229" s="6">
        <v>1.55</v>
      </c>
      <c r="P229" s="6">
        <v>1.6</v>
      </c>
      <c r="Q229" s="6">
        <v>1.64</v>
      </c>
      <c r="R229" s="6">
        <v>1.67</v>
      </c>
      <c r="S229" s="6">
        <v>1.7</v>
      </c>
      <c r="T229" s="6">
        <v>1.73</v>
      </c>
      <c r="U229" s="6">
        <v>1.75</v>
      </c>
      <c r="V229" s="6">
        <v>1.77</v>
      </c>
      <c r="W229" s="6">
        <v>1.77</v>
      </c>
      <c r="X229" s="6">
        <v>1.78</v>
      </c>
      <c r="Y229" s="6">
        <v>1.79</v>
      </c>
      <c r="Z229" s="6">
        <v>1.8</v>
      </c>
      <c r="AA229" s="6">
        <v>1.8</v>
      </c>
      <c r="AB229" s="6">
        <v>1.8</v>
      </c>
      <c r="AC229" s="6">
        <v>1.8</v>
      </c>
      <c r="AD229" s="6">
        <v>1.8</v>
      </c>
      <c r="AE229" s="6">
        <v>1.8</v>
      </c>
      <c r="AF229" s="6">
        <v>1.8</v>
      </c>
      <c r="AG229" s="6">
        <v>1.8</v>
      </c>
      <c r="AH229" s="6">
        <v>1.79</v>
      </c>
      <c r="AI229" s="6">
        <v>1.79</v>
      </c>
      <c r="AJ229" s="6">
        <v>1.79</v>
      </c>
      <c r="AK229" s="6">
        <v>1.79</v>
      </c>
      <c r="AL229" s="6">
        <v>1.79</v>
      </c>
      <c r="AM229" s="6">
        <v>1.78</v>
      </c>
      <c r="AN229" s="6">
        <v>1.78</v>
      </c>
      <c r="AO229" s="6">
        <v>1.78</v>
      </c>
      <c r="AP229" s="6">
        <v>1.77</v>
      </c>
      <c r="AQ229" s="6">
        <v>1.77</v>
      </c>
      <c r="AR229" s="6">
        <v>1.76</v>
      </c>
      <c r="AS229" s="6">
        <v>1.76</v>
      </c>
      <c r="AT229" s="6">
        <v>1.75</v>
      </c>
      <c r="AU229" s="6">
        <v>1.75</v>
      </c>
      <c r="AV229" s="6">
        <v>1.75</v>
      </c>
      <c r="AW229" s="6">
        <v>1.74</v>
      </c>
      <c r="AX229" s="6">
        <v>1.74</v>
      </c>
      <c r="AY229" s="6">
        <v>1.73</v>
      </c>
    </row>
    <row r="230" spans="1:51" x14ac:dyDescent="0.2">
      <c r="A230" s="5">
        <v>44227</v>
      </c>
      <c r="B230" s="6">
        <v>0.42</v>
      </c>
      <c r="C230" s="6">
        <v>0.46</v>
      </c>
      <c r="D230" s="6">
        <v>0.52</v>
      </c>
      <c r="E230" s="6">
        <v>0.62</v>
      </c>
      <c r="F230" s="6">
        <v>0.71</v>
      </c>
      <c r="G230" s="6">
        <v>0.82</v>
      </c>
      <c r="H230" s="6">
        <v>0.93</v>
      </c>
      <c r="I230" s="6">
        <v>1.03</v>
      </c>
      <c r="J230" s="6">
        <v>1.1299999999999999</v>
      </c>
      <c r="K230" s="6">
        <v>1.23</v>
      </c>
      <c r="L230" s="6">
        <v>1.32</v>
      </c>
      <c r="M230" s="6">
        <v>1.39</v>
      </c>
      <c r="N230" s="6">
        <v>1.46</v>
      </c>
      <c r="O230" s="6">
        <v>1.52</v>
      </c>
      <c r="P230" s="6">
        <v>1.57</v>
      </c>
      <c r="Q230" s="6">
        <v>1.61</v>
      </c>
      <c r="R230" s="6">
        <v>1.64</v>
      </c>
      <c r="S230" s="6">
        <v>1.67</v>
      </c>
      <c r="T230" s="6">
        <v>1.7</v>
      </c>
      <c r="U230" s="6">
        <v>1.72</v>
      </c>
      <c r="V230" s="6">
        <v>1.73</v>
      </c>
      <c r="W230" s="6">
        <v>1.74</v>
      </c>
      <c r="X230" s="6">
        <v>1.75</v>
      </c>
      <c r="Y230" s="6">
        <v>1.76</v>
      </c>
      <c r="Z230" s="6">
        <v>1.77</v>
      </c>
      <c r="AA230" s="6">
        <v>1.77</v>
      </c>
      <c r="AB230" s="6">
        <v>1.77</v>
      </c>
      <c r="AC230" s="6">
        <v>1.77</v>
      </c>
      <c r="AD230" s="6">
        <v>1.77</v>
      </c>
      <c r="AE230" s="6">
        <v>1.77</v>
      </c>
      <c r="AF230" s="6">
        <v>1.77</v>
      </c>
      <c r="AG230" s="6">
        <v>1.76</v>
      </c>
      <c r="AH230" s="6">
        <v>1.76</v>
      </c>
      <c r="AI230" s="6">
        <v>1.76</v>
      </c>
      <c r="AJ230" s="6">
        <v>1.76</v>
      </c>
      <c r="AK230" s="6">
        <v>1.75</v>
      </c>
      <c r="AL230" s="6">
        <v>1.75</v>
      </c>
      <c r="AM230" s="6">
        <v>1.75</v>
      </c>
      <c r="AN230" s="6">
        <v>1.75</v>
      </c>
      <c r="AO230" s="6">
        <v>1.75</v>
      </c>
      <c r="AP230" s="6">
        <v>1.74</v>
      </c>
      <c r="AQ230" s="6">
        <v>1.74</v>
      </c>
      <c r="AR230" s="6">
        <v>1.73</v>
      </c>
      <c r="AS230" s="6">
        <v>1.72</v>
      </c>
      <c r="AT230" s="6">
        <v>1.72</v>
      </c>
      <c r="AU230" s="6">
        <v>1.72</v>
      </c>
      <c r="AV230" s="6">
        <v>1.71</v>
      </c>
      <c r="AW230" s="6">
        <v>1.71</v>
      </c>
      <c r="AX230" s="6">
        <v>1.7</v>
      </c>
      <c r="AY230" s="6">
        <v>1.7</v>
      </c>
    </row>
    <row r="231" spans="1:51" x14ac:dyDescent="0.2">
      <c r="A231" s="5">
        <v>44255</v>
      </c>
      <c r="B231" s="6">
        <v>0.41</v>
      </c>
      <c r="C231" s="6">
        <v>0.44</v>
      </c>
      <c r="D231" s="6">
        <v>0.51</v>
      </c>
      <c r="E231" s="6">
        <v>0.6</v>
      </c>
      <c r="F231" s="6">
        <v>0.69</v>
      </c>
      <c r="G231" s="6">
        <v>0.8</v>
      </c>
      <c r="H231" s="6">
        <v>0.9</v>
      </c>
      <c r="I231" s="6">
        <v>1.01</v>
      </c>
      <c r="J231" s="6">
        <v>1.1100000000000001</v>
      </c>
      <c r="K231" s="6">
        <v>1.21</v>
      </c>
      <c r="L231" s="6">
        <v>1.29</v>
      </c>
      <c r="M231" s="6">
        <v>1.37</v>
      </c>
      <c r="N231" s="6">
        <v>1.43</v>
      </c>
      <c r="O231" s="6">
        <v>1.49</v>
      </c>
      <c r="P231" s="6">
        <v>1.54</v>
      </c>
      <c r="Q231" s="6">
        <v>1.58</v>
      </c>
      <c r="R231" s="6">
        <v>1.61</v>
      </c>
      <c r="S231" s="6">
        <v>1.64</v>
      </c>
      <c r="T231" s="6">
        <v>1.67</v>
      </c>
      <c r="U231" s="6">
        <v>1.69</v>
      </c>
      <c r="V231" s="6">
        <v>1.7</v>
      </c>
      <c r="W231" s="6">
        <v>1.71</v>
      </c>
      <c r="X231" s="6">
        <v>1.72</v>
      </c>
      <c r="Y231" s="6">
        <v>1.73</v>
      </c>
      <c r="Z231" s="6">
        <v>1.74</v>
      </c>
      <c r="AA231" s="6">
        <v>1.74</v>
      </c>
      <c r="AB231" s="6">
        <v>1.74</v>
      </c>
      <c r="AC231" s="6">
        <v>1.74</v>
      </c>
      <c r="AD231" s="6">
        <v>1.74</v>
      </c>
      <c r="AE231" s="6">
        <v>1.74</v>
      </c>
      <c r="AF231" s="6">
        <v>1.74</v>
      </c>
      <c r="AG231" s="6">
        <v>1.73</v>
      </c>
      <c r="AH231" s="6">
        <v>1.73</v>
      </c>
      <c r="AI231" s="6">
        <v>1.73</v>
      </c>
      <c r="AJ231" s="6">
        <v>1.73</v>
      </c>
      <c r="AK231" s="6">
        <v>1.72</v>
      </c>
      <c r="AL231" s="6">
        <v>1.72</v>
      </c>
      <c r="AM231" s="6">
        <v>1.72</v>
      </c>
      <c r="AN231" s="6">
        <v>1.72</v>
      </c>
      <c r="AO231" s="6">
        <v>1.72</v>
      </c>
      <c r="AP231" s="6">
        <v>1.71</v>
      </c>
      <c r="AQ231" s="6">
        <v>1.7</v>
      </c>
      <c r="AR231" s="6">
        <v>1.7</v>
      </c>
      <c r="AS231" s="6">
        <v>1.69</v>
      </c>
      <c r="AT231" s="6">
        <v>1.69</v>
      </c>
      <c r="AU231" s="6">
        <v>1.68</v>
      </c>
      <c r="AV231" s="6">
        <v>1.68</v>
      </c>
      <c r="AW231" s="6">
        <v>1.68</v>
      </c>
      <c r="AX231" s="6">
        <v>1.67</v>
      </c>
      <c r="AY231" s="6">
        <v>1.67</v>
      </c>
    </row>
    <row r="232" spans="1:51" x14ac:dyDescent="0.2">
      <c r="A232" s="5">
        <v>44286</v>
      </c>
      <c r="B232" s="6">
        <v>0.4</v>
      </c>
      <c r="C232" s="6">
        <v>0.43</v>
      </c>
      <c r="D232" s="6">
        <v>0.49</v>
      </c>
      <c r="E232" s="6">
        <v>0.57999999999999996</v>
      </c>
      <c r="F232" s="6">
        <v>0.68</v>
      </c>
      <c r="G232" s="6">
        <v>0.78</v>
      </c>
      <c r="H232" s="6">
        <v>0.88</v>
      </c>
      <c r="I232" s="6">
        <v>0.99</v>
      </c>
      <c r="J232" s="6">
        <v>1.08</v>
      </c>
      <c r="K232" s="6">
        <v>1.18</v>
      </c>
      <c r="L232" s="6">
        <v>1.27</v>
      </c>
      <c r="M232" s="6">
        <v>1.34</v>
      </c>
      <c r="N232" s="6">
        <v>1.41</v>
      </c>
      <c r="O232" s="6">
        <v>1.46</v>
      </c>
      <c r="P232" s="6">
        <v>1.51</v>
      </c>
      <c r="Q232" s="6">
        <v>1.55</v>
      </c>
      <c r="R232" s="6">
        <v>1.58</v>
      </c>
      <c r="S232" s="6">
        <v>1.61</v>
      </c>
      <c r="T232" s="6">
        <v>1.64</v>
      </c>
      <c r="U232" s="6">
        <v>1.66</v>
      </c>
      <c r="V232" s="6">
        <v>1.67</v>
      </c>
      <c r="W232" s="6">
        <v>1.68</v>
      </c>
      <c r="X232" s="6">
        <v>1.69</v>
      </c>
      <c r="Y232" s="6">
        <v>1.7</v>
      </c>
      <c r="Z232" s="6">
        <v>1.71</v>
      </c>
      <c r="AA232" s="6">
        <v>1.71</v>
      </c>
      <c r="AB232" s="6">
        <v>1.71</v>
      </c>
      <c r="AC232" s="6">
        <v>1.71</v>
      </c>
      <c r="AD232" s="6">
        <v>1.71</v>
      </c>
      <c r="AE232" s="6">
        <v>1.71</v>
      </c>
      <c r="AF232" s="6">
        <v>1.71</v>
      </c>
      <c r="AG232" s="6">
        <v>1.7</v>
      </c>
      <c r="AH232" s="6">
        <v>1.7</v>
      </c>
      <c r="AI232" s="6">
        <v>1.7</v>
      </c>
      <c r="AJ232" s="6">
        <v>1.7</v>
      </c>
      <c r="AK232" s="6">
        <v>1.7</v>
      </c>
      <c r="AL232" s="6">
        <v>1.69</v>
      </c>
      <c r="AM232" s="6">
        <v>1.69</v>
      </c>
      <c r="AN232" s="6">
        <v>1.69</v>
      </c>
      <c r="AO232" s="6">
        <v>1.69</v>
      </c>
      <c r="AP232" s="6">
        <v>1.68</v>
      </c>
      <c r="AQ232" s="6">
        <v>1.68</v>
      </c>
      <c r="AR232" s="6">
        <v>1.67</v>
      </c>
      <c r="AS232" s="6">
        <v>1.67</v>
      </c>
      <c r="AT232" s="6">
        <v>1.66</v>
      </c>
      <c r="AU232" s="6">
        <v>1.66</v>
      </c>
      <c r="AV232" s="6">
        <v>1.65</v>
      </c>
      <c r="AW232" s="6">
        <v>1.65</v>
      </c>
      <c r="AX232" s="6">
        <v>1.64</v>
      </c>
      <c r="AY232" s="6">
        <v>1.64</v>
      </c>
    </row>
    <row r="233" spans="1:51" x14ac:dyDescent="0.2">
      <c r="A233" s="5">
        <v>44316</v>
      </c>
      <c r="B233" s="6">
        <v>0.38</v>
      </c>
      <c r="C233" s="6">
        <v>0.42</v>
      </c>
      <c r="D233" s="6">
        <v>0.48</v>
      </c>
      <c r="E233" s="6">
        <v>0.56999999999999995</v>
      </c>
      <c r="F233" s="6">
        <v>0.66</v>
      </c>
      <c r="G233" s="6">
        <v>0.76</v>
      </c>
      <c r="H233" s="6">
        <v>0.86</v>
      </c>
      <c r="I233" s="6">
        <v>0.97</v>
      </c>
      <c r="J233" s="6">
        <v>1.06</v>
      </c>
      <c r="K233" s="6">
        <v>1.1599999999999999</v>
      </c>
      <c r="L233" s="6">
        <v>1.25</v>
      </c>
      <c r="M233" s="6">
        <v>1.32</v>
      </c>
      <c r="N233" s="6">
        <v>1.38</v>
      </c>
      <c r="O233" s="6">
        <v>1.44</v>
      </c>
      <c r="P233" s="6">
        <v>1.49</v>
      </c>
      <c r="Q233" s="6">
        <v>1.53</v>
      </c>
      <c r="R233" s="6">
        <v>1.56</v>
      </c>
      <c r="S233" s="6">
        <v>1.59</v>
      </c>
      <c r="T233" s="6">
        <v>1.62</v>
      </c>
      <c r="U233" s="6">
        <v>1.64</v>
      </c>
      <c r="V233" s="6">
        <v>1.65</v>
      </c>
      <c r="W233" s="6">
        <v>1.66</v>
      </c>
      <c r="X233" s="6">
        <v>1.67</v>
      </c>
      <c r="Y233" s="6">
        <v>1.68</v>
      </c>
      <c r="Z233" s="6">
        <v>1.68</v>
      </c>
      <c r="AA233" s="6">
        <v>1.68</v>
      </c>
      <c r="AB233" s="6">
        <v>1.68</v>
      </c>
      <c r="AC233" s="6">
        <v>1.68</v>
      </c>
      <c r="AD233" s="6">
        <v>1.68</v>
      </c>
      <c r="AE233" s="6">
        <v>1.69</v>
      </c>
      <c r="AF233" s="6">
        <v>1.68</v>
      </c>
      <c r="AG233" s="6">
        <v>1.68</v>
      </c>
      <c r="AH233" s="6">
        <v>1.68</v>
      </c>
      <c r="AI233" s="6">
        <v>1.67</v>
      </c>
      <c r="AJ233" s="6">
        <v>1.67</v>
      </c>
      <c r="AK233" s="6">
        <v>1.67</v>
      </c>
      <c r="AL233" s="6">
        <v>1.67</v>
      </c>
      <c r="AM233" s="6">
        <v>1.67</v>
      </c>
      <c r="AN233" s="6">
        <v>1.66</v>
      </c>
      <c r="AO233" s="6">
        <v>1.66</v>
      </c>
      <c r="AP233" s="6">
        <v>1.66</v>
      </c>
      <c r="AQ233" s="6">
        <v>1.65</v>
      </c>
      <c r="AR233" s="6">
        <v>1.64</v>
      </c>
      <c r="AS233" s="6">
        <v>1.64</v>
      </c>
      <c r="AT233" s="6">
        <v>1.63</v>
      </c>
      <c r="AU233" s="6">
        <v>1.63</v>
      </c>
      <c r="AV233" s="6">
        <v>1.62</v>
      </c>
      <c r="AW233" s="6">
        <v>1.62</v>
      </c>
      <c r="AX233" s="6">
        <v>1.62</v>
      </c>
      <c r="AY233" s="6">
        <v>1.61</v>
      </c>
    </row>
    <row r="234" spans="1:51" x14ac:dyDescent="0.2">
      <c r="A234" s="5">
        <v>44347</v>
      </c>
      <c r="B234" s="6">
        <v>0.37</v>
      </c>
      <c r="C234" s="6">
        <v>0.4</v>
      </c>
      <c r="D234" s="6">
        <v>0.47</v>
      </c>
      <c r="E234" s="6">
        <v>0.55000000000000004</v>
      </c>
      <c r="F234" s="6">
        <v>0.65</v>
      </c>
      <c r="G234" s="6">
        <v>0.75</v>
      </c>
      <c r="H234" s="6">
        <v>0.85</v>
      </c>
      <c r="I234" s="6">
        <v>0.95</v>
      </c>
      <c r="J234" s="6">
        <v>1.05</v>
      </c>
      <c r="K234" s="6">
        <v>1.1399999999999999</v>
      </c>
      <c r="L234" s="6">
        <v>1.22</v>
      </c>
      <c r="M234" s="6">
        <v>1.3</v>
      </c>
      <c r="N234" s="6">
        <v>1.36</v>
      </c>
      <c r="O234" s="6">
        <v>1.42</v>
      </c>
      <c r="P234" s="6">
        <v>1.47</v>
      </c>
      <c r="Q234" s="6">
        <v>1.5</v>
      </c>
      <c r="R234" s="6">
        <v>1.54</v>
      </c>
      <c r="S234" s="6">
        <v>1.57</v>
      </c>
      <c r="T234" s="6">
        <v>1.59</v>
      </c>
      <c r="U234" s="6">
        <v>1.62</v>
      </c>
      <c r="V234" s="6">
        <v>1.63</v>
      </c>
      <c r="W234" s="6">
        <v>1.64</v>
      </c>
      <c r="X234" s="6">
        <v>1.64</v>
      </c>
      <c r="Y234" s="6">
        <v>1.65</v>
      </c>
      <c r="Z234" s="6">
        <v>1.66</v>
      </c>
      <c r="AA234" s="6">
        <v>1.66</v>
      </c>
      <c r="AB234" s="6">
        <v>1.66</v>
      </c>
      <c r="AC234" s="6">
        <v>1.66</v>
      </c>
      <c r="AD234" s="6">
        <v>1.66</v>
      </c>
      <c r="AE234" s="6">
        <v>1.66</v>
      </c>
      <c r="AF234" s="6">
        <v>1.66</v>
      </c>
      <c r="AG234" s="6">
        <v>1.66</v>
      </c>
      <c r="AH234" s="6">
        <v>1.65</v>
      </c>
      <c r="AI234" s="6">
        <v>1.65</v>
      </c>
      <c r="AJ234" s="6">
        <v>1.65</v>
      </c>
      <c r="AK234" s="6">
        <v>1.65</v>
      </c>
      <c r="AL234" s="6">
        <v>1.64</v>
      </c>
      <c r="AM234" s="6">
        <v>1.64</v>
      </c>
      <c r="AN234" s="6">
        <v>1.64</v>
      </c>
      <c r="AO234" s="6">
        <v>1.64</v>
      </c>
      <c r="AP234" s="6">
        <v>1.63</v>
      </c>
      <c r="AQ234" s="6">
        <v>1.62</v>
      </c>
      <c r="AR234" s="6">
        <v>1.62</v>
      </c>
      <c r="AS234" s="6">
        <v>1.61</v>
      </c>
      <c r="AT234" s="6">
        <v>1.61</v>
      </c>
      <c r="AU234" s="6">
        <v>1.6</v>
      </c>
      <c r="AV234" s="6">
        <v>1.6</v>
      </c>
      <c r="AW234" s="6">
        <v>1.6</v>
      </c>
      <c r="AX234" s="6">
        <v>1.59</v>
      </c>
      <c r="AY234" s="6">
        <v>1.59</v>
      </c>
    </row>
    <row r="235" spans="1:51" x14ac:dyDescent="0.2">
      <c r="A235" s="5">
        <v>44377</v>
      </c>
      <c r="B235" s="6">
        <v>0.36</v>
      </c>
      <c r="C235" s="6">
        <v>0.39</v>
      </c>
      <c r="D235" s="6">
        <v>0.45</v>
      </c>
      <c r="E235" s="6">
        <v>0.54</v>
      </c>
      <c r="F235" s="6">
        <v>0.63</v>
      </c>
      <c r="G235" s="6">
        <v>0.73</v>
      </c>
      <c r="H235" s="6">
        <v>0.83</v>
      </c>
      <c r="I235" s="6">
        <v>0.93</v>
      </c>
      <c r="J235" s="6">
        <v>1.03</v>
      </c>
      <c r="K235" s="6">
        <v>1.1200000000000001</v>
      </c>
      <c r="L235" s="6">
        <v>1.2</v>
      </c>
      <c r="M235" s="6">
        <v>1.28</v>
      </c>
      <c r="N235" s="6">
        <v>1.34</v>
      </c>
      <c r="O235" s="6">
        <v>1.4</v>
      </c>
      <c r="P235" s="6">
        <v>1.45</v>
      </c>
      <c r="Q235" s="6">
        <v>1.48</v>
      </c>
      <c r="R235" s="6">
        <v>1.51</v>
      </c>
      <c r="S235" s="6">
        <v>1.54</v>
      </c>
      <c r="T235" s="6">
        <v>1.57</v>
      </c>
      <c r="U235" s="6">
        <v>1.59</v>
      </c>
      <c r="V235" s="6">
        <v>1.6</v>
      </c>
      <c r="W235" s="6">
        <v>1.61</v>
      </c>
      <c r="X235" s="6">
        <v>1.62</v>
      </c>
      <c r="Y235" s="6">
        <v>1.63</v>
      </c>
      <c r="Z235" s="6">
        <v>1.64</v>
      </c>
      <c r="AA235" s="6">
        <v>1.64</v>
      </c>
      <c r="AB235" s="6">
        <v>1.64</v>
      </c>
      <c r="AC235" s="6">
        <v>1.64</v>
      </c>
      <c r="AD235" s="6">
        <v>1.64</v>
      </c>
      <c r="AE235" s="6">
        <v>1.64</v>
      </c>
      <c r="AF235" s="6">
        <v>1.63</v>
      </c>
      <c r="AG235" s="6">
        <v>1.63</v>
      </c>
      <c r="AH235" s="6">
        <v>1.63</v>
      </c>
      <c r="AI235" s="6">
        <v>1.63</v>
      </c>
      <c r="AJ235" s="6">
        <v>1.62</v>
      </c>
      <c r="AK235" s="6">
        <v>1.62</v>
      </c>
      <c r="AL235" s="6">
        <v>1.62</v>
      </c>
      <c r="AM235" s="6">
        <v>1.62</v>
      </c>
      <c r="AN235" s="6">
        <v>1.61</v>
      </c>
      <c r="AO235" s="6">
        <v>1.61</v>
      </c>
      <c r="AP235" s="6">
        <v>1.61</v>
      </c>
      <c r="AQ235" s="6">
        <v>1.6</v>
      </c>
      <c r="AR235" s="6">
        <v>1.59</v>
      </c>
      <c r="AS235" s="6">
        <v>1.59</v>
      </c>
      <c r="AT235" s="6">
        <v>1.58</v>
      </c>
      <c r="AU235" s="6">
        <v>1.58</v>
      </c>
      <c r="AV235" s="6">
        <v>1.57</v>
      </c>
      <c r="AW235" s="6">
        <v>1.57</v>
      </c>
      <c r="AX235" s="6">
        <v>1.57</v>
      </c>
      <c r="AY235" s="6">
        <v>1.56</v>
      </c>
    </row>
    <row r="236" spans="1:51" x14ac:dyDescent="0.2">
      <c r="A236" s="5">
        <v>44408</v>
      </c>
      <c r="B236" s="6">
        <v>0.34</v>
      </c>
      <c r="C236" s="6">
        <v>0.38</v>
      </c>
      <c r="D236" s="6">
        <v>0.44</v>
      </c>
      <c r="E236" s="6">
        <v>0.53</v>
      </c>
      <c r="F236" s="6">
        <v>0.62</v>
      </c>
      <c r="G236" s="6">
        <v>0.72</v>
      </c>
      <c r="H236" s="6">
        <v>0.81</v>
      </c>
      <c r="I236" s="6">
        <v>0.91</v>
      </c>
      <c r="J236" s="6">
        <v>1.01</v>
      </c>
      <c r="K236" s="6">
        <v>1.1000000000000001</v>
      </c>
      <c r="L236" s="6">
        <v>1.18</v>
      </c>
      <c r="M236" s="6">
        <v>1.25</v>
      </c>
      <c r="N236" s="6">
        <v>1.32</v>
      </c>
      <c r="O236" s="6">
        <v>1.37</v>
      </c>
      <c r="P236" s="6">
        <v>1.42</v>
      </c>
      <c r="Q236" s="6">
        <v>1.46</v>
      </c>
      <c r="R236" s="6">
        <v>1.49</v>
      </c>
      <c r="S236" s="6">
        <v>1.52</v>
      </c>
      <c r="T236" s="6">
        <v>1.55</v>
      </c>
      <c r="U236" s="6">
        <v>1.57</v>
      </c>
      <c r="V236" s="6">
        <v>1.58</v>
      </c>
      <c r="W236" s="6">
        <v>1.59</v>
      </c>
      <c r="X236" s="6">
        <v>1.6</v>
      </c>
      <c r="Y236" s="6">
        <v>1.6</v>
      </c>
      <c r="Z236" s="6">
        <v>1.61</v>
      </c>
      <c r="AA236" s="6">
        <v>1.61</v>
      </c>
      <c r="AB236" s="6">
        <v>1.61</v>
      </c>
      <c r="AC236" s="6">
        <v>1.61</v>
      </c>
      <c r="AD236" s="6">
        <v>1.61</v>
      </c>
      <c r="AE236" s="6">
        <v>1.61</v>
      </c>
      <c r="AF236" s="6">
        <v>1.61</v>
      </c>
      <c r="AG236" s="6">
        <v>1.6</v>
      </c>
      <c r="AH236" s="6">
        <v>1.6</v>
      </c>
      <c r="AI236" s="6">
        <v>1.6</v>
      </c>
      <c r="AJ236" s="6">
        <v>1.6</v>
      </c>
      <c r="AK236" s="6">
        <v>1.59</v>
      </c>
      <c r="AL236" s="6">
        <v>1.59</v>
      </c>
      <c r="AM236" s="6">
        <v>1.59</v>
      </c>
      <c r="AN236" s="6">
        <v>1.59</v>
      </c>
      <c r="AO236" s="6">
        <v>1.59</v>
      </c>
      <c r="AP236" s="6">
        <v>1.58</v>
      </c>
      <c r="AQ236" s="6">
        <v>1.57</v>
      </c>
      <c r="AR236" s="6">
        <v>1.57</v>
      </c>
      <c r="AS236" s="6">
        <v>1.56</v>
      </c>
      <c r="AT236" s="6">
        <v>1.56</v>
      </c>
      <c r="AU236" s="6">
        <v>1.55</v>
      </c>
      <c r="AV236" s="6">
        <v>1.55</v>
      </c>
      <c r="AW236" s="6">
        <v>1.54</v>
      </c>
      <c r="AX236" s="6">
        <v>1.54</v>
      </c>
      <c r="AY236" s="6">
        <v>1.53</v>
      </c>
    </row>
    <row r="237" spans="1:51" x14ac:dyDescent="0.2">
      <c r="A237" s="5">
        <v>44439</v>
      </c>
      <c r="B237" s="6">
        <v>0.33</v>
      </c>
      <c r="C237" s="6">
        <v>0.37</v>
      </c>
      <c r="D237" s="6">
        <v>0.43</v>
      </c>
      <c r="E237" s="6">
        <v>0.52</v>
      </c>
      <c r="F237" s="6">
        <v>0.61</v>
      </c>
      <c r="G237" s="6">
        <v>0.7</v>
      </c>
      <c r="H237" s="6">
        <v>0.8</v>
      </c>
      <c r="I237" s="6">
        <v>0.9</v>
      </c>
      <c r="J237" s="6">
        <v>0.99</v>
      </c>
      <c r="K237" s="6">
        <v>1.0900000000000001</v>
      </c>
      <c r="L237" s="6">
        <v>1.17</v>
      </c>
      <c r="M237" s="6">
        <v>1.24</v>
      </c>
      <c r="N237" s="6">
        <v>1.3</v>
      </c>
      <c r="O237" s="6">
        <v>1.36</v>
      </c>
      <c r="P237" s="6">
        <v>1.41</v>
      </c>
      <c r="Q237" s="6">
        <v>1.44</v>
      </c>
      <c r="R237" s="6">
        <v>1.47</v>
      </c>
      <c r="S237" s="6">
        <v>1.5</v>
      </c>
      <c r="T237" s="6">
        <v>1.53</v>
      </c>
      <c r="U237" s="6">
        <v>1.55</v>
      </c>
      <c r="V237" s="6">
        <v>1.56</v>
      </c>
      <c r="W237" s="6">
        <v>1.57</v>
      </c>
      <c r="X237" s="6">
        <v>1.58</v>
      </c>
      <c r="Y237" s="6">
        <v>1.59</v>
      </c>
      <c r="Z237" s="6">
        <v>1.59</v>
      </c>
      <c r="AA237" s="6">
        <v>1.59</v>
      </c>
      <c r="AB237" s="6">
        <v>1.59</v>
      </c>
      <c r="AC237" s="6">
        <v>1.59</v>
      </c>
      <c r="AD237" s="6">
        <v>1.59</v>
      </c>
      <c r="AE237" s="6">
        <v>1.59</v>
      </c>
      <c r="AF237" s="6">
        <v>1.59</v>
      </c>
      <c r="AG237" s="6">
        <v>1.58</v>
      </c>
      <c r="AH237" s="6">
        <v>1.58</v>
      </c>
      <c r="AI237" s="6">
        <v>1.58</v>
      </c>
      <c r="AJ237" s="6">
        <v>1.58</v>
      </c>
      <c r="AK237" s="6">
        <v>1.57</v>
      </c>
      <c r="AL237" s="6">
        <v>1.57</v>
      </c>
      <c r="AM237" s="6">
        <v>1.57</v>
      </c>
      <c r="AN237" s="6">
        <v>1.57</v>
      </c>
      <c r="AO237" s="6">
        <v>1.56</v>
      </c>
      <c r="AP237" s="6">
        <v>1.56</v>
      </c>
      <c r="AQ237" s="6">
        <v>1.55</v>
      </c>
      <c r="AR237" s="6">
        <v>1.55</v>
      </c>
      <c r="AS237" s="6">
        <v>1.54</v>
      </c>
      <c r="AT237" s="6">
        <v>1.54</v>
      </c>
      <c r="AU237" s="6">
        <v>1.53</v>
      </c>
      <c r="AV237" s="6">
        <v>1.53</v>
      </c>
      <c r="AW237" s="6">
        <v>1.52</v>
      </c>
      <c r="AX237" s="6">
        <v>1.52</v>
      </c>
      <c r="AY237" s="6">
        <v>1.51</v>
      </c>
    </row>
    <row r="238" spans="1:51" x14ac:dyDescent="0.2">
      <c r="A238" s="5">
        <v>44469</v>
      </c>
      <c r="B238" s="6">
        <v>0.32</v>
      </c>
      <c r="C238" s="6">
        <v>0.36</v>
      </c>
      <c r="D238" s="6">
        <v>0.42</v>
      </c>
      <c r="E238" s="6">
        <v>0.51</v>
      </c>
      <c r="F238" s="6">
        <v>0.6</v>
      </c>
      <c r="G238" s="6">
        <v>0.69</v>
      </c>
      <c r="H238" s="6">
        <v>0.79</v>
      </c>
      <c r="I238" s="6">
        <v>0.89</v>
      </c>
      <c r="J238" s="6">
        <v>0.98</v>
      </c>
      <c r="K238" s="6">
        <v>1.07</v>
      </c>
      <c r="L238" s="6">
        <v>1.1499999999999999</v>
      </c>
      <c r="M238" s="6">
        <v>1.22</v>
      </c>
      <c r="N238" s="6">
        <v>1.29</v>
      </c>
      <c r="O238" s="6">
        <v>1.34</v>
      </c>
      <c r="P238" s="6">
        <v>1.39</v>
      </c>
      <c r="Q238" s="6">
        <v>1.42</v>
      </c>
      <c r="R238" s="6">
        <v>1.46</v>
      </c>
      <c r="S238" s="6">
        <v>1.48</v>
      </c>
      <c r="T238" s="6">
        <v>1.51</v>
      </c>
      <c r="U238" s="6">
        <v>1.53</v>
      </c>
      <c r="V238" s="6">
        <v>1.54</v>
      </c>
      <c r="W238" s="6">
        <v>1.55</v>
      </c>
      <c r="X238" s="6">
        <v>1.56</v>
      </c>
      <c r="Y238" s="6">
        <v>1.57</v>
      </c>
      <c r="Z238" s="6">
        <v>1.57</v>
      </c>
      <c r="AA238" s="6">
        <v>1.57</v>
      </c>
      <c r="AB238" s="6">
        <v>1.57</v>
      </c>
      <c r="AC238" s="6">
        <v>1.57</v>
      </c>
      <c r="AD238" s="6">
        <v>1.57</v>
      </c>
      <c r="AE238" s="6">
        <v>1.57</v>
      </c>
      <c r="AF238" s="6">
        <v>1.57</v>
      </c>
      <c r="AG238" s="6">
        <v>1.56</v>
      </c>
      <c r="AH238" s="6">
        <v>1.56</v>
      </c>
      <c r="AI238" s="6">
        <v>1.56</v>
      </c>
      <c r="AJ238" s="6">
        <v>1.56</v>
      </c>
      <c r="AK238" s="6">
        <v>1.55</v>
      </c>
      <c r="AL238" s="6">
        <v>1.55</v>
      </c>
      <c r="AM238" s="6">
        <v>1.55</v>
      </c>
      <c r="AN238" s="6">
        <v>1.55</v>
      </c>
      <c r="AO238" s="6">
        <v>1.54</v>
      </c>
      <c r="AP238" s="6">
        <v>1.54</v>
      </c>
      <c r="AQ238" s="6">
        <v>1.53</v>
      </c>
      <c r="AR238" s="6">
        <v>1.52</v>
      </c>
      <c r="AS238" s="6">
        <v>1.52</v>
      </c>
      <c r="AT238" s="6">
        <v>1.51</v>
      </c>
      <c r="AU238" s="6">
        <v>1.51</v>
      </c>
      <c r="AV238" s="6">
        <v>1.5</v>
      </c>
      <c r="AW238" s="6">
        <v>1.5</v>
      </c>
      <c r="AX238" s="6">
        <v>1.49</v>
      </c>
      <c r="AY238" s="6">
        <v>1.49</v>
      </c>
    </row>
    <row r="239" spans="1:51" x14ac:dyDescent="0.2">
      <c r="A239" s="5">
        <v>44500</v>
      </c>
      <c r="B239" s="6">
        <v>0.31</v>
      </c>
      <c r="C239" s="6">
        <v>0.35</v>
      </c>
      <c r="D239" s="6">
        <v>0.42</v>
      </c>
      <c r="E239" s="6">
        <v>0.5</v>
      </c>
      <c r="F239" s="6">
        <v>0.59</v>
      </c>
      <c r="G239" s="6">
        <v>0.68</v>
      </c>
      <c r="H239" s="6">
        <v>0.78</v>
      </c>
      <c r="I239" s="6">
        <v>0.88</v>
      </c>
      <c r="J239" s="6">
        <v>0.97</v>
      </c>
      <c r="K239" s="6">
        <v>1.06</v>
      </c>
      <c r="L239" s="6">
        <v>1.1399999999999999</v>
      </c>
      <c r="M239" s="6">
        <v>1.21</v>
      </c>
      <c r="N239" s="6">
        <v>1.27</v>
      </c>
      <c r="O239" s="6">
        <v>1.33</v>
      </c>
      <c r="P239" s="6">
        <v>1.37</v>
      </c>
      <c r="Q239" s="6">
        <v>1.41</v>
      </c>
      <c r="R239" s="6">
        <v>1.44</v>
      </c>
      <c r="S239" s="6">
        <v>1.47</v>
      </c>
      <c r="T239" s="6">
        <v>1.49</v>
      </c>
      <c r="U239" s="6">
        <v>1.51</v>
      </c>
      <c r="V239" s="6">
        <v>1.52</v>
      </c>
      <c r="W239" s="6">
        <v>1.53</v>
      </c>
      <c r="X239" s="6">
        <v>1.54</v>
      </c>
      <c r="Y239" s="6">
        <v>1.55</v>
      </c>
      <c r="Z239" s="6">
        <v>1.55</v>
      </c>
      <c r="AA239" s="6">
        <v>1.55</v>
      </c>
      <c r="AB239" s="6">
        <v>1.55</v>
      </c>
      <c r="AC239" s="6">
        <v>1.55</v>
      </c>
      <c r="AD239" s="6">
        <v>1.55</v>
      </c>
      <c r="AE239" s="6">
        <v>1.55</v>
      </c>
      <c r="AF239" s="6">
        <v>1.55</v>
      </c>
      <c r="AG239" s="6">
        <v>1.54</v>
      </c>
      <c r="AH239" s="6">
        <v>1.54</v>
      </c>
      <c r="AI239" s="6">
        <v>1.54</v>
      </c>
      <c r="AJ239" s="6">
        <v>1.53</v>
      </c>
      <c r="AK239" s="6">
        <v>1.53</v>
      </c>
      <c r="AL239" s="6">
        <v>1.53</v>
      </c>
      <c r="AM239" s="6">
        <v>1.52</v>
      </c>
      <c r="AN239" s="6">
        <v>1.52</v>
      </c>
      <c r="AO239" s="6">
        <v>1.52</v>
      </c>
      <c r="AP239" s="6">
        <v>1.51</v>
      </c>
      <c r="AQ239" s="6">
        <v>1.51</v>
      </c>
      <c r="AR239" s="6">
        <v>1.5</v>
      </c>
      <c r="AS239" s="6">
        <v>1.49</v>
      </c>
      <c r="AT239" s="6">
        <v>1.49</v>
      </c>
      <c r="AU239" s="6">
        <v>1.48</v>
      </c>
      <c r="AV239" s="6">
        <v>1.48</v>
      </c>
      <c r="AW239" s="6">
        <v>1.47</v>
      </c>
      <c r="AX239" s="6">
        <v>1.47</v>
      </c>
      <c r="AY239" s="6">
        <v>1.47</v>
      </c>
    </row>
    <row r="240" spans="1:51" x14ac:dyDescent="0.2">
      <c r="A240" s="5">
        <v>44530</v>
      </c>
      <c r="B240" s="6">
        <v>0.3</v>
      </c>
      <c r="C240" s="6">
        <v>0.34</v>
      </c>
      <c r="D240" s="6">
        <v>0.41</v>
      </c>
      <c r="E240" s="6">
        <v>0.49</v>
      </c>
      <c r="F240" s="6">
        <v>0.57999999999999996</v>
      </c>
      <c r="G240" s="6">
        <v>0.68</v>
      </c>
      <c r="H240" s="6">
        <v>0.77</v>
      </c>
      <c r="I240" s="6">
        <v>0.87</v>
      </c>
      <c r="J240" s="6">
        <v>0.96</v>
      </c>
      <c r="K240" s="6">
        <v>1.05</v>
      </c>
      <c r="L240" s="6">
        <v>1.1299999999999999</v>
      </c>
      <c r="M240" s="6">
        <v>1.2</v>
      </c>
      <c r="N240" s="6">
        <v>1.26</v>
      </c>
      <c r="O240" s="6">
        <v>1.31</v>
      </c>
      <c r="P240" s="6">
        <v>1.36</v>
      </c>
      <c r="Q240" s="6">
        <v>1.39</v>
      </c>
      <c r="R240" s="6">
        <v>1.42</v>
      </c>
      <c r="S240" s="6">
        <v>1.45</v>
      </c>
      <c r="T240" s="6">
        <v>1.48</v>
      </c>
      <c r="U240" s="6">
        <v>1.5</v>
      </c>
      <c r="V240" s="6">
        <v>1.51</v>
      </c>
      <c r="W240" s="6">
        <v>1.51</v>
      </c>
      <c r="X240" s="6">
        <v>1.52</v>
      </c>
      <c r="Y240" s="6">
        <v>1.53</v>
      </c>
      <c r="Z240" s="6">
        <v>1.53</v>
      </c>
      <c r="AA240" s="6">
        <v>1.53</v>
      </c>
      <c r="AB240" s="6">
        <v>1.53</v>
      </c>
      <c r="AC240" s="6">
        <v>1.53</v>
      </c>
      <c r="AD240" s="6">
        <v>1.53</v>
      </c>
      <c r="AE240" s="6">
        <v>1.53</v>
      </c>
      <c r="AF240" s="6">
        <v>1.53</v>
      </c>
      <c r="AG240" s="6">
        <v>1.52</v>
      </c>
      <c r="AH240" s="6">
        <v>1.52</v>
      </c>
      <c r="AI240" s="6">
        <v>1.52</v>
      </c>
      <c r="AJ240" s="6">
        <v>1.51</v>
      </c>
      <c r="AK240" s="6">
        <v>1.51</v>
      </c>
      <c r="AL240" s="6">
        <v>1.51</v>
      </c>
      <c r="AM240" s="6">
        <v>1.5</v>
      </c>
      <c r="AN240" s="6">
        <v>1.5</v>
      </c>
      <c r="AO240" s="6">
        <v>1.5</v>
      </c>
      <c r="AP240" s="6">
        <v>1.49</v>
      </c>
      <c r="AQ240" s="6">
        <v>1.49</v>
      </c>
      <c r="AR240" s="6">
        <v>1.48</v>
      </c>
      <c r="AS240" s="6">
        <v>1.47</v>
      </c>
      <c r="AT240" s="6">
        <v>1.47</v>
      </c>
      <c r="AU240" s="6">
        <v>1.46</v>
      </c>
      <c r="AV240" s="6">
        <v>1.46</v>
      </c>
      <c r="AW240" s="6">
        <v>1.45</v>
      </c>
      <c r="AX240" s="6">
        <v>1.45</v>
      </c>
      <c r="AY240" s="6">
        <v>1.44</v>
      </c>
    </row>
    <row r="241" spans="1:51" x14ac:dyDescent="0.2">
      <c r="A241" s="5">
        <v>44561</v>
      </c>
      <c r="B241" s="6">
        <v>0.3</v>
      </c>
      <c r="C241" s="6">
        <v>0.34</v>
      </c>
      <c r="D241" s="6">
        <v>0.4</v>
      </c>
      <c r="E241" s="6">
        <v>0.49</v>
      </c>
      <c r="F241" s="6">
        <v>0.57999999999999996</v>
      </c>
      <c r="G241" s="6">
        <v>0.67</v>
      </c>
      <c r="H241" s="6">
        <v>0.77</v>
      </c>
      <c r="I241" s="6">
        <v>0.86</v>
      </c>
      <c r="J241" s="6">
        <v>0.95</v>
      </c>
      <c r="K241" s="6">
        <v>1.04</v>
      </c>
      <c r="L241" s="6">
        <v>1.1200000000000001</v>
      </c>
      <c r="M241" s="6">
        <v>1.19</v>
      </c>
      <c r="N241" s="6">
        <v>1.25</v>
      </c>
      <c r="O241" s="6">
        <v>1.3</v>
      </c>
      <c r="P241" s="6">
        <v>1.35</v>
      </c>
      <c r="Q241" s="6">
        <v>1.38</v>
      </c>
      <c r="R241" s="6">
        <v>1.41</v>
      </c>
      <c r="S241" s="6">
        <v>1.44</v>
      </c>
      <c r="T241" s="6">
        <v>1.47</v>
      </c>
      <c r="U241" s="6">
        <v>1.49</v>
      </c>
      <c r="V241" s="6">
        <v>1.5</v>
      </c>
      <c r="W241" s="6">
        <v>1.5</v>
      </c>
      <c r="X241" s="6">
        <v>1.51</v>
      </c>
      <c r="Y241" s="6">
        <v>1.52</v>
      </c>
      <c r="Z241" s="6">
        <v>1.52</v>
      </c>
      <c r="AA241" s="6">
        <v>1.52</v>
      </c>
      <c r="AB241" s="6">
        <v>1.52</v>
      </c>
      <c r="AC241" s="6">
        <v>1.52</v>
      </c>
      <c r="AD241" s="6">
        <v>1.52</v>
      </c>
      <c r="AE241" s="6">
        <v>1.52</v>
      </c>
      <c r="AF241" s="6">
        <v>1.51</v>
      </c>
      <c r="AG241" s="6">
        <v>1.51</v>
      </c>
      <c r="AH241" s="6">
        <v>1.5</v>
      </c>
      <c r="AI241" s="6">
        <v>1.5</v>
      </c>
      <c r="AJ241" s="6">
        <v>1.5</v>
      </c>
      <c r="AK241" s="6">
        <v>1.49</v>
      </c>
      <c r="AL241" s="6">
        <v>1.49</v>
      </c>
      <c r="AM241" s="6">
        <v>1.49</v>
      </c>
      <c r="AN241" s="6">
        <v>1.49</v>
      </c>
      <c r="AO241" s="6">
        <v>1.48</v>
      </c>
      <c r="AP241" s="6">
        <v>1.48</v>
      </c>
      <c r="AQ241" s="6">
        <v>1.47</v>
      </c>
      <c r="AR241" s="6">
        <v>1.46</v>
      </c>
      <c r="AS241" s="6">
        <v>1.46</v>
      </c>
      <c r="AT241" s="6">
        <v>1.45</v>
      </c>
      <c r="AU241" s="6">
        <v>1.45</v>
      </c>
      <c r="AV241" s="6">
        <v>1.44</v>
      </c>
      <c r="AW241" s="6">
        <v>1.44</v>
      </c>
      <c r="AX241" s="6">
        <v>1.43</v>
      </c>
      <c r="AY241" s="6">
        <v>1.43</v>
      </c>
    </row>
    <row r="242" spans="1:51" x14ac:dyDescent="0.2">
      <c r="A242" s="5">
        <v>44592</v>
      </c>
      <c r="B242" s="6">
        <v>0.28999999999999998</v>
      </c>
      <c r="C242" s="6">
        <v>0.33</v>
      </c>
      <c r="D242" s="6">
        <v>0.4</v>
      </c>
      <c r="E242" s="6">
        <v>0.49</v>
      </c>
      <c r="F242" s="6">
        <v>0.56999999999999995</v>
      </c>
      <c r="G242" s="6">
        <v>0.67</v>
      </c>
      <c r="H242" s="6">
        <v>0.76</v>
      </c>
      <c r="I242" s="6">
        <v>0.86</v>
      </c>
      <c r="J242" s="6">
        <v>0.95</v>
      </c>
      <c r="K242" s="6">
        <v>1.04</v>
      </c>
      <c r="L242" s="6">
        <v>1.1200000000000001</v>
      </c>
      <c r="M242" s="6">
        <v>1.18</v>
      </c>
      <c r="N242" s="6">
        <v>1.24</v>
      </c>
      <c r="O242" s="6">
        <v>1.3</v>
      </c>
      <c r="P242" s="6">
        <v>1.34</v>
      </c>
      <c r="Q242" s="6">
        <v>1.38</v>
      </c>
      <c r="R242" s="6">
        <v>1.41</v>
      </c>
      <c r="S242" s="6">
        <v>1.43</v>
      </c>
      <c r="T242" s="6">
        <v>1.46</v>
      </c>
      <c r="U242" s="6">
        <v>1.48</v>
      </c>
      <c r="V242" s="6">
        <v>1.49</v>
      </c>
      <c r="W242" s="6">
        <v>1.5</v>
      </c>
      <c r="X242" s="6">
        <v>1.5</v>
      </c>
      <c r="Y242" s="6">
        <v>1.51</v>
      </c>
      <c r="Z242" s="6">
        <v>1.51</v>
      </c>
      <c r="AA242" s="6">
        <v>1.51</v>
      </c>
      <c r="AB242" s="6">
        <v>1.51</v>
      </c>
      <c r="AC242" s="6">
        <v>1.51</v>
      </c>
      <c r="AD242" s="6">
        <v>1.51</v>
      </c>
      <c r="AE242" s="6">
        <v>1.51</v>
      </c>
      <c r="AF242" s="6">
        <v>1.5</v>
      </c>
      <c r="AG242" s="6">
        <v>1.5</v>
      </c>
      <c r="AH242" s="6">
        <v>1.49</v>
      </c>
      <c r="AI242" s="6">
        <v>1.49</v>
      </c>
      <c r="AJ242" s="6">
        <v>1.49</v>
      </c>
      <c r="AK242" s="6">
        <v>1.48</v>
      </c>
      <c r="AL242" s="6">
        <v>1.48</v>
      </c>
      <c r="AM242" s="6">
        <v>1.48</v>
      </c>
      <c r="AN242" s="6">
        <v>1.47</v>
      </c>
      <c r="AO242" s="6">
        <v>1.47</v>
      </c>
      <c r="AP242" s="6">
        <v>1.47</v>
      </c>
      <c r="AQ242" s="6">
        <v>1.46</v>
      </c>
      <c r="AR242" s="6">
        <v>1.45</v>
      </c>
      <c r="AS242" s="6">
        <v>1.45</v>
      </c>
      <c r="AT242" s="6">
        <v>1.44</v>
      </c>
      <c r="AU242" s="6">
        <v>1.44</v>
      </c>
      <c r="AV242" s="6">
        <v>1.43</v>
      </c>
      <c r="AW242" s="6">
        <v>1.43</v>
      </c>
      <c r="AX242" s="6">
        <v>1.42</v>
      </c>
      <c r="AY242" s="6">
        <v>1.42</v>
      </c>
    </row>
    <row r="243" spans="1:51" x14ac:dyDescent="0.2">
      <c r="A243" s="5">
        <v>44620</v>
      </c>
      <c r="B243" s="6">
        <v>0.28000000000000003</v>
      </c>
      <c r="C243" s="6">
        <v>0.33</v>
      </c>
      <c r="D243" s="6">
        <v>0.4</v>
      </c>
      <c r="E243" s="6">
        <v>0.49</v>
      </c>
      <c r="F243" s="6">
        <v>0.57999999999999996</v>
      </c>
      <c r="G243" s="6">
        <v>0.67</v>
      </c>
      <c r="H243" s="6">
        <v>0.77</v>
      </c>
      <c r="I243" s="6">
        <v>0.86</v>
      </c>
      <c r="J243" s="6">
        <v>0.95</v>
      </c>
      <c r="K243" s="6">
        <v>1.04</v>
      </c>
      <c r="L243" s="6">
        <v>1.1200000000000001</v>
      </c>
      <c r="M243" s="6">
        <v>1.19</v>
      </c>
      <c r="N243" s="6">
        <v>1.25</v>
      </c>
      <c r="O243" s="6">
        <v>1.3</v>
      </c>
      <c r="P243" s="6">
        <v>1.35</v>
      </c>
      <c r="Q243" s="6">
        <v>1.38</v>
      </c>
      <c r="R243" s="6">
        <v>1.41</v>
      </c>
      <c r="S243" s="6">
        <v>1.43</v>
      </c>
      <c r="T243" s="6">
        <v>1.46</v>
      </c>
      <c r="U243" s="6">
        <v>1.48</v>
      </c>
      <c r="V243" s="6">
        <v>1.49</v>
      </c>
      <c r="W243" s="6">
        <v>1.49</v>
      </c>
      <c r="X243" s="6">
        <v>1.5</v>
      </c>
      <c r="Y243" s="6">
        <v>1.51</v>
      </c>
      <c r="Z243" s="6">
        <v>1.51</v>
      </c>
      <c r="AA243" s="6">
        <v>1.51</v>
      </c>
      <c r="AB243" s="6">
        <v>1.51</v>
      </c>
      <c r="AC243" s="6">
        <v>1.51</v>
      </c>
      <c r="AD243" s="6">
        <v>1.5</v>
      </c>
      <c r="AE243" s="6">
        <v>1.5</v>
      </c>
      <c r="AF243" s="6">
        <v>1.5</v>
      </c>
      <c r="AG243" s="6">
        <v>1.49</v>
      </c>
      <c r="AH243" s="6">
        <v>1.49</v>
      </c>
      <c r="AI243" s="6">
        <v>1.49</v>
      </c>
      <c r="AJ243" s="6">
        <v>1.48</v>
      </c>
      <c r="AK243" s="6">
        <v>1.48</v>
      </c>
      <c r="AL243" s="6">
        <v>1.48</v>
      </c>
      <c r="AM243" s="6">
        <v>1.47</v>
      </c>
      <c r="AN243" s="6">
        <v>1.47</v>
      </c>
      <c r="AO243" s="6">
        <v>1.47</v>
      </c>
      <c r="AP243" s="6">
        <v>1.46</v>
      </c>
      <c r="AQ243" s="6">
        <v>1.45</v>
      </c>
      <c r="AR243" s="6">
        <v>1.45</v>
      </c>
      <c r="AS243" s="6">
        <v>1.44</v>
      </c>
      <c r="AT243" s="6">
        <v>1.43</v>
      </c>
      <c r="AU243" s="6">
        <v>1.43</v>
      </c>
      <c r="AV243" s="6">
        <v>1.42</v>
      </c>
      <c r="AW243" s="6">
        <v>1.42</v>
      </c>
      <c r="AX243" s="6">
        <v>1.41</v>
      </c>
      <c r="AY243" s="6">
        <v>1.41</v>
      </c>
    </row>
    <row r="244" spans="1:51" x14ac:dyDescent="0.2">
      <c r="A244" s="5">
        <v>44651</v>
      </c>
      <c r="B244" s="6">
        <v>0.28000000000000003</v>
      </c>
      <c r="C244" s="6">
        <v>0.34</v>
      </c>
      <c r="D244" s="6">
        <v>0.41</v>
      </c>
      <c r="E244" s="6">
        <v>0.5</v>
      </c>
      <c r="F244" s="6">
        <v>0.57999999999999996</v>
      </c>
      <c r="G244" s="6">
        <v>0.68</v>
      </c>
      <c r="H244" s="6">
        <v>0.77</v>
      </c>
      <c r="I244" s="6">
        <v>0.87</v>
      </c>
      <c r="J244" s="6">
        <v>0.96</v>
      </c>
      <c r="K244" s="6">
        <v>1.05</v>
      </c>
      <c r="L244" s="6">
        <v>1.1200000000000001</v>
      </c>
      <c r="M244" s="6">
        <v>1.19</v>
      </c>
      <c r="N244" s="6">
        <v>1.25</v>
      </c>
      <c r="O244" s="6">
        <v>1.3</v>
      </c>
      <c r="P244" s="6">
        <v>1.35</v>
      </c>
      <c r="Q244" s="6">
        <v>1.38</v>
      </c>
      <c r="R244" s="6">
        <v>1.41</v>
      </c>
      <c r="S244" s="6">
        <v>1.44</v>
      </c>
      <c r="T244" s="6">
        <v>1.46</v>
      </c>
      <c r="U244" s="6">
        <v>1.48</v>
      </c>
      <c r="V244" s="6">
        <v>1.49</v>
      </c>
      <c r="W244" s="6">
        <v>1.5</v>
      </c>
      <c r="X244" s="6">
        <v>1.5</v>
      </c>
      <c r="Y244" s="6">
        <v>1.51</v>
      </c>
      <c r="Z244" s="6">
        <v>1.51</v>
      </c>
      <c r="AA244" s="6">
        <v>1.51</v>
      </c>
      <c r="AB244" s="6">
        <v>1.51</v>
      </c>
      <c r="AC244" s="6">
        <v>1.51</v>
      </c>
      <c r="AD244" s="6">
        <v>1.5</v>
      </c>
      <c r="AE244" s="6">
        <v>1.5</v>
      </c>
      <c r="AF244" s="6">
        <v>1.5</v>
      </c>
      <c r="AG244" s="6">
        <v>1.49</v>
      </c>
      <c r="AH244" s="6">
        <v>1.49</v>
      </c>
      <c r="AI244" s="6">
        <v>1.48</v>
      </c>
      <c r="AJ244" s="6">
        <v>1.48</v>
      </c>
      <c r="AK244" s="6">
        <v>1.48</v>
      </c>
      <c r="AL244" s="6">
        <v>1.47</v>
      </c>
      <c r="AM244" s="6">
        <v>1.47</v>
      </c>
      <c r="AN244" s="6">
        <v>1.47</v>
      </c>
      <c r="AO244" s="6">
        <v>1.46</v>
      </c>
      <c r="AP244" s="6">
        <v>1.46</v>
      </c>
      <c r="AQ244" s="6">
        <v>1.45</v>
      </c>
      <c r="AR244" s="6">
        <v>1.44</v>
      </c>
      <c r="AS244" s="6">
        <v>1.44</v>
      </c>
      <c r="AT244" s="6">
        <v>1.43</v>
      </c>
      <c r="AU244" s="6">
        <v>1.43</v>
      </c>
      <c r="AV244" s="6">
        <v>1.42</v>
      </c>
      <c r="AW244" s="6">
        <v>1.42</v>
      </c>
      <c r="AX244" s="6">
        <v>1.41</v>
      </c>
      <c r="AY244" s="6">
        <v>1.41</v>
      </c>
    </row>
    <row r="245" spans="1:51" x14ac:dyDescent="0.2">
      <c r="A245" s="5">
        <v>44681</v>
      </c>
      <c r="B245" s="6">
        <v>0.28000000000000003</v>
      </c>
      <c r="C245" s="6">
        <v>0.34</v>
      </c>
      <c r="D245" s="6">
        <v>0.42</v>
      </c>
      <c r="E245" s="6">
        <v>0.51</v>
      </c>
      <c r="F245" s="6">
        <v>0.6</v>
      </c>
      <c r="G245" s="6">
        <v>0.69</v>
      </c>
      <c r="H245" s="6">
        <v>0.78</v>
      </c>
      <c r="I245" s="6">
        <v>0.88</v>
      </c>
      <c r="J245" s="6">
        <v>0.97</v>
      </c>
      <c r="K245" s="6">
        <v>1.06</v>
      </c>
      <c r="L245" s="6">
        <v>1.1299999999999999</v>
      </c>
      <c r="M245" s="6">
        <v>1.2</v>
      </c>
      <c r="N245" s="6">
        <v>1.26</v>
      </c>
      <c r="O245" s="6">
        <v>1.31</v>
      </c>
      <c r="P245" s="6">
        <v>1.36</v>
      </c>
      <c r="Q245" s="6">
        <v>1.39</v>
      </c>
      <c r="R245" s="6">
        <v>1.42</v>
      </c>
      <c r="S245" s="6">
        <v>1.45</v>
      </c>
      <c r="T245" s="6">
        <v>1.47</v>
      </c>
      <c r="U245" s="6">
        <v>1.49</v>
      </c>
      <c r="V245" s="6">
        <v>1.5</v>
      </c>
      <c r="W245" s="6">
        <v>1.5</v>
      </c>
      <c r="X245" s="6">
        <v>1.51</v>
      </c>
      <c r="Y245" s="6">
        <v>1.51</v>
      </c>
      <c r="Z245" s="6">
        <v>1.52</v>
      </c>
      <c r="AA245" s="6">
        <v>1.51</v>
      </c>
      <c r="AB245" s="6">
        <v>1.51</v>
      </c>
      <c r="AC245" s="6">
        <v>1.51</v>
      </c>
      <c r="AD245" s="6">
        <v>1.51</v>
      </c>
      <c r="AE245" s="6">
        <v>1.51</v>
      </c>
      <c r="AF245" s="6">
        <v>1.5</v>
      </c>
      <c r="AG245" s="6">
        <v>1.49</v>
      </c>
      <c r="AH245" s="6">
        <v>1.49</v>
      </c>
      <c r="AI245" s="6">
        <v>1.49</v>
      </c>
      <c r="AJ245" s="6">
        <v>1.48</v>
      </c>
      <c r="AK245" s="6">
        <v>1.48</v>
      </c>
      <c r="AL245" s="6">
        <v>1.47</v>
      </c>
      <c r="AM245" s="6">
        <v>1.47</v>
      </c>
      <c r="AN245" s="6">
        <v>1.47</v>
      </c>
      <c r="AO245" s="6">
        <v>1.46</v>
      </c>
      <c r="AP245" s="6">
        <v>1.46</v>
      </c>
      <c r="AQ245" s="6">
        <v>1.45</v>
      </c>
      <c r="AR245" s="6">
        <v>1.44</v>
      </c>
      <c r="AS245" s="6">
        <v>1.44</v>
      </c>
      <c r="AT245" s="6">
        <v>1.43</v>
      </c>
      <c r="AU245" s="6">
        <v>1.43</v>
      </c>
      <c r="AV245" s="6">
        <v>1.42</v>
      </c>
      <c r="AW245" s="6">
        <v>1.41</v>
      </c>
      <c r="AX245" s="6">
        <v>1.41</v>
      </c>
      <c r="AY245" s="6">
        <v>1.41</v>
      </c>
    </row>
    <row r="246" spans="1:51" x14ac:dyDescent="0.2">
      <c r="A246" s="5">
        <v>44712</v>
      </c>
      <c r="B246" s="6">
        <v>0.28000000000000003</v>
      </c>
      <c r="C246" s="6">
        <v>0.35</v>
      </c>
      <c r="D246" s="6">
        <v>0.43</v>
      </c>
      <c r="E246" s="6">
        <v>0.52</v>
      </c>
      <c r="F246" s="6">
        <v>0.61</v>
      </c>
      <c r="G246" s="6">
        <v>0.7</v>
      </c>
      <c r="H246" s="6">
        <v>0.79</v>
      </c>
      <c r="I246" s="6">
        <v>0.89</v>
      </c>
      <c r="J246" s="6">
        <v>0.98</v>
      </c>
      <c r="K246" s="6">
        <v>1.07</v>
      </c>
      <c r="L246" s="6">
        <v>1.1399999999999999</v>
      </c>
      <c r="M246" s="6">
        <v>1.21</v>
      </c>
      <c r="N246" s="6">
        <v>1.27</v>
      </c>
      <c r="O246" s="6">
        <v>1.32</v>
      </c>
      <c r="P246" s="6">
        <v>1.37</v>
      </c>
      <c r="Q246" s="6">
        <v>1.4</v>
      </c>
      <c r="R246" s="6">
        <v>1.43</v>
      </c>
      <c r="S246" s="6">
        <v>1.45</v>
      </c>
      <c r="T246" s="6">
        <v>1.48</v>
      </c>
      <c r="U246" s="6">
        <v>1.5</v>
      </c>
      <c r="V246" s="6">
        <v>1.5</v>
      </c>
      <c r="W246" s="6">
        <v>1.51</v>
      </c>
      <c r="X246" s="6">
        <v>1.51</v>
      </c>
      <c r="Y246" s="6">
        <v>1.52</v>
      </c>
      <c r="Z246" s="6">
        <v>1.52</v>
      </c>
      <c r="AA246" s="6">
        <v>1.52</v>
      </c>
      <c r="AB246" s="6">
        <v>1.52</v>
      </c>
      <c r="AC246" s="6">
        <v>1.51</v>
      </c>
      <c r="AD246" s="6">
        <v>1.51</v>
      </c>
      <c r="AE246" s="6">
        <v>1.51</v>
      </c>
      <c r="AF246" s="6">
        <v>1.5</v>
      </c>
      <c r="AG246" s="6">
        <v>1.5</v>
      </c>
      <c r="AH246" s="6">
        <v>1.49</v>
      </c>
      <c r="AI246" s="6">
        <v>1.49</v>
      </c>
      <c r="AJ246" s="6">
        <v>1.48</v>
      </c>
      <c r="AK246" s="6">
        <v>1.48</v>
      </c>
      <c r="AL246" s="6">
        <v>1.47</v>
      </c>
      <c r="AM246" s="6">
        <v>1.47</v>
      </c>
      <c r="AN246" s="6">
        <v>1.47</v>
      </c>
      <c r="AO246" s="6">
        <v>1.46</v>
      </c>
      <c r="AP246" s="6">
        <v>1.46</v>
      </c>
      <c r="AQ246" s="6">
        <v>1.45</v>
      </c>
      <c r="AR246" s="6">
        <v>1.44</v>
      </c>
      <c r="AS246" s="6">
        <v>1.44</v>
      </c>
      <c r="AT246" s="6">
        <v>1.43</v>
      </c>
      <c r="AU246" s="6">
        <v>1.43</v>
      </c>
      <c r="AV246" s="6">
        <v>1.42</v>
      </c>
      <c r="AW246" s="6">
        <v>1.42</v>
      </c>
      <c r="AX246" s="6">
        <v>1.41</v>
      </c>
      <c r="AY246" s="6">
        <v>1.41</v>
      </c>
    </row>
    <row r="247" spans="1:51" x14ac:dyDescent="0.2">
      <c r="A247" s="5">
        <v>44742</v>
      </c>
      <c r="B247" s="6">
        <v>0.28999999999999998</v>
      </c>
      <c r="C247" s="6">
        <v>0.37</v>
      </c>
      <c r="D247" s="6">
        <v>0.45</v>
      </c>
      <c r="E247" s="6">
        <v>0.53</v>
      </c>
      <c r="F247" s="6">
        <v>0.62</v>
      </c>
      <c r="G247" s="6">
        <v>0.72</v>
      </c>
      <c r="H247" s="6">
        <v>0.81</v>
      </c>
      <c r="I247" s="6">
        <v>0.9</v>
      </c>
      <c r="J247" s="6">
        <v>0.99</v>
      </c>
      <c r="K247" s="6">
        <v>1.08</v>
      </c>
      <c r="L247" s="6">
        <v>1.1599999999999999</v>
      </c>
      <c r="M247" s="6">
        <v>1.22</v>
      </c>
      <c r="N247" s="6">
        <v>1.28</v>
      </c>
      <c r="O247" s="6">
        <v>1.33</v>
      </c>
      <c r="P247" s="6">
        <v>1.38</v>
      </c>
      <c r="Q247" s="6">
        <v>1.41</v>
      </c>
      <c r="R247" s="6">
        <v>1.44</v>
      </c>
      <c r="S247" s="6">
        <v>1.46</v>
      </c>
      <c r="T247" s="6">
        <v>1.48</v>
      </c>
      <c r="U247" s="6">
        <v>1.5</v>
      </c>
      <c r="V247" s="6">
        <v>1.51</v>
      </c>
      <c r="W247" s="6">
        <v>1.51</v>
      </c>
      <c r="X247" s="6">
        <v>1.52</v>
      </c>
      <c r="Y247" s="6">
        <v>1.52</v>
      </c>
      <c r="Z247" s="6">
        <v>1.53</v>
      </c>
      <c r="AA247" s="6">
        <v>1.52</v>
      </c>
      <c r="AB247" s="6">
        <v>1.52</v>
      </c>
      <c r="AC247" s="6">
        <v>1.52</v>
      </c>
      <c r="AD247" s="6">
        <v>1.51</v>
      </c>
      <c r="AE247" s="6">
        <v>1.51</v>
      </c>
      <c r="AF247" s="6">
        <v>1.5</v>
      </c>
      <c r="AG247" s="6">
        <v>1.5</v>
      </c>
      <c r="AH247" s="6">
        <v>1.49</v>
      </c>
      <c r="AI247" s="6">
        <v>1.49</v>
      </c>
      <c r="AJ247" s="6">
        <v>1.48</v>
      </c>
      <c r="AK247" s="6">
        <v>1.48</v>
      </c>
      <c r="AL247" s="6">
        <v>1.47</v>
      </c>
      <c r="AM247" s="6">
        <v>1.47</v>
      </c>
      <c r="AN247" s="6">
        <v>1.47</v>
      </c>
      <c r="AO247" s="6">
        <v>1.46</v>
      </c>
      <c r="AP247" s="6">
        <v>1.46</v>
      </c>
      <c r="AQ247" s="6">
        <v>1.45</v>
      </c>
      <c r="AR247" s="6">
        <v>1.44</v>
      </c>
      <c r="AS247" s="6">
        <v>1.44</v>
      </c>
      <c r="AT247" s="6">
        <v>1.43</v>
      </c>
      <c r="AU247" s="6">
        <v>1.42</v>
      </c>
      <c r="AV247" s="6">
        <v>1.42</v>
      </c>
      <c r="AW247" s="6">
        <v>1.41</v>
      </c>
      <c r="AX247" s="6">
        <v>1.41</v>
      </c>
      <c r="AY247" s="6">
        <v>1.4</v>
      </c>
    </row>
    <row r="248" spans="1:51" x14ac:dyDescent="0.2">
      <c r="A248" s="5">
        <v>44773</v>
      </c>
      <c r="B248" s="6">
        <v>0.3</v>
      </c>
      <c r="C248" s="6">
        <v>0.38</v>
      </c>
      <c r="D248" s="6">
        <v>0.45</v>
      </c>
      <c r="E248" s="6">
        <v>0.54</v>
      </c>
      <c r="F248" s="6">
        <v>0.63</v>
      </c>
      <c r="G248" s="6">
        <v>0.72</v>
      </c>
      <c r="H248" s="6">
        <v>0.82</v>
      </c>
      <c r="I248" s="6">
        <v>0.91</v>
      </c>
      <c r="J248" s="6">
        <v>1</v>
      </c>
      <c r="K248" s="6">
        <v>1.08</v>
      </c>
      <c r="L248" s="6">
        <v>1.1599999999999999</v>
      </c>
      <c r="M248" s="6">
        <v>1.22</v>
      </c>
      <c r="N248" s="6">
        <v>1.29</v>
      </c>
      <c r="O248" s="6">
        <v>1.34</v>
      </c>
      <c r="P248" s="6">
        <v>1.38</v>
      </c>
      <c r="Q248" s="6">
        <v>1.41</v>
      </c>
      <c r="R248" s="6">
        <v>1.44</v>
      </c>
      <c r="S248" s="6">
        <v>1.46</v>
      </c>
      <c r="T248" s="6">
        <v>1.48</v>
      </c>
      <c r="U248" s="6">
        <v>1.5</v>
      </c>
      <c r="V248" s="6">
        <v>1.51</v>
      </c>
      <c r="W248" s="6">
        <v>1.51</v>
      </c>
      <c r="X248" s="6">
        <v>1.52</v>
      </c>
      <c r="Y248" s="6">
        <v>1.52</v>
      </c>
      <c r="Z248" s="6">
        <v>1.52</v>
      </c>
      <c r="AA248" s="6">
        <v>1.52</v>
      </c>
      <c r="AB248" s="6">
        <v>1.52</v>
      </c>
      <c r="AC248" s="6">
        <v>1.51</v>
      </c>
      <c r="AD248" s="6">
        <v>1.51</v>
      </c>
      <c r="AE248" s="6">
        <v>1.51</v>
      </c>
      <c r="AF248" s="6">
        <v>1.5</v>
      </c>
      <c r="AG248" s="6">
        <v>1.49</v>
      </c>
      <c r="AH248" s="6">
        <v>1.49</v>
      </c>
      <c r="AI248" s="6">
        <v>1.48</v>
      </c>
      <c r="AJ248" s="6">
        <v>1.48</v>
      </c>
      <c r="AK248" s="6">
        <v>1.47</v>
      </c>
      <c r="AL248" s="6">
        <v>1.47</v>
      </c>
      <c r="AM248" s="6">
        <v>1.47</v>
      </c>
      <c r="AN248" s="6">
        <v>1.46</v>
      </c>
      <c r="AO248" s="6">
        <v>1.46</v>
      </c>
      <c r="AP248" s="6">
        <v>1.45</v>
      </c>
      <c r="AQ248" s="6">
        <v>1.44</v>
      </c>
      <c r="AR248" s="6">
        <v>1.44</v>
      </c>
      <c r="AS248" s="6">
        <v>1.43</v>
      </c>
      <c r="AT248" s="6">
        <v>1.42</v>
      </c>
      <c r="AU248" s="6">
        <v>1.42</v>
      </c>
      <c r="AV248" s="6">
        <v>1.41</v>
      </c>
      <c r="AW248" s="6">
        <v>1.41</v>
      </c>
      <c r="AX248" s="6">
        <v>1.4</v>
      </c>
      <c r="AY248" s="6">
        <v>1.4</v>
      </c>
    </row>
    <row r="249" spans="1:51" x14ac:dyDescent="0.2">
      <c r="A249" s="5">
        <v>44804</v>
      </c>
      <c r="B249" s="6">
        <v>0.32</v>
      </c>
      <c r="C249" s="6">
        <v>0.4</v>
      </c>
      <c r="D249" s="6">
        <v>0.47</v>
      </c>
      <c r="E249" s="6">
        <v>0.56000000000000005</v>
      </c>
      <c r="F249" s="6">
        <v>0.65</v>
      </c>
      <c r="G249" s="6">
        <v>0.74</v>
      </c>
      <c r="H249" s="6">
        <v>0.83</v>
      </c>
      <c r="I249" s="6">
        <v>0.92</v>
      </c>
      <c r="J249" s="6">
        <v>1.01</v>
      </c>
      <c r="K249" s="6">
        <v>1.0900000000000001</v>
      </c>
      <c r="L249" s="6">
        <v>1.17</v>
      </c>
      <c r="M249" s="6">
        <v>1.23</v>
      </c>
      <c r="N249" s="6">
        <v>1.29</v>
      </c>
      <c r="O249" s="6">
        <v>1.34</v>
      </c>
      <c r="P249" s="6">
        <v>1.39</v>
      </c>
      <c r="Q249" s="6">
        <v>1.42</v>
      </c>
      <c r="R249" s="6">
        <v>1.44</v>
      </c>
      <c r="S249" s="6">
        <v>1.47</v>
      </c>
      <c r="T249" s="6">
        <v>1.49</v>
      </c>
      <c r="U249" s="6">
        <v>1.51</v>
      </c>
      <c r="V249" s="6">
        <v>1.51</v>
      </c>
      <c r="W249" s="6">
        <v>1.51</v>
      </c>
      <c r="X249" s="6">
        <v>1.52</v>
      </c>
      <c r="Y249" s="6">
        <v>1.52</v>
      </c>
      <c r="Z249" s="6">
        <v>1.52</v>
      </c>
      <c r="AA249" s="6">
        <v>1.52</v>
      </c>
      <c r="AB249" s="6">
        <v>1.52</v>
      </c>
      <c r="AC249" s="6">
        <v>1.51</v>
      </c>
      <c r="AD249" s="6">
        <v>1.51</v>
      </c>
      <c r="AE249" s="6">
        <v>1.51</v>
      </c>
      <c r="AF249" s="6">
        <v>1.5</v>
      </c>
      <c r="AG249" s="6">
        <v>1.49</v>
      </c>
      <c r="AH249" s="6">
        <v>1.49</v>
      </c>
      <c r="AI249" s="6">
        <v>1.48</v>
      </c>
      <c r="AJ249" s="6">
        <v>1.48</v>
      </c>
      <c r="AK249" s="6">
        <v>1.47</v>
      </c>
      <c r="AL249" s="6">
        <v>1.47</v>
      </c>
      <c r="AM249" s="6">
        <v>1.46</v>
      </c>
      <c r="AN249" s="6">
        <v>1.46</v>
      </c>
      <c r="AO249" s="6">
        <v>1.45</v>
      </c>
      <c r="AP249" s="6">
        <v>1.45</v>
      </c>
      <c r="AQ249" s="6">
        <v>1.44</v>
      </c>
      <c r="AR249" s="6">
        <v>1.43</v>
      </c>
      <c r="AS249" s="6">
        <v>1.43</v>
      </c>
      <c r="AT249" s="6">
        <v>1.42</v>
      </c>
      <c r="AU249" s="6">
        <v>1.41</v>
      </c>
      <c r="AV249" s="6">
        <v>1.41</v>
      </c>
      <c r="AW249" s="6">
        <v>1.4</v>
      </c>
      <c r="AX249" s="6">
        <v>1.4</v>
      </c>
      <c r="AY249" s="6">
        <v>1.39</v>
      </c>
    </row>
    <row r="250" spans="1:51" x14ac:dyDescent="0.2">
      <c r="A250" s="5">
        <v>44834</v>
      </c>
      <c r="B250" s="6">
        <v>0.34</v>
      </c>
      <c r="C250" s="6">
        <v>0.43</v>
      </c>
      <c r="D250" s="6">
        <v>0.5</v>
      </c>
      <c r="E250" s="6">
        <v>0.59</v>
      </c>
      <c r="F250" s="6">
        <v>0.67</v>
      </c>
      <c r="G250" s="6">
        <v>0.76</v>
      </c>
      <c r="H250" s="6">
        <v>0.85</v>
      </c>
      <c r="I250" s="6">
        <v>0.94</v>
      </c>
      <c r="J250" s="6">
        <v>1.03</v>
      </c>
      <c r="K250" s="6">
        <v>1.1100000000000001</v>
      </c>
      <c r="L250" s="6">
        <v>1.19</v>
      </c>
      <c r="M250" s="6">
        <v>1.25</v>
      </c>
      <c r="N250" s="6">
        <v>1.31</v>
      </c>
      <c r="O250" s="6">
        <v>1.36</v>
      </c>
      <c r="P250" s="6">
        <v>1.4</v>
      </c>
      <c r="Q250" s="6">
        <v>1.43</v>
      </c>
      <c r="R250" s="6">
        <v>1.46</v>
      </c>
      <c r="S250" s="6">
        <v>1.48</v>
      </c>
      <c r="T250" s="6">
        <v>1.5</v>
      </c>
      <c r="U250" s="6">
        <v>1.52</v>
      </c>
      <c r="V250" s="6">
        <v>1.52</v>
      </c>
      <c r="W250" s="6">
        <v>1.52</v>
      </c>
      <c r="X250" s="6">
        <v>1.52</v>
      </c>
      <c r="Y250" s="6">
        <v>1.53</v>
      </c>
      <c r="Z250" s="6">
        <v>1.53</v>
      </c>
      <c r="AA250" s="6">
        <v>1.52</v>
      </c>
      <c r="AB250" s="6">
        <v>1.52</v>
      </c>
      <c r="AC250" s="6">
        <v>1.52</v>
      </c>
      <c r="AD250" s="6">
        <v>1.51</v>
      </c>
      <c r="AE250" s="6">
        <v>1.51</v>
      </c>
      <c r="AF250" s="6">
        <v>1.5</v>
      </c>
      <c r="AG250" s="6">
        <v>1.49</v>
      </c>
      <c r="AH250" s="6">
        <v>1.49</v>
      </c>
      <c r="AI250" s="6">
        <v>1.48</v>
      </c>
      <c r="AJ250" s="6">
        <v>1.48</v>
      </c>
      <c r="AK250" s="6">
        <v>1.47</v>
      </c>
      <c r="AL250" s="6">
        <v>1.47</v>
      </c>
      <c r="AM250" s="6">
        <v>1.46</v>
      </c>
      <c r="AN250" s="6">
        <v>1.46</v>
      </c>
      <c r="AO250" s="6">
        <v>1.45</v>
      </c>
      <c r="AP250" s="6">
        <v>1.45</v>
      </c>
      <c r="AQ250" s="6">
        <v>1.44</v>
      </c>
      <c r="AR250" s="6">
        <v>1.43</v>
      </c>
      <c r="AS250" s="6">
        <v>1.42</v>
      </c>
      <c r="AT250" s="6">
        <v>1.42</v>
      </c>
      <c r="AU250" s="6">
        <v>1.41</v>
      </c>
      <c r="AV250" s="6">
        <v>1.4</v>
      </c>
      <c r="AW250" s="6">
        <v>1.4</v>
      </c>
      <c r="AX250" s="6">
        <v>1.39</v>
      </c>
      <c r="AY250" s="6">
        <v>1.39</v>
      </c>
    </row>
    <row r="251" spans="1:51" x14ac:dyDescent="0.2">
      <c r="A251" s="5">
        <v>44865</v>
      </c>
      <c r="B251" s="6">
        <v>0.37</v>
      </c>
      <c r="C251" s="6">
        <v>0.46</v>
      </c>
      <c r="D251" s="6">
        <v>0.53</v>
      </c>
      <c r="E251" s="6">
        <v>0.62</v>
      </c>
      <c r="F251" s="6">
        <v>0.7</v>
      </c>
      <c r="G251" s="6">
        <v>0.79</v>
      </c>
      <c r="H251" s="6">
        <v>0.88</v>
      </c>
      <c r="I251" s="6">
        <v>0.97</v>
      </c>
      <c r="J251" s="6">
        <v>1.05</v>
      </c>
      <c r="K251" s="6">
        <v>1.1299999999999999</v>
      </c>
      <c r="L251" s="6">
        <v>1.21</v>
      </c>
      <c r="M251" s="6">
        <v>1.27</v>
      </c>
      <c r="N251" s="6">
        <v>1.33</v>
      </c>
      <c r="O251" s="6">
        <v>1.38</v>
      </c>
      <c r="P251" s="6">
        <v>1.42</v>
      </c>
      <c r="Q251" s="6">
        <v>1.45</v>
      </c>
      <c r="R251" s="6">
        <v>1.47</v>
      </c>
      <c r="S251" s="6">
        <v>1.49</v>
      </c>
      <c r="T251" s="6">
        <v>1.51</v>
      </c>
      <c r="U251" s="6">
        <v>1.53</v>
      </c>
      <c r="V251" s="6">
        <v>1.53</v>
      </c>
      <c r="W251" s="6">
        <v>1.53</v>
      </c>
      <c r="X251" s="6">
        <v>1.53</v>
      </c>
      <c r="Y251" s="6">
        <v>1.54</v>
      </c>
      <c r="Z251" s="6">
        <v>1.54</v>
      </c>
      <c r="AA251" s="6">
        <v>1.53</v>
      </c>
      <c r="AB251" s="6">
        <v>1.53</v>
      </c>
      <c r="AC251" s="6">
        <v>1.52</v>
      </c>
      <c r="AD251" s="6">
        <v>1.52</v>
      </c>
      <c r="AE251" s="6">
        <v>1.51</v>
      </c>
      <c r="AF251" s="6">
        <v>1.51</v>
      </c>
      <c r="AG251" s="6">
        <v>1.5</v>
      </c>
      <c r="AH251" s="6">
        <v>1.49</v>
      </c>
      <c r="AI251" s="6">
        <v>1.49</v>
      </c>
      <c r="AJ251" s="6">
        <v>1.48</v>
      </c>
      <c r="AK251" s="6">
        <v>1.47</v>
      </c>
      <c r="AL251" s="6">
        <v>1.47</v>
      </c>
      <c r="AM251" s="6">
        <v>1.46</v>
      </c>
      <c r="AN251" s="6">
        <v>1.46</v>
      </c>
      <c r="AO251" s="6">
        <v>1.45</v>
      </c>
      <c r="AP251" s="6">
        <v>1.45</v>
      </c>
      <c r="AQ251" s="6">
        <v>1.44</v>
      </c>
      <c r="AR251" s="6">
        <v>1.43</v>
      </c>
      <c r="AS251" s="6">
        <v>1.42</v>
      </c>
      <c r="AT251" s="6">
        <v>1.42</v>
      </c>
      <c r="AU251" s="6">
        <v>1.41</v>
      </c>
      <c r="AV251" s="6">
        <v>1.4</v>
      </c>
      <c r="AW251" s="6">
        <v>1.4</v>
      </c>
      <c r="AX251" s="6">
        <v>1.39</v>
      </c>
      <c r="AY251" s="6">
        <v>1.39</v>
      </c>
    </row>
    <row r="252" spans="1:51" x14ac:dyDescent="0.2">
      <c r="A252" s="5">
        <v>44895</v>
      </c>
      <c r="B252" s="6">
        <v>0.4</v>
      </c>
      <c r="C252" s="6">
        <v>0.48</v>
      </c>
      <c r="D252" s="6">
        <v>0.56000000000000005</v>
      </c>
      <c r="E252" s="6">
        <v>0.64</v>
      </c>
      <c r="F252" s="6">
        <v>0.72</v>
      </c>
      <c r="G252" s="6">
        <v>0.81</v>
      </c>
      <c r="H252" s="6">
        <v>0.9</v>
      </c>
      <c r="I252" s="6">
        <v>0.98</v>
      </c>
      <c r="J252" s="6">
        <v>1.07</v>
      </c>
      <c r="K252" s="6">
        <v>1.1499999999999999</v>
      </c>
      <c r="L252" s="6">
        <v>1.22</v>
      </c>
      <c r="M252" s="6">
        <v>1.28</v>
      </c>
      <c r="N252" s="6">
        <v>1.34</v>
      </c>
      <c r="O252" s="6">
        <v>1.39</v>
      </c>
      <c r="P252" s="6">
        <v>1.43</v>
      </c>
      <c r="Q252" s="6">
        <v>1.46</v>
      </c>
      <c r="R252" s="6">
        <v>1.48</v>
      </c>
      <c r="S252" s="6">
        <v>1.5</v>
      </c>
      <c r="T252" s="6">
        <v>1.52</v>
      </c>
      <c r="U252" s="6">
        <v>1.53</v>
      </c>
      <c r="V252" s="6">
        <v>1.53</v>
      </c>
      <c r="W252" s="6">
        <v>1.54</v>
      </c>
      <c r="X252" s="6">
        <v>1.54</v>
      </c>
      <c r="Y252" s="6">
        <v>1.54</v>
      </c>
      <c r="Z252" s="6">
        <v>1.54</v>
      </c>
      <c r="AA252" s="6">
        <v>1.53</v>
      </c>
      <c r="AB252" s="6">
        <v>1.53</v>
      </c>
      <c r="AC252" s="6">
        <v>1.52</v>
      </c>
      <c r="AD252" s="6">
        <v>1.52</v>
      </c>
      <c r="AE252" s="6">
        <v>1.51</v>
      </c>
      <c r="AF252" s="6">
        <v>1.5</v>
      </c>
      <c r="AG252" s="6">
        <v>1.5</v>
      </c>
      <c r="AH252" s="6">
        <v>1.49</v>
      </c>
      <c r="AI252" s="6">
        <v>1.48</v>
      </c>
      <c r="AJ252" s="6">
        <v>1.48</v>
      </c>
      <c r="AK252" s="6">
        <v>1.47</v>
      </c>
      <c r="AL252" s="6">
        <v>1.47</v>
      </c>
      <c r="AM252" s="6">
        <v>1.46</v>
      </c>
      <c r="AN252" s="6">
        <v>1.46</v>
      </c>
      <c r="AO252" s="6">
        <v>1.45</v>
      </c>
      <c r="AP252" s="6">
        <v>1.44</v>
      </c>
      <c r="AQ252" s="6">
        <v>1.43</v>
      </c>
      <c r="AR252" s="6">
        <v>1.43</v>
      </c>
      <c r="AS252" s="6">
        <v>1.42</v>
      </c>
      <c r="AT252" s="6">
        <v>1.41</v>
      </c>
      <c r="AU252" s="6">
        <v>1.41</v>
      </c>
      <c r="AV252" s="6">
        <v>1.4</v>
      </c>
      <c r="AW252" s="6">
        <v>1.39</v>
      </c>
      <c r="AX252" s="6">
        <v>1.39</v>
      </c>
      <c r="AY252" s="6">
        <v>1.38</v>
      </c>
    </row>
    <row r="253" spans="1:51" x14ac:dyDescent="0.2">
      <c r="A253" s="5">
        <v>44926</v>
      </c>
      <c r="B253" s="6">
        <v>0.43</v>
      </c>
      <c r="C253" s="6">
        <v>0.52</v>
      </c>
      <c r="D253" s="6">
        <v>0.59</v>
      </c>
      <c r="E253" s="6">
        <v>0.67</v>
      </c>
      <c r="F253" s="6">
        <v>0.75</v>
      </c>
      <c r="G253" s="6">
        <v>0.84</v>
      </c>
      <c r="H253" s="6">
        <v>0.92</v>
      </c>
      <c r="I253" s="6">
        <v>1.01</v>
      </c>
      <c r="J253" s="6">
        <v>1.0900000000000001</v>
      </c>
      <c r="K253" s="6">
        <v>1.17</v>
      </c>
      <c r="L253" s="6">
        <v>1.24</v>
      </c>
      <c r="M253" s="6">
        <v>1.3</v>
      </c>
      <c r="N253" s="6">
        <v>1.36</v>
      </c>
      <c r="O253" s="6">
        <v>1.4</v>
      </c>
      <c r="P253" s="6">
        <v>1.44</v>
      </c>
      <c r="Q253" s="6">
        <v>1.47</v>
      </c>
      <c r="R253" s="6">
        <v>1.49</v>
      </c>
      <c r="S253" s="6">
        <v>1.51</v>
      </c>
      <c r="T253" s="6">
        <v>1.53</v>
      </c>
      <c r="U253" s="6">
        <v>1.54</v>
      </c>
      <c r="V253" s="6">
        <v>1.54</v>
      </c>
      <c r="W253" s="6">
        <v>1.54</v>
      </c>
      <c r="X253" s="6">
        <v>1.54</v>
      </c>
      <c r="Y253" s="6">
        <v>1.54</v>
      </c>
      <c r="Z253" s="6">
        <v>1.54</v>
      </c>
      <c r="AA253" s="6">
        <v>1.54</v>
      </c>
      <c r="AB253" s="6">
        <v>1.53</v>
      </c>
      <c r="AC253" s="6">
        <v>1.53</v>
      </c>
      <c r="AD253" s="6">
        <v>1.52</v>
      </c>
      <c r="AE253" s="6">
        <v>1.51</v>
      </c>
      <c r="AF253" s="6">
        <v>1.51</v>
      </c>
      <c r="AG253" s="6">
        <v>1.5</v>
      </c>
      <c r="AH253" s="6">
        <v>1.49</v>
      </c>
      <c r="AI253" s="6">
        <v>1.48</v>
      </c>
      <c r="AJ253" s="6">
        <v>1.48</v>
      </c>
      <c r="AK253" s="6">
        <v>1.47</v>
      </c>
      <c r="AL253" s="6">
        <v>1.47</v>
      </c>
      <c r="AM253" s="6">
        <v>1.46</v>
      </c>
      <c r="AN253" s="6">
        <v>1.45</v>
      </c>
      <c r="AO253" s="6">
        <v>1.45</v>
      </c>
      <c r="AP253" s="6">
        <v>1.44</v>
      </c>
      <c r="AQ253" s="6">
        <v>1.43</v>
      </c>
      <c r="AR253" s="6">
        <v>1.42</v>
      </c>
      <c r="AS253" s="6">
        <v>1.42</v>
      </c>
      <c r="AT253" s="6">
        <v>1.41</v>
      </c>
      <c r="AU253" s="6">
        <v>1.4</v>
      </c>
      <c r="AV253" s="6">
        <v>1.4</v>
      </c>
      <c r="AW253" s="6">
        <v>1.39</v>
      </c>
      <c r="AX253" s="6">
        <v>1.38</v>
      </c>
      <c r="AY253" s="6">
        <v>1.38</v>
      </c>
    </row>
    <row r="254" spans="1:51" x14ac:dyDescent="0.2">
      <c r="A254" s="5">
        <v>44957</v>
      </c>
      <c r="B254" s="6">
        <v>0.46</v>
      </c>
      <c r="C254" s="6">
        <v>0.55000000000000004</v>
      </c>
      <c r="D254" s="6">
        <v>0.62</v>
      </c>
      <c r="E254" s="6">
        <v>0.7</v>
      </c>
      <c r="F254" s="6">
        <v>0.78</v>
      </c>
      <c r="G254" s="6">
        <v>0.86</v>
      </c>
      <c r="H254" s="6">
        <v>0.95</v>
      </c>
      <c r="I254" s="6">
        <v>1.03</v>
      </c>
      <c r="J254" s="6">
        <v>1.1100000000000001</v>
      </c>
      <c r="K254" s="6">
        <v>1.19</v>
      </c>
      <c r="L254" s="6">
        <v>1.26</v>
      </c>
      <c r="M254" s="6">
        <v>1.32</v>
      </c>
      <c r="N254" s="6">
        <v>1.37</v>
      </c>
      <c r="O254" s="6">
        <v>1.42</v>
      </c>
      <c r="P254" s="6">
        <v>1.46</v>
      </c>
      <c r="Q254" s="6">
        <v>1.48</v>
      </c>
      <c r="R254" s="6">
        <v>1.5</v>
      </c>
      <c r="S254" s="6">
        <v>1.52</v>
      </c>
      <c r="T254" s="6">
        <v>1.54</v>
      </c>
      <c r="U254" s="6">
        <v>1.55</v>
      </c>
      <c r="V254" s="6">
        <v>1.55</v>
      </c>
      <c r="W254" s="6">
        <v>1.55</v>
      </c>
      <c r="X254" s="6">
        <v>1.55</v>
      </c>
      <c r="Y254" s="6">
        <v>1.55</v>
      </c>
      <c r="Z254" s="6">
        <v>1.55</v>
      </c>
      <c r="AA254" s="6">
        <v>1.54</v>
      </c>
      <c r="AB254" s="6">
        <v>1.54</v>
      </c>
      <c r="AC254" s="6">
        <v>1.53</v>
      </c>
      <c r="AD254" s="6">
        <v>1.53</v>
      </c>
      <c r="AE254" s="6">
        <v>1.52</v>
      </c>
      <c r="AF254" s="6">
        <v>1.51</v>
      </c>
      <c r="AG254" s="6">
        <v>1.5</v>
      </c>
      <c r="AH254" s="6">
        <v>1.49</v>
      </c>
      <c r="AI254" s="6">
        <v>1.49</v>
      </c>
      <c r="AJ254" s="6">
        <v>1.48</v>
      </c>
      <c r="AK254" s="6">
        <v>1.47</v>
      </c>
      <c r="AL254" s="6">
        <v>1.47</v>
      </c>
      <c r="AM254" s="6">
        <v>1.46</v>
      </c>
      <c r="AN254" s="6">
        <v>1.46</v>
      </c>
      <c r="AO254" s="6">
        <v>1.45</v>
      </c>
      <c r="AP254" s="6">
        <v>1.44</v>
      </c>
      <c r="AQ254" s="6">
        <v>1.43</v>
      </c>
      <c r="AR254" s="6">
        <v>1.43</v>
      </c>
      <c r="AS254" s="6">
        <v>1.42</v>
      </c>
      <c r="AT254" s="6">
        <v>1.41</v>
      </c>
      <c r="AU254" s="6">
        <v>1.4</v>
      </c>
      <c r="AV254" s="6">
        <v>1.4</v>
      </c>
      <c r="AW254" s="6">
        <v>1.39</v>
      </c>
      <c r="AX254" s="6">
        <v>1.38</v>
      </c>
      <c r="AY254" s="6">
        <v>1.38</v>
      </c>
    </row>
    <row r="255" spans="1:51" x14ac:dyDescent="0.2">
      <c r="A255" s="5">
        <v>44985</v>
      </c>
      <c r="B255" s="6">
        <v>0.5</v>
      </c>
      <c r="C255" s="6">
        <v>0.6</v>
      </c>
      <c r="D255" s="6">
        <v>0.66</v>
      </c>
      <c r="E255" s="6">
        <v>0.74</v>
      </c>
      <c r="F255" s="6">
        <v>0.82</v>
      </c>
      <c r="G255" s="6">
        <v>0.9</v>
      </c>
      <c r="H255" s="6">
        <v>0.98</v>
      </c>
      <c r="I255" s="6">
        <v>1.06</v>
      </c>
      <c r="J255" s="6">
        <v>1.1399999999999999</v>
      </c>
      <c r="K255" s="6">
        <v>1.22</v>
      </c>
      <c r="L255" s="6">
        <v>1.28</v>
      </c>
      <c r="M255" s="6">
        <v>1.34</v>
      </c>
      <c r="N255" s="6">
        <v>1.4</v>
      </c>
      <c r="O255" s="6">
        <v>1.44</v>
      </c>
      <c r="P255" s="6">
        <v>1.48</v>
      </c>
      <c r="Q255" s="6">
        <v>1.5</v>
      </c>
      <c r="R255" s="6">
        <v>1.52</v>
      </c>
      <c r="S255" s="6">
        <v>1.54</v>
      </c>
      <c r="T255" s="6">
        <v>1.55</v>
      </c>
      <c r="U255" s="6">
        <v>1.57</v>
      </c>
      <c r="V255" s="6">
        <v>1.57</v>
      </c>
      <c r="W255" s="6">
        <v>1.57</v>
      </c>
      <c r="X255" s="6">
        <v>1.57</v>
      </c>
      <c r="Y255" s="6">
        <v>1.57</v>
      </c>
      <c r="Z255" s="6">
        <v>1.57</v>
      </c>
      <c r="AA255" s="6">
        <v>1.56</v>
      </c>
      <c r="AB255" s="6">
        <v>1.55</v>
      </c>
      <c r="AC255" s="6">
        <v>1.54</v>
      </c>
      <c r="AD255" s="6">
        <v>1.54</v>
      </c>
      <c r="AE255" s="6">
        <v>1.53</v>
      </c>
      <c r="AF255" s="6">
        <v>1.52</v>
      </c>
      <c r="AG255" s="6">
        <v>1.51</v>
      </c>
      <c r="AH255" s="6">
        <v>1.51</v>
      </c>
      <c r="AI255" s="6">
        <v>1.5</v>
      </c>
      <c r="AJ255" s="6">
        <v>1.49</v>
      </c>
      <c r="AK255" s="6">
        <v>1.48</v>
      </c>
      <c r="AL255" s="6">
        <v>1.48</v>
      </c>
      <c r="AM255" s="6">
        <v>1.47</v>
      </c>
      <c r="AN255" s="6">
        <v>1.47</v>
      </c>
      <c r="AO255" s="6">
        <v>1.46</v>
      </c>
      <c r="AP255" s="6">
        <v>1.45</v>
      </c>
      <c r="AQ255" s="6">
        <v>1.44</v>
      </c>
      <c r="AR255" s="6">
        <v>1.44</v>
      </c>
      <c r="AS255" s="6">
        <v>1.43</v>
      </c>
      <c r="AT255" s="6">
        <v>1.42</v>
      </c>
      <c r="AU255" s="6">
        <v>1.41</v>
      </c>
      <c r="AV255" s="6">
        <v>1.41</v>
      </c>
      <c r="AW255" s="6">
        <v>1.4</v>
      </c>
      <c r="AX255" s="6">
        <v>1.39</v>
      </c>
      <c r="AY255" s="6">
        <v>1.39</v>
      </c>
    </row>
    <row r="256" spans="1:51" x14ac:dyDescent="0.2">
      <c r="A256" s="5">
        <v>45016</v>
      </c>
      <c r="B256" s="6">
        <v>0.55000000000000004</v>
      </c>
      <c r="C256" s="6">
        <v>0.64</v>
      </c>
      <c r="D256" s="6">
        <v>0.7</v>
      </c>
      <c r="E256" s="6">
        <v>0.77</v>
      </c>
      <c r="F256" s="6">
        <v>0.85</v>
      </c>
      <c r="G256" s="6">
        <v>0.93</v>
      </c>
      <c r="H256" s="6">
        <v>1.01</v>
      </c>
      <c r="I256" s="6">
        <v>1.0900000000000001</v>
      </c>
      <c r="J256" s="6">
        <v>1.1599999999999999</v>
      </c>
      <c r="K256" s="6">
        <v>1.24</v>
      </c>
      <c r="L256" s="6">
        <v>1.31</v>
      </c>
      <c r="M256" s="6">
        <v>1.37</v>
      </c>
      <c r="N256" s="6">
        <v>1.42</v>
      </c>
      <c r="O256" s="6">
        <v>1.46</v>
      </c>
      <c r="P256" s="6">
        <v>1.5</v>
      </c>
      <c r="Q256" s="6">
        <v>1.52</v>
      </c>
      <c r="R256" s="6">
        <v>1.54</v>
      </c>
      <c r="S256" s="6">
        <v>1.56</v>
      </c>
      <c r="T256" s="6">
        <v>1.57</v>
      </c>
      <c r="U256" s="6">
        <v>1.59</v>
      </c>
      <c r="V256" s="6">
        <v>1.59</v>
      </c>
      <c r="W256" s="6">
        <v>1.58</v>
      </c>
      <c r="X256" s="6">
        <v>1.58</v>
      </c>
      <c r="Y256" s="6">
        <v>1.58</v>
      </c>
      <c r="Z256" s="6">
        <v>1.58</v>
      </c>
      <c r="AA256" s="6">
        <v>1.57</v>
      </c>
      <c r="AB256" s="6">
        <v>1.57</v>
      </c>
      <c r="AC256" s="6">
        <v>1.56</v>
      </c>
      <c r="AD256" s="6">
        <v>1.55</v>
      </c>
      <c r="AE256" s="6">
        <v>1.55</v>
      </c>
      <c r="AF256" s="6">
        <v>1.54</v>
      </c>
      <c r="AG256" s="6">
        <v>1.53</v>
      </c>
      <c r="AH256" s="6">
        <v>1.52</v>
      </c>
      <c r="AI256" s="6">
        <v>1.51</v>
      </c>
      <c r="AJ256" s="6">
        <v>1.5</v>
      </c>
      <c r="AK256" s="6">
        <v>1.5</v>
      </c>
      <c r="AL256" s="6">
        <v>1.49</v>
      </c>
      <c r="AM256" s="6">
        <v>1.48</v>
      </c>
      <c r="AN256" s="6">
        <v>1.48</v>
      </c>
      <c r="AO256" s="6">
        <v>1.47</v>
      </c>
      <c r="AP256" s="6">
        <v>1.46</v>
      </c>
      <c r="AQ256" s="6">
        <v>1.45</v>
      </c>
      <c r="AR256" s="6">
        <v>1.45</v>
      </c>
      <c r="AS256" s="6">
        <v>1.44</v>
      </c>
      <c r="AT256" s="6">
        <v>1.43</v>
      </c>
      <c r="AU256" s="6">
        <v>1.42</v>
      </c>
      <c r="AV256" s="6">
        <v>1.42</v>
      </c>
      <c r="AW256" s="6">
        <v>1.41</v>
      </c>
      <c r="AX256" s="6">
        <v>1.4</v>
      </c>
      <c r="AY256" s="6">
        <v>1.4</v>
      </c>
    </row>
    <row r="257" spans="1:51" x14ac:dyDescent="0.2">
      <c r="A257" s="5">
        <v>45046</v>
      </c>
      <c r="B257" s="6">
        <v>0.59</v>
      </c>
      <c r="C257" s="6">
        <v>0.68</v>
      </c>
      <c r="D257" s="6">
        <v>0.74</v>
      </c>
      <c r="E257" s="6">
        <v>0.81</v>
      </c>
      <c r="F257" s="6">
        <v>0.88</v>
      </c>
      <c r="G257" s="6">
        <v>0.96</v>
      </c>
      <c r="H257" s="6">
        <v>1.03</v>
      </c>
      <c r="I257" s="6">
        <v>1.1100000000000001</v>
      </c>
      <c r="J257" s="6">
        <v>1.19</v>
      </c>
      <c r="K257" s="6">
        <v>1.27</v>
      </c>
      <c r="L257" s="6">
        <v>1.33</v>
      </c>
      <c r="M257" s="6">
        <v>1.39</v>
      </c>
      <c r="N257" s="6">
        <v>1.44</v>
      </c>
      <c r="O257" s="6">
        <v>1.48</v>
      </c>
      <c r="P257" s="6">
        <v>1.52</v>
      </c>
      <c r="Q257" s="6">
        <v>1.54</v>
      </c>
      <c r="R257" s="6">
        <v>1.56</v>
      </c>
      <c r="S257" s="6">
        <v>1.58</v>
      </c>
      <c r="T257" s="6">
        <v>1.59</v>
      </c>
      <c r="U257" s="6">
        <v>1.6</v>
      </c>
      <c r="V257" s="6">
        <v>1.6</v>
      </c>
      <c r="W257" s="6">
        <v>1.6</v>
      </c>
      <c r="X257" s="6">
        <v>1.6</v>
      </c>
      <c r="Y257" s="6">
        <v>1.6</v>
      </c>
      <c r="Z257" s="6">
        <v>1.59</v>
      </c>
      <c r="AA257" s="6">
        <v>1.59</v>
      </c>
      <c r="AB257" s="6">
        <v>1.58</v>
      </c>
      <c r="AC257" s="6">
        <v>1.57</v>
      </c>
      <c r="AD257" s="6">
        <v>1.56</v>
      </c>
      <c r="AE257" s="6">
        <v>1.56</v>
      </c>
      <c r="AF257" s="6">
        <v>1.55</v>
      </c>
      <c r="AG257" s="6">
        <v>1.54</v>
      </c>
      <c r="AH257" s="6">
        <v>1.53</v>
      </c>
      <c r="AI257" s="6">
        <v>1.52</v>
      </c>
      <c r="AJ257" s="6">
        <v>1.51</v>
      </c>
      <c r="AK257" s="6">
        <v>1.51</v>
      </c>
      <c r="AL257" s="6">
        <v>1.5</v>
      </c>
      <c r="AM257" s="6">
        <v>1.49</v>
      </c>
      <c r="AN257" s="6">
        <v>1.49</v>
      </c>
      <c r="AO257" s="6">
        <v>1.48</v>
      </c>
      <c r="AP257" s="6">
        <v>1.47</v>
      </c>
      <c r="AQ257" s="6">
        <v>1.46</v>
      </c>
      <c r="AR257" s="6">
        <v>1.45</v>
      </c>
      <c r="AS257" s="6">
        <v>1.45</v>
      </c>
      <c r="AT257" s="6">
        <v>1.44</v>
      </c>
      <c r="AU257" s="6">
        <v>1.43</v>
      </c>
      <c r="AV257" s="6">
        <v>1.42</v>
      </c>
      <c r="AW257" s="6">
        <v>1.42</v>
      </c>
      <c r="AX257" s="6">
        <v>1.41</v>
      </c>
      <c r="AY257" s="6">
        <v>1.4</v>
      </c>
    </row>
    <row r="258" spans="1:51" x14ac:dyDescent="0.2">
      <c r="A258" s="5">
        <v>45077</v>
      </c>
      <c r="B258" s="6">
        <v>0.64</v>
      </c>
      <c r="C258" s="6">
        <v>0.72</v>
      </c>
      <c r="D258" s="6">
        <v>0.77</v>
      </c>
      <c r="E258" s="6">
        <v>0.84</v>
      </c>
      <c r="F258" s="6">
        <v>0.91</v>
      </c>
      <c r="G258" s="6">
        <v>0.99</v>
      </c>
      <c r="H258" s="6">
        <v>1.07</v>
      </c>
      <c r="I258" s="6">
        <v>1.1399999999999999</v>
      </c>
      <c r="J258" s="6">
        <v>1.22</v>
      </c>
      <c r="K258" s="6">
        <v>1.29</v>
      </c>
      <c r="L258" s="6">
        <v>1.36</v>
      </c>
      <c r="M258" s="6">
        <v>1.41</v>
      </c>
      <c r="N258" s="6">
        <v>1.46</v>
      </c>
      <c r="O258" s="6">
        <v>1.51</v>
      </c>
      <c r="P258" s="6">
        <v>1.54</v>
      </c>
      <c r="Q258" s="6">
        <v>1.56</v>
      </c>
      <c r="R258" s="6">
        <v>1.58</v>
      </c>
      <c r="S258" s="6">
        <v>1.6</v>
      </c>
      <c r="T258" s="6">
        <v>1.61</v>
      </c>
      <c r="U258" s="6">
        <v>1.62</v>
      </c>
      <c r="V258" s="6">
        <v>1.62</v>
      </c>
      <c r="W258" s="6">
        <v>1.62</v>
      </c>
      <c r="X258" s="6">
        <v>1.61</v>
      </c>
      <c r="Y258" s="6">
        <v>1.61</v>
      </c>
      <c r="Z258" s="6">
        <v>1.61</v>
      </c>
      <c r="AA258" s="6">
        <v>1.6</v>
      </c>
      <c r="AB258" s="6">
        <v>1.59</v>
      </c>
      <c r="AC258" s="6">
        <v>1.58</v>
      </c>
      <c r="AD258" s="6">
        <v>1.58</v>
      </c>
      <c r="AE258" s="6">
        <v>1.57</v>
      </c>
      <c r="AF258" s="6">
        <v>1.56</v>
      </c>
      <c r="AG258" s="6">
        <v>1.55</v>
      </c>
      <c r="AH258" s="6">
        <v>1.54</v>
      </c>
      <c r="AI258" s="6">
        <v>1.53</v>
      </c>
      <c r="AJ258" s="6">
        <v>1.53</v>
      </c>
      <c r="AK258" s="6">
        <v>1.52</v>
      </c>
      <c r="AL258" s="6">
        <v>1.51</v>
      </c>
      <c r="AM258" s="6">
        <v>1.5</v>
      </c>
      <c r="AN258" s="6">
        <v>1.5</v>
      </c>
      <c r="AO258" s="6">
        <v>1.49</v>
      </c>
      <c r="AP258" s="6">
        <v>1.48</v>
      </c>
      <c r="AQ258" s="6">
        <v>1.47</v>
      </c>
      <c r="AR258" s="6">
        <v>1.46</v>
      </c>
      <c r="AS258" s="6">
        <v>1.46</v>
      </c>
      <c r="AT258" s="6">
        <v>1.45</v>
      </c>
      <c r="AU258" s="6">
        <v>1.44</v>
      </c>
      <c r="AV258" s="6">
        <v>1.43</v>
      </c>
      <c r="AW258" s="6">
        <v>1.43</v>
      </c>
      <c r="AX258" s="6">
        <v>1.42</v>
      </c>
      <c r="AY258" s="6">
        <v>1.41</v>
      </c>
    </row>
    <row r="259" spans="1:51" x14ac:dyDescent="0.2">
      <c r="A259" s="5">
        <v>45107</v>
      </c>
      <c r="B259" s="6">
        <v>0.69</v>
      </c>
      <c r="C259" s="6">
        <v>0.76</v>
      </c>
      <c r="D259" s="6">
        <v>0.82</v>
      </c>
      <c r="E259" s="6">
        <v>0.88</v>
      </c>
      <c r="F259" s="6">
        <v>0.95</v>
      </c>
      <c r="G259" s="6">
        <v>1.03</v>
      </c>
      <c r="H259" s="6">
        <v>1.1000000000000001</v>
      </c>
      <c r="I259" s="6">
        <v>1.18</v>
      </c>
      <c r="J259" s="6">
        <v>1.25</v>
      </c>
      <c r="K259" s="6">
        <v>1.32</v>
      </c>
      <c r="L259" s="6">
        <v>1.39</v>
      </c>
      <c r="M259" s="6">
        <v>1.44</v>
      </c>
      <c r="N259" s="6">
        <v>1.49</v>
      </c>
      <c r="O259" s="6">
        <v>1.53</v>
      </c>
      <c r="P259" s="6">
        <v>1.57</v>
      </c>
      <c r="Q259" s="6">
        <v>1.59</v>
      </c>
      <c r="R259" s="6">
        <v>1.6</v>
      </c>
      <c r="S259" s="6">
        <v>1.62</v>
      </c>
      <c r="T259" s="6">
        <v>1.63</v>
      </c>
      <c r="U259" s="6">
        <v>1.64</v>
      </c>
      <c r="V259" s="6">
        <v>1.64</v>
      </c>
      <c r="W259" s="6">
        <v>1.64</v>
      </c>
      <c r="X259" s="6">
        <v>1.63</v>
      </c>
      <c r="Y259" s="6">
        <v>1.63</v>
      </c>
      <c r="Z259" s="6">
        <v>1.63</v>
      </c>
      <c r="AA259" s="6">
        <v>1.62</v>
      </c>
      <c r="AB259" s="6">
        <v>1.61</v>
      </c>
      <c r="AC259" s="6">
        <v>1.6</v>
      </c>
      <c r="AD259" s="6">
        <v>1.6</v>
      </c>
      <c r="AE259" s="6">
        <v>1.59</v>
      </c>
      <c r="AF259" s="6">
        <v>1.58</v>
      </c>
      <c r="AG259" s="6">
        <v>1.57</v>
      </c>
      <c r="AH259" s="6">
        <v>1.56</v>
      </c>
      <c r="AI259" s="6">
        <v>1.55</v>
      </c>
      <c r="AJ259" s="6">
        <v>1.54</v>
      </c>
      <c r="AK259" s="6">
        <v>1.53</v>
      </c>
      <c r="AL259" s="6">
        <v>1.53</v>
      </c>
      <c r="AM259" s="6">
        <v>1.52</v>
      </c>
      <c r="AN259" s="6">
        <v>1.51</v>
      </c>
      <c r="AO259" s="6">
        <v>1.51</v>
      </c>
      <c r="AP259" s="6">
        <v>1.5</v>
      </c>
      <c r="AQ259" s="6">
        <v>1.49</v>
      </c>
      <c r="AR259" s="6">
        <v>1.48</v>
      </c>
      <c r="AS259" s="6">
        <v>1.47</v>
      </c>
      <c r="AT259" s="6">
        <v>1.46</v>
      </c>
      <c r="AU259" s="6">
        <v>1.45</v>
      </c>
      <c r="AV259" s="6">
        <v>1.45</v>
      </c>
      <c r="AW259" s="6">
        <v>1.44</v>
      </c>
      <c r="AX259" s="6">
        <v>1.43</v>
      </c>
      <c r="AY259" s="6">
        <v>1.43</v>
      </c>
    </row>
    <row r="260" spans="1:51" x14ac:dyDescent="0.2">
      <c r="A260" s="5">
        <v>45138</v>
      </c>
      <c r="B260" s="6">
        <v>0.74</v>
      </c>
      <c r="C260" s="6">
        <v>0.81</v>
      </c>
      <c r="D260" s="6">
        <v>0.86</v>
      </c>
      <c r="E260" s="6">
        <v>0.93</v>
      </c>
      <c r="F260" s="6">
        <v>0.99</v>
      </c>
      <c r="G260" s="6">
        <v>1.06</v>
      </c>
      <c r="H260" s="6">
        <v>1.1399999999999999</v>
      </c>
      <c r="I260" s="6">
        <v>1.21</v>
      </c>
      <c r="J260" s="6">
        <v>1.28</v>
      </c>
      <c r="K260" s="6">
        <v>1.35</v>
      </c>
      <c r="L260" s="6">
        <v>1.42</v>
      </c>
      <c r="M260" s="6">
        <v>1.47</v>
      </c>
      <c r="N260" s="6">
        <v>1.52</v>
      </c>
      <c r="O260" s="6">
        <v>1.56</v>
      </c>
      <c r="P260" s="6">
        <v>1.6</v>
      </c>
      <c r="Q260" s="6">
        <v>1.62</v>
      </c>
      <c r="R260" s="6">
        <v>1.63</v>
      </c>
      <c r="S260" s="6">
        <v>1.65</v>
      </c>
      <c r="T260" s="6">
        <v>1.66</v>
      </c>
      <c r="U260" s="6">
        <v>1.67</v>
      </c>
      <c r="V260" s="6">
        <v>1.67</v>
      </c>
      <c r="W260" s="6">
        <v>1.66</v>
      </c>
      <c r="X260" s="6">
        <v>1.66</v>
      </c>
      <c r="Y260" s="6">
        <v>1.66</v>
      </c>
      <c r="Z260" s="6">
        <v>1.65</v>
      </c>
      <c r="AA260" s="6">
        <v>1.64</v>
      </c>
      <c r="AB260" s="6">
        <v>1.63</v>
      </c>
      <c r="AC260" s="6">
        <v>1.63</v>
      </c>
      <c r="AD260" s="6">
        <v>1.62</v>
      </c>
      <c r="AE260" s="6">
        <v>1.61</v>
      </c>
      <c r="AF260" s="6">
        <v>1.6</v>
      </c>
      <c r="AG260" s="6">
        <v>1.59</v>
      </c>
      <c r="AH260" s="6">
        <v>1.58</v>
      </c>
      <c r="AI260" s="6">
        <v>1.57</v>
      </c>
      <c r="AJ260" s="6">
        <v>1.56</v>
      </c>
      <c r="AK260" s="6">
        <v>1.55</v>
      </c>
      <c r="AL260" s="6">
        <v>1.55</v>
      </c>
      <c r="AM260" s="6">
        <v>1.54</v>
      </c>
      <c r="AN260" s="6">
        <v>1.53</v>
      </c>
      <c r="AO260" s="6">
        <v>1.53</v>
      </c>
      <c r="AP260" s="6">
        <v>1.52</v>
      </c>
      <c r="AQ260" s="6">
        <v>1.51</v>
      </c>
      <c r="AR260" s="6">
        <v>1.5</v>
      </c>
      <c r="AS260" s="6">
        <v>1.49</v>
      </c>
      <c r="AT260" s="6">
        <v>1.48</v>
      </c>
      <c r="AU260" s="6">
        <v>1.47</v>
      </c>
      <c r="AV260" s="6">
        <v>1.46</v>
      </c>
      <c r="AW260" s="6">
        <v>1.46</v>
      </c>
      <c r="AX260" s="6">
        <v>1.45</v>
      </c>
      <c r="AY260" s="6">
        <v>1.44</v>
      </c>
    </row>
    <row r="261" spans="1:51" x14ac:dyDescent="0.2">
      <c r="A261" s="5">
        <v>45169</v>
      </c>
      <c r="B261" s="6">
        <v>0.79</v>
      </c>
      <c r="C261" s="6">
        <v>0.86</v>
      </c>
      <c r="D261" s="6">
        <v>0.91</v>
      </c>
      <c r="E261" s="6">
        <v>0.97</v>
      </c>
      <c r="F261" s="6">
        <v>1.03</v>
      </c>
      <c r="G261" s="6">
        <v>1.1000000000000001</v>
      </c>
      <c r="H261" s="6">
        <v>1.17</v>
      </c>
      <c r="I261" s="6">
        <v>1.25</v>
      </c>
      <c r="J261" s="6">
        <v>1.32</v>
      </c>
      <c r="K261" s="6">
        <v>1.39</v>
      </c>
      <c r="L261" s="6">
        <v>1.45</v>
      </c>
      <c r="M261" s="6">
        <v>1.5</v>
      </c>
      <c r="N261" s="6">
        <v>1.55</v>
      </c>
      <c r="O261" s="6">
        <v>1.59</v>
      </c>
      <c r="P261" s="6">
        <v>1.63</v>
      </c>
      <c r="Q261" s="6">
        <v>1.65</v>
      </c>
      <c r="R261" s="6">
        <v>1.66</v>
      </c>
      <c r="S261" s="6">
        <v>1.67</v>
      </c>
      <c r="T261" s="6">
        <v>1.69</v>
      </c>
      <c r="U261" s="6">
        <v>1.7</v>
      </c>
      <c r="V261" s="6">
        <v>1.69</v>
      </c>
      <c r="W261" s="6">
        <v>1.69</v>
      </c>
      <c r="X261" s="6">
        <v>1.68</v>
      </c>
      <c r="Y261" s="6">
        <v>1.68</v>
      </c>
      <c r="Z261" s="6">
        <v>1.68</v>
      </c>
      <c r="AA261" s="6">
        <v>1.67</v>
      </c>
      <c r="AB261" s="6">
        <v>1.66</v>
      </c>
      <c r="AC261" s="6">
        <v>1.65</v>
      </c>
      <c r="AD261" s="6">
        <v>1.64</v>
      </c>
      <c r="AE261" s="6">
        <v>1.63</v>
      </c>
      <c r="AF261" s="6">
        <v>1.62</v>
      </c>
      <c r="AG261" s="6">
        <v>1.61</v>
      </c>
      <c r="AH261" s="6">
        <v>1.6</v>
      </c>
      <c r="AI261" s="6">
        <v>1.59</v>
      </c>
      <c r="AJ261" s="6">
        <v>1.58</v>
      </c>
      <c r="AK261" s="6">
        <v>1.58</v>
      </c>
      <c r="AL261" s="6">
        <v>1.57</v>
      </c>
      <c r="AM261" s="6">
        <v>1.56</v>
      </c>
      <c r="AN261" s="6">
        <v>1.55</v>
      </c>
      <c r="AO261" s="6">
        <v>1.55</v>
      </c>
      <c r="AP261" s="6">
        <v>1.54</v>
      </c>
      <c r="AQ261" s="6">
        <v>1.53</v>
      </c>
      <c r="AR261" s="6">
        <v>1.52</v>
      </c>
      <c r="AS261" s="6">
        <v>1.51</v>
      </c>
      <c r="AT261" s="6">
        <v>1.5</v>
      </c>
      <c r="AU261" s="6">
        <v>1.49</v>
      </c>
      <c r="AV261" s="6">
        <v>1.48</v>
      </c>
      <c r="AW261" s="6">
        <v>1.48</v>
      </c>
      <c r="AX261" s="6">
        <v>1.47</v>
      </c>
      <c r="AY261" s="6">
        <v>1.46</v>
      </c>
    </row>
    <row r="262" spans="1:51" x14ac:dyDescent="0.2">
      <c r="A262" s="5">
        <v>45199</v>
      </c>
      <c r="B262" s="6">
        <v>0.84</v>
      </c>
      <c r="C262" s="6">
        <v>0.91</v>
      </c>
      <c r="D262" s="6">
        <v>0.95</v>
      </c>
      <c r="E262" s="6">
        <v>1.01</v>
      </c>
      <c r="F262" s="6">
        <v>1.08</v>
      </c>
      <c r="G262" s="6">
        <v>1.1499999999999999</v>
      </c>
      <c r="H262" s="6">
        <v>1.21</v>
      </c>
      <c r="I262" s="6">
        <v>1.29</v>
      </c>
      <c r="J262" s="6">
        <v>1.36</v>
      </c>
      <c r="K262" s="6">
        <v>1.43</v>
      </c>
      <c r="L262" s="6">
        <v>1.49</v>
      </c>
      <c r="M262" s="6">
        <v>1.54</v>
      </c>
      <c r="N262" s="6">
        <v>1.59</v>
      </c>
      <c r="O262" s="6">
        <v>1.63</v>
      </c>
      <c r="P262" s="6">
        <v>1.66</v>
      </c>
      <c r="Q262" s="6">
        <v>1.68</v>
      </c>
      <c r="R262" s="6">
        <v>1.69</v>
      </c>
      <c r="S262" s="6">
        <v>1.71</v>
      </c>
      <c r="T262" s="6">
        <v>1.72</v>
      </c>
      <c r="U262" s="6">
        <v>1.73</v>
      </c>
      <c r="V262" s="6">
        <v>1.72</v>
      </c>
      <c r="W262" s="6">
        <v>1.72</v>
      </c>
      <c r="X262" s="6">
        <v>1.71</v>
      </c>
      <c r="Y262" s="6">
        <v>1.71</v>
      </c>
      <c r="Z262" s="6">
        <v>1.71</v>
      </c>
      <c r="AA262" s="6">
        <v>1.7</v>
      </c>
      <c r="AB262" s="6">
        <v>1.69</v>
      </c>
      <c r="AC262" s="6">
        <v>1.68</v>
      </c>
      <c r="AD262" s="6">
        <v>1.67</v>
      </c>
      <c r="AE262" s="6">
        <v>1.66</v>
      </c>
      <c r="AF262" s="6">
        <v>1.65</v>
      </c>
      <c r="AG262" s="6">
        <v>1.64</v>
      </c>
      <c r="AH262" s="6">
        <v>1.63</v>
      </c>
      <c r="AI262" s="6">
        <v>1.62</v>
      </c>
      <c r="AJ262" s="6">
        <v>1.61</v>
      </c>
      <c r="AK262" s="6">
        <v>1.6</v>
      </c>
      <c r="AL262" s="6">
        <v>1.59</v>
      </c>
      <c r="AM262" s="6">
        <v>1.59</v>
      </c>
      <c r="AN262" s="6">
        <v>1.58</v>
      </c>
      <c r="AO262" s="6">
        <v>1.57</v>
      </c>
      <c r="AP262" s="6">
        <v>1.56</v>
      </c>
      <c r="AQ262" s="6">
        <v>1.55</v>
      </c>
      <c r="AR262" s="6">
        <v>1.54</v>
      </c>
      <c r="AS262" s="6">
        <v>1.53</v>
      </c>
      <c r="AT262" s="6">
        <v>1.52</v>
      </c>
      <c r="AU262" s="6">
        <v>1.52</v>
      </c>
      <c r="AV262" s="6">
        <v>1.51</v>
      </c>
      <c r="AW262" s="6">
        <v>1.5</v>
      </c>
      <c r="AX262" s="6">
        <v>1.49</v>
      </c>
      <c r="AY262" s="6">
        <v>1.49</v>
      </c>
    </row>
    <row r="263" spans="1:51" x14ac:dyDescent="0.2">
      <c r="A263" s="5">
        <v>45230</v>
      </c>
      <c r="B263" s="6">
        <v>0.89</v>
      </c>
      <c r="C263" s="6">
        <v>0.95</v>
      </c>
      <c r="D263" s="6">
        <v>1</v>
      </c>
      <c r="E263" s="6">
        <v>1.05</v>
      </c>
      <c r="F263" s="6">
        <v>1.1200000000000001</v>
      </c>
      <c r="G263" s="6">
        <v>1.19</v>
      </c>
      <c r="H263" s="6">
        <v>1.25</v>
      </c>
      <c r="I263" s="6">
        <v>1.32</v>
      </c>
      <c r="J263" s="6">
        <v>1.39</v>
      </c>
      <c r="K263" s="6">
        <v>1.46</v>
      </c>
      <c r="L263" s="6">
        <v>1.52</v>
      </c>
      <c r="M263" s="6">
        <v>1.58</v>
      </c>
      <c r="N263" s="6">
        <v>1.62</v>
      </c>
      <c r="O263" s="6">
        <v>1.66</v>
      </c>
      <c r="P263" s="6">
        <v>1.7</v>
      </c>
      <c r="Q263" s="6">
        <v>1.71</v>
      </c>
      <c r="R263" s="6">
        <v>1.73</v>
      </c>
      <c r="S263" s="6">
        <v>1.74</v>
      </c>
      <c r="T263" s="6">
        <v>1.75</v>
      </c>
      <c r="U263" s="6">
        <v>1.76</v>
      </c>
      <c r="V263" s="6">
        <v>1.75</v>
      </c>
      <c r="W263" s="6">
        <v>1.75</v>
      </c>
      <c r="X263" s="6">
        <v>1.74</v>
      </c>
      <c r="Y263" s="6">
        <v>1.74</v>
      </c>
      <c r="Z263" s="6">
        <v>1.74</v>
      </c>
      <c r="AA263" s="6">
        <v>1.72</v>
      </c>
      <c r="AB263" s="6">
        <v>1.71</v>
      </c>
      <c r="AC263" s="6">
        <v>1.7</v>
      </c>
      <c r="AD263" s="6">
        <v>1.7</v>
      </c>
      <c r="AE263" s="6">
        <v>1.69</v>
      </c>
      <c r="AF263" s="6">
        <v>1.67</v>
      </c>
      <c r="AG263" s="6">
        <v>1.66</v>
      </c>
      <c r="AH263" s="6">
        <v>1.65</v>
      </c>
      <c r="AI263" s="6">
        <v>1.64</v>
      </c>
      <c r="AJ263" s="6">
        <v>1.63</v>
      </c>
      <c r="AK263" s="6">
        <v>1.63</v>
      </c>
      <c r="AL263" s="6">
        <v>1.62</v>
      </c>
      <c r="AM263" s="6">
        <v>1.61</v>
      </c>
      <c r="AN263" s="6">
        <v>1.6</v>
      </c>
      <c r="AO263" s="6">
        <v>1.6</v>
      </c>
      <c r="AP263" s="6">
        <v>1.58</v>
      </c>
      <c r="AQ263" s="6">
        <v>1.57</v>
      </c>
      <c r="AR263" s="6">
        <v>1.57</v>
      </c>
      <c r="AS263" s="6">
        <v>1.56</v>
      </c>
      <c r="AT263" s="6">
        <v>1.55</v>
      </c>
      <c r="AU263" s="6">
        <v>1.54</v>
      </c>
      <c r="AV263" s="6">
        <v>1.53</v>
      </c>
      <c r="AW263" s="6">
        <v>1.52</v>
      </c>
      <c r="AX263" s="6">
        <v>1.52</v>
      </c>
      <c r="AY263" s="6">
        <v>1.51</v>
      </c>
    </row>
    <row r="264" spans="1:51" x14ac:dyDescent="0.2">
      <c r="A264" s="5">
        <v>45260</v>
      </c>
      <c r="B264" s="6">
        <v>0.94</v>
      </c>
      <c r="C264" s="6">
        <v>1</v>
      </c>
      <c r="D264" s="6">
        <v>1.03</v>
      </c>
      <c r="E264" s="6">
        <v>1.0900000000000001</v>
      </c>
      <c r="F264" s="6">
        <v>1.1499999999999999</v>
      </c>
      <c r="G264" s="6">
        <v>1.22</v>
      </c>
      <c r="H264" s="6">
        <v>1.28</v>
      </c>
      <c r="I264" s="6">
        <v>1.35</v>
      </c>
      <c r="J264" s="6">
        <v>1.42</v>
      </c>
      <c r="K264" s="6">
        <v>1.49</v>
      </c>
      <c r="L264" s="6">
        <v>1.55</v>
      </c>
      <c r="M264" s="6">
        <v>1.6</v>
      </c>
      <c r="N264" s="6">
        <v>1.65</v>
      </c>
      <c r="O264" s="6">
        <v>1.69</v>
      </c>
      <c r="P264" s="6">
        <v>1.72</v>
      </c>
      <c r="Q264" s="6">
        <v>1.74</v>
      </c>
      <c r="R264" s="6">
        <v>1.75</v>
      </c>
      <c r="S264" s="6">
        <v>1.76</v>
      </c>
      <c r="T264" s="6">
        <v>1.77</v>
      </c>
      <c r="U264" s="6">
        <v>1.78</v>
      </c>
      <c r="V264" s="6">
        <v>1.77</v>
      </c>
      <c r="W264" s="6">
        <v>1.77</v>
      </c>
      <c r="X264" s="6">
        <v>1.76</v>
      </c>
      <c r="Y264" s="6">
        <v>1.76</v>
      </c>
      <c r="Z264" s="6">
        <v>1.75</v>
      </c>
      <c r="AA264" s="6">
        <v>1.74</v>
      </c>
      <c r="AB264" s="6">
        <v>1.73</v>
      </c>
      <c r="AC264" s="6">
        <v>1.72</v>
      </c>
      <c r="AD264" s="6">
        <v>1.71</v>
      </c>
      <c r="AE264" s="6">
        <v>1.7</v>
      </c>
      <c r="AF264" s="6">
        <v>1.69</v>
      </c>
      <c r="AG264" s="6">
        <v>1.68</v>
      </c>
      <c r="AH264" s="6">
        <v>1.67</v>
      </c>
      <c r="AI264" s="6">
        <v>1.66</v>
      </c>
      <c r="AJ264" s="6">
        <v>1.65</v>
      </c>
      <c r="AK264" s="6">
        <v>1.64</v>
      </c>
      <c r="AL264" s="6">
        <v>1.63</v>
      </c>
      <c r="AM264" s="6">
        <v>1.63</v>
      </c>
      <c r="AN264" s="6">
        <v>1.62</v>
      </c>
      <c r="AO264" s="6">
        <v>1.61</v>
      </c>
      <c r="AP264" s="6">
        <v>1.6</v>
      </c>
      <c r="AQ264" s="6">
        <v>1.59</v>
      </c>
      <c r="AR264" s="6">
        <v>1.58</v>
      </c>
      <c r="AS264" s="6">
        <v>1.57</v>
      </c>
      <c r="AT264" s="6">
        <v>1.56</v>
      </c>
      <c r="AU264" s="6">
        <v>1.55</v>
      </c>
      <c r="AV264" s="6">
        <v>1.54</v>
      </c>
      <c r="AW264" s="6">
        <v>1.54</v>
      </c>
      <c r="AX264" s="6">
        <v>1.53</v>
      </c>
      <c r="AY264" s="6">
        <v>1.52</v>
      </c>
    </row>
    <row r="265" spans="1:51" x14ac:dyDescent="0.2">
      <c r="A265" s="5">
        <v>45291</v>
      </c>
      <c r="B265" s="6">
        <v>0.99</v>
      </c>
      <c r="C265" s="6">
        <v>1.03</v>
      </c>
      <c r="D265" s="6">
        <v>1.07</v>
      </c>
      <c r="E265" s="6">
        <v>1.1200000000000001</v>
      </c>
      <c r="F265" s="6">
        <v>1.18</v>
      </c>
      <c r="G265" s="6">
        <v>1.25</v>
      </c>
      <c r="H265" s="6">
        <v>1.31</v>
      </c>
      <c r="I265" s="6">
        <v>1.38</v>
      </c>
      <c r="J265" s="6">
        <v>1.45</v>
      </c>
      <c r="K265" s="6">
        <v>1.51</v>
      </c>
      <c r="L265" s="6">
        <v>1.57</v>
      </c>
      <c r="M265" s="6">
        <v>1.62</v>
      </c>
      <c r="N265" s="6">
        <v>1.67</v>
      </c>
      <c r="O265" s="6">
        <v>1.71</v>
      </c>
      <c r="P265" s="6">
        <v>1.74</v>
      </c>
      <c r="Q265" s="6">
        <v>1.75</v>
      </c>
      <c r="R265" s="6">
        <v>1.77</v>
      </c>
      <c r="S265" s="6">
        <v>1.78</v>
      </c>
      <c r="T265" s="6">
        <v>1.79</v>
      </c>
      <c r="U265" s="6">
        <v>1.8</v>
      </c>
      <c r="V265" s="6">
        <v>1.79</v>
      </c>
      <c r="W265" s="6">
        <v>1.78</v>
      </c>
      <c r="X265" s="6">
        <v>1.78</v>
      </c>
      <c r="Y265" s="6">
        <v>1.77</v>
      </c>
      <c r="Z265" s="6">
        <v>1.77</v>
      </c>
      <c r="AA265" s="6">
        <v>1.76</v>
      </c>
      <c r="AB265" s="6">
        <v>1.75</v>
      </c>
      <c r="AC265" s="6">
        <v>1.74</v>
      </c>
      <c r="AD265" s="6">
        <v>1.73</v>
      </c>
      <c r="AE265" s="6">
        <v>1.72</v>
      </c>
      <c r="AF265" s="6">
        <v>1.71</v>
      </c>
      <c r="AG265" s="6">
        <v>1.69</v>
      </c>
      <c r="AH265" s="6">
        <v>1.68</v>
      </c>
      <c r="AI265" s="6">
        <v>1.67</v>
      </c>
      <c r="AJ265" s="6">
        <v>1.66</v>
      </c>
      <c r="AK265" s="6">
        <v>1.65</v>
      </c>
      <c r="AL265" s="6">
        <v>1.65</v>
      </c>
      <c r="AM265" s="6">
        <v>1.64</v>
      </c>
      <c r="AN265" s="6">
        <v>1.63</v>
      </c>
      <c r="AO265" s="6">
        <v>1.62</v>
      </c>
      <c r="AP265" s="6">
        <v>1.61</v>
      </c>
      <c r="AQ265" s="6">
        <v>1.6</v>
      </c>
      <c r="AR265" s="6">
        <v>1.59</v>
      </c>
      <c r="AS265" s="6">
        <v>1.58</v>
      </c>
      <c r="AT265" s="6">
        <v>1.57</v>
      </c>
      <c r="AU265" s="6">
        <v>1.56</v>
      </c>
      <c r="AV265" s="6">
        <v>1.56</v>
      </c>
      <c r="AW265" s="6">
        <v>1.55</v>
      </c>
      <c r="AX265" s="6">
        <v>1.54</v>
      </c>
      <c r="AY265" s="6">
        <v>1.53</v>
      </c>
    </row>
    <row r="266" spans="1:51" x14ac:dyDescent="0.2">
      <c r="A266" s="5">
        <v>45322</v>
      </c>
      <c r="B266" s="6">
        <v>1.03</v>
      </c>
      <c r="C266" s="6">
        <v>1.07</v>
      </c>
      <c r="D266" s="6">
        <v>1.1000000000000001</v>
      </c>
      <c r="E266" s="6">
        <v>1.1499999999999999</v>
      </c>
      <c r="F266" s="6">
        <v>1.21</v>
      </c>
      <c r="G266" s="6">
        <v>1.27</v>
      </c>
      <c r="H266" s="6">
        <v>1.34</v>
      </c>
      <c r="I266" s="6">
        <v>1.4</v>
      </c>
      <c r="J266" s="6">
        <v>1.47</v>
      </c>
      <c r="K266" s="6">
        <v>1.53</v>
      </c>
      <c r="L266" s="6">
        <v>1.59</v>
      </c>
      <c r="M266" s="6">
        <v>1.64</v>
      </c>
      <c r="N266" s="6">
        <v>1.69</v>
      </c>
      <c r="O266" s="6">
        <v>1.73</v>
      </c>
      <c r="P266" s="6">
        <v>1.76</v>
      </c>
      <c r="Q266" s="6">
        <v>1.77</v>
      </c>
      <c r="R266" s="6">
        <v>1.78</v>
      </c>
      <c r="S266" s="6">
        <v>1.79</v>
      </c>
      <c r="T266" s="6">
        <v>1.8</v>
      </c>
      <c r="U266" s="6">
        <v>1.81</v>
      </c>
      <c r="V266" s="6">
        <v>1.8</v>
      </c>
      <c r="W266" s="6">
        <v>1.8</v>
      </c>
      <c r="X266" s="6">
        <v>1.79</v>
      </c>
      <c r="Y266" s="6">
        <v>1.79</v>
      </c>
      <c r="Z266" s="6">
        <v>1.78</v>
      </c>
      <c r="AA266" s="6">
        <v>1.77</v>
      </c>
      <c r="AB266" s="6">
        <v>1.76</v>
      </c>
      <c r="AC266" s="6">
        <v>1.75</v>
      </c>
      <c r="AD266" s="6">
        <v>1.74</v>
      </c>
      <c r="AE266" s="6">
        <v>1.73</v>
      </c>
      <c r="AF266" s="6">
        <v>1.72</v>
      </c>
      <c r="AG266" s="6">
        <v>1.7</v>
      </c>
      <c r="AH266" s="6">
        <v>1.69</v>
      </c>
      <c r="AI266" s="6">
        <v>1.68</v>
      </c>
      <c r="AJ266" s="6">
        <v>1.67</v>
      </c>
      <c r="AK266" s="6">
        <v>1.66</v>
      </c>
      <c r="AL266" s="6">
        <v>1.65</v>
      </c>
      <c r="AM266" s="6">
        <v>1.65</v>
      </c>
      <c r="AN266" s="6">
        <v>1.64</v>
      </c>
      <c r="AO266" s="6">
        <v>1.63</v>
      </c>
      <c r="AP266" s="6">
        <v>1.62</v>
      </c>
      <c r="AQ266" s="6">
        <v>1.61</v>
      </c>
      <c r="AR266" s="6">
        <v>1.6</v>
      </c>
      <c r="AS266" s="6">
        <v>1.59</v>
      </c>
      <c r="AT266" s="6">
        <v>1.58</v>
      </c>
      <c r="AU266" s="6">
        <v>1.57</v>
      </c>
      <c r="AV266" s="6">
        <v>1.56</v>
      </c>
      <c r="AW266" s="6">
        <v>1.56</v>
      </c>
      <c r="AX266" s="6">
        <v>1.55</v>
      </c>
      <c r="AY266" s="6">
        <v>1.54</v>
      </c>
    </row>
    <row r="267" spans="1:51" x14ac:dyDescent="0.2">
      <c r="A267" s="5">
        <v>45351</v>
      </c>
      <c r="B267" s="6">
        <v>1.08</v>
      </c>
      <c r="C267" s="6">
        <v>1.1100000000000001</v>
      </c>
      <c r="D267" s="6">
        <v>1.1399999999999999</v>
      </c>
      <c r="E267" s="6">
        <v>1.19</v>
      </c>
      <c r="F267" s="6">
        <v>1.24</v>
      </c>
      <c r="G267" s="6">
        <v>1.31</v>
      </c>
      <c r="H267" s="6">
        <v>1.37</v>
      </c>
      <c r="I267" s="6">
        <v>1.43</v>
      </c>
      <c r="J267" s="6">
        <v>1.5</v>
      </c>
      <c r="K267" s="6">
        <v>1.56</v>
      </c>
      <c r="L267" s="6">
        <v>1.62</v>
      </c>
      <c r="M267" s="6">
        <v>1.67</v>
      </c>
      <c r="N267" s="6">
        <v>1.71</v>
      </c>
      <c r="O267" s="6">
        <v>1.75</v>
      </c>
      <c r="P267" s="6">
        <v>1.78</v>
      </c>
      <c r="Q267" s="6">
        <v>1.79</v>
      </c>
      <c r="R267" s="6">
        <v>1.8</v>
      </c>
      <c r="S267" s="6">
        <v>1.81</v>
      </c>
      <c r="T267" s="6">
        <v>1.82</v>
      </c>
      <c r="U267" s="6">
        <v>1.83</v>
      </c>
      <c r="V267" s="6">
        <v>1.82</v>
      </c>
      <c r="W267" s="6">
        <v>1.82</v>
      </c>
      <c r="X267" s="6">
        <v>1.81</v>
      </c>
      <c r="Y267" s="6">
        <v>1.8</v>
      </c>
      <c r="Z267" s="6">
        <v>1.8</v>
      </c>
      <c r="AA267" s="6">
        <v>1.79</v>
      </c>
      <c r="AB267" s="6">
        <v>1.77</v>
      </c>
      <c r="AC267" s="6">
        <v>1.76</v>
      </c>
      <c r="AD267" s="6">
        <v>1.75</v>
      </c>
      <c r="AE267" s="6">
        <v>1.74</v>
      </c>
      <c r="AF267" s="6">
        <v>1.73</v>
      </c>
      <c r="AG267" s="6">
        <v>1.72</v>
      </c>
      <c r="AH267" s="6">
        <v>1.71</v>
      </c>
      <c r="AI267" s="6">
        <v>1.7</v>
      </c>
      <c r="AJ267" s="6">
        <v>1.69</v>
      </c>
      <c r="AK267" s="6">
        <v>1.68</v>
      </c>
      <c r="AL267" s="6">
        <v>1.67</v>
      </c>
      <c r="AM267" s="6">
        <v>1.66</v>
      </c>
      <c r="AN267" s="6">
        <v>1.65</v>
      </c>
      <c r="AO267" s="6">
        <v>1.64</v>
      </c>
      <c r="AP267" s="6">
        <v>1.63</v>
      </c>
      <c r="AQ267" s="6">
        <v>1.62</v>
      </c>
      <c r="AR267" s="6">
        <v>1.61</v>
      </c>
      <c r="AS267" s="6">
        <v>1.6</v>
      </c>
      <c r="AT267" s="6">
        <v>1.59</v>
      </c>
      <c r="AU267" s="6">
        <v>1.58</v>
      </c>
      <c r="AV267" s="6">
        <v>1.57</v>
      </c>
      <c r="AW267" s="6">
        <v>1.57</v>
      </c>
      <c r="AX267" s="6">
        <v>1.56</v>
      </c>
      <c r="AY267" s="6">
        <v>1.55</v>
      </c>
    </row>
    <row r="268" spans="1:51" x14ac:dyDescent="0.2">
      <c r="A268" s="5">
        <v>45382</v>
      </c>
      <c r="B268" s="6">
        <v>1.1299999999999999</v>
      </c>
      <c r="C268" s="6">
        <v>1.1499999999999999</v>
      </c>
      <c r="D268" s="6">
        <v>1.18</v>
      </c>
      <c r="E268" s="6">
        <v>1.22</v>
      </c>
      <c r="F268" s="6">
        <v>1.27</v>
      </c>
      <c r="G268" s="6">
        <v>1.33</v>
      </c>
      <c r="H268" s="6">
        <v>1.39</v>
      </c>
      <c r="I268" s="6">
        <v>1.46</v>
      </c>
      <c r="J268" s="6">
        <v>1.52</v>
      </c>
      <c r="K268" s="6">
        <v>1.58</v>
      </c>
      <c r="L268" s="6">
        <v>1.64</v>
      </c>
      <c r="M268" s="6">
        <v>1.69</v>
      </c>
      <c r="N268" s="6">
        <v>1.73</v>
      </c>
      <c r="O268" s="6">
        <v>1.77</v>
      </c>
      <c r="P268" s="6">
        <v>1.8</v>
      </c>
      <c r="Q268" s="6">
        <v>1.81</v>
      </c>
      <c r="R268" s="6">
        <v>1.82</v>
      </c>
      <c r="S268" s="6">
        <v>1.83</v>
      </c>
      <c r="T268" s="6">
        <v>1.84</v>
      </c>
      <c r="U268" s="6">
        <v>1.85</v>
      </c>
      <c r="V268" s="6">
        <v>1.84</v>
      </c>
      <c r="W268" s="6">
        <v>1.83</v>
      </c>
      <c r="X268" s="6">
        <v>1.82</v>
      </c>
      <c r="Y268" s="6">
        <v>1.82</v>
      </c>
      <c r="Z268" s="6">
        <v>1.81</v>
      </c>
      <c r="AA268" s="6">
        <v>1.8</v>
      </c>
      <c r="AB268" s="6">
        <v>1.79</v>
      </c>
      <c r="AC268" s="6">
        <v>1.77</v>
      </c>
      <c r="AD268" s="6">
        <v>1.76</v>
      </c>
      <c r="AE268" s="6">
        <v>1.75</v>
      </c>
      <c r="AF268" s="6">
        <v>1.74</v>
      </c>
      <c r="AG268" s="6">
        <v>1.73</v>
      </c>
      <c r="AH268" s="6">
        <v>1.72</v>
      </c>
      <c r="AI268" s="6">
        <v>1.71</v>
      </c>
      <c r="AJ268" s="6">
        <v>1.69</v>
      </c>
      <c r="AK268" s="6">
        <v>1.69</v>
      </c>
      <c r="AL268" s="6">
        <v>1.68</v>
      </c>
      <c r="AM268" s="6">
        <v>1.67</v>
      </c>
      <c r="AN268" s="6">
        <v>1.66</v>
      </c>
      <c r="AO268" s="6">
        <v>1.65</v>
      </c>
      <c r="AP268" s="6">
        <v>1.64</v>
      </c>
      <c r="AQ268" s="6">
        <v>1.63</v>
      </c>
      <c r="AR268" s="6">
        <v>1.62</v>
      </c>
      <c r="AS268" s="6">
        <v>1.61</v>
      </c>
      <c r="AT268" s="6">
        <v>1.6</v>
      </c>
      <c r="AU268" s="6">
        <v>1.59</v>
      </c>
      <c r="AV268" s="6">
        <v>1.58</v>
      </c>
      <c r="AW268" s="6">
        <v>1.57</v>
      </c>
      <c r="AX268" s="6">
        <v>1.56</v>
      </c>
      <c r="AY268" s="6">
        <v>1.56</v>
      </c>
    </row>
    <row r="269" spans="1:51" x14ac:dyDescent="0.2">
      <c r="A269" s="5">
        <v>45412</v>
      </c>
      <c r="B269" s="6">
        <v>1.17</v>
      </c>
      <c r="C269" s="6">
        <v>1.19</v>
      </c>
      <c r="D269" s="6">
        <v>1.21</v>
      </c>
      <c r="E269" s="6">
        <v>1.26</v>
      </c>
      <c r="F269" s="6">
        <v>1.31</v>
      </c>
      <c r="G269" s="6">
        <v>1.37</v>
      </c>
      <c r="H269" s="6">
        <v>1.42</v>
      </c>
      <c r="I269" s="6">
        <v>1.49</v>
      </c>
      <c r="J269" s="6">
        <v>1.55</v>
      </c>
      <c r="K269" s="6">
        <v>1.61</v>
      </c>
      <c r="L269" s="6">
        <v>1.66</v>
      </c>
      <c r="M269" s="6">
        <v>1.71</v>
      </c>
      <c r="N269" s="6">
        <v>1.75</v>
      </c>
      <c r="O269" s="6">
        <v>1.79</v>
      </c>
      <c r="P269" s="6">
        <v>1.82</v>
      </c>
      <c r="Q269" s="6">
        <v>1.83</v>
      </c>
      <c r="R269" s="6">
        <v>1.84</v>
      </c>
      <c r="S269" s="6">
        <v>1.85</v>
      </c>
      <c r="T269" s="6">
        <v>1.86</v>
      </c>
      <c r="U269" s="6">
        <v>1.86</v>
      </c>
      <c r="V269" s="6">
        <v>1.85</v>
      </c>
      <c r="W269" s="6">
        <v>1.85</v>
      </c>
      <c r="X269" s="6">
        <v>1.84</v>
      </c>
      <c r="Y269" s="6">
        <v>1.83</v>
      </c>
      <c r="Z269" s="6">
        <v>1.83</v>
      </c>
      <c r="AA269" s="6">
        <v>1.81</v>
      </c>
      <c r="AB269" s="6">
        <v>1.8</v>
      </c>
      <c r="AC269" s="6">
        <v>1.79</v>
      </c>
      <c r="AD269" s="6">
        <v>1.78</v>
      </c>
      <c r="AE269" s="6">
        <v>1.77</v>
      </c>
      <c r="AF269" s="6">
        <v>1.75</v>
      </c>
      <c r="AG269" s="6">
        <v>1.74</v>
      </c>
      <c r="AH269" s="6">
        <v>1.73</v>
      </c>
      <c r="AI269" s="6">
        <v>1.72</v>
      </c>
      <c r="AJ269" s="6">
        <v>1.71</v>
      </c>
      <c r="AK269" s="6">
        <v>1.7</v>
      </c>
      <c r="AL269" s="6">
        <v>1.69</v>
      </c>
      <c r="AM269" s="6">
        <v>1.68</v>
      </c>
      <c r="AN269" s="6">
        <v>1.67</v>
      </c>
      <c r="AO269" s="6">
        <v>1.66</v>
      </c>
      <c r="AP269" s="6">
        <v>1.65</v>
      </c>
      <c r="AQ269" s="6">
        <v>1.64</v>
      </c>
      <c r="AR269" s="6">
        <v>1.63</v>
      </c>
      <c r="AS269" s="6">
        <v>1.62</v>
      </c>
      <c r="AT269" s="6">
        <v>1.61</v>
      </c>
      <c r="AU269" s="6">
        <v>1.6</v>
      </c>
      <c r="AV269" s="6">
        <v>1.59</v>
      </c>
      <c r="AW269" s="6">
        <v>1.58</v>
      </c>
      <c r="AX269" s="6">
        <v>1.57</v>
      </c>
      <c r="AY269" s="6">
        <v>1.57</v>
      </c>
    </row>
    <row r="270" spans="1:51" x14ac:dyDescent="0.2">
      <c r="A270" s="5">
        <v>45443</v>
      </c>
      <c r="B270" s="6">
        <v>1.22</v>
      </c>
      <c r="C270" s="6">
        <v>1.24</v>
      </c>
      <c r="D270" s="6">
        <v>1.25</v>
      </c>
      <c r="E270" s="6">
        <v>1.29</v>
      </c>
      <c r="F270" s="6">
        <v>1.34</v>
      </c>
      <c r="G270" s="6">
        <v>1.4</v>
      </c>
      <c r="H270" s="6">
        <v>1.45</v>
      </c>
      <c r="I270" s="6">
        <v>1.51</v>
      </c>
      <c r="J270" s="6">
        <v>1.57</v>
      </c>
      <c r="K270" s="6">
        <v>1.63</v>
      </c>
      <c r="L270" s="6">
        <v>1.69</v>
      </c>
      <c r="M270" s="6">
        <v>1.73</v>
      </c>
      <c r="N270" s="6">
        <v>1.77</v>
      </c>
      <c r="O270" s="6">
        <v>1.81</v>
      </c>
      <c r="P270" s="6">
        <v>1.84</v>
      </c>
      <c r="Q270" s="6">
        <v>1.85</v>
      </c>
      <c r="R270" s="6">
        <v>1.86</v>
      </c>
      <c r="S270" s="6">
        <v>1.87</v>
      </c>
      <c r="T270" s="6">
        <v>1.87</v>
      </c>
      <c r="U270" s="6">
        <v>1.88</v>
      </c>
      <c r="V270" s="6">
        <v>1.87</v>
      </c>
      <c r="W270" s="6">
        <v>1.86</v>
      </c>
      <c r="X270" s="6">
        <v>1.85</v>
      </c>
      <c r="Y270" s="6">
        <v>1.85</v>
      </c>
      <c r="Z270" s="6">
        <v>1.84</v>
      </c>
      <c r="AA270" s="6">
        <v>1.83</v>
      </c>
      <c r="AB270" s="6">
        <v>1.81</v>
      </c>
      <c r="AC270" s="6">
        <v>1.8</v>
      </c>
      <c r="AD270" s="6">
        <v>1.79</v>
      </c>
      <c r="AE270" s="6">
        <v>1.78</v>
      </c>
      <c r="AF270" s="6">
        <v>1.77</v>
      </c>
      <c r="AG270" s="6">
        <v>1.75</v>
      </c>
      <c r="AH270" s="6">
        <v>1.74</v>
      </c>
      <c r="AI270" s="6">
        <v>1.73</v>
      </c>
      <c r="AJ270" s="6">
        <v>1.72</v>
      </c>
      <c r="AK270" s="6">
        <v>1.71</v>
      </c>
      <c r="AL270" s="6">
        <v>1.7</v>
      </c>
      <c r="AM270" s="6">
        <v>1.69</v>
      </c>
      <c r="AN270" s="6">
        <v>1.68</v>
      </c>
      <c r="AO270" s="6">
        <v>1.67</v>
      </c>
      <c r="AP270" s="6">
        <v>1.66</v>
      </c>
      <c r="AQ270" s="6">
        <v>1.65</v>
      </c>
      <c r="AR270" s="6">
        <v>1.64</v>
      </c>
      <c r="AS270" s="6">
        <v>1.63</v>
      </c>
      <c r="AT270" s="6">
        <v>1.62</v>
      </c>
      <c r="AU270" s="6">
        <v>1.61</v>
      </c>
      <c r="AV270" s="6">
        <v>1.6</v>
      </c>
      <c r="AW270" s="6">
        <v>1.59</v>
      </c>
      <c r="AX270" s="6">
        <v>1.58</v>
      </c>
      <c r="AY270" s="6">
        <v>1.57</v>
      </c>
    </row>
    <row r="271" spans="1:51" x14ac:dyDescent="0.2">
      <c r="A271" s="5">
        <v>45473</v>
      </c>
      <c r="B271" s="6">
        <v>1.27</v>
      </c>
      <c r="C271" s="6">
        <v>1.28</v>
      </c>
      <c r="D271" s="6">
        <v>1.29</v>
      </c>
      <c r="E271" s="6">
        <v>1.33</v>
      </c>
      <c r="F271" s="6">
        <v>1.37</v>
      </c>
      <c r="G271" s="6">
        <v>1.43</v>
      </c>
      <c r="H271" s="6">
        <v>1.48</v>
      </c>
      <c r="I271" s="6">
        <v>1.54</v>
      </c>
      <c r="J271" s="6">
        <v>1.6</v>
      </c>
      <c r="K271" s="6">
        <v>1.66</v>
      </c>
      <c r="L271" s="6">
        <v>1.71</v>
      </c>
      <c r="M271" s="6">
        <v>1.76</v>
      </c>
      <c r="N271" s="6">
        <v>1.79</v>
      </c>
      <c r="O271" s="6">
        <v>1.83</v>
      </c>
      <c r="P271" s="6">
        <v>1.86</v>
      </c>
      <c r="Q271" s="6">
        <v>1.87</v>
      </c>
      <c r="R271" s="6">
        <v>1.88</v>
      </c>
      <c r="S271" s="6">
        <v>1.88</v>
      </c>
      <c r="T271" s="6">
        <v>1.89</v>
      </c>
      <c r="U271" s="6">
        <v>1.89</v>
      </c>
      <c r="V271" s="6">
        <v>1.88</v>
      </c>
      <c r="W271" s="6">
        <v>1.88</v>
      </c>
      <c r="X271" s="6">
        <v>1.87</v>
      </c>
      <c r="Y271" s="6">
        <v>1.86</v>
      </c>
      <c r="Z271" s="6">
        <v>1.85</v>
      </c>
      <c r="AA271" s="6">
        <v>1.84</v>
      </c>
      <c r="AB271" s="6">
        <v>1.82</v>
      </c>
      <c r="AC271" s="6">
        <v>1.81</v>
      </c>
      <c r="AD271" s="6">
        <v>1.8</v>
      </c>
      <c r="AE271" s="6">
        <v>1.79</v>
      </c>
      <c r="AF271" s="6">
        <v>1.78</v>
      </c>
      <c r="AG271" s="6">
        <v>1.76</v>
      </c>
      <c r="AH271" s="6">
        <v>1.75</v>
      </c>
      <c r="AI271" s="6">
        <v>1.74</v>
      </c>
      <c r="AJ271" s="6">
        <v>1.73</v>
      </c>
      <c r="AK271" s="6">
        <v>1.72</v>
      </c>
      <c r="AL271" s="6">
        <v>1.71</v>
      </c>
      <c r="AM271" s="6">
        <v>1.7</v>
      </c>
      <c r="AN271" s="6">
        <v>1.69</v>
      </c>
      <c r="AO271" s="6">
        <v>1.68</v>
      </c>
      <c r="AP271" s="6">
        <v>1.67</v>
      </c>
      <c r="AQ271" s="6">
        <v>1.66</v>
      </c>
      <c r="AR271" s="6">
        <v>1.64</v>
      </c>
      <c r="AS271" s="6">
        <v>1.63</v>
      </c>
      <c r="AT271" s="6">
        <v>1.62</v>
      </c>
      <c r="AU271" s="6">
        <v>1.61</v>
      </c>
      <c r="AV271" s="6">
        <v>1.61</v>
      </c>
      <c r="AW271" s="6">
        <v>1.6</v>
      </c>
      <c r="AX271" s="6">
        <v>1.59</v>
      </c>
      <c r="AY271" s="6">
        <v>1.58</v>
      </c>
    </row>
    <row r="272" spans="1:51" x14ac:dyDescent="0.2">
      <c r="A272" s="5">
        <v>45504</v>
      </c>
      <c r="B272" s="6">
        <v>1.31</v>
      </c>
      <c r="C272" s="6">
        <v>1.32</v>
      </c>
      <c r="D272" s="6">
        <v>1.32</v>
      </c>
      <c r="E272" s="6">
        <v>1.36</v>
      </c>
      <c r="F272" s="6">
        <v>1.4</v>
      </c>
      <c r="G272" s="6">
        <v>1.45</v>
      </c>
      <c r="H272" s="6">
        <v>1.51</v>
      </c>
      <c r="I272" s="6">
        <v>1.56</v>
      </c>
      <c r="J272" s="6">
        <v>1.62</v>
      </c>
      <c r="K272" s="6">
        <v>1.68</v>
      </c>
      <c r="L272" s="6">
        <v>1.73</v>
      </c>
      <c r="M272" s="6">
        <v>1.77</v>
      </c>
      <c r="N272" s="6">
        <v>1.81</v>
      </c>
      <c r="O272" s="6">
        <v>1.85</v>
      </c>
      <c r="P272" s="6">
        <v>1.87</v>
      </c>
      <c r="Q272" s="6">
        <v>1.88</v>
      </c>
      <c r="R272" s="6">
        <v>1.89</v>
      </c>
      <c r="S272" s="6">
        <v>1.9</v>
      </c>
      <c r="T272" s="6">
        <v>1.9</v>
      </c>
      <c r="U272" s="6">
        <v>1.91</v>
      </c>
      <c r="V272" s="6">
        <v>1.9</v>
      </c>
      <c r="W272" s="6">
        <v>1.89</v>
      </c>
      <c r="X272" s="6">
        <v>1.88</v>
      </c>
      <c r="Y272" s="6">
        <v>1.87</v>
      </c>
      <c r="Z272" s="6">
        <v>1.86</v>
      </c>
      <c r="AA272" s="6">
        <v>1.85</v>
      </c>
      <c r="AB272" s="6">
        <v>1.83</v>
      </c>
      <c r="AC272" s="6">
        <v>1.82</v>
      </c>
      <c r="AD272" s="6">
        <v>1.81</v>
      </c>
      <c r="AE272" s="6">
        <v>1.8</v>
      </c>
      <c r="AF272" s="6">
        <v>1.78</v>
      </c>
      <c r="AG272" s="6">
        <v>1.77</v>
      </c>
      <c r="AH272" s="6">
        <v>1.76</v>
      </c>
      <c r="AI272" s="6">
        <v>1.75</v>
      </c>
      <c r="AJ272" s="6">
        <v>1.73</v>
      </c>
      <c r="AK272" s="6">
        <v>1.72</v>
      </c>
      <c r="AL272" s="6">
        <v>1.71</v>
      </c>
      <c r="AM272" s="6">
        <v>1.7</v>
      </c>
      <c r="AN272" s="6">
        <v>1.69</v>
      </c>
      <c r="AO272" s="6">
        <v>1.69</v>
      </c>
      <c r="AP272" s="6">
        <v>1.67</v>
      </c>
      <c r="AQ272" s="6">
        <v>1.66</v>
      </c>
      <c r="AR272" s="6">
        <v>1.65</v>
      </c>
      <c r="AS272" s="6">
        <v>1.64</v>
      </c>
      <c r="AT272" s="6">
        <v>1.63</v>
      </c>
      <c r="AU272" s="6">
        <v>1.62</v>
      </c>
      <c r="AV272" s="6">
        <v>1.61</v>
      </c>
      <c r="AW272" s="6">
        <v>1.6</v>
      </c>
      <c r="AX272" s="6">
        <v>1.59</v>
      </c>
      <c r="AY272" s="6">
        <v>1.59</v>
      </c>
    </row>
    <row r="273" spans="1:51" x14ac:dyDescent="0.2">
      <c r="A273" s="5">
        <v>45535</v>
      </c>
      <c r="B273" s="6">
        <v>1.35</v>
      </c>
      <c r="C273" s="6">
        <v>1.35</v>
      </c>
      <c r="D273" s="6">
        <v>1.36</v>
      </c>
      <c r="E273" s="6">
        <v>1.39</v>
      </c>
      <c r="F273" s="6">
        <v>1.43</v>
      </c>
      <c r="G273" s="6">
        <v>1.48</v>
      </c>
      <c r="H273" s="6">
        <v>1.53</v>
      </c>
      <c r="I273" s="6">
        <v>1.59</v>
      </c>
      <c r="J273" s="6">
        <v>1.64</v>
      </c>
      <c r="K273" s="6">
        <v>1.7</v>
      </c>
      <c r="L273" s="6">
        <v>1.75</v>
      </c>
      <c r="M273" s="6">
        <v>1.79</v>
      </c>
      <c r="N273" s="6">
        <v>1.83</v>
      </c>
      <c r="O273" s="6">
        <v>1.86</v>
      </c>
      <c r="P273" s="6">
        <v>1.89</v>
      </c>
      <c r="Q273" s="6">
        <v>1.9</v>
      </c>
      <c r="R273" s="6">
        <v>1.91</v>
      </c>
      <c r="S273" s="6">
        <v>1.91</v>
      </c>
      <c r="T273" s="6">
        <v>1.92</v>
      </c>
      <c r="U273" s="6">
        <v>1.92</v>
      </c>
      <c r="V273" s="6">
        <v>1.91</v>
      </c>
      <c r="W273" s="6">
        <v>1.9</v>
      </c>
      <c r="X273" s="6">
        <v>1.89</v>
      </c>
      <c r="Y273" s="6">
        <v>1.88</v>
      </c>
      <c r="Z273" s="6">
        <v>1.88</v>
      </c>
      <c r="AA273" s="6">
        <v>1.86</v>
      </c>
      <c r="AB273" s="6">
        <v>1.85</v>
      </c>
      <c r="AC273" s="6">
        <v>1.83</v>
      </c>
      <c r="AD273" s="6">
        <v>1.82</v>
      </c>
      <c r="AE273" s="6">
        <v>1.81</v>
      </c>
      <c r="AF273" s="6">
        <v>1.8</v>
      </c>
      <c r="AG273" s="6">
        <v>1.78</v>
      </c>
      <c r="AH273" s="6">
        <v>1.77</v>
      </c>
      <c r="AI273" s="6">
        <v>1.76</v>
      </c>
      <c r="AJ273" s="6">
        <v>1.74</v>
      </c>
      <c r="AK273" s="6">
        <v>1.73</v>
      </c>
      <c r="AL273" s="6">
        <v>1.72</v>
      </c>
      <c r="AM273" s="6">
        <v>1.71</v>
      </c>
      <c r="AN273" s="6">
        <v>1.7</v>
      </c>
      <c r="AO273" s="6">
        <v>1.7</v>
      </c>
      <c r="AP273" s="6">
        <v>1.68</v>
      </c>
      <c r="AQ273" s="6">
        <v>1.67</v>
      </c>
      <c r="AR273" s="6">
        <v>1.66</v>
      </c>
      <c r="AS273" s="6">
        <v>1.65</v>
      </c>
      <c r="AT273" s="6">
        <v>1.64</v>
      </c>
      <c r="AU273" s="6">
        <v>1.63</v>
      </c>
      <c r="AV273" s="6">
        <v>1.62</v>
      </c>
      <c r="AW273" s="6">
        <v>1.61</v>
      </c>
      <c r="AX273" s="6">
        <v>1.6</v>
      </c>
      <c r="AY273" s="6">
        <v>1.59</v>
      </c>
    </row>
    <row r="274" spans="1:51" x14ac:dyDescent="0.2">
      <c r="A274" s="5">
        <v>45565</v>
      </c>
      <c r="B274" s="6">
        <v>1.39</v>
      </c>
      <c r="C274" s="6">
        <v>1.38</v>
      </c>
      <c r="D274" s="6">
        <v>1.39</v>
      </c>
      <c r="E274" s="6">
        <v>1.42</v>
      </c>
      <c r="F274" s="6">
        <v>1.46</v>
      </c>
      <c r="G274" s="6">
        <v>1.51</v>
      </c>
      <c r="H274" s="6">
        <v>1.56</v>
      </c>
      <c r="I274" s="6">
        <v>1.61</v>
      </c>
      <c r="J274" s="6">
        <v>1.67</v>
      </c>
      <c r="K274" s="6">
        <v>1.72</v>
      </c>
      <c r="L274" s="6">
        <v>1.77</v>
      </c>
      <c r="M274" s="6">
        <v>1.81</v>
      </c>
      <c r="N274" s="6">
        <v>1.85</v>
      </c>
      <c r="O274" s="6">
        <v>1.88</v>
      </c>
      <c r="P274" s="6">
        <v>1.91</v>
      </c>
      <c r="Q274" s="6">
        <v>1.92</v>
      </c>
      <c r="R274" s="6">
        <v>1.92</v>
      </c>
      <c r="S274" s="6">
        <v>1.93</v>
      </c>
      <c r="T274" s="6">
        <v>1.93</v>
      </c>
      <c r="U274" s="6">
        <v>1.94</v>
      </c>
      <c r="V274" s="6">
        <v>1.93</v>
      </c>
      <c r="W274" s="6">
        <v>1.92</v>
      </c>
      <c r="X274" s="6">
        <v>1.91</v>
      </c>
      <c r="Y274" s="6">
        <v>1.9</v>
      </c>
      <c r="Z274" s="6">
        <v>1.89</v>
      </c>
      <c r="AA274" s="6">
        <v>1.87</v>
      </c>
      <c r="AB274" s="6">
        <v>1.86</v>
      </c>
      <c r="AC274" s="6">
        <v>1.84</v>
      </c>
      <c r="AD274" s="6">
        <v>1.83</v>
      </c>
      <c r="AE274" s="6">
        <v>1.82</v>
      </c>
      <c r="AF274" s="6">
        <v>1.81</v>
      </c>
      <c r="AG274" s="6">
        <v>1.79</v>
      </c>
      <c r="AH274" s="6">
        <v>1.78</v>
      </c>
      <c r="AI274" s="6">
        <v>1.77</v>
      </c>
      <c r="AJ274" s="6">
        <v>1.75</v>
      </c>
      <c r="AK274" s="6">
        <v>1.74</v>
      </c>
      <c r="AL274" s="6">
        <v>1.73</v>
      </c>
      <c r="AM274" s="6">
        <v>1.72</v>
      </c>
      <c r="AN274" s="6">
        <v>1.71</v>
      </c>
      <c r="AO274" s="6">
        <v>1.7</v>
      </c>
      <c r="AP274" s="6">
        <v>1.69</v>
      </c>
      <c r="AQ274" s="6">
        <v>1.68</v>
      </c>
      <c r="AR274" s="6">
        <v>1.67</v>
      </c>
      <c r="AS274" s="6">
        <v>1.66</v>
      </c>
      <c r="AT274" s="6">
        <v>1.65</v>
      </c>
      <c r="AU274" s="6">
        <v>1.64</v>
      </c>
      <c r="AV274" s="6">
        <v>1.63</v>
      </c>
      <c r="AW274" s="6">
        <v>1.62</v>
      </c>
      <c r="AX274" s="6">
        <v>1.61</v>
      </c>
      <c r="AY274" s="6">
        <v>1.6</v>
      </c>
    </row>
    <row r="275" spans="1:51" x14ac:dyDescent="0.2">
      <c r="A275" s="5">
        <v>45596</v>
      </c>
      <c r="B275" s="6">
        <v>1.43</v>
      </c>
      <c r="C275" s="6">
        <v>1.42</v>
      </c>
      <c r="D275" s="6">
        <v>1.42</v>
      </c>
      <c r="E275" s="6">
        <v>1.45</v>
      </c>
      <c r="F275" s="6">
        <v>1.49</v>
      </c>
      <c r="G275" s="6">
        <v>1.54</v>
      </c>
      <c r="H275" s="6">
        <v>1.58</v>
      </c>
      <c r="I275" s="6">
        <v>1.64</v>
      </c>
      <c r="J275" s="6">
        <v>1.69</v>
      </c>
      <c r="K275" s="6">
        <v>1.74</v>
      </c>
      <c r="L275" s="6">
        <v>1.79</v>
      </c>
      <c r="M275" s="6">
        <v>1.83</v>
      </c>
      <c r="N275" s="6">
        <v>1.87</v>
      </c>
      <c r="O275" s="6">
        <v>1.9</v>
      </c>
      <c r="P275" s="6">
        <v>1.93</v>
      </c>
      <c r="Q275" s="6">
        <v>1.93</v>
      </c>
      <c r="R275" s="6">
        <v>1.94</v>
      </c>
      <c r="S275" s="6">
        <v>1.94</v>
      </c>
      <c r="T275" s="6">
        <v>1.95</v>
      </c>
      <c r="U275" s="6">
        <v>1.95</v>
      </c>
      <c r="V275" s="6">
        <v>1.94</v>
      </c>
      <c r="W275" s="6">
        <v>1.93</v>
      </c>
      <c r="X275" s="6">
        <v>1.92</v>
      </c>
      <c r="Y275" s="6">
        <v>1.91</v>
      </c>
      <c r="Z275" s="6">
        <v>1.9</v>
      </c>
      <c r="AA275" s="6">
        <v>1.88</v>
      </c>
      <c r="AB275" s="6">
        <v>1.87</v>
      </c>
      <c r="AC275" s="6">
        <v>1.86</v>
      </c>
      <c r="AD275" s="6">
        <v>1.84</v>
      </c>
      <c r="AE275" s="6">
        <v>1.83</v>
      </c>
      <c r="AF275" s="6">
        <v>1.82</v>
      </c>
      <c r="AG275" s="6">
        <v>1.8</v>
      </c>
      <c r="AH275" s="6">
        <v>1.79</v>
      </c>
      <c r="AI275" s="6">
        <v>1.77</v>
      </c>
      <c r="AJ275" s="6">
        <v>1.76</v>
      </c>
      <c r="AK275" s="6">
        <v>1.75</v>
      </c>
      <c r="AL275" s="6">
        <v>1.74</v>
      </c>
      <c r="AM275" s="6">
        <v>1.73</v>
      </c>
      <c r="AN275" s="6">
        <v>1.72</v>
      </c>
      <c r="AO275" s="6">
        <v>1.71</v>
      </c>
      <c r="AP275" s="6">
        <v>1.7</v>
      </c>
      <c r="AQ275" s="6">
        <v>1.69</v>
      </c>
      <c r="AR275" s="6">
        <v>1.67</v>
      </c>
      <c r="AS275" s="6">
        <v>1.66</v>
      </c>
      <c r="AT275" s="6">
        <v>1.65</v>
      </c>
      <c r="AU275" s="6">
        <v>1.64</v>
      </c>
      <c r="AV275" s="6">
        <v>1.63</v>
      </c>
      <c r="AW275" s="6">
        <v>1.62</v>
      </c>
      <c r="AX275" s="6">
        <v>1.61</v>
      </c>
      <c r="AY275" s="6">
        <v>1.61</v>
      </c>
    </row>
    <row r="276" spans="1:51" x14ac:dyDescent="0.2">
      <c r="A276" s="5">
        <v>45626</v>
      </c>
      <c r="B276" s="6">
        <v>1.46</v>
      </c>
      <c r="C276" s="6">
        <v>1.45</v>
      </c>
      <c r="D276" s="6">
        <v>1.45</v>
      </c>
      <c r="E276" s="6">
        <v>1.48</v>
      </c>
      <c r="F276" s="6">
        <v>1.52</v>
      </c>
      <c r="G276" s="6">
        <v>1.56</v>
      </c>
      <c r="H276" s="6">
        <v>1.61</v>
      </c>
      <c r="I276" s="6">
        <v>1.66</v>
      </c>
      <c r="J276" s="6">
        <v>1.71</v>
      </c>
      <c r="K276" s="6">
        <v>1.76</v>
      </c>
      <c r="L276" s="6">
        <v>1.81</v>
      </c>
      <c r="M276" s="6">
        <v>1.85</v>
      </c>
      <c r="N276" s="6">
        <v>1.89</v>
      </c>
      <c r="O276" s="6">
        <v>1.92</v>
      </c>
      <c r="P276" s="6">
        <v>1.94</v>
      </c>
      <c r="Q276" s="6">
        <v>1.95</v>
      </c>
      <c r="R276" s="6">
        <v>1.95</v>
      </c>
      <c r="S276" s="6">
        <v>1.96</v>
      </c>
      <c r="T276" s="6">
        <v>1.96</v>
      </c>
      <c r="U276" s="6">
        <v>1.97</v>
      </c>
      <c r="V276" s="6">
        <v>1.95</v>
      </c>
      <c r="W276" s="6">
        <v>1.94</v>
      </c>
      <c r="X276" s="6">
        <v>1.93</v>
      </c>
      <c r="Y276" s="6">
        <v>1.92</v>
      </c>
      <c r="Z276" s="6">
        <v>1.91</v>
      </c>
      <c r="AA276" s="6">
        <v>1.89</v>
      </c>
      <c r="AB276" s="6">
        <v>1.88</v>
      </c>
      <c r="AC276" s="6">
        <v>1.87</v>
      </c>
      <c r="AD276" s="6">
        <v>1.85</v>
      </c>
      <c r="AE276" s="6">
        <v>1.84</v>
      </c>
      <c r="AF276" s="6">
        <v>1.82</v>
      </c>
      <c r="AG276" s="6">
        <v>1.81</v>
      </c>
      <c r="AH276" s="6">
        <v>1.79</v>
      </c>
      <c r="AI276" s="6">
        <v>1.78</v>
      </c>
      <c r="AJ276" s="6">
        <v>1.77</v>
      </c>
      <c r="AK276" s="6">
        <v>1.76</v>
      </c>
      <c r="AL276" s="6">
        <v>1.75</v>
      </c>
      <c r="AM276" s="6">
        <v>1.74</v>
      </c>
      <c r="AN276" s="6">
        <v>1.73</v>
      </c>
      <c r="AO276" s="6">
        <v>1.72</v>
      </c>
      <c r="AP276" s="6">
        <v>1.7</v>
      </c>
      <c r="AQ276" s="6">
        <v>1.69</v>
      </c>
      <c r="AR276" s="6">
        <v>1.68</v>
      </c>
      <c r="AS276" s="6">
        <v>1.67</v>
      </c>
      <c r="AT276" s="6">
        <v>1.66</v>
      </c>
      <c r="AU276" s="6">
        <v>1.65</v>
      </c>
      <c r="AV276" s="6">
        <v>1.64</v>
      </c>
      <c r="AW276" s="6">
        <v>1.63</v>
      </c>
      <c r="AX276" s="6">
        <v>1.62</v>
      </c>
      <c r="AY276" s="6">
        <v>1.61</v>
      </c>
    </row>
    <row r="277" spans="1:51" x14ac:dyDescent="0.2">
      <c r="A277" s="5">
        <v>45657</v>
      </c>
      <c r="B277" s="6">
        <v>1.5</v>
      </c>
      <c r="C277" s="6">
        <v>1.48</v>
      </c>
      <c r="D277" s="6">
        <v>1.48</v>
      </c>
      <c r="E277" s="6">
        <v>1.51</v>
      </c>
      <c r="F277" s="6">
        <v>1.54</v>
      </c>
      <c r="G277" s="6">
        <v>1.59</v>
      </c>
      <c r="H277" s="6">
        <v>1.63</v>
      </c>
      <c r="I277" s="6">
        <v>1.68</v>
      </c>
      <c r="J277" s="6">
        <v>1.73</v>
      </c>
      <c r="K277" s="6">
        <v>1.79</v>
      </c>
      <c r="L277" s="6">
        <v>1.83</v>
      </c>
      <c r="M277" s="6">
        <v>1.87</v>
      </c>
      <c r="N277" s="6">
        <v>1.91</v>
      </c>
      <c r="O277" s="6">
        <v>1.94</v>
      </c>
      <c r="P277" s="6">
        <v>1.96</v>
      </c>
      <c r="Q277" s="6">
        <v>1.97</v>
      </c>
      <c r="R277" s="6">
        <v>1.97</v>
      </c>
      <c r="S277" s="6">
        <v>1.98</v>
      </c>
      <c r="T277" s="6">
        <v>1.98</v>
      </c>
      <c r="U277" s="6">
        <v>1.98</v>
      </c>
      <c r="V277" s="6">
        <v>1.97</v>
      </c>
      <c r="W277" s="6">
        <v>1.96</v>
      </c>
      <c r="X277" s="6">
        <v>1.94</v>
      </c>
      <c r="Y277" s="6">
        <v>1.93</v>
      </c>
      <c r="Z277" s="6">
        <v>1.93</v>
      </c>
      <c r="AA277" s="6">
        <v>1.91</v>
      </c>
      <c r="AB277" s="6">
        <v>1.89</v>
      </c>
      <c r="AC277" s="6">
        <v>1.88</v>
      </c>
      <c r="AD277" s="6">
        <v>1.86</v>
      </c>
      <c r="AE277" s="6">
        <v>1.85</v>
      </c>
      <c r="AF277" s="6">
        <v>1.84</v>
      </c>
      <c r="AG277" s="6">
        <v>1.82</v>
      </c>
      <c r="AH277" s="6">
        <v>1.81</v>
      </c>
      <c r="AI277" s="6">
        <v>1.79</v>
      </c>
      <c r="AJ277" s="6">
        <v>1.78</v>
      </c>
      <c r="AK277" s="6">
        <v>1.77</v>
      </c>
      <c r="AL277" s="6">
        <v>1.76</v>
      </c>
      <c r="AM277" s="6">
        <v>1.75</v>
      </c>
      <c r="AN277" s="6">
        <v>1.74</v>
      </c>
      <c r="AO277" s="6">
        <v>1.73</v>
      </c>
      <c r="AP277" s="6">
        <v>1.71</v>
      </c>
      <c r="AQ277" s="6">
        <v>1.7</v>
      </c>
      <c r="AR277" s="6">
        <v>1.69</v>
      </c>
      <c r="AS277" s="6">
        <v>1.68</v>
      </c>
      <c r="AT277" s="6">
        <v>1.67</v>
      </c>
      <c r="AU277" s="6">
        <v>1.66</v>
      </c>
      <c r="AV277" s="6">
        <v>1.65</v>
      </c>
      <c r="AW277" s="6">
        <v>1.64</v>
      </c>
      <c r="AX277" s="6">
        <v>1.63</v>
      </c>
      <c r="AY277" s="6">
        <v>1.62</v>
      </c>
    </row>
    <row r="278" spans="1:51" x14ac:dyDescent="0.2">
      <c r="A278" s="5">
        <v>45688</v>
      </c>
      <c r="B278" s="6">
        <v>1.54</v>
      </c>
      <c r="C278" s="6">
        <v>1.52</v>
      </c>
      <c r="D278" s="6">
        <v>1.51</v>
      </c>
      <c r="E278" s="6">
        <v>1.53</v>
      </c>
      <c r="F278" s="6">
        <v>1.57</v>
      </c>
      <c r="G278" s="6">
        <v>1.61</v>
      </c>
      <c r="H278" s="6">
        <v>1.66</v>
      </c>
      <c r="I278" s="6">
        <v>1.71</v>
      </c>
      <c r="J278" s="6">
        <v>1.76</v>
      </c>
      <c r="K278" s="6">
        <v>1.81</v>
      </c>
      <c r="L278" s="6">
        <v>1.85</v>
      </c>
      <c r="M278" s="6">
        <v>1.89</v>
      </c>
      <c r="N278" s="6">
        <v>1.93</v>
      </c>
      <c r="O278" s="6">
        <v>1.96</v>
      </c>
      <c r="P278" s="6">
        <v>1.98</v>
      </c>
      <c r="Q278" s="6">
        <v>1.98</v>
      </c>
      <c r="R278" s="6">
        <v>1.99</v>
      </c>
      <c r="S278" s="6">
        <v>1.99</v>
      </c>
      <c r="T278" s="6">
        <v>1.99</v>
      </c>
      <c r="U278" s="6">
        <v>2</v>
      </c>
      <c r="V278" s="6">
        <v>1.98</v>
      </c>
      <c r="W278" s="6">
        <v>1.97</v>
      </c>
      <c r="X278" s="6">
        <v>1.96</v>
      </c>
      <c r="Y278" s="6">
        <v>1.95</v>
      </c>
      <c r="Z278" s="6">
        <v>1.94</v>
      </c>
      <c r="AA278" s="6">
        <v>1.92</v>
      </c>
      <c r="AB278" s="6">
        <v>1.9</v>
      </c>
      <c r="AC278" s="6">
        <v>1.89</v>
      </c>
      <c r="AD278" s="6">
        <v>1.88</v>
      </c>
      <c r="AE278" s="6">
        <v>1.86</v>
      </c>
      <c r="AF278" s="6">
        <v>1.85</v>
      </c>
      <c r="AG278" s="6">
        <v>1.83</v>
      </c>
      <c r="AH278" s="6">
        <v>1.82</v>
      </c>
      <c r="AI278" s="6">
        <v>1.8</v>
      </c>
      <c r="AJ278" s="6">
        <v>1.79</v>
      </c>
      <c r="AK278" s="6">
        <v>1.78</v>
      </c>
      <c r="AL278" s="6">
        <v>1.77</v>
      </c>
      <c r="AM278" s="6">
        <v>1.76</v>
      </c>
      <c r="AN278" s="6">
        <v>1.75</v>
      </c>
      <c r="AO278" s="6">
        <v>1.74</v>
      </c>
      <c r="AP278" s="6">
        <v>1.72</v>
      </c>
      <c r="AQ278" s="6">
        <v>1.71</v>
      </c>
      <c r="AR278" s="6">
        <v>1.7</v>
      </c>
      <c r="AS278" s="6">
        <v>1.69</v>
      </c>
      <c r="AT278" s="6">
        <v>1.68</v>
      </c>
      <c r="AU278" s="6">
        <v>1.66</v>
      </c>
      <c r="AV278" s="6">
        <v>1.65</v>
      </c>
      <c r="AW278" s="6">
        <v>1.64</v>
      </c>
      <c r="AX278" s="6">
        <v>1.64</v>
      </c>
      <c r="AY278" s="6">
        <v>1.63</v>
      </c>
    </row>
    <row r="279" spans="1:51" x14ac:dyDescent="0.2">
      <c r="A279" s="5">
        <v>45716</v>
      </c>
      <c r="B279" s="6">
        <v>1.57</v>
      </c>
      <c r="C279" s="6">
        <v>1.55</v>
      </c>
      <c r="D279" s="6">
        <v>1.54</v>
      </c>
      <c r="E279" s="6">
        <v>1.56</v>
      </c>
      <c r="F279" s="6">
        <v>1.6</v>
      </c>
      <c r="G279" s="6">
        <v>1.64</v>
      </c>
      <c r="H279" s="6">
        <v>1.68</v>
      </c>
      <c r="I279" s="6">
        <v>1.73</v>
      </c>
      <c r="J279" s="6">
        <v>1.78</v>
      </c>
      <c r="K279" s="6">
        <v>1.83</v>
      </c>
      <c r="L279" s="6">
        <v>1.87</v>
      </c>
      <c r="M279" s="6">
        <v>1.91</v>
      </c>
      <c r="N279" s="6">
        <v>1.94</v>
      </c>
      <c r="O279" s="6">
        <v>1.97</v>
      </c>
      <c r="P279" s="6">
        <v>2</v>
      </c>
      <c r="Q279" s="6">
        <v>2</v>
      </c>
      <c r="R279" s="6">
        <v>2</v>
      </c>
      <c r="S279" s="6">
        <v>2.0099999999999998</v>
      </c>
      <c r="T279" s="6">
        <v>2.0099999999999998</v>
      </c>
      <c r="U279" s="6">
        <v>2.0099999999999998</v>
      </c>
      <c r="V279" s="6">
        <v>2</v>
      </c>
      <c r="W279" s="6">
        <v>1.98</v>
      </c>
      <c r="X279" s="6">
        <v>1.97</v>
      </c>
      <c r="Y279" s="6">
        <v>1.96</v>
      </c>
      <c r="Z279" s="6">
        <v>1.95</v>
      </c>
      <c r="AA279" s="6">
        <v>1.93</v>
      </c>
      <c r="AB279" s="6">
        <v>1.92</v>
      </c>
      <c r="AC279" s="6">
        <v>1.9</v>
      </c>
      <c r="AD279" s="6">
        <v>1.89</v>
      </c>
      <c r="AE279" s="6">
        <v>1.87</v>
      </c>
      <c r="AF279" s="6">
        <v>1.86</v>
      </c>
      <c r="AG279" s="6">
        <v>1.84</v>
      </c>
      <c r="AH279" s="6">
        <v>1.83</v>
      </c>
      <c r="AI279" s="6">
        <v>1.81</v>
      </c>
      <c r="AJ279" s="6">
        <v>1.8</v>
      </c>
      <c r="AK279" s="6">
        <v>1.79</v>
      </c>
      <c r="AL279" s="6">
        <v>1.78</v>
      </c>
      <c r="AM279" s="6">
        <v>1.77</v>
      </c>
      <c r="AN279" s="6">
        <v>1.76</v>
      </c>
      <c r="AO279" s="6">
        <v>1.75</v>
      </c>
      <c r="AP279" s="6">
        <v>1.73</v>
      </c>
      <c r="AQ279" s="6">
        <v>1.72</v>
      </c>
      <c r="AR279" s="6">
        <v>1.71</v>
      </c>
      <c r="AS279" s="6">
        <v>1.7</v>
      </c>
      <c r="AT279" s="6">
        <v>1.69</v>
      </c>
      <c r="AU279" s="6">
        <v>1.68</v>
      </c>
      <c r="AV279" s="6">
        <v>1.66</v>
      </c>
      <c r="AW279" s="6">
        <v>1.65</v>
      </c>
      <c r="AX279" s="6">
        <v>1.65</v>
      </c>
      <c r="AY279" s="6">
        <v>1.64</v>
      </c>
    </row>
    <row r="280" spans="1:51" x14ac:dyDescent="0.2">
      <c r="A280" s="5">
        <v>45747</v>
      </c>
      <c r="B280" s="6">
        <v>1.61</v>
      </c>
      <c r="C280" s="6">
        <v>1.58</v>
      </c>
      <c r="D280" s="6">
        <v>1.57</v>
      </c>
      <c r="E280" s="6">
        <v>1.59</v>
      </c>
      <c r="F280" s="6">
        <v>1.63</v>
      </c>
      <c r="G280" s="6">
        <v>1.67</v>
      </c>
      <c r="H280" s="6">
        <v>1.71</v>
      </c>
      <c r="I280" s="6">
        <v>1.76</v>
      </c>
      <c r="J280" s="6">
        <v>1.8</v>
      </c>
      <c r="K280" s="6">
        <v>1.85</v>
      </c>
      <c r="L280" s="6">
        <v>1.9</v>
      </c>
      <c r="M280" s="6">
        <v>1.93</v>
      </c>
      <c r="N280" s="6">
        <v>1.97</v>
      </c>
      <c r="O280" s="6">
        <v>1.99</v>
      </c>
      <c r="P280" s="6">
        <v>2.02</v>
      </c>
      <c r="Q280" s="6">
        <v>2.02</v>
      </c>
      <c r="R280" s="6">
        <v>2.02</v>
      </c>
      <c r="S280" s="6">
        <v>2.0299999999999998</v>
      </c>
      <c r="T280" s="6">
        <v>2.0299999999999998</v>
      </c>
      <c r="U280" s="6">
        <v>2.0299999999999998</v>
      </c>
      <c r="V280" s="6">
        <v>2.02</v>
      </c>
      <c r="W280" s="6">
        <v>2</v>
      </c>
      <c r="X280" s="6">
        <v>1.99</v>
      </c>
      <c r="Y280" s="6">
        <v>1.98</v>
      </c>
      <c r="Z280" s="6">
        <v>1.97</v>
      </c>
      <c r="AA280" s="6">
        <v>1.95</v>
      </c>
      <c r="AB280" s="6">
        <v>1.93</v>
      </c>
      <c r="AC280" s="6">
        <v>1.92</v>
      </c>
      <c r="AD280" s="6">
        <v>1.91</v>
      </c>
      <c r="AE280" s="6">
        <v>1.89</v>
      </c>
      <c r="AF280" s="6">
        <v>1.88</v>
      </c>
      <c r="AG280" s="6">
        <v>1.86</v>
      </c>
      <c r="AH280" s="6">
        <v>1.85</v>
      </c>
      <c r="AI280" s="6">
        <v>1.83</v>
      </c>
      <c r="AJ280" s="6">
        <v>1.82</v>
      </c>
      <c r="AK280" s="6">
        <v>1.81</v>
      </c>
      <c r="AL280" s="6">
        <v>1.8</v>
      </c>
      <c r="AM280" s="6">
        <v>1.78</v>
      </c>
      <c r="AN280" s="6">
        <v>1.77</v>
      </c>
      <c r="AO280" s="6">
        <v>1.76</v>
      </c>
      <c r="AP280" s="6">
        <v>1.75</v>
      </c>
      <c r="AQ280" s="6">
        <v>1.74</v>
      </c>
      <c r="AR280" s="6">
        <v>1.72</v>
      </c>
      <c r="AS280" s="6">
        <v>1.71</v>
      </c>
      <c r="AT280" s="6">
        <v>1.7</v>
      </c>
      <c r="AU280" s="6">
        <v>1.69</v>
      </c>
      <c r="AV280" s="6">
        <v>1.68</v>
      </c>
      <c r="AW280" s="6">
        <v>1.67</v>
      </c>
      <c r="AX280" s="6">
        <v>1.66</v>
      </c>
      <c r="AY280" s="6">
        <v>1.65</v>
      </c>
    </row>
    <row r="281" spans="1:51" x14ac:dyDescent="0.2">
      <c r="A281" s="5">
        <v>45777</v>
      </c>
      <c r="B281" s="6">
        <v>1.64</v>
      </c>
      <c r="C281" s="6">
        <v>1.61</v>
      </c>
      <c r="D281" s="6">
        <v>1.6</v>
      </c>
      <c r="E281" s="6">
        <v>1.62</v>
      </c>
      <c r="F281" s="6">
        <v>1.65</v>
      </c>
      <c r="G281" s="6">
        <v>1.69</v>
      </c>
      <c r="H281" s="6">
        <v>1.73</v>
      </c>
      <c r="I281" s="6">
        <v>1.78</v>
      </c>
      <c r="J281" s="6">
        <v>1.83</v>
      </c>
      <c r="K281" s="6">
        <v>1.87</v>
      </c>
      <c r="L281" s="6">
        <v>1.92</v>
      </c>
      <c r="M281" s="6">
        <v>1.96</v>
      </c>
      <c r="N281" s="6">
        <v>1.99</v>
      </c>
      <c r="O281" s="6">
        <v>2.02</v>
      </c>
      <c r="P281" s="6">
        <v>2.04</v>
      </c>
      <c r="Q281" s="6">
        <v>2.04</v>
      </c>
      <c r="R281" s="6">
        <v>2.04</v>
      </c>
      <c r="S281" s="6">
        <v>2.0499999999999998</v>
      </c>
      <c r="T281" s="6">
        <v>2.0499999999999998</v>
      </c>
      <c r="U281" s="6">
        <v>2.0499999999999998</v>
      </c>
      <c r="V281" s="6">
        <v>2.0299999999999998</v>
      </c>
      <c r="W281" s="6">
        <v>2.02</v>
      </c>
      <c r="X281" s="6">
        <v>2.0099999999999998</v>
      </c>
      <c r="Y281" s="6">
        <v>2</v>
      </c>
      <c r="Z281" s="6">
        <v>1.99</v>
      </c>
      <c r="AA281" s="6">
        <v>1.97</v>
      </c>
      <c r="AB281" s="6">
        <v>1.95</v>
      </c>
      <c r="AC281" s="6">
        <v>1.94</v>
      </c>
      <c r="AD281" s="6">
        <v>1.92</v>
      </c>
      <c r="AE281" s="6">
        <v>1.91</v>
      </c>
      <c r="AF281" s="6">
        <v>1.89</v>
      </c>
      <c r="AG281" s="6">
        <v>1.88</v>
      </c>
      <c r="AH281" s="6">
        <v>1.86</v>
      </c>
      <c r="AI281" s="6">
        <v>1.85</v>
      </c>
      <c r="AJ281" s="6">
        <v>1.83</v>
      </c>
      <c r="AK281" s="6">
        <v>1.82</v>
      </c>
      <c r="AL281" s="6">
        <v>1.81</v>
      </c>
      <c r="AM281" s="6">
        <v>1.8</v>
      </c>
      <c r="AN281" s="6">
        <v>1.79</v>
      </c>
      <c r="AO281" s="6">
        <v>1.78</v>
      </c>
      <c r="AP281" s="6">
        <v>1.76</v>
      </c>
      <c r="AQ281" s="6">
        <v>1.75</v>
      </c>
      <c r="AR281" s="6">
        <v>1.74</v>
      </c>
      <c r="AS281" s="6">
        <v>1.73</v>
      </c>
      <c r="AT281" s="6">
        <v>1.72</v>
      </c>
      <c r="AU281" s="6">
        <v>1.71</v>
      </c>
      <c r="AV281" s="6">
        <v>1.69</v>
      </c>
      <c r="AW281" s="6">
        <v>1.68</v>
      </c>
      <c r="AX281" s="6">
        <v>1.68</v>
      </c>
      <c r="AY281" s="6">
        <v>1.67</v>
      </c>
    </row>
    <row r="282" spans="1:51" x14ac:dyDescent="0.2">
      <c r="A282" s="5">
        <v>45808</v>
      </c>
      <c r="B282" s="6">
        <v>1.67</v>
      </c>
      <c r="C282" s="6">
        <v>1.64</v>
      </c>
      <c r="D282" s="6">
        <v>1.63</v>
      </c>
      <c r="E282" s="6">
        <v>1.65</v>
      </c>
      <c r="F282" s="6">
        <v>1.68</v>
      </c>
      <c r="G282" s="6">
        <v>1.72</v>
      </c>
      <c r="H282" s="6">
        <v>1.76</v>
      </c>
      <c r="I282" s="6">
        <v>1.8</v>
      </c>
      <c r="J282" s="6">
        <v>1.85</v>
      </c>
      <c r="K282" s="6">
        <v>1.9</v>
      </c>
      <c r="L282" s="6">
        <v>1.94</v>
      </c>
      <c r="M282" s="6">
        <v>1.98</v>
      </c>
      <c r="N282" s="6">
        <v>2.0099999999999998</v>
      </c>
      <c r="O282" s="6">
        <v>2.04</v>
      </c>
      <c r="P282" s="6">
        <v>2.06</v>
      </c>
      <c r="Q282" s="6">
        <v>2.06</v>
      </c>
      <c r="R282" s="6">
        <v>2.06</v>
      </c>
      <c r="S282" s="6">
        <v>2.0699999999999998</v>
      </c>
      <c r="T282" s="6">
        <v>2.0699999999999998</v>
      </c>
      <c r="U282" s="6">
        <v>2.0699999999999998</v>
      </c>
      <c r="V282" s="6">
        <v>2.0499999999999998</v>
      </c>
      <c r="W282" s="6">
        <v>2.04</v>
      </c>
      <c r="X282" s="6">
        <v>2.0299999999999998</v>
      </c>
      <c r="Y282" s="6">
        <v>2.0099999999999998</v>
      </c>
      <c r="Z282" s="6">
        <v>2</v>
      </c>
      <c r="AA282" s="6">
        <v>1.99</v>
      </c>
      <c r="AB282" s="6">
        <v>1.97</v>
      </c>
      <c r="AC282" s="6">
        <v>1.95</v>
      </c>
      <c r="AD282" s="6">
        <v>1.94</v>
      </c>
      <c r="AE282" s="6">
        <v>1.92</v>
      </c>
      <c r="AF282" s="6">
        <v>1.91</v>
      </c>
      <c r="AG282" s="6">
        <v>1.89</v>
      </c>
      <c r="AH282" s="6">
        <v>1.88</v>
      </c>
      <c r="AI282" s="6">
        <v>1.86</v>
      </c>
      <c r="AJ282" s="6">
        <v>1.85</v>
      </c>
      <c r="AK282" s="6">
        <v>1.84</v>
      </c>
      <c r="AL282" s="6">
        <v>1.83</v>
      </c>
      <c r="AM282" s="6">
        <v>1.82</v>
      </c>
      <c r="AN282" s="6">
        <v>1.81</v>
      </c>
      <c r="AO282" s="6">
        <v>1.8</v>
      </c>
      <c r="AP282" s="6">
        <v>1.78</v>
      </c>
      <c r="AQ282" s="6">
        <v>1.77</v>
      </c>
      <c r="AR282" s="6">
        <v>1.76</v>
      </c>
      <c r="AS282" s="6">
        <v>1.74</v>
      </c>
      <c r="AT282" s="6">
        <v>1.73</v>
      </c>
      <c r="AU282" s="6">
        <v>1.72</v>
      </c>
      <c r="AV282" s="6">
        <v>1.71</v>
      </c>
      <c r="AW282" s="6">
        <v>1.7</v>
      </c>
      <c r="AX282" s="6">
        <v>1.69</v>
      </c>
      <c r="AY282" s="6">
        <v>1.68</v>
      </c>
    </row>
    <row r="283" spans="1:51" x14ac:dyDescent="0.2">
      <c r="A283" s="5">
        <v>45838</v>
      </c>
      <c r="B283" s="6">
        <v>1.7</v>
      </c>
      <c r="C283" s="6">
        <v>1.67</v>
      </c>
      <c r="D283" s="6">
        <v>1.66</v>
      </c>
      <c r="E283" s="6">
        <v>1.68</v>
      </c>
      <c r="F283" s="6">
        <v>1.71</v>
      </c>
      <c r="G283" s="6">
        <v>1.74</v>
      </c>
      <c r="H283" s="6">
        <v>1.78</v>
      </c>
      <c r="I283" s="6">
        <v>1.83</v>
      </c>
      <c r="J283" s="6">
        <v>1.88</v>
      </c>
      <c r="K283" s="6">
        <v>1.92</v>
      </c>
      <c r="L283" s="6">
        <v>1.97</v>
      </c>
      <c r="M283" s="6">
        <v>2</v>
      </c>
      <c r="N283" s="6">
        <v>2.0299999999999998</v>
      </c>
      <c r="O283" s="6">
        <v>2.06</v>
      </c>
      <c r="P283" s="6">
        <v>2.08</v>
      </c>
      <c r="Q283" s="6">
        <v>2.08</v>
      </c>
      <c r="R283" s="6">
        <v>2.09</v>
      </c>
      <c r="S283" s="6">
        <v>2.09</v>
      </c>
      <c r="T283" s="6">
        <v>2.09</v>
      </c>
      <c r="U283" s="6">
        <v>2.09</v>
      </c>
      <c r="V283" s="6">
        <v>2.0699999999999998</v>
      </c>
      <c r="W283" s="6">
        <v>2.06</v>
      </c>
      <c r="X283" s="6">
        <v>2.0499999999999998</v>
      </c>
      <c r="Y283" s="6">
        <v>2.0299999999999998</v>
      </c>
      <c r="Z283" s="6">
        <v>2.02</v>
      </c>
      <c r="AA283" s="6">
        <v>2</v>
      </c>
      <c r="AB283" s="6">
        <v>1.99</v>
      </c>
      <c r="AC283" s="6">
        <v>1.97</v>
      </c>
      <c r="AD283" s="6">
        <v>1.96</v>
      </c>
      <c r="AE283" s="6">
        <v>1.94</v>
      </c>
      <c r="AF283" s="6">
        <v>1.93</v>
      </c>
      <c r="AG283" s="6">
        <v>1.91</v>
      </c>
      <c r="AH283" s="6">
        <v>1.9</v>
      </c>
      <c r="AI283" s="6">
        <v>1.88</v>
      </c>
      <c r="AJ283" s="6">
        <v>1.87</v>
      </c>
      <c r="AK283" s="6">
        <v>1.86</v>
      </c>
      <c r="AL283" s="6">
        <v>1.85</v>
      </c>
      <c r="AM283" s="6">
        <v>1.83</v>
      </c>
      <c r="AN283" s="6">
        <v>1.82</v>
      </c>
      <c r="AO283" s="6">
        <v>1.81</v>
      </c>
      <c r="AP283" s="6">
        <v>1.8</v>
      </c>
      <c r="AQ283" s="6">
        <v>1.79</v>
      </c>
      <c r="AR283" s="6">
        <v>1.77</v>
      </c>
      <c r="AS283" s="6">
        <v>1.76</v>
      </c>
      <c r="AT283" s="6">
        <v>1.75</v>
      </c>
      <c r="AU283" s="6">
        <v>1.74</v>
      </c>
      <c r="AV283" s="6">
        <v>1.73</v>
      </c>
      <c r="AW283" s="6">
        <v>1.72</v>
      </c>
      <c r="AX283" s="6">
        <v>1.71</v>
      </c>
      <c r="AY283" s="6">
        <v>1.7</v>
      </c>
    </row>
    <row r="284" spans="1:51" x14ac:dyDescent="0.2">
      <c r="A284" s="5">
        <v>45869</v>
      </c>
      <c r="B284" s="6">
        <v>1.73</v>
      </c>
      <c r="C284" s="6">
        <v>1.7</v>
      </c>
      <c r="D284" s="6">
        <v>1.69</v>
      </c>
      <c r="E284" s="6">
        <v>1.7</v>
      </c>
      <c r="F284" s="6">
        <v>1.73</v>
      </c>
      <c r="G284" s="6">
        <v>1.77</v>
      </c>
      <c r="H284" s="6">
        <v>1.81</v>
      </c>
      <c r="I284" s="6">
        <v>1.85</v>
      </c>
      <c r="J284" s="6">
        <v>1.9</v>
      </c>
      <c r="K284" s="6">
        <v>1.95</v>
      </c>
      <c r="L284" s="6">
        <v>1.99</v>
      </c>
      <c r="M284" s="6">
        <v>2.0299999999999998</v>
      </c>
      <c r="N284" s="6">
        <v>2.06</v>
      </c>
      <c r="O284" s="6">
        <v>2.08</v>
      </c>
      <c r="P284" s="6">
        <v>2.1</v>
      </c>
      <c r="Q284" s="6">
        <v>2.11</v>
      </c>
      <c r="R284" s="6">
        <v>2.11</v>
      </c>
      <c r="S284" s="6">
        <v>2.11</v>
      </c>
      <c r="T284" s="6">
        <v>2.11</v>
      </c>
      <c r="U284" s="6">
        <v>2.11</v>
      </c>
      <c r="V284" s="6">
        <v>2.09</v>
      </c>
      <c r="W284" s="6">
        <v>2.08</v>
      </c>
      <c r="X284" s="6">
        <v>2.0699999999999998</v>
      </c>
      <c r="Y284" s="6">
        <v>2.0499999999999998</v>
      </c>
      <c r="Z284" s="6">
        <v>2.04</v>
      </c>
      <c r="AA284" s="6">
        <v>2.02</v>
      </c>
      <c r="AB284" s="6">
        <v>2.0099999999999998</v>
      </c>
      <c r="AC284" s="6">
        <v>1.99</v>
      </c>
      <c r="AD284" s="6">
        <v>1.98</v>
      </c>
      <c r="AE284" s="6">
        <v>1.96</v>
      </c>
      <c r="AF284" s="6">
        <v>1.95</v>
      </c>
      <c r="AG284" s="6">
        <v>1.93</v>
      </c>
      <c r="AH284" s="6">
        <v>1.91</v>
      </c>
      <c r="AI284" s="6">
        <v>1.9</v>
      </c>
      <c r="AJ284" s="6">
        <v>1.89</v>
      </c>
      <c r="AK284" s="6">
        <v>1.88</v>
      </c>
      <c r="AL284" s="6">
        <v>1.86</v>
      </c>
      <c r="AM284" s="6">
        <v>1.85</v>
      </c>
      <c r="AN284" s="6">
        <v>1.84</v>
      </c>
      <c r="AO284" s="6">
        <v>1.83</v>
      </c>
      <c r="AP284" s="6">
        <v>1.82</v>
      </c>
      <c r="AQ284" s="6">
        <v>1.8</v>
      </c>
      <c r="AR284" s="6">
        <v>1.79</v>
      </c>
      <c r="AS284" s="6">
        <v>1.78</v>
      </c>
      <c r="AT284" s="6">
        <v>1.77</v>
      </c>
      <c r="AU284" s="6">
        <v>1.76</v>
      </c>
      <c r="AV284" s="6">
        <v>1.75</v>
      </c>
      <c r="AW284" s="6">
        <v>1.74</v>
      </c>
      <c r="AX284" s="6">
        <v>1.73</v>
      </c>
      <c r="AY284" s="6">
        <v>1.72</v>
      </c>
    </row>
    <row r="285" spans="1:51" x14ac:dyDescent="0.2">
      <c r="A285" s="5">
        <v>45900</v>
      </c>
      <c r="B285" s="6">
        <v>1.76</v>
      </c>
      <c r="C285" s="6">
        <v>1.73</v>
      </c>
      <c r="D285" s="6">
        <v>1.72</v>
      </c>
      <c r="E285" s="6">
        <v>1.73</v>
      </c>
      <c r="F285" s="6">
        <v>1.76</v>
      </c>
      <c r="G285" s="6">
        <v>1.8</v>
      </c>
      <c r="H285" s="6">
        <v>1.84</v>
      </c>
      <c r="I285" s="6">
        <v>1.88</v>
      </c>
      <c r="J285" s="6">
        <v>1.93</v>
      </c>
      <c r="K285" s="6">
        <v>1.97</v>
      </c>
      <c r="L285" s="6">
        <v>2.0099999999999998</v>
      </c>
      <c r="M285" s="6">
        <v>2.0499999999999998</v>
      </c>
      <c r="N285" s="6">
        <v>2.08</v>
      </c>
      <c r="O285" s="6">
        <v>2.11</v>
      </c>
      <c r="P285" s="6">
        <v>2.13</v>
      </c>
      <c r="Q285" s="6">
        <v>2.13</v>
      </c>
      <c r="R285" s="6">
        <v>2.13</v>
      </c>
      <c r="S285" s="6">
        <v>2.13</v>
      </c>
      <c r="T285" s="6">
        <v>2.13</v>
      </c>
      <c r="U285" s="6">
        <v>2.13</v>
      </c>
      <c r="V285" s="6">
        <v>2.12</v>
      </c>
      <c r="W285" s="6">
        <v>2.1</v>
      </c>
      <c r="X285" s="6">
        <v>2.09</v>
      </c>
      <c r="Y285" s="6">
        <v>2.0699999999999998</v>
      </c>
      <c r="Z285" s="6">
        <v>2.06</v>
      </c>
      <c r="AA285" s="6">
        <v>2.04</v>
      </c>
      <c r="AB285" s="6">
        <v>2.0299999999999998</v>
      </c>
      <c r="AC285" s="6">
        <v>2.0099999999999998</v>
      </c>
      <c r="AD285" s="6">
        <v>2</v>
      </c>
      <c r="AE285" s="6">
        <v>1.98</v>
      </c>
      <c r="AF285" s="6">
        <v>1.97</v>
      </c>
      <c r="AG285" s="6">
        <v>1.95</v>
      </c>
      <c r="AH285" s="6">
        <v>1.94</v>
      </c>
      <c r="AI285" s="6">
        <v>1.92</v>
      </c>
      <c r="AJ285" s="6">
        <v>1.91</v>
      </c>
      <c r="AK285" s="6">
        <v>1.9</v>
      </c>
      <c r="AL285" s="6">
        <v>1.88</v>
      </c>
      <c r="AM285" s="6">
        <v>1.87</v>
      </c>
      <c r="AN285" s="6">
        <v>1.86</v>
      </c>
      <c r="AO285" s="6">
        <v>1.85</v>
      </c>
      <c r="AP285" s="6">
        <v>1.84</v>
      </c>
      <c r="AQ285" s="6">
        <v>1.83</v>
      </c>
      <c r="AR285" s="6">
        <v>1.81</v>
      </c>
      <c r="AS285" s="6">
        <v>1.8</v>
      </c>
      <c r="AT285" s="6">
        <v>1.79</v>
      </c>
      <c r="AU285" s="6">
        <v>1.78</v>
      </c>
      <c r="AV285" s="6">
        <v>1.77</v>
      </c>
      <c r="AW285" s="6">
        <v>1.76</v>
      </c>
      <c r="AX285" s="6">
        <v>1.75</v>
      </c>
      <c r="AY285" s="6">
        <v>1.74</v>
      </c>
    </row>
    <row r="286" spans="1:51" x14ac:dyDescent="0.2">
      <c r="A286" s="5">
        <v>45930</v>
      </c>
      <c r="B286" s="6">
        <v>1.79</v>
      </c>
      <c r="C286" s="6">
        <v>1.76</v>
      </c>
      <c r="D286" s="6">
        <v>1.75</v>
      </c>
      <c r="E286" s="6">
        <v>1.76</v>
      </c>
      <c r="F286" s="6">
        <v>1.79</v>
      </c>
      <c r="G286" s="6">
        <v>1.82</v>
      </c>
      <c r="H286" s="6">
        <v>1.86</v>
      </c>
      <c r="I286" s="6">
        <v>1.91</v>
      </c>
      <c r="J286" s="6">
        <v>1.95</v>
      </c>
      <c r="K286" s="6">
        <v>1.99</v>
      </c>
      <c r="L286" s="6">
        <v>2.04</v>
      </c>
      <c r="M286" s="6">
        <v>2.0699999999999998</v>
      </c>
      <c r="N286" s="6">
        <v>2.1</v>
      </c>
      <c r="O286" s="6">
        <v>2.13</v>
      </c>
      <c r="P286" s="6">
        <v>2.15</v>
      </c>
      <c r="Q286" s="6">
        <v>2.15</v>
      </c>
      <c r="R286" s="6">
        <v>2.15</v>
      </c>
      <c r="S286" s="6">
        <v>2.15</v>
      </c>
      <c r="T286" s="6">
        <v>2.15</v>
      </c>
      <c r="U286" s="6">
        <v>2.15</v>
      </c>
      <c r="V286" s="6">
        <v>2.14</v>
      </c>
      <c r="W286" s="6">
        <v>2.12</v>
      </c>
      <c r="X286" s="6">
        <v>2.11</v>
      </c>
      <c r="Y286" s="6">
        <v>2.09</v>
      </c>
      <c r="Z286" s="6">
        <v>2.08</v>
      </c>
      <c r="AA286" s="6">
        <v>2.06</v>
      </c>
      <c r="AB286" s="6">
        <v>2.0499999999999998</v>
      </c>
      <c r="AC286" s="6">
        <v>2.0299999999999998</v>
      </c>
      <c r="AD286" s="6">
        <v>2.02</v>
      </c>
      <c r="AE286" s="6">
        <v>2</v>
      </c>
      <c r="AF286" s="6">
        <v>1.99</v>
      </c>
      <c r="AG286" s="6">
        <v>1.97</v>
      </c>
      <c r="AH286" s="6">
        <v>1.95</v>
      </c>
      <c r="AI286" s="6">
        <v>1.94</v>
      </c>
      <c r="AJ286" s="6">
        <v>1.93</v>
      </c>
      <c r="AK286" s="6">
        <v>1.92</v>
      </c>
      <c r="AL286" s="6">
        <v>1.9</v>
      </c>
      <c r="AM286" s="6">
        <v>1.89</v>
      </c>
      <c r="AN286" s="6">
        <v>1.88</v>
      </c>
      <c r="AO286" s="6">
        <v>1.87</v>
      </c>
      <c r="AP286" s="6">
        <v>1.86</v>
      </c>
      <c r="AQ286" s="6">
        <v>1.84</v>
      </c>
      <c r="AR286" s="6">
        <v>1.83</v>
      </c>
      <c r="AS286" s="6">
        <v>1.82</v>
      </c>
      <c r="AT286" s="6">
        <v>1.81</v>
      </c>
      <c r="AU286" s="6">
        <v>1.8</v>
      </c>
      <c r="AV286" s="6">
        <v>1.79</v>
      </c>
      <c r="AW286" s="6">
        <v>1.78</v>
      </c>
      <c r="AX286" s="6">
        <v>1.77</v>
      </c>
      <c r="AY286" s="6">
        <v>1.76</v>
      </c>
    </row>
    <row r="287" spans="1:51" x14ac:dyDescent="0.2">
      <c r="A287" s="5">
        <v>45961</v>
      </c>
      <c r="B287" s="6">
        <v>1.82</v>
      </c>
      <c r="C287" s="6">
        <v>1.79</v>
      </c>
      <c r="D287" s="6">
        <v>1.78</v>
      </c>
      <c r="E287" s="6">
        <v>1.79</v>
      </c>
      <c r="F287" s="6">
        <v>1.82</v>
      </c>
      <c r="G287" s="6">
        <v>1.85</v>
      </c>
      <c r="H287" s="6">
        <v>1.89</v>
      </c>
      <c r="I287" s="6">
        <v>1.93</v>
      </c>
      <c r="J287" s="6">
        <v>1.97</v>
      </c>
      <c r="K287" s="6">
        <v>2.02</v>
      </c>
      <c r="L287" s="6">
        <v>2.06</v>
      </c>
      <c r="M287" s="6">
        <v>2.09</v>
      </c>
      <c r="N287" s="6">
        <v>2.12</v>
      </c>
      <c r="O287" s="6">
        <v>2.15</v>
      </c>
      <c r="P287" s="6">
        <v>2.17</v>
      </c>
      <c r="Q287" s="6">
        <v>2.17</v>
      </c>
      <c r="R287" s="6">
        <v>2.17</v>
      </c>
      <c r="S287" s="6">
        <v>2.17</v>
      </c>
      <c r="T287" s="6">
        <v>2.17</v>
      </c>
      <c r="U287" s="6">
        <v>2.17</v>
      </c>
      <c r="V287" s="6">
        <v>2.16</v>
      </c>
      <c r="W287" s="6">
        <v>2.14</v>
      </c>
      <c r="X287" s="6">
        <v>2.13</v>
      </c>
      <c r="Y287" s="6">
        <v>2.11</v>
      </c>
      <c r="Z287" s="6">
        <v>2.1</v>
      </c>
      <c r="AA287" s="6">
        <v>2.08</v>
      </c>
      <c r="AB287" s="6">
        <v>2.0699999999999998</v>
      </c>
      <c r="AC287" s="6">
        <v>2.0499999999999998</v>
      </c>
      <c r="AD287" s="6">
        <v>2.04</v>
      </c>
      <c r="AE287" s="6">
        <v>2.02</v>
      </c>
      <c r="AF287" s="6">
        <v>2</v>
      </c>
      <c r="AG287" s="6">
        <v>1.99</v>
      </c>
      <c r="AH287" s="6">
        <v>1.97</v>
      </c>
      <c r="AI287" s="6">
        <v>1.96</v>
      </c>
      <c r="AJ287" s="6">
        <v>1.95</v>
      </c>
      <c r="AK287" s="6">
        <v>1.93</v>
      </c>
      <c r="AL287" s="6">
        <v>1.92</v>
      </c>
      <c r="AM287" s="6">
        <v>1.91</v>
      </c>
      <c r="AN287" s="6">
        <v>1.9</v>
      </c>
      <c r="AO287" s="6">
        <v>1.89</v>
      </c>
      <c r="AP287" s="6">
        <v>1.88</v>
      </c>
      <c r="AQ287" s="6">
        <v>1.86</v>
      </c>
      <c r="AR287" s="6">
        <v>1.85</v>
      </c>
      <c r="AS287" s="6">
        <v>1.84</v>
      </c>
      <c r="AT287" s="6">
        <v>1.83</v>
      </c>
      <c r="AU287" s="6">
        <v>1.81</v>
      </c>
      <c r="AV287" s="6">
        <v>1.8</v>
      </c>
      <c r="AW287" s="6">
        <v>1.79</v>
      </c>
      <c r="AX287" s="6">
        <v>1.78</v>
      </c>
      <c r="AY287" s="6">
        <v>1.77</v>
      </c>
    </row>
    <row r="288" spans="1:51" x14ac:dyDescent="0.2">
      <c r="A288" s="5">
        <v>45991</v>
      </c>
      <c r="B288" s="6">
        <v>1.85</v>
      </c>
      <c r="C288" s="6">
        <v>1.82</v>
      </c>
      <c r="D288" s="6">
        <v>1.81</v>
      </c>
      <c r="E288" s="6">
        <v>1.82</v>
      </c>
      <c r="F288" s="6">
        <v>1.84</v>
      </c>
      <c r="G288" s="6">
        <v>1.88</v>
      </c>
      <c r="H288" s="6">
        <v>1.91</v>
      </c>
      <c r="I288" s="6">
        <v>1.96</v>
      </c>
      <c r="J288" s="6">
        <v>2</v>
      </c>
      <c r="K288" s="6">
        <v>2.04</v>
      </c>
      <c r="L288" s="6">
        <v>2.08</v>
      </c>
      <c r="M288" s="6">
        <v>2.12</v>
      </c>
      <c r="N288" s="6">
        <v>2.15</v>
      </c>
      <c r="O288" s="6">
        <v>2.17</v>
      </c>
      <c r="P288" s="6">
        <v>2.19</v>
      </c>
      <c r="Q288" s="6">
        <v>2.19</v>
      </c>
      <c r="R288" s="6">
        <v>2.19</v>
      </c>
      <c r="S288" s="6">
        <v>2.19</v>
      </c>
      <c r="T288" s="6">
        <v>2.19</v>
      </c>
      <c r="U288" s="6">
        <v>2.19</v>
      </c>
      <c r="V288" s="6">
        <v>2.1800000000000002</v>
      </c>
      <c r="W288" s="6">
        <v>2.16</v>
      </c>
      <c r="X288" s="6">
        <v>2.15</v>
      </c>
      <c r="Y288" s="6">
        <v>2.14</v>
      </c>
      <c r="Z288" s="6">
        <v>2.12</v>
      </c>
      <c r="AA288" s="6">
        <v>2.11</v>
      </c>
      <c r="AB288" s="6">
        <v>2.09</v>
      </c>
      <c r="AC288" s="6">
        <v>2.0699999999999998</v>
      </c>
      <c r="AD288" s="6">
        <v>2.06</v>
      </c>
      <c r="AE288" s="6">
        <v>2.04</v>
      </c>
      <c r="AF288" s="6">
        <v>2.0299999999999998</v>
      </c>
      <c r="AG288" s="6">
        <v>2.0099999999999998</v>
      </c>
      <c r="AH288" s="6">
        <v>1.99</v>
      </c>
      <c r="AI288" s="6">
        <v>1.98</v>
      </c>
      <c r="AJ288" s="6">
        <v>1.97</v>
      </c>
      <c r="AK288" s="6">
        <v>1.95</v>
      </c>
      <c r="AL288" s="6">
        <v>1.94</v>
      </c>
      <c r="AM288" s="6">
        <v>1.93</v>
      </c>
      <c r="AN288" s="6">
        <v>1.92</v>
      </c>
      <c r="AO288" s="6">
        <v>1.91</v>
      </c>
      <c r="AP288" s="6">
        <v>1.9</v>
      </c>
      <c r="AQ288" s="6">
        <v>1.88</v>
      </c>
      <c r="AR288" s="6">
        <v>1.87</v>
      </c>
      <c r="AS288" s="6">
        <v>1.86</v>
      </c>
      <c r="AT288" s="6">
        <v>1.85</v>
      </c>
      <c r="AU288" s="6">
        <v>1.83</v>
      </c>
      <c r="AV288" s="6">
        <v>1.82</v>
      </c>
      <c r="AW288" s="6">
        <v>1.81</v>
      </c>
      <c r="AX288" s="6">
        <v>1.8</v>
      </c>
      <c r="AY288" s="6">
        <v>1.79</v>
      </c>
    </row>
    <row r="289" spans="1:51" x14ac:dyDescent="0.2">
      <c r="A289" s="5">
        <v>46022</v>
      </c>
      <c r="B289" s="6">
        <v>1.88</v>
      </c>
      <c r="C289" s="6">
        <v>1.85</v>
      </c>
      <c r="D289" s="6">
        <v>1.84</v>
      </c>
      <c r="E289" s="6">
        <v>1.85</v>
      </c>
      <c r="F289" s="6">
        <v>1.87</v>
      </c>
      <c r="G289" s="6">
        <v>1.9</v>
      </c>
      <c r="H289" s="6">
        <v>1.94</v>
      </c>
      <c r="I289" s="6">
        <v>1.98</v>
      </c>
      <c r="J289" s="6">
        <v>2.02</v>
      </c>
      <c r="K289" s="6">
        <v>2.0699999999999998</v>
      </c>
      <c r="L289" s="6">
        <v>2.11</v>
      </c>
      <c r="M289" s="6">
        <v>2.14</v>
      </c>
      <c r="N289" s="6">
        <v>2.17</v>
      </c>
      <c r="O289" s="6">
        <v>2.2000000000000002</v>
      </c>
      <c r="P289" s="6">
        <v>2.2200000000000002</v>
      </c>
      <c r="Q289" s="6">
        <v>2.2200000000000002</v>
      </c>
      <c r="R289" s="6">
        <v>2.2200000000000002</v>
      </c>
      <c r="S289" s="6">
        <v>2.2200000000000002</v>
      </c>
      <c r="T289" s="6">
        <v>2.2200000000000002</v>
      </c>
      <c r="U289" s="6">
        <v>2.2200000000000002</v>
      </c>
      <c r="V289" s="6">
        <v>2.2000000000000002</v>
      </c>
      <c r="W289" s="6">
        <v>2.19</v>
      </c>
      <c r="X289" s="6">
        <v>2.17</v>
      </c>
      <c r="Y289" s="6">
        <v>2.16</v>
      </c>
      <c r="Z289" s="6">
        <v>2.15</v>
      </c>
      <c r="AA289" s="6">
        <v>2.13</v>
      </c>
      <c r="AB289" s="6">
        <v>2.11</v>
      </c>
      <c r="AC289" s="6">
        <v>2.09</v>
      </c>
      <c r="AD289" s="6">
        <v>2.08</v>
      </c>
      <c r="AE289" s="6">
        <v>2.0699999999999998</v>
      </c>
      <c r="AF289" s="6">
        <v>2.0499999999999998</v>
      </c>
      <c r="AG289" s="6">
        <v>2.0299999999999998</v>
      </c>
      <c r="AH289" s="6">
        <v>2.02</v>
      </c>
      <c r="AI289" s="6">
        <v>2</v>
      </c>
      <c r="AJ289" s="6">
        <v>1.99</v>
      </c>
      <c r="AK289" s="6">
        <v>1.98</v>
      </c>
      <c r="AL289" s="6">
        <v>1.97</v>
      </c>
      <c r="AM289" s="6">
        <v>1.95</v>
      </c>
      <c r="AN289" s="6">
        <v>1.94</v>
      </c>
      <c r="AO289" s="6">
        <v>1.93</v>
      </c>
      <c r="AP289" s="6">
        <v>1.92</v>
      </c>
      <c r="AQ289" s="6">
        <v>1.9</v>
      </c>
      <c r="AR289" s="6">
        <v>1.89</v>
      </c>
      <c r="AS289" s="6">
        <v>1.88</v>
      </c>
      <c r="AT289" s="6">
        <v>1.87</v>
      </c>
      <c r="AU289" s="6">
        <v>1.86</v>
      </c>
      <c r="AV289" s="6">
        <v>1.84</v>
      </c>
      <c r="AW289" s="6">
        <v>1.83</v>
      </c>
      <c r="AX289" s="6">
        <v>1.82</v>
      </c>
      <c r="AY289" s="6">
        <v>1.81</v>
      </c>
    </row>
    <row r="290" spans="1:51" x14ac:dyDescent="0.2">
      <c r="A290" s="5">
        <v>46053</v>
      </c>
      <c r="B290" s="6">
        <v>1.91</v>
      </c>
      <c r="C290" s="6">
        <v>1.88</v>
      </c>
      <c r="D290" s="6">
        <v>1.87</v>
      </c>
      <c r="E290" s="6">
        <v>1.88</v>
      </c>
      <c r="F290" s="6">
        <v>1.9</v>
      </c>
      <c r="G290" s="6">
        <v>1.93</v>
      </c>
      <c r="H290" s="6">
        <v>1.97</v>
      </c>
      <c r="I290" s="6">
        <v>2.0099999999999998</v>
      </c>
      <c r="J290" s="6">
        <v>2.0499999999999998</v>
      </c>
      <c r="K290" s="6">
        <v>2.09</v>
      </c>
      <c r="L290" s="6">
        <v>2.14</v>
      </c>
      <c r="M290" s="6">
        <v>2.17</v>
      </c>
      <c r="N290" s="6">
        <v>2.2000000000000002</v>
      </c>
      <c r="O290" s="6">
        <v>2.2200000000000002</v>
      </c>
      <c r="P290" s="6">
        <v>2.2400000000000002</v>
      </c>
      <c r="Q290" s="6">
        <v>2.2400000000000002</v>
      </c>
      <c r="R290" s="6">
        <v>2.2400000000000002</v>
      </c>
      <c r="S290" s="6">
        <v>2.2400000000000002</v>
      </c>
      <c r="T290" s="6">
        <v>2.2400000000000002</v>
      </c>
      <c r="U290" s="6">
        <v>2.2400000000000002</v>
      </c>
      <c r="V290" s="6">
        <v>2.23</v>
      </c>
      <c r="W290" s="6">
        <v>2.21</v>
      </c>
      <c r="X290" s="6">
        <v>2.2000000000000002</v>
      </c>
      <c r="Y290" s="6">
        <v>2.1800000000000002</v>
      </c>
      <c r="Z290" s="6">
        <v>2.17</v>
      </c>
      <c r="AA290" s="6">
        <v>2.15</v>
      </c>
      <c r="AB290" s="6">
        <v>2.14</v>
      </c>
      <c r="AC290" s="6">
        <v>2.12</v>
      </c>
      <c r="AD290" s="6">
        <v>2.1</v>
      </c>
      <c r="AE290" s="6">
        <v>2.09</v>
      </c>
      <c r="AF290" s="6">
        <v>2.0699999999999998</v>
      </c>
      <c r="AG290" s="6">
        <v>2.06</v>
      </c>
      <c r="AH290" s="6">
        <v>2.04</v>
      </c>
      <c r="AI290" s="6">
        <v>2.0299999999999998</v>
      </c>
      <c r="AJ290" s="6">
        <v>2.0099999999999998</v>
      </c>
      <c r="AK290" s="6">
        <v>2</v>
      </c>
      <c r="AL290" s="6">
        <v>1.99</v>
      </c>
      <c r="AM290" s="6">
        <v>1.98</v>
      </c>
      <c r="AN290" s="6">
        <v>1.97</v>
      </c>
      <c r="AO290" s="6">
        <v>1.96</v>
      </c>
      <c r="AP290" s="6">
        <v>1.94</v>
      </c>
      <c r="AQ290" s="6">
        <v>1.93</v>
      </c>
      <c r="AR290" s="6">
        <v>1.91</v>
      </c>
      <c r="AS290" s="6">
        <v>1.9</v>
      </c>
      <c r="AT290" s="6">
        <v>1.89</v>
      </c>
      <c r="AU290" s="6">
        <v>1.88</v>
      </c>
      <c r="AV290" s="6">
        <v>1.87</v>
      </c>
      <c r="AW290" s="6">
        <v>1.86</v>
      </c>
      <c r="AX290" s="6">
        <v>1.85</v>
      </c>
      <c r="AY290" s="6">
        <v>1.84</v>
      </c>
    </row>
    <row r="291" spans="1:51" x14ac:dyDescent="0.2">
      <c r="A291" s="5">
        <v>46081</v>
      </c>
      <c r="B291" s="6">
        <v>1.95</v>
      </c>
      <c r="C291" s="6">
        <v>1.91</v>
      </c>
      <c r="D291" s="6">
        <v>1.9</v>
      </c>
      <c r="E291" s="6">
        <v>1.91</v>
      </c>
      <c r="F291" s="6">
        <v>1.93</v>
      </c>
      <c r="G291" s="6">
        <v>1.96</v>
      </c>
      <c r="H291" s="6">
        <v>2</v>
      </c>
      <c r="I291" s="6">
        <v>2.04</v>
      </c>
      <c r="J291" s="6">
        <v>2.08</v>
      </c>
      <c r="K291" s="6">
        <v>2.12</v>
      </c>
      <c r="L291" s="6">
        <v>2.16</v>
      </c>
      <c r="M291" s="6">
        <v>2.2000000000000002</v>
      </c>
      <c r="N291" s="6">
        <v>2.23</v>
      </c>
      <c r="O291" s="6">
        <v>2.25</v>
      </c>
      <c r="P291" s="6">
        <v>2.27</v>
      </c>
      <c r="Q291" s="6">
        <v>2.27</v>
      </c>
      <c r="R291" s="6">
        <v>2.27</v>
      </c>
      <c r="S291" s="6">
        <v>2.27</v>
      </c>
      <c r="T291" s="6">
        <v>2.27</v>
      </c>
      <c r="U291" s="6">
        <v>2.27</v>
      </c>
      <c r="V291" s="6">
        <v>2.25</v>
      </c>
      <c r="W291" s="6">
        <v>2.2400000000000002</v>
      </c>
      <c r="X291" s="6">
        <v>2.2200000000000002</v>
      </c>
      <c r="Y291" s="6">
        <v>2.21</v>
      </c>
      <c r="Z291" s="6">
        <v>2.2000000000000002</v>
      </c>
      <c r="AA291" s="6">
        <v>2.1800000000000002</v>
      </c>
      <c r="AB291" s="6">
        <v>2.16</v>
      </c>
      <c r="AC291" s="6">
        <v>2.14</v>
      </c>
      <c r="AD291" s="6">
        <v>2.13</v>
      </c>
      <c r="AE291" s="6">
        <v>2.11</v>
      </c>
      <c r="AF291" s="6">
        <v>2.1</v>
      </c>
      <c r="AG291" s="6">
        <v>2.08</v>
      </c>
      <c r="AH291" s="6">
        <v>2.06</v>
      </c>
      <c r="AI291" s="6">
        <v>2.0499999999999998</v>
      </c>
      <c r="AJ291" s="6">
        <v>2.04</v>
      </c>
      <c r="AK291" s="6">
        <v>2.02</v>
      </c>
      <c r="AL291" s="6">
        <v>2.0099999999999998</v>
      </c>
      <c r="AM291" s="6">
        <v>2</v>
      </c>
      <c r="AN291" s="6">
        <v>1.99</v>
      </c>
      <c r="AO291" s="6">
        <v>1.98</v>
      </c>
      <c r="AP291" s="6">
        <v>1.96</v>
      </c>
      <c r="AQ291" s="6">
        <v>1.95</v>
      </c>
      <c r="AR291" s="6">
        <v>1.94</v>
      </c>
      <c r="AS291" s="6">
        <v>1.92</v>
      </c>
      <c r="AT291" s="6">
        <v>1.91</v>
      </c>
      <c r="AU291" s="6">
        <v>1.9</v>
      </c>
      <c r="AV291" s="6">
        <v>1.89</v>
      </c>
      <c r="AW291" s="6">
        <v>1.88</v>
      </c>
      <c r="AX291" s="6">
        <v>1.87</v>
      </c>
      <c r="AY291" s="6">
        <v>1.86</v>
      </c>
    </row>
    <row r="292" spans="1:51" s="16" customFormat="1" x14ac:dyDescent="0.2">
      <c r="A292" s="12">
        <v>46112</v>
      </c>
      <c r="B292" s="13">
        <f>ROUND(AVERAGE(Zinsswaps!B209:B292)+'iBoxx Extrapolation'!$I292,2)</f>
        <v>1.98</v>
      </c>
      <c r="C292" s="13">
        <f>ROUND(AVERAGE(Zinsswaps!C209:C292)+'iBoxx Extrapolation'!$I292,2)</f>
        <v>1.95</v>
      </c>
      <c r="D292" s="13">
        <f>ROUND(AVERAGE(Zinsswaps!D209:D292)+'iBoxx Extrapolation'!$I292,2)</f>
        <v>1.93</v>
      </c>
      <c r="E292" s="13">
        <f>ROUND(AVERAGE(Zinsswaps!E209:E292)+'iBoxx Extrapolation'!$I292,2)</f>
        <v>1.94</v>
      </c>
      <c r="F292" s="13">
        <f>ROUND(AVERAGE(Zinsswaps!F209:F292)+'iBoxx Extrapolation'!$I292,2)</f>
        <v>1.97</v>
      </c>
      <c r="G292" s="13">
        <f>ROUND(AVERAGE(Zinsswaps!G209:G292)+'iBoxx Extrapolation'!$I292,2)</f>
        <v>2</v>
      </c>
      <c r="H292" s="13">
        <f>ROUND(AVERAGE(Zinsswaps!H209:H292)+'iBoxx Extrapolation'!$I292,2)</f>
        <v>2.0299999999999998</v>
      </c>
      <c r="I292" s="13">
        <f>ROUND(AVERAGE(Zinsswaps!I209:I292)+'iBoxx Extrapolation'!$I292,2)</f>
        <v>2.0699999999999998</v>
      </c>
      <c r="J292" s="13">
        <f>ROUND(AVERAGE(Zinsswaps!J209:J292)+'iBoxx Extrapolation'!$I292,2)</f>
        <v>2.11</v>
      </c>
      <c r="K292" s="13">
        <f>ROUND(AVERAGE(Zinsswaps!K209:K292)+'iBoxx Extrapolation'!$I292,2)</f>
        <v>2.16</v>
      </c>
      <c r="L292" s="13">
        <f>ROUND(AVERAGE(Zinsswaps!L209:L292)+'iBoxx Extrapolation'!$I292,2)</f>
        <v>2.2000000000000002</v>
      </c>
      <c r="M292" s="13">
        <f>ROUND(AVERAGE(Zinsswaps!M209:M292)+'iBoxx Extrapolation'!$I292,2)</f>
        <v>2.23</v>
      </c>
      <c r="N292" s="13">
        <f>ROUND(AVERAGE(Zinsswaps!N209:N292)+'iBoxx Extrapolation'!$I292,2)</f>
        <v>2.2599999999999998</v>
      </c>
      <c r="O292" s="13">
        <f>ROUND(AVERAGE(Zinsswaps!O209:O292)+'iBoxx Extrapolation'!$I292,2)</f>
        <v>2.2799999999999998</v>
      </c>
      <c r="P292" s="13">
        <f>ROUND(AVERAGE(Zinsswaps!P209:P292)+'iBoxx Extrapolation'!$I292,2)</f>
        <v>2.2999999999999998</v>
      </c>
      <c r="Q292" s="13">
        <f>ROUND(AVERAGE(Zinsswaps!Q209:Q292)+'iBoxx Extrapolation'!$I292,2)</f>
        <v>2.2999999999999998</v>
      </c>
      <c r="R292" s="13">
        <f>ROUND(AVERAGE(Zinsswaps!R209:R292)+'iBoxx Extrapolation'!$I292,2)</f>
        <v>2.2999999999999998</v>
      </c>
      <c r="S292" s="13">
        <f>ROUND(AVERAGE(Zinsswaps!S209:S292)+'iBoxx Extrapolation'!$I292,2)</f>
        <v>2.2999999999999998</v>
      </c>
      <c r="T292" s="13">
        <f>ROUND(AVERAGE(Zinsswaps!T209:T292)+'iBoxx Extrapolation'!$I292,2)</f>
        <v>2.2999999999999998</v>
      </c>
      <c r="U292" s="13">
        <f>ROUND(AVERAGE(Zinsswaps!U209:U292)+'iBoxx Extrapolation'!$I292,2)</f>
        <v>2.2999999999999998</v>
      </c>
      <c r="V292" s="13">
        <f>ROUND(AVERAGE(Zinsswaps!V209:V292)+'iBoxx Extrapolation'!$I292,2)</f>
        <v>2.2799999999999998</v>
      </c>
      <c r="W292" s="13">
        <f>ROUND(AVERAGE(Zinsswaps!W209:W292)+'iBoxx Extrapolation'!$I292,2)</f>
        <v>2.27</v>
      </c>
      <c r="X292" s="13">
        <f>ROUND(AVERAGE(Zinsswaps!X209:X292)+'iBoxx Extrapolation'!$I292,2)</f>
        <v>2.25</v>
      </c>
      <c r="Y292" s="13">
        <f>ROUND(AVERAGE(Zinsswaps!Y209:Y292)+'iBoxx Extrapolation'!$I292,2)</f>
        <v>2.2400000000000002</v>
      </c>
      <c r="Z292" s="13">
        <f>ROUND(AVERAGE(Zinsswaps!Z209:Z292)+'iBoxx Extrapolation'!$I292,2)</f>
        <v>2.23</v>
      </c>
      <c r="AA292" s="13">
        <f>ROUND(AVERAGE(Zinsswaps!AA209:AA292)+'iBoxx Extrapolation'!$I292,2)</f>
        <v>2.21</v>
      </c>
      <c r="AB292" s="13">
        <f>ROUND(AVERAGE(Zinsswaps!AB209:AB292)+'iBoxx Extrapolation'!$I292,2)</f>
        <v>2.19</v>
      </c>
      <c r="AC292" s="13">
        <f>ROUND(AVERAGE(Zinsswaps!AC209:AC292)+'iBoxx Extrapolation'!$I292,2)</f>
        <v>2.17</v>
      </c>
      <c r="AD292" s="13">
        <f>ROUND(AVERAGE(Zinsswaps!AD209:AD292)+'iBoxx Extrapolation'!$I292,2)</f>
        <v>2.16</v>
      </c>
      <c r="AE292" s="13">
        <f>ROUND(AVERAGE(Zinsswaps!AE209:AE292)+'iBoxx Extrapolation'!$I292,2)</f>
        <v>2.14</v>
      </c>
      <c r="AF292" s="13">
        <f>ROUND(AVERAGE(Zinsswaps!AF209:AF292)+'iBoxx Extrapolation'!$I292,2)</f>
        <v>2.13</v>
      </c>
      <c r="AG292" s="13">
        <f>ROUND(AVERAGE(Zinsswaps!AG209:AG292)+'iBoxx Extrapolation'!$I292,2)</f>
        <v>2.11</v>
      </c>
      <c r="AH292" s="13">
        <f>ROUND(AVERAGE(Zinsswaps!AH209:AH292)+'iBoxx Extrapolation'!$I292,2)</f>
        <v>2.09</v>
      </c>
      <c r="AI292" s="13">
        <f>ROUND(AVERAGE(Zinsswaps!AI209:AI292)+'iBoxx Extrapolation'!$I292,2)</f>
        <v>2.08</v>
      </c>
      <c r="AJ292" s="13">
        <f>ROUND(AVERAGE(Zinsswaps!AJ209:AJ292)+'iBoxx Extrapolation'!$I292,2)</f>
        <v>2.0699999999999998</v>
      </c>
      <c r="AK292" s="13">
        <f>ROUND(AVERAGE(Zinsswaps!AK209:AK292)+'iBoxx Extrapolation'!$I292,2)</f>
        <v>2.0499999999999998</v>
      </c>
      <c r="AL292" s="13">
        <f>ROUND(AVERAGE(Zinsswaps!AL209:AL292)+'iBoxx Extrapolation'!$I292,2)</f>
        <v>2.04</v>
      </c>
      <c r="AM292" s="13">
        <f>ROUND(AVERAGE(Zinsswaps!AM209:AM292)+'iBoxx Extrapolation'!$I292,2)</f>
        <v>2.0299999999999998</v>
      </c>
      <c r="AN292" s="13">
        <f>ROUND(AVERAGE(Zinsswaps!AN209:AN292)+'iBoxx Extrapolation'!$I292,2)</f>
        <v>2.02</v>
      </c>
      <c r="AO292" s="13">
        <f>ROUND(AVERAGE(Zinsswaps!AO209:AO292)+'iBoxx Extrapolation'!$I292,2)</f>
        <v>2.0099999999999998</v>
      </c>
      <c r="AP292" s="13">
        <f>ROUND(AVERAGE(Zinsswaps!AP209:AP292)+'iBoxx Extrapolation'!$I292,2)</f>
        <v>1.99</v>
      </c>
      <c r="AQ292" s="13">
        <f>ROUND(AVERAGE(Zinsswaps!AQ209:AQ292)+'iBoxx Extrapolation'!$I292,2)</f>
        <v>1.98</v>
      </c>
      <c r="AR292" s="13">
        <f>ROUND(AVERAGE(Zinsswaps!AR209:AR292)+'iBoxx Extrapolation'!$I292,2)</f>
        <v>1.96</v>
      </c>
      <c r="AS292" s="13">
        <f>ROUND(AVERAGE(Zinsswaps!AS209:AS292)+'iBoxx Extrapolation'!$I292,2)</f>
        <v>1.95</v>
      </c>
      <c r="AT292" s="13">
        <f>ROUND(AVERAGE(Zinsswaps!AT209:AT292)+'iBoxx Extrapolation'!$I292,2)</f>
        <v>1.94</v>
      </c>
      <c r="AU292" s="13">
        <f>ROUND(AVERAGE(Zinsswaps!AU209:AU292)+'iBoxx Extrapolation'!$I292,2)</f>
        <v>1.93</v>
      </c>
      <c r="AV292" s="13">
        <f>ROUND(AVERAGE(Zinsswaps!AV209:AV292)+'iBoxx Extrapolation'!$I292,2)</f>
        <v>1.92</v>
      </c>
      <c r="AW292" s="13">
        <f>ROUND(AVERAGE(Zinsswaps!AW209:AW292)+'iBoxx Extrapolation'!$I292,2)</f>
        <v>1.9</v>
      </c>
      <c r="AX292" s="13">
        <f>ROUND(AVERAGE(Zinsswaps!AX209:AX292)+'iBoxx Extrapolation'!$I292,2)</f>
        <v>1.89</v>
      </c>
      <c r="AY292" s="13">
        <f>ROUND(AVERAGE(Zinsswaps!AY209:AY292)+'iBoxx Extrapolation'!$I292,2)</f>
        <v>1.88</v>
      </c>
    </row>
    <row r="293" spans="1:51" s="16" customFormat="1" x14ac:dyDescent="0.2">
      <c r="A293" s="12">
        <v>46142</v>
      </c>
      <c r="B293" s="13">
        <f>ROUND(AVERAGE(Zinsswaps!B210:B293)+'iBoxx Extrapolation'!$I293,2)</f>
        <v>2.0099999999999998</v>
      </c>
      <c r="C293" s="13">
        <f>ROUND(AVERAGE(Zinsswaps!C210:C293)+'iBoxx Extrapolation'!$I293,2)</f>
        <v>1.98</v>
      </c>
      <c r="D293" s="13">
        <f>ROUND(AVERAGE(Zinsswaps!D210:D293)+'iBoxx Extrapolation'!$I293,2)</f>
        <v>1.96</v>
      </c>
      <c r="E293" s="13">
        <f>ROUND(AVERAGE(Zinsswaps!E210:E293)+'iBoxx Extrapolation'!$I293,2)</f>
        <v>1.98</v>
      </c>
      <c r="F293" s="13">
        <f>ROUND(AVERAGE(Zinsswaps!F210:F293)+'iBoxx Extrapolation'!$I293,2)</f>
        <v>2</v>
      </c>
      <c r="G293" s="13">
        <f>ROUND(AVERAGE(Zinsswaps!G210:G293)+'iBoxx Extrapolation'!$I293,2)</f>
        <v>2.0299999999999998</v>
      </c>
      <c r="H293" s="13">
        <f>ROUND(AVERAGE(Zinsswaps!H210:H293)+'iBoxx Extrapolation'!$I293,2)</f>
        <v>2.0699999999999998</v>
      </c>
      <c r="I293" s="13">
        <f>ROUND(AVERAGE(Zinsswaps!I210:I293)+'iBoxx Extrapolation'!$I293,2)</f>
        <v>2.11</v>
      </c>
      <c r="J293" s="13">
        <f>ROUND(AVERAGE(Zinsswaps!J210:J293)+'iBoxx Extrapolation'!$I293,2)</f>
        <v>2.15</v>
      </c>
      <c r="K293" s="13">
        <f>ROUND(AVERAGE(Zinsswaps!K210:K293)+'iBoxx Extrapolation'!$I293,2)</f>
        <v>2.19</v>
      </c>
      <c r="L293" s="13">
        <f>ROUND(AVERAGE(Zinsswaps!L210:L293)+'iBoxx Extrapolation'!$I293,2)</f>
        <v>2.23</v>
      </c>
      <c r="M293" s="13">
        <f>ROUND(AVERAGE(Zinsswaps!M210:M293)+'iBoxx Extrapolation'!$I293,2)</f>
        <v>2.2599999999999998</v>
      </c>
      <c r="N293" s="13">
        <f>ROUND(AVERAGE(Zinsswaps!N210:N293)+'iBoxx Extrapolation'!$I293,2)</f>
        <v>2.29</v>
      </c>
      <c r="O293" s="13">
        <f>ROUND(AVERAGE(Zinsswaps!O210:O293)+'iBoxx Extrapolation'!$I293,2)</f>
        <v>2.31</v>
      </c>
      <c r="P293" s="13">
        <f>ROUND(AVERAGE(Zinsswaps!P210:P293)+'iBoxx Extrapolation'!$I293,2)</f>
        <v>2.33</v>
      </c>
      <c r="Q293" s="13">
        <f>ROUND(AVERAGE(Zinsswaps!Q210:Q293)+'iBoxx Extrapolation'!$I293,2)</f>
        <v>2.33</v>
      </c>
      <c r="R293" s="13">
        <f>ROUND(AVERAGE(Zinsswaps!R210:R293)+'iBoxx Extrapolation'!$I293,2)</f>
        <v>2.33</v>
      </c>
      <c r="S293" s="13">
        <f>ROUND(AVERAGE(Zinsswaps!S210:S293)+'iBoxx Extrapolation'!$I293,2)</f>
        <v>2.33</v>
      </c>
      <c r="T293" s="13">
        <f>ROUND(AVERAGE(Zinsswaps!T210:T293)+'iBoxx Extrapolation'!$I293,2)</f>
        <v>2.33</v>
      </c>
      <c r="U293" s="13">
        <f>ROUND(AVERAGE(Zinsswaps!U210:U293)+'iBoxx Extrapolation'!$I293,2)</f>
        <v>2.33</v>
      </c>
      <c r="V293" s="13">
        <f>ROUND(AVERAGE(Zinsswaps!V210:V293)+'iBoxx Extrapolation'!$I293,2)</f>
        <v>2.31</v>
      </c>
      <c r="W293" s="13">
        <f>ROUND(AVERAGE(Zinsswaps!W210:W293)+'iBoxx Extrapolation'!$I293,2)</f>
        <v>2.29</v>
      </c>
      <c r="X293" s="13">
        <f>ROUND(AVERAGE(Zinsswaps!X210:X293)+'iBoxx Extrapolation'!$I293,2)</f>
        <v>2.2799999999999998</v>
      </c>
      <c r="Y293" s="13">
        <f>ROUND(AVERAGE(Zinsswaps!Y210:Y293)+'iBoxx Extrapolation'!$I293,2)</f>
        <v>2.27</v>
      </c>
      <c r="Z293" s="13">
        <f>ROUND(AVERAGE(Zinsswaps!Z210:Z293)+'iBoxx Extrapolation'!$I293,2)</f>
        <v>2.25</v>
      </c>
      <c r="AA293" s="13">
        <f>ROUND(AVERAGE(Zinsswaps!AA210:AA293)+'iBoxx Extrapolation'!$I293,2)</f>
        <v>2.2400000000000002</v>
      </c>
      <c r="AB293" s="13">
        <f>ROUND(AVERAGE(Zinsswaps!AB210:AB293)+'iBoxx Extrapolation'!$I293,2)</f>
        <v>2.2200000000000002</v>
      </c>
      <c r="AC293" s="13">
        <f>ROUND(AVERAGE(Zinsswaps!AC210:AC293)+'iBoxx Extrapolation'!$I293,2)</f>
        <v>2.2000000000000002</v>
      </c>
      <c r="AD293" s="13">
        <f>ROUND(AVERAGE(Zinsswaps!AD210:AD293)+'iBoxx Extrapolation'!$I293,2)</f>
        <v>2.1800000000000002</v>
      </c>
      <c r="AE293" s="13">
        <f>ROUND(AVERAGE(Zinsswaps!AE210:AE293)+'iBoxx Extrapolation'!$I293,2)</f>
        <v>2.17</v>
      </c>
      <c r="AF293" s="13">
        <f>ROUND(AVERAGE(Zinsswaps!AF210:AF293)+'iBoxx Extrapolation'!$I293,2)</f>
        <v>2.15</v>
      </c>
      <c r="AG293" s="13">
        <f>ROUND(AVERAGE(Zinsswaps!AG210:AG293)+'iBoxx Extrapolation'!$I293,2)</f>
        <v>2.14</v>
      </c>
      <c r="AH293" s="13">
        <f>ROUND(AVERAGE(Zinsswaps!AH210:AH293)+'iBoxx Extrapolation'!$I293,2)</f>
        <v>2.12</v>
      </c>
      <c r="AI293" s="13">
        <f>ROUND(AVERAGE(Zinsswaps!AI210:AI293)+'iBoxx Extrapolation'!$I293,2)</f>
        <v>2.11</v>
      </c>
      <c r="AJ293" s="13">
        <f>ROUND(AVERAGE(Zinsswaps!AJ210:AJ293)+'iBoxx Extrapolation'!$I293,2)</f>
        <v>2.09</v>
      </c>
      <c r="AK293" s="13">
        <f>ROUND(AVERAGE(Zinsswaps!AK210:AK293)+'iBoxx Extrapolation'!$I293,2)</f>
        <v>2.08</v>
      </c>
      <c r="AL293" s="13">
        <f>ROUND(AVERAGE(Zinsswaps!AL210:AL293)+'iBoxx Extrapolation'!$I293,2)</f>
        <v>2.0699999999999998</v>
      </c>
      <c r="AM293" s="13">
        <f>ROUND(AVERAGE(Zinsswaps!AM210:AM293)+'iBoxx Extrapolation'!$I293,2)</f>
        <v>2.06</v>
      </c>
      <c r="AN293" s="13">
        <f>ROUND(AVERAGE(Zinsswaps!AN210:AN293)+'iBoxx Extrapolation'!$I293,2)</f>
        <v>2.04</v>
      </c>
      <c r="AO293" s="13">
        <f>ROUND(AVERAGE(Zinsswaps!AO210:AO293)+'iBoxx Extrapolation'!$I293,2)</f>
        <v>2.0299999999999998</v>
      </c>
      <c r="AP293" s="13">
        <f>ROUND(AVERAGE(Zinsswaps!AP210:AP293)+'iBoxx Extrapolation'!$I293,2)</f>
        <v>2.02</v>
      </c>
      <c r="AQ293" s="13">
        <f>ROUND(AVERAGE(Zinsswaps!AQ210:AQ293)+'iBoxx Extrapolation'!$I293,2)</f>
        <v>2</v>
      </c>
      <c r="AR293" s="13">
        <f>ROUND(AVERAGE(Zinsswaps!AR210:AR293)+'iBoxx Extrapolation'!$I293,2)</f>
        <v>1.99</v>
      </c>
      <c r="AS293" s="13">
        <f>ROUND(AVERAGE(Zinsswaps!AS210:AS293)+'iBoxx Extrapolation'!$I293,2)</f>
        <v>1.98</v>
      </c>
      <c r="AT293" s="13">
        <f>ROUND(AVERAGE(Zinsswaps!AT210:AT293)+'iBoxx Extrapolation'!$I293,2)</f>
        <v>1.96</v>
      </c>
      <c r="AU293" s="13">
        <f>ROUND(AVERAGE(Zinsswaps!AU210:AU293)+'iBoxx Extrapolation'!$I293,2)</f>
        <v>1.95</v>
      </c>
      <c r="AV293" s="13">
        <f>ROUND(AVERAGE(Zinsswaps!AV210:AV293)+'iBoxx Extrapolation'!$I293,2)</f>
        <v>1.94</v>
      </c>
      <c r="AW293" s="13">
        <f>ROUND(AVERAGE(Zinsswaps!AW210:AW293)+'iBoxx Extrapolation'!$I293,2)</f>
        <v>1.93</v>
      </c>
      <c r="AX293" s="13">
        <f>ROUND(AVERAGE(Zinsswaps!AX210:AX293)+'iBoxx Extrapolation'!$I293,2)</f>
        <v>1.92</v>
      </c>
      <c r="AY293" s="13">
        <f>ROUND(AVERAGE(Zinsswaps!AY210:AY293)+'iBoxx Extrapolation'!$I293,2)</f>
        <v>1.91</v>
      </c>
    </row>
    <row r="294" spans="1:51" s="16" customFormat="1" x14ac:dyDescent="0.2">
      <c r="A294" s="12">
        <v>46173</v>
      </c>
      <c r="B294" s="13">
        <f>ROUND(AVERAGE(Zinsswaps!B211:B294)+'iBoxx Extrapolation'!$I294,2)</f>
        <v>2.0499999999999998</v>
      </c>
      <c r="C294" s="13">
        <f>ROUND(AVERAGE(Zinsswaps!C211:C294)+'iBoxx Extrapolation'!$I294,2)</f>
        <v>2.0099999999999998</v>
      </c>
      <c r="D294" s="13">
        <f>ROUND(AVERAGE(Zinsswaps!D211:D294)+'iBoxx Extrapolation'!$I294,2)</f>
        <v>2</v>
      </c>
      <c r="E294" s="13">
        <f>ROUND(AVERAGE(Zinsswaps!E211:E294)+'iBoxx Extrapolation'!$I294,2)</f>
        <v>2.0099999999999998</v>
      </c>
      <c r="F294" s="13">
        <f>ROUND(AVERAGE(Zinsswaps!F211:F294)+'iBoxx Extrapolation'!$I294,2)</f>
        <v>2.0299999999999998</v>
      </c>
      <c r="G294" s="13">
        <f>ROUND(AVERAGE(Zinsswaps!G211:G294)+'iBoxx Extrapolation'!$I294,2)</f>
        <v>2.06</v>
      </c>
      <c r="H294" s="13">
        <f>ROUND(AVERAGE(Zinsswaps!H211:H294)+'iBoxx Extrapolation'!$I294,2)</f>
        <v>2.1</v>
      </c>
      <c r="I294" s="13">
        <f>ROUND(AVERAGE(Zinsswaps!I211:I294)+'iBoxx Extrapolation'!$I294,2)</f>
        <v>2.14</v>
      </c>
      <c r="J294" s="13">
        <f>ROUND(AVERAGE(Zinsswaps!J211:J294)+'iBoxx Extrapolation'!$I294,2)</f>
        <v>2.1800000000000002</v>
      </c>
      <c r="K294" s="13">
        <f>ROUND(AVERAGE(Zinsswaps!K211:K294)+'iBoxx Extrapolation'!$I294,2)</f>
        <v>2.2200000000000002</v>
      </c>
      <c r="L294" s="13">
        <f>ROUND(AVERAGE(Zinsswaps!L211:L294)+'iBoxx Extrapolation'!$I294,2)</f>
        <v>2.2599999999999998</v>
      </c>
      <c r="M294" s="13">
        <f>ROUND(AVERAGE(Zinsswaps!M211:M294)+'iBoxx Extrapolation'!$I294,2)</f>
        <v>2.29</v>
      </c>
      <c r="N294" s="13">
        <f>ROUND(AVERAGE(Zinsswaps!N211:N294)+'iBoxx Extrapolation'!$I294,2)</f>
        <v>2.3199999999999998</v>
      </c>
      <c r="O294" s="13">
        <f>ROUND(AVERAGE(Zinsswaps!O211:O294)+'iBoxx Extrapolation'!$I294,2)</f>
        <v>2.34</v>
      </c>
      <c r="P294" s="13">
        <f>ROUND(AVERAGE(Zinsswaps!P211:P294)+'iBoxx Extrapolation'!$I294,2)</f>
        <v>2.36</v>
      </c>
      <c r="Q294" s="13">
        <f>ROUND(AVERAGE(Zinsswaps!Q211:Q294)+'iBoxx Extrapolation'!$I294,2)</f>
        <v>2.36</v>
      </c>
      <c r="R294" s="13">
        <f>ROUND(AVERAGE(Zinsswaps!R211:R294)+'iBoxx Extrapolation'!$I294,2)</f>
        <v>2.36</v>
      </c>
      <c r="S294" s="13">
        <f>ROUND(AVERAGE(Zinsswaps!S211:S294)+'iBoxx Extrapolation'!$I294,2)</f>
        <v>2.36</v>
      </c>
      <c r="T294" s="13">
        <f>ROUND(AVERAGE(Zinsswaps!T211:T294)+'iBoxx Extrapolation'!$I294,2)</f>
        <v>2.36</v>
      </c>
      <c r="U294" s="13">
        <f>ROUND(AVERAGE(Zinsswaps!U211:U294)+'iBoxx Extrapolation'!$I294,2)</f>
        <v>2.36</v>
      </c>
      <c r="V294" s="13">
        <f>ROUND(AVERAGE(Zinsswaps!V211:V294)+'iBoxx Extrapolation'!$I294,2)</f>
        <v>2.34</v>
      </c>
      <c r="W294" s="13">
        <f>ROUND(AVERAGE(Zinsswaps!W211:W294)+'iBoxx Extrapolation'!$I294,2)</f>
        <v>2.3199999999999998</v>
      </c>
      <c r="X294" s="13">
        <f>ROUND(AVERAGE(Zinsswaps!X211:X294)+'iBoxx Extrapolation'!$I294,2)</f>
        <v>2.31</v>
      </c>
      <c r="Y294" s="13">
        <f>ROUND(AVERAGE(Zinsswaps!Y211:Y294)+'iBoxx Extrapolation'!$I294,2)</f>
        <v>2.2999999999999998</v>
      </c>
      <c r="Z294" s="13">
        <f>ROUND(AVERAGE(Zinsswaps!Z211:Z294)+'iBoxx Extrapolation'!$I294,2)</f>
        <v>2.2799999999999998</v>
      </c>
      <c r="AA294" s="13">
        <f>ROUND(AVERAGE(Zinsswaps!AA211:AA294)+'iBoxx Extrapolation'!$I294,2)</f>
        <v>2.2599999999999998</v>
      </c>
      <c r="AB294" s="13">
        <f>ROUND(AVERAGE(Zinsswaps!AB211:AB294)+'iBoxx Extrapolation'!$I294,2)</f>
        <v>2.25</v>
      </c>
      <c r="AC294" s="13">
        <f>ROUND(AVERAGE(Zinsswaps!AC211:AC294)+'iBoxx Extrapolation'!$I294,2)</f>
        <v>2.23</v>
      </c>
      <c r="AD294" s="13">
        <f>ROUND(AVERAGE(Zinsswaps!AD211:AD294)+'iBoxx Extrapolation'!$I294,2)</f>
        <v>2.21</v>
      </c>
      <c r="AE294" s="13">
        <f>ROUND(AVERAGE(Zinsswaps!AE211:AE294)+'iBoxx Extrapolation'!$I294,2)</f>
        <v>2.2000000000000002</v>
      </c>
      <c r="AF294" s="13">
        <f>ROUND(AVERAGE(Zinsswaps!AF211:AF294)+'iBoxx Extrapolation'!$I294,2)</f>
        <v>2.1800000000000002</v>
      </c>
      <c r="AG294" s="13">
        <f>ROUND(AVERAGE(Zinsswaps!AG211:AG294)+'iBoxx Extrapolation'!$I294,2)</f>
        <v>2.16</v>
      </c>
      <c r="AH294" s="13">
        <f>ROUND(AVERAGE(Zinsswaps!AH211:AH294)+'iBoxx Extrapolation'!$I294,2)</f>
        <v>2.15</v>
      </c>
      <c r="AI294" s="13">
        <f>ROUND(AVERAGE(Zinsswaps!AI211:AI294)+'iBoxx Extrapolation'!$I294,2)</f>
        <v>2.13</v>
      </c>
      <c r="AJ294" s="13">
        <f>ROUND(AVERAGE(Zinsswaps!AJ211:AJ294)+'iBoxx Extrapolation'!$I294,2)</f>
        <v>2.12</v>
      </c>
      <c r="AK294" s="13">
        <f>ROUND(AVERAGE(Zinsswaps!AK211:AK294)+'iBoxx Extrapolation'!$I294,2)</f>
        <v>2.11</v>
      </c>
      <c r="AL294" s="13">
        <f>ROUND(AVERAGE(Zinsswaps!AL211:AL294)+'iBoxx Extrapolation'!$I294,2)</f>
        <v>2.09</v>
      </c>
      <c r="AM294" s="13">
        <f>ROUND(AVERAGE(Zinsswaps!AM211:AM294)+'iBoxx Extrapolation'!$I294,2)</f>
        <v>2.08</v>
      </c>
      <c r="AN294" s="13">
        <f>ROUND(AVERAGE(Zinsswaps!AN211:AN294)+'iBoxx Extrapolation'!$I294,2)</f>
        <v>2.0699999999999998</v>
      </c>
      <c r="AO294" s="13">
        <f>ROUND(AVERAGE(Zinsswaps!AO211:AO294)+'iBoxx Extrapolation'!$I294,2)</f>
        <v>2.06</v>
      </c>
      <c r="AP294" s="13">
        <f>ROUND(AVERAGE(Zinsswaps!AP211:AP294)+'iBoxx Extrapolation'!$I294,2)</f>
        <v>2.0499999999999998</v>
      </c>
      <c r="AQ294" s="13">
        <f>ROUND(AVERAGE(Zinsswaps!AQ211:AQ294)+'iBoxx Extrapolation'!$I294,2)</f>
        <v>2.0299999999999998</v>
      </c>
      <c r="AR294" s="13">
        <f>ROUND(AVERAGE(Zinsswaps!AR211:AR294)+'iBoxx Extrapolation'!$I294,2)</f>
        <v>2.02</v>
      </c>
      <c r="AS294" s="13">
        <f>ROUND(AVERAGE(Zinsswaps!AS211:AS294)+'iBoxx Extrapolation'!$I294,2)</f>
        <v>2</v>
      </c>
      <c r="AT294" s="13">
        <f>ROUND(AVERAGE(Zinsswaps!AT211:AT294)+'iBoxx Extrapolation'!$I294,2)</f>
        <v>1.99</v>
      </c>
      <c r="AU294" s="13">
        <f>ROUND(AVERAGE(Zinsswaps!AU211:AU294)+'iBoxx Extrapolation'!$I294,2)</f>
        <v>1.98</v>
      </c>
      <c r="AV294" s="13">
        <f>ROUND(AVERAGE(Zinsswaps!AV211:AV294)+'iBoxx Extrapolation'!$I294,2)</f>
        <v>1.97</v>
      </c>
      <c r="AW294" s="13">
        <f>ROUND(AVERAGE(Zinsswaps!AW211:AW294)+'iBoxx Extrapolation'!$I294,2)</f>
        <v>1.95</v>
      </c>
      <c r="AX294" s="13">
        <f>ROUND(AVERAGE(Zinsswaps!AX211:AX294)+'iBoxx Extrapolation'!$I294,2)</f>
        <v>1.94</v>
      </c>
      <c r="AY294" s="13">
        <f>ROUND(AVERAGE(Zinsswaps!AY211:AY294)+'iBoxx Extrapolation'!$I294,2)</f>
        <v>1.93</v>
      </c>
    </row>
    <row r="295" spans="1:51" s="16" customFormat="1" x14ac:dyDescent="0.2">
      <c r="A295" s="12">
        <v>46203</v>
      </c>
      <c r="B295" s="13">
        <f>ROUND(AVERAGE(Zinsswaps!B212:B295)+'iBoxx Extrapolation'!$I295,2)</f>
        <v>2.08</v>
      </c>
      <c r="C295" s="13">
        <f>ROUND(AVERAGE(Zinsswaps!C212:C295)+'iBoxx Extrapolation'!$I295,2)</f>
        <v>2.0499999999999998</v>
      </c>
      <c r="D295" s="13">
        <f>ROUND(AVERAGE(Zinsswaps!D212:D295)+'iBoxx Extrapolation'!$I295,2)</f>
        <v>2.0299999999999998</v>
      </c>
      <c r="E295" s="13">
        <f>ROUND(AVERAGE(Zinsswaps!E212:E295)+'iBoxx Extrapolation'!$I295,2)</f>
        <v>2.04</v>
      </c>
      <c r="F295" s="13">
        <f>ROUND(AVERAGE(Zinsswaps!F212:F295)+'iBoxx Extrapolation'!$I295,2)</f>
        <v>2.0699999999999998</v>
      </c>
      <c r="G295" s="13">
        <f>ROUND(AVERAGE(Zinsswaps!G212:G295)+'iBoxx Extrapolation'!$I295,2)</f>
        <v>2.1</v>
      </c>
      <c r="H295" s="13">
        <f>ROUND(AVERAGE(Zinsswaps!H212:H295)+'iBoxx Extrapolation'!$I295,2)</f>
        <v>2.13</v>
      </c>
      <c r="I295" s="13">
        <f>ROUND(AVERAGE(Zinsswaps!I212:I295)+'iBoxx Extrapolation'!$I295,2)</f>
        <v>2.17</v>
      </c>
      <c r="J295" s="13">
        <f>ROUND(AVERAGE(Zinsswaps!J212:J295)+'iBoxx Extrapolation'!$I295,2)</f>
        <v>2.21</v>
      </c>
      <c r="K295" s="13">
        <f>ROUND(AVERAGE(Zinsswaps!K212:K295)+'iBoxx Extrapolation'!$I295,2)</f>
        <v>2.25</v>
      </c>
      <c r="L295" s="13">
        <f>ROUND(AVERAGE(Zinsswaps!L212:L295)+'iBoxx Extrapolation'!$I295,2)</f>
        <v>2.29</v>
      </c>
      <c r="M295" s="13">
        <f>ROUND(AVERAGE(Zinsswaps!M212:M295)+'iBoxx Extrapolation'!$I295,2)</f>
        <v>2.33</v>
      </c>
      <c r="N295" s="13">
        <f>ROUND(AVERAGE(Zinsswaps!N212:N295)+'iBoxx Extrapolation'!$I295,2)</f>
        <v>2.35</v>
      </c>
      <c r="O295" s="13">
        <f>ROUND(AVERAGE(Zinsswaps!O212:O295)+'iBoxx Extrapolation'!$I295,2)</f>
        <v>2.38</v>
      </c>
      <c r="P295" s="13">
        <f>ROUND(AVERAGE(Zinsswaps!P212:P295)+'iBoxx Extrapolation'!$I295,2)</f>
        <v>2.4</v>
      </c>
      <c r="Q295" s="13">
        <f>ROUND(AVERAGE(Zinsswaps!Q212:Q295)+'iBoxx Extrapolation'!$I295,2)</f>
        <v>2.39</v>
      </c>
      <c r="R295" s="13">
        <f>ROUND(AVERAGE(Zinsswaps!R212:R295)+'iBoxx Extrapolation'!$I295,2)</f>
        <v>2.39</v>
      </c>
      <c r="S295" s="13">
        <f>ROUND(AVERAGE(Zinsswaps!S212:S295)+'iBoxx Extrapolation'!$I295,2)</f>
        <v>2.39</v>
      </c>
      <c r="T295" s="13">
        <f>ROUND(AVERAGE(Zinsswaps!T212:T295)+'iBoxx Extrapolation'!$I295,2)</f>
        <v>2.39</v>
      </c>
      <c r="U295" s="13">
        <f>ROUND(AVERAGE(Zinsswaps!U212:U295)+'iBoxx Extrapolation'!$I295,2)</f>
        <v>2.39</v>
      </c>
      <c r="V295" s="13">
        <f>ROUND(AVERAGE(Zinsswaps!V212:V295)+'iBoxx Extrapolation'!$I295,2)</f>
        <v>2.37</v>
      </c>
      <c r="W295" s="13">
        <f>ROUND(AVERAGE(Zinsswaps!W212:W295)+'iBoxx Extrapolation'!$I295,2)</f>
        <v>2.36</v>
      </c>
      <c r="X295" s="13">
        <f>ROUND(AVERAGE(Zinsswaps!X212:X295)+'iBoxx Extrapolation'!$I295,2)</f>
        <v>2.34</v>
      </c>
      <c r="Y295" s="13">
        <f>ROUND(AVERAGE(Zinsswaps!Y212:Y295)+'iBoxx Extrapolation'!$I295,2)</f>
        <v>2.33</v>
      </c>
      <c r="Z295" s="13">
        <f>ROUND(AVERAGE(Zinsswaps!Z212:Z295)+'iBoxx Extrapolation'!$I295,2)</f>
        <v>2.3199999999999998</v>
      </c>
      <c r="AA295" s="13">
        <f>ROUND(AVERAGE(Zinsswaps!AA212:AA295)+'iBoxx Extrapolation'!$I295,2)</f>
        <v>2.2999999999999998</v>
      </c>
      <c r="AB295" s="13">
        <f>ROUND(AVERAGE(Zinsswaps!AB212:AB295)+'iBoxx Extrapolation'!$I295,2)</f>
        <v>2.2799999999999998</v>
      </c>
      <c r="AC295" s="13">
        <f>ROUND(AVERAGE(Zinsswaps!AC212:AC295)+'iBoxx Extrapolation'!$I295,2)</f>
        <v>2.2599999999999998</v>
      </c>
      <c r="AD295" s="13">
        <f>ROUND(AVERAGE(Zinsswaps!AD212:AD295)+'iBoxx Extrapolation'!$I295,2)</f>
        <v>2.2400000000000002</v>
      </c>
      <c r="AE295" s="13">
        <f>ROUND(AVERAGE(Zinsswaps!AE212:AE295)+'iBoxx Extrapolation'!$I295,2)</f>
        <v>2.23</v>
      </c>
      <c r="AF295" s="13">
        <f>ROUND(AVERAGE(Zinsswaps!AF212:AF295)+'iBoxx Extrapolation'!$I295,2)</f>
        <v>2.21</v>
      </c>
      <c r="AG295" s="13">
        <f>ROUND(AVERAGE(Zinsswaps!AG212:AG295)+'iBoxx Extrapolation'!$I295,2)</f>
        <v>2.19</v>
      </c>
      <c r="AH295" s="13">
        <f>ROUND(AVERAGE(Zinsswaps!AH212:AH295)+'iBoxx Extrapolation'!$I295,2)</f>
        <v>2.1800000000000002</v>
      </c>
      <c r="AI295" s="13">
        <f>ROUND(AVERAGE(Zinsswaps!AI212:AI295)+'iBoxx Extrapolation'!$I295,2)</f>
        <v>2.16</v>
      </c>
      <c r="AJ295" s="13">
        <f>ROUND(AVERAGE(Zinsswaps!AJ212:AJ295)+'iBoxx Extrapolation'!$I295,2)</f>
        <v>2.15</v>
      </c>
      <c r="AK295" s="13">
        <f>ROUND(AVERAGE(Zinsswaps!AK212:AK295)+'iBoxx Extrapolation'!$I295,2)</f>
        <v>2.14</v>
      </c>
      <c r="AL295" s="13">
        <f>ROUND(AVERAGE(Zinsswaps!AL212:AL295)+'iBoxx Extrapolation'!$I295,2)</f>
        <v>2.12</v>
      </c>
      <c r="AM295" s="13">
        <f>ROUND(AVERAGE(Zinsswaps!AM212:AM295)+'iBoxx Extrapolation'!$I295,2)</f>
        <v>2.11</v>
      </c>
      <c r="AN295" s="13">
        <f>ROUND(AVERAGE(Zinsswaps!AN212:AN295)+'iBoxx Extrapolation'!$I295,2)</f>
        <v>2.1</v>
      </c>
      <c r="AO295" s="13">
        <f>ROUND(AVERAGE(Zinsswaps!AO212:AO295)+'iBoxx Extrapolation'!$I295,2)</f>
        <v>2.09</v>
      </c>
      <c r="AP295" s="13">
        <f>ROUND(AVERAGE(Zinsswaps!AP212:AP295)+'iBoxx Extrapolation'!$I295,2)</f>
        <v>2.0699999999999998</v>
      </c>
      <c r="AQ295" s="13">
        <f>ROUND(AVERAGE(Zinsswaps!AQ212:AQ295)+'iBoxx Extrapolation'!$I295,2)</f>
        <v>2.06</v>
      </c>
      <c r="AR295" s="13">
        <f>ROUND(AVERAGE(Zinsswaps!AR212:AR295)+'iBoxx Extrapolation'!$I295,2)</f>
        <v>2.0499999999999998</v>
      </c>
      <c r="AS295" s="13">
        <f>ROUND(AVERAGE(Zinsswaps!AS212:AS295)+'iBoxx Extrapolation'!$I295,2)</f>
        <v>2.0299999999999998</v>
      </c>
      <c r="AT295" s="13">
        <f>ROUND(AVERAGE(Zinsswaps!AT212:AT295)+'iBoxx Extrapolation'!$I295,2)</f>
        <v>2.02</v>
      </c>
      <c r="AU295" s="13">
        <f>ROUND(AVERAGE(Zinsswaps!AU212:AU295)+'iBoxx Extrapolation'!$I295,2)</f>
        <v>2.0099999999999998</v>
      </c>
      <c r="AV295" s="13">
        <f>ROUND(AVERAGE(Zinsswaps!AV212:AV295)+'iBoxx Extrapolation'!$I295,2)</f>
        <v>1.99</v>
      </c>
      <c r="AW295" s="13">
        <f>ROUND(AVERAGE(Zinsswaps!AW212:AW295)+'iBoxx Extrapolation'!$I295,2)</f>
        <v>1.98</v>
      </c>
      <c r="AX295" s="13">
        <f>ROUND(AVERAGE(Zinsswaps!AX212:AX295)+'iBoxx Extrapolation'!$I295,2)</f>
        <v>1.97</v>
      </c>
      <c r="AY295" s="13">
        <f>ROUND(AVERAGE(Zinsswaps!AY212:AY295)+'iBoxx Extrapolation'!$I295,2)</f>
        <v>1.96</v>
      </c>
    </row>
    <row r="296" spans="1:51" s="16" customFormat="1" x14ac:dyDescent="0.2">
      <c r="A296" s="12">
        <v>46234</v>
      </c>
      <c r="B296" s="13">
        <f>ROUND(AVERAGE(Zinsswaps!B213:B296)+'iBoxx Extrapolation'!$I296,2)</f>
        <v>2.12</v>
      </c>
      <c r="C296" s="13">
        <f>ROUND(AVERAGE(Zinsswaps!C213:C296)+'iBoxx Extrapolation'!$I296,2)</f>
        <v>2.08</v>
      </c>
      <c r="D296" s="13">
        <f>ROUND(AVERAGE(Zinsswaps!D213:D296)+'iBoxx Extrapolation'!$I296,2)</f>
        <v>2.0699999999999998</v>
      </c>
      <c r="E296" s="13">
        <f>ROUND(AVERAGE(Zinsswaps!E213:E296)+'iBoxx Extrapolation'!$I296,2)</f>
        <v>2.08</v>
      </c>
      <c r="F296" s="13">
        <f>ROUND(AVERAGE(Zinsswaps!F213:F296)+'iBoxx Extrapolation'!$I296,2)</f>
        <v>2.1</v>
      </c>
      <c r="G296" s="13">
        <f>ROUND(AVERAGE(Zinsswaps!G213:G296)+'iBoxx Extrapolation'!$I296,2)</f>
        <v>2.14</v>
      </c>
      <c r="H296" s="13">
        <f>ROUND(AVERAGE(Zinsswaps!H213:H296)+'iBoxx Extrapolation'!$I296,2)</f>
        <v>2.17</v>
      </c>
      <c r="I296" s="13">
        <f>ROUND(AVERAGE(Zinsswaps!I213:I296)+'iBoxx Extrapolation'!$I296,2)</f>
        <v>2.21</v>
      </c>
      <c r="J296" s="13">
        <f>ROUND(AVERAGE(Zinsswaps!J213:J296)+'iBoxx Extrapolation'!$I296,2)</f>
        <v>2.25</v>
      </c>
      <c r="K296" s="13">
        <f>ROUND(AVERAGE(Zinsswaps!K213:K296)+'iBoxx Extrapolation'!$I296,2)</f>
        <v>2.29</v>
      </c>
      <c r="L296" s="13">
        <f>ROUND(AVERAGE(Zinsswaps!L213:L296)+'iBoxx Extrapolation'!$I296,2)</f>
        <v>2.33</v>
      </c>
      <c r="M296" s="13">
        <f>ROUND(AVERAGE(Zinsswaps!M213:M296)+'iBoxx Extrapolation'!$I296,2)</f>
        <v>2.36</v>
      </c>
      <c r="N296" s="13">
        <f>ROUND(AVERAGE(Zinsswaps!N213:N296)+'iBoxx Extrapolation'!$I296,2)</f>
        <v>2.39</v>
      </c>
      <c r="O296" s="13">
        <f>ROUND(AVERAGE(Zinsswaps!O213:O296)+'iBoxx Extrapolation'!$I296,2)</f>
        <v>2.41</v>
      </c>
      <c r="P296" s="13">
        <f>ROUND(AVERAGE(Zinsswaps!P213:P296)+'iBoxx Extrapolation'!$I296,2)</f>
        <v>2.4300000000000002</v>
      </c>
      <c r="Q296" s="13">
        <f>ROUND(AVERAGE(Zinsswaps!Q213:Q296)+'iBoxx Extrapolation'!$I296,2)</f>
        <v>2.4300000000000002</v>
      </c>
      <c r="R296" s="13">
        <f>ROUND(AVERAGE(Zinsswaps!R213:R296)+'iBoxx Extrapolation'!$I296,2)</f>
        <v>2.4300000000000002</v>
      </c>
      <c r="S296" s="13">
        <f>ROUND(AVERAGE(Zinsswaps!S213:S296)+'iBoxx Extrapolation'!$I296,2)</f>
        <v>2.4300000000000002</v>
      </c>
      <c r="T296" s="13">
        <f>ROUND(AVERAGE(Zinsswaps!T213:T296)+'iBoxx Extrapolation'!$I296,2)</f>
        <v>2.4300000000000002</v>
      </c>
      <c r="U296" s="13">
        <f>ROUND(AVERAGE(Zinsswaps!U213:U296)+'iBoxx Extrapolation'!$I296,2)</f>
        <v>2.4300000000000002</v>
      </c>
      <c r="V296" s="13">
        <f>ROUND(AVERAGE(Zinsswaps!V213:V296)+'iBoxx Extrapolation'!$I296,2)</f>
        <v>2.41</v>
      </c>
      <c r="W296" s="13">
        <f>ROUND(AVERAGE(Zinsswaps!W213:W296)+'iBoxx Extrapolation'!$I296,2)</f>
        <v>2.39</v>
      </c>
      <c r="X296" s="13">
        <f>ROUND(AVERAGE(Zinsswaps!X213:X296)+'iBoxx Extrapolation'!$I296,2)</f>
        <v>2.38</v>
      </c>
      <c r="Y296" s="13">
        <f>ROUND(AVERAGE(Zinsswaps!Y213:Y296)+'iBoxx Extrapolation'!$I296,2)</f>
        <v>2.36</v>
      </c>
      <c r="Z296" s="13">
        <f>ROUND(AVERAGE(Zinsswaps!Z213:Z296)+'iBoxx Extrapolation'!$I296,2)</f>
        <v>2.35</v>
      </c>
      <c r="AA296" s="13">
        <f>ROUND(AVERAGE(Zinsswaps!AA213:AA296)+'iBoxx Extrapolation'!$I296,2)</f>
        <v>2.33</v>
      </c>
      <c r="AB296" s="13">
        <f>ROUND(AVERAGE(Zinsswaps!AB213:AB296)+'iBoxx Extrapolation'!$I296,2)</f>
        <v>2.31</v>
      </c>
      <c r="AC296" s="13">
        <f>ROUND(AVERAGE(Zinsswaps!AC213:AC296)+'iBoxx Extrapolation'!$I296,2)</f>
        <v>2.2999999999999998</v>
      </c>
      <c r="AD296" s="13">
        <f>ROUND(AVERAGE(Zinsswaps!AD213:AD296)+'iBoxx Extrapolation'!$I296,2)</f>
        <v>2.2799999999999998</v>
      </c>
      <c r="AE296" s="13">
        <f>ROUND(AVERAGE(Zinsswaps!AE213:AE296)+'iBoxx Extrapolation'!$I296,2)</f>
        <v>2.2599999999999998</v>
      </c>
      <c r="AF296" s="13">
        <f>ROUND(AVERAGE(Zinsswaps!AF213:AF296)+'iBoxx Extrapolation'!$I296,2)</f>
        <v>2.25</v>
      </c>
      <c r="AG296" s="13">
        <f>ROUND(AVERAGE(Zinsswaps!AG213:AG296)+'iBoxx Extrapolation'!$I296,2)</f>
        <v>2.23</v>
      </c>
      <c r="AH296" s="13">
        <f>ROUND(AVERAGE(Zinsswaps!AH213:AH296)+'iBoxx Extrapolation'!$I296,2)</f>
        <v>2.21</v>
      </c>
      <c r="AI296" s="13">
        <f>ROUND(AVERAGE(Zinsswaps!AI213:AI296)+'iBoxx Extrapolation'!$I296,2)</f>
        <v>2.2000000000000002</v>
      </c>
      <c r="AJ296" s="13">
        <f>ROUND(AVERAGE(Zinsswaps!AJ213:AJ296)+'iBoxx Extrapolation'!$I296,2)</f>
        <v>2.1800000000000002</v>
      </c>
      <c r="AK296" s="13">
        <f>ROUND(AVERAGE(Zinsswaps!AK213:AK296)+'iBoxx Extrapolation'!$I296,2)</f>
        <v>2.17</v>
      </c>
      <c r="AL296" s="13">
        <f>ROUND(AVERAGE(Zinsswaps!AL213:AL296)+'iBoxx Extrapolation'!$I296,2)</f>
        <v>2.16</v>
      </c>
      <c r="AM296" s="13">
        <f>ROUND(AVERAGE(Zinsswaps!AM213:AM296)+'iBoxx Extrapolation'!$I296,2)</f>
        <v>2.15</v>
      </c>
      <c r="AN296" s="13">
        <f>ROUND(AVERAGE(Zinsswaps!AN213:AN296)+'iBoxx Extrapolation'!$I296,2)</f>
        <v>2.13</v>
      </c>
      <c r="AO296" s="13">
        <f>ROUND(AVERAGE(Zinsswaps!AO213:AO296)+'iBoxx Extrapolation'!$I296,2)</f>
        <v>2.12</v>
      </c>
      <c r="AP296" s="13">
        <f>ROUND(AVERAGE(Zinsswaps!AP213:AP296)+'iBoxx Extrapolation'!$I296,2)</f>
        <v>2.11</v>
      </c>
      <c r="AQ296" s="13">
        <f>ROUND(AVERAGE(Zinsswaps!AQ213:AQ296)+'iBoxx Extrapolation'!$I296,2)</f>
        <v>2.09</v>
      </c>
      <c r="AR296" s="13">
        <f>ROUND(AVERAGE(Zinsswaps!AR213:AR296)+'iBoxx Extrapolation'!$I296,2)</f>
        <v>2.08</v>
      </c>
      <c r="AS296" s="13">
        <f>ROUND(AVERAGE(Zinsswaps!AS213:AS296)+'iBoxx Extrapolation'!$I296,2)</f>
        <v>2.06</v>
      </c>
      <c r="AT296" s="13">
        <f>ROUND(AVERAGE(Zinsswaps!AT213:AT296)+'iBoxx Extrapolation'!$I296,2)</f>
        <v>2.0499999999999998</v>
      </c>
      <c r="AU296" s="13">
        <f>ROUND(AVERAGE(Zinsswaps!AU213:AU296)+'iBoxx Extrapolation'!$I296,2)</f>
        <v>2.04</v>
      </c>
      <c r="AV296" s="13">
        <f>ROUND(AVERAGE(Zinsswaps!AV213:AV296)+'iBoxx Extrapolation'!$I296,2)</f>
        <v>2.0299999999999998</v>
      </c>
      <c r="AW296" s="13">
        <f>ROUND(AVERAGE(Zinsswaps!AW213:AW296)+'iBoxx Extrapolation'!$I296,2)</f>
        <v>2.0099999999999998</v>
      </c>
      <c r="AX296" s="13">
        <f>ROUND(AVERAGE(Zinsswaps!AX213:AX296)+'iBoxx Extrapolation'!$I296,2)</f>
        <v>2</v>
      </c>
      <c r="AY296" s="13">
        <f>ROUND(AVERAGE(Zinsswaps!AY213:AY296)+'iBoxx Extrapolation'!$I296,2)</f>
        <v>1.99</v>
      </c>
    </row>
    <row r="297" spans="1:51" s="16" customFormat="1" x14ac:dyDescent="0.2">
      <c r="A297" s="12">
        <v>46265</v>
      </c>
      <c r="B297" s="13">
        <f>ROUND(AVERAGE(Zinsswaps!B214:B297)+'iBoxx Extrapolation'!$I297,2)</f>
        <v>2.15</v>
      </c>
      <c r="C297" s="13">
        <f>ROUND(AVERAGE(Zinsswaps!C214:C297)+'iBoxx Extrapolation'!$I297,2)</f>
        <v>2.12</v>
      </c>
      <c r="D297" s="13">
        <f>ROUND(AVERAGE(Zinsswaps!D214:D297)+'iBoxx Extrapolation'!$I297,2)</f>
        <v>2.11</v>
      </c>
      <c r="E297" s="13">
        <f>ROUND(AVERAGE(Zinsswaps!E214:E297)+'iBoxx Extrapolation'!$I297,2)</f>
        <v>2.12</v>
      </c>
      <c r="F297" s="13">
        <f>ROUND(AVERAGE(Zinsswaps!F214:F297)+'iBoxx Extrapolation'!$I297,2)</f>
        <v>2.14</v>
      </c>
      <c r="G297" s="13">
        <f>ROUND(AVERAGE(Zinsswaps!G214:G297)+'iBoxx Extrapolation'!$I297,2)</f>
        <v>2.17</v>
      </c>
      <c r="H297" s="13">
        <f>ROUND(AVERAGE(Zinsswaps!H214:H297)+'iBoxx Extrapolation'!$I297,2)</f>
        <v>2.21</v>
      </c>
      <c r="I297" s="13">
        <f>ROUND(AVERAGE(Zinsswaps!I214:I297)+'iBoxx Extrapolation'!$I297,2)</f>
        <v>2.25</v>
      </c>
      <c r="J297" s="13">
        <f>ROUND(AVERAGE(Zinsswaps!J214:J297)+'iBoxx Extrapolation'!$I297,2)</f>
        <v>2.29</v>
      </c>
      <c r="K297" s="13">
        <f>ROUND(AVERAGE(Zinsswaps!K214:K297)+'iBoxx Extrapolation'!$I297,2)</f>
        <v>2.33</v>
      </c>
      <c r="L297" s="13">
        <f>ROUND(AVERAGE(Zinsswaps!L214:L297)+'iBoxx Extrapolation'!$I297,2)</f>
        <v>2.37</v>
      </c>
      <c r="M297" s="13">
        <f>ROUND(AVERAGE(Zinsswaps!M214:M297)+'iBoxx Extrapolation'!$I297,2)</f>
        <v>2.4</v>
      </c>
      <c r="N297" s="13">
        <f>ROUND(AVERAGE(Zinsswaps!N214:N297)+'iBoxx Extrapolation'!$I297,2)</f>
        <v>2.4300000000000002</v>
      </c>
      <c r="O297" s="13">
        <f>ROUND(AVERAGE(Zinsswaps!O214:O297)+'iBoxx Extrapolation'!$I297,2)</f>
        <v>2.4500000000000002</v>
      </c>
      <c r="P297" s="13">
        <f>ROUND(AVERAGE(Zinsswaps!P214:P297)+'iBoxx Extrapolation'!$I297,2)</f>
        <v>2.4700000000000002</v>
      </c>
      <c r="Q297" s="13">
        <f>ROUND(AVERAGE(Zinsswaps!Q214:Q297)+'iBoxx Extrapolation'!$I297,2)</f>
        <v>2.4700000000000002</v>
      </c>
      <c r="R297" s="13">
        <f>ROUND(AVERAGE(Zinsswaps!R214:R297)+'iBoxx Extrapolation'!$I297,2)</f>
        <v>2.4700000000000002</v>
      </c>
      <c r="S297" s="13">
        <f>ROUND(AVERAGE(Zinsswaps!S214:S297)+'iBoxx Extrapolation'!$I297,2)</f>
        <v>2.4700000000000002</v>
      </c>
      <c r="T297" s="13">
        <f>ROUND(AVERAGE(Zinsswaps!T214:T297)+'iBoxx Extrapolation'!$I297,2)</f>
        <v>2.4700000000000002</v>
      </c>
      <c r="U297" s="13">
        <f>ROUND(AVERAGE(Zinsswaps!U214:U297)+'iBoxx Extrapolation'!$I297,2)</f>
        <v>2.4700000000000002</v>
      </c>
      <c r="V297" s="13">
        <f>ROUND(AVERAGE(Zinsswaps!V214:V297)+'iBoxx Extrapolation'!$I297,2)</f>
        <v>2.4500000000000002</v>
      </c>
      <c r="W297" s="13">
        <f>ROUND(AVERAGE(Zinsswaps!W214:W297)+'iBoxx Extrapolation'!$I297,2)</f>
        <v>2.4300000000000002</v>
      </c>
      <c r="X297" s="13">
        <f>ROUND(AVERAGE(Zinsswaps!X214:X297)+'iBoxx Extrapolation'!$I297,2)</f>
        <v>2.42</v>
      </c>
      <c r="Y297" s="13">
        <f>ROUND(AVERAGE(Zinsswaps!Y214:Y297)+'iBoxx Extrapolation'!$I297,2)</f>
        <v>2.4</v>
      </c>
      <c r="Z297" s="13">
        <f>ROUND(AVERAGE(Zinsswaps!Z214:Z297)+'iBoxx Extrapolation'!$I297,2)</f>
        <v>2.39</v>
      </c>
      <c r="AA297" s="13">
        <f>ROUND(AVERAGE(Zinsswaps!AA214:AA297)+'iBoxx Extrapolation'!$I297,2)</f>
        <v>2.37</v>
      </c>
      <c r="AB297" s="13">
        <f>ROUND(AVERAGE(Zinsswaps!AB214:AB297)+'iBoxx Extrapolation'!$I297,2)</f>
        <v>2.35</v>
      </c>
      <c r="AC297" s="13">
        <f>ROUND(AVERAGE(Zinsswaps!AC214:AC297)+'iBoxx Extrapolation'!$I297,2)</f>
        <v>2.33</v>
      </c>
      <c r="AD297" s="13">
        <f>ROUND(AVERAGE(Zinsswaps!AD214:AD297)+'iBoxx Extrapolation'!$I297,2)</f>
        <v>2.3199999999999998</v>
      </c>
      <c r="AE297" s="13">
        <f>ROUND(AVERAGE(Zinsswaps!AE214:AE297)+'iBoxx Extrapolation'!$I297,2)</f>
        <v>2.2999999999999998</v>
      </c>
      <c r="AF297" s="13">
        <f>ROUND(AVERAGE(Zinsswaps!AF214:AF297)+'iBoxx Extrapolation'!$I297,2)</f>
        <v>2.29</v>
      </c>
      <c r="AG297" s="13">
        <f>ROUND(AVERAGE(Zinsswaps!AG214:AG297)+'iBoxx Extrapolation'!$I297,2)</f>
        <v>2.27</v>
      </c>
      <c r="AH297" s="13">
        <f>ROUND(AVERAGE(Zinsswaps!AH214:AH297)+'iBoxx Extrapolation'!$I297,2)</f>
        <v>2.25</v>
      </c>
      <c r="AI297" s="13">
        <f>ROUND(AVERAGE(Zinsswaps!AI214:AI297)+'iBoxx Extrapolation'!$I297,2)</f>
        <v>2.2400000000000002</v>
      </c>
      <c r="AJ297" s="13">
        <f>ROUND(AVERAGE(Zinsswaps!AJ214:AJ297)+'iBoxx Extrapolation'!$I297,2)</f>
        <v>2.2200000000000002</v>
      </c>
      <c r="AK297" s="13">
        <f>ROUND(AVERAGE(Zinsswaps!AK214:AK297)+'iBoxx Extrapolation'!$I297,2)</f>
        <v>2.21</v>
      </c>
      <c r="AL297" s="13">
        <f>ROUND(AVERAGE(Zinsswaps!AL214:AL297)+'iBoxx Extrapolation'!$I297,2)</f>
        <v>2.2000000000000002</v>
      </c>
      <c r="AM297" s="13">
        <f>ROUND(AVERAGE(Zinsswaps!AM214:AM297)+'iBoxx Extrapolation'!$I297,2)</f>
        <v>2.1800000000000002</v>
      </c>
      <c r="AN297" s="13">
        <f>ROUND(AVERAGE(Zinsswaps!AN214:AN297)+'iBoxx Extrapolation'!$I297,2)</f>
        <v>2.17</v>
      </c>
      <c r="AO297" s="13">
        <f>ROUND(AVERAGE(Zinsswaps!AO214:AO297)+'iBoxx Extrapolation'!$I297,2)</f>
        <v>2.16</v>
      </c>
      <c r="AP297" s="13">
        <f>ROUND(AVERAGE(Zinsswaps!AP214:AP297)+'iBoxx Extrapolation'!$I297,2)</f>
        <v>2.15</v>
      </c>
      <c r="AQ297" s="13">
        <f>ROUND(AVERAGE(Zinsswaps!AQ214:AQ297)+'iBoxx Extrapolation'!$I297,2)</f>
        <v>2.13</v>
      </c>
      <c r="AR297" s="13">
        <f>ROUND(AVERAGE(Zinsswaps!AR214:AR297)+'iBoxx Extrapolation'!$I297,2)</f>
        <v>2.12</v>
      </c>
      <c r="AS297" s="13">
        <f>ROUND(AVERAGE(Zinsswaps!AS214:AS297)+'iBoxx Extrapolation'!$I297,2)</f>
        <v>2.1</v>
      </c>
      <c r="AT297" s="13">
        <f>ROUND(AVERAGE(Zinsswaps!AT214:AT297)+'iBoxx Extrapolation'!$I297,2)</f>
        <v>2.09</v>
      </c>
      <c r="AU297" s="13">
        <f>ROUND(AVERAGE(Zinsswaps!AU214:AU297)+'iBoxx Extrapolation'!$I297,2)</f>
        <v>2.08</v>
      </c>
      <c r="AV297" s="13">
        <f>ROUND(AVERAGE(Zinsswaps!AV214:AV297)+'iBoxx Extrapolation'!$I297,2)</f>
        <v>2.06</v>
      </c>
      <c r="AW297" s="13">
        <f>ROUND(AVERAGE(Zinsswaps!AW214:AW297)+'iBoxx Extrapolation'!$I297,2)</f>
        <v>2.0499999999999998</v>
      </c>
      <c r="AX297" s="13">
        <f>ROUND(AVERAGE(Zinsswaps!AX214:AX297)+'iBoxx Extrapolation'!$I297,2)</f>
        <v>2.04</v>
      </c>
      <c r="AY297" s="13">
        <f>ROUND(AVERAGE(Zinsswaps!AY214:AY297)+'iBoxx Extrapolation'!$I297,2)</f>
        <v>2.0299999999999998</v>
      </c>
    </row>
    <row r="298" spans="1:51" s="16" customFormat="1" x14ac:dyDescent="0.2">
      <c r="A298" s="12">
        <v>46295</v>
      </c>
      <c r="B298" s="13">
        <f>ROUND(AVERAGE(Zinsswaps!B215:B298)+'iBoxx Extrapolation'!$I298,2)</f>
        <v>2.19</v>
      </c>
      <c r="C298" s="13">
        <f>ROUND(AVERAGE(Zinsswaps!C215:C298)+'iBoxx Extrapolation'!$I298,2)</f>
        <v>2.15</v>
      </c>
      <c r="D298" s="13">
        <f>ROUND(AVERAGE(Zinsswaps!D215:D298)+'iBoxx Extrapolation'!$I298,2)</f>
        <v>2.14</v>
      </c>
      <c r="E298" s="13">
        <f>ROUND(AVERAGE(Zinsswaps!E215:E298)+'iBoxx Extrapolation'!$I298,2)</f>
        <v>2.16</v>
      </c>
      <c r="F298" s="13">
        <f>ROUND(AVERAGE(Zinsswaps!F215:F298)+'iBoxx Extrapolation'!$I298,2)</f>
        <v>2.1800000000000002</v>
      </c>
      <c r="G298" s="13">
        <f>ROUND(AVERAGE(Zinsswaps!G215:G298)+'iBoxx Extrapolation'!$I298,2)</f>
        <v>2.21</v>
      </c>
      <c r="H298" s="13">
        <f>ROUND(AVERAGE(Zinsswaps!H215:H298)+'iBoxx Extrapolation'!$I298,2)</f>
        <v>2.25</v>
      </c>
      <c r="I298" s="13">
        <f>ROUND(AVERAGE(Zinsswaps!I215:I298)+'iBoxx Extrapolation'!$I298,2)</f>
        <v>2.29</v>
      </c>
      <c r="J298" s="13">
        <f>ROUND(AVERAGE(Zinsswaps!J215:J298)+'iBoxx Extrapolation'!$I298,2)</f>
        <v>2.33</v>
      </c>
      <c r="K298" s="13">
        <f>ROUND(AVERAGE(Zinsswaps!K215:K298)+'iBoxx Extrapolation'!$I298,2)</f>
        <v>2.37</v>
      </c>
      <c r="L298" s="13">
        <f>ROUND(AVERAGE(Zinsswaps!L215:L298)+'iBoxx Extrapolation'!$I298,2)</f>
        <v>2.41</v>
      </c>
      <c r="M298" s="13">
        <f>ROUND(AVERAGE(Zinsswaps!M215:M298)+'iBoxx Extrapolation'!$I298,2)</f>
        <v>2.44</v>
      </c>
      <c r="N298" s="13">
        <f>ROUND(AVERAGE(Zinsswaps!N215:N298)+'iBoxx Extrapolation'!$I298,2)</f>
        <v>2.4700000000000002</v>
      </c>
      <c r="O298" s="13">
        <f>ROUND(AVERAGE(Zinsswaps!O215:O298)+'iBoxx Extrapolation'!$I298,2)</f>
        <v>2.4900000000000002</v>
      </c>
      <c r="P298" s="13">
        <f>ROUND(AVERAGE(Zinsswaps!P215:P298)+'iBoxx Extrapolation'!$I298,2)</f>
        <v>2.5099999999999998</v>
      </c>
      <c r="Q298" s="13">
        <f>ROUND(AVERAGE(Zinsswaps!Q215:Q298)+'iBoxx Extrapolation'!$I298,2)</f>
        <v>2.5099999999999998</v>
      </c>
      <c r="R298" s="13">
        <f>ROUND(AVERAGE(Zinsswaps!R215:R298)+'iBoxx Extrapolation'!$I298,2)</f>
        <v>2.5099999999999998</v>
      </c>
      <c r="S298" s="13">
        <f>ROUND(AVERAGE(Zinsswaps!S215:S298)+'iBoxx Extrapolation'!$I298,2)</f>
        <v>2.5099999999999998</v>
      </c>
      <c r="T298" s="13">
        <f>ROUND(AVERAGE(Zinsswaps!T215:T298)+'iBoxx Extrapolation'!$I298,2)</f>
        <v>2.5</v>
      </c>
      <c r="U298" s="13">
        <f>ROUND(AVERAGE(Zinsswaps!U215:U298)+'iBoxx Extrapolation'!$I298,2)</f>
        <v>2.5</v>
      </c>
      <c r="V298" s="13">
        <f>ROUND(AVERAGE(Zinsswaps!V215:V298)+'iBoxx Extrapolation'!$I298,2)</f>
        <v>2.4900000000000002</v>
      </c>
      <c r="W298" s="13">
        <f>ROUND(AVERAGE(Zinsswaps!W215:W298)+'iBoxx Extrapolation'!$I298,2)</f>
        <v>2.4700000000000002</v>
      </c>
      <c r="X298" s="13">
        <f>ROUND(AVERAGE(Zinsswaps!X215:X298)+'iBoxx Extrapolation'!$I298,2)</f>
        <v>2.4500000000000002</v>
      </c>
      <c r="Y298" s="13">
        <f>ROUND(AVERAGE(Zinsswaps!Y215:Y298)+'iBoxx Extrapolation'!$I298,2)</f>
        <v>2.44</v>
      </c>
      <c r="Z298" s="13">
        <f>ROUND(AVERAGE(Zinsswaps!Z215:Z298)+'iBoxx Extrapolation'!$I298,2)</f>
        <v>2.4300000000000002</v>
      </c>
      <c r="AA298" s="13">
        <f>ROUND(AVERAGE(Zinsswaps!AA215:AA298)+'iBoxx Extrapolation'!$I298,2)</f>
        <v>2.41</v>
      </c>
      <c r="AB298" s="13">
        <f>ROUND(AVERAGE(Zinsswaps!AB215:AB298)+'iBoxx Extrapolation'!$I298,2)</f>
        <v>2.39</v>
      </c>
      <c r="AC298" s="13">
        <f>ROUND(AVERAGE(Zinsswaps!AC215:AC298)+'iBoxx Extrapolation'!$I298,2)</f>
        <v>2.37</v>
      </c>
      <c r="AD298" s="13">
        <f>ROUND(AVERAGE(Zinsswaps!AD215:AD298)+'iBoxx Extrapolation'!$I298,2)</f>
        <v>2.36</v>
      </c>
      <c r="AE298" s="13">
        <f>ROUND(AVERAGE(Zinsswaps!AE215:AE298)+'iBoxx Extrapolation'!$I298,2)</f>
        <v>2.34</v>
      </c>
      <c r="AF298" s="13">
        <f>ROUND(AVERAGE(Zinsswaps!AF215:AF298)+'iBoxx Extrapolation'!$I298,2)</f>
        <v>2.3199999999999998</v>
      </c>
      <c r="AG298" s="13">
        <f>ROUND(AVERAGE(Zinsswaps!AG215:AG298)+'iBoxx Extrapolation'!$I298,2)</f>
        <v>2.31</v>
      </c>
      <c r="AH298" s="13">
        <f>ROUND(AVERAGE(Zinsswaps!AH215:AH298)+'iBoxx Extrapolation'!$I298,2)</f>
        <v>2.29</v>
      </c>
      <c r="AI298" s="13">
        <f>ROUND(AVERAGE(Zinsswaps!AI215:AI298)+'iBoxx Extrapolation'!$I298,2)</f>
        <v>2.27</v>
      </c>
      <c r="AJ298" s="13">
        <f>ROUND(AVERAGE(Zinsswaps!AJ215:AJ298)+'iBoxx Extrapolation'!$I298,2)</f>
        <v>2.2599999999999998</v>
      </c>
      <c r="AK298" s="13">
        <f>ROUND(AVERAGE(Zinsswaps!AK215:AK298)+'iBoxx Extrapolation'!$I298,2)</f>
        <v>2.25</v>
      </c>
      <c r="AL298" s="13">
        <f>ROUND(AVERAGE(Zinsswaps!AL215:AL298)+'iBoxx Extrapolation'!$I298,2)</f>
        <v>2.23</v>
      </c>
      <c r="AM298" s="13">
        <f>ROUND(AVERAGE(Zinsswaps!AM215:AM298)+'iBoxx Extrapolation'!$I298,2)</f>
        <v>2.2200000000000002</v>
      </c>
      <c r="AN298" s="13">
        <f>ROUND(AVERAGE(Zinsswaps!AN215:AN298)+'iBoxx Extrapolation'!$I298,2)</f>
        <v>2.21</v>
      </c>
      <c r="AO298" s="13">
        <f>ROUND(AVERAGE(Zinsswaps!AO215:AO298)+'iBoxx Extrapolation'!$I298,2)</f>
        <v>2.2000000000000002</v>
      </c>
      <c r="AP298" s="13">
        <f>ROUND(AVERAGE(Zinsswaps!AP215:AP298)+'iBoxx Extrapolation'!$I298,2)</f>
        <v>2.1800000000000002</v>
      </c>
      <c r="AQ298" s="13">
        <f>ROUND(AVERAGE(Zinsswaps!AQ215:AQ298)+'iBoxx Extrapolation'!$I298,2)</f>
        <v>2.17</v>
      </c>
      <c r="AR298" s="13">
        <f>ROUND(AVERAGE(Zinsswaps!AR215:AR298)+'iBoxx Extrapolation'!$I298,2)</f>
        <v>2.15</v>
      </c>
      <c r="AS298" s="13">
        <f>ROUND(AVERAGE(Zinsswaps!AS215:AS298)+'iBoxx Extrapolation'!$I298,2)</f>
        <v>2.14</v>
      </c>
      <c r="AT298" s="13">
        <f>ROUND(AVERAGE(Zinsswaps!AT215:AT298)+'iBoxx Extrapolation'!$I298,2)</f>
        <v>2.12</v>
      </c>
      <c r="AU298" s="13">
        <f>ROUND(AVERAGE(Zinsswaps!AU215:AU298)+'iBoxx Extrapolation'!$I298,2)</f>
        <v>2.11</v>
      </c>
      <c r="AV298" s="13">
        <f>ROUND(AVERAGE(Zinsswaps!AV215:AV298)+'iBoxx Extrapolation'!$I298,2)</f>
        <v>2.1</v>
      </c>
      <c r="AW298" s="13">
        <f>ROUND(AVERAGE(Zinsswaps!AW215:AW298)+'iBoxx Extrapolation'!$I298,2)</f>
        <v>2.09</v>
      </c>
      <c r="AX298" s="13">
        <f>ROUND(AVERAGE(Zinsswaps!AX215:AX298)+'iBoxx Extrapolation'!$I298,2)</f>
        <v>2.0699999999999998</v>
      </c>
      <c r="AY298" s="13">
        <f>ROUND(AVERAGE(Zinsswaps!AY215:AY298)+'iBoxx Extrapolation'!$I298,2)</f>
        <v>2.06</v>
      </c>
    </row>
    <row r="299" spans="1:51" s="16" customFormat="1" x14ac:dyDescent="0.2">
      <c r="A299" s="12">
        <v>46326</v>
      </c>
      <c r="B299" s="13">
        <f>ROUND(AVERAGE(Zinsswaps!B216:B299)+'iBoxx Extrapolation'!$I299,2)</f>
        <v>2.2200000000000002</v>
      </c>
      <c r="C299" s="13">
        <f>ROUND(AVERAGE(Zinsswaps!C216:C299)+'iBoxx Extrapolation'!$I299,2)</f>
        <v>2.19</v>
      </c>
      <c r="D299" s="13">
        <f>ROUND(AVERAGE(Zinsswaps!D216:D299)+'iBoxx Extrapolation'!$I299,2)</f>
        <v>2.1800000000000002</v>
      </c>
      <c r="E299" s="13">
        <f>ROUND(AVERAGE(Zinsswaps!E216:E299)+'iBoxx Extrapolation'!$I299,2)</f>
        <v>2.19</v>
      </c>
      <c r="F299" s="13">
        <f>ROUND(AVERAGE(Zinsswaps!F216:F299)+'iBoxx Extrapolation'!$I299,2)</f>
        <v>2.2200000000000002</v>
      </c>
      <c r="G299" s="13">
        <f>ROUND(AVERAGE(Zinsswaps!G216:G299)+'iBoxx Extrapolation'!$I299,2)</f>
        <v>2.25</v>
      </c>
      <c r="H299" s="13">
        <f>ROUND(AVERAGE(Zinsswaps!H216:H299)+'iBoxx Extrapolation'!$I299,2)</f>
        <v>2.2799999999999998</v>
      </c>
      <c r="I299" s="13">
        <f>ROUND(AVERAGE(Zinsswaps!I216:I299)+'iBoxx Extrapolation'!$I299,2)</f>
        <v>2.3199999999999998</v>
      </c>
      <c r="J299" s="13">
        <f>ROUND(AVERAGE(Zinsswaps!J216:J299)+'iBoxx Extrapolation'!$I299,2)</f>
        <v>2.36</v>
      </c>
      <c r="K299" s="13">
        <f>ROUND(AVERAGE(Zinsswaps!K216:K299)+'iBoxx Extrapolation'!$I299,2)</f>
        <v>2.4</v>
      </c>
      <c r="L299" s="13">
        <f>ROUND(AVERAGE(Zinsswaps!L216:L299)+'iBoxx Extrapolation'!$I299,2)</f>
        <v>2.44</v>
      </c>
      <c r="M299" s="13">
        <f>ROUND(AVERAGE(Zinsswaps!M216:M299)+'iBoxx Extrapolation'!$I299,2)</f>
        <v>2.48</v>
      </c>
      <c r="N299" s="13">
        <f>ROUND(AVERAGE(Zinsswaps!N216:N299)+'iBoxx Extrapolation'!$I299,2)</f>
        <v>2.5</v>
      </c>
      <c r="O299" s="13">
        <f>ROUND(AVERAGE(Zinsswaps!O216:O299)+'iBoxx Extrapolation'!$I299,2)</f>
        <v>2.5299999999999998</v>
      </c>
      <c r="P299" s="13">
        <f>ROUND(AVERAGE(Zinsswaps!P216:P299)+'iBoxx Extrapolation'!$I299,2)</f>
        <v>2.5499999999999998</v>
      </c>
      <c r="Q299" s="13">
        <f>ROUND(AVERAGE(Zinsswaps!Q216:Q299)+'iBoxx Extrapolation'!$I299,2)</f>
        <v>2.5499999999999998</v>
      </c>
      <c r="R299" s="13">
        <f>ROUND(AVERAGE(Zinsswaps!R216:R299)+'iBoxx Extrapolation'!$I299,2)</f>
        <v>2.54</v>
      </c>
      <c r="S299" s="13">
        <f>ROUND(AVERAGE(Zinsswaps!S216:S299)+'iBoxx Extrapolation'!$I299,2)</f>
        <v>2.54</v>
      </c>
      <c r="T299" s="13">
        <f>ROUND(AVERAGE(Zinsswaps!T216:T299)+'iBoxx Extrapolation'!$I299,2)</f>
        <v>2.54</v>
      </c>
      <c r="U299" s="13">
        <f>ROUND(AVERAGE(Zinsswaps!U216:U299)+'iBoxx Extrapolation'!$I299,2)</f>
        <v>2.54</v>
      </c>
      <c r="V299" s="13">
        <f>ROUND(AVERAGE(Zinsswaps!V216:V299)+'iBoxx Extrapolation'!$I299,2)</f>
        <v>2.52</v>
      </c>
      <c r="W299" s="13">
        <f>ROUND(AVERAGE(Zinsswaps!W216:W299)+'iBoxx Extrapolation'!$I299,2)</f>
        <v>2.5099999999999998</v>
      </c>
      <c r="X299" s="13">
        <f>ROUND(AVERAGE(Zinsswaps!X216:X299)+'iBoxx Extrapolation'!$I299,2)</f>
        <v>2.4900000000000002</v>
      </c>
      <c r="Y299" s="13">
        <f>ROUND(AVERAGE(Zinsswaps!Y216:Y299)+'iBoxx Extrapolation'!$I299,2)</f>
        <v>2.48</v>
      </c>
      <c r="Z299" s="13">
        <f>ROUND(AVERAGE(Zinsswaps!Z216:Z299)+'iBoxx Extrapolation'!$I299,2)</f>
        <v>2.46</v>
      </c>
      <c r="AA299" s="13">
        <f>ROUND(AVERAGE(Zinsswaps!AA216:AA299)+'iBoxx Extrapolation'!$I299,2)</f>
        <v>2.44</v>
      </c>
      <c r="AB299" s="13">
        <f>ROUND(AVERAGE(Zinsswaps!AB216:AB299)+'iBoxx Extrapolation'!$I299,2)</f>
        <v>2.4300000000000002</v>
      </c>
      <c r="AC299" s="13">
        <f>ROUND(AVERAGE(Zinsswaps!AC216:AC299)+'iBoxx Extrapolation'!$I299,2)</f>
        <v>2.41</v>
      </c>
      <c r="AD299" s="13">
        <f>ROUND(AVERAGE(Zinsswaps!AD216:AD299)+'iBoxx Extrapolation'!$I299,2)</f>
        <v>2.39</v>
      </c>
      <c r="AE299" s="13">
        <f>ROUND(AVERAGE(Zinsswaps!AE216:AE299)+'iBoxx Extrapolation'!$I299,2)</f>
        <v>2.38</v>
      </c>
      <c r="AF299" s="13">
        <f>ROUND(AVERAGE(Zinsswaps!AF216:AF299)+'iBoxx Extrapolation'!$I299,2)</f>
        <v>2.36</v>
      </c>
      <c r="AG299" s="13">
        <f>ROUND(AVERAGE(Zinsswaps!AG216:AG299)+'iBoxx Extrapolation'!$I299,2)</f>
        <v>2.34</v>
      </c>
      <c r="AH299" s="13">
        <f>ROUND(AVERAGE(Zinsswaps!AH216:AH299)+'iBoxx Extrapolation'!$I299,2)</f>
        <v>2.3199999999999998</v>
      </c>
      <c r="AI299" s="13">
        <f>ROUND(AVERAGE(Zinsswaps!AI216:AI299)+'iBoxx Extrapolation'!$I299,2)</f>
        <v>2.31</v>
      </c>
      <c r="AJ299" s="13">
        <f>ROUND(AVERAGE(Zinsswaps!AJ216:AJ299)+'iBoxx Extrapolation'!$I299,2)</f>
        <v>2.29</v>
      </c>
      <c r="AK299" s="13">
        <f>ROUND(AVERAGE(Zinsswaps!AK216:AK299)+'iBoxx Extrapolation'!$I299,2)</f>
        <v>2.2799999999999998</v>
      </c>
      <c r="AL299" s="13">
        <f>ROUND(AVERAGE(Zinsswaps!AL216:AL299)+'iBoxx Extrapolation'!$I299,2)</f>
        <v>2.27</v>
      </c>
      <c r="AM299" s="13">
        <f>ROUND(AVERAGE(Zinsswaps!AM216:AM299)+'iBoxx Extrapolation'!$I299,2)</f>
        <v>2.2599999999999998</v>
      </c>
      <c r="AN299" s="13">
        <f>ROUND(AVERAGE(Zinsswaps!AN216:AN299)+'iBoxx Extrapolation'!$I299,2)</f>
        <v>2.2400000000000002</v>
      </c>
      <c r="AO299" s="13">
        <f>ROUND(AVERAGE(Zinsswaps!AO216:AO299)+'iBoxx Extrapolation'!$I299,2)</f>
        <v>2.23</v>
      </c>
      <c r="AP299" s="13">
        <f>ROUND(AVERAGE(Zinsswaps!AP216:AP299)+'iBoxx Extrapolation'!$I299,2)</f>
        <v>2.2200000000000002</v>
      </c>
      <c r="AQ299" s="13">
        <f>ROUND(AVERAGE(Zinsswaps!AQ216:AQ299)+'iBoxx Extrapolation'!$I299,2)</f>
        <v>2.2000000000000002</v>
      </c>
      <c r="AR299" s="13">
        <f>ROUND(AVERAGE(Zinsswaps!AR216:AR299)+'iBoxx Extrapolation'!$I299,2)</f>
        <v>2.19</v>
      </c>
      <c r="AS299" s="13">
        <f>ROUND(AVERAGE(Zinsswaps!AS216:AS299)+'iBoxx Extrapolation'!$I299,2)</f>
        <v>2.17</v>
      </c>
      <c r="AT299" s="13">
        <f>ROUND(AVERAGE(Zinsswaps!AT216:AT299)+'iBoxx Extrapolation'!$I299,2)</f>
        <v>2.16</v>
      </c>
      <c r="AU299" s="13">
        <f>ROUND(AVERAGE(Zinsswaps!AU216:AU299)+'iBoxx Extrapolation'!$I299,2)</f>
        <v>2.14</v>
      </c>
      <c r="AV299" s="13">
        <f>ROUND(AVERAGE(Zinsswaps!AV216:AV299)+'iBoxx Extrapolation'!$I299,2)</f>
        <v>2.13</v>
      </c>
      <c r="AW299" s="13">
        <f>ROUND(AVERAGE(Zinsswaps!AW216:AW299)+'iBoxx Extrapolation'!$I299,2)</f>
        <v>2.12</v>
      </c>
      <c r="AX299" s="13">
        <f>ROUND(AVERAGE(Zinsswaps!AX216:AX299)+'iBoxx Extrapolation'!$I299,2)</f>
        <v>2.11</v>
      </c>
      <c r="AY299" s="13">
        <f>ROUND(AVERAGE(Zinsswaps!AY216:AY299)+'iBoxx Extrapolation'!$I299,2)</f>
        <v>2.1</v>
      </c>
    </row>
    <row r="300" spans="1:51" s="16" customFormat="1" x14ac:dyDescent="0.2">
      <c r="A300" s="12">
        <v>46356</v>
      </c>
      <c r="B300" s="13">
        <f>ROUND(AVERAGE(Zinsswaps!B217:B300)+'iBoxx Extrapolation'!$I300,2)</f>
        <v>2.2599999999999998</v>
      </c>
      <c r="C300" s="13">
        <f>ROUND(AVERAGE(Zinsswaps!C217:C300)+'iBoxx Extrapolation'!$I300,2)</f>
        <v>2.2200000000000002</v>
      </c>
      <c r="D300" s="13">
        <f>ROUND(AVERAGE(Zinsswaps!D217:D300)+'iBoxx Extrapolation'!$I300,2)</f>
        <v>2.21</v>
      </c>
      <c r="E300" s="13">
        <f>ROUND(AVERAGE(Zinsswaps!E217:E300)+'iBoxx Extrapolation'!$I300,2)</f>
        <v>2.23</v>
      </c>
      <c r="F300" s="13">
        <f>ROUND(AVERAGE(Zinsswaps!F217:F300)+'iBoxx Extrapolation'!$I300,2)</f>
        <v>2.25</v>
      </c>
      <c r="G300" s="13">
        <f>ROUND(AVERAGE(Zinsswaps!G217:G300)+'iBoxx Extrapolation'!$I300,2)</f>
        <v>2.2799999999999998</v>
      </c>
      <c r="H300" s="13">
        <f>ROUND(AVERAGE(Zinsswaps!H217:H300)+'iBoxx Extrapolation'!$I300,2)</f>
        <v>2.3199999999999998</v>
      </c>
      <c r="I300" s="13">
        <f>ROUND(AVERAGE(Zinsswaps!I217:I300)+'iBoxx Extrapolation'!$I300,2)</f>
        <v>2.36</v>
      </c>
      <c r="J300" s="13">
        <f>ROUND(AVERAGE(Zinsswaps!J217:J300)+'iBoxx Extrapolation'!$I300,2)</f>
        <v>2.4</v>
      </c>
      <c r="K300" s="13">
        <f>ROUND(AVERAGE(Zinsswaps!K217:K300)+'iBoxx Extrapolation'!$I300,2)</f>
        <v>2.44</v>
      </c>
      <c r="L300" s="13">
        <f>ROUND(AVERAGE(Zinsswaps!L217:L300)+'iBoxx Extrapolation'!$I300,2)</f>
        <v>2.48</v>
      </c>
      <c r="M300" s="13">
        <f>ROUND(AVERAGE(Zinsswaps!M217:M300)+'iBoxx Extrapolation'!$I300,2)</f>
        <v>2.5099999999999998</v>
      </c>
      <c r="N300" s="13">
        <f>ROUND(AVERAGE(Zinsswaps!N217:N300)+'iBoxx Extrapolation'!$I300,2)</f>
        <v>2.54</v>
      </c>
      <c r="O300" s="13">
        <f>ROUND(AVERAGE(Zinsswaps!O217:O300)+'iBoxx Extrapolation'!$I300,2)</f>
        <v>2.56</v>
      </c>
      <c r="P300" s="13">
        <f>ROUND(AVERAGE(Zinsswaps!P217:P300)+'iBoxx Extrapolation'!$I300,2)</f>
        <v>2.58</v>
      </c>
      <c r="Q300" s="13">
        <f>ROUND(AVERAGE(Zinsswaps!Q217:Q300)+'iBoxx Extrapolation'!$I300,2)</f>
        <v>2.58</v>
      </c>
      <c r="R300" s="13">
        <f>ROUND(AVERAGE(Zinsswaps!R217:R300)+'iBoxx Extrapolation'!$I300,2)</f>
        <v>2.58</v>
      </c>
      <c r="S300" s="13">
        <f>ROUND(AVERAGE(Zinsswaps!S217:S300)+'iBoxx Extrapolation'!$I300,2)</f>
        <v>2.58</v>
      </c>
      <c r="T300" s="13">
        <f>ROUND(AVERAGE(Zinsswaps!T217:T300)+'iBoxx Extrapolation'!$I300,2)</f>
        <v>2.58</v>
      </c>
      <c r="U300" s="13">
        <f>ROUND(AVERAGE(Zinsswaps!U217:U300)+'iBoxx Extrapolation'!$I300,2)</f>
        <v>2.58</v>
      </c>
      <c r="V300" s="13">
        <f>ROUND(AVERAGE(Zinsswaps!V217:V300)+'iBoxx Extrapolation'!$I300,2)</f>
        <v>2.56</v>
      </c>
      <c r="W300" s="13">
        <f>ROUND(AVERAGE(Zinsswaps!W217:W300)+'iBoxx Extrapolation'!$I300,2)</f>
        <v>2.54</v>
      </c>
      <c r="X300" s="13">
        <f>ROUND(AVERAGE(Zinsswaps!X217:X300)+'iBoxx Extrapolation'!$I300,2)</f>
        <v>2.5299999999999998</v>
      </c>
      <c r="Y300" s="13">
        <f>ROUND(AVERAGE(Zinsswaps!Y217:Y300)+'iBoxx Extrapolation'!$I300,2)</f>
        <v>2.5099999999999998</v>
      </c>
      <c r="Z300" s="13">
        <f>ROUND(AVERAGE(Zinsswaps!Z217:Z300)+'iBoxx Extrapolation'!$I300,2)</f>
        <v>2.5</v>
      </c>
      <c r="AA300" s="13">
        <f>ROUND(AVERAGE(Zinsswaps!AA217:AA300)+'iBoxx Extrapolation'!$I300,2)</f>
        <v>2.48</v>
      </c>
      <c r="AB300" s="13">
        <f>ROUND(AVERAGE(Zinsswaps!AB217:AB300)+'iBoxx Extrapolation'!$I300,2)</f>
        <v>2.46</v>
      </c>
      <c r="AC300" s="13">
        <f>ROUND(AVERAGE(Zinsswaps!AC217:AC300)+'iBoxx Extrapolation'!$I300,2)</f>
        <v>2.44</v>
      </c>
      <c r="AD300" s="13">
        <f>ROUND(AVERAGE(Zinsswaps!AD217:AD300)+'iBoxx Extrapolation'!$I300,2)</f>
        <v>2.4300000000000002</v>
      </c>
      <c r="AE300" s="13">
        <f>ROUND(AVERAGE(Zinsswaps!AE217:AE300)+'iBoxx Extrapolation'!$I300,2)</f>
        <v>2.41</v>
      </c>
      <c r="AF300" s="13">
        <f>ROUND(AVERAGE(Zinsswaps!AF217:AF300)+'iBoxx Extrapolation'!$I300,2)</f>
        <v>2.39</v>
      </c>
      <c r="AG300" s="13">
        <f>ROUND(AVERAGE(Zinsswaps!AG217:AG300)+'iBoxx Extrapolation'!$I300,2)</f>
        <v>2.38</v>
      </c>
      <c r="AH300" s="13">
        <f>ROUND(AVERAGE(Zinsswaps!AH217:AH300)+'iBoxx Extrapolation'!$I300,2)</f>
        <v>2.36</v>
      </c>
      <c r="AI300" s="13">
        <f>ROUND(AVERAGE(Zinsswaps!AI217:AI300)+'iBoxx Extrapolation'!$I300,2)</f>
        <v>2.34</v>
      </c>
      <c r="AJ300" s="13">
        <f>ROUND(AVERAGE(Zinsswaps!AJ217:AJ300)+'iBoxx Extrapolation'!$I300,2)</f>
        <v>2.33</v>
      </c>
      <c r="AK300" s="13">
        <f>ROUND(AVERAGE(Zinsswaps!AK217:AK300)+'iBoxx Extrapolation'!$I300,2)</f>
        <v>2.3199999999999998</v>
      </c>
      <c r="AL300" s="13">
        <f>ROUND(AVERAGE(Zinsswaps!AL217:AL300)+'iBoxx Extrapolation'!$I300,2)</f>
        <v>2.2999999999999998</v>
      </c>
      <c r="AM300" s="13">
        <f>ROUND(AVERAGE(Zinsswaps!AM217:AM300)+'iBoxx Extrapolation'!$I300,2)</f>
        <v>2.29</v>
      </c>
      <c r="AN300" s="13">
        <f>ROUND(AVERAGE(Zinsswaps!AN217:AN300)+'iBoxx Extrapolation'!$I300,2)</f>
        <v>2.2799999999999998</v>
      </c>
      <c r="AO300" s="13">
        <f>ROUND(AVERAGE(Zinsswaps!AO217:AO300)+'iBoxx Extrapolation'!$I300,2)</f>
        <v>2.27</v>
      </c>
      <c r="AP300" s="13">
        <f>ROUND(AVERAGE(Zinsswaps!AP217:AP300)+'iBoxx Extrapolation'!$I300,2)</f>
        <v>2.25</v>
      </c>
      <c r="AQ300" s="13">
        <f>ROUND(AVERAGE(Zinsswaps!AQ217:AQ300)+'iBoxx Extrapolation'!$I300,2)</f>
        <v>2.23</v>
      </c>
      <c r="AR300" s="13">
        <f>ROUND(AVERAGE(Zinsswaps!AR217:AR300)+'iBoxx Extrapolation'!$I300,2)</f>
        <v>2.2200000000000002</v>
      </c>
      <c r="AS300" s="13">
        <f>ROUND(AVERAGE(Zinsswaps!AS217:AS300)+'iBoxx Extrapolation'!$I300,2)</f>
        <v>2.2000000000000002</v>
      </c>
      <c r="AT300" s="13">
        <f>ROUND(AVERAGE(Zinsswaps!AT217:AT300)+'iBoxx Extrapolation'!$I300,2)</f>
        <v>2.19</v>
      </c>
      <c r="AU300" s="13">
        <f>ROUND(AVERAGE(Zinsswaps!AU217:AU300)+'iBoxx Extrapolation'!$I300,2)</f>
        <v>2.1800000000000002</v>
      </c>
      <c r="AV300" s="13">
        <f>ROUND(AVERAGE(Zinsswaps!AV217:AV300)+'iBoxx Extrapolation'!$I300,2)</f>
        <v>2.16</v>
      </c>
      <c r="AW300" s="13">
        <f>ROUND(AVERAGE(Zinsswaps!AW217:AW300)+'iBoxx Extrapolation'!$I300,2)</f>
        <v>2.15</v>
      </c>
      <c r="AX300" s="13">
        <f>ROUND(AVERAGE(Zinsswaps!AX217:AX300)+'iBoxx Extrapolation'!$I300,2)</f>
        <v>2.14</v>
      </c>
      <c r="AY300" s="13">
        <f>ROUND(AVERAGE(Zinsswaps!AY217:AY300)+'iBoxx Extrapolation'!$I300,2)</f>
        <v>2.13</v>
      </c>
    </row>
    <row r="301" spans="1:51" s="16" customFormat="1" x14ac:dyDescent="0.2">
      <c r="A301" s="12">
        <v>46387</v>
      </c>
      <c r="B301" s="13">
        <f>ROUND(AVERAGE(Zinsswaps!B218:B301)+'iBoxx Extrapolation'!$I301,2)</f>
        <v>2.29</v>
      </c>
      <c r="C301" s="13">
        <f>ROUND(AVERAGE(Zinsswaps!C218:C301)+'iBoxx Extrapolation'!$I301,2)</f>
        <v>2.2599999999999998</v>
      </c>
      <c r="D301" s="13">
        <f>ROUND(AVERAGE(Zinsswaps!D218:D301)+'iBoxx Extrapolation'!$I301,2)</f>
        <v>2.25</v>
      </c>
      <c r="E301" s="13">
        <f>ROUND(AVERAGE(Zinsswaps!E218:E301)+'iBoxx Extrapolation'!$I301,2)</f>
        <v>2.2599999999999998</v>
      </c>
      <c r="F301" s="13">
        <f>ROUND(AVERAGE(Zinsswaps!F218:F301)+'iBoxx Extrapolation'!$I301,2)</f>
        <v>2.29</v>
      </c>
      <c r="G301" s="13">
        <f>ROUND(AVERAGE(Zinsswaps!G218:G301)+'iBoxx Extrapolation'!$I301,2)</f>
        <v>2.3199999999999998</v>
      </c>
      <c r="H301" s="13">
        <f>ROUND(AVERAGE(Zinsswaps!H218:H301)+'iBoxx Extrapolation'!$I301,2)</f>
        <v>2.35</v>
      </c>
      <c r="I301" s="13">
        <f>ROUND(AVERAGE(Zinsswaps!I218:I301)+'iBoxx Extrapolation'!$I301,2)</f>
        <v>2.39</v>
      </c>
      <c r="J301" s="13">
        <f>ROUND(AVERAGE(Zinsswaps!J218:J301)+'iBoxx Extrapolation'!$I301,2)</f>
        <v>2.4300000000000002</v>
      </c>
      <c r="K301" s="13">
        <f>ROUND(AVERAGE(Zinsswaps!K218:K301)+'iBoxx Extrapolation'!$I301,2)</f>
        <v>2.4700000000000002</v>
      </c>
      <c r="L301" s="13">
        <f>ROUND(AVERAGE(Zinsswaps!L218:L301)+'iBoxx Extrapolation'!$I301,2)</f>
        <v>2.5099999999999998</v>
      </c>
      <c r="M301" s="13">
        <f>ROUND(AVERAGE(Zinsswaps!M218:M301)+'iBoxx Extrapolation'!$I301,2)</f>
        <v>2.5499999999999998</v>
      </c>
      <c r="N301" s="13">
        <f>ROUND(AVERAGE(Zinsswaps!N218:N301)+'iBoxx Extrapolation'!$I301,2)</f>
        <v>2.57</v>
      </c>
      <c r="O301" s="13">
        <f>ROUND(AVERAGE(Zinsswaps!O218:O301)+'iBoxx Extrapolation'!$I301,2)</f>
        <v>2.6</v>
      </c>
      <c r="P301" s="13">
        <f>ROUND(AVERAGE(Zinsswaps!P218:P301)+'iBoxx Extrapolation'!$I301,2)</f>
        <v>2.62</v>
      </c>
      <c r="Q301" s="13">
        <f>ROUND(AVERAGE(Zinsswaps!Q218:Q301)+'iBoxx Extrapolation'!$I301,2)</f>
        <v>2.62</v>
      </c>
      <c r="R301" s="13">
        <f>ROUND(AVERAGE(Zinsswaps!R218:R301)+'iBoxx Extrapolation'!$I301,2)</f>
        <v>2.61</v>
      </c>
      <c r="S301" s="13">
        <f>ROUND(AVERAGE(Zinsswaps!S218:S301)+'iBoxx Extrapolation'!$I301,2)</f>
        <v>2.61</v>
      </c>
      <c r="T301" s="13">
        <f>ROUND(AVERAGE(Zinsswaps!T218:T301)+'iBoxx Extrapolation'!$I301,2)</f>
        <v>2.61</v>
      </c>
      <c r="U301" s="13">
        <f>ROUND(AVERAGE(Zinsswaps!U218:U301)+'iBoxx Extrapolation'!$I301,2)</f>
        <v>2.61</v>
      </c>
      <c r="V301" s="13">
        <f>ROUND(AVERAGE(Zinsswaps!V218:V301)+'iBoxx Extrapolation'!$I301,2)</f>
        <v>2.59</v>
      </c>
      <c r="W301" s="13">
        <f>ROUND(AVERAGE(Zinsswaps!W218:W301)+'iBoxx Extrapolation'!$I301,2)</f>
        <v>2.58</v>
      </c>
      <c r="X301" s="13">
        <f>ROUND(AVERAGE(Zinsswaps!X218:X301)+'iBoxx Extrapolation'!$I301,2)</f>
        <v>2.56</v>
      </c>
      <c r="Y301" s="13">
        <f>ROUND(AVERAGE(Zinsswaps!Y218:Y301)+'iBoxx Extrapolation'!$I301,2)</f>
        <v>2.5499999999999998</v>
      </c>
      <c r="Z301" s="13">
        <f>ROUND(AVERAGE(Zinsswaps!Z218:Z301)+'iBoxx Extrapolation'!$I301,2)</f>
        <v>2.5299999999999998</v>
      </c>
      <c r="AA301" s="13">
        <f>ROUND(AVERAGE(Zinsswaps!AA218:AA301)+'iBoxx Extrapolation'!$I301,2)</f>
        <v>2.5099999999999998</v>
      </c>
      <c r="AB301" s="13">
        <f>ROUND(AVERAGE(Zinsswaps!AB218:AB301)+'iBoxx Extrapolation'!$I301,2)</f>
        <v>2.4900000000000002</v>
      </c>
      <c r="AC301" s="13">
        <f>ROUND(AVERAGE(Zinsswaps!AC218:AC301)+'iBoxx Extrapolation'!$I301,2)</f>
        <v>2.48</v>
      </c>
      <c r="AD301" s="13">
        <f>ROUND(AVERAGE(Zinsswaps!AD218:AD301)+'iBoxx Extrapolation'!$I301,2)</f>
        <v>2.46</v>
      </c>
      <c r="AE301" s="13">
        <f>ROUND(AVERAGE(Zinsswaps!AE218:AE301)+'iBoxx Extrapolation'!$I301,2)</f>
        <v>2.44</v>
      </c>
      <c r="AF301" s="13">
        <f>ROUND(AVERAGE(Zinsswaps!AF218:AF301)+'iBoxx Extrapolation'!$I301,2)</f>
        <v>2.4300000000000002</v>
      </c>
      <c r="AG301" s="13">
        <f>ROUND(AVERAGE(Zinsswaps!AG218:AG301)+'iBoxx Extrapolation'!$I301,2)</f>
        <v>2.41</v>
      </c>
      <c r="AH301" s="13">
        <f>ROUND(AVERAGE(Zinsswaps!AH218:AH301)+'iBoxx Extrapolation'!$I301,2)</f>
        <v>2.39</v>
      </c>
      <c r="AI301" s="13">
        <f>ROUND(AVERAGE(Zinsswaps!AI218:AI301)+'iBoxx Extrapolation'!$I301,2)</f>
        <v>2.38</v>
      </c>
      <c r="AJ301" s="13">
        <f>ROUND(AVERAGE(Zinsswaps!AJ218:AJ301)+'iBoxx Extrapolation'!$I301,2)</f>
        <v>2.36</v>
      </c>
      <c r="AK301" s="13">
        <f>ROUND(AVERAGE(Zinsswaps!AK218:AK301)+'iBoxx Extrapolation'!$I301,2)</f>
        <v>2.35</v>
      </c>
      <c r="AL301" s="13">
        <f>ROUND(AVERAGE(Zinsswaps!AL218:AL301)+'iBoxx Extrapolation'!$I301,2)</f>
        <v>2.34</v>
      </c>
      <c r="AM301" s="13">
        <f>ROUND(AVERAGE(Zinsswaps!AM218:AM301)+'iBoxx Extrapolation'!$I301,2)</f>
        <v>2.3199999999999998</v>
      </c>
      <c r="AN301" s="13">
        <f>ROUND(AVERAGE(Zinsswaps!AN218:AN301)+'iBoxx Extrapolation'!$I301,2)</f>
        <v>2.31</v>
      </c>
      <c r="AO301" s="13">
        <f>ROUND(AVERAGE(Zinsswaps!AO218:AO301)+'iBoxx Extrapolation'!$I301,2)</f>
        <v>2.2999999999999998</v>
      </c>
      <c r="AP301" s="13">
        <f>ROUND(AVERAGE(Zinsswaps!AP218:AP301)+'iBoxx Extrapolation'!$I301,2)</f>
        <v>2.2799999999999998</v>
      </c>
      <c r="AQ301" s="13">
        <f>ROUND(AVERAGE(Zinsswaps!AQ218:AQ301)+'iBoxx Extrapolation'!$I301,2)</f>
        <v>2.27</v>
      </c>
      <c r="AR301" s="13">
        <f>ROUND(AVERAGE(Zinsswaps!AR218:AR301)+'iBoxx Extrapolation'!$I301,2)</f>
        <v>2.25</v>
      </c>
      <c r="AS301" s="13">
        <f>ROUND(AVERAGE(Zinsswaps!AS218:AS301)+'iBoxx Extrapolation'!$I301,2)</f>
        <v>2.2400000000000002</v>
      </c>
      <c r="AT301" s="13">
        <f>ROUND(AVERAGE(Zinsswaps!AT218:AT301)+'iBoxx Extrapolation'!$I301,2)</f>
        <v>2.2200000000000002</v>
      </c>
      <c r="AU301" s="13">
        <f>ROUND(AVERAGE(Zinsswaps!AU218:AU301)+'iBoxx Extrapolation'!$I301,2)</f>
        <v>2.21</v>
      </c>
      <c r="AV301" s="13">
        <f>ROUND(AVERAGE(Zinsswaps!AV218:AV301)+'iBoxx Extrapolation'!$I301,2)</f>
        <v>2.2000000000000002</v>
      </c>
      <c r="AW301" s="13">
        <f>ROUND(AVERAGE(Zinsswaps!AW218:AW301)+'iBoxx Extrapolation'!$I301,2)</f>
        <v>2.1800000000000002</v>
      </c>
      <c r="AX301" s="13">
        <f>ROUND(AVERAGE(Zinsswaps!AX218:AX301)+'iBoxx Extrapolation'!$I301,2)</f>
        <v>2.17</v>
      </c>
      <c r="AY301" s="13">
        <f>ROUND(AVERAGE(Zinsswaps!AY218:AY301)+'iBoxx Extrapolation'!$I301,2)</f>
        <v>2.16</v>
      </c>
    </row>
    <row r="302" spans="1:51" s="16" customFormat="1" x14ac:dyDescent="0.2">
      <c r="A302" s="12">
        <v>46418</v>
      </c>
      <c r="B302" s="13">
        <f>ROUND(AVERAGE(Zinsswaps!B219:B302)+'iBoxx Extrapolation'!$I302,2)</f>
        <v>2.33</v>
      </c>
      <c r="C302" s="13">
        <f>ROUND(AVERAGE(Zinsswaps!C219:C302)+'iBoxx Extrapolation'!$I302,2)</f>
        <v>2.29</v>
      </c>
      <c r="D302" s="13">
        <f>ROUND(AVERAGE(Zinsswaps!D219:D302)+'iBoxx Extrapolation'!$I302,2)</f>
        <v>2.2799999999999998</v>
      </c>
      <c r="E302" s="13">
        <f>ROUND(AVERAGE(Zinsswaps!E219:E302)+'iBoxx Extrapolation'!$I302,2)</f>
        <v>2.2999999999999998</v>
      </c>
      <c r="F302" s="13">
        <f>ROUND(AVERAGE(Zinsswaps!F219:F302)+'iBoxx Extrapolation'!$I302,2)</f>
        <v>2.3199999999999998</v>
      </c>
      <c r="G302" s="13">
        <f>ROUND(AVERAGE(Zinsswaps!G219:G302)+'iBoxx Extrapolation'!$I302,2)</f>
        <v>2.36</v>
      </c>
      <c r="H302" s="13">
        <f>ROUND(AVERAGE(Zinsswaps!H219:H302)+'iBoxx Extrapolation'!$I302,2)</f>
        <v>2.39</v>
      </c>
      <c r="I302" s="13">
        <f>ROUND(AVERAGE(Zinsswaps!I219:I302)+'iBoxx Extrapolation'!$I302,2)</f>
        <v>2.4300000000000002</v>
      </c>
      <c r="J302" s="13">
        <f>ROUND(AVERAGE(Zinsswaps!J219:J302)+'iBoxx Extrapolation'!$I302,2)</f>
        <v>2.4700000000000002</v>
      </c>
      <c r="K302" s="13">
        <f>ROUND(AVERAGE(Zinsswaps!K219:K302)+'iBoxx Extrapolation'!$I302,2)</f>
        <v>2.5099999999999998</v>
      </c>
      <c r="L302" s="13">
        <f>ROUND(AVERAGE(Zinsswaps!L219:L302)+'iBoxx Extrapolation'!$I302,2)</f>
        <v>2.5499999999999998</v>
      </c>
      <c r="M302" s="13">
        <f>ROUND(AVERAGE(Zinsswaps!M219:M302)+'iBoxx Extrapolation'!$I302,2)</f>
        <v>2.59</v>
      </c>
      <c r="N302" s="13">
        <f>ROUND(AVERAGE(Zinsswaps!N219:N302)+'iBoxx Extrapolation'!$I302,2)</f>
        <v>2.61</v>
      </c>
      <c r="O302" s="13">
        <f>ROUND(AVERAGE(Zinsswaps!O219:O302)+'iBoxx Extrapolation'!$I302,2)</f>
        <v>2.64</v>
      </c>
      <c r="P302" s="13">
        <f>ROUND(AVERAGE(Zinsswaps!P219:P302)+'iBoxx Extrapolation'!$I302,2)</f>
        <v>2.66</v>
      </c>
      <c r="Q302" s="13">
        <f>ROUND(AVERAGE(Zinsswaps!Q219:Q302)+'iBoxx Extrapolation'!$I302,2)</f>
        <v>2.65</v>
      </c>
      <c r="R302" s="13">
        <f>ROUND(AVERAGE(Zinsswaps!R219:R302)+'iBoxx Extrapolation'!$I302,2)</f>
        <v>2.65</v>
      </c>
      <c r="S302" s="13">
        <f>ROUND(AVERAGE(Zinsswaps!S219:S302)+'iBoxx Extrapolation'!$I302,2)</f>
        <v>2.65</v>
      </c>
      <c r="T302" s="13">
        <f>ROUND(AVERAGE(Zinsswaps!T219:T302)+'iBoxx Extrapolation'!$I302,2)</f>
        <v>2.65</v>
      </c>
      <c r="U302" s="13">
        <f>ROUND(AVERAGE(Zinsswaps!U219:U302)+'iBoxx Extrapolation'!$I302,2)</f>
        <v>2.65</v>
      </c>
      <c r="V302" s="13">
        <f>ROUND(AVERAGE(Zinsswaps!V219:V302)+'iBoxx Extrapolation'!$I302,2)</f>
        <v>2.63</v>
      </c>
      <c r="W302" s="13">
        <f>ROUND(AVERAGE(Zinsswaps!W219:W302)+'iBoxx Extrapolation'!$I302,2)</f>
        <v>2.61</v>
      </c>
      <c r="X302" s="13">
        <f>ROUND(AVERAGE(Zinsswaps!X219:X302)+'iBoxx Extrapolation'!$I302,2)</f>
        <v>2.6</v>
      </c>
      <c r="Y302" s="13">
        <f>ROUND(AVERAGE(Zinsswaps!Y219:Y302)+'iBoxx Extrapolation'!$I302,2)</f>
        <v>2.58</v>
      </c>
      <c r="Z302" s="13">
        <f>ROUND(AVERAGE(Zinsswaps!Z219:Z302)+'iBoxx Extrapolation'!$I302,2)</f>
        <v>2.57</v>
      </c>
      <c r="AA302" s="13">
        <f>ROUND(AVERAGE(Zinsswaps!AA219:AA302)+'iBoxx Extrapolation'!$I302,2)</f>
        <v>2.5499999999999998</v>
      </c>
      <c r="AB302" s="13">
        <f>ROUND(AVERAGE(Zinsswaps!AB219:AB302)+'iBoxx Extrapolation'!$I302,2)</f>
        <v>2.5299999999999998</v>
      </c>
      <c r="AC302" s="13">
        <f>ROUND(AVERAGE(Zinsswaps!AC219:AC302)+'iBoxx Extrapolation'!$I302,2)</f>
        <v>2.5099999999999998</v>
      </c>
      <c r="AD302" s="13">
        <f>ROUND(AVERAGE(Zinsswaps!AD219:AD302)+'iBoxx Extrapolation'!$I302,2)</f>
        <v>2.5</v>
      </c>
      <c r="AE302" s="13">
        <f>ROUND(AVERAGE(Zinsswaps!AE219:AE302)+'iBoxx Extrapolation'!$I302,2)</f>
        <v>2.48</v>
      </c>
      <c r="AF302" s="13">
        <f>ROUND(AVERAGE(Zinsswaps!AF219:AF302)+'iBoxx Extrapolation'!$I302,2)</f>
        <v>2.46</v>
      </c>
      <c r="AG302" s="13">
        <f>ROUND(AVERAGE(Zinsswaps!AG219:AG302)+'iBoxx Extrapolation'!$I302,2)</f>
        <v>2.4500000000000002</v>
      </c>
      <c r="AH302" s="13">
        <f>ROUND(AVERAGE(Zinsswaps!AH219:AH302)+'iBoxx Extrapolation'!$I302,2)</f>
        <v>2.4300000000000002</v>
      </c>
      <c r="AI302" s="13">
        <f>ROUND(AVERAGE(Zinsswaps!AI219:AI302)+'iBoxx Extrapolation'!$I302,2)</f>
        <v>2.41</v>
      </c>
      <c r="AJ302" s="13">
        <f>ROUND(AVERAGE(Zinsswaps!AJ219:AJ302)+'iBoxx Extrapolation'!$I302,2)</f>
        <v>2.4</v>
      </c>
      <c r="AK302" s="13">
        <f>ROUND(AVERAGE(Zinsswaps!AK219:AK302)+'iBoxx Extrapolation'!$I302,2)</f>
        <v>2.38</v>
      </c>
      <c r="AL302" s="13">
        <f>ROUND(AVERAGE(Zinsswaps!AL219:AL302)+'iBoxx Extrapolation'!$I302,2)</f>
        <v>2.37</v>
      </c>
      <c r="AM302" s="13">
        <f>ROUND(AVERAGE(Zinsswaps!AM219:AM302)+'iBoxx Extrapolation'!$I302,2)</f>
        <v>2.36</v>
      </c>
      <c r="AN302" s="13">
        <f>ROUND(AVERAGE(Zinsswaps!AN219:AN302)+'iBoxx Extrapolation'!$I302,2)</f>
        <v>2.35</v>
      </c>
      <c r="AO302" s="13">
        <f>ROUND(AVERAGE(Zinsswaps!AO219:AO302)+'iBoxx Extrapolation'!$I302,2)</f>
        <v>2.34</v>
      </c>
      <c r="AP302" s="13">
        <f>ROUND(AVERAGE(Zinsswaps!AP219:AP302)+'iBoxx Extrapolation'!$I302,2)</f>
        <v>2.3199999999999998</v>
      </c>
      <c r="AQ302" s="13">
        <f>ROUND(AVERAGE(Zinsswaps!AQ219:AQ302)+'iBoxx Extrapolation'!$I302,2)</f>
        <v>2.2999999999999998</v>
      </c>
      <c r="AR302" s="13">
        <f>ROUND(AVERAGE(Zinsswaps!AR219:AR302)+'iBoxx Extrapolation'!$I302,2)</f>
        <v>2.29</v>
      </c>
      <c r="AS302" s="13">
        <f>ROUND(AVERAGE(Zinsswaps!AS219:AS302)+'iBoxx Extrapolation'!$I302,2)</f>
        <v>2.27</v>
      </c>
      <c r="AT302" s="13">
        <f>ROUND(AVERAGE(Zinsswaps!AT219:AT302)+'iBoxx Extrapolation'!$I302,2)</f>
        <v>2.2599999999999998</v>
      </c>
      <c r="AU302" s="13">
        <f>ROUND(AVERAGE(Zinsswaps!AU219:AU302)+'iBoxx Extrapolation'!$I302,2)</f>
        <v>2.2400000000000002</v>
      </c>
      <c r="AV302" s="13">
        <f>ROUND(AVERAGE(Zinsswaps!AV219:AV302)+'iBoxx Extrapolation'!$I302,2)</f>
        <v>2.23</v>
      </c>
      <c r="AW302" s="13">
        <f>ROUND(AVERAGE(Zinsswaps!AW219:AW302)+'iBoxx Extrapolation'!$I302,2)</f>
        <v>2.2200000000000002</v>
      </c>
      <c r="AX302" s="13">
        <f>ROUND(AVERAGE(Zinsswaps!AX219:AX302)+'iBoxx Extrapolation'!$I302,2)</f>
        <v>2.21</v>
      </c>
      <c r="AY302" s="13">
        <f>ROUND(AVERAGE(Zinsswaps!AY219:AY302)+'iBoxx Extrapolation'!$I302,2)</f>
        <v>2.2000000000000002</v>
      </c>
    </row>
    <row r="303" spans="1:51" s="16" customFormat="1" x14ac:dyDescent="0.2">
      <c r="A303" s="12">
        <v>46446</v>
      </c>
      <c r="B303" s="13">
        <f>ROUND(AVERAGE(Zinsswaps!B220:B303)+'iBoxx Extrapolation'!$I303,2)</f>
        <v>2.36</v>
      </c>
      <c r="C303" s="13">
        <f>ROUND(AVERAGE(Zinsswaps!C220:C303)+'iBoxx Extrapolation'!$I303,2)</f>
        <v>2.33</v>
      </c>
      <c r="D303" s="13">
        <f>ROUND(AVERAGE(Zinsswaps!D220:D303)+'iBoxx Extrapolation'!$I303,2)</f>
        <v>2.3199999999999998</v>
      </c>
      <c r="E303" s="13">
        <f>ROUND(AVERAGE(Zinsswaps!E220:E303)+'iBoxx Extrapolation'!$I303,2)</f>
        <v>2.33</v>
      </c>
      <c r="F303" s="13">
        <f>ROUND(AVERAGE(Zinsswaps!F220:F303)+'iBoxx Extrapolation'!$I303,2)</f>
        <v>2.36</v>
      </c>
      <c r="G303" s="13">
        <f>ROUND(AVERAGE(Zinsswaps!G220:G303)+'iBoxx Extrapolation'!$I303,2)</f>
        <v>2.39</v>
      </c>
      <c r="H303" s="13">
        <f>ROUND(AVERAGE(Zinsswaps!H220:H303)+'iBoxx Extrapolation'!$I303,2)</f>
        <v>2.4300000000000002</v>
      </c>
      <c r="I303" s="13">
        <f>ROUND(AVERAGE(Zinsswaps!I220:I303)+'iBoxx Extrapolation'!$I303,2)</f>
        <v>2.4700000000000002</v>
      </c>
      <c r="J303" s="13">
        <f>ROUND(AVERAGE(Zinsswaps!J220:J303)+'iBoxx Extrapolation'!$I303,2)</f>
        <v>2.5099999999999998</v>
      </c>
      <c r="K303" s="13">
        <f>ROUND(AVERAGE(Zinsswaps!K220:K303)+'iBoxx Extrapolation'!$I303,2)</f>
        <v>2.5499999999999998</v>
      </c>
      <c r="L303" s="13">
        <f>ROUND(AVERAGE(Zinsswaps!L220:L303)+'iBoxx Extrapolation'!$I303,2)</f>
        <v>2.59</v>
      </c>
      <c r="M303" s="13">
        <f>ROUND(AVERAGE(Zinsswaps!M220:M303)+'iBoxx Extrapolation'!$I303,2)</f>
        <v>2.62</v>
      </c>
      <c r="N303" s="13">
        <f>ROUND(AVERAGE(Zinsswaps!N220:N303)+'iBoxx Extrapolation'!$I303,2)</f>
        <v>2.65</v>
      </c>
      <c r="O303" s="13">
        <f>ROUND(AVERAGE(Zinsswaps!O220:O303)+'iBoxx Extrapolation'!$I303,2)</f>
        <v>2.67</v>
      </c>
      <c r="P303" s="13">
        <f>ROUND(AVERAGE(Zinsswaps!P220:P303)+'iBoxx Extrapolation'!$I303,2)</f>
        <v>2.69</v>
      </c>
      <c r="Q303" s="13">
        <f>ROUND(AVERAGE(Zinsswaps!Q220:Q303)+'iBoxx Extrapolation'!$I303,2)</f>
        <v>2.69</v>
      </c>
      <c r="R303" s="13">
        <f>ROUND(AVERAGE(Zinsswaps!R220:R303)+'iBoxx Extrapolation'!$I303,2)</f>
        <v>2.69</v>
      </c>
      <c r="S303" s="13">
        <f>ROUND(AVERAGE(Zinsswaps!S220:S303)+'iBoxx Extrapolation'!$I303,2)</f>
        <v>2.69</v>
      </c>
      <c r="T303" s="13">
        <f>ROUND(AVERAGE(Zinsswaps!T220:T303)+'iBoxx Extrapolation'!$I303,2)</f>
        <v>2.69</v>
      </c>
      <c r="U303" s="13">
        <f>ROUND(AVERAGE(Zinsswaps!U220:U303)+'iBoxx Extrapolation'!$I303,2)</f>
        <v>2.69</v>
      </c>
      <c r="V303" s="13">
        <f>ROUND(AVERAGE(Zinsswaps!V220:V303)+'iBoxx Extrapolation'!$I303,2)</f>
        <v>2.67</v>
      </c>
      <c r="W303" s="13">
        <f>ROUND(AVERAGE(Zinsswaps!W220:W303)+'iBoxx Extrapolation'!$I303,2)</f>
        <v>2.65</v>
      </c>
      <c r="X303" s="13">
        <f>ROUND(AVERAGE(Zinsswaps!X220:X303)+'iBoxx Extrapolation'!$I303,2)</f>
        <v>2.64</v>
      </c>
      <c r="Y303" s="13">
        <f>ROUND(AVERAGE(Zinsswaps!Y220:Y303)+'iBoxx Extrapolation'!$I303,2)</f>
        <v>2.62</v>
      </c>
      <c r="Z303" s="13">
        <f>ROUND(AVERAGE(Zinsswaps!Z220:Z303)+'iBoxx Extrapolation'!$I303,2)</f>
        <v>2.61</v>
      </c>
      <c r="AA303" s="13">
        <f>ROUND(AVERAGE(Zinsswaps!AA220:AA303)+'iBoxx Extrapolation'!$I303,2)</f>
        <v>2.59</v>
      </c>
      <c r="AB303" s="13">
        <f>ROUND(AVERAGE(Zinsswaps!AB220:AB303)+'iBoxx Extrapolation'!$I303,2)</f>
        <v>2.57</v>
      </c>
      <c r="AC303" s="13">
        <f>ROUND(AVERAGE(Zinsswaps!AC220:AC303)+'iBoxx Extrapolation'!$I303,2)</f>
        <v>2.5499999999999998</v>
      </c>
      <c r="AD303" s="13">
        <f>ROUND(AVERAGE(Zinsswaps!AD220:AD303)+'iBoxx Extrapolation'!$I303,2)</f>
        <v>2.54</v>
      </c>
      <c r="AE303" s="13">
        <f>ROUND(AVERAGE(Zinsswaps!AE220:AE303)+'iBoxx Extrapolation'!$I303,2)</f>
        <v>2.52</v>
      </c>
      <c r="AF303" s="13">
        <f>ROUND(AVERAGE(Zinsswaps!AF220:AF303)+'iBoxx Extrapolation'!$I303,2)</f>
        <v>2.5</v>
      </c>
      <c r="AG303" s="13">
        <f>ROUND(AVERAGE(Zinsswaps!AG220:AG303)+'iBoxx Extrapolation'!$I303,2)</f>
        <v>2.48</v>
      </c>
      <c r="AH303" s="13">
        <f>ROUND(AVERAGE(Zinsswaps!AH220:AH303)+'iBoxx Extrapolation'!$I303,2)</f>
        <v>2.4700000000000002</v>
      </c>
      <c r="AI303" s="13">
        <f>ROUND(AVERAGE(Zinsswaps!AI220:AI303)+'iBoxx Extrapolation'!$I303,2)</f>
        <v>2.4500000000000002</v>
      </c>
      <c r="AJ303" s="13">
        <f>ROUND(AVERAGE(Zinsswaps!AJ220:AJ303)+'iBoxx Extrapolation'!$I303,2)</f>
        <v>2.44</v>
      </c>
      <c r="AK303" s="13">
        <f>ROUND(AVERAGE(Zinsswaps!AK220:AK303)+'iBoxx Extrapolation'!$I303,2)</f>
        <v>2.42</v>
      </c>
      <c r="AL303" s="13">
        <f>ROUND(AVERAGE(Zinsswaps!AL220:AL303)+'iBoxx Extrapolation'!$I303,2)</f>
        <v>2.41</v>
      </c>
      <c r="AM303" s="13">
        <f>ROUND(AVERAGE(Zinsswaps!AM220:AM303)+'iBoxx Extrapolation'!$I303,2)</f>
        <v>2.4</v>
      </c>
      <c r="AN303" s="13">
        <f>ROUND(AVERAGE(Zinsswaps!AN220:AN303)+'iBoxx Extrapolation'!$I303,2)</f>
        <v>2.39</v>
      </c>
      <c r="AO303" s="13">
        <f>ROUND(AVERAGE(Zinsswaps!AO220:AO303)+'iBoxx Extrapolation'!$I303,2)</f>
        <v>2.37</v>
      </c>
      <c r="AP303" s="13">
        <f>ROUND(AVERAGE(Zinsswaps!AP220:AP303)+'iBoxx Extrapolation'!$I303,2)</f>
        <v>2.36</v>
      </c>
      <c r="AQ303" s="13">
        <f>ROUND(AVERAGE(Zinsswaps!AQ220:AQ303)+'iBoxx Extrapolation'!$I303,2)</f>
        <v>2.34</v>
      </c>
      <c r="AR303" s="13">
        <f>ROUND(AVERAGE(Zinsswaps!AR220:AR303)+'iBoxx Extrapolation'!$I303,2)</f>
        <v>2.3199999999999998</v>
      </c>
      <c r="AS303" s="13">
        <f>ROUND(AVERAGE(Zinsswaps!AS220:AS303)+'iBoxx Extrapolation'!$I303,2)</f>
        <v>2.31</v>
      </c>
      <c r="AT303" s="13">
        <f>ROUND(AVERAGE(Zinsswaps!AT220:AT303)+'iBoxx Extrapolation'!$I303,2)</f>
        <v>2.2999999999999998</v>
      </c>
      <c r="AU303" s="13">
        <f>ROUND(AVERAGE(Zinsswaps!AU220:AU303)+'iBoxx Extrapolation'!$I303,2)</f>
        <v>2.2799999999999998</v>
      </c>
      <c r="AV303" s="13">
        <f>ROUND(AVERAGE(Zinsswaps!AV220:AV303)+'iBoxx Extrapolation'!$I303,2)</f>
        <v>2.27</v>
      </c>
      <c r="AW303" s="13">
        <f>ROUND(AVERAGE(Zinsswaps!AW220:AW303)+'iBoxx Extrapolation'!$I303,2)</f>
        <v>2.2599999999999998</v>
      </c>
      <c r="AX303" s="13">
        <f>ROUND(AVERAGE(Zinsswaps!AX220:AX303)+'iBoxx Extrapolation'!$I303,2)</f>
        <v>2.2400000000000002</v>
      </c>
      <c r="AY303" s="13">
        <f>ROUND(AVERAGE(Zinsswaps!AY220:AY303)+'iBoxx Extrapolation'!$I303,2)</f>
        <v>2.23</v>
      </c>
    </row>
    <row r="304" spans="1:51" s="16" customFormat="1" x14ac:dyDescent="0.2">
      <c r="A304" s="12">
        <v>46477</v>
      </c>
      <c r="B304" s="13">
        <f>ROUND(AVERAGE(Zinsswaps!B221:B304)+'iBoxx Extrapolation'!$I304,2)</f>
        <v>2.38</v>
      </c>
      <c r="C304" s="13">
        <f>ROUND(AVERAGE(Zinsswaps!C221:C304)+'iBoxx Extrapolation'!$I304,2)</f>
        <v>2.35</v>
      </c>
      <c r="D304" s="13">
        <f>ROUND(AVERAGE(Zinsswaps!D221:D304)+'iBoxx Extrapolation'!$I304,2)</f>
        <v>2.34</v>
      </c>
      <c r="E304" s="13">
        <f>ROUND(AVERAGE(Zinsswaps!E221:E304)+'iBoxx Extrapolation'!$I304,2)</f>
        <v>2.36</v>
      </c>
      <c r="F304" s="13">
        <f>ROUND(AVERAGE(Zinsswaps!F221:F304)+'iBoxx Extrapolation'!$I304,2)</f>
        <v>2.38</v>
      </c>
      <c r="G304" s="13">
        <f>ROUND(AVERAGE(Zinsswaps!G221:G304)+'iBoxx Extrapolation'!$I304,2)</f>
        <v>2.42</v>
      </c>
      <c r="H304" s="13">
        <f>ROUND(AVERAGE(Zinsswaps!H221:H304)+'iBoxx Extrapolation'!$I304,2)</f>
        <v>2.4500000000000002</v>
      </c>
      <c r="I304" s="13">
        <f>ROUND(AVERAGE(Zinsswaps!I221:I304)+'iBoxx Extrapolation'!$I304,2)</f>
        <v>2.5</v>
      </c>
      <c r="J304" s="13">
        <f>ROUND(AVERAGE(Zinsswaps!J221:J304)+'iBoxx Extrapolation'!$I304,2)</f>
        <v>2.54</v>
      </c>
      <c r="K304" s="13">
        <f>ROUND(AVERAGE(Zinsswaps!K221:K304)+'iBoxx Extrapolation'!$I304,2)</f>
        <v>2.58</v>
      </c>
      <c r="L304" s="13">
        <f>ROUND(AVERAGE(Zinsswaps!L221:L304)+'iBoxx Extrapolation'!$I304,2)</f>
        <v>2.62</v>
      </c>
      <c r="M304" s="13">
        <f>ROUND(AVERAGE(Zinsswaps!M221:M304)+'iBoxx Extrapolation'!$I304,2)</f>
        <v>2.65</v>
      </c>
      <c r="N304" s="13">
        <f>ROUND(AVERAGE(Zinsswaps!N221:N304)+'iBoxx Extrapolation'!$I304,2)</f>
        <v>2.68</v>
      </c>
      <c r="O304" s="13">
        <f>ROUND(AVERAGE(Zinsswaps!O221:O304)+'iBoxx Extrapolation'!$I304,2)</f>
        <v>2.7</v>
      </c>
      <c r="P304" s="13">
        <f>ROUND(AVERAGE(Zinsswaps!P221:P304)+'iBoxx Extrapolation'!$I304,2)</f>
        <v>2.72</v>
      </c>
      <c r="Q304" s="13">
        <f>ROUND(AVERAGE(Zinsswaps!Q221:Q304)+'iBoxx Extrapolation'!$I304,2)</f>
        <v>2.72</v>
      </c>
      <c r="R304" s="13">
        <f>ROUND(AVERAGE(Zinsswaps!R221:R304)+'iBoxx Extrapolation'!$I304,2)</f>
        <v>2.72</v>
      </c>
      <c r="S304" s="13">
        <f>ROUND(AVERAGE(Zinsswaps!S221:S304)+'iBoxx Extrapolation'!$I304,2)</f>
        <v>2.72</v>
      </c>
      <c r="T304" s="13">
        <f>ROUND(AVERAGE(Zinsswaps!T221:T304)+'iBoxx Extrapolation'!$I304,2)</f>
        <v>2.72</v>
      </c>
      <c r="U304" s="13">
        <f>ROUND(AVERAGE(Zinsswaps!U221:U304)+'iBoxx Extrapolation'!$I304,2)</f>
        <v>2.71</v>
      </c>
      <c r="V304" s="13">
        <f>ROUND(AVERAGE(Zinsswaps!V221:V304)+'iBoxx Extrapolation'!$I304,2)</f>
        <v>2.7</v>
      </c>
      <c r="W304" s="13">
        <f>ROUND(AVERAGE(Zinsswaps!W221:W304)+'iBoxx Extrapolation'!$I304,2)</f>
        <v>2.68</v>
      </c>
      <c r="X304" s="13">
        <f>ROUND(AVERAGE(Zinsswaps!X221:X304)+'iBoxx Extrapolation'!$I304,2)</f>
        <v>2.66</v>
      </c>
      <c r="Y304" s="13">
        <f>ROUND(AVERAGE(Zinsswaps!Y221:Y304)+'iBoxx Extrapolation'!$I304,2)</f>
        <v>2.65</v>
      </c>
      <c r="Z304" s="13">
        <f>ROUND(AVERAGE(Zinsswaps!Z221:Z304)+'iBoxx Extrapolation'!$I304,2)</f>
        <v>2.64</v>
      </c>
      <c r="AA304" s="13">
        <f>ROUND(AVERAGE(Zinsswaps!AA221:AA304)+'iBoxx Extrapolation'!$I304,2)</f>
        <v>2.62</v>
      </c>
      <c r="AB304" s="13">
        <f>ROUND(AVERAGE(Zinsswaps!AB221:AB304)+'iBoxx Extrapolation'!$I304,2)</f>
        <v>2.6</v>
      </c>
      <c r="AC304" s="13">
        <f>ROUND(AVERAGE(Zinsswaps!AC221:AC304)+'iBoxx Extrapolation'!$I304,2)</f>
        <v>2.58</v>
      </c>
      <c r="AD304" s="13">
        <f>ROUND(AVERAGE(Zinsswaps!AD221:AD304)+'iBoxx Extrapolation'!$I304,2)</f>
        <v>2.56</v>
      </c>
      <c r="AE304" s="13">
        <f>ROUND(AVERAGE(Zinsswaps!AE221:AE304)+'iBoxx Extrapolation'!$I304,2)</f>
        <v>2.5499999999999998</v>
      </c>
      <c r="AF304" s="13">
        <f>ROUND(AVERAGE(Zinsswaps!AF221:AF304)+'iBoxx Extrapolation'!$I304,2)</f>
        <v>2.5299999999999998</v>
      </c>
      <c r="AG304" s="13">
        <f>ROUND(AVERAGE(Zinsswaps!AG221:AG304)+'iBoxx Extrapolation'!$I304,2)</f>
        <v>2.5099999999999998</v>
      </c>
      <c r="AH304" s="13">
        <f>ROUND(AVERAGE(Zinsswaps!AH221:AH304)+'iBoxx Extrapolation'!$I304,2)</f>
        <v>2.4900000000000002</v>
      </c>
      <c r="AI304" s="13">
        <f>ROUND(AVERAGE(Zinsswaps!AI221:AI304)+'iBoxx Extrapolation'!$I304,2)</f>
        <v>2.48</v>
      </c>
      <c r="AJ304" s="13">
        <f>ROUND(AVERAGE(Zinsswaps!AJ221:AJ304)+'iBoxx Extrapolation'!$I304,2)</f>
        <v>2.46</v>
      </c>
      <c r="AK304" s="13">
        <f>ROUND(AVERAGE(Zinsswaps!AK221:AK304)+'iBoxx Extrapolation'!$I304,2)</f>
        <v>2.4500000000000002</v>
      </c>
      <c r="AL304" s="13">
        <f>ROUND(AVERAGE(Zinsswaps!AL221:AL304)+'iBoxx Extrapolation'!$I304,2)</f>
        <v>2.44</v>
      </c>
      <c r="AM304" s="13">
        <f>ROUND(AVERAGE(Zinsswaps!AM221:AM304)+'iBoxx Extrapolation'!$I304,2)</f>
        <v>2.42</v>
      </c>
      <c r="AN304" s="13">
        <f>ROUND(AVERAGE(Zinsswaps!AN221:AN304)+'iBoxx Extrapolation'!$I304,2)</f>
        <v>2.41</v>
      </c>
      <c r="AO304" s="13">
        <f>ROUND(AVERAGE(Zinsswaps!AO221:AO304)+'iBoxx Extrapolation'!$I304,2)</f>
        <v>2.4</v>
      </c>
      <c r="AP304" s="13">
        <f>ROUND(AVERAGE(Zinsswaps!AP221:AP304)+'iBoxx Extrapolation'!$I304,2)</f>
        <v>2.38</v>
      </c>
      <c r="AQ304" s="13">
        <f>ROUND(AVERAGE(Zinsswaps!AQ221:AQ304)+'iBoxx Extrapolation'!$I304,2)</f>
        <v>2.37</v>
      </c>
      <c r="AR304" s="13">
        <f>ROUND(AVERAGE(Zinsswaps!AR221:AR304)+'iBoxx Extrapolation'!$I304,2)</f>
        <v>2.35</v>
      </c>
      <c r="AS304" s="13">
        <f>ROUND(AVERAGE(Zinsswaps!AS221:AS304)+'iBoxx Extrapolation'!$I304,2)</f>
        <v>2.34</v>
      </c>
      <c r="AT304" s="13">
        <f>ROUND(AVERAGE(Zinsswaps!AT221:AT304)+'iBoxx Extrapolation'!$I304,2)</f>
        <v>2.3199999999999998</v>
      </c>
      <c r="AU304" s="13">
        <f>ROUND(AVERAGE(Zinsswaps!AU221:AU304)+'iBoxx Extrapolation'!$I304,2)</f>
        <v>2.31</v>
      </c>
      <c r="AV304" s="13">
        <f>ROUND(AVERAGE(Zinsswaps!AV221:AV304)+'iBoxx Extrapolation'!$I304,2)</f>
        <v>2.29</v>
      </c>
      <c r="AW304" s="13">
        <f>ROUND(AVERAGE(Zinsswaps!AW221:AW304)+'iBoxx Extrapolation'!$I304,2)</f>
        <v>2.2799999999999998</v>
      </c>
      <c r="AX304" s="13">
        <f>ROUND(AVERAGE(Zinsswaps!AX221:AX304)+'iBoxx Extrapolation'!$I304,2)</f>
        <v>2.27</v>
      </c>
      <c r="AY304" s="13">
        <f>ROUND(AVERAGE(Zinsswaps!AY221:AY304)+'iBoxx Extrapolation'!$I304,2)</f>
        <v>2.2599999999999998</v>
      </c>
    </row>
    <row r="305" spans="1:51" s="16" customFormat="1" x14ac:dyDescent="0.2">
      <c r="A305" s="12">
        <v>46507</v>
      </c>
      <c r="B305" s="13">
        <f>ROUND(AVERAGE(Zinsswaps!B222:B305)+'iBoxx Extrapolation'!$I305,2)</f>
        <v>2.41</v>
      </c>
      <c r="C305" s="13">
        <f>ROUND(AVERAGE(Zinsswaps!C222:C305)+'iBoxx Extrapolation'!$I305,2)</f>
        <v>2.38</v>
      </c>
      <c r="D305" s="13">
        <f>ROUND(AVERAGE(Zinsswaps!D222:D305)+'iBoxx Extrapolation'!$I305,2)</f>
        <v>2.37</v>
      </c>
      <c r="E305" s="13">
        <f>ROUND(AVERAGE(Zinsswaps!E222:E305)+'iBoxx Extrapolation'!$I305,2)</f>
        <v>2.39</v>
      </c>
      <c r="F305" s="13">
        <f>ROUND(AVERAGE(Zinsswaps!F222:F305)+'iBoxx Extrapolation'!$I305,2)</f>
        <v>2.41</v>
      </c>
      <c r="G305" s="13">
        <f>ROUND(AVERAGE(Zinsswaps!G222:G305)+'iBoxx Extrapolation'!$I305,2)</f>
        <v>2.4500000000000002</v>
      </c>
      <c r="H305" s="13">
        <f>ROUND(AVERAGE(Zinsswaps!H222:H305)+'iBoxx Extrapolation'!$I305,2)</f>
        <v>2.4900000000000002</v>
      </c>
      <c r="I305" s="13">
        <f>ROUND(AVERAGE(Zinsswaps!I222:I305)+'iBoxx Extrapolation'!$I305,2)</f>
        <v>2.5299999999999998</v>
      </c>
      <c r="J305" s="13">
        <f>ROUND(AVERAGE(Zinsswaps!J222:J305)+'iBoxx Extrapolation'!$I305,2)</f>
        <v>2.57</v>
      </c>
      <c r="K305" s="13">
        <f>ROUND(AVERAGE(Zinsswaps!K222:K305)+'iBoxx Extrapolation'!$I305,2)</f>
        <v>2.61</v>
      </c>
      <c r="L305" s="13">
        <f>ROUND(AVERAGE(Zinsswaps!L222:L305)+'iBoxx Extrapolation'!$I305,2)</f>
        <v>2.65</v>
      </c>
      <c r="M305" s="13">
        <f>ROUND(AVERAGE(Zinsswaps!M222:M305)+'iBoxx Extrapolation'!$I305,2)</f>
        <v>2.69</v>
      </c>
      <c r="N305" s="13">
        <f>ROUND(AVERAGE(Zinsswaps!N222:N305)+'iBoxx Extrapolation'!$I305,2)</f>
        <v>2.71</v>
      </c>
      <c r="O305" s="13">
        <f>ROUND(AVERAGE(Zinsswaps!O222:O305)+'iBoxx Extrapolation'!$I305,2)</f>
        <v>2.74</v>
      </c>
      <c r="P305" s="13">
        <f>ROUND(AVERAGE(Zinsswaps!P222:P305)+'iBoxx Extrapolation'!$I305,2)</f>
        <v>2.76</v>
      </c>
      <c r="Q305" s="13">
        <f>ROUND(AVERAGE(Zinsswaps!Q222:Q305)+'iBoxx Extrapolation'!$I305,2)</f>
        <v>2.75</v>
      </c>
      <c r="R305" s="13">
        <f>ROUND(AVERAGE(Zinsswaps!R222:R305)+'iBoxx Extrapolation'!$I305,2)</f>
        <v>2.75</v>
      </c>
      <c r="S305" s="13">
        <f>ROUND(AVERAGE(Zinsswaps!S222:S305)+'iBoxx Extrapolation'!$I305,2)</f>
        <v>2.75</v>
      </c>
      <c r="T305" s="13">
        <f>ROUND(AVERAGE(Zinsswaps!T222:T305)+'iBoxx Extrapolation'!$I305,2)</f>
        <v>2.75</v>
      </c>
      <c r="U305" s="13">
        <f>ROUND(AVERAGE(Zinsswaps!U222:U305)+'iBoxx Extrapolation'!$I305,2)</f>
        <v>2.75</v>
      </c>
      <c r="V305" s="13">
        <f>ROUND(AVERAGE(Zinsswaps!V222:V305)+'iBoxx Extrapolation'!$I305,2)</f>
        <v>2.73</v>
      </c>
      <c r="W305" s="13">
        <f>ROUND(AVERAGE(Zinsswaps!W222:W305)+'iBoxx Extrapolation'!$I305,2)</f>
        <v>2.72</v>
      </c>
      <c r="X305" s="13">
        <f>ROUND(AVERAGE(Zinsswaps!X222:X305)+'iBoxx Extrapolation'!$I305,2)</f>
        <v>2.7</v>
      </c>
      <c r="Y305" s="13">
        <f>ROUND(AVERAGE(Zinsswaps!Y222:Y305)+'iBoxx Extrapolation'!$I305,2)</f>
        <v>2.69</v>
      </c>
      <c r="Z305" s="13">
        <f>ROUND(AVERAGE(Zinsswaps!Z222:Z305)+'iBoxx Extrapolation'!$I305,2)</f>
        <v>2.67</v>
      </c>
      <c r="AA305" s="13">
        <f>ROUND(AVERAGE(Zinsswaps!AA222:AA305)+'iBoxx Extrapolation'!$I305,2)</f>
        <v>2.65</v>
      </c>
      <c r="AB305" s="13">
        <f>ROUND(AVERAGE(Zinsswaps!AB222:AB305)+'iBoxx Extrapolation'!$I305,2)</f>
        <v>2.63</v>
      </c>
      <c r="AC305" s="13">
        <f>ROUND(AVERAGE(Zinsswaps!AC222:AC305)+'iBoxx Extrapolation'!$I305,2)</f>
        <v>2.62</v>
      </c>
      <c r="AD305" s="13">
        <f>ROUND(AVERAGE(Zinsswaps!AD222:AD305)+'iBoxx Extrapolation'!$I305,2)</f>
        <v>2.6</v>
      </c>
      <c r="AE305" s="13">
        <f>ROUND(AVERAGE(Zinsswaps!AE222:AE305)+'iBoxx Extrapolation'!$I305,2)</f>
        <v>2.58</v>
      </c>
      <c r="AF305" s="13">
        <f>ROUND(AVERAGE(Zinsswaps!AF222:AF305)+'iBoxx Extrapolation'!$I305,2)</f>
        <v>2.57</v>
      </c>
      <c r="AG305" s="13">
        <f>ROUND(AVERAGE(Zinsswaps!AG222:AG305)+'iBoxx Extrapolation'!$I305,2)</f>
        <v>2.5499999999999998</v>
      </c>
      <c r="AH305" s="13">
        <f>ROUND(AVERAGE(Zinsswaps!AH222:AH305)+'iBoxx Extrapolation'!$I305,2)</f>
        <v>2.5299999999999998</v>
      </c>
      <c r="AI305" s="13">
        <f>ROUND(AVERAGE(Zinsswaps!AI222:AI305)+'iBoxx Extrapolation'!$I305,2)</f>
        <v>2.52</v>
      </c>
      <c r="AJ305" s="13">
        <f>ROUND(AVERAGE(Zinsswaps!AJ222:AJ305)+'iBoxx Extrapolation'!$I305,2)</f>
        <v>2.5</v>
      </c>
      <c r="AK305" s="13">
        <f>ROUND(AVERAGE(Zinsswaps!AK222:AK305)+'iBoxx Extrapolation'!$I305,2)</f>
        <v>2.4900000000000002</v>
      </c>
      <c r="AL305" s="13">
        <f>ROUND(AVERAGE(Zinsswaps!AL222:AL305)+'iBoxx Extrapolation'!$I305,2)</f>
        <v>2.4700000000000002</v>
      </c>
      <c r="AM305" s="13">
        <f>ROUND(AVERAGE(Zinsswaps!AM222:AM305)+'iBoxx Extrapolation'!$I305,2)</f>
        <v>2.46</v>
      </c>
      <c r="AN305" s="13">
        <f>ROUND(AVERAGE(Zinsswaps!AN222:AN305)+'iBoxx Extrapolation'!$I305,2)</f>
        <v>2.4500000000000002</v>
      </c>
      <c r="AO305" s="13">
        <f>ROUND(AVERAGE(Zinsswaps!AO222:AO305)+'iBoxx Extrapolation'!$I305,2)</f>
        <v>2.44</v>
      </c>
      <c r="AP305" s="13">
        <f>ROUND(AVERAGE(Zinsswaps!AP222:AP305)+'iBoxx Extrapolation'!$I305,2)</f>
        <v>2.42</v>
      </c>
      <c r="AQ305" s="13">
        <f>ROUND(AVERAGE(Zinsswaps!AQ222:AQ305)+'iBoxx Extrapolation'!$I305,2)</f>
        <v>2.4</v>
      </c>
      <c r="AR305" s="13">
        <f>ROUND(AVERAGE(Zinsswaps!AR222:AR305)+'iBoxx Extrapolation'!$I305,2)</f>
        <v>2.39</v>
      </c>
      <c r="AS305" s="13">
        <f>ROUND(AVERAGE(Zinsswaps!AS222:AS305)+'iBoxx Extrapolation'!$I305,2)</f>
        <v>2.37</v>
      </c>
      <c r="AT305" s="13">
        <f>ROUND(AVERAGE(Zinsswaps!AT222:AT305)+'iBoxx Extrapolation'!$I305,2)</f>
        <v>2.36</v>
      </c>
      <c r="AU305" s="13">
        <f>ROUND(AVERAGE(Zinsswaps!AU222:AU305)+'iBoxx Extrapolation'!$I305,2)</f>
        <v>2.34</v>
      </c>
      <c r="AV305" s="13">
        <f>ROUND(AVERAGE(Zinsswaps!AV222:AV305)+'iBoxx Extrapolation'!$I305,2)</f>
        <v>2.33</v>
      </c>
      <c r="AW305" s="13">
        <f>ROUND(AVERAGE(Zinsswaps!AW222:AW305)+'iBoxx Extrapolation'!$I305,2)</f>
        <v>2.3199999999999998</v>
      </c>
      <c r="AX305" s="13">
        <f>ROUND(AVERAGE(Zinsswaps!AX222:AX305)+'iBoxx Extrapolation'!$I305,2)</f>
        <v>2.2999999999999998</v>
      </c>
      <c r="AY305" s="13">
        <f>ROUND(AVERAGE(Zinsswaps!AY222:AY305)+'iBoxx Extrapolation'!$I305,2)</f>
        <v>2.29</v>
      </c>
    </row>
    <row r="306" spans="1:51" s="16" customFormat="1" x14ac:dyDescent="0.2">
      <c r="A306" s="12">
        <v>46538</v>
      </c>
      <c r="B306" s="13">
        <f>ROUND(AVERAGE(Zinsswaps!B223:B306)+'iBoxx Extrapolation'!$I306,2)</f>
        <v>2.44</v>
      </c>
      <c r="C306" s="13">
        <f>ROUND(AVERAGE(Zinsswaps!C223:C306)+'iBoxx Extrapolation'!$I306,2)</f>
        <v>2.41</v>
      </c>
      <c r="D306" s="13">
        <f>ROUND(AVERAGE(Zinsswaps!D223:D306)+'iBoxx Extrapolation'!$I306,2)</f>
        <v>2.4</v>
      </c>
      <c r="E306" s="13">
        <f>ROUND(AVERAGE(Zinsswaps!E223:E306)+'iBoxx Extrapolation'!$I306,2)</f>
        <v>2.42</v>
      </c>
      <c r="F306" s="13">
        <f>ROUND(AVERAGE(Zinsswaps!F223:F306)+'iBoxx Extrapolation'!$I306,2)</f>
        <v>2.4500000000000002</v>
      </c>
      <c r="G306" s="13">
        <f>ROUND(AVERAGE(Zinsswaps!G223:G306)+'iBoxx Extrapolation'!$I306,2)</f>
        <v>2.48</v>
      </c>
      <c r="H306" s="13">
        <f>ROUND(AVERAGE(Zinsswaps!H223:H306)+'iBoxx Extrapolation'!$I306,2)</f>
        <v>2.52</v>
      </c>
      <c r="I306" s="13">
        <f>ROUND(AVERAGE(Zinsswaps!I223:I306)+'iBoxx Extrapolation'!$I306,2)</f>
        <v>2.56</v>
      </c>
      <c r="J306" s="13">
        <f>ROUND(AVERAGE(Zinsswaps!J223:J306)+'iBoxx Extrapolation'!$I306,2)</f>
        <v>2.61</v>
      </c>
      <c r="K306" s="13">
        <f>ROUND(AVERAGE(Zinsswaps!K223:K306)+'iBoxx Extrapolation'!$I306,2)</f>
        <v>2.65</v>
      </c>
      <c r="L306" s="13">
        <f>ROUND(AVERAGE(Zinsswaps!L223:L306)+'iBoxx Extrapolation'!$I306,2)</f>
        <v>2.69</v>
      </c>
      <c r="M306" s="13">
        <f>ROUND(AVERAGE(Zinsswaps!M223:M306)+'iBoxx Extrapolation'!$I306,2)</f>
        <v>2.72</v>
      </c>
      <c r="N306" s="13">
        <f>ROUND(AVERAGE(Zinsswaps!N223:N306)+'iBoxx Extrapolation'!$I306,2)</f>
        <v>2.75</v>
      </c>
      <c r="O306" s="13">
        <f>ROUND(AVERAGE(Zinsswaps!O223:O306)+'iBoxx Extrapolation'!$I306,2)</f>
        <v>2.77</v>
      </c>
      <c r="P306" s="13">
        <f>ROUND(AVERAGE(Zinsswaps!P223:P306)+'iBoxx Extrapolation'!$I306,2)</f>
        <v>2.79</v>
      </c>
      <c r="Q306" s="13">
        <f>ROUND(AVERAGE(Zinsswaps!Q223:Q306)+'iBoxx Extrapolation'!$I306,2)</f>
        <v>2.79</v>
      </c>
      <c r="R306" s="13">
        <f>ROUND(AVERAGE(Zinsswaps!R223:R306)+'iBoxx Extrapolation'!$I306,2)</f>
        <v>2.79</v>
      </c>
      <c r="S306" s="13">
        <f>ROUND(AVERAGE(Zinsswaps!S223:S306)+'iBoxx Extrapolation'!$I306,2)</f>
        <v>2.79</v>
      </c>
      <c r="T306" s="13">
        <f>ROUND(AVERAGE(Zinsswaps!T223:T306)+'iBoxx Extrapolation'!$I306,2)</f>
        <v>2.79</v>
      </c>
      <c r="U306" s="13">
        <f>ROUND(AVERAGE(Zinsswaps!U223:U306)+'iBoxx Extrapolation'!$I306,2)</f>
        <v>2.79</v>
      </c>
      <c r="V306" s="13">
        <f>ROUND(AVERAGE(Zinsswaps!V223:V306)+'iBoxx Extrapolation'!$I306,2)</f>
        <v>2.77</v>
      </c>
      <c r="W306" s="13">
        <f>ROUND(AVERAGE(Zinsswaps!W223:W306)+'iBoxx Extrapolation'!$I306,2)</f>
        <v>2.75</v>
      </c>
      <c r="X306" s="13">
        <f>ROUND(AVERAGE(Zinsswaps!X223:X306)+'iBoxx Extrapolation'!$I306,2)</f>
        <v>2.74</v>
      </c>
      <c r="Y306" s="13">
        <f>ROUND(AVERAGE(Zinsswaps!Y223:Y306)+'iBoxx Extrapolation'!$I306,2)</f>
        <v>2.72</v>
      </c>
      <c r="Z306" s="13">
        <f>ROUND(AVERAGE(Zinsswaps!Z223:Z306)+'iBoxx Extrapolation'!$I306,2)</f>
        <v>2.71</v>
      </c>
      <c r="AA306" s="13">
        <f>ROUND(AVERAGE(Zinsswaps!AA223:AA306)+'iBoxx Extrapolation'!$I306,2)</f>
        <v>2.69</v>
      </c>
      <c r="AB306" s="13">
        <f>ROUND(AVERAGE(Zinsswaps!AB223:AB306)+'iBoxx Extrapolation'!$I306,2)</f>
        <v>2.67</v>
      </c>
      <c r="AC306" s="13">
        <f>ROUND(AVERAGE(Zinsswaps!AC223:AC306)+'iBoxx Extrapolation'!$I306,2)</f>
        <v>2.65</v>
      </c>
      <c r="AD306" s="13">
        <f>ROUND(AVERAGE(Zinsswaps!AD223:AD306)+'iBoxx Extrapolation'!$I306,2)</f>
        <v>2.64</v>
      </c>
      <c r="AE306" s="13">
        <f>ROUND(AVERAGE(Zinsswaps!AE223:AE306)+'iBoxx Extrapolation'!$I306,2)</f>
        <v>2.62</v>
      </c>
      <c r="AF306" s="13">
        <f>ROUND(AVERAGE(Zinsswaps!AF223:AF306)+'iBoxx Extrapolation'!$I306,2)</f>
        <v>2.6</v>
      </c>
      <c r="AG306" s="13">
        <f>ROUND(AVERAGE(Zinsswaps!AG223:AG306)+'iBoxx Extrapolation'!$I306,2)</f>
        <v>2.58</v>
      </c>
      <c r="AH306" s="13">
        <f>ROUND(AVERAGE(Zinsswaps!AH223:AH306)+'iBoxx Extrapolation'!$I306,2)</f>
        <v>2.57</v>
      </c>
      <c r="AI306" s="13">
        <f>ROUND(AVERAGE(Zinsswaps!AI223:AI306)+'iBoxx Extrapolation'!$I306,2)</f>
        <v>2.5499999999999998</v>
      </c>
      <c r="AJ306" s="13">
        <f>ROUND(AVERAGE(Zinsswaps!AJ223:AJ306)+'iBoxx Extrapolation'!$I306,2)</f>
        <v>2.54</v>
      </c>
      <c r="AK306" s="13">
        <f>ROUND(AVERAGE(Zinsswaps!AK223:AK306)+'iBoxx Extrapolation'!$I306,2)</f>
        <v>2.52</v>
      </c>
      <c r="AL306" s="13">
        <f>ROUND(AVERAGE(Zinsswaps!AL223:AL306)+'iBoxx Extrapolation'!$I306,2)</f>
        <v>2.5099999999999998</v>
      </c>
      <c r="AM306" s="13">
        <f>ROUND(AVERAGE(Zinsswaps!AM223:AM306)+'iBoxx Extrapolation'!$I306,2)</f>
        <v>2.5</v>
      </c>
      <c r="AN306" s="13">
        <f>ROUND(AVERAGE(Zinsswaps!AN223:AN306)+'iBoxx Extrapolation'!$I306,2)</f>
        <v>2.48</v>
      </c>
      <c r="AO306" s="13">
        <f>ROUND(AVERAGE(Zinsswaps!AO223:AO306)+'iBoxx Extrapolation'!$I306,2)</f>
        <v>2.4700000000000002</v>
      </c>
      <c r="AP306" s="13">
        <f>ROUND(AVERAGE(Zinsswaps!AP223:AP306)+'iBoxx Extrapolation'!$I306,2)</f>
        <v>2.46</v>
      </c>
      <c r="AQ306" s="13">
        <f>ROUND(AVERAGE(Zinsswaps!AQ223:AQ306)+'iBoxx Extrapolation'!$I306,2)</f>
        <v>2.44</v>
      </c>
      <c r="AR306" s="13">
        <f>ROUND(AVERAGE(Zinsswaps!AR223:AR306)+'iBoxx Extrapolation'!$I306,2)</f>
        <v>2.42</v>
      </c>
      <c r="AS306" s="13">
        <f>ROUND(AVERAGE(Zinsswaps!AS223:AS306)+'iBoxx Extrapolation'!$I306,2)</f>
        <v>2.41</v>
      </c>
      <c r="AT306" s="13">
        <f>ROUND(AVERAGE(Zinsswaps!AT223:AT306)+'iBoxx Extrapolation'!$I306,2)</f>
        <v>2.39</v>
      </c>
      <c r="AU306" s="13">
        <f>ROUND(AVERAGE(Zinsswaps!AU223:AU306)+'iBoxx Extrapolation'!$I306,2)</f>
        <v>2.38</v>
      </c>
      <c r="AV306" s="13">
        <f>ROUND(AVERAGE(Zinsswaps!AV223:AV306)+'iBoxx Extrapolation'!$I306,2)</f>
        <v>2.37</v>
      </c>
      <c r="AW306" s="13">
        <f>ROUND(AVERAGE(Zinsswaps!AW223:AW306)+'iBoxx Extrapolation'!$I306,2)</f>
        <v>2.35</v>
      </c>
      <c r="AX306" s="13">
        <f>ROUND(AVERAGE(Zinsswaps!AX223:AX306)+'iBoxx Extrapolation'!$I306,2)</f>
        <v>2.34</v>
      </c>
      <c r="AY306" s="13">
        <f>ROUND(AVERAGE(Zinsswaps!AY223:AY306)+'iBoxx Extrapolation'!$I306,2)</f>
        <v>2.33</v>
      </c>
    </row>
    <row r="307" spans="1:51" s="16" customFormat="1" x14ac:dyDescent="0.2">
      <c r="A307" s="12">
        <v>46568</v>
      </c>
      <c r="B307" s="13">
        <f>ROUND(AVERAGE(Zinsswaps!B224:B307)+'iBoxx Extrapolation'!$I307,2)</f>
        <v>2.4700000000000002</v>
      </c>
      <c r="C307" s="13">
        <f>ROUND(AVERAGE(Zinsswaps!C224:C307)+'iBoxx Extrapolation'!$I307,2)</f>
        <v>2.44</v>
      </c>
      <c r="D307" s="13">
        <f>ROUND(AVERAGE(Zinsswaps!D224:D307)+'iBoxx Extrapolation'!$I307,2)</f>
        <v>2.44</v>
      </c>
      <c r="E307" s="13">
        <f>ROUND(AVERAGE(Zinsswaps!E224:E307)+'iBoxx Extrapolation'!$I307,2)</f>
        <v>2.4500000000000002</v>
      </c>
      <c r="F307" s="13">
        <f>ROUND(AVERAGE(Zinsswaps!F224:F307)+'iBoxx Extrapolation'!$I307,2)</f>
        <v>2.48</v>
      </c>
      <c r="G307" s="13">
        <f>ROUND(AVERAGE(Zinsswaps!G224:G307)+'iBoxx Extrapolation'!$I307,2)</f>
        <v>2.52</v>
      </c>
      <c r="H307" s="13">
        <f>ROUND(AVERAGE(Zinsswaps!H224:H307)+'iBoxx Extrapolation'!$I307,2)</f>
        <v>2.56</v>
      </c>
      <c r="I307" s="13">
        <f>ROUND(AVERAGE(Zinsswaps!I224:I307)+'iBoxx Extrapolation'!$I307,2)</f>
        <v>2.6</v>
      </c>
      <c r="J307" s="13">
        <f>ROUND(AVERAGE(Zinsswaps!J224:J307)+'iBoxx Extrapolation'!$I307,2)</f>
        <v>2.64</v>
      </c>
      <c r="K307" s="13">
        <f>ROUND(AVERAGE(Zinsswaps!K224:K307)+'iBoxx Extrapolation'!$I307,2)</f>
        <v>2.68</v>
      </c>
      <c r="L307" s="13">
        <f>ROUND(AVERAGE(Zinsswaps!L224:L307)+'iBoxx Extrapolation'!$I307,2)</f>
        <v>2.72</v>
      </c>
      <c r="M307" s="13">
        <f>ROUND(AVERAGE(Zinsswaps!M224:M307)+'iBoxx Extrapolation'!$I307,2)</f>
        <v>2.76</v>
      </c>
      <c r="N307" s="13">
        <f>ROUND(AVERAGE(Zinsswaps!N224:N307)+'iBoxx Extrapolation'!$I307,2)</f>
        <v>2.79</v>
      </c>
      <c r="O307" s="13">
        <f>ROUND(AVERAGE(Zinsswaps!O224:O307)+'iBoxx Extrapolation'!$I307,2)</f>
        <v>2.81</v>
      </c>
      <c r="P307" s="13">
        <f>ROUND(AVERAGE(Zinsswaps!P224:P307)+'iBoxx Extrapolation'!$I307,2)</f>
        <v>2.83</v>
      </c>
      <c r="Q307" s="13">
        <f>ROUND(AVERAGE(Zinsswaps!Q224:Q307)+'iBoxx Extrapolation'!$I307,2)</f>
        <v>2.83</v>
      </c>
      <c r="R307" s="13">
        <f>ROUND(AVERAGE(Zinsswaps!R224:R307)+'iBoxx Extrapolation'!$I307,2)</f>
        <v>2.83</v>
      </c>
      <c r="S307" s="13">
        <f>ROUND(AVERAGE(Zinsswaps!S224:S307)+'iBoxx Extrapolation'!$I307,2)</f>
        <v>2.83</v>
      </c>
      <c r="T307" s="13">
        <f>ROUND(AVERAGE(Zinsswaps!T224:T307)+'iBoxx Extrapolation'!$I307,2)</f>
        <v>2.82</v>
      </c>
      <c r="U307" s="13">
        <f>ROUND(AVERAGE(Zinsswaps!U224:U307)+'iBoxx Extrapolation'!$I307,2)</f>
        <v>2.82</v>
      </c>
      <c r="V307" s="13">
        <f>ROUND(AVERAGE(Zinsswaps!V224:V307)+'iBoxx Extrapolation'!$I307,2)</f>
        <v>2.81</v>
      </c>
      <c r="W307" s="13">
        <f>ROUND(AVERAGE(Zinsswaps!W224:W307)+'iBoxx Extrapolation'!$I307,2)</f>
        <v>2.79</v>
      </c>
      <c r="X307" s="13">
        <f>ROUND(AVERAGE(Zinsswaps!X224:X307)+'iBoxx Extrapolation'!$I307,2)</f>
        <v>2.77</v>
      </c>
      <c r="Y307" s="13">
        <f>ROUND(AVERAGE(Zinsswaps!Y224:Y307)+'iBoxx Extrapolation'!$I307,2)</f>
        <v>2.76</v>
      </c>
      <c r="Z307" s="13">
        <f>ROUND(AVERAGE(Zinsswaps!Z224:Z307)+'iBoxx Extrapolation'!$I307,2)</f>
        <v>2.75</v>
      </c>
      <c r="AA307" s="13">
        <f>ROUND(AVERAGE(Zinsswaps!AA224:AA307)+'iBoxx Extrapolation'!$I307,2)</f>
        <v>2.73</v>
      </c>
      <c r="AB307" s="13">
        <f>ROUND(AVERAGE(Zinsswaps!AB224:AB307)+'iBoxx Extrapolation'!$I307,2)</f>
        <v>2.71</v>
      </c>
      <c r="AC307" s="13">
        <f>ROUND(AVERAGE(Zinsswaps!AC224:AC307)+'iBoxx Extrapolation'!$I307,2)</f>
        <v>2.69</v>
      </c>
      <c r="AD307" s="13">
        <f>ROUND(AVERAGE(Zinsswaps!AD224:AD307)+'iBoxx Extrapolation'!$I307,2)</f>
        <v>2.67</v>
      </c>
      <c r="AE307" s="13">
        <f>ROUND(AVERAGE(Zinsswaps!AE224:AE307)+'iBoxx Extrapolation'!$I307,2)</f>
        <v>2.66</v>
      </c>
      <c r="AF307" s="13">
        <f>ROUND(AVERAGE(Zinsswaps!AF224:AF307)+'iBoxx Extrapolation'!$I307,2)</f>
        <v>2.64</v>
      </c>
      <c r="AG307" s="13">
        <f>ROUND(AVERAGE(Zinsswaps!AG224:AG307)+'iBoxx Extrapolation'!$I307,2)</f>
        <v>2.62</v>
      </c>
      <c r="AH307" s="13">
        <f>ROUND(AVERAGE(Zinsswaps!AH224:AH307)+'iBoxx Extrapolation'!$I307,2)</f>
        <v>2.61</v>
      </c>
      <c r="AI307" s="13">
        <f>ROUND(AVERAGE(Zinsswaps!AI224:AI307)+'iBoxx Extrapolation'!$I307,2)</f>
        <v>2.59</v>
      </c>
      <c r="AJ307" s="13">
        <f>ROUND(AVERAGE(Zinsswaps!AJ224:AJ307)+'iBoxx Extrapolation'!$I307,2)</f>
        <v>2.57</v>
      </c>
      <c r="AK307" s="13">
        <f>ROUND(AVERAGE(Zinsswaps!AK224:AK307)+'iBoxx Extrapolation'!$I307,2)</f>
        <v>2.56</v>
      </c>
      <c r="AL307" s="13">
        <f>ROUND(AVERAGE(Zinsswaps!AL224:AL307)+'iBoxx Extrapolation'!$I307,2)</f>
        <v>2.5499999999999998</v>
      </c>
      <c r="AM307" s="13">
        <f>ROUND(AVERAGE(Zinsswaps!AM224:AM307)+'iBoxx Extrapolation'!$I307,2)</f>
        <v>2.5299999999999998</v>
      </c>
      <c r="AN307" s="13">
        <f>ROUND(AVERAGE(Zinsswaps!AN224:AN307)+'iBoxx Extrapolation'!$I307,2)</f>
        <v>2.52</v>
      </c>
      <c r="AO307" s="13">
        <f>ROUND(AVERAGE(Zinsswaps!AO224:AO307)+'iBoxx Extrapolation'!$I307,2)</f>
        <v>2.5099999999999998</v>
      </c>
      <c r="AP307" s="13">
        <f>ROUND(AVERAGE(Zinsswaps!AP224:AP307)+'iBoxx Extrapolation'!$I307,2)</f>
        <v>2.4900000000000002</v>
      </c>
      <c r="AQ307" s="13">
        <f>ROUND(AVERAGE(Zinsswaps!AQ224:AQ307)+'iBoxx Extrapolation'!$I307,2)</f>
        <v>2.48</v>
      </c>
      <c r="AR307" s="13">
        <f>ROUND(AVERAGE(Zinsswaps!AR224:AR307)+'iBoxx Extrapolation'!$I307,2)</f>
        <v>2.46</v>
      </c>
      <c r="AS307" s="13">
        <f>ROUND(AVERAGE(Zinsswaps!AS224:AS307)+'iBoxx Extrapolation'!$I307,2)</f>
        <v>2.44</v>
      </c>
      <c r="AT307" s="13">
        <f>ROUND(AVERAGE(Zinsswaps!AT224:AT307)+'iBoxx Extrapolation'!$I307,2)</f>
        <v>2.4300000000000002</v>
      </c>
      <c r="AU307" s="13">
        <f>ROUND(AVERAGE(Zinsswaps!AU224:AU307)+'iBoxx Extrapolation'!$I307,2)</f>
        <v>2.41</v>
      </c>
      <c r="AV307" s="13">
        <f>ROUND(AVERAGE(Zinsswaps!AV224:AV307)+'iBoxx Extrapolation'!$I307,2)</f>
        <v>2.4</v>
      </c>
      <c r="AW307" s="13">
        <f>ROUND(AVERAGE(Zinsswaps!AW224:AW307)+'iBoxx Extrapolation'!$I307,2)</f>
        <v>2.39</v>
      </c>
      <c r="AX307" s="13">
        <f>ROUND(AVERAGE(Zinsswaps!AX224:AX307)+'iBoxx Extrapolation'!$I307,2)</f>
        <v>2.38</v>
      </c>
      <c r="AY307" s="13">
        <f>ROUND(AVERAGE(Zinsswaps!AY224:AY307)+'iBoxx Extrapolation'!$I307,2)</f>
        <v>2.36</v>
      </c>
    </row>
    <row r="308" spans="1:51" s="16" customFormat="1" x14ac:dyDescent="0.2">
      <c r="A308" s="12">
        <v>46599</v>
      </c>
      <c r="B308" s="13">
        <f>ROUND(AVERAGE(Zinsswaps!B225:B308)+'iBoxx Extrapolation'!$I308,2)</f>
        <v>2.5099999999999998</v>
      </c>
      <c r="C308" s="13">
        <f>ROUND(AVERAGE(Zinsswaps!C225:C308)+'iBoxx Extrapolation'!$I308,2)</f>
        <v>2.48</v>
      </c>
      <c r="D308" s="13">
        <f>ROUND(AVERAGE(Zinsswaps!D225:D308)+'iBoxx Extrapolation'!$I308,2)</f>
        <v>2.4700000000000002</v>
      </c>
      <c r="E308" s="13">
        <f>ROUND(AVERAGE(Zinsswaps!E225:E308)+'iBoxx Extrapolation'!$I308,2)</f>
        <v>2.4900000000000002</v>
      </c>
      <c r="F308" s="13">
        <f>ROUND(AVERAGE(Zinsswaps!F225:F308)+'iBoxx Extrapolation'!$I308,2)</f>
        <v>2.52</v>
      </c>
      <c r="G308" s="13">
        <f>ROUND(AVERAGE(Zinsswaps!G225:G308)+'iBoxx Extrapolation'!$I308,2)</f>
        <v>2.5499999999999998</v>
      </c>
      <c r="H308" s="13">
        <f>ROUND(AVERAGE(Zinsswaps!H225:H308)+'iBoxx Extrapolation'!$I308,2)</f>
        <v>2.59</v>
      </c>
      <c r="I308" s="13">
        <f>ROUND(AVERAGE(Zinsswaps!I225:I308)+'iBoxx Extrapolation'!$I308,2)</f>
        <v>2.64</v>
      </c>
      <c r="J308" s="13">
        <f>ROUND(AVERAGE(Zinsswaps!J225:J308)+'iBoxx Extrapolation'!$I308,2)</f>
        <v>2.68</v>
      </c>
      <c r="K308" s="13">
        <f>ROUND(AVERAGE(Zinsswaps!K225:K308)+'iBoxx Extrapolation'!$I308,2)</f>
        <v>2.72</v>
      </c>
      <c r="L308" s="13">
        <f>ROUND(AVERAGE(Zinsswaps!L225:L308)+'iBoxx Extrapolation'!$I308,2)</f>
        <v>2.76</v>
      </c>
      <c r="M308" s="13">
        <f>ROUND(AVERAGE(Zinsswaps!M225:M308)+'iBoxx Extrapolation'!$I308,2)</f>
        <v>2.8</v>
      </c>
      <c r="N308" s="13">
        <f>ROUND(AVERAGE(Zinsswaps!N225:N308)+'iBoxx Extrapolation'!$I308,2)</f>
        <v>2.82</v>
      </c>
      <c r="O308" s="13">
        <f>ROUND(AVERAGE(Zinsswaps!O225:O308)+'iBoxx Extrapolation'!$I308,2)</f>
        <v>2.85</v>
      </c>
      <c r="P308" s="13">
        <f>ROUND(AVERAGE(Zinsswaps!P225:P308)+'iBoxx Extrapolation'!$I308,2)</f>
        <v>2.87</v>
      </c>
      <c r="Q308" s="13">
        <f>ROUND(AVERAGE(Zinsswaps!Q225:Q308)+'iBoxx Extrapolation'!$I308,2)</f>
        <v>2.87</v>
      </c>
      <c r="R308" s="13">
        <f>ROUND(AVERAGE(Zinsswaps!R225:R308)+'iBoxx Extrapolation'!$I308,2)</f>
        <v>2.87</v>
      </c>
      <c r="S308" s="13">
        <f>ROUND(AVERAGE(Zinsswaps!S225:S308)+'iBoxx Extrapolation'!$I308,2)</f>
        <v>2.86</v>
      </c>
      <c r="T308" s="13">
        <f>ROUND(AVERAGE(Zinsswaps!T225:T308)+'iBoxx Extrapolation'!$I308,2)</f>
        <v>2.86</v>
      </c>
      <c r="U308" s="13">
        <f>ROUND(AVERAGE(Zinsswaps!U225:U308)+'iBoxx Extrapolation'!$I308,2)</f>
        <v>2.86</v>
      </c>
      <c r="V308" s="13">
        <f>ROUND(AVERAGE(Zinsswaps!V225:V308)+'iBoxx Extrapolation'!$I308,2)</f>
        <v>2.85</v>
      </c>
      <c r="W308" s="13">
        <f>ROUND(AVERAGE(Zinsswaps!W225:W308)+'iBoxx Extrapolation'!$I308,2)</f>
        <v>2.83</v>
      </c>
      <c r="X308" s="13">
        <f>ROUND(AVERAGE(Zinsswaps!X225:X308)+'iBoxx Extrapolation'!$I308,2)</f>
        <v>2.81</v>
      </c>
      <c r="Y308" s="13">
        <f>ROUND(AVERAGE(Zinsswaps!Y225:Y308)+'iBoxx Extrapolation'!$I308,2)</f>
        <v>2.8</v>
      </c>
      <c r="Z308" s="13">
        <f>ROUND(AVERAGE(Zinsswaps!Z225:Z308)+'iBoxx Extrapolation'!$I308,2)</f>
        <v>2.79</v>
      </c>
      <c r="AA308" s="13">
        <f>ROUND(AVERAGE(Zinsswaps!AA225:AA308)+'iBoxx Extrapolation'!$I308,2)</f>
        <v>2.77</v>
      </c>
      <c r="AB308" s="13">
        <f>ROUND(AVERAGE(Zinsswaps!AB225:AB308)+'iBoxx Extrapolation'!$I308,2)</f>
        <v>2.75</v>
      </c>
      <c r="AC308" s="13">
        <f>ROUND(AVERAGE(Zinsswaps!AC225:AC308)+'iBoxx Extrapolation'!$I308,2)</f>
        <v>2.73</v>
      </c>
      <c r="AD308" s="13">
        <f>ROUND(AVERAGE(Zinsswaps!AD225:AD308)+'iBoxx Extrapolation'!$I308,2)</f>
        <v>2.71</v>
      </c>
      <c r="AE308" s="13">
        <f>ROUND(AVERAGE(Zinsswaps!AE225:AE308)+'iBoxx Extrapolation'!$I308,2)</f>
        <v>2.7</v>
      </c>
      <c r="AF308" s="13">
        <f>ROUND(AVERAGE(Zinsswaps!AF225:AF308)+'iBoxx Extrapolation'!$I308,2)</f>
        <v>2.68</v>
      </c>
      <c r="AG308" s="13">
        <f>ROUND(AVERAGE(Zinsswaps!AG225:AG308)+'iBoxx Extrapolation'!$I308,2)</f>
        <v>2.66</v>
      </c>
      <c r="AH308" s="13">
        <f>ROUND(AVERAGE(Zinsswaps!AH225:AH308)+'iBoxx Extrapolation'!$I308,2)</f>
        <v>2.64</v>
      </c>
      <c r="AI308" s="13">
        <f>ROUND(AVERAGE(Zinsswaps!AI225:AI308)+'iBoxx Extrapolation'!$I308,2)</f>
        <v>2.63</v>
      </c>
      <c r="AJ308" s="13">
        <f>ROUND(AVERAGE(Zinsswaps!AJ225:AJ308)+'iBoxx Extrapolation'!$I308,2)</f>
        <v>2.61</v>
      </c>
      <c r="AK308" s="13">
        <f>ROUND(AVERAGE(Zinsswaps!AK225:AK308)+'iBoxx Extrapolation'!$I308,2)</f>
        <v>2.6</v>
      </c>
      <c r="AL308" s="13">
        <f>ROUND(AVERAGE(Zinsswaps!AL225:AL308)+'iBoxx Extrapolation'!$I308,2)</f>
        <v>2.59</v>
      </c>
      <c r="AM308" s="13">
        <f>ROUND(AVERAGE(Zinsswaps!AM225:AM308)+'iBoxx Extrapolation'!$I308,2)</f>
        <v>2.57</v>
      </c>
      <c r="AN308" s="13">
        <f>ROUND(AVERAGE(Zinsswaps!AN225:AN308)+'iBoxx Extrapolation'!$I308,2)</f>
        <v>2.56</v>
      </c>
      <c r="AO308" s="13">
        <f>ROUND(AVERAGE(Zinsswaps!AO225:AO308)+'iBoxx Extrapolation'!$I308,2)</f>
        <v>2.5499999999999998</v>
      </c>
      <c r="AP308" s="13">
        <f>ROUND(AVERAGE(Zinsswaps!AP225:AP308)+'iBoxx Extrapolation'!$I308,2)</f>
        <v>2.5299999999999998</v>
      </c>
      <c r="AQ308" s="13">
        <f>ROUND(AVERAGE(Zinsswaps!AQ225:AQ308)+'iBoxx Extrapolation'!$I308,2)</f>
        <v>2.5099999999999998</v>
      </c>
      <c r="AR308" s="13">
        <f>ROUND(AVERAGE(Zinsswaps!AR225:AR308)+'iBoxx Extrapolation'!$I308,2)</f>
        <v>2.5</v>
      </c>
      <c r="AS308" s="13">
        <f>ROUND(AVERAGE(Zinsswaps!AS225:AS308)+'iBoxx Extrapolation'!$I308,2)</f>
        <v>2.48</v>
      </c>
      <c r="AT308" s="13">
        <f>ROUND(AVERAGE(Zinsswaps!AT225:AT308)+'iBoxx Extrapolation'!$I308,2)</f>
        <v>2.4700000000000002</v>
      </c>
      <c r="AU308" s="13">
        <f>ROUND(AVERAGE(Zinsswaps!AU225:AU308)+'iBoxx Extrapolation'!$I308,2)</f>
        <v>2.4500000000000002</v>
      </c>
      <c r="AV308" s="13">
        <f>ROUND(AVERAGE(Zinsswaps!AV225:AV308)+'iBoxx Extrapolation'!$I308,2)</f>
        <v>2.44</v>
      </c>
      <c r="AW308" s="13">
        <f>ROUND(AVERAGE(Zinsswaps!AW225:AW308)+'iBoxx Extrapolation'!$I308,2)</f>
        <v>2.4300000000000002</v>
      </c>
      <c r="AX308" s="13">
        <f>ROUND(AVERAGE(Zinsswaps!AX225:AX308)+'iBoxx Extrapolation'!$I308,2)</f>
        <v>2.41</v>
      </c>
      <c r="AY308" s="13">
        <f>ROUND(AVERAGE(Zinsswaps!AY225:AY308)+'iBoxx Extrapolation'!$I308,2)</f>
        <v>2.4</v>
      </c>
    </row>
    <row r="309" spans="1:51" s="16" customFormat="1" x14ac:dyDescent="0.2">
      <c r="A309" s="12">
        <v>46630</v>
      </c>
      <c r="B309" s="13">
        <f>ROUND(AVERAGE(Zinsswaps!B226:B309)+'iBoxx Extrapolation'!$I309,2)</f>
        <v>2.54</v>
      </c>
      <c r="C309" s="13">
        <f>ROUND(AVERAGE(Zinsswaps!C226:C309)+'iBoxx Extrapolation'!$I309,2)</f>
        <v>2.5099999999999998</v>
      </c>
      <c r="D309" s="13">
        <f>ROUND(AVERAGE(Zinsswaps!D226:D309)+'iBoxx Extrapolation'!$I309,2)</f>
        <v>2.5</v>
      </c>
      <c r="E309" s="13">
        <f>ROUND(AVERAGE(Zinsswaps!E226:E309)+'iBoxx Extrapolation'!$I309,2)</f>
        <v>2.52</v>
      </c>
      <c r="F309" s="13">
        <f>ROUND(AVERAGE(Zinsswaps!F226:F309)+'iBoxx Extrapolation'!$I309,2)</f>
        <v>2.5499999999999998</v>
      </c>
      <c r="G309" s="13">
        <f>ROUND(AVERAGE(Zinsswaps!G226:G309)+'iBoxx Extrapolation'!$I309,2)</f>
        <v>2.59</v>
      </c>
      <c r="H309" s="13">
        <f>ROUND(AVERAGE(Zinsswaps!H226:H309)+'iBoxx Extrapolation'!$I309,2)</f>
        <v>2.63</v>
      </c>
      <c r="I309" s="13">
        <f>ROUND(AVERAGE(Zinsswaps!I226:I309)+'iBoxx Extrapolation'!$I309,2)</f>
        <v>2.67</v>
      </c>
      <c r="J309" s="13">
        <f>ROUND(AVERAGE(Zinsswaps!J226:J309)+'iBoxx Extrapolation'!$I309,2)</f>
        <v>2.72</v>
      </c>
      <c r="K309" s="13">
        <f>ROUND(AVERAGE(Zinsswaps!K226:K309)+'iBoxx Extrapolation'!$I309,2)</f>
        <v>2.76</v>
      </c>
      <c r="L309" s="13">
        <f>ROUND(AVERAGE(Zinsswaps!L226:L309)+'iBoxx Extrapolation'!$I309,2)</f>
        <v>2.8</v>
      </c>
      <c r="M309" s="13">
        <f>ROUND(AVERAGE(Zinsswaps!M226:M309)+'iBoxx Extrapolation'!$I309,2)</f>
        <v>2.83</v>
      </c>
      <c r="N309" s="13">
        <f>ROUND(AVERAGE(Zinsswaps!N226:N309)+'iBoxx Extrapolation'!$I309,2)</f>
        <v>2.86</v>
      </c>
      <c r="O309" s="13">
        <f>ROUND(AVERAGE(Zinsswaps!O226:O309)+'iBoxx Extrapolation'!$I309,2)</f>
        <v>2.89</v>
      </c>
      <c r="P309" s="13">
        <f>ROUND(AVERAGE(Zinsswaps!P226:P309)+'iBoxx Extrapolation'!$I309,2)</f>
        <v>2.91</v>
      </c>
      <c r="Q309" s="13">
        <f>ROUND(AVERAGE(Zinsswaps!Q226:Q309)+'iBoxx Extrapolation'!$I309,2)</f>
        <v>2.9</v>
      </c>
      <c r="R309" s="13">
        <f>ROUND(AVERAGE(Zinsswaps!R226:R309)+'iBoxx Extrapolation'!$I309,2)</f>
        <v>2.9</v>
      </c>
      <c r="S309" s="13">
        <f>ROUND(AVERAGE(Zinsswaps!S226:S309)+'iBoxx Extrapolation'!$I309,2)</f>
        <v>2.9</v>
      </c>
      <c r="T309" s="13">
        <f>ROUND(AVERAGE(Zinsswaps!T226:T309)+'iBoxx Extrapolation'!$I309,2)</f>
        <v>2.9</v>
      </c>
      <c r="U309" s="13">
        <f>ROUND(AVERAGE(Zinsswaps!U226:U309)+'iBoxx Extrapolation'!$I309,2)</f>
        <v>2.9</v>
      </c>
      <c r="V309" s="13">
        <f>ROUND(AVERAGE(Zinsswaps!V226:V309)+'iBoxx Extrapolation'!$I309,2)</f>
        <v>2.88</v>
      </c>
      <c r="W309" s="13">
        <f>ROUND(AVERAGE(Zinsswaps!W226:W309)+'iBoxx Extrapolation'!$I309,2)</f>
        <v>2.87</v>
      </c>
      <c r="X309" s="13">
        <f>ROUND(AVERAGE(Zinsswaps!X226:X309)+'iBoxx Extrapolation'!$I309,2)</f>
        <v>2.85</v>
      </c>
      <c r="Y309" s="13">
        <f>ROUND(AVERAGE(Zinsswaps!Y226:Y309)+'iBoxx Extrapolation'!$I309,2)</f>
        <v>2.84</v>
      </c>
      <c r="Z309" s="13">
        <f>ROUND(AVERAGE(Zinsswaps!Z226:Z309)+'iBoxx Extrapolation'!$I309,2)</f>
        <v>2.83</v>
      </c>
      <c r="AA309" s="13">
        <f>ROUND(AVERAGE(Zinsswaps!AA226:AA309)+'iBoxx Extrapolation'!$I309,2)</f>
        <v>2.81</v>
      </c>
      <c r="AB309" s="13">
        <f>ROUND(AVERAGE(Zinsswaps!AB226:AB309)+'iBoxx Extrapolation'!$I309,2)</f>
        <v>2.79</v>
      </c>
      <c r="AC309" s="13">
        <f>ROUND(AVERAGE(Zinsswaps!AC226:AC309)+'iBoxx Extrapolation'!$I309,2)</f>
        <v>2.77</v>
      </c>
      <c r="AD309" s="13">
        <f>ROUND(AVERAGE(Zinsswaps!AD226:AD309)+'iBoxx Extrapolation'!$I309,2)</f>
        <v>2.75</v>
      </c>
      <c r="AE309" s="13">
        <f>ROUND(AVERAGE(Zinsswaps!AE226:AE309)+'iBoxx Extrapolation'!$I309,2)</f>
        <v>2.74</v>
      </c>
      <c r="AF309" s="13">
        <f>ROUND(AVERAGE(Zinsswaps!AF226:AF309)+'iBoxx Extrapolation'!$I309,2)</f>
        <v>2.72</v>
      </c>
      <c r="AG309" s="13">
        <f>ROUND(AVERAGE(Zinsswaps!AG226:AG309)+'iBoxx Extrapolation'!$I309,2)</f>
        <v>2.7</v>
      </c>
      <c r="AH309" s="13">
        <f>ROUND(AVERAGE(Zinsswaps!AH226:AH309)+'iBoxx Extrapolation'!$I309,2)</f>
        <v>2.68</v>
      </c>
      <c r="AI309" s="13">
        <f>ROUND(AVERAGE(Zinsswaps!AI226:AI309)+'iBoxx Extrapolation'!$I309,2)</f>
        <v>2.67</v>
      </c>
      <c r="AJ309" s="13">
        <f>ROUND(AVERAGE(Zinsswaps!AJ226:AJ309)+'iBoxx Extrapolation'!$I309,2)</f>
        <v>2.65</v>
      </c>
      <c r="AK309" s="13">
        <f>ROUND(AVERAGE(Zinsswaps!AK226:AK309)+'iBoxx Extrapolation'!$I309,2)</f>
        <v>2.64</v>
      </c>
      <c r="AL309" s="13">
        <f>ROUND(AVERAGE(Zinsswaps!AL226:AL309)+'iBoxx Extrapolation'!$I309,2)</f>
        <v>2.62</v>
      </c>
      <c r="AM309" s="13">
        <f>ROUND(AVERAGE(Zinsswaps!AM226:AM309)+'iBoxx Extrapolation'!$I309,2)</f>
        <v>2.61</v>
      </c>
      <c r="AN309" s="13">
        <f>ROUND(AVERAGE(Zinsswaps!AN226:AN309)+'iBoxx Extrapolation'!$I309,2)</f>
        <v>2.6</v>
      </c>
      <c r="AO309" s="13">
        <f>ROUND(AVERAGE(Zinsswaps!AO226:AO309)+'iBoxx Extrapolation'!$I309,2)</f>
        <v>2.59</v>
      </c>
      <c r="AP309" s="13">
        <f>ROUND(AVERAGE(Zinsswaps!AP226:AP309)+'iBoxx Extrapolation'!$I309,2)</f>
        <v>2.57</v>
      </c>
      <c r="AQ309" s="13">
        <f>ROUND(AVERAGE(Zinsswaps!AQ226:AQ309)+'iBoxx Extrapolation'!$I309,2)</f>
        <v>2.5499999999999998</v>
      </c>
      <c r="AR309" s="13">
        <f>ROUND(AVERAGE(Zinsswaps!AR226:AR309)+'iBoxx Extrapolation'!$I309,2)</f>
        <v>2.5299999999999998</v>
      </c>
      <c r="AS309" s="13">
        <f>ROUND(AVERAGE(Zinsswaps!AS226:AS309)+'iBoxx Extrapolation'!$I309,2)</f>
        <v>2.52</v>
      </c>
      <c r="AT309" s="13">
        <f>ROUND(AVERAGE(Zinsswaps!AT226:AT309)+'iBoxx Extrapolation'!$I309,2)</f>
        <v>2.5</v>
      </c>
      <c r="AU309" s="13">
        <f>ROUND(AVERAGE(Zinsswaps!AU226:AU309)+'iBoxx Extrapolation'!$I309,2)</f>
        <v>2.4900000000000002</v>
      </c>
      <c r="AV309" s="13">
        <f>ROUND(AVERAGE(Zinsswaps!AV226:AV309)+'iBoxx Extrapolation'!$I309,2)</f>
        <v>2.4700000000000002</v>
      </c>
      <c r="AW309" s="13">
        <f>ROUND(AVERAGE(Zinsswaps!AW226:AW309)+'iBoxx Extrapolation'!$I309,2)</f>
        <v>2.46</v>
      </c>
      <c r="AX309" s="13">
        <f>ROUND(AVERAGE(Zinsswaps!AX226:AX309)+'iBoxx Extrapolation'!$I309,2)</f>
        <v>2.4500000000000002</v>
      </c>
      <c r="AY309" s="13">
        <f>ROUND(AVERAGE(Zinsswaps!AY226:AY309)+'iBoxx Extrapolation'!$I309,2)</f>
        <v>2.44</v>
      </c>
    </row>
    <row r="310" spans="1:51" s="16" customFormat="1" x14ac:dyDescent="0.2">
      <c r="A310" s="12">
        <v>46660</v>
      </c>
      <c r="B310" s="13">
        <f>ROUND(AVERAGE(Zinsswaps!B227:B310)+'iBoxx Extrapolation'!$I310,2)</f>
        <v>2.58</v>
      </c>
      <c r="C310" s="13">
        <f>ROUND(AVERAGE(Zinsswaps!C227:C310)+'iBoxx Extrapolation'!$I310,2)</f>
        <v>2.5499999999999998</v>
      </c>
      <c r="D310" s="13">
        <f>ROUND(AVERAGE(Zinsswaps!D227:D310)+'iBoxx Extrapolation'!$I310,2)</f>
        <v>2.54</v>
      </c>
      <c r="E310" s="13">
        <f>ROUND(AVERAGE(Zinsswaps!E227:E310)+'iBoxx Extrapolation'!$I310,2)</f>
        <v>2.56</v>
      </c>
      <c r="F310" s="13">
        <f>ROUND(AVERAGE(Zinsswaps!F227:F310)+'iBoxx Extrapolation'!$I310,2)</f>
        <v>2.59</v>
      </c>
      <c r="G310" s="13">
        <f>ROUND(AVERAGE(Zinsswaps!G227:G310)+'iBoxx Extrapolation'!$I310,2)</f>
        <v>2.63</v>
      </c>
      <c r="H310" s="13">
        <f>ROUND(AVERAGE(Zinsswaps!H227:H310)+'iBoxx Extrapolation'!$I310,2)</f>
        <v>2.67</v>
      </c>
      <c r="I310" s="13">
        <f>ROUND(AVERAGE(Zinsswaps!I227:I310)+'iBoxx Extrapolation'!$I310,2)</f>
        <v>2.71</v>
      </c>
      <c r="J310" s="13">
        <f>ROUND(AVERAGE(Zinsswaps!J227:J310)+'iBoxx Extrapolation'!$I310,2)</f>
        <v>2.75</v>
      </c>
      <c r="K310" s="13">
        <f>ROUND(AVERAGE(Zinsswaps!K227:K310)+'iBoxx Extrapolation'!$I310,2)</f>
        <v>2.79</v>
      </c>
      <c r="L310" s="13">
        <f>ROUND(AVERAGE(Zinsswaps!L227:L310)+'iBoxx Extrapolation'!$I310,2)</f>
        <v>2.84</v>
      </c>
      <c r="M310" s="13">
        <f>ROUND(AVERAGE(Zinsswaps!M227:M310)+'iBoxx Extrapolation'!$I310,2)</f>
        <v>2.87</v>
      </c>
      <c r="N310" s="13">
        <f>ROUND(AVERAGE(Zinsswaps!N227:N310)+'iBoxx Extrapolation'!$I310,2)</f>
        <v>2.9</v>
      </c>
      <c r="O310" s="13">
        <f>ROUND(AVERAGE(Zinsswaps!O227:O310)+'iBoxx Extrapolation'!$I310,2)</f>
        <v>2.92</v>
      </c>
      <c r="P310" s="13">
        <f>ROUND(AVERAGE(Zinsswaps!P227:P310)+'iBoxx Extrapolation'!$I310,2)</f>
        <v>2.94</v>
      </c>
      <c r="Q310" s="13">
        <f>ROUND(AVERAGE(Zinsswaps!Q227:Q310)+'iBoxx Extrapolation'!$I310,2)</f>
        <v>2.94</v>
      </c>
      <c r="R310" s="13">
        <f>ROUND(AVERAGE(Zinsswaps!R227:R310)+'iBoxx Extrapolation'!$I310,2)</f>
        <v>2.94</v>
      </c>
      <c r="S310" s="13">
        <f>ROUND(AVERAGE(Zinsswaps!S227:S310)+'iBoxx Extrapolation'!$I310,2)</f>
        <v>2.94</v>
      </c>
      <c r="T310" s="13">
        <f>ROUND(AVERAGE(Zinsswaps!T227:T310)+'iBoxx Extrapolation'!$I310,2)</f>
        <v>2.94</v>
      </c>
      <c r="U310" s="13">
        <f>ROUND(AVERAGE(Zinsswaps!U227:U310)+'iBoxx Extrapolation'!$I310,2)</f>
        <v>2.94</v>
      </c>
      <c r="V310" s="13">
        <f>ROUND(AVERAGE(Zinsswaps!V227:V310)+'iBoxx Extrapolation'!$I310,2)</f>
        <v>2.92</v>
      </c>
      <c r="W310" s="13">
        <f>ROUND(AVERAGE(Zinsswaps!W227:W310)+'iBoxx Extrapolation'!$I310,2)</f>
        <v>2.91</v>
      </c>
      <c r="X310" s="13">
        <f>ROUND(AVERAGE(Zinsswaps!X227:X310)+'iBoxx Extrapolation'!$I310,2)</f>
        <v>2.89</v>
      </c>
      <c r="Y310" s="13">
        <f>ROUND(AVERAGE(Zinsswaps!Y227:Y310)+'iBoxx Extrapolation'!$I310,2)</f>
        <v>2.88</v>
      </c>
      <c r="Z310" s="13">
        <f>ROUND(AVERAGE(Zinsswaps!Z227:Z310)+'iBoxx Extrapolation'!$I310,2)</f>
        <v>2.86</v>
      </c>
      <c r="AA310" s="13">
        <f>ROUND(AVERAGE(Zinsswaps!AA227:AA310)+'iBoxx Extrapolation'!$I310,2)</f>
        <v>2.84</v>
      </c>
      <c r="AB310" s="13">
        <f>ROUND(AVERAGE(Zinsswaps!AB227:AB310)+'iBoxx Extrapolation'!$I310,2)</f>
        <v>2.83</v>
      </c>
      <c r="AC310" s="13">
        <f>ROUND(AVERAGE(Zinsswaps!AC227:AC310)+'iBoxx Extrapolation'!$I310,2)</f>
        <v>2.81</v>
      </c>
      <c r="AD310" s="13">
        <f>ROUND(AVERAGE(Zinsswaps!AD227:AD310)+'iBoxx Extrapolation'!$I310,2)</f>
        <v>2.79</v>
      </c>
      <c r="AE310" s="13">
        <f>ROUND(AVERAGE(Zinsswaps!AE227:AE310)+'iBoxx Extrapolation'!$I310,2)</f>
        <v>2.78</v>
      </c>
      <c r="AF310" s="13">
        <f>ROUND(AVERAGE(Zinsswaps!AF227:AF310)+'iBoxx Extrapolation'!$I310,2)</f>
        <v>2.76</v>
      </c>
      <c r="AG310" s="13">
        <f>ROUND(AVERAGE(Zinsswaps!AG227:AG310)+'iBoxx Extrapolation'!$I310,2)</f>
        <v>2.74</v>
      </c>
      <c r="AH310" s="13">
        <f>ROUND(AVERAGE(Zinsswaps!AH227:AH310)+'iBoxx Extrapolation'!$I310,2)</f>
        <v>2.72</v>
      </c>
      <c r="AI310" s="13">
        <f>ROUND(AVERAGE(Zinsswaps!AI227:AI310)+'iBoxx Extrapolation'!$I310,2)</f>
        <v>2.7</v>
      </c>
      <c r="AJ310" s="13">
        <f>ROUND(AVERAGE(Zinsswaps!AJ227:AJ310)+'iBoxx Extrapolation'!$I310,2)</f>
        <v>2.69</v>
      </c>
      <c r="AK310" s="13">
        <f>ROUND(AVERAGE(Zinsswaps!AK227:AK310)+'iBoxx Extrapolation'!$I310,2)</f>
        <v>2.67</v>
      </c>
      <c r="AL310" s="13">
        <f>ROUND(AVERAGE(Zinsswaps!AL227:AL310)+'iBoxx Extrapolation'!$I310,2)</f>
        <v>2.66</v>
      </c>
      <c r="AM310" s="13">
        <f>ROUND(AVERAGE(Zinsswaps!AM227:AM310)+'iBoxx Extrapolation'!$I310,2)</f>
        <v>2.65</v>
      </c>
      <c r="AN310" s="13">
        <f>ROUND(AVERAGE(Zinsswaps!AN227:AN310)+'iBoxx Extrapolation'!$I310,2)</f>
        <v>2.64</v>
      </c>
      <c r="AO310" s="13">
        <f>ROUND(AVERAGE(Zinsswaps!AO227:AO310)+'iBoxx Extrapolation'!$I310,2)</f>
        <v>2.62</v>
      </c>
      <c r="AP310" s="13">
        <f>ROUND(AVERAGE(Zinsswaps!AP227:AP310)+'iBoxx Extrapolation'!$I310,2)</f>
        <v>2.61</v>
      </c>
      <c r="AQ310" s="13">
        <f>ROUND(AVERAGE(Zinsswaps!AQ227:AQ310)+'iBoxx Extrapolation'!$I310,2)</f>
        <v>2.59</v>
      </c>
      <c r="AR310" s="13">
        <f>ROUND(AVERAGE(Zinsswaps!AR227:AR310)+'iBoxx Extrapolation'!$I310,2)</f>
        <v>2.57</v>
      </c>
      <c r="AS310" s="13">
        <f>ROUND(AVERAGE(Zinsswaps!AS227:AS310)+'iBoxx Extrapolation'!$I310,2)</f>
        <v>2.56</v>
      </c>
      <c r="AT310" s="13">
        <f>ROUND(AVERAGE(Zinsswaps!AT227:AT310)+'iBoxx Extrapolation'!$I310,2)</f>
        <v>2.54</v>
      </c>
      <c r="AU310" s="13">
        <f>ROUND(AVERAGE(Zinsswaps!AU227:AU310)+'iBoxx Extrapolation'!$I310,2)</f>
        <v>2.5299999999999998</v>
      </c>
      <c r="AV310" s="13">
        <f>ROUND(AVERAGE(Zinsswaps!AV227:AV310)+'iBoxx Extrapolation'!$I310,2)</f>
        <v>2.5099999999999998</v>
      </c>
      <c r="AW310" s="13">
        <f>ROUND(AVERAGE(Zinsswaps!AW227:AW310)+'iBoxx Extrapolation'!$I310,2)</f>
        <v>2.5</v>
      </c>
      <c r="AX310" s="13">
        <f>ROUND(AVERAGE(Zinsswaps!AX227:AX310)+'iBoxx Extrapolation'!$I310,2)</f>
        <v>2.48</v>
      </c>
      <c r="AY310" s="13">
        <f>ROUND(AVERAGE(Zinsswaps!AY227:AY310)+'iBoxx Extrapolation'!$I310,2)</f>
        <v>2.4700000000000002</v>
      </c>
    </row>
    <row r="311" spans="1:51" s="16" customFormat="1" x14ac:dyDescent="0.2">
      <c r="A311" s="12">
        <v>46691</v>
      </c>
      <c r="B311" s="13">
        <f>ROUND(AVERAGE(Zinsswaps!B228:B311)+'iBoxx Extrapolation'!$I311,2)</f>
        <v>2.61</v>
      </c>
      <c r="C311" s="13">
        <f>ROUND(AVERAGE(Zinsswaps!C228:C311)+'iBoxx Extrapolation'!$I311,2)</f>
        <v>2.58</v>
      </c>
      <c r="D311" s="13">
        <f>ROUND(AVERAGE(Zinsswaps!D228:D311)+'iBoxx Extrapolation'!$I311,2)</f>
        <v>2.58</v>
      </c>
      <c r="E311" s="13">
        <f>ROUND(AVERAGE(Zinsswaps!E228:E311)+'iBoxx Extrapolation'!$I311,2)</f>
        <v>2.6</v>
      </c>
      <c r="F311" s="13">
        <f>ROUND(AVERAGE(Zinsswaps!F228:F311)+'iBoxx Extrapolation'!$I311,2)</f>
        <v>2.63</v>
      </c>
      <c r="G311" s="13">
        <f>ROUND(AVERAGE(Zinsswaps!G228:G311)+'iBoxx Extrapolation'!$I311,2)</f>
        <v>2.66</v>
      </c>
      <c r="H311" s="13">
        <f>ROUND(AVERAGE(Zinsswaps!H228:H311)+'iBoxx Extrapolation'!$I311,2)</f>
        <v>2.7</v>
      </c>
      <c r="I311" s="13">
        <f>ROUND(AVERAGE(Zinsswaps!I228:I311)+'iBoxx Extrapolation'!$I311,2)</f>
        <v>2.75</v>
      </c>
      <c r="J311" s="13">
        <f>ROUND(AVERAGE(Zinsswaps!J228:J311)+'iBoxx Extrapolation'!$I311,2)</f>
        <v>2.79</v>
      </c>
      <c r="K311" s="13">
        <f>ROUND(AVERAGE(Zinsswaps!K228:K311)+'iBoxx Extrapolation'!$I311,2)</f>
        <v>2.83</v>
      </c>
      <c r="L311" s="13">
        <f>ROUND(AVERAGE(Zinsswaps!L228:L311)+'iBoxx Extrapolation'!$I311,2)</f>
        <v>2.88</v>
      </c>
      <c r="M311" s="13">
        <f>ROUND(AVERAGE(Zinsswaps!M228:M311)+'iBoxx Extrapolation'!$I311,2)</f>
        <v>2.91</v>
      </c>
      <c r="N311" s="13">
        <f>ROUND(AVERAGE(Zinsswaps!N228:N311)+'iBoxx Extrapolation'!$I311,2)</f>
        <v>2.94</v>
      </c>
      <c r="O311" s="13">
        <f>ROUND(AVERAGE(Zinsswaps!O228:O311)+'iBoxx Extrapolation'!$I311,2)</f>
        <v>2.96</v>
      </c>
      <c r="P311" s="13">
        <f>ROUND(AVERAGE(Zinsswaps!P228:P311)+'iBoxx Extrapolation'!$I311,2)</f>
        <v>2.98</v>
      </c>
      <c r="Q311" s="13">
        <f>ROUND(AVERAGE(Zinsswaps!Q228:Q311)+'iBoxx Extrapolation'!$I311,2)</f>
        <v>2.98</v>
      </c>
      <c r="R311" s="13">
        <f>ROUND(AVERAGE(Zinsswaps!R228:R311)+'iBoxx Extrapolation'!$I311,2)</f>
        <v>2.98</v>
      </c>
      <c r="S311" s="13">
        <f>ROUND(AVERAGE(Zinsswaps!S228:S311)+'iBoxx Extrapolation'!$I311,2)</f>
        <v>2.98</v>
      </c>
      <c r="T311" s="13">
        <f>ROUND(AVERAGE(Zinsswaps!T228:T311)+'iBoxx Extrapolation'!$I311,2)</f>
        <v>2.98</v>
      </c>
      <c r="U311" s="13">
        <f>ROUND(AVERAGE(Zinsswaps!U228:U311)+'iBoxx Extrapolation'!$I311,2)</f>
        <v>2.98</v>
      </c>
      <c r="V311" s="13">
        <f>ROUND(AVERAGE(Zinsswaps!V228:V311)+'iBoxx Extrapolation'!$I311,2)</f>
        <v>2.96</v>
      </c>
      <c r="W311" s="13">
        <f>ROUND(AVERAGE(Zinsswaps!W228:W311)+'iBoxx Extrapolation'!$I311,2)</f>
        <v>2.95</v>
      </c>
      <c r="X311" s="13">
        <f>ROUND(AVERAGE(Zinsswaps!X228:X311)+'iBoxx Extrapolation'!$I311,2)</f>
        <v>2.93</v>
      </c>
      <c r="Y311" s="13">
        <f>ROUND(AVERAGE(Zinsswaps!Y228:Y311)+'iBoxx Extrapolation'!$I311,2)</f>
        <v>2.92</v>
      </c>
      <c r="Z311" s="13">
        <f>ROUND(AVERAGE(Zinsswaps!Z228:Z311)+'iBoxx Extrapolation'!$I311,2)</f>
        <v>2.9</v>
      </c>
      <c r="AA311" s="13">
        <f>ROUND(AVERAGE(Zinsswaps!AA228:AA311)+'iBoxx Extrapolation'!$I311,2)</f>
        <v>2.88</v>
      </c>
      <c r="AB311" s="13">
        <f>ROUND(AVERAGE(Zinsswaps!AB228:AB311)+'iBoxx Extrapolation'!$I311,2)</f>
        <v>2.87</v>
      </c>
      <c r="AC311" s="13">
        <f>ROUND(AVERAGE(Zinsswaps!AC228:AC311)+'iBoxx Extrapolation'!$I311,2)</f>
        <v>2.85</v>
      </c>
      <c r="AD311" s="13">
        <f>ROUND(AVERAGE(Zinsswaps!AD228:AD311)+'iBoxx Extrapolation'!$I311,2)</f>
        <v>2.83</v>
      </c>
      <c r="AE311" s="13">
        <f>ROUND(AVERAGE(Zinsswaps!AE228:AE311)+'iBoxx Extrapolation'!$I311,2)</f>
        <v>2.82</v>
      </c>
      <c r="AF311" s="13">
        <f>ROUND(AVERAGE(Zinsswaps!AF228:AF311)+'iBoxx Extrapolation'!$I311,2)</f>
        <v>2.8</v>
      </c>
      <c r="AG311" s="13">
        <f>ROUND(AVERAGE(Zinsswaps!AG228:AG311)+'iBoxx Extrapolation'!$I311,2)</f>
        <v>2.78</v>
      </c>
      <c r="AH311" s="13">
        <f>ROUND(AVERAGE(Zinsswaps!AH228:AH311)+'iBoxx Extrapolation'!$I311,2)</f>
        <v>2.76</v>
      </c>
      <c r="AI311" s="13">
        <f>ROUND(AVERAGE(Zinsswaps!AI228:AI311)+'iBoxx Extrapolation'!$I311,2)</f>
        <v>2.74</v>
      </c>
      <c r="AJ311" s="13">
        <f>ROUND(AVERAGE(Zinsswaps!AJ228:AJ311)+'iBoxx Extrapolation'!$I311,2)</f>
        <v>2.73</v>
      </c>
      <c r="AK311" s="13">
        <f>ROUND(AVERAGE(Zinsswaps!AK228:AK311)+'iBoxx Extrapolation'!$I311,2)</f>
        <v>2.71</v>
      </c>
      <c r="AL311" s="13">
        <f>ROUND(AVERAGE(Zinsswaps!AL228:AL311)+'iBoxx Extrapolation'!$I311,2)</f>
        <v>2.7</v>
      </c>
      <c r="AM311" s="13">
        <f>ROUND(AVERAGE(Zinsswaps!AM228:AM311)+'iBoxx Extrapolation'!$I311,2)</f>
        <v>2.69</v>
      </c>
      <c r="AN311" s="13">
        <f>ROUND(AVERAGE(Zinsswaps!AN228:AN311)+'iBoxx Extrapolation'!$I311,2)</f>
        <v>2.68</v>
      </c>
      <c r="AO311" s="13">
        <f>ROUND(AVERAGE(Zinsswaps!AO228:AO311)+'iBoxx Extrapolation'!$I311,2)</f>
        <v>2.66</v>
      </c>
      <c r="AP311" s="13">
        <f>ROUND(AVERAGE(Zinsswaps!AP228:AP311)+'iBoxx Extrapolation'!$I311,2)</f>
        <v>2.65</v>
      </c>
      <c r="AQ311" s="13">
        <f>ROUND(AVERAGE(Zinsswaps!AQ228:AQ311)+'iBoxx Extrapolation'!$I311,2)</f>
        <v>2.63</v>
      </c>
      <c r="AR311" s="13">
        <f>ROUND(AVERAGE(Zinsswaps!AR228:AR311)+'iBoxx Extrapolation'!$I311,2)</f>
        <v>2.61</v>
      </c>
      <c r="AS311" s="13">
        <f>ROUND(AVERAGE(Zinsswaps!AS228:AS311)+'iBoxx Extrapolation'!$I311,2)</f>
        <v>2.59</v>
      </c>
      <c r="AT311" s="13">
        <f>ROUND(AVERAGE(Zinsswaps!AT228:AT311)+'iBoxx Extrapolation'!$I311,2)</f>
        <v>2.58</v>
      </c>
      <c r="AU311" s="13">
        <f>ROUND(AVERAGE(Zinsswaps!AU228:AU311)+'iBoxx Extrapolation'!$I311,2)</f>
        <v>2.56</v>
      </c>
      <c r="AV311" s="13">
        <f>ROUND(AVERAGE(Zinsswaps!AV228:AV311)+'iBoxx Extrapolation'!$I311,2)</f>
        <v>2.5499999999999998</v>
      </c>
      <c r="AW311" s="13">
        <f>ROUND(AVERAGE(Zinsswaps!AW228:AW311)+'iBoxx Extrapolation'!$I311,2)</f>
        <v>2.54</v>
      </c>
      <c r="AX311" s="13">
        <f>ROUND(AVERAGE(Zinsswaps!AX228:AX311)+'iBoxx Extrapolation'!$I311,2)</f>
        <v>2.52</v>
      </c>
      <c r="AY311" s="13">
        <f>ROUND(AVERAGE(Zinsswaps!AY228:AY311)+'iBoxx Extrapolation'!$I311,2)</f>
        <v>2.5099999999999998</v>
      </c>
    </row>
    <row r="312" spans="1:51" s="16" customFormat="1" x14ac:dyDescent="0.2">
      <c r="A312" s="12">
        <v>46721</v>
      </c>
      <c r="B312" s="13">
        <f>ROUND(AVERAGE(Zinsswaps!B229:B312)+'iBoxx Extrapolation'!$I312,2)</f>
        <v>2.65</v>
      </c>
      <c r="C312" s="13">
        <f>ROUND(AVERAGE(Zinsswaps!C229:C312)+'iBoxx Extrapolation'!$I312,2)</f>
        <v>2.62</v>
      </c>
      <c r="D312" s="13">
        <f>ROUND(AVERAGE(Zinsswaps!D229:D312)+'iBoxx Extrapolation'!$I312,2)</f>
        <v>2.61</v>
      </c>
      <c r="E312" s="13">
        <f>ROUND(AVERAGE(Zinsswaps!E229:E312)+'iBoxx Extrapolation'!$I312,2)</f>
        <v>2.63</v>
      </c>
      <c r="F312" s="13">
        <f>ROUND(AVERAGE(Zinsswaps!F229:F312)+'iBoxx Extrapolation'!$I312,2)</f>
        <v>2.66</v>
      </c>
      <c r="G312" s="13">
        <f>ROUND(AVERAGE(Zinsswaps!G229:G312)+'iBoxx Extrapolation'!$I312,2)</f>
        <v>2.7</v>
      </c>
      <c r="H312" s="13">
        <f>ROUND(AVERAGE(Zinsswaps!H229:H312)+'iBoxx Extrapolation'!$I312,2)</f>
        <v>2.74</v>
      </c>
      <c r="I312" s="13">
        <f>ROUND(AVERAGE(Zinsswaps!I229:I312)+'iBoxx Extrapolation'!$I312,2)</f>
        <v>2.79</v>
      </c>
      <c r="J312" s="13">
        <f>ROUND(AVERAGE(Zinsswaps!J229:J312)+'iBoxx Extrapolation'!$I312,2)</f>
        <v>2.83</v>
      </c>
      <c r="K312" s="13">
        <f>ROUND(AVERAGE(Zinsswaps!K229:K312)+'iBoxx Extrapolation'!$I312,2)</f>
        <v>2.87</v>
      </c>
      <c r="L312" s="13">
        <f>ROUND(AVERAGE(Zinsswaps!L229:L312)+'iBoxx Extrapolation'!$I312,2)</f>
        <v>2.92</v>
      </c>
      <c r="M312" s="13">
        <f>ROUND(AVERAGE(Zinsswaps!M229:M312)+'iBoxx Extrapolation'!$I312,2)</f>
        <v>2.95</v>
      </c>
      <c r="N312" s="13">
        <f>ROUND(AVERAGE(Zinsswaps!N229:N312)+'iBoxx Extrapolation'!$I312,2)</f>
        <v>2.98</v>
      </c>
      <c r="O312" s="13">
        <f>ROUND(AVERAGE(Zinsswaps!O229:O312)+'iBoxx Extrapolation'!$I312,2)</f>
        <v>3</v>
      </c>
      <c r="P312" s="13">
        <f>ROUND(AVERAGE(Zinsswaps!P229:P312)+'iBoxx Extrapolation'!$I312,2)</f>
        <v>3.02</v>
      </c>
      <c r="Q312" s="13">
        <f>ROUND(AVERAGE(Zinsswaps!Q229:Q312)+'iBoxx Extrapolation'!$I312,2)</f>
        <v>3.02</v>
      </c>
      <c r="R312" s="13">
        <f>ROUND(AVERAGE(Zinsswaps!R229:R312)+'iBoxx Extrapolation'!$I312,2)</f>
        <v>3.02</v>
      </c>
      <c r="S312" s="13">
        <f>ROUND(AVERAGE(Zinsswaps!S229:S312)+'iBoxx Extrapolation'!$I312,2)</f>
        <v>3.02</v>
      </c>
      <c r="T312" s="13">
        <f>ROUND(AVERAGE(Zinsswaps!T229:T312)+'iBoxx Extrapolation'!$I312,2)</f>
        <v>3.02</v>
      </c>
      <c r="U312" s="13">
        <f>ROUND(AVERAGE(Zinsswaps!U229:U312)+'iBoxx Extrapolation'!$I312,2)</f>
        <v>3.02</v>
      </c>
      <c r="V312" s="13">
        <f>ROUND(AVERAGE(Zinsswaps!V229:V312)+'iBoxx Extrapolation'!$I312,2)</f>
        <v>3</v>
      </c>
      <c r="W312" s="13">
        <f>ROUND(AVERAGE(Zinsswaps!W229:W312)+'iBoxx Extrapolation'!$I312,2)</f>
        <v>2.99</v>
      </c>
      <c r="X312" s="13">
        <f>ROUND(AVERAGE(Zinsswaps!X229:X312)+'iBoxx Extrapolation'!$I312,2)</f>
        <v>2.97</v>
      </c>
      <c r="Y312" s="13">
        <f>ROUND(AVERAGE(Zinsswaps!Y229:Y312)+'iBoxx Extrapolation'!$I312,2)</f>
        <v>2.96</v>
      </c>
      <c r="Z312" s="13">
        <f>ROUND(AVERAGE(Zinsswaps!Z229:Z312)+'iBoxx Extrapolation'!$I312,2)</f>
        <v>2.95</v>
      </c>
      <c r="AA312" s="13">
        <f>ROUND(AVERAGE(Zinsswaps!AA229:AA312)+'iBoxx Extrapolation'!$I312,2)</f>
        <v>2.92</v>
      </c>
      <c r="AB312" s="13">
        <f>ROUND(AVERAGE(Zinsswaps!AB229:AB312)+'iBoxx Extrapolation'!$I312,2)</f>
        <v>2.91</v>
      </c>
      <c r="AC312" s="13">
        <f>ROUND(AVERAGE(Zinsswaps!AC229:AC312)+'iBoxx Extrapolation'!$I312,2)</f>
        <v>2.89</v>
      </c>
      <c r="AD312" s="13">
        <f>ROUND(AVERAGE(Zinsswaps!AD229:AD312)+'iBoxx Extrapolation'!$I312,2)</f>
        <v>2.87</v>
      </c>
      <c r="AE312" s="13">
        <f>ROUND(AVERAGE(Zinsswaps!AE229:AE312)+'iBoxx Extrapolation'!$I312,2)</f>
        <v>2.86</v>
      </c>
      <c r="AF312" s="13">
        <f>ROUND(AVERAGE(Zinsswaps!AF229:AF312)+'iBoxx Extrapolation'!$I312,2)</f>
        <v>2.84</v>
      </c>
      <c r="AG312" s="13">
        <f>ROUND(AVERAGE(Zinsswaps!AG229:AG312)+'iBoxx Extrapolation'!$I312,2)</f>
        <v>2.82</v>
      </c>
      <c r="AH312" s="13">
        <f>ROUND(AVERAGE(Zinsswaps!AH229:AH312)+'iBoxx Extrapolation'!$I312,2)</f>
        <v>2.8</v>
      </c>
      <c r="AI312" s="13">
        <f>ROUND(AVERAGE(Zinsswaps!AI229:AI312)+'iBoxx Extrapolation'!$I312,2)</f>
        <v>2.78</v>
      </c>
      <c r="AJ312" s="13">
        <f>ROUND(AVERAGE(Zinsswaps!AJ229:AJ312)+'iBoxx Extrapolation'!$I312,2)</f>
        <v>2.77</v>
      </c>
      <c r="AK312" s="13">
        <f>ROUND(AVERAGE(Zinsswaps!AK229:AK312)+'iBoxx Extrapolation'!$I312,2)</f>
        <v>2.75</v>
      </c>
      <c r="AL312" s="13">
        <f>ROUND(AVERAGE(Zinsswaps!AL229:AL312)+'iBoxx Extrapolation'!$I312,2)</f>
        <v>2.74</v>
      </c>
      <c r="AM312" s="13">
        <f>ROUND(AVERAGE(Zinsswaps!AM229:AM312)+'iBoxx Extrapolation'!$I312,2)</f>
        <v>2.73</v>
      </c>
      <c r="AN312" s="13">
        <f>ROUND(AVERAGE(Zinsswaps!AN229:AN312)+'iBoxx Extrapolation'!$I312,2)</f>
        <v>2.72</v>
      </c>
      <c r="AO312" s="13">
        <f>ROUND(AVERAGE(Zinsswaps!AO229:AO312)+'iBoxx Extrapolation'!$I312,2)</f>
        <v>2.7</v>
      </c>
      <c r="AP312" s="13">
        <f>ROUND(AVERAGE(Zinsswaps!AP229:AP312)+'iBoxx Extrapolation'!$I312,2)</f>
        <v>2.68</v>
      </c>
      <c r="AQ312" s="13">
        <f>ROUND(AVERAGE(Zinsswaps!AQ229:AQ312)+'iBoxx Extrapolation'!$I312,2)</f>
        <v>2.67</v>
      </c>
      <c r="AR312" s="13">
        <f>ROUND(AVERAGE(Zinsswaps!AR229:AR312)+'iBoxx Extrapolation'!$I312,2)</f>
        <v>2.65</v>
      </c>
      <c r="AS312" s="13">
        <f>ROUND(AVERAGE(Zinsswaps!AS229:AS312)+'iBoxx Extrapolation'!$I312,2)</f>
        <v>2.63</v>
      </c>
      <c r="AT312" s="13">
        <f>ROUND(AVERAGE(Zinsswaps!AT229:AT312)+'iBoxx Extrapolation'!$I312,2)</f>
        <v>2.62</v>
      </c>
      <c r="AU312" s="13">
        <f>ROUND(AVERAGE(Zinsswaps!AU229:AU312)+'iBoxx Extrapolation'!$I312,2)</f>
        <v>2.6</v>
      </c>
      <c r="AV312" s="13">
        <f>ROUND(AVERAGE(Zinsswaps!AV229:AV312)+'iBoxx Extrapolation'!$I312,2)</f>
        <v>2.59</v>
      </c>
      <c r="AW312" s="13">
        <f>ROUND(AVERAGE(Zinsswaps!AW229:AW312)+'iBoxx Extrapolation'!$I312,2)</f>
        <v>2.57</v>
      </c>
      <c r="AX312" s="13">
        <f>ROUND(AVERAGE(Zinsswaps!AX229:AX312)+'iBoxx Extrapolation'!$I312,2)</f>
        <v>2.56</v>
      </c>
      <c r="AY312" s="13">
        <f>ROUND(AVERAGE(Zinsswaps!AY229:AY312)+'iBoxx Extrapolation'!$I312,2)</f>
        <v>2.5499999999999998</v>
      </c>
    </row>
    <row r="313" spans="1:51" s="16" customFormat="1" x14ac:dyDescent="0.2">
      <c r="A313" s="12">
        <v>46752</v>
      </c>
      <c r="B313" s="13">
        <f>ROUND(AVERAGE(Zinsswaps!B230:B313)+'iBoxx Extrapolation'!$I313,2)</f>
        <v>2.68</v>
      </c>
      <c r="C313" s="13">
        <f>ROUND(AVERAGE(Zinsswaps!C230:C313)+'iBoxx Extrapolation'!$I313,2)</f>
        <v>2.65</v>
      </c>
      <c r="D313" s="13">
        <f>ROUND(AVERAGE(Zinsswaps!D230:D313)+'iBoxx Extrapolation'!$I313,2)</f>
        <v>2.65</v>
      </c>
      <c r="E313" s="13">
        <f>ROUND(AVERAGE(Zinsswaps!E230:E313)+'iBoxx Extrapolation'!$I313,2)</f>
        <v>2.67</v>
      </c>
      <c r="F313" s="13">
        <f>ROUND(AVERAGE(Zinsswaps!F230:F313)+'iBoxx Extrapolation'!$I313,2)</f>
        <v>2.7</v>
      </c>
      <c r="G313" s="13">
        <f>ROUND(AVERAGE(Zinsswaps!G230:G313)+'iBoxx Extrapolation'!$I313,2)</f>
        <v>2.74</v>
      </c>
      <c r="H313" s="13">
        <f>ROUND(AVERAGE(Zinsswaps!H230:H313)+'iBoxx Extrapolation'!$I313,2)</f>
        <v>2.78</v>
      </c>
      <c r="I313" s="13">
        <f>ROUND(AVERAGE(Zinsswaps!I230:I313)+'iBoxx Extrapolation'!$I313,2)</f>
        <v>2.83</v>
      </c>
      <c r="J313" s="13">
        <f>ROUND(AVERAGE(Zinsswaps!J230:J313)+'iBoxx Extrapolation'!$I313,2)</f>
        <v>2.87</v>
      </c>
      <c r="K313" s="13">
        <f>ROUND(AVERAGE(Zinsswaps!K230:K313)+'iBoxx Extrapolation'!$I313,2)</f>
        <v>2.91</v>
      </c>
      <c r="L313" s="13">
        <f>ROUND(AVERAGE(Zinsswaps!L230:L313)+'iBoxx Extrapolation'!$I313,2)</f>
        <v>2.96</v>
      </c>
      <c r="M313" s="13">
        <f>ROUND(AVERAGE(Zinsswaps!M230:M313)+'iBoxx Extrapolation'!$I313,2)</f>
        <v>2.99</v>
      </c>
      <c r="N313" s="13">
        <f>ROUND(AVERAGE(Zinsswaps!N230:N313)+'iBoxx Extrapolation'!$I313,2)</f>
        <v>3.02</v>
      </c>
      <c r="O313" s="13">
        <f>ROUND(AVERAGE(Zinsswaps!O230:O313)+'iBoxx Extrapolation'!$I313,2)</f>
        <v>3.04</v>
      </c>
      <c r="P313" s="13">
        <f>ROUND(AVERAGE(Zinsswaps!P230:P313)+'iBoxx Extrapolation'!$I313,2)</f>
        <v>3.07</v>
      </c>
      <c r="Q313" s="13">
        <f>ROUND(AVERAGE(Zinsswaps!Q230:Q313)+'iBoxx Extrapolation'!$I313,2)</f>
        <v>3.06</v>
      </c>
      <c r="R313" s="13">
        <f>ROUND(AVERAGE(Zinsswaps!R230:R313)+'iBoxx Extrapolation'!$I313,2)</f>
        <v>3.06</v>
      </c>
      <c r="S313" s="13">
        <f>ROUND(AVERAGE(Zinsswaps!S230:S313)+'iBoxx Extrapolation'!$I313,2)</f>
        <v>3.06</v>
      </c>
      <c r="T313" s="13">
        <f>ROUND(AVERAGE(Zinsswaps!T230:T313)+'iBoxx Extrapolation'!$I313,2)</f>
        <v>3.06</v>
      </c>
      <c r="U313" s="13">
        <f>ROUND(AVERAGE(Zinsswaps!U230:U313)+'iBoxx Extrapolation'!$I313,2)</f>
        <v>3.06</v>
      </c>
      <c r="V313" s="13">
        <f>ROUND(AVERAGE(Zinsswaps!V230:V313)+'iBoxx Extrapolation'!$I313,2)</f>
        <v>3.04</v>
      </c>
      <c r="W313" s="13">
        <f>ROUND(AVERAGE(Zinsswaps!W230:W313)+'iBoxx Extrapolation'!$I313,2)</f>
        <v>3.03</v>
      </c>
      <c r="X313" s="13">
        <f>ROUND(AVERAGE(Zinsswaps!X230:X313)+'iBoxx Extrapolation'!$I313,2)</f>
        <v>3.01</v>
      </c>
      <c r="Y313" s="13">
        <f>ROUND(AVERAGE(Zinsswaps!Y230:Y313)+'iBoxx Extrapolation'!$I313,2)</f>
        <v>3</v>
      </c>
      <c r="Z313" s="13">
        <f>ROUND(AVERAGE(Zinsswaps!Z230:Z313)+'iBoxx Extrapolation'!$I313,2)</f>
        <v>2.99</v>
      </c>
      <c r="AA313" s="13">
        <f>ROUND(AVERAGE(Zinsswaps!AA230:AA313)+'iBoxx Extrapolation'!$I313,2)</f>
        <v>2.97</v>
      </c>
      <c r="AB313" s="13">
        <f>ROUND(AVERAGE(Zinsswaps!AB230:AB313)+'iBoxx Extrapolation'!$I313,2)</f>
        <v>2.95</v>
      </c>
      <c r="AC313" s="13">
        <f>ROUND(AVERAGE(Zinsswaps!AC230:AC313)+'iBoxx Extrapolation'!$I313,2)</f>
        <v>2.93</v>
      </c>
      <c r="AD313" s="13">
        <f>ROUND(AVERAGE(Zinsswaps!AD230:AD313)+'iBoxx Extrapolation'!$I313,2)</f>
        <v>2.91</v>
      </c>
      <c r="AE313" s="13">
        <f>ROUND(AVERAGE(Zinsswaps!AE230:AE313)+'iBoxx Extrapolation'!$I313,2)</f>
        <v>2.9</v>
      </c>
      <c r="AF313" s="13">
        <f>ROUND(AVERAGE(Zinsswaps!AF230:AF313)+'iBoxx Extrapolation'!$I313,2)</f>
        <v>2.88</v>
      </c>
      <c r="AG313" s="13">
        <f>ROUND(AVERAGE(Zinsswaps!AG230:AG313)+'iBoxx Extrapolation'!$I313,2)</f>
        <v>2.86</v>
      </c>
      <c r="AH313" s="13">
        <f>ROUND(AVERAGE(Zinsswaps!AH230:AH313)+'iBoxx Extrapolation'!$I313,2)</f>
        <v>2.84</v>
      </c>
      <c r="AI313" s="13">
        <f>ROUND(AVERAGE(Zinsswaps!AI230:AI313)+'iBoxx Extrapolation'!$I313,2)</f>
        <v>2.82</v>
      </c>
      <c r="AJ313" s="13">
        <f>ROUND(AVERAGE(Zinsswaps!AJ230:AJ313)+'iBoxx Extrapolation'!$I313,2)</f>
        <v>2.81</v>
      </c>
      <c r="AK313" s="13">
        <f>ROUND(AVERAGE(Zinsswaps!AK230:AK313)+'iBoxx Extrapolation'!$I313,2)</f>
        <v>2.79</v>
      </c>
      <c r="AL313" s="13">
        <f>ROUND(AVERAGE(Zinsswaps!AL230:AL313)+'iBoxx Extrapolation'!$I313,2)</f>
        <v>2.78</v>
      </c>
      <c r="AM313" s="13">
        <f>ROUND(AVERAGE(Zinsswaps!AM230:AM313)+'iBoxx Extrapolation'!$I313,2)</f>
        <v>2.77</v>
      </c>
      <c r="AN313" s="13">
        <f>ROUND(AVERAGE(Zinsswaps!AN230:AN313)+'iBoxx Extrapolation'!$I313,2)</f>
        <v>2.76</v>
      </c>
      <c r="AO313" s="13">
        <f>ROUND(AVERAGE(Zinsswaps!AO230:AO313)+'iBoxx Extrapolation'!$I313,2)</f>
        <v>2.74</v>
      </c>
      <c r="AP313" s="13">
        <f>ROUND(AVERAGE(Zinsswaps!AP230:AP313)+'iBoxx Extrapolation'!$I313,2)</f>
        <v>2.72</v>
      </c>
      <c r="AQ313" s="13">
        <f>ROUND(AVERAGE(Zinsswaps!AQ230:AQ313)+'iBoxx Extrapolation'!$I313,2)</f>
        <v>2.71</v>
      </c>
      <c r="AR313" s="13">
        <f>ROUND(AVERAGE(Zinsswaps!AR230:AR313)+'iBoxx Extrapolation'!$I313,2)</f>
        <v>2.69</v>
      </c>
      <c r="AS313" s="13">
        <f>ROUND(AVERAGE(Zinsswaps!AS230:AS313)+'iBoxx Extrapolation'!$I313,2)</f>
        <v>2.67</v>
      </c>
      <c r="AT313" s="13">
        <f>ROUND(AVERAGE(Zinsswaps!AT230:AT313)+'iBoxx Extrapolation'!$I313,2)</f>
        <v>2.66</v>
      </c>
      <c r="AU313" s="13">
        <f>ROUND(AVERAGE(Zinsswaps!AU230:AU313)+'iBoxx Extrapolation'!$I313,2)</f>
        <v>2.64</v>
      </c>
      <c r="AV313" s="13">
        <f>ROUND(AVERAGE(Zinsswaps!AV230:AV313)+'iBoxx Extrapolation'!$I313,2)</f>
        <v>2.63</v>
      </c>
      <c r="AW313" s="13">
        <f>ROUND(AVERAGE(Zinsswaps!AW230:AW313)+'iBoxx Extrapolation'!$I313,2)</f>
        <v>2.61</v>
      </c>
      <c r="AX313" s="13">
        <f>ROUND(AVERAGE(Zinsswaps!AX230:AX313)+'iBoxx Extrapolation'!$I313,2)</f>
        <v>2.6</v>
      </c>
      <c r="AY313" s="13">
        <f>ROUND(AVERAGE(Zinsswaps!AY230:AY313)+'iBoxx Extrapolation'!$I313,2)</f>
        <v>2.59</v>
      </c>
    </row>
    <row r="314" spans="1:51" s="16" customFormat="1" x14ac:dyDescent="0.2">
      <c r="A314" s="12">
        <v>46783</v>
      </c>
      <c r="B314" s="13">
        <f>ROUND(AVERAGE(Zinsswaps!B231:B314)+'iBoxx Extrapolation'!$I314,2)</f>
        <v>2.72</v>
      </c>
      <c r="C314" s="13">
        <f>ROUND(AVERAGE(Zinsswaps!C231:C314)+'iBoxx Extrapolation'!$I314,2)</f>
        <v>2.69</v>
      </c>
      <c r="D314" s="13">
        <f>ROUND(AVERAGE(Zinsswaps!D231:D314)+'iBoxx Extrapolation'!$I314,2)</f>
        <v>2.69</v>
      </c>
      <c r="E314" s="13">
        <f>ROUND(AVERAGE(Zinsswaps!E231:E314)+'iBoxx Extrapolation'!$I314,2)</f>
        <v>2.71</v>
      </c>
      <c r="F314" s="13">
        <f>ROUND(AVERAGE(Zinsswaps!F231:F314)+'iBoxx Extrapolation'!$I314,2)</f>
        <v>2.74</v>
      </c>
      <c r="G314" s="13">
        <f>ROUND(AVERAGE(Zinsswaps!G231:G314)+'iBoxx Extrapolation'!$I314,2)</f>
        <v>2.78</v>
      </c>
      <c r="H314" s="13">
        <f>ROUND(AVERAGE(Zinsswaps!H231:H314)+'iBoxx Extrapolation'!$I314,2)</f>
        <v>2.82</v>
      </c>
      <c r="I314" s="13">
        <f>ROUND(AVERAGE(Zinsswaps!I231:I314)+'iBoxx Extrapolation'!$I314,2)</f>
        <v>2.87</v>
      </c>
      <c r="J314" s="13">
        <f>ROUND(AVERAGE(Zinsswaps!J231:J314)+'iBoxx Extrapolation'!$I314,2)</f>
        <v>2.91</v>
      </c>
      <c r="K314" s="13">
        <f>ROUND(AVERAGE(Zinsswaps!K231:K314)+'iBoxx Extrapolation'!$I314,2)</f>
        <v>2.95</v>
      </c>
      <c r="L314" s="13">
        <f>ROUND(AVERAGE(Zinsswaps!L231:L314)+'iBoxx Extrapolation'!$I314,2)</f>
        <v>2.99</v>
      </c>
      <c r="M314" s="13">
        <f>ROUND(AVERAGE(Zinsswaps!M231:M314)+'iBoxx Extrapolation'!$I314,2)</f>
        <v>3.03</v>
      </c>
      <c r="N314" s="13">
        <f>ROUND(AVERAGE(Zinsswaps!N231:N314)+'iBoxx Extrapolation'!$I314,2)</f>
        <v>3.06</v>
      </c>
      <c r="O314" s="13">
        <f>ROUND(AVERAGE(Zinsswaps!O231:O314)+'iBoxx Extrapolation'!$I314,2)</f>
        <v>3.08</v>
      </c>
      <c r="P314" s="13">
        <f>ROUND(AVERAGE(Zinsswaps!P231:P314)+'iBoxx Extrapolation'!$I314,2)</f>
        <v>3.1</v>
      </c>
      <c r="Q314" s="13">
        <f>ROUND(AVERAGE(Zinsswaps!Q231:Q314)+'iBoxx Extrapolation'!$I314,2)</f>
        <v>3.1</v>
      </c>
      <c r="R314" s="13">
        <f>ROUND(AVERAGE(Zinsswaps!R231:R314)+'iBoxx Extrapolation'!$I314,2)</f>
        <v>3.1</v>
      </c>
      <c r="S314" s="13">
        <f>ROUND(AVERAGE(Zinsswaps!S231:S314)+'iBoxx Extrapolation'!$I314,2)</f>
        <v>3.1</v>
      </c>
      <c r="T314" s="13">
        <f>ROUND(AVERAGE(Zinsswaps!T231:T314)+'iBoxx Extrapolation'!$I314,2)</f>
        <v>3.1</v>
      </c>
      <c r="U314" s="13">
        <f>ROUND(AVERAGE(Zinsswaps!U231:U314)+'iBoxx Extrapolation'!$I314,2)</f>
        <v>3.1</v>
      </c>
      <c r="V314" s="13">
        <f>ROUND(AVERAGE(Zinsswaps!V231:V314)+'iBoxx Extrapolation'!$I314,2)</f>
        <v>3.08</v>
      </c>
      <c r="W314" s="13">
        <f>ROUND(AVERAGE(Zinsswaps!W231:W314)+'iBoxx Extrapolation'!$I314,2)</f>
        <v>3.07</v>
      </c>
      <c r="X314" s="13">
        <f>ROUND(AVERAGE(Zinsswaps!X231:X314)+'iBoxx Extrapolation'!$I314,2)</f>
        <v>3.05</v>
      </c>
      <c r="Y314" s="13">
        <f>ROUND(AVERAGE(Zinsswaps!Y231:Y314)+'iBoxx Extrapolation'!$I314,2)</f>
        <v>3.04</v>
      </c>
      <c r="Z314" s="13">
        <f>ROUND(AVERAGE(Zinsswaps!Z231:Z314)+'iBoxx Extrapolation'!$I314,2)</f>
        <v>3.02</v>
      </c>
      <c r="AA314" s="13">
        <f>ROUND(AVERAGE(Zinsswaps!AA231:AA314)+'iBoxx Extrapolation'!$I314,2)</f>
        <v>3</v>
      </c>
      <c r="AB314" s="13">
        <f>ROUND(AVERAGE(Zinsswaps!AB231:AB314)+'iBoxx Extrapolation'!$I314,2)</f>
        <v>2.99</v>
      </c>
      <c r="AC314" s="13">
        <f>ROUND(AVERAGE(Zinsswaps!AC231:AC314)+'iBoxx Extrapolation'!$I314,2)</f>
        <v>2.97</v>
      </c>
      <c r="AD314" s="13">
        <f>ROUND(AVERAGE(Zinsswaps!AD231:AD314)+'iBoxx Extrapolation'!$I314,2)</f>
        <v>2.95</v>
      </c>
      <c r="AE314" s="13">
        <f>ROUND(AVERAGE(Zinsswaps!AE231:AE314)+'iBoxx Extrapolation'!$I314,2)</f>
        <v>2.94</v>
      </c>
      <c r="AF314" s="13">
        <f>ROUND(AVERAGE(Zinsswaps!AF231:AF314)+'iBoxx Extrapolation'!$I314,2)</f>
        <v>2.92</v>
      </c>
      <c r="AG314" s="13">
        <f>ROUND(AVERAGE(Zinsswaps!AG231:AG314)+'iBoxx Extrapolation'!$I314,2)</f>
        <v>2.9</v>
      </c>
      <c r="AH314" s="13">
        <f>ROUND(AVERAGE(Zinsswaps!AH231:AH314)+'iBoxx Extrapolation'!$I314,2)</f>
        <v>2.88</v>
      </c>
      <c r="AI314" s="13">
        <f>ROUND(AVERAGE(Zinsswaps!AI231:AI314)+'iBoxx Extrapolation'!$I314,2)</f>
        <v>2.86</v>
      </c>
      <c r="AJ314" s="13">
        <f>ROUND(AVERAGE(Zinsswaps!AJ231:AJ314)+'iBoxx Extrapolation'!$I314,2)</f>
        <v>2.85</v>
      </c>
      <c r="AK314" s="13">
        <f>ROUND(AVERAGE(Zinsswaps!AK231:AK314)+'iBoxx Extrapolation'!$I314,2)</f>
        <v>2.83</v>
      </c>
      <c r="AL314" s="13">
        <f>ROUND(AVERAGE(Zinsswaps!AL231:AL314)+'iBoxx Extrapolation'!$I314,2)</f>
        <v>2.82</v>
      </c>
      <c r="AM314" s="13">
        <f>ROUND(AVERAGE(Zinsswaps!AM231:AM314)+'iBoxx Extrapolation'!$I314,2)</f>
        <v>2.81</v>
      </c>
      <c r="AN314" s="13">
        <f>ROUND(AVERAGE(Zinsswaps!AN231:AN314)+'iBoxx Extrapolation'!$I314,2)</f>
        <v>2.79</v>
      </c>
      <c r="AO314" s="13">
        <f>ROUND(AVERAGE(Zinsswaps!AO231:AO314)+'iBoxx Extrapolation'!$I314,2)</f>
        <v>2.78</v>
      </c>
      <c r="AP314" s="13">
        <f>ROUND(AVERAGE(Zinsswaps!AP231:AP314)+'iBoxx Extrapolation'!$I314,2)</f>
        <v>2.76</v>
      </c>
      <c r="AQ314" s="13">
        <f>ROUND(AVERAGE(Zinsswaps!AQ231:AQ314)+'iBoxx Extrapolation'!$I314,2)</f>
        <v>2.74</v>
      </c>
      <c r="AR314" s="13">
        <f>ROUND(AVERAGE(Zinsswaps!AR231:AR314)+'iBoxx Extrapolation'!$I314,2)</f>
        <v>2.73</v>
      </c>
      <c r="AS314" s="13">
        <f>ROUND(AVERAGE(Zinsswaps!AS231:AS314)+'iBoxx Extrapolation'!$I314,2)</f>
        <v>2.71</v>
      </c>
      <c r="AT314" s="13">
        <f>ROUND(AVERAGE(Zinsswaps!AT231:AT314)+'iBoxx Extrapolation'!$I314,2)</f>
        <v>2.69</v>
      </c>
      <c r="AU314" s="13">
        <f>ROUND(AVERAGE(Zinsswaps!AU231:AU314)+'iBoxx Extrapolation'!$I314,2)</f>
        <v>2.68</v>
      </c>
      <c r="AV314" s="13">
        <f>ROUND(AVERAGE(Zinsswaps!AV231:AV314)+'iBoxx Extrapolation'!$I314,2)</f>
        <v>2.66</v>
      </c>
      <c r="AW314" s="13">
        <f>ROUND(AVERAGE(Zinsswaps!AW231:AW314)+'iBoxx Extrapolation'!$I314,2)</f>
        <v>2.65</v>
      </c>
      <c r="AX314" s="13">
        <f>ROUND(AVERAGE(Zinsswaps!AX231:AX314)+'iBoxx Extrapolation'!$I314,2)</f>
        <v>2.64</v>
      </c>
      <c r="AY314" s="13">
        <f>ROUND(AVERAGE(Zinsswaps!AY231:AY314)+'iBoxx Extrapolation'!$I314,2)</f>
        <v>2.62</v>
      </c>
    </row>
    <row r="315" spans="1:51" s="16" customFormat="1" x14ac:dyDescent="0.2">
      <c r="A315" s="12">
        <v>46812</v>
      </c>
      <c r="B315" s="13">
        <f>ROUND(AVERAGE(Zinsswaps!B232:B315)+'iBoxx Extrapolation'!$I315,2)</f>
        <v>2.76</v>
      </c>
      <c r="C315" s="13">
        <f>ROUND(AVERAGE(Zinsswaps!C232:C315)+'iBoxx Extrapolation'!$I315,2)</f>
        <v>2.73</v>
      </c>
      <c r="D315" s="13">
        <f>ROUND(AVERAGE(Zinsswaps!D232:D315)+'iBoxx Extrapolation'!$I315,2)</f>
        <v>2.72</v>
      </c>
      <c r="E315" s="13">
        <f>ROUND(AVERAGE(Zinsswaps!E232:E315)+'iBoxx Extrapolation'!$I315,2)</f>
        <v>2.74</v>
      </c>
      <c r="F315" s="13">
        <f>ROUND(AVERAGE(Zinsswaps!F232:F315)+'iBoxx Extrapolation'!$I315,2)</f>
        <v>2.77</v>
      </c>
      <c r="G315" s="13">
        <f>ROUND(AVERAGE(Zinsswaps!G232:G315)+'iBoxx Extrapolation'!$I315,2)</f>
        <v>2.81</v>
      </c>
      <c r="H315" s="13">
        <f>ROUND(AVERAGE(Zinsswaps!H232:H315)+'iBoxx Extrapolation'!$I315,2)</f>
        <v>2.86</v>
      </c>
      <c r="I315" s="13">
        <f>ROUND(AVERAGE(Zinsswaps!I232:I315)+'iBoxx Extrapolation'!$I315,2)</f>
        <v>2.9</v>
      </c>
      <c r="J315" s="13">
        <f>ROUND(AVERAGE(Zinsswaps!J232:J315)+'iBoxx Extrapolation'!$I315,2)</f>
        <v>2.94</v>
      </c>
      <c r="K315" s="13">
        <f>ROUND(AVERAGE(Zinsswaps!K232:K315)+'iBoxx Extrapolation'!$I315,2)</f>
        <v>2.99</v>
      </c>
      <c r="L315" s="13">
        <f>ROUND(AVERAGE(Zinsswaps!L232:L315)+'iBoxx Extrapolation'!$I315,2)</f>
        <v>3.03</v>
      </c>
      <c r="M315" s="13">
        <f>ROUND(AVERAGE(Zinsswaps!M232:M315)+'iBoxx Extrapolation'!$I315,2)</f>
        <v>3.06</v>
      </c>
      <c r="N315" s="13">
        <f>ROUND(AVERAGE(Zinsswaps!N232:N315)+'iBoxx Extrapolation'!$I315,2)</f>
        <v>3.09</v>
      </c>
      <c r="O315" s="13">
        <f>ROUND(AVERAGE(Zinsswaps!O232:O315)+'iBoxx Extrapolation'!$I315,2)</f>
        <v>3.12</v>
      </c>
      <c r="P315" s="13">
        <f>ROUND(AVERAGE(Zinsswaps!P232:P315)+'iBoxx Extrapolation'!$I315,2)</f>
        <v>3.14</v>
      </c>
      <c r="Q315" s="13">
        <f>ROUND(AVERAGE(Zinsswaps!Q232:Q315)+'iBoxx Extrapolation'!$I315,2)</f>
        <v>3.14</v>
      </c>
      <c r="R315" s="13">
        <f>ROUND(AVERAGE(Zinsswaps!R232:R315)+'iBoxx Extrapolation'!$I315,2)</f>
        <v>3.14</v>
      </c>
      <c r="S315" s="13">
        <f>ROUND(AVERAGE(Zinsswaps!S232:S315)+'iBoxx Extrapolation'!$I315,2)</f>
        <v>3.14</v>
      </c>
      <c r="T315" s="13">
        <f>ROUND(AVERAGE(Zinsswaps!T232:T315)+'iBoxx Extrapolation'!$I315,2)</f>
        <v>3.14</v>
      </c>
      <c r="U315" s="13">
        <f>ROUND(AVERAGE(Zinsswaps!U232:U315)+'iBoxx Extrapolation'!$I315,2)</f>
        <v>3.14</v>
      </c>
      <c r="V315" s="13">
        <f>ROUND(AVERAGE(Zinsswaps!V232:V315)+'iBoxx Extrapolation'!$I315,2)</f>
        <v>3.12</v>
      </c>
      <c r="W315" s="13">
        <f>ROUND(AVERAGE(Zinsswaps!W232:W315)+'iBoxx Extrapolation'!$I315,2)</f>
        <v>3.1</v>
      </c>
      <c r="X315" s="13">
        <f>ROUND(AVERAGE(Zinsswaps!X232:X315)+'iBoxx Extrapolation'!$I315,2)</f>
        <v>3.09</v>
      </c>
      <c r="Y315" s="13">
        <f>ROUND(AVERAGE(Zinsswaps!Y232:Y315)+'iBoxx Extrapolation'!$I315,2)</f>
        <v>3.07</v>
      </c>
      <c r="Z315" s="13">
        <f>ROUND(AVERAGE(Zinsswaps!Z232:Z315)+'iBoxx Extrapolation'!$I315,2)</f>
        <v>3.06</v>
      </c>
      <c r="AA315" s="13">
        <f>ROUND(AVERAGE(Zinsswaps!AA232:AA315)+'iBoxx Extrapolation'!$I315,2)</f>
        <v>3.04</v>
      </c>
      <c r="AB315" s="13">
        <f>ROUND(AVERAGE(Zinsswaps!AB232:AB315)+'iBoxx Extrapolation'!$I315,2)</f>
        <v>3.02</v>
      </c>
      <c r="AC315" s="13">
        <f>ROUND(AVERAGE(Zinsswaps!AC232:AC315)+'iBoxx Extrapolation'!$I315,2)</f>
        <v>3</v>
      </c>
      <c r="AD315" s="13">
        <f>ROUND(AVERAGE(Zinsswaps!AD232:AD315)+'iBoxx Extrapolation'!$I315,2)</f>
        <v>2.99</v>
      </c>
      <c r="AE315" s="13">
        <f>ROUND(AVERAGE(Zinsswaps!AE232:AE315)+'iBoxx Extrapolation'!$I315,2)</f>
        <v>2.97</v>
      </c>
      <c r="AF315" s="13">
        <f>ROUND(AVERAGE(Zinsswaps!AF232:AF315)+'iBoxx Extrapolation'!$I315,2)</f>
        <v>2.95</v>
      </c>
      <c r="AG315" s="13">
        <f>ROUND(AVERAGE(Zinsswaps!AG232:AG315)+'iBoxx Extrapolation'!$I315,2)</f>
        <v>2.93</v>
      </c>
      <c r="AH315" s="13">
        <f>ROUND(AVERAGE(Zinsswaps!AH232:AH315)+'iBoxx Extrapolation'!$I315,2)</f>
        <v>2.91</v>
      </c>
      <c r="AI315" s="13">
        <f>ROUND(AVERAGE(Zinsswaps!AI232:AI315)+'iBoxx Extrapolation'!$I315,2)</f>
        <v>2.9</v>
      </c>
      <c r="AJ315" s="13">
        <f>ROUND(AVERAGE(Zinsswaps!AJ232:AJ315)+'iBoxx Extrapolation'!$I315,2)</f>
        <v>2.88</v>
      </c>
      <c r="AK315" s="13">
        <f>ROUND(AVERAGE(Zinsswaps!AK232:AK315)+'iBoxx Extrapolation'!$I315,2)</f>
        <v>2.87</v>
      </c>
      <c r="AL315" s="13">
        <f>ROUND(AVERAGE(Zinsswaps!AL232:AL315)+'iBoxx Extrapolation'!$I315,2)</f>
        <v>2.85</v>
      </c>
      <c r="AM315" s="13">
        <f>ROUND(AVERAGE(Zinsswaps!AM232:AM315)+'iBoxx Extrapolation'!$I315,2)</f>
        <v>2.84</v>
      </c>
      <c r="AN315" s="13">
        <f>ROUND(AVERAGE(Zinsswaps!AN232:AN315)+'iBoxx Extrapolation'!$I315,2)</f>
        <v>2.83</v>
      </c>
      <c r="AO315" s="13">
        <f>ROUND(AVERAGE(Zinsswaps!AO232:AO315)+'iBoxx Extrapolation'!$I315,2)</f>
        <v>2.82</v>
      </c>
      <c r="AP315" s="13">
        <f>ROUND(AVERAGE(Zinsswaps!AP232:AP315)+'iBoxx Extrapolation'!$I315,2)</f>
        <v>2.8</v>
      </c>
      <c r="AQ315" s="13">
        <f>ROUND(AVERAGE(Zinsswaps!AQ232:AQ315)+'iBoxx Extrapolation'!$I315,2)</f>
        <v>2.78</v>
      </c>
      <c r="AR315" s="13">
        <f>ROUND(AVERAGE(Zinsswaps!AR232:AR315)+'iBoxx Extrapolation'!$I315,2)</f>
        <v>2.76</v>
      </c>
      <c r="AS315" s="13">
        <f>ROUND(AVERAGE(Zinsswaps!AS232:AS315)+'iBoxx Extrapolation'!$I315,2)</f>
        <v>2.74</v>
      </c>
      <c r="AT315" s="13">
        <f>ROUND(AVERAGE(Zinsswaps!AT232:AT315)+'iBoxx Extrapolation'!$I315,2)</f>
        <v>2.73</v>
      </c>
      <c r="AU315" s="13">
        <f>ROUND(AVERAGE(Zinsswaps!AU232:AU315)+'iBoxx Extrapolation'!$I315,2)</f>
        <v>2.71</v>
      </c>
      <c r="AV315" s="13">
        <f>ROUND(AVERAGE(Zinsswaps!AV232:AV315)+'iBoxx Extrapolation'!$I315,2)</f>
        <v>2.7</v>
      </c>
      <c r="AW315" s="13">
        <f>ROUND(AVERAGE(Zinsswaps!AW232:AW315)+'iBoxx Extrapolation'!$I315,2)</f>
        <v>2.68</v>
      </c>
      <c r="AX315" s="13">
        <f>ROUND(AVERAGE(Zinsswaps!AX232:AX315)+'iBoxx Extrapolation'!$I315,2)</f>
        <v>2.67</v>
      </c>
      <c r="AY315" s="13">
        <f>ROUND(AVERAGE(Zinsswaps!AY232:AY315)+'iBoxx Extrapolation'!$I315,2)</f>
        <v>2.66</v>
      </c>
    </row>
    <row r="316" spans="1:51" s="16" customFormat="1" x14ac:dyDescent="0.2">
      <c r="A316" s="12">
        <v>46843</v>
      </c>
      <c r="B316" s="13">
        <f>ROUND(AVERAGE(Zinsswaps!B233:B316)+'iBoxx Extrapolation'!$I316,2)</f>
        <v>2.79</v>
      </c>
      <c r="C316" s="13">
        <f>ROUND(AVERAGE(Zinsswaps!C233:C316)+'iBoxx Extrapolation'!$I316,2)</f>
        <v>2.76</v>
      </c>
      <c r="D316" s="13">
        <f>ROUND(AVERAGE(Zinsswaps!D233:D316)+'iBoxx Extrapolation'!$I316,2)</f>
        <v>2.76</v>
      </c>
      <c r="E316" s="13">
        <f>ROUND(AVERAGE(Zinsswaps!E233:E316)+'iBoxx Extrapolation'!$I316,2)</f>
        <v>2.78</v>
      </c>
      <c r="F316" s="13">
        <f>ROUND(AVERAGE(Zinsswaps!F233:F316)+'iBoxx Extrapolation'!$I316,2)</f>
        <v>2.81</v>
      </c>
      <c r="G316" s="13">
        <f>ROUND(AVERAGE(Zinsswaps!G233:G316)+'iBoxx Extrapolation'!$I316,2)</f>
        <v>2.85</v>
      </c>
      <c r="H316" s="13">
        <f>ROUND(AVERAGE(Zinsswaps!H233:H316)+'iBoxx Extrapolation'!$I316,2)</f>
        <v>2.89</v>
      </c>
      <c r="I316" s="13">
        <f>ROUND(AVERAGE(Zinsswaps!I233:I316)+'iBoxx Extrapolation'!$I316,2)</f>
        <v>2.94</v>
      </c>
      <c r="J316" s="13">
        <f>ROUND(AVERAGE(Zinsswaps!J233:J316)+'iBoxx Extrapolation'!$I316,2)</f>
        <v>2.98</v>
      </c>
      <c r="K316" s="13">
        <f>ROUND(AVERAGE(Zinsswaps!K233:K316)+'iBoxx Extrapolation'!$I316,2)</f>
        <v>3.02</v>
      </c>
      <c r="L316" s="13">
        <f>ROUND(AVERAGE(Zinsswaps!L233:L316)+'iBoxx Extrapolation'!$I316,2)</f>
        <v>3.06</v>
      </c>
      <c r="M316" s="13">
        <f>ROUND(AVERAGE(Zinsswaps!M233:M316)+'iBoxx Extrapolation'!$I316,2)</f>
        <v>3.1</v>
      </c>
      <c r="N316" s="13">
        <f>ROUND(AVERAGE(Zinsswaps!N233:N316)+'iBoxx Extrapolation'!$I316,2)</f>
        <v>3.13</v>
      </c>
      <c r="O316" s="13">
        <f>ROUND(AVERAGE(Zinsswaps!O233:O316)+'iBoxx Extrapolation'!$I316,2)</f>
        <v>3.15</v>
      </c>
      <c r="P316" s="13">
        <f>ROUND(AVERAGE(Zinsswaps!P233:P316)+'iBoxx Extrapolation'!$I316,2)</f>
        <v>3.17</v>
      </c>
      <c r="Q316" s="13">
        <f>ROUND(AVERAGE(Zinsswaps!Q233:Q316)+'iBoxx Extrapolation'!$I316,2)</f>
        <v>3.17</v>
      </c>
      <c r="R316" s="13">
        <f>ROUND(AVERAGE(Zinsswaps!R233:R316)+'iBoxx Extrapolation'!$I316,2)</f>
        <v>3.17</v>
      </c>
      <c r="S316" s="13">
        <f>ROUND(AVERAGE(Zinsswaps!S233:S316)+'iBoxx Extrapolation'!$I316,2)</f>
        <v>3.17</v>
      </c>
      <c r="T316" s="13">
        <f>ROUND(AVERAGE(Zinsswaps!T233:T316)+'iBoxx Extrapolation'!$I316,2)</f>
        <v>3.17</v>
      </c>
      <c r="U316" s="13">
        <f>ROUND(AVERAGE(Zinsswaps!U233:U316)+'iBoxx Extrapolation'!$I316,2)</f>
        <v>3.17</v>
      </c>
      <c r="V316" s="13">
        <f>ROUND(AVERAGE(Zinsswaps!V233:V316)+'iBoxx Extrapolation'!$I316,2)</f>
        <v>3.15</v>
      </c>
      <c r="W316" s="13">
        <f>ROUND(AVERAGE(Zinsswaps!W233:W316)+'iBoxx Extrapolation'!$I316,2)</f>
        <v>3.14</v>
      </c>
      <c r="X316" s="13">
        <f>ROUND(AVERAGE(Zinsswaps!X233:X316)+'iBoxx Extrapolation'!$I316,2)</f>
        <v>3.12</v>
      </c>
      <c r="Y316" s="13">
        <f>ROUND(AVERAGE(Zinsswaps!Y233:Y316)+'iBoxx Extrapolation'!$I316,2)</f>
        <v>3.11</v>
      </c>
      <c r="Z316" s="13">
        <f>ROUND(AVERAGE(Zinsswaps!Z233:Z316)+'iBoxx Extrapolation'!$I316,2)</f>
        <v>3.09</v>
      </c>
      <c r="AA316" s="13">
        <f>ROUND(AVERAGE(Zinsswaps!AA233:AA316)+'iBoxx Extrapolation'!$I316,2)</f>
        <v>3.07</v>
      </c>
      <c r="AB316" s="13">
        <f>ROUND(AVERAGE(Zinsswaps!AB233:AB316)+'iBoxx Extrapolation'!$I316,2)</f>
        <v>3.05</v>
      </c>
      <c r="AC316" s="13">
        <f>ROUND(AVERAGE(Zinsswaps!AC233:AC316)+'iBoxx Extrapolation'!$I316,2)</f>
        <v>3.04</v>
      </c>
      <c r="AD316" s="13">
        <f>ROUND(AVERAGE(Zinsswaps!AD233:AD316)+'iBoxx Extrapolation'!$I316,2)</f>
        <v>3.02</v>
      </c>
      <c r="AE316" s="13">
        <f>ROUND(AVERAGE(Zinsswaps!AE233:AE316)+'iBoxx Extrapolation'!$I316,2)</f>
        <v>3</v>
      </c>
      <c r="AF316" s="13">
        <f>ROUND(AVERAGE(Zinsswaps!AF233:AF316)+'iBoxx Extrapolation'!$I316,2)</f>
        <v>2.98</v>
      </c>
      <c r="AG316" s="13">
        <f>ROUND(AVERAGE(Zinsswaps!AG233:AG316)+'iBoxx Extrapolation'!$I316,2)</f>
        <v>2.97</v>
      </c>
      <c r="AH316" s="13">
        <f>ROUND(AVERAGE(Zinsswaps!AH233:AH316)+'iBoxx Extrapolation'!$I316,2)</f>
        <v>2.95</v>
      </c>
      <c r="AI316" s="13">
        <f>ROUND(AVERAGE(Zinsswaps!AI233:AI316)+'iBoxx Extrapolation'!$I316,2)</f>
        <v>2.93</v>
      </c>
      <c r="AJ316" s="13">
        <f>ROUND(AVERAGE(Zinsswaps!AJ233:AJ316)+'iBoxx Extrapolation'!$I316,2)</f>
        <v>2.92</v>
      </c>
      <c r="AK316" s="13">
        <f>ROUND(AVERAGE(Zinsswaps!AK233:AK316)+'iBoxx Extrapolation'!$I316,2)</f>
        <v>2.9</v>
      </c>
      <c r="AL316" s="13">
        <f>ROUND(AVERAGE(Zinsswaps!AL233:AL316)+'iBoxx Extrapolation'!$I316,2)</f>
        <v>2.89</v>
      </c>
      <c r="AM316" s="13">
        <f>ROUND(AVERAGE(Zinsswaps!AM233:AM316)+'iBoxx Extrapolation'!$I316,2)</f>
        <v>2.87</v>
      </c>
      <c r="AN316" s="13">
        <f>ROUND(AVERAGE(Zinsswaps!AN233:AN316)+'iBoxx Extrapolation'!$I316,2)</f>
        <v>2.86</v>
      </c>
      <c r="AO316" s="13">
        <f>ROUND(AVERAGE(Zinsswaps!AO233:AO316)+'iBoxx Extrapolation'!$I316,2)</f>
        <v>2.85</v>
      </c>
      <c r="AP316" s="13">
        <f>ROUND(AVERAGE(Zinsswaps!AP233:AP316)+'iBoxx Extrapolation'!$I316,2)</f>
        <v>2.83</v>
      </c>
      <c r="AQ316" s="13">
        <f>ROUND(AVERAGE(Zinsswaps!AQ233:AQ316)+'iBoxx Extrapolation'!$I316,2)</f>
        <v>2.81</v>
      </c>
      <c r="AR316" s="13">
        <f>ROUND(AVERAGE(Zinsswaps!AR233:AR316)+'iBoxx Extrapolation'!$I316,2)</f>
        <v>2.79</v>
      </c>
      <c r="AS316" s="13">
        <f>ROUND(AVERAGE(Zinsswaps!AS233:AS316)+'iBoxx Extrapolation'!$I316,2)</f>
        <v>2.77</v>
      </c>
      <c r="AT316" s="13">
        <f>ROUND(AVERAGE(Zinsswaps!AT233:AT316)+'iBoxx Extrapolation'!$I316,2)</f>
        <v>2.76</v>
      </c>
      <c r="AU316" s="13">
        <f>ROUND(AVERAGE(Zinsswaps!AU233:AU316)+'iBoxx Extrapolation'!$I316,2)</f>
        <v>2.74</v>
      </c>
      <c r="AV316" s="13">
        <f>ROUND(AVERAGE(Zinsswaps!AV233:AV316)+'iBoxx Extrapolation'!$I316,2)</f>
        <v>2.73</v>
      </c>
      <c r="AW316" s="13">
        <f>ROUND(AVERAGE(Zinsswaps!AW233:AW316)+'iBoxx Extrapolation'!$I316,2)</f>
        <v>2.71</v>
      </c>
      <c r="AX316" s="13">
        <f>ROUND(AVERAGE(Zinsswaps!AX233:AX316)+'iBoxx Extrapolation'!$I316,2)</f>
        <v>2.7</v>
      </c>
      <c r="AY316" s="13">
        <f>ROUND(AVERAGE(Zinsswaps!AY233:AY316)+'iBoxx Extrapolation'!$I316,2)</f>
        <v>2.69</v>
      </c>
    </row>
    <row r="317" spans="1:51" s="16" customFormat="1" x14ac:dyDescent="0.2">
      <c r="A317" s="12">
        <v>46873</v>
      </c>
      <c r="B317" s="13">
        <f>ROUND(AVERAGE(Zinsswaps!B234:B317)+'iBoxx Extrapolation'!$I317,2)</f>
        <v>2.83</v>
      </c>
      <c r="C317" s="13">
        <f>ROUND(AVERAGE(Zinsswaps!C234:C317)+'iBoxx Extrapolation'!$I317,2)</f>
        <v>2.8</v>
      </c>
      <c r="D317" s="13">
        <f>ROUND(AVERAGE(Zinsswaps!D234:D317)+'iBoxx Extrapolation'!$I317,2)</f>
        <v>2.79</v>
      </c>
      <c r="E317" s="13">
        <f>ROUND(AVERAGE(Zinsswaps!E234:E317)+'iBoxx Extrapolation'!$I317,2)</f>
        <v>2.81</v>
      </c>
      <c r="F317" s="13">
        <f>ROUND(AVERAGE(Zinsswaps!F234:F317)+'iBoxx Extrapolation'!$I317,2)</f>
        <v>2.84</v>
      </c>
      <c r="G317" s="13">
        <f>ROUND(AVERAGE(Zinsswaps!G234:G317)+'iBoxx Extrapolation'!$I317,2)</f>
        <v>2.88</v>
      </c>
      <c r="H317" s="13">
        <f>ROUND(AVERAGE(Zinsswaps!H234:H317)+'iBoxx Extrapolation'!$I317,2)</f>
        <v>2.93</v>
      </c>
      <c r="I317" s="13">
        <f>ROUND(AVERAGE(Zinsswaps!I234:I317)+'iBoxx Extrapolation'!$I317,2)</f>
        <v>2.97</v>
      </c>
      <c r="J317" s="13">
        <f>ROUND(AVERAGE(Zinsswaps!J234:J317)+'iBoxx Extrapolation'!$I317,2)</f>
        <v>3.01</v>
      </c>
      <c r="K317" s="13">
        <f>ROUND(AVERAGE(Zinsswaps!K234:K317)+'iBoxx Extrapolation'!$I317,2)</f>
        <v>3.06</v>
      </c>
      <c r="L317" s="13">
        <f>ROUND(AVERAGE(Zinsswaps!L234:L317)+'iBoxx Extrapolation'!$I317,2)</f>
        <v>3.1</v>
      </c>
      <c r="M317" s="13">
        <f>ROUND(AVERAGE(Zinsswaps!M234:M317)+'iBoxx Extrapolation'!$I317,2)</f>
        <v>3.13</v>
      </c>
      <c r="N317" s="13">
        <f>ROUND(AVERAGE(Zinsswaps!N234:N317)+'iBoxx Extrapolation'!$I317,2)</f>
        <v>3.16</v>
      </c>
      <c r="O317" s="13">
        <f>ROUND(AVERAGE(Zinsswaps!O234:O317)+'iBoxx Extrapolation'!$I317,2)</f>
        <v>3.19</v>
      </c>
      <c r="P317" s="13">
        <f>ROUND(AVERAGE(Zinsswaps!P234:P317)+'iBoxx Extrapolation'!$I317,2)</f>
        <v>3.21</v>
      </c>
      <c r="Q317" s="13">
        <f>ROUND(AVERAGE(Zinsswaps!Q234:Q317)+'iBoxx Extrapolation'!$I317,2)</f>
        <v>3.21</v>
      </c>
      <c r="R317" s="13">
        <f>ROUND(AVERAGE(Zinsswaps!R234:R317)+'iBoxx Extrapolation'!$I317,2)</f>
        <v>3.21</v>
      </c>
      <c r="S317" s="13">
        <f>ROUND(AVERAGE(Zinsswaps!S234:S317)+'iBoxx Extrapolation'!$I317,2)</f>
        <v>3.2</v>
      </c>
      <c r="T317" s="13">
        <f>ROUND(AVERAGE(Zinsswaps!T234:T317)+'iBoxx Extrapolation'!$I317,2)</f>
        <v>3.2</v>
      </c>
      <c r="U317" s="13">
        <f>ROUND(AVERAGE(Zinsswaps!U234:U317)+'iBoxx Extrapolation'!$I317,2)</f>
        <v>3.2</v>
      </c>
      <c r="V317" s="13">
        <f>ROUND(AVERAGE(Zinsswaps!V234:V317)+'iBoxx Extrapolation'!$I317,2)</f>
        <v>3.19</v>
      </c>
      <c r="W317" s="13">
        <f>ROUND(AVERAGE(Zinsswaps!W234:W317)+'iBoxx Extrapolation'!$I317,2)</f>
        <v>3.17</v>
      </c>
      <c r="X317" s="13">
        <f>ROUND(AVERAGE(Zinsswaps!X234:X317)+'iBoxx Extrapolation'!$I317,2)</f>
        <v>3.15</v>
      </c>
      <c r="Y317" s="13">
        <f>ROUND(AVERAGE(Zinsswaps!Y234:Y317)+'iBoxx Extrapolation'!$I317,2)</f>
        <v>3.14</v>
      </c>
      <c r="Z317" s="13">
        <f>ROUND(AVERAGE(Zinsswaps!Z234:Z317)+'iBoxx Extrapolation'!$I317,2)</f>
        <v>3.13</v>
      </c>
      <c r="AA317" s="13">
        <f>ROUND(AVERAGE(Zinsswaps!AA234:AA317)+'iBoxx Extrapolation'!$I317,2)</f>
        <v>3.11</v>
      </c>
      <c r="AB317" s="13">
        <f>ROUND(AVERAGE(Zinsswaps!AB234:AB317)+'iBoxx Extrapolation'!$I317,2)</f>
        <v>3.09</v>
      </c>
      <c r="AC317" s="13">
        <f>ROUND(AVERAGE(Zinsswaps!AC234:AC317)+'iBoxx Extrapolation'!$I317,2)</f>
        <v>3.07</v>
      </c>
      <c r="AD317" s="13">
        <f>ROUND(AVERAGE(Zinsswaps!AD234:AD317)+'iBoxx Extrapolation'!$I317,2)</f>
        <v>3.05</v>
      </c>
      <c r="AE317" s="13">
        <f>ROUND(AVERAGE(Zinsswaps!AE234:AE317)+'iBoxx Extrapolation'!$I317,2)</f>
        <v>3.04</v>
      </c>
      <c r="AF317" s="13">
        <f>ROUND(AVERAGE(Zinsswaps!AF234:AF317)+'iBoxx Extrapolation'!$I317,2)</f>
        <v>3.02</v>
      </c>
      <c r="AG317" s="13">
        <f>ROUND(AVERAGE(Zinsswaps!AG234:AG317)+'iBoxx Extrapolation'!$I317,2)</f>
        <v>3</v>
      </c>
      <c r="AH317" s="13">
        <f>ROUND(AVERAGE(Zinsswaps!AH234:AH317)+'iBoxx Extrapolation'!$I317,2)</f>
        <v>2.98</v>
      </c>
      <c r="AI317" s="13">
        <f>ROUND(AVERAGE(Zinsswaps!AI234:AI317)+'iBoxx Extrapolation'!$I317,2)</f>
        <v>2.96</v>
      </c>
      <c r="AJ317" s="13">
        <f>ROUND(AVERAGE(Zinsswaps!AJ234:AJ317)+'iBoxx Extrapolation'!$I317,2)</f>
        <v>2.95</v>
      </c>
      <c r="AK317" s="13">
        <f>ROUND(AVERAGE(Zinsswaps!AK234:AK317)+'iBoxx Extrapolation'!$I317,2)</f>
        <v>2.93</v>
      </c>
      <c r="AL317" s="13">
        <f>ROUND(AVERAGE(Zinsswaps!AL234:AL317)+'iBoxx Extrapolation'!$I317,2)</f>
        <v>2.92</v>
      </c>
      <c r="AM317" s="13">
        <f>ROUND(AVERAGE(Zinsswaps!AM234:AM317)+'iBoxx Extrapolation'!$I317,2)</f>
        <v>2.91</v>
      </c>
      <c r="AN317" s="13">
        <f>ROUND(AVERAGE(Zinsswaps!AN234:AN317)+'iBoxx Extrapolation'!$I317,2)</f>
        <v>2.89</v>
      </c>
      <c r="AO317" s="13">
        <f>ROUND(AVERAGE(Zinsswaps!AO234:AO317)+'iBoxx Extrapolation'!$I317,2)</f>
        <v>2.88</v>
      </c>
      <c r="AP317" s="13">
        <f>ROUND(AVERAGE(Zinsswaps!AP234:AP317)+'iBoxx Extrapolation'!$I317,2)</f>
        <v>2.86</v>
      </c>
      <c r="AQ317" s="13">
        <f>ROUND(AVERAGE(Zinsswaps!AQ234:AQ317)+'iBoxx Extrapolation'!$I317,2)</f>
        <v>2.84</v>
      </c>
      <c r="AR317" s="13">
        <f>ROUND(AVERAGE(Zinsswaps!AR234:AR317)+'iBoxx Extrapolation'!$I317,2)</f>
        <v>2.82</v>
      </c>
      <c r="AS317" s="13">
        <f>ROUND(AVERAGE(Zinsswaps!AS234:AS317)+'iBoxx Extrapolation'!$I317,2)</f>
        <v>2.81</v>
      </c>
      <c r="AT317" s="13">
        <f>ROUND(AVERAGE(Zinsswaps!AT234:AT317)+'iBoxx Extrapolation'!$I317,2)</f>
        <v>2.79</v>
      </c>
      <c r="AU317" s="13">
        <f>ROUND(AVERAGE(Zinsswaps!AU234:AU317)+'iBoxx Extrapolation'!$I317,2)</f>
        <v>2.77</v>
      </c>
      <c r="AV317" s="13">
        <f>ROUND(AVERAGE(Zinsswaps!AV234:AV317)+'iBoxx Extrapolation'!$I317,2)</f>
        <v>2.76</v>
      </c>
      <c r="AW317" s="13">
        <f>ROUND(AVERAGE(Zinsswaps!AW234:AW317)+'iBoxx Extrapolation'!$I317,2)</f>
        <v>2.74</v>
      </c>
      <c r="AX317" s="13">
        <f>ROUND(AVERAGE(Zinsswaps!AX234:AX317)+'iBoxx Extrapolation'!$I317,2)</f>
        <v>2.73</v>
      </c>
      <c r="AY317" s="13">
        <f>ROUND(AVERAGE(Zinsswaps!AY234:AY317)+'iBoxx Extrapolation'!$I317,2)</f>
        <v>2.72</v>
      </c>
    </row>
    <row r="318" spans="1:51" s="16" customFormat="1" x14ac:dyDescent="0.2">
      <c r="A318" s="12">
        <v>46904</v>
      </c>
      <c r="B318" s="13">
        <f>ROUND(AVERAGE(Zinsswaps!B235:B318)+'iBoxx Extrapolation'!$I318,2)</f>
        <v>2.86</v>
      </c>
      <c r="C318" s="13">
        <f>ROUND(AVERAGE(Zinsswaps!C235:C318)+'iBoxx Extrapolation'!$I318,2)</f>
        <v>2.83</v>
      </c>
      <c r="D318" s="13">
        <f>ROUND(AVERAGE(Zinsswaps!D235:D318)+'iBoxx Extrapolation'!$I318,2)</f>
        <v>2.83</v>
      </c>
      <c r="E318" s="13">
        <f>ROUND(AVERAGE(Zinsswaps!E235:E318)+'iBoxx Extrapolation'!$I318,2)</f>
        <v>2.85</v>
      </c>
      <c r="F318" s="13">
        <f>ROUND(AVERAGE(Zinsswaps!F235:F318)+'iBoxx Extrapolation'!$I318,2)</f>
        <v>2.88</v>
      </c>
      <c r="G318" s="13">
        <f>ROUND(AVERAGE(Zinsswaps!G235:G318)+'iBoxx Extrapolation'!$I318,2)</f>
        <v>2.92</v>
      </c>
      <c r="H318" s="13">
        <f>ROUND(AVERAGE(Zinsswaps!H235:H318)+'iBoxx Extrapolation'!$I318,2)</f>
        <v>2.96</v>
      </c>
      <c r="I318" s="13">
        <f>ROUND(AVERAGE(Zinsswaps!I235:I318)+'iBoxx Extrapolation'!$I318,2)</f>
        <v>3</v>
      </c>
      <c r="J318" s="13">
        <f>ROUND(AVERAGE(Zinsswaps!J235:J318)+'iBoxx Extrapolation'!$I318,2)</f>
        <v>3.05</v>
      </c>
      <c r="K318" s="13">
        <f>ROUND(AVERAGE(Zinsswaps!K235:K318)+'iBoxx Extrapolation'!$I318,2)</f>
        <v>3.09</v>
      </c>
      <c r="L318" s="13">
        <f>ROUND(AVERAGE(Zinsswaps!L235:L318)+'iBoxx Extrapolation'!$I318,2)</f>
        <v>3.13</v>
      </c>
      <c r="M318" s="13">
        <f>ROUND(AVERAGE(Zinsswaps!M235:M318)+'iBoxx Extrapolation'!$I318,2)</f>
        <v>3.17</v>
      </c>
      <c r="N318" s="13">
        <f>ROUND(AVERAGE(Zinsswaps!N235:N318)+'iBoxx Extrapolation'!$I318,2)</f>
        <v>3.2</v>
      </c>
      <c r="O318" s="13">
        <f>ROUND(AVERAGE(Zinsswaps!O235:O318)+'iBoxx Extrapolation'!$I318,2)</f>
        <v>3.22</v>
      </c>
      <c r="P318" s="13">
        <f>ROUND(AVERAGE(Zinsswaps!P235:P318)+'iBoxx Extrapolation'!$I318,2)</f>
        <v>3.24</v>
      </c>
      <c r="Q318" s="13">
        <f>ROUND(AVERAGE(Zinsswaps!Q235:Q318)+'iBoxx Extrapolation'!$I318,2)</f>
        <v>3.24</v>
      </c>
      <c r="R318" s="13">
        <f>ROUND(AVERAGE(Zinsswaps!R235:R318)+'iBoxx Extrapolation'!$I318,2)</f>
        <v>3.24</v>
      </c>
      <c r="S318" s="13">
        <f>ROUND(AVERAGE(Zinsswaps!S235:S318)+'iBoxx Extrapolation'!$I318,2)</f>
        <v>3.24</v>
      </c>
      <c r="T318" s="13">
        <f>ROUND(AVERAGE(Zinsswaps!T235:T318)+'iBoxx Extrapolation'!$I318,2)</f>
        <v>3.24</v>
      </c>
      <c r="U318" s="13">
        <f>ROUND(AVERAGE(Zinsswaps!U235:U318)+'iBoxx Extrapolation'!$I318,2)</f>
        <v>3.24</v>
      </c>
      <c r="V318" s="13">
        <f>ROUND(AVERAGE(Zinsswaps!V235:V318)+'iBoxx Extrapolation'!$I318,2)</f>
        <v>3.22</v>
      </c>
      <c r="W318" s="13">
        <f>ROUND(AVERAGE(Zinsswaps!W235:W318)+'iBoxx Extrapolation'!$I318,2)</f>
        <v>3.2</v>
      </c>
      <c r="X318" s="13">
        <f>ROUND(AVERAGE(Zinsswaps!X235:X318)+'iBoxx Extrapolation'!$I318,2)</f>
        <v>3.19</v>
      </c>
      <c r="Y318" s="13">
        <f>ROUND(AVERAGE(Zinsswaps!Y235:Y318)+'iBoxx Extrapolation'!$I318,2)</f>
        <v>3.17</v>
      </c>
      <c r="Z318" s="13">
        <f>ROUND(AVERAGE(Zinsswaps!Z235:Z318)+'iBoxx Extrapolation'!$I318,2)</f>
        <v>3.16</v>
      </c>
      <c r="AA318" s="13">
        <f>ROUND(AVERAGE(Zinsswaps!AA235:AA318)+'iBoxx Extrapolation'!$I318,2)</f>
        <v>3.14</v>
      </c>
      <c r="AB318" s="13">
        <f>ROUND(AVERAGE(Zinsswaps!AB235:AB318)+'iBoxx Extrapolation'!$I318,2)</f>
        <v>3.12</v>
      </c>
      <c r="AC318" s="13">
        <f>ROUND(AVERAGE(Zinsswaps!AC235:AC318)+'iBoxx Extrapolation'!$I318,2)</f>
        <v>3.1</v>
      </c>
      <c r="AD318" s="13">
        <f>ROUND(AVERAGE(Zinsswaps!AD235:AD318)+'iBoxx Extrapolation'!$I318,2)</f>
        <v>3.09</v>
      </c>
      <c r="AE318" s="13">
        <f>ROUND(AVERAGE(Zinsswaps!AE235:AE318)+'iBoxx Extrapolation'!$I318,2)</f>
        <v>3.07</v>
      </c>
      <c r="AF318" s="13">
        <f>ROUND(AVERAGE(Zinsswaps!AF235:AF318)+'iBoxx Extrapolation'!$I318,2)</f>
        <v>3.05</v>
      </c>
      <c r="AG318" s="13">
        <f>ROUND(AVERAGE(Zinsswaps!AG235:AG318)+'iBoxx Extrapolation'!$I318,2)</f>
        <v>3.03</v>
      </c>
      <c r="AH318" s="13">
        <f>ROUND(AVERAGE(Zinsswaps!AH235:AH318)+'iBoxx Extrapolation'!$I318,2)</f>
        <v>3.01</v>
      </c>
      <c r="AI318" s="13">
        <f>ROUND(AVERAGE(Zinsswaps!AI235:AI318)+'iBoxx Extrapolation'!$I318,2)</f>
        <v>3</v>
      </c>
      <c r="AJ318" s="13">
        <f>ROUND(AVERAGE(Zinsswaps!AJ235:AJ318)+'iBoxx Extrapolation'!$I318,2)</f>
        <v>2.98</v>
      </c>
      <c r="AK318" s="13">
        <f>ROUND(AVERAGE(Zinsswaps!AK235:AK318)+'iBoxx Extrapolation'!$I318,2)</f>
        <v>2.97</v>
      </c>
      <c r="AL318" s="13">
        <f>ROUND(AVERAGE(Zinsswaps!AL235:AL318)+'iBoxx Extrapolation'!$I318,2)</f>
        <v>2.95</v>
      </c>
      <c r="AM318" s="13">
        <f>ROUND(AVERAGE(Zinsswaps!AM235:AM318)+'iBoxx Extrapolation'!$I318,2)</f>
        <v>2.94</v>
      </c>
      <c r="AN318" s="13">
        <f>ROUND(AVERAGE(Zinsswaps!AN235:AN318)+'iBoxx Extrapolation'!$I318,2)</f>
        <v>2.92</v>
      </c>
      <c r="AO318" s="13">
        <f>ROUND(AVERAGE(Zinsswaps!AO235:AO318)+'iBoxx Extrapolation'!$I318,2)</f>
        <v>2.91</v>
      </c>
      <c r="AP318" s="13">
        <f>ROUND(AVERAGE(Zinsswaps!AP235:AP318)+'iBoxx Extrapolation'!$I318,2)</f>
        <v>2.89</v>
      </c>
      <c r="AQ318" s="13">
        <f>ROUND(AVERAGE(Zinsswaps!AQ235:AQ318)+'iBoxx Extrapolation'!$I318,2)</f>
        <v>2.87</v>
      </c>
      <c r="AR318" s="13">
        <f>ROUND(AVERAGE(Zinsswaps!AR235:AR318)+'iBoxx Extrapolation'!$I318,2)</f>
        <v>2.85</v>
      </c>
      <c r="AS318" s="13">
        <f>ROUND(AVERAGE(Zinsswaps!AS235:AS318)+'iBoxx Extrapolation'!$I318,2)</f>
        <v>2.84</v>
      </c>
      <c r="AT318" s="13">
        <f>ROUND(AVERAGE(Zinsswaps!AT235:AT318)+'iBoxx Extrapolation'!$I318,2)</f>
        <v>2.82</v>
      </c>
      <c r="AU318" s="13">
        <f>ROUND(AVERAGE(Zinsswaps!AU235:AU318)+'iBoxx Extrapolation'!$I318,2)</f>
        <v>2.81</v>
      </c>
      <c r="AV318" s="13">
        <f>ROUND(AVERAGE(Zinsswaps!AV235:AV318)+'iBoxx Extrapolation'!$I318,2)</f>
        <v>2.79</v>
      </c>
      <c r="AW318" s="13">
        <f>ROUND(AVERAGE(Zinsswaps!AW235:AW318)+'iBoxx Extrapolation'!$I318,2)</f>
        <v>2.78</v>
      </c>
      <c r="AX318" s="13">
        <f>ROUND(AVERAGE(Zinsswaps!AX235:AX318)+'iBoxx Extrapolation'!$I318,2)</f>
        <v>2.76</v>
      </c>
      <c r="AY318" s="13">
        <f>ROUND(AVERAGE(Zinsswaps!AY235:AY318)+'iBoxx Extrapolation'!$I318,2)</f>
        <v>2.75</v>
      </c>
    </row>
    <row r="319" spans="1:51" s="16" customFormat="1" x14ac:dyDescent="0.2">
      <c r="A319" s="12">
        <v>46934</v>
      </c>
      <c r="B319" s="13">
        <f>ROUND(AVERAGE(Zinsswaps!B236:B319)+'iBoxx Extrapolation'!$I319,2)</f>
        <v>2.9</v>
      </c>
      <c r="C319" s="13">
        <f>ROUND(AVERAGE(Zinsswaps!C236:C319)+'iBoxx Extrapolation'!$I319,2)</f>
        <v>2.87</v>
      </c>
      <c r="D319" s="13">
        <f>ROUND(AVERAGE(Zinsswaps!D236:D319)+'iBoxx Extrapolation'!$I319,2)</f>
        <v>2.86</v>
      </c>
      <c r="E319" s="13">
        <f>ROUND(AVERAGE(Zinsswaps!E236:E319)+'iBoxx Extrapolation'!$I319,2)</f>
        <v>2.88</v>
      </c>
      <c r="F319" s="13">
        <f>ROUND(AVERAGE(Zinsswaps!F236:F319)+'iBoxx Extrapolation'!$I319,2)</f>
        <v>2.91</v>
      </c>
      <c r="G319" s="13">
        <f>ROUND(AVERAGE(Zinsswaps!G236:G319)+'iBoxx Extrapolation'!$I319,2)</f>
        <v>2.95</v>
      </c>
      <c r="H319" s="13">
        <f>ROUND(AVERAGE(Zinsswaps!H236:H319)+'iBoxx Extrapolation'!$I319,2)</f>
        <v>2.99</v>
      </c>
      <c r="I319" s="13">
        <f>ROUND(AVERAGE(Zinsswaps!I236:I319)+'iBoxx Extrapolation'!$I319,2)</f>
        <v>3.04</v>
      </c>
      <c r="J319" s="13">
        <f>ROUND(AVERAGE(Zinsswaps!J236:J319)+'iBoxx Extrapolation'!$I319,2)</f>
        <v>3.08</v>
      </c>
      <c r="K319" s="13">
        <f>ROUND(AVERAGE(Zinsswaps!K236:K319)+'iBoxx Extrapolation'!$I319,2)</f>
        <v>3.13</v>
      </c>
      <c r="L319" s="13">
        <f>ROUND(AVERAGE(Zinsswaps!L236:L319)+'iBoxx Extrapolation'!$I319,2)</f>
        <v>3.17</v>
      </c>
      <c r="M319" s="13">
        <f>ROUND(AVERAGE(Zinsswaps!M236:M319)+'iBoxx Extrapolation'!$I319,2)</f>
        <v>3.2</v>
      </c>
      <c r="N319" s="13">
        <f>ROUND(AVERAGE(Zinsswaps!N236:N319)+'iBoxx Extrapolation'!$I319,2)</f>
        <v>3.23</v>
      </c>
      <c r="O319" s="13">
        <f>ROUND(AVERAGE(Zinsswaps!O236:O319)+'iBoxx Extrapolation'!$I319,2)</f>
        <v>3.26</v>
      </c>
      <c r="P319" s="13">
        <f>ROUND(AVERAGE(Zinsswaps!P236:P319)+'iBoxx Extrapolation'!$I319,2)</f>
        <v>3.28</v>
      </c>
      <c r="Q319" s="13">
        <f>ROUND(AVERAGE(Zinsswaps!Q236:Q319)+'iBoxx Extrapolation'!$I319,2)</f>
        <v>3.27</v>
      </c>
      <c r="R319" s="13">
        <f>ROUND(AVERAGE(Zinsswaps!R236:R319)+'iBoxx Extrapolation'!$I319,2)</f>
        <v>3.27</v>
      </c>
      <c r="S319" s="13">
        <f>ROUND(AVERAGE(Zinsswaps!S236:S319)+'iBoxx Extrapolation'!$I319,2)</f>
        <v>3.27</v>
      </c>
      <c r="T319" s="13">
        <f>ROUND(AVERAGE(Zinsswaps!T236:T319)+'iBoxx Extrapolation'!$I319,2)</f>
        <v>3.27</v>
      </c>
      <c r="U319" s="13">
        <f>ROUND(AVERAGE(Zinsswaps!U236:U319)+'iBoxx Extrapolation'!$I319,2)</f>
        <v>3.27</v>
      </c>
      <c r="V319" s="13">
        <f>ROUND(AVERAGE(Zinsswaps!V236:V319)+'iBoxx Extrapolation'!$I319,2)</f>
        <v>3.25</v>
      </c>
      <c r="W319" s="13">
        <f>ROUND(AVERAGE(Zinsswaps!W236:W319)+'iBoxx Extrapolation'!$I319,2)</f>
        <v>3.24</v>
      </c>
      <c r="X319" s="13">
        <f>ROUND(AVERAGE(Zinsswaps!X236:X319)+'iBoxx Extrapolation'!$I319,2)</f>
        <v>3.22</v>
      </c>
      <c r="Y319" s="13">
        <f>ROUND(AVERAGE(Zinsswaps!Y236:Y319)+'iBoxx Extrapolation'!$I319,2)</f>
        <v>3.21</v>
      </c>
      <c r="Z319" s="13">
        <f>ROUND(AVERAGE(Zinsswaps!Z236:Z319)+'iBoxx Extrapolation'!$I319,2)</f>
        <v>3.19</v>
      </c>
      <c r="AA319" s="13">
        <f>ROUND(AVERAGE(Zinsswaps!AA236:AA319)+'iBoxx Extrapolation'!$I319,2)</f>
        <v>3.17</v>
      </c>
      <c r="AB319" s="13">
        <f>ROUND(AVERAGE(Zinsswaps!AB236:AB319)+'iBoxx Extrapolation'!$I319,2)</f>
        <v>3.16</v>
      </c>
      <c r="AC319" s="13">
        <f>ROUND(AVERAGE(Zinsswaps!AC236:AC319)+'iBoxx Extrapolation'!$I319,2)</f>
        <v>3.14</v>
      </c>
      <c r="AD319" s="13">
        <f>ROUND(AVERAGE(Zinsswaps!AD236:AD319)+'iBoxx Extrapolation'!$I319,2)</f>
        <v>3.12</v>
      </c>
      <c r="AE319" s="13">
        <f>ROUND(AVERAGE(Zinsswaps!AE236:AE319)+'iBoxx Extrapolation'!$I319,2)</f>
        <v>3.1</v>
      </c>
      <c r="AF319" s="13">
        <f>ROUND(AVERAGE(Zinsswaps!AF236:AF319)+'iBoxx Extrapolation'!$I319,2)</f>
        <v>3.08</v>
      </c>
      <c r="AG319" s="13">
        <f>ROUND(AVERAGE(Zinsswaps!AG236:AG319)+'iBoxx Extrapolation'!$I319,2)</f>
        <v>3.06</v>
      </c>
      <c r="AH319" s="13">
        <f>ROUND(AVERAGE(Zinsswaps!AH236:AH319)+'iBoxx Extrapolation'!$I319,2)</f>
        <v>3.05</v>
      </c>
      <c r="AI319" s="13">
        <f>ROUND(AVERAGE(Zinsswaps!AI236:AI319)+'iBoxx Extrapolation'!$I319,2)</f>
        <v>3.03</v>
      </c>
      <c r="AJ319" s="13">
        <f>ROUND(AVERAGE(Zinsswaps!AJ236:AJ319)+'iBoxx Extrapolation'!$I319,2)</f>
        <v>3.01</v>
      </c>
      <c r="AK319" s="13">
        <f>ROUND(AVERAGE(Zinsswaps!AK236:AK319)+'iBoxx Extrapolation'!$I319,2)</f>
        <v>3</v>
      </c>
      <c r="AL319" s="13">
        <f>ROUND(AVERAGE(Zinsswaps!AL236:AL319)+'iBoxx Extrapolation'!$I319,2)</f>
        <v>2.98</v>
      </c>
      <c r="AM319" s="13">
        <f>ROUND(AVERAGE(Zinsswaps!AM236:AM319)+'iBoxx Extrapolation'!$I319,2)</f>
        <v>2.97</v>
      </c>
      <c r="AN319" s="13">
        <f>ROUND(AVERAGE(Zinsswaps!AN236:AN319)+'iBoxx Extrapolation'!$I319,2)</f>
        <v>2.96</v>
      </c>
      <c r="AO319" s="13">
        <f>ROUND(AVERAGE(Zinsswaps!AO236:AO319)+'iBoxx Extrapolation'!$I319,2)</f>
        <v>2.95</v>
      </c>
      <c r="AP319" s="13">
        <f>ROUND(AVERAGE(Zinsswaps!AP236:AP319)+'iBoxx Extrapolation'!$I319,2)</f>
        <v>2.93</v>
      </c>
      <c r="AQ319" s="13">
        <f>ROUND(AVERAGE(Zinsswaps!AQ236:AQ319)+'iBoxx Extrapolation'!$I319,2)</f>
        <v>2.91</v>
      </c>
      <c r="AR319" s="13">
        <f>ROUND(AVERAGE(Zinsswaps!AR236:AR319)+'iBoxx Extrapolation'!$I319,2)</f>
        <v>2.89</v>
      </c>
      <c r="AS319" s="13">
        <f>ROUND(AVERAGE(Zinsswaps!AS236:AS319)+'iBoxx Extrapolation'!$I319,2)</f>
        <v>2.87</v>
      </c>
      <c r="AT319" s="13">
        <f>ROUND(AVERAGE(Zinsswaps!AT236:AT319)+'iBoxx Extrapolation'!$I319,2)</f>
        <v>2.85</v>
      </c>
      <c r="AU319" s="13">
        <f>ROUND(AVERAGE(Zinsswaps!AU236:AU319)+'iBoxx Extrapolation'!$I319,2)</f>
        <v>2.84</v>
      </c>
      <c r="AV319" s="13">
        <f>ROUND(AVERAGE(Zinsswaps!AV236:AV319)+'iBoxx Extrapolation'!$I319,2)</f>
        <v>2.82</v>
      </c>
      <c r="AW319" s="13">
        <f>ROUND(AVERAGE(Zinsswaps!AW236:AW319)+'iBoxx Extrapolation'!$I319,2)</f>
        <v>2.81</v>
      </c>
      <c r="AX319" s="13">
        <f>ROUND(AVERAGE(Zinsswaps!AX236:AX319)+'iBoxx Extrapolation'!$I319,2)</f>
        <v>2.79</v>
      </c>
      <c r="AY319" s="13">
        <f>ROUND(AVERAGE(Zinsswaps!AY236:AY319)+'iBoxx Extrapolation'!$I319,2)</f>
        <v>2.78</v>
      </c>
    </row>
    <row r="320" spans="1:51" s="16" customFormat="1" x14ac:dyDescent="0.2">
      <c r="A320" s="12">
        <v>46965</v>
      </c>
      <c r="B320" s="13">
        <f>ROUND(AVERAGE(Zinsswaps!B237:B320)+'iBoxx Extrapolation'!$I320,2)</f>
        <v>2.93</v>
      </c>
      <c r="C320" s="13">
        <f>ROUND(AVERAGE(Zinsswaps!C237:C320)+'iBoxx Extrapolation'!$I320,2)</f>
        <v>2.9</v>
      </c>
      <c r="D320" s="13">
        <f>ROUND(AVERAGE(Zinsswaps!D237:D320)+'iBoxx Extrapolation'!$I320,2)</f>
        <v>2.9</v>
      </c>
      <c r="E320" s="13">
        <f>ROUND(AVERAGE(Zinsswaps!E237:E320)+'iBoxx Extrapolation'!$I320,2)</f>
        <v>2.92</v>
      </c>
      <c r="F320" s="13">
        <f>ROUND(AVERAGE(Zinsswaps!F237:F320)+'iBoxx Extrapolation'!$I320,2)</f>
        <v>2.95</v>
      </c>
      <c r="G320" s="13">
        <f>ROUND(AVERAGE(Zinsswaps!G237:G320)+'iBoxx Extrapolation'!$I320,2)</f>
        <v>2.99</v>
      </c>
      <c r="H320" s="13">
        <f>ROUND(AVERAGE(Zinsswaps!H237:H320)+'iBoxx Extrapolation'!$I320,2)</f>
        <v>3.03</v>
      </c>
      <c r="I320" s="13">
        <f>ROUND(AVERAGE(Zinsswaps!I237:I320)+'iBoxx Extrapolation'!$I320,2)</f>
        <v>3.08</v>
      </c>
      <c r="J320" s="13">
        <f>ROUND(AVERAGE(Zinsswaps!J237:J320)+'iBoxx Extrapolation'!$I320,2)</f>
        <v>3.12</v>
      </c>
      <c r="K320" s="13">
        <f>ROUND(AVERAGE(Zinsswaps!K237:K320)+'iBoxx Extrapolation'!$I320,2)</f>
        <v>3.16</v>
      </c>
      <c r="L320" s="13">
        <f>ROUND(AVERAGE(Zinsswaps!L237:L320)+'iBoxx Extrapolation'!$I320,2)</f>
        <v>3.21</v>
      </c>
      <c r="M320" s="13">
        <f>ROUND(AVERAGE(Zinsswaps!M237:M320)+'iBoxx Extrapolation'!$I320,2)</f>
        <v>3.24</v>
      </c>
      <c r="N320" s="13">
        <f>ROUND(AVERAGE(Zinsswaps!N237:N320)+'iBoxx Extrapolation'!$I320,2)</f>
        <v>3.27</v>
      </c>
      <c r="O320" s="13">
        <f>ROUND(AVERAGE(Zinsswaps!O237:O320)+'iBoxx Extrapolation'!$I320,2)</f>
        <v>3.29</v>
      </c>
      <c r="P320" s="13">
        <f>ROUND(AVERAGE(Zinsswaps!P237:P320)+'iBoxx Extrapolation'!$I320,2)</f>
        <v>3.31</v>
      </c>
      <c r="Q320" s="13">
        <f>ROUND(AVERAGE(Zinsswaps!Q237:Q320)+'iBoxx Extrapolation'!$I320,2)</f>
        <v>3.31</v>
      </c>
      <c r="R320" s="13">
        <f>ROUND(AVERAGE(Zinsswaps!R237:R320)+'iBoxx Extrapolation'!$I320,2)</f>
        <v>3.31</v>
      </c>
      <c r="S320" s="13">
        <f>ROUND(AVERAGE(Zinsswaps!S237:S320)+'iBoxx Extrapolation'!$I320,2)</f>
        <v>3.31</v>
      </c>
      <c r="T320" s="13">
        <f>ROUND(AVERAGE(Zinsswaps!T237:T320)+'iBoxx Extrapolation'!$I320,2)</f>
        <v>3.31</v>
      </c>
      <c r="U320" s="13">
        <f>ROUND(AVERAGE(Zinsswaps!U237:U320)+'iBoxx Extrapolation'!$I320,2)</f>
        <v>3.31</v>
      </c>
      <c r="V320" s="13">
        <f>ROUND(AVERAGE(Zinsswaps!V237:V320)+'iBoxx Extrapolation'!$I320,2)</f>
        <v>3.29</v>
      </c>
      <c r="W320" s="13">
        <f>ROUND(AVERAGE(Zinsswaps!W237:W320)+'iBoxx Extrapolation'!$I320,2)</f>
        <v>3.27</v>
      </c>
      <c r="X320" s="13">
        <f>ROUND(AVERAGE(Zinsswaps!X237:X320)+'iBoxx Extrapolation'!$I320,2)</f>
        <v>3.26</v>
      </c>
      <c r="Y320" s="13">
        <f>ROUND(AVERAGE(Zinsswaps!Y237:Y320)+'iBoxx Extrapolation'!$I320,2)</f>
        <v>3.25</v>
      </c>
      <c r="Z320" s="13">
        <f>ROUND(AVERAGE(Zinsswaps!Z237:Z320)+'iBoxx Extrapolation'!$I320,2)</f>
        <v>3.23</v>
      </c>
      <c r="AA320" s="13">
        <f>ROUND(AVERAGE(Zinsswaps!AA237:AA320)+'iBoxx Extrapolation'!$I320,2)</f>
        <v>3.21</v>
      </c>
      <c r="AB320" s="13">
        <f>ROUND(AVERAGE(Zinsswaps!AB237:AB320)+'iBoxx Extrapolation'!$I320,2)</f>
        <v>3.19</v>
      </c>
      <c r="AC320" s="13">
        <f>ROUND(AVERAGE(Zinsswaps!AC237:AC320)+'iBoxx Extrapolation'!$I320,2)</f>
        <v>3.17</v>
      </c>
      <c r="AD320" s="13">
        <f>ROUND(AVERAGE(Zinsswaps!AD237:AD320)+'iBoxx Extrapolation'!$I320,2)</f>
        <v>3.16</v>
      </c>
      <c r="AE320" s="13">
        <f>ROUND(AVERAGE(Zinsswaps!AE237:AE320)+'iBoxx Extrapolation'!$I320,2)</f>
        <v>3.14</v>
      </c>
      <c r="AF320" s="13">
        <f>ROUND(AVERAGE(Zinsswaps!AF237:AF320)+'iBoxx Extrapolation'!$I320,2)</f>
        <v>3.12</v>
      </c>
      <c r="AG320" s="13">
        <f>ROUND(AVERAGE(Zinsswaps!AG237:AG320)+'iBoxx Extrapolation'!$I320,2)</f>
        <v>3.1</v>
      </c>
      <c r="AH320" s="13">
        <f>ROUND(AVERAGE(Zinsswaps!AH237:AH320)+'iBoxx Extrapolation'!$I320,2)</f>
        <v>3.08</v>
      </c>
      <c r="AI320" s="13">
        <f>ROUND(AVERAGE(Zinsswaps!AI237:AI320)+'iBoxx Extrapolation'!$I320,2)</f>
        <v>3.07</v>
      </c>
      <c r="AJ320" s="13">
        <f>ROUND(AVERAGE(Zinsswaps!AJ237:AJ320)+'iBoxx Extrapolation'!$I320,2)</f>
        <v>3.05</v>
      </c>
      <c r="AK320" s="13">
        <f>ROUND(AVERAGE(Zinsswaps!AK237:AK320)+'iBoxx Extrapolation'!$I320,2)</f>
        <v>3.04</v>
      </c>
      <c r="AL320" s="13">
        <f>ROUND(AVERAGE(Zinsswaps!AL237:AL320)+'iBoxx Extrapolation'!$I320,2)</f>
        <v>3.02</v>
      </c>
      <c r="AM320" s="13">
        <f>ROUND(AVERAGE(Zinsswaps!AM237:AM320)+'iBoxx Extrapolation'!$I320,2)</f>
        <v>3.01</v>
      </c>
      <c r="AN320" s="13">
        <f>ROUND(AVERAGE(Zinsswaps!AN237:AN320)+'iBoxx Extrapolation'!$I320,2)</f>
        <v>2.99</v>
      </c>
      <c r="AO320" s="13">
        <f>ROUND(AVERAGE(Zinsswaps!AO237:AO320)+'iBoxx Extrapolation'!$I320,2)</f>
        <v>2.98</v>
      </c>
      <c r="AP320" s="13">
        <f>ROUND(AVERAGE(Zinsswaps!AP237:AP320)+'iBoxx Extrapolation'!$I320,2)</f>
        <v>2.96</v>
      </c>
      <c r="AQ320" s="13">
        <f>ROUND(AVERAGE(Zinsswaps!AQ237:AQ320)+'iBoxx Extrapolation'!$I320,2)</f>
        <v>2.94</v>
      </c>
      <c r="AR320" s="13">
        <f>ROUND(AVERAGE(Zinsswaps!AR237:AR320)+'iBoxx Extrapolation'!$I320,2)</f>
        <v>2.92</v>
      </c>
      <c r="AS320" s="13">
        <f>ROUND(AVERAGE(Zinsswaps!AS237:AS320)+'iBoxx Extrapolation'!$I320,2)</f>
        <v>2.91</v>
      </c>
      <c r="AT320" s="13">
        <f>ROUND(AVERAGE(Zinsswaps!AT237:AT320)+'iBoxx Extrapolation'!$I320,2)</f>
        <v>2.89</v>
      </c>
      <c r="AU320" s="13">
        <f>ROUND(AVERAGE(Zinsswaps!AU237:AU320)+'iBoxx Extrapolation'!$I320,2)</f>
        <v>2.87</v>
      </c>
      <c r="AV320" s="13">
        <f>ROUND(AVERAGE(Zinsswaps!AV237:AV320)+'iBoxx Extrapolation'!$I320,2)</f>
        <v>2.86</v>
      </c>
      <c r="AW320" s="13">
        <f>ROUND(AVERAGE(Zinsswaps!AW237:AW320)+'iBoxx Extrapolation'!$I320,2)</f>
        <v>2.84</v>
      </c>
      <c r="AX320" s="13">
        <f>ROUND(AVERAGE(Zinsswaps!AX237:AX320)+'iBoxx Extrapolation'!$I320,2)</f>
        <v>2.83</v>
      </c>
      <c r="AY320" s="13">
        <f>ROUND(AVERAGE(Zinsswaps!AY237:AY320)+'iBoxx Extrapolation'!$I320,2)</f>
        <v>2.81</v>
      </c>
    </row>
    <row r="321" spans="1:51" s="16" customFormat="1" x14ac:dyDescent="0.2">
      <c r="A321" s="12">
        <v>46996</v>
      </c>
      <c r="B321" s="13">
        <f>ROUND(AVERAGE(Zinsswaps!B238:B321)+'iBoxx Extrapolation'!$I321,2)</f>
        <v>2.97</v>
      </c>
      <c r="C321" s="13">
        <f>ROUND(AVERAGE(Zinsswaps!C238:C321)+'iBoxx Extrapolation'!$I321,2)</f>
        <v>2.94</v>
      </c>
      <c r="D321" s="13">
        <f>ROUND(AVERAGE(Zinsswaps!D238:D321)+'iBoxx Extrapolation'!$I321,2)</f>
        <v>2.93</v>
      </c>
      <c r="E321" s="13">
        <f>ROUND(AVERAGE(Zinsswaps!E238:E321)+'iBoxx Extrapolation'!$I321,2)</f>
        <v>2.96</v>
      </c>
      <c r="F321" s="13">
        <f>ROUND(AVERAGE(Zinsswaps!F238:F321)+'iBoxx Extrapolation'!$I321,2)</f>
        <v>2.99</v>
      </c>
      <c r="G321" s="13">
        <f>ROUND(AVERAGE(Zinsswaps!G238:G321)+'iBoxx Extrapolation'!$I321,2)</f>
        <v>3.03</v>
      </c>
      <c r="H321" s="13">
        <f>ROUND(AVERAGE(Zinsswaps!H238:H321)+'iBoxx Extrapolation'!$I321,2)</f>
        <v>3.07</v>
      </c>
      <c r="I321" s="13">
        <f>ROUND(AVERAGE(Zinsswaps!I238:I321)+'iBoxx Extrapolation'!$I321,2)</f>
        <v>3.11</v>
      </c>
      <c r="J321" s="13">
        <f>ROUND(AVERAGE(Zinsswaps!J238:J321)+'iBoxx Extrapolation'!$I321,2)</f>
        <v>3.16</v>
      </c>
      <c r="K321" s="13">
        <f>ROUND(AVERAGE(Zinsswaps!K238:K321)+'iBoxx Extrapolation'!$I321,2)</f>
        <v>3.2</v>
      </c>
      <c r="L321" s="13">
        <f>ROUND(AVERAGE(Zinsswaps!L238:L321)+'iBoxx Extrapolation'!$I321,2)</f>
        <v>3.24</v>
      </c>
      <c r="M321" s="13">
        <f>ROUND(AVERAGE(Zinsswaps!M238:M321)+'iBoxx Extrapolation'!$I321,2)</f>
        <v>3.28</v>
      </c>
      <c r="N321" s="13">
        <f>ROUND(AVERAGE(Zinsswaps!N238:N321)+'iBoxx Extrapolation'!$I321,2)</f>
        <v>3.31</v>
      </c>
      <c r="O321" s="13">
        <f>ROUND(AVERAGE(Zinsswaps!O238:O321)+'iBoxx Extrapolation'!$I321,2)</f>
        <v>3.33</v>
      </c>
      <c r="P321" s="13">
        <f>ROUND(AVERAGE(Zinsswaps!P238:P321)+'iBoxx Extrapolation'!$I321,2)</f>
        <v>3.35</v>
      </c>
      <c r="Q321" s="13">
        <f>ROUND(AVERAGE(Zinsswaps!Q238:Q321)+'iBoxx Extrapolation'!$I321,2)</f>
        <v>3.35</v>
      </c>
      <c r="R321" s="13">
        <f>ROUND(AVERAGE(Zinsswaps!R238:R321)+'iBoxx Extrapolation'!$I321,2)</f>
        <v>3.35</v>
      </c>
      <c r="S321" s="13">
        <f>ROUND(AVERAGE(Zinsswaps!S238:S321)+'iBoxx Extrapolation'!$I321,2)</f>
        <v>3.35</v>
      </c>
      <c r="T321" s="13">
        <f>ROUND(AVERAGE(Zinsswaps!T238:T321)+'iBoxx Extrapolation'!$I321,2)</f>
        <v>3.35</v>
      </c>
      <c r="U321" s="13">
        <f>ROUND(AVERAGE(Zinsswaps!U238:U321)+'iBoxx Extrapolation'!$I321,2)</f>
        <v>3.35</v>
      </c>
      <c r="V321" s="13">
        <f>ROUND(AVERAGE(Zinsswaps!V238:V321)+'iBoxx Extrapolation'!$I321,2)</f>
        <v>3.33</v>
      </c>
      <c r="W321" s="13">
        <f>ROUND(AVERAGE(Zinsswaps!W238:W321)+'iBoxx Extrapolation'!$I321,2)</f>
        <v>3.31</v>
      </c>
      <c r="X321" s="13">
        <f>ROUND(AVERAGE(Zinsswaps!X238:X321)+'iBoxx Extrapolation'!$I321,2)</f>
        <v>3.3</v>
      </c>
      <c r="Y321" s="13">
        <f>ROUND(AVERAGE(Zinsswaps!Y238:Y321)+'iBoxx Extrapolation'!$I321,2)</f>
        <v>3.28</v>
      </c>
      <c r="Z321" s="13">
        <f>ROUND(AVERAGE(Zinsswaps!Z238:Z321)+'iBoxx Extrapolation'!$I321,2)</f>
        <v>3.27</v>
      </c>
      <c r="AA321" s="13">
        <f>ROUND(AVERAGE(Zinsswaps!AA238:AA321)+'iBoxx Extrapolation'!$I321,2)</f>
        <v>3.25</v>
      </c>
      <c r="AB321" s="13">
        <f>ROUND(AVERAGE(Zinsswaps!AB238:AB321)+'iBoxx Extrapolation'!$I321,2)</f>
        <v>3.23</v>
      </c>
      <c r="AC321" s="13">
        <f>ROUND(AVERAGE(Zinsswaps!AC238:AC321)+'iBoxx Extrapolation'!$I321,2)</f>
        <v>3.21</v>
      </c>
      <c r="AD321" s="13">
        <f>ROUND(AVERAGE(Zinsswaps!AD238:AD321)+'iBoxx Extrapolation'!$I321,2)</f>
        <v>3.19</v>
      </c>
      <c r="AE321" s="13">
        <f>ROUND(AVERAGE(Zinsswaps!AE238:AE321)+'iBoxx Extrapolation'!$I321,2)</f>
        <v>3.18</v>
      </c>
      <c r="AF321" s="13">
        <f>ROUND(AVERAGE(Zinsswaps!AF238:AF321)+'iBoxx Extrapolation'!$I321,2)</f>
        <v>3.16</v>
      </c>
      <c r="AG321" s="13">
        <f>ROUND(AVERAGE(Zinsswaps!AG238:AG321)+'iBoxx Extrapolation'!$I321,2)</f>
        <v>3.14</v>
      </c>
      <c r="AH321" s="13">
        <f>ROUND(AVERAGE(Zinsswaps!AH238:AH321)+'iBoxx Extrapolation'!$I321,2)</f>
        <v>3.12</v>
      </c>
      <c r="AI321" s="13">
        <f>ROUND(AVERAGE(Zinsswaps!AI238:AI321)+'iBoxx Extrapolation'!$I321,2)</f>
        <v>3.1</v>
      </c>
      <c r="AJ321" s="13">
        <f>ROUND(AVERAGE(Zinsswaps!AJ238:AJ321)+'iBoxx Extrapolation'!$I321,2)</f>
        <v>3.09</v>
      </c>
      <c r="AK321" s="13">
        <f>ROUND(AVERAGE(Zinsswaps!AK238:AK321)+'iBoxx Extrapolation'!$I321,2)</f>
        <v>3.07</v>
      </c>
      <c r="AL321" s="13">
        <f>ROUND(AVERAGE(Zinsswaps!AL238:AL321)+'iBoxx Extrapolation'!$I321,2)</f>
        <v>3.06</v>
      </c>
      <c r="AM321" s="13">
        <f>ROUND(AVERAGE(Zinsswaps!AM238:AM321)+'iBoxx Extrapolation'!$I321,2)</f>
        <v>3.04</v>
      </c>
      <c r="AN321" s="13">
        <f>ROUND(AVERAGE(Zinsswaps!AN238:AN321)+'iBoxx Extrapolation'!$I321,2)</f>
        <v>3.03</v>
      </c>
      <c r="AO321" s="13">
        <f>ROUND(AVERAGE(Zinsswaps!AO238:AO321)+'iBoxx Extrapolation'!$I321,2)</f>
        <v>3.02</v>
      </c>
      <c r="AP321" s="13">
        <f>ROUND(AVERAGE(Zinsswaps!AP238:AP321)+'iBoxx Extrapolation'!$I321,2)</f>
        <v>3</v>
      </c>
      <c r="AQ321" s="13">
        <f>ROUND(AVERAGE(Zinsswaps!AQ238:AQ321)+'iBoxx Extrapolation'!$I321,2)</f>
        <v>2.98</v>
      </c>
      <c r="AR321" s="13">
        <f>ROUND(AVERAGE(Zinsswaps!AR238:AR321)+'iBoxx Extrapolation'!$I321,2)</f>
        <v>2.96</v>
      </c>
      <c r="AS321" s="13">
        <f>ROUND(AVERAGE(Zinsswaps!AS238:AS321)+'iBoxx Extrapolation'!$I321,2)</f>
        <v>2.94</v>
      </c>
      <c r="AT321" s="13">
        <f>ROUND(AVERAGE(Zinsswaps!AT238:AT321)+'iBoxx Extrapolation'!$I321,2)</f>
        <v>2.92</v>
      </c>
      <c r="AU321" s="13">
        <f>ROUND(AVERAGE(Zinsswaps!AU238:AU321)+'iBoxx Extrapolation'!$I321,2)</f>
        <v>2.91</v>
      </c>
      <c r="AV321" s="13">
        <f>ROUND(AVERAGE(Zinsswaps!AV238:AV321)+'iBoxx Extrapolation'!$I321,2)</f>
        <v>2.89</v>
      </c>
      <c r="AW321" s="13">
        <f>ROUND(AVERAGE(Zinsswaps!AW238:AW321)+'iBoxx Extrapolation'!$I321,2)</f>
        <v>2.88</v>
      </c>
      <c r="AX321" s="13">
        <f>ROUND(AVERAGE(Zinsswaps!AX238:AX321)+'iBoxx Extrapolation'!$I321,2)</f>
        <v>2.86</v>
      </c>
      <c r="AY321" s="13">
        <f>ROUND(AVERAGE(Zinsswaps!AY238:AY321)+'iBoxx Extrapolation'!$I321,2)</f>
        <v>2.85</v>
      </c>
    </row>
    <row r="322" spans="1:51" s="16" customFormat="1" x14ac:dyDescent="0.2">
      <c r="A322" s="12">
        <v>47026</v>
      </c>
      <c r="B322" s="13">
        <f>ROUND(AVERAGE(Zinsswaps!B239:B322)+'iBoxx Extrapolation'!$I322,2)</f>
        <v>3.01</v>
      </c>
      <c r="C322" s="13">
        <f>ROUND(AVERAGE(Zinsswaps!C239:C322)+'iBoxx Extrapolation'!$I322,2)</f>
        <v>2.97</v>
      </c>
      <c r="D322" s="13">
        <f>ROUND(AVERAGE(Zinsswaps!D239:D322)+'iBoxx Extrapolation'!$I322,2)</f>
        <v>2.97</v>
      </c>
      <c r="E322" s="13">
        <f>ROUND(AVERAGE(Zinsswaps!E239:E322)+'iBoxx Extrapolation'!$I322,2)</f>
        <v>2.99</v>
      </c>
      <c r="F322" s="13">
        <f>ROUND(AVERAGE(Zinsswaps!F239:F322)+'iBoxx Extrapolation'!$I322,2)</f>
        <v>3.02</v>
      </c>
      <c r="G322" s="13">
        <f>ROUND(AVERAGE(Zinsswaps!G239:G322)+'iBoxx Extrapolation'!$I322,2)</f>
        <v>3.06</v>
      </c>
      <c r="H322" s="13">
        <f>ROUND(AVERAGE(Zinsswaps!H239:H322)+'iBoxx Extrapolation'!$I322,2)</f>
        <v>3.1</v>
      </c>
      <c r="I322" s="13">
        <f>ROUND(AVERAGE(Zinsswaps!I239:I322)+'iBoxx Extrapolation'!$I322,2)</f>
        <v>3.15</v>
      </c>
      <c r="J322" s="13">
        <f>ROUND(AVERAGE(Zinsswaps!J239:J322)+'iBoxx Extrapolation'!$I322,2)</f>
        <v>3.19</v>
      </c>
      <c r="K322" s="13">
        <f>ROUND(AVERAGE(Zinsswaps!K239:K322)+'iBoxx Extrapolation'!$I322,2)</f>
        <v>3.23</v>
      </c>
      <c r="L322" s="13">
        <f>ROUND(AVERAGE(Zinsswaps!L239:L322)+'iBoxx Extrapolation'!$I322,2)</f>
        <v>3.28</v>
      </c>
      <c r="M322" s="13">
        <f>ROUND(AVERAGE(Zinsswaps!M239:M322)+'iBoxx Extrapolation'!$I322,2)</f>
        <v>3.31</v>
      </c>
      <c r="N322" s="13">
        <f>ROUND(AVERAGE(Zinsswaps!N239:N322)+'iBoxx Extrapolation'!$I322,2)</f>
        <v>3.34</v>
      </c>
      <c r="O322" s="13">
        <f>ROUND(AVERAGE(Zinsswaps!O239:O322)+'iBoxx Extrapolation'!$I322,2)</f>
        <v>3.36</v>
      </c>
      <c r="P322" s="13">
        <f>ROUND(AVERAGE(Zinsswaps!P239:P322)+'iBoxx Extrapolation'!$I322,2)</f>
        <v>3.38</v>
      </c>
      <c r="Q322" s="13">
        <f>ROUND(AVERAGE(Zinsswaps!Q239:Q322)+'iBoxx Extrapolation'!$I322,2)</f>
        <v>3.38</v>
      </c>
      <c r="R322" s="13">
        <f>ROUND(AVERAGE(Zinsswaps!R239:R322)+'iBoxx Extrapolation'!$I322,2)</f>
        <v>3.38</v>
      </c>
      <c r="S322" s="13">
        <f>ROUND(AVERAGE(Zinsswaps!S239:S322)+'iBoxx Extrapolation'!$I322,2)</f>
        <v>3.38</v>
      </c>
      <c r="T322" s="13">
        <f>ROUND(AVERAGE(Zinsswaps!T239:T322)+'iBoxx Extrapolation'!$I322,2)</f>
        <v>3.38</v>
      </c>
      <c r="U322" s="13">
        <f>ROUND(AVERAGE(Zinsswaps!U239:U322)+'iBoxx Extrapolation'!$I322,2)</f>
        <v>3.38</v>
      </c>
      <c r="V322" s="13">
        <f>ROUND(AVERAGE(Zinsswaps!V239:V322)+'iBoxx Extrapolation'!$I322,2)</f>
        <v>3.36</v>
      </c>
      <c r="W322" s="13">
        <f>ROUND(AVERAGE(Zinsswaps!W239:W322)+'iBoxx Extrapolation'!$I322,2)</f>
        <v>3.34</v>
      </c>
      <c r="X322" s="13">
        <f>ROUND(AVERAGE(Zinsswaps!X239:X322)+'iBoxx Extrapolation'!$I322,2)</f>
        <v>3.33</v>
      </c>
      <c r="Y322" s="13">
        <f>ROUND(AVERAGE(Zinsswaps!Y239:Y322)+'iBoxx Extrapolation'!$I322,2)</f>
        <v>3.32</v>
      </c>
      <c r="Z322" s="13">
        <f>ROUND(AVERAGE(Zinsswaps!Z239:Z322)+'iBoxx Extrapolation'!$I322,2)</f>
        <v>3.3</v>
      </c>
      <c r="AA322" s="13">
        <f>ROUND(AVERAGE(Zinsswaps!AA239:AA322)+'iBoxx Extrapolation'!$I322,2)</f>
        <v>3.28</v>
      </c>
      <c r="AB322" s="13">
        <f>ROUND(AVERAGE(Zinsswaps!AB239:AB322)+'iBoxx Extrapolation'!$I322,2)</f>
        <v>3.26</v>
      </c>
      <c r="AC322" s="13">
        <f>ROUND(AVERAGE(Zinsswaps!AC239:AC322)+'iBoxx Extrapolation'!$I322,2)</f>
        <v>3.25</v>
      </c>
      <c r="AD322" s="13">
        <f>ROUND(AVERAGE(Zinsswaps!AD239:AD322)+'iBoxx Extrapolation'!$I322,2)</f>
        <v>3.23</v>
      </c>
      <c r="AE322" s="13">
        <f>ROUND(AVERAGE(Zinsswaps!AE239:AE322)+'iBoxx Extrapolation'!$I322,2)</f>
        <v>3.21</v>
      </c>
      <c r="AF322" s="13">
        <f>ROUND(AVERAGE(Zinsswaps!AF239:AF322)+'iBoxx Extrapolation'!$I322,2)</f>
        <v>3.19</v>
      </c>
      <c r="AG322" s="13">
        <f>ROUND(AVERAGE(Zinsswaps!AG239:AG322)+'iBoxx Extrapolation'!$I322,2)</f>
        <v>3.17</v>
      </c>
      <c r="AH322" s="13">
        <f>ROUND(AVERAGE(Zinsswaps!AH239:AH322)+'iBoxx Extrapolation'!$I322,2)</f>
        <v>3.15</v>
      </c>
      <c r="AI322" s="13">
        <f>ROUND(AVERAGE(Zinsswaps!AI239:AI322)+'iBoxx Extrapolation'!$I322,2)</f>
        <v>3.14</v>
      </c>
      <c r="AJ322" s="13">
        <f>ROUND(AVERAGE(Zinsswaps!AJ239:AJ322)+'iBoxx Extrapolation'!$I322,2)</f>
        <v>3.12</v>
      </c>
      <c r="AK322" s="13">
        <f>ROUND(AVERAGE(Zinsswaps!AK239:AK322)+'iBoxx Extrapolation'!$I322,2)</f>
        <v>3.11</v>
      </c>
      <c r="AL322" s="13">
        <f>ROUND(AVERAGE(Zinsswaps!AL239:AL322)+'iBoxx Extrapolation'!$I322,2)</f>
        <v>3.09</v>
      </c>
      <c r="AM322" s="13">
        <f>ROUND(AVERAGE(Zinsswaps!AM239:AM322)+'iBoxx Extrapolation'!$I322,2)</f>
        <v>3.08</v>
      </c>
      <c r="AN322" s="13">
        <f>ROUND(AVERAGE(Zinsswaps!AN239:AN322)+'iBoxx Extrapolation'!$I322,2)</f>
        <v>3.06</v>
      </c>
      <c r="AO322" s="13">
        <f>ROUND(AVERAGE(Zinsswaps!AO239:AO322)+'iBoxx Extrapolation'!$I322,2)</f>
        <v>3.05</v>
      </c>
      <c r="AP322" s="13">
        <f>ROUND(AVERAGE(Zinsswaps!AP239:AP322)+'iBoxx Extrapolation'!$I322,2)</f>
        <v>3.03</v>
      </c>
      <c r="AQ322" s="13">
        <f>ROUND(AVERAGE(Zinsswaps!AQ239:AQ322)+'iBoxx Extrapolation'!$I322,2)</f>
        <v>3.01</v>
      </c>
      <c r="AR322" s="13">
        <f>ROUND(AVERAGE(Zinsswaps!AR239:AR322)+'iBoxx Extrapolation'!$I322,2)</f>
        <v>2.99</v>
      </c>
      <c r="AS322" s="13">
        <f>ROUND(AVERAGE(Zinsswaps!AS239:AS322)+'iBoxx Extrapolation'!$I322,2)</f>
        <v>2.97</v>
      </c>
      <c r="AT322" s="13">
        <f>ROUND(AVERAGE(Zinsswaps!AT239:AT322)+'iBoxx Extrapolation'!$I322,2)</f>
        <v>2.96</v>
      </c>
      <c r="AU322" s="13">
        <f>ROUND(AVERAGE(Zinsswaps!AU239:AU322)+'iBoxx Extrapolation'!$I322,2)</f>
        <v>2.94</v>
      </c>
      <c r="AV322" s="13">
        <f>ROUND(AVERAGE(Zinsswaps!AV239:AV322)+'iBoxx Extrapolation'!$I322,2)</f>
        <v>2.92</v>
      </c>
      <c r="AW322" s="13">
        <f>ROUND(AVERAGE(Zinsswaps!AW239:AW322)+'iBoxx Extrapolation'!$I322,2)</f>
        <v>2.91</v>
      </c>
      <c r="AX322" s="13">
        <f>ROUND(AVERAGE(Zinsswaps!AX239:AX322)+'iBoxx Extrapolation'!$I322,2)</f>
        <v>2.89</v>
      </c>
      <c r="AY322" s="13">
        <f>ROUND(AVERAGE(Zinsswaps!AY239:AY322)+'iBoxx Extrapolation'!$I322,2)</f>
        <v>2.88</v>
      </c>
    </row>
    <row r="323" spans="1:51" s="16" customFormat="1" x14ac:dyDescent="0.2">
      <c r="A323" s="12">
        <v>47057</v>
      </c>
      <c r="B323" s="13">
        <f>ROUND(AVERAGE(Zinsswaps!B240:B323)+'iBoxx Extrapolation'!$I323,2)</f>
        <v>3.04</v>
      </c>
      <c r="C323" s="13">
        <f>ROUND(AVERAGE(Zinsswaps!C240:C323)+'iBoxx Extrapolation'!$I323,2)</f>
        <v>3.01</v>
      </c>
      <c r="D323" s="13">
        <f>ROUND(AVERAGE(Zinsswaps!D240:D323)+'iBoxx Extrapolation'!$I323,2)</f>
        <v>3</v>
      </c>
      <c r="E323" s="13">
        <f>ROUND(AVERAGE(Zinsswaps!E240:E323)+'iBoxx Extrapolation'!$I323,2)</f>
        <v>3.02</v>
      </c>
      <c r="F323" s="13">
        <f>ROUND(AVERAGE(Zinsswaps!F240:F323)+'iBoxx Extrapolation'!$I323,2)</f>
        <v>3.05</v>
      </c>
      <c r="G323" s="13">
        <f>ROUND(AVERAGE(Zinsswaps!G240:G323)+'iBoxx Extrapolation'!$I323,2)</f>
        <v>3.1</v>
      </c>
      <c r="H323" s="13">
        <f>ROUND(AVERAGE(Zinsswaps!H240:H323)+'iBoxx Extrapolation'!$I323,2)</f>
        <v>3.14</v>
      </c>
      <c r="I323" s="13">
        <f>ROUND(AVERAGE(Zinsswaps!I240:I323)+'iBoxx Extrapolation'!$I323,2)</f>
        <v>3.18</v>
      </c>
      <c r="J323" s="13">
        <f>ROUND(AVERAGE(Zinsswaps!J240:J323)+'iBoxx Extrapolation'!$I323,2)</f>
        <v>3.23</v>
      </c>
      <c r="K323" s="13">
        <f>ROUND(AVERAGE(Zinsswaps!K240:K323)+'iBoxx Extrapolation'!$I323,2)</f>
        <v>3.27</v>
      </c>
      <c r="L323" s="13">
        <f>ROUND(AVERAGE(Zinsswaps!L240:L323)+'iBoxx Extrapolation'!$I323,2)</f>
        <v>3.31</v>
      </c>
      <c r="M323" s="13">
        <f>ROUND(AVERAGE(Zinsswaps!M240:M323)+'iBoxx Extrapolation'!$I323,2)</f>
        <v>3.35</v>
      </c>
      <c r="N323" s="13">
        <f>ROUND(AVERAGE(Zinsswaps!N240:N323)+'iBoxx Extrapolation'!$I323,2)</f>
        <v>3.37</v>
      </c>
      <c r="O323" s="13">
        <f>ROUND(AVERAGE(Zinsswaps!O240:O323)+'iBoxx Extrapolation'!$I323,2)</f>
        <v>3.4</v>
      </c>
      <c r="P323" s="13">
        <f>ROUND(AVERAGE(Zinsswaps!P240:P323)+'iBoxx Extrapolation'!$I323,2)</f>
        <v>3.42</v>
      </c>
      <c r="Q323" s="13">
        <f>ROUND(AVERAGE(Zinsswaps!Q240:Q323)+'iBoxx Extrapolation'!$I323,2)</f>
        <v>3.42</v>
      </c>
      <c r="R323" s="13">
        <f>ROUND(AVERAGE(Zinsswaps!R240:R323)+'iBoxx Extrapolation'!$I323,2)</f>
        <v>3.42</v>
      </c>
      <c r="S323" s="13">
        <f>ROUND(AVERAGE(Zinsswaps!S240:S323)+'iBoxx Extrapolation'!$I323,2)</f>
        <v>3.42</v>
      </c>
      <c r="T323" s="13">
        <f>ROUND(AVERAGE(Zinsswaps!T240:T323)+'iBoxx Extrapolation'!$I323,2)</f>
        <v>3.42</v>
      </c>
      <c r="U323" s="13">
        <f>ROUND(AVERAGE(Zinsswaps!U240:U323)+'iBoxx Extrapolation'!$I323,2)</f>
        <v>3.42</v>
      </c>
      <c r="V323" s="13">
        <f>ROUND(AVERAGE(Zinsswaps!V240:V323)+'iBoxx Extrapolation'!$I323,2)</f>
        <v>3.4</v>
      </c>
      <c r="W323" s="13">
        <f>ROUND(AVERAGE(Zinsswaps!W240:W323)+'iBoxx Extrapolation'!$I323,2)</f>
        <v>3.38</v>
      </c>
      <c r="X323" s="13">
        <f>ROUND(AVERAGE(Zinsswaps!X240:X323)+'iBoxx Extrapolation'!$I323,2)</f>
        <v>3.37</v>
      </c>
      <c r="Y323" s="13">
        <f>ROUND(AVERAGE(Zinsswaps!Y240:Y323)+'iBoxx Extrapolation'!$I323,2)</f>
        <v>3.35</v>
      </c>
      <c r="Z323" s="13">
        <f>ROUND(AVERAGE(Zinsswaps!Z240:Z323)+'iBoxx Extrapolation'!$I323,2)</f>
        <v>3.34</v>
      </c>
      <c r="AA323" s="13">
        <f>ROUND(AVERAGE(Zinsswaps!AA240:AA323)+'iBoxx Extrapolation'!$I323,2)</f>
        <v>3.32</v>
      </c>
      <c r="AB323" s="13">
        <f>ROUND(AVERAGE(Zinsswaps!AB240:AB323)+'iBoxx Extrapolation'!$I323,2)</f>
        <v>3.3</v>
      </c>
      <c r="AC323" s="13">
        <f>ROUND(AVERAGE(Zinsswaps!AC240:AC323)+'iBoxx Extrapolation'!$I323,2)</f>
        <v>3.28</v>
      </c>
      <c r="AD323" s="13">
        <f>ROUND(AVERAGE(Zinsswaps!AD240:AD323)+'iBoxx Extrapolation'!$I323,2)</f>
        <v>3.27</v>
      </c>
      <c r="AE323" s="13">
        <f>ROUND(AVERAGE(Zinsswaps!AE240:AE323)+'iBoxx Extrapolation'!$I323,2)</f>
        <v>3.25</v>
      </c>
      <c r="AF323" s="13">
        <f>ROUND(AVERAGE(Zinsswaps!AF240:AF323)+'iBoxx Extrapolation'!$I323,2)</f>
        <v>3.23</v>
      </c>
      <c r="AG323" s="13">
        <f>ROUND(AVERAGE(Zinsswaps!AG240:AG323)+'iBoxx Extrapolation'!$I323,2)</f>
        <v>3.21</v>
      </c>
      <c r="AH323" s="13">
        <f>ROUND(AVERAGE(Zinsswaps!AH240:AH323)+'iBoxx Extrapolation'!$I323,2)</f>
        <v>3.19</v>
      </c>
      <c r="AI323" s="13">
        <f>ROUND(AVERAGE(Zinsswaps!AI240:AI323)+'iBoxx Extrapolation'!$I323,2)</f>
        <v>3.18</v>
      </c>
      <c r="AJ323" s="13">
        <f>ROUND(AVERAGE(Zinsswaps!AJ240:AJ323)+'iBoxx Extrapolation'!$I323,2)</f>
        <v>3.16</v>
      </c>
      <c r="AK323" s="13">
        <f>ROUND(AVERAGE(Zinsswaps!AK240:AK323)+'iBoxx Extrapolation'!$I323,2)</f>
        <v>3.14</v>
      </c>
      <c r="AL323" s="13">
        <f>ROUND(AVERAGE(Zinsswaps!AL240:AL323)+'iBoxx Extrapolation'!$I323,2)</f>
        <v>3.13</v>
      </c>
      <c r="AM323" s="13">
        <f>ROUND(AVERAGE(Zinsswaps!AM240:AM323)+'iBoxx Extrapolation'!$I323,2)</f>
        <v>3.12</v>
      </c>
      <c r="AN323" s="13">
        <f>ROUND(AVERAGE(Zinsswaps!AN240:AN323)+'iBoxx Extrapolation'!$I323,2)</f>
        <v>3.1</v>
      </c>
      <c r="AO323" s="13">
        <f>ROUND(AVERAGE(Zinsswaps!AO240:AO323)+'iBoxx Extrapolation'!$I323,2)</f>
        <v>3.09</v>
      </c>
      <c r="AP323" s="13">
        <f>ROUND(AVERAGE(Zinsswaps!AP240:AP323)+'iBoxx Extrapolation'!$I323,2)</f>
        <v>3.07</v>
      </c>
      <c r="AQ323" s="13">
        <f>ROUND(AVERAGE(Zinsswaps!AQ240:AQ323)+'iBoxx Extrapolation'!$I323,2)</f>
        <v>3.05</v>
      </c>
      <c r="AR323" s="13">
        <f>ROUND(AVERAGE(Zinsswaps!AR240:AR323)+'iBoxx Extrapolation'!$I323,2)</f>
        <v>3.03</v>
      </c>
      <c r="AS323" s="13">
        <f>ROUND(AVERAGE(Zinsswaps!AS240:AS323)+'iBoxx Extrapolation'!$I323,2)</f>
        <v>3.01</v>
      </c>
      <c r="AT323" s="13">
        <f>ROUND(AVERAGE(Zinsswaps!AT240:AT323)+'iBoxx Extrapolation'!$I323,2)</f>
        <v>2.99</v>
      </c>
      <c r="AU323" s="13">
        <f>ROUND(AVERAGE(Zinsswaps!AU240:AU323)+'iBoxx Extrapolation'!$I323,2)</f>
        <v>2.98</v>
      </c>
      <c r="AV323" s="13">
        <f>ROUND(AVERAGE(Zinsswaps!AV240:AV323)+'iBoxx Extrapolation'!$I323,2)</f>
        <v>2.96</v>
      </c>
      <c r="AW323" s="13">
        <f>ROUND(AVERAGE(Zinsswaps!AW240:AW323)+'iBoxx Extrapolation'!$I323,2)</f>
        <v>2.95</v>
      </c>
      <c r="AX323" s="13">
        <f>ROUND(AVERAGE(Zinsswaps!AX240:AX323)+'iBoxx Extrapolation'!$I323,2)</f>
        <v>2.93</v>
      </c>
      <c r="AY323" s="13">
        <f>ROUND(AVERAGE(Zinsswaps!AY240:AY323)+'iBoxx Extrapolation'!$I323,2)</f>
        <v>2.92</v>
      </c>
    </row>
    <row r="324" spans="1:51" s="16" customFormat="1" x14ac:dyDescent="0.2">
      <c r="A324" s="12">
        <v>47087</v>
      </c>
      <c r="B324" s="13">
        <f>ROUND(AVERAGE(Zinsswaps!B241:B324)+'iBoxx Extrapolation'!$I324,2)</f>
        <v>3.08</v>
      </c>
      <c r="C324" s="13">
        <f>ROUND(AVERAGE(Zinsswaps!C241:C324)+'iBoxx Extrapolation'!$I324,2)</f>
        <v>3.04</v>
      </c>
      <c r="D324" s="13">
        <f>ROUND(AVERAGE(Zinsswaps!D241:D324)+'iBoxx Extrapolation'!$I324,2)</f>
        <v>3.03</v>
      </c>
      <c r="E324" s="13">
        <f>ROUND(AVERAGE(Zinsswaps!E241:E324)+'iBoxx Extrapolation'!$I324,2)</f>
        <v>3.06</v>
      </c>
      <c r="F324" s="13">
        <f>ROUND(AVERAGE(Zinsswaps!F241:F324)+'iBoxx Extrapolation'!$I324,2)</f>
        <v>3.09</v>
      </c>
      <c r="G324" s="13">
        <f>ROUND(AVERAGE(Zinsswaps!G241:G324)+'iBoxx Extrapolation'!$I324,2)</f>
        <v>3.13</v>
      </c>
      <c r="H324" s="13">
        <f>ROUND(AVERAGE(Zinsswaps!H241:H324)+'iBoxx Extrapolation'!$I324,2)</f>
        <v>3.17</v>
      </c>
      <c r="I324" s="13">
        <f>ROUND(AVERAGE(Zinsswaps!I241:I324)+'iBoxx Extrapolation'!$I324,2)</f>
        <v>3.22</v>
      </c>
      <c r="J324" s="13">
        <f>ROUND(AVERAGE(Zinsswaps!J241:J324)+'iBoxx Extrapolation'!$I324,2)</f>
        <v>3.26</v>
      </c>
      <c r="K324" s="13">
        <f>ROUND(AVERAGE(Zinsswaps!K241:K324)+'iBoxx Extrapolation'!$I324,2)</f>
        <v>3.3</v>
      </c>
      <c r="L324" s="13">
        <f>ROUND(AVERAGE(Zinsswaps!L241:L324)+'iBoxx Extrapolation'!$I324,2)</f>
        <v>3.34</v>
      </c>
      <c r="M324" s="13">
        <f>ROUND(AVERAGE(Zinsswaps!M241:M324)+'iBoxx Extrapolation'!$I324,2)</f>
        <v>3.38</v>
      </c>
      <c r="N324" s="13">
        <f>ROUND(AVERAGE(Zinsswaps!N241:N324)+'iBoxx Extrapolation'!$I324,2)</f>
        <v>3.41</v>
      </c>
      <c r="O324" s="13">
        <f>ROUND(AVERAGE(Zinsswaps!O241:O324)+'iBoxx Extrapolation'!$I324,2)</f>
        <v>3.43</v>
      </c>
      <c r="P324" s="13">
        <f>ROUND(AVERAGE(Zinsswaps!P241:P324)+'iBoxx Extrapolation'!$I324,2)</f>
        <v>3.46</v>
      </c>
      <c r="Q324" s="13">
        <f>ROUND(AVERAGE(Zinsswaps!Q241:Q324)+'iBoxx Extrapolation'!$I324,2)</f>
        <v>3.45</v>
      </c>
      <c r="R324" s="13">
        <f>ROUND(AVERAGE(Zinsswaps!R241:R324)+'iBoxx Extrapolation'!$I324,2)</f>
        <v>3.45</v>
      </c>
      <c r="S324" s="13">
        <f>ROUND(AVERAGE(Zinsswaps!S241:S324)+'iBoxx Extrapolation'!$I324,2)</f>
        <v>3.45</v>
      </c>
      <c r="T324" s="13">
        <f>ROUND(AVERAGE(Zinsswaps!T241:T324)+'iBoxx Extrapolation'!$I324,2)</f>
        <v>3.45</v>
      </c>
      <c r="U324" s="13">
        <f>ROUND(AVERAGE(Zinsswaps!U241:U324)+'iBoxx Extrapolation'!$I324,2)</f>
        <v>3.45</v>
      </c>
      <c r="V324" s="13">
        <f>ROUND(AVERAGE(Zinsswaps!V241:V324)+'iBoxx Extrapolation'!$I324,2)</f>
        <v>3.44</v>
      </c>
      <c r="W324" s="13">
        <f>ROUND(AVERAGE(Zinsswaps!W241:W324)+'iBoxx Extrapolation'!$I324,2)</f>
        <v>3.42</v>
      </c>
      <c r="X324" s="13">
        <f>ROUND(AVERAGE(Zinsswaps!X241:X324)+'iBoxx Extrapolation'!$I324,2)</f>
        <v>3.4</v>
      </c>
      <c r="Y324" s="13">
        <f>ROUND(AVERAGE(Zinsswaps!Y241:Y324)+'iBoxx Extrapolation'!$I324,2)</f>
        <v>3.39</v>
      </c>
      <c r="Z324" s="13">
        <f>ROUND(AVERAGE(Zinsswaps!Z241:Z324)+'iBoxx Extrapolation'!$I324,2)</f>
        <v>3.38</v>
      </c>
      <c r="AA324" s="13">
        <f>ROUND(AVERAGE(Zinsswaps!AA241:AA324)+'iBoxx Extrapolation'!$I324,2)</f>
        <v>3.36</v>
      </c>
      <c r="AB324" s="13">
        <f>ROUND(AVERAGE(Zinsswaps!AB241:AB324)+'iBoxx Extrapolation'!$I324,2)</f>
        <v>3.34</v>
      </c>
      <c r="AC324" s="13">
        <f>ROUND(AVERAGE(Zinsswaps!AC241:AC324)+'iBoxx Extrapolation'!$I324,2)</f>
        <v>3.32</v>
      </c>
      <c r="AD324" s="13">
        <f>ROUND(AVERAGE(Zinsswaps!AD241:AD324)+'iBoxx Extrapolation'!$I324,2)</f>
        <v>3.3</v>
      </c>
      <c r="AE324" s="13">
        <f>ROUND(AVERAGE(Zinsswaps!AE241:AE324)+'iBoxx Extrapolation'!$I324,2)</f>
        <v>3.29</v>
      </c>
      <c r="AF324" s="13">
        <f>ROUND(AVERAGE(Zinsswaps!AF241:AF324)+'iBoxx Extrapolation'!$I324,2)</f>
        <v>3.27</v>
      </c>
      <c r="AG324" s="13">
        <f>ROUND(AVERAGE(Zinsswaps!AG241:AG324)+'iBoxx Extrapolation'!$I324,2)</f>
        <v>3.25</v>
      </c>
      <c r="AH324" s="13">
        <f>ROUND(AVERAGE(Zinsswaps!AH241:AH324)+'iBoxx Extrapolation'!$I324,2)</f>
        <v>3.23</v>
      </c>
      <c r="AI324" s="13">
        <f>ROUND(AVERAGE(Zinsswaps!AI241:AI324)+'iBoxx Extrapolation'!$I324,2)</f>
        <v>3.21</v>
      </c>
      <c r="AJ324" s="13">
        <f>ROUND(AVERAGE(Zinsswaps!AJ241:AJ324)+'iBoxx Extrapolation'!$I324,2)</f>
        <v>3.2</v>
      </c>
      <c r="AK324" s="13">
        <f>ROUND(AVERAGE(Zinsswaps!AK241:AK324)+'iBoxx Extrapolation'!$I324,2)</f>
        <v>3.18</v>
      </c>
      <c r="AL324" s="13">
        <f>ROUND(AVERAGE(Zinsswaps!AL241:AL324)+'iBoxx Extrapolation'!$I324,2)</f>
        <v>3.17</v>
      </c>
      <c r="AM324" s="13">
        <f>ROUND(AVERAGE(Zinsswaps!AM241:AM324)+'iBoxx Extrapolation'!$I324,2)</f>
        <v>3.15</v>
      </c>
      <c r="AN324" s="13">
        <f>ROUND(AVERAGE(Zinsswaps!AN241:AN324)+'iBoxx Extrapolation'!$I324,2)</f>
        <v>3.14</v>
      </c>
      <c r="AO324" s="13">
        <f>ROUND(AVERAGE(Zinsswaps!AO241:AO324)+'iBoxx Extrapolation'!$I324,2)</f>
        <v>3.13</v>
      </c>
      <c r="AP324" s="13">
        <f>ROUND(AVERAGE(Zinsswaps!AP241:AP324)+'iBoxx Extrapolation'!$I324,2)</f>
        <v>3.11</v>
      </c>
      <c r="AQ324" s="13">
        <f>ROUND(AVERAGE(Zinsswaps!AQ241:AQ324)+'iBoxx Extrapolation'!$I324,2)</f>
        <v>3.09</v>
      </c>
      <c r="AR324" s="13">
        <f>ROUND(AVERAGE(Zinsswaps!AR241:AR324)+'iBoxx Extrapolation'!$I324,2)</f>
        <v>3.07</v>
      </c>
      <c r="AS324" s="13">
        <f>ROUND(AVERAGE(Zinsswaps!AS241:AS324)+'iBoxx Extrapolation'!$I324,2)</f>
        <v>3.05</v>
      </c>
      <c r="AT324" s="13">
        <f>ROUND(AVERAGE(Zinsswaps!AT241:AT324)+'iBoxx Extrapolation'!$I324,2)</f>
        <v>3.03</v>
      </c>
      <c r="AU324" s="13">
        <f>ROUND(AVERAGE(Zinsswaps!AU241:AU324)+'iBoxx Extrapolation'!$I324,2)</f>
        <v>3.01</v>
      </c>
      <c r="AV324" s="13">
        <f>ROUND(AVERAGE(Zinsswaps!AV241:AV324)+'iBoxx Extrapolation'!$I324,2)</f>
        <v>3</v>
      </c>
      <c r="AW324" s="13">
        <f>ROUND(AVERAGE(Zinsswaps!AW241:AW324)+'iBoxx Extrapolation'!$I324,2)</f>
        <v>2.98</v>
      </c>
      <c r="AX324" s="13">
        <f>ROUND(AVERAGE(Zinsswaps!AX241:AX324)+'iBoxx Extrapolation'!$I324,2)</f>
        <v>2.97</v>
      </c>
      <c r="AY324" s="13">
        <f>ROUND(AVERAGE(Zinsswaps!AY241:AY324)+'iBoxx Extrapolation'!$I324,2)</f>
        <v>2.95</v>
      </c>
    </row>
    <row r="325" spans="1:51" s="16" customFormat="1" x14ac:dyDescent="0.2">
      <c r="A325" s="12">
        <v>47118</v>
      </c>
      <c r="B325" s="13">
        <f>ROUND(AVERAGE(Zinsswaps!B242:B325)+'iBoxx Extrapolation'!$I325,2)</f>
        <v>3.11</v>
      </c>
      <c r="C325" s="13">
        <f>ROUND(AVERAGE(Zinsswaps!C242:C325)+'iBoxx Extrapolation'!$I325,2)</f>
        <v>3.07</v>
      </c>
      <c r="D325" s="13">
        <f>ROUND(AVERAGE(Zinsswaps!D242:D325)+'iBoxx Extrapolation'!$I325,2)</f>
        <v>3.07</v>
      </c>
      <c r="E325" s="13">
        <f>ROUND(AVERAGE(Zinsswaps!E242:E325)+'iBoxx Extrapolation'!$I325,2)</f>
        <v>3.09</v>
      </c>
      <c r="F325" s="13">
        <f>ROUND(AVERAGE(Zinsswaps!F242:F325)+'iBoxx Extrapolation'!$I325,2)</f>
        <v>3.12</v>
      </c>
      <c r="G325" s="13">
        <f>ROUND(AVERAGE(Zinsswaps!G242:G325)+'iBoxx Extrapolation'!$I325,2)</f>
        <v>3.16</v>
      </c>
      <c r="H325" s="13">
        <f>ROUND(AVERAGE(Zinsswaps!H242:H325)+'iBoxx Extrapolation'!$I325,2)</f>
        <v>3.2</v>
      </c>
      <c r="I325" s="13">
        <f>ROUND(AVERAGE(Zinsswaps!I242:I325)+'iBoxx Extrapolation'!$I325,2)</f>
        <v>3.25</v>
      </c>
      <c r="J325" s="13">
        <f>ROUND(AVERAGE(Zinsswaps!J242:J325)+'iBoxx Extrapolation'!$I325,2)</f>
        <v>3.29</v>
      </c>
      <c r="K325" s="13">
        <f>ROUND(AVERAGE(Zinsswaps!K242:K325)+'iBoxx Extrapolation'!$I325,2)</f>
        <v>3.34</v>
      </c>
      <c r="L325" s="13">
        <f>ROUND(AVERAGE(Zinsswaps!L242:L325)+'iBoxx Extrapolation'!$I325,2)</f>
        <v>3.38</v>
      </c>
      <c r="M325" s="13">
        <f>ROUND(AVERAGE(Zinsswaps!M242:M325)+'iBoxx Extrapolation'!$I325,2)</f>
        <v>3.41</v>
      </c>
      <c r="N325" s="13">
        <f>ROUND(AVERAGE(Zinsswaps!N242:N325)+'iBoxx Extrapolation'!$I325,2)</f>
        <v>3.44</v>
      </c>
      <c r="O325" s="13">
        <f>ROUND(AVERAGE(Zinsswaps!O242:O325)+'iBoxx Extrapolation'!$I325,2)</f>
        <v>3.47</v>
      </c>
      <c r="P325" s="13">
        <f>ROUND(AVERAGE(Zinsswaps!P242:P325)+'iBoxx Extrapolation'!$I325,2)</f>
        <v>3.49</v>
      </c>
      <c r="Q325" s="13">
        <f>ROUND(AVERAGE(Zinsswaps!Q242:Q325)+'iBoxx Extrapolation'!$I325,2)</f>
        <v>3.49</v>
      </c>
      <c r="R325" s="13">
        <f>ROUND(AVERAGE(Zinsswaps!R242:R325)+'iBoxx Extrapolation'!$I325,2)</f>
        <v>3.49</v>
      </c>
      <c r="S325" s="13">
        <f>ROUND(AVERAGE(Zinsswaps!S242:S325)+'iBoxx Extrapolation'!$I325,2)</f>
        <v>3.49</v>
      </c>
      <c r="T325" s="13">
        <f>ROUND(AVERAGE(Zinsswaps!T242:T325)+'iBoxx Extrapolation'!$I325,2)</f>
        <v>3.49</v>
      </c>
      <c r="U325" s="13">
        <f>ROUND(AVERAGE(Zinsswaps!U242:U325)+'iBoxx Extrapolation'!$I325,2)</f>
        <v>3.49</v>
      </c>
      <c r="V325" s="13">
        <f>ROUND(AVERAGE(Zinsswaps!V242:V325)+'iBoxx Extrapolation'!$I325,2)</f>
        <v>3.47</v>
      </c>
      <c r="W325" s="13">
        <f>ROUND(AVERAGE(Zinsswaps!W242:W325)+'iBoxx Extrapolation'!$I325,2)</f>
        <v>3.45</v>
      </c>
      <c r="X325" s="13">
        <f>ROUND(AVERAGE(Zinsswaps!X242:X325)+'iBoxx Extrapolation'!$I325,2)</f>
        <v>3.44</v>
      </c>
      <c r="Y325" s="13">
        <f>ROUND(AVERAGE(Zinsswaps!Y242:Y325)+'iBoxx Extrapolation'!$I325,2)</f>
        <v>3.42</v>
      </c>
      <c r="Z325" s="13">
        <f>ROUND(AVERAGE(Zinsswaps!Z242:Z325)+'iBoxx Extrapolation'!$I325,2)</f>
        <v>3.41</v>
      </c>
      <c r="AA325" s="13">
        <f>ROUND(AVERAGE(Zinsswaps!AA242:AA325)+'iBoxx Extrapolation'!$I325,2)</f>
        <v>3.39</v>
      </c>
      <c r="AB325" s="13">
        <f>ROUND(AVERAGE(Zinsswaps!AB242:AB325)+'iBoxx Extrapolation'!$I325,2)</f>
        <v>3.37</v>
      </c>
      <c r="AC325" s="13">
        <f>ROUND(AVERAGE(Zinsswaps!AC242:AC325)+'iBoxx Extrapolation'!$I325,2)</f>
        <v>3.35</v>
      </c>
      <c r="AD325" s="13">
        <f>ROUND(AVERAGE(Zinsswaps!AD242:AD325)+'iBoxx Extrapolation'!$I325,2)</f>
        <v>3.34</v>
      </c>
      <c r="AE325" s="13">
        <f>ROUND(AVERAGE(Zinsswaps!AE242:AE325)+'iBoxx Extrapolation'!$I325,2)</f>
        <v>3.32</v>
      </c>
      <c r="AF325" s="13">
        <f>ROUND(AVERAGE(Zinsswaps!AF242:AF325)+'iBoxx Extrapolation'!$I325,2)</f>
        <v>3.3</v>
      </c>
      <c r="AG325" s="13">
        <f>ROUND(AVERAGE(Zinsswaps!AG242:AG325)+'iBoxx Extrapolation'!$I325,2)</f>
        <v>3.28</v>
      </c>
      <c r="AH325" s="13">
        <f>ROUND(AVERAGE(Zinsswaps!AH242:AH325)+'iBoxx Extrapolation'!$I325,2)</f>
        <v>3.26</v>
      </c>
      <c r="AI325" s="13">
        <f>ROUND(AVERAGE(Zinsswaps!AI242:AI325)+'iBoxx Extrapolation'!$I325,2)</f>
        <v>3.25</v>
      </c>
      <c r="AJ325" s="13">
        <f>ROUND(AVERAGE(Zinsswaps!AJ242:AJ325)+'iBoxx Extrapolation'!$I325,2)</f>
        <v>3.23</v>
      </c>
      <c r="AK325" s="13">
        <f>ROUND(AVERAGE(Zinsswaps!AK242:AK325)+'iBoxx Extrapolation'!$I325,2)</f>
        <v>3.21</v>
      </c>
      <c r="AL325" s="13">
        <f>ROUND(AVERAGE(Zinsswaps!AL242:AL325)+'iBoxx Extrapolation'!$I325,2)</f>
        <v>3.2</v>
      </c>
      <c r="AM325" s="13">
        <f>ROUND(AVERAGE(Zinsswaps!AM242:AM325)+'iBoxx Extrapolation'!$I325,2)</f>
        <v>3.19</v>
      </c>
      <c r="AN325" s="13">
        <f>ROUND(AVERAGE(Zinsswaps!AN242:AN325)+'iBoxx Extrapolation'!$I325,2)</f>
        <v>3.17</v>
      </c>
      <c r="AO325" s="13">
        <f>ROUND(AVERAGE(Zinsswaps!AO242:AO325)+'iBoxx Extrapolation'!$I325,2)</f>
        <v>3.16</v>
      </c>
      <c r="AP325" s="13">
        <f>ROUND(AVERAGE(Zinsswaps!AP242:AP325)+'iBoxx Extrapolation'!$I325,2)</f>
        <v>3.14</v>
      </c>
      <c r="AQ325" s="13">
        <f>ROUND(AVERAGE(Zinsswaps!AQ242:AQ325)+'iBoxx Extrapolation'!$I325,2)</f>
        <v>3.12</v>
      </c>
      <c r="AR325" s="13">
        <f>ROUND(AVERAGE(Zinsswaps!AR242:AR325)+'iBoxx Extrapolation'!$I325,2)</f>
        <v>3.1</v>
      </c>
      <c r="AS325" s="13">
        <f>ROUND(AVERAGE(Zinsswaps!AS242:AS325)+'iBoxx Extrapolation'!$I325,2)</f>
        <v>3.08</v>
      </c>
      <c r="AT325" s="13">
        <f>ROUND(AVERAGE(Zinsswaps!AT242:AT325)+'iBoxx Extrapolation'!$I325,2)</f>
        <v>3.06</v>
      </c>
      <c r="AU325" s="13">
        <f>ROUND(AVERAGE(Zinsswaps!AU242:AU325)+'iBoxx Extrapolation'!$I325,2)</f>
        <v>3.05</v>
      </c>
      <c r="AV325" s="13">
        <f>ROUND(AVERAGE(Zinsswaps!AV242:AV325)+'iBoxx Extrapolation'!$I325,2)</f>
        <v>3.03</v>
      </c>
      <c r="AW325" s="13">
        <f>ROUND(AVERAGE(Zinsswaps!AW242:AW325)+'iBoxx Extrapolation'!$I325,2)</f>
        <v>3.02</v>
      </c>
      <c r="AX325" s="13">
        <f>ROUND(AVERAGE(Zinsswaps!AX242:AX325)+'iBoxx Extrapolation'!$I325,2)</f>
        <v>3</v>
      </c>
      <c r="AY325" s="13">
        <f>ROUND(AVERAGE(Zinsswaps!AY242:AY325)+'iBoxx Extrapolation'!$I325,2)</f>
        <v>2.99</v>
      </c>
    </row>
    <row r="326" spans="1:51" s="16" customFormat="1" x14ac:dyDescent="0.2">
      <c r="A326" s="12">
        <v>47149</v>
      </c>
      <c r="B326" s="13">
        <f>ROUND(AVERAGE(Zinsswaps!B243:B326)+'iBoxx Extrapolation'!$I326,2)</f>
        <v>3.15</v>
      </c>
      <c r="C326" s="13">
        <f>ROUND(AVERAGE(Zinsswaps!C243:C326)+'iBoxx Extrapolation'!$I326,2)</f>
        <v>3.11</v>
      </c>
      <c r="D326" s="13">
        <f>ROUND(AVERAGE(Zinsswaps!D243:D326)+'iBoxx Extrapolation'!$I326,2)</f>
        <v>3.1</v>
      </c>
      <c r="E326" s="13">
        <f>ROUND(AVERAGE(Zinsswaps!E243:E326)+'iBoxx Extrapolation'!$I326,2)</f>
        <v>3.12</v>
      </c>
      <c r="F326" s="13">
        <f>ROUND(AVERAGE(Zinsswaps!F243:F326)+'iBoxx Extrapolation'!$I326,2)</f>
        <v>3.15</v>
      </c>
      <c r="G326" s="13">
        <f>ROUND(AVERAGE(Zinsswaps!G243:G326)+'iBoxx Extrapolation'!$I326,2)</f>
        <v>3.19</v>
      </c>
      <c r="H326" s="13">
        <f>ROUND(AVERAGE(Zinsswaps!H243:H326)+'iBoxx Extrapolation'!$I326,2)</f>
        <v>3.23</v>
      </c>
      <c r="I326" s="13">
        <f>ROUND(AVERAGE(Zinsswaps!I243:I326)+'iBoxx Extrapolation'!$I326,2)</f>
        <v>3.28</v>
      </c>
      <c r="J326" s="13">
        <f>ROUND(AVERAGE(Zinsswaps!J243:J326)+'iBoxx Extrapolation'!$I326,2)</f>
        <v>3.32</v>
      </c>
      <c r="K326" s="13">
        <f>ROUND(AVERAGE(Zinsswaps!K243:K326)+'iBoxx Extrapolation'!$I326,2)</f>
        <v>3.37</v>
      </c>
      <c r="L326" s="13">
        <f>ROUND(AVERAGE(Zinsswaps!L243:L326)+'iBoxx Extrapolation'!$I326,2)</f>
        <v>3.41</v>
      </c>
      <c r="M326" s="13">
        <f>ROUND(AVERAGE(Zinsswaps!M243:M326)+'iBoxx Extrapolation'!$I326,2)</f>
        <v>3.45</v>
      </c>
      <c r="N326" s="13">
        <f>ROUND(AVERAGE(Zinsswaps!N243:N326)+'iBoxx Extrapolation'!$I326,2)</f>
        <v>3.48</v>
      </c>
      <c r="O326" s="13">
        <f>ROUND(AVERAGE(Zinsswaps!O243:O326)+'iBoxx Extrapolation'!$I326,2)</f>
        <v>3.5</v>
      </c>
      <c r="P326" s="13">
        <f>ROUND(AVERAGE(Zinsswaps!P243:P326)+'iBoxx Extrapolation'!$I326,2)</f>
        <v>3.52</v>
      </c>
      <c r="Q326" s="13">
        <f>ROUND(AVERAGE(Zinsswaps!Q243:Q326)+'iBoxx Extrapolation'!$I326,2)</f>
        <v>3.52</v>
      </c>
      <c r="R326" s="13">
        <f>ROUND(AVERAGE(Zinsswaps!R243:R326)+'iBoxx Extrapolation'!$I326,2)</f>
        <v>3.52</v>
      </c>
      <c r="S326" s="13">
        <f>ROUND(AVERAGE(Zinsswaps!S243:S326)+'iBoxx Extrapolation'!$I326,2)</f>
        <v>3.52</v>
      </c>
      <c r="T326" s="13">
        <f>ROUND(AVERAGE(Zinsswaps!T243:T326)+'iBoxx Extrapolation'!$I326,2)</f>
        <v>3.52</v>
      </c>
      <c r="U326" s="13">
        <f>ROUND(AVERAGE(Zinsswaps!U243:U326)+'iBoxx Extrapolation'!$I326,2)</f>
        <v>3.52</v>
      </c>
      <c r="V326" s="13">
        <f>ROUND(AVERAGE(Zinsswaps!V243:V326)+'iBoxx Extrapolation'!$I326,2)</f>
        <v>3.5</v>
      </c>
      <c r="W326" s="13">
        <f>ROUND(AVERAGE(Zinsswaps!W243:W326)+'iBoxx Extrapolation'!$I326,2)</f>
        <v>3.49</v>
      </c>
      <c r="X326" s="13">
        <f>ROUND(AVERAGE(Zinsswaps!X243:X326)+'iBoxx Extrapolation'!$I326,2)</f>
        <v>3.47</v>
      </c>
      <c r="Y326" s="13">
        <f>ROUND(AVERAGE(Zinsswaps!Y243:Y326)+'iBoxx Extrapolation'!$I326,2)</f>
        <v>3.46</v>
      </c>
      <c r="Z326" s="13">
        <f>ROUND(AVERAGE(Zinsswaps!Z243:Z326)+'iBoxx Extrapolation'!$I326,2)</f>
        <v>3.45</v>
      </c>
      <c r="AA326" s="13">
        <f>ROUND(AVERAGE(Zinsswaps!AA243:AA326)+'iBoxx Extrapolation'!$I326,2)</f>
        <v>3.43</v>
      </c>
      <c r="AB326" s="13">
        <f>ROUND(AVERAGE(Zinsswaps!AB243:AB326)+'iBoxx Extrapolation'!$I326,2)</f>
        <v>3.41</v>
      </c>
      <c r="AC326" s="13">
        <f>ROUND(AVERAGE(Zinsswaps!AC243:AC326)+'iBoxx Extrapolation'!$I326,2)</f>
        <v>3.39</v>
      </c>
      <c r="AD326" s="13">
        <f>ROUND(AVERAGE(Zinsswaps!AD243:AD326)+'iBoxx Extrapolation'!$I326,2)</f>
        <v>3.37</v>
      </c>
      <c r="AE326" s="13">
        <f>ROUND(AVERAGE(Zinsswaps!AE243:AE326)+'iBoxx Extrapolation'!$I326,2)</f>
        <v>3.36</v>
      </c>
      <c r="AF326" s="13">
        <f>ROUND(AVERAGE(Zinsswaps!AF243:AF326)+'iBoxx Extrapolation'!$I326,2)</f>
        <v>3.34</v>
      </c>
      <c r="AG326" s="13">
        <f>ROUND(AVERAGE(Zinsswaps!AG243:AG326)+'iBoxx Extrapolation'!$I326,2)</f>
        <v>3.32</v>
      </c>
      <c r="AH326" s="13">
        <f>ROUND(AVERAGE(Zinsswaps!AH243:AH326)+'iBoxx Extrapolation'!$I326,2)</f>
        <v>3.3</v>
      </c>
      <c r="AI326" s="13">
        <f>ROUND(AVERAGE(Zinsswaps!AI243:AI326)+'iBoxx Extrapolation'!$I326,2)</f>
        <v>3.28</v>
      </c>
      <c r="AJ326" s="13">
        <f>ROUND(AVERAGE(Zinsswaps!AJ243:AJ326)+'iBoxx Extrapolation'!$I326,2)</f>
        <v>3.27</v>
      </c>
      <c r="AK326" s="13">
        <f>ROUND(AVERAGE(Zinsswaps!AK243:AK326)+'iBoxx Extrapolation'!$I326,2)</f>
        <v>3.25</v>
      </c>
      <c r="AL326" s="13">
        <f>ROUND(AVERAGE(Zinsswaps!AL243:AL326)+'iBoxx Extrapolation'!$I326,2)</f>
        <v>3.24</v>
      </c>
      <c r="AM326" s="13">
        <f>ROUND(AVERAGE(Zinsswaps!AM243:AM326)+'iBoxx Extrapolation'!$I326,2)</f>
        <v>3.22</v>
      </c>
      <c r="AN326" s="13">
        <f>ROUND(AVERAGE(Zinsswaps!AN243:AN326)+'iBoxx Extrapolation'!$I326,2)</f>
        <v>3.21</v>
      </c>
      <c r="AO326" s="13">
        <f>ROUND(AVERAGE(Zinsswaps!AO243:AO326)+'iBoxx Extrapolation'!$I326,2)</f>
        <v>3.2</v>
      </c>
      <c r="AP326" s="13">
        <f>ROUND(AVERAGE(Zinsswaps!AP243:AP326)+'iBoxx Extrapolation'!$I326,2)</f>
        <v>3.17</v>
      </c>
      <c r="AQ326" s="13">
        <f>ROUND(AVERAGE(Zinsswaps!AQ243:AQ326)+'iBoxx Extrapolation'!$I326,2)</f>
        <v>3.15</v>
      </c>
      <c r="AR326" s="13">
        <f>ROUND(AVERAGE(Zinsswaps!AR243:AR326)+'iBoxx Extrapolation'!$I326,2)</f>
        <v>3.13</v>
      </c>
      <c r="AS326" s="13">
        <f>ROUND(AVERAGE(Zinsswaps!AS243:AS326)+'iBoxx Extrapolation'!$I326,2)</f>
        <v>3.12</v>
      </c>
      <c r="AT326" s="13">
        <f>ROUND(AVERAGE(Zinsswaps!AT243:AT326)+'iBoxx Extrapolation'!$I326,2)</f>
        <v>3.1</v>
      </c>
      <c r="AU326" s="13">
        <f>ROUND(AVERAGE(Zinsswaps!AU243:AU326)+'iBoxx Extrapolation'!$I326,2)</f>
        <v>3.08</v>
      </c>
      <c r="AV326" s="13">
        <f>ROUND(AVERAGE(Zinsswaps!AV243:AV326)+'iBoxx Extrapolation'!$I326,2)</f>
        <v>3.06</v>
      </c>
      <c r="AW326" s="13">
        <f>ROUND(AVERAGE(Zinsswaps!AW243:AW326)+'iBoxx Extrapolation'!$I326,2)</f>
        <v>3.05</v>
      </c>
      <c r="AX326" s="13">
        <f>ROUND(AVERAGE(Zinsswaps!AX243:AX326)+'iBoxx Extrapolation'!$I326,2)</f>
        <v>3.03</v>
      </c>
      <c r="AY326" s="13">
        <f>ROUND(AVERAGE(Zinsswaps!AY243:AY326)+'iBoxx Extrapolation'!$I326,2)</f>
        <v>3.02</v>
      </c>
    </row>
    <row r="327" spans="1:51" s="16" customFormat="1" x14ac:dyDescent="0.2">
      <c r="A327" s="12">
        <v>47177</v>
      </c>
      <c r="B327" s="13">
        <f>ROUND(AVERAGE(Zinsswaps!B244:B327)+'iBoxx Extrapolation'!$I327,2)</f>
        <v>3.18</v>
      </c>
      <c r="C327" s="13">
        <f>ROUND(AVERAGE(Zinsswaps!C244:C327)+'iBoxx Extrapolation'!$I327,2)</f>
        <v>3.13</v>
      </c>
      <c r="D327" s="13">
        <f>ROUND(AVERAGE(Zinsswaps!D244:D327)+'iBoxx Extrapolation'!$I327,2)</f>
        <v>3.12</v>
      </c>
      <c r="E327" s="13">
        <f>ROUND(AVERAGE(Zinsswaps!E244:E327)+'iBoxx Extrapolation'!$I327,2)</f>
        <v>3.14</v>
      </c>
      <c r="F327" s="13">
        <f>ROUND(AVERAGE(Zinsswaps!F244:F327)+'iBoxx Extrapolation'!$I327,2)</f>
        <v>3.18</v>
      </c>
      <c r="G327" s="13">
        <f>ROUND(AVERAGE(Zinsswaps!G244:G327)+'iBoxx Extrapolation'!$I327,2)</f>
        <v>3.22</v>
      </c>
      <c r="H327" s="13">
        <f>ROUND(AVERAGE(Zinsswaps!H244:H327)+'iBoxx Extrapolation'!$I327,2)</f>
        <v>3.26</v>
      </c>
      <c r="I327" s="13">
        <f>ROUND(AVERAGE(Zinsswaps!I244:I327)+'iBoxx Extrapolation'!$I327,2)</f>
        <v>3.31</v>
      </c>
      <c r="J327" s="13">
        <f>ROUND(AVERAGE(Zinsswaps!J244:J327)+'iBoxx Extrapolation'!$I327,2)</f>
        <v>3.35</v>
      </c>
      <c r="K327" s="13">
        <f>ROUND(AVERAGE(Zinsswaps!K244:K327)+'iBoxx Extrapolation'!$I327,2)</f>
        <v>3.39</v>
      </c>
      <c r="L327" s="13">
        <f>ROUND(AVERAGE(Zinsswaps!L244:L327)+'iBoxx Extrapolation'!$I327,2)</f>
        <v>3.44</v>
      </c>
      <c r="M327" s="13">
        <f>ROUND(AVERAGE(Zinsswaps!M244:M327)+'iBoxx Extrapolation'!$I327,2)</f>
        <v>3.47</v>
      </c>
      <c r="N327" s="13">
        <f>ROUND(AVERAGE(Zinsswaps!N244:N327)+'iBoxx Extrapolation'!$I327,2)</f>
        <v>3.5</v>
      </c>
      <c r="O327" s="13">
        <f>ROUND(AVERAGE(Zinsswaps!O244:O327)+'iBoxx Extrapolation'!$I327,2)</f>
        <v>3.53</v>
      </c>
      <c r="P327" s="13">
        <f>ROUND(AVERAGE(Zinsswaps!P244:P327)+'iBoxx Extrapolation'!$I327,2)</f>
        <v>3.55</v>
      </c>
      <c r="Q327" s="13">
        <f>ROUND(AVERAGE(Zinsswaps!Q244:Q327)+'iBoxx Extrapolation'!$I327,2)</f>
        <v>3.55</v>
      </c>
      <c r="R327" s="13">
        <f>ROUND(AVERAGE(Zinsswaps!R244:R327)+'iBoxx Extrapolation'!$I327,2)</f>
        <v>3.55</v>
      </c>
      <c r="S327" s="13">
        <f>ROUND(AVERAGE(Zinsswaps!S244:S327)+'iBoxx Extrapolation'!$I327,2)</f>
        <v>3.55</v>
      </c>
      <c r="T327" s="13">
        <f>ROUND(AVERAGE(Zinsswaps!T244:T327)+'iBoxx Extrapolation'!$I327,2)</f>
        <v>3.55</v>
      </c>
      <c r="U327" s="13">
        <f>ROUND(AVERAGE(Zinsswaps!U244:U327)+'iBoxx Extrapolation'!$I327,2)</f>
        <v>3.55</v>
      </c>
      <c r="V327" s="13">
        <f>ROUND(AVERAGE(Zinsswaps!V244:V327)+'iBoxx Extrapolation'!$I327,2)</f>
        <v>3.53</v>
      </c>
      <c r="W327" s="13">
        <f>ROUND(AVERAGE(Zinsswaps!W244:W327)+'iBoxx Extrapolation'!$I327,2)</f>
        <v>3.52</v>
      </c>
      <c r="X327" s="13">
        <f>ROUND(AVERAGE(Zinsswaps!X244:X327)+'iBoxx Extrapolation'!$I327,2)</f>
        <v>3.5</v>
      </c>
      <c r="Y327" s="13">
        <f>ROUND(AVERAGE(Zinsswaps!Y244:Y327)+'iBoxx Extrapolation'!$I327,2)</f>
        <v>3.49</v>
      </c>
      <c r="Z327" s="13">
        <f>ROUND(AVERAGE(Zinsswaps!Z244:Z327)+'iBoxx Extrapolation'!$I327,2)</f>
        <v>3.48</v>
      </c>
      <c r="AA327" s="13">
        <f>ROUND(AVERAGE(Zinsswaps!AA244:AA327)+'iBoxx Extrapolation'!$I327,2)</f>
        <v>3.46</v>
      </c>
      <c r="AB327" s="13">
        <f>ROUND(AVERAGE(Zinsswaps!AB244:AB327)+'iBoxx Extrapolation'!$I327,2)</f>
        <v>3.44</v>
      </c>
      <c r="AC327" s="13">
        <f>ROUND(AVERAGE(Zinsswaps!AC244:AC327)+'iBoxx Extrapolation'!$I327,2)</f>
        <v>3.42</v>
      </c>
      <c r="AD327" s="13">
        <f>ROUND(AVERAGE(Zinsswaps!AD244:AD327)+'iBoxx Extrapolation'!$I327,2)</f>
        <v>3.4</v>
      </c>
      <c r="AE327" s="13">
        <f>ROUND(AVERAGE(Zinsswaps!AE244:AE327)+'iBoxx Extrapolation'!$I327,2)</f>
        <v>3.39</v>
      </c>
      <c r="AF327" s="13">
        <f>ROUND(AVERAGE(Zinsswaps!AF244:AF327)+'iBoxx Extrapolation'!$I327,2)</f>
        <v>3.37</v>
      </c>
      <c r="AG327" s="13">
        <f>ROUND(AVERAGE(Zinsswaps!AG244:AG327)+'iBoxx Extrapolation'!$I327,2)</f>
        <v>3.35</v>
      </c>
      <c r="AH327" s="13">
        <f>ROUND(AVERAGE(Zinsswaps!AH244:AH327)+'iBoxx Extrapolation'!$I327,2)</f>
        <v>3.33</v>
      </c>
      <c r="AI327" s="13">
        <f>ROUND(AVERAGE(Zinsswaps!AI244:AI327)+'iBoxx Extrapolation'!$I327,2)</f>
        <v>3.31</v>
      </c>
      <c r="AJ327" s="13">
        <f>ROUND(AVERAGE(Zinsswaps!AJ244:AJ327)+'iBoxx Extrapolation'!$I327,2)</f>
        <v>3.29</v>
      </c>
      <c r="AK327" s="13">
        <f>ROUND(AVERAGE(Zinsswaps!AK244:AK327)+'iBoxx Extrapolation'!$I327,2)</f>
        <v>3.28</v>
      </c>
      <c r="AL327" s="13">
        <f>ROUND(AVERAGE(Zinsswaps!AL244:AL327)+'iBoxx Extrapolation'!$I327,2)</f>
        <v>3.26</v>
      </c>
      <c r="AM327" s="13">
        <f>ROUND(AVERAGE(Zinsswaps!AM244:AM327)+'iBoxx Extrapolation'!$I327,2)</f>
        <v>3.25</v>
      </c>
      <c r="AN327" s="13">
        <f>ROUND(AVERAGE(Zinsswaps!AN244:AN327)+'iBoxx Extrapolation'!$I327,2)</f>
        <v>3.24</v>
      </c>
      <c r="AO327" s="13">
        <f>ROUND(AVERAGE(Zinsswaps!AO244:AO327)+'iBoxx Extrapolation'!$I327,2)</f>
        <v>3.23</v>
      </c>
      <c r="AP327" s="13">
        <f>ROUND(AVERAGE(Zinsswaps!AP244:AP327)+'iBoxx Extrapolation'!$I327,2)</f>
        <v>3.2</v>
      </c>
      <c r="AQ327" s="13">
        <f>ROUND(AVERAGE(Zinsswaps!AQ244:AQ327)+'iBoxx Extrapolation'!$I327,2)</f>
        <v>3.18</v>
      </c>
      <c r="AR327" s="13">
        <f>ROUND(AVERAGE(Zinsswaps!AR244:AR327)+'iBoxx Extrapolation'!$I327,2)</f>
        <v>3.16</v>
      </c>
      <c r="AS327" s="13">
        <f>ROUND(AVERAGE(Zinsswaps!AS244:AS327)+'iBoxx Extrapolation'!$I327,2)</f>
        <v>3.14</v>
      </c>
      <c r="AT327" s="13">
        <f>ROUND(AVERAGE(Zinsswaps!AT244:AT327)+'iBoxx Extrapolation'!$I327,2)</f>
        <v>3.13</v>
      </c>
      <c r="AU327" s="13">
        <f>ROUND(AVERAGE(Zinsswaps!AU244:AU327)+'iBoxx Extrapolation'!$I327,2)</f>
        <v>3.11</v>
      </c>
      <c r="AV327" s="13">
        <f>ROUND(AVERAGE(Zinsswaps!AV244:AV327)+'iBoxx Extrapolation'!$I327,2)</f>
        <v>3.09</v>
      </c>
      <c r="AW327" s="13">
        <f>ROUND(AVERAGE(Zinsswaps!AW244:AW327)+'iBoxx Extrapolation'!$I327,2)</f>
        <v>3.08</v>
      </c>
      <c r="AX327" s="13">
        <f>ROUND(AVERAGE(Zinsswaps!AX244:AX327)+'iBoxx Extrapolation'!$I327,2)</f>
        <v>3.06</v>
      </c>
      <c r="AY327" s="13">
        <f>ROUND(AVERAGE(Zinsswaps!AY244:AY327)+'iBoxx Extrapolation'!$I327,2)</f>
        <v>3.05</v>
      </c>
    </row>
    <row r="328" spans="1:51" s="16" customFormat="1" x14ac:dyDescent="0.2">
      <c r="A328" s="12">
        <v>47208</v>
      </c>
      <c r="B328" s="13">
        <f>ROUND(AVERAGE(Zinsswaps!B245:B328)+'iBoxx Extrapolation'!$I328,2)</f>
        <v>3.21</v>
      </c>
      <c r="C328" s="13">
        <f>ROUND(AVERAGE(Zinsswaps!C245:C328)+'iBoxx Extrapolation'!$I328,2)</f>
        <v>3.16</v>
      </c>
      <c r="D328" s="13">
        <f>ROUND(AVERAGE(Zinsswaps!D245:D328)+'iBoxx Extrapolation'!$I328,2)</f>
        <v>3.15</v>
      </c>
      <c r="E328" s="13">
        <f>ROUND(AVERAGE(Zinsswaps!E245:E328)+'iBoxx Extrapolation'!$I328,2)</f>
        <v>3.17</v>
      </c>
      <c r="F328" s="13">
        <f>ROUND(AVERAGE(Zinsswaps!F245:F328)+'iBoxx Extrapolation'!$I328,2)</f>
        <v>3.2</v>
      </c>
      <c r="G328" s="13">
        <f>ROUND(AVERAGE(Zinsswaps!G245:G328)+'iBoxx Extrapolation'!$I328,2)</f>
        <v>3.24</v>
      </c>
      <c r="H328" s="13">
        <f>ROUND(AVERAGE(Zinsswaps!H245:H328)+'iBoxx Extrapolation'!$I328,2)</f>
        <v>3.28</v>
      </c>
      <c r="I328" s="13">
        <f>ROUND(AVERAGE(Zinsswaps!I245:I328)+'iBoxx Extrapolation'!$I328,2)</f>
        <v>3.33</v>
      </c>
      <c r="J328" s="13">
        <f>ROUND(AVERAGE(Zinsswaps!J245:J328)+'iBoxx Extrapolation'!$I328,2)</f>
        <v>3.37</v>
      </c>
      <c r="K328" s="13">
        <f>ROUND(AVERAGE(Zinsswaps!K245:K328)+'iBoxx Extrapolation'!$I328,2)</f>
        <v>3.42</v>
      </c>
      <c r="L328" s="13">
        <f>ROUND(AVERAGE(Zinsswaps!L245:L328)+'iBoxx Extrapolation'!$I328,2)</f>
        <v>3.46</v>
      </c>
      <c r="M328" s="13">
        <f>ROUND(AVERAGE(Zinsswaps!M245:M328)+'iBoxx Extrapolation'!$I328,2)</f>
        <v>3.5</v>
      </c>
      <c r="N328" s="13">
        <f>ROUND(AVERAGE(Zinsswaps!N245:N328)+'iBoxx Extrapolation'!$I328,2)</f>
        <v>3.53</v>
      </c>
      <c r="O328" s="13">
        <f>ROUND(AVERAGE(Zinsswaps!O245:O328)+'iBoxx Extrapolation'!$I328,2)</f>
        <v>3.55</v>
      </c>
      <c r="P328" s="13">
        <f>ROUND(AVERAGE(Zinsswaps!P245:P328)+'iBoxx Extrapolation'!$I328,2)</f>
        <v>3.57</v>
      </c>
      <c r="Q328" s="13">
        <f>ROUND(AVERAGE(Zinsswaps!Q245:Q328)+'iBoxx Extrapolation'!$I328,2)</f>
        <v>3.57</v>
      </c>
      <c r="R328" s="13">
        <f>ROUND(AVERAGE(Zinsswaps!R245:R328)+'iBoxx Extrapolation'!$I328,2)</f>
        <v>3.58</v>
      </c>
      <c r="S328" s="13">
        <f>ROUND(AVERAGE(Zinsswaps!S245:S328)+'iBoxx Extrapolation'!$I328,2)</f>
        <v>3.58</v>
      </c>
      <c r="T328" s="13">
        <f>ROUND(AVERAGE(Zinsswaps!T245:T328)+'iBoxx Extrapolation'!$I328,2)</f>
        <v>3.58</v>
      </c>
      <c r="U328" s="13">
        <f>ROUND(AVERAGE(Zinsswaps!U245:U328)+'iBoxx Extrapolation'!$I328,2)</f>
        <v>3.58</v>
      </c>
      <c r="V328" s="13">
        <f>ROUND(AVERAGE(Zinsswaps!V245:V328)+'iBoxx Extrapolation'!$I328,2)</f>
        <v>3.56</v>
      </c>
      <c r="W328" s="13">
        <f>ROUND(AVERAGE(Zinsswaps!W245:W328)+'iBoxx Extrapolation'!$I328,2)</f>
        <v>3.54</v>
      </c>
      <c r="X328" s="13">
        <f>ROUND(AVERAGE(Zinsswaps!X245:X328)+'iBoxx Extrapolation'!$I328,2)</f>
        <v>3.53</v>
      </c>
      <c r="Y328" s="13">
        <f>ROUND(AVERAGE(Zinsswaps!Y245:Y328)+'iBoxx Extrapolation'!$I328,2)</f>
        <v>3.52</v>
      </c>
      <c r="Z328" s="13">
        <f>ROUND(AVERAGE(Zinsswaps!Z245:Z328)+'iBoxx Extrapolation'!$I328,2)</f>
        <v>3.51</v>
      </c>
      <c r="AA328" s="13">
        <f>ROUND(AVERAGE(Zinsswaps!AA245:AA328)+'iBoxx Extrapolation'!$I328,2)</f>
        <v>3.49</v>
      </c>
      <c r="AB328" s="13">
        <f>ROUND(AVERAGE(Zinsswaps!AB245:AB328)+'iBoxx Extrapolation'!$I328,2)</f>
        <v>3.47</v>
      </c>
      <c r="AC328" s="13">
        <f>ROUND(AVERAGE(Zinsswaps!AC245:AC328)+'iBoxx Extrapolation'!$I328,2)</f>
        <v>3.45</v>
      </c>
      <c r="AD328" s="13">
        <f>ROUND(AVERAGE(Zinsswaps!AD245:AD328)+'iBoxx Extrapolation'!$I328,2)</f>
        <v>3.43</v>
      </c>
      <c r="AE328" s="13">
        <f>ROUND(AVERAGE(Zinsswaps!AE245:AE328)+'iBoxx Extrapolation'!$I328,2)</f>
        <v>3.42</v>
      </c>
      <c r="AF328" s="13">
        <f>ROUND(AVERAGE(Zinsswaps!AF245:AF328)+'iBoxx Extrapolation'!$I328,2)</f>
        <v>3.4</v>
      </c>
      <c r="AG328" s="13">
        <f>ROUND(AVERAGE(Zinsswaps!AG245:AG328)+'iBoxx Extrapolation'!$I328,2)</f>
        <v>3.38</v>
      </c>
      <c r="AH328" s="13">
        <f>ROUND(AVERAGE(Zinsswaps!AH245:AH328)+'iBoxx Extrapolation'!$I328,2)</f>
        <v>3.36</v>
      </c>
      <c r="AI328" s="13">
        <f>ROUND(AVERAGE(Zinsswaps!AI245:AI328)+'iBoxx Extrapolation'!$I328,2)</f>
        <v>3.34</v>
      </c>
      <c r="AJ328" s="13">
        <f>ROUND(AVERAGE(Zinsswaps!AJ245:AJ328)+'iBoxx Extrapolation'!$I328,2)</f>
        <v>3.33</v>
      </c>
      <c r="AK328" s="13">
        <f>ROUND(AVERAGE(Zinsswaps!AK245:AK328)+'iBoxx Extrapolation'!$I328,2)</f>
        <v>3.31</v>
      </c>
      <c r="AL328" s="13">
        <f>ROUND(AVERAGE(Zinsswaps!AL245:AL328)+'iBoxx Extrapolation'!$I328,2)</f>
        <v>3.3</v>
      </c>
      <c r="AM328" s="13">
        <f>ROUND(AVERAGE(Zinsswaps!AM245:AM328)+'iBoxx Extrapolation'!$I328,2)</f>
        <v>3.28</v>
      </c>
      <c r="AN328" s="13">
        <f>ROUND(AVERAGE(Zinsswaps!AN245:AN328)+'iBoxx Extrapolation'!$I328,2)</f>
        <v>3.27</v>
      </c>
      <c r="AO328" s="13">
        <f>ROUND(AVERAGE(Zinsswaps!AO245:AO328)+'iBoxx Extrapolation'!$I328,2)</f>
        <v>3.26</v>
      </c>
      <c r="AP328" s="13">
        <f>ROUND(AVERAGE(Zinsswaps!AP245:AP328)+'iBoxx Extrapolation'!$I328,2)</f>
        <v>3.23</v>
      </c>
      <c r="AQ328" s="13">
        <f>ROUND(AVERAGE(Zinsswaps!AQ245:AQ328)+'iBoxx Extrapolation'!$I328,2)</f>
        <v>3.21</v>
      </c>
      <c r="AR328" s="13">
        <f>ROUND(AVERAGE(Zinsswaps!AR245:AR328)+'iBoxx Extrapolation'!$I328,2)</f>
        <v>3.19</v>
      </c>
      <c r="AS328" s="13">
        <f>ROUND(AVERAGE(Zinsswaps!AS245:AS328)+'iBoxx Extrapolation'!$I328,2)</f>
        <v>3.18</v>
      </c>
      <c r="AT328" s="13">
        <f>ROUND(AVERAGE(Zinsswaps!AT245:AT328)+'iBoxx Extrapolation'!$I328,2)</f>
        <v>3.16</v>
      </c>
      <c r="AU328" s="13">
        <f>ROUND(AVERAGE(Zinsswaps!AU245:AU328)+'iBoxx Extrapolation'!$I328,2)</f>
        <v>3.14</v>
      </c>
      <c r="AV328" s="13">
        <f>ROUND(AVERAGE(Zinsswaps!AV245:AV328)+'iBoxx Extrapolation'!$I328,2)</f>
        <v>3.12</v>
      </c>
      <c r="AW328" s="13">
        <f>ROUND(AVERAGE(Zinsswaps!AW245:AW328)+'iBoxx Extrapolation'!$I328,2)</f>
        <v>3.11</v>
      </c>
      <c r="AX328" s="13">
        <f>ROUND(AVERAGE(Zinsswaps!AX245:AX328)+'iBoxx Extrapolation'!$I328,2)</f>
        <v>3.09</v>
      </c>
      <c r="AY328" s="13">
        <f>ROUND(AVERAGE(Zinsswaps!AY245:AY328)+'iBoxx Extrapolation'!$I328,2)</f>
        <v>3.08</v>
      </c>
    </row>
    <row r="329" spans="1:51" s="16" customFormat="1" x14ac:dyDescent="0.2">
      <c r="A329" s="12">
        <v>47238</v>
      </c>
      <c r="B329" s="13">
        <f>ROUND(AVERAGE(Zinsswaps!B246:B329)+'iBoxx Extrapolation'!$I329,2)</f>
        <v>3.24</v>
      </c>
      <c r="C329" s="13">
        <f>ROUND(AVERAGE(Zinsswaps!C246:C329)+'iBoxx Extrapolation'!$I329,2)</f>
        <v>3.18</v>
      </c>
      <c r="D329" s="13">
        <f>ROUND(AVERAGE(Zinsswaps!D246:D329)+'iBoxx Extrapolation'!$I329,2)</f>
        <v>3.16</v>
      </c>
      <c r="E329" s="13">
        <f>ROUND(AVERAGE(Zinsswaps!E246:E329)+'iBoxx Extrapolation'!$I329,2)</f>
        <v>3.18</v>
      </c>
      <c r="F329" s="13">
        <f>ROUND(AVERAGE(Zinsswaps!F246:F329)+'iBoxx Extrapolation'!$I329,2)</f>
        <v>3.21</v>
      </c>
      <c r="G329" s="13">
        <f>ROUND(AVERAGE(Zinsswaps!G246:G329)+'iBoxx Extrapolation'!$I329,2)</f>
        <v>3.26</v>
      </c>
      <c r="H329" s="13">
        <f>ROUND(AVERAGE(Zinsswaps!H246:H329)+'iBoxx Extrapolation'!$I329,2)</f>
        <v>3.3</v>
      </c>
      <c r="I329" s="13">
        <f>ROUND(AVERAGE(Zinsswaps!I246:I329)+'iBoxx Extrapolation'!$I329,2)</f>
        <v>3.35</v>
      </c>
      <c r="J329" s="13">
        <f>ROUND(AVERAGE(Zinsswaps!J246:J329)+'iBoxx Extrapolation'!$I329,2)</f>
        <v>3.39</v>
      </c>
      <c r="K329" s="13">
        <f>ROUND(AVERAGE(Zinsswaps!K246:K329)+'iBoxx Extrapolation'!$I329,2)</f>
        <v>3.43</v>
      </c>
      <c r="L329" s="13">
        <f>ROUND(AVERAGE(Zinsswaps!L246:L329)+'iBoxx Extrapolation'!$I329,2)</f>
        <v>3.48</v>
      </c>
      <c r="M329" s="13">
        <f>ROUND(AVERAGE(Zinsswaps!M246:M329)+'iBoxx Extrapolation'!$I329,2)</f>
        <v>3.51</v>
      </c>
      <c r="N329" s="13">
        <f>ROUND(AVERAGE(Zinsswaps!N246:N329)+'iBoxx Extrapolation'!$I329,2)</f>
        <v>3.54</v>
      </c>
      <c r="O329" s="13">
        <f>ROUND(AVERAGE(Zinsswaps!O246:O329)+'iBoxx Extrapolation'!$I329,2)</f>
        <v>3.57</v>
      </c>
      <c r="P329" s="13">
        <f>ROUND(AVERAGE(Zinsswaps!P246:P329)+'iBoxx Extrapolation'!$I329,2)</f>
        <v>3.59</v>
      </c>
      <c r="Q329" s="13">
        <f>ROUND(AVERAGE(Zinsswaps!Q246:Q329)+'iBoxx Extrapolation'!$I329,2)</f>
        <v>3.59</v>
      </c>
      <c r="R329" s="13">
        <f>ROUND(AVERAGE(Zinsswaps!R246:R329)+'iBoxx Extrapolation'!$I329,2)</f>
        <v>3.6</v>
      </c>
      <c r="S329" s="13">
        <f>ROUND(AVERAGE(Zinsswaps!S246:S329)+'iBoxx Extrapolation'!$I329,2)</f>
        <v>3.6</v>
      </c>
      <c r="T329" s="13">
        <f>ROUND(AVERAGE(Zinsswaps!T246:T329)+'iBoxx Extrapolation'!$I329,2)</f>
        <v>3.6</v>
      </c>
      <c r="U329" s="13">
        <f>ROUND(AVERAGE(Zinsswaps!U246:U329)+'iBoxx Extrapolation'!$I329,2)</f>
        <v>3.6</v>
      </c>
      <c r="V329" s="13">
        <f>ROUND(AVERAGE(Zinsswaps!V246:V329)+'iBoxx Extrapolation'!$I329,2)</f>
        <v>3.58</v>
      </c>
      <c r="W329" s="13">
        <f>ROUND(AVERAGE(Zinsswaps!W246:W329)+'iBoxx Extrapolation'!$I329,2)</f>
        <v>3.57</v>
      </c>
      <c r="X329" s="13">
        <f>ROUND(AVERAGE(Zinsswaps!X246:X329)+'iBoxx Extrapolation'!$I329,2)</f>
        <v>3.55</v>
      </c>
      <c r="Y329" s="13">
        <f>ROUND(AVERAGE(Zinsswaps!Y246:Y329)+'iBoxx Extrapolation'!$I329,2)</f>
        <v>3.54</v>
      </c>
      <c r="Z329" s="13">
        <f>ROUND(AVERAGE(Zinsswaps!Z246:Z329)+'iBoxx Extrapolation'!$I329,2)</f>
        <v>3.53</v>
      </c>
      <c r="AA329" s="13">
        <f>ROUND(AVERAGE(Zinsswaps!AA246:AA329)+'iBoxx Extrapolation'!$I329,2)</f>
        <v>3.51</v>
      </c>
      <c r="AB329" s="13">
        <f>ROUND(AVERAGE(Zinsswaps!AB246:AB329)+'iBoxx Extrapolation'!$I329,2)</f>
        <v>3.49</v>
      </c>
      <c r="AC329" s="13">
        <f>ROUND(AVERAGE(Zinsswaps!AC246:AC329)+'iBoxx Extrapolation'!$I329,2)</f>
        <v>3.47</v>
      </c>
      <c r="AD329" s="13">
        <f>ROUND(AVERAGE(Zinsswaps!AD246:AD329)+'iBoxx Extrapolation'!$I329,2)</f>
        <v>3.46</v>
      </c>
      <c r="AE329" s="13">
        <f>ROUND(AVERAGE(Zinsswaps!AE246:AE329)+'iBoxx Extrapolation'!$I329,2)</f>
        <v>3.44</v>
      </c>
      <c r="AF329" s="13">
        <f>ROUND(AVERAGE(Zinsswaps!AF246:AF329)+'iBoxx Extrapolation'!$I329,2)</f>
        <v>3.42</v>
      </c>
      <c r="AG329" s="13">
        <f>ROUND(AVERAGE(Zinsswaps!AG246:AG329)+'iBoxx Extrapolation'!$I329,2)</f>
        <v>3.4</v>
      </c>
      <c r="AH329" s="13">
        <f>ROUND(AVERAGE(Zinsswaps!AH246:AH329)+'iBoxx Extrapolation'!$I329,2)</f>
        <v>3.38</v>
      </c>
      <c r="AI329" s="13">
        <f>ROUND(AVERAGE(Zinsswaps!AI246:AI329)+'iBoxx Extrapolation'!$I329,2)</f>
        <v>3.37</v>
      </c>
      <c r="AJ329" s="13">
        <f>ROUND(AVERAGE(Zinsswaps!AJ246:AJ329)+'iBoxx Extrapolation'!$I329,2)</f>
        <v>3.35</v>
      </c>
      <c r="AK329" s="13">
        <f>ROUND(AVERAGE(Zinsswaps!AK246:AK329)+'iBoxx Extrapolation'!$I329,2)</f>
        <v>3.33</v>
      </c>
      <c r="AL329" s="13">
        <f>ROUND(AVERAGE(Zinsswaps!AL246:AL329)+'iBoxx Extrapolation'!$I329,2)</f>
        <v>3.32</v>
      </c>
      <c r="AM329" s="13">
        <f>ROUND(AVERAGE(Zinsswaps!AM246:AM329)+'iBoxx Extrapolation'!$I329,2)</f>
        <v>3.31</v>
      </c>
      <c r="AN329" s="13">
        <f>ROUND(AVERAGE(Zinsswaps!AN246:AN329)+'iBoxx Extrapolation'!$I329,2)</f>
        <v>3.29</v>
      </c>
      <c r="AO329" s="13">
        <f>ROUND(AVERAGE(Zinsswaps!AO246:AO329)+'iBoxx Extrapolation'!$I329,2)</f>
        <v>3.28</v>
      </c>
      <c r="AP329" s="13">
        <f>ROUND(AVERAGE(Zinsswaps!AP246:AP329)+'iBoxx Extrapolation'!$I329,2)</f>
        <v>3.26</v>
      </c>
      <c r="AQ329" s="13">
        <f>ROUND(AVERAGE(Zinsswaps!AQ246:AQ329)+'iBoxx Extrapolation'!$I329,2)</f>
        <v>3.24</v>
      </c>
      <c r="AR329" s="13">
        <f>ROUND(AVERAGE(Zinsswaps!AR246:AR329)+'iBoxx Extrapolation'!$I329,2)</f>
        <v>3.22</v>
      </c>
      <c r="AS329" s="13">
        <f>ROUND(AVERAGE(Zinsswaps!AS246:AS329)+'iBoxx Extrapolation'!$I329,2)</f>
        <v>3.2</v>
      </c>
      <c r="AT329" s="13">
        <f>ROUND(AVERAGE(Zinsswaps!AT246:AT329)+'iBoxx Extrapolation'!$I329,2)</f>
        <v>3.18</v>
      </c>
      <c r="AU329" s="13">
        <f>ROUND(AVERAGE(Zinsswaps!AU246:AU329)+'iBoxx Extrapolation'!$I329,2)</f>
        <v>3.17</v>
      </c>
      <c r="AV329" s="13">
        <f>ROUND(AVERAGE(Zinsswaps!AV246:AV329)+'iBoxx Extrapolation'!$I329,2)</f>
        <v>3.15</v>
      </c>
      <c r="AW329" s="13">
        <f>ROUND(AVERAGE(Zinsswaps!AW246:AW329)+'iBoxx Extrapolation'!$I329,2)</f>
        <v>3.13</v>
      </c>
      <c r="AX329" s="13">
        <f>ROUND(AVERAGE(Zinsswaps!AX246:AX329)+'iBoxx Extrapolation'!$I329,2)</f>
        <v>3.12</v>
      </c>
      <c r="AY329" s="13">
        <f>ROUND(AVERAGE(Zinsswaps!AY246:AY329)+'iBoxx Extrapolation'!$I329,2)</f>
        <v>3.1</v>
      </c>
    </row>
    <row r="330" spans="1:51" s="16" customFormat="1" x14ac:dyDescent="0.2">
      <c r="A330" s="12">
        <v>47269</v>
      </c>
      <c r="B330" s="13">
        <f>ROUND(AVERAGE(Zinsswaps!B247:B330)+'iBoxx Extrapolation'!$I330,2)</f>
        <v>3.27</v>
      </c>
      <c r="C330" s="13">
        <f>ROUND(AVERAGE(Zinsswaps!C247:C330)+'iBoxx Extrapolation'!$I330,2)</f>
        <v>3.2</v>
      </c>
      <c r="D330" s="13">
        <f>ROUND(AVERAGE(Zinsswaps!D247:D330)+'iBoxx Extrapolation'!$I330,2)</f>
        <v>3.18</v>
      </c>
      <c r="E330" s="13">
        <f>ROUND(AVERAGE(Zinsswaps!E247:E330)+'iBoxx Extrapolation'!$I330,2)</f>
        <v>3.2</v>
      </c>
      <c r="F330" s="13">
        <f>ROUND(AVERAGE(Zinsswaps!F247:F330)+'iBoxx Extrapolation'!$I330,2)</f>
        <v>3.23</v>
      </c>
      <c r="G330" s="13">
        <f>ROUND(AVERAGE(Zinsswaps!G247:G330)+'iBoxx Extrapolation'!$I330,2)</f>
        <v>3.27</v>
      </c>
      <c r="H330" s="13">
        <f>ROUND(AVERAGE(Zinsswaps!H247:H330)+'iBoxx Extrapolation'!$I330,2)</f>
        <v>3.31</v>
      </c>
      <c r="I330" s="13">
        <f>ROUND(AVERAGE(Zinsswaps!I247:I330)+'iBoxx Extrapolation'!$I330,2)</f>
        <v>3.36</v>
      </c>
      <c r="J330" s="13">
        <f>ROUND(AVERAGE(Zinsswaps!J247:J330)+'iBoxx Extrapolation'!$I330,2)</f>
        <v>3.4</v>
      </c>
      <c r="K330" s="13">
        <f>ROUND(AVERAGE(Zinsswaps!K247:K330)+'iBoxx Extrapolation'!$I330,2)</f>
        <v>3.45</v>
      </c>
      <c r="L330" s="13">
        <f>ROUND(AVERAGE(Zinsswaps!L247:L330)+'iBoxx Extrapolation'!$I330,2)</f>
        <v>3.49</v>
      </c>
      <c r="M330" s="13">
        <f>ROUND(AVERAGE(Zinsswaps!M247:M330)+'iBoxx Extrapolation'!$I330,2)</f>
        <v>3.53</v>
      </c>
      <c r="N330" s="13">
        <f>ROUND(AVERAGE(Zinsswaps!N247:N330)+'iBoxx Extrapolation'!$I330,2)</f>
        <v>3.56</v>
      </c>
      <c r="O330" s="13">
        <f>ROUND(AVERAGE(Zinsswaps!O247:O330)+'iBoxx Extrapolation'!$I330,2)</f>
        <v>3.58</v>
      </c>
      <c r="P330" s="13">
        <f>ROUND(AVERAGE(Zinsswaps!P247:P330)+'iBoxx Extrapolation'!$I330,2)</f>
        <v>3.61</v>
      </c>
      <c r="Q330" s="13">
        <f>ROUND(AVERAGE(Zinsswaps!Q247:Q330)+'iBoxx Extrapolation'!$I330,2)</f>
        <v>3.61</v>
      </c>
      <c r="R330" s="13">
        <f>ROUND(AVERAGE(Zinsswaps!R247:R330)+'iBoxx Extrapolation'!$I330,2)</f>
        <v>3.61</v>
      </c>
      <c r="S330" s="13">
        <f>ROUND(AVERAGE(Zinsswaps!S247:S330)+'iBoxx Extrapolation'!$I330,2)</f>
        <v>3.61</v>
      </c>
      <c r="T330" s="13">
        <f>ROUND(AVERAGE(Zinsswaps!T247:T330)+'iBoxx Extrapolation'!$I330,2)</f>
        <v>3.61</v>
      </c>
      <c r="U330" s="13">
        <f>ROUND(AVERAGE(Zinsswaps!U247:U330)+'iBoxx Extrapolation'!$I330,2)</f>
        <v>3.61</v>
      </c>
      <c r="V330" s="13">
        <f>ROUND(AVERAGE(Zinsswaps!V247:V330)+'iBoxx Extrapolation'!$I330,2)</f>
        <v>3.6</v>
      </c>
      <c r="W330" s="13">
        <f>ROUND(AVERAGE(Zinsswaps!W247:W330)+'iBoxx Extrapolation'!$I330,2)</f>
        <v>3.58</v>
      </c>
      <c r="X330" s="13">
        <f>ROUND(AVERAGE(Zinsswaps!X247:X330)+'iBoxx Extrapolation'!$I330,2)</f>
        <v>3.57</v>
      </c>
      <c r="Y330" s="13">
        <f>ROUND(AVERAGE(Zinsswaps!Y247:Y330)+'iBoxx Extrapolation'!$I330,2)</f>
        <v>3.56</v>
      </c>
      <c r="Z330" s="13">
        <f>ROUND(AVERAGE(Zinsswaps!Z247:Z330)+'iBoxx Extrapolation'!$I330,2)</f>
        <v>3.55</v>
      </c>
      <c r="AA330" s="13">
        <f>ROUND(AVERAGE(Zinsswaps!AA247:AA330)+'iBoxx Extrapolation'!$I330,2)</f>
        <v>3.53</v>
      </c>
      <c r="AB330" s="13">
        <f>ROUND(AVERAGE(Zinsswaps!AB247:AB330)+'iBoxx Extrapolation'!$I330,2)</f>
        <v>3.51</v>
      </c>
      <c r="AC330" s="13">
        <f>ROUND(AVERAGE(Zinsswaps!AC247:AC330)+'iBoxx Extrapolation'!$I330,2)</f>
        <v>3.49</v>
      </c>
      <c r="AD330" s="13">
        <f>ROUND(AVERAGE(Zinsswaps!AD247:AD330)+'iBoxx Extrapolation'!$I330,2)</f>
        <v>3.48</v>
      </c>
      <c r="AE330" s="13">
        <f>ROUND(AVERAGE(Zinsswaps!AE247:AE330)+'iBoxx Extrapolation'!$I330,2)</f>
        <v>3.46</v>
      </c>
      <c r="AF330" s="13">
        <f>ROUND(AVERAGE(Zinsswaps!AF247:AF330)+'iBoxx Extrapolation'!$I330,2)</f>
        <v>3.44</v>
      </c>
      <c r="AG330" s="13">
        <f>ROUND(AVERAGE(Zinsswaps!AG247:AG330)+'iBoxx Extrapolation'!$I330,2)</f>
        <v>3.42</v>
      </c>
      <c r="AH330" s="13">
        <f>ROUND(AVERAGE(Zinsswaps!AH247:AH330)+'iBoxx Extrapolation'!$I330,2)</f>
        <v>3.4</v>
      </c>
      <c r="AI330" s="13">
        <f>ROUND(AVERAGE(Zinsswaps!AI247:AI330)+'iBoxx Extrapolation'!$I330,2)</f>
        <v>3.39</v>
      </c>
      <c r="AJ330" s="13">
        <f>ROUND(AVERAGE(Zinsswaps!AJ247:AJ330)+'iBoxx Extrapolation'!$I330,2)</f>
        <v>3.37</v>
      </c>
      <c r="AK330" s="13">
        <f>ROUND(AVERAGE(Zinsswaps!AK247:AK330)+'iBoxx Extrapolation'!$I330,2)</f>
        <v>3.35</v>
      </c>
      <c r="AL330" s="13">
        <f>ROUND(AVERAGE(Zinsswaps!AL247:AL330)+'iBoxx Extrapolation'!$I330,2)</f>
        <v>3.34</v>
      </c>
      <c r="AM330" s="13">
        <f>ROUND(AVERAGE(Zinsswaps!AM247:AM330)+'iBoxx Extrapolation'!$I330,2)</f>
        <v>3.33</v>
      </c>
      <c r="AN330" s="13">
        <f>ROUND(AVERAGE(Zinsswaps!AN247:AN330)+'iBoxx Extrapolation'!$I330,2)</f>
        <v>3.31</v>
      </c>
      <c r="AO330" s="13">
        <f>ROUND(AVERAGE(Zinsswaps!AO247:AO330)+'iBoxx Extrapolation'!$I330,2)</f>
        <v>3.3</v>
      </c>
      <c r="AP330" s="13">
        <f>ROUND(AVERAGE(Zinsswaps!AP247:AP330)+'iBoxx Extrapolation'!$I330,2)</f>
        <v>3.28</v>
      </c>
      <c r="AQ330" s="13">
        <f>ROUND(AVERAGE(Zinsswaps!AQ247:AQ330)+'iBoxx Extrapolation'!$I330,2)</f>
        <v>3.26</v>
      </c>
      <c r="AR330" s="13">
        <f>ROUND(AVERAGE(Zinsswaps!AR247:AR330)+'iBoxx Extrapolation'!$I330,2)</f>
        <v>3.24</v>
      </c>
      <c r="AS330" s="13">
        <f>ROUND(AVERAGE(Zinsswaps!AS247:AS330)+'iBoxx Extrapolation'!$I330,2)</f>
        <v>3.22</v>
      </c>
      <c r="AT330" s="13">
        <f>ROUND(AVERAGE(Zinsswaps!AT247:AT330)+'iBoxx Extrapolation'!$I330,2)</f>
        <v>3.2</v>
      </c>
      <c r="AU330" s="13">
        <f>ROUND(AVERAGE(Zinsswaps!AU247:AU330)+'iBoxx Extrapolation'!$I330,2)</f>
        <v>3.18</v>
      </c>
      <c r="AV330" s="13">
        <f>ROUND(AVERAGE(Zinsswaps!AV247:AV330)+'iBoxx Extrapolation'!$I330,2)</f>
        <v>3.17</v>
      </c>
      <c r="AW330" s="13">
        <f>ROUND(AVERAGE(Zinsswaps!AW247:AW330)+'iBoxx Extrapolation'!$I330,2)</f>
        <v>3.15</v>
      </c>
      <c r="AX330" s="13">
        <f>ROUND(AVERAGE(Zinsswaps!AX247:AX330)+'iBoxx Extrapolation'!$I330,2)</f>
        <v>3.14</v>
      </c>
      <c r="AY330" s="13">
        <f>ROUND(AVERAGE(Zinsswaps!AY247:AY330)+'iBoxx Extrapolation'!$I330,2)</f>
        <v>3.12</v>
      </c>
    </row>
    <row r="331" spans="1:51" s="16" customFormat="1" x14ac:dyDescent="0.2">
      <c r="A331" s="12">
        <v>47299</v>
      </c>
      <c r="B331" s="13">
        <f>ROUND(AVERAGE(Zinsswaps!B248:B331)+'iBoxx Extrapolation'!$I331,2)</f>
        <v>3.28</v>
      </c>
      <c r="C331" s="13">
        <f>ROUND(AVERAGE(Zinsswaps!C248:C331)+'iBoxx Extrapolation'!$I331,2)</f>
        <v>3.21</v>
      </c>
      <c r="D331" s="13">
        <f>ROUND(AVERAGE(Zinsswaps!D248:D331)+'iBoxx Extrapolation'!$I331,2)</f>
        <v>3.18</v>
      </c>
      <c r="E331" s="13">
        <f>ROUND(AVERAGE(Zinsswaps!E248:E331)+'iBoxx Extrapolation'!$I331,2)</f>
        <v>3.2</v>
      </c>
      <c r="F331" s="13">
        <f>ROUND(AVERAGE(Zinsswaps!F248:F331)+'iBoxx Extrapolation'!$I331,2)</f>
        <v>3.23</v>
      </c>
      <c r="G331" s="13">
        <f>ROUND(AVERAGE(Zinsswaps!G248:G331)+'iBoxx Extrapolation'!$I331,2)</f>
        <v>3.27</v>
      </c>
      <c r="H331" s="13">
        <f>ROUND(AVERAGE(Zinsswaps!H248:H331)+'iBoxx Extrapolation'!$I331,2)</f>
        <v>3.32</v>
      </c>
      <c r="I331" s="13">
        <f>ROUND(AVERAGE(Zinsswaps!I248:I331)+'iBoxx Extrapolation'!$I331,2)</f>
        <v>3.37</v>
      </c>
      <c r="J331" s="13">
        <f>ROUND(AVERAGE(Zinsswaps!J248:J331)+'iBoxx Extrapolation'!$I331,2)</f>
        <v>3.41</v>
      </c>
      <c r="K331" s="13">
        <f>ROUND(AVERAGE(Zinsswaps!K248:K331)+'iBoxx Extrapolation'!$I331,2)</f>
        <v>3.45</v>
      </c>
      <c r="L331" s="13">
        <f>ROUND(AVERAGE(Zinsswaps!L248:L331)+'iBoxx Extrapolation'!$I331,2)</f>
        <v>3.5</v>
      </c>
      <c r="M331" s="13">
        <f>ROUND(AVERAGE(Zinsswaps!M248:M331)+'iBoxx Extrapolation'!$I331,2)</f>
        <v>3.53</v>
      </c>
      <c r="N331" s="13">
        <f>ROUND(AVERAGE(Zinsswaps!N248:N331)+'iBoxx Extrapolation'!$I331,2)</f>
        <v>3.56</v>
      </c>
      <c r="O331" s="13">
        <f>ROUND(AVERAGE(Zinsswaps!O248:O331)+'iBoxx Extrapolation'!$I331,2)</f>
        <v>3.59</v>
      </c>
      <c r="P331" s="13">
        <f>ROUND(AVERAGE(Zinsswaps!P248:P331)+'iBoxx Extrapolation'!$I331,2)</f>
        <v>3.61</v>
      </c>
      <c r="Q331" s="13">
        <f>ROUND(AVERAGE(Zinsswaps!Q248:Q331)+'iBoxx Extrapolation'!$I331,2)</f>
        <v>3.62</v>
      </c>
      <c r="R331" s="13">
        <f>ROUND(AVERAGE(Zinsswaps!R248:R331)+'iBoxx Extrapolation'!$I331,2)</f>
        <v>3.62</v>
      </c>
      <c r="S331" s="13">
        <f>ROUND(AVERAGE(Zinsswaps!S248:S331)+'iBoxx Extrapolation'!$I331,2)</f>
        <v>3.62</v>
      </c>
      <c r="T331" s="13">
        <f>ROUND(AVERAGE(Zinsswaps!T248:T331)+'iBoxx Extrapolation'!$I331,2)</f>
        <v>3.62</v>
      </c>
      <c r="U331" s="13">
        <f>ROUND(AVERAGE(Zinsswaps!U248:U331)+'iBoxx Extrapolation'!$I331,2)</f>
        <v>3.62</v>
      </c>
      <c r="V331" s="13">
        <f>ROUND(AVERAGE(Zinsswaps!V248:V331)+'iBoxx Extrapolation'!$I331,2)</f>
        <v>3.61</v>
      </c>
      <c r="W331" s="13">
        <f>ROUND(AVERAGE(Zinsswaps!W248:W331)+'iBoxx Extrapolation'!$I331,2)</f>
        <v>3.59</v>
      </c>
      <c r="X331" s="13">
        <f>ROUND(AVERAGE(Zinsswaps!X248:X331)+'iBoxx Extrapolation'!$I331,2)</f>
        <v>3.58</v>
      </c>
      <c r="Y331" s="13">
        <f>ROUND(AVERAGE(Zinsswaps!Y248:Y331)+'iBoxx Extrapolation'!$I331,2)</f>
        <v>3.57</v>
      </c>
      <c r="Z331" s="13">
        <f>ROUND(AVERAGE(Zinsswaps!Z248:Z331)+'iBoxx Extrapolation'!$I331,2)</f>
        <v>3.56</v>
      </c>
      <c r="AA331" s="13">
        <f>ROUND(AVERAGE(Zinsswaps!AA248:AA331)+'iBoxx Extrapolation'!$I331,2)</f>
        <v>3.54</v>
      </c>
      <c r="AB331" s="13">
        <f>ROUND(AVERAGE(Zinsswaps!AB248:AB331)+'iBoxx Extrapolation'!$I331,2)</f>
        <v>3.52</v>
      </c>
      <c r="AC331" s="13">
        <f>ROUND(AVERAGE(Zinsswaps!AC248:AC331)+'iBoxx Extrapolation'!$I331,2)</f>
        <v>3.5</v>
      </c>
      <c r="AD331" s="13">
        <f>ROUND(AVERAGE(Zinsswaps!AD248:AD331)+'iBoxx Extrapolation'!$I331,2)</f>
        <v>3.49</v>
      </c>
      <c r="AE331" s="13">
        <f>ROUND(AVERAGE(Zinsswaps!AE248:AE331)+'iBoxx Extrapolation'!$I331,2)</f>
        <v>3.47</v>
      </c>
      <c r="AF331" s="13">
        <f>ROUND(AVERAGE(Zinsswaps!AF248:AF331)+'iBoxx Extrapolation'!$I331,2)</f>
        <v>3.45</v>
      </c>
      <c r="AG331" s="13">
        <f>ROUND(AVERAGE(Zinsswaps!AG248:AG331)+'iBoxx Extrapolation'!$I331,2)</f>
        <v>3.43</v>
      </c>
      <c r="AH331" s="13">
        <f>ROUND(AVERAGE(Zinsswaps!AH248:AH331)+'iBoxx Extrapolation'!$I331,2)</f>
        <v>3.42</v>
      </c>
      <c r="AI331" s="13">
        <f>ROUND(AVERAGE(Zinsswaps!AI248:AI331)+'iBoxx Extrapolation'!$I331,2)</f>
        <v>3.4</v>
      </c>
      <c r="AJ331" s="13">
        <f>ROUND(AVERAGE(Zinsswaps!AJ248:AJ331)+'iBoxx Extrapolation'!$I331,2)</f>
        <v>3.38</v>
      </c>
      <c r="AK331" s="13">
        <f>ROUND(AVERAGE(Zinsswaps!AK248:AK331)+'iBoxx Extrapolation'!$I331,2)</f>
        <v>3.37</v>
      </c>
      <c r="AL331" s="13">
        <f>ROUND(AVERAGE(Zinsswaps!AL248:AL331)+'iBoxx Extrapolation'!$I331,2)</f>
        <v>3.35</v>
      </c>
      <c r="AM331" s="13">
        <f>ROUND(AVERAGE(Zinsswaps!AM248:AM331)+'iBoxx Extrapolation'!$I331,2)</f>
        <v>3.34</v>
      </c>
      <c r="AN331" s="13">
        <f>ROUND(AVERAGE(Zinsswaps!AN248:AN331)+'iBoxx Extrapolation'!$I331,2)</f>
        <v>3.33</v>
      </c>
      <c r="AO331" s="13">
        <f>ROUND(AVERAGE(Zinsswaps!AO248:AO331)+'iBoxx Extrapolation'!$I331,2)</f>
        <v>3.32</v>
      </c>
      <c r="AP331" s="13">
        <f>ROUND(AVERAGE(Zinsswaps!AP248:AP331)+'iBoxx Extrapolation'!$I331,2)</f>
        <v>3.29</v>
      </c>
      <c r="AQ331" s="13">
        <f>ROUND(AVERAGE(Zinsswaps!AQ248:AQ331)+'iBoxx Extrapolation'!$I331,2)</f>
        <v>3.27</v>
      </c>
      <c r="AR331" s="13">
        <f>ROUND(AVERAGE(Zinsswaps!AR248:AR331)+'iBoxx Extrapolation'!$I331,2)</f>
        <v>3.25</v>
      </c>
      <c r="AS331" s="13">
        <f>ROUND(AVERAGE(Zinsswaps!AS248:AS331)+'iBoxx Extrapolation'!$I331,2)</f>
        <v>3.23</v>
      </c>
      <c r="AT331" s="13">
        <f>ROUND(AVERAGE(Zinsswaps!AT248:AT331)+'iBoxx Extrapolation'!$I331,2)</f>
        <v>3.22</v>
      </c>
      <c r="AU331" s="13">
        <f>ROUND(AVERAGE(Zinsswaps!AU248:AU331)+'iBoxx Extrapolation'!$I331,2)</f>
        <v>3.2</v>
      </c>
      <c r="AV331" s="13">
        <f>ROUND(AVERAGE(Zinsswaps!AV248:AV331)+'iBoxx Extrapolation'!$I331,2)</f>
        <v>3.18</v>
      </c>
      <c r="AW331" s="13">
        <f>ROUND(AVERAGE(Zinsswaps!AW248:AW331)+'iBoxx Extrapolation'!$I331,2)</f>
        <v>3.17</v>
      </c>
      <c r="AX331" s="13">
        <f>ROUND(AVERAGE(Zinsswaps!AX248:AX331)+'iBoxx Extrapolation'!$I331,2)</f>
        <v>3.15</v>
      </c>
      <c r="AY331" s="13">
        <f>ROUND(AVERAGE(Zinsswaps!AY248:AY331)+'iBoxx Extrapolation'!$I331,2)</f>
        <v>3.14</v>
      </c>
    </row>
    <row r="332" spans="1:51" s="16" customFormat="1" x14ac:dyDescent="0.2">
      <c r="A332" s="12">
        <v>47330</v>
      </c>
      <c r="B332" s="13">
        <f>ROUND(AVERAGE(Zinsswaps!B249:B332)+'iBoxx Extrapolation'!$I332,2)</f>
        <v>3.3</v>
      </c>
      <c r="C332" s="13">
        <f>ROUND(AVERAGE(Zinsswaps!C249:C332)+'iBoxx Extrapolation'!$I332,2)</f>
        <v>3.22</v>
      </c>
      <c r="D332" s="13">
        <f>ROUND(AVERAGE(Zinsswaps!D249:D332)+'iBoxx Extrapolation'!$I332,2)</f>
        <v>3.2</v>
      </c>
      <c r="E332" s="13">
        <f>ROUND(AVERAGE(Zinsswaps!E249:E332)+'iBoxx Extrapolation'!$I332,2)</f>
        <v>3.22</v>
      </c>
      <c r="F332" s="13">
        <f>ROUND(AVERAGE(Zinsswaps!F249:F332)+'iBoxx Extrapolation'!$I332,2)</f>
        <v>3.25</v>
      </c>
      <c r="G332" s="13">
        <f>ROUND(AVERAGE(Zinsswaps!G249:G332)+'iBoxx Extrapolation'!$I332,2)</f>
        <v>3.29</v>
      </c>
      <c r="H332" s="13">
        <f>ROUND(AVERAGE(Zinsswaps!H249:H332)+'iBoxx Extrapolation'!$I332,2)</f>
        <v>3.34</v>
      </c>
      <c r="I332" s="13">
        <f>ROUND(AVERAGE(Zinsswaps!I249:I332)+'iBoxx Extrapolation'!$I332,2)</f>
        <v>3.38</v>
      </c>
      <c r="J332" s="13">
        <f>ROUND(AVERAGE(Zinsswaps!J249:J332)+'iBoxx Extrapolation'!$I332,2)</f>
        <v>3.43</v>
      </c>
      <c r="K332" s="13">
        <f>ROUND(AVERAGE(Zinsswaps!K249:K332)+'iBoxx Extrapolation'!$I332,2)</f>
        <v>3.47</v>
      </c>
      <c r="L332" s="13">
        <f>ROUND(AVERAGE(Zinsswaps!L249:L332)+'iBoxx Extrapolation'!$I332,2)</f>
        <v>3.51</v>
      </c>
      <c r="M332" s="13">
        <f>ROUND(AVERAGE(Zinsswaps!M249:M332)+'iBoxx Extrapolation'!$I332,2)</f>
        <v>3.55</v>
      </c>
      <c r="N332" s="13">
        <f>ROUND(AVERAGE(Zinsswaps!N249:N332)+'iBoxx Extrapolation'!$I332,2)</f>
        <v>3.58</v>
      </c>
      <c r="O332" s="13">
        <f>ROUND(AVERAGE(Zinsswaps!O249:O332)+'iBoxx Extrapolation'!$I332,2)</f>
        <v>3.61</v>
      </c>
      <c r="P332" s="13">
        <f>ROUND(AVERAGE(Zinsswaps!P249:P332)+'iBoxx Extrapolation'!$I332,2)</f>
        <v>3.63</v>
      </c>
      <c r="Q332" s="13">
        <f>ROUND(AVERAGE(Zinsswaps!Q249:Q332)+'iBoxx Extrapolation'!$I332,2)</f>
        <v>3.63</v>
      </c>
      <c r="R332" s="13">
        <f>ROUND(AVERAGE(Zinsswaps!R249:R332)+'iBoxx Extrapolation'!$I332,2)</f>
        <v>3.64</v>
      </c>
      <c r="S332" s="13">
        <f>ROUND(AVERAGE(Zinsswaps!S249:S332)+'iBoxx Extrapolation'!$I332,2)</f>
        <v>3.64</v>
      </c>
      <c r="T332" s="13">
        <f>ROUND(AVERAGE(Zinsswaps!T249:T332)+'iBoxx Extrapolation'!$I332,2)</f>
        <v>3.64</v>
      </c>
      <c r="U332" s="13">
        <f>ROUND(AVERAGE(Zinsswaps!U249:U332)+'iBoxx Extrapolation'!$I332,2)</f>
        <v>3.64</v>
      </c>
      <c r="V332" s="13">
        <f>ROUND(AVERAGE(Zinsswaps!V249:V332)+'iBoxx Extrapolation'!$I332,2)</f>
        <v>3.63</v>
      </c>
      <c r="W332" s="13">
        <f>ROUND(AVERAGE(Zinsswaps!W249:W332)+'iBoxx Extrapolation'!$I332,2)</f>
        <v>3.61</v>
      </c>
      <c r="X332" s="13">
        <f>ROUND(AVERAGE(Zinsswaps!X249:X332)+'iBoxx Extrapolation'!$I332,2)</f>
        <v>3.6</v>
      </c>
      <c r="Y332" s="13">
        <f>ROUND(AVERAGE(Zinsswaps!Y249:Y332)+'iBoxx Extrapolation'!$I332,2)</f>
        <v>3.59</v>
      </c>
      <c r="Z332" s="13">
        <f>ROUND(AVERAGE(Zinsswaps!Z249:Z332)+'iBoxx Extrapolation'!$I332,2)</f>
        <v>3.58</v>
      </c>
      <c r="AA332" s="13">
        <f>ROUND(AVERAGE(Zinsswaps!AA249:AA332)+'iBoxx Extrapolation'!$I332,2)</f>
        <v>3.56</v>
      </c>
      <c r="AB332" s="13">
        <f>ROUND(AVERAGE(Zinsswaps!AB249:AB332)+'iBoxx Extrapolation'!$I332,2)</f>
        <v>3.54</v>
      </c>
      <c r="AC332" s="13">
        <f>ROUND(AVERAGE(Zinsswaps!AC249:AC332)+'iBoxx Extrapolation'!$I332,2)</f>
        <v>3.53</v>
      </c>
      <c r="AD332" s="13">
        <f>ROUND(AVERAGE(Zinsswaps!AD249:AD332)+'iBoxx Extrapolation'!$I332,2)</f>
        <v>3.51</v>
      </c>
      <c r="AE332" s="13">
        <f>ROUND(AVERAGE(Zinsswaps!AE249:AE332)+'iBoxx Extrapolation'!$I332,2)</f>
        <v>3.5</v>
      </c>
      <c r="AF332" s="13">
        <f>ROUND(AVERAGE(Zinsswaps!AF249:AF332)+'iBoxx Extrapolation'!$I332,2)</f>
        <v>3.48</v>
      </c>
      <c r="AG332" s="13">
        <f>ROUND(AVERAGE(Zinsswaps!AG249:AG332)+'iBoxx Extrapolation'!$I332,2)</f>
        <v>3.46</v>
      </c>
      <c r="AH332" s="13">
        <f>ROUND(AVERAGE(Zinsswaps!AH249:AH332)+'iBoxx Extrapolation'!$I332,2)</f>
        <v>3.44</v>
      </c>
      <c r="AI332" s="13">
        <f>ROUND(AVERAGE(Zinsswaps!AI249:AI332)+'iBoxx Extrapolation'!$I332,2)</f>
        <v>3.42</v>
      </c>
      <c r="AJ332" s="13">
        <f>ROUND(AVERAGE(Zinsswaps!AJ249:AJ332)+'iBoxx Extrapolation'!$I332,2)</f>
        <v>3.41</v>
      </c>
      <c r="AK332" s="13">
        <f>ROUND(AVERAGE(Zinsswaps!AK249:AK332)+'iBoxx Extrapolation'!$I332,2)</f>
        <v>3.39</v>
      </c>
      <c r="AL332" s="13">
        <f>ROUND(AVERAGE(Zinsswaps!AL249:AL332)+'iBoxx Extrapolation'!$I332,2)</f>
        <v>3.38</v>
      </c>
      <c r="AM332" s="13">
        <f>ROUND(AVERAGE(Zinsswaps!AM249:AM332)+'iBoxx Extrapolation'!$I332,2)</f>
        <v>3.36</v>
      </c>
      <c r="AN332" s="13">
        <f>ROUND(AVERAGE(Zinsswaps!AN249:AN332)+'iBoxx Extrapolation'!$I332,2)</f>
        <v>3.35</v>
      </c>
      <c r="AO332" s="13">
        <f>ROUND(AVERAGE(Zinsswaps!AO249:AO332)+'iBoxx Extrapolation'!$I332,2)</f>
        <v>3.34</v>
      </c>
      <c r="AP332" s="13">
        <f>ROUND(AVERAGE(Zinsswaps!AP249:AP332)+'iBoxx Extrapolation'!$I332,2)</f>
        <v>3.32</v>
      </c>
      <c r="AQ332" s="13">
        <f>ROUND(AVERAGE(Zinsswaps!AQ249:AQ332)+'iBoxx Extrapolation'!$I332,2)</f>
        <v>3.3</v>
      </c>
      <c r="AR332" s="13">
        <f>ROUND(AVERAGE(Zinsswaps!AR249:AR332)+'iBoxx Extrapolation'!$I332,2)</f>
        <v>3.28</v>
      </c>
      <c r="AS332" s="13">
        <f>ROUND(AVERAGE(Zinsswaps!AS249:AS332)+'iBoxx Extrapolation'!$I332,2)</f>
        <v>3.26</v>
      </c>
      <c r="AT332" s="13">
        <f>ROUND(AVERAGE(Zinsswaps!AT249:AT332)+'iBoxx Extrapolation'!$I332,2)</f>
        <v>3.24</v>
      </c>
      <c r="AU332" s="13">
        <f>ROUND(AVERAGE(Zinsswaps!AU249:AU332)+'iBoxx Extrapolation'!$I332,2)</f>
        <v>3.22</v>
      </c>
      <c r="AV332" s="13">
        <f>ROUND(AVERAGE(Zinsswaps!AV249:AV332)+'iBoxx Extrapolation'!$I332,2)</f>
        <v>3.21</v>
      </c>
      <c r="AW332" s="13">
        <f>ROUND(AVERAGE(Zinsswaps!AW249:AW332)+'iBoxx Extrapolation'!$I332,2)</f>
        <v>3.19</v>
      </c>
      <c r="AX332" s="13">
        <f>ROUND(AVERAGE(Zinsswaps!AX249:AX332)+'iBoxx Extrapolation'!$I332,2)</f>
        <v>3.17</v>
      </c>
      <c r="AY332" s="13">
        <f>ROUND(AVERAGE(Zinsswaps!AY249:AY332)+'iBoxx Extrapolation'!$I332,2)</f>
        <v>3.16</v>
      </c>
    </row>
    <row r="333" spans="1:51" s="16" customFormat="1" x14ac:dyDescent="0.2">
      <c r="A333" s="12">
        <v>47361</v>
      </c>
      <c r="B333" s="13">
        <f>ROUND(AVERAGE(Zinsswaps!B250:B333)+'iBoxx Extrapolation'!$I333,2)</f>
        <v>3.31</v>
      </c>
      <c r="C333" s="13">
        <f>ROUND(AVERAGE(Zinsswaps!C250:C333)+'iBoxx Extrapolation'!$I333,2)</f>
        <v>3.23</v>
      </c>
      <c r="D333" s="13">
        <f>ROUND(AVERAGE(Zinsswaps!D250:D333)+'iBoxx Extrapolation'!$I333,2)</f>
        <v>3.21</v>
      </c>
      <c r="E333" s="13">
        <f>ROUND(AVERAGE(Zinsswaps!E250:E333)+'iBoxx Extrapolation'!$I333,2)</f>
        <v>3.22</v>
      </c>
      <c r="F333" s="13">
        <f>ROUND(AVERAGE(Zinsswaps!F250:F333)+'iBoxx Extrapolation'!$I333,2)</f>
        <v>3.26</v>
      </c>
      <c r="G333" s="13">
        <f>ROUND(AVERAGE(Zinsswaps!G250:G333)+'iBoxx Extrapolation'!$I333,2)</f>
        <v>3.3</v>
      </c>
      <c r="H333" s="13">
        <f>ROUND(AVERAGE(Zinsswaps!H250:H333)+'iBoxx Extrapolation'!$I333,2)</f>
        <v>3.34</v>
      </c>
      <c r="I333" s="13">
        <f>ROUND(AVERAGE(Zinsswaps!I250:I333)+'iBoxx Extrapolation'!$I333,2)</f>
        <v>3.39</v>
      </c>
      <c r="J333" s="13">
        <f>ROUND(AVERAGE(Zinsswaps!J250:J333)+'iBoxx Extrapolation'!$I333,2)</f>
        <v>3.43</v>
      </c>
      <c r="K333" s="13">
        <f>ROUND(AVERAGE(Zinsswaps!K250:K333)+'iBoxx Extrapolation'!$I333,2)</f>
        <v>3.48</v>
      </c>
      <c r="L333" s="13">
        <f>ROUND(AVERAGE(Zinsswaps!L250:L333)+'iBoxx Extrapolation'!$I333,2)</f>
        <v>3.52</v>
      </c>
      <c r="M333" s="13">
        <f>ROUND(AVERAGE(Zinsswaps!M250:M333)+'iBoxx Extrapolation'!$I333,2)</f>
        <v>3.56</v>
      </c>
      <c r="N333" s="13">
        <f>ROUND(AVERAGE(Zinsswaps!N250:N333)+'iBoxx Extrapolation'!$I333,2)</f>
        <v>3.59</v>
      </c>
      <c r="O333" s="13">
        <f>ROUND(AVERAGE(Zinsswaps!O250:O333)+'iBoxx Extrapolation'!$I333,2)</f>
        <v>3.62</v>
      </c>
      <c r="P333" s="13">
        <f>ROUND(AVERAGE(Zinsswaps!P250:P333)+'iBoxx Extrapolation'!$I333,2)</f>
        <v>3.64</v>
      </c>
      <c r="Q333" s="13">
        <f>ROUND(AVERAGE(Zinsswaps!Q250:Q333)+'iBoxx Extrapolation'!$I333,2)</f>
        <v>3.64</v>
      </c>
      <c r="R333" s="13">
        <f>ROUND(AVERAGE(Zinsswaps!R250:R333)+'iBoxx Extrapolation'!$I333,2)</f>
        <v>3.65</v>
      </c>
      <c r="S333" s="13">
        <f>ROUND(AVERAGE(Zinsswaps!S250:S333)+'iBoxx Extrapolation'!$I333,2)</f>
        <v>3.65</v>
      </c>
      <c r="T333" s="13">
        <f>ROUND(AVERAGE(Zinsswaps!T250:T333)+'iBoxx Extrapolation'!$I333,2)</f>
        <v>3.65</v>
      </c>
      <c r="U333" s="13">
        <f>ROUND(AVERAGE(Zinsswaps!U250:U333)+'iBoxx Extrapolation'!$I333,2)</f>
        <v>3.66</v>
      </c>
      <c r="V333" s="13">
        <f>ROUND(AVERAGE(Zinsswaps!V250:V333)+'iBoxx Extrapolation'!$I333,2)</f>
        <v>3.64</v>
      </c>
      <c r="W333" s="13">
        <f>ROUND(AVERAGE(Zinsswaps!W250:W333)+'iBoxx Extrapolation'!$I333,2)</f>
        <v>3.63</v>
      </c>
      <c r="X333" s="13">
        <f>ROUND(AVERAGE(Zinsswaps!X250:X333)+'iBoxx Extrapolation'!$I333,2)</f>
        <v>3.62</v>
      </c>
      <c r="Y333" s="13">
        <f>ROUND(AVERAGE(Zinsswaps!Y250:Y333)+'iBoxx Extrapolation'!$I333,2)</f>
        <v>3.6</v>
      </c>
      <c r="Z333" s="13">
        <f>ROUND(AVERAGE(Zinsswaps!Z250:Z333)+'iBoxx Extrapolation'!$I333,2)</f>
        <v>3.59</v>
      </c>
      <c r="AA333" s="13">
        <f>ROUND(AVERAGE(Zinsswaps!AA250:AA333)+'iBoxx Extrapolation'!$I333,2)</f>
        <v>3.58</v>
      </c>
      <c r="AB333" s="13">
        <f>ROUND(AVERAGE(Zinsswaps!AB250:AB333)+'iBoxx Extrapolation'!$I333,2)</f>
        <v>3.56</v>
      </c>
      <c r="AC333" s="13">
        <f>ROUND(AVERAGE(Zinsswaps!AC250:AC333)+'iBoxx Extrapolation'!$I333,2)</f>
        <v>3.54</v>
      </c>
      <c r="AD333" s="13">
        <f>ROUND(AVERAGE(Zinsswaps!AD250:AD333)+'iBoxx Extrapolation'!$I333,2)</f>
        <v>3.53</v>
      </c>
      <c r="AE333" s="13">
        <f>ROUND(AVERAGE(Zinsswaps!AE250:AE333)+'iBoxx Extrapolation'!$I333,2)</f>
        <v>3.51</v>
      </c>
      <c r="AF333" s="13">
        <f>ROUND(AVERAGE(Zinsswaps!AF250:AF333)+'iBoxx Extrapolation'!$I333,2)</f>
        <v>3.49</v>
      </c>
      <c r="AG333" s="13">
        <f>ROUND(AVERAGE(Zinsswaps!AG250:AG333)+'iBoxx Extrapolation'!$I333,2)</f>
        <v>3.47</v>
      </c>
      <c r="AH333" s="13">
        <f>ROUND(AVERAGE(Zinsswaps!AH250:AH333)+'iBoxx Extrapolation'!$I333,2)</f>
        <v>3.46</v>
      </c>
      <c r="AI333" s="13">
        <f>ROUND(AVERAGE(Zinsswaps!AI250:AI333)+'iBoxx Extrapolation'!$I333,2)</f>
        <v>3.44</v>
      </c>
      <c r="AJ333" s="13">
        <f>ROUND(AVERAGE(Zinsswaps!AJ250:AJ333)+'iBoxx Extrapolation'!$I333,2)</f>
        <v>3.42</v>
      </c>
      <c r="AK333" s="13">
        <f>ROUND(AVERAGE(Zinsswaps!AK250:AK333)+'iBoxx Extrapolation'!$I333,2)</f>
        <v>3.41</v>
      </c>
      <c r="AL333" s="13">
        <f>ROUND(AVERAGE(Zinsswaps!AL250:AL333)+'iBoxx Extrapolation'!$I333,2)</f>
        <v>3.39</v>
      </c>
      <c r="AM333" s="13">
        <f>ROUND(AVERAGE(Zinsswaps!AM250:AM333)+'iBoxx Extrapolation'!$I333,2)</f>
        <v>3.38</v>
      </c>
      <c r="AN333" s="13">
        <f>ROUND(AVERAGE(Zinsswaps!AN250:AN333)+'iBoxx Extrapolation'!$I333,2)</f>
        <v>3.37</v>
      </c>
      <c r="AO333" s="13">
        <f>ROUND(AVERAGE(Zinsswaps!AO250:AO333)+'iBoxx Extrapolation'!$I333,2)</f>
        <v>3.36</v>
      </c>
      <c r="AP333" s="13">
        <f>ROUND(AVERAGE(Zinsswaps!AP250:AP333)+'iBoxx Extrapolation'!$I333,2)</f>
        <v>3.33</v>
      </c>
      <c r="AQ333" s="13">
        <f>ROUND(AVERAGE(Zinsswaps!AQ250:AQ333)+'iBoxx Extrapolation'!$I333,2)</f>
        <v>3.31</v>
      </c>
      <c r="AR333" s="13">
        <f>ROUND(AVERAGE(Zinsswaps!AR250:AR333)+'iBoxx Extrapolation'!$I333,2)</f>
        <v>3.29</v>
      </c>
      <c r="AS333" s="13">
        <f>ROUND(AVERAGE(Zinsswaps!AS250:AS333)+'iBoxx Extrapolation'!$I333,2)</f>
        <v>3.27</v>
      </c>
      <c r="AT333" s="13">
        <f>ROUND(AVERAGE(Zinsswaps!AT250:AT333)+'iBoxx Extrapolation'!$I333,2)</f>
        <v>3.26</v>
      </c>
      <c r="AU333" s="13">
        <f>ROUND(AVERAGE(Zinsswaps!AU250:AU333)+'iBoxx Extrapolation'!$I333,2)</f>
        <v>3.24</v>
      </c>
      <c r="AV333" s="13">
        <f>ROUND(AVERAGE(Zinsswaps!AV250:AV333)+'iBoxx Extrapolation'!$I333,2)</f>
        <v>3.22</v>
      </c>
      <c r="AW333" s="13">
        <f>ROUND(AVERAGE(Zinsswaps!AW250:AW333)+'iBoxx Extrapolation'!$I333,2)</f>
        <v>3.21</v>
      </c>
      <c r="AX333" s="13">
        <f>ROUND(AVERAGE(Zinsswaps!AX250:AX333)+'iBoxx Extrapolation'!$I333,2)</f>
        <v>3.19</v>
      </c>
      <c r="AY333" s="13">
        <f>ROUND(AVERAGE(Zinsswaps!AY250:AY333)+'iBoxx Extrapolation'!$I333,2)</f>
        <v>3.18</v>
      </c>
    </row>
    <row r="334" spans="1:51" s="16" customFormat="1" x14ac:dyDescent="0.2">
      <c r="A334" s="12">
        <v>47391</v>
      </c>
      <c r="B334" s="13">
        <f>ROUND(AVERAGE(Zinsswaps!B251:B334)+'iBoxx Extrapolation'!$I334,2)</f>
        <v>3.31</v>
      </c>
      <c r="C334" s="13">
        <f>ROUND(AVERAGE(Zinsswaps!C251:C334)+'iBoxx Extrapolation'!$I334,2)</f>
        <v>3.22</v>
      </c>
      <c r="D334" s="13">
        <f>ROUND(AVERAGE(Zinsswaps!D251:D334)+'iBoxx Extrapolation'!$I334,2)</f>
        <v>3.2</v>
      </c>
      <c r="E334" s="13">
        <f>ROUND(AVERAGE(Zinsswaps!E251:E334)+'iBoxx Extrapolation'!$I334,2)</f>
        <v>3.22</v>
      </c>
      <c r="F334" s="13">
        <f>ROUND(AVERAGE(Zinsswaps!F251:F334)+'iBoxx Extrapolation'!$I334,2)</f>
        <v>3.25</v>
      </c>
      <c r="G334" s="13">
        <f>ROUND(AVERAGE(Zinsswaps!G251:G334)+'iBoxx Extrapolation'!$I334,2)</f>
        <v>3.29</v>
      </c>
      <c r="H334" s="13">
        <f>ROUND(AVERAGE(Zinsswaps!H251:H334)+'iBoxx Extrapolation'!$I334,2)</f>
        <v>3.34</v>
      </c>
      <c r="I334" s="13">
        <f>ROUND(AVERAGE(Zinsswaps!I251:I334)+'iBoxx Extrapolation'!$I334,2)</f>
        <v>3.39</v>
      </c>
      <c r="J334" s="13">
        <f>ROUND(AVERAGE(Zinsswaps!J251:J334)+'iBoxx Extrapolation'!$I334,2)</f>
        <v>3.43</v>
      </c>
      <c r="K334" s="13">
        <f>ROUND(AVERAGE(Zinsswaps!K251:K334)+'iBoxx Extrapolation'!$I334,2)</f>
        <v>3.48</v>
      </c>
      <c r="L334" s="13">
        <f>ROUND(AVERAGE(Zinsswaps!L251:L334)+'iBoxx Extrapolation'!$I334,2)</f>
        <v>3.52</v>
      </c>
      <c r="M334" s="13">
        <f>ROUND(AVERAGE(Zinsswaps!M251:M334)+'iBoxx Extrapolation'!$I334,2)</f>
        <v>3.56</v>
      </c>
      <c r="N334" s="13">
        <f>ROUND(AVERAGE(Zinsswaps!N251:N334)+'iBoxx Extrapolation'!$I334,2)</f>
        <v>3.59</v>
      </c>
      <c r="O334" s="13">
        <f>ROUND(AVERAGE(Zinsswaps!O251:O334)+'iBoxx Extrapolation'!$I334,2)</f>
        <v>3.62</v>
      </c>
      <c r="P334" s="13">
        <f>ROUND(AVERAGE(Zinsswaps!P251:P334)+'iBoxx Extrapolation'!$I334,2)</f>
        <v>3.64</v>
      </c>
      <c r="Q334" s="13">
        <f>ROUND(AVERAGE(Zinsswaps!Q251:Q334)+'iBoxx Extrapolation'!$I334,2)</f>
        <v>3.65</v>
      </c>
      <c r="R334" s="13">
        <f>ROUND(AVERAGE(Zinsswaps!R251:R334)+'iBoxx Extrapolation'!$I334,2)</f>
        <v>3.65</v>
      </c>
      <c r="S334" s="13">
        <f>ROUND(AVERAGE(Zinsswaps!S251:S334)+'iBoxx Extrapolation'!$I334,2)</f>
        <v>3.66</v>
      </c>
      <c r="T334" s="13">
        <f>ROUND(AVERAGE(Zinsswaps!T251:T334)+'iBoxx Extrapolation'!$I334,2)</f>
        <v>3.66</v>
      </c>
      <c r="U334" s="13">
        <f>ROUND(AVERAGE(Zinsswaps!U251:U334)+'iBoxx Extrapolation'!$I334,2)</f>
        <v>3.66</v>
      </c>
      <c r="V334" s="13">
        <f>ROUND(AVERAGE(Zinsswaps!V251:V334)+'iBoxx Extrapolation'!$I334,2)</f>
        <v>3.65</v>
      </c>
      <c r="W334" s="13">
        <f>ROUND(AVERAGE(Zinsswaps!W251:W334)+'iBoxx Extrapolation'!$I334,2)</f>
        <v>3.64</v>
      </c>
      <c r="X334" s="13">
        <f>ROUND(AVERAGE(Zinsswaps!X251:X334)+'iBoxx Extrapolation'!$I334,2)</f>
        <v>3.63</v>
      </c>
      <c r="Y334" s="13">
        <f>ROUND(AVERAGE(Zinsswaps!Y251:Y334)+'iBoxx Extrapolation'!$I334,2)</f>
        <v>3.61</v>
      </c>
      <c r="Z334" s="13">
        <f>ROUND(AVERAGE(Zinsswaps!Z251:Z334)+'iBoxx Extrapolation'!$I334,2)</f>
        <v>3.61</v>
      </c>
      <c r="AA334" s="13">
        <f>ROUND(AVERAGE(Zinsswaps!AA251:AA334)+'iBoxx Extrapolation'!$I334,2)</f>
        <v>3.59</v>
      </c>
      <c r="AB334" s="13">
        <f>ROUND(AVERAGE(Zinsswaps!AB251:AB334)+'iBoxx Extrapolation'!$I334,2)</f>
        <v>3.57</v>
      </c>
      <c r="AC334" s="13">
        <f>ROUND(AVERAGE(Zinsswaps!AC251:AC334)+'iBoxx Extrapolation'!$I334,2)</f>
        <v>3.56</v>
      </c>
      <c r="AD334" s="13">
        <f>ROUND(AVERAGE(Zinsswaps!AD251:AD334)+'iBoxx Extrapolation'!$I334,2)</f>
        <v>3.54</v>
      </c>
      <c r="AE334" s="13">
        <f>ROUND(AVERAGE(Zinsswaps!AE251:AE334)+'iBoxx Extrapolation'!$I334,2)</f>
        <v>3.53</v>
      </c>
      <c r="AF334" s="13">
        <f>ROUND(AVERAGE(Zinsswaps!AF251:AF334)+'iBoxx Extrapolation'!$I334,2)</f>
        <v>3.51</v>
      </c>
      <c r="AG334" s="13">
        <f>ROUND(AVERAGE(Zinsswaps!AG251:AG334)+'iBoxx Extrapolation'!$I334,2)</f>
        <v>3.49</v>
      </c>
      <c r="AH334" s="13">
        <f>ROUND(AVERAGE(Zinsswaps!AH251:AH334)+'iBoxx Extrapolation'!$I334,2)</f>
        <v>3.47</v>
      </c>
      <c r="AI334" s="13">
        <f>ROUND(AVERAGE(Zinsswaps!AI251:AI334)+'iBoxx Extrapolation'!$I334,2)</f>
        <v>3.45</v>
      </c>
      <c r="AJ334" s="13">
        <f>ROUND(AVERAGE(Zinsswaps!AJ251:AJ334)+'iBoxx Extrapolation'!$I334,2)</f>
        <v>3.44</v>
      </c>
      <c r="AK334" s="13">
        <f>ROUND(AVERAGE(Zinsswaps!AK251:AK334)+'iBoxx Extrapolation'!$I334,2)</f>
        <v>3.42</v>
      </c>
      <c r="AL334" s="13">
        <f>ROUND(AVERAGE(Zinsswaps!AL251:AL334)+'iBoxx Extrapolation'!$I334,2)</f>
        <v>3.41</v>
      </c>
      <c r="AM334" s="13">
        <f>ROUND(AVERAGE(Zinsswaps!AM251:AM334)+'iBoxx Extrapolation'!$I334,2)</f>
        <v>3.4</v>
      </c>
      <c r="AN334" s="13">
        <f>ROUND(AVERAGE(Zinsswaps!AN251:AN334)+'iBoxx Extrapolation'!$I334,2)</f>
        <v>3.38</v>
      </c>
      <c r="AO334" s="13">
        <f>ROUND(AVERAGE(Zinsswaps!AO251:AO334)+'iBoxx Extrapolation'!$I334,2)</f>
        <v>3.37</v>
      </c>
      <c r="AP334" s="13">
        <f>ROUND(AVERAGE(Zinsswaps!AP251:AP334)+'iBoxx Extrapolation'!$I334,2)</f>
        <v>3.35</v>
      </c>
      <c r="AQ334" s="13">
        <f>ROUND(AVERAGE(Zinsswaps!AQ251:AQ334)+'iBoxx Extrapolation'!$I334,2)</f>
        <v>3.33</v>
      </c>
      <c r="AR334" s="13">
        <f>ROUND(AVERAGE(Zinsswaps!AR251:AR334)+'iBoxx Extrapolation'!$I334,2)</f>
        <v>3.31</v>
      </c>
      <c r="AS334" s="13">
        <f>ROUND(AVERAGE(Zinsswaps!AS251:AS334)+'iBoxx Extrapolation'!$I334,2)</f>
        <v>3.29</v>
      </c>
      <c r="AT334" s="13">
        <f>ROUND(AVERAGE(Zinsswaps!AT251:AT334)+'iBoxx Extrapolation'!$I334,2)</f>
        <v>3.27</v>
      </c>
      <c r="AU334" s="13">
        <f>ROUND(AVERAGE(Zinsswaps!AU251:AU334)+'iBoxx Extrapolation'!$I334,2)</f>
        <v>3.26</v>
      </c>
      <c r="AV334" s="13">
        <f>ROUND(AVERAGE(Zinsswaps!AV251:AV334)+'iBoxx Extrapolation'!$I334,2)</f>
        <v>3.24</v>
      </c>
      <c r="AW334" s="13">
        <f>ROUND(AVERAGE(Zinsswaps!AW251:AW334)+'iBoxx Extrapolation'!$I334,2)</f>
        <v>3.22</v>
      </c>
      <c r="AX334" s="13">
        <f>ROUND(AVERAGE(Zinsswaps!AX251:AX334)+'iBoxx Extrapolation'!$I334,2)</f>
        <v>3.21</v>
      </c>
      <c r="AY334" s="13">
        <f>ROUND(AVERAGE(Zinsswaps!AY251:AY334)+'iBoxx Extrapolation'!$I334,2)</f>
        <v>3.19</v>
      </c>
    </row>
    <row r="335" spans="1:51" s="16" customFormat="1" x14ac:dyDescent="0.2">
      <c r="A335" s="12">
        <v>47422</v>
      </c>
      <c r="B335" s="13">
        <f>ROUND(AVERAGE(Zinsswaps!B252:B335)+'iBoxx Extrapolation'!$I335,2)</f>
        <v>3.31</v>
      </c>
      <c r="C335" s="13">
        <f>ROUND(AVERAGE(Zinsswaps!C252:C335)+'iBoxx Extrapolation'!$I335,2)</f>
        <v>3.22</v>
      </c>
      <c r="D335" s="13">
        <f>ROUND(AVERAGE(Zinsswaps!D252:D335)+'iBoxx Extrapolation'!$I335,2)</f>
        <v>3.2</v>
      </c>
      <c r="E335" s="13">
        <f>ROUND(AVERAGE(Zinsswaps!E252:E335)+'iBoxx Extrapolation'!$I335,2)</f>
        <v>3.22</v>
      </c>
      <c r="F335" s="13">
        <f>ROUND(AVERAGE(Zinsswaps!F252:F335)+'iBoxx Extrapolation'!$I335,2)</f>
        <v>3.25</v>
      </c>
      <c r="G335" s="13">
        <f>ROUND(AVERAGE(Zinsswaps!G252:G335)+'iBoxx Extrapolation'!$I335,2)</f>
        <v>3.29</v>
      </c>
      <c r="H335" s="13">
        <f>ROUND(AVERAGE(Zinsswaps!H252:H335)+'iBoxx Extrapolation'!$I335,2)</f>
        <v>3.34</v>
      </c>
      <c r="I335" s="13">
        <f>ROUND(AVERAGE(Zinsswaps!I252:I335)+'iBoxx Extrapolation'!$I335,2)</f>
        <v>3.39</v>
      </c>
      <c r="J335" s="13">
        <f>ROUND(AVERAGE(Zinsswaps!J252:J335)+'iBoxx Extrapolation'!$I335,2)</f>
        <v>3.43</v>
      </c>
      <c r="K335" s="13">
        <f>ROUND(AVERAGE(Zinsswaps!K252:K335)+'iBoxx Extrapolation'!$I335,2)</f>
        <v>3.48</v>
      </c>
      <c r="L335" s="13">
        <f>ROUND(AVERAGE(Zinsswaps!L252:L335)+'iBoxx Extrapolation'!$I335,2)</f>
        <v>3.52</v>
      </c>
      <c r="M335" s="13">
        <f>ROUND(AVERAGE(Zinsswaps!M252:M335)+'iBoxx Extrapolation'!$I335,2)</f>
        <v>3.56</v>
      </c>
      <c r="N335" s="13">
        <f>ROUND(AVERAGE(Zinsswaps!N252:N335)+'iBoxx Extrapolation'!$I335,2)</f>
        <v>3.59</v>
      </c>
      <c r="O335" s="13">
        <f>ROUND(AVERAGE(Zinsswaps!O252:O335)+'iBoxx Extrapolation'!$I335,2)</f>
        <v>3.62</v>
      </c>
      <c r="P335" s="13">
        <f>ROUND(AVERAGE(Zinsswaps!P252:P335)+'iBoxx Extrapolation'!$I335,2)</f>
        <v>3.65</v>
      </c>
      <c r="Q335" s="13">
        <f>ROUND(AVERAGE(Zinsswaps!Q252:Q335)+'iBoxx Extrapolation'!$I335,2)</f>
        <v>3.65</v>
      </c>
      <c r="R335" s="13">
        <f>ROUND(AVERAGE(Zinsswaps!R252:R335)+'iBoxx Extrapolation'!$I335,2)</f>
        <v>3.66</v>
      </c>
      <c r="S335" s="13">
        <f>ROUND(AVERAGE(Zinsswaps!S252:S335)+'iBoxx Extrapolation'!$I335,2)</f>
        <v>3.66</v>
      </c>
      <c r="T335" s="13">
        <f>ROUND(AVERAGE(Zinsswaps!T252:T335)+'iBoxx Extrapolation'!$I335,2)</f>
        <v>3.67</v>
      </c>
      <c r="U335" s="13">
        <f>ROUND(AVERAGE(Zinsswaps!U252:U335)+'iBoxx Extrapolation'!$I335,2)</f>
        <v>3.67</v>
      </c>
      <c r="V335" s="13">
        <f>ROUND(AVERAGE(Zinsswaps!V252:V335)+'iBoxx Extrapolation'!$I335,2)</f>
        <v>3.66</v>
      </c>
      <c r="W335" s="13">
        <f>ROUND(AVERAGE(Zinsswaps!W252:W335)+'iBoxx Extrapolation'!$I335,2)</f>
        <v>3.64</v>
      </c>
      <c r="X335" s="13">
        <f>ROUND(AVERAGE(Zinsswaps!X252:X335)+'iBoxx Extrapolation'!$I335,2)</f>
        <v>3.63</v>
      </c>
      <c r="Y335" s="13">
        <f>ROUND(AVERAGE(Zinsswaps!Y252:Y335)+'iBoxx Extrapolation'!$I335,2)</f>
        <v>3.62</v>
      </c>
      <c r="Z335" s="13">
        <f>ROUND(AVERAGE(Zinsswaps!Z252:Z335)+'iBoxx Extrapolation'!$I335,2)</f>
        <v>3.61</v>
      </c>
      <c r="AA335" s="13">
        <f>ROUND(AVERAGE(Zinsswaps!AA252:AA335)+'iBoxx Extrapolation'!$I335,2)</f>
        <v>3.6</v>
      </c>
      <c r="AB335" s="13">
        <f>ROUND(AVERAGE(Zinsswaps!AB252:AB335)+'iBoxx Extrapolation'!$I335,2)</f>
        <v>3.58</v>
      </c>
      <c r="AC335" s="13">
        <f>ROUND(AVERAGE(Zinsswaps!AC252:AC335)+'iBoxx Extrapolation'!$I335,2)</f>
        <v>3.57</v>
      </c>
      <c r="AD335" s="13">
        <f>ROUND(AVERAGE(Zinsswaps!AD252:AD335)+'iBoxx Extrapolation'!$I335,2)</f>
        <v>3.55</v>
      </c>
      <c r="AE335" s="13">
        <f>ROUND(AVERAGE(Zinsswaps!AE252:AE335)+'iBoxx Extrapolation'!$I335,2)</f>
        <v>3.54</v>
      </c>
      <c r="AF335" s="13">
        <f>ROUND(AVERAGE(Zinsswaps!AF252:AF335)+'iBoxx Extrapolation'!$I335,2)</f>
        <v>3.52</v>
      </c>
      <c r="AG335" s="13">
        <f>ROUND(AVERAGE(Zinsswaps!AG252:AG335)+'iBoxx Extrapolation'!$I335,2)</f>
        <v>3.5</v>
      </c>
      <c r="AH335" s="13">
        <f>ROUND(AVERAGE(Zinsswaps!AH252:AH335)+'iBoxx Extrapolation'!$I335,2)</f>
        <v>3.48</v>
      </c>
      <c r="AI335" s="13">
        <f>ROUND(AVERAGE(Zinsswaps!AI252:AI335)+'iBoxx Extrapolation'!$I335,2)</f>
        <v>3.47</v>
      </c>
      <c r="AJ335" s="13">
        <f>ROUND(AVERAGE(Zinsswaps!AJ252:AJ335)+'iBoxx Extrapolation'!$I335,2)</f>
        <v>3.45</v>
      </c>
      <c r="AK335" s="13">
        <f>ROUND(AVERAGE(Zinsswaps!AK252:AK335)+'iBoxx Extrapolation'!$I335,2)</f>
        <v>3.44</v>
      </c>
      <c r="AL335" s="13">
        <f>ROUND(AVERAGE(Zinsswaps!AL252:AL335)+'iBoxx Extrapolation'!$I335,2)</f>
        <v>3.42</v>
      </c>
      <c r="AM335" s="13">
        <f>ROUND(AVERAGE(Zinsswaps!AM252:AM335)+'iBoxx Extrapolation'!$I335,2)</f>
        <v>3.41</v>
      </c>
      <c r="AN335" s="13">
        <f>ROUND(AVERAGE(Zinsswaps!AN252:AN335)+'iBoxx Extrapolation'!$I335,2)</f>
        <v>3.4</v>
      </c>
      <c r="AO335" s="13">
        <f>ROUND(AVERAGE(Zinsswaps!AO252:AO335)+'iBoxx Extrapolation'!$I335,2)</f>
        <v>3.39</v>
      </c>
      <c r="AP335" s="13">
        <f>ROUND(AVERAGE(Zinsswaps!AP252:AP335)+'iBoxx Extrapolation'!$I335,2)</f>
        <v>3.36</v>
      </c>
      <c r="AQ335" s="13">
        <f>ROUND(AVERAGE(Zinsswaps!AQ252:AQ335)+'iBoxx Extrapolation'!$I335,2)</f>
        <v>3.34</v>
      </c>
      <c r="AR335" s="13">
        <f>ROUND(AVERAGE(Zinsswaps!AR252:AR335)+'iBoxx Extrapolation'!$I335,2)</f>
        <v>3.32</v>
      </c>
      <c r="AS335" s="13">
        <f>ROUND(AVERAGE(Zinsswaps!AS252:AS335)+'iBoxx Extrapolation'!$I335,2)</f>
        <v>3.3</v>
      </c>
      <c r="AT335" s="13">
        <f>ROUND(AVERAGE(Zinsswaps!AT252:AT335)+'iBoxx Extrapolation'!$I335,2)</f>
        <v>3.29</v>
      </c>
      <c r="AU335" s="13">
        <f>ROUND(AVERAGE(Zinsswaps!AU252:AU335)+'iBoxx Extrapolation'!$I335,2)</f>
        <v>3.27</v>
      </c>
      <c r="AV335" s="13">
        <f>ROUND(AVERAGE(Zinsswaps!AV252:AV335)+'iBoxx Extrapolation'!$I335,2)</f>
        <v>3.25</v>
      </c>
      <c r="AW335" s="13">
        <f>ROUND(AVERAGE(Zinsswaps!AW252:AW335)+'iBoxx Extrapolation'!$I335,2)</f>
        <v>3.24</v>
      </c>
      <c r="AX335" s="13">
        <f>ROUND(AVERAGE(Zinsswaps!AX252:AX335)+'iBoxx Extrapolation'!$I335,2)</f>
        <v>3.22</v>
      </c>
      <c r="AY335" s="13">
        <f>ROUND(AVERAGE(Zinsswaps!AY252:AY335)+'iBoxx Extrapolation'!$I335,2)</f>
        <v>3.21</v>
      </c>
    </row>
    <row r="336" spans="1:51" s="16" customFormat="1" x14ac:dyDescent="0.2">
      <c r="A336" s="12">
        <v>47452</v>
      </c>
      <c r="B336" s="13">
        <f>ROUND(AVERAGE(Zinsswaps!B253:B336)+'iBoxx Extrapolation'!$I336,2)</f>
        <v>3.3</v>
      </c>
      <c r="C336" s="13">
        <f>ROUND(AVERAGE(Zinsswaps!C253:C336)+'iBoxx Extrapolation'!$I336,2)</f>
        <v>3.22</v>
      </c>
      <c r="D336" s="13">
        <f>ROUND(AVERAGE(Zinsswaps!D253:D336)+'iBoxx Extrapolation'!$I336,2)</f>
        <v>3.2</v>
      </c>
      <c r="E336" s="13">
        <f>ROUND(AVERAGE(Zinsswaps!E253:E336)+'iBoxx Extrapolation'!$I336,2)</f>
        <v>3.22</v>
      </c>
      <c r="F336" s="13">
        <f>ROUND(AVERAGE(Zinsswaps!F253:F336)+'iBoxx Extrapolation'!$I336,2)</f>
        <v>3.25</v>
      </c>
      <c r="G336" s="13">
        <f>ROUND(AVERAGE(Zinsswaps!G253:G336)+'iBoxx Extrapolation'!$I336,2)</f>
        <v>3.3</v>
      </c>
      <c r="H336" s="13">
        <f>ROUND(AVERAGE(Zinsswaps!H253:H336)+'iBoxx Extrapolation'!$I336,2)</f>
        <v>3.34</v>
      </c>
      <c r="I336" s="13">
        <f>ROUND(AVERAGE(Zinsswaps!I253:I336)+'iBoxx Extrapolation'!$I336,2)</f>
        <v>3.39</v>
      </c>
      <c r="J336" s="13">
        <f>ROUND(AVERAGE(Zinsswaps!J253:J336)+'iBoxx Extrapolation'!$I336,2)</f>
        <v>3.44</v>
      </c>
      <c r="K336" s="13">
        <f>ROUND(AVERAGE(Zinsswaps!K253:K336)+'iBoxx Extrapolation'!$I336,2)</f>
        <v>3.48</v>
      </c>
      <c r="L336" s="13">
        <f>ROUND(AVERAGE(Zinsswaps!L253:L336)+'iBoxx Extrapolation'!$I336,2)</f>
        <v>3.53</v>
      </c>
      <c r="M336" s="13">
        <f>ROUND(AVERAGE(Zinsswaps!M253:M336)+'iBoxx Extrapolation'!$I336,2)</f>
        <v>3.57</v>
      </c>
      <c r="N336" s="13">
        <f>ROUND(AVERAGE(Zinsswaps!N253:N336)+'iBoxx Extrapolation'!$I336,2)</f>
        <v>3.6</v>
      </c>
      <c r="O336" s="13">
        <f>ROUND(AVERAGE(Zinsswaps!O253:O336)+'iBoxx Extrapolation'!$I336,2)</f>
        <v>3.63</v>
      </c>
      <c r="P336" s="13">
        <f>ROUND(AVERAGE(Zinsswaps!P253:P336)+'iBoxx Extrapolation'!$I336,2)</f>
        <v>3.65</v>
      </c>
      <c r="Q336" s="13">
        <f>ROUND(AVERAGE(Zinsswaps!Q253:Q336)+'iBoxx Extrapolation'!$I336,2)</f>
        <v>3.66</v>
      </c>
      <c r="R336" s="13">
        <f>ROUND(AVERAGE(Zinsswaps!R253:R336)+'iBoxx Extrapolation'!$I336,2)</f>
        <v>3.67</v>
      </c>
      <c r="S336" s="13">
        <f>ROUND(AVERAGE(Zinsswaps!S253:S336)+'iBoxx Extrapolation'!$I336,2)</f>
        <v>3.67</v>
      </c>
      <c r="T336" s="13">
        <f>ROUND(AVERAGE(Zinsswaps!T253:T336)+'iBoxx Extrapolation'!$I336,2)</f>
        <v>3.68</v>
      </c>
      <c r="U336" s="13">
        <f>ROUND(AVERAGE(Zinsswaps!U253:U336)+'iBoxx Extrapolation'!$I336,2)</f>
        <v>3.68</v>
      </c>
      <c r="V336" s="13">
        <f>ROUND(AVERAGE(Zinsswaps!V253:V336)+'iBoxx Extrapolation'!$I336,2)</f>
        <v>3.67</v>
      </c>
      <c r="W336" s="13">
        <f>ROUND(AVERAGE(Zinsswaps!W253:W336)+'iBoxx Extrapolation'!$I336,2)</f>
        <v>3.66</v>
      </c>
      <c r="X336" s="13">
        <f>ROUND(AVERAGE(Zinsswaps!X253:X336)+'iBoxx Extrapolation'!$I336,2)</f>
        <v>3.65</v>
      </c>
      <c r="Y336" s="13">
        <f>ROUND(AVERAGE(Zinsswaps!Y253:Y336)+'iBoxx Extrapolation'!$I336,2)</f>
        <v>3.64</v>
      </c>
      <c r="Z336" s="13">
        <f>ROUND(AVERAGE(Zinsswaps!Z253:Z336)+'iBoxx Extrapolation'!$I336,2)</f>
        <v>3.63</v>
      </c>
      <c r="AA336" s="13">
        <f>ROUND(AVERAGE(Zinsswaps!AA253:AA336)+'iBoxx Extrapolation'!$I336,2)</f>
        <v>3.61</v>
      </c>
      <c r="AB336" s="13">
        <f>ROUND(AVERAGE(Zinsswaps!AB253:AB336)+'iBoxx Extrapolation'!$I336,2)</f>
        <v>3.6</v>
      </c>
      <c r="AC336" s="13">
        <f>ROUND(AVERAGE(Zinsswaps!AC253:AC336)+'iBoxx Extrapolation'!$I336,2)</f>
        <v>3.58</v>
      </c>
      <c r="AD336" s="13">
        <f>ROUND(AVERAGE(Zinsswaps!AD253:AD336)+'iBoxx Extrapolation'!$I336,2)</f>
        <v>3.57</v>
      </c>
      <c r="AE336" s="13">
        <f>ROUND(AVERAGE(Zinsswaps!AE253:AE336)+'iBoxx Extrapolation'!$I336,2)</f>
        <v>3.56</v>
      </c>
      <c r="AF336" s="13">
        <f>ROUND(AVERAGE(Zinsswaps!AF253:AF336)+'iBoxx Extrapolation'!$I336,2)</f>
        <v>3.54</v>
      </c>
      <c r="AG336" s="13">
        <f>ROUND(AVERAGE(Zinsswaps!AG253:AG336)+'iBoxx Extrapolation'!$I336,2)</f>
        <v>3.52</v>
      </c>
      <c r="AH336" s="13">
        <f>ROUND(AVERAGE(Zinsswaps!AH253:AH336)+'iBoxx Extrapolation'!$I336,2)</f>
        <v>3.5</v>
      </c>
      <c r="AI336" s="13">
        <f>ROUND(AVERAGE(Zinsswaps!AI253:AI336)+'iBoxx Extrapolation'!$I336,2)</f>
        <v>3.49</v>
      </c>
      <c r="AJ336" s="13">
        <f>ROUND(AVERAGE(Zinsswaps!AJ253:AJ336)+'iBoxx Extrapolation'!$I336,2)</f>
        <v>3.47</v>
      </c>
      <c r="AK336" s="13">
        <f>ROUND(AVERAGE(Zinsswaps!AK253:AK336)+'iBoxx Extrapolation'!$I336,2)</f>
        <v>3.46</v>
      </c>
      <c r="AL336" s="13">
        <f>ROUND(AVERAGE(Zinsswaps!AL253:AL336)+'iBoxx Extrapolation'!$I336,2)</f>
        <v>3.44</v>
      </c>
      <c r="AM336" s="13">
        <f>ROUND(AVERAGE(Zinsswaps!AM253:AM336)+'iBoxx Extrapolation'!$I336,2)</f>
        <v>3.43</v>
      </c>
      <c r="AN336" s="13">
        <f>ROUND(AVERAGE(Zinsswaps!AN253:AN336)+'iBoxx Extrapolation'!$I336,2)</f>
        <v>3.42</v>
      </c>
      <c r="AO336" s="13">
        <f>ROUND(AVERAGE(Zinsswaps!AO253:AO336)+'iBoxx Extrapolation'!$I336,2)</f>
        <v>3.4</v>
      </c>
      <c r="AP336" s="13">
        <f>ROUND(AVERAGE(Zinsswaps!AP253:AP336)+'iBoxx Extrapolation'!$I336,2)</f>
        <v>3.38</v>
      </c>
      <c r="AQ336" s="13">
        <f>ROUND(AVERAGE(Zinsswaps!AQ253:AQ336)+'iBoxx Extrapolation'!$I336,2)</f>
        <v>3.36</v>
      </c>
      <c r="AR336" s="13">
        <f>ROUND(AVERAGE(Zinsswaps!AR253:AR336)+'iBoxx Extrapolation'!$I336,2)</f>
        <v>3.34</v>
      </c>
      <c r="AS336" s="13">
        <f>ROUND(AVERAGE(Zinsswaps!AS253:AS336)+'iBoxx Extrapolation'!$I336,2)</f>
        <v>3.32</v>
      </c>
      <c r="AT336" s="13">
        <f>ROUND(AVERAGE(Zinsswaps!AT253:AT336)+'iBoxx Extrapolation'!$I336,2)</f>
        <v>3.31</v>
      </c>
      <c r="AU336" s="13">
        <f>ROUND(AVERAGE(Zinsswaps!AU253:AU336)+'iBoxx Extrapolation'!$I336,2)</f>
        <v>3.29</v>
      </c>
      <c r="AV336" s="13">
        <f>ROUND(AVERAGE(Zinsswaps!AV253:AV336)+'iBoxx Extrapolation'!$I336,2)</f>
        <v>3.27</v>
      </c>
      <c r="AW336" s="13">
        <f>ROUND(AVERAGE(Zinsswaps!AW253:AW336)+'iBoxx Extrapolation'!$I336,2)</f>
        <v>3.26</v>
      </c>
      <c r="AX336" s="13">
        <f>ROUND(AVERAGE(Zinsswaps!AX253:AX336)+'iBoxx Extrapolation'!$I336,2)</f>
        <v>3.24</v>
      </c>
      <c r="AY336" s="13">
        <f>ROUND(AVERAGE(Zinsswaps!AY253:AY336)+'iBoxx Extrapolation'!$I336,2)</f>
        <v>3.23</v>
      </c>
    </row>
    <row r="337" spans="1:51" s="16" customFormat="1" x14ac:dyDescent="0.2">
      <c r="A337" s="12">
        <v>47483</v>
      </c>
      <c r="B337" s="13">
        <f>ROUND(AVERAGE(Zinsswaps!B254:B337)+'iBoxx Extrapolation'!$I337,2)</f>
        <v>3.3</v>
      </c>
      <c r="C337" s="13">
        <f>ROUND(AVERAGE(Zinsswaps!C254:C337)+'iBoxx Extrapolation'!$I337,2)</f>
        <v>3.21</v>
      </c>
      <c r="D337" s="13">
        <f>ROUND(AVERAGE(Zinsswaps!D254:D337)+'iBoxx Extrapolation'!$I337,2)</f>
        <v>3.19</v>
      </c>
      <c r="E337" s="13">
        <f>ROUND(AVERAGE(Zinsswaps!E254:E337)+'iBoxx Extrapolation'!$I337,2)</f>
        <v>3.21</v>
      </c>
      <c r="F337" s="13">
        <f>ROUND(AVERAGE(Zinsswaps!F254:F337)+'iBoxx Extrapolation'!$I337,2)</f>
        <v>3.25</v>
      </c>
      <c r="G337" s="13">
        <f>ROUND(AVERAGE(Zinsswaps!G254:G337)+'iBoxx Extrapolation'!$I337,2)</f>
        <v>3.29</v>
      </c>
      <c r="H337" s="13">
        <f>ROUND(AVERAGE(Zinsswaps!H254:H337)+'iBoxx Extrapolation'!$I337,2)</f>
        <v>3.34</v>
      </c>
      <c r="I337" s="13">
        <f>ROUND(AVERAGE(Zinsswaps!I254:I337)+'iBoxx Extrapolation'!$I337,2)</f>
        <v>3.39</v>
      </c>
      <c r="J337" s="13">
        <f>ROUND(AVERAGE(Zinsswaps!J254:J337)+'iBoxx Extrapolation'!$I337,2)</f>
        <v>3.44</v>
      </c>
      <c r="K337" s="13">
        <f>ROUND(AVERAGE(Zinsswaps!K254:K337)+'iBoxx Extrapolation'!$I337,2)</f>
        <v>3.48</v>
      </c>
      <c r="L337" s="13">
        <f>ROUND(AVERAGE(Zinsswaps!L254:L337)+'iBoxx Extrapolation'!$I337,2)</f>
        <v>3.53</v>
      </c>
      <c r="M337" s="13">
        <f>ROUND(AVERAGE(Zinsswaps!M254:M337)+'iBoxx Extrapolation'!$I337,2)</f>
        <v>3.57</v>
      </c>
      <c r="N337" s="13">
        <f>ROUND(AVERAGE(Zinsswaps!N254:N337)+'iBoxx Extrapolation'!$I337,2)</f>
        <v>3.6</v>
      </c>
      <c r="O337" s="13">
        <f>ROUND(AVERAGE(Zinsswaps!O254:O337)+'iBoxx Extrapolation'!$I337,2)</f>
        <v>3.63</v>
      </c>
      <c r="P337" s="13">
        <f>ROUND(AVERAGE(Zinsswaps!P254:P337)+'iBoxx Extrapolation'!$I337,2)</f>
        <v>3.66</v>
      </c>
      <c r="Q337" s="13">
        <f>ROUND(AVERAGE(Zinsswaps!Q254:Q337)+'iBoxx Extrapolation'!$I337,2)</f>
        <v>3.67</v>
      </c>
      <c r="R337" s="13">
        <f>ROUND(AVERAGE(Zinsswaps!R254:R337)+'iBoxx Extrapolation'!$I337,2)</f>
        <v>3.67</v>
      </c>
      <c r="S337" s="13">
        <f>ROUND(AVERAGE(Zinsswaps!S254:S337)+'iBoxx Extrapolation'!$I337,2)</f>
        <v>3.68</v>
      </c>
      <c r="T337" s="13">
        <f>ROUND(AVERAGE(Zinsswaps!T254:T337)+'iBoxx Extrapolation'!$I337,2)</f>
        <v>3.68</v>
      </c>
      <c r="U337" s="13">
        <f>ROUND(AVERAGE(Zinsswaps!U254:U337)+'iBoxx Extrapolation'!$I337,2)</f>
        <v>3.69</v>
      </c>
      <c r="V337" s="13">
        <f>ROUND(AVERAGE(Zinsswaps!V254:V337)+'iBoxx Extrapolation'!$I337,2)</f>
        <v>3.68</v>
      </c>
      <c r="W337" s="13">
        <f>ROUND(AVERAGE(Zinsswaps!W254:W337)+'iBoxx Extrapolation'!$I337,2)</f>
        <v>3.67</v>
      </c>
      <c r="X337" s="13">
        <f>ROUND(AVERAGE(Zinsswaps!X254:X337)+'iBoxx Extrapolation'!$I337,2)</f>
        <v>3.66</v>
      </c>
      <c r="Y337" s="13">
        <f>ROUND(AVERAGE(Zinsswaps!Y254:Y337)+'iBoxx Extrapolation'!$I337,2)</f>
        <v>3.65</v>
      </c>
      <c r="Z337" s="13">
        <f>ROUND(AVERAGE(Zinsswaps!Z254:Z337)+'iBoxx Extrapolation'!$I337,2)</f>
        <v>3.64</v>
      </c>
      <c r="AA337" s="13">
        <f>ROUND(AVERAGE(Zinsswaps!AA254:AA337)+'iBoxx Extrapolation'!$I337,2)</f>
        <v>3.63</v>
      </c>
      <c r="AB337" s="13">
        <f>ROUND(AVERAGE(Zinsswaps!AB254:AB337)+'iBoxx Extrapolation'!$I337,2)</f>
        <v>3.61</v>
      </c>
      <c r="AC337" s="13">
        <f>ROUND(AVERAGE(Zinsswaps!AC254:AC337)+'iBoxx Extrapolation'!$I337,2)</f>
        <v>3.6</v>
      </c>
      <c r="AD337" s="13">
        <f>ROUND(AVERAGE(Zinsswaps!AD254:AD337)+'iBoxx Extrapolation'!$I337,2)</f>
        <v>3.58</v>
      </c>
      <c r="AE337" s="13">
        <f>ROUND(AVERAGE(Zinsswaps!AE254:AE337)+'iBoxx Extrapolation'!$I337,2)</f>
        <v>3.57</v>
      </c>
      <c r="AF337" s="13">
        <f>ROUND(AVERAGE(Zinsswaps!AF254:AF337)+'iBoxx Extrapolation'!$I337,2)</f>
        <v>3.55</v>
      </c>
      <c r="AG337" s="13">
        <f>ROUND(AVERAGE(Zinsswaps!AG254:AG337)+'iBoxx Extrapolation'!$I337,2)</f>
        <v>3.53</v>
      </c>
      <c r="AH337" s="13">
        <f>ROUND(AVERAGE(Zinsswaps!AH254:AH337)+'iBoxx Extrapolation'!$I337,2)</f>
        <v>3.52</v>
      </c>
      <c r="AI337" s="13">
        <f>ROUND(AVERAGE(Zinsswaps!AI254:AI337)+'iBoxx Extrapolation'!$I337,2)</f>
        <v>3.5</v>
      </c>
      <c r="AJ337" s="13">
        <f>ROUND(AVERAGE(Zinsswaps!AJ254:AJ337)+'iBoxx Extrapolation'!$I337,2)</f>
        <v>3.48</v>
      </c>
      <c r="AK337" s="13">
        <f>ROUND(AVERAGE(Zinsswaps!AK254:AK337)+'iBoxx Extrapolation'!$I337,2)</f>
        <v>3.47</v>
      </c>
      <c r="AL337" s="13">
        <f>ROUND(AVERAGE(Zinsswaps!AL254:AL337)+'iBoxx Extrapolation'!$I337,2)</f>
        <v>3.46</v>
      </c>
      <c r="AM337" s="13">
        <f>ROUND(AVERAGE(Zinsswaps!AM254:AM337)+'iBoxx Extrapolation'!$I337,2)</f>
        <v>3.44</v>
      </c>
      <c r="AN337" s="13">
        <f>ROUND(AVERAGE(Zinsswaps!AN254:AN337)+'iBoxx Extrapolation'!$I337,2)</f>
        <v>3.43</v>
      </c>
      <c r="AO337" s="13">
        <f>ROUND(AVERAGE(Zinsswaps!AO254:AO337)+'iBoxx Extrapolation'!$I337,2)</f>
        <v>3.42</v>
      </c>
      <c r="AP337" s="13">
        <f>ROUND(AVERAGE(Zinsswaps!AP254:AP337)+'iBoxx Extrapolation'!$I337,2)</f>
        <v>3.4</v>
      </c>
      <c r="AQ337" s="13">
        <f>ROUND(AVERAGE(Zinsswaps!AQ254:AQ337)+'iBoxx Extrapolation'!$I337,2)</f>
        <v>3.38</v>
      </c>
      <c r="AR337" s="13">
        <f>ROUND(AVERAGE(Zinsswaps!AR254:AR337)+'iBoxx Extrapolation'!$I337,2)</f>
        <v>3.36</v>
      </c>
      <c r="AS337" s="13">
        <f>ROUND(AVERAGE(Zinsswaps!AS254:AS337)+'iBoxx Extrapolation'!$I337,2)</f>
        <v>3.34</v>
      </c>
      <c r="AT337" s="13">
        <f>ROUND(AVERAGE(Zinsswaps!AT254:AT337)+'iBoxx Extrapolation'!$I337,2)</f>
        <v>3.32</v>
      </c>
      <c r="AU337" s="13">
        <f>ROUND(AVERAGE(Zinsswaps!AU254:AU337)+'iBoxx Extrapolation'!$I337,2)</f>
        <v>3.31</v>
      </c>
      <c r="AV337" s="13">
        <f>ROUND(AVERAGE(Zinsswaps!AV254:AV337)+'iBoxx Extrapolation'!$I337,2)</f>
        <v>3.29</v>
      </c>
      <c r="AW337" s="13">
        <f>ROUND(AVERAGE(Zinsswaps!AW254:AW337)+'iBoxx Extrapolation'!$I337,2)</f>
        <v>3.27</v>
      </c>
      <c r="AX337" s="13">
        <f>ROUND(AVERAGE(Zinsswaps!AX254:AX337)+'iBoxx Extrapolation'!$I337,2)</f>
        <v>3.26</v>
      </c>
      <c r="AY337" s="13">
        <f>ROUND(AVERAGE(Zinsswaps!AY254:AY337)+'iBoxx Extrapolation'!$I337,2)</f>
        <v>3.24</v>
      </c>
    </row>
    <row r="338" spans="1:51" s="16" customFormat="1" x14ac:dyDescent="0.2">
      <c r="A338" s="12">
        <v>47514</v>
      </c>
      <c r="B338" s="13">
        <f>ROUND(AVERAGE(Zinsswaps!B255:B338)+'iBoxx Extrapolation'!$I338,2)</f>
        <v>3.29</v>
      </c>
      <c r="C338" s="13">
        <f>ROUND(AVERAGE(Zinsswaps!C255:C338)+'iBoxx Extrapolation'!$I338,2)</f>
        <v>3.2</v>
      </c>
      <c r="D338" s="13">
        <f>ROUND(AVERAGE(Zinsswaps!D255:D338)+'iBoxx Extrapolation'!$I338,2)</f>
        <v>3.18</v>
      </c>
      <c r="E338" s="13">
        <f>ROUND(AVERAGE(Zinsswaps!E255:E338)+'iBoxx Extrapolation'!$I338,2)</f>
        <v>3.21</v>
      </c>
      <c r="F338" s="13">
        <f>ROUND(AVERAGE(Zinsswaps!F255:F338)+'iBoxx Extrapolation'!$I338,2)</f>
        <v>3.24</v>
      </c>
      <c r="G338" s="13">
        <f>ROUND(AVERAGE(Zinsswaps!G255:G338)+'iBoxx Extrapolation'!$I338,2)</f>
        <v>3.29</v>
      </c>
      <c r="H338" s="13">
        <f>ROUND(AVERAGE(Zinsswaps!H255:H338)+'iBoxx Extrapolation'!$I338,2)</f>
        <v>3.34</v>
      </c>
      <c r="I338" s="13">
        <f>ROUND(AVERAGE(Zinsswaps!I255:I338)+'iBoxx Extrapolation'!$I338,2)</f>
        <v>3.39</v>
      </c>
      <c r="J338" s="13">
        <f>ROUND(AVERAGE(Zinsswaps!J255:J338)+'iBoxx Extrapolation'!$I338,2)</f>
        <v>3.44</v>
      </c>
      <c r="K338" s="13">
        <f>ROUND(AVERAGE(Zinsswaps!K255:K338)+'iBoxx Extrapolation'!$I338,2)</f>
        <v>3.48</v>
      </c>
      <c r="L338" s="13">
        <f>ROUND(AVERAGE(Zinsswaps!L255:L338)+'iBoxx Extrapolation'!$I338,2)</f>
        <v>3.53</v>
      </c>
      <c r="M338" s="13">
        <f>ROUND(AVERAGE(Zinsswaps!M255:M338)+'iBoxx Extrapolation'!$I338,2)</f>
        <v>3.57</v>
      </c>
      <c r="N338" s="13">
        <f>ROUND(AVERAGE(Zinsswaps!N255:N338)+'iBoxx Extrapolation'!$I338,2)</f>
        <v>3.61</v>
      </c>
      <c r="O338" s="13">
        <f>ROUND(AVERAGE(Zinsswaps!O255:O338)+'iBoxx Extrapolation'!$I338,2)</f>
        <v>3.64</v>
      </c>
      <c r="P338" s="13">
        <f>ROUND(AVERAGE(Zinsswaps!P255:P338)+'iBoxx Extrapolation'!$I338,2)</f>
        <v>3.66</v>
      </c>
      <c r="Q338" s="13">
        <f>ROUND(AVERAGE(Zinsswaps!Q255:Q338)+'iBoxx Extrapolation'!$I338,2)</f>
        <v>3.67</v>
      </c>
      <c r="R338" s="13">
        <f>ROUND(AVERAGE(Zinsswaps!R255:R338)+'iBoxx Extrapolation'!$I338,2)</f>
        <v>3.68</v>
      </c>
      <c r="S338" s="13">
        <f>ROUND(AVERAGE(Zinsswaps!S255:S338)+'iBoxx Extrapolation'!$I338,2)</f>
        <v>3.69</v>
      </c>
      <c r="T338" s="13">
        <f>ROUND(AVERAGE(Zinsswaps!T255:T338)+'iBoxx Extrapolation'!$I338,2)</f>
        <v>3.69</v>
      </c>
      <c r="U338" s="13">
        <f>ROUND(AVERAGE(Zinsswaps!U255:U338)+'iBoxx Extrapolation'!$I338,2)</f>
        <v>3.7</v>
      </c>
      <c r="V338" s="13">
        <f>ROUND(AVERAGE(Zinsswaps!V255:V338)+'iBoxx Extrapolation'!$I338,2)</f>
        <v>3.69</v>
      </c>
      <c r="W338" s="13">
        <f>ROUND(AVERAGE(Zinsswaps!W255:W338)+'iBoxx Extrapolation'!$I338,2)</f>
        <v>3.68</v>
      </c>
      <c r="X338" s="13">
        <f>ROUND(AVERAGE(Zinsswaps!X255:X338)+'iBoxx Extrapolation'!$I338,2)</f>
        <v>3.67</v>
      </c>
      <c r="Y338" s="13">
        <f>ROUND(AVERAGE(Zinsswaps!Y255:Y338)+'iBoxx Extrapolation'!$I338,2)</f>
        <v>3.66</v>
      </c>
      <c r="Z338" s="13">
        <f>ROUND(AVERAGE(Zinsswaps!Z255:Z338)+'iBoxx Extrapolation'!$I338,2)</f>
        <v>3.65</v>
      </c>
      <c r="AA338" s="13">
        <f>ROUND(AVERAGE(Zinsswaps!AA255:AA338)+'iBoxx Extrapolation'!$I338,2)</f>
        <v>3.64</v>
      </c>
      <c r="AB338" s="13">
        <f>ROUND(AVERAGE(Zinsswaps!AB255:AB338)+'iBoxx Extrapolation'!$I338,2)</f>
        <v>3.62</v>
      </c>
      <c r="AC338" s="13">
        <f>ROUND(AVERAGE(Zinsswaps!AC255:AC338)+'iBoxx Extrapolation'!$I338,2)</f>
        <v>3.61</v>
      </c>
      <c r="AD338" s="13">
        <f>ROUND(AVERAGE(Zinsswaps!AD255:AD338)+'iBoxx Extrapolation'!$I338,2)</f>
        <v>3.6</v>
      </c>
      <c r="AE338" s="13">
        <f>ROUND(AVERAGE(Zinsswaps!AE255:AE338)+'iBoxx Extrapolation'!$I338,2)</f>
        <v>3.58</v>
      </c>
      <c r="AF338" s="13">
        <f>ROUND(AVERAGE(Zinsswaps!AF255:AF338)+'iBoxx Extrapolation'!$I338,2)</f>
        <v>3.57</v>
      </c>
      <c r="AG338" s="13">
        <f>ROUND(AVERAGE(Zinsswaps!AG255:AG338)+'iBoxx Extrapolation'!$I338,2)</f>
        <v>3.55</v>
      </c>
      <c r="AH338" s="13">
        <f>ROUND(AVERAGE(Zinsswaps!AH255:AH338)+'iBoxx Extrapolation'!$I338,2)</f>
        <v>3.53</v>
      </c>
      <c r="AI338" s="13">
        <f>ROUND(AVERAGE(Zinsswaps!AI255:AI338)+'iBoxx Extrapolation'!$I338,2)</f>
        <v>3.52</v>
      </c>
      <c r="AJ338" s="13">
        <f>ROUND(AVERAGE(Zinsswaps!AJ255:AJ338)+'iBoxx Extrapolation'!$I338,2)</f>
        <v>3.5</v>
      </c>
      <c r="AK338" s="13">
        <f>ROUND(AVERAGE(Zinsswaps!AK255:AK338)+'iBoxx Extrapolation'!$I338,2)</f>
        <v>3.49</v>
      </c>
      <c r="AL338" s="13">
        <f>ROUND(AVERAGE(Zinsswaps!AL255:AL338)+'iBoxx Extrapolation'!$I338,2)</f>
        <v>3.47</v>
      </c>
      <c r="AM338" s="13">
        <f>ROUND(AVERAGE(Zinsswaps!AM255:AM338)+'iBoxx Extrapolation'!$I338,2)</f>
        <v>3.46</v>
      </c>
      <c r="AN338" s="13">
        <f>ROUND(AVERAGE(Zinsswaps!AN255:AN338)+'iBoxx Extrapolation'!$I338,2)</f>
        <v>3.45</v>
      </c>
      <c r="AO338" s="13">
        <f>ROUND(AVERAGE(Zinsswaps!AO255:AO338)+'iBoxx Extrapolation'!$I338,2)</f>
        <v>3.44</v>
      </c>
      <c r="AP338" s="13">
        <f>ROUND(AVERAGE(Zinsswaps!AP255:AP338)+'iBoxx Extrapolation'!$I338,2)</f>
        <v>3.42</v>
      </c>
      <c r="AQ338" s="13">
        <f>ROUND(AVERAGE(Zinsswaps!AQ255:AQ338)+'iBoxx Extrapolation'!$I338,2)</f>
        <v>3.39</v>
      </c>
      <c r="AR338" s="13">
        <f>ROUND(AVERAGE(Zinsswaps!AR255:AR338)+'iBoxx Extrapolation'!$I338,2)</f>
        <v>3.37</v>
      </c>
      <c r="AS338" s="13">
        <f>ROUND(AVERAGE(Zinsswaps!AS255:AS338)+'iBoxx Extrapolation'!$I338,2)</f>
        <v>3.36</v>
      </c>
      <c r="AT338" s="13">
        <f>ROUND(AVERAGE(Zinsswaps!AT255:AT338)+'iBoxx Extrapolation'!$I338,2)</f>
        <v>3.34</v>
      </c>
      <c r="AU338" s="13">
        <f>ROUND(AVERAGE(Zinsswaps!AU255:AU338)+'iBoxx Extrapolation'!$I338,2)</f>
        <v>3.32</v>
      </c>
      <c r="AV338" s="13">
        <f>ROUND(AVERAGE(Zinsswaps!AV255:AV338)+'iBoxx Extrapolation'!$I338,2)</f>
        <v>3.31</v>
      </c>
      <c r="AW338" s="13">
        <f>ROUND(AVERAGE(Zinsswaps!AW255:AW338)+'iBoxx Extrapolation'!$I338,2)</f>
        <v>3.29</v>
      </c>
      <c r="AX338" s="13">
        <f>ROUND(AVERAGE(Zinsswaps!AX255:AX338)+'iBoxx Extrapolation'!$I338,2)</f>
        <v>3.27</v>
      </c>
      <c r="AY338" s="13">
        <f>ROUND(AVERAGE(Zinsswaps!AY255:AY338)+'iBoxx Extrapolation'!$I338,2)</f>
        <v>3.26</v>
      </c>
    </row>
    <row r="339" spans="1:51" s="16" customFormat="1" x14ac:dyDescent="0.2">
      <c r="A339" s="12">
        <v>47542</v>
      </c>
      <c r="B339" s="13">
        <f>ROUND(AVERAGE(Zinsswaps!B256:B339)+'iBoxx Extrapolation'!$I339,2)</f>
        <v>3.27</v>
      </c>
      <c r="C339" s="13">
        <f>ROUND(AVERAGE(Zinsswaps!C256:C339)+'iBoxx Extrapolation'!$I339,2)</f>
        <v>3.18</v>
      </c>
      <c r="D339" s="13">
        <f>ROUND(AVERAGE(Zinsswaps!D256:D339)+'iBoxx Extrapolation'!$I339,2)</f>
        <v>3.17</v>
      </c>
      <c r="E339" s="13">
        <f>ROUND(AVERAGE(Zinsswaps!E256:E339)+'iBoxx Extrapolation'!$I339,2)</f>
        <v>3.2</v>
      </c>
      <c r="F339" s="13">
        <f>ROUND(AVERAGE(Zinsswaps!F256:F339)+'iBoxx Extrapolation'!$I339,2)</f>
        <v>3.24</v>
      </c>
      <c r="G339" s="13">
        <f>ROUND(AVERAGE(Zinsswaps!G256:G339)+'iBoxx Extrapolation'!$I339,2)</f>
        <v>3.29</v>
      </c>
      <c r="H339" s="13">
        <f>ROUND(AVERAGE(Zinsswaps!H256:H339)+'iBoxx Extrapolation'!$I339,2)</f>
        <v>3.34</v>
      </c>
      <c r="I339" s="13">
        <f>ROUND(AVERAGE(Zinsswaps!I256:I339)+'iBoxx Extrapolation'!$I339,2)</f>
        <v>3.39</v>
      </c>
      <c r="J339" s="13">
        <f>ROUND(AVERAGE(Zinsswaps!J256:J339)+'iBoxx Extrapolation'!$I339,2)</f>
        <v>3.44</v>
      </c>
      <c r="K339" s="13">
        <f>ROUND(AVERAGE(Zinsswaps!K256:K339)+'iBoxx Extrapolation'!$I339,2)</f>
        <v>3.48</v>
      </c>
      <c r="L339" s="13">
        <f>ROUND(AVERAGE(Zinsswaps!L256:L339)+'iBoxx Extrapolation'!$I339,2)</f>
        <v>3.53</v>
      </c>
      <c r="M339" s="13">
        <f>ROUND(AVERAGE(Zinsswaps!M256:M339)+'iBoxx Extrapolation'!$I339,2)</f>
        <v>3.57</v>
      </c>
      <c r="N339" s="13">
        <f>ROUND(AVERAGE(Zinsswaps!N256:N339)+'iBoxx Extrapolation'!$I339,2)</f>
        <v>3.61</v>
      </c>
      <c r="O339" s="13">
        <f>ROUND(AVERAGE(Zinsswaps!O256:O339)+'iBoxx Extrapolation'!$I339,2)</f>
        <v>3.64</v>
      </c>
      <c r="P339" s="13">
        <f>ROUND(AVERAGE(Zinsswaps!P256:P339)+'iBoxx Extrapolation'!$I339,2)</f>
        <v>3.67</v>
      </c>
      <c r="Q339" s="13">
        <f>ROUND(AVERAGE(Zinsswaps!Q256:Q339)+'iBoxx Extrapolation'!$I339,2)</f>
        <v>3.68</v>
      </c>
      <c r="R339" s="13">
        <f>ROUND(AVERAGE(Zinsswaps!R256:R339)+'iBoxx Extrapolation'!$I339,2)</f>
        <v>3.68</v>
      </c>
      <c r="S339" s="13">
        <f>ROUND(AVERAGE(Zinsswaps!S256:S339)+'iBoxx Extrapolation'!$I339,2)</f>
        <v>3.69</v>
      </c>
      <c r="T339" s="13">
        <f>ROUND(AVERAGE(Zinsswaps!T256:T339)+'iBoxx Extrapolation'!$I339,2)</f>
        <v>3.7</v>
      </c>
      <c r="U339" s="13">
        <f>ROUND(AVERAGE(Zinsswaps!U256:U339)+'iBoxx Extrapolation'!$I339,2)</f>
        <v>3.71</v>
      </c>
      <c r="V339" s="13">
        <f>ROUND(AVERAGE(Zinsswaps!V256:V339)+'iBoxx Extrapolation'!$I339,2)</f>
        <v>3.7</v>
      </c>
      <c r="W339" s="13">
        <f>ROUND(AVERAGE(Zinsswaps!W256:W339)+'iBoxx Extrapolation'!$I339,2)</f>
        <v>3.69</v>
      </c>
      <c r="X339" s="13">
        <f>ROUND(AVERAGE(Zinsswaps!X256:X339)+'iBoxx Extrapolation'!$I339,2)</f>
        <v>3.68</v>
      </c>
      <c r="Y339" s="13">
        <f>ROUND(AVERAGE(Zinsswaps!Y256:Y339)+'iBoxx Extrapolation'!$I339,2)</f>
        <v>3.67</v>
      </c>
      <c r="Z339" s="13">
        <f>ROUND(AVERAGE(Zinsswaps!Z256:Z339)+'iBoxx Extrapolation'!$I339,2)</f>
        <v>3.66</v>
      </c>
      <c r="AA339" s="13">
        <f>ROUND(AVERAGE(Zinsswaps!AA256:AA339)+'iBoxx Extrapolation'!$I339,2)</f>
        <v>3.65</v>
      </c>
      <c r="AB339" s="13">
        <f>ROUND(AVERAGE(Zinsswaps!AB256:AB339)+'iBoxx Extrapolation'!$I339,2)</f>
        <v>3.63</v>
      </c>
      <c r="AC339" s="13">
        <f>ROUND(AVERAGE(Zinsswaps!AC256:AC339)+'iBoxx Extrapolation'!$I339,2)</f>
        <v>3.62</v>
      </c>
      <c r="AD339" s="13">
        <f>ROUND(AVERAGE(Zinsswaps!AD256:AD339)+'iBoxx Extrapolation'!$I339,2)</f>
        <v>3.61</v>
      </c>
      <c r="AE339" s="13">
        <f>ROUND(AVERAGE(Zinsswaps!AE256:AE339)+'iBoxx Extrapolation'!$I339,2)</f>
        <v>3.6</v>
      </c>
      <c r="AF339" s="13">
        <f>ROUND(AVERAGE(Zinsswaps!AF256:AF339)+'iBoxx Extrapolation'!$I339,2)</f>
        <v>3.58</v>
      </c>
      <c r="AG339" s="13">
        <f>ROUND(AVERAGE(Zinsswaps!AG256:AG339)+'iBoxx Extrapolation'!$I339,2)</f>
        <v>3.56</v>
      </c>
      <c r="AH339" s="13">
        <f>ROUND(AVERAGE(Zinsswaps!AH256:AH339)+'iBoxx Extrapolation'!$I339,2)</f>
        <v>3.54</v>
      </c>
      <c r="AI339" s="13">
        <f>ROUND(AVERAGE(Zinsswaps!AI256:AI339)+'iBoxx Extrapolation'!$I339,2)</f>
        <v>3.53</v>
      </c>
      <c r="AJ339" s="13">
        <f>ROUND(AVERAGE(Zinsswaps!AJ256:AJ339)+'iBoxx Extrapolation'!$I339,2)</f>
        <v>3.51</v>
      </c>
      <c r="AK339" s="13">
        <f>ROUND(AVERAGE(Zinsswaps!AK256:AK339)+'iBoxx Extrapolation'!$I339,2)</f>
        <v>3.5</v>
      </c>
      <c r="AL339" s="13">
        <f>ROUND(AVERAGE(Zinsswaps!AL256:AL339)+'iBoxx Extrapolation'!$I339,2)</f>
        <v>3.48</v>
      </c>
      <c r="AM339" s="13">
        <f>ROUND(AVERAGE(Zinsswaps!AM256:AM339)+'iBoxx Extrapolation'!$I339,2)</f>
        <v>3.47</v>
      </c>
      <c r="AN339" s="13">
        <f>ROUND(AVERAGE(Zinsswaps!AN256:AN339)+'iBoxx Extrapolation'!$I339,2)</f>
        <v>3.46</v>
      </c>
      <c r="AO339" s="13">
        <f>ROUND(AVERAGE(Zinsswaps!AO256:AO339)+'iBoxx Extrapolation'!$I339,2)</f>
        <v>3.45</v>
      </c>
      <c r="AP339" s="13">
        <f>ROUND(AVERAGE(Zinsswaps!AP256:AP339)+'iBoxx Extrapolation'!$I339,2)</f>
        <v>3.43</v>
      </c>
      <c r="AQ339" s="13">
        <f>ROUND(AVERAGE(Zinsswaps!AQ256:AQ339)+'iBoxx Extrapolation'!$I339,2)</f>
        <v>3.41</v>
      </c>
      <c r="AR339" s="13">
        <f>ROUND(AVERAGE(Zinsswaps!AR256:AR339)+'iBoxx Extrapolation'!$I339,2)</f>
        <v>3.39</v>
      </c>
      <c r="AS339" s="13">
        <f>ROUND(AVERAGE(Zinsswaps!AS256:AS339)+'iBoxx Extrapolation'!$I339,2)</f>
        <v>3.37</v>
      </c>
      <c r="AT339" s="13">
        <f>ROUND(AVERAGE(Zinsswaps!AT256:AT339)+'iBoxx Extrapolation'!$I339,2)</f>
        <v>3.35</v>
      </c>
      <c r="AU339" s="13">
        <f>ROUND(AVERAGE(Zinsswaps!AU256:AU339)+'iBoxx Extrapolation'!$I339,2)</f>
        <v>3.33</v>
      </c>
      <c r="AV339" s="13">
        <f>ROUND(AVERAGE(Zinsswaps!AV256:AV339)+'iBoxx Extrapolation'!$I339,2)</f>
        <v>3.32</v>
      </c>
      <c r="AW339" s="13">
        <f>ROUND(AVERAGE(Zinsswaps!AW256:AW339)+'iBoxx Extrapolation'!$I339,2)</f>
        <v>3.3</v>
      </c>
      <c r="AX339" s="13">
        <f>ROUND(AVERAGE(Zinsswaps!AX256:AX339)+'iBoxx Extrapolation'!$I339,2)</f>
        <v>3.29</v>
      </c>
      <c r="AY339" s="13">
        <f>ROUND(AVERAGE(Zinsswaps!AY256:AY339)+'iBoxx Extrapolation'!$I339,2)</f>
        <v>3.27</v>
      </c>
    </row>
    <row r="340" spans="1:51" s="16" customFormat="1" x14ac:dyDescent="0.2">
      <c r="A340" s="12">
        <v>47573</v>
      </c>
      <c r="B340" s="13">
        <f>ROUND(AVERAGE(Zinsswaps!B257:B340)+'iBoxx Extrapolation'!$I340,2)</f>
        <v>3.26</v>
      </c>
      <c r="C340" s="13">
        <f>ROUND(AVERAGE(Zinsswaps!C257:C340)+'iBoxx Extrapolation'!$I340,2)</f>
        <v>3.17</v>
      </c>
      <c r="D340" s="13">
        <f>ROUND(AVERAGE(Zinsswaps!D257:D340)+'iBoxx Extrapolation'!$I340,2)</f>
        <v>3.16</v>
      </c>
      <c r="E340" s="13">
        <f>ROUND(AVERAGE(Zinsswaps!E257:E340)+'iBoxx Extrapolation'!$I340,2)</f>
        <v>3.19</v>
      </c>
      <c r="F340" s="13">
        <f>ROUND(AVERAGE(Zinsswaps!F257:F340)+'iBoxx Extrapolation'!$I340,2)</f>
        <v>3.23</v>
      </c>
      <c r="G340" s="13">
        <f>ROUND(AVERAGE(Zinsswaps!G257:G340)+'iBoxx Extrapolation'!$I340,2)</f>
        <v>3.28</v>
      </c>
      <c r="H340" s="13">
        <f>ROUND(AVERAGE(Zinsswaps!H257:H340)+'iBoxx Extrapolation'!$I340,2)</f>
        <v>3.33</v>
      </c>
      <c r="I340" s="13">
        <f>ROUND(AVERAGE(Zinsswaps!I257:I340)+'iBoxx Extrapolation'!$I340,2)</f>
        <v>3.39</v>
      </c>
      <c r="J340" s="13">
        <f>ROUND(AVERAGE(Zinsswaps!J257:J340)+'iBoxx Extrapolation'!$I340,2)</f>
        <v>3.44</v>
      </c>
      <c r="K340" s="13">
        <f>ROUND(AVERAGE(Zinsswaps!K257:K340)+'iBoxx Extrapolation'!$I340,2)</f>
        <v>3.48</v>
      </c>
      <c r="L340" s="13">
        <f>ROUND(AVERAGE(Zinsswaps!L257:L340)+'iBoxx Extrapolation'!$I340,2)</f>
        <v>3.53</v>
      </c>
      <c r="M340" s="13">
        <f>ROUND(AVERAGE(Zinsswaps!M257:M340)+'iBoxx Extrapolation'!$I340,2)</f>
        <v>3.57</v>
      </c>
      <c r="N340" s="13">
        <f>ROUND(AVERAGE(Zinsswaps!N257:N340)+'iBoxx Extrapolation'!$I340,2)</f>
        <v>3.61</v>
      </c>
      <c r="O340" s="13">
        <f>ROUND(AVERAGE(Zinsswaps!O257:O340)+'iBoxx Extrapolation'!$I340,2)</f>
        <v>3.64</v>
      </c>
      <c r="P340" s="13">
        <f>ROUND(AVERAGE(Zinsswaps!P257:P340)+'iBoxx Extrapolation'!$I340,2)</f>
        <v>3.67</v>
      </c>
      <c r="Q340" s="13">
        <f>ROUND(AVERAGE(Zinsswaps!Q257:Q340)+'iBoxx Extrapolation'!$I340,2)</f>
        <v>3.68</v>
      </c>
      <c r="R340" s="13">
        <f>ROUND(AVERAGE(Zinsswaps!R257:R340)+'iBoxx Extrapolation'!$I340,2)</f>
        <v>3.69</v>
      </c>
      <c r="S340" s="13">
        <f>ROUND(AVERAGE(Zinsswaps!S257:S340)+'iBoxx Extrapolation'!$I340,2)</f>
        <v>3.7</v>
      </c>
      <c r="T340" s="13">
        <f>ROUND(AVERAGE(Zinsswaps!T257:T340)+'iBoxx Extrapolation'!$I340,2)</f>
        <v>3.71</v>
      </c>
      <c r="U340" s="13">
        <f>ROUND(AVERAGE(Zinsswaps!U257:U340)+'iBoxx Extrapolation'!$I340,2)</f>
        <v>3.71</v>
      </c>
      <c r="V340" s="13">
        <f>ROUND(AVERAGE(Zinsswaps!V257:V340)+'iBoxx Extrapolation'!$I340,2)</f>
        <v>3.7</v>
      </c>
      <c r="W340" s="13">
        <f>ROUND(AVERAGE(Zinsswaps!W257:W340)+'iBoxx Extrapolation'!$I340,2)</f>
        <v>3.69</v>
      </c>
      <c r="X340" s="13">
        <f>ROUND(AVERAGE(Zinsswaps!X257:X340)+'iBoxx Extrapolation'!$I340,2)</f>
        <v>3.69</v>
      </c>
      <c r="Y340" s="13">
        <f>ROUND(AVERAGE(Zinsswaps!Y257:Y340)+'iBoxx Extrapolation'!$I340,2)</f>
        <v>3.68</v>
      </c>
      <c r="Z340" s="13">
        <f>ROUND(AVERAGE(Zinsswaps!Z257:Z340)+'iBoxx Extrapolation'!$I340,2)</f>
        <v>3.67</v>
      </c>
      <c r="AA340" s="13">
        <f>ROUND(AVERAGE(Zinsswaps!AA257:AA340)+'iBoxx Extrapolation'!$I340,2)</f>
        <v>3.66</v>
      </c>
      <c r="AB340" s="13">
        <f>ROUND(AVERAGE(Zinsswaps!AB257:AB340)+'iBoxx Extrapolation'!$I340,2)</f>
        <v>3.64</v>
      </c>
      <c r="AC340" s="13">
        <f>ROUND(AVERAGE(Zinsswaps!AC257:AC340)+'iBoxx Extrapolation'!$I340,2)</f>
        <v>3.63</v>
      </c>
      <c r="AD340" s="13">
        <f>ROUND(AVERAGE(Zinsswaps!AD257:AD340)+'iBoxx Extrapolation'!$I340,2)</f>
        <v>3.62</v>
      </c>
      <c r="AE340" s="13">
        <f>ROUND(AVERAGE(Zinsswaps!AE257:AE340)+'iBoxx Extrapolation'!$I340,2)</f>
        <v>3.61</v>
      </c>
      <c r="AF340" s="13">
        <f>ROUND(AVERAGE(Zinsswaps!AF257:AF340)+'iBoxx Extrapolation'!$I340,2)</f>
        <v>3.59</v>
      </c>
      <c r="AG340" s="13">
        <f>ROUND(AVERAGE(Zinsswaps!AG257:AG340)+'iBoxx Extrapolation'!$I340,2)</f>
        <v>3.57</v>
      </c>
      <c r="AH340" s="13">
        <f>ROUND(AVERAGE(Zinsswaps!AH257:AH340)+'iBoxx Extrapolation'!$I340,2)</f>
        <v>3.55</v>
      </c>
      <c r="AI340" s="13">
        <f>ROUND(AVERAGE(Zinsswaps!AI257:AI340)+'iBoxx Extrapolation'!$I340,2)</f>
        <v>3.54</v>
      </c>
      <c r="AJ340" s="13">
        <f>ROUND(AVERAGE(Zinsswaps!AJ257:AJ340)+'iBoxx Extrapolation'!$I340,2)</f>
        <v>3.52</v>
      </c>
      <c r="AK340" s="13">
        <f>ROUND(AVERAGE(Zinsswaps!AK257:AK340)+'iBoxx Extrapolation'!$I340,2)</f>
        <v>3.51</v>
      </c>
      <c r="AL340" s="13">
        <f>ROUND(AVERAGE(Zinsswaps!AL257:AL340)+'iBoxx Extrapolation'!$I340,2)</f>
        <v>3.5</v>
      </c>
      <c r="AM340" s="13">
        <f>ROUND(AVERAGE(Zinsswaps!AM257:AM340)+'iBoxx Extrapolation'!$I340,2)</f>
        <v>3.49</v>
      </c>
      <c r="AN340" s="13">
        <f>ROUND(AVERAGE(Zinsswaps!AN257:AN340)+'iBoxx Extrapolation'!$I340,2)</f>
        <v>3.47</v>
      </c>
      <c r="AO340" s="13">
        <f>ROUND(AVERAGE(Zinsswaps!AO257:AO340)+'iBoxx Extrapolation'!$I340,2)</f>
        <v>3.46</v>
      </c>
      <c r="AP340" s="13">
        <f>ROUND(AVERAGE(Zinsswaps!AP257:AP340)+'iBoxx Extrapolation'!$I340,2)</f>
        <v>3.44</v>
      </c>
      <c r="AQ340" s="13">
        <f>ROUND(AVERAGE(Zinsswaps!AQ257:AQ340)+'iBoxx Extrapolation'!$I340,2)</f>
        <v>3.42</v>
      </c>
      <c r="AR340" s="13">
        <f>ROUND(AVERAGE(Zinsswaps!AR257:AR340)+'iBoxx Extrapolation'!$I340,2)</f>
        <v>3.4</v>
      </c>
      <c r="AS340" s="13">
        <f>ROUND(AVERAGE(Zinsswaps!AS257:AS340)+'iBoxx Extrapolation'!$I340,2)</f>
        <v>3.38</v>
      </c>
      <c r="AT340" s="13">
        <f>ROUND(AVERAGE(Zinsswaps!AT257:AT340)+'iBoxx Extrapolation'!$I340,2)</f>
        <v>3.36</v>
      </c>
      <c r="AU340" s="13">
        <f>ROUND(AVERAGE(Zinsswaps!AU257:AU340)+'iBoxx Extrapolation'!$I340,2)</f>
        <v>3.35</v>
      </c>
      <c r="AV340" s="13">
        <f>ROUND(AVERAGE(Zinsswaps!AV257:AV340)+'iBoxx Extrapolation'!$I340,2)</f>
        <v>3.33</v>
      </c>
      <c r="AW340" s="13">
        <f>ROUND(AVERAGE(Zinsswaps!AW257:AW340)+'iBoxx Extrapolation'!$I340,2)</f>
        <v>3.32</v>
      </c>
      <c r="AX340" s="13">
        <f>ROUND(AVERAGE(Zinsswaps!AX257:AX340)+'iBoxx Extrapolation'!$I340,2)</f>
        <v>3.3</v>
      </c>
      <c r="AY340" s="13">
        <f>ROUND(AVERAGE(Zinsswaps!AY257:AY340)+'iBoxx Extrapolation'!$I340,2)</f>
        <v>3.29</v>
      </c>
    </row>
    <row r="341" spans="1:51" s="16" customFormat="1" x14ac:dyDescent="0.2">
      <c r="A341" s="12">
        <v>47603</v>
      </c>
      <c r="B341" s="13">
        <f>ROUND(AVERAGE(Zinsswaps!B258:B341)+'iBoxx Extrapolation'!$I341,2)</f>
        <v>3.25</v>
      </c>
      <c r="C341" s="13">
        <f>ROUND(AVERAGE(Zinsswaps!C258:C341)+'iBoxx Extrapolation'!$I341,2)</f>
        <v>3.16</v>
      </c>
      <c r="D341" s="13">
        <f>ROUND(AVERAGE(Zinsswaps!D258:D341)+'iBoxx Extrapolation'!$I341,2)</f>
        <v>3.16</v>
      </c>
      <c r="E341" s="13">
        <f>ROUND(AVERAGE(Zinsswaps!E258:E341)+'iBoxx Extrapolation'!$I341,2)</f>
        <v>3.19</v>
      </c>
      <c r="F341" s="13">
        <f>ROUND(AVERAGE(Zinsswaps!F258:F341)+'iBoxx Extrapolation'!$I341,2)</f>
        <v>3.23</v>
      </c>
      <c r="G341" s="13">
        <f>ROUND(AVERAGE(Zinsswaps!G258:G341)+'iBoxx Extrapolation'!$I341,2)</f>
        <v>3.28</v>
      </c>
      <c r="H341" s="13">
        <f>ROUND(AVERAGE(Zinsswaps!H258:H341)+'iBoxx Extrapolation'!$I341,2)</f>
        <v>3.33</v>
      </c>
      <c r="I341" s="13">
        <f>ROUND(AVERAGE(Zinsswaps!I258:I341)+'iBoxx Extrapolation'!$I341,2)</f>
        <v>3.39</v>
      </c>
      <c r="J341" s="13">
        <f>ROUND(AVERAGE(Zinsswaps!J258:J341)+'iBoxx Extrapolation'!$I341,2)</f>
        <v>3.44</v>
      </c>
      <c r="K341" s="13">
        <f>ROUND(AVERAGE(Zinsswaps!K258:K341)+'iBoxx Extrapolation'!$I341,2)</f>
        <v>3.49</v>
      </c>
      <c r="L341" s="13">
        <f>ROUND(AVERAGE(Zinsswaps!L258:L341)+'iBoxx Extrapolation'!$I341,2)</f>
        <v>3.54</v>
      </c>
      <c r="M341" s="13">
        <f>ROUND(AVERAGE(Zinsswaps!M258:M341)+'iBoxx Extrapolation'!$I341,2)</f>
        <v>3.58</v>
      </c>
      <c r="N341" s="13">
        <f>ROUND(AVERAGE(Zinsswaps!N258:N341)+'iBoxx Extrapolation'!$I341,2)</f>
        <v>3.61</v>
      </c>
      <c r="O341" s="13">
        <f>ROUND(AVERAGE(Zinsswaps!O258:O341)+'iBoxx Extrapolation'!$I341,2)</f>
        <v>3.65</v>
      </c>
      <c r="P341" s="13">
        <f>ROUND(AVERAGE(Zinsswaps!P258:P341)+'iBoxx Extrapolation'!$I341,2)</f>
        <v>3.67</v>
      </c>
      <c r="Q341" s="13">
        <f>ROUND(AVERAGE(Zinsswaps!Q258:Q341)+'iBoxx Extrapolation'!$I341,2)</f>
        <v>3.69</v>
      </c>
      <c r="R341" s="13">
        <f>ROUND(AVERAGE(Zinsswaps!R258:R341)+'iBoxx Extrapolation'!$I341,2)</f>
        <v>3.7</v>
      </c>
      <c r="S341" s="13">
        <f>ROUND(AVERAGE(Zinsswaps!S258:S341)+'iBoxx Extrapolation'!$I341,2)</f>
        <v>3.71</v>
      </c>
      <c r="T341" s="13">
        <f>ROUND(AVERAGE(Zinsswaps!T258:T341)+'iBoxx Extrapolation'!$I341,2)</f>
        <v>3.71</v>
      </c>
      <c r="U341" s="13">
        <f>ROUND(AVERAGE(Zinsswaps!U258:U341)+'iBoxx Extrapolation'!$I341,2)</f>
        <v>3.72</v>
      </c>
      <c r="V341" s="13">
        <f>ROUND(AVERAGE(Zinsswaps!V258:V341)+'iBoxx Extrapolation'!$I341,2)</f>
        <v>3.71</v>
      </c>
      <c r="W341" s="13">
        <f>ROUND(AVERAGE(Zinsswaps!W258:W341)+'iBoxx Extrapolation'!$I341,2)</f>
        <v>3.7</v>
      </c>
      <c r="X341" s="13">
        <f>ROUND(AVERAGE(Zinsswaps!X258:X341)+'iBoxx Extrapolation'!$I341,2)</f>
        <v>3.7</v>
      </c>
      <c r="Y341" s="13">
        <f>ROUND(AVERAGE(Zinsswaps!Y258:Y341)+'iBoxx Extrapolation'!$I341,2)</f>
        <v>3.69</v>
      </c>
      <c r="Z341" s="13">
        <f>ROUND(AVERAGE(Zinsswaps!Z258:Z341)+'iBoxx Extrapolation'!$I341,2)</f>
        <v>3.68</v>
      </c>
      <c r="AA341" s="13">
        <f>ROUND(AVERAGE(Zinsswaps!AA258:AA341)+'iBoxx Extrapolation'!$I341,2)</f>
        <v>3.67</v>
      </c>
      <c r="AB341" s="13">
        <f>ROUND(AVERAGE(Zinsswaps!AB258:AB341)+'iBoxx Extrapolation'!$I341,2)</f>
        <v>3.65</v>
      </c>
      <c r="AC341" s="13">
        <f>ROUND(AVERAGE(Zinsswaps!AC258:AC341)+'iBoxx Extrapolation'!$I341,2)</f>
        <v>3.64</v>
      </c>
      <c r="AD341" s="13">
        <f>ROUND(AVERAGE(Zinsswaps!AD258:AD341)+'iBoxx Extrapolation'!$I341,2)</f>
        <v>3.63</v>
      </c>
      <c r="AE341" s="13">
        <f>ROUND(AVERAGE(Zinsswaps!AE258:AE341)+'iBoxx Extrapolation'!$I341,2)</f>
        <v>3.62</v>
      </c>
      <c r="AF341" s="13">
        <f>ROUND(AVERAGE(Zinsswaps!AF258:AF341)+'iBoxx Extrapolation'!$I341,2)</f>
        <v>3.6</v>
      </c>
      <c r="AG341" s="13">
        <f>ROUND(AVERAGE(Zinsswaps!AG258:AG341)+'iBoxx Extrapolation'!$I341,2)</f>
        <v>3.58</v>
      </c>
      <c r="AH341" s="13">
        <f>ROUND(AVERAGE(Zinsswaps!AH258:AH341)+'iBoxx Extrapolation'!$I341,2)</f>
        <v>3.57</v>
      </c>
      <c r="AI341" s="13">
        <f>ROUND(AVERAGE(Zinsswaps!AI258:AI341)+'iBoxx Extrapolation'!$I341,2)</f>
        <v>3.55</v>
      </c>
      <c r="AJ341" s="13">
        <f>ROUND(AVERAGE(Zinsswaps!AJ258:AJ341)+'iBoxx Extrapolation'!$I341,2)</f>
        <v>3.54</v>
      </c>
      <c r="AK341" s="13">
        <f>ROUND(AVERAGE(Zinsswaps!AK258:AK341)+'iBoxx Extrapolation'!$I341,2)</f>
        <v>3.52</v>
      </c>
      <c r="AL341" s="13">
        <f>ROUND(AVERAGE(Zinsswaps!AL258:AL341)+'iBoxx Extrapolation'!$I341,2)</f>
        <v>3.51</v>
      </c>
      <c r="AM341" s="13">
        <f>ROUND(AVERAGE(Zinsswaps!AM258:AM341)+'iBoxx Extrapolation'!$I341,2)</f>
        <v>3.5</v>
      </c>
      <c r="AN341" s="13">
        <f>ROUND(AVERAGE(Zinsswaps!AN258:AN341)+'iBoxx Extrapolation'!$I341,2)</f>
        <v>3.49</v>
      </c>
      <c r="AO341" s="13">
        <f>ROUND(AVERAGE(Zinsswaps!AO258:AO341)+'iBoxx Extrapolation'!$I341,2)</f>
        <v>3.47</v>
      </c>
      <c r="AP341" s="13">
        <f>ROUND(AVERAGE(Zinsswaps!AP258:AP341)+'iBoxx Extrapolation'!$I341,2)</f>
        <v>3.45</v>
      </c>
      <c r="AQ341" s="13">
        <f>ROUND(AVERAGE(Zinsswaps!AQ258:AQ341)+'iBoxx Extrapolation'!$I341,2)</f>
        <v>3.43</v>
      </c>
      <c r="AR341" s="13">
        <f>ROUND(AVERAGE(Zinsswaps!AR258:AR341)+'iBoxx Extrapolation'!$I341,2)</f>
        <v>3.41</v>
      </c>
      <c r="AS341" s="13">
        <f>ROUND(AVERAGE(Zinsswaps!AS258:AS341)+'iBoxx Extrapolation'!$I341,2)</f>
        <v>3.4</v>
      </c>
      <c r="AT341" s="13">
        <f>ROUND(AVERAGE(Zinsswaps!AT258:AT341)+'iBoxx Extrapolation'!$I341,2)</f>
        <v>3.38</v>
      </c>
      <c r="AU341" s="13">
        <f>ROUND(AVERAGE(Zinsswaps!AU258:AU341)+'iBoxx Extrapolation'!$I341,2)</f>
        <v>3.36</v>
      </c>
      <c r="AV341" s="13">
        <f>ROUND(AVERAGE(Zinsswaps!AV258:AV341)+'iBoxx Extrapolation'!$I341,2)</f>
        <v>3.34</v>
      </c>
      <c r="AW341" s="13">
        <f>ROUND(AVERAGE(Zinsswaps!AW258:AW341)+'iBoxx Extrapolation'!$I341,2)</f>
        <v>3.33</v>
      </c>
      <c r="AX341" s="13">
        <f>ROUND(AVERAGE(Zinsswaps!AX258:AX341)+'iBoxx Extrapolation'!$I341,2)</f>
        <v>3.31</v>
      </c>
      <c r="AY341" s="13">
        <f>ROUND(AVERAGE(Zinsswaps!AY258:AY341)+'iBoxx Extrapolation'!$I341,2)</f>
        <v>3.3</v>
      </c>
    </row>
    <row r="342" spans="1:51" s="16" customFormat="1" x14ac:dyDescent="0.2">
      <c r="A342" s="12">
        <v>47634</v>
      </c>
      <c r="B342" s="13">
        <f>ROUND(AVERAGE(Zinsswaps!B259:B342)+'iBoxx Extrapolation'!$I342,2)</f>
        <v>3.23</v>
      </c>
      <c r="C342" s="13">
        <f>ROUND(AVERAGE(Zinsswaps!C259:C342)+'iBoxx Extrapolation'!$I342,2)</f>
        <v>3.15</v>
      </c>
      <c r="D342" s="13">
        <f>ROUND(AVERAGE(Zinsswaps!D259:D342)+'iBoxx Extrapolation'!$I342,2)</f>
        <v>3.15</v>
      </c>
      <c r="E342" s="13">
        <f>ROUND(AVERAGE(Zinsswaps!E259:E342)+'iBoxx Extrapolation'!$I342,2)</f>
        <v>3.18</v>
      </c>
      <c r="F342" s="13">
        <f>ROUND(AVERAGE(Zinsswaps!F259:F342)+'iBoxx Extrapolation'!$I342,2)</f>
        <v>3.23</v>
      </c>
      <c r="G342" s="13">
        <f>ROUND(AVERAGE(Zinsswaps!G259:G342)+'iBoxx Extrapolation'!$I342,2)</f>
        <v>3.28</v>
      </c>
      <c r="H342" s="13">
        <f>ROUND(AVERAGE(Zinsswaps!H259:H342)+'iBoxx Extrapolation'!$I342,2)</f>
        <v>3.33</v>
      </c>
      <c r="I342" s="13">
        <f>ROUND(AVERAGE(Zinsswaps!I259:I342)+'iBoxx Extrapolation'!$I342,2)</f>
        <v>3.39</v>
      </c>
      <c r="J342" s="13">
        <f>ROUND(AVERAGE(Zinsswaps!J259:J342)+'iBoxx Extrapolation'!$I342,2)</f>
        <v>3.44</v>
      </c>
      <c r="K342" s="13">
        <f>ROUND(AVERAGE(Zinsswaps!K259:K342)+'iBoxx Extrapolation'!$I342,2)</f>
        <v>3.49</v>
      </c>
      <c r="L342" s="13">
        <f>ROUND(AVERAGE(Zinsswaps!L259:L342)+'iBoxx Extrapolation'!$I342,2)</f>
        <v>3.54</v>
      </c>
      <c r="M342" s="13">
        <f>ROUND(AVERAGE(Zinsswaps!M259:M342)+'iBoxx Extrapolation'!$I342,2)</f>
        <v>3.58</v>
      </c>
      <c r="N342" s="13">
        <f>ROUND(AVERAGE(Zinsswaps!N259:N342)+'iBoxx Extrapolation'!$I342,2)</f>
        <v>3.62</v>
      </c>
      <c r="O342" s="13">
        <f>ROUND(AVERAGE(Zinsswaps!O259:O342)+'iBoxx Extrapolation'!$I342,2)</f>
        <v>3.65</v>
      </c>
      <c r="P342" s="13">
        <f>ROUND(AVERAGE(Zinsswaps!P259:P342)+'iBoxx Extrapolation'!$I342,2)</f>
        <v>3.68</v>
      </c>
      <c r="Q342" s="13">
        <f>ROUND(AVERAGE(Zinsswaps!Q259:Q342)+'iBoxx Extrapolation'!$I342,2)</f>
        <v>3.69</v>
      </c>
      <c r="R342" s="13">
        <f>ROUND(AVERAGE(Zinsswaps!R259:R342)+'iBoxx Extrapolation'!$I342,2)</f>
        <v>3.7</v>
      </c>
      <c r="S342" s="13">
        <f>ROUND(AVERAGE(Zinsswaps!S259:S342)+'iBoxx Extrapolation'!$I342,2)</f>
        <v>3.71</v>
      </c>
      <c r="T342" s="13">
        <f>ROUND(AVERAGE(Zinsswaps!T259:T342)+'iBoxx Extrapolation'!$I342,2)</f>
        <v>3.72</v>
      </c>
      <c r="U342" s="13">
        <f>ROUND(AVERAGE(Zinsswaps!U259:U342)+'iBoxx Extrapolation'!$I342,2)</f>
        <v>3.73</v>
      </c>
      <c r="V342" s="13">
        <f>ROUND(AVERAGE(Zinsswaps!V259:V342)+'iBoxx Extrapolation'!$I342,2)</f>
        <v>3.72</v>
      </c>
      <c r="W342" s="13">
        <f>ROUND(AVERAGE(Zinsswaps!W259:W342)+'iBoxx Extrapolation'!$I342,2)</f>
        <v>3.71</v>
      </c>
      <c r="X342" s="13">
        <f>ROUND(AVERAGE(Zinsswaps!X259:X342)+'iBoxx Extrapolation'!$I342,2)</f>
        <v>3.7</v>
      </c>
      <c r="Y342" s="13">
        <f>ROUND(AVERAGE(Zinsswaps!Y259:Y342)+'iBoxx Extrapolation'!$I342,2)</f>
        <v>3.7</v>
      </c>
      <c r="Z342" s="13">
        <f>ROUND(AVERAGE(Zinsswaps!Z259:Z342)+'iBoxx Extrapolation'!$I342,2)</f>
        <v>3.69</v>
      </c>
      <c r="AA342" s="13">
        <f>ROUND(AVERAGE(Zinsswaps!AA259:AA342)+'iBoxx Extrapolation'!$I342,2)</f>
        <v>3.68</v>
      </c>
      <c r="AB342" s="13">
        <f>ROUND(AVERAGE(Zinsswaps!AB259:AB342)+'iBoxx Extrapolation'!$I342,2)</f>
        <v>3.66</v>
      </c>
      <c r="AC342" s="13">
        <f>ROUND(AVERAGE(Zinsswaps!AC259:AC342)+'iBoxx Extrapolation'!$I342,2)</f>
        <v>3.65</v>
      </c>
      <c r="AD342" s="13">
        <f>ROUND(AVERAGE(Zinsswaps!AD259:AD342)+'iBoxx Extrapolation'!$I342,2)</f>
        <v>3.64</v>
      </c>
      <c r="AE342" s="13">
        <f>ROUND(AVERAGE(Zinsswaps!AE259:AE342)+'iBoxx Extrapolation'!$I342,2)</f>
        <v>3.63</v>
      </c>
      <c r="AF342" s="13">
        <f>ROUND(AVERAGE(Zinsswaps!AF259:AF342)+'iBoxx Extrapolation'!$I342,2)</f>
        <v>3.61</v>
      </c>
      <c r="AG342" s="13">
        <f>ROUND(AVERAGE(Zinsswaps!AG259:AG342)+'iBoxx Extrapolation'!$I342,2)</f>
        <v>3.59</v>
      </c>
      <c r="AH342" s="13">
        <f>ROUND(AVERAGE(Zinsswaps!AH259:AH342)+'iBoxx Extrapolation'!$I342,2)</f>
        <v>3.58</v>
      </c>
      <c r="AI342" s="13">
        <f>ROUND(AVERAGE(Zinsswaps!AI259:AI342)+'iBoxx Extrapolation'!$I342,2)</f>
        <v>3.56</v>
      </c>
      <c r="AJ342" s="13">
        <f>ROUND(AVERAGE(Zinsswaps!AJ259:AJ342)+'iBoxx Extrapolation'!$I342,2)</f>
        <v>3.55</v>
      </c>
      <c r="AK342" s="13">
        <f>ROUND(AVERAGE(Zinsswaps!AK259:AK342)+'iBoxx Extrapolation'!$I342,2)</f>
        <v>3.53</v>
      </c>
      <c r="AL342" s="13">
        <f>ROUND(AVERAGE(Zinsswaps!AL259:AL342)+'iBoxx Extrapolation'!$I342,2)</f>
        <v>3.52</v>
      </c>
      <c r="AM342" s="13">
        <f>ROUND(AVERAGE(Zinsswaps!AM259:AM342)+'iBoxx Extrapolation'!$I342,2)</f>
        <v>3.51</v>
      </c>
      <c r="AN342" s="13">
        <f>ROUND(AVERAGE(Zinsswaps!AN259:AN342)+'iBoxx Extrapolation'!$I342,2)</f>
        <v>3.5</v>
      </c>
      <c r="AO342" s="13">
        <f>ROUND(AVERAGE(Zinsswaps!AO259:AO342)+'iBoxx Extrapolation'!$I342,2)</f>
        <v>3.49</v>
      </c>
      <c r="AP342" s="13">
        <f>ROUND(AVERAGE(Zinsswaps!AP259:AP342)+'iBoxx Extrapolation'!$I342,2)</f>
        <v>3.46</v>
      </c>
      <c r="AQ342" s="13">
        <f>ROUND(AVERAGE(Zinsswaps!AQ259:AQ342)+'iBoxx Extrapolation'!$I342,2)</f>
        <v>3.44</v>
      </c>
      <c r="AR342" s="13">
        <f>ROUND(AVERAGE(Zinsswaps!AR259:AR342)+'iBoxx Extrapolation'!$I342,2)</f>
        <v>3.42</v>
      </c>
      <c r="AS342" s="13">
        <f>ROUND(AVERAGE(Zinsswaps!AS259:AS342)+'iBoxx Extrapolation'!$I342,2)</f>
        <v>3.41</v>
      </c>
      <c r="AT342" s="13">
        <f>ROUND(AVERAGE(Zinsswaps!AT259:AT342)+'iBoxx Extrapolation'!$I342,2)</f>
        <v>3.39</v>
      </c>
      <c r="AU342" s="13">
        <f>ROUND(AVERAGE(Zinsswaps!AU259:AU342)+'iBoxx Extrapolation'!$I342,2)</f>
        <v>3.37</v>
      </c>
      <c r="AV342" s="13">
        <f>ROUND(AVERAGE(Zinsswaps!AV259:AV342)+'iBoxx Extrapolation'!$I342,2)</f>
        <v>3.36</v>
      </c>
      <c r="AW342" s="13">
        <f>ROUND(AVERAGE(Zinsswaps!AW259:AW342)+'iBoxx Extrapolation'!$I342,2)</f>
        <v>3.34</v>
      </c>
      <c r="AX342" s="13">
        <f>ROUND(AVERAGE(Zinsswaps!AX259:AX342)+'iBoxx Extrapolation'!$I342,2)</f>
        <v>3.33</v>
      </c>
      <c r="AY342" s="13">
        <f>ROUND(AVERAGE(Zinsswaps!AY259:AY342)+'iBoxx Extrapolation'!$I342,2)</f>
        <v>3.31</v>
      </c>
    </row>
    <row r="343" spans="1:51" s="16" customFormat="1" x14ac:dyDescent="0.2">
      <c r="A343" s="12">
        <v>47664</v>
      </c>
      <c r="B343" s="13">
        <f>ROUND(AVERAGE(Zinsswaps!B260:B343)+'iBoxx Extrapolation'!$I343,2)</f>
        <v>3.21</v>
      </c>
      <c r="C343" s="13">
        <f>ROUND(AVERAGE(Zinsswaps!C260:C343)+'iBoxx Extrapolation'!$I343,2)</f>
        <v>3.13</v>
      </c>
      <c r="D343" s="13">
        <f>ROUND(AVERAGE(Zinsswaps!D260:D343)+'iBoxx Extrapolation'!$I343,2)</f>
        <v>3.13</v>
      </c>
      <c r="E343" s="13">
        <f>ROUND(AVERAGE(Zinsswaps!E260:E343)+'iBoxx Extrapolation'!$I343,2)</f>
        <v>3.17</v>
      </c>
      <c r="F343" s="13">
        <f>ROUND(AVERAGE(Zinsswaps!F260:F343)+'iBoxx Extrapolation'!$I343,2)</f>
        <v>3.22</v>
      </c>
      <c r="G343" s="13">
        <f>ROUND(AVERAGE(Zinsswaps!G260:G343)+'iBoxx Extrapolation'!$I343,2)</f>
        <v>3.27</v>
      </c>
      <c r="H343" s="13">
        <f>ROUND(AVERAGE(Zinsswaps!H260:H343)+'iBoxx Extrapolation'!$I343,2)</f>
        <v>3.33</v>
      </c>
      <c r="I343" s="13">
        <f>ROUND(AVERAGE(Zinsswaps!I260:I343)+'iBoxx Extrapolation'!$I343,2)</f>
        <v>3.39</v>
      </c>
      <c r="J343" s="13">
        <f>ROUND(AVERAGE(Zinsswaps!J260:J343)+'iBoxx Extrapolation'!$I343,2)</f>
        <v>3.44</v>
      </c>
      <c r="K343" s="13">
        <f>ROUND(AVERAGE(Zinsswaps!K260:K343)+'iBoxx Extrapolation'!$I343,2)</f>
        <v>3.49</v>
      </c>
      <c r="L343" s="13">
        <f>ROUND(AVERAGE(Zinsswaps!L260:L343)+'iBoxx Extrapolation'!$I343,2)</f>
        <v>3.54</v>
      </c>
      <c r="M343" s="13">
        <f>ROUND(AVERAGE(Zinsswaps!M260:M343)+'iBoxx Extrapolation'!$I343,2)</f>
        <v>3.58</v>
      </c>
      <c r="N343" s="13">
        <f>ROUND(AVERAGE(Zinsswaps!N260:N343)+'iBoxx Extrapolation'!$I343,2)</f>
        <v>3.62</v>
      </c>
      <c r="O343" s="13">
        <f>ROUND(AVERAGE(Zinsswaps!O260:O343)+'iBoxx Extrapolation'!$I343,2)</f>
        <v>3.65</v>
      </c>
      <c r="P343" s="13">
        <f>ROUND(AVERAGE(Zinsswaps!P260:P343)+'iBoxx Extrapolation'!$I343,2)</f>
        <v>3.68</v>
      </c>
      <c r="Q343" s="13">
        <f>ROUND(AVERAGE(Zinsswaps!Q260:Q343)+'iBoxx Extrapolation'!$I343,2)</f>
        <v>3.7</v>
      </c>
      <c r="R343" s="13">
        <f>ROUND(AVERAGE(Zinsswaps!R260:R343)+'iBoxx Extrapolation'!$I343,2)</f>
        <v>3.71</v>
      </c>
      <c r="S343" s="13">
        <f>ROUND(AVERAGE(Zinsswaps!S260:S343)+'iBoxx Extrapolation'!$I343,2)</f>
        <v>3.72</v>
      </c>
      <c r="T343" s="13">
        <f>ROUND(AVERAGE(Zinsswaps!T260:T343)+'iBoxx Extrapolation'!$I343,2)</f>
        <v>3.73</v>
      </c>
      <c r="U343" s="13">
        <f>ROUND(AVERAGE(Zinsswaps!U260:U343)+'iBoxx Extrapolation'!$I343,2)</f>
        <v>3.74</v>
      </c>
      <c r="V343" s="13">
        <f>ROUND(AVERAGE(Zinsswaps!V260:V343)+'iBoxx Extrapolation'!$I343,2)</f>
        <v>3.73</v>
      </c>
      <c r="W343" s="13">
        <f>ROUND(AVERAGE(Zinsswaps!W260:W343)+'iBoxx Extrapolation'!$I343,2)</f>
        <v>3.72</v>
      </c>
      <c r="X343" s="13">
        <f>ROUND(AVERAGE(Zinsswaps!X260:X343)+'iBoxx Extrapolation'!$I343,2)</f>
        <v>3.71</v>
      </c>
      <c r="Y343" s="13">
        <f>ROUND(AVERAGE(Zinsswaps!Y260:Y343)+'iBoxx Extrapolation'!$I343,2)</f>
        <v>3.71</v>
      </c>
      <c r="Z343" s="13">
        <f>ROUND(AVERAGE(Zinsswaps!Z260:Z343)+'iBoxx Extrapolation'!$I343,2)</f>
        <v>3.7</v>
      </c>
      <c r="AA343" s="13">
        <f>ROUND(AVERAGE(Zinsswaps!AA260:AA343)+'iBoxx Extrapolation'!$I343,2)</f>
        <v>3.69</v>
      </c>
      <c r="AB343" s="13">
        <f>ROUND(AVERAGE(Zinsswaps!AB260:AB343)+'iBoxx Extrapolation'!$I343,2)</f>
        <v>3.67</v>
      </c>
      <c r="AC343" s="13">
        <f>ROUND(AVERAGE(Zinsswaps!AC260:AC343)+'iBoxx Extrapolation'!$I343,2)</f>
        <v>3.66</v>
      </c>
      <c r="AD343" s="13">
        <f>ROUND(AVERAGE(Zinsswaps!AD260:AD343)+'iBoxx Extrapolation'!$I343,2)</f>
        <v>3.65</v>
      </c>
      <c r="AE343" s="13">
        <f>ROUND(AVERAGE(Zinsswaps!AE260:AE343)+'iBoxx Extrapolation'!$I343,2)</f>
        <v>3.64</v>
      </c>
      <c r="AF343" s="13">
        <f>ROUND(AVERAGE(Zinsswaps!AF260:AF343)+'iBoxx Extrapolation'!$I343,2)</f>
        <v>3.62</v>
      </c>
      <c r="AG343" s="13">
        <f>ROUND(AVERAGE(Zinsswaps!AG260:AG343)+'iBoxx Extrapolation'!$I343,2)</f>
        <v>3.6</v>
      </c>
      <c r="AH343" s="13">
        <f>ROUND(AVERAGE(Zinsswaps!AH260:AH343)+'iBoxx Extrapolation'!$I343,2)</f>
        <v>3.59</v>
      </c>
      <c r="AI343" s="13">
        <f>ROUND(AVERAGE(Zinsswaps!AI260:AI343)+'iBoxx Extrapolation'!$I343,2)</f>
        <v>3.57</v>
      </c>
      <c r="AJ343" s="13">
        <f>ROUND(AVERAGE(Zinsswaps!AJ260:AJ343)+'iBoxx Extrapolation'!$I343,2)</f>
        <v>3.56</v>
      </c>
      <c r="AK343" s="13">
        <f>ROUND(AVERAGE(Zinsswaps!AK260:AK343)+'iBoxx Extrapolation'!$I343,2)</f>
        <v>3.55</v>
      </c>
      <c r="AL343" s="13">
        <f>ROUND(AVERAGE(Zinsswaps!AL260:AL343)+'iBoxx Extrapolation'!$I343,2)</f>
        <v>3.53</v>
      </c>
      <c r="AM343" s="13">
        <f>ROUND(AVERAGE(Zinsswaps!AM260:AM343)+'iBoxx Extrapolation'!$I343,2)</f>
        <v>3.52</v>
      </c>
      <c r="AN343" s="13">
        <f>ROUND(AVERAGE(Zinsswaps!AN260:AN343)+'iBoxx Extrapolation'!$I343,2)</f>
        <v>3.51</v>
      </c>
      <c r="AO343" s="13">
        <f>ROUND(AVERAGE(Zinsswaps!AO260:AO343)+'iBoxx Extrapolation'!$I343,2)</f>
        <v>3.5</v>
      </c>
      <c r="AP343" s="13">
        <f>ROUND(AVERAGE(Zinsswaps!AP260:AP343)+'iBoxx Extrapolation'!$I343,2)</f>
        <v>3.48</v>
      </c>
      <c r="AQ343" s="13">
        <f>ROUND(AVERAGE(Zinsswaps!AQ260:AQ343)+'iBoxx Extrapolation'!$I343,2)</f>
        <v>3.46</v>
      </c>
      <c r="AR343" s="13">
        <f>ROUND(AVERAGE(Zinsswaps!AR260:AR343)+'iBoxx Extrapolation'!$I343,2)</f>
        <v>3.44</v>
      </c>
      <c r="AS343" s="13">
        <f>ROUND(AVERAGE(Zinsswaps!AS260:AS343)+'iBoxx Extrapolation'!$I343,2)</f>
        <v>3.42</v>
      </c>
      <c r="AT343" s="13">
        <f>ROUND(AVERAGE(Zinsswaps!AT260:AT343)+'iBoxx Extrapolation'!$I343,2)</f>
        <v>3.4</v>
      </c>
      <c r="AU343" s="13">
        <f>ROUND(AVERAGE(Zinsswaps!AU260:AU343)+'iBoxx Extrapolation'!$I343,2)</f>
        <v>3.38</v>
      </c>
      <c r="AV343" s="13">
        <f>ROUND(AVERAGE(Zinsswaps!AV260:AV343)+'iBoxx Extrapolation'!$I343,2)</f>
        <v>3.37</v>
      </c>
      <c r="AW343" s="13">
        <f>ROUND(AVERAGE(Zinsswaps!AW260:AW343)+'iBoxx Extrapolation'!$I343,2)</f>
        <v>3.35</v>
      </c>
      <c r="AX343" s="13">
        <f>ROUND(AVERAGE(Zinsswaps!AX260:AX343)+'iBoxx Extrapolation'!$I343,2)</f>
        <v>3.34</v>
      </c>
      <c r="AY343" s="13">
        <f>ROUND(AVERAGE(Zinsswaps!AY260:AY343)+'iBoxx Extrapolation'!$I343,2)</f>
        <v>3.32</v>
      </c>
    </row>
    <row r="344" spans="1:51" s="16" customFormat="1" x14ac:dyDescent="0.2">
      <c r="A344" s="12">
        <v>47695</v>
      </c>
      <c r="B344" s="13">
        <f>ROUND(AVERAGE(Zinsswaps!B261:B344)+'iBoxx Extrapolation'!$I344,2)</f>
        <v>3.19</v>
      </c>
      <c r="C344" s="13">
        <f>ROUND(AVERAGE(Zinsswaps!C261:C344)+'iBoxx Extrapolation'!$I344,2)</f>
        <v>3.12</v>
      </c>
      <c r="D344" s="13">
        <f>ROUND(AVERAGE(Zinsswaps!D261:D344)+'iBoxx Extrapolation'!$I344,2)</f>
        <v>3.12</v>
      </c>
      <c r="E344" s="13">
        <f>ROUND(AVERAGE(Zinsswaps!E261:E344)+'iBoxx Extrapolation'!$I344,2)</f>
        <v>3.17</v>
      </c>
      <c r="F344" s="13">
        <f>ROUND(AVERAGE(Zinsswaps!F261:F344)+'iBoxx Extrapolation'!$I344,2)</f>
        <v>3.21</v>
      </c>
      <c r="G344" s="13">
        <f>ROUND(AVERAGE(Zinsswaps!G261:G344)+'iBoxx Extrapolation'!$I344,2)</f>
        <v>3.27</v>
      </c>
      <c r="H344" s="13">
        <f>ROUND(AVERAGE(Zinsswaps!H261:H344)+'iBoxx Extrapolation'!$I344,2)</f>
        <v>3.33</v>
      </c>
      <c r="I344" s="13">
        <f>ROUND(AVERAGE(Zinsswaps!I261:I344)+'iBoxx Extrapolation'!$I344,2)</f>
        <v>3.38</v>
      </c>
      <c r="J344" s="13">
        <f>ROUND(AVERAGE(Zinsswaps!J261:J344)+'iBoxx Extrapolation'!$I344,2)</f>
        <v>3.44</v>
      </c>
      <c r="K344" s="13">
        <f>ROUND(AVERAGE(Zinsswaps!K261:K344)+'iBoxx Extrapolation'!$I344,2)</f>
        <v>3.49</v>
      </c>
      <c r="L344" s="13">
        <f>ROUND(AVERAGE(Zinsswaps!L261:L344)+'iBoxx Extrapolation'!$I344,2)</f>
        <v>3.54</v>
      </c>
      <c r="M344" s="13">
        <f>ROUND(AVERAGE(Zinsswaps!M261:M344)+'iBoxx Extrapolation'!$I344,2)</f>
        <v>3.58</v>
      </c>
      <c r="N344" s="13">
        <f>ROUND(AVERAGE(Zinsswaps!N261:N344)+'iBoxx Extrapolation'!$I344,2)</f>
        <v>3.62</v>
      </c>
      <c r="O344" s="13">
        <f>ROUND(AVERAGE(Zinsswaps!O261:O344)+'iBoxx Extrapolation'!$I344,2)</f>
        <v>3.66</v>
      </c>
      <c r="P344" s="13">
        <f>ROUND(AVERAGE(Zinsswaps!P261:P344)+'iBoxx Extrapolation'!$I344,2)</f>
        <v>3.69</v>
      </c>
      <c r="Q344" s="13">
        <f>ROUND(AVERAGE(Zinsswaps!Q261:Q344)+'iBoxx Extrapolation'!$I344,2)</f>
        <v>3.7</v>
      </c>
      <c r="R344" s="13">
        <f>ROUND(AVERAGE(Zinsswaps!R261:R344)+'iBoxx Extrapolation'!$I344,2)</f>
        <v>3.71</v>
      </c>
      <c r="S344" s="13">
        <f>ROUND(AVERAGE(Zinsswaps!S261:S344)+'iBoxx Extrapolation'!$I344,2)</f>
        <v>3.72</v>
      </c>
      <c r="T344" s="13">
        <f>ROUND(AVERAGE(Zinsswaps!T261:T344)+'iBoxx Extrapolation'!$I344,2)</f>
        <v>3.73</v>
      </c>
      <c r="U344" s="13">
        <f>ROUND(AVERAGE(Zinsswaps!U261:U344)+'iBoxx Extrapolation'!$I344,2)</f>
        <v>3.74</v>
      </c>
      <c r="V344" s="13">
        <f>ROUND(AVERAGE(Zinsswaps!V261:V344)+'iBoxx Extrapolation'!$I344,2)</f>
        <v>3.73</v>
      </c>
      <c r="W344" s="13">
        <f>ROUND(AVERAGE(Zinsswaps!W261:W344)+'iBoxx Extrapolation'!$I344,2)</f>
        <v>3.73</v>
      </c>
      <c r="X344" s="13">
        <f>ROUND(AVERAGE(Zinsswaps!X261:X344)+'iBoxx Extrapolation'!$I344,2)</f>
        <v>3.72</v>
      </c>
      <c r="Y344" s="13">
        <f>ROUND(AVERAGE(Zinsswaps!Y261:Y344)+'iBoxx Extrapolation'!$I344,2)</f>
        <v>3.71</v>
      </c>
      <c r="Z344" s="13">
        <f>ROUND(AVERAGE(Zinsswaps!Z261:Z344)+'iBoxx Extrapolation'!$I344,2)</f>
        <v>3.71</v>
      </c>
      <c r="AA344" s="13">
        <f>ROUND(AVERAGE(Zinsswaps!AA261:AA344)+'iBoxx Extrapolation'!$I344,2)</f>
        <v>3.7</v>
      </c>
      <c r="AB344" s="13">
        <f>ROUND(AVERAGE(Zinsswaps!AB261:AB344)+'iBoxx Extrapolation'!$I344,2)</f>
        <v>3.68</v>
      </c>
      <c r="AC344" s="13">
        <f>ROUND(AVERAGE(Zinsswaps!AC261:AC344)+'iBoxx Extrapolation'!$I344,2)</f>
        <v>3.67</v>
      </c>
      <c r="AD344" s="13">
        <f>ROUND(AVERAGE(Zinsswaps!AD261:AD344)+'iBoxx Extrapolation'!$I344,2)</f>
        <v>3.66</v>
      </c>
      <c r="AE344" s="13">
        <f>ROUND(AVERAGE(Zinsswaps!AE261:AE344)+'iBoxx Extrapolation'!$I344,2)</f>
        <v>3.65</v>
      </c>
      <c r="AF344" s="13">
        <f>ROUND(AVERAGE(Zinsswaps!AF261:AF344)+'iBoxx Extrapolation'!$I344,2)</f>
        <v>3.63</v>
      </c>
      <c r="AG344" s="13">
        <f>ROUND(AVERAGE(Zinsswaps!AG261:AG344)+'iBoxx Extrapolation'!$I344,2)</f>
        <v>3.61</v>
      </c>
      <c r="AH344" s="13">
        <f>ROUND(AVERAGE(Zinsswaps!AH261:AH344)+'iBoxx Extrapolation'!$I344,2)</f>
        <v>3.6</v>
      </c>
      <c r="AI344" s="13">
        <f>ROUND(AVERAGE(Zinsswaps!AI261:AI344)+'iBoxx Extrapolation'!$I344,2)</f>
        <v>3.58</v>
      </c>
      <c r="AJ344" s="13">
        <f>ROUND(AVERAGE(Zinsswaps!AJ261:AJ344)+'iBoxx Extrapolation'!$I344,2)</f>
        <v>3.57</v>
      </c>
      <c r="AK344" s="13">
        <f>ROUND(AVERAGE(Zinsswaps!AK261:AK344)+'iBoxx Extrapolation'!$I344,2)</f>
        <v>3.56</v>
      </c>
      <c r="AL344" s="13">
        <f>ROUND(AVERAGE(Zinsswaps!AL261:AL344)+'iBoxx Extrapolation'!$I344,2)</f>
        <v>3.54</v>
      </c>
      <c r="AM344" s="13">
        <f>ROUND(AVERAGE(Zinsswaps!AM261:AM344)+'iBoxx Extrapolation'!$I344,2)</f>
        <v>3.53</v>
      </c>
      <c r="AN344" s="13">
        <f>ROUND(AVERAGE(Zinsswaps!AN261:AN344)+'iBoxx Extrapolation'!$I344,2)</f>
        <v>3.52</v>
      </c>
      <c r="AO344" s="13">
        <f>ROUND(AVERAGE(Zinsswaps!AO261:AO344)+'iBoxx Extrapolation'!$I344,2)</f>
        <v>3.51</v>
      </c>
      <c r="AP344" s="13">
        <f>ROUND(AVERAGE(Zinsswaps!AP261:AP344)+'iBoxx Extrapolation'!$I344,2)</f>
        <v>3.49</v>
      </c>
      <c r="AQ344" s="13">
        <f>ROUND(AVERAGE(Zinsswaps!AQ261:AQ344)+'iBoxx Extrapolation'!$I344,2)</f>
        <v>3.47</v>
      </c>
      <c r="AR344" s="13">
        <f>ROUND(AVERAGE(Zinsswaps!AR261:AR344)+'iBoxx Extrapolation'!$I344,2)</f>
        <v>3.45</v>
      </c>
      <c r="AS344" s="13">
        <f>ROUND(AVERAGE(Zinsswaps!AS261:AS344)+'iBoxx Extrapolation'!$I344,2)</f>
        <v>3.43</v>
      </c>
      <c r="AT344" s="13">
        <f>ROUND(AVERAGE(Zinsswaps!AT261:AT344)+'iBoxx Extrapolation'!$I344,2)</f>
        <v>3.41</v>
      </c>
      <c r="AU344" s="13">
        <f>ROUND(AVERAGE(Zinsswaps!AU261:AU344)+'iBoxx Extrapolation'!$I344,2)</f>
        <v>3.4</v>
      </c>
      <c r="AV344" s="13">
        <f>ROUND(AVERAGE(Zinsswaps!AV261:AV344)+'iBoxx Extrapolation'!$I344,2)</f>
        <v>3.38</v>
      </c>
      <c r="AW344" s="13">
        <f>ROUND(AVERAGE(Zinsswaps!AW261:AW344)+'iBoxx Extrapolation'!$I344,2)</f>
        <v>3.36</v>
      </c>
      <c r="AX344" s="13">
        <f>ROUND(AVERAGE(Zinsswaps!AX261:AX344)+'iBoxx Extrapolation'!$I344,2)</f>
        <v>3.35</v>
      </c>
      <c r="AY344" s="13">
        <f>ROUND(AVERAGE(Zinsswaps!AY261:AY344)+'iBoxx Extrapolation'!$I344,2)</f>
        <v>3.33</v>
      </c>
    </row>
    <row r="345" spans="1:51" s="16" customFormat="1" x14ac:dyDescent="0.2">
      <c r="A345" s="12">
        <v>47726</v>
      </c>
      <c r="B345" s="13">
        <f>ROUND(AVERAGE(Zinsswaps!B262:B345)+'iBoxx Extrapolation'!$I345,2)</f>
        <v>3.18</v>
      </c>
      <c r="C345" s="13">
        <f>ROUND(AVERAGE(Zinsswaps!C262:C345)+'iBoxx Extrapolation'!$I345,2)</f>
        <v>3.11</v>
      </c>
      <c r="D345" s="13">
        <f>ROUND(AVERAGE(Zinsswaps!D262:D345)+'iBoxx Extrapolation'!$I345,2)</f>
        <v>3.11</v>
      </c>
      <c r="E345" s="13">
        <f>ROUND(AVERAGE(Zinsswaps!E262:E345)+'iBoxx Extrapolation'!$I345,2)</f>
        <v>3.16</v>
      </c>
      <c r="F345" s="13">
        <f>ROUND(AVERAGE(Zinsswaps!F262:F345)+'iBoxx Extrapolation'!$I345,2)</f>
        <v>3.21</v>
      </c>
      <c r="G345" s="13">
        <f>ROUND(AVERAGE(Zinsswaps!G262:G345)+'iBoxx Extrapolation'!$I345,2)</f>
        <v>3.27</v>
      </c>
      <c r="H345" s="13">
        <f>ROUND(AVERAGE(Zinsswaps!H262:H345)+'iBoxx Extrapolation'!$I345,2)</f>
        <v>3.32</v>
      </c>
      <c r="I345" s="13">
        <f>ROUND(AVERAGE(Zinsswaps!I262:I345)+'iBoxx Extrapolation'!$I345,2)</f>
        <v>3.38</v>
      </c>
      <c r="J345" s="13">
        <f>ROUND(AVERAGE(Zinsswaps!J262:J345)+'iBoxx Extrapolation'!$I345,2)</f>
        <v>3.44</v>
      </c>
      <c r="K345" s="13">
        <f>ROUND(AVERAGE(Zinsswaps!K262:K345)+'iBoxx Extrapolation'!$I345,2)</f>
        <v>3.49</v>
      </c>
      <c r="L345" s="13">
        <f>ROUND(AVERAGE(Zinsswaps!L262:L345)+'iBoxx Extrapolation'!$I345,2)</f>
        <v>3.54</v>
      </c>
      <c r="M345" s="13">
        <f>ROUND(AVERAGE(Zinsswaps!M262:M345)+'iBoxx Extrapolation'!$I345,2)</f>
        <v>3.58</v>
      </c>
      <c r="N345" s="13">
        <f>ROUND(AVERAGE(Zinsswaps!N262:N345)+'iBoxx Extrapolation'!$I345,2)</f>
        <v>3.62</v>
      </c>
      <c r="O345" s="13">
        <f>ROUND(AVERAGE(Zinsswaps!O262:O345)+'iBoxx Extrapolation'!$I345,2)</f>
        <v>3.66</v>
      </c>
      <c r="P345" s="13">
        <f>ROUND(AVERAGE(Zinsswaps!P262:P345)+'iBoxx Extrapolation'!$I345,2)</f>
        <v>3.69</v>
      </c>
      <c r="Q345" s="13">
        <f>ROUND(AVERAGE(Zinsswaps!Q262:Q345)+'iBoxx Extrapolation'!$I345,2)</f>
        <v>3.7</v>
      </c>
      <c r="R345" s="13">
        <f>ROUND(AVERAGE(Zinsswaps!R262:R345)+'iBoxx Extrapolation'!$I345,2)</f>
        <v>3.71</v>
      </c>
      <c r="S345" s="13">
        <f>ROUND(AVERAGE(Zinsswaps!S262:S345)+'iBoxx Extrapolation'!$I345,2)</f>
        <v>3.73</v>
      </c>
      <c r="T345" s="13">
        <f>ROUND(AVERAGE(Zinsswaps!T262:T345)+'iBoxx Extrapolation'!$I345,2)</f>
        <v>3.74</v>
      </c>
      <c r="U345" s="13">
        <f>ROUND(AVERAGE(Zinsswaps!U262:U345)+'iBoxx Extrapolation'!$I345,2)</f>
        <v>3.75</v>
      </c>
      <c r="V345" s="13">
        <f>ROUND(AVERAGE(Zinsswaps!V262:V345)+'iBoxx Extrapolation'!$I345,2)</f>
        <v>3.74</v>
      </c>
      <c r="W345" s="13">
        <f>ROUND(AVERAGE(Zinsswaps!W262:W345)+'iBoxx Extrapolation'!$I345,2)</f>
        <v>3.73</v>
      </c>
      <c r="X345" s="13">
        <f>ROUND(AVERAGE(Zinsswaps!X262:X345)+'iBoxx Extrapolation'!$I345,2)</f>
        <v>3.73</v>
      </c>
      <c r="Y345" s="13">
        <f>ROUND(AVERAGE(Zinsswaps!Y262:Y345)+'iBoxx Extrapolation'!$I345,2)</f>
        <v>3.72</v>
      </c>
      <c r="Z345" s="13">
        <f>ROUND(AVERAGE(Zinsswaps!Z262:Z345)+'iBoxx Extrapolation'!$I345,2)</f>
        <v>3.72</v>
      </c>
      <c r="AA345" s="13">
        <f>ROUND(AVERAGE(Zinsswaps!AA262:AA345)+'iBoxx Extrapolation'!$I345,2)</f>
        <v>3.7</v>
      </c>
      <c r="AB345" s="13">
        <f>ROUND(AVERAGE(Zinsswaps!AB262:AB345)+'iBoxx Extrapolation'!$I345,2)</f>
        <v>3.69</v>
      </c>
      <c r="AC345" s="13">
        <f>ROUND(AVERAGE(Zinsswaps!AC262:AC345)+'iBoxx Extrapolation'!$I345,2)</f>
        <v>3.68</v>
      </c>
      <c r="AD345" s="13">
        <f>ROUND(AVERAGE(Zinsswaps!AD262:AD345)+'iBoxx Extrapolation'!$I345,2)</f>
        <v>3.67</v>
      </c>
      <c r="AE345" s="13">
        <f>ROUND(AVERAGE(Zinsswaps!AE262:AE345)+'iBoxx Extrapolation'!$I345,2)</f>
        <v>3.66</v>
      </c>
      <c r="AF345" s="13">
        <f>ROUND(AVERAGE(Zinsswaps!AF262:AF345)+'iBoxx Extrapolation'!$I345,2)</f>
        <v>3.64</v>
      </c>
      <c r="AG345" s="13">
        <f>ROUND(AVERAGE(Zinsswaps!AG262:AG345)+'iBoxx Extrapolation'!$I345,2)</f>
        <v>3.62</v>
      </c>
      <c r="AH345" s="13">
        <f>ROUND(AVERAGE(Zinsswaps!AH262:AH345)+'iBoxx Extrapolation'!$I345,2)</f>
        <v>3.61</v>
      </c>
      <c r="AI345" s="13">
        <f>ROUND(AVERAGE(Zinsswaps!AI262:AI345)+'iBoxx Extrapolation'!$I345,2)</f>
        <v>3.59</v>
      </c>
      <c r="AJ345" s="13">
        <f>ROUND(AVERAGE(Zinsswaps!AJ262:AJ345)+'iBoxx Extrapolation'!$I345,2)</f>
        <v>3.58</v>
      </c>
      <c r="AK345" s="13">
        <f>ROUND(AVERAGE(Zinsswaps!AK262:AK345)+'iBoxx Extrapolation'!$I345,2)</f>
        <v>3.57</v>
      </c>
      <c r="AL345" s="13">
        <f>ROUND(AVERAGE(Zinsswaps!AL262:AL345)+'iBoxx Extrapolation'!$I345,2)</f>
        <v>3.55</v>
      </c>
      <c r="AM345" s="13">
        <f>ROUND(AVERAGE(Zinsswaps!AM262:AM345)+'iBoxx Extrapolation'!$I345,2)</f>
        <v>3.54</v>
      </c>
      <c r="AN345" s="13">
        <f>ROUND(AVERAGE(Zinsswaps!AN262:AN345)+'iBoxx Extrapolation'!$I345,2)</f>
        <v>3.53</v>
      </c>
      <c r="AO345" s="13">
        <f>ROUND(AVERAGE(Zinsswaps!AO262:AO345)+'iBoxx Extrapolation'!$I345,2)</f>
        <v>3.52</v>
      </c>
      <c r="AP345" s="13">
        <f>ROUND(AVERAGE(Zinsswaps!AP262:AP345)+'iBoxx Extrapolation'!$I345,2)</f>
        <v>3.5</v>
      </c>
      <c r="AQ345" s="13">
        <f>ROUND(AVERAGE(Zinsswaps!AQ262:AQ345)+'iBoxx Extrapolation'!$I345,2)</f>
        <v>3.48</v>
      </c>
      <c r="AR345" s="13">
        <f>ROUND(AVERAGE(Zinsswaps!AR262:AR345)+'iBoxx Extrapolation'!$I345,2)</f>
        <v>3.46</v>
      </c>
      <c r="AS345" s="13">
        <f>ROUND(AVERAGE(Zinsswaps!AS262:AS345)+'iBoxx Extrapolation'!$I345,2)</f>
        <v>3.44</v>
      </c>
      <c r="AT345" s="13">
        <f>ROUND(AVERAGE(Zinsswaps!AT262:AT345)+'iBoxx Extrapolation'!$I345,2)</f>
        <v>3.42</v>
      </c>
      <c r="AU345" s="13">
        <f>ROUND(AVERAGE(Zinsswaps!AU262:AU345)+'iBoxx Extrapolation'!$I345,2)</f>
        <v>3.41</v>
      </c>
      <c r="AV345" s="13">
        <f>ROUND(AVERAGE(Zinsswaps!AV262:AV345)+'iBoxx Extrapolation'!$I345,2)</f>
        <v>3.39</v>
      </c>
      <c r="AW345" s="13">
        <f>ROUND(AVERAGE(Zinsswaps!AW262:AW345)+'iBoxx Extrapolation'!$I345,2)</f>
        <v>3.37</v>
      </c>
      <c r="AX345" s="13">
        <f>ROUND(AVERAGE(Zinsswaps!AX262:AX345)+'iBoxx Extrapolation'!$I345,2)</f>
        <v>3.36</v>
      </c>
      <c r="AY345" s="13">
        <f>ROUND(AVERAGE(Zinsswaps!AY262:AY345)+'iBoxx Extrapolation'!$I345,2)</f>
        <v>3.34</v>
      </c>
    </row>
    <row r="346" spans="1:51" s="16" customFormat="1" x14ac:dyDescent="0.2">
      <c r="A346" s="12">
        <v>47756</v>
      </c>
      <c r="B346" s="13">
        <f>ROUND(AVERAGE(Zinsswaps!B263:B346)+'iBoxx Extrapolation'!$I346,2)</f>
        <v>3.16</v>
      </c>
      <c r="C346" s="13">
        <f>ROUND(AVERAGE(Zinsswaps!C263:C346)+'iBoxx Extrapolation'!$I346,2)</f>
        <v>3.09</v>
      </c>
      <c r="D346" s="13">
        <f>ROUND(AVERAGE(Zinsswaps!D263:D346)+'iBoxx Extrapolation'!$I346,2)</f>
        <v>3.1</v>
      </c>
      <c r="E346" s="13">
        <f>ROUND(AVERAGE(Zinsswaps!E263:E346)+'iBoxx Extrapolation'!$I346,2)</f>
        <v>3.15</v>
      </c>
      <c r="F346" s="13">
        <f>ROUND(AVERAGE(Zinsswaps!F263:F346)+'iBoxx Extrapolation'!$I346,2)</f>
        <v>3.2</v>
      </c>
      <c r="G346" s="13">
        <f>ROUND(AVERAGE(Zinsswaps!G263:G346)+'iBoxx Extrapolation'!$I346,2)</f>
        <v>3.26</v>
      </c>
      <c r="H346" s="13">
        <f>ROUND(AVERAGE(Zinsswaps!H263:H346)+'iBoxx Extrapolation'!$I346,2)</f>
        <v>3.32</v>
      </c>
      <c r="I346" s="13">
        <f>ROUND(AVERAGE(Zinsswaps!I263:I346)+'iBoxx Extrapolation'!$I346,2)</f>
        <v>3.38</v>
      </c>
      <c r="J346" s="13">
        <f>ROUND(AVERAGE(Zinsswaps!J263:J346)+'iBoxx Extrapolation'!$I346,2)</f>
        <v>3.43</v>
      </c>
      <c r="K346" s="13">
        <f>ROUND(AVERAGE(Zinsswaps!K263:K346)+'iBoxx Extrapolation'!$I346,2)</f>
        <v>3.48</v>
      </c>
      <c r="L346" s="13">
        <f>ROUND(AVERAGE(Zinsswaps!L263:L346)+'iBoxx Extrapolation'!$I346,2)</f>
        <v>3.54</v>
      </c>
      <c r="M346" s="13">
        <f>ROUND(AVERAGE(Zinsswaps!M263:M346)+'iBoxx Extrapolation'!$I346,2)</f>
        <v>3.58</v>
      </c>
      <c r="N346" s="13">
        <f>ROUND(AVERAGE(Zinsswaps!N263:N346)+'iBoxx Extrapolation'!$I346,2)</f>
        <v>3.62</v>
      </c>
      <c r="O346" s="13">
        <f>ROUND(AVERAGE(Zinsswaps!O263:O346)+'iBoxx Extrapolation'!$I346,2)</f>
        <v>3.65</v>
      </c>
      <c r="P346" s="13">
        <f>ROUND(AVERAGE(Zinsswaps!P263:P346)+'iBoxx Extrapolation'!$I346,2)</f>
        <v>3.68</v>
      </c>
      <c r="Q346" s="13">
        <f>ROUND(AVERAGE(Zinsswaps!Q263:Q346)+'iBoxx Extrapolation'!$I346,2)</f>
        <v>3.7</v>
      </c>
      <c r="R346" s="13">
        <f>ROUND(AVERAGE(Zinsswaps!R263:R346)+'iBoxx Extrapolation'!$I346,2)</f>
        <v>3.71</v>
      </c>
      <c r="S346" s="13">
        <f>ROUND(AVERAGE(Zinsswaps!S263:S346)+'iBoxx Extrapolation'!$I346,2)</f>
        <v>3.73</v>
      </c>
      <c r="T346" s="13">
        <f>ROUND(AVERAGE(Zinsswaps!T263:T346)+'iBoxx Extrapolation'!$I346,2)</f>
        <v>3.74</v>
      </c>
      <c r="U346" s="13">
        <f>ROUND(AVERAGE(Zinsswaps!U263:U346)+'iBoxx Extrapolation'!$I346,2)</f>
        <v>3.75</v>
      </c>
      <c r="V346" s="13">
        <f>ROUND(AVERAGE(Zinsswaps!V263:V346)+'iBoxx Extrapolation'!$I346,2)</f>
        <v>3.74</v>
      </c>
      <c r="W346" s="13">
        <f>ROUND(AVERAGE(Zinsswaps!W263:W346)+'iBoxx Extrapolation'!$I346,2)</f>
        <v>3.73</v>
      </c>
      <c r="X346" s="13">
        <f>ROUND(AVERAGE(Zinsswaps!X263:X346)+'iBoxx Extrapolation'!$I346,2)</f>
        <v>3.73</v>
      </c>
      <c r="Y346" s="13">
        <f>ROUND(AVERAGE(Zinsswaps!Y263:Y346)+'iBoxx Extrapolation'!$I346,2)</f>
        <v>3.72</v>
      </c>
      <c r="Z346" s="13">
        <f>ROUND(AVERAGE(Zinsswaps!Z263:Z346)+'iBoxx Extrapolation'!$I346,2)</f>
        <v>3.72</v>
      </c>
      <c r="AA346" s="13">
        <f>ROUND(AVERAGE(Zinsswaps!AA263:AA346)+'iBoxx Extrapolation'!$I346,2)</f>
        <v>3.71</v>
      </c>
      <c r="AB346" s="13">
        <f>ROUND(AVERAGE(Zinsswaps!AB263:AB346)+'iBoxx Extrapolation'!$I346,2)</f>
        <v>3.69</v>
      </c>
      <c r="AC346" s="13">
        <f>ROUND(AVERAGE(Zinsswaps!AC263:AC346)+'iBoxx Extrapolation'!$I346,2)</f>
        <v>3.68</v>
      </c>
      <c r="AD346" s="13">
        <f>ROUND(AVERAGE(Zinsswaps!AD263:AD346)+'iBoxx Extrapolation'!$I346,2)</f>
        <v>3.67</v>
      </c>
      <c r="AE346" s="13">
        <f>ROUND(AVERAGE(Zinsswaps!AE263:AE346)+'iBoxx Extrapolation'!$I346,2)</f>
        <v>3.66</v>
      </c>
      <c r="AF346" s="13">
        <f>ROUND(AVERAGE(Zinsswaps!AF263:AF346)+'iBoxx Extrapolation'!$I346,2)</f>
        <v>3.64</v>
      </c>
      <c r="AG346" s="13">
        <f>ROUND(AVERAGE(Zinsswaps!AG263:AG346)+'iBoxx Extrapolation'!$I346,2)</f>
        <v>3.63</v>
      </c>
      <c r="AH346" s="13">
        <f>ROUND(AVERAGE(Zinsswaps!AH263:AH346)+'iBoxx Extrapolation'!$I346,2)</f>
        <v>3.61</v>
      </c>
      <c r="AI346" s="13">
        <f>ROUND(AVERAGE(Zinsswaps!AI263:AI346)+'iBoxx Extrapolation'!$I346,2)</f>
        <v>3.6</v>
      </c>
      <c r="AJ346" s="13">
        <f>ROUND(AVERAGE(Zinsswaps!AJ263:AJ346)+'iBoxx Extrapolation'!$I346,2)</f>
        <v>3.58</v>
      </c>
      <c r="AK346" s="13">
        <f>ROUND(AVERAGE(Zinsswaps!AK263:AK346)+'iBoxx Extrapolation'!$I346,2)</f>
        <v>3.57</v>
      </c>
      <c r="AL346" s="13">
        <f>ROUND(AVERAGE(Zinsswaps!AL263:AL346)+'iBoxx Extrapolation'!$I346,2)</f>
        <v>3.56</v>
      </c>
      <c r="AM346" s="13">
        <f>ROUND(AVERAGE(Zinsswaps!AM263:AM346)+'iBoxx Extrapolation'!$I346,2)</f>
        <v>3.55</v>
      </c>
      <c r="AN346" s="13">
        <f>ROUND(AVERAGE(Zinsswaps!AN263:AN346)+'iBoxx Extrapolation'!$I346,2)</f>
        <v>3.54</v>
      </c>
      <c r="AO346" s="13">
        <f>ROUND(AVERAGE(Zinsswaps!AO263:AO346)+'iBoxx Extrapolation'!$I346,2)</f>
        <v>3.52</v>
      </c>
      <c r="AP346" s="13">
        <f>ROUND(AVERAGE(Zinsswaps!AP263:AP346)+'iBoxx Extrapolation'!$I346,2)</f>
        <v>3.5</v>
      </c>
      <c r="AQ346" s="13">
        <f>ROUND(AVERAGE(Zinsswaps!AQ263:AQ346)+'iBoxx Extrapolation'!$I346,2)</f>
        <v>3.48</v>
      </c>
      <c r="AR346" s="13">
        <f>ROUND(AVERAGE(Zinsswaps!AR263:AR346)+'iBoxx Extrapolation'!$I346,2)</f>
        <v>3.46</v>
      </c>
      <c r="AS346" s="13">
        <f>ROUND(AVERAGE(Zinsswaps!AS263:AS346)+'iBoxx Extrapolation'!$I346,2)</f>
        <v>3.45</v>
      </c>
      <c r="AT346" s="13">
        <f>ROUND(AVERAGE(Zinsswaps!AT263:AT346)+'iBoxx Extrapolation'!$I346,2)</f>
        <v>3.43</v>
      </c>
      <c r="AU346" s="13">
        <f>ROUND(AVERAGE(Zinsswaps!AU263:AU346)+'iBoxx Extrapolation'!$I346,2)</f>
        <v>3.41</v>
      </c>
      <c r="AV346" s="13">
        <f>ROUND(AVERAGE(Zinsswaps!AV263:AV346)+'iBoxx Extrapolation'!$I346,2)</f>
        <v>3.39</v>
      </c>
      <c r="AW346" s="13">
        <f>ROUND(AVERAGE(Zinsswaps!AW263:AW346)+'iBoxx Extrapolation'!$I346,2)</f>
        <v>3.38</v>
      </c>
      <c r="AX346" s="13">
        <f>ROUND(AVERAGE(Zinsswaps!AX263:AX346)+'iBoxx Extrapolation'!$I346,2)</f>
        <v>3.36</v>
      </c>
      <c r="AY346" s="13">
        <f>ROUND(AVERAGE(Zinsswaps!AY263:AY346)+'iBoxx Extrapolation'!$I346,2)</f>
        <v>3.35</v>
      </c>
    </row>
    <row r="347" spans="1:51" s="16" customFormat="1" x14ac:dyDescent="0.2">
      <c r="A347" s="12">
        <v>47787</v>
      </c>
      <c r="B347" s="13">
        <f>ROUND(AVERAGE(Zinsswaps!B264:B347)+'iBoxx Extrapolation'!$I347,2)</f>
        <v>3.13</v>
      </c>
      <c r="C347" s="13">
        <f>ROUND(AVERAGE(Zinsswaps!C264:C347)+'iBoxx Extrapolation'!$I347,2)</f>
        <v>3.07</v>
      </c>
      <c r="D347" s="13">
        <f>ROUND(AVERAGE(Zinsswaps!D264:D347)+'iBoxx Extrapolation'!$I347,2)</f>
        <v>3.09</v>
      </c>
      <c r="E347" s="13">
        <f>ROUND(AVERAGE(Zinsswaps!E264:E347)+'iBoxx Extrapolation'!$I347,2)</f>
        <v>3.14</v>
      </c>
      <c r="F347" s="13">
        <f>ROUND(AVERAGE(Zinsswaps!F264:F347)+'iBoxx Extrapolation'!$I347,2)</f>
        <v>3.19</v>
      </c>
      <c r="G347" s="13">
        <f>ROUND(AVERAGE(Zinsswaps!G264:G347)+'iBoxx Extrapolation'!$I347,2)</f>
        <v>3.25</v>
      </c>
      <c r="H347" s="13">
        <f>ROUND(AVERAGE(Zinsswaps!H264:H347)+'iBoxx Extrapolation'!$I347,2)</f>
        <v>3.31</v>
      </c>
      <c r="I347" s="13">
        <f>ROUND(AVERAGE(Zinsswaps!I264:I347)+'iBoxx Extrapolation'!$I347,2)</f>
        <v>3.37</v>
      </c>
      <c r="J347" s="13">
        <f>ROUND(AVERAGE(Zinsswaps!J264:J347)+'iBoxx Extrapolation'!$I347,2)</f>
        <v>3.43</v>
      </c>
      <c r="K347" s="13">
        <f>ROUND(AVERAGE(Zinsswaps!K264:K347)+'iBoxx Extrapolation'!$I347,2)</f>
        <v>3.48</v>
      </c>
      <c r="L347" s="13">
        <f>ROUND(AVERAGE(Zinsswaps!L264:L347)+'iBoxx Extrapolation'!$I347,2)</f>
        <v>3.53</v>
      </c>
      <c r="M347" s="13">
        <f>ROUND(AVERAGE(Zinsswaps!M264:M347)+'iBoxx Extrapolation'!$I347,2)</f>
        <v>3.57</v>
      </c>
      <c r="N347" s="13">
        <f>ROUND(AVERAGE(Zinsswaps!N264:N347)+'iBoxx Extrapolation'!$I347,2)</f>
        <v>3.62</v>
      </c>
      <c r="O347" s="13">
        <f>ROUND(AVERAGE(Zinsswaps!O264:O347)+'iBoxx Extrapolation'!$I347,2)</f>
        <v>3.65</v>
      </c>
      <c r="P347" s="13">
        <f>ROUND(AVERAGE(Zinsswaps!P264:P347)+'iBoxx Extrapolation'!$I347,2)</f>
        <v>3.68</v>
      </c>
      <c r="Q347" s="13">
        <f>ROUND(AVERAGE(Zinsswaps!Q264:Q347)+'iBoxx Extrapolation'!$I347,2)</f>
        <v>3.7</v>
      </c>
      <c r="R347" s="13">
        <f>ROUND(AVERAGE(Zinsswaps!R264:R347)+'iBoxx Extrapolation'!$I347,2)</f>
        <v>3.71</v>
      </c>
      <c r="S347" s="13">
        <f>ROUND(AVERAGE(Zinsswaps!S264:S347)+'iBoxx Extrapolation'!$I347,2)</f>
        <v>3.72</v>
      </c>
      <c r="T347" s="13">
        <f>ROUND(AVERAGE(Zinsswaps!T264:T347)+'iBoxx Extrapolation'!$I347,2)</f>
        <v>3.73</v>
      </c>
      <c r="U347" s="13">
        <f>ROUND(AVERAGE(Zinsswaps!U264:U347)+'iBoxx Extrapolation'!$I347,2)</f>
        <v>3.74</v>
      </c>
      <c r="V347" s="13">
        <f>ROUND(AVERAGE(Zinsswaps!V264:V347)+'iBoxx Extrapolation'!$I347,2)</f>
        <v>3.74</v>
      </c>
      <c r="W347" s="13">
        <f>ROUND(AVERAGE(Zinsswaps!W264:W347)+'iBoxx Extrapolation'!$I347,2)</f>
        <v>3.73</v>
      </c>
      <c r="X347" s="13">
        <f>ROUND(AVERAGE(Zinsswaps!X264:X347)+'iBoxx Extrapolation'!$I347,2)</f>
        <v>3.73</v>
      </c>
      <c r="Y347" s="13">
        <f>ROUND(AVERAGE(Zinsswaps!Y264:Y347)+'iBoxx Extrapolation'!$I347,2)</f>
        <v>3.72</v>
      </c>
      <c r="Z347" s="13">
        <f>ROUND(AVERAGE(Zinsswaps!Z264:Z347)+'iBoxx Extrapolation'!$I347,2)</f>
        <v>3.72</v>
      </c>
      <c r="AA347" s="13">
        <f>ROUND(AVERAGE(Zinsswaps!AA264:AA347)+'iBoxx Extrapolation'!$I347,2)</f>
        <v>3.71</v>
      </c>
      <c r="AB347" s="13">
        <f>ROUND(AVERAGE(Zinsswaps!AB264:AB347)+'iBoxx Extrapolation'!$I347,2)</f>
        <v>3.69</v>
      </c>
      <c r="AC347" s="13">
        <f>ROUND(AVERAGE(Zinsswaps!AC264:AC347)+'iBoxx Extrapolation'!$I347,2)</f>
        <v>3.68</v>
      </c>
      <c r="AD347" s="13">
        <f>ROUND(AVERAGE(Zinsswaps!AD264:AD347)+'iBoxx Extrapolation'!$I347,2)</f>
        <v>3.67</v>
      </c>
      <c r="AE347" s="13">
        <f>ROUND(AVERAGE(Zinsswaps!AE264:AE347)+'iBoxx Extrapolation'!$I347,2)</f>
        <v>3.66</v>
      </c>
      <c r="AF347" s="13">
        <f>ROUND(AVERAGE(Zinsswaps!AF264:AF347)+'iBoxx Extrapolation'!$I347,2)</f>
        <v>3.65</v>
      </c>
      <c r="AG347" s="13">
        <f>ROUND(AVERAGE(Zinsswaps!AG264:AG347)+'iBoxx Extrapolation'!$I347,2)</f>
        <v>3.63</v>
      </c>
      <c r="AH347" s="13">
        <f>ROUND(AVERAGE(Zinsswaps!AH264:AH347)+'iBoxx Extrapolation'!$I347,2)</f>
        <v>3.61</v>
      </c>
      <c r="AI347" s="13">
        <f>ROUND(AVERAGE(Zinsswaps!AI264:AI347)+'iBoxx Extrapolation'!$I347,2)</f>
        <v>3.6</v>
      </c>
      <c r="AJ347" s="13">
        <f>ROUND(AVERAGE(Zinsswaps!AJ264:AJ347)+'iBoxx Extrapolation'!$I347,2)</f>
        <v>3.59</v>
      </c>
      <c r="AK347" s="13">
        <f>ROUND(AVERAGE(Zinsswaps!AK264:AK347)+'iBoxx Extrapolation'!$I347,2)</f>
        <v>3.57</v>
      </c>
      <c r="AL347" s="13">
        <f>ROUND(AVERAGE(Zinsswaps!AL264:AL347)+'iBoxx Extrapolation'!$I347,2)</f>
        <v>3.56</v>
      </c>
      <c r="AM347" s="13">
        <f>ROUND(AVERAGE(Zinsswaps!AM264:AM347)+'iBoxx Extrapolation'!$I347,2)</f>
        <v>3.55</v>
      </c>
      <c r="AN347" s="13">
        <f>ROUND(AVERAGE(Zinsswaps!AN264:AN347)+'iBoxx Extrapolation'!$I347,2)</f>
        <v>3.54</v>
      </c>
      <c r="AO347" s="13">
        <f>ROUND(AVERAGE(Zinsswaps!AO264:AO347)+'iBoxx Extrapolation'!$I347,2)</f>
        <v>3.53</v>
      </c>
      <c r="AP347" s="13">
        <f>ROUND(AVERAGE(Zinsswaps!AP264:AP347)+'iBoxx Extrapolation'!$I347,2)</f>
        <v>3.51</v>
      </c>
      <c r="AQ347" s="13">
        <f>ROUND(AVERAGE(Zinsswaps!AQ264:AQ347)+'iBoxx Extrapolation'!$I347,2)</f>
        <v>3.49</v>
      </c>
      <c r="AR347" s="13">
        <f>ROUND(AVERAGE(Zinsswaps!AR264:AR347)+'iBoxx Extrapolation'!$I347,2)</f>
        <v>3.47</v>
      </c>
      <c r="AS347" s="13">
        <f>ROUND(AVERAGE(Zinsswaps!AS264:AS347)+'iBoxx Extrapolation'!$I347,2)</f>
        <v>3.45</v>
      </c>
      <c r="AT347" s="13">
        <f>ROUND(AVERAGE(Zinsswaps!AT264:AT347)+'iBoxx Extrapolation'!$I347,2)</f>
        <v>3.43</v>
      </c>
      <c r="AU347" s="13">
        <f>ROUND(AVERAGE(Zinsswaps!AU264:AU347)+'iBoxx Extrapolation'!$I347,2)</f>
        <v>3.41</v>
      </c>
      <c r="AV347" s="13">
        <f>ROUND(AVERAGE(Zinsswaps!AV264:AV347)+'iBoxx Extrapolation'!$I347,2)</f>
        <v>3.4</v>
      </c>
      <c r="AW347" s="13">
        <f>ROUND(AVERAGE(Zinsswaps!AW264:AW347)+'iBoxx Extrapolation'!$I347,2)</f>
        <v>3.38</v>
      </c>
      <c r="AX347" s="13">
        <f>ROUND(AVERAGE(Zinsswaps!AX264:AX347)+'iBoxx Extrapolation'!$I347,2)</f>
        <v>3.37</v>
      </c>
      <c r="AY347" s="13">
        <f>ROUND(AVERAGE(Zinsswaps!AY264:AY347)+'iBoxx Extrapolation'!$I347,2)</f>
        <v>3.35</v>
      </c>
    </row>
    <row r="348" spans="1:51" s="16" customFormat="1" x14ac:dyDescent="0.2">
      <c r="A348" s="12">
        <v>47817</v>
      </c>
      <c r="B348" s="13">
        <f>ROUND(AVERAGE(Zinsswaps!B265:B348)+'iBoxx Extrapolation'!$I348,2)</f>
        <v>3.12</v>
      </c>
      <c r="C348" s="13">
        <f>ROUND(AVERAGE(Zinsswaps!C265:C348)+'iBoxx Extrapolation'!$I348,2)</f>
        <v>3.06</v>
      </c>
      <c r="D348" s="13">
        <f>ROUND(AVERAGE(Zinsswaps!D265:D348)+'iBoxx Extrapolation'!$I348,2)</f>
        <v>3.08</v>
      </c>
      <c r="E348" s="13">
        <f>ROUND(AVERAGE(Zinsswaps!E265:E348)+'iBoxx Extrapolation'!$I348,2)</f>
        <v>3.13</v>
      </c>
      <c r="F348" s="13">
        <f>ROUND(AVERAGE(Zinsswaps!F265:F348)+'iBoxx Extrapolation'!$I348,2)</f>
        <v>3.19</v>
      </c>
      <c r="G348" s="13">
        <f>ROUND(AVERAGE(Zinsswaps!G265:G348)+'iBoxx Extrapolation'!$I348,2)</f>
        <v>3.25</v>
      </c>
      <c r="H348" s="13">
        <f>ROUND(AVERAGE(Zinsswaps!H265:H348)+'iBoxx Extrapolation'!$I348,2)</f>
        <v>3.31</v>
      </c>
      <c r="I348" s="13">
        <f>ROUND(AVERAGE(Zinsswaps!I265:I348)+'iBoxx Extrapolation'!$I348,2)</f>
        <v>3.37</v>
      </c>
      <c r="J348" s="13">
        <f>ROUND(AVERAGE(Zinsswaps!J265:J348)+'iBoxx Extrapolation'!$I348,2)</f>
        <v>3.42</v>
      </c>
      <c r="K348" s="13">
        <f>ROUND(AVERAGE(Zinsswaps!K265:K348)+'iBoxx Extrapolation'!$I348,2)</f>
        <v>3.48</v>
      </c>
      <c r="L348" s="13">
        <f>ROUND(AVERAGE(Zinsswaps!L265:L348)+'iBoxx Extrapolation'!$I348,2)</f>
        <v>3.53</v>
      </c>
      <c r="M348" s="13">
        <f>ROUND(AVERAGE(Zinsswaps!M265:M348)+'iBoxx Extrapolation'!$I348,2)</f>
        <v>3.57</v>
      </c>
      <c r="N348" s="13">
        <f>ROUND(AVERAGE(Zinsswaps!N265:N348)+'iBoxx Extrapolation'!$I348,2)</f>
        <v>3.62</v>
      </c>
      <c r="O348" s="13">
        <f>ROUND(AVERAGE(Zinsswaps!O265:O348)+'iBoxx Extrapolation'!$I348,2)</f>
        <v>3.65</v>
      </c>
      <c r="P348" s="13">
        <f>ROUND(AVERAGE(Zinsswaps!P265:P348)+'iBoxx Extrapolation'!$I348,2)</f>
        <v>3.68</v>
      </c>
      <c r="Q348" s="13">
        <f>ROUND(AVERAGE(Zinsswaps!Q265:Q348)+'iBoxx Extrapolation'!$I348,2)</f>
        <v>3.7</v>
      </c>
      <c r="R348" s="13">
        <f>ROUND(AVERAGE(Zinsswaps!R265:R348)+'iBoxx Extrapolation'!$I348,2)</f>
        <v>3.71</v>
      </c>
      <c r="S348" s="13">
        <f>ROUND(AVERAGE(Zinsswaps!S265:S348)+'iBoxx Extrapolation'!$I348,2)</f>
        <v>3.73</v>
      </c>
      <c r="T348" s="13">
        <f>ROUND(AVERAGE(Zinsswaps!T265:T348)+'iBoxx Extrapolation'!$I348,2)</f>
        <v>3.74</v>
      </c>
      <c r="U348" s="13">
        <f>ROUND(AVERAGE(Zinsswaps!U265:U348)+'iBoxx Extrapolation'!$I348,2)</f>
        <v>3.75</v>
      </c>
      <c r="V348" s="13">
        <f>ROUND(AVERAGE(Zinsswaps!V265:V348)+'iBoxx Extrapolation'!$I348,2)</f>
        <v>3.74</v>
      </c>
      <c r="W348" s="13">
        <f>ROUND(AVERAGE(Zinsswaps!W265:W348)+'iBoxx Extrapolation'!$I348,2)</f>
        <v>3.74</v>
      </c>
      <c r="X348" s="13">
        <f>ROUND(AVERAGE(Zinsswaps!X265:X348)+'iBoxx Extrapolation'!$I348,2)</f>
        <v>3.73</v>
      </c>
      <c r="Y348" s="13">
        <f>ROUND(AVERAGE(Zinsswaps!Y265:Y348)+'iBoxx Extrapolation'!$I348,2)</f>
        <v>3.73</v>
      </c>
      <c r="Z348" s="13">
        <f>ROUND(AVERAGE(Zinsswaps!Z265:Z348)+'iBoxx Extrapolation'!$I348,2)</f>
        <v>3.72</v>
      </c>
      <c r="AA348" s="13">
        <f>ROUND(AVERAGE(Zinsswaps!AA265:AA348)+'iBoxx Extrapolation'!$I348,2)</f>
        <v>3.71</v>
      </c>
      <c r="AB348" s="13">
        <f>ROUND(AVERAGE(Zinsswaps!AB265:AB348)+'iBoxx Extrapolation'!$I348,2)</f>
        <v>3.7</v>
      </c>
      <c r="AC348" s="13">
        <f>ROUND(AVERAGE(Zinsswaps!AC265:AC348)+'iBoxx Extrapolation'!$I348,2)</f>
        <v>3.69</v>
      </c>
      <c r="AD348" s="13">
        <f>ROUND(AVERAGE(Zinsswaps!AD265:AD348)+'iBoxx Extrapolation'!$I348,2)</f>
        <v>3.68</v>
      </c>
      <c r="AE348" s="13">
        <f>ROUND(AVERAGE(Zinsswaps!AE265:AE348)+'iBoxx Extrapolation'!$I348,2)</f>
        <v>3.67</v>
      </c>
      <c r="AF348" s="13">
        <f>ROUND(AVERAGE(Zinsswaps!AF265:AF348)+'iBoxx Extrapolation'!$I348,2)</f>
        <v>3.65</v>
      </c>
      <c r="AG348" s="13">
        <f>ROUND(AVERAGE(Zinsswaps!AG265:AG348)+'iBoxx Extrapolation'!$I348,2)</f>
        <v>3.64</v>
      </c>
      <c r="AH348" s="13">
        <f>ROUND(AVERAGE(Zinsswaps!AH265:AH348)+'iBoxx Extrapolation'!$I348,2)</f>
        <v>3.62</v>
      </c>
      <c r="AI348" s="13">
        <f>ROUND(AVERAGE(Zinsswaps!AI265:AI348)+'iBoxx Extrapolation'!$I348,2)</f>
        <v>3.61</v>
      </c>
      <c r="AJ348" s="13">
        <f>ROUND(AVERAGE(Zinsswaps!AJ265:AJ348)+'iBoxx Extrapolation'!$I348,2)</f>
        <v>3.59</v>
      </c>
      <c r="AK348" s="13">
        <f>ROUND(AVERAGE(Zinsswaps!AK265:AK348)+'iBoxx Extrapolation'!$I348,2)</f>
        <v>3.58</v>
      </c>
      <c r="AL348" s="13">
        <f>ROUND(AVERAGE(Zinsswaps!AL265:AL348)+'iBoxx Extrapolation'!$I348,2)</f>
        <v>3.57</v>
      </c>
      <c r="AM348" s="13">
        <f>ROUND(AVERAGE(Zinsswaps!AM265:AM348)+'iBoxx Extrapolation'!$I348,2)</f>
        <v>3.56</v>
      </c>
      <c r="AN348" s="13">
        <f>ROUND(AVERAGE(Zinsswaps!AN265:AN348)+'iBoxx Extrapolation'!$I348,2)</f>
        <v>3.55</v>
      </c>
      <c r="AO348" s="13">
        <f>ROUND(AVERAGE(Zinsswaps!AO265:AO348)+'iBoxx Extrapolation'!$I348,2)</f>
        <v>3.53</v>
      </c>
      <c r="AP348" s="13">
        <f>ROUND(AVERAGE(Zinsswaps!AP265:AP348)+'iBoxx Extrapolation'!$I348,2)</f>
        <v>3.51</v>
      </c>
      <c r="AQ348" s="13">
        <f>ROUND(AVERAGE(Zinsswaps!AQ265:AQ348)+'iBoxx Extrapolation'!$I348,2)</f>
        <v>3.49</v>
      </c>
      <c r="AR348" s="13">
        <f>ROUND(AVERAGE(Zinsswaps!AR265:AR348)+'iBoxx Extrapolation'!$I348,2)</f>
        <v>3.47</v>
      </c>
      <c r="AS348" s="13">
        <f>ROUND(AVERAGE(Zinsswaps!AS265:AS348)+'iBoxx Extrapolation'!$I348,2)</f>
        <v>3.46</v>
      </c>
      <c r="AT348" s="13">
        <f>ROUND(AVERAGE(Zinsswaps!AT265:AT348)+'iBoxx Extrapolation'!$I348,2)</f>
        <v>3.44</v>
      </c>
      <c r="AU348" s="13">
        <f>ROUND(AVERAGE(Zinsswaps!AU265:AU348)+'iBoxx Extrapolation'!$I348,2)</f>
        <v>3.42</v>
      </c>
      <c r="AV348" s="13">
        <f>ROUND(AVERAGE(Zinsswaps!AV265:AV348)+'iBoxx Extrapolation'!$I348,2)</f>
        <v>3.4</v>
      </c>
      <c r="AW348" s="13">
        <f>ROUND(AVERAGE(Zinsswaps!AW265:AW348)+'iBoxx Extrapolation'!$I348,2)</f>
        <v>3.39</v>
      </c>
      <c r="AX348" s="13">
        <f>ROUND(AVERAGE(Zinsswaps!AX265:AX348)+'iBoxx Extrapolation'!$I348,2)</f>
        <v>3.37</v>
      </c>
      <c r="AY348" s="13">
        <f>ROUND(AVERAGE(Zinsswaps!AY265:AY348)+'iBoxx Extrapolation'!$I348,2)</f>
        <v>3.36</v>
      </c>
    </row>
    <row r="349" spans="1:51" s="16" customFormat="1" x14ac:dyDescent="0.2">
      <c r="A349" s="12">
        <v>47848</v>
      </c>
      <c r="B349" s="13">
        <f>ROUND(AVERAGE(Zinsswaps!B266:B349)+'iBoxx Extrapolation'!$I349,2)</f>
        <v>3.1</v>
      </c>
      <c r="C349" s="13">
        <f>ROUND(AVERAGE(Zinsswaps!C266:C349)+'iBoxx Extrapolation'!$I349,2)</f>
        <v>3.06</v>
      </c>
      <c r="D349" s="13">
        <f>ROUND(AVERAGE(Zinsswaps!D266:D349)+'iBoxx Extrapolation'!$I349,2)</f>
        <v>3.08</v>
      </c>
      <c r="E349" s="13">
        <f>ROUND(AVERAGE(Zinsswaps!E266:E349)+'iBoxx Extrapolation'!$I349,2)</f>
        <v>3.13</v>
      </c>
      <c r="F349" s="13">
        <f>ROUND(AVERAGE(Zinsswaps!F266:F349)+'iBoxx Extrapolation'!$I349,2)</f>
        <v>3.19</v>
      </c>
      <c r="G349" s="13">
        <f>ROUND(AVERAGE(Zinsswaps!G266:G349)+'iBoxx Extrapolation'!$I349,2)</f>
        <v>3.25</v>
      </c>
      <c r="H349" s="13">
        <f>ROUND(AVERAGE(Zinsswaps!H266:H349)+'iBoxx Extrapolation'!$I349,2)</f>
        <v>3.31</v>
      </c>
      <c r="I349" s="13">
        <f>ROUND(AVERAGE(Zinsswaps!I266:I349)+'iBoxx Extrapolation'!$I349,2)</f>
        <v>3.37</v>
      </c>
      <c r="J349" s="13">
        <f>ROUND(AVERAGE(Zinsswaps!J266:J349)+'iBoxx Extrapolation'!$I349,2)</f>
        <v>3.43</v>
      </c>
      <c r="K349" s="13">
        <f>ROUND(AVERAGE(Zinsswaps!K266:K349)+'iBoxx Extrapolation'!$I349,2)</f>
        <v>3.48</v>
      </c>
      <c r="L349" s="13">
        <f>ROUND(AVERAGE(Zinsswaps!L266:L349)+'iBoxx Extrapolation'!$I349,2)</f>
        <v>3.53</v>
      </c>
      <c r="M349" s="13">
        <f>ROUND(AVERAGE(Zinsswaps!M266:M349)+'iBoxx Extrapolation'!$I349,2)</f>
        <v>3.58</v>
      </c>
      <c r="N349" s="13">
        <f>ROUND(AVERAGE(Zinsswaps!N266:N349)+'iBoxx Extrapolation'!$I349,2)</f>
        <v>3.62</v>
      </c>
      <c r="O349" s="13">
        <f>ROUND(AVERAGE(Zinsswaps!O266:O349)+'iBoxx Extrapolation'!$I349,2)</f>
        <v>3.66</v>
      </c>
      <c r="P349" s="13">
        <f>ROUND(AVERAGE(Zinsswaps!P266:P349)+'iBoxx Extrapolation'!$I349,2)</f>
        <v>3.69</v>
      </c>
      <c r="Q349" s="13">
        <f>ROUND(AVERAGE(Zinsswaps!Q266:Q349)+'iBoxx Extrapolation'!$I349,2)</f>
        <v>3.7</v>
      </c>
      <c r="R349" s="13">
        <f>ROUND(AVERAGE(Zinsswaps!R266:R349)+'iBoxx Extrapolation'!$I349,2)</f>
        <v>3.72</v>
      </c>
      <c r="S349" s="13">
        <f>ROUND(AVERAGE(Zinsswaps!S266:S349)+'iBoxx Extrapolation'!$I349,2)</f>
        <v>3.73</v>
      </c>
      <c r="T349" s="13">
        <f>ROUND(AVERAGE(Zinsswaps!T266:T349)+'iBoxx Extrapolation'!$I349,2)</f>
        <v>3.74</v>
      </c>
      <c r="U349" s="13">
        <f>ROUND(AVERAGE(Zinsswaps!U266:U349)+'iBoxx Extrapolation'!$I349,2)</f>
        <v>3.76</v>
      </c>
      <c r="V349" s="13">
        <f>ROUND(AVERAGE(Zinsswaps!V266:V349)+'iBoxx Extrapolation'!$I349,2)</f>
        <v>3.75</v>
      </c>
      <c r="W349" s="13">
        <f>ROUND(AVERAGE(Zinsswaps!W266:W349)+'iBoxx Extrapolation'!$I349,2)</f>
        <v>3.75</v>
      </c>
      <c r="X349" s="13">
        <f>ROUND(AVERAGE(Zinsswaps!X266:X349)+'iBoxx Extrapolation'!$I349,2)</f>
        <v>3.74</v>
      </c>
      <c r="Y349" s="13">
        <f>ROUND(AVERAGE(Zinsswaps!Y266:Y349)+'iBoxx Extrapolation'!$I349,2)</f>
        <v>3.74</v>
      </c>
      <c r="Z349" s="13">
        <f>ROUND(AVERAGE(Zinsswaps!Z266:Z349)+'iBoxx Extrapolation'!$I349,2)</f>
        <v>3.73</v>
      </c>
      <c r="AA349" s="13">
        <f>ROUND(AVERAGE(Zinsswaps!AA266:AA349)+'iBoxx Extrapolation'!$I349,2)</f>
        <v>3.72</v>
      </c>
      <c r="AB349" s="13">
        <f>ROUND(AVERAGE(Zinsswaps!AB266:AB349)+'iBoxx Extrapolation'!$I349,2)</f>
        <v>3.71</v>
      </c>
      <c r="AC349" s="13">
        <f>ROUND(AVERAGE(Zinsswaps!AC266:AC349)+'iBoxx Extrapolation'!$I349,2)</f>
        <v>3.7</v>
      </c>
      <c r="AD349" s="13">
        <f>ROUND(AVERAGE(Zinsswaps!AD266:AD349)+'iBoxx Extrapolation'!$I349,2)</f>
        <v>3.69</v>
      </c>
      <c r="AE349" s="13">
        <f>ROUND(AVERAGE(Zinsswaps!AE266:AE349)+'iBoxx Extrapolation'!$I349,2)</f>
        <v>3.68</v>
      </c>
      <c r="AF349" s="13">
        <f>ROUND(AVERAGE(Zinsswaps!AF266:AF349)+'iBoxx Extrapolation'!$I349,2)</f>
        <v>3.66</v>
      </c>
      <c r="AG349" s="13">
        <f>ROUND(AVERAGE(Zinsswaps!AG266:AG349)+'iBoxx Extrapolation'!$I349,2)</f>
        <v>3.65</v>
      </c>
      <c r="AH349" s="13">
        <f>ROUND(AVERAGE(Zinsswaps!AH266:AH349)+'iBoxx Extrapolation'!$I349,2)</f>
        <v>3.63</v>
      </c>
      <c r="AI349" s="13">
        <f>ROUND(AVERAGE(Zinsswaps!AI266:AI349)+'iBoxx Extrapolation'!$I349,2)</f>
        <v>3.62</v>
      </c>
      <c r="AJ349" s="13">
        <f>ROUND(AVERAGE(Zinsswaps!AJ266:AJ349)+'iBoxx Extrapolation'!$I349,2)</f>
        <v>3.6</v>
      </c>
      <c r="AK349" s="13">
        <f>ROUND(AVERAGE(Zinsswaps!AK266:AK349)+'iBoxx Extrapolation'!$I349,2)</f>
        <v>3.59</v>
      </c>
      <c r="AL349" s="13">
        <f>ROUND(AVERAGE(Zinsswaps!AL266:AL349)+'iBoxx Extrapolation'!$I349,2)</f>
        <v>3.58</v>
      </c>
      <c r="AM349" s="13">
        <f>ROUND(AVERAGE(Zinsswaps!AM266:AM349)+'iBoxx Extrapolation'!$I349,2)</f>
        <v>3.57</v>
      </c>
      <c r="AN349" s="13">
        <f>ROUND(AVERAGE(Zinsswaps!AN266:AN349)+'iBoxx Extrapolation'!$I349,2)</f>
        <v>3.56</v>
      </c>
      <c r="AO349" s="13">
        <f>ROUND(AVERAGE(Zinsswaps!AO266:AO349)+'iBoxx Extrapolation'!$I349,2)</f>
        <v>3.55</v>
      </c>
      <c r="AP349" s="13">
        <f>ROUND(AVERAGE(Zinsswaps!AP266:AP349)+'iBoxx Extrapolation'!$I349,2)</f>
        <v>3.53</v>
      </c>
      <c r="AQ349" s="13">
        <f>ROUND(AVERAGE(Zinsswaps!AQ266:AQ349)+'iBoxx Extrapolation'!$I349,2)</f>
        <v>3.5</v>
      </c>
      <c r="AR349" s="13">
        <f>ROUND(AVERAGE(Zinsswaps!AR266:AR349)+'iBoxx Extrapolation'!$I349,2)</f>
        <v>3.49</v>
      </c>
      <c r="AS349" s="13">
        <f>ROUND(AVERAGE(Zinsswaps!AS266:AS349)+'iBoxx Extrapolation'!$I349,2)</f>
        <v>3.47</v>
      </c>
      <c r="AT349" s="13">
        <f>ROUND(AVERAGE(Zinsswaps!AT266:AT349)+'iBoxx Extrapolation'!$I349,2)</f>
        <v>3.45</v>
      </c>
      <c r="AU349" s="13">
        <f>ROUND(AVERAGE(Zinsswaps!AU266:AU349)+'iBoxx Extrapolation'!$I349,2)</f>
        <v>3.43</v>
      </c>
      <c r="AV349" s="13">
        <f>ROUND(AVERAGE(Zinsswaps!AV266:AV349)+'iBoxx Extrapolation'!$I349,2)</f>
        <v>3.42</v>
      </c>
      <c r="AW349" s="13">
        <f>ROUND(AVERAGE(Zinsswaps!AW266:AW349)+'iBoxx Extrapolation'!$I349,2)</f>
        <v>3.4</v>
      </c>
      <c r="AX349" s="13">
        <f>ROUND(AVERAGE(Zinsswaps!AX266:AX349)+'iBoxx Extrapolation'!$I349,2)</f>
        <v>3.39</v>
      </c>
      <c r="AY349" s="13">
        <f>ROUND(AVERAGE(Zinsswaps!AY266:AY349)+'iBoxx Extrapolation'!$I349,2)</f>
        <v>3.37</v>
      </c>
    </row>
    <row r="350" spans="1:51" s="16" customFormat="1" x14ac:dyDescent="0.2">
      <c r="A350" s="12">
        <v>47879</v>
      </c>
      <c r="B350" s="13">
        <f>ROUND(AVERAGE(Zinsswaps!B267:B350)+'iBoxx Extrapolation'!$I350,2)</f>
        <v>3.09</v>
      </c>
      <c r="C350" s="13">
        <f>ROUND(AVERAGE(Zinsswaps!C267:C350)+'iBoxx Extrapolation'!$I350,2)</f>
        <v>3.05</v>
      </c>
      <c r="D350" s="13">
        <f>ROUND(AVERAGE(Zinsswaps!D267:D350)+'iBoxx Extrapolation'!$I350,2)</f>
        <v>3.08</v>
      </c>
      <c r="E350" s="13">
        <f>ROUND(AVERAGE(Zinsswaps!E267:E350)+'iBoxx Extrapolation'!$I350,2)</f>
        <v>3.13</v>
      </c>
      <c r="F350" s="13">
        <f>ROUND(AVERAGE(Zinsswaps!F267:F350)+'iBoxx Extrapolation'!$I350,2)</f>
        <v>3.19</v>
      </c>
      <c r="G350" s="13">
        <f>ROUND(AVERAGE(Zinsswaps!G267:G350)+'iBoxx Extrapolation'!$I350,2)</f>
        <v>3.25</v>
      </c>
      <c r="H350" s="13">
        <f>ROUND(AVERAGE(Zinsswaps!H267:H350)+'iBoxx Extrapolation'!$I350,2)</f>
        <v>3.31</v>
      </c>
      <c r="I350" s="13">
        <f>ROUND(AVERAGE(Zinsswaps!I267:I350)+'iBoxx Extrapolation'!$I350,2)</f>
        <v>3.37</v>
      </c>
      <c r="J350" s="13">
        <f>ROUND(AVERAGE(Zinsswaps!J267:J350)+'iBoxx Extrapolation'!$I350,2)</f>
        <v>3.43</v>
      </c>
      <c r="K350" s="13">
        <f>ROUND(AVERAGE(Zinsswaps!K267:K350)+'iBoxx Extrapolation'!$I350,2)</f>
        <v>3.48</v>
      </c>
      <c r="L350" s="13">
        <f>ROUND(AVERAGE(Zinsswaps!L267:L350)+'iBoxx Extrapolation'!$I350,2)</f>
        <v>3.54</v>
      </c>
      <c r="M350" s="13">
        <f>ROUND(AVERAGE(Zinsswaps!M267:M350)+'iBoxx Extrapolation'!$I350,2)</f>
        <v>3.58</v>
      </c>
      <c r="N350" s="13">
        <f>ROUND(AVERAGE(Zinsswaps!N267:N350)+'iBoxx Extrapolation'!$I350,2)</f>
        <v>3.63</v>
      </c>
      <c r="O350" s="13">
        <f>ROUND(AVERAGE(Zinsswaps!O267:O350)+'iBoxx Extrapolation'!$I350,2)</f>
        <v>3.66</v>
      </c>
      <c r="P350" s="13">
        <f>ROUND(AVERAGE(Zinsswaps!P267:P350)+'iBoxx Extrapolation'!$I350,2)</f>
        <v>3.69</v>
      </c>
      <c r="Q350" s="13">
        <f>ROUND(AVERAGE(Zinsswaps!Q267:Q350)+'iBoxx Extrapolation'!$I350,2)</f>
        <v>3.71</v>
      </c>
      <c r="R350" s="13">
        <f>ROUND(AVERAGE(Zinsswaps!R267:R350)+'iBoxx Extrapolation'!$I350,2)</f>
        <v>3.73</v>
      </c>
      <c r="S350" s="13">
        <f>ROUND(AVERAGE(Zinsswaps!S267:S350)+'iBoxx Extrapolation'!$I350,2)</f>
        <v>3.74</v>
      </c>
      <c r="T350" s="13">
        <f>ROUND(AVERAGE(Zinsswaps!T267:T350)+'iBoxx Extrapolation'!$I350,2)</f>
        <v>3.75</v>
      </c>
      <c r="U350" s="13">
        <f>ROUND(AVERAGE(Zinsswaps!U267:U350)+'iBoxx Extrapolation'!$I350,2)</f>
        <v>3.76</v>
      </c>
      <c r="V350" s="13">
        <f>ROUND(AVERAGE(Zinsswaps!V267:V350)+'iBoxx Extrapolation'!$I350,2)</f>
        <v>3.76</v>
      </c>
      <c r="W350" s="13">
        <f>ROUND(AVERAGE(Zinsswaps!W267:W350)+'iBoxx Extrapolation'!$I350,2)</f>
        <v>3.75</v>
      </c>
      <c r="X350" s="13">
        <f>ROUND(AVERAGE(Zinsswaps!X267:X350)+'iBoxx Extrapolation'!$I350,2)</f>
        <v>3.75</v>
      </c>
      <c r="Y350" s="13">
        <f>ROUND(AVERAGE(Zinsswaps!Y267:Y350)+'iBoxx Extrapolation'!$I350,2)</f>
        <v>3.75</v>
      </c>
      <c r="Z350" s="13">
        <f>ROUND(AVERAGE(Zinsswaps!Z267:Z350)+'iBoxx Extrapolation'!$I350,2)</f>
        <v>3.74</v>
      </c>
      <c r="AA350" s="13">
        <f>ROUND(AVERAGE(Zinsswaps!AA267:AA350)+'iBoxx Extrapolation'!$I350,2)</f>
        <v>3.73</v>
      </c>
      <c r="AB350" s="13">
        <f>ROUND(AVERAGE(Zinsswaps!AB267:AB350)+'iBoxx Extrapolation'!$I350,2)</f>
        <v>3.72</v>
      </c>
      <c r="AC350" s="13">
        <f>ROUND(AVERAGE(Zinsswaps!AC267:AC350)+'iBoxx Extrapolation'!$I350,2)</f>
        <v>3.71</v>
      </c>
      <c r="AD350" s="13">
        <f>ROUND(AVERAGE(Zinsswaps!AD267:AD350)+'iBoxx Extrapolation'!$I350,2)</f>
        <v>3.7</v>
      </c>
      <c r="AE350" s="13">
        <f>ROUND(AVERAGE(Zinsswaps!AE267:AE350)+'iBoxx Extrapolation'!$I350,2)</f>
        <v>3.69</v>
      </c>
      <c r="AF350" s="13">
        <f>ROUND(AVERAGE(Zinsswaps!AF267:AF350)+'iBoxx Extrapolation'!$I350,2)</f>
        <v>3.67</v>
      </c>
      <c r="AG350" s="13">
        <f>ROUND(AVERAGE(Zinsswaps!AG267:AG350)+'iBoxx Extrapolation'!$I350,2)</f>
        <v>3.66</v>
      </c>
      <c r="AH350" s="13">
        <f>ROUND(AVERAGE(Zinsswaps!AH267:AH350)+'iBoxx Extrapolation'!$I350,2)</f>
        <v>3.64</v>
      </c>
      <c r="AI350" s="13">
        <f>ROUND(AVERAGE(Zinsswaps!AI267:AI350)+'iBoxx Extrapolation'!$I350,2)</f>
        <v>3.63</v>
      </c>
      <c r="AJ350" s="13">
        <f>ROUND(AVERAGE(Zinsswaps!AJ267:AJ350)+'iBoxx Extrapolation'!$I350,2)</f>
        <v>3.61</v>
      </c>
      <c r="AK350" s="13">
        <f>ROUND(AVERAGE(Zinsswaps!AK267:AK350)+'iBoxx Extrapolation'!$I350,2)</f>
        <v>3.6</v>
      </c>
      <c r="AL350" s="13">
        <f>ROUND(AVERAGE(Zinsswaps!AL267:AL350)+'iBoxx Extrapolation'!$I350,2)</f>
        <v>3.59</v>
      </c>
      <c r="AM350" s="13">
        <f>ROUND(AVERAGE(Zinsswaps!AM267:AM350)+'iBoxx Extrapolation'!$I350,2)</f>
        <v>3.58</v>
      </c>
      <c r="AN350" s="13">
        <f>ROUND(AVERAGE(Zinsswaps!AN267:AN350)+'iBoxx Extrapolation'!$I350,2)</f>
        <v>3.57</v>
      </c>
      <c r="AO350" s="13">
        <f>ROUND(AVERAGE(Zinsswaps!AO267:AO350)+'iBoxx Extrapolation'!$I350,2)</f>
        <v>3.56</v>
      </c>
      <c r="AP350" s="13">
        <f>ROUND(AVERAGE(Zinsswaps!AP267:AP350)+'iBoxx Extrapolation'!$I350,2)</f>
        <v>3.54</v>
      </c>
      <c r="AQ350" s="13">
        <f>ROUND(AVERAGE(Zinsswaps!AQ267:AQ350)+'iBoxx Extrapolation'!$I350,2)</f>
        <v>3.52</v>
      </c>
      <c r="AR350" s="13">
        <f>ROUND(AVERAGE(Zinsswaps!AR267:AR350)+'iBoxx Extrapolation'!$I350,2)</f>
        <v>3.5</v>
      </c>
      <c r="AS350" s="13">
        <f>ROUND(AVERAGE(Zinsswaps!AS267:AS350)+'iBoxx Extrapolation'!$I350,2)</f>
        <v>3.48</v>
      </c>
      <c r="AT350" s="13">
        <f>ROUND(AVERAGE(Zinsswaps!AT267:AT350)+'iBoxx Extrapolation'!$I350,2)</f>
        <v>3.46</v>
      </c>
      <c r="AU350" s="13">
        <f>ROUND(AVERAGE(Zinsswaps!AU267:AU350)+'iBoxx Extrapolation'!$I350,2)</f>
        <v>3.44</v>
      </c>
      <c r="AV350" s="13">
        <f>ROUND(AVERAGE(Zinsswaps!AV267:AV350)+'iBoxx Extrapolation'!$I350,2)</f>
        <v>3.43</v>
      </c>
      <c r="AW350" s="13">
        <f>ROUND(AVERAGE(Zinsswaps!AW267:AW350)+'iBoxx Extrapolation'!$I350,2)</f>
        <v>3.41</v>
      </c>
      <c r="AX350" s="13">
        <f>ROUND(AVERAGE(Zinsswaps!AX267:AX350)+'iBoxx Extrapolation'!$I350,2)</f>
        <v>3.4</v>
      </c>
      <c r="AY350" s="13">
        <f>ROUND(AVERAGE(Zinsswaps!AY267:AY350)+'iBoxx Extrapolation'!$I350,2)</f>
        <v>3.38</v>
      </c>
    </row>
    <row r="351" spans="1:51" s="16" customFormat="1" x14ac:dyDescent="0.2">
      <c r="A351" s="12">
        <v>47907</v>
      </c>
      <c r="B351" s="13">
        <f>ROUND(AVERAGE(Zinsswaps!B268:B351)+'iBoxx Extrapolation'!$I351,2)</f>
        <v>3.07</v>
      </c>
      <c r="C351" s="13">
        <f>ROUND(AVERAGE(Zinsswaps!C268:C351)+'iBoxx Extrapolation'!$I351,2)</f>
        <v>3.04</v>
      </c>
      <c r="D351" s="13">
        <f>ROUND(AVERAGE(Zinsswaps!D268:D351)+'iBoxx Extrapolation'!$I351,2)</f>
        <v>3.07</v>
      </c>
      <c r="E351" s="13">
        <f>ROUND(AVERAGE(Zinsswaps!E268:E351)+'iBoxx Extrapolation'!$I351,2)</f>
        <v>3.13</v>
      </c>
      <c r="F351" s="13">
        <f>ROUND(AVERAGE(Zinsswaps!F268:F351)+'iBoxx Extrapolation'!$I351,2)</f>
        <v>3.18</v>
      </c>
      <c r="G351" s="13">
        <f>ROUND(AVERAGE(Zinsswaps!G268:G351)+'iBoxx Extrapolation'!$I351,2)</f>
        <v>3.25</v>
      </c>
      <c r="H351" s="13">
        <f>ROUND(AVERAGE(Zinsswaps!H268:H351)+'iBoxx Extrapolation'!$I351,2)</f>
        <v>3.31</v>
      </c>
      <c r="I351" s="13">
        <f>ROUND(AVERAGE(Zinsswaps!I268:I351)+'iBoxx Extrapolation'!$I351,2)</f>
        <v>3.37</v>
      </c>
      <c r="J351" s="13">
        <f>ROUND(AVERAGE(Zinsswaps!J268:J351)+'iBoxx Extrapolation'!$I351,2)</f>
        <v>3.43</v>
      </c>
      <c r="K351" s="13">
        <f>ROUND(AVERAGE(Zinsswaps!K268:K351)+'iBoxx Extrapolation'!$I351,2)</f>
        <v>3.49</v>
      </c>
      <c r="L351" s="13">
        <f>ROUND(AVERAGE(Zinsswaps!L268:L351)+'iBoxx Extrapolation'!$I351,2)</f>
        <v>3.54</v>
      </c>
      <c r="M351" s="13">
        <f>ROUND(AVERAGE(Zinsswaps!M268:M351)+'iBoxx Extrapolation'!$I351,2)</f>
        <v>3.59</v>
      </c>
      <c r="N351" s="13">
        <f>ROUND(AVERAGE(Zinsswaps!N268:N351)+'iBoxx Extrapolation'!$I351,2)</f>
        <v>3.63</v>
      </c>
      <c r="O351" s="13">
        <f>ROUND(AVERAGE(Zinsswaps!O268:O351)+'iBoxx Extrapolation'!$I351,2)</f>
        <v>3.67</v>
      </c>
      <c r="P351" s="13">
        <f>ROUND(AVERAGE(Zinsswaps!P268:P351)+'iBoxx Extrapolation'!$I351,2)</f>
        <v>3.7</v>
      </c>
      <c r="Q351" s="13">
        <f>ROUND(AVERAGE(Zinsswaps!Q268:Q351)+'iBoxx Extrapolation'!$I351,2)</f>
        <v>3.72</v>
      </c>
      <c r="R351" s="13">
        <f>ROUND(AVERAGE(Zinsswaps!R268:R351)+'iBoxx Extrapolation'!$I351,2)</f>
        <v>3.73</v>
      </c>
      <c r="S351" s="13">
        <f>ROUND(AVERAGE(Zinsswaps!S268:S351)+'iBoxx Extrapolation'!$I351,2)</f>
        <v>3.75</v>
      </c>
      <c r="T351" s="13">
        <f>ROUND(AVERAGE(Zinsswaps!T268:T351)+'iBoxx Extrapolation'!$I351,2)</f>
        <v>3.76</v>
      </c>
      <c r="U351" s="13">
        <f>ROUND(AVERAGE(Zinsswaps!U268:U351)+'iBoxx Extrapolation'!$I351,2)</f>
        <v>3.77</v>
      </c>
      <c r="V351" s="13">
        <f>ROUND(AVERAGE(Zinsswaps!V268:V351)+'iBoxx Extrapolation'!$I351,2)</f>
        <v>3.77</v>
      </c>
      <c r="W351" s="13">
        <f>ROUND(AVERAGE(Zinsswaps!W268:W351)+'iBoxx Extrapolation'!$I351,2)</f>
        <v>3.76</v>
      </c>
      <c r="X351" s="13">
        <f>ROUND(AVERAGE(Zinsswaps!X268:X351)+'iBoxx Extrapolation'!$I351,2)</f>
        <v>3.76</v>
      </c>
      <c r="Y351" s="13">
        <f>ROUND(AVERAGE(Zinsswaps!Y268:Y351)+'iBoxx Extrapolation'!$I351,2)</f>
        <v>3.75</v>
      </c>
      <c r="Z351" s="13">
        <f>ROUND(AVERAGE(Zinsswaps!Z268:Z351)+'iBoxx Extrapolation'!$I351,2)</f>
        <v>3.75</v>
      </c>
      <c r="AA351" s="13">
        <f>ROUND(AVERAGE(Zinsswaps!AA268:AA351)+'iBoxx Extrapolation'!$I351,2)</f>
        <v>3.74</v>
      </c>
      <c r="AB351" s="13">
        <f>ROUND(AVERAGE(Zinsswaps!AB268:AB351)+'iBoxx Extrapolation'!$I351,2)</f>
        <v>3.73</v>
      </c>
      <c r="AC351" s="13">
        <f>ROUND(AVERAGE(Zinsswaps!AC268:AC351)+'iBoxx Extrapolation'!$I351,2)</f>
        <v>3.72</v>
      </c>
      <c r="AD351" s="13">
        <f>ROUND(AVERAGE(Zinsswaps!AD268:AD351)+'iBoxx Extrapolation'!$I351,2)</f>
        <v>3.71</v>
      </c>
      <c r="AE351" s="13">
        <f>ROUND(AVERAGE(Zinsswaps!AE268:AE351)+'iBoxx Extrapolation'!$I351,2)</f>
        <v>3.7</v>
      </c>
      <c r="AF351" s="13">
        <f>ROUND(AVERAGE(Zinsswaps!AF268:AF351)+'iBoxx Extrapolation'!$I351,2)</f>
        <v>3.68</v>
      </c>
      <c r="AG351" s="13">
        <f>ROUND(AVERAGE(Zinsswaps!AG268:AG351)+'iBoxx Extrapolation'!$I351,2)</f>
        <v>3.67</v>
      </c>
      <c r="AH351" s="13">
        <f>ROUND(AVERAGE(Zinsswaps!AH268:AH351)+'iBoxx Extrapolation'!$I351,2)</f>
        <v>3.65</v>
      </c>
      <c r="AI351" s="13">
        <f>ROUND(AVERAGE(Zinsswaps!AI268:AI351)+'iBoxx Extrapolation'!$I351,2)</f>
        <v>3.64</v>
      </c>
      <c r="AJ351" s="13">
        <f>ROUND(AVERAGE(Zinsswaps!AJ268:AJ351)+'iBoxx Extrapolation'!$I351,2)</f>
        <v>3.62</v>
      </c>
      <c r="AK351" s="13">
        <f>ROUND(AVERAGE(Zinsswaps!AK268:AK351)+'iBoxx Extrapolation'!$I351,2)</f>
        <v>3.61</v>
      </c>
      <c r="AL351" s="13">
        <f>ROUND(AVERAGE(Zinsswaps!AL268:AL351)+'iBoxx Extrapolation'!$I351,2)</f>
        <v>3.6</v>
      </c>
      <c r="AM351" s="13">
        <f>ROUND(AVERAGE(Zinsswaps!AM268:AM351)+'iBoxx Extrapolation'!$I351,2)</f>
        <v>3.59</v>
      </c>
      <c r="AN351" s="13">
        <f>ROUND(AVERAGE(Zinsswaps!AN268:AN351)+'iBoxx Extrapolation'!$I351,2)</f>
        <v>3.58</v>
      </c>
      <c r="AO351" s="13">
        <f>ROUND(AVERAGE(Zinsswaps!AO268:AO351)+'iBoxx Extrapolation'!$I351,2)</f>
        <v>3.57</v>
      </c>
      <c r="AP351" s="13">
        <f>ROUND(AVERAGE(Zinsswaps!AP268:AP351)+'iBoxx Extrapolation'!$I351,2)</f>
        <v>3.55</v>
      </c>
      <c r="AQ351" s="13">
        <f>ROUND(AVERAGE(Zinsswaps!AQ268:AQ351)+'iBoxx Extrapolation'!$I351,2)</f>
        <v>3.53</v>
      </c>
      <c r="AR351" s="13">
        <f>ROUND(AVERAGE(Zinsswaps!AR268:AR351)+'iBoxx Extrapolation'!$I351,2)</f>
        <v>3.51</v>
      </c>
      <c r="AS351" s="13">
        <f>ROUND(AVERAGE(Zinsswaps!AS268:AS351)+'iBoxx Extrapolation'!$I351,2)</f>
        <v>3.49</v>
      </c>
      <c r="AT351" s="13">
        <f>ROUND(AVERAGE(Zinsswaps!AT268:AT351)+'iBoxx Extrapolation'!$I351,2)</f>
        <v>3.47</v>
      </c>
      <c r="AU351" s="13">
        <f>ROUND(AVERAGE(Zinsswaps!AU268:AU351)+'iBoxx Extrapolation'!$I351,2)</f>
        <v>3.45</v>
      </c>
      <c r="AV351" s="13">
        <f>ROUND(AVERAGE(Zinsswaps!AV268:AV351)+'iBoxx Extrapolation'!$I351,2)</f>
        <v>3.44</v>
      </c>
      <c r="AW351" s="13">
        <f>ROUND(AVERAGE(Zinsswaps!AW268:AW351)+'iBoxx Extrapolation'!$I351,2)</f>
        <v>3.42</v>
      </c>
      <c r="AX351" s="13">
        <f>ROUND(AVERAGE(Zinsswaps!AX268:AX351)+'iBoxx Extrapolation'!$I351,2)</f>
        <v>3.41</v>
      </c>
      <c r="AY351" s="13">
        <f>ROUND(AVERAGE(Zinsswaps!AY268:AY351)+'iBoxx Extrapolation'!$I351,2)</f>
        <v>3.39</v>
      </c>
    </row>
    <row r="352" spans="1:51" s="16" customFormat="1" x14ac:dyDescent="0.2">
      <c r="A352" s="12">
        <v>47938</v>
      </c>
      <c r="B352" s="13">
        <f>ROUND(AVERAGE(Zinsswaps!B269:B352)+'iBoxx Extrapolation'!$I352,2)</f>
        <v>3.06</v>
      </c>
      <c r="C352" s="13">
        <f>ROUND(AVERAGE(Zinsswaps!C269:C352)+'iBoxx Extrapolation'!$I352,2)</f>
        <v>3.03</v>
      </c>
      <c r="D352" s="13">
        <f>ROUND(AVERAGE(Zinsswaps!D269:D352)+'iBoxx Extrapolation'!$I352,2)</f>
        <v>3.06</v>
      </c>
      <c r="E352" s="13">
        <f>ROUND(AVERAGE(Zinsswaps!E269:E352)+'iBoxx Extrapolation'!$I352,2)</f>
        <v>3.12</v>
      </c>
      <c r="F352" s="13">
        <f>ROUND(AVERAGE(Zinsswaps!F269:F352)+'iBoxx Extrapolation'!$I352,2)</f>
        <v>3.18</v>
      </c>
      <c r="G352" s="13">
        <f>ROUND(AVERAGE(Zinsswaps!G269:G352)+'iBoxx Extrapolation'!$I352,2)</f>
        <v>3.25</v>
      </c>
      <c r="H352" s="13">
        <f>ROUND(AVERAGE(Zinsswaps!H269:H352)+'iBoxx Extrapolation'!$I352,2)</f>
        <v>3.31</v>
      </c>
      <c r="I352" s="13">
        <f>ROUND(AVERAGE(Zinsswaps!I269:I352)+'iBoxx Extrapolation'!$I352,2)</f>
        <v>3.38</v>
      </c>
      <c r="J352" s="13">
        <f>ROUND(AVERAGE(Zinsswaps!J269:J352)+'iBoxx Extrapolation'!$I352,2)</f>
        <v>3.44</v>
      </c>
      <c r="K352" s="13">
        <f>ROUND(AVERAGE(Zinsswaps!K269:K352)+'iBoxx Extrapolation'!$I352,2)</f>
        <v>3.49</v>
      </c>
      <c r="L352" s="13">
        <f>ROUND(AVERAGE(Zinsswaps!L269:L352)+'iBoxx Extrapolation'!$I352,2)</f>
        <v>3.55</v>
      </c>
      <c r="M352" s="13">
        <f>ROUND(AVERAGE(Zinsswaps!M269:M352)+'iBoxx Extrapolation'!$I352,2)</f>
        <v>3.59</v>
      </c>
      <c r="N352" s="13">
        <f>ROUND(AVERAGE(Zinsswaps!N269:N352)+'iBoxx Extrapolation'!$I352,2)</f>
        <v>3.64</v>
      </c>
      <c r="O352" s="13">
        <f>ROUND(AVERAGE(Zinsswaps!O269:O352)+'iBoxx Extrapolation'!$I352,2)</f>
        <v>3.67</v>
      </c>
      <c r="P352" s="13">
        <f>ROUND(AVERAGE(Zinsswaps!P269:P352)+'iBoxx Extrapolation'!$I352,2)</f>
        <v>3.7</v>
      </c>
      <c r="Q352" s="13">
        <f>ROUND(AVERAGE(Zinsswaps!Q269:Q352)+'iBoxx Extrapolation'!$I352,2)</f>
        <v>3.72</v>
      </c>
      <c r="R352" s="13">
        <f>ROUND(AVERAGE(Zinsswaps!R269:R352)+'iBoxx Extrapolation'!$I352,2)</f>
        <v>3.74</v>
      </c>
      <c r="S352" s="13">
        <f>ROUND(AVERAGE(Zinsswaps!S269:S352)+'iBoxx Extrapolation'!$I352,2)</f>
        <v>3.75</v>
      </c>
      <c r="T352" s="13">
        <f>ROUND(AVERAGE(Zinsswaps!T269:T352)+'iBoxx Extrapolation'!$I352,2)</f>
        <v>3.77</v>
      </c>
      <c r="U352" s="13">
        <f>ROUND(AVERAGE(Zinsswaps!U269:U352)+'iBoxx Extrapolation'!$I352,2)</f>
        <v>3.78</v>
      </c>
      <c r="V352" s="13">
        <f>ROUND(AVERAGE(Zinsswaps!V269:V352)+'iBoxx Extrapolation'!$I352,2)</f>
        <v>3.77</v>
      </c>
      <c r="W352" s="13">
        <f>ROUND(AVERAGE(Zinsswaps!W269:W352)+'iBoxx Extrapolation'!$I352,2)</f>
        <v>3.77</v>
      </c>
      <c r="X352" s="13">
        <f>ROUND(AVERAGE(Zinsswaps!X269:X352)+'iBoxx Extrapolation'!$I352,2)</f>
        <v>3.77</v>
      </c>
      <c r="Y352" s="13">
        <f>ROUND(AVERAGE(Zinsswaps!Y269:Y352)+'iBoxx Extrapolation'!$I352,2)</f>
        <v>3.76</v>
      </c>
      <c r="Z352" s="13">
        <f>ROUND(AVERAGE(Zinsswaps!Z269:Z352)+'iBoxx Extrapolation'!$I352,2)</f>
        <v>3.76</v>
      </c>
      <c r="AA352" s="13">
        <f>ROUND(AVERAGE(Zinsswaps!AA269:AA352)+'iBoxx Extrapolation'!$I352,2)</f>
        <v>3.75</v>
      </c>
      <c r="AB352" s="13">
        <f>ROUND(AVERAGE(Zinsswaps!AB269:AB352)+'iBoxx Extrapolation'!$I352,2)</f>
        <v>3.74</v>
      </c>
      <c r="AC352" s="13">
        <f>ROUND(AVERAGE(Zinsswaps!AC269:AC352)+'iBoxx Extrapolation'!$I352,2)</f>
        <v>3.73</v>
      </c>
      <c r="AD352" s="13">
        <f>ROUND(AVERAGE(Zinsswaps!AD269:AD352)+'iBoxx Extrapolation'!$I352,2)</f>
        <v>3.72</v>
      </c>
      <c r="AE352" s="13">
        <f>ROUND(AVERAGE(Zinsswaps!AE269:AE352)+'iBoxx Extrapolation'!$I352,2)</f>
        <v>3.71</v>
      </c>
      <c r="AF352" s="13">
        <f>ROUND(AVERAGE(Zinsswaps!AF269:AF352)+'iBoxx Extrapolation'!$I352,2)</f>
        <v>3.69</v>
      </c>
      <c r="AG352" s="13">
        <f>ROUND(AVERAGE(Zinsswaps!AG269:AG352)+'iBoxx Extrapolation'!$I352,2)</f>
        <v>3.68</v>
      </c>
      <c r="AH352" s="13">
        <f>ROUND(AVERAGE(Zinsswaps!AH269:AH352)+'iBoxx Extrapolation'!$I352,2)</f>
        <v>3.66</v>
      </c>
      <c r="AI352" s="13">
        <f>ROUND(AVERAGE(Zinsswaps!AI269:AI352)+'iBoxx Extrapolation'!$I352,2)</f>
        <v>3.65</v>
      </c>
      <c r="AJ352" s="13">
        <f>ROUND(AVERAGE(Zinsswaps!AJ269:AJ352)+'iBoxx Extrapolation'!$I352,2)</f>
        <v>3.64</v>
      </c>
      <c r="AK352" s="13">
        <f>ROUND(AVERAGE(Zinsswaps!AK269:AK352)+'iBoxx Extrapolation'!$I352,2)</f>
        <v>3.62</v>
      </c>
      <c r="AL352" s="13">
        <f>ROUND(AVERAGE(Zinsswaps!AL269:AL352)+'iBoxx Extrapolation'!$I352,2)</f>
        <v>3.61</v>
      </c>
      <c r="AM352" s="13">
        <f>ROUND(AVERAGE(Zinsswaps!AM269:AM352)+'iBoxx Extrapolation'!$I352,2)</f>
        <v>3.6</v>
      </c>
      <c r="AN352" s="13">
        <f>ROUND(AVERAGE(Zinsswaps!AN269:AN352)+'iBoxx Extrapolation'!$I352,2)</f>
        <v>3.59</v>
      </c>
      <c r="AO352" s="13">
        <f>ROUND(AVERAGE(Zinsswaps!AO269:AO352)+'iBoxx Extrapolation'!$I352,2)</f>
        <v>3.58</v>
      </c>
      <c r="AP352" s="13">
        <f>ROUND(AVERAGE(Zinsswaps!AP269:AP352)+'iBoxx Extrapolation'!$I352,2)</f>
        <v>3.56</v>
      </c>
      <c r="AQ352" s="13">
        <f>ROUND(AVERAGE(Zinsswaps!AQ269:AQ352)+'iBoxx Extrapolation'!$I352,2)</f>
        <v>3.54</v>
      </c>
      <c r="AR352" s="13">
        <f>ROUND(AVERAGE(Zinsswaps!AR269:AR352)+'iBoxx Extrapolation'!$I352,2)</f>
        <v>3.52</v>
      </c>
      <c r="AS352" s="13">
        <f>ROUND(AVERAGE(Zinsswaps!AS269:AS352)+'iBoxx Extrapolation'!$I352,2)</f>
        <v>3.5</v>
      </c>
      <c r="AT352" s="13">
        <f>ROUND(AVERAGE(Zinsswaps!AT269:AT352)+'iBoxx Extrapolation'!$I352,2)</f>
        <v>3.48</v>
      </c>
      <c r="AU352" s="13">
        <f>ROUND(AVERAGE(Zinsswaps!AU269:AU352)+'iBoxx Extrapolation'!$I352,2)</f>
        <v>3.47</v>
      </c>
      <c r="AV352" s="13">
        <f>ROUND(AVERAGE(Zinsswaps!AV269:AV352)+'iBoxx Extrapolation'!$I352,2)</f>
        <v>3.45</v>
      </c>
      <c r="AW352" s="13">
        <f>ROUND(AVERAGE(Zinsswaps!AW269:AW352)+'iBoxx Extrapolation'!$I352,2)</f>
        <v>3.44</v>
      </c>
      <c r="AX352" s="13">
        <f>ROUND(AVERAGE(Zinsswaps!AX269:AX352)+'iBoxx Extrapolation'!$I352,2)</f>
        <v>3.42</v>
      </c>
      <c r="AY352" s="13">
        <f>ROUND(AVERAGE(Zinsswaps!AY269:AY352)+'iBoxx Extrapolation'!$I352,2)</f>
        <v>3.41</v>
      </c>
    </row>
    <row r="353" spans="1:51" s="16" customFormat="1" x14ac:dyDescent="0.2">
      <c r="A353" s="12">
        <v>47968</v>
      </c>
      <c r="B353" s="13">
        <f>ROUND(AVERAGE(Zinsswaps!B270:B353)+'iBoxx Extrapolation'!$I353,2)</f>
        <v>3.04</v>
      </c>
      <c r="C353" s="13">
        <f>ROUND(AVERAGE(Zinsswaps!C270:C353)+'iBoxx Extrapolation'!$I353,2)</f>
        <v>3.02</v>
      </c>
      <c r="D353" s="13">
        <f>ROUND(AVERAGE(Zinsswaps!D270:D353)+'iBoxx Extrapolation'!$I353,2)</f>
        <v>3.05</v>
      </c>
      <c r="E353" s="13">
        <f>ROUND(AVERAGE(Zinsswaps!E270:E353)+'iBoxx Extrapolation'!$I353,2)</f>
        <v>3.12</v>
      </c>
      <c r="F353" s="13">
        <f>ROUND(AVERAGE(Zinsswaps!F270:F353)+'iBoxx Extrapolation'!$I353,2)</f>
        <v>3.18</v>
      </c>
      <c r="G353" s="13">
        <f>ROUND(AVERAGE(Zinsswaps!G270:G353)+'iBoxx Extrapolation'!$I353,2)</f>
        <v>3.25</v>
      </c>
      <c r="H353" s="13">
        <f>ROUND(AVERAGE(Zinsswaps!H270:H353)+'iBoxx Extrapolation'!$I353,2)</f>
        <v>3.31</v>
      </c>
      <c r="I353" s="13">
        <f>ROUND(AVERAGE(Zinsswaps!I270:I353)+'iBoxx Extrapolation'!$I353,2)</f>
        <v>3.38</v>
      </c>
      <c r="J353" s="13">
        <f>ROUND(AVERAGE(Zinsswaps!J270:J353)+'iBoxx Extrapolation'!$I353,2)</f>
        <v>3.44</v>
      </c>
      <c r="K353" s="13">
        <f>ROUND(AVERAGE(Zinsswaps!K270:K353)+'iBoxx Extrapolation'!$I353,2)</f>
        <v>3.49</v>
      </c>
      <c r="L353" s="13">
        <f>ROUND(AVERAGE(Zinsswaps!L270:L353)+'iBoxx Extrapolation'!$I353,2)</f>
        <v>3.55</v>
      </c>
      <c r="M353" s="13">
        <f>ROUND(AVERAGE(Zinsswaps!M270:M353)+'iBoxx Extrapolation'!$I353,2)</f>
        <v>3.59</v>
      </c>
      <c r="N353" s="13">
        <f>ROUND(AVERAGE(Zinsswaps!N270:N353)+'iBoxx Extrapolation'!$I353,2)</f>
        <v>3.64</v>
      </c>
      <c r="O353" s="13">
        <f>ROUND(AVERAGE(Zinsswaps!O270:O353)+'iBoxx Extrapolation'!$I353,2)</f>
        <v>3.68</v>
      </c>
      <c r="P353" s="13">
        <f>ROUND(AVERAGE(Zinsswaps!P270:P353)+'iBoxx Extrapolation'!$I353,2)</f>
        <v>3.71</v>
      </c>
      <c r="Q353" s="13">
        <f>ROUND(AVERAGE(Zinsswaps!Q270:Q353)+'iBoxx Extrapolation'!$I353,2)</f>
        <v>3.73</v>
      </c>
      <c r="R353" s="13">
        <f>ROUND(AVERAGE(Zinsswaps!R270:R353)+'iBoxx Extrapolation'!$I353,2)</f>
        <v>3.74</v>
      </c>
      <c r="S353" s="13">
        <f>ROUND(AVERAGE(Zinsswaps!S270:S353)+'iBoxx Extrapolation'!$I353,2)</f>
        <v>3.76</v>
      </c>
      <c r="T353" s="13">
        <f>ROUND(AVERAGE(Zinsswaps!T270:T353)+'iBoxx Extrapolation'!$I353,2)</f>
        <v>3.77</v>
      </c>
      <c r="U353" s="13">
        <f>ROUND(AVERAGE(Zinsswaps!U270:U353)+'iBoxx Extrapolation'!$I353,2)</f>
        <v>3.79</v>
      </c>
      <c r="V353" s="13">
        <f>ROUND(AVERAGE(Zinsswaps!V270:V353)+'iBoxx Extrapolation'!$I353,2)</f>
        <v>3.78</v>
      </c>
      <c r="W353" s="13">
        <f>ROUND(AVERAGE(Zinsswaps!W270:W353)+'iBoxx Extrapolation'!$I353,2)</f>
        <v>3.78</v>
      </c>
      <c r="X353" s="13">
        <f>ROUND(AVERAGE(Zinsswaps!X270:X353)+'iBoxx Extrapolation'!$I353,2)</f>
        <v>3.78</v>
      </c>
      <c r="Y353" s="13">
        <f>ROUND(AVERAGE(Zinsswaps!Y270:Y353)+'iBoxx Extrapolation'!$I353,2)</f>
        <v>3.77</v>
      </c>
      <c r="Z353" s="13">
        <f>ROUND(AVERAGE(Zinsswaps!Z270:Z353)+'iBoxx Extrapolation'!$I353,2)</f>
        <v>3.77</v>
      </c>
      <c r="AA353" s="13">
        <f>ROUND(AVERAGE(Zinsswaps!AA270:AA353)+'iBoxx Extrapolation'!$I353,2)</f>
        <v>3.76</v>
      </c>
      <c r="AB353" s="13">
        <f>ROUND(AVERAGE(Zinsswaps!AB270:AB353)+'iBoxx Extrapolation'!$I353,2)</f>
        <v>3.75</v>
      </c>
      <c r="AC353" s="13">
        <f>ROUND(AVERAGE(Zinsswaps!AC270:AC353)+'iBoxx Extrapolation'!$I353,2)</f>
        <v>3.74</v>
      </c>
      <c r="AD353" s="13">
        <f>ROUND(AVERAGE(Zinsswaps!AD270:AD353)+'iBoxx Extrapolation'!$I353,2)</f>
        <v>3.73</v>
      </c>
      <c r="AE353" s="13">
        <f>ROUND(AVERAGE(Zinsswaps!AE270:AE353)+'iBoxx Extrapolation'!$I353,2)</f>
        <v>3.72</v>
      </c>
      <c r="AF353" s="13">
        <f>ROUND(AVERAGE(Zinsswaps!AF270:AF353)+'iBoxx Extrapolation'!$I353,2)</f>
        <v>3.7</v>
      </c>
      <c r="AG353" s="13">
        <f>ROUND(AVERAGE(Zinsswaps!AG270:AG353)+'iBoxx Extrapolation'!$I353,2)</f>
        <v>3.69</v>
      </c>
      <c r="AH353" s="13">
        <f>ROUND(AVERAGE(Zinsswaps!AH270:AH353)+'iBoxx Extrapolation'!$I353,2)</f>
        <v>3.67</v>
      </c>
      <c r="AI353" s="13">
        <f>ROUND(AVERAGE(Zinsswaps!AI270:AI353)+'iBoxx Extrapolation'!$I353,2)</f>
        <v>3.66</v>
      </c>
      <c r="AJ353" s="13">
        <f>ROUND(AVERAGE(Zinsswaps!AJ270:AJ353)+'iBoxx Extrapolation'!$I353,2)</f>
        <v>3.65</v>
      </c>
      <c r="AK353" s="13">
        <f>ROUND(AVERAGE(Zinsswaps!AK270:AK353)+'iBoxx Extrapolation'!$I353,2)</f>
        <v>3.63</v>
      </c>
      <c r="AL353" s="13">
        <f>ROUND(AVERAGE(Zinsswaps!AL270:AL353)+'iBoxx Extrapolation'!$I353,2)</f>
        <v>3.62</v>
      </c>
      <c r="AM353" s="13">
        <f>ROUND(AVERAGE(Zinsswaps!AM270:AM353)+'iBoxx Extrapolation'!$I353,2)</f>
        <v>3.61</v>
      </c>
      <c r="AN353" s="13">
        <f>ROUND(AVERAGE(Zinsswaps!AN270:AN353)+'iBoxx Extrapolation'!$I353,2)</f>
        <v>3.6</v>
      </c>
      <c r="AO353" s="13">
        <f>ROUND(AVERAGE(Zinsswaps!AO270:AO353)+'iBoxx Extrapolation'!$I353,2)</f>
        <v>3.59</v>
      </c>
      <c r="AP353" s="13">
        <f>ROUND(AVERAGE(Zinsswaps!AP270:AP353)+'iBoxx Extrapolation'!$I353,2)</f>
        <v>3.57</v>
      </c>
      <c r="AQ353" s="13">
        <f>ROUND(AVERAGE(Zinsswaps!AQ270:AQ353)+'iBoxx Extrapolation'!$I353,2)</f>
        <v>3.55</v>
      </c>
      <c r="AR353" s="13">
        <f>ROUND(AVERAGE(Zinsswaps!AR270:AR353)+'iBoxx Extrapolation'!$I353,2)</f>
        <v>3.53</v>
      </c>
      <c r="AS353" s="13">
        <f>ROUND(AVERAGE(Zinsswaps!AS270:AS353)+'iBoxx Extrapolation'!$I353,2)</f>
        <v>3.51</v>
      </c>
      <c r="AT353" s="13">
        <f>ROUND(AVERAGE(Zinsswaps!AT270:AT353)+'iBoxx Extrapolation'!$I353,2)</f>
        <v>3.49</v>
      </c>
      <c r="AU353" s="13">
        <f>ROUND(AVERAGE(Zinsswaps!AU270:AU353)+'iBoxx Extrapolation'!$I353,2)</f>
        <v>3.48</v>
      </c>
      <c r="AV353" s="13">
        <f>ROUND(AVERAGE(Zinsswaps!AV270:AV353)+'iBoxx Extrapolation'!$I353,2)</f>
        <v>3.46</v>
      </c>
      <c r="AW353" s="13">
        <f>ROUND(AVERAGE(Zinsswaps!AW270:AW353)+'iBoxx Extrapolation'!$I353,2)</f>
        <v>3.45</v>
      </c>
      <c r="AX353" s="13">
        <f>ROUND(AVERAGE(Zinsswaps!AX270:AX353)+'iBoxx Extrapolation'!$I353,2)</f>
        <v>3.43</v>
      </c>
      <c r="AY353" s="13">
        <f>ROUND(AVERAGE(Zinsswaps!AY270:AY353)+'iBoxx Extrapolation'!$I353,2)</f>
        <v>3.42</v>
      </c>
    </row>
    <row r="354" spans="1:51" s="16" customFormat="1" x14ac:dyDescent="0.2">
      <c r="A354" s="12">
        <v>47999</v>
      </c>
      <c r="B354" s="13">
        <f>ROUND(AVERAGE(Zinsswaps!B271:B354)+'iBoxx Extrapolation'!$I354,2)</f>
        <v>3.03</v>
      </c>
      <c r="C354" s="13">
        <f>ROUND(AVERAGE(Zinsswaps!C271:C354)+'iBoxx Extrapolation'!$I354,2)</f>
        <v>3.01</v>
      </c>
      <c r="D354" s="13">
        <f>ROUND(AVERAGE(Zinsswaps!D271:D354)+'iBoxx Extrapolation'!$I354,2)</f>
        <v>3.05</v>
      </c>
      <c r="E354" s="13">
        <f>ROUND(AVERAGE(Zinsswaps!E271:E354)+'iBoxx Extrapolation'!$I354,2)</f>
        <v>3.11</v>
      </c>
      <c r="F354" s="13">
        <f>ROUND(AVERAGE(Zinsswaps!F271:F354)+'iBoxx Extrapolation'!$I354,2)</f>
        <v>3.17</v>
      </c>
      <c r="G354" s="13">
        <f>ROUND(AVERAGE(Zinsswaps!G271:G354)+'iBoxx Extrapolation'!$I354,2)</f>
        <v>3.24</v>
      </c>
      <c r="H354" s="13">
        <f>ROUND(AVERAGE(Zinsswaps!H271:H354)+'iBoxx Extrapolation'!$I354,2)</f>
        <v>3.31</v>
      </c>
      <c r="I354" s="13">
        <f>ROUND(AVERAGE(Zinsswaps!I271:I354)+'iBoxx Extrapolation'!$I354,2)</f>
        <v>3.38</v>
      </c>
      <c r="J354" s="13">
        <f>ROUND(AVERAGE(Zinsswaps!J271:J354)+'iBoxx Extrapolation'!$I354,2)</f>
        <v>3.44</v>
      </c>
      <c r="K354" s="13">
        <f>ROUND(AVERAGE(Zinsswaps!K271:K354)+'iBoxx Extrapolation'!$I354,2)</f>
        <v>3.49</v>
      </c>
      <c r="L354" s="13">
        <f>ROUND(AVERAGE(Zinsswaps!L271:L354)+'iBoxx Extrapolation'!$I354,2)</f>
        <v>3.55</v>
      </c>
      <c r="M354" s="13">
        <f>ROUND(AVERAGE(Zinsswaps!M271:M354)+'iBoxx Extrapolation'!$I354,2)</f>
        <v>3.6</v>
      </c>
      <c r="N354" s="13">
        <f>ROUND(AVERAGE(Zinsswaps!N271:N354)+'iBoxx Extrapolation'!$I354,2)</f>
        <v>3.64</v>
      </c>
      <c r="O354" s="13">
        <f>ROUND(AVERAGE(Zinsswaps!O271:O354)+'iBoxx Extrapolation'!$I354,2)</f>
        <v>3.68</v>
      </c>
      <c r="P354" s="13">
        <f>ROUND(AVERAGE(Zinsswaps!P271:P354)+'iBoxx Extrapolation'!$I354,2)</f>
        <v>3.71</v>
      </c>
      <c r="Q354" s="13">
        <f>ROUND(AVERAGE(Zinsswaps!Q271:Q354)+'iBoxx Extrapolation'!$I354,2)</f>
        <v>3.73</v>
      </c>
      <c r="R354" s="13">
        <f>ROUND(AVERAGE(Zinsswaps!R271:R354)+'iBoxx Extrapolation'!$I354,2)</f>
        <v>3.75</v>
      </c>
      <c r="S354" s="13">
        <f>ROUND(AVERAGE(Zinsswaps!S271:S354)+'iBoxx Extrapolation'!$I354,2)</f>
        <v>3.77</v>
      </c>
      <c r="T354" s="13">
        <f>ROUND(AVERAGE(Zinsswaps!T271:T354)+'iBoxx Extrapolation'!$I354,2)</f>
        <v>3.78</v>
      </c>
      <c r="U354" s="13">
        <f>ROUND(AVERAGE(Zinsswaps!U271:U354)+'iBoxx Extrapolation'!$I354,2)</f>
        <v>3.79</v>
      </c>
      <c r="V354" s="13">
        <f>ROUND(AVERAGE(Zinsswaps!V271:V354)+'iBoxx Extrapolation'!$I354,2)</f>
        <v>3.79</v>
      </c>
      <c r="W354" s="13">
        <f>ROUND(AVERAGE(Zinsswaps!W271:W354)+'iBoxx Extrapolation'!$I354,2)</f>
        <v>3.79</v>
      </c>
      <c r="X354" s="13">
        <f>ROUND(AVERAGE(Zinsswaps!X271:X354)+'iBoxx Extrapolation'!$I354,2)</f>
        <v>3.78</v>
      </c>
      <c r="Y354" s="13">
        <f>ROUND(AVERAGE(Zinsswaps!Y271:Y354)+'iBoxx Extrapolation'!$I354,2)</f>
        <v>3.78</v>
      </c>
      <c r="Z354" s="13">
        <f>ROUND(AVERAGE(Zinsswaps!Z271:Z354)+'iBoxx Extrapolation'!$I354,2)</f>
        <v>3.78</v>
      </c>
      <c r="AA354" s="13">
        <f>ROUND(AVERAGE(Zinsswaps!AA271:AA354)+'iBoxx Extrapolation'!$I354,2)</f>
        <v>3.77</v>
      </c>
      <c r="AB354" s="13">
        <f>ROUND(AVERAGE(Zinsswaps!AB271:AB354)+'iBoxx Extrapolation'!$I354,2)</f>
        <v>3.76</v>
      </c>
      <c r="AC354" s="13">
        <f>ROUND(AVERAGE(Zinsswaps!AC271:AC354)+'iBoxx Extrapolation'!$I354,2)</f>
        <v>3.75</v>
      </c>
      <c r="AD354" s="13">
        <f>ROUND(AVERAGE(Zinsswaps!AD271:AD354)+'iBoxx Extrapolation'!$I354,2)</f>
        <v>3.74</v>
      </c>
      <c r="AE354" s="13">
        <f>ROUND(AVERAGE(Zinsswaps!AE271:AE354)+'iBoxx Extrapolation'!$I354,2)</f>
        <v>3.73</v>
      </c>
      <c r="AF354" s="13">
        <f>ROUND(AVERAGE(Zinsswaps!AF271:AF354)+'iBoxx Extrapolation'!$I354,2)</f>
        <v>3.71</v>
      </c>
      <c r="AG354" s="13">
        <f>ROUND(AVERAGE(Zinsswaps!AG271:AG354)+'iBoxx Extrapolation'!$I354,2)</f>
        <v>3.7</v>
      </c>
      <c r="AH354" s="13">
        <f>ROUND(AVERAGE(Zinsswaps!AH271:AH354)+'iBoxx Extrapolation'!$I354,2)</f>
        <v>3.68</v>
      </c>
      <c r="AI354" s="13">
        <f>ROUND(AVERAGE(Zinsswaps!AI271:AI354)+'iBoxx Extrapolation'!$I354,2)</f>
        <v>3.67</v>
      </c>
      <c r="AJ354" s="13">
        <f>ROUND(AVERAGE(Zinsswaps!AJ271:AJ354)+'iBoxx Extrapolation'!$I354,2)</f>
        <v>3.66</v>
      </c>
      <c r="AK354" s="13">
        <f>ROUND(AVERAGE(Zinsswaps!AK271:AK354)+'iBoxx Extrapolation'!$I354,2)</f>
        <v>3.64</v>
      </c>
      <c r="AL354" s="13">
        <f>ROUND(AVERAGE(Zinsswaps!AL271:AL354)+'iBoxx Extrapolation'!$I354,2)</f>
        <v>3.63</v>
      </c>
      <c r="AM354" s="13">
        <f>ROUND(AVERAGE(Zinsswaps!AM271:AM354)+'iBoxx Extrapolation'!$I354,2)</f>
        <v>3.62</v>
      </c>
      <c r="AN354" s="13">
        <f>ROUND(AVERAGE(Zinsswaps!AN271:AN354)+'iBoxx Extrapolation'!$I354,2)</f>
        <v>3.61</v>
      </c>
      <c r="AO354" s="13">
        <f>ROUND(AVERAGE(Zinsswaps!AO271:AO354)+'iBoxx Extrapolation'!$I354,2)</f>
        <v>3.6</v>
      </c>
      <c r="AP354" s="13">
        <f>ROUND(AVERAGE(Zinsswaps!AP271:AP354)+'iBoxx Extrapolation'!$I354,2)</f>
        <v>3.58</v>
      </c>
      <c r="AQ354" s="13">
        <f>ROUND(AVERAGE(Zinsswaps!AQ271:AQ354)+'iBoxx Extrapolation'!$I354,2)</f>
        <v>3.56</v>
      </c>
      <c r="AR354" s="13">
        <f>ROUND(AVERAGE(Zinsswaps!AR271:AR354)+'iBoxx Extrapolation'!$I354,2)</f>
        <v>3.54</v>
      </c>
      <c r="AS354" s="13">
        <f>ROUND(AVERAGE(Zinsswaps!AS271:AS354)+'iBoxx Extrapolation'!$I354,2)</f>
        <v>3.52</v>
      </c>
      <c r="AT354" s="13">
        <f>ROUND(AVERAGE(Zinsswaps!AT271:AT354)+'iBoxx Extrapolation'!$I354,2)</f>
        <v>3.51</v>
      </c>
      <c r="AU354" s="13">
        <f>ROUND(AVERAGE(Zinsswaps!AU271:AU354)+'iBoxx Extrapolation'!$I354,2)</f>
        <v>3.49</v>
      </c>
      <c r="AV354" s="13">
        <f>ROUND(AVERAGE(Zinsswaps!AV271:AV354)+'iBoxx Extrapolation'!$I354,2)</f>
        <v>3.47</v>
      </c>
      <c r="AW354" s="13">
        <f>ROUND(AVERAGE(Zinsswaps!AW271:AW354)+'iBoxx Extrapolation'!$I354,2)</f>
        <v>3.46</v>
      </c>
      <c r="AX354" s="13">
        <f>ROUND(AVERAGE(Zinsswaps!AX271:AX354)+'iBoxx Extrapolation'!$I354,2)</f>
        <v>3.44</v>
      </c>
      <c r="AY354" s="13">
        <f>ROUND(AVERAGE(Zinsswaps!AY271:AY354)+'iBoxx Extrapolation'!$I354,2)</f>
        <v>3.43</v>
      </c>
    </row>
    <row r="355" spans="1:51" s="16" customFormat="1" x14ac:dyDescent="0.2">
      <c r="A355" s="12">
        <v>48029</v>
      </c>
      <c r="B355" s="13">
        <f>ROUND(AVERAGE(Zinsswaps!B272:B355)+'iBoxx Extrapolation'!$I355,2)</f>
        <v>3.02</v>
      </c>
      <c r="C355" s="13">
        <f>ROUND(AVERAGE(Zinsswaps!C272:C355)+'iBoxx Extrapolation'!$I355,2)</f>
        <v>3</v>
      </c>
      <c r="D355" s="13">
        <f>ROUND(AVERAGE(Zinsswaps!D272:D355)+'iBoxx Extrapolation'!$I355,2)</f>
        <v>3.04</v>
      </c>
      <c r="E355" s="13">
        <f>ROUND(AVERAGE(Zinsswaps!E272:E355)+'iBoxx Extrapolation'!$I355,2)</f>
        <v>3.11</v>
      </c>
      <c r="F355" s="13">
        <f>ROUND(AVERAGE(Zinsswaps!F272:F355)+'iBoxx Extrapolation'!$I355,2)</f>
        <v>3.17</v>
      </c>
      <c r="G355" s="13">
        <f>ROUND(AVERAGE(Zinsswaps!G272:G355)+'iBoxx Extrapolation'!$I355,2)</f>
        <v>3.24</v>
      </c>
      <c r="H355" s="13">
        <f>ROUND(AVERAGE(Zinsswaps!H272:H355)+'iBoxx Extrapolation'!$I355,2)</f>
        <v>3.31</v>
      </c>
      <c r="I355" s="13">
        <f>ROUND(AVERAGE(Zinsswaps!I272:I355)+'iBoxx Extrapolation'!$I355,2)</f>
        <v>3.37</v>
      </c>
      <c r="J355" s="13">
        <f>ROUND(AVERAGE(Zinsswaps!J272:J355)+'iBoxx Extrapolation'!$I355,2)</f>
        <v>3.44</v>
      </c>
      <c r="K355" s="13">
        <f>ROUND(AVERAGE(Zinsswaps!K272:K355)+'iBoxx Extrapolation'!$I355,2)</f>
        <v>3.49</v>
      </c>
      <c r="L355" s="13">
        <f>ROUND(AVERAGE(Zinsswaps!L272:L355)+'iBoxx Extrapolation'!$I355,2)</f>
        <v>3.55</v>
      </c>
      <c r="M355" s="13">
        <f>ROUND(AVERAGE(Zinsswaps!M272:M355)+'iBoxx Extrapolation'!$I355,2)</f>
        <v>3.6</v>
      </c>
      <c r="N355" s="13">
        <f>ROUND(AVERAGE(Zinsswaps!N272:N355)+'iBoxx Extrapolation'!$I355,2)</f>
        <v>3.64</v>
      </c>
      <c r="O355" s="13">
        <f>ROUND(AVERAGE(Zinsswaps!O272:O355)+'iBoxx Extrapolation'!$I355,2)</f>
        <v>3.68</v>
      </c>
      <c r="P355" s="13">
        <f>ROUND(AVERAGE(Zinsswaps!P272:P355)+'iBoxx Extrapolation'!$I355,2)</f>
        <v>3.72</v>
      </c>
      <c r="Q355" s="13">
        <f>ROUND(AVERAGE(Zinsswaps!Q272:Q355)+'iBoxx Extrapolation'!$I355,2)</f>
        <v>3.74</v>
      </c>
      <c r="R355" s="13">
        <f>ROUND(AVERAGE(Zinsswaps!R272:R355)+'iBoxx Extrapolation'!$I355,2)</f>
        <v>3.75</v>
      </c>
      <c r="S355" s="13">
        <f>ROUND(AVERAGE(Zinsswaps!S272:S355)+'iBoxx Extrapolation'!$I355,2)</f>
        <v>3.77</v>
      </c>
      <c r="T355" s="13">
        <f>ROUND(AVERAGE(Zinsswaps!T272:T355)+'iBoxx Extrapolation'!$I355,2)</f>
        <v>3.78</v>
      </c>
      <c r="U355" s="13">
        <f>ROUND(AVERAGE(Zinsswaps!U272:U355)+'iBoxx Extrapolation'!$I355,2)</f>
        <v>3.8</v>
      </c>
      <c r="V355" s="13">
        <f>ROUND(AVERAGE(Zinsswaps!V272:V355)+'iBoxx Extrapolation'!$I355,2)</f>
        <v>3.8</v>
      </c>
      <c r="W355" s="13">
        <f>ROUND(AVERAGE(Zinsswaps!W272:W355)+'iBoxx Extrapolation'!$I355,2)</f>
        <v>3.79</v>
      </c>
      <c r="X355" s="13">
        <f>ROUND(AVERAGE(Zinsswaps!X272:X355)+'iBoxx Extrapolation'!$I355,2)</f>
        <v>3.79</v>
      </c>
      <c r="Y355" s="13">
        <f>ROUND(AVERAGE(Zinsswaps!Y272:Y355)+'iBoxx Extrapolation'!$I355,2)</f>
        <v>3.79</v>
      </c>
      <c r="Z355" s="13">
        <f>ROUND(AVERAGE(Zinsswaps!Z272:Z355)+'iBoxx Extrapolation'!$I355,2)</f>
        <v>3.79</v>
      </c>
      <c r="AA355" s="13">
        <f>ROUND(AVERAGE(Zinsswaps!AA272:AA355)+'iBoxx Extrapolation'!$I355,2)</f>
        <v>3.78</v>
      </c>
      <c r="AB355" s="13">
        <f>ROUND(AVERAGE(Zinsswaps!AB272:AB355)+'iBoxx Extrapolation'!$I355,2)</f>
        <v>3.77</v>
      </c>
      <c r="AC355" s="13">
        <f>ROUND(AVERAGE(Zinsswaps!AC272:AC355)+'iBoxx Extrapolation'!$I355,2)</f>
        <v>3.76</v>
      </c>
      <c r="AD355" s="13">
        <f>ROUND(AVERAGE(Zinsswaps!AD272:AD355)+'iBoxx Extrapolation'!$I355,2)</f>
        <v>3.75</v>
      </c>
      <c r="AE355" s="13">
        <f>ROUND(AVERAGE(Zinsswaps!AE272:AE355)+'iBoxx Extrapolation'!$I355,2)</f>
        <v>3.74</v>
      </c>
      <c r="AF355" s="13">
        <f>ROUND(AVERAGE(Zinsswaps!AF272:AF355)+'iBoxx Extrapolation'!$I355,2)</f>
        <v>3.72</v>
      </c>
      <c r="AG355" s="13">
        <f>ROUND(AVERAGE(Zinsswaps!AG272:AG355)+'iBoxx Extrapolation'!$I355,2)</f>
        <v>3.71</v>
      </c>
      <c r="AH355" s="13">
        <f>ROUND(AVERAGE(Zinsswaps!AH272:AH355)+'iBoxx Extrapolation'!$I355,2)</f>
        <v>3.69</v>
      </c>
      <c r="AI355" s="13">
        <f>ROUND(AVERAGE(Zinsswaps!AI272:AI355)+'iBoxx Extrapolation'!$I355,2)</f>
        <v>3.68</v>
      </c>
      <c r="AJ355" s="13">
        <f>ROUND(AVERAGE(Zinsswaps!AJ272:AJ355)+'iBoxx Extrapolation'!$I355,2)</f>
        <v>3.67</v>
      </c>
      <c r="AK355" s="13">
        <f>ROUND(AVERAGE(Zinsswaps!AK272:AK355)+'iBoxx Extrapolation'!$I355,2)</f>
        <v>3.65</v>
      </c>
      <c r="AL355" s="13">
        <f>ROUND(AVERAGE(Zinsswaps!AL272:AL355)+'iBoxx Extrapolation'!$I355,2)</f>
        <v>3.64</v>
      </c>
      <c r="AM355" s="13">
        <f>ROUND(AVERAGE(Zinsswaps!AM272:AM355)+'iBoxx Extrapolation'!$I355,2)</f>
        <v>3.63</v>
      </c>
      <c r="AN355" s="13">
        <f>ROUND(AVERAGE(Zinsswaps!AN272:AN355)+'iBoxx Extrapolation'!$I355,2)</f>
        <v>3.62</v>
      </c>
      <c r="AO355" s="13">
        <f>ROUND(AVERAGE(Zinsswaps!AO272:AO355)+'iBoxx Extrapolation'!$I355,2)</f>
        <v>3.61</v>
      </c>
      <c r="AP355" s="13">
        <f>ROUND(AVERAGE(Zinsswaps!AP272:AP355)+'iBoxx Extrapolation'!$I355,2)</f>
        <v>3.59</v>
      </c>
      <c r="AQ355" s="13">
        <f>ROUND(AVERAGE(Zinsswaps!AQ272:AQ355)+'iBoxx Extrapolation'!$I355,2)</f>
        <v>3.57</v>
      </c>
      <c r="AR355" s="13">
        <f>ROUND(AVERAGE(Zinsswaps!AR272:AR355)+'iBoxx Extrapolation'!$I355,2)</f>
        <v>3.55</v>
      </c>
      <c r="AS355" s="13">
        <f>ROUND(AVERAGE(Zinsswaps!AS272:AS355)+'iBoxx Extrapolation'!$I355,2)</f>
        <v>3.53</v>
      </c>
      <c r="AT355" s="13">
        <f>ROUND(AVERAGE(Zinsswaps!AT272:AT355)+'iBoxx Extrapolation'!$I355,2)</f>
        <v>3.52</v>
      </c>
      <c r="AU355" s="13">
        <f>ROUND(AVERAGE(Zinsswaps!AU272:AU355)+'iBoxx Extrapolation'!$I355,2)</f>
        <v>3.5</v>
      </c>
      <c r="AV355" s="13">
        <f>ROUND(AVERAGE(Zinsswaps!AV272:AV355)+'iBoxx Extrapolation'!$I355,2)</f>
        <v>3.48</v>
      </c>
      <c r="AW355" s="13">
        <f>ROUND(AVERAGE(Zinsswaps!AW272:AW355)+'iBoxx Extrapolation'!$I355,2)</f>
        <v>3.47</v>
      </c>
      <c r="AX355" s="13">
        <f>ROUND(AVERAGE(Zinsswaps!AX272:AX355)+'iBoxx Extrapolation'!$I355,2)</f>
        <v>3.45</v>
      </c>
      <c r="AY355" s="13">
        <f>ROUND(AVERAGE(Zinsswaps!AY272:AY355)+'iBoxx Extrapolation'!$I355,2)</f>
        <v>3.44</v>
      </c>
    </row>
    <row r="356" spans="1:51" s="16" customFormat="1" x14ac:dyDescent="0.2">
      <c r="A356" s="12">
        <v>48060</v>
      </c>
      <c r="B356" s="13">
        <f>ROUND(AVERAGE(Zinsswaps!B273:B356)+'iBoxx Extrapolation'!$I356,2)</f>
        <v>3</v>
      </c>
      <c r="C356" s="13">
        <f>ROUND(AVERAGE(Zinsswaps!C273:C356)+'iBoxx Extrapolation'!$I356,2)</f>
        <v>2.99</v>
      </c>
      <c r="D356" s="13">
        <f>ROUND(AVERAGE(Zinsswaps!D273:D356)+'iBoxx Extrapolation'!$I356,2)</f>
        <v>3.04</v>
      </c>
      <c r="E356" s="13">
        <f>ROUND(AVERAGE(Zinsswaps!E273:E356)+'iBoxx Extrapolation'!$I356,2)</f>
        <v>3.1</v>
      </c>
      <c r="F356" s="13">
        <f>ROUND(AVERAGE(Zinsswaps!F273:F356)+'iBoxx Extrapolation'!$I356,2)</f>
        <v>3.17</v>
      </c>
      <c r="G356" s="13">
        <f>ROUND(AVERAGE(Zinsswaps!G273:G356)+'iBoxx Extrapolation'!$I356,2)</f>
        <v>3.24</v>
      </c>
      <c r="H356" s="13">
        <f>ROUND(AVERAGE(Zinsswaps!H273:H356)+'iBoxx Extrapolation'!$I356,2)</f>
        <v>3.31</v>
      </c>
      <c r="I356" s="13">
        <f>ROUND(AVERAGE(Zinsswaps!I273:I356)+'iBoxx Extrapolation'!$I356,2)</f>
        <v>3.38</v>
      </c>
      <c r="J356" s="13">
        <f>ROUND(AVERAGE(Zinsswaps!J273:J356)+'iBoxx Extrapolation'!$I356,2)</f>
        <v>3.44</v>
      </c>
      <c r="K356" s="13">
        <f>ROUND(AVERAGE(Zinsswaps!K273:K356)+'iBoxx Extrapolation'!$I356,2)</f>
        <v>3.5</v>
      </c>
      <c r="L356" s="13">
        <f>ROUND(AVERAGE(Zinsswaps!L273:L356)+'iBoxx Extrapolation'!$I356,2)</f>
        <v>3.56</v>
      </c>
      <c r="M356" s="13">
        <f>ROUND(AVERAGE(Zinsswaps!M273:M356)+'iBoxx Extrapolation'!$I356,2)</f>
        <v>3.6</v>
      </c>
      <c r="N356" s="13">
        <f>ROUND(AVERAGE(Zinsswaps!N273:N356)+'iBoxx Extrapolation'!$I356,2)</f>
        <v>3.65</v>
      </c>
      <c r="O356" s="13">
        <f>ROUND(AVERAGE(Zinsswaps!O273:O356)+'iBoxx Extrapolation'!$I356,2)</f>
        <v>3.69</v>
      </c>
      <c r="P356" s="13">
        <f>ROUND(AVERAGE(Zinsswaps!P273:P356)+'iBoxx Extrapolation'!$I356,2)</f>
        <v>3.72</v>
      </c>
      <c r="Q356" s="13">
        <f>ROUND(AVERAGE(Zinsswaps!Q273:Q356)+'iBoxx Extrapolation'!$I356,2)</f>
        <v>3.74</v>
      </c>
      <c r="R356" s="13">
        <f>ROUND(AVERAGE(Zinsswaps!R273:R356)+'iBoxx Extrapolation'!$I356,2)</f>
        <v>3.76</v>
      </c>
      <c r="S356" s="13">
        <f>ROUND(AVERAGE(Zinsswaps!S273:S356)+'iBoxx Extrapolation'!$I356,2)</f>
        <v>3.78</v>
      </c>
      <c r="T356" s="13">
        <f>ROUND(AVERAGE(Zinsswaps!T273:T356)+'iBoxx Extrapolation'!$I356,2)</f>
        <v>3.79</v>
      </c>
      <c r="U356" s="13">
        <f>ROUND(AVERAGE(Zinsswaps!U273:U356)+'iBoxx Extrapolation'!$I356,2)</f>
        <v>3.81</v>
      </c>
      <c r="V356" s="13">
        <f>ROUND(AVERAGE(Zinsswaps!V273:V356)+'iBoxx Extrapolation'!$I356,2)</f>
        <v>3.8</v>
      </c>
      <c r="W356" s="13">
        <f>ROUND(AVERAGE(Zinsswaps!W273:W356)+'iBoxx Extrapolation'!$I356,2)</f>
        <v>3.8</v>
      </c>
      <c r="X356" s="13">
        <f>ROUND(AVERAGE(Zinsswaps!X273:X356)+'iBoxx Extrapolation'!$I356,2)</f>
        <v>3.8</v>
      </c>
      <c r="Y356" s="13">
        <f>ROUND(AVERAGE(Zinsswaps!Y273:Y356)+'iBoxx Extrapolation'!$I356,2)</f>
        <v>3.8</v>
      </c>
      <c r="Z356" s="13">
        <f>ROUND(AVERAGE(Zinsswaps!Z273:Z356)+'iBoxx Extrapolation'!$I356,2)</f>
        <v>3.8</v>
      </c>
      <c r="AA356" s="13">
        <f>ROUND(AVERAGE(Zinsswaps!AA273:AA356)+'iBoxx Extrapolation'!$I356,2)</f>
        <v>3.79</v>
      </c>
      <c r="AB356" s="13">
        <f>ROUND(AVERAGE(Zinsswaps!AB273:AB356)+'iBoxx Extrapolation'!$I356,2)</f>
        <v>3.78</v>
      </c>
      <c r="AC356" s="13">
        <f>ROUND(AVERAGE(Zinsswaps!AC273:AC356)+'iBoxx Extrapolation'!$I356,2)</f>
        <v>3.77</v>
      </c>
      <c r="AD356" s="13">
        <f>ROUND(AVERAGE(Zinsswaps!AD273:AD356)+'iBoxx Extrapolation'!$I356,2)</f>
        <v>3.76</v>
      </c>
      <c r="AE356" s="13">
        <f>ROUND(AVERAGE(Zinsswaps!AE273:AE356)+'iBoxx Extrapolation'!$I356,2)</f>
        <v>3.75</v>
      </c>
      <c r="AF356" s="13">
        <f>ROUND(AVERAGE(Zinsswaps!AF273:AF356)+'iBoxx Extrapolation'!$I356,2)</f>
        <v>3.73</v>
      </c>
      <c r="AG356" s="13">
        <f>ROUND(AVERAGE(Zinsswaps!AG273:AG356)+'iBoxx Extrapolation'!$I356,2)</f>
        <v>3.72</v>
      </c>
      <c r="AH356" s="13">
        <f>ROUND(AVERAGE(Zinsswaps!AH273:AH356)+'iBoxx Extrapolation'!$I356,2)</f>
        <v>3.71</v>
      </c>
      <c r="AI356" s="13">
        <f>ROUND(AVERAGE(Zinsswaps!AI273:AI356)+'iBoxx Extrapolation'!$I356,2)</f>
        <v>3.69</v>
      </c>
      <c r="AJ356" s="13">
        <f>ROUND(AVERAGE(Zinsswaps!AJ273:AJ356)+'iBoxx Extrapolation'!$I356,2)</f>
        <v>3.68</v>
      </c>
      <c r="AK356" s="13">
        <f>ROUND(AVERAGE(Zinsswaps!AK273:AK356)+'iBoxx Extrapolation'!$I356,2)</f>
        <v>3.67</v>
      </c>
      <c r="AL356" s="13">
        <f>ROUND(AVERAGE(Zinsswaps!AL273:AL356)+'iBoxx Extrapolation'!$I356,2)</f>
        <v>3.66</v>
      </c>
      <c r="AM356" s="13">
        <f>ROUND(AVERAGE(Zinsswaps!AM273:AM356)+'iBoxx Extrapolation'!$I356,2)</f>
        <v>3.64</v>
      </c>
      <c r="AN356" s="13">
        <f>ROUND(AVERAGE(Zinsswaps!AN273:AN356)+'iBoxx Extrapolation'!$I356,2)</f>
        <v>3.63</v>
      </c>
      <c r="AO356" s="13">
        <f>ROUND(AVERAGE(Zinsswaps!AO273:AO356)+'iBoxx Extrapolation'!$I356,2)</f>
        <v>3.62</v>
      </c>
      <c r="AP356" s="13">
        <f>ROUND(AVERAGE(Zinsswaps!AP273:AP356)+'iBoxx Extrapolation'!$I356,2)</f>
        <v>3.6</v>
      </c>
      <c r="AQ356" s="13">
        <f>ROUND(AVERAGE(Zinsswaps!AQ273:AQ356)+'iBoxx Extrapolation'!$I356,2)</f>
        <v>3.58</v>
      </c>
      <c r="AR356" s="13">
        <f>ROUND(AVERAGE(Zinsswaps!AR273:AR356)+'iBoxx Extrapolation'!$I356,2)</f>
        <v>3.56</v>
      </c>
      <c r="AS356" s="13">
        <f>ROUND(AVERAGE(Zinsswaps!AS273:AS356)+'iBoxx Extrapolation'!$I356,2)</f>
        <v>3.55</v>
      </c>
      <c r="AT356" s="13">
        <f>ROUND(AVERAGE(Zinsswaps!AT273:AT356)+'iBoxx Extrapolation'!$I356,2)</f>
        <v>3.53</v>
      </c>
      <c r="AU356" s="13">
        <f>ROUND(AVERAGE(Zinsswaps!AU273:AU356)+'iBoxx Extrapolation'!$I356,2)</f>
        <v>3.51</v>
      </c>
      <c r="AV356" s="13">
        <f>ROUND(AVERAGE(Zinsswaps!AV273:AV356)+'iBoxx Extrapolation'!$I356,2)</f>
        <v>3.5</v>
      </c>
      <c r="AW356" s="13">
        <f>ROUND(AVERAGE(Zinsswaps!AW273:AW356)+'iBoxx Extrapolation'!$I356,2)</f>
        <v>3.48</v>
      </c>
      <c r="AX356" s="13">
        <f>ROUND(AVERAGE(Zinsswaps!AX273:AX356)+'iBoxx Extrapolation'!$I356,2)</f>
        <v>3.47</v>
      </c>
      <c r="AY356" s="13">
        <f>ROUND(AVERAGE(Zinsswaps!AY273:AY356)+'iBoxx Extrapolation'!$I356,2)</f>
        <v>3.45</v>
      </c>
    </row>
    <row r="357" spans="1:51" s="16" customFormat="1" x14ac:dyDescent="0.2">
      <c r="A357" s="12">
        <v>48091</v>
      </c>
      <c r="B357" s="13">
        <f>ROUND(AVERAGE(Zinsswaps!B274:B357)+'iBoxx Extrapolation'!$I357,2)</f>
        <v>3</v>
      </c>
      <c r="C357" s="13">
        <f>ROUND(AVERAGE(Zinsswaps!C274:C357)+'iBoxx Extrapolation'!$I357,2)</f>
        <v>2.99</v>
      </c>
      <c r="D357" s="13">
        <f>ROUND(AVERAGE(Zinsswaps!D274:D357)+'iBoxx Extrapolation'!$I357,2)</f>
        <v>3.03</v>
      </c>
      <c r="E357" s="13">
        <f>ROUND(AVERAGE(Zinsswaps!E274:E357)+'iBoxx Extrapolation'!$I357,2)</f>
        <v>3.1</v>
      </c>
      <c r="F357" s="13">
        <f>ROUND(AVERAGE(Zinsswaps!F274:F357)+'iBoxx Extrapolation'!$I357,2)</f>
        <v>3.17</v>
      </c>
      <c r="G357" s="13">
        <f>ROUND(AVERAGE(Zinsswaps!G274:G357)+'iBoxx Extrapolation'!$I357,2)</f>
        <v>3.24</v>
      </c>
      <c r="H357" s="13">
        <f>ROUND(AVERAGE(Zinsswaps!H274:H357)+'iBoxx Extrapolation'!$I357,2)</f>
        <v>3.31</v>
      </c>
      <c r="I357" s="13">
        <f>ROUND(AVERAGE(Zinsswaps!I274:I357)+'iBoxx Extrapolation'!$I357,2)</f>
        <v>3.38</v>
      </c>
      <c r="J357" s="13">
        <f>ROUND(AVERAGE(Zinsswaps!J274:J357)+'iBoxx Extrapolation'!$I357,2)</f>
        <v>3.44</v>
      </c>
      <c r="K357" s="13">
        <f>ROUND(AVERAGE(Zinsswaps!K274:K357)+'iBoxx Extrapolation'!$I357,2)</f>
        <v>3.5</v>
      </c>
      <c r="L357" s="13">
        <f>ROUND(AVERAGE(Zinsswaps!L274:L357)+'iBoxx Extrapolation'!$I357,2)</f>
        <v>3.56</v>
      </c>
      <c r="M357" s="13">
        <f>ROUND(AVERAGE(Zinsswaps!M274:M357)+'iBoxx Extrapolation'!$I357,2)</f>
        <v>3.61</v>
      </c>
      <c r="N357" s="13">
        <f>ROUND(AVERAGE(Zinsswaps!N274:N357)+'iBoxx Extrapolation'!$I357,2)</f>
        <v>3.65</v>
      </c>
      <c r="O357" s="13">
        <f>ROUND(AVERAGE(Zinsswaps!O274:O357)+'iBoxx Extrapolation'!$I357,2)</f>
        <v>3.69</v>
      </c>
      <c r="P357" s="13">
        <f>ROUND(AVERAGE(Zinsswaps!P274:P357)+'iBoxx Extrapolation'!$I357,2)</f>
        <v>3.73</v>
      </c>
      <c r="Q357" s="13">
        <f>ROUND(AVERAGE(Zinsswaps!Q274:Q357)+'iBoxx Extrapolation'!$I357,2)</f>
        <v>3.75</v>
      </c>
      <c r="R357" s="13">
        <f>ROUND(AVERAGE(Zinsswaps!R274:R357)+'iBoxx Extrapolation'!$I357,2)</f>
        <v>3.77</v>
      </c>
      <c r="S357" s="13">
        <f>ROUND(AVERAGE(Zinsswaps!S274:S357)+'iBoxx Extrapolation'!$I357,2)</f>
        <v>3.79</v>
      </c>
      <c r="T357" s="13">
        <f>ROUND(AVERAGE(Zinsswaps!T274:T357)+'iBoxx Extrapolation'!$I357,2)</f>
        <v>3.8</v>
      </c>
      <c r="U357" s="13">
        <f>ROUND(AVERAGE(Zinsswaps!U274:U357)+'iBoxx Extrapolation'!$I357,2)</f>
        <v>3.81</v>
      </c>
      <c r="V357" s="13">
        <f>ROUND(AVERAGE(Zinsswaps!V274:V357)+'iBoxx Extrapolation'!$I357,2)</f>
        <v>3.81</v>
      </c>
      <c r="W357" s="13">
        <f>ROUND(AVERAGE(Zinsswaps!W274:W357)+'iBoxx Extrapolation'!$I357,2)</f>
        <v>3.81</v>
      </c>
      <c r="X357" s="13">
        <f>ROUND(AVERAGE(Zinsswaps!X274:X357)+'iBoxx Extrapolation'!$I357,2)</f>
        <v>3.81</v>
      </c>
      <c r="Y357" s="13">
        <f>ROUND(AVERAGE(Zinsswaps!Y274:Y357)+'iBoxx Extrapolation'!$I357,2)</f>
        <v>3.81</v>
      </c>
      <c r="Z357" s="13">
        <f>ROUND(AVERAGE(Zinsswaps!Z274:Z357)+'iBoxx Extrapolation'!$I357,2)</f>
        <v>3.81</v>
      </c>
      <c r="AA357" s="13">
        <f>ROUND(AVERAGE(Zinsswaps!AA274:AA357)+'iBoxx Extrapolation'!$I357,2)</f>
        <v>3.8</v>
      </c>
      <c r="AB357" s="13">
        <f>ROUND(AVERAGE(Zinsswaps!AB274:AB357)+'iBoxx Extrapolation'!$I357,2)</f>
        <v>3.79</v>
      </c>
      <c r="AC357" s="13">
        <f>ROUND(AVERAGE(Zinsswaps!AC274:AC357)+'iBoxx Extrapolation'!$I357,2)</f>
        <v>3.78</v>
      </c>
      <c r="AD357" s="13">
        <f>ROUND(AVERAGE(Zinsswaps!AD274:AD357)+'iBoxx Extrapolation'!$I357,2)</f>
        <v>3.77</v>
      </c>
      <c r="AE357" s="13">
        <f>ROUND(AVERAGE(Zinsswaps!AE274:AE357)+'iBoxx Extrapolation'!$I357,2)</f>
        <v>3.76</v>
      </c>
      <c r="AF357" s="13">
        <f>ROUND(AVERAGE(Zinsswaps!AF274:AF357)+'iBoxx Extrapolation'!$I357,2)</f>
        <v>3.74</v>
      </c>
      <c r="AG357" s="13">
        <f>ROUND(AVERAGE(Zinsswaps!AG274:AG357)+'iBoxx Extrapolation'!$I357,2)</f>
        <v>3.73</v>
      </c>
      <c r="AH357" s="13">
        <f>ROUND(AVERAGE(Zinsswaps!AH274:AH357)+'iBoxx Extrapolation'!$I357,2)</f>
        <v>3.72</v>
      </c>
      <c r="AI357" s="13">
        <f>ROUND(AVERAGE(Zinsswaps!AI274:AI357)+'iBoxx Extrapolation'!$I357,2)</f>
        <v>3.7</v>
      </c>
      <c r="AJ357" s="13">
        <f>ROUND(AVERAGE(Zinsswaps!AJ274:AJ357)+'iBoxx Extrapolation'!$I357,2)</f>
        <v>3.69</v>
      </c>
      <c r="AK357" s="13">
        <f>ROUND(AVERAGE(Zinsswaps!AK274:AK357)+'iBoxx Extrapolation'!$I357,2)</f>
        <v>3.68</v>
      </c>
      <c r="AL357" s="13">
        <f>ROUND(AVERAGE(Zinsswaps!AL274:AL357)+'iBoxx Extrapolation'!$I357,2)</f>
        <v>3.67</v>
      </c>
      <c r="AM357" s="13">
        <f>ROUND(AVERAGE(Zinsswaps!AM274:AM357)+'iBoxx Extrapolation'!$I357,2)</f>
        <v>3.66</v>
      </c>
      <c r="AN357" s="13">
        <f>ROUND(AVERAGE(Zinsswaps!AN274:AN357)+'iBoxx Extrapolation'!$I357,2)</f>
        <v>3.64</v>
      </c>
      <c r="AO357" s="13">
        <f>ROUND(AVERAGE(Zinsswaps!AO274:AO357)+'iBoxx Extrapolation'!$I357,2)</f>
        <v>3.64</v>
      </c>
      <c r="AP357" s="13">
        <f>ROUND(AVERAGE(Zinsswaps!AP274:AP357)+'iBoxx Extrapolation'!$I357,2)</f>
        <v>3.61</v>
      </c>
      <c r="AQ357" s="13">
        <f>ROUND(AVERAGE(Zinsswaps!AQ274:AQ357)+'iBoxx Extrapolation'!$I357,2)</f>
        <v>3.59</v>
      </c>
      <c r="AR357" s="13">
        <f>ROUND(AVERAGE(Zinsswaps!AR274:AR357)+'iBoxx Extrapolation'!$I357,2)</f>
        <v>3.57</v>
      </c>
      <c r="AS357" s="13">
        <f>ROUND(AVERAGE(Zinsswaps!AS274:AS357)+'iBoxx Extrapolation'!$I357,2)</f>
        <v>3.56</v>
      </c>
      <c r="AT357" s="13">
        <f>ROUND(AVERAGE(Zinsswaps!AT274:AT357)+'iBoxx Extrapolation'!$I357,2)</f>
        <v>3.54</v>
      </c>
      <c r="AU357" s="13">
        <f>ROUND(AVERAGE(Zinsswaps!AU274:AU357)+'iBoxx Extrapolation'!$I357,2)</f>
        <v>3.52</v>
      </c>
      <c r="AV357" s="13">
        <f>ROUND(AVERAGE(Zinsswaps!AV274:AV357)+'iBoxx Extrapolation'!$I357,2)</f>
        <v>3.51</v>
      </c>
      <c r="AW357" s="13">
        <f>ROUND(AVERAGE(Zinsswaps!AW274:AW357)+'iBoxx Extrapolation'!$I357,2)</f>
        <v>3.49</v>
      </c>
      <c r="AX357" s="13">
        <f>ROUND(AVERAGE(Zinsswaps!AX274:AX357)+'iBoxx Extrapolation'!$I357,2)</f>
        <v>3.48</v>
      </c>
      <c r="AY357" s="13">
        <f>ROUND(AVERAGE(Zinsswaps!AY274:AY357)+'iBoxx Extrapolation'!$I357,2)</f>
        <v>3.46</v>
      </c>
    </row>
    <row r="358" spans="1:51" s="16" customFormat="1" x14ac:dyDescent="0.2">
      <c r="A358" s="12">
        <v>48121</v>
      </c>
      <c r="B358" s="13">
        <f>ROUND(AVERAGE(Zinsswaps!B275:B358)+'iBoxx Extrapolation'!$I358,2)</f>
        <v>2.99</v>
      </c>
      <c r="C358" s="13">
        <f>ROUND(AVERAGE(Zinsswaps!C275:C358)+'iBoxx Extrapolation'!$I358,2)</f>
        <v>2.99</v>
      </c>
      <c r="D358" s="13">
        <f>ROUND(AVERAGE(Zinsswaps!D275:D358)+'iBoxx Extrapolation'!$I358,2)</f>
        <v>3.03</v>
      </c>
      <c r="E358" s="13">
        <f>ROUND(AVERAGE(Zinsswaps!E275:E358)+'iBoxx Extrapolation'!$I358,2)</f>
        <v>3.11</v>
      </c>
      <c r="F358" s="13">
        <f>ROUND(AVERAGE(Zinsswaps!F275:F358)+'iBoxx Extrapolation'!$I358,2)</f>
        <v>3.17</v>
      </c>
      <c r="G358" s="13">
        <f>ROUND(AVERAGE(Zinsswaps!G275:G358)+'iBoxx Extrapolation'!$I358,2)</f>
        <v>3.25</v>
      </c>
      <c r="H358" s="13">
        <f>ROUND(AVERAGE(Zinsswaps!H275:H358)+'iBoxx Extrapolation'!$I358,2)</f>
        <v>3.32</v>
      </c>
      <c r="I358" s="13">
        <f>ROUND(AVERAGE(Zinsswaps!I275:I358)+'iBoxx Extrapolation'!$I358,2)</f>
        <v>3.38</v>
      </c>
      <c r="J358" s="13">
        <f>ROUND(AVERAGE(Zinsswaps!J275:J358)+'iBoxx Extrapolation'!$I358,2)</f>
        <v>3.45</v>
      </c>
      <c r="K358" s="13">
        <f>ROUND(AVERAGE(Zinsswaps!K275:K358)+'iBoxx Extrapolation'!$I358,2)</f>
        <v>3.51</v>
      </c>
      <c r="L358" s="13">
        <f>ROUND(AVERAGE(Zinsswaps!L275:L358)+'iBoxx Extrapolation'!$I358,2)</f>
        <v>3.56</v>
      </c>
      <c r="M358" s="13">
        <f>ROUND(AVERAGE(Zinsswaps!M275:M358)+'iBoxx Extrapolation'!$I358,2)</f>
        <v>3.61</v>
      </c>
      <c r="N358" s="13">
        <f>ROUND(AVERAGE(Zinsswaps!N275:N358)+'iBoxx Extrapolation'!$I358,2)</f>
        <v>3.66</v>
      </c>
      <c r="O358" s="13">
        <f>ROUND(AVERAGE(Zinsswaps!O275:O358)+'iBoxx Extrapolation'!$I358,2)</f>
        <v>3.7</v>
      </c>
      <c r="P358" s="13">
        <f>ROUND(AVERAGE(Zinsswaps!P275:P358)+'iBoxx Extrapolation'!$I358,2)</f>
        <v>3.73</v>
      </c>
      <c r="Q358" s="13">
        <f>ROUND(AVERAGE(Zinsswaps!Q275:Q358)+'iBoxx Extrapolation'!$I358,2)</f>
        <v>3.76</v>
      </c>
      <c r="R358" s="13">
        <f>ROUND(AVERAGE(Zinsswaps!R275:R358)+'iBoxx Extrapolation'!$I358,2)</f>
        <v>3.78</v>
      </c>
      <c r="S358" s="13">
        <f>ROUND(AVERAGE(Zinsswaps!S275:S358)+'iBoxx Extrapolation'!$I358,2)</f>
        <v>3.79</v>
      </c>
      <c r="T358" s="13">
        <f>ROUND(AVERAGE(Zinsswaps!T275:T358)+'iBoxx Extrapolation'!$I358,2)</f>
        <v>3.81</v>
      </c>
      <c r="U358" s="13">
        <f>ROUND(AVERAGE(Zinsswaps!U275:U358)+'iBoxx Extrapolation'!$I358,2)</f>
        <v>3.82</v>
      </c>
      <c r="V358" s="13">
        <f>ROUND(AVERAGE(Zinsswaps!V275:V358)+'iBoxx Extrapolation'!$I358,2)</f>
        <v>3.82</v>
      </c>
      <c r="W358" s="13">
        <f>ROUND(AVERAGE(Zinsswaps!W275:W358)+'iBoxx Extrapolation'!$I358,2)</f>
        <v>3.82</v>
      </c>
      <c r="X358" s="13">
        <f>ROUND(AVERAGE(Zinsswaps!X275:X358)+'iBoxx Extrapolation'!$I358,2)</f>
        <v>3.82</v>
      </c>
      <c r="Y358" s="13">
        <f>ROUND(AVERAGE(Zinsswaps!Y275:Y358)+'iBoxx Extrapolation'!$I358,2)</f>
        <v>3.82</v>
      </c>
      <c r="Z358" s="13">
        <f>ROUND(AVERAGE(Zinsswaps!Z275:Z358)+'iBoxx Extrapolation'!$I358,2)</f>
        <v>3.81</v>
      </c>
      <c r="AA358" s="13">
        <f>ROUND(AVERAGE(Zinsswaps!AA275:AA358)+'iBoxx Extrapolation'!$I358,2)</f>
        <v>3.8</v>
      </c>
      <c r="AB358" s="13">
        <f>ROUND(AVERAGE(Zinsswaps!AB275:AB358)+'iBoxx Extrapolation'!$I358,2)</f>
        <v>3.8</v>
      </c>
      <c r="AC358" s="13">
        <f>ROUND(AVERAGE(Zinsswaps!AC275:AC358)+'iBoxx Extrapolation'!$I358,2)</f>
        <v>3.79</v>
      </c>
      <c r="AD358" s="13">
        <f>ROUND(AVERAGE(Zinsswaps!AD275:AD358)+'iBoxx Extrapolation'!$I358,2)</f>
        <v>3.78</v>
      </c>
      <c r="AE358" s="13">
        <f>ROUND(AVERAGE(Zinsswaps!AE275:AE358)+'iBoxx Extrapolation'!$I358,2)</f>
        <v>3.77</v>
      </c>
      <c r="AF358" s="13">
        <f>ROUND(AVERAGE(Zinsswaps!AF275:AF358)+'iBoxx Extrapolation'!$I358,2)</f>
        <v>3.75</v>
      </c>
      <c r="AG358" s="13">
        <f>ROUND(AVERAGE(Zinsswaps!AG275:AG358)+'iBoxx Extrapolation'!$I358,2)</f>
        <v>3.74</v>
      </c>
      <c r="AH358" s="13">
        <f>ROUND(AVERAGE(Zinsswaps!AH275:AH358)+'iBoxx Extrapolation'!$I358,2)</f>
        <v>3.73</v>
      </c>
      <c r="AI358" s="13">
        <f>ROUND(AVERAGE(Zinsswaps!AI275:AI358)+'iBoxx Extrapolation'!$I358,2)</f>
        <v>3.71</v>
      </c>
      <c r="AJ358" s="13">
        <f>ROUND(AVERAGE(Zinsswaps!AJ275:AJ358)+'iBoxx Extrapolation'!$I358,2)</f>
        <v>3.7</v>
      </c>
      <c r="AK358" s="13">
        <f>ROUND(AVERAGE(Zinsswaps!AK275:AK358)+'iBoxx Extrapolation'!$I358,2)</f>
        <v>3.69</v>
      </c>
      <c r="AL358" s="13">
        <f>ROUND(AVERAGE(Zinsswaps!AL275:AL358)+'iBoxx Extrapolation'!$I358,2)</f>
        <v>3.68</v>
      </c>
      <c r="AM358" s="13">
        <f>ROUND(AVERAGE(Zinsswaps!AM275:AM358)+'iBoxx Extrapolation'!$I358,2)</f>
        <v>3.67</v>
      </c>
      <c r="AN358" s="13">
        <f>ROUND(AVERAGE(Zinsswaps!AN275:AN358)+'iBoxx Extrapolation'!$I358,2)</f>
        <v>3.66</v>
      </c>
      <c r="AO358" s="13">
        <f>ROUND(AVERAGE(Zinsswaps!AO275:AO358)+'iBoxx Extrapolation'!$I358,2)</f>
        <v>3.65</v>
      </c>
      <c r="AP358" s="13">
        <f>ROUND(AVERAGE(Zinsswaps!AP275:AP358)+'iBoxx Extrapolation'!$I358,2)</f>
        <v>3.62</v>
      </c>
      <c r="AQ358" s="13">
        <f>ROUND(AVERAGE(Zinsswaps!AQ275:AQ358)+'iBoxx Extrapolation'!$I358,2)</f>
        <v>3.61</v>
      </c>
      <c r="AR358" s="13">
        <f>ROUND(AVERAGE(Zinsswaps!AR275:AR358)+'iBoxx Extrapolation'!$I358,2)</f>
        <v>3.59</v>
      </c>
      <c r="AS358" s="13">
        <f>ROUND(AVERAGE(Zinsswaps!AS275:AS358)+'iBoxx Extrapolation'!$I358,2)</f>
        <v>3.57</v>
      </c>
      <c r="AT358" s="13">
        <f>ROUND(AVERAGE(Zinsswaps!AT275:AT358)+'iBoxx Extrapolation'!$I358,2)</f>
        <v>3.55</v>
      </c>
      <c r="AU358" s="13">
        <f>ROUND(AVERAGE(Zinsswaps!AU275:AU358)+'iBoxx Extrapolation'!$I358,2)</f>
        <v>3.53</v>
      </c>
      <c r="AV358" s="13">
        <f>ROUND(AVERAGE(Zinsswaps!AV275:AV358)+'iBoxx Extrapolation'!$I358,2)</f>
        <v>3.52</v>
      </c>
      <c r="AW358" s="13">
        <f>ROUND(AVERAGE(Zinsswaps!AW275:AW358)+'iBoxx Extrapolation'!$I358,2)</f>
        <v>3.5</v>
      </c>
      <c r="AX358" s="13">
        <f>ROUND(AVERAGE(Zinsswaps!AX275:AX358)+'iBoxx Extrapolation'!$I358,2)</f>
        <v>3.49</v>
      </c>
      <c r="AY358" s="13">
        <f>ROUND(AVERAGE(Zinsswaps!AY275:AY358)+'iBoxx Extrapolation'!$I358,2)</f>
        <v>3.47</v>
      </c>
    </row>
    <row r="359" spans="1:51" s="16" customFormat="1" x14ac:dyDescent="0.2">
      <c r="A359" s="12">
        <v>48152</v>
      </c>
      <c r="B359" s="13">
        <f>ROUND(AVERAGE(Zinsswaps!B276:B359)+'iBoxx Extrapolation'!$I359,2)</f>
        <v>2.99</v>
      </c>
      <c r="C359" s="13">
        <f>ROUND(AVERAGE(Zinsswaps!C276:C359)+'iBoxx Extrapolation'!$I359,2)</f>
        <v>2.99</v>
      </c>
      <c r="D359" s="13">
        <f>ROUND(AVERAGE(Zinsswaps!D276:D359)+'iBoxx Extrapolation'!$I359,2)</f>
        <v>3.03</v>
      </c>
      <c r="E359" s="13">
        <f>ROUND(AVERAGE(Zinsswaps!E276:E359)+'iBoxx Extrapolation'!$I359,2)</f>
        <v>3.1</v>
      </c>
      <c r="F359" s="13">
        <f>ROUND(AVERAGE(Zinsswaps!F276:F359)+'iBoxx Extrapolation'!$I359,2)</f>
        <v>3.17</v>
      </c>
      <c r="G359" s="13">
        <f>ROUND(AVERAGE(Zinsswaps!G276:G359)+'iBoxx Extrapolation'!$I359,2)</f>
        <v>3.25</v>
      </c>
      <c r="H359" s="13">
        <f>ROUND(AVERAGE(Zinsswaps!H276:H359)+'iBoxx Extrapolation'!$I359,2)</f>
        <v>3.32</v>
      </c>
      <c r="I359" s="13">
        <f>ROUND(AVERAGE(Zinsswaps!I276:I359)+'iBoxx Extrapolation'!$I359,2)</f>
        <v>3.39</v>
      </c>
      <c r="J359" s="13">
        <f>ROUND(AVERAGE(Zinsswaps!J276:J359)+'iBoxx Extrapolation'!$I359,2)</f>
        <v>3.45</v>
      </c>
      <c r="K359" s="13">
        <f>ROUND(AVERAGE(Zinsswaps!K276:K359)+'iBoxx Extrapolation'!$I359,2)</f>
        <v>3.51</v>
      </c>
      <c r="L359" s="13">
        <f>ROUND(AVERAGE(Zinsswaps!L276:L359)+'iBoxx Extrapolation'!$I359,2)</f>
        <v>3.57</v>
      </c>
      <c r="M359" s="13">
        <f>ROUND(AVERAGE(Zinsswaps!M276:M359)+'iBoxx Extrapolation'!$I359,2)</f>
        <v>3.62</v>
      </c>
      <c r="N359" s="13">
        <f>ROUND(AVERAGE(Zinsswaps!N276:N359)+'iBoxx Extrapolation'!$I359,2)</f>
        <v>3.67</v>
      </c>
      <c r="O359" s="13">
        <f>ROUND(AVERAGE(Zinsswaps!O276:O359)+'iBoxx Extrapolation'!$I359,2)</f>
        <v>3.71</v>
      </c>
      <c r="P359" s="13">
        <f>ROUND(AVERAGE(Zinsswaps!P276:P359)+'iBoxx Extrapolation'!$I359,2)</f>
        <v>3.74</v>
      </c>
      <c r="Q359" s="13">
        <f>ROUND(AVERAGE(Zinsswaps!Q276:Q359)+'iBoxx Extrapolation'!$I359,2)</f>
        <v>3.76</v>
      </c>
      <c r="R359" s="13">
        <f>ROUND(AVERAGE(Zinsswaps!R276:R359)+'iBoxx Extrapolation'!$I359,2)</f>
        <v>3.78</v>
      </c>
      <c r="S359" s="13">
        <f>ROUND(AVERAGE(Zinsswaps!S276:S359)+'iBoxx Extrapolation'!$I359,2)</f>
        <v>3.8</v>
      </c>
      <c r="T359" s="13">
        <f>ROUND(AVERAGE(Zinsswaps!T276:T359)+'iBoxx Extrapolation'!$I359,2)</f>
        <v>3.82</v>
      </c>
      <c r="U359" s="13">
        <f>ROUND(AVERAGE(Zinsswaps!U276:U359)+'iBoxx Extrapolation'!$I359,2)</f>
        <v>3.83</v>
      </c>
      <c r="V359" s="13">
        <f>ROUND(AVERAGE(Zinsswaps!V276:V359)+'iBoxx Extrapolation'!$I359,2)</f>
        <v>3.83</v>
      </c>
      <c r="W359" s="13">
        <f>ROUND(AVERAGE(Zinsswaps!W276:W359)+'iBoxx Extrapolation'!$I359,2)</f>
        <v>3.83</v>
      </c>
      <c r="X359" s="13">
        <f>ROUND(AVERAGE(Zinsswaps!X276:X359)+'iBoxx Extrapolation'!$I359,2)</f>
        <v>3.83</v>
      </c>
      <c r="Y359" s="13">
        <f>ROUND(AVERAGE(Zinsswaps!Y276:Y359)+'iBoxx Extrapolation'!$I359,2)</f>
        <v>3.83</v>
      </c>
      <c r="Z359" s="13">
        <f>ROUND(AVERAGE(Zinsswaps!Z276:Z359)+'iBoxx Extrapolation'!$I359,2)</f>
        <v>3.82</v>
      </c>
      <c r="AA359" s="13">
        <f>ROUND(AVERAGE(Zinsswaps!AA276:AA359)+'iBoxx Extrapolation'!$I359,2)</f>
        <v>3.82</v>
      </c>
      <c r="AB359" s="13">
        <f>ROUND(AVERAGE(Zinsswaps!AB276:AB359)+'iBoxx Extrapolation'!$I359,2)</f>
        <v>3.81</v>
      </c>
      <c r="AC359" s="13">
        <f>ROUND(AVERAGE(Zinsswaps!AC276:AC359)+'iBoxx Extrapolation'!$I359,2)</f>
        <v>3.8</v>
      </c>
      <c r="AD359" s="13">
        <f>ROUND(AVERAGE(Zinsswaps!AD276:AD359)+'iBoxx Extrapolation'!$I359,2)</f>
        <v>3.79</v>
      </c>
      <c r="AE359" s="13">
        <f>ROUND(AVERAGE(Zinsswaps!AE276:AE359)+'iBoxx Extrapolation'!$I359,2)</f>
        <v>3.78</v>
      </c>
      <c r="AF359" s="13">
        <f>ROUND(AVERAGE(Zinsswaps!AF276:AF359)+'iBoxx Extrapolation'!$I359,2)</f>
        <v>3.77</v>
      </c>
      <c r="AG359" s="13">
        <f>ROUND(AVERAGE(Zinsswaps!AG276:AG359)+'iBoxx Extrapolation'!$I359,2)</f>
        <v>3.75</v>
      </c>
      <c r="AH359" s="13">
        <f>ROUND(AVERAGE(Zinsswaps!AH276:AH359)+'iBoxx Extrapolation'!$I359,2)</f>
        <v>3.74</v>
      </c>
      <c r="AI359" s="13">
        <f>ROUND(AVERAGE(Zinsswaps!AI276:AI359)+'iBoxx Extrapolation'!$I359,2)</f>
        <v>3.72</v>
      </c>
      <c r="AJ359" s="13">
        <f>ROUND(AVERAGE(Zinsswaps!AJ276:AJ359)+'iBoxx Extrapolation'!$I359,2)</f>
        <v>3.71</v>
      </c>
      <c r="AK359" s="13">
        <f>ROUND(AVERAGE(Zinsswaps!AK276:AK359)+'iBoxx Extrapolation'!$I359,2)</f>
        <v>3.7</v>
      </c>
      <c r="AL359" s="13">
        <f>ROUND(AVERAGE(Zinsswaps!AL276:AL359)+'iBoxx Extrapolation'!$I359,2)</f>
        <v>3.69</v>
      </c>
      <c r="AM359" s="13">
        <f>ROUND(AVERAGE(Zinsswaps!AM276:AM359)+'iBoxx Extrapolation'!$I359,2)</f>
        <v>3.68</v>
      </c>
      <c r="AN359" s="13">
        <f>ROUND(AVERAGE(Zinsswaps!AN276:AN359)+'iBoxx Extrapolation'!$I359,2)</f>
        <v>3.67</v>
      </c>
      <c r="AO359" s="13">
        <f>ROUND(AVERAGE(Zinsswaps!AO276:AO359)+'iBoxx Extrapolation'!$I359,2)</f>
        <v>3.66</v>
      </c>
      <c r="AP359" s="13">
        <f>ROUND(AVERAGE(Zinsswaps!AP276:AP359)+'iBoxx Extrapolation'!$I359,2)</f>
        <v>3.64</v>
      </c>
      <c r="AQ359" s="13">
        <f>ROUND(AVERAGE(Zinsswaps!AQ276:AQ359)+'iBoxx Extrapolation'!$I359,2)</f>
        <v>3.62</v>
      </c>
      <c r="AR359" s="13">
        <f>ROUND(AVERAGE(Zinsswaps!AR276:AR359)+'iBoxx Extrapolation'!$I359,2)</f>
        <v>3.6</v>
      </c>
      <c r="AS359" s="13">
        <f>ROUND(AVERAGE(Zinsswaps!AS276:AS359)+'iBoxx Extrapolation'!$I359,2)</f>
        <v>3.58</v>
      </c>
      <c r="AT359" s="13">
        <f>ROUND(AVERAGE(Zinsswaps!AT276:AT359)+'iBoxx Extrapolation'!$I359,2)</f>
        <v>3.56</v>
      </c>
      <c r="AU359" s="13">
        <f>ROUND(AVERAGE(Zinsswaps!AU276:AU359)+'iBoxx Extrapolation'!$I359,2)</f>
        <v>3.55</v>
      </c>
      <c r="AV359" s="13">
        <f>ROUND(AVERAGE(Zinsswaps!AV276:AV359)+'iBoxx Extrapolation'!$I359,2)</f>
        <v>3.53</v>
      </c>
      <c r="AW359" s="13">
        <f>ROUND(AVERAGE(Zinsswaps!AW276:AW359)+'iBoxx Extrapolation'!$I359,2)</f>
        <v>3.51</v>
      </c>
      <c r="AX359" s="13">
        <f>ROUND(AVERAGE(Zinsswaps!AX276:AX359)+'iBoxx Extrapolation'!$I359,2)</f>
        <v>3.5</v>
      </c>
      <c r="AY359" s="13">
        <f>ROUND(AVERAGE(Zinsswaps!AY276:AY359)+'iBoxx Extrapolation'!$I359,2)</f>
        <v>3.49</v>
      </c>
    </row>
    <row r="360" spans="1:51" s="16" customFormat="1" x14ac:dyDescent="0.2">
      <c r="A360" s="12">
        <v>48182</v>
      </c>
      <c r="B360" s="13">
        <f>ROUND(AVERAGE(Zinsswaps!B277:B360)+'iBoxx Extrapolation'!$I360,2)</f>
        <v>2.98</v>
      </c>
      <c r="C360" s="13">
        <f>ROUND(AVERAGE(Zinsswaps!C277:C360)+'iBoxx Extrapolation'!$I360,2)</f>
        <v>2.99</v>
      </c>
      <c r="D360" s="13">
        <f>ROUND(AVERAGE(Zinsswaps!D277:D360)+'iBoxx Extrapolation'!$I360,2)</f>
        <v>3.03</v>
      </c>
      <c r="E360" s="13">
        <f>ROUND(AVERAGE(Zinsswaps!E277:E360)+'iBoxx Extrapolation'!$I360,2)</f>
        <v>3.11</v>
      </c>
      <c r="F360" s="13">
        <f>ROUND(AVERAGE(Zinsswaps!F277:F360)+'iBoxx Extrapolation'!$I360,2)</f>
        <v>3.18</v>
      </c>
      <c r="G360" s="13">
        <f>ROUND(AVERAGE(Zinsswaps!G277:G360)+'iBoxx Extrapolation'!$I360,2)</f>
        <v>3.25</v>
      </c>
      <c r="H360" s="13">
        <f>ROUND(AVERAGE(Zinsswaps!H277:H360)+'iBoxx Extrapolation'!$I360,2)</f>
        <v>3.32</v>
      </c>
      <c r="I360" s="13">
        <f>ROUND(AVERAGE(Zinsswaps!I277:I360)+'iBoxx Extrapolation'!$I360,2)</f>
        <v>3.39</v>
      </c>
      <c r="J360" s="13">
        <f>ROUND(AVERAGE(Zinsswaps!J277:J360)+'iBoxx Extrapolation'!$I360,2)</f>
        <v>3.46</v>
      </c>
      <c r="K360" s="13">
        <f>ROUND(AVERAGE(Zinsswaps!K277:K360)+'iBoxx Extrapolation'!$I360,2)</f>
        <v>3.52</v>
      </c>
      <c r="L360" s="13">
        <f>ROUND(AVERAGE(Zinsswaps!L277:L360)+'iBoxx Extrapolation'!$I360,2)</f>
        <v>3.58</v>
      </c>
      <c r="M360" s="13">
        <f>ROUND(AVERAGE(Zinsswaps!M277:M360)+'iBoxx Extrapolation'!$I360,2)</f>
        <v>3.63</v>
      </c>
      <c r="N360" s="13">
        <f>ROUND(AVERAGE(Zinsswaps!N277:N360)+'iBoxx Extrapolation'!$I360,2)</f>
        <v>3.67</v>
      </c>
      <c r="O360" s="13">
        <f>ROUND(AVERAGE(Zinsswaps!O277:O360)+'iBoxx Extrapolation'!$I360,2)</f>
        <v>3.71</v>
      </c>
      <c r="P360" s="13">
        <f>ROUND(AVERAGE(Zinsswaps!P277:P360)+'iBoxx Extrapolation'!$I360,2)</f>
        <v>3.75</v>
      </c>
      <c r="Q360" s="13">
        <f>ROUND(AVERAGE(Zinsswaps!Q277:Q360)+'iBoxx Extrapolation'!$I360,2)</f>
        <v>3.77</v>
      </c>
      <c r="R360" s="13">
        <f>ROUND(AVERAGE(Zinsswaps!R277:R360)+'iBoxx Extrapolation'!$I360,2)</f>
        <v>3.79</v>
      </c>
      <c r="S360" s="13">
        <f>ROUND(AVERAGE(Zinsswaps!S277:S360)+'iBoxx Extrapolation'!$I360,2)</f>
        <v>3.81</v>
      </c>
      <c r="T360" s="13">
        <f>ROUND(AVERAGE(Zinsswaps!T277:T360)+'iBoxx Extrapolation'!$I360,2)</f>
        <v>3.83</v>
      </c>
      <c r="U360" s="13">
        <f>ROUND(AVERAGE(Zinsswaps!U277:U360)+'iBoxx Extrapolation'!$I360,2)</f>
        <v>3.84</v>
      </c>
      <c r="V360" s="13">
        <f>ROUND(AVERAGE(Zinsswaps!V277:V360)+'iBoxx Extrapolation'!$I360,2)</f>
        <v>3.84</v>
      </c>
      <c r="W360" s="13">
        <f>ROUND(AVERAGE(Zinsswaps!W277:W360)+'iBoxx Extrapolation'!$I360,2)</f>
        <v>3.84</v>
      </c>
      <c r="X360" s="13">
        <f>ROUND(AVERAGE(Zinsswaps!X277:X360)+'iBoxx Extrapolation'!$I360,2)</f>
        <v>3.84</v>
      </c>
      <c r="Y360" s="13">
        <f>ROUND(AVERAGE(Zinsswaps!Y277:Y360)+'iBoxx Extrapolation'!$I360,2)</f>
        <v>3.84</v>
      </c>
      <c r="Z360" s="13">
        <f>ROUND(AVERAGE(Zinsswaps!Z277:Z360)+'iBoxx Extrapolation'!$I360,2)</f>
        <v>3.84</v>
      </c>
      <c r="AA360" s="13">
        <f>ROUND(AVERAGE(Zinsswaps!AA277:AA360)+'iBoxx Extrapolation'!$I360,2)</f>
        <v>3.83</v>
      </c>
      <c r="AB360" s="13">
        <f>ROUND(AVERAGE(Zinsswaps!AB277:AB360)+'iBoxx Extrapolation'!$I360,2)</f>
        <v>3.82</v>
      </c>
      <c r="AC360" s="13">
        <f>ROUND(AVERAGE(Zinsswaps!AC277:AC360)+'iBoxx Extrapolation'!$I360,2)</f>
        <v>3.81</v>
      </c>
      <c r="AD360" s="13">
        <f>ROUND(AVERAGE(Zinsswaps!AD277:AD360)+'iBoxx Extrapolation'!$I360,2)</f>
        <v>3.8</v>
      </c>
      <c r="AE360" s="13">
        <f>ROUND(AVERAGE(Zinsswaps!AE277:AE360)+'iBoxx Extrapolation'!$I360,2)</f>
        <v>3.8</v>
      </c>
      <c r="AF360" s="13">
        <f>ROUND(AVERAGE(Zinsswaps!AF277:AF360)+'iBoxx Extrapolation'!$I360,2)</f>
        <v>3.78</v>
      </c>
      <c r="AG360" s="13">
        <f>ROUND(AVERAGE(Zinsswaps!AG277:AG360)+'iBoxx Extrapolation'!$I360,2)</f>
        <v>3.76</v>
      </c>
      <c r="AH360" s="13">
        <f>ROUND(AVERAGE(Zinsswaps!AH277:AH360)+'iBoxx Extrapolation'!$I360,2)</f>
        <v>3.75</v>
      </c>
      <c r="AI360" s="13">
        <f>ROUND(AVERAGE(Zinsswaps!AI277:AI360)+'iBoxx Extrapolation'!$I360,2)</f>
        <v>3.74</v>
      </c>
      <c r="AJ360" s="13">
        <f>ROUND(AVERAGE(Zinsswaps!AJ277:AJ360)+'iBoxx Extrapolation'!$I360,2)</f>
        <v>3.73</v>
      </c>
      <c r="AK360" s="13">
        <f>ROUND(AVERAGE(Zinsswaps!AK277:AK360)+'iBoxx Extrapolation'!$I360,2)</f>
        <v>3.71</v>
      </c>
      <c r="AL360" s="13">
        <f>ROUND(AVERAGE(Zinsswaps!AL277:AL360)+'iBoxx Extrapolation'!$I360,2)</f>
        <v>3.7</v>
      </c>
      <c r="AM360" s="13">
        <f>ROUND(AVERAGE(Zinsswaps!AM277:AM360)+'iBoxx Extrapolation'!$I360,2)</f>
        <v>3.69</v>
      </c>
      <c r="AN360" s="13">
        <f>ROUND(AVERAGE(Zinsswaps!AN277:AN360)+'iBoxx Extrapolation'!$I360,2)</f>
        <v>3.68</v>
      </c>
      <c r="AO360" s="13">
        <f>ROUND(AVERAGE(Zinsswaps!AO277:AO360)+'iBoxx Extrapolation'!$I360,2)</f>
        <v>3.67</v>
      </c>
      <c r="AP360" s="13">
        <f>ROUND(AVERAGE(Zinsswaps!AP277:AP360)+'iBoxx Extrapolation'!$I360,2)</f>
        <v>3.65</v>
      </c>
      <c r="AQ360" s="13">
        <f>ROUND(AVERAGE(Zinsswaps!AQ277:AQ360)+'iBoxx Extrapolation'!$I360,2)</f>
        <v>3.63</v>
      </c>
      <c r="AR360" s="13">
        <f>ROUND(AVERAGE(Zinsswaps!AR277:AR360)+'iBoxx Extrapolation'!$I360,2)</f>
        <v>3.61</v>
      </c>
      <c r="AS360" s="13">
        <f>ROUND(AVERAGE(Zinsswaps!AS277:AS360)+'iBoxx Extrapolation'!$I360,2)</f>
        <v>3.59</v>
      </c>
      <c r="AT360" s="13">
        <f>ROUND(AVERAGE(Zinsswaps!AT277:AT360)+'iBoxx Extrapolation'!$I360,2)</f>
        <v>3.58</v>
      </c>
      <c r="AU360" s="13">
        <f>ROUND(AVERAGE(Zinsswaps!AU277:AU360)+'iBoxx Extrapolation'!$I360,2)</f>
        <v>3.56</v>
      </c>
      <c r="AV360" s="13">
        <f>ROUND(AVERAGE(Zinsswaps!AV277:AV360)+'iBoxx Extrapolation'!$I360,2)</f>
        <v>3.54</v>
      </c>
      <c r="AW360" s="13">
        <f>ROUND(AVERAGE(Zinsswaps!AW277:AW360)+'iBoxx Extrapolation'!$I360,2)</f>
        <v>3.53</v>
      </c>
      <c r="AX360" s="13">
        <f>ROUND(AVERAGE(Zinsswaps!AX277:AX360)+'iBoxx Extrapolation'!$I360,2)</f>
        <v>3.51</v>
      </c>
      <c r="AY360" s="13">
        <f>ROUND(AVERAGE(Zinsswaps!AY277:AY360)+'iBoxx Extrapolation'!$I360,2)</f>
        <v>3.5</v>
      </c>
    </row>
    <row r="361" spans="1:51" s="16" customFormat="1" x14ac:dyDescent="0.2">
      <c r="A361" s="12">
        <v>48213</v>
      </c>
      <c r="B361" s="13">
        <f>ROUND(AVERAGE(Zinsswaps!B278:B361)+'iBoxx Extrapolation'!$I361,2)</f>
        <v>2.98</v>
      </c>
      <c r="C361" s="13">
        <f>ROUND(AVERAGE(Zinsswaps!C278:C361)+'iBoxx Extrapolation'!$I361,2)</f>
        <v>2.99</v>
      </c>
      <c r="D361" s="13">
        <f>ROUND(AVERAGE(Zinsswaps!D278:D361)+'iBoxx Extrapolation'!$I361,2)</f>
        <v>3.04</v>
      </c>
      <c r="E361" s="13">
        <f>ROUND(AVERAGE(Zinsswaps!E278:E361)+'iBoxx Extrapolation'!$I361,2)</f>
        <v>3.11</v>
      </c>
      <c r="F361" s="13">
        <f>ROUND(AVERAGE(Zinsswaps!F278:F361)+'iBoxx Extrapolation'!$I361,2)</f>
        <v>3.18</v>
      </c>
      <c r="G361" s="13">
        <f>ROUND(AVERAGE(Zinsswaps!G278:G361)+'iBoxx Extrapolation'!$I361,2)</f>
        <v>3.25</v>
      </c>
      <c r="H361" s="13">
        <f>ROUND(AVERAGE(Zinsswaps!H278:H361)+'iBoxx Extrapolation'!$I361,2)</f>
        <v>3.33</v>
      </c>
      <c r="I361" s="13">
        <f>ROUND(AVERAGE(Zinsswaps!I278:I361)+'iBoxx Extrapolation'!$I361,2)</f>
        <v>3.4</v>
      </c>
      <c r="J361" s="13">
        <f>ROUND(AVERAGE(Zinsswaps!J278:J361)+'iBoxx Extrapolation'!$I361,2)</f>
        <v>3.46</v>
      </c>
      <c r="K361" s="13">
        <f>ROUND(AVERAGE(Zinsswaps!K278:K361)+'iBoxx Extrapolation'!$I361,2)</f>
        <v>3.52</v>
      </c>
      <c r="L361" s="13">
        <f>ROUND(AVERAGE(Zinsswaps!L278:L361)+'iBoxx Extrapolation'!$I361,2)</f>
        <v>3.58</v>
      </c>
      <c r="M361" s="13">
        <f>ROUND(AVERAGE(Zinsswaps!M278:M361)+'iBoxx Extrapolation'!$I361,2)</f>
        <v>3.63</v>
      </c>
      <c r="N361" s="13">
        <f>ROUND(AVERAGE(Zinsswaps!N278:N361)+'iBoxx Extrapolation'!$I361,2)</f>
        <v>3.68</v>
      </c>
      <c r="O361" s="13">
        <f>ROUND(AVERAGE(Zinsswaps!O278:O361)+'iBoxx Extrapolation'!$I361,2)</f>
        <v>3.72</v>
      </c>
      <c r="P361" s="13">
        <f>ROUND(AVERAGE(Zinsswaps!P278:P361)+'iBoxx Extrapolation'!$I361,2)</f>
        <v>3.76</v>
      </c>
      <c r="Q361" s="13">
        <f>ROUND(AVERAGE(Zinsswaps!Q278:Q361)+'iBoxx Extrapolation'!$I361,2)</f>
        <v>3.78</v>
      </c>
      <c r="R361" s="13">
        <f>ROUND(AVERAGE(Zinsswaps!R278:R361)+'iBoxx Extrapolation'!$I361,2)</f>
        <v>3.8</v>
      </c>
      <c r="S361" s="13">
        <f>ROUND(AVERAGE(Zinsswaps!S278:S361)+'iBoxx Extrapolation'!$I361,2)</f>
        <v>3.82</v>
      </c>
      <c r="T361" s="13">
        <f>ROUND(AVERAGE(Zinsswaps!T278:T361)+'iBoxx Extrapolation'!$I361,2)</f>
        <v>3.83</v>
      </c>
      <c r="U361" s="13">
        <f>ROUND(AVERAGE(Zinsswaps!U278:U361)+'iBoxx Extrapolation'!$I361,2)</f>
        <v>3.85</v>
      </c>
      <c r="V361" s="13">
        <f>ROUND(AVERAGE(Zinsswaps!V278:V361)+'iBoxx Extrapolation'!$I361,2)</f>
        <v>3.85</v>
      </c>
      <c r="W361" s="13">
        <f>ROUND(AVERAGE(Zinsswaps!W278:W361)+'iBoxx Extrapolation'!$I361,2)</f>
        <v>3.85</v>
      </c>
      <c r="X361" s="13">
        <f>ROUND(AVERAGE(Zinsswaps!X278:X361)+'iBoxx Extrapolation'!$I361,2)</f>
        <v>3.85</v>
      </c>
      <c r="Y361" s="13">
        <f>ROUND(AVERAGE(Zinsswaps!Y278:Y361)+'iBoxx Extrapolation'!$I361,2)</f>
        <v>3.85</v>
      </c>
      <c r="Z361" s="13">
        <f>ROUND(AVERAGE(Zinsswaps!Z278:Z361)+'iBoxx Extrapolation'!$I361,2)</f>
        <v>3.85</v>
      </c>
      <c r="AA361" s="13">
        <f>ROUND(AVERAGE(Zinsswaps!AA278:AA361)+'iBoxx Extrapolation'!$I361,2)</f>
        <v>3.84</v>
      </c>
      <c r="AB361" s="13">
        <f>ROUND(AVERAGE(Zinsswaps!AB278:AB361)+'iBoxx Extrapolation'!$I361,2)</f>
        <v>3.83</v>
      </c>
      <c r="AC361" s="13">
        <f>ROUND(AVERAGE(Zinsswaps!AC278:AC361)+'iBoxx Extrapolation'!$I361,2)</f>
        <v>3.82</v>
      </c>
      <c r="AD361" s="13">
        <f>ROUND(AVERAGE(Zinsswaps!AD278:AD361)+'iBoxx Extrapolation'!$I361,2)</f>
        <v>3.81</v>
      </c>
      <c r="AE361" s="13">
        <f>ROUND(AVERAGE(Zinsswaps!AE278:AE361)+'iBoxx Extrapolation'!$I361,2)</f>
        <v>3.81</v>
      </c>
      <c r="AF361" s="13">
        <f>ROUND(AVERAGE(Zinsswaps!AF278:AF361)+'iBoxx Extrapolation'!$I361,2)</f>
        <v>3.79</v>
      </c>
      <c r="AG361" s="13">
        <f>ROUND(AVERAGE(Zinsswaps!AG278:AG361)+'iBoxx Extrapolation'!$I361,2)</f>
        <v>3.78</v>
      </c>
      <c r="AH361" s="13">
        <f>ROUND(AVERAGE(Zinsswaps!AH278:AH361)+'iBoxx Extrapolation'!$I361,2)</f>
        <v>3.76</v>
      </c>
      <c r="AI361" s="13">
        <f>ROUND(AVERAGE(Zinsswaps!AI278:AI361)+'iBoxx Extrapolation'!$I361,2)</f>
        <v>3.75</v>
      </c>
      <c r="AJ361" s="13">
        <f>ROUND(AVERAGE(Zinsswaps!AJ278:AJ361)+'iBoxx Extrapolation'!$I361,2)</f>
        <v>3.74</v>
      </c>
      <c r="AK361" s="13">
        <f>ROUND(AVERAGE(Zinsswaps!AK278:AK361)+'iBoxx Extrapolation'!$I361,2)</f>
        <v>3.72</v>
      </c>
      <c r="AL361" s="13">
        <f>ROUND(AVERAGE(Zinsswaps!AL278:AL361)+'iBoxx Extrapolation'!$I361,2)</f>
        <v>3.71</v>
      </c>
      <c r="AM361" s="13">
        <f>ROUND(AVERAGE(Zinsswaps!AM278:AM361)+'iBoxx Extrapolation'!$I361,2)</f>
        <v>3.7</v>
      </c>
      <c r="AN361" s="13">
        <f>ROUND(AVERAGE(Zinsswaps!AN278:AN361)+'iBoxx Extrapolation'!$I361,2)</f>
        <v>3.69</v>
      </c>
      <c r="AO361" s="13">
        <f>ROUND(AVERAGE(Zinsswaps!AO278:AO361)+'iBoxx Extrapolation'!$I361,2)</f>
        <v>3.68</v>
      </c>
      <c r="AP361" s="13">
        <f>ROUND(AVERAGE(Zinsswaps!AP278:AP361)+'iBoxx Extrapolation'!$I361,2)</f>
        <v>3.66</v>
      </c>
      <c r="AQ361" s="13">
        <f>ROUND(AVERAGE(Zinsswaps!AQ278:AQ361)+'iBoxx Extrapolation'!$I361,2)</f>
        <v>3.64</v>
      </c>
      <c r="AR361" s="13">
        <f>ROUND(AVERAGE(Zinsswaps!AR278:AR361)+'iBoxx Extrapolation'!$I361,2)</f>
        <v>3.62</v>
      </c>
      <c r="AS361" s="13">
        <f>ROUND(AVERAGE(Zinsswaps!AS278:AS361)+'iBoxx Extrapolation'!$I361,2)</f>
        <v>3.61</v>
      </c>
      <c r="AT361" s="13">
        <f>ROUND(AVERAGE(Zinsswaps!AT278:AT361)+'iBoxx Extrapolation'!$I361,2)</f>
        <v>3.59</v>
      </c>
      <c r="AU361" s="13">
        <f>ROUND(AVERAGE(Zinsswaps!AU278:AU361)+'iBoxx Extrapolation'!$I361,2)</f>
        <v>3.57</v>
      </c>
      <c r="AV361" s="13">
        <f>ROUND(AVERAGE(Zinsswaps!AV278:AV361)+'iBoxx Extrapolation'!$I361,2)</f>
        <v>3.56</v>
      </c>
      <c r="AW361" s="13">
        <f>ROUND(AVERAGE(Zinsswaps!AW278:AW361)+'iBoxx Extrapolation'!$I361,2)</f>
        <v>3.54</v>
      </c>
      <c r="AX361" s="13">
        <f>ROUND(AVERAGE(Zinsswaps!AX278:AX361)+'iBoxx Extrapolation'!$I361,2)</f>
        <v>3.53</v>
      </c>
      <c r="AY361" s="13">
        <f>ROUND(AVERAGE(Zinsswaps!AY278:AY361)+'iBoxx Extrapolation'!$I361,2)</f>
        <v>3.51</v>
      </c>
    </row>
    <row r="362" spans="1:51" s="16" customFormat="1" x14ac:dyDescent="0.2">
      <c r="A362" s="12">
        <v>48244</v>
      </c>
      <c r="B362" s="13">
        <f>ROUND(AVERAGE(Zinsswaps!B279:B362)+'iBoxx Extrapolation'!$I362,2)</f>
        <v>2.98</v>
      </c>
      <c r="C362" s="13">
        <f>ROUND(AVERAGE(Zinsswaps!C279:C362)+'iBoxx Extrapolation'!$I362,2)</f>
        <v>2.99</v>
      </c>
      <c r="D362" s="13">
        <f>ROUND(AVERAGE(Zinsswaps!D279:D362)+'iBoxx Extrapolation'!$I362,2)</f>
        <v>3.04</v>
      </c>
      <c r="E362" s="13">
        <f>ROUND(AVERAGE(Zinsswaps!E279:E362)+'iBoxx Extrapolation'!$I362,2)</f>
        <v>3.11</v>
      </c>
      <c r="F362" s="13">
        <f>ROUND(AVERAGE(Zinsswaps!F279:F362)+'iBoxx Extrapolation'!$I362,2)</f>
        <v>3.18</v>
      </c>
      <c r="G362" s="13">
        <f>ROUND(AVERAGE(Zinsswaps!G279:G362)+'iBoxx Extrapolation'!$I362,2)</f>
        <v>3.26</v>
      </c>
      <c r="H362" s="13">
        <f>ROUND(AVERAGE(Zinsswaps!H279:H362)+'iBoxx Extrapolation'!$I362,2)</f>
        <v>3.33</v>
      </c>
      <c r="I362" s="13">
        <f>ROUND(AVERAGE(Zinsswaps!I279:I362)+'iBoxx Extrapolation'!$I362,2)</f>
        <v>3.4</v>
      </c>
      <c r="J362" s="13">
        <f>ROUND(AVERAGE(Zinsswaps!J279:J362)+'iBoxx Extrapolation'!$I362,2)</f>
        <v>3.47</v>
      </c>
      <c r="K362" s="13">
        <f>ROUND(AVERAGE(Zinsswaps!K279:K362)+'iBoxx Extrapolation'!$I362,2)</f>
        <v>3.53</v>
      </c>
      <c r="L362" s="13">
        <f>ROUND(AVERAGE(Zinsswaps!L279:L362)+'iBoxx Extrapolation'!$I362,2)</f>
        <v>3.59</v>
      </c>
      <c r="M362" s="13">
        <f>ROUND(AVERAGE(Zinsswaps!M279:M362)+'iBoxx Extrapolation'!$I362,2)</f>
        <v>3.64</v>
      </c>
      <c r="N362" s="13">
        <f>ROUND(AVERAGE(Zinsswaps!N279:N362)+'iBoxx Extrapolation'!$I362,2)</f>
        <v>3.69</v>
      </c>
      <c r="O362" s="13">
        <f>ROUND(AVERAGE(Zinsswaps!O279:O362)+'iBoxx Extrapolation'!$I362,2)</f>
        <v>3.73</v>
      </c>
      <c r="P362" s="13">
        <f>ROUND(AVERAGE(Zinsswaps!P279:P362)+'iBoxx Extrapolation'!$I362,2)</f>
        <v>3.76</v>
      </c>
      <c r="Q362" s="13">
        <f>ROUND(AVERAGE(Zinsswaps!Q279:Q362)+'iBoxx Extrapolation'!$I362,2)</f>
        <v>3.79</v>
      </c>
      <c r="R362" s="13">
        <f>ROUND(AVERAGE(Zinsswaps!R279:R362)+'iBoxx Extrapolation'!$I362,2)</f>
        <v>3.81</v>
      </c>
      <c r="S362" s="13">
        <f>ROUND(AVERAGE(Zinsswaps!S279:S362)+'iBoxx Extrapolation'!$I362,2)</f>
        <v>3.83</v>
      </c>
      <c r="T362" s="13">
        <f>ROUND(AVERAGE(Zinsswaps!T279:T362)+'iBoxx Extrapolation'!$I362,2)</f>
        <v>3.84</v>
      </c>
      <c r="U362" s="13">
        <f>ROUND(AVERAGE(Zinsswaps!U279:U362)+'iBoxx Extrapolation'!$I362,2)</f>
        <v>3.86</v>
      </c>
      <c r="V362" s="13">
        <f>ROUND(AVERAGE(Zinsswaps!V279:V362)+'iBoxx Extrapolation'!$I362,2)</f>
        <v>3.86</v>
      </c>
      <c r="W362" s="13">
        <f>ROUND(AVERAGE(Zinsswaps!W279:W362)+'iBoxx Extrapolation'!$I362,2)</f>
        <v>3.86</v>
      </c>
      <c r="X362" s="13">
        <f>ROUND(AVERAGE(Zinsswaps!X279:X362)+'iBoxx Extrapolation'!$I362,2)</f>
        <v>3.86</v>
      </c>
      <c r="Y362" s="13">
        <f>ROUND(AVERAGE(Zinsswaps!Y279:Y362)+'iBoxx Extrapolation'!$I362,2)</f>
        <v>3.86</v>
      </c>
      <c r="Z362" s="13">
        <f>ROUND(AVERAGE(Zinsswaps!Z279:Z362)+'iBoxx Extrapolation'!$I362,2)</f>
        <v>3.86</v>
      </c>
      <c r="AA362" s="13">
        <f>ROUND(AVERAGE(Zinsswaps!AA279:AA362)+'iBoxx Extrapolation'!$I362,2)</f>
        <v>3.85</v>
      </c>
      <c r="AB362" s="13">
        <f>ROUND(AVERAGE(Zinsswaps!AB279:AB362)+'iBoxx Extrapolation'!$I362,2)</f>
        <v>3.84</v>
      </c>
      <c r="AC362" s="13">
        <f>ROUND(AVERAGE(Zinsswaps!AC279:AC362)+'iBoxx Extrapolation'!$I362,2)</f>
        <v>3.83</v>
      </c>
      <c r="AD362" s="13">
        <f>ROUND(AVERAGE(Zinsswaps!AD279:AD362)+'iBoxx Extrapolation'!$I362,2)</f>
        <v>3.82</v>
      </c>
      <c r="AE362" s="13">
        <f>ROUND(AVERAGE(Zinsswaps!AE279:AE362)+'iBoxx Extrapolation'!$I362,2)</f>
        <v>3.82</v>
      </c>
      <c r="AF362" s="13">
        <f>ROUND(AVERAGE(Zinsswaps!AF279:AF362)+'iBoxx Extrapolation'!$I362,2)</f>
        <v>3.8</v>
      </c>
      <c r="AG362" s="13">
        <f>ROUND(AVERAGE(Zinsswaps!AG279:AG362)+'iBoxx Extrapolation'!$I362,2)</f>
        <v>3.79</v>
      </c>
      <c r="AH362" s="13">
        <f>ROUND(AVERAGE(Zinsswaps!AH279:AH362)+'iBoxx Extrapolation'!$I362,2)</f>
        <v>3.77</v>
      </c>
      <c r="AI362" s="13">
        <f>ROUND(AVERAGE(Zinsswaps!AI279:AI362)+'iBoxx Extrapolation'!$I362,2)</f>
        <v>3.76</v>
      </c>
      <c r="AJ362" s="13">
        <f>ROUND(AVERAGE(Zinsswaps!AJ279:AJ362)+'iBoxx Extrapolation'!$I362,2)</f>
        <v>3.75</v>
      </c>
      <c r="AK362" s="13">
        <f>ROUND(AVERAGE(Zinsswaps!AK279:AK362)+'iBoxx Extrapolation'!$I362,2)</f>
        <v>3.74</v>
      </c>
      <c r="AL362" s="13">
        <f>ROUND(AVERAGE(Zinsswaps!AL279:AL362)+'iBoxx Extrapolation'!$I362,2)</f>
        <v>3.73</v>
      </c>
      <c r="AM362" s="13">
        <f>ROUND(AVERAGE(Zinsswaps!AM279:AM362)+'iBoxx Extrapolation'!$I362,2)</f>
        <v>3.72</v>
      </c>
      <c r="AN362" s="13">
        <f>ROUND(AVERAGE(Zinsswaps!AN279:AN362)+'iBoxx Extrapolation'!$I362,2)</f>
        <v>3.71</v>
      </c>
      <c r="AO362" s="13">
        <f>ROUND(AVERAGE(Zinsswaps!AO279:AO362)+'iBoxx Extrapolation'!$I362,2)</f>
        <v>3.7</v>
      </c>
      <c r="AP362" s="13">
        <f>ROUND(AVERAGE(Zinsswaps!AP279:AP362)+'iBoxx Extrapolation'!$I362,2)</f>
        <v>3.68</v>
      </c>
      <c r="AQ362" s="13">
        <f>ROUND(AVERAGE(Zinsswaps!AQ279:AQ362)+'iBoxx Extrapolation'!$I362,2)</f>
        <v>3.66</v>
      </c>
      <c r="AR362" s="13">
        <f>ROUND(AVERAGE(Zinsswaps!AR279:AR362)+'iBoxx Extrapolation'!$I362,2)</f>
        <v>3.64</v>
      </c>
      <c r="AS362" s="13">
        <f>ROUND(AVERAGE(Zinsswaps!AS279:AS362)+'iBoxx Extrapolation'!$I362,2)</f>
        <v>3.62</v>
      </c>
      <c r="AT362" s="13">
        <f>ROUND(AVERAGE(Zinsswaps!AT279:AT362)+'iBoxx Extrapolation'!$I362,2)</f>
        <v>3.6</v>
      </c>
      <c r="AU362" s="13">
        <f>ROUND(AVERAGE(Zinsswaps!AU279:AU362)+'iBoxx Extrapolation'!$I362,2)</f>
        <v>3.58</v>
      </c>
      <c r="AV362" s="13">
        <f>ROUND(AVERAGE(Zinsswaps!AV279:AV362)+'iBoxx Extrapolation'!$I362,2)</f>
        <v>3.57</v>
      </c>
      <c r="AW362" s="13">
        <f>ROUND(AVERAGE(Zinsswaps!AW279:AW362)+'iBoxx Extrapolation'!$I362,2)</f>
        <v>3.55</v>
      </c>
      <c r="AX362" s="13">
        <f>ROUND(AVERAGE(Zinsswaps!AX279:AX362)+'iBoxx Extrapolation'!$I362,2)</f>
        <v>3.54</v>
      </c>
      <c r="AY362" s="13">
        <f>ROUND(AVERAGE(Zinsswaps!AY279:AY362)+'iBoxx Extrapolation'!$I362,2)</f>
        <v>3.52</v>
      </c>
    </row>
    <row r="363" spans="1:51" s="16" customFormat="1" x14ac:dyDescent="0.2">
      <c r="A363" s="12">
        <v>48273</v>
      </c>
      <c r="B363" s="13">
        <f>ROUND(AVERAGE(Zinsswaps!B280:B363)+'iBoxx Extrapolation'!$I363,2)</f>
        <v>2.98</v>
      </c>
      <c r="C363" s="13">
        <f>ROUND(AVERAGE(Zinsswaps!C280:C363)+'iBoxx Extrapolation'!$I363,2)</f>
        <v>2.99</v>
      </c>
      <c r="D363" s="13">
        <f>ROUND(AVERAGE(Zinsswaps!D280:D363)+'iBoxx Extrapolation'!$I363,2)</f>
        <v>3.04</v>
      </c>
      <c r="E363" s="13">
        <f>ROUND(AVERAGE(Zinsswaps!E280:E363)+'iBoxx Extrapolation'!$I363,2)</f>
        <v>3.11</v>
      </c>
      <c r="F363" s="13">
        <f>ROUND(AVERAGE(Zinsswaps!F280:F363)+'iBoxx Extrapolation'!$I363,2)</f>
        <v>3.18</v>
      </c>
      <c r="G363" s="13">
        <f>ROUND(AVERAGE(Zinsswaps!G280:G363)+'iBoxx Extrapolation'!$I363,2)</f>
        <v>3.26</v>
      </c>
      <c r="H363" s="13">
        <f>ROUND(AVERAGE(Zinsswaps!H280:H363)+'iBoxx Extrapolation'!$I363,2)</f>
        <v>3.33</v>
      </c>
      <c r="I363" s="13">
        <f>ROUND(AVERAGE(Zinsswaps!I280:I363)+'iBoxx Extrapolation'!$I363,2)</f>
        <v>3.4</v>
      </c>
      <c r="J363" s="13">
        <f>ROUND(AVERAGE(Zinsswaps!J280:J363)+'iBoxx Extrapolation'!$I363,2)</f>
        <v>3.47</v>
      </c>
      <c r="K363" s="13">
        <f>ROUND(AVERAGE(Zinsswaps!K280:K363)+'iBoxx Extrapolation'!$I363,2)</f>
        <v>3.53</v>
      </c>
      <c r="L363" s="13">
        <f>ROUND(AVERAGE(Zinsswaps!L280:L363)+'iBoxx Extrapolation'!$I363,2)</f>
        <v>3.59</v>
      </c>
      <c r="M363" s="13">
        <f>ROUND(AVERAGE(Zinsswaps!M280:M363)+'iBoxx Extrapolation'!$I363,2)</f>
        <v>3.64</v>
      </c>
      <c r="N363" s="13">
        <f>ROUND(AVERAGE(Zinsswaps!N280:N363)+'iBoxx Extrapolation'!$I363,2)</f>
        <v>3.69</v>
      </c>
      <c r="O363" s="13">
        <f>ROUND(AVERAGE(Zinsswaps!O280:O363)+'iBoxx Extrapolation'!$I363,2)</f>
        <v>3.73</v>
      </c>
      <c r="P363" s="13">
        <f>ROUND(AVERAGE(Zinsswaps!P280:P363)+'iBoxx Extrapolation'!$I363,2)</f>
        <v>3.77</v>
      </c>
      <c r="Q363" s="13">
        <f>ROUND(AVERAGE(Zinsswaps!Q280:Q363)+'iBoxx Extrapolation'!$I363,2)</f>
        <v>3.79</v>
      </c>
      <c r="R363" s="13">
        <f>ROUND(AVERAGE(Zinsswaps!R280:R363)+'iBoxx Extrapolation'!$I363,2)</f>
        <v>3.82</v>
      </c>
      <c r="S363" s="13">
        <f>ROUND(AVERAGE(Zinsswaps!S280:S363)+'iBoxx Extrapolation'!$I363,2)</f>
        <v>3.83</v>
      </c>
      <c r="T363" s="13">
        <f>ROUND(AVERAGE(Zinsswaps!T280:T363)+'iBoxx Extrapolation'!$I363,2)</f>
        <v>3.85</v>
      </c>
      <c r="U363" s="13">
        <f>ROUND(AVERAGE(Zinsswaps!U280:U363)+'iBoxx Extrapolation'!$I363,2)</f>
        <v>3.87</v>
      </c>
      <c r="V363" s="13">
        <f>ROUND(AVERAGE(Zinsswaps!V280:V363)+'iBoxx Extrapolation'!$I363,2)</f>
        <v>3.87</v>
      </c>
      <c r="W363" s="13">
        <f>ROUND(AVERAGE(Zinsswaps!W280:W363)+'iBoxx Extrapolation'!$I363,2)</f>
        <v>3.87</v>
      </c>
      <c r="X363" s="13">
        <f>ROUND(AVERAGE(Zinsswaps!X280:X363)+'iBoxx Extrapolation'!$I363,2)</f>
        <v>3.87</v>
      </c>
      <c r="Y363" s="13">
        <f>ROUND(AVERAGE(Zinsswaps!Y280:Y363)+'iBoxx Extrapolation'!$I363,2)</f>
        <v>3.87</v>
      </c>
      <c r="Z363" s="13">
        <f>ROUND(AVERAGE(Zinsswaps!Z280:Z363)+'iBoxx Extrapolation'!$I363,2)</f>
        <v>3.87</v>
      </c>
      <c r="AA363" s="13">
        <f>ROUND(AVERAGE(Zinsswaps!AA280:AA363)+'iBoxx Extrapolation'!$I363,2)</f>
        <v>3.86</v>
      </c>
      <c r="AB363" s="13">
        <f>ROUND(AVERAGE(Zinsswaps!AB280:AB363)+'iBoxx Extrapolation'!$I363,2)</f>
        <v>3.85</v>
      </c>
      <c r="AC363" s="13">
        <f>ROUND(AVERAGE(Zinsswaps!AC280:AC363)+'iBoxx Extrapolation'!$I363,2)</f>
        <v>3.84</v>
      </c>
      <c r="AD363" s="13">
        <f>ROUND(AVERAGE(Zinsswaps!AD280:AD363)+'iBoxx Extrapolation'!$I363,2)</f>
        <v>3.84</v>
      </c>
      <c r="AE363" s="13">
        <f>ROUND(AVERAGE(Zinsswaps!AE280:AE363)+'iBoxx Extrapolation'!$I363,2)</f>
        <v>3.83</v>
      </c>
      <c r="AF363" s="13">
        <f>ROUND(AVERAGE(Zinsswaps!AF280:AF363)+'iBoxx Extrapolation'!$I363,2)</f>
        <v>3.81</v>
      </c>
      <c r="AG363" s="13">
        <f>ROUND(AVERAGE(Zinsswaps!AG280:AG363)+'iBoxx Extrapolation'!$I363,2)</f>
        <v>3.8</v>
      </c>
      <c r="AH363" s="13">
        <f>ROUND(AVERAGE(Zinsswaps!AH280:AH363)+'iBoxx Extrapolation'!$I363,2)</f>
        <v>3.79</v>
      </c>
      <c r="AI363" s="13">
        <f>ROUND(AVERAGE(Zinsswaps!AI280:AI363)+'iBoxx Extrapolation'!$I363,2)</f>
        <v>3.77</v>
      </c>
      <c r="AJ363" s="13">
        <f>ROUND(AVERAGE(Zinsswaps!AJ280:AJ363)+'iBoxx Extrapolation'!$I363,2)</f>
        <v>3.76</v>
      </c>
      <c r="AK363" s="13">
        <f>ROUND(AVERAGE(Zinsswaps!AK280:AK363)+'iBoxx Extrapolation'!$I363,2)</f>
        <v>3.75</v>
      </c>
      <c r="AL363" s="13">
        <f>ROUND(AVERAGE(Zinsswaps!AL280:AL363)+'iBoxx Extrapolation'!$I363,2)</f>
        <v>3.74</v>
      </c>
      <c r="AM363" s="13">
        <f>ROUND(AVERAGE(Zinsswaps!AM280:AM363)+'iBoxx Extrapolation'!$I363,2)</f>
        <v>3.73</v>
      </c>
      <c r="AN363" s="13">
        <f>ROUND(AVERAGE(Zinsswaps!AN280:AN363)+'iBoxx Extrapolation'!$I363,2)</f>
        <v>3.72</v>
      </c>
      <c r="AO363" s="13">
        <f>ROUND(AVERAGE(Zinsswaps!AO280:AO363)+'iBoxx Extrapolation'!$I363,2)</f>
        <v>3.71</v>
      </c>
      <c r="AP363" s="13">
        <f>ROUND(AVERAGE(Zinsswaps!AP280:AP363)+'iBoxx Extrapolation'!$I363,2)</f>
        <v>3.69</v>
      </c>
      <c r="AQ363" s="13">
        <f>ROUND(AVERAGE(Zinsswaps!AQ280:AQ363)+'iBoxx Extrapolation'!$I363,2)</f>
        <v>3.67</v>
      </c>
      <c r="AR363" s="13">
        <f>ROUND(AVERAGE(Zinsswaps!AR280:AR363)+'iBoxx Extrapolation'!$I363,2)</f>
        <v>3.65</v>
      </c>
      <c r="AS363" s="13">
        <f>ROUND(AVERAGE(Zinsswaps!AS280:AS363)+'iBoxx Extrapolation'!$I363,2)</f>
        <v>3.63</v>
      </c>
      <c r="AT363" s="13">
        <f>ROUND(AVERAGE(Zinsswaps!AT280:AT363)+'iBoxx Extrapolation'!$I363,2)</f>
        <v>3.61</v>
      </c>
      <c r="AU363" s="13">
        <f>ROUND(AVERAGE(Zinsswaps!AU280:AU363)+'iBoxx Extrapolation'!$I363,2)</f>
        <v>3.59</v>
      </c>
      <c r="AV363" s="13">
        <f>ROUND(AVERAGE(Zinsswaps!AV280:AV363)+'iBoxx Extrapolation'!$I363,2)</f>
        <v>3.58</v>
      </c>
      <c r="AW363" s="13">
        <f>ROUND(AVERAGE(Zinsswaps!AW280:AW363)+'iBoxx Extrapolation'!$I363,2)</f>
        <v>3.56</v>
      </c>
      <c r="AX363" s="13">
        <f>ROUND(AVERAGE(Zinsswaps!AX280:AX363)+'iBoxx Extrapolation'!$I363,2)</f>
        <v>3.55</v>
      </c>
      <c r="AY363" s="13">
        <f>ROUND(AVERAGE(Zinsswaps!AY280:AY363)+'iBoxx Extrapolation'!$I363,2)</f>
        <v>3.53</v>
      </c>
    </row>
    <row r="364" spans="1:51" s="16" customFormat="1" x14ac:dyDescent="0.2">
      <c r="A364" s="12">
        <v>48304</v>
      </c>
      <c r="B364" s="13">
        <f>ROUND(AVERAGE(Zinsswaps!B281:B364)+'iBoxx Extrapolation'!$I364,2)</f>
        <v>2.98</v>
      </c>
      <c r="C364" s="13">
        <f>ROUND(AVERAGE(Zinsswaps!C281:C364)+'iBoxx Extrapolation'!$I364,2)</f>
        <v>2.99</v>
      </c>
      <c r="D364" s="13">
        <f>ROUND(AVERAGE(Zinsswaps!D281:D364)+'iBoxx Extrapolation'!$I364,2)</f>
        <v>3.04</v>
      </c>
      <c r="E364" s="13">
        <f>ROUND(AVERAGE(Zinsswaps!E281:E364)+'iBoxx Extrapolation'!$I364,2)</f>
        <v>3.11</v>
      </c>
      <c r="F364" s="13">
        <f>ROUND(AVERAGE(Zinsswaps!F281:F364)+'iBoxx Extrapolation'!$I364,2)</f>
        <v>3.18</v>
      </c>
      <c r="G364" s="13">
        <f>ROUND(AVERAGE(Zinsswaps!G281:G364)+'iBoxx Extrapolation'!$I364,2)</f>
        <v>3.26</v>
      </c>
      <c r="H364" s="13">
        <f>ROUND(AVERAGE(Zinsswaps!H281:H364)+'iBoxx Extrapolation'!$I364,2)</f>
        <v>3.33</v>
      </c>
      <c r="I364" s="13">
        <f>ROUND(AVERAGE(Zinsswaps!I281:I364)+'iBoxx Extrapolation'!$I364,2)</f>
        <v>3.4</v>
      </c>
      <c r="J364" s="13">
        <f>ROUND(AVERAGE(Zinsswaps!J281:J364)+'iBoxx Extrapolation'!$I364,2)</f>
        <v>3.47</v>
      </c>
      <c r="K364" s="13">
        <f>ROUND(AVERAGE(Zinsswaps!K281:K364)+'iBoxx Extrapolation'!$I364,2)</f>
        <v>3.53</v>
      </c>
      <c r="L364" s="13">
        <f>ROUND(AVERAGE(Zinsswaps!L281:L364)+'iBoxx Extrapolation'!$I364,2)</f>
        <v>3.59</v>
      </c>
      <c r="M364" s="13">
        <f>ROUND(AVERAGE(Zinsswaps!M281:M364)+'iBoxx Extrapolation'!$I364,2)</f>
        <v>3.64</v>
      </c>
      <c r="N364" s="13">
        <f>ROUND(AVERAGE(Zinsswaps!N281:N364)+'iBoxx Extrapolation'!$I364,2)</f>
        <v>3.69</v>
      </c>
      <c r="O364" s="13">
        <f>ROUND(AVERAGE(Zinsswaps!O281:O364)+'iBoxx Extrapolation'!$I364,2)</f>
        <v>3.74</v>
      </c>
      <c r="P364" s="13">
        <f>ROUND(AVERAGE(Zinsswaps!P281:P364)+'iBoxx Extrapolation'!$I364,2)</f>
        <v>3.77</v>
      </c>
      <c r="Q364" s="13">
        <f>ROUND(AVERAGE(Zinsswaps!Q281:Q364)+'iBoxx Extrapolation'!$I364,2)</f>
        <v>3.8</v>
      </c>
      <c r="R364" s="13">
        <f>ROUND(AVERAGE(Zinsswaps!R281:R364)+'iBoxx Extrapolation'!$I364,2)</f>
        <v>3.82</v>
      </c>
      <c r="S364" s="13">
        <f>ROUND(AVERAGE(Zinsswaps!S281:S364)+'iBoxx Extrapolation'!$I364,2)</f>
        <v>3.84</v>
      </c>
      <c r="T364" s="13">
        <f>ROUND(AVERAGE(Zinsswaps!T281:T364)+'iBoxx Extrapolation'!$I364,2)</f>
        <v>3.86</v>
      </c>
      <c r="U364" s="13">
        <f>ROUND(AVERAGE(Zinsswaps!U281:U364)+'iBoxx Extrapolation'!$I364,2)</f>
        <v>3.87</v>
      </c>
      <c r="V364" s="13">
        <f>ROUND(AVERAGE(Zinsswaps!V281:V364)+'iBoxx Extrapolation'!$I364,2)</f>
        <v>3.87</v>
      </c>
      <c r="W364" s="13">
        <f>ROUND(AVERAGE(Zinsswaps!W281:W364)+'iBoxx Extrapolation'!$I364,2)</f>
        <v>3.87</v>
      </c>
      <c r="X364" s="13">
        <f>ROUND(AVERAGE(Zinsswaps!X281:X364)+'iBoxx Extrapolation'!$I364,2)</f>
        <v>3.87</v>
      </c>
      <c r="Y364" s="13">
        <f>ROUND(AVERAGE(Zinsswaps!Y281:Y364)+'iBoxx Extrapolation'!$I364,2)</f>
        <v>3.87</v>
      </c>
      <c r="Z364" s="13">
        <f>ROUND(AVERAGE(Zinsswaps!Z281:Z364)+'iBoxx Extrapolation'!$I364,2)</f>
        <v>3.87</v>
      </c>
      <c r="AA364" s="13">
        <f>ROUND(AVERAGE(Zinsswaps!AA281:AA364)+'iBoxx Extrapolation'!$I364,2)</f>
        <v>3.86</v>
      </c>
      <c r="AB364" s="13">
        <f>ROUND(AVERAGE(Zinsswaps!AB281:AB364)+'iBoxx Extrapolation'!$I364,2)</f>
        <v>3.86</v>
      </c>
      <c r="AC364" s="13">
        <f>ROUND(AVERAGE(Zinsswaps!AC281:AC364)+'iBoxx Extrapolation'!$I364,2)</f>
        <v>3.85</v>
      </c>
      <c r="AD364" s="13">
        <f>ROUND(AVERAGE(Zinsswaps!AD281:AD364)+'iBoxx Extrapolation'!$I364,2)</f>
        <v>3.84</v>
      </c>
      <c r="AE364" s="13">
        <f>ROUND(AVERAGE(Zinsswaps!AE281:AE364)+'iBoxx Extrapolation'!$I364,2)</f>
        <v>3.84</v>
      </c>
      <c r="AF364" s="13">
        <f>ROUND(AVERAGE(Zinsswaps!AF281:AF364)+'iBoxx Extrapolation'!$I364,2)</f>
        <v>3.82</v>
      </c>
      <c r="AG364" s="13">
        <f>ROUND(AVERAGE(Zinsswaps!AG281:AG364)+'iBoxx Extrapolation'!$I364,2)</f>
        <v>3.8</v>
      </c>
      <c r="AH364" s="13">
        <f>ROUND(AVERAGE(Zinsswaps!AH281:AH364)+'iBoxx Extrapolation'!$I364,2)</f>
        <v>3.79</v>
      </c>
      <c r="AI364" s="13">
        <f>ROUND(AVERAGE(Zinsswaps!AI281:AI364)+'iBoxx Extrapolation'!$I364,2)</f>
        <v>3.78</v>
      </c>
      <c r="AJ364" s="13">
        <f>ROUND(AVERAGE(Zinsswaps!AJ281:AJ364)+'iBoxx Extrapolation'!$I364,2)</f>
        <v>3.77</v>
      </c>
      <c r="AK364" s="13">
        <f>ROUND(AVERAGE(Zinsswaps!AK281:AK364)+'iBoxx Extrapolation'!$I364,2)</f>
        <v>3.75</v>
      </c>
      <c r="AL364" s="13">
        <f>ROUND(AVERAGE(Zinsswaps!AL281:AL364)+'iBoxx Extrapolation'!$I364,2)</f>
        <v>3.74</v>
      </c>
      <c r="AM364" s="13">
        <f>ROUND(AVERAGE(Zinsswaps!AM281:AM364)+'iBoxx Extrapolation'!$I364,2)</f>
        <v>3.73</v>
      </c>
      <c r="AN364" s="13">
        <f>ROUND(AVERAGE(Zinsswaps!AN281:AN364)+'iBoxx Extrapolation'!$I364,2)</f>
        <v>3.72</v>
      </c>
      <c r="AO364" s="13">
        <f>ROUND(AVERAGE(Zinsswaps!AO281:AO364)+'iBoxx Extrapolation'!$I364,2)</f>
        <v>3.71</v>
      </c>
      <c r="AP364" s="13">
        <f>ROUND(AVERAGE(Zinsswaps!AP281:AP364)+'iBoxx Extrapolation'!$I364,2)</f>
        <v>3.69</v>
      </c>
      <c r="AQ364" s="13">
        <f>ROUND(AVERAGE(Zinsswaps!AQ281:AQ364)+'iBoxx Extrapolation'!$I364,2)</f>
        <v>3.67</v>
      </c>
      <c r="AR364" s="13">
        <f>ROUND(AVERAGE(Zinsswaps!AR281:AR364)+'iBoxx Extrapolation'!$I364,2)</f>
        <v>3.65</v>
      </c>
      <c r="AS364" s="13">
        <f>ROUND(AVERAGE(Zinsswaps!AS281:AS364)+'iBoxx Extrapolation'!$I364,2)</f>
        <v>3.63</v>
      </c>
      <c r="AT364" s="13">
        <f>ROUND(AVERAGE(Zinsswaps!AT281:AT364)+'iBoxx Extrapolation'!$I364,2)</f>
        <v>3.62</v>
      </c>
      <c r="AU364" s="13">
        <f>ROUND(AVERAGE(Zinsswaps!AU281:AU364)+'iBoxx Extrapolation'!$I364,2)</f>
        <v>3.6</v>
      </c>
      <c r="AV364" s="13">
        <f>ROUND(AVERAGE(Zinsswaps!AV281:AV364)+'iBoxx Extrapolation'!$I364,2)</f>
        <v>3.58</v>
      </c>
      <c r="AW364" s="13">
        <f>ROUND(AVERAGE(Zinsswaps!AW281:AW364)+'iBoxx Extrapolation'!$I364,2)</f>
        <v>3.57</v>
      </c>
      <c r="AX364" s="13">
        <f>ROUND(AVERAGE(Zinsswaps!AX281:AX364)+'iBoxx Extrapolation'!$I364,2)</f>
        <v>3.55</v>
      </c>
      <c r="AY364" s="13">
        <f>ROUND(AVERAGE(Zinsswaps!AY281:AY364)+'iBoxx Extrapolation'!$I364,2)</f>
        <v>3.54</v>
      </c>
    </row>
    <row r="365" spans="1:51" s="16" customFormat="1" x14ac:dyDescent="0.2">
      <c r="A365" s="12">
        <v>48334</v>
      </c>
      <c r="B365" s="13">
        <f>ROUND(AVERAGE(Zinsswaps!B282:B365)+'iBoxx Extrapolation'!$I365,2)</f>
        <v>2.98</v>
      </c>
      <c r="C365" s="13">
        <f>ROUND(AVERAGE(Zinsswaps!C282:C365)+'iBoxx Extrapolation'!$I365,2)</f>
        <v>2.99</v>
      </c>
      <c r="D365" s="13">
        <f>ROUND(AVERAGE(Zinsswaps!D282:D365)+'iBoxx Extrapolation'!$I365,2)</f>
        <v>3.04</v>
      </c>
      <c r="E365" s="13">
        <f>ROUND(AVERAGE(Zinsswaps!E282:E365)+'iBoxx Extrapolation'!$I365,2)</f>
        <v>3.11</v>
      </c>
      <c r="F365" s="13">
        <f>ROUND(AVERAGE(Zinsswaps!F282:F365)+'iBoxx Extrapolation'!$I365,2)</f>
        <v>3.18</v>
      </c>
      <c r="G365" s="13">
        <f>ROUND(AVERAGE(Zinsswaps!G282:G365)+'iBoxx Extrapolation'!$I365,2)</f>
        <v>3.26</v>
      </c>
      <c r="H365" s="13">
        <f>ROUND(AVERAGE(Zinsswaps!H282:H365)+'iBoxx Extrapolation'!$I365,2)</f>
        <v>3.33</v>
      </c>
      <c r="I365" s="13">
        <f>ROUND(AVERAGE(Zinsswaps!I282:I365)+'iBoxx Extrapolation'!$I365,2)</f>
        <v>3.41</v>
      </c>
      <c r="J365" s="13">
        <f>ROUND(AVERAGE(Zinsswaps!J282:J365)+'iBoxx Extrapolation'!$I365,2)</f>
        <v>3.47</v>
      </c>
      <c r="K365" s="13">
        <f>ROUND(AVERAGE(Zinsswaps!K282:K365)+'iBoxx Extrapolation'!$I365,2)</f>
        <v>3.53</v>
      </c>
      <c r="L365" s="13">
        <f>ROUND(AVERAGE(Zinsswaps!L282:L365)+'iBoxx Extrapolation'!$I365,2)</f>
        <v>3.6</v>
      </c>
      <c r="M365" s="13">
        <f>ROUND(AVERAGE(Zinsswaps!M282:M365)+'iBoxx Extrapolation'!$I365,2)</f>
        <v>3.65</v>
      </c>
      <c r="N365" s="13">
        <f>ROUND(AVERAGE(Zinsswaps!N282:N365)+'iBoxx Extrapolation'!$I365,2)</f>
        <v>3.7</v>
      </c>
      <c r="O365" s="13">
        <f>ROUND(AVERAGE(Zinsswaps!O282:O365)+'iBoxx Extrapolation'!$I365,2)</f>
        <v>3.74</v>
      </c>
      <c r="P365" s="13">
        <f>ROUND(AVERAGE(Zinsswaps!P282:P365)+'iBoxx Extrapolation'!$I365,2)</f>
        <v>3.78</v>
      </c>
      <c r="Q365" s="13">
        <f>ROUND(AVERAGE(Zinsswaps!Q282:Q365)+'iBoxx Extrapolation'!$I365,2)</f>
        <v>3.8</v>
      </c>
      <c r="R365" s="13">
        <f>ROUND(AVERAGE(Zinsswaps!R282:R365)+'iBoxx Extrapolation'!$I365,2)</f>
        <v>3.82</v>
      </c>
      <c r="S365" s="13">
        <f>ROUND(AVERAGE(Zinsswaps!S282:S365)+'iBoxx Extrapolation'!$I365,2)</f>
        <v>3.84</v>
      </c>
      <c r="T365" s="13">
        <f>ROUND(AVERAGE(Zinsswaps!T282:T365)+'iBoxx Extrapolation'!$I365,2)</f>
        <v>3.86</v>
      </c>
      <c r="U365" s="13">
        <f>ROUND(AVERAGE(Zinsswaps!U282:U365)+'iBoxx Extrapolation'!$I365,2)</f>
        <v>3.88</v>
      </c>
      <c r="V365" s="13">
        <f>ROUND(AVERAGE(Zinsswaps!V282:V365)+'iBoxx Extrapolation'!$I365,2)</f>
        <v>3.88</v>
      </c>
      <c r="W365" s="13">
        <f>ROUND(AVERAGE(Zinsswaps!W282:W365)+'iBoxx Extrapolation'!$I365,2)</f>
        <v>3.88</v>
      </c>
      <c r="X365" s="13">
        <f>ROUND(AVERAGE(Zinsswaps!X282:X365)+'iBoxx Extrapolation'!$I365,2)</f>
        <v>3.88</v>
      </c>
      <c r="Y365" s="13">
        <f>ROUND(AVERAGE(Zinsswaps!Y282:Y365)+'iBoxx Extrapolation'!$I365,2)</f>
        <v>3.88</v>
      </c>
      <c r="Z365" s="13">
        <f>ROUND(AVERAGE(Zinsswaps!Z282:Z365)+'iBoxx Extrapolation'!$I365,2)</f>
        <v>3.88</v>
      </c>
      <c r="AA365" s="13">
        <f>ROUND(AVERAGE(Zinsswaps!AA282:AA365)+'iBoxx Extrapolation'!$I365,2)</f>
        <v>3.87</v>
      </c>
      <c r="AB365" s="13">
        <f>ROUND(AVERAGE(Zinsswaps!AB282:AB365)+'iBoxx Extrapolation'!$I365,2)</f>
        <v>3.86</v>
      </c>
      <c r="AC365" s="13">
        <f>ROUND(AVERAGE(Zinsswaps!AC282:AC365)+'iBoxx Extrapolation'!$I365,2)</f>
        <v>3.85</v>
      </c>
      <c r="AD365" s="13">
        <f>ROUND(AVERAGE(Zinsswaps!AD282:AD365)+'iBoxx Extrapolation'!$I365,2)</f>
        <v>3.85</v>
      </c>
      <c r="AE365" s="13">
        <f>ROUND(AVERAGE(Zinsswaps!AE282:AE365)+'iBoxx Extrapolation'!$I365,2)</f>
        <v>3.84</v>
      </c>
      <c r="AF365" s="13">
        <f>ROUND(AVERAGE(Zinsswaps!AF282:AF365)+'iBoxx Extrapolation'!$I365,2)</f>
        <v>3.83</v>
      </c>
      <c r="AG365" s="13">
        <f>ROUND(AVERAGE(Zinsswaps!AG282:AG365)+'iBoxx Extrapolation'!$I365,2)</f>
        <v>3.81</v>
      </c>
      <c r="AH365" s="13">
        <f>ROUND(AVERAGE(Zinsswaps!AH282:AH365)+'iBoxx Extrapolation'!$I365,2)</f>
        <v>3.8</v>
      </c>
      <c r="AI365" s="13">
        <f>ROUND(AVERAGE(Zinsswaps!AI282:AI365)+'iBoxx Extrapolation'!$I365,2)</f>
        <v>3.78</v>
      </c>
      <c r="AJ365" s="13">
        <f>ROUND(AVERAGE(Zinsswaps!AJ282:AJ365)+'iBoxx Extrapolation'!$I365,2)</f>
        <v>3.77</v>
      </c>
      <c r="AK365" s="13">
        <f>ROUND(AVERAGE(Zinsswaps!AK282:AK365)+'iBoxx Extrapolation'!$I365,2)</f>
        <v>3.76</v>
      </c>
      <c r="AL365" s="13">
        <f>ROUND(AVERAGE(Zinsswaps!AL282:AL365)+'iBoxx Extrapolation'!$I365,2)</f>
        <v>3.75</v>
      </c>
      <c r="AM365" s="13">
        <f>ROUND(AVERAGE(Zinsswaps!AM282:AM365)+'iBoxx Extrapolation'!$I365,2)</f>
        <v>3.74</v>
      </c>
      <c r="AN365" s="13">
        <f>ROUND(AVERAGE(Zinsswaps!AN282:AN365)+'iBoxx Extrapolation'!$I365,2)</f>
        <v>3.73</v>
      </c>
      <c r="AO365" s="13">
        <f>ROUND(AVERAGE(Zinsswaps!AO282:AO365)+'iBoxx Extrapolation'!$I365,2)</f>
        <v>3.72</v>
      </c>
      <c r="AP365" s="13">
        <f>ROUND(AVERAGE(Zinsswaps!AP282:AP365)+'iBoxx Extrapolation'!$I365,2)</f>
        <v>3.7</v>
      </c>
      <c r="AQ365" s="13">
        <f>ROUND(AVERAGE(Zinsswaps!AQ282:AQ365)+'iBoxx Extrapolation'!$I365,2)</f>
        <v>3.68</v>
      </c>
      <c r="AR365" s="13">
        <f>ROUND(AVERAGE(Zinsswaps!AR282:AR365)+'iBoxx Extrapolation'!$I365,2)</f>
        <v>3.66</v>
      </c>
      <c r="AS365" s="13">
        <f>ROUND(AVERAGE(Zinsswaps!AS282:AS365)+'iBoxx Extrapolation'!$I365,2)</f>
        <v>3.64</v>
      </c>
      <c r="AT365" s="13">
        <f>ROUND(AVERAGE(Zinsswaps!AT282:AT365)+'iBoxx Extrapolation'!$I365,2)</f>
        <v>3.62</v>
      </c>
      <c r="AU365" s="13">
        <f>ROUND(AVERAGE(Zinsswaps!AU282:AU365)+'iBoxx Extrapolation'!$I365,2)</f>
        <v>3.6</v>
      </c>
      <c r="AV365" s="13">
        <f>ROUND(AVERAGE(Zinsswaps!AV282:AV365)+'iBoxx Extrapolation'!$I365,2)</f>
        <v>3.59</v>
      </c>
      <c r="AW365" s="13">
        <f>ROUND(AVERAGE(Zinsswaps!AW282:AW365)+'iBoxx Extrapolation'!$I365,2)</f>
        <v>3.57</v>
      </c>
      <c r="AX365" s="13">
        <f>ROUND(AVERAGE(Zinsswaps!AX282:AX365)+'iBoxx Extrapolation'!$I365,2)</f>
        <v>3.56</v>
      </c>
      <c r="AY365" s="13">
        <f>ROUND(AVERAGE(Zinsswaps!AY282:AY365)+'iBoxx Extrapolation'!$I365,2)</f>
        <v>3.54</v>
      </c>
    </row>
    <row r="366" spans="1:51" s="16" customFormat="1" x14ac:dyDescent="0.2">
      <c r="A366" s="12">
        <v>48365</v>
      </c>
      <c r="B366" s="13">
        <f>ROUND(AVERAGE(Zinsswaps!B283:B366)+'iBoxx Extrapolation'!$I366,2)</f>
        <v>2.98</v>
      </c>
      <c r="C366" s="13">
        <f>ROUND(AVERAGE(Zinsswaps!C283:C366)+'iBoxx Extrapolation'!$I366,2)</f>
        <v>2.99</v>
      </c>
      <c r="D366" s="13">
        <f>ROUND(AVERAGE(Zinsswaps!D283:D366)+'iBoxx Extrapolation'!$I366,2)</f>
        <v>3.04</v>
      </c>
      <c r="E366" s="13">
        <f>ROUND(AVERAGE(Zinsswaps!E283:E366)+'iBoxx Extrapolation'!$I366,2)</f>
        <v>3.12</v>
      </c>
      <c r="F366" s="13">
        <f>ROUND(AVERAGE(Zinsswaps!F283:F366)+'iBoxx Extrapolation'!$I366,2)</f>
        <v>3.19</v>
      </c>
      <c r="G366" s="13">
        <f>ROUND(AVERAGE(Zinsswaps!G283:G366)+'iBoxx Extrapolation'!$I366,2)</f>
        <v>3.26</v>
      </c>
      <c r="H366" s="13">
        <f>ROUND(AVERAGE(Zinsswaps!H283:H366)+'iBoxx Extrapolation'!$I366,2)</f>
        <v>3.34</v>
      </c>
      <c r="I366" s="13">
        <f>ROUND(AVERAGE(Zinsswaps!I283:I366)+'iBoxx Extrapolation'!$I366,2)</f>
        <v>3.41</v>
      </c>
      <c r="J366" s="13">
        <f>ROUND(AVERAGE(Zinsswaps!J283:J366)+'iBoxx Extrapolation'!$I366,2)</f>
        <v>3.47</v>
      </c>
      <c r="K366" s="13">
        <f>ROUND(AVERAGE(Zinsswaps!K283:K366)+'iBoxx Extrapolation'!$I366,2)</f>
        <v>3.54</v>
      </c>
      <c r="L366" s="13">
        <f>ROUND(AVERAGE(Zinsswaps!L283:L366)+'iBoxx Extrapolation'!$I366,2)</f>
        <v>3.6</v>
      </c>
      <c r="M366" s="13">
        <f>ROUND(AVERAGE(Zinsswaps!M283:M366)+'iBoxx Extrapolation'!$I366,2)</f>
        <v>3.65</v>
      </c>
      <c r="N366" s="13">
        <f>ROUND(AVERAGE(Zinsswaps!N283:N366)+'iBoxx Extrapolation'!$I366,2)</f>
        <v>3.7</v>
      </c>
      <c r="O366" s="13">
        <f>ROUND(AVERAGE(Zinsswaps!O283:O366)+'iBoxx Extrapolation'!$I366,2)</f>
        <v>3.74</v>
      </c>
      <c r="P366" s="13">
        <f>ROUND(AVERAGE(Zinsswaps!P283:P366)+'iBoxx Extrapolation'!$I366,2)</f>
        <v>3.78</v>
      </c>
      <c r="Q366" s="13">
        <f>ROUND(AVERAGE(Zinsswaps!Q283:Q366)+'iBoxx Extrapolation'!$I366,2)</f>
        <v>3.8</v>
      </c>
      <c r="R366" s="13">
        <f>ROUND(AVERAGE(Zinsswaps!R283:R366)+'iBoxx Extrapolation'!$I366,2)</f>
        <v>3.83</v>
      </c>
      <c r="S366" s="13">
        <f>ROUND(AVERAGE(Zinsswaps!S283:S366)+'iBoxx Extrapolation'!$I366,2)</f>
        <v>3.85</v>
      </c>
      <c r="T366" s="13">
        <f>ROUND(AVERAGE(Zinsswaps!T283:T366)+'iBoxx Extrapolation'!$I366,2)</f>
        <v>3.86</v>
      </c>
      <c r="U366" s="13">
        <f>ROUND(AVERAGE(Zinsswaps!U283:U366)+'iBoxx Extrapolation'!$I366,2)</f>
        <v>3.88</v>
      </c>
      <c r="V366" s="13">
        <f>ROUND(AVERAGE(Zinsswaps!V283:V366)+'iBoxx Extrapolation'!$I366,2)</f>
        <v>3.88</v>
      </c>
      <c r="W366" s="13">
        <f>ROUND(AVERAGE(Zinsswaps!W283:W366)+'iBoxx Extrapolation'!$I366,2)</f>
        <v>3.88</v>
      </c>
      <c r="X366" s="13">
        <f>ROUND(AVERAGE(Zinsswaps!X283:X366)+'iBoxx Extrapolation'!$I366,2)</f>
        <v>3.88</v>
      </c>
      <c r="Y366" s="13">
        <f>ROUND(AVERAGE(Zinsswaps!Y283:Y366)+'iBoxx Extrapolation'!$I366,2)</f>
        <v>3.88</v>
      </c>
      <c r="Z366" s="13">
        <f>ROUND(AVERAGE(Zinsswaps!Z283:Z366)+'iBoxx Extrapolation'!$I366,2)</f>
        <v>3.88</v>
      </c>
      <c r="AA366" s="13">
        <f>ROUND(AVERAGE(Zinsswaps!AA283:AA366)+'iBoxx Extrapolation'!$I366,2)</f>
        <v>3.88</v>
      </c>
      <c r="AB366" s="13">
        <f>ROUND(AVERAGE(Zinsswaps!AB283:AB366)+'iBoxx Extrapolation'!$I366,2)</f>
        <v>3.87</v>
      </c>
      <c r="AC366" s="13">
        <f>ROUND(AVERAGE(Zinsswaps!AC283:AC366)+'iBoxx Extrapolation'!$I366,2)</f>
        <v>3.86</v>
      </c>
      <c r="AD366" s="13">
        <f>ROUND(AVERAGE(Zinsswaps!AD283:AD366)+'iBoxx Extrapolation'!$I366,2)</f>
        <v>3.85</v>
      </c>
      <c r="AE366" s="13">
        <f>ROUND(AVERAGE(Zinsswaps!AE283:AE366)+'iBoxx Extrapolation'!$I366,2)</f>
        <v>3.85</v>
      </c>
      <c r="AF366" s="13">
        <f>ROUND(AVERAGE(Zinsswaps!AF283:AF366)+'iBoxx Extrapolation'!$I366,2)</f>
        <v>3.83</v>
      </c>
      <c r="AG366" s="13">
        <f>ROUND(AVERAGE(Zinsswaps!AG283:AG366)+'iBoxx Extrapolation'!$I366,2)</f>
        <v>3.82</v>
      </c>
      <c r="AH366" s="13">
        <f>ROUND(AVERAGE(Zinsswaps!AH283:AH366)+'iBoxx Extrapolation'!$I366,2)</f>
        <v>3.8</v>
      </c>
      <c r="AI366" s="13">
        <f>ROUND(AVERAGE(Zinsswaps!AI283:AI366)+'iBoxx Extrapolation'!$I366,2)</f>
        <v>3.79</v>
      </c>
      <c r="AJ366" s="13">
        <f>ROUND(AVERAGE(Zinsswaps!AJ283:AJ366)+'iBoxx Extrapolation'!$I366,2)</f>
        <v>3.78</v>
      </c>
      <c r="AK366" s="13">
        <f>ROUND(AVERAGE(Zinsswaps!AK283:AK366)+'iBoxx Extrapolation'!$I366,2)</f>
        <v>3.76</v>
      </c>
      <c r="AL366" s="13">
        <f>ROUND(AVERAGE(Zinsswaps!AL283:AL366)+'iBoxx Extrapolation'!$I366,2)</f>
        <v>3.75</v>
      </c>
      <c r="AM366" s="13">
        <f>ROUND(AVERAGE(Zinsswaps!AM283:AM366)+'iBoxx Extrapolation'!$I366,2)</f>
        <v>3.74</v>
      </c>
      <c r="AN366" s="13">
        <f>ROUND(AVERAGE(Zinsswaps!AN283:AN366)+'iBoxx Extrapolation'!$I366,2)</f>
        <v>3.73</v>
      </c>
      <c r="AO366" s="13">
        <f>ROUND(AVERAGE(Zinsswaps!AO283:AO366)+'iBoxx Extrapolation'!$I366,2)</f>
        <v>3.72</v>
      </c>
      <c r="AP366" s="13">
        <f>ROUND(AVERAGE(Zinsswaps!AP283:AP366)+'iBoxx Extrapolation'!$I366,2)</f>
        <v>3.7</v>
      </c>
      <c r="AQ366" s="13">
        <f>ROUND(AVERAGE(Zinsswaps!AQ283:AQ366)+'iBoxx Extrapolation'!$I366,2)</f>
        <v>3.68</v>
      </c>
      <c r="AR366" s="13">
        <f>ROUND(AVERAGE(Zinsswaps!AR283:AR366)+'iBoxx Extrapolation'!$I366,2)</f>
        <v>3.66</v>
      </c>
      <c r="AS366" s="13">
        <f>ROUND(AVERAGE(Zinsswaps!AS283:AS366)+'iBoxx Extrapolation'!$I366,2)</f>
        <v>3.64</v>
      </c>
      <c r="AT366" s="13">
        <f>ROUND(AVERAGE(Zinsswaps!AT283:AT366)+'iBoxx Extrapolation'!$I366,2)</f>
        <v>3.62</v>
      </c>
      <c r="AU366" s="13">
        <f>ROUND(AVERAGE(Zinsswaps!AU283:AU366)+'iBoxx Extrapolation'!$I366,2)</f>
        <v>3.61</v>
      </c>
      <c r="AV366" s="13">
        <f>ROUND(AVERAGE(Zinsswaps!AV283:AV366)+'iBoxx Extrapolation'!$I366,2)</f>
        <v>3.59</v>
      </c>
      <c r="AW366" s="13">
        <f>ROUND(AVERAGE(Zinsswaps!AW283:AW366)+'iBoxx Extrapolation'!$I366,2)</f>
        <v>3.58</v>
      </c>
      <c r="AX366" s="13">
        <f>ROUND(AVERAGE(Zinsswaps!AX283:AX366)+'iBoxx Extrapolation'!$I366,2)</f>
        <v>3.56</v>
      </c>
      <c r="AY366" s="13">
        <f>ROUND(AVERAGE(Zinsswaps!AY283:AY366)+'iBoxx Extrapolation'!$I366,2)</f>
        <v>3.55</v>
      </c>
    </row>
    <row r="367" spans="1:51" s="16" customFormat="1" x14ac:dyDescent="0.2">
      <c r="A367" s="12">
        <v>48395</v>
      </c>
      <c r="B367" s="13">
        <f>ROUND(AVERAGE(Zinsswaps!B284:B367)+'iBoxx Extrapolation'!$I367,2)</f>
        <v>2.98</v>
      </c>
      <c r="C367" s="13">
        <f>ROUND(AVERAGE(Zinsswaps!C284:C367)+'iBoxx Extrapolation'!$I367,2)</f>
        <v>2.99</v>
      </c>
      <c r="D367" s="13">
        <f>ROUND(AVERAGE(Zinsswaps!D284:D367)+'iBoxx Extrapolation'!$I367,2)</f>
        <v>3.04</v>
      </c>
      <c r="E367" s="13">
        <f>ROUND(AVERAGE(Zinsswaps!E284:E367)+'iBoxx Extrapolation'!$I367,2)</f>
        <v>3.12</v>
      </c>
      <c r="F367" s="13">
        <f>ROUND(AVERAGE(Zinsswaps!F284:F367)+'iBoxx Extrapolation'!$I367,2)</f>
        <v>3.19</v>
      </c>
      <c r="G367" s="13">
        <f>ROUND(AVERAGE(Zinsswaps!G284:G367)+'iBoxx Extrapolation'!$I367,2)</f>
        <v>3.26</v>
      </c>
      <c r="H367" s="13">
        <f>ROUND(AVERAGE(Zinsswaps!H284:H367)+'iBoxx Extrapolation'!$I367,2)</f>
        <v>3.34</v>
      </c>
      <c r="I367" s="13">
        <f>ROUND(AVERAGE(Zinsswaps!I284:I367)+'iBoxx Extrapolation'!$I367,2)</f>
        <v>3.41</v>
      </c>
      <c r="J367" s="13">
        <f>ROUND(AVERAGE(Zinsswaps!J284:J367)+'iBoxx Extrapolation'!$I367,2)</f>
        <v>3.48</v>
      </c>
      <c r="K367" s="13">
        <f>ROUND(AVERAGE(Zinsswaps!K284:K367)+'iBoxx Extrapolation'!$I367,2)</f>
        <v>3.54</v>
      </c>
      <c r="L367" s="13">
        <f>ROUND(AVERAGE(Zinsswaps!L284:L367)+'iBoxx Extrapolation'!$I367,2)</f>
        <v>3.6</v>
      </c>
      <c r="M367" s="13">
        <f>ROUND(AVERAGE(Zinsswaps!M284:M367)+'iBoxx Extrapolation'!$I367,2)</f>
        <v>3.65</v>
      </c>
      <c r="N367" s="13">
        <f>ROUND(AVERAGE(Zinsswaps!N284:N367)+'iBoxx Extrapolation'!$I367,2)</f>
        <v>3.7</v>
      </c>
      <c r="O367" s="13">
        <f>ROUND(AVERAGE(Zinsswaps!O284:O367)+'iBoxx Extrapolation'!$I367,2)</f>
        <v>3.74</v>
      </c>
      <c r="P367" s="13">
        <f>ROUND(AVERAGE(Zinsswaps!P284:P367)+'iBoxx Extrapolation'!$I367,2)</f>
        <v>3.78</v>
      </c>
      <c r="Q367" s="13">
        <f>ROUND(AVERAGE(Zinsswaps!Q284:Q367)+'iBoxx Extrapolation'!$I367,2)</f>
        <v>3.81</v>
      </c>
      <c r="R367" s="13">
        <f>ROUND(AVERAGE(Zinsswaps!R284:R367)+'iBoxx Extrapolation'!$I367,2)</f>
        <v>3.83</v>
      </c>
      <c r="S367" s="13">
        <f>ROUND(AVERAGE(Zinsswaps!S284:S367)+'iBoxx Extrapolation'!$I367,2)</f>
        <v>3.85</v>
      </c>
      <c r="T367" s="13">
        <f>ROUND(AVERAGE(Zinsswaps!T284:T367)+'iBoxx Extrapolation'!$I367,2)</f>
        <v>3.87</v>
      </c>
      <c r="U367" s="13">
        <f>ROUND(AVERAGE(Zinsswaps!U284:U367)+'iBoxx Extrapolation'!$I367,2)</f>
        <v>3.88</v>
      </c>
      <c r="V367" s="13">
        <f>ROUND(AVERAGE(Zinsswaps!V284:V367)+'iBoxx Extrapolation'!$I367,2)</f>
        <v>3.88</v>
      </c>
      <c r="W367" s="13">
        <f>ROUND(AVERAGE(Zinsswaps!W284:W367)+'iBoxx Extrapolation'!$I367,2)</f>
        <v>3.88</v>
      </c>
      <c r="X367" s="13">
        <f>ROUND(AVERAGE(Zinsswaps!X284:X367)+'iBoxx Extrapolation'!$I367,2)</f>
        <v>3.88</v>
      </c>
      <c r="Y367" s="13">
        <f>ROUND(AVERAGE(Zinsswaps!Y284:Y367)+'iBoxx Extrapolation'!$I367,2)</f>
        <v>3.89</v>
      </c>
      <c r="Z367" s="13">
        <f>ROUND(AVERAGE(Zinsswaps!Z284:Z367)+'iBoxx Extrapolation'!$I367,2)</f>
        <v>3.89</v>
      </c>
      <c r="AA367" s="13">
        <f>ROUND(AVERAGE(Zinsswaps!AA284:AA367)+'iBoxx Extrapolation'!$I367,2)</f>
        <v>3.88</v>
      </c>
      <c r="AB367" s="13">
        <f>ROUND(AVERAGE(Zinsswaps!AB284:AB367)+'iBoxx Extrapolation'!$I367,2)</f>
        <v>3.87</v>
      </c>
      <c r="AC367" s="13">
        <f>ROUND(AVERAGE(Zinsswaps!AC284:AC367)+'iBoxx Extrapolation'!$I367,2)</f>
        <v>3.86</v>
      </c>
      <c r="AD367" s="13">
        <f>ROUND(AVERAGE(Zinsswaps!AD284:AD367)+'iBoxx Extrapolation'!$I367,2)</f>
        <v>3.86</v>
      </c>
      <c r="AE367" s="13">
        <f>ROUND(AVERAGE(Zinsswaps!AE284:AE367)+'iBoxx Extrapolation'!$I367,2)</f>
        <v>3.85</v>
      </c>
      <c r="AF367" s="13">
        <f>ROUND(AVERAGE(Zinsswaps!AF284:AF367)+'iBoxx Extrapolation'!$I367,2)</f>
        <v>3.83</v>
      </c>
      <c r="AG367" s="13">
        <f>ROUND(AVERAGE(Zinsswaps!AG284:AG367)+'iBoxx Extrapolation'!$I367,2)</f>
        <v>3.82</v>
      </c>
      <c r="AH367" s="13">
        <f>ROUND(AVERAGE(Zinsswaps!AH284:AH367)+'iBoxx Extrapolation'!$I367,2)</f>
        <v>3.8</v>
      </c>
      <c r="AI367" s="13">
        <f>ROUND(AVERAGE(Zinsswaps!AI284:AI367)+'iBoxx Extrapolation'!$I367,2)</f>
        <v>3.79</v>
      </c>
      <c r="AJ367" s="13">
        <f>ROUND(AVERAGE(Zinsswaps!AJ284:AJ367)+'iBoxx Extrapolation'!$I367,2)</f>
        <v>3.78</v>
      </c>
      <c r="AK367" s="13">
        <f>ROUND(AVERAGE(Zinsswaps!AK284:AK367)+'iBoxx Extrapolation'!$I367,2)</f>
        <v>3.77</v>
      </c>
      <c r="AL367" s="13">
        <f>ROUND(AVERAGE(Zinsswaps!AL284:AL367)+'iBoxx Extrapolation'!$I367,2)</f>
        <v>3.76</v>
      </c>
      <c r="AM367" s="13">
        <f>ROUND(AVERAGE(Zinsswaps!AM284:AM367)+'iBoxx Extrapolation'!$I367,2)</f>
        <v>3.75</v>
      </c>
      <c r="AN367" s="13">
        <f>ROUND(AVERAGE(Zinsswaps!AN284:AN367)+'iBoxx Extrapolation'!$I367,2)</f>
        <v>3.73</v>
      </c>
      <c r="AO367" s="13">
        <f>ROUND(AVERAGE(Zinsswaps!AO284:AO367)+'iBoxx Extrapolation'!$I367,2)</f>
        <v>3.72</v>
      </c>
      <c r="AP367" s="13">
        <f>ROUND(AVERAGE(Zinsswaps!AP284:AP367)+'iBoxx Extrapolation'!$I367,2)</f>
        <v>3.7</v>
      </c>
      <c r="AQ367" s="13">
        <f>ROUND(AVERAGE(Zinsswaps!AQ284:AQ367)+'iBoxx Extrapolation'!$I367,2)</f>
        <v>3.68</v>
      </c>
      <c r="AR367" s="13">
        <f>ROUND(AVERAGE(Zinsswaps!AR284:AR367)+'iBoxx Extrapolation'!$I367,2)</f>
        <v>3.66</v>
      </c>
      <c r="AS367" s="13">
        <f>ROUND(AVERAGE(Zinsswaps!AS284:AS367)+'iBoxx Extrapolation'!$I367,2)</f>
        <v>3.64</v>
      </c>
      <c r="AT367" s="13">
        <f>ROUND(AVERAGE(Zinsswaps!AT284:AT367)+'iBoxx Extrapolation'!$I367,2)</f>
        <v>3.63</v>
      </c>
      <c r="AU367" s="13">
        <f>ROUND(AVERAGE(Zinsswaps!AU284:AU367)+'iBoxx Extrapolation'!$I367,2)</f>
        <v>3.61</v>
      </c>
      <c r="AV367" s="13">
        <f>ROUND(AVERAGE(Zinsswaps!AV284:AV367)+'iBoxx Extrapolation'!$I367,2)</f>
        <v>3.59</v>
      </c>
      <c r="AW367" s="13">
        <f>ROUND(AVERAGE(Zinsswaps!AW284:AW367)+'iBoxx Extrapolation'!$I367,2)</f>
        <v>3.58</v>
      </c>
      <c r="AX367" s="13">
        <f>ROUND(AVERAGE(Zinsswaps!AX284:AX367)+'iBoxx Extrapolation'!$I367,2)</f>
        <v>3.56</v>
      </c>
      <c r="AY367" s="13">
        <f>ROUND(AVERAGE(Zinsswaps!AY284:AY367)+'iBoxx Extrapolation'!$I367,2)</f>
        <v>3.55</v>
      </c>
    </row>
    <row r="368" spans="1:51" s="16" customFormat="1" x14ac:dyDescent="0.2">
      <c r="A368" s="12">
        <v>48426</v>
      </c>
      <c r="B368" s="13">
        <f>ROUND(AVERAGE(Zinsswaps!B285:B368)+'iBoxx Extrapolation'!$I368,2)</f>
        <v>2.99</v>
      </c>
      <c r="C368" s="13">
        <f>ROUND(AVERAGE(Zinsswaps!C285:C368)+'iBoxx Extrapolation'!$I368,2)</f>
        <v>3</v>
      </c>
      <c r="D368" s="13">
        <f>ROUND(AVERAGE(Zinsswaps!D285:D368)+'iBoxx Extrapolation'!$I368,2)</f>
        <v>3.05</v>
      </c>
      <c r="E368" s="13">
        <f>ROUND(AVERAGE(Zinsswaps!E285:E368)+'iBoxx Extrapolation'!$I368,2)</f>
        <v>3.12</v>
      </c>
      <c r="F368" s="13">
        <f>ROUND(AVERAGE(Zinsswaps!F285:F368)+'iBoxx Extrapolation'!$I368,2)</f>
        <v>3.19</v>
      </c>
      <c r="G368" s="13">
        <f>ROUND(AVERAGE(Zinsswaps!G285:G368)+'iBoxx Extrapolation'!$I368,2)</f>
        <v>3.27</v>
      </c>
      <c r="H368" s="13">
        <f>ROUND(AVERAGE(Zinsswaps!H285:H368)+'iBoxx Extrapolation'!$I368,2)</f>
        <v>3.34</v>
      </c>
      <c r="I368" s="13">
        <f>ROUND(AVERAGE(Zinsswaps!I285:I368)+'iBoxx Extrapolation'!$I368,2)</f>
        <v>3.41</v>
      </c>
      <c r="J368" s="13">
        <f>ROUND(AVERAGE(Zinsswaps!J285:J368)+'iBoxx Extrapolation'!$I368,2)</f>
        <v>3.48</v>
      </c>
      <c r="K368" s="13">
        <f>ROUND(AVERAGE(Zinsswaps!K285:K368)+'iBoxx Extrapolation'!$I368,2)</f>
        <v>3.54</v>
      </c>
      <c r="L368" s="13">
        <f>ROUND(AVERAGE(Zinsswaps!L285:L368)+'iBoxx Extrapolation'!$I368,2)</f>
        <v>3.6</v>
      </c>
      <c r="M368" s="13">
        <f>ROUND(AVERAGE(Zinsswaps!M285:M368)+'iBoxx Extrapolation'!$I368,2)</f>
        <v>3.65</v>
      </c>
      <c r="N368" s="13">
        <f>ROUND(AVERAGE(Zinsswaps!N285:N368)+'iBoxx Extrapolation'!$I368,2)</f>
        <v>3.7</v>
      </c>
      <c r="O368" s="13">
        <f>ROUND(AVERAGE(Zinsswaps!O285:O368)+'iBoxx Extrapolation'!$I368,2)</f>
        <v>3.74</v>
      </c>
      <c r="P368" s="13">
        <f>ROUND(AVERAGE(Zinsswaps!P285:P368)+'iBoxx Extrapolation'!$I368,2)</f>
        <v>3.78</v>
      </c>
      <c r="Q368" s="13">
        <f>ROUND(AVERAGE(Zinsswaps!Q285:Q368)+'iBoxx Extrapolation'!$I368,2)</f>
        <v>3.81</v>
      </c>
      <c r="R368" s="13">
        <f>ROUND(AVERAGE(Zinsswaps!R285:R368)+'iBoxx Extrapolation'!$I368,2)</f>
        <v>3.83</v>
      </c>
      <c r="S368" s="13">
        <f>ROUND(AVERAGE(Zinsswaps!S285:S368)+'iBoxx Extrapolation'!$I368,2)</f>
        <v>3.85</v>
      </c>
      <c r="T368" s="13">
        <f>ROUND(AVERAGE(Zinsswaps!T285:T368)+'iBoxx Extrapolation'!$I368,2)</f>
        <v>3.87</v>
      </c>
      <c r="U368" s="13">
        <f>ROUND(AVERAGE(Zinsswaps!U285:U368)+'iBoxx Extrapolation'!$I368,2)</f>
        <v>3.89</v>
      </c>
      <c r="V368" s="13">
        <f>ROUND(AVERAGE(Zinsswaps!V285:V368)+'iBoxx Extrapolation'!$I368,2)</f>
        <v>3.89</v>
      </c>
      <c r="W368" s="13">
        <f>ROUND(AVERAGE(Zinsswaps!W285:W368)+'iBoxx Extrapolation'!$I368,2)</f>
        <v>3.89</v>
      </c>
      <c r="X368" s="13">
        <f>ROUND(AVERAGE(Zinsswaps!X285:X368)+'iBoxx Extrapolation'!$I368,2)</f>
        <v>3.89</v>
      </c>
      <c r="Y368" s="13">
        <f>ROUND(AVERAGE(Zinsswaps!Y285:Y368)+'iBoxx Extrapolation'!$I368,2)</f>
        <v>3.89</v>
      </c>
      <c r="Z368" s="13">
        <f>ROUND(AVERAGE(Zinsswaps!Z285:Z368)+'iBoxx Extrapolation'!$I368,2)</f>
        <v>3.89</v>
      </c>
      <c r="AA368" s="13">
        <f>ROUND(AVERAGE(Zinsswaps!AA285:AA368)+'iBoxx Extrapolation'!$I368,2)</f>
        <v>3.88</v>
      </c>
      <c r="AB368" s="13">
        <f>ROUND(AVERAGE(Zinsswaps!AB285:AB368)+'iBoxx Extrapolation'!$I368,2)</f>
        <v>3.87</v>
      </c>
      <c r="AC368" s="13">
        <f>ROUND(AVERAGE(Zinsswaps!AC285:AC368)+'iBoxx Extrapolation'!$I368,2)</f>
        <v>3.87</v>
      </c>
      <c r="AD368" s="13">
        <f>ROUND(AVERAGE(Zinsswaps!AD285:AD368)+'iBoxx Extrapolation'!$I368,2)</f>
        <v>3.86</v>
      </c>
      <c r="AE368" s="13">
        <f>ROUND(AVERAGE(Zinsswaps!AE285:AE368)+'iBoxx Extrapolation'!$I368,2)</f>
        <v>3.85</v>
      </c>
      <c r="AF368" s="13">
        <f>ROUND(AVERAGE(Zinsswaps!AF285:AF368)+'iBoxx Extrapolation'!$I368,2)</f>
        <v>3.84</v>
      </c>
      <c r="AG368" s="13">
        <f>ROUND(AVERAGE(Zinsswaps!AG285:AG368)+'iBoxx Extrapolation'!$I368,2)</f>
        <v>3.82</v>
      </c>
      <c r="AH368" s="13">
        <f>ROUND(AVERAGE(Zinsswaps!AH285:AH368)+'iBoxx Extrapolation'!$I368,2)</f>
        <v>3.81</v>
      </c>
      <c r="AI368" s="13">
        <f>ROUND(AVERAGE(Zinsswaps!AI285:AI368)+'iBoxx Extrapolation'!$I368,2)</f>
        <v>3.79</v>
      </c>
      <c r="AJ368" s="13">
        <f>ROUND(AVERAGE(Zinsswaps!AJ285:AJ368)+'iBoxx Extrapolation'!$I368,2)</f>
        <v>3.78</v>
      </c>
      <c r="AK368" s="13">
        <f>ROUND(AVERAGE(Zinsswaps!AK285:AK368)+'iBoxx Extrapolation'!$I368,2)</f>
        <v>3.77</v>
      </c>
      <c r="AL368" s="13">
        <f>ROUND(AVERAGE(Zinsswaps!AL285:AL368)+'iBoxx Extrapolation'!$I368,2)</f>
        <v>3.76</v>
      </c>
      <c r="AM368" s="13">
        <f>ROUND(AVERAGE(Zinsswaps!AM285:AM368)+'iBoxx Extrapolation'!$I368,2)</f>
        <v>3.75</v>
      </c>
      <c r="AN368" s="13">
        <f>ROUND(AVERAGE(Zinsswaps!AN285:AN368)+'iBoxx Extrapolation'!$I368,2)</f>
        <v>3.74</v>
      </c>
      <c r="AO368" s="13">
        <f>ROUND(AVERAGE(Zinsswaps!AO285:AO368)+'iBoxx Extrapolation'!$I368,2)</f>
        <v>3.73</v>
      </c>
      <c r="AP368" s="13">
        <f>ROUND(AVERAGE(Zinsswaps!AP285:AP368)+'iBoxx Extrapolation'!$I368,2)</f>
        <v>3.71</v>
      </c>
      <c r="AQ368" s="13">
        <f>ROUND(AVERAGE(Zinsswaps!AQ285:AQ368)+'iBoxx Extrapolation'!$I368,2)</f>
        <v>3.69</v>
      </c>
      <c r="AR368" s="13">
        <f>ROUND(AVERAGE(Zinsswaps!AR285:AR368)+'iBoxx Extrapolation'!$I368,2)</f>
        <v>3.66</v>
      </c>
      <c r="AS368" s="13">
        <f>ROUND(AVERAGE(Zinsswaps!AS285:AS368)+'iBoxx Extrapolation'!$I368,2)</f>
        <v>3.65</v>
      </c>
      <c r="AT368" s="13">
        <f>ROUND(AVERAGE(Zinsswaps!AT285:AT368)+'iBoxx Extrapolation'!$I368,2)</f>
        <v>3.63</v>
      </c>
      <c r="AU368" s="13">
        <f>ROUND(AVERAGE(Zinsswaps!AU285:AU368)+'iBoxx Extrapolation'!$I368,2)</f>
        <v>3.61</v>
      </c>
      <c r="AV368" s="13">
        <f>ROUND(AVERAGE(Zinsswaps!AV285:AV368)+'iBoxx Extrapolation'!$I368,2)</f>
        <v>3.59</v>
      </c>
      <c r="AW368" s="13">
        <f>ROUND(AVERAGE(Zinsswaps!AW285:AW368)+'iBoxx Extrapolation'!$I368,2)</f>
        <v>3.58</v>
      </c>
      <c r="AX368" s="13">
        <f>ROUND(AVERAGE(Zinsswaps!AX285:AX368)+'iBoxx Extrapolation'!$I368,2)</f>
        <v>3.56</v>
      </c>
      <c r="AY368" s="13">
        <f>ROUND(AVERAGE(Zinsswaps!AY285:AY368)+'iBoxx Extrapolation'!$I368,2)</f>
        <v>3.55</v>
      </c>
    </row>
    <row r="369" spans="1:51" s="16" customFormat="1" x14ac:dyDescent="0.2">
      <c r="A369" s="12">
        <v>48457</v>
      </c>
      <c r="B369" s="13">
        <f>ROUND(AVERAGE(Zinsswaps!B286:B369)+'iBoxx Extrapolation'!$I369,2)</f>
        <v>2.99</v>
      </c>
      <c r="C369" s="13">
        <f>ROUND(AVERAGE(Zinsswaps!C286:C369)+'iBoxx Extrapolation'!$I369,2)</f>
        <v>3</v>
      </c>
      <c r="D369" s="13">
        <f>ROUND(AVERAGE(Zinsswaps!D286:D369)+'iBoxx Extrapolation'!$I369,2)</f>
        <v>3.05</v>
      </c>
      <c r="E369" s="13">
        <f>ROUND(AVERAGE(Zinsswaps!E286:E369)+'iBoxx Extrapolation'!$I369,2)</f>
        <v>3.12</v>
      </c>
      <c r="F369" s="13">
        <f>ROUND(AVERAGE(Zinsswaps!F286:F369)+'iBoxx Extrapolation'!$I369,2)</f>
        <v>3.19</v>
      </c>
      <c r="G369" s="13">
        <f>ROUND(AVERAGE(Zinsswaps!G286:G369)+'iBoxx Extrapolation'!$I369,2)</f>
        <v>3.27</v>
      </c>
      <c r="H369" s="13">
        <f>ROUND(AVERAGE(Zinsswaps!H286:H369)+'iBoxx Extrapolation'!$I369,2)</f>
        <v>3.34</v>
      </c>
      <c r="I369" s="13">
        <f>ROUND(AVERAGE(Zinsswaps!I286:I369)+'iBoxx Extrapolation'!$I369,2)</f>
        <v>3.41</v>
      </c>
      <c r="J369" s="13">
        <f>ROUND(AVERAGE(Zinsswaps!J286:J369)+'iBoxx Extrapolation'!$I369,2)</f>
        <v>3.48</v>
      </c>
      <c r="K369" s="13">
        <f>ROUND(AVERAGE(Zinsswaps!K286:K369)+'iBoxx Extrapolation'!$I369,2)</f>
        <v>3.54</v>
      </c>
      <c r="L369" s="13">
        <f>ROUND(AVERAGE(Zinsswaps!L286:L369)+'iBoxx Extrapolation'!$I369,2)</f>
        <v>3.6</v>
      </c>
      <c r="M369" s="13">
        <f>ROUND(AVERAGE(Zinsswaps!M286:M369)+'iBoxx Extrapolation'!$I369,2)</f>
        <v>3.65</v>
      </c>
      <c r="N369" s="13">
        <f>ROUND(AVERAGE(Zinsswaps!N286:N369)+'iBoxx Extrapolation'!$I369,2)</f>
        <v>3.7</v>
      </c>
      <c r="O369" s="13">
        <f>ROUND(AVERAGE(Zinsswaps!O286:O369)+'iBoxx Extrapolation'!$I369,2)</f>
        <v>3.75</v>
      </c>
      <c r="P369" s="13">
        <f>ROUND(AVERAGE(Zinsswaps!P286:P369)+'iBoxx Extrapolation'!$I369,2)</f>
        <v>3.78</v>
      </c>
      <c r="Q369" s="13">
        <f>ROUND(AVERAGE(Zinsswaps!Q286:Q369)+'iBoxx Extrapolation'!$I369,2)</f>
        <v>3.81</v>
      </c>
      <c r="R369" s="13">
        <f>ROUND(AVERAGE(Zinsswaps!R286:R369)+'iBoxx Extrapolation'!$I369,2)</f>
        <v>3.83</v>
      </c>
      <c r="S369" s="13">
        <f>ROUND(AVERAGE(Zinsswaps!S286:S369)+'iBoxx Extrapolation'!$I369,2)</f>
        <v>3.85</v>
      </c>
      <c r="T369" s="13">
        <f>ROUND(AVERAGE(Zinsswaps!T286:T369)+'iBoxx Extrapolation'!$I369,2)</f>
        <v>3.87</v>
      </c>
      <c r="U369" s="13">
        <f>ROUND(AVERAGE(Zinsswaps!U286:U369)+'iBoxx Extrapolation'!$I369,2)</f>
        <v>3.89</v>
      </c>
      <c r="V369" s="13">
        <f>ROUND(AVERAGE(Zinsswaps!V286:V369)+'iBoxx Extrapolation'!$I369,2)</f>
        <v>3.89</v>
      </c>
      <c r="W369" s="13">
        <f>ROUND(AVERAGE(Zinsswaps!W286:W369)+'iBoxx Extrapolation'!$I369,2)</f>
        <v>3.89</v>
      </c>
      <c r="X369" s="13">
        <f>ROUND(AVERAGE(Zinsswaps!X286:X369)+'iBoxx Extrapolation'!$I369,2)</f>
        <v>3.89</v>
      </c>
      <c r="Y369" s="13">
        <f>ROUND(AVERAGE(Zinsswaps!Y286:Y369)+'iBoxx Extrapolation'!$I369,2)</f>
        <v>3.89</v>
      </c>
      <c r="Z369" s="13">
        <f>ROUND(AVERAGE(Zinsswaps!Z286:Z369)+'iBoxx Extrapolation'!$I369,2)</f>
        <v>3.89</v>
      </c>
      <c r="AA369" s="13">
        <f>ROUND(AVERAGE(Zinsswaps!AA286:AA369)+'iBoxx Extrapolation'!$I369,2)</f>
        <v>3.88</v>
      </c>
      <c r="AB369" s="13">
        <f>ROUND(AVERAGE(Zinsswaps!AB286:AB369)+'iBoxx Extrapolation'!$I369,2)</f>
        <v>3.88</v>
      </c>
      <c r="AC369" s="13">
        <f>ROUND(AVERAGE(Zinsswaps!AC286:AC369)+'iBoxx Extrapolation'!$I369,2)</f>
        <v>3.87</v>
      </c>
      <c r="AD369" s="13">
        <f>ROUND(AVERAGE(Zinsswaps!AD286:AD369)+'iBoxx Extrapolation'!$I369,2)</f>
        <v>3.86</v>
      </c>
      <c r="AE369" s="13">
        <f>ROUND(AVERAGE(Zinsswaps!AE286:AE369)+'iBoxx Extrapolation'!$I369,2)</f>
        <v>3.85</v>
      </c>
      <c r="AF369" s="13">
        <f>ROUND(AVERAGE(Zinsswaps!AF286:AF369)+'iBoxx Extrapolation'!$I369,2)</f>
        <v>3.84</v>
      </c>
      <c r="AG369" s="13">
        <f>ROUND(AVERAGE(Zinsswaps!AG286:AG369)+'iBoxx Extrapolation'!$I369,2)</f>
        <v>3.82</v>
      </c>
      <c r="AH369" s="13">
        <f>ROUND(AVERAGE(Zinsswaps!AH286:AH369)+'iBoxx Extrapolation'!$I369,2)</f>
        <v>3.81</v>
      </c>
      <c r="AI369" s="13">
        <f>ROUND(AVERAGE(Zinsswaps!AI286:AI369)+'iBoxx Extrapolation'!$I369,2)</f>
        <v>3.79</v>
      </c>
      <c r="AJ369" s="13">
        <f>ROUND(AVERAGE(Zinsswaps!AJ286:AJ369)+'iBoxx Extrapolation'!$I369,2)</f>
        <v>3.78</v>
      </c>
      <c r="AK369" s="13">
        <f>ROUND(AVERAGE(Zinsswaps!AK286:AK369)+'iBoxx Extrapolation'!$I369,2)</f>
        <v>3.77</v>
      </c>
      <c r="AL369" s="13">
        <f>ROUND(AVERAGE(Zinsswaps!AL286:AL369)+'iBoxx Extrapolation'!$I369,2)</f>
        <v>3.76</v>
      </c>
      <c r="AM369" s="13">
        <f>ROUND(AVERAGE(Zinsswaps!AM286:AM369)+'iBoxx Extrapolation'!$I369,2)</f>
        <v>3.75</v>
      </c>
      <c r="AN369" s="13">
        <f>ROUND(AVERAGE(Zinsswaps!AN286:AN369)+'iBoxx Extrapolation'!$I369,2)</f>
        <v>3.74</v>
      </c>
      <c r="AO369" s="13">
        <f>ROUND(AVERAGE(Zinsswaps!AO286:AO369)+'iBoxx Extrapolation'!$I369,2)</f>
        <v>3.73</v>
      </c>
      <c r="AP369" s="13">
        <f>ROUND(AVERAGE(Zinsswaps!AP286:AP369)+'iBoxx Extrapolation'!$I369,2)</f>
        <v>3.71</v>
      </c>
      <c r="AQ369" s="13">
        <f>ROUND(AVERAGE(Zinsswaps!AQ286:AQ369)+'iBoxx Extrapolation'!$I369,2)</f>
        <v>3.69</v>
      </c>
      <c r="AR369" s="13">
        <f>ROUND(AVERAGE(Zinsswaps!AR286:AR369)+'iBoxx Extrapolation'!$I369,2)</f>
        <v>3.66</v>
      </c>
      <c r="AS369" s="13">
        <f>ROUND(AVERAGE(Zinsswaps!AS286:AS369)+'iBoxx Extrapolation'!$I369,2)</f>
        <v>3.65</v>
      </c>
      <c r="AT369" s="13">
        <f>ROUND(AVERAGE(Zinsswaps!AT286:AT369)+'iBoxx Extrapolation'!$I369,2)</f>
        <v>3.63</v>
      </c>
      <c r="AU369" s="13">
        <f>ROUND(AVERAGE(Zinsswaps!AU286:AU369)+'iBoxx Extrapolation'!$I369,2)</f>
        <v>3.61</v>
      </c>
      <c r="AV369" s="13">
        <f>ROUND(AVERAGE(Zinsswaps!AV286:AV369)+'iBoxx Extrapolation'!$I369,2)</f>
        <v>3.59</v>
      </c>
      <c r="AW369" s="13">
        <f>ROUND(AVERAGE(Zinsswaps!AW286:AW369)+'iBoxx Extrapolation'!$I369,2)</f>
        <v>3.58</v>
      </c>
      <c r="AX369" s="13">
        <f>ROUND(AVERAGE(Zinsswaps!AX286:AX369)+'iBoxx Extrapolation'!$I369,2)</f>
        <v>3.56</v>
      </c>
      <c r="AY369" s="13">
        <f>ROUND(AVERAGE(Zinsswaps!AY286:AY369)+'iBoxx Extrapolation'!$I369,2)</f>
        <v>3.55</v>
      </c>
    </row>
    <row r="370" spans="1:51" s="16" customFormat="1" x14ac:dyDescent="0.2">
      <c r="A370" s="12">
        <v>48487</v>
      </c>
      <c r="B370" s="13">
        <f>ROUND(AVERAGE(Zinsswaps!B287:B370)+'iBoxx Extrapolation'!$I370,2)</f>
        <v>2.99</v>
      </c>
      <c r="C370" s="13">
        <f>ROUND(AVERAGE(Zinsswaps!C287:C370)+'iBoxx Extrapolation'!$I370,2)</f>
        <v>3</v>
      </c>
      <c r="D370" s="13">
        <f>ROUND(AVERAGE(Zinsswaps!D287:D370)+'iBoxx Extrapolation'!$I370,2)</f>
        <v>3.05</v>
      </c>
      <c r="E370" s="13">
        <f>ROUND(AVERAGE(Zinsswaps!E287:E370)+'iBoxx Extrapolation'!$I370,2)</f>
        <v>3.12</v>
      </c>
      <c r="F370" s="13">
        <f>ROUND(AVERAGE(Zinsswaps!F287:F370)+'iBoxx Extrapolation'!$I370,2)</f>
        <v>3.19</v>
      </c>
      <c r="G370" s="13">
        <f>ROUND(AVERAGE(Zinsswaps!G287:G370)+'iBoxx Extrapolation'!$I370,2)</f>
        <v>3.27</v>
      </c>
      <c r="H370" s="13">
        <f>ROUND(AVERAGE(Zinsswaps!H287:H370)+'iBoxx Extrapolation'!$I370,2)</f>
        <v>3.34</v>
      </c>
      <c r="I370" s="13">
        <f>ROUND(AVERAGE(Zinsswaps!I287:I370)+'iBoxx Extrapolation'!$I370,2)</f>
        <v>3.41</v>
      </c>
      <c r="J370" s="13">
        <f>ROUND(AVERAGE(Zinsswaps!J287:J370)+'iBoxx Extrapolation'!$I370,2)</f>
        <v>3.48</v>
      </c>
      <c r="K370" s="13">
        <f>ROUND(AVERAGE(Zinsswaps!K287:K370)+'iBoxx Extrapolation'!$I370,2)</f>
        <v>3.54</v>
      </c>
      <c r="L370" s="13">
        <f>ROUND(AVERAGE(Zinsswaps!L287:L370)+'iBoxx Extrapolation'!$I370,2)</f>
        <v>3.6</v>
      </c>
      <c r="M370" s="13">
        <f>ROUND(AVERAGE(Zinsswaps!M287:M370)+'iBoxx Extrapolation'!$I370,2)</f>
        <v>3.65</v>
      </c>
      <c r="N370" s="13">
        <f>ROUND(AVERAGE(Zinsswaps!N287:N370)+'iBoxx Extrapolation'!$I370,2)</f>
        <v>3.7</v>
      </c>
      <c r="O370" s="13">
        <f>ROUND(AVERAGE(Zinsswaps!O287:O370)+'iBoxx Extrapolation'!$I370,2)</f>
        <v>3.75</v>
      </c>
      <c r="P370" s="13">
        <f>ROUND(AVERAGE(Zinsswaps!P287:P370)+'iBoxx Extrapolation'!$I370,2)</f>
        <v>3.78</v>
      </c>
      <c r="Q370" s="13">
        <f>ROUND(AVERAGE(Zinsswaps!Q287:Q370)+'iBoxx Extrapolation'!$I370,2)</f>
        <v>3.81</v>
      </c>
      <c r="R370" s="13">
        <f>ROUND(AVERAGE(Zinsswaps!R287:R370)+'iBoxx Extrapolation'!$I370,2)</f>
        <v>3.83</v>
      </c>
      <c r="S370" s="13">
        <f>ROUND(AVERAGE(Zinsswaps!S287:S370)+'iBoxx Extrapolation'!$I370,2)</f>
        <v>3.85</v>
      </c>
      <c r="T370" s="13">
        <f>ROUND(AVERAGE(Zinsswaps!T287:T370)+'iBoxx Extrapolation'!$I370,2)</f>
        <v>3.87</v>
      </c>
      <c r="U370" s="13">
        <f>ROUND(AVERAGE(Zinsswaps!U287:U370)+'iBoxx Extrapolation'!$I370,2)</f>
        <v>3.89</v>
      </c>
      <c r="V370" s="13">
        <f>ROUND(AVERAGE(Zinsswaps!V287:V370)+'iBoxx Extrapolation'!$I370,2)</f>
        <v>3.89</v>
      </c>
      <c r="W370" s="13">
        <f>ROUND(AVERAGE(Zinsswaps!W287:W370)+'iBoxx Extrapolation'!$I370,2)</f>
        <v>3.89</v>
      </c>
      <c r="X370" s="13">
        <f>ROUND(AVERAGE(Zinsswaps!X287:X370)+'iBoxx Extrapolation'!$I370,2)</f>
        <v>3.89</v>
      </c>
      <c r="Y370" s="13">
        <f>ROUND(AVERAGE(Zinsswaps!Y287:Y370)+'iBoxx Extrapolation'!$I370,2)</f>
        <v>3.89</v>
      </c>
      <c r="Z370" s="13">
        <f>ROUND(AVERAGE(Zinsswaps!Z287:Z370)+'iBoxx Extrapolation'!$I370,2)</f>
        <v>3.89</v>
      </c>
      <c r="AA370" s="13">
        <f>ROUND(AVERAGE(Zinsswaps!AA287:AA370)+'iBoxx Extrapolation'!$I370,2)</f>
        <v>3.89</v>
      </c>
      <c r="AB370" s="13">
        <f>ROUND(AVERAGE(Zinsswaps!AB287:AB370)+'iBoxx Extrapolation'!$I370,2)</f>
        <v>3.88</v>
      </c>
      <c r="AC370" s="13">
        <f>ROUND(AVERAGE(Zinsswaps!AC287:AC370)+'iBoxx Extrapolation'!$I370,2)</f>
        <v>3.87</v>
      </c>
      <c r="AD370" s="13">
        <f>ROUND(AVERAGE(Zinsswaps!AD287:AD370)+'iBoxx Extrapolation'!$I370,2)</f>
        <v>3.86</v>
      </c>
      <c r="AE370" s="13">
        <f>ROUND(AVERAGE(Zinsswaps!AE287:AE370)+'iBoxx Extrapolation'!$I370,2)</f>
        <v>3.86</v>
      </c>
      <c r="AF370" s="13">
        <f>ROUND(AVERAGE(Zinsswaps!AF287:AF370)+'iBoxx Extrapolation'!$I370,2)</f>
        <v>3.84</v>
      </c>
      <c r="AG370" s="13">
        <f>ROUND(AVERAGE(Zinsswaps!AG287:AG370)+'iBoxx Extrapolation'!$I370,2)</f>
        <v>3.82</v>
      </c>
      <c r="AH370" s="13">
        <f>ROUND(AVERAGE(Zinsswaps!AH287:AH370)+'iBoxx Extrapolation'!$I370,2)</f>
        <v>3.81</v>
      </c>
      <c r="AI370" s="13">
        <f>ROUND(AVERAGE(Zinsswaps!AI287:AI370)+'iBoxx Extrapolation'!$I370,2)</f>
        <v>3.8</v>
      </c>
      <c r="AJ370" s="13">
        <f>ROUND(AVERAGE(Zinsswaps!AJ287:AJ370)+'iBoxx Extrapolation'!$I370,2)</f>
        <v>3.78</v>
      </c>
      <c r="AK370" s="13">
        <f>ROUND(AVERAGE(Zinsswaps!AK287:AK370)+'iBoxx Extrapolation'!$I370,2)</f>
        <v>3.77</v>
      </c>
      <c r="AL370" s="13">
        <f>ROUND(AVERAGE(Zinsswaps!AL287:AL370)+'iBoxx Extrapolation'!$I370,2)</f>
        <v>3.76</v>
      </c>
      <c r="AM370" s="13">
        <f>ROUND(AVERAGE(Zinsswaps!AM287:AM370)+'iBoxx Extrapolation'!$I370,2)</f>
        <v>3.75</v>
      </c>
      <c r="AN370" s="13">
        <f>ROUND(AVERAGE(Zinsswaps!AN287:AN370)+'iBoxx Extrapolation'!$I370,2)</f>
        <v>3.74</v>
      </c>
      <c r="AO370" s="13">
        <f>ROUND(AVERAGE(Zinsswaps!AO287:AO370)+'iBoxx Extrapolation'!$I370,2)</f>
        <v>3.73</v>
      </c>
      <c r="AP370" s="13">
        <f>ROUND(AVERAGE(Zinsswaps!AP287:AP370)+'iBoxx Extrapolation'!$I370,2)</f>
        <v>3.71</v>
      </c>
      <c r="AQ370" s="13">
        <f>ROUND(AVERAGE(Zinsswaps!AQ287:AQ370)+'iBoxx Extrapolation'!$I370,2)</f>
        <v>3.69</v>
      </c>
      <c r="AR370" s="13">
        <f>ROUND(AVERAGE(Zinsswaps!AR287:AR370)+'iBoxx Extrapolation'!$I370,2)</f>
        <v>3.67</v>
      </c>
      <c r="AS370" s="13">
        <f>ROUND(AVERAGE(Zinsswaps!AS287:AS370)+'iBoxx Extrapolation'!$I370,2)</f>
        <v>3.65</v>
      </c>
      <c r="AT370" s="13">
        <f>ROUND(AVERAGE(Zinsswaps!AT287:AT370)+'iBoxx Extrapolation'!$I370,2)</f>
        <v>3.63</v>
      </c>
      <c r="AU370" s="13">
        <f>ROUND(AVERAGE(Zinsswaps!AU287:AU370)+'iBoxx Extrapolation'!$I370,2)</f>
        <v>3.61</v>
      </c>
      <c r="AV370" s="13">
        <f>ROUND(AVERAGE(Zinsswaps!AV287:AV370)+'iBoxx Extrapolation'!$I370,2)</f>
        <v>3.59</v>
      </c>
      <c r="AW370" s="13">
        <f>ROUND(AVERAGE(Zinsswaps!AW287:AW370)+'iBoxx Extrapolation'!$I370,2)</f>
        <v>3.58</v>
      </c>
      <c r="AX370" s="13">
        <f>ROUND(AVERAGE(Zinsswaps!AX287:AX370)+'iBoxx Extrapolation'!$I370,2)</f>
        <v>3.56</v>
      </c>
      <c r="AY370" s="13">
        <f>ROUND(AVERAGE(Zinsswaps!AY287:AY370)+'iBoxx Extrapolation'!$I370,2)</f>
        <v>3.55</v>
      </c>
    </row>
    <row r="371" spans="1:51" s="16" customFormat="1" x14ac:dyDescent="0.2">
      <c r="A371" s="12">
        <v>48518</v>
      </c>
      <c r="B371" s="13">
        <f>ROUND(AVERAGE(Zinsswaps!B288:B371)+'iBoxx Extrapolation'!$I371,2)</f>
        <v>2.99</v>
      </c>
      <c r="C371" s="13">
        <f>ROUND(AVERAGE(Zinsswaps!C288:C371)+'iBoxx Extrapolation'!$I371,2)</f>
        <v>3</v>
      </c>
      <c r="D371" s="13">
        <f>ROUND(AVERAGE(Zinsswaps!D288:D371)+'iBoxx Extrapolation'!$I371,2)</f>
        <v>3.05</v>
      </c>
      <c r="E371" s="13">
        <f>ROUND(AVERAGE(Zinsswaps!E288:E371)+'iBoxx Extrapolation'!$I371,2)</f>
        <v>3.12</v>
      </c>
      <c r="F371" s="13">
        <f>ROUND(AVERAGE(Zinsswaps!F288:F371)+'iBoxx Extrapolation'!$I371,2)</f>
        <v>3.19</v>
      </c>
      <c r="G371" s="13">
        <f>ROUND(AVERAGE(Zinsswaps!G288:G371)+'iBoxx Extrapolation'!$I371,2)</f>
        <v>3.27</v>
      </c>
      <c r="H371" s="13">
        <f>ROUND(AVERAGE(Zinsswaps!H288:H371)+'iBoxx Extrapolation'!$I371,2)</f>
        <v>3.34</v>
      </c>
      <c r="I371" s="13">
        <f>ROUND(AVERAGE(Zinsswaps!I288:I371)+'iBoxx Extrapolation'!$I371,2)</f>
        <v>3.41</v>
      </c>
      <c r="J371" s="13">
        <f>ROUND(AVERAGE(Zinsswaps!J288:J371)+'iBoxx Extrapolation'!$I371,2)</f>
        <v>3.48</v>
      </c>
      <c r="K371" s="13">
        <f>ROUND(AVERAGE(Zinsswaps!K288:K371)+'iBoxx Extrapolation'!$I371,2)</f>
        <v>3.54</v>
      </c>
      <c r="L371" s="13">
        <f>ROUND(AVERAGE(Zinsswaps!L288:L371)+'iBoxx Extrapolation'!$I371,2)</f>
        <v>3.6</v>
      </c>
      <c r="M371" s="13">
        <f>ROUND(AVERAGE(Zinsswaps!M288:M371)+'iBoxx Extrapolation'!$I371,2)</f>
        <v>3.65</v>
      </c>
      <c r="N371" s="13">
        <f>ROUND(AVERAGE(Zinsswaps!N288:N371)+'iBoxx Extrapolation'!$I371,2)</f>
        <v>3.71</v>
      </c>
      <c r="O371" s="13">
        <f>ROUND(AVERAGE(Zinsswaps!O288:O371)+'iBoxx Extrapolation'!$I371,2)</f>
        <v>3.75</v>
      </c>
      <c r="P371" s="13">
        <f>ROUND(AVERAGE(Zinsswaps!P288:P371)+'iBoxx Extrapolation'!$I371,2)</f>
        <v>3.79</v>
      </c>
      <c r="Q371" s="13">
        <f>ROUND(AVERAGE(Zinsswaps!Q288:Q371)+'iBoxx Extrapolation'!$I371,2)</f>
        <v>3.81</v>
      </c>
      <c r="R371" s="13">
        <f>ROUND(AVERAGE(Zinsswaps!R288:R371)+'iBoxx Extrapolation'!$I371,2)</f>
        <v>3.83</v>
      </c>
      <c r="S371" s="13">
        <f>ROUND(AVERAGE(Zinsswaps!S288:S371)+'iBoxx Extrapolation'!$I371,2)</f>
        <v>3.86</v>
      </c>
      <c r="T371" s="13">
        <f>ROUND(AVERAGE(Zinsswaps!T288:T371)+'iBoxx Extrapolation'!$I371,2)</f>
        <v>3.87</v>
      </c>
      <c r="U371" s="13">
        <f>ROUND(AVERAGE(Zinsswaps!U288:U371)+'iBoxx Extrapolation'!$I371,2)</f>
        <v>3.89</v>
      </c>
      <c r="V371" s="13">
        <f>ROUND(AVERAGE(Zinsswaps!V288:V371)+'iBoxx Extrapolation'!$I371,2)</f>
        <v>3.89</v>
      </c>
      <c r="W371" s="13">
        <f>ROUND(AVERAGE(Zinsswaps!W288:W371)+'iBoxx Extrapolation'!$I371,2)</f>
        <v>3.89</v>
      </c>
      <c r="X371" s="13">
        <f>ROUND(AVERAGE(Zinsswaps!X288:X371)+'iBoxx Extrapolation'!$I371,2)</f>
        <v>3.89</v>
      </c>
      <c r="Y371" s="13">
        <f>ROUND(AVERAGE(Zinsswaps!Y288:Y371)+'iBoxx Extrapolation'!$I371,2)</f>
        <v>3.89</v>
      </c>
      <c r="Z371" s="13">
        <f>ROUND(AVERAGE(Zinsswaps!Z288:Z371)+'iBoxx Extrapolation'!$I371,2)</f>
        <v>3.9</v>
      </c>
      <c r="AA371" s="13">
        <f>ROUND(AVERAGE(Zinsswaps!AA288:AA371)+'iBoxx Extrapolation'!$I371,2)</f>
        <v>3.89</v>
      </c>
      <c r="AB371" s="13">
        <f>ROUND(AVERAGE(Zinsswaps!AB288:AB371)+'iBoxx Extrapolation'!$I371,2)</f>
        <v>3.88</v>
      </c>
      <c r="AC371" s="13">
        <f>ROUND(AVERAGE(Zinsswaps!AC288:AC371)+'iBoxx Extrapolation'!$I371,2)</f>
        <v>3.87</v>
      </c>
      <c r="AD371" s="13">
        <f>ROUND(AVERAGE(Zinsswaps!AD288:AD371)+'iBoxx Extrapolation'!$I371,2)</f>
        <v>3.87</v>
      </c>
      <c r="AE371" s="13">
        <f>ROUND(AVERAGE(Zinsswaps!AE288:AE371)+'iBoxx Extrapolation'!$I371,2)</f>
        <v>3.86</v>
      </c>
      <c r="AF371" s="13">
        <f>ROUND(AVERAGE(Zinsswaps!AF288:AF371)+'iBoxx Extrapolation'!$I371,2)</f>
        <v>3.84</v>
      </c>
      <c r="AG371" s="13">
        <f>ROUND(AVERAGE(Zinsswaps!AG288:AG371)+'iBoxx Extrapolation'!$I371,2)</f>
        <v>3.83</v>
      </c>
      <c r="AH371" s="13">
        <f>ROUND(AVERAGE(Zinsswaps!AH288:AH371)+'iBoxx Extrapolation'!$I371,2)</f>
        <v>3.81</v>
      </c>
      <c r="AI371" s="13">
        <f>ROUND(AVERAGE(Zinsswaps!AI288:AI371)+'iBoxx Extrapolation'!$I371,2)</f>
        <v>3.8</v>
      </c>
      <c r="AJ371" s="13">
        <f>ROUND(AVERAGE(Zinsswaps!AJ288:AJ371)+'iBoxx Extrapolation'!$I371,2)</f>
        <v>3.79</v>
      </c>
      <c r="AK371" s="13">
        <f>ROUND(AVERAGE(Zinsswaps!AK288:AK371)+'iBoxx Extrapolation'!$I371,2)</f>
        <v>3.77</v>
      </c>
      <c r="AL371" s="13">
        <f>ROUND(AVERAGE(Zinsswaps!AL288:AL371)+'iBoxx Extrapolation'!$I371,2)</f>
        <v>3.76</v>
      </c>
      <c r="AM371" s="13">
        <f>ROUND(AVERAGE(Zinsswaps!AM288:AM371)+'iBoxx Extrapolation'!$I371,2)</f>
        <v>3.75</v>
      </c>
      <c r="AN371" s="13">
        <f>ROUND(AVERAGE(Zinsswaps!AN288:AN371)+'iBoxx Extrapolation'!$I371,2)</f>
        <v>3.74</v>
      </c>
      <c r="AO371" s="13">
        <f>ROUND(AVERAGE(Zinsswaps!AO288:AO371)+'iBoxx Extrapolation'!$I371,2)</f>
        <v>3.73</v>
      </c>
      <c r="AP371" s="13">
        <f>ROUND(AVERAGE(Zinsswaps!AP288:AP371)+'iBoxx Extrapolation'!$I371,2)</f>
        <v>3.71</v>
      </c>
      <c r="AQ371" s="13">
        <f>ROUND(AVERAGE(Zinsswaps!AQ288:AQ371)+'iBoxx Extrapolation'!$I371,2)</f>
        <v>3.69</v>
      </c>
      <c r="AR371" s="13">
        <f>ROUND(AVERAGE(Zinsswaps!AR288:AR371)+'iBoxx Extrapolation'!$I371,2)</f>
        <v>3.67</v>
      </c>
      <c r="AS371" s="13">
        <f>ROUND(AVERAGE(Zinsswaps!AS288:AS371)+'iBoxx Extrapolation'!$I371,2)</f>
        <v>3.65</v>
      </c>
      <c r="AT371" s="13">
        <f>ROUND(AVERAGE(Zinsswaps!AT288:AT371)+'iBoxx Extrapolation'!$I371,2)</f>
        <v>3.63</v>
      </c>
      <c r="AU371" s="13">
        <f>ROUND(AVERAGE(Zinsswaps!AU288:AU371)+'iBoxx Extrapolation'!$I371,2)</f>
        <v>3.61</v>
      </c>
      <c r="AV371" s="13">
        <f>ROUND(AVERAGE(Zinsswaps!AV288:AV371)+'iBoxx Extrapolation'!$I371,2)</f>
        <v>3.6</v>
      </c>
      <c r="AW371" s="13">
        <f>ROUND(AVERAGE(Zinsswaps!AW288:AW371)+'iBoxx Extrapolation'!$I371,2)</f>
        <v>3.58</v>
      </c>
      <c r="AX371" s="13">
        <f>ROUND(AVERAGE(Zinsswaps!AX288:AX371)+'iBoxx Extrapolation'!$I371,2)</f>
        <v>3.56</v>
      </c>
      <c r="AY371" s="13">
        <f>ROUND(AVERAGE(Zinsswaps!AY288:AY371)+'iBoxx Extrapolation'!$I371,2)</f>
        <v>3.55</v>
      </c>
    </row>
    <row r="372" spans="1:51" s="16" customFormat="1" x14ac:dyDescent="0.2">
      <c r="A372" s="12">
        <v>48548</v>
      </c>
      <c r="B372" s="13">
        <f>ROUND(AVERAGE(Zinsswaps!B289:B372)+'iBoxx Extrapolation'!$I372,2)</f>
        <v>2.99</v>
      </c>
      <c r="C372" s="13">
        <f>ROUND(AVERAGE(Zinsswaps!C289:C372)+'iBoxx Extrapolation'!$I372,2)</f>
        <v>3</v>
      </c>
      <c r="D372" s="13">
        <f>ROUND(AVERAGE(Zinsswaps!D289:D372)+'iBoxx Extrapolation'!$I372,2)</f>
        <v>3.05</v>
      </c>
      <c r="E372" s="13">
        <f>ROUND(AVERAGE(Zinsswaps!E289:E372)+'iBoxx Extrapolation'!$I372,2)</f>
        <v>3.12</v>
      </c>
      <c r="F372" s="13">
        <f>ROUND(AVERAGE(Zinsswaps!F289:F372)+'iBoxx Extrapolation'!$I372,2)</f>
        <v>3.19</v>
      </c>
      <c r="G372" s="13">
        <f>ROUND(AVERAGE(Zinsswaps!G289:G372)+'iBoxx Extrapolation'!$I372,2)</f>
        <v>3.27</v>
      </c>
      <c r="H372" s="13">
        <f>ROUND(AVERAGE(Zinsswaps!H289:H372)+'iBoxx Extrapolation'!$I372,2)</f>
        <v>3.34</v>
      </c>
      <c r="I372" s="13">
        <f>ROUND(AVERAGE(Zinsswaps!I289:I372)+'iBoxx Extrapolation'!$I372,2)</f>
        <v>3.41</v>
      </c>
      <c r="J372" s="13">
        <f>ROUND(AVERAGE(Zinsswaps!J289:J372)+'iBoxx Extrapolation'!$I372,2)</f>
        <v>3.48</v>
      </c>
      <c r="K372" s="13">
        <f>ROUND(AVERAGE(Zinsswaps!K289:K372)+'iBoxx Extrapolation'!$I372,2)</f>
        <v>3.54</v>
      </c>
      <c r="L372" s="13">
        <f>ROUND(AVERAGE(Zinsswaps!L289:L372)+'iBoxx Extrapolation'!$I372,2)</f>
        <v>3.6</v>
      </c>
      <c r="M372" s="13">
        <f>ROUND(AVERAGE(Zinsswaps!M289:M372)+'iBoxx Extrapolation'!$I372,2)</f>
        <v>3.65</v>
      </c>
      <c r="N372" s="13">
        <f>ROUND(AVERAGE(Zinsswaps!N289:N372)+'iBoxx Extrapolation'!$I372,2)</f>
        <v>3.71</v>
      </c>
      <c r="O372" s="13">
        <f>ROUND(AVERAGE(Zinsswaps!O289:O372)+'iBoxx Extrapolation'!$I372,2)</f>
        <v>3.75</v>
      </c>
      <c r="P372" s="13">
        <f>ROUND(AVERAGE(Zinsswaps!P289:P372)+'iBoxx Extrapolation'!$I372,2)</f>
        <v>3.79</v>
      </c>
      <c r="Q372" s="13">
        <f>ROUND(AVERAGE(Zinsswaps!Q289:Q372)+'iBoxx Extrapolation'!$I372,2)</f>
        <v>3.81</v>
      </c>
      <c r="R372" s="13">
        <f>ROUND(AVERAGE(Zinsswaps!R289:R372)+'iBoxx Extrapolation'!$I372,2)</f>
        <v>3.83</v>
      </c>
      <c r="S372" s="13">
        <f>ROUND(AVERAGE(Zinsswaps!S289:S372)+'iBoxx Extrapolation'!$I372,2)</f>
        <v>3.86</v>
      </c>
      <c r="T372" s="13">
        <f>ROUND(AVERAGE(Zinsswaps!T289:T372)+'iBoxx Extrapolation'!$I372,2)</f>
        <v>3.87</v>
      </c>
      <c r="U372" s="13">
        <f>ROUND(AVERAGE(Zinsswaps!U289:U372)+'iBoxx Extrapolation'!$I372,2)</f>
        <v>3.89</v>
      </c>
      <c r="V372" s="13">
        <f>ROUND(AVERAGE(Zinsswaps!V289:V372)+'iBoxx Extrapolation'!$I372,2)</f>
        <v>3.89</v>
      </c>
      <c r="W372" s="13">
        <f>ROUND(AVERAGE(Zinsswaps!W289:W372)+'iBoxx Extrapolation'!$I372,2)</f>
        <v>3.89</v>
      </c>
      <c r="X372" s="13">
        <f>ROUND(AVERAGE(Zinsswaps!X289:X372)+'iBoxx Extrapolation'!$I372,2)</f>
        <v>3.89</v>
      </c>
      <c r="Y372" s="13">
        <f>ROUND(AVERAGE(Zinsswaps!Y289:Y372)+'iBoxx Extrapolation'!$I372,2)</f>
        <v>3.89</v>
      </c>
      <c r="Z372" s="13">
        <f>ROUND(AVERAGE(Zinsswaps!Z289:Z372)+'iBoxx Extrapolation'!$I372,2)</f>
        <v>3.9</v>
      </c>
      <c r="AA372" s="13">
        <f>ROUND(AVERAGE(Zinsswaps!AA289:AA372)+'iBoxx Extrapolation'!$I372,2)</f>
        <v>3.89</v>
      </c>
      <c r="AB372" s="13">
        <f>ROUND(AVERAGE(Zinsswaps!AB289:AB372)+'iBoxx Extrapolation'!$I372,2)</f>
        <v>3.88</v>
      </c>
      <c r="AC372" s="13">
        <f>ROUND(AVERAGE(Zinsswaps!AC289:AC372)+'iBoxx Extrapolation'!$I372,2)</f>
        <v>3.87</v>
      </c>
      <c r="AD372" s="13">
        <f>ROUND(AVERAGE(Zinsswaps!AD289:AD372)+'iBoxx Extrapolation'!$I372,2)</f>
        <v>3.86</v>
      </c>
      <c r="AE372" s="13">
        <f>ROUND(AVERAGE(Zinsswaps!AE289:AE372)+'iBoxx Extrapolation'!$I372,2)</f>
        <v>3.86</v>
      </c>
      <c r="AF372" s="13">
        <f>ROUND(AVERAGE(Zinsswaps!AF289:AF372)+'iBoxx Extrapolation'!$I372,2)</f>
        <v>3.84</v>
      </c>
      <c r="AG372" s="13">
        <f>ROUND(AVERAGE(Zinsswaps!AG289:AG372)+'iBoxx Extrapolation'!$I372,2)</f>
        <v>3.83</v>
      </c>
      <c r="AH372" s="13">
        <f>ROUND(AVERAGE(Zinsswaps!AH289:AH372)+'iBoxx Extrapolation'!$I372,2)</f>
        <v>3.81</v>
      </c>
      <c r="AI372" s="13">
        <f>ROUND(AVERAGE(Zinsswaps!AI289:AI372)+'iBoxx Extrapolation'!$I372,2)</f>
        <v>3.8</v>
      </c>
      <c r="AJ372" s="13">
        <f>ROUND(AVERAGE(Zinsswaps!AJ289:AJ372)+'iBoxx Extrapolation'!$I372,2)</f>
        <v>3.79</v>
      </c>
      <c r="AK372" s="13">
        <f>ROUND(AVERAGE(Zinsswaps!AK289:AK372)+'iBoxx Extrapolation'!$I372,2)</f>
        <v>3.77</v>
      </c>
      <c r="AL372" s="13">
        <f>ROUND(AVERAGE(Zinsswaps!AL289:AL372)+'iBoxx Extrapolation'!$I372,2)</f>
        <v>3.76</v>
      </c>
      <c r="AM372" s="13">
        <f>ROUND(AVERAGE(Zinsswaps!AM289:AM372)+'iBoxx Extrapolation'!$I372,2)</f>
        <v>3.75</v>
      </c>
      <c r="AN372" s="13">
        <f>ROUND(AVERAGE(Zinsswaps!AN289:AN372)+'iBoxx Extrapolation'!$I372,2)</f>
        <v>3.74</v>
      </c>
      <c r="AO372" s="13">
        <f>ROUND(AVERAGE(Zinsswaps!AO289:AO372)+'iBoxx Extrapolation'!$I372,2)</f>
        <v>3.73</v>
      </c>
      <c r="AP372" s="13">
        <f>ROUND(AVERAGE(Zinsswaps!AP289:AP372)+'iBoxx Extrapolation'!$I372,2)</f>
        <v>3.71</v>
      </c>
      <c r="AQ372" s="13">
        <f>ROUND(AVERAGE(Zinsswaps!AQ289:AQ372)+'iBoxx Extrapolation'!$I372,2)</f>
        <v>3.69</v>
      </c>
      <c r="AR372" s="13">
        <f>ROUND(AVERAGE(Zinsswaps!AR289:AR372)+'iBoxx Extrapolation'!$I372,2)</f>
        <v>3.67</v>
      </c>
      <c r="AS372" s="13">
        <f>ROUND(AVERAGE(Zinsswaps!AS289:AS372)+'iBoxx Extrapolation'!$I372,2)</f>
        <v>3.65</v>
      </c>
      <c r="AT372" s="13">
        <f>ROUND(AVERAGE(Zinsswaps!AT289:AT372)+'iBoxx Extrapolation'!$I372,2)</f>
        <v>3.63</v>
      </c>
      <c r="AU372" s="13">
        <f>ROUND(AVERAGE(Zinsswaps!AU289:AU372)+'iBoxx Extrapolation'!$I372,2)</f>
        <v>3.61</v>
      </c>
      <c r="AV372" s="13">
        <f>ROUND(AVERAGE(Zinsswaps!AV289:AV372)+'iBoxx Extrapolation'!$I372,2)</f>
        <v>3.59</v>
      </c>
      <c r="AW372" s="13">
        <f>ROUND(AVERAGE(Zinsswaps!AW289:AW372)+'iBoxx Extrapolation'!$I372,2)</f>
        <v>3.58</v>
      </c>
      <c r="AX372" s="13">
        <f>ROUND(AVERAGE(Zinsswaps!AX289:AX372)+'iBoxx Extrapolation'!$I372,2)</f>
        <v>3.56</v>
      </c>
      <c r="AY372" s="13">
        <f>ROUND(AVERAGE(Zinsswaps!AY289:AY372)+'iBoxx Extrapolation'!$I372,2)</f>
        <v>3.55</v>
      </c>
    </row>
    <row r="373" spans="1:51" s="16" customFormat="1" x14ac:dyDescent="0.2">
      <c r="A373" s="12">
        <v>48579</v>
      </c>
      <c r="B373" s="13">
        <f>ROUND(AVERAGE(Zinsswaps!B290:B373)+'iBoxx Extrapolation'!$I373,2)</f>
        <v>2.99</v>
      </c>
      <c r="C373" s="13">
        <f>ROUND(AVERAGE(Zinsswaps!C290:C373)+'iBoxx Extrapolation'!$I373,2)</f>
        <v>3</v>
      </c>
      <c r="D373" s="13">
        <f>ROUND(AVERAGE(Zinsswaps!D290:D373)+'iBoxx Extrapolation'!$I373,2)</f>
        <v>3.05</v>
      </c>
      <c r="E373" s="13">
        <f>ROUND(AVERAGE(Zinsswaps!E290:E373)+'iBoxx Extrapolation'!$I373,2)</f>
        <v>3.12</v>
      </c>
      <c r="F373" s="13">
        <f>ROUND(AVERAGE(Zinsswaps!F290:F373)+'iBoxx Extrapolation'!$I373,2)</f>
        <v>3.19</v>
      </c>
      <c r="G373" s="13">
        <f>ROUND(AVERAGE(Zinsswaps!G290:G373)+'iBoxx Extrapolation'!$I373,2)</f>
        <v>3.27</v>
      </c>
      <c r="H373" s="13">
        <f>ROUND(AVERAGE(Zinsswaps!H290:H373)+'iBoxx Extrapolation'!$I373,2)</f>
        <v>3.34</v>
      </c>
      <c r="I373" s="13">
        <f>ROUND(AVERAGE(Zinsswaps!I290:I373)+'iBoxx Extrapolation'!$I373,2)</f>
        <v>3.41</v>
      </c>
      <c r="J373" s="13">
        <f>ROUND(AVERAGE(Zinsswaps!J290:J373)+'iBoxx Extrapolation'!$I373,2)</f>
        <v>3.48</v>
      </c>
      <c r="K373" s="13">
        <f>ROUND(AVERAGE(Zinsswaps!K290:K373)+'iBoxx Extrapolation'!$I373,2)</f>
        <v>3.54</v>
      </c>
      <c r="L373" s="13">
        <f>ROUND(AVERAGE(Zinsswaps!L290:L373)+'iBoxx Extrapolation'!$I373,2)</f>
        <v>3.6</v>
      </c>
      <c r="M373" s="13">
        <f>ROUND(AVERAGE(Zinsswaps!M290:M373)+'iBoxx Extrapolation'!$I373,2)</f>
        <v>3.65</v>
      </c>
      <c r="N373" s="13">
        <f>ROUND(AVERAGE(Zinsswaps!N290:N373)+'iBoxx Extrapolation'!$I373,2)</f>
        <v>3.7</v>
      </c>
      <c r="O373" s="13">
        <f>ROUND(AVERAGE(Zinsswaps!O290:O373)+'iBoxx Extrapolation'!$I373,2)</f>
        <v>3.75</v>
      </c>
      <c r="P373" s="13">
        <f>ROUND(AVERAGE(Zinsswaps!P290:P373)+'iBoxx Extrapolation'!$I373,2)</f>
        <v>3.78</v>
      </c>
      <c r="Q373" s="13">
        <f>ROUND(AVERAGE(Zinsswaps!Q290:Q373)+'iBoxx Extrapolation'!$I373,2)</f>
        <v>3.81</v>
      </c>
      <c r="R373" s="13">
        <f>ROUND(AVERAGE(Zinsswaps!R290:R373)+'iBoxx Extrapolation'!$I373,2)</f>
        <v>3.83</v>
      </c>
      <c r="S373" s="13">
        <f>ROUND(AVERAGE(Zinsswaps!S290:S373)+'iBoxx Extrapolation'!$I373,2)</f>
        <v>3.85</v>
      </c>
      <c r="T373" s="13">
        <f>ROUND(AVERAGE(Zinsswaps!T290:T373)+'iBoxx Extrapolation'!$I373,2)</f>
        <v>3.87</v>
      </c>
      <c r="U373" s="13">
        <f>ROUND(AVERAGE(Zinsswaps!U290:U373)+'iBoxx Extrapolation'!$I373,2)</f>
        <v>3.89</v>
      </c>
      <c r="V373" s="13">
        <f>ROUND(AVERAGE(Zinsswaps!V290:V373)+'iBoxx Extrapolation'!$I373,2)</f>
        <v>3.89</v>
      </c>
      <c r="W373" s="13">
        <f>ROUND(AVERAGE(Zinsswaps!W290:W373)+'iBoxx Extrapolation'!$I373,2)</f>
        <v>3.89</v>
      </c>
      <c r="X373" s="13">
        <f>ROUND(AVERAGE(Zinsswaps!X290:X373)+'iBoxx Extrapolation'!$I373,2)</f>
        <v>3.89</v>
      </c>
      <c r="Y373" s="13">
        <f>ROUND(AVERAGE(Zinsswaps!Y290:Y373)+'iBoxx Extrapolation'!$I373,2)</f>
        <v>3.89</v>
      </c>
      <c r="Z373" s="13">
        <f>ROUND(AVERAGE(Zinsswaps!Z290:Z373)+'iBoxx Extrapolation'!$I373,2)</f>
        <v>3.89</v>
      </c>
      <c r="AA373" s="13">
        <f>ROUND(AVERAGE(Zinsswaps!AA290:AA373)+'iBoxx Extrapolation'!$I373,2)</f>
        <v>3.89</v>
      </c>
      <c r="AB373" s="13">
        <f>ROUND(AVERAGE(Zinsswaps!AB290:AB373)+'iBoxx Extrapolation'!$I373,2)</f>
        <v>3.88</v>
      </c>
      <c r="AC373" s="13">
        <f>ROUND(AVERAGE(Zinsswaps!AC290:AC373)+'iBoxx Extrapolation'!$I373,2)</f>
        <v>3.87</v>
      </c>
      <c r="AD373" s="13">
        <f>ROUND(AVERAGE(Zinsswaps!AD290:AD373)+'iBoxx Extrapolation'!$I373,2)</f>
        <v>3.86</v>
      </c>
      <c r="AE373" s="13">
        <f>ROUND(AVERAGE(Zinsswaps!AE290:AE373)+'iBoxx Extrapolation'!$I373,2)</f>
        <v>3.86</v>
      </c>
      <c r="AF373" s="13">
        <f>ROUND(AVERAGE(Zinsswaps!AF290:AF373)+'iBoxx Extrapolation'!$I373,2)</f>
        <v>3.84</v>
      </c>
      <c r="AG373" s="13">
        <f>ROUND(AVERAGE(Zinsswaps!AG290:AG373)+'iBoxx Extrapolation'!$I373,2)</f>
        <v>3.82</v>
      </c>
      <c r="AH373" s="13">
        <f>ROUND(AVERAGE(Zinsswaps!AH290:AH373)+'iBoxx Extrapolation'!$I373,2)</f>
        <v>3.81</v>
      </c>
      <c r="AI373" s="13">
        <f>ROUND(AVERAGE(Zinsswaps!AI290:AI373)+'iBoxx Extrapolation'!$I373,2)</f>
        <v>3.8</v>
      </c>
      <c r="AJ373" s="13">
        <f>ROUND(AVERAGE(Zinsswaps!AJ290:AJ373)+'iBoxx Extrapolation'!$I373,2)</f>
        <v>3.78</v>
      </c>
      <c r="AK373" s="13">
        <f>ROUND(AVERAGE(Zinsswaps!AK290:AK373)+'iBoxx Extrapolation'!$I373,2)</f>
        <v>3.77</v>
      </c>
      <c r="AL373" s="13">
        <f>ROUND(AVERAGE(Zinsswaps!AL290:AL373)+'iBoxx Extrapolation'!$I373,2)</f>
        <v>3.76</v>
      </c>
      <c r="AM373" s="13">
        <f>ROUND(AVERAGE(Zinsswaps!AM290:AM373)+'iBoxx Extrapolation'!$I373,2)</f>
        <v>3.75</v>
      </c>
      <c r="AN373" s="13">
        <f>ROUND(AVERAGE(Zinsswaps!AN290:AN373)+'iBoxx Extrapolation'!$I373,2)</f>
        <v>3.74</v>
      </c>
      <c r="AO373" s="13">
        <f>ROUND(AVERAGE(Zinsswaps!AO290:AO373)+'iBoxx Extrapolation'!$I373,2)</f>
        <v>3.73</v>
      </c>
      <c r="AP373" s="13">
        <f>ROUND(AVERAGE(Zinsswaps!AP290:AP373)+'iBoxx Extrapolation'!$I373,2)</f>
        <v>3.7</v>
      </c>
      <c r="AQ373" s="13">
        <f>ROUND(AVERAGE(Zinsswaps!AQ290:AQ373)+'iBoxx Extrapolation'!$I373,2)</f>
        <v>3.68</v>
      </c>
      <c r="AR373" s="13">
        <f>ROUND(AVERAGE(Zinsswaps!AR290:AR373)+'iBoxx Extrapolation'!$I373,2)</f>
        <v>3.66</v>
      </c>
      <c r="AS373" s="13">
        <f>ROUND(AVERAGE(Zinsswaps!AS290:AS373)+'iBoxx Extrapolation'!$I373,2)</f>
        <v>3.64</v>
      </c>
      <c r="AT373" s="13">
        <f>ROUND(AVERAGE(Zinsswaps!AT290:AT373)+'iBoxx Extrapolation'!$I373,2)</f>
        <v>3.62</v>
      </c>
      <c r="AU373" s="13">
        <f>ROUND(AVERAGE(Zinsswaps!AU290:AU373)+'iBoxx Extrapolation'!$I373,2)</f>
        <v>3.61</v>
      </c>
      <c r="AV373" s="13">
        <f>ROUND(AVERAGE(Zinsswaps!AV290:AV373)+'iBoxx Extrapolation'!$I373,2)</f>
        <v>3.59</v>
      </c>
      <c r="AW373" s="13">
        <f>ROUND(AVERAGE(Zinsswaps!AW290:AW373)+'iBoxx Extrapolation'!$I373,2)</f>
        <v>3.57</v>
      </c>
      <c r="AX373" s="13">
        <f>ROUND(AVERAGE(Zinsswaps!AX290:AX373)+'iBoxx Extrapolation'!$I373,2)</f>
        <v>3.56</v>
      </c>
      <c r="AY373" s="13">
        <f>ROUND(AVERAGE(Zinsswaps!AY290:AY373)+'iBoxx Extrapolation'!$I373,2)</f>
        <v>3.54</v>
      </c>
    </row>
    <row r="374" spans="1:51" s="16" customFormat="1" x14ac:dyDescent="0.2">
      <c r="A374" s="12">
        <v>48610</v>
      </c>
      <c r="B374" s="13">
        <f>ROUND(AVERAGE(Zinsswaps!B291:B374)+'iBoxx Extrapolation'!$I374,2)</f>
        <v>2.99</v>
      </c>
      <c r="C374" s="13">
        <f>ROUND(AVERAGE(Zinsswaps!C291:C374)+'iBoxx Extrapolation'!$I374,2)</f>
        <v>3</v>
      </c>
      <c r="D374" s="13">
        <f>ROUND(AVERAGE(Zinsswaps!D291:D374)+'iBoxx Extrapolation'!$I374,2)</f>
        <v>3.05</v>
      </c>
      <c r="E374" s="13">
        <f>ROUND(AVERAGE(Zinsswaps!E291:E374)+'iBoxx Extrapolation'!$I374,2)</f>
        <v>3.12</v>
      </c>
      <c r="F374" s="13">
        <f>ROUND(AVERAGE(Zinsswaps!F291:F374)+'iBoxx Extrapolation'!$I374,2)</f>
        <v>3.19</v>
      </c>
      <c r="G374" s="13">
        <f>ROUND(AVERAGE(Zinsswaps!G291:G374)+'iBoxx Extrapolation'!$I374,2)</f>
        <v>3.27</v>
      </c>
      <c r="H374" s="13">
        <f>ROUND(AVERAGE(Zinsswaps!H291:H374)+'iBoxx Extrapolation'!$I374,2)</f>
        <v>3.34</v>
      </c>
      <c r="I374" s="13">
        <f>ROUND(AVERAGE(Zinsswaps!I291:I374)+'iBoxx Extrapolation'!$I374,2)</f>
        <v>3.41</v>
      </c>
      <c r="J374" s="13">
        <f>ROUND(AVERAGE(Zinsswaps!J291:J374)+'iBoxx Extrapolation'!$I374,2)</f>
        <v>3.48</v>
      </c>
      <c r="K374" s="13">
        <f>ROUND(AVERAGE(Zinsswaps!K291:K374)+'iBoxx Extrapolation'!$I374,2)</f>
        <v>3.54</v>
      </c>
      <c r="L374" s="13">
        <f>ROUND(AVERAGE(Zinsswaps!L291:L374)+'iBoxx Extrapolation'!$I374,2)</f>
        <v>3.6</v>
      </c>
      <c r="M374" s="13">
        <f>ROUND(AVERAGE(Zinsswaps!M291:M374)+'iBoxx Extrapolation'!$I374,2)</f>
        <v>3.65</v>
      </c>
      <c r="N374" s="13">
        <f>ROUND(AVERAGE(Zinsswaps!N291:N374)+'iBoxx Extrapolation'!$I374,2)</f>
        <v>3.7</v>
      </c>
      <c r="O374" s="13">
        <f>ROUND(AVERAGE(Zinsswaps!O291:O374)+'iBoxx Extrapolation'!$I374,2)</f>
        <v>3.75</v>
      </c>
      <c r="P374" s="13">
        <f>ROUND(AVERAGE(Zinsswaps!P291:P374)+'iBoxx Extrapolation'!$I374,2)</f>
        <v>3.78</v>
      </c>
      <c r="Q374" s="13">
        <f>ROUND(AVERAGE(Zinsswaps!Q291:Q374)+'iBoxx Extrapolation'!$I374,2)</f>
        <v>3.81</v>
      </c>
      <c r="R374" s="13">
        <f>ROUND(AVERAGE(Zinsswaps!R291:R374)+'iBoxx Extrapolation'!$I374,2)</f>
        <v>3.83</v>
      </c>
      <c r="S374" s="13">
        <f>ROUND(AVERAGE(Zinsswaps!S291:S374)+'iBoxx Extrapolation'!$I374,2)</f>
        <v>3.85</v>
      </c>
      <c r="T374" s="13">
        <f>ROUND(AVERAGE(Zinsswaps!T291:T374)+'iBoxx Extrapolation'!$I374,2)</f>
        <v>3.87</v>
      </c>
      <c r="U374" s="13">
        <f>ROUND(AVERAGE(Zinsswaps!U291:U374)+'iBoxx Extrapolation'!$I374,2)</f>
        <v>3.89</v>
      </c>
      <c r="V374" s="13">
        <f>ROUND(AVERAGE(Zinsswaps!V291:V374)+'iBoxx Extrapolation'!$I374,2)</f>
        <v>3.89</v>
      </c>
      <c r="W374" s="13">
        <f>ROUND(AVERAGE(Zinsswaps!W291:W374)+'iBoxx Extrapolation'!$I374,2)</f>
        <v>3.89</v>
      </c>
      <c r="X374" s="13">
        <f>ROUND(AVERAGE(Zinsswaps!X291:X374)+'iBoxx Extrapolation'!$I374,2)</f>
        <v>3.89</v>
      </c>
      <c r="Y374" s="13">
        <f>ROUND(AVERAGE(Zinsswaps!Y291:Y374)+'iBoxx Extrapolation'!$I374,2)</f>
        <v>3.89</v>
      </c>
      <c r="Z374" s="13">
        <f>ROUND(AVERAGE(Zinsswaps!Z291:Z374)+'iBoxx Extrapolation'!$I374,2)</f>
        <v>3.89</v>
      </c>
      <c r="AA374" s="13">
        <f>ROUND(AVERAGE(Zinsswaps!AA291:AA374)+'iBoxx Extrapolation'!$I374,2)</f>
        <v>3.88</v>
      </c>
      <c r="AB374" s="13">
        <f>ROUND(AVERAGE(Zinsswaps!AB291:AB374)+'iBoxx Extrapolation'!$I374,2)</f>
        <v>3.88</v>
      </c>
      <c r="AC374" s="13">
        <f>ROUND(AVERAGE(Zinsswaps!AC291:AC374)+'iBoxx Extrapolation'!$I374,2)</f>
        <v>3.87</v>
      </c>
      <c r="AD374" s="13">
        <f>ROUND(AVERAGE(Zinsswaps!AD291:AD374)+'iBoxx Extrapolation'!$I374,2)</f>
        <v>3.86</v>
      </c>
      <c r="AE374" s="13">
        <f>ROUND(AVERAGE(Zinsswaps!AE291:AE374)+'iBoxx Extrapolation'!$I374,2)</f>
        <v>3.86</v>
      </c>
      <c r="AF374" s="13">
        <f>ROUND(AVERAGE(Zinsswaps!AF291:AF374)+'iBoxx Extrapolation'!$I374,2)</f>
        <v>3.84</v>
      </c>
      <c r="AG374" s="13">
        <f>ROUND(AVERAGE(Zinsswaps!AG291:AG374)+'iBoxx Extrapolation'!$I374,2)</f>
        <v>3.82</v>
      </c>
      <c r="AH374" s="13">
        <f>ROUND(AVERAGE(Zinsswaps!AH291:AH374)+'iBoxx Extrapolation'!$I374,2)</f>
        <v>3.81</v>
      </c>
      <c r="AI374" s="13">
        <f>ROUND(AVERAGE(Zinsswaps!AI291:AI374)+'iBoxx Extrapolation'!$I374,2)</f>
        <v>3.79</v>
      </c>
      <c r="AJ374" s="13">
        <f>ROUND(AVERAGE(Zinsswaps!AJ291:AJ374)+'iBoxx Extrapolation'!$I374,2)</f>
        <v>3.78</v>
      </c>
      <c r="AK374" s="13">
        <f>ROUND(AVERAGE(Zinsswaps!AK291:AK374)+'iBoxx Extrapolation'!$I374,2)</f>
        <v>3.77</v>
      </c>
      <c r="AL374" s="13">
        <f>ROUND(AVERAGE(Zinsswaps!AL291:AL374)+'iBoxx Extrapolation'!$I374,2)</f>
        <v>3.76</v>
      </c>
      <c r="AM374" s="13">
        <f>ROUND(AVERAGE(Zinsswaps!AM291:AM374)+'iBoxx Extrapolation'!$I374,2)</f>
        <v>3.75</v>
      </c>
      <c r="AN374" s="13">
        <f>ROUND(AVERAGE(Zinsswaps!AN291:AN374)+'iBoxx Extrapolation'!$I374,2)</f>
        <v>3.74</v>
      </c>
      <c r="AO374" s="13">
        <f>ROUND(AVERAGE(Zinsswaps!AO291:AO374)+'iBoxx Extrapolation'!$I374,2)</f>
        <v>3.73</v>
      </c>
      <c r="AP374" s="13">
        <f>ROUND(AVERAGE(Zinsswaps!AP291:AP374)+'iBoxx Extrapolation'!$I374,2)</f>
        <v>3.7</v>
      </c>
      <c r="AQ374" s="13">
        <f>ROUND(AVERAGE(Zinsswaps!AQ291:AQ374)+'iBoxx Extrapolation'!$I374,2)</f>
        <v>3.68</v>
      </c>
      <c r="AR374" s="13">
        <f>ROUND(AVERAGE(Zinsswaps!AR291:AR374)+'iBoxx Extrapolation'!$I374,2)</f>
        <v>3.66</v>
      </c>
      <c r="AS374" s="13">
        <f>ROUND(AVERAGE(Zinsswaps!AS291:AS374)+'iBoxx Extrapolation'!$I374,2)</f>
        <v>3.64</v>
      </c>
      <c r="AT374" s="13">
        <f>ROUND(AVERAGE(Zinsswaps!AT291:AT374)+'iBoxx Extrapolation'!$I374,2)</f>
        <v>3.62</v>
      </c>
      <c r="AU374" s="13">
        <f>ROUND(AVERAGE(Zinsswaps!AU291:AU374)+'iBoxx Extrapolation'!$I374,2)</f>
        <v>3.61</v>
      </c>
      <c r="AV374" s="13">
        <f>ROUND(AVERAGE(Zinsswaps!AV291:AV374)+'iBoxx Extrapolation'!$I374,2)</f>
        <v>3.59</v>
      </c>
      <c r="AW374" s="13">
        <f>ROUND(AVERAGE(Zinsswaps!AW291:AW374)+'iBoxx Extrapolation'!$I374,2)</f>
        <v>3.57</v>
      </c>
      <c r="AX374" s="13">
        <f>ROUND(AVERAGE(Zinsswaps!AX291:AX374)+'iBoxx Extrapolation'!$I374,2)</f>
        <v>3.56</v>
      </c>
      <c r="AY374" s="13">
        <f>ROUND(AVERAGE(Zinsswaps!AY291:AY374)+'iBoxx Extrapolation'!$I374,2)</f>
        <v>3.54</v>
      </c>
    </row>
    <row r="375" spans="1:51" s="16" customFormat="1" x14ac:dyDescent="0.2">
      <c r="A375" s="12">
        <v>48638</v>
      </c>
      <c r="B375" s="13">
        <f>ROUND(AVERAGE(Zinsswaps!B292:B375)+'iBoxx Extrapolation'!$I375,2)</f>
        <v>2.99</v>
      </c>
      <c r="C375" s="13">
        <f>ROUND(AVERAGE(Zinsswaps!C292:C375)+'iBoxx Extrapolation'!$I375,2)</f>
        <v>3</v>
      </c>
      <c r="D375" s="13">
        <f>ROUND(AVERAGE(Zinsswaps!D292:D375)+'iBoxx Extrapolation'!$I375,2)</f>
        <v>3.05</v>
      </c>
      <c r="E375" s="13">
        <f>ROUND(AVERAGE(Zinsswaps!E292:E375)+'iBoxx Extrapolation'!$I375,2)</f>
        <v>3.12</v>
      </c>
      <c r="F375" s="13">
        <f>ROUND(AVERAGE(Zinsswaps!F292:F375)+'iBoxx Extrapolation'!$I375,2)</f>
        <v>3.19</v>
      </c>
      <c r="G375" s="13">
        <f>ROUND(AVERAGE(Zinsswaps!G292:G375)+'iBoxx Extrapolation'!$I375,2)</f>
        <v>3.27</v>
      </c>
      <c r="H375" s="13">
        <f>ROUND(AVERAGE(Zinsswaps!H292:H375)+'iBoxx Extrapolation'!$I375,2)</f>
        <v>3.34</v>
      </c>
      <c r="I375" s="13">
        <f>ROUND(AVERAGE(Zinsswaps!I292:I375)+'iBoxx Extrapolation'!$I375,2)</f>
        <v>3.41</v>
      </c>
      <c r="J375" s="13">
        <f>ROUND(AVERAGE(Zinsswaps!J292:J375)+'iBoxx Extrapolation'!$I375,2)</f>
        <v>3.48</v>
      </c>
      <c r="K375" s="13">
        <f>ROUND(AVERAGE(Zinsswaps!K292:K375)+'iBoxx Extrapolation'!$I375,2)</f>
        <v>3.54</v>
      </c>
      <c r="L375" s="13">
        <f>ROUND(AVERAGE(Zinsswaps!L292:L375)+'iBoxx Extrapolation'!$I375,2)</f>
        <v>3.6</v>
      </c>
      <c r="M375" s="13">
        <f>ROUND(AVERAGE(Zinsswaps!M292:M375)+'iBoxx Extrapolation'!$I375,2)</f>
        <v>3.65</v>
      </c>
      <c r="N375" s="13">
        <f>ROUND(AVERAGE(Zinsswaps!N292:N375)+'iBoxx Extrapolation'!$I375,2)</f>
        <v>3.7</v>
      </c>
      <c r="O375" s="13">
        <f>ROUND(AVERAGE(Zinsswaps!O292:O375)+'iBoxx Extrapolation'!$I375,2)</f>
        <v>3.75</v>
      </c>
      <c r="P375" s="13">
        <f>ROUND(AVERAGE(Zinsswaps!P292:P375)+'iBoxx Extrapolation'!$I375,2)</f>
        <v>3.78</v>
      </c>
      <c r="Q375" s="13">
        <f>ROUND(AVERAGE(Zinsswaps!Q292:Q375)+'iBoxx Extrapolation'!$I375,2)</f>
        <v>3.81</v>
      </c>
      <c r="R375" s="13">
        <f>ROUND(AVERAGE(Zinsswaps!R292:R375)+'iBoxx Extrapolation'!$I375,2)</f>
        <v>3.83</v>
      </c>
      <c r="S375" s="13">
        <f>ROUND(AVERAGE(Zinsswaps!S292:S375)+'iBoxx Extrapolation'!$I375,2)</f>
        <v>3.85</v>
      </c>
      <c r="T375" s="13">
        <f>ROUND(AVERAGE(Zinsswaps!T292:T375)+'iBoxx Extrapolation'!$I375,2)</f>
        <v>3.87</v>
      </c>
      <c r="U375" s="13">
        <f>ROUND(AVERAGE(Zinsswaps!U292:U375)+'iBoxx Extrapolation'!$I375,2)</f>
        <v>3.89</v>
      </c>
      <c r="V375" s="13">
        <f>ROUND(AVERAGE(Zinsswaps!V292:V375)+'iBoxx Extrapolation'!$I375,2)</f>
        <v>3.89</v>
      </c>
      <c r="W375" s="13">
        <f>ROUND(AVERAGE(Zinsswaps!W292:W375)+'iBoxx Extrapolation'!$I375,2)</f>
        <v>3.89</v>
      </c>
      <c r="X375" s="13">
        <f>ROUND(AVERAGE(Zinsswaps!X292:X375)+'iBoxx Extrapolation'!$I375,2)</f>
        <v>3.89</v>
      </c>
      <c r="Y375" s="13">
        <f>ROUND(AVERAGE(Zinsswaps!Y292:Y375)+'iBoxx Extrapolation'!$I375,2)</f>
        <v>3.89</v>
      </c>
      <c r="Z375" s="13">
        <f>ROUND(AVERAGE(Zinsswaps!Z292:Z375)+'iBoxx Extrapolation'!$I375,2)</f>
        <v>3.89</v>
      </c>
      <c r="AA375" s="13">
        <f>ROUND(AVERAGE(Zinsswaps!AA292:AA375)+'iBoxx Extrapolation'!$I375,2)</f>
        <v>3.88</v>
      </c>
      <c r="AB375" s="13">
        <f>ROUND(AVERAGE(Zinsswaps!AB292:AB375)+'iBoxx Extrapolation'!$I375,2)</f>
        <v>3.88</v>
      </c>
      <c r="AC375" s="13">
        <f>ROUND(AVERAGE(Zinsswaps!AC292:AC375)+'iBoxx Extrapolation'!$I375,2)</f>
        <v>3.87</v>
      </c>
      <c r="AD375" s="13">
        <f>ROUND(AVERAGE(Zinsswaps!AD292:AD375)+'iBoxx Extrapolation'!$I375,2)</f>
        <v>3.86</v>
      </c>
      <c r="AE375" s="13">
        <f>ROUND(AVERAGE(Zinsswaps!AE292:AE375)+'iBoxx Extrapolation'!$I375,2)</f>
        <v>3.86</v>
      </c>
      <c r="AF375" s="13">
        <f>ROUND(AVERAGE(Zinsswaps!AF292:AF375)+'iBoxx Extrapolation'!$I375,2)</f>
        <v>3.84</v>
      </c>
      <c r="AG375" s="13">
        <f>ROUND(AVERAGE(Zinsswaps!AG292:AG375)+'iBoxx Extrapolation'!$I375,2)</f>
        <v>3.82</v>
      </c>
      <c r="AH375" s="13">
        <f>ROUND(AVERAGE(Zinsswaps!AH292:AH375)+'iBoxx Extrapolation'!$I375,2)</f>
        <v>3.81</v>
      </c>
      <c r="AI375" s="13">
        <f>ROUND(AVERAGE(Zinsswaps!AI292:AI375)+'iBoxx Extrapolation'!$I375,2)</f>
        <v>3.79</v>
      </c>
      <c r="AJ375" s="13">
        <f>ROUND(AVERAGE(Zinsswaps!AJ292:AJ375)+'iBoxx Extrapolation'!$I375,2)</f>
        <v>3.78</v>
      </c>
      <c r="AK375" s="13">
        <f>ROUND(AVERAGE(Zinsswaps!AK292:AK375)+'iBoxx Extrapolation'!$I375,2)</f>
        <v>3.77</v>
      </c>
      <c r="AL375" s="13">
        <f>ROUND(AVERAGE(Zinsswaps!AL292:AL375)+'iBoxx Extrapolation'!$I375,2)</f>
        <v>3.76</v>
      </c>
      <c r="AM375" s="13">
        <f>ROUND(AVERAGE(Zinsswaps!AM292:AM375)+'iBoxx Extrapolation'!$I375,2)</f>
        <v>3.75</v>
      </c>
      <c r="AN375" s="13">
        <f>ROUND(AVERAGE(Zinsswaps!AN292:AN375)+'iBoxx Extrapolation'!$I375,2)</f>
        <v>3.74</v>
      </c>
      <c r="AO375" s="13">
        <f>ROUND(AVERAGE(Zinsswaps!AO292:AO375)+'iBoxx Extrapolation'!$I375,2)</f>
        <v>3.73</v>
      </c>
      <c r="AP375" s="13">
        <f>ROUND(AVERAGE(Zinsswaps!AP292:AP375)+'iBoxx Extrapolation'!$I375,2)</f>
        <v>3.7</v>
      </c>
      <c r="AQ375" s="13">
        <f>ROUND(AVERAGE(Zinsswaps!AQ292:AQ375)+'iBoxx Extrapolation'!$I375,2)</f>
        <v>3.68</v>
      </c>
      <c r="AR375" s="13">
        <f>ROUND(AVERAGE(Zinsswaps!AR292:AR375)+'iBoxx Extrapolation'!$I375,2)</f>
        <v>3.66</v>
      </c>
      <c r="AS375" s="13">
        <f>ROUND(AVERAGE(Zinsswaps!AS292:AS375)+'iBoxx Extrapolation'!$I375,2)</f>
        <v>3.64</v>
      </c>
      <c r="AT375" s="13">
        <f>ROUND(AVERAGE(Zinsswaps!AT292:AT375)+'iBoxx Extrapolation'!$I375,2)</f>
        <v>3.62</v>
      </c>
      <c r="AU375" s="13">
        <f>ROUND(AVERAGE(Zinsswaps!AU292:AU375)+'iBoxx Extrapolation'!$I375,2)</f>
        <v>3.61</v>
      </c>
      <c r="AV375" s="13">
        <f>ROUND(AVERAGE(Zinsswaps!AV292:AV375)+'iBoxx Extrapolation'!$I375,2)</f>
        <v>3.59</v>
      </c>
      <c r="AW375" s="13">
        <f>ROUND(AVERAGE(Zinsswaps!AW292:AW375)+'iBoxx Extrapolation'!$I375,2)</f>
        <v>3.57</v>
      </c>
      <c r="AX375" s="13">
        <f>ROUND(AVERAGE(Zinsswaps!AX292:AX375)+'iBoxx Extrapolation'!$I375,2)</f>
        <v>3.56</v>
      </c>
      <c r="AY375" s="13">
        <f>ROUND(AVERAGE(Zinsswaps!AY292:AY375)+'iBoxx Extrapolation'!$I375,2)</f>
        <v>3.54</v>
      </c>
    </row>
    <row r="376" spans="1:51" s="16" customFormat="1" x14ac:dyDescent="0.2">
      <c r="A376" s="12">
        <v>48669</v>
      </c>
      <c r="B376" s="13">
        <f>ROUND(AVERAGE(Zinsswaps!B293:B376)+'iBoxx Extrapolation'!$I376,2)</f>
        <v>2.99</v>
      </c>
      <c r="C376" s="13">
        <f>ROUND(AVERAGE(Zinsswaps!C293:C376)+'iBoxx Extrapolation'!$I376,2)</f>
        <v>3</v>
      </c>
      <c r="D376" s="13">
        <f>ROUND(AVERAGE(Zinsswaps!D293:D376)+'iBoxx Extrapolation'!$I376,2)</f>
        <v>3.05</v>
      </c>
      <c r="E376" s="13">
        <f>ROUND(AVERAGE(Zinsswaps!E293:E376)+'iBoxx Extrapolation'!$I376,2)</f>
        <v>3.12</v>
      </c>
      <c r="F376" s="13">
        <f>ROUND(AVERAGE(Zinsswaps!F293:F376)+'iBoxx Extrapolation'!$I376,2)</f>
        <v>3.19</v>
      </c>
      <c r="G376" s="13">
        <f>ROUND(AVERAGE(Zinsswaps!G293:G376)+'iBoxx Extrapolation'!$I376,2)</f>
        <v>3.27</v>
      </c>
      <c r="H376" s="13">
        <f>ROUND(AVERAGE(Zinsswaps!H293:H376)+'iBoxx Extrapolation'!$I376,2)</f>
        <v>3.34</v>
      </c>
      <c r="I376" s="13">
        <f>ROUND(AVERAGE(Zinsswaps!I293:I376)+'iBoxx Extrapolation'!$I376,2)</f>
        <v>3.41</v>
      </c>
      <c r="J376" s="13">
        <f>ROUND(AVERAGE(Zinsswaps!J293:J376)+'iBoxx Extrapolation'!$I376,2)</f>
        <v>3.48</v>
      </c>
      <c r="K376" s="13">
        <f>ROUND(AVERAGE(Zinsswaps!K293:K376)+'iBoxx Extrapolation'!$I376,2)</f>
        <v>3.54</v>
      </c>
      <c r="L376" s="13">
        <f>ROUND(AVERAGE(Zinsswaps!L293:L376)+'iBoxx Extrapolation'!$I376,2)</f>
        <v>3.6</v>
      </c>
      <c r="M376" s="13">
        <f>ROUND(AVERAGE(Zinsswaps!M293:M376)+'iBoxx Extrapolation'!$I376,2)</f>
        <v>3.65</v>
      </c>
      <c r="N376" s="13">
        <f>ROUND(AVERAGE(Zinsswaps!N293:N376)+'iBoxx Extrapolation'!$I376,2)</f>
        <v>3.7</v>
      </c>
      <c r="O376" s="13">
        <f>ROUND(AVERAGE(Zinsswaps!O293:O376)+'iBoxx Extrapolation'!$I376,2)</f>
        <v>3.75</v>
      </c>
      <c r="P376" s="13">
        <f>ROUND(AVERAGE(Zinsswaps!P293:P376)+'iBoxx Extrapolation'!$I376,2)</f>
        <v>3.78</v>
      </c>
      <c r="Q376" s="13">
        <f>ROUND(AVERAGE(Zinsswaps!Q293:Q376)+'iBoxx Extrapolation'!$I376,2)</f>
        <v>3.81</v>
      </c>
      <c r="R376" s="13">
        <f>ROUND(AVERAGE(Zinsswaps!R293:R376)+'iBoxx Extrapolation'!$I376,2)</f>
        <v>3.83</v>
      </c>
      <c r="S376" s="13">
        <f>ROUND(AVERAGE(Zinsswaps!S293:S376)+'iBoxx Extrapolation'!$I376,2)</f>
        <v>3.85</v>
      </c>
      <c r="T376" s="13">
        <f>ROUND(AVERAGE(Zinsswaps!T293:T376)+'iBoxx Extrapolation'!$I376,2)</f>
        <v>3.87</v>
      </c>
      <c r="U376" s="13">
        <f>ROUND(AVERAGE(Zinsswaps!U293:U376)+'iBoxx Extrapolation'!$I376,2)</f>
        <v>3.89</v>
      </c>
      <c r="V376" s="13">
        <f>ROUND(AVERAGE(Zinsswaps!V293:V376)+'iBoxx Extrapolation'!$I376,2)</f>
        <v>3.89</v>
      </c>
      <c r="W376" s="13">
        <f>ROUND(AVERAGE(Zinsswaps!W293:W376)+'iBoxx Extrapolation'!$I376,2)</f>
        <v>3.89</v>
      </c>
      <c r="X376" s="13">
        <f>ROUND(AVERAGE(Zinsswaps!X293:X376)+'iBoxx Extrapolation'!$I376,2)</f>
        <v>3.89</v>
      </c>
      <c r="Y376" s="13">
        <f>ROUND(AVERAGE(Zinsswaps!Y293:Y376)+'iBoxx Extrapolation'!$I376,2)</f>
        <v>3.89</v>
      </c>
      <c r="Z376" s="13">
        <f>ROUND(AVERAGE(Zinsswaps!Z293:Z376)+'iBoxx Extrapolation'!$I376,2)</f>
        <v>3.89</v>
      </c>
      <c r="AA376" s="13">
        <f>ROUND(AVERAGE(Zinsswaps!AA293:AA376)+'iBoxx Extrapolation'!$I376,2)</f>
        <v>3.88</v>
      </c>
      <c r="AB376" s="13">
        <f>ROUND(AVERAGE(Zinsswaps!AB293:AB376)+'iBoxx Extrapolation'!$I376,2)</f>
        <v>3.88</v>
      </c>
      <c r="AC376" s="13">
        <f>ROUND(AVERAGE(Zinsswaps!AC293:AC376)+'iBoxx Extrapolation'!$I376,2)</f>
        <v>3.87</v>
      </c>
      <c r="AD376" s="13">
        <f>ROUND(AVERAGE(Zinsswaps!AD293:AD376)+'iBoxx Extrapolation'!$I376,2)</f>
        <v>3.86</v>
      </c>
      <c r="AE376" s="13">
        <f>ROUND(AVERAGE(Zinsswaps!AE293:AE376)+'iBoxx Extrapolation'!$I376,2)</f>
        <v>3.86</v>
      </c>
      <c r="AF376" s="13">
        <f>ROUND(AVERAGE(Zinsswaps!AF293:AF376)+'iBoxx Extrapolation'!$I376,2)</f>
        <v>3.84</v>
      </c>
      <c r="AG376" s="13">
        <f>ROUND(AVERAGE(Zinsswaps!AG293:AG376)+'iBoxx Extrapolation'!$I376,2)</f>
        <v>3.82</v>
      </c>
      <c r="AH376" s="13">
        <f>ROUND(AVERAGE(Zinsswaps!AH293:AH376)+'iBoxx Extrapolation'!$I376,2)</f>
        <v>3.81</v>
      </c>
      <c r="AI376" s="13">
        <f>ROUND(AVERAGE(Zinsswaps!AI293:AI376)+'iBoxx Extrapolation'!$I376,2)</f>
        <v>3.79</v>
      </c>
      <c r="AJ376" s="13">
        <f>ROUND(AVERAGE(Zinsswaps!AJ293:AJ376)+'iBoxx Extrapolation'!$I376,2)</f>
        <v>3.78</v>
      </c>
      <c r="AK376" s="13">
        <f>ROUND(AVERAGE(Zinsswaps!AK293:AK376)+'iBoxx Extrapolation'!$I376,2)</f>
        <v>3.77</v>
      </c>
      <c r="AL376" s="13">
        <f>ROUND(AVERAGE(Zinsswaps!AL293:AL376)+'iBoxx Extrapolation'!$I376,2)</f>
        <v>3.76</v>
      </c>
      <c r="AM376" s="13">
        <f>ROUND(AVERAGE(Zinsswaps!AM293:AM376)+'iBoxx Extrapolation'!$I376,2)</f>
        <v>3.75</v>
      </c>
      <c r="AN376" s="13">
        <f>ROUND(AVERAGE(Zinsswaps!AN293:AN376)+'iBoxx Extrapolation'!$I376,2)</f>
        <v>3.74</v>
      </c>
      <c r="AO376" s="13">
        <f>ROUND(AVERAGE(Zinsswaps!AO293:AO376)+'iBoxx Extrapolation'!$I376,2)</f>
        <v>3.73</v>
      </c>
      <c r="AP376" s="13">
        <f>ROUND(AVERAGE(Zinsswaps!AP293:AP376)+'iBoxx Extrapolation'!$I376,2)</f>
        <v>3.7</v>
      </c>
      <c r="AQ376" s="13">
        <f>ROUND(AVERAGE(Zinsswaps!AQ293:AQ376)+'iBoxx Extrapolation'!$I376,2)</f>
        <v>3.68</v>
      </c>
      <c r="AR376" s="13">
        <f>ROUND(AVERAGE(Zinsswaps!AR293:AR376)+'iBoxx Extrapolation'!$I376,2)</f>
        <v>3.66</v>
      </c>
      <c r="AS376" s="13">
        <f>ROUND(AVERAGE(Zinsswaps!AS293:AS376)+'iBoxx Extrapolation'!$I376,2)</f>
        <v>3.64</v>
      </c>
      <c r="AT376" s="13">
        <f>ROUND(AVERAGE(Zinsswaps!AT293:AT376)+'iBoxx Extrapolation'!$I376,2)</f>
        <v>3.62</v>
      </c>
      <c r="AU376" s="13">
        <f>ROUND(AVERAGE(Zinsswaps!AU293:AU376)+'iBoxx Extrapolation'!$I376,2)</f>
        <v>3.61</v>
      </c>
      <c r="AV376" s="13">
        <f>ROUND(AVERAGE(Zinsswaps!AV293:AV376)+'iBoxx Extrapolation'!$I376,2)</f>
        <v>3.59</v>
      </c>
      <c r="AW376" s="13">
        <f>ROUND(AVERAGE(Zinsswaps!AW293:AW376)+'iBoxx Extrapolation'!$I376,2)</f>
        <v>3.57</v>
      </c>
      <c r="AX376" s="13">
        <f>ROUND(AVERAGE(Zinsswaps!AX293:AX376)+'iBoxx Extrapolation'!$I376,2)</f>
        <v>3.56</v>
      </c>
      <c r="AY376" s="13">
        <f>ROUND(AVERAGE(Zinsswaps!AY293:AY376)+'iBoxx Extrapolation'!$I376,2)</f>
        <v>3.54</v>
      </c>
    </row>
    <row r="377" spans="1:51" s="16" customFormat="1" x14ac:dyDescent="0.2">
      <c r="A377" s="12">
        <v>48699</v>
      </c>
      <c r="B377" s="13">
        <f>ROUND(AVERAGE(Zinsswaps!B294:B377)+'iBoxx Extrapolation'!$I377,2)</f>
        <v>2.99</v>
      </c>
      <c r="C377" s="13">
        <f>ROUND(AVERAGE(Zinsswaps!C294:C377)+'iBoxx Extrapolation'!$I377,2)</f>
        <v>3</v>
      </c>
      <c r="D377" s="13">
        <f>ROUND(AVERAGE(Zinsswaps!D294:D377)+'iBoxx Extrapolation'!$I377,2)</f>
        <v>3.05</v>
      </c>
      <c r="E377" s="13">
        <f>ROUND(AVERAGE(Zinsswaps!E294:E377)+'iBoxx Extrapolation'!$I377,2)</f>
        <v>3.12</v>
      </c>
      <c r="F377" s="13">
        <f>ROUND(AVERAGE(Zinsswaps!F294:F377)+'iBoxx Extrapolation'!$I377,2)</f>
        <v>3.19</v>
      </c>
      <c r="G377" s="13">
        <f>ROUND(AVERAGE(Zinsswaps!G294:G377)+'iBoxx Extrapolation'!$I377,2)</f>
        <v>3.27</v>
      </c>
      <c r="H377" s="13">
        <f>ROUND(AVERAGE(Zinsswaps!H294:H377)+'iBoxx Extrapolation'!$I377,2)</f>
        <v>3.34</v>
      </c>
      <c r="I377" s="13">
        <f>ROUND(AVERAGE(Zinsswaps!I294:I377)+'iBoxx Extrapolation'!$I377,2)</f>
        <v>3.41</v>
      </c>
      <c r="J377" s="13">
        <f>ROUND(AVERAGE(Zinsswaps!J294:J377)+'iBoxx Extrapolation'!$I377,2)</f>
        <v>3.48</v>
      </c>
      <c r="K377" s="13">
        <f>ROUND(AVERAGE(Zinsswaps!K294:K377)+'iBoxx Extrapolation'!$I377,2)</f>
        <v>3.54</v>
      </c>
      <c r="L377" s="13">
        <f>ROUND(AVERAGE(Zinsswaps!L294:L377)+'iBoxx Extrapolation'!$I377,2)</f>
        <v>3.6</v>
      </c>
      <c r="M377" s="13">
        <f>ROUND(AVERAGE(Zinsswaps!M294:M377)+'iBoxx Extrapolation'!$I377,2)</f>
        <v>3.65</v>
      </c>
      <c r="N377" s="13">
        <f>ROUND(AVERAGE(Zinsswaps!N294:N377)+'iBoxx Extrapolation'!$I377,2)</f>
        <v>3.7</v>
      </c>
      <c r="O377" s="13">
        <f>ROUND(AVERAGE(Zinsswaps!O294:O377)+'iBoxx Extrapolation'!$I377,2)</f>
        <v>3.75</v>
      </c>
      <c r="P377" s="13">
        <f>ROUND(AVERAGE(Zinsswaps!P294:P377)+'iBoxx Extrapolation'!$I377,2)</f>
        <v>3.78</v>
      </c>
      <c r="Q377" s="13">
        <f>ROUND(AVERAGE(Zinsswaps!Q294:Q377)+'iBoxx Extrapolation'!$I377,2)</f>
        <v>3.81</v>
      </c>
      <c r="R377" s="13">
        <f>ROUND(AVERAGE(Zinsswaps!R294:R377)+'iBoxx Extrapolation'!$I377,2)</f>
        <v>3.83</v>
      </c>
      <c r="S377" s="13">
        <f>ROUND(AVERAGE(Zinsswaps!S294:S377)+'iBoxx Extrapolation'!$I377,2)</f>
        <v>3.85</v>
      </c>
      <c r="T377" s="13">
        <f>ROUND(AVERAGE(Zinsswaps!T294:T377)+'iBoxx Extrapolation'!$I377,2)</f>
        <v>3.87</v>
      </c>
      <c r="U377" s="13">
        <f>ROUND(AVERAGE(Zinsswaps!U294:U377)+'iBoxx Extrapolation'!$I377,2)</f>
        <v>3.89</v>
      </c>
      <c r="V377" s="13">
        <f>ROUND(AVERAGE(Zinsswaps!V294:V377)+'iBoxx Extrapolation'!$I377,2)</f>
        <v>3.89</v>
      </c>
      <c r="W377" s="13">
        <f>ROUND(AVERAGE(Zinsswaps!W294:W377)+'iBoxx Extrapolation'!$I377,2)</f>
        <v>3.89</v>
      </c>
      <c r="X377" s="13">
        <f>ROUND(AVERAGE(Zinsswaps!X294:X377)+'iBoxx Extrapolation'!$I377,2)</f>
        <v>3.89</v>
      </c>
      <c r="Y377" s="13">
        <f>ROUND(AVERAGE(Zinsswaps!Y294:Y377)+'iBoxx Extrapolation'!$I377,2)</f>
        <v>3.89</v>
      </c>
      <c r="Z377" s="13">
        <f>ROUND(AVERAGE(Zinsswaps!Z294:Z377)+'iBoxx Extrapolation'!$I377,2)</f>
        <v>3.89</v>
      </c>
      <c r="AA377" s="13">
        <f>ROUND(AVERAGE(Zinsswaps!AA294:AA377)+'iBoxx Extrapolation'!$I377,2)</f>
        <v>3.88</v>
      </c>
      <c r="AB377" s="13">
        <f>ROUND(AVERAGE(Zinsswaps!AB294:AB377)+'iBoxx Extrapolation'!$I377,2)</f>
        <v>3.88</v>
      </c>
      <c r="AC377" s="13">
        <f>ROUND(AVERAGE(Zinsswaps!AC294:AC377)+'iBoxx Extrapolation'!$I377,2)</f>
        <v>3.87</v>
      </c>
      <c r="AD377" s="13">
        <f>ROUND(AVERAGE(Zinsswaps!AD294:AD377)+'iBoxx Extrapolation'!$I377,2)</f>
        <v>3.86</v>
      </c>
      <c r="AE377" s="13">
        <f>ROUND(AVERAGE(Zinsswaps!AE294:AE377)+'iBoxx Extrapolation'!$I377,2)</f>
        <v>3.86</v>
      </c>
      <c r="AF377" s="13">
        <f>ROUND(AVERAGE(Zinsswaps!AF294:AF377)+'iBoxx Extrapolation'!$I377,2)</f>
        <v>3.84</v>
      </c>
      <c r="AG377" s="13">
        <f>ROUND(AVERAGE(Zinsswaps!AG294:AG377)+'iBoxx Extrapolation'!$I377,2)</f>
        <v>3.82</v>
      </c>
      <c r="AH377" s="13">
        <f>ROUND(AVERAGE(Zinsswaps!AH294:AH377)+'iBoxx Extrapolation'!$I377,2)</f>
        <v>3.81</v>
      </c>
      <c r="AI377" s="13">
        <f>ROUND(AVERAGE(Zinsswaps!AI294:AI377)+'iBoxx Extrapolation'!$I377,2)</f>
        <v>3.79</v>
      </c>
      <c r="AJ377" s="13">
        <f>ROUND(AVERAGE(Zinsswaps!AJ294:AJ377)+'iBoxx Extrapolation'!$I377,2)</f>
        <v>3.78</v>
      </c>
      <c r="AK377" s="13">
        <f>ROUND(AVERAGE(Zinsswaps!AK294:AK377)+'iBoxx Extrapolation'!$I377,2)</f>
        <v>3.77</v>
      </c>
      <c r="AL377" s="13">
        <f>ROUND(AVERAGE(Zinsswaps!AL294:AL377)+'iBoxx Extrapolation'!$I377,2)</f>
        <v>3.76</v>
      </c>
      <c r="AM377" s="13">
        <f>ROUND(AVERAGE(Zinsswaps!AM294:AM377)+'iBoxx Extrapolation'!$I377,2)</f>
        <v>3.75</v>
      </c>
      <c r="AN377" s="13">
        <f>ROUND(AVERAGE(Zinsswaps!AN294:AN377)+'iBoxx Extrapolation'!$I377,2)</f>
        <v>3.74</v>
      </c>
      <c r="AO377" s="13">
        <f>ROUND(AVERAGE(Zinsswaps!AO294:AO377)+'iBoxx Extrapolation'!$I377,2)</f>
        <v>3.73</v>
      </c>
      <c r="AP377" s="13">
        <f>ROUND(AVERAGE(Zinsswaps!AP294:AP377)+'iBoxx Extrapolation'!$I377,2)</f>
        <v>3.7</v>
      </c>
      <c r="AQ377" s="13">
        <f>ROUND(AVERAGE(Zinsswaps!AQ294:AQ377)+'iBoxx Extrapolation'!$I377,2)</f>
        <v>3.68</v>
      </c>
      <c r="AR377" s="13">
        <f>ROUND(AVERAGE(Zinsswaps!AR294:AR377)+'iBoxx Extrapolation'!$I377,2)</f>
        <v>3.66</v>
      </c>
      <c r="AS377" s="13">
        <f>ROUND(AVERAGE(Zinsswaps!AS294:AS377)+'iBoxx Extrapolation'!$I377,2)</f>
        <v>3.64</v>
      </c>
      <c r="AT377" s="13">
        <f>ROUND(AVERAGE(Zinsswaps!AT294:AT377)+'iBoxx Extrapolation'!$I377,2)</f>
        <v>3.62</v>
      </c>
      <c r="AU377" s="13">
        <f>ROUND(AVERAGE(Zinsswaps!AU294:AU377)+'iBoxx Extrapolation'!$I377,2)</f>
        <v>3.61</v>
      </c>
      <c r="AV377" s="13">
        <f>ROUND(AVERAGE(Zinsswaps!AV294:AV377)+'iBoxx Extrapolation'!$I377,2)</f>
        <v>3.59</v>
      </c>
      <c r="AW377" s="13">
        <f>ROUND(AVERAGE(Zinsswaps!AW294:AW377)+'iBoxx Extrapolation'!$I377,2)</f>
        <v>3.57</v>
      </c>
      <c r="AX377" s="13">
        <f>ROUND(AVERAGE(Zinsswaps!AX294:AX377)+'iBoxx Extrapolation'!$I377,2)</f>
        <v>3.56</v>
      </c>
      <c r="AY377" s="13">
        <f>ROUND(AVERAGE(Zinsswaps!AY294:AY377)+'iBoxx Extrapolation'!$I377,2)</f>
        <v>3.54</v>
      </c>
    </row>
    <row r="378" spans="1:51" s="16" customFormat="1" x14ac:dyDescent="0.2">
      <c r="A378" s="12">
        <v>48730</v>
      </c>
      <c r="B378" s="13">
        <f>ROUND(AVERAGE(Zinsswaps!B295:B378)+'iBoxx Extrapolation'!$I378,2)</f>
        <v>2.99</v>
      </c>
      <c r="C378" s="13">
        <f>ROUND(AVERAGE(Zinsswaps!C295:C378)+'iBoxx Extrapolation'!$I378,2)</f>
        <v>3</v>
      </c>
      <c r="D378" s="13">
        <f>ROUND(AVERAGE(Zinsswaps!D295:D378)+'iBoxx Extrapolation'!$I378,2)</f>
        <v>3.05</v>
      </c>
      <c r="E378" s="13">
        <f>ROUND(AVERAGE(Zinsswaps!E295:E378)+'iBoxx Extrapolation'!$I378,2)</f>
        <v>3.12</v>
      </c>
      <c r="F378" s="13">
        <f>ROUND(AVERAGE(Zinsswaps!F295:F378)+'iBoxx Extrapolation'!$I378,2)</f>
        <v>3.19</v>
      </c>
      <c r="G378" s="13">
        <f>ROUND(AVERAGE(Zinsswaps!G295:G378)+'iBoxx Extrapolation'!$I378,2)</f>
        <v>3.27</v>
      </c>
      <c r="H378" s="13">
        <f>ROUND(AVERAGE(Zinsswaps!H295:H378)+'iBoxx Extrapolation'!$I378,2)</f>
        <v>3.34</v>
      </c>
      <c r="I378" s="13">
        <f>ROUND(AVERAGE(Zinsswaps!I295:I378)+'iBoxx Extrapolation'!$I378,2)</f>
        <v>3.41</v>
      </c>
      <c r="J378" s="13">
        <f>ROUND(AVERAGE(Zinsswaps!J295:J378)+'iBoxx Extrapolation'!$I378,2)</f>
        <v>3.48</v>
      </c>
      <c r="K378" s="13">
        <f>ROUND(AVERAGE(Zinsswaps!K295:K378)+'iBoxx Extrapolation'!$I378,2)</f>
        <v>3.54</v>
      </c>
      <c r="L378" s="13">
        <f>ROUND(AVERAGE(Zinsswaps!L295:L378)+'iBoxx Extrapolation'!$I378,2)</f>
        <v>3.6</v>
      </c>
      <c r="M378" s="13">
        <f>ROUND(AVERAGE(Zinsswaps!M295:M378)+'iBoxx Extrapolation'!$I378,2)</f>
        <v>3.65</v>
      </c>
      <c r="N378" s="13">
        <f>ROUND(AVERAGE(Zinsswaps!N295:N378)+'iBoxx Extrapolation'!$I378,2)</f>
        <v>3.7</v>
      </c>
      <c r="O378" s="13">
        <f>ROUND(AVERAGE(Zinsswaps!O295:O378)+'iBoxx Extrapolation'!$I378,2)</f>
        <v>3.75</v>
      </c>
      <c r="P378" s="13">
        <f>ROUND(AVERAGE(Zinsswaps!P295:P378)+'iBoxx Extrapolation'!$I378,2)</f>
        <v>3.78</v>
      </c>
      <c r="Q378" s="13">
        <f>ROUND(AVERAGE(Zinsswaps!Q295:Q378)+'iBoxx Extrapolation'!$I378,2)</f>
        <v>3.81</v>
      </c>
      <c r="R378" s="13">
        <f>ROUND(AVERAGE(Zinsswaps!R295:R378)+'iBoxx Extrapolation'!$I378,2)</f>
        <v>3.83</v>
      </c>
      <c r="S378" s="13">
        <f>ROUND(AVERAGE(Zinsswaps!S295:S378)+'iBoxx Extrapolation'!$I378,2)</f>
        <v>3.85</v>
      </c>
      <c r="T378" s="13">
        <f>ROUND(AVERAGE(Zinsswaps!T295:T378)+'iBoxx Extrapolation'!$I378,2)</f>
        <v>3.87</v>
      </c>
      <c r="U378" s="13">
        <f>ROUND(AVERAGE(Zinsswaps!U295:U378)+'iBoxx Extrapolation'!$I378,2)</f>
        <v>3.89</v>
      </c>
      <c r="V378" s="13">
        <f>ROUND(AVERAGE(Zinsswaps!V295:V378)+'iBoxx Extrapolation'!$I378,2)</f>
        <v>3.89</v>
      </c>
      <c r="W378" s="13">
        <f>ROUND(AVERAGE(Zinsswaps!W295:W378)+'iBoxx Extrapolation'!$I378,2)</f>
        <v>3.89</v>
      </c>
      <c r="X378" s="13">
        <f>ROUND(AVERAGE(Zinsswaps!X295:X378)+'iBoxx Extrapolation'!$I378,2)</f>
        <v>3.89</v>
      </c>
      <c r="Y378" s="13">
        <f>ROUND(AVERAGE(Zinsswaps!Y295:Y378)+'iBoxx Extrapolation'!$I378,2)</f>
        <v>3.89</v>
      </c>
      <c r="Z378" s="13">
        <f>ROUND(AVERAGE(Zinsswaps!Z295:Z378)+'iBoxx Extrapolation'!$I378,2)</f>
        <v>3.89</v>
      </c>
      <c r="AA378" s="13">
        <f>ROUND(AVERAGE(Zinsswaps!AA295:AA378)+'iBoxx Extrapolation'!$I378,2)</f>
        <v>3.88</v>
      </c>
      <c r="AB378" s="13">
        <f>ROUND(AVERAGE(Zinsswaps!AB295:AB378)+'iBoxx Extrapolation'!$I378,2)</f>
        <v>3.88</v>
      </c>
      <c r="AC378" s="13">
        <f>ROUND(AVERAGE(Zinsswaps!AC295:AC378)+'iBoxx Extrapolation'!$I378,2)</f>
        <v>3.87</v>
      </c>
      <c r="AD378" s="13">
        <f>ROUND(AVERAGE(Zinsswaps!AD295:AD378)+'iBoxx Extrapolation'!$I378,2)</f>
        <v>3.86</v>
      </c>
      <c r="AE378" s="13">
        <f>ROUND(AVERAGE(Zinsswaps!AE295:AE378)+'iBoxx Extrapolation'!$I378,2)</f>
        <v>3.86</v>
      </c>
      <c r="AF378" s="13">
        <f>ROUND(AVERAGE(Zinsswaps!AF295:AF378)+'iBoxx Extrapolation'!$I378,2)</f>
        <v>3.84</v>
      </c>
      <c r="AG378" s="13">
        <f>ROUND(AVERAGE(Zinsswaps!AG295:AG378)+'iBoxx Extrapolation'!$I378,2)</f>
        <v>3.82</v>
      </c>
      <c r="AH378" s="13">
        <f>ROUND(AVERAGE(Zinsswaps!AH295:AH378)+'iBoxx Extrapolation'!$I378,2)</f>
        <v>3.81</v>
      </c>
      <c r="AI378" s="13">
        <f>ROUND(AVERAGE(Zinsswaps!AI295:AI378)+'iBoxx Extrapolation'!$I378,2)</f>
        <v>3.79</v>
      </c>
      <c r="AJ378" s="13">
        <f>ROUND(AVERAGE(Zinsswaps!AJ295:AJ378)+'iBoxx Extrapolation'!$I378,2)</f>
        <v>3.78</v>
      </c>
      <c r="AK378" s="13">
        <f>ROUND(AVERAGE(Zinsswaps!AK295:AK378)+'iBoxx Extrapolation'!$I378,2)</f>
        <v>3.77</v>
      </c>
      <c r="AL378" s="13">
        <f>ROUND(AVERAGE(Zinsswaps!AL295:AL378)+'iBoxx Extrapolation'!$I378,2)</f>
        <v>3.76</v>
      </c>
      <c r="AM378" s="13">
        <f>ROUND(AVERAGE(Zinsswaps!AM295:AM378)+'iBoxx Extrapolation'!$I378,2)</f>
        <v>3.75</v>
      </c>
      <c r="AN378" s="13">
        <f>ROUND(AVERAGE(Zinsswaps!AN295:AN378)+'iBoxx Extrapolation'!$I378,2)</f>
        <v>3.74</v>
      </c>
      <c r="AO378" s="13">
        <f>ROUND(AVERAGE(Zinsswaps!AO295:AO378)+'iBoxx Extrapolation'!$I378,2)</f>
        <v>3.73</v>
      </c>
      <c r="AP378" s="13">
        <f>ROUND(AVERAGE(Zinsswaps!AP295:AP378)+'iBoxx Extrapolation'!$I378,2)</f>
        <v>3.7</v>
      </c>
      <c r="AQ378" s="13">
        <f>ROUND(AVERAGE(Zinsswaps!AQ295:AQ378)+'iBoxx Extrapolation'!$I378,2)</f>
        <v>3.68</v>
      </c>
      <c r="AR378" s="13">
        <f>ROUND(AVERAGE(Zinsswaps!AR295:AR378)+'iBoxx Extrapolation'!$I378,2)</f>
        <v>3.66</v>
      </c>
      <c r="AS378" s="13">
        <f>ROUND(AVERAGE(Zinsswaps!AS295:AS378)+'iBoxx Extrapolation'!$I378,2)</f>
        <v>3.64</v>
      </c>
      <c r="AT378" s="13">
        <f>ROUND(AVERAGE(Zinsswaps!AT295:AT378)+'iBoxx Extrapolation'!$I378,2)</f>
        <v>3.62</v>
      </c>
      <c r="AU378" s="13">
        <f>ROUND(AVERAGE(Zinsswaps!AU295:AU378)+'iBoxx Extrapolation'!$I378,2)</f>
        <v>3.61</v>
      </c>
      <c r="AV378" s="13">
        <f>ROUND(AVERAGE(Zinsswaps!AV295:AV378)+'iBoxx Extrapolation'!$I378,2)</f>
        <v>3.59</v>
      </c>
      <c r="AW378" s="13">
        <f>ROUND(AVERAGE(Zinsswaps!AW295:AW378)+'iBoxx Extrapolation'!$I378,2)</f>
        <v>3.57</v>
      </c>
      <c r="AX378" s="13">
        <f>ROUND(AVERAGE(Zinsswaps!AX295:AX378)+'iBoxx Extrapolation'!$I378,2)</f>
        <v>3.56</v>
      </c>
      <c r="AY378" s="13">
        <f>ROUND(AVERAGE(Zinsswaps!AY295:AY378)+'iBoxx Extrapolation'!$I378,2)</f>
        <v>3.54</v>
      </c>
    </row>
    <row r="379" spans="1:51" s="16" customFormat="1" x14ac:dyDescent="0.2">
      <c r="A379" s="12">
        <v>48760</v>
      </c>
      <c r="B379" s="13">
        <f>ROUND(AVERAGE(Zinsswaps!B296:B379)+'iBoxx Extrapolation'!$I379,2)</f>
        <v>2.99</v>
      </c>
      <c r="C379" s="13">
        <f>ROUND(AVERAGE(Zinsswaps!C296:C379)+'iBoxx Extrapolation'!$I379,2)</f>
        <v>3</v>
      </c>
      <c r="D379" s="13">
        <f>ROUND(AVERAGE(Zinsswaps!D296:D379)+'iBoxx Extrapolation'!$I379,2)</f>
        <v>3.05</v>
      </c>
      <c r="E379" s="13">
        <f>ROUND(AVERAGE(Zinsswaps!E296:E379)+'iBoxx Extrapolation'!$I379,2)</f>
        <v>3.12</v>
      </c>
      <c r="F379" s="13">
        <f>ROUND(AVERAGE(Zinsswaps!F296:F379)+'iBoxx Extrapolation'!$I379,2)</f>
        <v>3.19</v>
      </c>
      <c r="G379" s="13">
        <f>ROUND(AVERAGE(Zinsswaps!G296:G379)+'iBoxx Extrapolation'!$I379,2)</f>
        <v>3.27</v>
      </c>
      <c r="H379" s="13">
        <f>ROUND(AVERAGE(Zinsswaps!H296:H379)+'iBoxx Extrapolation'!$I379,2)</f>
        <v>3.34</v>
      </c>
      <c r="I379" s="13">
        <f>ROUND(AVERAGE(Zinsswaps!I296:I379)+'iBoxx Extrapolation'!$I379,2)</f>
        <v>3.41</v>
      </c>
      <c r="J379" s="13">
        <f>ROUND(AVERAGE(Zinsswaps!J296:J379)+'iBoxx Extrapolation'!$I379,2)</f>
        <v>3.48</v>
      </c>
      <c r="K379" s="13">
        <f>ROUND(AVERAGE(Zinsswaps!K296:K379)+'iBoxx Extrapolation'!$I379,2)</f>
        <v>3.54</v>
      </c>
      <c r="L379" s="13">
        <f>ROUND(AVERAGE(Zinsswaps!L296:L379)+'iBoxx Extrapolation'!$I379,2)</f>
        <v>3.6</v>
      </c>
      <c r="M379" s="13">
        <f>ROUND(AVERAGE(Zinsswaps!M296:M379)+'iBoxx Extrapolation'!$I379,2)</f>
        <v>3.65</v>
      </c>
      <c r="N379" s="13">
        <f>ROUND(AVERAGE(Zinsswaps!N296:N379)+'iBoxx Extrapolation'!$I379,2)</f>
        <v>3.7</v>
      </c>
      <c r="O379" s="13">
        <f>ROUND(AVERAGE(Zinsswaps!O296:O379)+'iBoxx Extrapolation'!$I379,2)</f>
        <v>3.75</v>
      </c>
      <c r="P379" s="13">
        <f>ROUND(AVERAGE(Zinsswaps!P296:P379)+'iBoxx Extrapolation'!$I379,2)</f>
        <v>3.78</v>
      </c>
      <c r="Q379" s="13">
        <f>ROUND(AVERAGE(Zinsswaps!Q296:Q379)+'iBoxx Extrapolation'!$I379,2)</f>
        <v>3.81</v>
      </c>
      <c r="R379" s="13">
        <f>ROUND(AVERAGE(Zinsswaps!R296:R379)+'iBoxx Extrapolation'!$I379,2)</f>
        <v>3.83</v>
      </c>
      <c r="S379" s="13">
        <f>ROUND(AVERAGE(Zinsswaps!S296:S379)+'iBoxx Extrapolation'!$I379,2)</f>
        <v>3.85</v>
      </c>
      <c r="T379" s="13">
        <f>ROUND(AVERAGE(Zinsswaps!T296:T379)+'iBoxx Extrapolation'!$I379,2)</f>
        <v>3.87</v>
      </c>
      <c r="U379" s="13">
        <f>ROUND(AVERAGE(Zinsswaps!U296:U379)+'iBoxx Extrapolation'!$I379,2)</f>
        <v>3.89</v>
      </c>
      <c r="V379" s="13">
        <f>ROUND(AVERAGE(Zinsswaps!V296:V379)+'iBoxx Extrapolation'!$I379,2)</f>
        <v>3.89</v>
      </c>
      <c r="W379" s="13">
        <f>ROUND(AVERAGE(Zinsswaps!W296:W379)+'iBoxx Extrapolation'!$I379,2)</f>
        <v>3.89</v>
      </c>
      <c r="X379" s="13">
        <f>ROUND(AVERAGE(Zinsswaps!X296:X379)+'iBoxx Extrapolation'!$I379,2)</f>
        <v>3.89</v>
      </c>
      <c r="Y379" s="13">
        <f>ROUND(AVERAGE(Zinsswaps!Y296:Y379)+'iBoxx Extrapolation'!$I379,2)</f>
        <v>3.89</v>
      </c>
      <c r="Z379" s="13">
        <f>ROUND(AVERAGE(Zinsswaps!Z296:Z379)+'iBoxx Extrapolation'!$I379,2)</f>
        <v>3.89</v>
      </c>
      <c r="AA379" s="13">
        <f>ROUND(AVERAGE(Zinsswaps!AA296:AA379)+'iBoxx Extrapolation'!$I379,2)</f>
        <v>3.88</v>
      </c>
      <c r="AB379" s="13">
        <f>ROUND(AVERAGE(Zinsswaps!AB296:AB379)+'iBoxx Extrapolation'!$I379,2)</f>
        <v>3.88</v>
      </c>
      <c r="AC379" s="13">
        <f>ROUND(AVERAGE(Zinsswaps!AC296:AC379)+'iBoxx Extrapolation'!$I379,2)</f>
        <v>3.87</v>
      </c>
      <c r="AD379" s="13">
        <f>ROUND(AVERAGE(Zinsswaps!AD296:AD379)+'iBoxx Extrapolation'!$I379,2)</f>
        <v>3.86</v>
      </c>
      <c r="AE379" s="13">
        <f>ROUND(AVERAGE(Zinsswaps!AE296:AE379)+'iBoxx Extrapolation'!$I379,2)</f>
        <v>3.86</v>
      </c>
      <c r="AF379" s="13">
        <f>ROUND(AVERAGE(Zinsswaps!AF296:AF379)+'iBoxx Extrapolation'!$I379,2)</f>
        <v>3.84</v>
      </c>
      <c r="AG379" s="13">
        <f>ROUND(AVERAGE(Zinsswaps!AG296:AG379)+'iBoxx Extrapolation'!$I379,2)</f>
        <v>3.82</v>
      </c>
      <c r="AH379" s="13">
        <f>ROUND(AVERAGE(Zinsswaps!AH296:AH379)+'iBoxx Extrapolation'!$I379,2)</f>
        <v>3.81</v>
      </c>
      <c r="AI379" s="13">
        <f>ROUND(AVERAGE(Zinsswaps!AI296:AI379)+'iBoxx Extrapolation'!$I379,2)</f>
        <v>3.79</v>
      </c>
      <c r="AJ379" s="13">
        <f>ROUND(AVERAGE(Zinsswaps!AJ296:AJ379)+'iBoxx Extrapolation'!$I379,2)</f>
        <v>3.78</v>
      </c>
      <c r="AK379" s="13">
        <f>ROUND(AVERAGE(Zinsswaps!AK296:AK379)+'iBoxx Extrapolation'!$I379,2)</f>
        <v>3.77</v>
      </c>
      <c r="AL379" s="13">
        <f>ROUND(AVERAGE(Zinsswaps!AL296:AL379)+'iBoxx Extrapolation'!$I379,2)</f>
        <v>3.76</v>
      </c>
      <c r="AM379" s="13">
        <f>ROUND(AVERAGE(Zinsswaps!AM296:AM379)+'iBoxx Extrapolation'!$I379,2)</f>
        <v>3.75</v>
      </c>
      <c r="AN379" s="13">
        <f>ROUND(AVERAGE(Zinsswaps!AN296:AN379)+'iBoxx Extrapolation'!$I379,2)</f>
        <v>3.74</v>
      </c>
      <c r="AO379" s="13">
        <f>ROUND(AVERAGE(Zinsswaps!AO296:AO379)+'iBoxx Extrapolation'!$I379,2)</f>
        <v>3.73</v>
      </c>
      <c r="AP379" s="13">
        <f>ROUND(AVERAGE(Zinsswaps!AP296:AP379)+'iBoxx Extrapolation'!$I379,2)</f>
        <v>3.7</v>
      </c>
      <c r="AQ379" s="13">
        <f>ROUND(AVERAGE(Zinsswaps!AQ296:AQ379)+'iBoxx Extrapolation'!$I379,2)</f>
        <v>3.68</v>
      </c>
      <c r="AR379" s="13">
        <f>ROUND(AVERAGE(Zinsswaps!AR296:AR379)+'iBoxx Extrapolation'!$I379,2)</f>
        <v>3.66</v>
      </c>
      <c r="AS379" s="13">
        <f>ROUND(AVERAGE(Zinsswaps!AS296:AS379)+'iBoxx Extrapolation'!$I379,2)</f>
        <v>3.64</v>
      </c>
      <c r="AT379" s="13">
        <f>ROUND(AVERAGE(Zinsswaps!AT296:AT379)+'iBoxx Extrapolation'!$I379,2)</f>
        <v>3.62</v>
      </c>
      <c r="AU379" s="13">
        <f>ROUND(AVERAGE(Zinsswaps!AU296:AU379)+'iBoxx Extrapolation'!$I379,2)</f>
        <v>3.61</v>
      </c>
      <c r="AV379" s="13">
        <f>ROUND(AVERAGE(Zinsswaps!AV296:AV379)+'iBoxx Extrapolation'!$I379,2)</f>
        <v>3.59</v>
      </c>
      <c r="AW379" s="13">
        <f>ROUND(AVERAGE(Zinsswaps!AW296:AW379)+'iBoxx Extrapolation'!$I379,2)</f>
        <v>3.57</v>
      </c>
      <c r="AX379" s="13">
        <f>ROUND(AVERAGE(Zinsswaps!AX296:AX379)+'iBoxx Extrapolation'!$I379,2)</f>
        <v>3.56</v>
      </c>
      <c r="AY379" s="13">
        <f>ROUND(AVERAGE(Zinsswaps!AY296:AY379)+'iBoxx Extrapolation'!$I379,2)</f>
        <v>3.54</v>
      </c>
    </row>
    <row r="380" spans="1:51" s="16" customFormat="1" x14ac:dyDescent="0.2">
      <c r="A380" s="12">
        <v>48791</v>
      </c>
      <c r="B380" s="13">
        <f>ROUND(AVERAGE(Zinsswaps!B297:B380)+'iBoxx Extrapolation'!$I380,2)</f>
        <v>2.99</v>
      </c>
      <c r="C380" s="13">
        <f>ROUND(AVERAGE(Zinsswaps!C297:C380)+'iBoxx Extrapolation'!$I380,2)</f>
        <v>3</v>
      </c>
      <c r="D380" s="13">
        <f>ROUND(AVERAGE(Zinsswaps!D297:D380)+'iBoxx Extrapolation'!$I380,2)</f>
        <v>3.05</v>
      </c>
      <c r="E380" s="13">
        <f>ROUND(AVERAGE(Zinsswaps!E297:E380)+'iBoxx Extrapolation'!$I380,2)</f>
        <v>3.12</v>
      </c>
      <c r="F380" s="13">
        <f>ROUND(AVERAGE(Zinsswaps!F297:F380)+'iBoxx Extrapolation'!$I380,2)</f>
        <v>3.19</v>
      </c>
      <c r="G380" s="13">
        <f>ROUND(AVERAGE(Zinsswaps!G297:G380)+'iBoxx Extrapolation'!$I380,2)</f>
        <v>3.27</v>
      </c>
      <c r="H380" s="13">
        <f>ROUND(AVERAGE(Zinsswaps!H297:H380)+'iBoxx Extrapolation'!$I380,2)</f>
        <v>3.34</v>
      </c>
      <c r="I380" s="13">
        <f>ROUND(AVERAGE(Zinsswaps!I297:I380)+'iBoxx Extrapolation'!$I380,2)</f>
        <v>3.41</v>
      </c>
      <c r="J380" s="13">
        <f>ROUND(AVERAGE(Zinsswaps!J297:J380)+'iBoxx Extrapolation'!$I380,2)</f>
        <v>3.48</v>
      </c>
      <c r="K380" s="13">
        <f>ROUND(AVERAGE(Zinsswaps!K297:K380)+'iBoxx Extrapolation'!$I380,2)</f>
        <v>3.54</v>
      </c>
      <c r="L380" s="13">
        <f>ROUND(AVERAGE(Zinsswaps!L297:L380)+'iBoxx Extrapolation'!$I380,2)</f>
        <v>3.6</v>
      </c>
      <c r="M380" s="13">
        <f>ROUND(AVERAGE(Zinsswaps!M297:M380)+'iBoxx Extrapolation'!$I380,2)</f>
        <v>3.65</v>
      </c>
      <c r="N380" s="13">
        <f>ROUND(AVERAGE(Zinsswaps!N297:N380)+'iBoxx Extrapolation'!$I380,2)</f>
        <v>3.7</v>
      </c>
      <c r="O380" s="13">
        <f>ROUND(AVERAGE(Zinsswaps!O297:O380)+'iBoxx Extrapolation'!$I380,2)</f>
        <v>3.75</v>
      </c>
      <c r="P380" s="13">
        <f>ROUND(AVERAGE(Zinsswaps!P297:P380)+'iBoxx Extrapolation'!$I380,2)</f>
        <v>3.78</v>
      </c>
      <c r="Q380" s="13">
        <f>ROUND(AVERAGE(Zinsswaps!Q297:Q380)+'iBoxx Extrapolation'!$I380,2)</f>
        <v>3.81</v>
      </c>
      <c r="R380" s="13">
        <f>ROUND(AVERAGE(Zinsswaps!R297:R380)+'iBoxx Extrapolation'!$I380,2)</f>
        <v>3.83</v>
      </c>
      <c r="S380" s="13">
        <f>ROUND(AVERAGE(Zinsswaps!S297:S380)+'iBoxx Extrapolation'!$I380,2)</f>
        <v>3.85</v>
      </c>
      <c r="T380" s="13">
        <f>ROUND(AVERAGE(Zinsswaps!T297:T380)+'iBoxx Extrapolation'!$I380,2)</f>
        <v>3.87</v>
      </c>
      <c r="U380" s="13">
        <f>ROUND(AVERAGE(Zinsswaps!U297:U380)+'iBoxx Extrapolation'!$I380,2)</f>
        <v>3.89</v>
      </c>
      <c r="V380" s="13">
        <f>ROUND(AVERAGE(Zinsswaps!V297:V380)+'iBoxx Extrapolation'!$I380,2)</f>
        <v>3.89</v>
      </c>
      <c r="W380" s="13">
        <f>ROUND(AVERAGE(Zinsswaps!W297:W380)+'iBoxx Extrapolation'!$I380,2)</f>
        <v>3.89</v>
      </c>
      <c r="X380" s="13">
        <f>ROUND(AVERAGE(Zinsswaps!X297:X380)+'iBoxx Extrapolation'!$I380,2)</f>
        <v>3.89</v>
      </c>
      <c r="Y380" s="13">
        <f>ROUND(AVERAGE(Zinsswaps!Y297:Y380)+'iBoxx Extrapolation'!$I380,2)</f>
        <v>3.89</v>
      </c>
      <c r="Z380" s="13">
        <f>ROUND(AVERAGE(Zinsswaps!Z297:Z380)+'iBoxx Extrapolation'!$I380,2)</f>
        <v>3.89</v>
      </c>
      <c r="AA380" s="13">
        <f>ROUND(AVERAGE(Zinsswaps!AA297:AA380)+'iBoxx Extrapolation'!$I380,2)</f>
        <v>3.88</v>
      </c>
      <c r="AB380" s="13">
        <f>ROUND(AVERAGE(Zinsswaps!AB297:AB380)+'iBoxx Extrapolation'!$I380,2)</f>
        <v>3.88</v>
      </c>
      <c r="AC380" s="13">
        <f>ROUND(AVERAGE(Zinsswaps!AC297:AC380)+'iBoxx Extrapolation'!$I380,2)</f>
        <v>3.87</v>
      </c>
      <c r="AD380" s="13">
        <f>ROUND(AVERAGE(Zinsswaps!AD297:AD380)+'iBoxx Extrapolation'!$I380,2)</f>
        <v>3.86</v>
      </c>
      <c r="AE380" s="13">
        <f>ROUND(AVERAGE(Zinsswaps!AE297:AE380)+'iBoxx Extrapolation'!$I380,2)</f>
        <v>3.86</v>
      </c>
      <c r="AF380" s="13">
        <f>ROUND(AVERAGE(Zinsswaps!AF297:AF380)+'iBoxx Extrapolation'!$I380,2)</f>
        <v>3.84</v>
      </c>
      <c r="AG380" s="13">
        <f>ROUND(AVERAGE(Zinsswaps!AG297:AG380)+'iBoxx Extrapolation'!$I380,2)</f>
        <v>3.82</v>
      </c>
      <c r="AH380" s="13">
        <f>ROUND(AVERAGE(Zinsswaps!AH297:AH380)+'iBoxx Extrapolation'!$I380,2)</f>
        <v>3.81</v>
      </c>
      <c r="AI380" s="13">
        <f>ROUND(AVERAGE(Zinsswaps!AI297:AI380)+'iBoxx Extrapolation'!$I380,2)</f>
        <v>3.79</v>
      </c>
      <c r="AJ380" s="13">
        <f>ROUND(AVERAGE(Zinsswaps!AJ297:AJ380)+'iBoxx Extrapolation'!$I380,2)</f>
        <v>3.78</v>
      </c>
      <c r="AK380" s="13">
        <f>ROUND(AVERAGE(Zinsswaps!AK297:AK380)+'iBoxx Extrapolation'!$I380,2)</f>
        <v>3.77</v>
      </c>
      <c r="AL380" s="13">
        <f>ROUND(AVERAGE(Zinsswaps!AL297:AL380)+'iBoxx Extrapolation'!$I380,2)</f>
        <v>3.76</v>
      </c>
      <c r="AM380" s="13">
        <f>ROUND(AVERAGE(Zinsswaps!AM297:AM380)+'iBoxx Extrapolation'!$I380,2)</f>
        <v>3.75</v>
      </c>
      <c r="AN380" s="13">
        <f>ROUND(AVERAGE(Zinsswaps!AN297:AN380)+'iBoxx Extrapolation'!$I380,2)</f>
        <v>3.74</v>
      </c>
      <c r="AO380" s="13">
        <f>ROUND(AVERAGE(Zinsswaps!AO297:AO380)+'iBoxx Extrapolation'!$I380,2)</f>
        <v>3.73</v>
      </c>
      <c r="AP380" s="13">
        <f>ROUND(AVERAGE(Zinsswaps!AP297:AP380)+'iBoxx Extrapolation'!$I380,2)</f>
        <v>3.7</v>
      </c>
      <c r="AQ380" s="13">
        <f>ROUND(AVERAGE(Zinsswaps!AQ297:AQ380)+'iBoxx Extrapolation'!$I380,2)</f>
        <v>3.68</v>
      </c>
      <c r="AR380" s="13">
        <f>ROUND(AVERAGE(Zinsswaps!AR297:AR380)+'iBoxx Extrapolation'!$I380,2)</f>
        <v>3.66</v>
      </c>
      <c r="AS380" s="13">
        <f>ROUND(AVERAGE(Zinsswaps!AS297:AS380)+'iBoxx Extrapolation'!$I380,2)</f>
        <v>3.64</v>
      </c>
      <c r="AT380" s="13">
        <f>ROUND(AVERAGE(Zinsswaps!AT297:AT380)+'iBoxx Extrapolation'!$I380,2)</f>
        <v>3.62</v>
      </c>
      <c r="AU380" s="13">
        <f>ROUND(AVERAGE(Zinsswaps!AU297:AU380)+'iBoxx Extrapolation'!$I380,2)</f>
        <v>3.61</v>
      </c>
      <c r="AV380" s="13">
        <f>ROUND(AVERAGE(Zinsswaps!AV297:AV380)+'iBoxx Extrapolation'!$I380,2)</f>
        <v>3.59</v>
      </c>
      <c r="AW380" s="13">
        <f>ROUND(AVERAGE(Zinsswaps!AW297:AW380)+'iBoxx Extrapolation'!$I380,2)</f>
        <v>3.57</v>
      </c>
      <c r="AX380" s="13">
        <f>ROUND(AVERAGE(Zinsswaps!AX297:AX380)+'iBoxx Extrapolation'!$I380,2)</f>
        <v>3.56</v>
      </c>
      <c r="AY380" s="13">
        <f>ROUND(AVERAGE(Zinsswaps!AY297:AY380)+'iBoxx Extrapolation'!$I380,2)</f>
        <v>3.54</v>
      </c>
    </row>
    <row r="381" spans="1:51" s="16" customFormat="1" x14ac:dyDescent="0.2">
      <c r="A381" s="12">
        <v>48822</v>
      </c>
      <c r="B381" s="13">
        <f>ROUND(AVERAGE(Zinsswaps!B298:B381)+'iBoxx Extrapolation'!$I381,2)</f>
        <v>2.99</v>
      </c>
      <c r="C381" s="13">
        <f>ROUND(AVERAGE(Zinsswaps!C298:C381)+'iBoxx Extrapolation'!$I381,2)</f>
        <v>3</v>
      </c>
      <c r="D381" s="13">
        <f>ROUND(AVERAGE(Zinsswaps!D298:D381)+'iBoxx Extrapolation'!$I381,2)</f>
        <v>3.05</v>
      </c>
      <c r="E381" s="13">
        <f>ROUND(AVERAGE(Zinsswaps!E298:E381)+'iBoxx Extrapolation'!$I381,2)</f>
        <v>3.12</v>
      </c>
      <c r="F381" s="13">
        <f>ROUND(AVERAGE(Zinsswaps!F298:F381)+'iBoxx Extrapolation'!$I381,2)</f>
        <v>3.19</v>
      </c>
      <c r="G381" s="13">
        <f>ROUND(AVERAGE(Zinsswaps!G298:G381)+'iBoxx Extrapolation'!$I381,2)</f>
        <v>3.27</v>
      </c>
      <c r="H381" s="13">
        <f>ROUND(AVERAGE(Zinsswaps!H298:H381)+'iBoxx Extrapolation'!$I381,2)</f>
        <v>3.34</v>
      </c>
      <c r="I381" s="13">
        <f>ROUND(AVERAGE(Zinsswaps!I298:I381)+'iBoxx Extrapolation'!$I381,2)</f>
        <v>3.41</v>
      </c>
      <c r="J381" s="13">
        <f>ROUND(AVERAGE(Zinsswaps!J298:J381)+'iBoxx Extrapolation'!$I381,2)</f>
        <v>3.48</v>
      </c>
      <c r="K381" s="13">
        <f>ROUND(AVERAGE(Zinsswaps!K298:K381)+'iBoxx Extrapolation'!$I381,2)</f>
        <v>3.54</v>
      </c>
      <c r="L381" s="13">
        <f>ROUND(AVERAGE(Zinsswaps!L298:L381)+'iBoxx Extrapolation'!$I381,2)</f>
        <v>3.6</v>
      </c>
      <c r="M381" s="13">
        <f>ROUND(AVERAGE(Zinsswaps!M298:M381)+'iBoxx Extrapolation'!$I381,2)</f>
        <v>3.65</v>
      </c>
      <c r="N381" s="13">
        <f>ROUND(AVERAGE(Zinsswaps!N298:N381)+'iBoxx Extrapolation'!$I381,2)</f>
        <v>3.7</v>
      </c>
      <c r="O381" s="13">
        <f>ROUND(AVERAGE(Zinsswaps!O298:O381)+'iBoxx Extrapolation'!$I381,2)</f>
        <v>3.75</v>
      </c>
      <c r="P381" s="13">
        <f>ROUND(AVERAGE(Zinsswaps!P298:P381)+'iBoxx Extrapolation'!$I381,2)</f>
        <v>3.78</v>
      </c>
      <c r="Q381" s="13">
        <f>ROUND(AVERAGE(Zinsswaps!Q298:Q381)+'iBoxx Extrapolation'!$I381,2)</f>
        <v>3.81</v>
      </c>
      <c r="R381" s="13">
        <f>ROUND(AVERAGE(Zinsswaps!R298:R381)+'iBoxx Extrapolation'!$I381,2)</f>
        <v>3.83</v>
      </c>
      <c r="S381" s="13">
        <f>ROUND(AVERAGE(Zinsswaps!S298:S381)+'iBoxx Extrapolation'!$I381,2)</f>
        <v>3.85</v>
      </c>
      <c r="T381" s="13">
        <f>ROUND(AVERAGE(Zinsswaps!T298:T381)+'iBoxx Extrapolation'!$I381,2)</f>
        <v>3.87</v>
      </c>
      <c r="U381" s="13">
        <f>ROUND(AVERAGE(Zinsswaps!U298:U381)+'iBoxx Extrapolation'!$I381,2)</f>
        <v>3.89</v>
      </c>
      <c r="V381" s="13">
        <f>ROUND(AVERAGE(Zinsswaps!V298:V381)+'iBoxx Extrapolation'!$I381,2)</f>
        <v>3.89</v>
      </c>
      <c r="W381" s="13">
        <f>ROUND(AVERAGE(Zinsswaps!W298:W381)+'iBoxx Extrapolation'!$I381,2)</f>
        <v>3.89</v>
      </c>
      <c r="X381" s="13">
        <f>ROUND(AVERAGE(Zinsswaps!X298:X381)+'iBoxx Extrapolation'!$I381,2)</f>
        <v>3.89</v>
      </c>
      <c r="Y381" s="13">
        <f>ROUND(AVERAGE(Zinsswaps!Y298:Y381)+'iBoxx Extrapolation'!$I381,2)</f>
        <v>3.89</v>
      </c>
      <c r="Z381" s="13">
        <f>ROUND(AVERAGE(Zinsswaps!Z298:Z381)+'iBoxx Extrapolation'!$I381,2)</f>
        <v>3.89</v>
      </c>
      <c r="AA381" s="13">
        <f>ROUND(AVERAGE(Zinsswaps!AA298:AA381)+'iBoxx Extrapolation'!$I381,2)</f>
        <v>3.88</v>
      </c>
      <c r="AB381" s="13">
        <f>ROUND(AVERAGE(Zinsswaps!AB298:AB381)+'iBoxx Extrapolation'!$I381,2)</f>
        <v>3.88</v>
      </c>
      <c r="AC381" s="13">
        <f>ROUND(AVERAGE(Zinsswaps!AC298:AC381)+'iBoxx Extrapolation'!$I381,2)</f>
        <v>3.87</v>
      </c>
      <c r="AD381" s="13">
        <f>ROUND(AVERAGE(Zinsswaps!AD298:AD381)+'iBoxx Extrapolation'!$I381,2)</f>
        <v>3.86</v>
      </c>
      <c r="AE381" s="13">
        <f>ROUND(AVERAGE(Zinsswaps!AE298:AE381)+'iBoxx Extrapolation'!$I381,2)</f>
        <v>3.86</v>
      </c>
      <c r="AF381" s="13">
        <f>ROUND(AVERAGE(Zinsswaps!AF298:AF381)+'iBoxx Extrapolation'!$I381,2)</f>
        <v>3.84</v>
      </c>
      <c r="AG381" s="13">
        <f>ROUND(AVERAGE(Zinsswaps!AG298:AG381)+'iBoxx Extrapolation'!$I381,2)</f>
        <v>3.82</v>
      </c>
      <c r="AH381" s="13">
        <f>ROUND(AVERAGE(Zinsswaps!AH298:AH381)+'iBoxx Extrapolation'!$I381,2)</f>
        <v>3.81</v>
      </c>
      <c r="AI381" s="13">
        <f>ROUND(AVERAGE(Zinsswaps!AI298:AI381)+'iBoxx Extrapolation'!$I381,2)</f>
        <v>3.79</v>
      </c>
      <c r="AJ381" s="13">
        <f>ROUND(AVERAGE(Zinsswaps!AJ298:AJ381)+'iBoxx Extrapolation'!$I381,2)</f>
        <v>3.78</v>
      </c>
      <c r="AK381" s="13">
        <f>ROUND(AVERAGE(Zinsswaps!AK298:AK381)+'iBoxx Extrapolation'!$I381,2)</f>
        <v>3.77</v>
      </c>
      <c r="AL381" s="13">
        <f>ROUND(AVERAGE(Zinsswaps!AL298:AL381)+'iBoxx Extrapolation'!$I381,2)</f>
        <v>3.76</v>
      </c>
      <c r="AM381" s="13">
        <f>ROUND(AVERAGE(Zinsswaps!AM298:AM381)+'iBoxx Extrapolation'!$I381,2)</f>
        <v>3.75</v>
      </c>
      <c r="AN381" s="13">
        <f>ROUND(AVERAGE(Zinsswaps!AN298:AN381)+'iBoxx Extrapolation'!$I381,2)</f>
        <v>3.74</v>
      </c>
      <c r="AO381" s="13">
        <f>ROUND(AVERAGE(Zinsswaps!AO298:AO381)+'iBoxx Extrapolation'!$I381,2)</f>
        <v>3.73</v>
      </c>
      <c r="AP381" s="13">
        <f>ROUND(AVERAGE(Zinsswaps!AP298:AP381)+'iBoxx Extrapolation'!$I381,2)</f>
        <v>3.7</v>
      </c>
      <c r="AQ381" s="13">
        <f>ROUND(AVERAGE(Zinsswaps!AQ298:AQ381)+'iBoxx Extrapolation'!$I381,2)</f>
        <v>3.68</v>
      </c>
      <c r="AR381" s="13">
        <f>ROUND(AVERAGE(Zinsswaps!AR298:AR381)+'iBoxx Extrapolation'!$I381,2)</f>
        <v>3.66</v>
      </c>
      <c r="AS381" s="13">
        <f>ROUND(AVERAGE(Zinsswaps!AS298:AS381)+'iBoxx Extrapolation'!$I381,2)</f>
        <v>3.64</v>
      </c>
      <c r="AT381" s="13">
        <f>ROUND(AVERAGE(Zinsswaps!AT298:AT381)+'iBoxx Extrapolation'!$I381,2)</f>
        <v>3.62</v>
      </c>
      <c r="AU381" s="13">
        <f>ROUND(AVERAGE(Zinsswaps!AU298:AU381)+'iBoxx Extrapolation'!$I381,2)</f>
        <v>3.61</v>
      </c>
      <c r="AV381" s="13">
        <f>ROUND(AVERAGE(Zinsswaps!AV298:AV381)+'iBoxx Extrapolation'!$I381,2)</f>
        <v>3.59</v>
      </c>
      <c r="AW381" s="13">
        <f>ROUND(AVERAGE(Zinsswaps!AW298:AW381)+'iBoxx Extrapolation'!$I381,2)</f>
        <v>3.57</v>
      </c>
      <c r="AX381" s="13">
        <f>ROUND(AVERAGE(Zinsswaps!AX298:AX381)+'iBoxx Extrapolation'!$I381,2)</f>
        <v>3.56</v>
      </c>
      <c r="AY381" s="13">
        <f>ROUND(AVERAGE(Zinsswaps!AY298:AY381)+'iBoxx Extrapolation'!$I381,2)</f>
        <v>3.54</v>
      </c>
    </row>
    <row r="382" spans="1:51" s="16" customFormat="1" x14ac:dyDescent="0.2">
      <c r="A382" s="12">
        <v>48852</v>
      </c>
      <c r="B382" s="13">
        <f>ROUND(AVERAGE(Zinsswaps!B299:B382)+'iBoxx Extrapolation'!$I382,2)</f>
        <v>2.99</v>
      </c>
      <c r="C382" s="13">
        <f>ROUND(AVERAGE(Zinsswaps!C299:C382)+'iBoxx Extrapolation'!$I382,2)</f>
        <v>3</v>
      </c>
      <c r="D382" s="13">
        <f>ROUND(AVERAGE(Zinsswaps!D299:D382)+'iBoxx Extrapolation'!$I382,2)</f>
        <v>3.05</v>
      </c>
      <c r="E382" s="13">
        <f>ROUND(AVERAGE(Zinsswaps!E299:E382)+'iBoxx Extrapolation'!$I382,2)</f>
        <v>3.12</v>
      </c>
      <c r="F382" s="13">
        <f>ROUND(AVERAGE(Zinsswaps!F299:F382)+'iBoxx Extrapolation'!$I382,2)</f>
        <v>3.19</v>
      </c>
      <c r="G382" s="13">
        <f>ROUND(AVERAGE(Zinsswaps!G299:G382)+'iBoxx Extrapolation'!$I382,2)</f>
        <v>3.27</v>
      </c>
      <c r="H382" s="13">
        <f>ROUND(AVERAGE(Zinsswaps!H299:H382)+'iBoxx Extrapolation'!$I382,2)</f>
        <v>3.34</v>
      </c>
      <c r="I382" s="13">
        <f>ROUND(AVERAGE(Zinsswaps!I299:I382)+'iBoxx Extrapolation'!$I382,2)</f>
        <v>3.41</v>
      </c>
      <c r="J382" s="13">
        <f>ROUND(AVERAGE(Zinsswaps!J299:J382)+'iBoxx Extrapolation'!$I382,2)</f>
        <v>3.48</v>
      </c>
      <c r="K382" s="13">
        <f>ROUND(AVERAGE(Zinsswaps!K299:K382)+'iBoxx Extrapolation'!$I382,2)</f>
        <v>3.54</v>
      </c>
      <c r="L382" s="13">
        <f>ROUND(AVERAGE(Zinsswaps!L299:L382)+'iBoxx Extrapolation'!$I382,2)</f>
        <v>3.6</v>
      </c>
      <c r="M382" s="13">
        <f>ROUND(AVERAGE(Zinsswaps!M299:M382)+'iBoxx Extrapolation'!$I382,2)</f>
        <v>3.65</v>
      </c>
      <c r="N382" s="13">
        <f>ROUND(AVERAGE(Zinsswaps!N299:N382)+'iBoxx Extrapolation'!$I382,2)</f>
        <v>3.7</v>
      </c>
      <c r="O382" s="13">
        <f>ROUND(AVERAGE(Zinsswaps!O299:O382)+'iBoxx Extrapolation'!$I382,2)</f>
        <v>3.75</v>
      </c>
      <c r="P382" s="13">
        <f>ROUND(AVERAGE(Zinsswaps!P299:P382)+'iBoxx Extrapolation'!$I382,2)</f>
        <v>3.78</v>
      </c>
      <c r="Q382" s="13">
        <f>ROUND(AVERAGE(Zinsswaps!Q299:Q382)+'iBoxx Extrapolation'!$I382,2)</f>
        <v>3.81</v>
      </c>
      <c r="R382" s="13">
        <f>ROUND(AVERAGE(Zinsswaps!R299:R382)+'iBoxx Extrapolation'!$I382,2)</f>
        <v>3.83</v>
      </c>
      <c r="S382" s="13">
        <f>ROUND(AVERAGE(Zinsswaps!S299:S382)+'iBoxx Extrapolation'!$I382,2)</f>
        <v>3.85</v>
      </c>
      <c r="T382" s="13">
        <f>ROUND(AVERAGE(Zinsswaps!T299:T382)+'iBoxx Extrapolation'!$I382,2)</f>
        <v>3.87</v>
      </c>
      <c r="U382" s="13">
        <f>ROUND(AVERAGE(Zinsswaps!U299:U382)+'iBoxx Extrapolation'!$I382,2)</f>
        <v>3.89</v>
      </c>
      <c r="V382" s="13">
        <f>ROUND(AVERAGE(Zinsswaps!V299:V382)+'iBoxx Extrapolation'!$I382,2)</f>
        <v>3.89</v>
      </c>
      <c r="W382" s="13">
        <f>ROUND(AVERAGE(Zinsswaps!W299:W382)+'iBoxx Extrapolation'!$I382,2)</f>
        <v>3.89</v>
      </c>
      <c r="X382" s="13">
        <f>ROUND(AVERAGE(Zinsswaps!X299:X382)+'iBoxx Extrapolation'!$I382,2)</f>
        <v>3.89</v>
      </c>
      <c r="Y382" s="13">
        <f>ROUND(AVERAGE(Zinsswaps!Y299:Y382)+'iBoxx Extrapolation'!$I382,2)</f>
        <v>3.89</v>
      </c>
      <c r="Z382" s="13">
        <f>ROUND(AVERAGE(Zinsswaps!Z299:Z382)+'iBoxx Extrapolation'!$I382,2)</f>
        <v>3.89</v>
      </c>
      <c r="AA382" s="13">
        <f>ROUND(AVERAGE(Zinsswaps!AA299:AA382)+'iBoxx Extrapolation'!$I382,2)</f>
        <v>3.88</v>
      </c>
      <c r="AB382" s="13">
        <f>ROUND(AVERAGE(Zinsswaps!AB299:AB382)+'iBoxx Extrapolation'!$I382,2)</f>
        <v>3.88</v>
      </c>
      <c r="AC382" s="13">
        <f>ROUND(AVERAGE(Zinsswaps!AC299:AC382)+'iBoxx Extrapolation'!$I382,2)</f>
        <v>3.87</v>
      </c>
      <c r="AD382" s="13">
        <f>ROUND(AVERAGE(Zinsswaps!AD299:AD382)+'iBoxx Extrapolation'!$I382,2)</f>
        <v>3.86</v>
      </c>
      <c r="AE382" s="13">
        <f>ROUND(AVERAGE(Zinsswaps!AE299:AE382)+'iBoxx Extrapolation'!$I382,2)</f>
        <v>3.86</v>
      </c>
      <c r="AF382" s="13">
        <f>ROUND(AVERAGE(Zinsswaps!AF299:AF382)+'iBoxx Extrapolation'!$I382,2)</f>
        <v>3.84</v>
      </c>
      <c r="AG382" s="13">
        <f>ROUND(AVERAGE(Zinsswaps!AG299:AG382)+'iBoxx Extrapolation'!$I382,2)</f>
        <v>3.82</v>
      </c>
      <c r="AH382" s="13">
        <f>ROUND(AVERAGE(Zinsswaps!AH299:AH382)+'iBoxx Extrapolation'!$I382,2)</f>
        <v>3.81</v>
      </c>
      <c r="AI382" s="13">
        <f>ROUND(AVERAGE(Zinsswaps!AI299:AI382)+'iBoxx Extrapolation'!$I382,2)</f>
        <v>3.79</v>
      </c>
      <c r="AJ382" s="13">
        <f>ROUND(AVERAGE(Zinsswaps!AJ299:AJ382)+'iBoxx Extrapolation'!$I382,2)</f>
        <v>3.78</v>
      </c>
      <c r="AK382" s="13">
        <f>ROUND(AVERAGE(Zinsswaps!AK299:AK382)+'iBoxx Extrapolation'!$I382,2)</f>
        <v>3.77</v>
      </c>
      <c r="AL382" s="13">
        <f>ROUND(AVERAGE(Zinsswaps!AL299:AL382)+'iBoxx Extrapolation'!$I382,2)</f>
        <v>3.76</v>
      </c>
      <c r="AM382" s="13">
        <f>ROUND(AVERAGE(Zinsswaps!AM299:AM382)+'iBoxx Extrapolation'!$I382,2)</f>
        <v>3.75</v>
      </c>
      <c r="AN382" s="13">
        <f>ROUND(AVERAGE(Zinsswaps!AN299:AN382)+'iBoxx Extrapolation'!$I382,2)</f>
        <v>3.74</v>
      </c>
      <c r="AO382" s="13">
        <f>ROUND(AVERAGE(Zinsswaps!AO299:AO382)+'iBoxx Extrapolation'!$I382,2)</f>
        <v>3.73</v>
      </c>
      <c r="AP382" s="13">
        <f>ROUND(AVERAGE(Zinsswaps!AP299:AP382)+'iBoxx Extrapolation'!$I382,2)</f>
        <v>3.7</v>
      </c>
      <c r="AQ382" s="13">
        <f>ROUND(AVERAGE(Zinsswaps!AQ299:AQ382)+'iBoxx Extrapolation'!$I382,2)</f>
        <v>3.68</v>
      </c>
      <c r="AR382" s="13">
        <f>ROUND(AVERAGE(Zinsswaps!AR299:AR382)+'iBoxx Extrapolation'!$I382,2)</f>
        <v>3.66</v>
      </c>
      <c r="AS382" s="13">
        <f>ROUND(AVERAGE(Zinsswaps!AS299:AS382)+'iBoxx Extrapolation'!$I382,2)</f>
        <v>3.64</v>
      </c>
      <c r="AT382" s="13">
        <f>ROUND(AVERAGE(Zinsswaps!AT299:AT382)+'iBoxx Extrapolation'!$I382,2)</f>
        <v>3.62</v>
      </c>
      <c r="AU382" s="13">
        <f>ROUND(AVERAGE(Zinsswaps!AU299:AU382)+'iBoxx Extrapolation'!$I382,2)</f>
        <v>3.61</v>
      </c>
      <c r="AV382" s="13">
        <f>ROUND(AVERAGE(Zinsswaps!AV299:AV382)+'iBoxx Extrapolation'!$I382,2)</f>
        <v>3.59</v>
      </c>
      <c r="AW382" s="13">
        <f>ROUND(AVERAGE(Zinsswaps!AW299:AW382)+'iBoxx Extrapolation'!$I382,2)</f>
        <v>3.57</v>
      </c>
      <c r="AX382" s="13">
        <f>ROUND(AVERAGE(Zinsswaps!AX299:AX382)+'iBoxx Extrapolation'!$I382,2)</f>
        <v>3.56</v>
      </c>
      <c r="AY382" s="13">
        <f>ROUND(AVERAGE(Zinsswaps!AY299:AY382)+'iBoxx Extrapolation'!$I382,2)</f>
        <v>3.54</v>
      </c>
    </row>
    <row r="383" spans="1:51" s="16" customFormat="1" x14ac:dyDescent="0.2">
      <c r="A383" s="12">
        <v>48883</v>
      </c>
      <c r="B383" s="13">
        <f>ROUND(AVERAGE(Zinsswaps!B300:B383)+'iBoxx Extrapolation'!$I383,2)</f>
        <v>2.99</v>
      </c>
      <c r="C383" s="13">
        <f>ROUND(AVERAGE(Zinsswaps!C300:C383)+'iBoxx Extrapolation'!$I383,2)</f>
        <v>3</v>
      </c>
      <c r="D383" s="13">
        <f>ROUND(AVERAGE(Zinsswaps!D300:D383)+'iBoxx Extrapolation'!$I383,2)</f>
        <v>3.05</v>
      </c>
      <c r="E383" s="13">
        <f>ROUND(AVERAGE(Zinsswaps!E300:E383)+'iBoxx Extrapolation'!$I383,2)</f>
        <v>3.12</v>
      </c>
      <c r="F383" s="13">
        <f>ROUND(AVERAGE(Zinsswaps!F300:F383)+'iBoxx Extrapolation'!$I383,2)</f>
        <v>3.19</v>
      </c>
      <c r="G383" s="13">
        <f>ROUND(AVERAGE(Zinsswaps!G300:G383)+'iBoxx Extrapolation'!$I383,2)</f>
        <v>3.27</v>
      </c>
      <c r="H383" s="13">
        <f>ROUND(AVERAGE(Zinsswaps!H300:H383)+'iBoxx Extrapolation'!$I383,2)</f>
        <v>3.34</v>
      </c>
      <c r="I383" s="13">
        <f>ROUND(AVERAGE(Zinsswaps!I300:I383)+'iBoxx Extrapolation'!$I383,2)</f>
        <v>3.41</v>
      </c>
      <c r="J383" s="13">
        <f>ROUND(AVERAGE(Zinsswaps!J300:J383)+'iBoxx Extrapolation'!$I383,2)</f>
        <v>3.48</v>
      </c>
      <c r="K383" s="13">
        <f>ROUND(AVERAGE(Zinsswaps!K300:K383)+'iBoxx Extrapolation'!$I383,2)</f>
        <v>3.54</v>
      </c>
      <c r="L383" s="13">
        <f>ROUND(AVERAGE(Zinsswaps!L300:L383)+'iBoxx Extrapolation'!$I383,2)</f>
        <v>3.6</v>
      </c>
      <c r="M383" s="13">
        <f>ROUND(AVERAGE(Zinsswaps!M300:M383)+'iBoxx Extrapolation'!$I383,2)</f>
        <v>3.65</v>
      </c>
      <c r="N383" s="13">
        <f>ROUND(AVERAGE(Zinsswaps!N300:N383)+'iBoxx Extrapolation'!$I383,2)</f>
        <v>3.7</v>
      </c>
      <c r="O383" s="13">
        <f>ROUND(AVERAGE(Zinsswaps!O300:O383)+'iBoxx Extrapolation'!$I383,2)</f>
        <v>3.75</v>
      </c>
      <c r="P383" s="13">
        <f>ROUND(AVERAGE(Zinsswaps!P300:P383)+'iBoxx Extrapolation'!$I383,2)</f>
        <v>3.78</v>
      </c>
      <c r="Q383" s="13">
        <f>ROUND(AVERAGE(Zinsswaps!Q300:Q383)+'iBoxx Extrapolation'!$I383,2)</f>
        <v>3.81</v>
      </c>
      <c r="R383" s="13">
        <f>ROUND(AVERAGE(Zinsswaps!R300:R383)+'iBoxx Extrapolation'!$I383,2)</f>
        <v>3.83</v>
      </c>
      <c r="S383" s="13">
        <f>ROUND(AVERAGE(Zinsswaps!S300:S383)+'iBoxx Extrapolation'!$I383,2)</f>
        <v>3.85</v>
      </c>
      <c r="T383" s="13">
        <f>ROUND(AVERAGE(Zinsswaps!T300:T383)+'iBoxx Extrapolation'!$I383,2)</f>
        <v>3.87</v>
      </c>
      <c r="U383" s="13">
        <f>ROUND(AVERAGE(Zinsswaps!U300:U383)+'iBoxx Extrapolation'!$I383,2)</f>
        <v>3.89</v>
      </c>
      <c r="V383" s="13">
        <f>ROUND(AVERAGE(Zinsswaps!V300:V383)+'iBoxx Extrapolation'!$I383,2)</f>
        <v>3.89</v>
      </c>
      <c r="W383" s="13">
        <f>ROUND(AVERAGE(Zinsswaps!W300:W383)+'iBoxx Extrapolation'!$I383,2)</f>
        <v>3.89</v>
      </c>
      <c r="X383" s="13">
        <f>ROUND(AVERAGE(Zinsswaps!X300:X383)+'iBoxx Extrapolation'!$I383,2)</f>
        <v>3.89</v>
      </c>
      <c r="Y383" s="13">
        <f>ROUND(AVERAGE(Zinsswaps!Y300:Y383)+'iBoxx Extrapolation'!$I383,2)</f>
        <v>3.89</v>
      </c>
      <c r="Z383" s="13">
        <f>ROUND(AVERAGE(Zinsswaps!Z300:Z383)+'iBoxx Extrapolation'!$I383,2)</f>
        <v>3.89</v>
      </c>
      <c r="AA383" s="13">
        <f>ROUND(AVERAGE(Zinsswaps!AA300:AA383)+'iBoxx Extrapolation'!$I383,2)</f>
        <v>3.88</v>
      </c>
      <c r="AB383" s="13">
        <f>ROUND(AVERAGE(Zinsswaps!AB300:AB383)+'iBoxx Extrapolation'!$I383,2)</f>
        <v>3.88</v>
      </c>
      <c r="AC383" s="13">
        <f>ROUND(AVERAGE(Zinsswaps!AC300:AC383)+'iBoxx Extrapolation'!$I383,2)</f>
        <v>3.87</v>
      </c>
      <c r="AD383" s="13">
        <f>ROUND(AVERAGE(Zinsswaps!AD300:AD383)+'iBoxx Extrapolation'!$I383,2)</f>
        <v>3.86</v>
      </c>
      <c r="AE383" s="13">
        <f>ROUND(AVERAGE(Zinsswaps!AE300:AE383)+'iBoxx Extrapolation'!$I383,2)</f>
        <v>3.86</v>
      </c>
      <c r="AF383" s="13">
        <f>ROUND(AVERAGE(Zinsswaps!AF300:AF383)+'iBoxx Extrapolation'!$I383,2)</f>
        <v>3.84</v>
      </c>
      <c r="AG383" s="13">
        <f>ROUND(AVERAGE(Zinsswaps!AG300:AG383)+'iBoxx Extrapolation'!$I383,2)</f>
        <v>3.82</v>
      </c>
      <c r="AH383" s="13">
        <f>ROUND(AVERAGE(Zinsswaps!AH300:AH383)+'iBoxx Extrapolation'!$I383,2)</f>
        <v>3.81</v>
      </c>
      <c r="AI383" s="13">
        <f>ROUND(AVERAGE(Zinsswaps!AI300:AI383)+'iBoxx Extrapolation'!$I383,2)</f>
        <v>3.79</v>
      </c>
      <c r="AJ383" s="13">
        <f>ROUND(AVERAGE(Zinsswaps!AJ300:AJ383)+'iBoxx Extrapolation'!$I383,2)</f>
        <v>3.78</v>
      </c>
      <c r="AK383" s="13">
        <f>ROUND(AVERAGE(Zinsswaps!AK300:AK383)+'iBoxx Extrapolation'!$I383,2)</f>
        <v>3.77</v>
      </c>
      <c r="AL383" s="13">
        <f>ROUND(AVERAGE(Zinsswaps!AL300:AL383)+'iBoxx Extrapolation'!$I383,2)</f>
        <v>3.76</v>
      </c>
      <c r="AM383" s="13">
        <f>ROUND(AVERAGE(Zinsswaps!AM300:AM383)+'iBoxx Extrapolation'!$I383,2)</f>
        <v>3.75</v>
      </c>
      <c r="AN383" s="13">
        <f>ROUND(AVERAGE(Zinsswaps!AN300:AN383)+'iBoxx Extrapolation'!$I383,2)</f>
        <v>3.74</v>
      </c>
      <c r="AO383" s="13">
        <f>ROUND(AVERAGE(Zinsswaps!AO300:AO383)+'iBoxx Extrapolation'!$I383,2)</f>
        <v>3.73</v>
      </c>
      <c r="AP383" s="13">
        <f>ROUND(AVERAGE(Zinsswaps!AP300:AP383)+'iBoxx Extrapolation'!$I383,2)</f>
        <v>3.7</v>
      </c>
      <c r="AQ383" s="13">
        <f>ROUND(AVERAGE(Zinsswaps!AQ300:AQ383)+'iBoxx Extrapolation'!$I383,2)</f>
        <v>3.68</v>
      </c>
      <c r="AR383" s="13">
        <f>ROUND(AVERAGE(Zinsswaps!AR300:AR383)+'iBoxx Extrapolation'!$I383,2)</f>
        <v>3.66</v>
      </c>
      <c r="AS383" s="13">
        <f>ROUND(AVERAGE(Zinsswaps!AS300:AS383)+'iBoxx Extrapolation'!$I383,2)</f>
        <v>3.64</v>
      </c>
      <c r="AT383" s="13">
        <f>ROUND(AVERAGE(Zinsswaps!AT300:AT383)+'iBoxx Extrapolation'!$I383,2)</f>
        <v>3.62</v>
      </c>
      <c r="AU383" s="13">
        <f>ROUND(AVERAGE(Zinsswaps!AU300:AU383)+'iBoxx Extrapolation'!$I383,2)</f>
        <v>3.61</v>
      </c>
      <c r="AV383" s="13">
        <f>ROUND(AVERAGE(Zinsswaps!AV300:AV383)+'iBoxx Extrapolation'!$I383,2)</f>
        <v>3.59</v>
      </c>
      <c r="AW383" s="13">
        <f>ROUND(AVERAGE(Zinsswaps!AW300:AW383)+'iBoxx Extrapolation'!$I383,2)</f>
        <v>3.57</v>
      </c>
      <c r="AX383" s="13">
        <f>ROUND(AVERAGE(Zinsswaps!AX300:AX383)+'iBoxx Extrapolation'!$I383,2)</f>
        <v>3.56</v>
      </c>
      <c r="AY383" s="13">
        <f>ROUND(AVERAGE(Zinsswaps!AY300:AY383)+'iBoxx Extrapolation'!$I383,2)</f>
        <v>3.54</v>
      </c>
    </row>
    <row r="384" spans="1:51" s="16" customFormat="1" x14ac:dyDescent="0.2">
      <c r="A384" s="12">
        <v>48913</v>
      </c>
      <c r="B384" s="13">
        <f>ROUND(AVERAGE(Zinsswaps!B301:B384)+'iBoxx Extrapolation'!$I384,2)</f>
        <v>2.99</v>
      </c>
      <c r="C384" s="13">
        <f>ROUND(AVERAGE(Zinsswaps!C301:C384)+'iBoxx Extrapolation'!$I384,2)</f>
        <v>3</v>
      </c>
      <c r="D384" s="13">
        <f>ROUND(AVERAGE(Zinsswaps!D301:D384)+'iBoxx Extrapolation'!$I384,2)</f>
        <v>3.05</v>
      </c>
      <c r="E384" s="13">
        <f>ROUND(AVERAGE(Zinsswaps!E301:E384)+'iBoxx Extrapolation'!$I384,2)</f>
        <v>3.12</v>
      </c>
      <c r="F384" s="13">
        <f>ROUND(AVERAGE(Zinsswaps!F301:F384)+'iBoxx Extrapolation'!$I384,2)</f>
        <v>3.19</v>
      </c>
      <c r="G384" s="13">
        <f>ROUND(AVERAGE(Zinsswaps!G301:G384)+'iBoxx Extrapolation'!$I384,2)</f>
        <v>3.27</v>
      </c>
      <c r="H384" s="13">
        <f>ROUND(AVERAGE(Zinsswaps!H301:H384)+'iBoxx Extrapolation'!$I384,2)</f>
        <v>3.34</v>
      </c>
      <c r="I384" s="13">
        <f>ROUND(AVERAGE(Zinsswaps!I301:I384)+'iBoxx Extrapolation'!$I384,2)</f>
        <v>3.41</v>
      </c>
      <c r="J384" s="13">
        <f>ROUND(AVERAGE(Zinsswaps!J301:J384)+'iBoxx Extrapolation'!$I384,2)</f>
        <v>3.48</v>
      </c>
      <c r="K384" s="13">
        <f>ROUND(AVERAGE(Zinsswaps!K301:K384)+'iBoxx Extrapolation'!$I384,2)</f>
        <v>3.54</v>
      </c>
      <c r="L384" s="13">
        <f>ROUND(AVERAGE(Zinsswaps!L301:L384)+'iBoxx Extrapolation'!$I384,2)</f>
        <v>3.6</v>
      </c>
      <c r="M384" s="13">
        <f>ROUND(AVERAGE(Zinsswaps!M301:M384)+'iBoxx Extrapolation'!$I384,2)</f>
        <v>3.65</v>
      </c>
      <c r="N384" s="13">
        <f>ROUND(AVERAGE(Zinsswaps!N301:N384)+'iBoxx Extrapolation'!$I384,2)</f>
        <v>3.7</v>
      </c>
      <c r="O384" s="13">
        <f>ROUND(AVERAGE(Zinsswaps!O301:O384)+'iBoxx Extrapolation'!$I384,2)</f>
        <v>3.75</v>
      </c>
      <c r="P384" s="13">
        <f>ROUND(AVERAGE(Zinsswaps!P301:P384)+'iBoxx Extrapolation'!$I384,2)</f>
        <v>3.78</v>
      </c>
      <c r="Q384" s="13">
        <f>ROUND(AVERAGE(Zinsswaps!Q301:Q384)+'iBoxx Extrapolation'!$I384,2)</f>
        <v>3.81</v>
      </c>
      <c r="R384" s="13">
        <f>ROUND(AVERAGE(Zinsswaps!R301:R384)+'iBoxx Extrapolation'!$I384,2)</f>
        <v>3.83</v>
      </c>
      <c r="S384" s="13">
        <f>ROUND(AVERAGE(Zinsswaps!S301:S384)+'iBoxx Extrapolation'!$I384,2)</f>
        <v>3.85</v>
      </c>
      <c r="T384" s="13">
        <f>ROUND(AVERAGE(Zinsswaps!T301:T384)+'iBoxx Extrapolation'!$I384,2)</f>
        <v>3.87</v>
      </c>
      <c r="U384" s="13">
        <f>ROUND(AVERAGE(Zinsswaps!U301:U384)+'iBoxx Extrapolation'!$I384,2)</f>
        <v>3.89</v>
      </c>
      <c r="V384" s="13">
        <f>ROUND(AVERAGE(Zinsswaps!V301:V384)+'iBoxx Extrapolation'!$I384,2)</f>
        <v>3.89</v>
      </c>
      <c r="W384" s="13">
        <f>ROUND(AVERAGE(Zinsswaps!W301:W384)+'iBoxx Extrapolation'!$I384,2)</f>
        <v>3.89</v>
      </c>
      <c r="X384" s="13">
        <f>ROUND(AVERAGE(Zinsswaps!X301:X384)+'iBoxx Extrapolation'!$I384,2)</f>
        <v>3.89</v>
      </c>
      <c r="Y384" s="13">
        <f>ROUND(AVERAGE(Zinsswaps!Y301:Y384)+'iBoxx Extrapolation'!$I384,2)</f>
        <v>3.89</v>
      </c>
      <c r="Z384" s="13">
        <f>ROUND(AVERAGE(Zinsswaps!Z301:Z384)+'iBoxx Extrapolation'!$I384,2)</f>
        <v>3.89</v>
      </c>
      <c r="AA384" s="13">
        <f>ROUND(AVERAGE(Zinsswaps!AA301:AA384)+'iBoxx Extrapolation'!$I384,2)</f>
        <v>3.88</v>
      </c>
      <c r="AB384" s="13">
        <f>ROUND(AVERAGE(Zinsswaps!AB301:AB384)+'iBoxx Extrapolation'!$I384,2)</f>
        <v>3.88</v>
      </c>
      <c r="AC384" s="13">
        <f>ROUND(AVERAGE(Zinsswaps!AC301:AC384)+'iBoxx Extrapolation'!$I384,2)</f>
        <v>3.87</v>
      </c>
      <c r="AD384" s="13">
        <f>ROUND(AVERAGE(Zinsswaps!AD301:AD384)+'iBoxx Extrapolation'!$I384,2)</f>
        <v>3.86</v>
      </c>
      <c r="AE384" s="13">
        <f>ROUND(AVERAGE(Zinsswaps!AE301:AE384)+'iBoxx Extrapolation'!$I384,2)</f>
        <v>3.86</v>
      </c>
      <c r="AF384" s="13">
        <f>ROUND(AVERAGE(Zinsswaps!AF301:AF384)+'iBoxx Extrapolation'!$I384,2)</f>
        <v>3.84</v>
      </c>
      <c r="AG384" s="13">
        <f>ROUND(AVERAGE(Zinsswaps!AG301:AG384)+'iBoxx Extrapolation'!$I384,2)</f>
        <v>3.82</v>
      </c>
      <c r="AH384" s="13">
        <f>ROUND(AVERAGE(Zinsswaps!AH301:AH384)+'iBoxx Extrapolation'!$I384,2)</f>
        <v>3.81</v>
      </c>
      <c r="AI384" s="13">
        <f>ROUND(AVERAGE(Zinsswaps!AI301:AI384)+'iBoxx Extrapolation'!$I384,2)</f>
        <v>3.79</v>
      </c>
      <c r="AJ384" s="13">
        <f>ROUND(AVERAGE(Zinsswaps!AJ301:AJ384)+'iBoxx Extrapolation'!$I384,2)</f>
        <v>3.78</v>
      </c>
      <c r="AK384" s="13">
        <f>ROUND(AVERAGE(Zinsswaps!AK301:AK384)+'iBoxx Extrapolation'!$I384,2)</f>
        <v>3.77</v>
      </c>
      <c r="AL384" s="13">
        <f>ROUND(AVERAGE(Zinsswaps!AL301:AL384)+'iBoxx Extrapolation'!$I384,2)</f>
        <v>3.76</v>
      </c>
      <c r="AM384" s="13">
        <f>ROUND(AVERAGE(Zinsswaps!AM301:AM384)+'iBoxx Extrapolation'!$I384,2)</f>
        <v>3.75</v>
      </c>
      <c r="AN384" s="13">
        <f>ROUND(AVERAGE(Zinsswaps!AN301:AN384)+'iBoxx Extrapolation'!$I384,2)</f>
        <v>3.74</v>
      </c>
      <c r="AO384" s="13">
        <f>ROUND(AVERAGE(Zinsswaps!AO301:AO384)+'iBoxx Extrapolation'!$I384,2)</f>
        <v>3.73</v>
      </c>
      <c r="AP384" s="13">
        <f>ROUND(AVERAGE(Zinsswaps!AP301:AP384)+'iBoxx Extrapolation'!$I384,2)</f>
        <v>3.7</v>
      </c>
      <c r="AQ384" s="13">
        <f>ROUND(AVERAGE(Zinsswaps!AQ301:AQ384)+'iBoxx Extrapolation'!$I384,2)</f>
        <v>3.68</v>
      </c>
      <c r="AR384" s="13">
        <f>ROUND(AVERAGE(Zinsswaps!AR301:AR384)+'iBoxx Extrapolation'!$I384,2)</f>
        <v>3.66</v>
      </c>
      <c r="AS384" s="13">
        <f>ROUND(AVERAGE(Zinsswaps!AS301:AS384)+'iBoxx Extrapolation'!$I384,2)</f>
        <v>3.64</v>
      </c>
      <c r="AT384" s="13">
        <f>ROUND(AVERAGE(Zinsswaps!AT301:AT384)+'iBoxx Extrapolation'!$I384,2)</f>
        <v>3.62</v>
      </c>
      <c r="AU384" s="13">
        <f>ROUND(AVERAGE(Zinsswaps!AU301:AU384)+'iBoxx Extrapolation'!$I384,2)</f>
        <v>3.61</v>
      </c>
      <c r="AV384" s="13">
        <f>ROUND(AVERAGE(Zinsswaps!AV301:AV384)+'iBoxx Extrapolation'!$I384,2)</f>
        <v>3.59</v>
      </c>
      <c r="AW384" s="13">
        <f>ROUND(AVERAGE(Zinsswaps!AW301:AW384)+'iBoxx Extrapolation'!$I384,2)</f>
        <v>3.57</v>
      </c>
      <c r="AX384" s="13">
        <f>ROUND(AVERAGE(Zinsswaps!AX301:AX384)+'iBoxx Extrapolation'!$I384,2)</f>
        <v>3.56</v>
      </c>
      <c r="AY384" s="13">
        <f>ROUND(AVERAGE(Zinsswaps!AY301:AY384)+'iBoxx Extrapolation'!$I384,2)</f>
        <v>3.54</v>
      </c>
    </row>
    <row r="385" spans="1:51" s="16" customFormat="1" x14ac:dyDescent="0.2">
      <c r="A385" s="12">
        <v>48944</v>
      </c>
      <c r="B385" s="13">
        <f>ROUND(AVERAGE(Zinsswaps!B302:B385)+'iBoxx Extrapolation'!$I385,2)</f>
        <v>2.99</v>
      </c>
      <c r="C385" s="13">
        <f>ROUND(AVERAGE(Zinsswaps!C302:C385)+'iBoxx Extrapolation'!$I385,2)</f>
        <v>3</v>
      </c>
      <c r="D385" s="13">
        <f>ROUND(AVERAGE(Zinsswaps!D302:D385)+'iBoxx Extrapolation'!$I385,2)</f>
        <v>3.05</v>
      </c>
      <c r="E385" s="13">
        <f>ROUND(AVERAGE(Zinsswaps!E302:E385)+'iBoxx Extrapolation'!$I385,2)</f>
        <v>3.12</v>
      </c>
      <c r="F385" s="13">
        <f>ROUND(AVERAGE(Zinsswaps!F302:F385)+'iBoxx Extrapolation'!$I385,2)</f>
        <v>3.19</v>
      </c>
      <c r="G385" s="13">
        <f>ROUND(AVERAGE(Zinsswaps!G302:G385)+'iBoxx Extrapolation'!$I385,2)</f>
        <v>3.27</v>
      </c>
      <c r="H385" s="13">
        <f>ROUND(AVERAGE(Zinsswaps!H302:H385)+'iBoxx Extrapolation'!$I385,2)</f>
        <v>3.34</v>
      </c>
      <c r="I385" s="13">
        <f>ROUND(AVERAGE(Zinsswaps!I302:I385)+'iBoxx Extrapolation'!$I385,2)</f>
        <v>3.41</v>
      </c>
      <c r="J385" s="13">
        <f>ROUND(AVERAGE(Zinsswaps!J302:J385)+'iBoxx Extrapolation'!$I385,2)</f>
        <v>3.48</v>
      </c>
      <c r="K385" s="13">
        <f>ROUND(AVERAGE(Zinsswaps!K302:K385)+'iBoxx Extrapolation'!$I385,2)</f>
        <v>3.54</v>
      </c>
      <c r="L385" s="13">
        <f>ROUND(AVERAGE(Zinsswaps!L302:L385)+'iBoxx Extrapolation'!$I385,2)</f>
        <v>3.6</v>
      </c>
      <c r="M385" s="13">
        <f>ROUND(AVERAGE(Zinsswaps!M302:M385)+'iBoxx Extrapolation'!$I385,2)</f>
        <v>3.65</v>
      </c>
      <c r="N385" s="13">
        <f>ROUND(AVERAGE(Zinsswaps!N302:N385)+'iBoxx Extrapolation'!$I385,2)</f>
        <v>3.7</v>
      </c>
      <c r="O385" s="13">
        <f>ROUND(AVERAGE(Zinsswaps!O302:O385)+'iBoxx Extrapolation'!$I385,2)</f>
        <v>3.75</v>
      </c>
      <c r="P385" s="13">
        <f>ROUND(AVERAGE(Zinsswaps!P302:P385)+'iBoxx Extrapolation'!$I385,2)</f>
        <v>3.78</v>
      </c>
      <c r="Q385" s="13">
        <f>ROUND(AVERAGE(Zinsswaps!Q302:Q385)+'iBoxx Extrapolation'!$I385,2)</f>
        <v>3.81</v>
      </c>
      <c r="R385" s="13">
        <f>ROUND(AVERAGE(Zinsswaps!R302:R385)+'iBoxx Extrapolation'!$I385,2)</f>
        <v>3.83</v>
      </c>
      <c r="S385" s="13">
        <f>ROUND(AVERAGE(Zinsswaps!S302:S385)+'iBoxx Extrapolation'!$I385,2)</f>
        <v>3.85</v>
      </c>
      <c r="T385" s="13">
        <f>ROUND(AVERAGE(Zinsswaps!T302:T385)+'iBoxx Extrapolation'!$I385,2)</f>
        <v>3.87</v>
      </c>
      <c r="U385" s="13">
        <f>ROUND(AVERAGE(Zinsswaps!U302:U385)+'iBoxx Extrapolation'!$I385,2)</f>
        <v>3.89</v>
      </c>
      <c r="V385" s="13">
        <f>ROUND(AVERAGE(Zinsswaps!V302:V385)+'iBoxx Extrapolation'!$I385,2)</f>
        <v>3.89</v>
      </c>
      <c r="W385" s="13">
        <f>ROUND(AVERAGE(Zinsswaps!W302:W385)+'iBoxx Extrapolation'!$I385,2)</f>
        <v>3.89</v>
      </c>
      <c r="X385" s="13">
        <f>ROUND(AVERAGE(Zinsswaps!X302:X385)+'iBoxx Extrapolation'!$I385,2)</f>
        <v>3.89</v>
      </c>
      <c r="Y385" s="13">
        <f>ROUND(AVERAGE(Zinsswaps!Y302:Y385)+'iBoxx Extrapolation'!$I385,2)</f>
        <v>3.89</v>
      </c>
      <c r="Z385" s="13">
        <f>ROUND(AVERAGE(Zinsswaps!Z302:Z385)+'iBoxx Extrapolation'!$I385,2)</f>
        <v>3.89</v>
      </c>
      <c r="AA385" s="13">
        <f>ROUND(AVERAGE(Zinsswaps!AA302:AA385)+'iBoxx Extrapolation'!$I385,2)</f>
        <v>3.88</v>
      </c>
      <c r="AB385" s="13">
        <f>ROUND(AVERAGE(Zinsswaps!AB302:AB385)+'iBoxx Extrapolation'!$I385,2)</f>
        <v>3.88</v>
      </c>
      <c r="AC385" s="13">
        <f>ROUND(AVERAGE(Zinsswaps!AC302:AC385)+'iBoxx Extrapolation'!$I385,2)</f>
        <v>3.87</v>
      </c>
      <c r="AD385" s="13">
        <f>ROUND(AVERAGE(Zinsswaps!AD302:AD385)+'iBoxx Extrapolation'!$I385,2)</f>
        <v>3.86</v>
      </c>
      <c r="AE385" s="13">
        <f>ROUND(AVERAGE(Zinsswaps!AE302:AE385)+'iBoxx Extrapolation'!$I385,2)</f>
        <v>3.86</v>
      </c>
      <c r="AF385" s="13">
        <f>ROUND(AVERAGE(Zinsswaps!AF302:AF385)+'iBoxx Extrapolation'!$I385,2)</f>
        <v>3.84</v>
      </c>
      <c r="AG385" s="13">
        <f>ROUND(AVERAGE(Zinsswaps!AG302:AG385)+'iBoxx Extrapolation'!$I385,2)</f>
        <v>3.82</v>
      </c>
      <c r="AH385" s="13">
        <f>ROUND(AVERAGE(Zinsswaps!AH302:AH385)+'iBoxx Extrapolation'!$I385,2)</f>
        <v>3.81</v>
      </c>
      <c r="AI385" s="13">
        <f>ROUND(AVERAGE(Zinsswaps!AI302:AI385)+'iBoxx Extrapolation'!$I385,2)</f>
        <v>3.79</v>
      </c>
      <c r="AJ385" s="13">
        <f>ROUND(AVERAGE(Zinsswaps!AJ302:AJ385)+'iBoxx Extrapolation'!$I385,2)</f>
        <v>3.78</v>
      </c>
      <c r="AK385" s="13">
        <f>ROUND(AVERAGE(Zinsswaps!AK302:AK385)+'iBoxx Extrapolation'!$I385,2)</f>
        <v>3.77</v>
      </c>
      <c r="AL385" s="13">
        <f>ROUND(AVERAGE(Zinsswaps!AL302:AL385)+'iBoxx Extrapolation'!$I385,2)</f>
        <v>3.76</v>
      </c>
      <c r="AM385" s="13">
        <f>ROUND(AVERAGE(Zinsswaps!AM302:AM385)+'iBoxx Extrapolation'!$I385,2)</f>
        <v>3.75</v>
      </c>
      <c r="AN385" s="13">
        <f>ROUND(AVERAGE(Zinsswaps!AN302:AN385)+'iBoxx Extrapolation'!$I385,2)</f>
        <v>3.74</v>
      </c>
      <c r="AO385" s="13">
        <f>ROUND(AVERAGE(Zinsswaps!AO302:AO385)+'iBoxx Extrapolation'!$I385,2)</f>
        <v>3.73</v>
      </c>
      <c r="AP385" s="13">
        <f>ROUND(AVERAGE(Zinsswaps!AP302:AP385)+'iBoxx Extrapolation'!$I385,2)</f>
        <v>3.7</v>
      </c>
      <c r="AQ385" s="13">
        <f>ROUND(AVERAGE(Zinsswaps!AQ302:AQ385)+'iBoxx Extrapolation'!$I385,2)</f>
        <v>3.68</v>
      </c>
      <c r="AR385" s="13">
        <f>ROUND(AVERAGE(Zinsswaps!AR302:AR385)+'iBoxx Extrapolation'!$I385,2)</f>
        <v>3.66</v>
      </c>
      <c r="AS385" s="13">
        <f>ROUND(AVERAGE(Zinsswaps!AS302:AS385)+'iBoxx Extrapolation'!$I385,2)</f>
        <v>3.64</v>
      </c>
      <c r="AT385" s="13">
        <f>ROUND(AVERAGE(Zinsswaps!AT302:AT385)+'iBoxx Extrapolation'!$I385,2)</f>
        <v>3.62</v>
      </c>
      <c r="AU385" s="13">
        <f>ROUND(AVERAGE(Zinsswaps!AU302:AU385)+'iBoxx Extrapolation'!$I385,2)</f>
        <v>3.61</v>
      </c>
      <c r="AV385" s="13">
        <f>ROUND(AVERAGE(Zinsswaps!AV302:AV385)+'iBoxx Extrapolation'!$I385,2)</f>
        <v>3.59</v>
      </c>
      <c r="AW385" s="13">
        <f>ROUND(AVERAGE(Zinsswaps!AW302:AW385)+'iBoxx Extrapolation'!$I385,2)</f>
        <v>3.57</v>
      </c>
      <c r="AX385" s="13">
        <f>ROUND(AVERAGE(Zinsswaps!AX302:AX385)+'iBoxx Extrapolation'!$I385,2)</f>
        <v>3.56</v>
      </c>
      <c r="AY385" s="13">
        <f>ROUND(AVERAGE(Zinsswaps!AY302:AY385)+'iBoxx Extrapolation'!$I385,2)</f>
        <v>3.54</v>
      </c>
    </row>
    <row r="386" spans="1:51" s="16" customFormat="1" x14ac:dyDescent="0.2">
      <c r="A386" s="12">
        <v>48975</v>
      </c>
      <c r="B386" s="13">
        <f>ROUND(AVERAGE(Zinsswaps!B303:B386)+'iBoxx Extrapolation'!$I386,2)</f>
        <v>2.99</v>
      </c>
      <c r="C386" s="13">
        <f>ROUND(AVERAGE(Zinsswaps!C303:C386)+'iBoxx Extrapolation'!$I386,2)</f>
        <v>3</v>
      </c>
      <c r="D386" s="13">
        <f>ROUND(AVERAGE(Zinsswaps!D303:D386)+'iBoxx Extrapolation'!$I386,2)</f>
        <v>3.05</v>
      </c>
      <c r="E386" s="13">
        <f>ROUND(AVERAGE(Zinsswaps!E303:E386)+'iBoxx Extrapolation'!$I386,2)</f>
        <v>3.12</v>
      </c>
      <c r="F386" s="13">
        <f>ROUND(AVERAGE(Zinsswaps!F303:F386)+'iBoxx Extrapolation'!$I386,2)</f>
        <v>3.19</v>
      </c>
      <c r="G386" s="13">
        <f>ROUND(AVERAGE(Zinsswaps!G303:G386)+'iBoxx Extrapolation'!$I386,2)</f>
        <v>3.27</v>
      </c>
      <c r="H386" s="13">
        <f>ROUND(AVERAGE(Zinsswaps!H303:H386)+'iBoxx Extrapolation'!$I386,2)</f>
        <v>3.34</v>
      </c>
      <c r="I386" s="13">
        <f>ROUND(AVERAGE(Zinsswaps!I303:I386)+'iBoxx Extrapolation'!$I386,2)</f>
        <v>3.41</v>
      </c>
      <c r="J386" s="13">
        <f>ROUND(AVERAGE(Zinsswaps!J303:J386)+'iBoxx Extrapolation'!$I386,2)</f>
        <v>3.48</v>
      </c>
      <c r="K386" s="13">
        <f>ROUND(AVERAGE(Zinsswaps!K303:K386)+'iBoxx Extrapolation'!$I386,2)</f>
        <v>3.54</v>
      </c>
      <c r="L386" s="13">
        <f>ROUND(AVERAGE(Zinsswaps!L303:L386)+'iBoxx Extrapolation'!$I386,2)</f>
        <v>3.6</v>
      </c>
      <c r="M386" s="13">
        <f>ROUND(AVERAGE(Zinsswaps!M303:M386)+'iBoxx Extrapolation'!$I386,2)</f>
        <v>3.65</v>
      </c>
      <c r="N386" s="13">
        <f>ROUND(AVERAGE(Zinsswaps!N303:N386)+'iBoxx Extrapolation'!$I386,2)</f>
        <v>3.7</v>
      </c>
      <c r="O386" s="13">
        <f>ROUND(AVERAGE(Zinsswaps!O303:O386)+'iBoxx Extrapolation'!$I386,2)</f>
        <v>3.75</v>
      </c>
      <c r="P386" s="13">
        <f>ROUND(AVERAGE(Zinsswaps!P303:P386)+'iBoxx Extrapolation'!$I386,2)</f>
        <v>3.78</v>
      </c>
      <c r="Q386" s="13">
        <f>ROUND(AVERAGE(Zinsswaps!Q303:Q386)+'iBoxx Extrapolation'!$I386,2)</f>
        <v>3.81</v>
      </c>
      <c r="R386" s="13">
        <f>ROUND(AVERAGE(Zinsswaps!R303:R386)+'iBoxx Extrapolation'!$I386,2)</f>
        <v>3.83</v>
      </c>
      <c r="S386" s="13">
        <f>ROUND(AVERAGE(Zinsswaps!S303:S386)+'iBoxx Extrapolation'!$I386,2)</f>
        <v>3.85</v>
      </c>
      <c r="T386" s="13">
        <f>ROUND(AVERAGE(Zinsswaps!T303:T386)+'iBoxx Extrapolation'!$I386,2)</f>
        <v>3.87</v>
      </c>
      <c r="U386" s="13">
        <f>ROUND(AVERAGE(Zinsswaps!U303:U386)+'iBoxx Extrapolation'!$I386,2)</f>
        <v>3.89</v>
      </c>
      <c r="V386" s="13">
        <f>ROUND(AVERAGE(Zinsswaps!V303:V386)+'iBoxx Extrapolation'!$I386,2)</f>
        <v>3.89</v>
      </c>
      <c r="W386" s="13">
        <f>ROUND(AVERAGE(Zinsswaps!W303:W386)+'iBoxx Extrapolation'!$I386,2)</f>
        <v>3.89</v>
      </c>
      <c r="X386" s="13">
        <f>ROUND(AVERAGE(Zinsswaps!X303:X386)+'iBoxx Extrapolation'!$I386,2)</f>
        <v>3.89</v>
      </c>
      <c r="Y386" s="13">
        <f>ROUND(AVERAGE(Zinsswaps!Y303:Y386)+'iBoxx Extrapolation'!$I386,2)</f>
        <v>3.89</v>
      </c>
      <c r="Z386" s="13">
        <f>ROUND(AVERAGE(Zinsswaps!Z303:Z386)+'iBoxx Extrapolation'!$I386,2)</f>
        <v>3.89</v>
      </c>
      <c r="AA386" s="13">
        <f>ROUND(AVERAGE(Zinsswaps!AA303:AA386)+'iBoxx Extrapolation'!$I386,2)</f>
        <v>3.88</v>
      </c>
      <c r="AB386" s="13">
        <f>ROUND(AVERAGE(Zinsswaps!AB303:AB386)+'iBoxx Extrapolation'!$I386,2)</f>
        <v>3.88</v>
      </c>
      <c r="AC386" s="13">
        <f>ROUND(AVERAGE(Zinsswaps!AC303:AC386)+'iBoxx Extrapolation'!$I386,2)</f>
        <v>3.87</v>
      </c>
      <c r="AD386" s="13">
        <f>ROUND(AVERAGE(Zinsswaps!AD303:AD386)+'iBoxx Extrapolation'!$I386,2)</f>
        <v>3.86</v>
      </c>
      <c r="AE386" s="13">
        <f>ROUND(AVERAGE(Zinsswaps!AE303:AE386)+'iBoxx Extrapolation'!$I386,2)</f>
        <v>3.86</v>
      </c>
      <c r="AF386" s="13">
        <f>ROUND(AVERAGE(Zinsswaps!AF303:AF386)+'iBoxx Extrapolation'!$I386,2)</f>
        <v>3.84</v>
      </c>
      <c r="AG386" s="13">
        <f>ROUND(AVERAGE(Zinsswaps!AG303:AG386)+'iBoxx Extrapolation'!$I386,2)</f>
        <v>3.82</v>
      </c>
      <c r="AH386" s="13">
        <f>ROUND(AVERAGE(Zinsswaps!AH303:AH386)+'iBoxx Extrapolation'!$I386,2)</f>
        <v>3.81</v>
      </c>
      <c r="AI386" s="13">
        <f>ROUND(AVERAGE(Zinsswaps!AI303:AI386)+'iBoxx Extrapolation'!$I386,2)</f>
        <v>3.79</v>
      </c>
      <c r="AJ386" s="13">
        <f>ROUND(AVERAGE(Zinsswaps!AJ303:AJ386)+'iBoxx Extrapolation'!$I386,2)</f>
        <v>3.78</v>
      </c>
      <c r="AK386" s="13">
        <f>ROUND(AVERAGE(Zinsswaps!AK303:AK386)+'iBoxx Extrapolation'!$I386,2)</f>
        <v>3.77</v>
      </c>
      <c r="AL386" s="13">
        <f>ROUND(AVERAGE(Zinsswaps!AL303:AL386)+'iBoxx Extrapolation'!$I386,2)</f>
        <v>3.76</v>
      </c>
      <c r="AM386" s="13">
        <f>ROUND(AVERAGE(Zinsswaps!AM303:AM386)+'iBoxx Extrapolation'!$I386,2)</f>
        <v>3.75</v>
      </c>
      <c r="AN386" s="13">
        <f>ROUND(AVERAGE(Zinsswaps!AN303:AN386)+'iBoxx Extrapolation'!$I386,2)</f>
        <v>3.74</v>
      </c>
      <c r="AO386" s="13">
        <f>ROUND(AVERAGE(Zinsswaps!AO303:AO386)+'iBoxx Extrapolation'!$I386,2)</f>
        <v>3.73</v>
      </c>
      <c r="AP386" s="13">
        <f>ROUND(AVERAGE(Zinsswaps!AP303:AP386)+'iBoxx Extrapolation'!$I386,2)</f>
        <v>3.7</v>
      </c>
      <c r="AQ386" s="13">
        <f>ROUND(AVERAGE(Zinsswaps!AQ303:AQ386)+'iBoxx Extrapolation'!$I386,2)</f>
        <v>3.68</v>
      </c>
      <c r="AR386" s="13">
        <f>ROUND(AVERAGE(Zinsswaps!AR303:AR386)+'iBoxx Extrapolation'!$I386,2)</f>
        <v>3.66</v>
      </c>
      <c r="AS386" s="13">
        <f>ROUND(AVERAGE(Zinsswaps!AS303:AS386)+'iBoxx Extrapolation'!$I386,2)</f>
        <v>3.64</v>
      </c>
      <c r="AT386" s="13">
        <f>ROUND(AVERAGE(Zinsswaps!AT303:AT386)+'iBoxx Extrapolation'!$I386,2)</f>
        <v>3.62</v>
      </c>
      <c r="AU386" s="13">
        <f>ROUND(AVERAGE(Zinsswaps!AU303:AU386)+'iBoxx Extrapolation'!$I386,2)</f>
        <v>3.61</v>
      </c>
      <c r="AV386" s="13">
        <f>ROUND(AVERAGE(Zinsswaps!AV303:AV386)+'iBoxx Extrapolation'!$I386,2)</f>
        <v>3.59</v>
      </c>
      <c r="AW386" s="13">
        <f>ROUND(AVERAGE(Zinsswaps!AW303:AW386)+'iBoxx Extrapolation'!$I386,2)</f>
        <v>3.57</v>
      </c>
      <c r="AX386" s="13">
        <f>ROUND(AVERAGE(Zinsswaps!AX303:AX386)+'iBoxx Extrapolation'!$I386,2)</f>
        <v>3.56</v>
      </c>
      <c r="AY386" s="13">
        <f>ROUND(AVERAGE(Zinsswaps!AY303:AY386)+'iBoxx Extrapolation'!$I386,2)</f>
        <v>3.54</v>
      </c>
    </row>
    <row r="387" spans="1:51" s="16" customFormat="1" x14ac:dyDescent="0.2">
      <c r="A387" s="12">
        <v>49003</v>
      </c>
      <c r="B387" s="13">
        <f>ROUND(AVERAGE(Zinsswaps!B304:B387)+'iBoxx Extrapolation'!$I387,2)</f>
        <v>2.99</v>
      </c>
      <c r="C387" s="13">
        <f>ROUND(AVERAGE(Zinsswaps!C304:C387)+'iBoxx Extrapolation'!$I387,2)</f>
        <v>3</v>
      </c>
      <c r="D387" s="13">
        <f>ROUND(AVERAGE(Zinsswaps!D304:D387)+'iBoxx Extrapolation'!$I387,2)</f>
        <v>3.05</v>
      </c>
      <c r="E387" s="13">
        <f>ROUND(AVERAGE(Zinsswaps!E304:E387)+'iBoxx Extrapolation'!$I387,2)</f>
        <v>3.12</v>
      </c>
      <c r="F387" s="13">
        <f>ROUND(AVERAGE(Zinsswaps!F304:F387)+'iBoxx Extrapolation'!$I387,2)</f>
        <v>3.19</v>
      </c>
      <c r="G387" s="13">
        <f>ROUND(AVERAGE(Zinsswaps!G304:G387)+'iBoxx Extrapolation'!$I387,2)</f>
        <v>3.27</v>
      </c>
      <c r="H387" s="13">
        <f>ROUND(AVERAGE(Zinsswaps!H304:H387)+'iBoxx Extrapolation'!$I387,2)</f>
        <v>3.34</v>
      </c>
      <c r="I387" s="13">
        <f>ROUND(AVERAGE(Zinsswaps!I304:I387)+'iBoxx Extrapolation'!$I387,2)</f>
        <v>3.41</v>
      </c>
      <c r="J387" s="13">
        <f>ROUND(AVERAGE(Zinsswaps!J304:J387)+'iBoxx Extrapolation'!$I387,2)</f>
        <v>3.48</v>
      </c>
      <c r="K387" s="13">
        <f>ROUND(AVERAGE(Zinsswaps!K304:K387)+'iBoxx Extrapolation'!$I387,2)</f>
        <v>3.54</v>
      </c>
      <c r="L387" s="13">
        <f>ROUND(AVERAGE(Zinsswaps!L304:L387)+'iBoxx Extrapolation'!$I387,2)</f>
        <v>3.6</v>
      </c>
      <c r="M387" s="13">
        <f>ROUND(AVERAGE(Zinsswaps!M304:M387)+'iBoxx Extrapolation'!$I387,2)</f>
        <v>3.65</v>
      </c>
      <c r="N387" s="13">
        <f>ROUND(AVERAGE(Zinsswaps!N304:N387)+'iBoxx Extrapolation'!$I387,2)</f>
        <v>3.7</v>
      </c>
      <c r="O387" s="13">
        <f>ROUND(AVERAGE(Zinsswaps!O304:O387)+'iBoxx Extrapolation'!$I387,2)</f>
        <v>3.75</v>
      </c>
      <c r="P387" s="13">
        <f>ROUND(AVERAGE(Zinsswaps!P304:P387)+'iBoxx Extrapolation'!$I387,2)</f>
        <v>3.78</v>
      </c>
      <c r="Q387" s="13">
        <f>ROUND(AVERAGE(Zinsswaps!Q304:Q387)+'iBoxx Extrapolation'!$I387,2)</f>
        <v>3.81</v>
      </c>
      <c r="R387" s="13">
        <f>ROUND(AVERAGE(Zinsswaps!R304:R387)+'iBoxx Extrapolation'!$I387,2)</f>
        <v>3.83</v>
      </c>
      <c r="S387" s="13">
        <f>ROUND(AVERAGE(Zinsswaps!S304:S387)+'iBoxx Extrapolation'!$I387,2)</f>
        <v>3.85</v>
      </c>
      <c r="T387" s="13">
        <f>ROUND(AVERAGE(Zinsswaps!T304:T387)+'iBoxx Extrapolation'!$I387,2)</f>
        <v>3.87</v>
      </c>
      <c r="U387" s="13">
        <f>ROUND(AVERAGE(Zinsswaps!U304:U387)+'iBoxx Extrapolation'!$I387,2)</f>
        <v>3.89</v>
      </c>
      <c r="V387" s="13">
        <f>ROUND(AVERAGE(Zinsswaps!V304:V387)+'iBoxx Extrapolation'!$I387,2)</f>
        <v>3.89</v>
      </c>
      <c r="W387" s="13">
        <f>ROUND(AVERAGE(Zinsswaps!W304:W387)+'iBoxx Extrapolation'!$I387,2)</f>
        <v>3.89</v>
      </c>
      <c r="X387" s="13">
        <f>ROUND(AVERAGE(Zinsswaps!X304:X387)+'iBoxx Extrapolation'!$I387,2)</f>
        <v>3.89</v>
      </c>
      <c r="Y387" s="13">
        <f>ROUND(AVERAGE(Zinsswaps!Y304:Y387)+'iBoxx Extrapolation'!$I387,2)</f>
        <v>3.89</v>
      </c>
      <c r="Z387" s="13">
        <f>ROUND(AVERAGE(Zinsswaps!Z304:Z387)+'iBoxx Extrapolation'!$I387,2)</f>
        <v>3.89</v>
      </c>
      <c r="AA387" s="13">
        <f>ROUND(AVERAGE(Zinsswaps!AA304:AA387)+'iBoxx Extrapolation'!$I387,2)</f>
        <v>3.88</v>
      </c>
      <c r="AB387" s="13">
        <f>ROUND(AVERAGE(Zinsswaps!AB304:AB387)+'iBoxx Extrapolation'!$I387,2)</f>
        <v>3.88</v>
      </c>
      <c r="AC387" s="13">
        <f>ROUND(AVERAGE(Zinsswaps!AC304:AC387)+'iBoxx Extrapolation'!$I387,2)</f>
        <v>3.87</v>
      </c>
      <c r="AD387" s="13">
        <f>ROUND(AVERAGE(Zinsswaps!AD304:AD387)+'iBoxx Extrapolation'!$I387,2)</f>
        <v>3.86</v>
      </c>
      <c r="AE387" s="13">
        <f>ROUND(AVERAGE(Zinsswaps!AE304:AE387)+'iBoxx Extrapolation'!$I387,2)</f>
        <v>3.86</v>
      </c>
      <c r="AF387" s="13">
        <f>ROUND(AVERAGE(Zinsswaps!AF304:AF387)+'iBoxx Extrapolation'!$I387,2)</f>
        <v>3.84</v>
      </c>
      <c r="AG387" s="13">
        <f>ROUND(AVERAGE(Zinsswaps!AG304:AG387)+'iBoxx Extrapolation'!$I387,2)</f>
        <v>3.82</v>
      </c>
      <c r="AH387" s="13">
        <f>ROUND(AVERAGE(Zinsswaps!AH304:AH387)+'iBoxx Extrapolation'!$I387,2)</f>
        <v>3.81</v>
      </c>
      <c r="AI387" s="13">
        <f>ROUND(AVERAGE(Zinsswaps!AI304:AI387)+'iBoxx Extrapolation'!$I387,2)</f>
        <v>3.79</v>
      </c>
      <c r="AJ387" s="13">
        <f>ROUND(AVERAGE(Zinsswaps!AJ304:AJ387)+'iBoxx Extrapolation'!$I387,2)</f>
        <v>3.78</v>
      </c>
      <c r="AK387" s="13">
        <f>ROUND(AVERAGE(Zinsswaps!AK304:AK387)+'iBoxx Extrapolation'!$I387,2)</f>
        <v>3.77</v>
      </c>
      <c r="AL387" s="13">
        <f>ROUND(AVERAGE(Zinsswaps!AL304:AL387)+'iBoxx Extrapolation'!$I387,2)</f>
        <v>3.76</v>
      </c>
      <c r="AM387" s="13">
        <f>ROUND(AVERAGE(Zinsswaps!AM304:AM387)+'iBoxx Extrapolation'!$I387,2)</f>
        <v>3.75</v>
      </c>
      <c r="AN387" s="13">
        <f>ROUND(AVERAGE(Zinsswaps!AN304:AN387)+'iBoxx Extrapolation'!$I387,2)</f>
        <v>3.74</v>
      </c>
      <c r="AO387" s="13">
        <f>ROUND(AVERAGE(Zinsswaps!AO304:AO387)+'iBoxx Extrapolation'!$I387,2)</f>
        <v>3.73</v>
      </c>
      <c r="AP387" s="13">
        <f>ROUND(AVERAGE(Zinsswaps!AP304:AP387)+'iBoxx Extrapolation'!$I387,2)</f>
        <v>3.7</v>
      </c>
      <c r="AQ387" s="13">
        <f>ROUND(AVERAGE(Zinsswaps!AQ304:AQ387)+'iBoxx Extrapolation'!$I387,2)</f>
        <v>3.68</v>
      </c>
      <c r="AR387" s="13">
        <f>ROUND(AVERAGE(Zinsswaps!AR304:AR387)+'iBoxx Extrapolation'!$I387,2)</f>
        <v>3.66</v>
      </c>
      <c r="AS387" s="13">
        <f>ROUND(AVERAGE(Zinsswaps!AS304:AS387)+'iBoxx Extrapolation'!$I387,2)</f>
        <v>3.64</v>
      </c>
      <c r="AT387" s="13">
        <f>ROUND(AVERAGE(Zinsswaps!AT304:AT387)+'iBoxx Extrapolation'!$I387,2)</f>
        <v>3.62</v>
      </c>
      <c r="AU387" s="13">
        <f>ROUND(AVERAGE(Zinsswaps!AU304:AU387)+'iBoxx Extrapolation'!$I387,2)</f>
        <v>3.61</v>
      </c>
      <c r="AV387" s="13">
        <f>ROUND(AVERAGE(Zinsswaps!AV304:AV387)+'iBoxx Extrapolation'!$I387,2)</f>
        <v>3.59</v>
      </c>
      <c r="AW387" s="13">
        <f>ROUND(AVERAGE(Zinsswaps!AW304:AW387)+'iBoxx Extrapolation'!$I387,2)</f>
        <v>3.57</v>
      </c>
      <c r="AX387" s="13">
        <f>ROUND(AVERAGE(Zinsswaps!AX304:AX387)+'iBoxx Extrapolation'!$I387,2)</f>
        <v>3.56</v>
      </c>
      <c r="AY387" s="13">
        <f>ROUND(AVERAGE(Zinsswaps!AY304:AY387)+'iBoxx Extrapolation'!$I387,2)</f>
        <v>3.54</v>
      </c>
    </row>
    <row r="388" spans="1:51" s="16" customFormat="1" x14ac:dyDescent="0.2">
      <c r="A388" s="12">
        <v>49034</v>
      </c>
      <c r="B388" s="13">
        <f>ROUND(AVERAGE(Zinsswaps!B305:B388)+'iBoxx Extrapolation'!$I388,2)</f>
        <v>2.99</v>
      </c>
      <c r="C388" s="13">
        <f>ROUND(AVERAGE(Zinsswaps!C305:C388)+'iBoxx Extrapolation'!$I388,2)</f>
        <v>3</v>
      </c>
      <c r="D388" s="13">
        <f>ROUND(AVERAGE(Zinsswaps!D305:D388)+'iBoxx Extrapolation'!$I388,2)</f>
        <v>3.05</v>
      </c>
      <c r="E388" s="13">
        <f>ROUND(AVERAGE(Zinsswaps!E305:E388)+'iBoxx Extrapolation'!$I388,2)</f>
        <v>3.12</v>
      </c>
      <c r="F388" s="13">
        <f>ROUND(AVERAGE(Zinsswaps!F305:F388)+'iBoxx Extrapolation'!$I388,2)</f>
        <v>3.19</v>
      </c>
      <c r="G388" s="13">
        <f>ROUND(AVERAGE(Zinsswaps!G305:G388)+'iBoxx Extrapolation'!$I388,2)</f>
        <v>3.27</v>
      </c>
      <c r="H388" s="13">
        <f>ROUND(AVERAGE(Zinsswaps!H305:H388)+'iBoxx Extrapolation'!$I388,2)</f>
        <v>3.34</v>
      </c>
      <c r="I388" s="13">
        <f>ROUND(AVERAGE(Zinsswaps!I305:I388)+'iBoxx Extrapolation'!$I388,2)</f>
        <v>3.41</v>
      </c>
      <c r="J388" s="13">
        <f>ROUND(AVERAGE(Zinsswaps!J305:J388)+'iBoxx Extrapolation'!$I388,2)</f>
        <v>3.48</v>
      </c>
      <c r="K388" s="13">
        <f>ROUND(AVERAGE(Zinsswaps!K305:K388)+'iBoxx Extrapolation'!$I388,2)</f>
        <v>3.54</v>
      </c>
      <c r="L388" s="13">
        <f>ROUND(AVERAGE(Zinsswaps!L305:L388)+'iBoxx Extrapolation'!$I388,2)</f>
        <v>3.6</v>
      </c>
      <c r="M388" s="13">
        <f>ROUND(AVERAGE(Zinsswaps!M305:M388)+'iBoxx Extrapolation'!$I388,2)</f>
        <v>3.65</v>
      </c>
      <c r="N388" s="13">
        <f>ROUND(AVERAGE(Zinsswaps!N305:N388)+'iBoxx Extrapolation'!$I388,2)</f>
        <v>3.7</v>
      </c>
      <c r="O388" s="13">
        <f>ROUND(AVERAGE(Zinsswaps!O305:O388)+'iBoxx Extrapolation'!$I388,2)</f>
        <v>3.75</v>
      </c>
      <c r="P388" s="13">
        <f>ROUND(AVERAGE(Zinsswaps!P305:P388)+'iBoxx Extrapolation'!$I388,2)</f>
        <v>3.78</v>
      </c>
      <c r="Q388" s="13">
        <f>ROUND(AVERAGE(Zinsswaps!Q305:Q388)+'iBoxx Extrapolation'!$I388,2)</f>
        <v>3.81</v>
      </c>
      <c r="R388" s="13">
        <f>ROUND(AVERAGE(Zinsswaps!R305:R388)+'iBoxx Extrapolation'!$I388,2)</f>
        <v>3.83</v>
      </c>
      <c r="S388" s="13">
        <f>ROUND(AVERAGE(Zinsswaps!S305:S388)+'iBoxx Extrapolation'!$I388,2)</f>
        <v>3.85</v>
      </c>
      <c r="T388" s="13">
        <f>ROUND(AVERAGE(Zinsswaps!T305:T388)+'iBoxx Extrapolation'!$I388,2)</f>
        <v>3.87</v>
      </c>
      <c r="U388" s="13">
        <f>ROUND(AVERAGE(Zinsswaps!U305:U388)+'iBoxx Extrapolation'!$I388,2)</f>
        <v>3.89</v>
      </c>
      <c r="V388" s="13">
        <f>ROUND(AVERAGE(Zinsswaps!V305:V388)+'iBoxx Extrapolation'!$I388,2)</f>
        <v>3.89</v>
      </c>
      <c r="W388" s="13">
        <f>ROUND(AVERAGE(Zinsswaps!W305:W388)+'iBoxx Extrapolation'!$I388,2)</f>
        <v>3.89</v>
      </c>
      <c r="X388" s="13">
        <f>ROUND(AVERAGE(Zinsswaps!X305:X388)+'iBoxx Extrapolation'!$I388,2)</f>
        <v>3.89</v>
      </c>
      <c r="Y388" s="13">
        <f>ROUND(AVERAGE(Zinsswaps!Y305:Y388)+'iBoxx Extrapolation'!$I388,2)</f>
        <v>3.89</v>
      </c>
      <c r="Z388" s="13">
        <f>ROUND(AVERAGE(Zinsswaps!Z305:Z388)+'iBoxx Extrapolation'!$I388,2)</f>
        <v>3.89</v>
      </c>
      <c r="AA388" s="13">
        <f>ROUND(AVERAGE(Zinsswaps!AA305:AA388)+'iBoxx Extrapolation'!$I388,2)</f>
        <v>3.88</v>
      </c>
      <c r="AB388" s="13">
        <f>ROUND(AVERAGE(Zinsswaps!AB305:AB388)+'iBoxx Extrapolation'!$I388,2)</f>
        <v>3.88</v>
      </c>
      <c r="AC388" s="13">
        <f>ROUND(AVERAGE(Zinsswaps!AC305:AC388)+'iBoxx Extrapolation'!$I388,2)</f>
        <v>3.87</v>
      </c>
      <c r="AD388" s="13">
        <f>ROUND(AVERAGE(Zinsswaps!AD305:AD388)+'iBoxx Extrapolation'!$I388,2)</f>
        <v>3.86</v>
      </c>
      <c r="AE388" s="13">
        <f>ROUND(AVERAGE(Zinsswaps!AE305:AE388)+'iBoxx Extrapolation'!$I388,2)</f>
        <v>3.86</v>
      </c>
      <c r="AF388" s="13">
        <f>ROUND(AVERAGE(Zinsswaps!AF305:AF388)+'iBoxx Extrapolation'!$I388,2)</f>
        <v>3.84</v>
      </c>
      <c r="AG388" s="13">
        <f>ROUND(AVERAGE(Zinsswaps!AG305:AG388)+'iBoxx Extrapolation'!$I388,2)</f>
        <v>3.82</v>
      </c>
      <c r="AH388" s="13">
        <f>ROUND(AVERAGE(Zinsswaps!AH305:AH388)+'iBoxx Extrapolation'!$I388,2)</f>
        <v>3.81</v>
      </c>
      <c r="AI388" s="13">
        <f>ROUND(AVERAGE(Zinsswaps!AI305:AI388)+'iBoxx Extrapolation'!$I388,2)</f>
        <v>3.79</v>
      </c>
      <c r="AJ388" s="13">
        <f>ROUND(AVERAGE(Zinsswaps!AJ305:AJ388)+'iBoxx Extrapolation'!$I388,2)</f>
        <v>3.78</v>
      </c>
      <c r="AK388" s="13">
        <f>ROUND(AVERAGE(Zinsswaps!AK305:AK388)+'iBoxx Extrapolation'!$I388,2)</f>
        <v>3.77</v>
      </c>
      <c r="AL388" s="13">
        <f>ROUND(AVERAGE(Zinsswaps!AL305:AL388)+'iBoxx Extrapolation'!$I388,2)</f>
        <v>3.76</v>
      </c>
      <c r="AM388" s="13">
        <f>ROUND(AVERAGE(Zinsswaps!AM305:AM388)+'iBoxx Extrapolation'!$I388,2)</f>
        <v>3.75</v>
      </c>
      <c r="AN388" s="13">
        <f>ROUND(AVERAGE(Zinsswaps!AN305:AN388)+'iBoxx Extrapolation'!$I388,2)</f>
        <v>3.74</v>
      </c>
      <c r="AO388" s="13">
        <f>ROUND(AVERAGE(Zinsswaps!AO305:AO388)+'iBoxx Extrapolation'!$I388,2)</f>
        <v>3.73</v>
      </c>
      <c r="AP388" s="13">
        <f>ROUND(AVERAGE(Zinsswaps!AP305:AP388)+'iBoxx Extrapolation'!$I388,2)</f>
        <v>3.7</v>
      </c>
      <c r="AQ388" s="13">
        <f>ROUND(AVERAGE(Zinsswaps!AQ305:AQ388)+'iBoxx Extrapolation'!$I388,2)</f>
        <v>3.68</v>
      </c>
      <c r="AR388" s="13">
        <f>ROUND(AVERAGE(Zinsswaps!AR305:AR388)+'iBoxx Extrapolation'!$I388,2)</f>
        <v>3.66</v>
      </c>
      <c r="AS388" s="13">
        <f>ROUND(AVERAGE(Zinsswaps!AS305:AS388)+'iBoxx Extrapolation'!$I388,2)</f>
        <v>3.64</v>
      </c>
      <c r="AT388" s="13">
        <f>ROUND(AVERAGE(Zinsswaps!AT305:AT388)+'iBoxx Extrapolation'!$I388,2)</f>
        <v>3.62</v>
      </c>
      <c r="AU388" s="13">
        <f>ROUND(AVERAGE(Zinsswaps!AU305:AU388)+'iBoxx Extrapolation'!$I388,2)</f>
        <v>3.61</v>
      </c>
      <c r="AV388" s="13">
        <f>ROUND(AVERAGE(Zinsswaps!AV305:AV388)+'iBoxx Extrapolation'!$I388,2)</f>
        <v>3.59</v>
      </c>
      <c r="AW388" s="13">
        <f>ROUND(AVERAGE(Zinsswaps!AW305:AW388)+'iBoxx Extrapolation'!$I388,2)</f>
        <v>3.57</v>
      </c>
      <c r="AX388" s="13">
        <f>ROUND(AVERAGE(Zinsswaps!AX305:AX388)+'iBoxx Extrapolation'!$I388,2)</f>
        <v>3.56</v>
      </c>
      <c r="AY388" s="13">
        <f>ROUND(AVERAGE(Zinsswaps!AY305:AY388)+'iBoxx Extrapolation'!$I388,2)</f>
        <v>3.54</v>
      </c>
    </row>
    <row r="389" spans="1:51" s="16" customFormat="1" x14ac:dyDescent="0.2">
      <c r="A389" s="12">
        <v>49064</v>
      </c>
      <c r="B389" s="13">
        <f>ROUND(AVERAGE(Zinsswaps!B306:B389)+'iBoxx Extrapolation'!$I389,2)</f>
        <v>2.99</v>
      </c>
      <c r="C389" s="13">
        <f>ROUND(AVERAGE(Zinsswaps!C306:C389)+'iBoxx Extrapolation'!$I389,2)</f>
        <v>3</v>
      </c>
      <c r="D389" s="13">
        <f>ROUND(AVERAGE(Zinsswaps!D306:D389)+'iBoxx Extrapolation'!$I389,2)</f>
        <v>3.05</v>
      </c>
      <c r="E389" s="13">
        <f>ROUND(AVERAGE(Zinsswaps!E306:E389)+'iBoxx Extrapolation'!$I389,2)</f>
        <v>3.12</v>
      </c>
      <c r="F389" s="13">
        <f>ROUND(AVERAGE(Zinsswaps!F306:F389)+'iBoxx Extrapolation'!$I389,2)</f>
        <v>3.19</v>
      </c>
      <c r="G389" s="13">
        <f>ROUND(AVERAGE(Zinsswaps!G306:G389)+'iBoxx Extrapolation'!$I389,2)</f>
        <v>3.27</v>
      </c>
      <c r="H389" s="13">
        <f>ROUND(AVERAGE(Zinsswaps!H306:H389)+'iBoxx Extrapolation'!$I389,2)</f>
        <v>3.34</v>
      </c>
      <c r="I389" s="13">
        <f>ROUND(AVERAGE(Zinsswaps!I306:I389)+'iBoxx Extrapolation'!$I389,2)</f>
        <v>3.41</v>
      </c>
      <c r="J389" s="13">
        <f>ROUND(AVERAGE(Zinsswaps!J306:J389)+'iBoxx Extrapolation'!$I389,2)</f>
        <v>3.48</v>
      </c>
      <c r="K389" s="13">
        <f>ROUND(AVERAGE(Zinsswaps!K306:K389)+'iBoxx Extrapolation'!$I389,2)</f>
        <v>3.54</v>
      </c>
      <c r="L389" s="13">
        <f>ROUND(AVERAGE(Zinsswaps!L306:L389)+'iBoxx Extrapolation'!$I389,2)</f>
        <v>3.6</v>
      </c>
      <c r="M389" s="13">
        <f>ROUND(AVERAGE(Zinsswaps!M306:M389)+'iBoxx Extrapolation'!$I389,2)</f>
        <v>3.65</v>
      </c>
      <c r="N389" s="13">
        <f>ROUND(AVERAGE(Zinsswaps!N306:N389)+'iBoxx Extrapolation'!$I389,2)</f>
        <v>3.7</v>
      </c>
      <c r="O389" s="13">
        <f>ROUND(AVERAGE(Zinsswaps!O306:O389)+'iBoxx Extrapolation'!$I389,2)</f>
        <v>3.75</v>
      </c>
      <c r="P389" s="13">
        <f>ROUND(AVERAGE(Zinsswaps!P306:P389)+'iBoxx Extrapolation'!$I389,2)</f>
        <v>3.78</v>
      </c>
      <c r="Q389" s="13">
        <f>ROUND(AVERAGE(Zinsswaps!Q306:Q389)+'iBoxx Extrapolation'!$I389,2)</f>
        <v>3.81</v>
      </c>
      <c r="R389" s="13">
        <f>ROUND(AVERAGE(Zinsswaps!R306:R389)+'iBoxx Extrapolation'!$I389,2)</f>
        <v>3.83</v>
      </c>
      <c r="S389" s="13">
        <f>ROUND(AVERAGE(Zinsswaps!S306:S389)+'iBoxx Extrapolation'!$I389,2)</f>
        <v>3.85</v>
      </c>
      <c r="T389" s="13">
        <f>ROUND(AVERAGE(Zinsswaps!T306:T389)+'iBoxx Extrapolation'!$I389,2)</f>
        <v>3.87</v>
      </c>
      <c r="U389" s="13">
        <f>ROUND(AVERAGE(Zinsswaps!U306:U389)+'iBoxx Extrapolation'!$I389,2)</f>
        <v>3.89</v>
      </c>
      <c r="V389" s="13">
        <f>ROUND(AVERAGE(Zinsswaps!V306:V389)+'iBoxx Extrapolation'!$I389,2)</f>
        <v>3.89</v>
      </c>
      <c r="W389" s="13">
        <f>ROUND(AVERAGE(Zinsswaps!W306:W389)+'iBoxx Extrapolation'!$I389,2)</f>
        <v>3.89</v>
      </c>
      <c r="X389" s="13">
        <f>ROUND(AVERAGE(Zinsswaps!X306:X389)+'iBoxx Extrapolation'!$I389,2)</f>
        <v>3.89</v>
      </c>
      <c r="Y389" s="13">
        <f>ROUND(AVERAGE(Zinsswaps!Y306:Y389)+'iBoxx Extrapolation'!$I389,2)</f>
        <v>3.89</v>
      </c>
      <c r="Z389" s="13">
        <f>ROUND(AVERAGE(Zinsswaps!Z306:Z389)+'iBoxx Extrapolation'!$I389,2)</f>
        <v>3.89</v>
      </c>
      <c r="AA389" s="13">
        <f>ROUND(AVERAGE(Zinsswaps!AA306:AA389)+'iBoxx Extrapolation'!$I389,2)</f>
        <v>3.88</v>
      </c>
      <c r="AB389" s="13">
        <f>ROUND(AVERAGE(Zinsswaps!AB306:AB389)+'iBoxx Extrapolation'!$I389,2)</f>
        <v>3.88</v>
      </c>
      <c r="AC389" s="13">
        <f>ROUND(AVERAGE(Zinsswaps!AC306:AC389)+'iBoxx Extrapolation'!$I389,2)</f>
        <v>3.87</v>
      </c>
      <c r="AD389" s="13">
        <f>ROUND(AVERAGE(Zinsswaps!AD306:AD389)+'iBoxx Extrapolation'!$I389,2)</f>
        <v>3.86</v>
      </c>
      <c r="AE389" s="13">
        <f>ROUND(AVERAGE(Zinsswaps!AE306:AE389)+'iBoxx Extrapolation'!$I389,2)</f>
        <v>3.86</v>
      </c>
      <c r="AF389" s="13">
        <f>ROUND(AVERAGE(Zinsswaps!AF306:AF389)+'iBoxx Extrapolation'!$I389,2)</f>
        <v>3.84</v>
      </c>
      <c r="AG389" s="13">
        <f>ROUND(AVERAGE(Zinsswaps!AG306:AG389)+'iBoxx Extrapolation'!$I389,2)</f>
        <v>3.82</v>
      </c>
      <c r="AH389" s="13">
        <f>ROUND(AVERAGE(Zinsswaps!AH306:AH389)+'iBoxx Extrapolation'!$I389,2)</f>
        <v>3.81</v>
      </c>
      <c r="AI389" s="13">
        <f>ROUND(AVERAGE(Zinsswaps!AI306:AI389)+'iBoxx Extrapolation'!$I389,2)</f>
        <v>3.79</v>
      </c>
      <c r="AJ389" s="13">
        <f>ROUND(AVERAGE(Zinsswaps!AJ306:AJ389)+'iBoxx Extrapolation'!$I389,2)</f>
        <v>3.78</v>
      </c>
      <c r="AK389" s="13">
        <f>ROUND(AVERAGE(Zinsswaps!AK306:AK389)+'iBoxx Extrapolation'!$I389,2)</f>
        <v>3.77</v>
      </c>
      <c r="AL389" s="13">
        <f>ROUND(AVERAGE(Zinsswaps!AL306:AL389)+'iBoxx Extrapolation'!$I389,2)</f>
        <v>3.76</v>
      </c>
      <c r="AM389" s="13">
        <f>ROUND(AVERAGE(Zinsswaps!AM306:AM389)+'iBoxx Extrapolation'!$I389,2)</f>
        <v>3.75</v>
      </c>
      <c r="AN389" s="13">
        <f>ROUND(AVERAGE(Zinsswaps!AN306:AN389)+'iBoxx Extrapolation'!$I389,2)</f>
        <v>3.74</v>
      </c>
      <c r="AO389" s="13">
        <f>ROUND(AVERAGE(Zinsswaps!AO306:AO389)+'iBoxx Extrapolation'!$I389,2)</f>
        <v>3.73</v>
      </c>
      <c r="AP389" s="13">
        <f>ROUND(AVERAGE(Zinsswaps!AP306:AP389)+'iBoxx Extrapolation'!$I389,2)</f>
        <v>3.7</v>
      </c>
      <c r="AQ389" s="13">
        <f>ROUND(AVERAGE(Zinsswaps!AQ306:AQ389)+'iBoxx Extrapolation'!$I389,2)</f>
        <v>3.68</v>
      </c>
      <c r="AR389" s="13">
        <f>ROUND(AVERAGE(Zinsswaps!AR306:AR389)+'iBoxx Extrapolation'!$I389,2)</f>
        <v>3.66</v>
      </c>
      <c r="AS389" s="13">
        <f>ROUND(AVERAGE(Zinsswaps!AS306:AS389)+'iBoxx Extrapolation'!$I389,2)</f>
        <v>3.64</v>
      </c>
      <c r="AT389" s="13">
        <f>ROUND(AVERAGE(Zinsswaps!AT306:AT389)+'iBoxx Extrapolation'!$I389,2)</f>
        <v>3.62</v>
      </c>
      <c r="AU389" s="13">
        <f>ROUND(AVERAGE(Zinsswaps!AU306:AU389)+'iBoxx Extrapolation'!$I389,2)</f>
        <v>3.61</v>
      </c>
      <c r="AV389" s="13">
        <f>ROUND(AVERAGE(Zinsswaps!AV306:AV389)+'iBoxx Extrapolation'!$I389,2)</f>
        <v>3.59</v>
      </c>
      <c r="AW389" s="13">
        <f>ROUND(AVERAGE(Zinsswaps!AW306:AW389)+'iBoxx Extrapolation'!$I389,2)</f>
        <v>3.57</v>
      </c>
      <c r="AX389" s="13">
        <f>ROUND(AVERAGE(Zinsswaps!AX306:AX389)+'iBoxx Extrapolation'!$I389,2)</f>
        <v>3.56</v>
      </c>
      <c r="AY389" s="13">
        <f>ROUND(AVERAGE(Zinsswaps!AY306:AY389)+'iBoxx Extrapolation'!$I389,2)</f>
        <v>3.54</v>
      </c>
    </row>
    <row r="390" spans="1:51" s="16" customFormat="1" x14ac:dyDescent="0.2">
      <c r="A390" s="12">
        <v>49095</v>
      </c>
      <c r="B390" s="13">
        <f>ROUND(AVERAGE(Zinsswaps!B307:B390)+'iBoxx Extrapolation'!$I390,2)</f>
        <v>2.99</v>
      </c>
      <c r="C390" s="13">
        <f>ROUND(AVERAGE(Zinsswaps!C307:C390)+'iBoxx Extrapolation'!$I390,2)</f>
        <v>3</v>
      </c>
      <c r="D390" s="13">
        <f>ROUND(AVERAGE(Zinsswaps!D307:D390)+'iBoxx Extrapolation'!$I390,2)</f>
        <v>3.05</v>
      </c>
      <c r="E390" s="13">
        <f>ROUND(AVERAGE(Zinsswaps!E307:E390)+'iBoxx Extrapolation'!$I390,2)</f>
        <v>3.12</v>
      </c>
      <c r="F390" s="13">
        <f>ROUND(AVERAGE(Zinsswaps!F307:F390)+'iBoxx Extrapolation'!$I390,2)</f>
        <v>3.19</v>
      </c>
      <c r="G390" s="13">
        <f>ROUND(AVERAGE(Zinsswaps!G307:G390)+'iBoxx Extrapolation'!$I390,2)</f>
        <v>3.27</v>
      </c>
      <c r="H390" s="13">
        <f>ROUND(AVERAGE(Zinsswaps!H307:H390)+'iBoxx Extrapolation'!$I390,2)</f>
        <v>3.34</v>
      </c>
      <c r="I390" s="13">
        <f>ROUND(AVERAGE(Zinsswaps!I307:I390)+'iBoxx Extrapolation'!$I390,2)</f>
        <v>3.41</v>
      </c>
      <c r="J390" s="13">
        <f>ROUND(AVERAGE(Zinsswaps!J307:J390)+'iBoxx Extrapolation'!$I390,2)</f>
        <v>3.48</v>
      </c>
      <c r="K390" s="13">
        <f>ROUND(AVERAGE(Zinsswaps!K307:K390)+'iBoxx Extrapolation'!$I390,2)</f>
        <v>3.54</v>
      </c>
      <c r="L390" s="13">
        <f>ROUND(AVERAGE(Zinsswaps!L307:L390)+'iBoxx Extrapolation'!$I390,2)</f>
        <v>3.6</v>
      </c>
      <c r="M390" s="13">
        <f>ROUND(AVERAGE(Zinsswaps!M307:M390)+'iBoxx Extrapolation'!$I390,2)</f>
        <v>3.65</v>
      </c>
      <c r="N390" s="13">
        <f>ROUND(AVERAGE(Zinsswaps!N307:N390)+'iBoxx Extrapolation'!$I390,2)</f>
        <v>3.7</v>
      </c>
      <c r="O390" s="13">
        <f>ROUND(AVERAGE(Zinsswaps!O307:O390)+'iBoxx Extrapolation'!$I390,2)</f>
        <v>3.75</v>
      </c>
      <c r="P390" s="13">
        <f>ROUND(AVERAGE(Zinsswaps!P307:P390)+'iBoxx Extrapolation'!$I390,2)</f>
        <v>3.78</v>
      </c>
      <c r="Q390" s="13">
        <f>ROUND(AVERAGE(Zinsswaps!Q307:Q390)+'iBoxx Extrapolation'!$I390,2)</f>
        <v>3.81</v>
      </c>
      <c r="R390" s="13">
        <f>ROUND(AVERAGE(Zinsswaps!R307:R390)+'iBoxx Extrapolation'!$I390,2)</f>
        <v>3.83</v>
      </c>
      <c r="S390" s="13">
        <f>ROUND(AVERAGE(Zinsswaps!S307:S390)+'iBoxx Extrapolation'!$I390,2)</f>
        <v>3.85</v>
      </c>
      <c r="T390" s="13">
        <f>ROUND(AVERAGE(Zinsswaps!T307:T390)+'iBoxx Extrapolation'!$I390,2)</f>
        <v>3.87</v>
      </c>
      <c r="U390" s="13">
        <f>ROUND(AVERAGE(Zinsswaps!U307:U390)+'iBoxx Extrapolation'!$I390,2)</f>
        <v>3.89</v>
      </c>
      <c r="V390" s="13">
        <f>ROUND(AVERAGE(Zinsswaps!V307:V390)+'iBoxx Extrapolation'!$I390,2)</f>
        <v>3.89</v>
      </c>
      <c r="W390" s="13">
        <f>ROUND(AVERAGE(Zinsswaps!W307:W390)+'iBoxx Extrapolation'!$I390,2)</f>
        <v>3.89</v>
      </c>
      <c r="X390" s="13">
        <f>ROUND(AVERAGE(Zinsswaps!X307:X390)+'iBoxx Extrapolation'!$I390,2)</f>
        <v>3.89</v>
      </c>
      <c r="Y390" s="13">
        <f>ROUND(AVERAGE(Zinsswaps!Y307:Y390)+'iBoxx Extrapolation'!$I390,2)</f>
        <v>3.89</v>
      </c>
      <c r="Z390" s="13">
        <f>ROUND(AVERAGE(Zinsswaps!Z307:Z390)+'iBoxx Extrapolation'!$I390,2)</f>
        <v>3.89</v>
      </c>
      <c r="AA390" s="13">
        <f>ROUND(AVERAGE(Zinsswaps!AA307:AA390)+'iBoxx Extrapolation'!$I390,2)</f>
        <v>3.88</v>
      </c>
      <c r="AB390" s="13">
        <f>ROUND(AVERAGE(Zinsswaps!AB307:AB390)+'iBoxx Extrapolation'!$I390,2)</f>
        <v>3.88</v>
      </c>
      <c r="AC390" s="13">
        <f>ROUND(AVERAGE(Zinsswaps!AC307:AC390)+'iBoxx Extrapolation'!$I390,2)</f>
        <v>3.87</v>
      </c>
      <c r="AD390" s="13">
        <f>ROUND(AVERAGE(Zinsswaps!AD307:AD390)+'iBoxx Extrapolation'!$I390,2)</f>
        <v>3.86</v>
      </c>
      <c r="AE390" s="13">
        <f>ROUND(AVERAGE(Zinsswaps!AE307:AE390)+'iBoxx Extrapolation'!$I390,2)</f>
        <v>3.86</v>
      </c>
      <c r="AF390" s="13">
        <f>ROUND(AVERAGE(Zinsswaps!AF307:AF390)+'iBoxx Extrapolation'!$I390,2)</f>
        <v>3.84</v>
      </c>
      <c r="AG390" s="13">
        <f>ROUND(AVERAGE(Zinsswaps!AG307:AG390)+'iBoxx Extrapolation'!$I390,2)</f>
        <v>3.82</v>
      </c>
      <c r="AH390" s="13">
        <f>ROUND(AVERAGE(Zinsswaps!AH307:AH390)+'iBoxx Extrapolation'!$I390,2)</f>
        <v>3.81</v>
      </c>
      <c r="AI390" s="13">
        <f>ROUND(AVERAGE(Zinsswaps!AI307:AI390)+'iBoxx Extrapolation'!$I390,2)</f>
        <v>3.79</v>
      </c>
      <c r="AJ390" s="13">
        <f>ROUND(AVERAGE(Zinsswaps!AJ307:AJ390)+'iBoxx Extrapolation'!$I390,2)</f>
        <v>3.78</v>
      </c>
      <c r="AK390" s="13">
        <f>ROUND(AVERAGE(Zinsswaps!AK307:AK390)+'iBoxx Extrapolation'!$I390,2)</f>
        <v>3.77</v>
      </c>
      <c r="AL390" s="13">
        <f>ROUND(AVERAGE(Zinsswaps!AL307:AL390)+'iBoxx Extrapolation'!$I390,2)</f>
        <v>3.76</v>
      </c>
      <c r="AM390" s="13">
        <f>ROUND(AVERAGE(Zinsswaps!AM307:AM390)+'iBoxx Extrapolation'!$I390,2)</f>
        <v>3.75</v>
      </c>
      <c r="AN390" s="13">
        <f>ROUND(AVERAGE(Zinsswaps!AN307:AN390)+'iBoxx Extrapolation'!$I390,2)</f>
        <v>3.74</v>
      </c>
      <c r="AO390" s="13">
        <f>ROUND(AVERAGE(Zinsswaps!AO307:AO390)+'iBoxx Extrapolation'!$I390,2)</f>
        <v>3.73</v>
      </c>
      <c r="AP390" s="13">
        <f>ROUND(AVERAGE(Zinsswaps!AP307:AP390)+'iBoxx Extrapolation'!$I390,2)</f>
        <v>3.7</v>
      </c>
      <c r="AQ390" s="13">
        <f>ROUND(AVERAGE(Zinsswaps!AQ307:AQ390)+'iBoxx Extrapolation'!$I390,2)</f>
        <v>3.68</v>
      </c>
      <c r="AR390" s="13">
        <f>ROUND(AVERAGE(Zinsswaps!AR307:AR390)+'iBoxx Extrapolation'!$I390,2)</f>
        <v>3.66</v>
      </c>
      <c r="AS390" s="13">
        <f>ROUND(AVERAGE(Zinsswaps!AS307:AS390)+'iBoxx Extrapolation'!$I390,2)</f>
        <v>3.64</v>
      </c>
      <c r="AT390" s="13">
        <f>ROUND(AVERAGE(Zinsswaps!AT307:AT390)+'iBoxx Extrapolation'!$I390,2)</f>
        <v>3.62</v>
      </c>
      <c r="AU390" s="13">
        <f>ROUND(AVERAGE(Zinsswaps!AU307:AU390)+'iBoxx Extrapolation'!$I390,2)</f>
        <v>3.61</v>
      </c>
      <c r="AV390" s="13">
        <f>ROUND(AVERAGE(Zinsswaps!AV307:AV390)+'iBoxx Extrapolation'!$I390,2)</f>
        <v>3.59</v>
      </c>
      <c r="AW390" s="13">
        <f>ROUND(AVERAGE(Zinsswaps!AW307:AW390)+'iBoxx Extrapolation'!$I390,2)</f>
        <v>3.57</v>
      </c>
      <c r="AX390" s="13">
        <f>ROUND(AVERAGE(Zinsswaps!AX307:AX390)+'iBoxx Extrapolation'!$I390,2)</f>
        <v>3.56</v>
      </c>
      <c r="AY390" s="13">
        <f>ROUND(AVERAGE(Zinsswaps!AY307:AY390)+'iBoxx Extrapolation'!$I390,2)</f>
        <v>3.54</v>
      </c>
    </row>
    <row r="391" spans="1:51" s="16" customFormat="1" x14ac:dyDescent="0.2">
      <c r="A391" s="12">
        <v>49125</v>
      </c>
      <c r="B391" s="13">
        <f>ROUND(AVERAGE(Zinsswaps!B308:B391)+'iBoxx Extrapolation'!$I391,2)</f>
        <v>2.99</v>
      </c>
      <c r="C391" s="13">
        <f>ROUND(AVERAGE(Zinsswaps!C308:C391)+'iBoxx Extrapolation'!$I391,2)</f>
        <v>3</v>
      </c>
      <c r="D391" s="13">
        <f>ROUND(AVERAGE(Zinsswaps!D308:D391)+'iBoxx Extrapolation'!$I391,2)</f>
        <v>3.05</v>
      </c>
      <c r="E391" s="13">
        <f>ROUND(AVERAGE(Zinsswaps!E308:E391)+'iBoxx Extrapolation'!$I391,2)</f>
        <v>3.12</v>
      </c>
      <c r="F391" s="13">
        <f>ROUND(AVERAGE(Zinsswaps!F308:F391)+'iBoxx Extrapolation'!$I391,2)</f>
        <v>3.19</v>
      </c>
      <c r="G391" s="13">
        <f>ROUND(AVERAGE(Zinsswaps!G308:G391)+'iBoxx Extrapolation'!$I391,2)</f>
        <v>3.27</v>
      </c>
      <c r="H391" s="13">
        <f>ROUND(AVERAGE(Zinsswaps!H308:H391)+'iBoxx Extrapolation'!$I391,2)</f>
        <v>3.34</v>
      </c>
      <c r="I391" s="13">
        <f>ROUND(AVERAGE(Zinsswaps!I308:I391)+'iBoxx Extrapolation'!$I391,2)</f>
        <v>3.41</v>
      </c>
      <c r="J391" s="13">
        <f>ROUND(AVERAGE(Zinsswaps!J308:J391)+'iBoxx Extrapolation'!$I391,2)</f>
        <v>3.48</v>
      </c>
      <c r="K391" s="13">
        <f>ROUND(AVERAGE(Zinsswaps!K308:K391)+'iBoxx Extrapolation'!$I391,2)</f>
        <v>3.54</v>
      </c>
      <c r="L391" s="13">
        <f>ROUND(AVERAGE(Zinsswaps!L308:L391)+'iBoxx Extrapolation'!$I391,2)</f>
        <v>3.6</v>
      </c>
      <c r="M391" s="13">
        <f>ROUND(AVERAGE(Zinsswaps!M308:M391)+'iBoxx Extrapolation'!$I391,2)</f>
        <v>3.65</v>
      </c>
      <c r="N391" s="13">
        <f>ROUND(AVERAGE(Zinsswaps!N308:N391)+'iBoxx Extrapolation'!$I391,2)</f>
        <v>3.7</v>
      </c>
      <c r="O391" s="13">
        <f>ROUND(AVERAGE(Zinsswaps!O308:O391)+'iBoxx Extrapolation'!$I391,2)</f>
        <v>3.75</v>
      </c>
      <c r="P391" s="13">
        <f>ROUND(AVERAGE(Zinsswaps!P308:P391)+'iBoxx Extrapolation'!$I391,2)</f>
        <v>3.78</v>
      </c>
      <c r="Q391" s="13">
        <f>ROUND(AVERAGE(Zinsswaps!Q308:Q391)+'iBoxx Extrapolation'!$I391,2)</f>
        <v>3.81</v>
      </c>
      <c r="R391" s="13">
        <f>ROUND(AVERAGE(Zinsswaps!R308:R391)+'iBoxx Extrapolation'!$I391,2)</f>
        <v>3.83</v>
      </c>
      <c r="S391" s="13">
        <f>ROUND(AVERAGE(Zinsswaps!S308:S391)+'iBoxx Extrapolation'!$I391,2)</f>
        <v>3.85</v>
      </c>
      <c r="T391" s="13">
        <f>ROUND(AVERAGE(Zinsswaps!T308:T391)+'iBoxx Extrapolation'!$I391,2)</f>
        <v>3.87</v>
      </c>
      <c r="U391" s="13">
        <f>ROUND(AVERAGE(Zinsswaps!U308:U391)+'iBoxx Extrapolation'!$I391,2)</f>
        <v>3.89</v>
      </c>
      <c r="V391" s="13">
        <f>ROUND(AVERAGE(Zinsswaps!V308:V391)+'iBoxx Extrapolation'!$I391,2)</f>
        <v>3.89</v>
      </c>
      <c r="W391" s="13">
        <f>ROUND(AVERAGE(Zinsswaps!W308:W391)+'iBoxx Extrapolation'!$I391,2)</f>
        <v>3.89</v>
      </c>
      <c r="X391" s="13">
        <f>ROUND(AVERAGE(Zinsswaps!X308:X391)+'iBoxx Extrapolation'!$I391,2)</f>
        <v>3.89</v>
      </c>
      <c r="Y391" s="13">
        <f>ROUND(AVERAGE(Zinsswaps!Y308:Y391)+'iBoxx Extrapolation'!$I391,2)</f>
        <v>3.89</v>
      </c>
      <c r="Z391" s="13">
        <f>ROUND(AVERAGE(Zinsswaps!Z308:Z391)+'iBoxx Extrapolation'!$I391,2)</f>
        <v>3.89</v>
      </c>
      <c r="AA391" s="13">
        <f>ROUND(AVERAGE(Zinsswaps!AA308:AA391)+'iBoxx Extrapolation'!$I391,2)</f>
        <v>3.88</v>
      </c>
      <c r="AB391" s="13">
        <f>ROUND(AVERAGE(Zinsswaps!AB308:AB391)+'iBoxx Extrapolation'!$I391,2)</f>
        <v>3.88</v>
      </c>
      <c r="AC391" s="13">
        <f>ROUND(AVERAGE(Zinsswaps!AC308:AC391)+'iBoxx Extrapolation'!$I391,2)</f>
        <v>3.87</v>
      </c>
      <c r="AD391" s="13">
        <f>ROUND(AVERAGE(Zinsswaps!AD308:AD391)+'iBoxx Extrapolation'!$I391,2)</f>
        <v>3.86</v>
      </c>
      <c r="AE391" s="13">
        <f>ROUND(AVERAGE(Zinsswaps!AE308:AE391)+'iBoxx Extrapolation'!$I391,2)</f>
        <v>3.86</v>
      </c>
      <c r="AF391" s="13">
        <f>ROUND(AVERAGE(Zinsswaps!AF308:AF391)+'iBoxx Extrapolation'!$I391,2)</f>
        <v>3.84</v>
      </c>
      <c r="AG391" s="13">
        <f>ROUND(AVERAGE(Zinsswaps!AG308:AG391)+'iBoxx Extrapolation'!$I391,2)</f>
        <v>3.82</v>
      </c>
      <c r="AH391" s="13">
        <f>ROUND(AVERAGE(Zinsswaps!AH308:AH391)+'iBoxx Extrapolation'!$I391,2)</f>
        <v>3.81</v>
      </c>
      <c r="AI391" s="13">
        <f>ROUND(AVERAGE(Zinsswaps!AI308:AI391)+'iBoxx Extrapolation'!$I391,2)</f>
        <v>3.79</v>
      </c>
      <c r="AJ391" s="13">
        <f>ROUND(AVERAGE(Zinsswaps!AJ308:AJ391)+'iBoxx Extrapolation'!$I391,2)</f>
        <v>3.78</v>
      </c>
      <c r="AK391" s="13">
        <f>ROUND(AVERAGE(Zinsswaps!AK308:AK391)+'iBoxx Extrapolation'!$I391,2)</f>
        <v>3.77</v>
      </c>
      <c r="AL391" s="13">
        <f>ROUND(AVERAGE(Zinsswaps!AL308:AL391)+'iBoxx Extrapolation'!$I391,2)</f>
        <v>3.76</v>
      </c>
      <c r="AM391" s="13">
        <f>ROUND(AVERAGE(Zinsswaps!AM308:AM391)+'iBoxx Extrapolation'!$I391,2)</f>
        <v>3.75</v>
      </c>
      <c r="AN391" s="13">
        <f>ROUND(AVERAGE(Zinsswaps!AN308:AN391)+'iBoxx Extrapolation'!$I391,2)</f>
        <v>3.74</v>
      </c>
      <c r="AO391" s="13">
        <f>ROUND(AVERAGE(Zinsswaps!AO308:AO391)+'iBoxx Extrapolation'!$I391,2)</f>
        <v>3.73</v>
      </c>
      <c r="AP391" s="13">
        <f>ROUND(AVERAGE(Zinsswaps!AP308:AP391)+'iBoxx Extrapolation'!$I391,2)</f>
        <v>3.7</v>
      </c>
      <c r="AQ391" s="13">
        <f>ROUND(AVERAGE(Zinsswaps!AQ308:AQ391)+'iBoxx Extrapolation'!$I391,2)</f>
        <v>3.68</v>
      </c>
      <c r="AR391" s="13">
        <f>ROUND(AVERAGE(Zinsswaps!AR308:AR391)+'iBoxx Extrapolation'!$I391,2)</f>
        <v>3.66</v>
      </c>
      <c r="AS391" s="13">
        <f>ROUND(AVERAGE(Zinsswaps!AS308:AS391)+'iBoxx Extrapolation'!$I391,2)</f>
        <v>3.64</v>
      </c>
      <c r="AT391" s="13">
        <f>ROUND(AVERAGE(Zinsswaps!AT308:AT391)+'iBoxx Extrapolation'!$I391,2)</f>
        <v>3.62</v>
      </c>
      <c r="AU391" s="13">
        <f>ROUND(AVERAGE(Zinsswaps!AU308:AU391)+'iBoxx Extrapolation'!$I391,2)</f>
        <v>3.61</v>
      </c>
      <c r="AV391" s="13">
        <f>ROUND(AVERAGE(Zinsswaps!AV308:AV391)+'iBoxx Extrapolation'!$I391,2)</f>
        <v>3.59</v>
      </c>
      <c r="AW391" s="13">
        <f>ROUND(AVERAGE(Zinsswaps!AW308:AW391)+'iBoxx Extrapolation'!$I391,2)</f>
        <v>3.57</v>
      </c>
      <c r="AX391" s="13">
        <f>ROUND(AVERAGE(Zinsswaps!AX308:AX391)+'iBoxx Extrapolation'!$I391,2)</f>
        <v>3.56</v>
      </c>
      <c r="AY391" s="13">
        <f>ROUND(AVERAGE(Zinsswaps!AY308:AY391)+'iBoxx Extrapolation'!$I391,2)</f>
        <v>3.54</v>
      </c>
    </row>
    <row r="392" spans="1:51" s="16" customFormat="1" x14ac:dyDescent="0.2">
      <c r="A392" s="12">
        <v>49156</v>
      </c>
      <c r="B392" s="13">
        <f>ROUND(AVERAGE(Zinsswaps!B309:B392)+'iBoxx Extrapolation'!$I392,2)</f>
        <v>2.99</v>
      </c>
      <c r="C392" s="13">
        <f>ROUND(AVERAGE(Zinsswaps!C309:C392)+'iBoxx Extrapolation'!$I392,2)</f>
        <v>3</v>
      </c>
      <c r="D392" s="13">
        <f>ROUND(AVERAGE(Zinsswaps!D309:D392)+'iBoxx Extrapolation'!$I392,2)</f>
        <v>3.05</v>
      </c>
      <c r="E392" s="13">
        <f>ROUND(AVERAGE(Zinsswaps!E309:E392)+'iBoxx Extrapolation'!$I392,2)</f>
        <v>3.12</v>
      </c>
      <c r="F392" s="13">
        <f>ROUND(AVERAGE(Zinsswaps!F309:F392)+'iBoxx Extrapolation'!$I392,2)</f>
        <v>3.19</v>
      </c>
      <c r="G392" s="13">
        <f>ROUND(AVERAGE(Zinsswaps!G309:G392)+'iBoxx Extrapolation'!$I392,2)</f>
        <v>3.27</v>
      </c>
      <c r="H392" s="13">
        <f>ROUND(AVERAGE(Zinsswaps!H309:H392)+'iBoxx Extrapolation'!$I392,2)</f>
        <v>3.34</v>
      </c>
      <c r="I392" s="13">
        <f>ROUND(AVERAGE(Zinsswaps!I309:I392)+'iBoxx Extrapolation'!$I392,2)</f>
        <v>3.41</v>
      </c>
      <c r="J392" s="13">
        <f>ROUND(AVERAGE(Zinsswaps!J309:J392)+'iBoxx Extrapolation'!$I392,2)</f>
        <v>3.48</v>
      </c>
      <c r="K392" s="13">
        <f>ROUND(AVERAGE(Zinsswaps!K309:K392)+'iBoxx Extrapolation'!$I392,2)</f>
        <v>3.54</v>
      </c>
      <c r="L392" s="13">
        <f>ROUND(AVERAGE(Zinsswaps!L309:L392)+'iBoxx Extrapolation'!$I392,2)</f>
        <v>3.6</v>
      </c>
      <c r="M392" s="13">
        <f>ROUND(AVERAGE(Zinsswaps!M309:M392)+'iBoxx Extrapolation'!$I392,2)</f>
        <v>3.65</v>
      </c>
      <c r="N392" s="13">
        <f>ROUND(AVERAGE(Zinsswaps!N309:N392)+'iBoxx Extrapolation'!$I392,2)</f>
        <v>3.7</v>
      </c>
      <c r="O392" s="13">
        <f>ROUND(AVERAGE(Zinsswaps!O309:O392)+'iBoxx Extrapolation'!$I392,2)</f>
        <v>3.75</v>
      </c>
      <c r="P392" s="13">
        <f>ROUND(AVERAGE(Zinsswaps!P309:P392)+'iBoxx Extrapolation'!$I392,2)</f>
        <v>3.78</v>
      </c>
      <c r="Q392" s="13">
        <f>ROUND(AVERAGE(Zinsswaps!Q309:Q392)+'iBoxx Extrapolation'!$I392,2)</f>
        <v>3.81</v>
      </c>
      <c r="R392" s="13">
        <f>ROUND(AVERAGE(Zinsswaps!R309:R392)+'iBoxx Extrapolation'!$I392,2)</f>
        <v>3.83</v>
      </c>
      <c r="S392" s="13">
        <f>ROUND(AVERAGE(Zinsswaps!S309:S392)+'iBoxx Extrapolation'!$I392,2)</f>
        <v>3.85</v>
      </c>
      <c r="T392" s="13">
        <f>ROUND(AVERAGE(Zinsswaps!T309:T392)+'iBoxx Extrapolation'!$I392,2)</f>
        <v>3.87</v>
      </c>
      <c r="U392" s="13">
        <f>ROUND(AVERAGE(Zinsswaps!U309:U392)+'iBoxx Extrapolation'!$I392,2)</f>
        <v>3.89</v>
      </c>
      <c r="V392" s="13">
        <f>ROUND(AVERAGE(Zinsswaps!V309:V392)+'iBoxx Extrapolation'!$I392,2)</f>
        <v>3.89</v>
      </c>
      <c r="W392" s="13">
        <f>ROUND(AVERAGE(Zinsswaps!W309:W392)+'iBoxx Extrapolation'!$I392,2)</f>
        <v>3.89</v>
      </c>
      <c r="X392" s="13">
        <f>ROUND(AVERAGE(Zinsswaps!X309:X392)+'iBoxx Extrapolation'!$I392,2)</f>
        <v>3.89</v>
      </c>
      <c r="Y392" s="13">
        <f>ROUND(AVERAGE(Zinsswaps!Y309:Y392)+'iBoxx Extrapolation'!$I392,2)</f>
        <v>3.89</v>
      </c>
      <c r="Z392" s="13">
        <f>ROUND(AVERAGE(Zinsswaps!Z309:Z392)+'iBoxx Extrapolation'!$I392,2)</f>
        <v>3.89</v>
      </c>
      <c r="AA392" s="13">
        <f>ROUND(AVERAGE(Zinsswaps!AA309:AA392)+'iBoxx Extrapolation'!$I392,2)</f>
        <v>3.88</v>
      </c>
      <c r="AB392" s="13">
        <f>ROUND(AVERAGE(Zinsswaps!AB309:AB392)+'iBoxx Extrapolation'!$I392,2)</f>
        <v>3.88</v>
      </c>
      <c r="AC392" s="13">
        <f>ROUND(AVERAGE(Zinsswaps!AC309:AC392)+'iBoxx Extrapolation'!$I392,2)</f>
        <v>3.87</v>
      </c>
      <c r="AD392" s="13">
        <f>ROUND(AVERAGE(Zinsswaps!AD309:AD392)+'iBoxx Extrapolation'!$I392,2)</f>
        <v>3.86</v>
      </c>
      <c r="AE392" s="13">
        <f>ROUND(AVERAGE(Zinsswaps!AE309:AE392)+'iBoxx Extrapolation'!$I392,2)</f>
        <v>3.86</v>
      </c>
      <c r="AF392" s="13">
        <f>ROUND(AVERAGE(Zinsswaps!AF309:AF392)+'iBoxx Extrapolation'!$I392,2)</f>
        <v>3.84</v>
      </c>
      <c r="AG392" s="13">
        <f>ROUND(AVERAGE(Zinsswaps!AG309:AG392)+'iBoxx Extrapolation'!$I392,2)</f>
        <v>3.82</v>
      </c>
      <c r="AH392" s="13">
        <f>ROUND(AVERAGE(Zinsswaps!AH309:AH392)+'iBoxx Extrapolation'!$I392,2)</f>
        <v>3.81</v>
      </c>
      <c r="AI392" s="13">
        <f>ROUND(AVERAGE(Zinsswaps!AI309:AI392)+'iBoxx Extrapolation'!$I392,2)</f>
        <v>3.79</v>
      </c>
      <c r="AJ392" s="13">
        <f>ROUND(AVERAGE(Zinsswaps!AJ309:AJ392)+'iBoxx Extrapolation'!$I392,2)</f>
        <v>3.78</v>
      </c>
      <c r="AK392" s="13">
        <f>ROUND(AVERAGE(Zinsswaps!AK309:AK392)+'iBoxx Extrapolation'!$I392,2)</f>
        <v>3.77</v>
      </c>
      <c r="AL392" s="13">
        <f>ROUND(AVERAGE(Zinsswaps!AL309:AL392)+'iBoxx Extrapolation'!$I392,2)</f>
        <v>3.76</v>
      </c>
      <c r="AM392" s="13">
        <f>ROUND(AVERAGE(Zinsswaps!AM309:AM392)+'iBoxx Extrapolation'!$I392,2)</f>
        <v>3.75</v>
      </c>
      <c r="AN392" s="13">
        <f>ROUND(AVERAGE(Zinsswaps!AN309:AN392)+'iBoxx Extrapolation'!$I392,2)</f>
        <v>3.74</v>
      </c>
      <c r="AO392" s="13">
        <f>ROUND(AVERAGE(Zinsswaps!AO309:AO392)+'iBoxx Extrapolation'!$I392,2)</f>
        <v>3.73</v>
      </c>
      <c r="AP392" s="13">
        <f>ROUND(AVERAGE(Zinsswaps!AP309:AP392)+'iBoxx Extrapolation'!$I392,2)</f>
        <v>3.7</v>
      </c>
      <c r="AQ392" s="13">
        <f>ROUND(AVERAGE(Zinsswaps!AQ309:AQ392)+'iBoxx Extrapolation'!$I392,2)</f>
        <v>3.68</v>
      </c>
      <c r="AR392" s="13">
        <f>ROUND(AVERAGE(Zinsswaps!AR309:AR392)+'iBoxx Extrapolation'!$I392,2)</f>
        <v>3.66</v>
      </c>
      <c r="AS392" s="13">
        <f>ROUND(AVERAGE(Zinsswaps!AS309:AS392)+'iBoxx Extrapolation'!$I392,2)</f>
        <v>3.64</v>
      </c>
      <c r="AT392" s="13">
        <f>ROUND(AVERAGE(Zinsswaps!AT309:AT392)+'iBoxx Extrapolation'!$I392,2)</f>
        <v>3.62</v>
      </c>
      <c r="AU392" s="13">
        <f>ROUND(AVERAGE(Zinsswaps!AU309:AU392)+'iBoxx Extrapolation'!$I392,2)</f>
        <v>3.61</v>
      </c>
      <c r="AV392" s="13">
        <f>ROUND(AVERAGE(Zinsswaps!AV309:AV392)+'iBoxx Extrapolation'!$I392,2)</f>
        <v>3.59</v>
      </c>
      <c r="AW392" s="13">
        <f>ROUND(AVERAGE(Zinsswaps!AW309:AW392)+'iBoxx Extrapolation'!$I392,2)</f>
        <v>3.57</v>
      </c>
      <c r="AX392" s="13">
        <f>ROUND(AVERAGE(Zinsswaps!AX309:AX392)+'iBoxx Extrapolation'!$I392,2)</f>
        <v>3.56</v>
      </c>
      <c r="AY392" s="13">
        <f>ROUND(AVERAGE(Zinsswaps!AY309:AY392)+'iBoxx Extrapolation'!$I392,2)</f>
        <v>3.54</v>
      </c>
    </row>
    <row r="393" spans="1:51" s="16" customFormat="1" x14ac:dyDescent="0.2">
      <c r="A393" s="12">
        <v>49187</v>
      </c>
      <c r="B393" s="13">
        <f>ROUND(AVERAGE(Zinsswaps!B310:B393)+'iBoxx Extrapolation'!$I393,2)</f>
        <v>2.99</v>
      </c>
      <c r="C393" s="13">
        <f>ROUND(AVERAGE(Zinsswaps!C310:C393)+'iBoxx Extrapolation'!$I393,2)</f>
        <v>3</v>
      </c>
      <c r="D393" s="13">
        <f>ROUND(AVERAGE(Zinsswaps!D310:D393)+'iBoxx Extrapolation'!$I393,2)</f>
        <v>3.05</v>
      </c>
      <c r="E393" s="13">
        <f>ROUND(AVERAGE(Zinsswaps!E310:E393)+'iBoxx Extrapolation'!$I393,2)</f>
        <v>3.12</v>
      </c>
      <c r="F393" s="13">
        <f>ROUND(AVERAGE(Zinsswaps!F310:F393)+'iBoxx Extrapolation'!$I393,2)</f>
        <v>3.19</v>
      </c>
      <c r="G393" s="13">
        <f>ROUND(AVERAGE(Zinsswaps!G310:G393)+'iBoxx Extrapolation'!$I393,2)</f>
        <v>3.27</v>
      </c>
      <c r="H393" s="13">
        <f>ROUND(AVERAGE(Zinsswaps!H310:H393)+'iBoxx Extrapolation'!$I393,2)</f>
        <v>3.34</v>
      </c>
      <c r="I393" s="13">
        <f>ROUND(AVERAGE(Zinsswaps!I310:I393)+'iBoxx Extrapolation'!$I393,2)</f>
        <v>3.41</v>
      </c>
      <c r="J393" s="13">
        <f>ROUND(AVERAGE(Zinsswaps!J310:J393)+'iBoxx Extrapolation'!$I393,2)</f>
        <v>3.48</v>
      </c>
      <c r="K393" s="13">
        <f>ROUND(AVERAGE(Zinsswaps!K310:K393)+'iBoxx Extrapolation'!$I393,2)</f>
        <v>3.54</v>
      </c>
      <c r="L393" s="13">
        <f>ROUND(AVERAGE(Zinsswaps!L310:L393)+'iBoxx Extrapolation'!$I393,2)</f>
        <v>3.6</v>
      </c>
      <c r="M393" s="13">
        <f>ROUND(AVERAGE(Zinsswaps!M310:M393)+'iBoxx Extrapolation'!$I393,2)</f>
        <v>3.65</v>
      </c>
      <c r="N393" s="13">
        <f>ROUND(AVERAGE(Zinsswaps!N310:N393)+'iBoxx Extrapolation'!$I393,2)</f>
        <v>3.7</v>
      </c>
      <c r="O393" s="13">
        <f>ROUND(AVERAGE(Zinsswaps!O310:O393)+'iBoxx Extrapolation'!$I393,2)</f>
        <v>3.75</v>
      </c>
      <c r="P393" s="13">
        <f>ROUND(AVERAGE(Zinsswaps!P310:P393)+'iBoxx Extrapolation'!$I393,2)</f>
        <v>3.78</v>
      </c>
      <c r="Q393" s="13">
        <f>ROUND(AVERAGE(Zinsswaps!Q310:Q393)+'iBoxx Extrapolation'!$I393,2)</f>
        <v>3.81</v>
      </c>
      <c r="R393" s="13">
        <f>ROUND(AVERAGE(Zinsswaps!R310:R393)+'iBoxx Extrapolation'!$I393,2)</f>
        <v>3.83</v>
      </c>
      <c r="S393" s="13">
        <f>ROUND(AVERAGE(Zinsswaps!S310:S393)+'iBoxx Extrapolation'!$I393,2)</f>
        <v>3.85</v>
      </c>
      <c r="T393" s="13">
        <f>ROUND(AVERAGE(Zinsswaps!T310:T393)+'iBoxx Extrapolation'!$I393,2)</f>
        <v>3.87</v>
      </c>
      <c r="U393" s="13">
        <f>ROUND(AVERAGE(Zinsswaps!U310:U393)+'iBoxx Extrapolation'!$I393,2)</f>
        <v>3.89</v>
      </c>
      <c r="V393" s="13">
        <f>ROUND(AVERAGE(Zinsswaps!V310:V393)+'iBoxx Extrapolation'!$I393,2)</f>
        <v>3.89</v>
      </c>
      <c r="W393" s="13">
        <f>ROUND(AVERAGE(Zinsswaps!W310:W393)+'iBoxx Extrapolation'!$I393,2)</f>
        <v>3.89</v>
      </c>
      <c r="X393" s="13">
        <f>ROUND(AVERAGE(Zinsswaps!X310:X393)+'iBoxx Extrapolation'!$I393,2)</f>
        <v>3.89</v>
      </c>
      <c r="Y393" s="13">
        <f>ROUND(AVERAGE(Zinsswaps!Y310:Y393)+'iBoxx Extrapolation'!$I393,2)</f>
        <v>3.89</v>
      </c>
      <c r="Z393" s="13">
        <f>ROUND(AVERAGE(Zinsswaps!Z310:Z393)+'iBoxx Extrapolation'!$I393,2)</f>
        <v>3.89</v>
      </c>
      <c r="AA393" s="13">
        <f>ROUND(AVERAGE(Zinsswaps!AA310:AA393)+'iBoxx Extrapolation'!$I393,2)</f>
        <v>3.88</v>
      </c>
      <c r="AB393" s="13">
        <f>ROUND(AVERAGE(Zinsswaps!AB310:AB393)+'iBoxx Extrapolation'!$I393,2)</f>
        <v>3.88</v>
      </c>
      <c r="AC393" s="13">
        <f>ROUND(AVERAGE(Zinsswaps!AC310:AC393)+'iBoxx Extrapolation'!$I393,2)</f>
        <v>3.87</v>
      </c>
      <c r="AD393" s="13">
        <f>ROUND(AVERAGE(Zinsswaps!AD310:AD393)+'iBoxx Extrapolation'!$I393,2)</f>
        <v>3.86</v>
      </c>
      <c r="AE393" s="13">
        <f>ROUND(AVERAGE(Zinsswaps!AE310:AE393)+'iBoxx Extrapolation'!$I393,2)</f>
        <v>3.86</v>
      </c>
      <c r="AF393" s="13">
        <f>ROUND(AVERAGE(Zinsswaps!AF310:AF393)+'iBoxx Extrapolation'!$I393,2)</f>
        <v>3.84</v>
      </c>
      <c r="AG393" s="13">
        <f>ROUND(AVERAGE(Zinsswaps!AG310:AG393)+'iBoxx Extrapolation'!$I393,2)</f>
        <v>3.82</v>
      </c>
      <c r="AH393" s="13">
        <f>ROUND(AVERAGE(Zinsswaps!AH310:AH393)+'iBoxx Extrapolation'!$I393,2)</f>
        <v>3.81</v>
      </c>
      <c r="AI393" s="13">
        <f>ROUND(AVERAGE(Zinsswaps!AI310:AI393)+'iBoxx Extrapolation'!$I393,2)</f>
        <v>3.79</v>
      </c>
      <c r="AJ393" s="13">
        <f>ROUND(AVERAGE(Zinsswaps!AJ310:AJ393)+'iBoxx Extrapolation'!$I393,2)</f>
        <v>3.78</v>
      </c>
      <c r="AK393" s="13">
        <f>ROUND(AVERAGE(Zinsswaps!AK310:AK393)+'iBoxx Extrapolation'!$I393,2)</f>
        <v>3.77</v>
      </c>
      <c r="AL393" s="13">
        <f>ROUND(AVERAGE(Zinsswaps!AL310:AL393)+'iBoxx Extrapolation'!$I393,2)</f>
        <v>3.76</v>
      </c>
      <c r="AM393" s="13">
        <f>ROUND(AVERAGE(Zinsswaps!AM310:AM393)+'iBoxx Extrapolation'!$I393,2)</f>
        <v>3.75</v>
      </c>
      <c r="AN393" s="13">
        <f>ROUND(AVERAGE(Zinsswaps!AN310:AN393)+'iBoxx Extrapolation'!$I393,2)</f>
        <v>3.74</v>
      </c>
      <c r="AO393" s="13">
        <f>ROUND(AVERAGE(Zinsswaps!AO310:AO393)+'iBoxx Extrapolation'!$I393,2)</f>
        <v>3.73</v>
      </c>
      <c r="AP393" s="13">
        <f>ROUND(AVERAGE(Zinsswaps!AP310:AP393)+'iBoxx Extrapolation'!$I393,2)</f>
        <v>3.7</v>
      </c>
      <c r="AQ393" s="13">
        <f>ROUND(AVERAGE(Zinsswaps!AQ310:AQ393)+'iBoxx Extrapolation'!$I393,2)</f>
        <v>3.68</v>
      </c>
      <c r="AR393" s="13">
        <f>ROUND(AVERAGE(Zinsswaps!AR310:AR393)+'iBoxx Extrapolation'!$I393,2)</f>
        <v>3.66</v>
      </c>
      <c r="AS393" s="13">
        <f>ROUND(AVERAGE(Zinsswaps!AS310:AS393)+'iBoxx Extrapolation'!$I393,2)</f>
        <v>3.64</v>
      </c>
      <c r="AT393" s="13">
        <f>ROUND(AVERAGE(Zinsswaps!AT310:AT393)+'iBoxx Extrapolation'!$I393,2)</f>
        <v>3.62</v>
      </c>
      <c r="AU393" s="13">
        <f>ROUND(AVERAGE(Zinsswaps!AU310:AU393)+'iBoxx Extrapolation'!$I393,2)</f>
        <v>3.61</v>
      </c>
      <c r="AV393" s="13">
        <f>ROUND(AVERAGE(Zinsswaps!AV310:AV393)+'iBoxx Extrapolation'!$I393,2)</f>
        <v>3.59</v>
      </c>
      <c r="AW393" s="13">
        <f>ROUND(AVERAGE(Zinsswaps!AW310:AW393)+'iBoxx Extrapolation'!$I393,2)</f>
        <v>3.57</v>
      </c>
      <c r="AX393" s="13">
        <f>ROUND(AVERAGE(Zinsswaps!AX310:AX393)+'iBoxx Extrapolation'!$I393,2)</f>
        <v>3.56</v>
      </c>
      <c r="AY393" s="13">
        <f>ROUND(AVERAGE(Zinsswaps!AY310:AY393)+'iBoxx Extrapolation'!$I393,2)</f>
        <v>3.54</v>
      </c>
    </row>
    <row r="394" spans="1:51" s="16" customFormat="1" x14ac:dyDescent="0.2">
      <c r="A394" s="12">
        <v>49217</v>
      </c>
      <c r="B394" s="13">
        <f>ROUND(AVERAGE(Zinsswaps!B311:B394)+'iBoxx Extrapolation'!$I394,2)</f>
        <v>2.99</v>
      </c>
      <c r="C394" s="13">
        <f>ROUND(AVERAGE(Zinsswaps!C311:C394)+'iBoxx Extrapolation'!$I394,2)</f>
        <v>3</v>
      </c>
      <c r="D394" s="13">
        <f>ROUND(AVERAGE(Zinsswaps!D311:D394)+'iBoxx Extrapolation'!$I394,2)</f>
        <v>3.05</v>
      </c>
      <c r="E394" s="13">
        <f>ROUND(AVERAGE(Zinsswaps!E311:E394)+'iBoxx Extrapolation'!$I394,2)</f>
        <v>3.12</v>
      </c>
      <c r="F394" s="13">
        <f>ROUND(AVERAGE(Zinsswaps!F311:F394)+'iBoxx Extrapolation'!$I394,2)</f>
        <v>3.19</v>
      </c>
      <c r="G394" s="13">
        <f>ROUND(AVERAGE(Zinsswaps!G311:G394)+'iBoxx Extrapolation'!$I394,2)</f>
        <v>3.27</v>
      </c>
      <c r="H394" s="13">
        <f>ROUND(AVERAGE(Zinsswaps!H311:H394)+'iBoxx Extrapolation'!$I394,2)</f>
        <v>3.34</v>
      </c>
      <c r="I394" s="13">
        <f>ROUND(AVERAGE(Zinsswaps!I311:I394)+'iBoxx Extrapolation'!$I394,2)</f>
        <v>3.41</v>
      </c>
      <c r="J394" s="13">
        <f>ROUND(AVERAGE(Zinsswaps!J311:J394)+'iBoxx Extrapolation'!$I394,2)</f>
        <v>3.48</v>
      </c>
      <c r="K394" s="13">
        <f>ROUND(AVERAGE(Zinsswaps!K311:K394)+'iBoxx Extrapolation'!$I394,2)</f>
        <v>3.54</v>
      </c>
      <c r="L394" s="13">
        <f>ROUND(AVERAGE(Zinsswaps!L311:L394)+'iBoxx Extrapolation'!$I394,2)</f>
        <v>3.6</v>
      </c>
      <c r="M394" s="13">
        <f>ROUND(AVERAGE(Zinsswaps!M311:M394)+'iBoxx Extrapolation'!$I394,2)</f>
        <v>3.65</v>
      </c>
      <c r="N394" s="13">
        <f>ROUND(AVERAGE(Zinsswaps!N311:N394)+'iBoxx Extrapolation'!$I394,2)</f>
        <v>3.7</v>
      </c>
      <c r="O394" s="13">
        <f>ROUND(AVERAGE(Zinsswaps!O311:O394)+'iBoxx Extrapolation'!$I394,2)</f>
        <v>3.75</v>
      </c>
      <c r="P394" s="13">
        <f>ROUND(AVERAGE(Zinsswaps!P311:P394)+'iBoxx Extrapolation'!$I394,2)</f>
        <v>3.78</v>
      </c>
      <c r="Q394" s="13">
        <f>ROUND(AVERAGE(Zinsswaps!Q311:Q394)+'iBoxx Extrapolation'!$I394,2)</f>
        <v>3.81</v>
      </c>
      <c r="R394" s="13">
        <f>ROUND(AVERAGE(Zinsswaps!R311:R394)+'iBoxx Extrapolation'!$I394,2)</f>
        <v>3.83</v>
      </c>
      <c r="S394" s="13">
        <f>ROUND(AVERAGE(Zinsswaps!S311:S394)+'iBoxx Extrapolation'!$I394,2)</f>
        <v>3.85</v>
      </c>
      <c r="T394" s="13">
        <f>ROUND(AVERAGE(Zinsswaps!T311:T394)+'iBoxx Extrapolation'!$I394,2)</f>
        <v>3.87</v>
      </c>
      <c r="U394" s="13">
        <f>ROUND(AVERAGE(Zinsswaps!U311:U394)+'iBoxx Extrapolation'!$I394,2)</f>
        <v>3.89</v>
      </c>
      <c r="V394" s="13">
        <f>ROUND(AVERAGE(Zinsswaps!V311:V394)+'iBoxx Extrapolation'!$I394,2)</f>
        <v>3.89</v>
      </c>
      <c r="W394" s="13">
        <f>ROUND(AVERAGE(Zinsswaps!W311:W394)+'iBoxx Extrapolation'!$I394,2)</f>
        <v>3.89</v>
      </c>
      <c r="X394" s="13">
        <f>ROUND(AVERAGE(Zinsswaps!X311:X394)+'iBoxx Extrapolation'!$I394,2)</f>
        <v>3.89</v>
      </c>
      <c r="Y394" s="13">
        <f>ROUND(AVERAGE(Zinsswaps!Y311:Y394)+'iBoxx Extrapolation'!$I394,2)</f>
        <v>3.89</v>
      </c>
      <c r="Z394" s="13">
        <f>ROUND(AVERAGE(Zinsswaps!Z311:Z394)+'iBoxx Extrapolation'!$I394,2)</f>
        <v>3.89</v>
      </c>
      <c r="AA394" s="13">
        <f>ROUND(AVERAGE(Zinsswaps!AA311:AA394)+'iBoxx Extrapolation'!$I394,2)</f>
        <v>3.88</v>
      </c>
      <c r="AB394" s="13">
        <f>ROUND(AVERAGE(Zinsswaps!AB311:AB394)+'iBoxx Extrapolation'!$I394,2)</f>
        <v>3.88</v>
      </c>
      <c r="AC394" s="13">
        <f>ROUND(AVERAGE(Zinsswaps!AC311:AC394)+'iBoxx Extrapolation'!$I394,2)</f>
        <v>3.87</v>
      </c>
      <c r="AD394" s="13">
        <f>ROUND(AVERAGE(Zinsswaps!AD311:AD394)+'iBoxx Extrapolation'!$I394,2)</f>
        <v>3.86</v>
      </c>
      <c r="AE394" s="13">
        <f>ROUND(AVERAGE(Zinsswaps!AE311:AE394)+'iBoxx Extrapolation'!$I394,2)</f>
        <v>3.86</v>
      </c>
      <c r="AF394" s="13">
        <f>ROUND(AVERAGE(Zinsswaps!AF311:AF394)+'iBoxx Extrapolation'!$I394,2)</f>
        <v>3.84</v>
      </c>
      <c r="AG394" s="13">
        <f>ROUND(AVERAGE(Zinsswaps!AG311:AG394)+'iBoxx Extrapolation'!$I394,2)</f>
        <v>3.82</v>
      </c>
      <c r="AH394" s="13">
        <f>ROUND(AVERAGE(Zinsswaps!AH311:AH394)+'iBoxx Extrapolation'!$I394,2)</f>
        <v>3.81</v>
      </c>
      <c r="AI394" s="13">
        <f>ROUND(AVERAGE(Zinsswaps!AI311:AI394)+'iBoxx Extrapolation'!$I394,2)</f>
        <v>3.79</v>
      </c>
      <c r="AJ394" s="13">
        <f>ROUND(AVERAGE(Zinsswaps!AJ311:AJ394)+'iBoxx Extrapolation'!$I394,2)</f>
        <v>3.78</v>
      </c>
      <c r="AK394" s="13">
        <f>ROUND(AVERAGE(Zinsswaps!AK311:AK394)+'iBoxx Extrapolation'!$I394,2)</f>
        <v>3.77</v>
      </c>
      <c r="AL394" s="13">
        <f>ROUND(AVERAGE(Zinsswaps!AL311:AL394)+'iBoxx Extrapolation'!$I394,2)</f>
        <v>3.76</v>
      </c>
      <c r="AM394" s="13">
        <f>ROUND(AVERAGE(Zinsswaps!AM311:AM394)+'iBoxx Extrapolation'!$I394,2)</f>
        <v>3.75</v>
      </c>
      <c r="AN394" s="13">
        <f>ROUND(AVERAGE(Zinsswaps!AN311:AN394)+'iBoxx Extrapolation'!$I394,2)</f>
        <v>3.74</v>
      </c>
      <c r="AO394" s="13">
        <f>ROUND(AVERAGE(Zinsswaps!AO311:AO394)+'iBoxx Extrapolation'!$I394,2)</f>
        <v>3.73</v>
      </c>
      <c r="AP394" s="13">
        <f>ROUND(AVERAGE(Zinsswaps!AP311:AP394)+'iBoxx Extrapolation'!$I394,2)</f>
        <v>3.7</v>
      </c>
      <c r="AQ394" s="13">
        <f>ROUND(AVERAGE(Zinsswaps!AQ311:AQ394)+'iBoxx Extrapolation'!$I394,2)</f>
        <v>3.68</v>
      </c>
      <c r="AR394" s="13">
        <f>ROUND(AVERAGE(Zinsswaps!AR311:AR394)+'iBoxx Extrapolation'!$I394,2)</f>
        <v>3.66</v>
      </c>
      <c r="AS394" s="13">
        <f>ROUND(AVERAGE(Zinsswaps!AS311:AS394)+'iBoxx Extrapolation'!$I394,2)</f>
        <v>3.64</v>
      </c>
      <c r="AT394" s="13">
        <f>ROUND(AVERAGE(Zinsswaps!AT311:AT394)+'iBoxx Extrapolation'!$I394,2)</f>
        <v>3.62</v>
      </c>
      <c r="AU394" s="13">
        <f>ROUND(AVERAGE(Zinsswaps!AU311:AU394)+'iBoxx Extrapolation'!$I394,2)</f>
        <v>3.61</v>
      </c>
      <c r="AV394" s="13">
        <f>ROUND(AVERAGE(Zinsswaps!AV311:AV394)+'iBoxx Extrapolation'!$I394,2)</f>
        <v>3.59</v>
      </c>
      <c r="AW394" s="13">
        <f>ROUND(AVERAGE(Zinsswaps!AW311:AW394)+'iBoxx Extrapolation'!$I394,2)</f>
        <v>3.57</v>
      </c>
      <c r="AX394" s="13">
        <f>ROUND(AVERAGE(Zinsswaps!AX311:AX394)+'iBoxx Extrapolation'!$I394,2)</f>
        <v>3.56</v>
      </c>
      <c r="AY394" s="13">
        <f>ROUND(AVERAGE(Zinsswaps!AY311:AY394)+'iBoxx Extrapolation'!$I394,2)</f>
        <v>3.54</v>
      </c>
    </row>
    <row r="395" spans="1:51" s="16" customFormat="1" x14ac:dyDescent="0.2">
      <c r="A395" s="12">
        <v>49248</v>
      </c>
      <c r="B395" s="13">
        <f>ROUND(AVERAGE(Zinsswaps!B312:B395)+'iBoxx Extrapolation'!$I395,2)</f>
        <v>2.99</v>
      </c>
      <c r="C395" s="13">
        <f>ROUND(AVERAGE(Zinsswaps!C312:C395)+'iBoxx Extrapolation'!$I395,2)</f>
        <v>3</v>
      </c>
      <c r="D395" s="13">
        <f>ROUND(AVERAGE(Zinsswaps!D312:D395)+'iBoxx Extrapolation'!$I395,2)</f>
        <v>3.05</v>
      </c>
      <c r="E395" s="13">
        <f>ROUND(AVERAGE(Zinsswaps!E312:E395)+'iBoxx Extrapolation'!$I395,2)</f>
        <v>3.12</v>
      </c>
      <c r="F395" s="13">
        <f>ROUND(AVERAGE(Zinsswaps!F312:F395)+'iBoxx Extrapolation'!$I395,2)</f>
        <v>3.19</v>
      </c>
      <c r="G395" s="13">
        <f>ROUND(AVERAGE(Zinsswaps!G312:G395)+'iBoxx Extrapolation'!$I395,2)</f>
        <v>3.27</v>
      </c>
      <c r="H395" s="13">
        <f>ROUND(AVERAGE(Zinsswaps!H312:H395)+'iBoxx Extrapolation'!$I395,2)</f>
        <v>3.34</v>
      </c>
      <c r="I395" s="13">
        <f>ROUND(AVERAGE(Zinsswaps!I312:I395)+'iBoxx Extrapolation'!$I395,2)</f>
        <v>3.41</v>
      </c>
      <c r="J395" s="13">
        <f>ROUND(AVERAGE(Zinsswaps!J312:J395)+'iBoxx Extrapolation'!$I395,2)</f>
        <v>3.48</v>
      </c>
      <c r="K395" s="13">
        <f>ROUND(AVERAGE(Zinsswaps!K312:K395)+'iBoxx Extrapolation'!$I395,2)</f>
        <v>3.54</v>
      </c>
      <c r="L395" s="13">
        <f>ROUND(AVERAGE(Zinsswaps!L312:L395)+'iBoxx Extrapolation'!$I395,2)</f>
        <v>3.6</v>
      </c>
      <c r="M395" s="13">
        <f>ROUND(AVERAGE(Zinsswaps!M312:M395)+'iBoxx Extrapolation'!$I395,2)</f>
        <v>3.65</v>
      </c>
      <c r="N395" s="13">
        <f>ROUND(AVERAGE(Zinsswaps!N312:N395)+'iBoxx Extrapolation'!$I395,2)</f>
        <v>3.7</v>
      </c>
      <c r="O395" s="13">
        <f>ROUND(AVERAGE(Zinsswaps!O312:O395)+'iBoxx Extrapolation'!$I395,2)</f>
        <v>3.75</v>
      </c>
      <c r="P395" s="13">
        <f>ROUND(AVERAGE(Zinsswaps!P312:P395)+'iBoxx Extrapolation'!$I395,2)</f>
        <v>3.78</v>
      </c>
      <c r="Q395" s="13">
        <f>ROUND(AVERAGE(Zinsswaps!Q312:Q395)+'iBoxx Extrapolation'!$I395,2)</f>
        <v>3.81</v>
      </c>
      <c r="R395" s="13">
        <f>ROUND(AVERAGE(Zinsswaps!R312:R395)+'iBoxx Extrapolation'!$I395,2)</f>
        <v>3.83</v>
      </c>
      <c r="S395" s="13">
        <f>ROUND(AVERAGE(Zinsswaps!S312:S395)+'iBoxx Extrapolation'!$I395,2)</f>
        <v>3.85</v>
      </c>
      <c r="T395" s="13">
        <f>ROUND(AVERAGE(Zinsswaps!T312:T395)+'iBoxx Extrapolation'!$I395,2)</f>
        <v>3.87</v>
      </c>
      <c r="U395" s="13">
        <f>ROUND(AVERAGE(Zinsswaps!U312:U395)+'iBoxx Extrapolation'!$I395,2)</f>
        <v>3.89</v>
      </c>
      <c r="V395" s="13">
        <f>ROUND(AVERAGE(Zinsswaps!V312:V395)+'iBoxx Extrapolation'!$I395,2)</f>
        <v>3.89</v>
      </c>
      <c r="W395" s="13">
        <f>ROUND(AVERAGE(Zinsswaps!W312:W395)+'iBoxx Extrapolation'!$I395,2)</f>
        <v>3.89</v>
      </c>
      <c r="X395" s="13">
        <f>ROUND(AVERAGE(Zinsswaps!X312:X395)+'iBoxx Extrapolation'!$I395,2)</f>
        <v>3.89</v>
      </c>
      <c r="Y395" s="13">
        <f>ROUND(AVERAGE(Zinsswaps!Y312:Y395)+'iBoxx Extrapolation'!$I395,2)</f>
        <v>3.89</v>
      </c>
      <c r="Z395" s="13">
        <f>ROUND(AVERAGE(Zinsswaps!Z312:Z395)+'iBoxx Extrapolation'!$I395,2)</f>
        <v>3.89</v>
      </c>
      <c r="AA395" s="13">
        <f>ROUND(AVERAGE(Zinsswaps!AA312:AA395)+'iBoxx Extrapolation'!$I395,2)</f>
        <v>3.88</v>
      </c>
      <c r="AB395" s="13">
        <f>ROUND(AVERAGE(Zinsswaps!AB312:AB395)+'iBoxx Extrapolation'!$I395,2)</f>
        <v>3.88</v>
      </c>
      <c r="AC395" s="13">
        <f>ROUND(AVERAGE(Zinsswaps!AC312:AC395)+'iBoxx Extrapolation'!$I395,2)</f>
        <v>3.87</v>
      </c>
      <c r="AD395" s="13">
        <f>ROUND(AVERAGE(Zinsswaps!AD312:AD395)+'iBoxx Extrapolation'!$I395,2)</f>
        <v>3.86</v>
      </c>
      <c r="AE395" s="13">
        <f>ROUND(AVERAGE(Zinsswaps!AE312:AE395)+'iBoxx Extrapolation'!$I395,2)</f>
        <v>3.86</v>
      </c>
      <c r="AF395" s="13">
        <f>ROUND(AVERAGE(Zinsswaps!AF312:AF395)+'iBoxx Extrapolation'!$I395,2)</f>
        <v>3.84</v>
      </c>
      <c r="AG395" s="13">
        <f>ROUND(AVERAGE(Zinsswaps!AG312:AG395)+'iBoxx Extrapolation'!$I395,2)</f>
        <v>3.82</v>
      </c>
      <c r="AH395" s="13">
        <f>ROUND(AVERAGE(Zinsswaps!AH312:AH395)+'iBoxx Extrapolation'!$I395,2)</f>
        <v>3.81</v>
      </c>
      <c r="AI395" s="13">
        <f>ROUND(AVERAGE(Zinsswaps!AI312:AI395)+'iBoxx Extrapolation'!$I395,2)</f>
        <v>3.79</v>
      </c>
      <c r="AJ395" s="13">
        <f>ROUND(AVERAGE(Zinsswaps!AJ312:AJ395)+'iBoxx Extrapolation'!$I395,2)</f>
        <v>3.78</v>
      </c>
      <c r="AK395" s="13">
        <f>ROUND(AVERAGE(Zinsswaps!AK312:AK395)+'iBoxx Extrapolation'!$I395,2)</f>
        <v>3.77</v>
      </c>
      <c r="AL395" s="13">
        <f>ROUND(AVERAGE(Zinsswaps!AL312:AL395)+'iBoxx Extrapolation'!$I395,2)</f>
        <v>3.76</v>
      </c>
      <c r="AM395" s="13">
        <f>ROUND(AVERAGE(Zinsswaps!AM312:AM395)+'iBoxx Extrapolation'!$I395,2)</f>
        <v>3.75</v>
      </c>
      <c r="AN395" s="13">
        <f>ROUND(AVERAGE(Zinsswaps!AN312:AN395)+'iBoxx Extrapolation'!$I395,2)</f>
        <v>3.74</v>
      </c>
      <c r="AO395" s="13">
        <f>ROUND(AVERAGE(Zinsswaps!AO312:AO395)+'iBoxx Extrapolation'!$I395,2)</f>
        <v>3.73</v>
      </c>
      <c r="AP395" s="13">
        <f>ROUND(AVERAGE(Zinsswaps!AP312:AP395)+'iBoxx Extrapolation'!$I395,2)</f>
        <v>3.7</v>
      </c>
      <c r="AQ395" s="13">
        <f>ROUND(AVERAGE(Zinsswaps!AQ312:AQ395)+'iBoxx Extrapolation'!$I395,2)</f>
        <v>3.68</v>
      </c>
      <c r="AR395" s="13">
        <f>ROUND(AVERAGE(Zinsswaps!AR312:AR395)+'iBoxx Extrapolation'!$I395,2)</f>
        <v>3.66</v>
      </c>
      <c r="AS395" s="13">
        <f>ROUND(AVERAGE(Zinsswaps!AS312:AS395)+'iBoxx Extrapolation'!$I395,2)</f>
        <v>3.64</v>
      </c>
      <c r="AT395" s="13">
        <f>ROUND(AVERAGE(Zinsswaps!AT312:AT395)+'iBoxx Extrapolation'!$I395,2)</f>
        <v>3.62</v>
      </c>
      <c r="AU395" s="13">
        <f>ROUND(AVERAGE(Zinsswaps!AU312:AU395)+'iBoxx Extrapolation'!$I395,2)</f>
        <v>3.61</v>
      </c>
      <c r="AV395" s="13">
        <f>ROUND(AVERAGE(Zinsswaps!AV312:AV395)+'iBoxx Extrapolation'!$I395,2)</f>
        <v>3.59</v>
      </c>
      <c r="AW395" s="13">
        <f>ROUND(AVERAGE(Zinsswaps!AW312:AW395)+'iBoxx Extrapolation'!$I395,2)</f>
        <v>3.57</v>
      </c>
      <c r="AX395" s="13">
        <f>ROUND(AVERAGE(Zinsswaps!AX312:AX395)+'iBoxx Extrapolation'!$I395,2)</f>
        <v>3.56</v>
      </c>
      <c r="AY395" s="13">
        <f>ROUND(AVERAGE(Zinsswaps!AY312:AY395)+'iBoxx Extrapolation'!$I395,2)</f>
        <v>3.54</v>
      </c>
    </row>
    <row r="396" spans="1:51" s="16" customFormat="1" x14ac:dyDescent="0.2">
      <c r="A396" s="12">
        <v>49278</v>
      </c>
      <c r="B396" s="13">
        <f>ROUND(AVERAGE(Zinsswaps!B313:B396)+'iBoxx Extrapolation'!$I396,2)</f>
        <v>2.99</v>
      </c>
      <c r="C396" s="13">
        <f>ROUND(AVERAGE(Zinsswaps!C313:C396)+'iBoxx Extrapolation'!$I396,2)</f>
        <v>3</v>
      </c>
      <c r="D396" s="13">
        <f>ROUND(AVERAGE(Zinsswaps!D313:D396)+'iBoxx Extrapolation'!$I396,2)</f>
        <v>3.05</v>
      </c>
      <c r="E396" s="13">
        <f>ROUND(AVERAGE(Zinsswaps!E313:E396)+'iBoxx Extrapolation'!$I396,2)</f>
        <v>3.12</v>
      </c>
      <c r="F396" s="13">
        <f>ROUND(AVERAGE(Zinsswaps!F313:F396)+'iBoxx Extrapolation'!$I396,2)</f>
        <v>3.19</v>
      </c>
      <c r="G396" s="13">
        <f>ROUND(AVERAGE(Zinsswaps!G313:G396)+'iBoxx Extrapolation'!$I396,2)</f>
        <v>3.27</v>
      </c>
      <c r="H396" s="13">
        <f>ROUND(AVERAGE(Zinsswaps!H313:H396)+'iBoxx Extrapolation'!$I396,2)</f>
        <v>3.34</v>
      </c>
      <c r="I396" s="13">
        <f>ROUND(AVERAGE(Zinsswaps!I313:I396)+'iBoxx Extrapolation'!$I396,2)</f>
        <v>3.41</v>
      </c>
      <c r="J396" s="13">
        <f>ROUND(AVERAGE(Zinsswaps!J313:J396)+'iBoxx Extrapolation'!$I396,2)</f>
        <v>3.48</v>
      </c>
      <c r="K396" s="13">
        <f>ROUND(AVERAGE(Zinsswaps!K313:K396)+'iBoxx Extrapolation'!$I396,2)</f>
        <v>3.54</v>
      </c>
      <c r="L396" s="13">
        <f>ROUND(AVERAGE(Zinsswaps!L313:L396)+'iBoxx Extrapolation'!$I396,2)</f>
        <v>3.6</v>
      </c>
      <c r="M396" s="13">
        <f>ROUND(AVERAGE(Zinsswaps!M313:M396)+'iBoxx Extrapolation'!$I396,2)</f>
        <v>3.65</v>
      </c>
      <c r="N396" s="13">
        <f>ROUND(AVERAGE(Zinsswaps!N313:N396)+'iBoxx Extrapolation'!$I396,2)</f>
        <v>3.7</v>
      </c>
      <c r="O396" s="13">
        <f>ROUND(AVERAGE(Zinsswaps!O313:O396)+'iBoxx Extrapolation'!$I396,2)</f>
        <v>3.75</v>
      </c>
      <c r="P396" s="13">
        <f>ROUND(AVERAGE(Zinsswaps!P313:P396)+'iBoxx Extrapolation'!$I396,2)</f>
        <v>3.78</v>
      </c>
      <c r="Q396" s="13">
        <f>ROUND(AVERAGE(Zinsswaps!Q313:Q396)+'iBoxx Extrapolation'!$I396,2)</f>
        <v>3.81</v>
      </c>
      <c r="R396" s="13">
        <f>ROUND(AVERAGE(Zinsswaps!R313:R396)+'iBoxx Extrapolation'!$I396,2)</f>
        <v>3.83</v>
      </c>
      <c r="S396" s="13">
        <f>ROUND(AVERAGE(Zinsswaps!S313:S396)+'iBoxx Extrapolation'!$I396,2)</f>
        <v>3.85</v>
      </c>
      <c r="T396" s="13">
        <f>ROUND(AVERAGE(Zinsswaps!T313:T396)+'iBoxx Extrapolation'!$I396,2)</f>
        <v>3.87</v>
      </c>
      <c r="U396" s="13">
        <f>ROUND(AVERAGE(Zinsswaps!U313:U396)+'iBoxx Extrapolation'!$I396,2)</f>
        <v>3.89</v>
      </c>
      <c r="V396" s="13">
        <f>ROUND(AVERAGE(Zinsswaps!V313:V396)+'iBoxx Extrapolation'!$I396,2)</f>
        <v>3.89</v>
      </c>
      <c r="W396" s="13">
        <f>ROUND(AVERAGE(Zinsswaps!W313:W396)+'iBoxx Extrapolation'!$I396,2)</f>
        <v>3.89</v>
      </c>
      <c r="X396" s="13">
        <f>ROUND(AVERAGE(Zinsswaps!X313:X396)+'iBoxx Extrapolation'!$I396,2)</f>
        <v>3.89</v>
      </c>
      <c r="Y396" s="13">
        <f>ROUND(AVERAGE(Zinsswaps!Y313:Y396)+'iBoxx Extrapolation'!$I396,2)</f>
        <v>3.89</v>
      </c>
      <c r="Z396" s="13">
        <f>ROUND(AVERAGE(Zinsswaps!Z313:Z396)+'iBoxx Extrapolation'!$I396,2)</f>
        <v>3.89</v>
      </c>
      <c r="AA396" s="13">
        <f>ROUND(AVERAGE(Zinsswaps!AA313:AA396)+'iBoxx Extrapolation'!$I396,2)</f>
        <v>3.88</v>
      </c>
      <c r="AB396" s="13">
        <f>ROUND(AVERAGE(Zinsswaps!AB313:AB396)+'iBoxx Extrapolation'!$I396,2)</f>
        <v>3.88</v>
      </c>
      <c r="AC396" s="13">
        <f>ROUND(AVERAGE(Zinsswaps!AC313:AC396)+'iBoxx Extrapolation'!$I396,2)</f>
        <v>3.87</v>
      </c>
      <c r="AD396" s="13">
        <f>ROUND(AVERAGE(Zinsswaps!AD313:AD396)+'iBoxx Extrapolation'!$I396,2)</f>
        <v>3.86</v>
      </c>
      <c r="AE396" s="13">
        <f>ROUND(AVERAGE(Zinsswaps!AE313:AE396)+'iBoxx Extrapolation'!$I396,2)</f>
        <v>3.86</v>
      </c>
      <c r="AF396" s="13">
        <f>ROUND(AVERAGE(Zinsswaps!AF313:AF396)+'iBoxx Extrapolation'!$I396,2)</f>
        <v>3.84</v>
      </c>
      <c r="AG396" s="13">
        <f>ROUND(AVERAGE(Zinsswaps!AG313:AG396)+'iBoxx Extrapolation'!$I396,2)</f>
        <v>3.82</v>
      </c>
      <c r="AH396" s="13">
        <f>ROUND(AVERAGE(Zinsswaps!AH313:AH396)+'iBoxx Extrapolation'!$I396,2)</f>
        <v>3.81</v>
      </c>
      <c r="AI396" s="13">
        <f>ROUND(AVERAGE(Zinsswaps!AI313:AI396)+'iBoxx Extrapolation'!$I396,2)</f>
        <v>3.79</v>
      </c>
      <c r="AJ396" s="13">
        <f>ROUND(AVERAGE(Zinsswaps!AJ313:AJ396)+'iBoxx Extrapolation'!$I396,2)</f>
        <v>3.78</v>
      </c>
      <c r="AK396" s="13">
        <f>ROUND(AVERAGE(Zinsswaps!AK313:AK396)+'iBoxx Extrapolation'!$I396,2)</f>
        <v>3.77</v>
      </c>
      <c r="AL396" s="13">
        <f>ROUND(AVERAGE(Zinsswaps!AL313:AL396)+'iBoxx Extrapolation'!$I396,2)</f>
        <v>3.76</v>
      </c>
      <c r="AM396" s="13">
        <f>ROUND(AVERAGE(Zinsswaps!AM313:AM396)+'iBoxx Extrapolation'!$I396,2)</f>
        <v>3.75</v>
      </c>
      <c r="AN396" s="13">
        <f>ROUND(AVERAGE(Zinsswaps!AN313:AN396)+'iBoxx Extrapolation'!$I396,2)</f>
        <v>3.74</v>
      </c>
      <c r="AO396" s="13">
        <f>ROUND(AVERAGE(Zinsswaps!AO313:AO396)+'iBoxx Extrapolation'!$I396,2)</f>
        <v>3.73</v>
      </c>
      <c r="AP396" s="13">
        <f>ROUND(AVERAGE(Zinsswaps!AP313:AP396)+'iBoxx Extrapolation'!$I396,2)</f>
        <v>3.7</v>
      </c>
      <c r="AQ396" s="13">
        <f>ROUND(AVERAGE(Zinsswaps!AQ313:AQ396)+'iBoxx Extrapolation'!$I396,2)</f>
        <v>3.68</v>
      </c>
      <c r="AR396" s="13">
        <f>ROUND(AVERAGE(Zinsswaps!AR313:AR396)+'iBoxx Extrapolation'!$I396,2)</f>
        <v>3.66</v>
      </c>
      <c r="AS396" s="13">
        <f>ROUND(AVERAGE(Zinsswaps!AS313:AS396)+'iBoxx Extrapolation'!$I396,2)</f>
        <v>3.64</v>
      </c>
      <c r="AT396" s="13">
        <f>ROUND(AVERAGE(Zinsswaps!AT313:AT396)+'iBoxx Extrapolation'!$I396,2)</f>
        <v>3.62</v>
      </c>
      <c r="AU396" s="13">
        <f>ROUND(AVERAGE(Zinsswaps!AU313:AU396)+'iBoxx Extrapolation'!$I396,2)</f>
        <v>3.61</v>
      </c>
      <c r="AV396" s="13">
        <f>ROUND(AVERAGE(Zinsswaps!AV313:AV396)+'iBoxx Extrapolation'!$I396,2)</f>
        <v>3.59</v>
      </c>
      <c r="AW396" s="13">
        <f>ROUND(AVERAGE(Zinsswaps!AW313:AW396)+'iBoxx Extrapolation'!$I396,2)</f>
        <v>3.57</v>
      </c>
      <c r="AX396" s="13">
        <f>ROUND(AVERAGE(Zinsswaps!AX313:AX396)+'iBoxx Extrapolation'!$I396,2)</f>
        <v>3.56</v>
      </c>
      <c r="AY396" s="13">
        <f>ROUND(AVERAGE(Zinsswaps!AY313:AY396)+'iBoxx Extrapolation'!$I396,2)</f>
        <v>3.54</v>
      </c>
    </row>
    <row r="397" spans="1:51" s="16" customFormat="1" x14ac:dyDescent="0.2">
      <c r="A397" s="12">
        <v>49309</v>
      </c>
      <c r="B397" s="13">
        <f>ROUND(AVERAGE(Zinsswaps!B314:B397)+'iBoxx Extrapolation'!$I397,2)</f>
        <v>2.99</v>
      </c>
      <c r="C397" s="13">
        <f>ROUND(AVERAGE(Zinsswaps!C314:C397)+'iBoxx Extrapolation'!$I397,2)</f>
        <v>3</v>
      </c>
      <c r="D397" s="13">
        <f>ROUND(AVERAGE(Zinsswaps!D314:D397)+'iBoxx Extrapolation'!$I397,2)</f>
        <v>3.05</v>
      </c>
      <c r="E397" s="13">
        <f>ROUND(AVERAGE(Zinsswaps!E314:E397)+'iBoxx Extrapolation'!$I397,2)</f>
        <v>3.12</v>
      </c>
      <c r="F397" s="13">
        <f>ROUND(AVERAGE(Zinsswaps!F314:F397)+'iBoxx Extrapolation'!$I397,2)</f>
        <v>3.19</v>
      </c>
      <c r="G397" s="13">
        <f>ROUND(AVERAGE(Zinsswaps!G314:G397)+'iBoxx Extrapolation'!$I397,2)</f>
        <v>3.27</v>
      </c>
      <c r="H397" s="13">
        <f>ROUND(AVERAGE(Zinsswaps!H314:H397)+'iBoxx Extrapolation'!$I397,2)</f>
        <v>3.34</v>
      </c>
      <c r="I397" s="13">
        <f>ROUND(AVERAGE(Zinsswaps!I314:I397)+'iBoxx Extrapolation'!$I397,2)</f>
        <v>3.41</v>
      </c>
      <c r="J397" s="13">
        <f>ROUND(AVERAGE(Zinsswaps!J314:J397)+'iBoxx Extrapolation'!$I397,2)</f>
        <v>3.48</v>
      </c>
      <c r="K397" s="13">
        <f>ROUND(AVERAGE(Zinsswaps!K314:K397)+'iBoxx Extrapolation'!$I397,2)</f>
        <v>3.54</v>
      </c>
      <c r="L397" s="13">
        <f>ROUND(AVERAGE(Zinsswaps!L314:L397)+'iBoxx Extrapolation'!$I397,2)</f>
        <v>3.6</v>
      </c>
      <c r="M397" s="13">
        <f>ROUND(AVERAGE(Zinsswaps!M314:M397)+'iBoxx Extrapolation'!$I397,2)</f>
        <v>3.65</v>
      </c>
      <c r="N397" s="13">
        <f>ROUND(AVERAGE(Zinsswaps!N314:N397)+'iBoxx Extrapolation'!$I397,2)</f>
        <v>3.7</v>
      </c>
      <c r="O397" s="13">
        <f>ROUND(AVERAGE(Zinsswaps!O314:O397)+'iBoxx Extrapolation'!$I397,2)</f>
        <v>3.75</v>
      </c>
      <c r="P397" s="13">
        <f>ROUND(AVERAGE(Zinsswaps!P314:P397)+'iBoxx Extrapolation'!$I397,2)</f>
        <v>3.78</v>
      </c>
      <c r="Q397" s="13">
        <f>ROUND(AVERAGE(Zinsswaps!Q314:Q397)+'iBoxx Extrapolation'!$I397,2)</f>
        <v>3.81</v>
      </c>
      <c r="R397" s="13">
        <f>ROUND(AVERAGE(Zinsswaps!R314:R397)+'iBoxx Extrapolation'!$I397,2)</f>
        <v>3.83</v>
      </c>
      <c r="S397" s="13">
        <f>ROUND(AVERAGE(Zinsswaps!S314:S397)+'iBoxx Extrapolation'!$I397,2)</f>
        <v>3.85</v>
      </c>
      <c r="T397" s="13">
        <f>ROUND(AVERAGE(Zinsswaps!T314:T397)+'iBoxx Extrapolation'!$I397,2)</f>
        <v>3.87</v>
      </c>
      <c r="U397" s="13">
        <f>ROUND(AVERAGE(Zinsswaps!U314:U397)+'iBoxx Extrapolation'!$I397,2)</f>
        <v>3.89</v>
      </c>
      <c r="V397" s="13">
        <f>ROUND(AVERAGE(Zinsswaps!V314:V397)+'iBoxx Extrapolation'!$I397,2)</f>
        <v>3.89</v>
      </c>
      <c r="W397" s="13">
        <f>ROUND(AVERAGE(Zinsswaps!W314:W397)+'iBoxx Extrapolation'!$I397,2)</f>
        <v>3.89</v>
      </c>
      <c r="X397" s="13">
        <f>ROUND(AVERAGE(Zinsswaps!X314:X397)+'iBoxx Extrapolation'!$I397,2)</f>
        <v>3.89</v>
      </c>
      <c r="Y397" s="13">
        <f>ROUND(AVERAGE(Zinsswaps!Y314:Y397)+'iBoxx Extrapolation'!$I397,2)</f>
        <v>3.89</v>
      </c>
      <c r="Z397" s="13">
        <f>ROUND(AVERAGE(Zinsswaps!Z314:Z397)+'iBoxx Extrapolation'!$I397,2)</f>
        <v>3.89</v>
      </c>
      <c r="AA397" s="13">
        <f>ROUND(AVERAGE(Zinsswaps!AA314:AA397)+'iBoxx Extrapolation'!$I397,2)</f>
        <v>3.88</v>
      </c>
      <c r="AB397" s="13">
        <f>ROUND(AVERAGE(Zinsswaps!AB314:AB397)+'iBoxx Extrapolation'!$I397,2)</f>
        <v>3.88</v>
      </c>
      <c r="AC397" s="13">
        <f>ROUND(AVERAGE(Zinsswaps!AC314:AC397)+'iBoxx Extrapolation'!$I397,2)</f>
        <v>3.87</v>
      </c>
      <c r="AD397" s="13">
        <f>ROUND(AVERAGE(Zinsswaps!AD314:AD397)+'iBoxx Extrapolation'!$I397,2)</f>
        <v>3.86</v>
      </c>
      <c r="AE397" s="13">
        <f>ROUND(AVERAGE(Zinsswaps!AE314:AE397)+'iBoxx Extrapolation'!$I397,2)</f>
        <v>3.86</v>
      </c>
      <c r="AF397" s="13">
        <f>ROUND(AVERAGE(Zinsswaps!AF314:AF397)+'iBoxx Extrapolation'!$I397,2)</f>
        <v>3.84</v>
      </c>
      <c r="AG397" s="13">
        <f>ROUND(AVERAGE(Zinsswaps!AG314:AG397)+'iBoxx Extrapolation'!$I397,2)</f>
        <v>3.82</v>
      </c>
      <c r="AH397" s="13">
        <f>ROUND(AVERAGE(Zinsswaps!AH314:AH397)+'iBoxx Extrapolation'!$I397,2)</f>
        <v>3.81</v>
      </c>
      <c r="AI397" s="13">
        <f>ROUND(AVERAGE(Zinsswaps!AI314:AI397)+'iBoxx Extrapolation'!$I397,2)</f>
        <v>3.79</v>
      </c>
      <c r="AJ397" s="13">
        <f>ROUND(AVERAGE(Zinsswaps!AJ314:AJ397)+'iBoxx Extrapolation'!$I397,2)</f>
        <v>3.78</v>
      </c>
      <c r="AK397" s="13">
        <f>ROUND(AVERAGE(Zinsswaps!AK314:AK397)+'iBoxx Extrapolation'!$I397,2)</f>
        <v>3.77</v>
      </c>
      <c r="AL397" s="13">
        <f>ROUND(AVERAGE(Zinsswaps!AL314:AL397)+'iBoxx Extrapolation'!$I397,2)</f>
        <v>3.76</v>
      </c>
      <c r="AM397" s="13">
        <f>ROUND(AVERAGE(Zinsswaps!AM314:AM397)+'iBoxx Extrapolation'!$I397,2)</f>
        <v>3.75</v>
      </c>
      <c r="AN397" s="13">
        <f>ROUND(AVERAGE(Zinsswaps!AN314:AN397)+'iBoxx Extrapolation'!$I397,2)</f>
        <v>3.74</v>
      </c>
      <c r="AO397" s="13">
        <f>ROUND(AVERAGE(Zinsswaps!AO314:AO397)+'iBoxx Extrapolation'!$I397,2)</f>
        <v>3.73</v>
      </c>
      <c r="AP397" s="13">
        <f>ROUND(AVERAGE(Zinsswaps!AP314:AP397)+'iBoxx Extrapolation'!$I397,2)</f>
        <v>3.7</v>
      </c>
      <c r="AQ397" s="13">
        <f>ROUND(AVERAGE(Zinsswaps!AQ314:AQ397)+'iBoxx Extrapolation'!$I397,2)</f>
        <v>3.68</v>
      </c>
      <c r="AR397" s="13">
        <f>ROUND(AVERAGE(Zinsswaps!AR314:AR397)+'iBoxx Extrapolation'!$I397,2)</f>
        <v>3.66</v>
      </c>
      <c r="AS397" s="13">
        <f>ROUND(AVERAGE(Zinsswaps!AS314:AS397)+'iBoxx Extrapolation'!$I397,2)</f>
        <v>3.64</v>
      </c>
      <c r="AT397" s="13">
        <f>ROUND(AVERAGE(Zinsswaps!AT314:AT397)+'iBoxx Extrapolation'!$I397,2)</f>
        <v>3.62</v>
      </c>
      <c r="AU397" s="13">
        <f>ROUND(AVERAGE(Zinsswaps!AU314:AU397)+'iBoxx Extrapolation'!$I397,2)</f>
        <v>3.61</v>
      </c>
      <c r="AV397" s="13">
        <f>ROUND(AVERAGE(Zinsswaps!AV314:AV397)+'iBoxx Extrapolation'!$I397,2)</f>
        <v>3.59</v>
      </c>
      <c r="AW397" s="13">
        <f>ROUND(AVERAGE(Zinsswaps!AW314:AW397)+'iBoxx Extrapolation'!$I397,2)</f>
        <v>3.57</v>
      </c>
      <c r="AX397" s="13">
        <f>ROUND(AVERAGE(Zinsswaps!AX314:AX397)+'iBoxx Extrapolation'!$I397,2)</f>
        <v>3.56</v>
      </c>
      <c r="AY397" s="13">
        <f>ROUND(AVERAGE(Zinsswaps!AY314:AY397)+'iBoxx Extrapolation'!$I397,2)</f>
        <v>3.54</v>
      </c>
    </row>
    <row r="398" spans="1:51" s="16" customFormat="1" x14ac:dyDescent="0.2">
      <c r="A398" s="12">
        <v>49340</v>
      </c>
      <c r="B398" s="13">
        <f>ROUND(AVERAGE(Zinsswaps!B315:B398)+'iBoxx Extrapolation'!$I398,2)</f>
        <v>2.99</v>
      </c>
      <c r="C398" s="13">
        <f>ROUND(AVERAGE(Zinsswaps!C315:C398)+'iBoxx Extrapolation'!$I398,2)</f>
        <v>3</v>
      </c>
      <c r="D398" s="13">
        <f>ROUND(AVERAGE(Zinsswaps!D315:D398)+'iBoxx Extrapolation'!$I398,2)</f>
        <v>3.05</v>
      </c>
      <c r="E398" s="13">
        <f>ROUND(AVERAGE(Zinsswaps!E315:E398)+'iBoxx Extrapolation'!$I398,2)</f>
        <v>3.12</v>
      </c>
      <c r="F398" s="13">
        <f>ROUND(AVERAGE(Zinsswaps!F315:F398)+'iBoxx Extrapolation'!$I398,2)</f>
        <v>3.19</v>
      </c>
      <c r="G398" s="13">
        <f>ROUND(AVERAGE(Zinsswaps!G315:G398)+'iBoxx Extrapolation'!$I398,2)</f>
        <v>3.27</v>
      </c>
      <c r="H398" s="13">
        <f>ROUND(AVERAGE(Zinsswaps!H315:H398)+'iBoxx Extrapolation'!$I398,2)</f>
        <v>3.34</v>
      </c>
      <c r="I398" s="13">
        <f>ROUND(AVERAGE(Zinsswaps!I315:I398)+'iBoxx Extrapolation'!$I398,2)</f>
        <v>3.41</v>
      </c>
      <c r="J398" s="13">
        <f>ROUND(AVERAGE(Zinsswaps!J315:J398)+'iBoxx Extrapolation'!$I398,2)</f>
        <v>3.48</v>
      </c>
      <c r="K398" s="13">
        <f>ROUND(AVERAGE(Zinsswaps!K315:K398)+'iBoxx Extrapolation'!$I398,2)</f>
        <v>3.54</v>
      </c>
      <c r="L398" s="13">
        <f>ROUND(AVERAGE(Zinsswaps!L315:L398)+'iBoxx Extrapolation'!$I398,2)</f>
        <v>3.6</v>
      </c>
      <c r="M398" s="13">
        <f>ROUND(AVERAGE(Zinsswaps!M315:M398)+'iBoxx Extrapolation'!$I398,2)</f>
        <v>3.65</v>
      </c>
      <c r="N398" s="13">
        <f>ROUND(AVERAGE(Zinsswaps!N315:N398)+'iBoxx Extrapolation'!$I398,2)</f>
        <v>3.7</v>
      </c>
      <c r="O398" s="13">
        <f>ROUND(AVERAGE(Zinsswaps!O315:O398)+'iBoxx Extrapolation'!$I398,2)</f>
        <v>3.75</v>
      </c>
      <c r="P398" s="13">
        <f>ROUND(AVERAGE(Zinsswaps!P315:P398)+'iBoxx Extrapolation'!$I398,2)</f>
        <v>3.78</v>
      </c>
      <c r="Q398" s="13">
        <f>ROUND(AVERAGE(Zinsswaps!Q315:Q398)+'iBoxx Extrapolation'!$I398,2)</f>
        <v>3.81</v>
      </c>
      <c r="R398" s="13">
        <f>ROUND(AVERAGE(Zinsswaps!R315:R398)+'iBoxx Extrapolation'!$I398,2)</f>
        <v>3.83</v>
      </c>
      <c r="S398" s="13">
        <f>ROUND(AVERAGE(Zinsswaps!S315:S398)+'iBoxx Extrapolation'!$I398,2)</f>
        <v>3.85</v>
      </c>
      <c r="T398" s="13">
        <f>ROUND(AVERAGE(Zinsswaps!T315:T398)+'iBoxx Extrapolation'!$I398,2)</f>
        <v>3.87</v>
      </c>
      <c r="U398" s="13">
        <f>ROUND(AVERAGE(Zinsswaps!U315:U398)+'iBoxx Extrapolation'!$I398,2)</f>
        <v>3.89</v>
      </c>
      <c r="V398" s="13">
        <f>ROUND(AVERAGE(Zinsswaps!V315:V398)+'iBoxx Extrapolation'!$I398,2)</f>
        <v>3.89</v>
      </c>
      <c r="W398" s="13">
        <f>ROUND(AVERAGE(Zinsswaps!W315:W398)+'iBoxx Extrapolation'!$I398,2)</f>
        <v>3.89</v>
      </c>
      <c r="X398" s="13">
        <f>ROUND(AVERAGE(Zinsswaps!X315:X398)+'iBoxx Extrapolation'!$I398,2)</f>
        <v>3.89</v>
      </c>
      <c r="Y398" s="13">
        <f>ROUND(AVERAGE(Zinsswaps!Y315:Y398)+'iBoxx Extrapolation'!$I398,2)</f>
        <v>3.89</v>
      </c>
      <c r="Z398" s="13">
        <f>ROUND(AVERAGE(Zinsswaps!Z315:Z398)+'iBoxx Extrapolation'!$I398,2)</f>
        <v>3.89</v>
      </c>
      <c r="AA398" s="13">
        <f>ROUND(AVERAGE(Zinsswaps!AA315:AA398)+'iBoxx Extrapolation'!$I398,2)</f>
        <v>3.88</v>
      </c>
      <c r="AB398" s="13">
        <f>ROUND(AVERAGE(Zinsswaps!AB315:AB398)+'iBoxx Extrapolation'!$I398,2)</f>
        <v>3.88</v>
      </c>
      <c r="AC398" s="13">
        <f>ROUND(AVERAGE(Zinsswaps!AC315:AC398)+'iBoxx Extrapolation'!$I398,2)</f>
        <v>3.87</v>
      </c>
      <c r="AD398" s="13">
        <f>ROUND(AVERAGE(Zinsswaps!AD315:AD398)+'iBoxx Extrapolation'!$I398,2)</f>
        <v>3.86</v>
      </c>
      <c r="AE398" s="13">
        <f>ROUND(AVERAGE(Zinsswaps!AE315:AE398)+'iBoxx Extrapolation'!$I398,2)</f>
        <v>3.86</v>
      </c>
      <c r="AF398" s="13">
        <f>ROUND(AVERAGE(Zinsswaps!AF315:AF398)+'iBoxx Extrapolation'!$I398,2)</f>
        <v>3.84</v>
      </c>
      <c r="AG398" s="13">
        <f>ROUND(AVERAGE(Zinsswaps!AG315:AG398)+'iBoxx Extrapolation'!$I398,2)</f>
        <v>3.82</v>
      </c>
      <c r="AH398" s="13">
        <f>ROUND(AVERAGE(Zinsswaps!AH315:AH398)+'iBoxx Extrapolation'!$I398,2)</f>
        <v>3.81</v>
      </c>
      <c r="AI398" s="13">
        <f>ROUND(AVERAGE(Zinsswaps!AI315:AI398)+'iBoxx Extrapolation'!$I398,2)</f>
        <v>3.79</v>
      </c>
      <c r="AJ398" s="13">
        <f>ROUND(AVERAGE(Zinsswaps!AJ315:AJ398)+'iBoxx Extrapolation'!$I398,2)</f>
        <v>3.78</v>
      </c>
      <c r="AK398" s="13">
        <f>ROUND(AVERAGE(Zinsswaps!AK315:AK398)+'iBoxx Extrapolation'!$I398,2)</f>
        <v>3.77</v>
      </c>
      <c r="AL398" s="13">
        <f>ROUND(AVERAGE(Zinsswaps!AL315:AL398)+'iBoxx Extrapolation'!$I398,2)</f>
        <v>3.76</v>
      </c>
      <c r="AM398" s="13">
        <f>ROUND(AVERAGE(Zinsswaps!AM315:AM398)+'iBoxx Extrapolation'!$I398,2)</f>
        <v>3.75</v>
      </c>
      <c r="AN398" s="13">
        <f>ROUND(AVERAGE(Zinsswaps!AN315:AN398)+'iBoxx Extrapolation'!$I398,2)</f>
        <v>3.74</v>
      </c>
      <c r="AO398" s="13">
        <f>ROUND(AVERAGE(Zinsswaps!AO315:AO398)+'iBoxx Extrapolation'!$I398,2)</f>
        <v>3.73</v>
      </c>
      <c r="AP398" s="13">
        <f>ROUND(AVERAGE(Zinsswaps!AP315:AP398)+'iBoxx Extrapolation'!$I398,2)</f>
        <v>3.7</v>
      </c>
      <c r="AQ398" s="13">
        <f>ROUND(AVERAGE(Zinsswaps!AQ315:AQ398)+'iBoxx Extrapolation'!$I398,2)</f>
        <v>3.68</v>
      </c>
      <c r="AR398" s="13">
        <f>ROUND(AVERAGE(Zinsswaps!AR315:AR398)+'iBoxx Extrapolation'!$I398,2)</f>
        <v>3.66</v>
      </c>
      <c r="AS398" s="13">
        <f>ROUND(AVERAGE(Zinsswaps!AS315:AS398)+'iBoxx Extrapolation'!$I398,2)</f>
        <v>3.64</v>
      </c>
      <c r="AT398" s="13">
        <f>ROUND(AVERAGE(Zinsswaps!AT315:AT398)+'iBoxx Extrapolation'!$I398,2)</f>
        <v>3.62</v>
      </c>
      <c r="AU398" s="13">
        <f>ROUND(AVERAGE(Zinsswaps!AU315:AU398)+'iBoxx Extrapolation'!$I398,2)</f>
        <v>3.61</v>
      </c>
      <c r="AV398" s="13">
        <f>ROUND(AVERAGE(Zinsswaps!AV315:AV398)+'iBoxx Extrapolation'!$I398,2)</f>
        <v>3.59</v>
      </c>
      <c r="AW398" s="13">
        <f>ROUND(AVERAGE(Zinsswaps!AW315:AW398)+'iBoxx Extrapolation'!$I398,2)</f>
        <v>3.57</v>
      </c>
      <c r="AX398" s="13">
        <f>ROUND(AVERAGE(Zinsswaps!AX315:AX398)+'iBoxx Extrapolation'!$I398,2)</f>
        <v>3.56</v>
      </c>
      <c r="AY398" s="13">
        <f>ROUND(AVERAGE(Zinsswaps!AY315:AY398)+'iBoxx Extrapolation'!$I398,2)</f>
        <v>3.54</v>
      </c>
    </row>
    <row r="399" spans="1:51" s="16" customFormat="1" x14ac:dyDescent="0.2">
      <c r="A399" s="12">
        <v>49368</v>
      </c>
      <c r="B399" s="13">
        <f>ROUND(AVERAGE(Zinsswaps!B316:B399)+'iBoxx Extrapolation'!$I399,2)</f>
        <v>2.99</v>
      </c>
      <c r="C399" s="13">
        <f>ROUND(AVERAGE(Zinsswaps!C316:C399)+'iBoxx Extrapolation'!$I399,2)</f>
        <v>3</v>
      </c>
      <c r="D399" s="13">
        <f>ROUND(AVERAGE(Zinsswaps!D316:D399)+'iBoxx Extrapolation'!$I399,2)</f>
        <v>3.05</v>
      </c>
      <c r="E399" s="13">
        <f>ROUND(AVERAGE(Zinsswaps!E316:E399)+'iBoxx Extrapolation'!$I399,2)</f>
        <v>3.12</v>
      </c>
      <c r="F399" s="13">
        <f>ROUND(AVERAGE(Zinsswaps!F316:F399)+'iBoxx Extrapolation'!$I399,2)</f>
        <v>3.19</v>
      </c>
      <c r="G399" s="13">
        <f>ROUND(AVERAGE(Zinsswaps!G316:G399)+'iBoxx Extrapolation'!$I399,2)</f>
        <v>3.27</v>
      </c>
      <c r="H399" s="13">
        <f>ROUND(AVERAGE(Zinsswaps!H316:H399)+'iBoxx Extrapolation'!$I399,2)</f>
        <v>3.34</v>
      </c>
      <c r="I399" s="13">
        <f>ROUND(AVERAGE(Zinsswaps!I316:I399)+'iBoxx Extrapolation'!$I399,2)</f>
        <v>3.41</v>
      </c>
      <c r="J399" s="13">
        <f>ROUND(AVERAGE(Zinsswaps!J316:J399)+'iBoxx Extrapolation'!$I399,2)</f>
        <v>3.48</v>
      </c>
      <c r="K399" s="13">
        <f>ROUND(AVERAGE(Zinsswaps!K316:K399)+'iBoxx Extrapolation'!$I399,2)</f>
        <v>3.54</v>
      </c>
      <c r="L399" s="13">
        <f>ROUND(AVERAGE(Zinsswaps!L316:L399)+'iBoxx Extrapolation'!$I399,2)</f>
        <v>3.6</v>
      </c>
      <c r="M399" s="13">
        <f>ROUND(AVERAGE(Zinsswaps!M316:M399)+'iBoxx Extrapolation'!$I399,2)</f>
        <v>3.65</v>
      </c>
      <c r="N399" s="13">
        <f>ROUND(AVERAGE(Zinsswaps!N316:N399)+'iBoxx Extrapolation'!$I399,2)</f>
        <v>3.7</v>
      </c>
      <c r="O399" s="13">
        <f>ROUND(AVERAGE(Zinsswaps!O316:O399)+'iBoxx Extrapolation'!$I399,2)</f>
        <v>3.75</v>
      </c>
      <c r="P399" s="13">
        <f>ROUND(AVERAGE(Zinsswaps!P316:P399)+'iBoxx Extrapolation'!$I399,2)</f>
        <v>3.78</v>
      </c>
      <c r="Q399" s="13">
        <f>ROUND(AVERAGE(Zinsswaps!Q316:Q399)+'iBoxx Extrapolation'!$I399,2)</f>
        <v>3.81</v>
      </c>
      <c r="R399" s="13">
        <f>ROUND(AVERAGE(Zinsswaps!R316:R399)+'iBoxx Extrapolation'!$I399,2)</f>
        <v>3.83</v>
      </c>
      <c r="S399" s="13">
        <f>ROUND(AVERAGE(Zinsswaps!S316:S399)+'iBoxx Extrapolation'!$I399,2)</f>
        <v>3.85</v>
      </c>
      <c r="T399" s="13">
        <f>ROUND(AVERAGE(Zinsswaps!T316:T399)+'iBoxx Extrapolation'!$I399,2)</f>
        <v>3.87</v>
      </c>
      <c r="U399" s="13">
        <f>ROUND(AVERAGE(Zinsswaps!U316:U399)+'iBoxx Extrapolation'!$I399,2)</f>
        <v>3.89</v>
      </c>
      <c r="V399" s="13">
        <f>ROUND(AVERAGE(Zinsswaps!V316:V399)+'iBoxx Extrapolation'!$I399,2)</f>
        <v>3.89</v>
      </c>
      <c r="W399" s="13">
        <f>ROUND(AVERAGE(Zinsswaps!W316:W399)+'iBoxx Extrapolation'!$I399,2)</f>
        <v>3.89</v>
      </c>
      <c r="X399" s="13">
        <f>ROUND(AVERAGE(Zinsswaps!X316:X399)+'iBoxx Extrapolation'!$I399,2)</f>
        <v>3.89</v>
      </c>
      <c r="Y399" s="13">
        <f>ROUND(AVERAGE(Zinsswaps!Y316:Y399)+'iBoxx Extrapolation'!$I399,2)</f>
        <v>3.89</v>
      </c>
      <c r="Z399" s="13">
        <f>ROUND(AVERAGE(Zinsswaps!Z316:Z399)+'iBoxx Extrapolation'!$I399,2)</f>
        <v>3.89</v>
      </c>
      <c r="AA399" s="13">
        <f>ROUND(AVERAGE(Zinsswaps!AA316:AA399)+'iBoxx Extrapolation'!$I399,2)</f>
        <v>3.88</v>
      </c>
      <c r="AB399" s="13">
        <f>ROUND(AVERAGE(Zinsswaps!AB316:AB399)+'iBoxx Extrapolation'!$I399,2)</f>
        <v>3.88</v>
      </c>
      <c r="AC399" s="13">
        <f>ROUND(AVERAGE(Zinsswaps!AC316:AC399)+'iBoxx Extrapolation'!$I399,2)</f>
        <v>3.87</v>
      </c>
      <c r="AD399" s="13">
        <f>ROUND(AVERAGE(Zinsswaps!AD316:AD399)+'iBoxx Extrapolation'!$I399,2)</f>
        <v>3.86</v>
      </c>
      <c r="AE399" s="13">
        <f>ROUND(AVERAGE(Zinsswaps!AE316:AE399)+'iBoxx Extrapolation'!$I399,2)</f>
        <v>3.86</v>
      </c>
      <c r="AF399" s="13">
        <f>ROUND(AVERAGE(Zinsswaps!AF316:AF399)+'iBoxx Extrapolation'!$I399,2)</f>
        <v>3.84</v>
      </c>
      <c r="AG399" s="13">
        <f>ROUND(AVERAGE(Zinsswaps!AG316:AG399)+'iBoxx Extrapolation'!$I399,2)</f>
        <v>3.82</v>
      </c>
      <c r="AH399" s="13">
        <f>ROUND(AVERAGE(Zinsswaps!AH316:AH399)+'iBoxx Extrapolation'!$I399,2)</f>
        <v>3.81</v>
      </c>
      <c r="AI399" s="13">
        <f>ROUND(AVERAGE(Zinsswaps!AI316:AI399)+'iBoxx Extrapolation'!$I399,2)</f>
        <v>3.79</v>
      </c>
      <c r="AJ399" s="13">
        <f>ROUND(AVERAGE(Zinsswaps!AJ316:AJ399)+'iBoxx Extrapolation'!$I399,2)</f>
        <v>3.78</v>
      </c>
      <c r="AK399" s="13">
        <f>ROUND(AVERAGE(Zinsswaps!AK316:AK399)+'iBoxx Extrapolation'!$I399,2)</f>
        <v>3.77</v>
      </c>
      <c r="AL399" s="13">
        <f>ROUND(AVERAGE(Zinsswaps!AL316:AL399)+'iBoxx Extrapolation'!$I399,2)</f>
        <v>3.76</v>
      </c>
      <c r="AM399" s="13">
        <f>ROUND(AVERAGE(Zinsswaps!AM316:AM399)+'iBoxx Extrapolation'!$I399,2)</f>
        <v>3.75</v>
      </c>
      <c r="AN399" s="13">
        <f>ROUND(AVERAGE(Zinsswaps!AN316:AN399)+'iBoxx Extrapolation'!$I399,2)</f>
        <v>3.74</v>
      </c>
      <c r="AO399" s="13">
        <f>ROUND(AVERAGE(Zinsswaps!AO316:AO399)+'iBoxx Extrapolation'!$I399,2)</f>
        <v>3.73</v>
      </c>
      <c r="AP399" s="13">
        <f>ROUND(AVERAGE(Zinsswaps!AP316:AP399)+'iBoxx Extrapolation'!$I399,2)</f>
        <v>3.7</v>
      </c>
      <c r="AQ399" s="13">
        <f>ROUND(AVERAGE(Zinsswaps!AQ316:AQ399)+'iBoxx Extrapolation'!$I399,2)</f>
        <v>3.68</v>
      </c>
      <c r="AR399" s="13">
        <f>ROUND(AVERAGE(Zinsswaps!AR316:AR399)+'iBoxx Extrapolation'!$I399,2)</f>
        <v>3.66</v>
      </c>
      <c r="AS399" s="13">
        <f>ROUND(AVERAGE(Zinsswaps!AS316:AS399)+'iBoxx Extrapolation'!$I399,2)</f>
        <v>3.64</v>
      </c>
      <c r="AT399" s="13">
        <f>ROUND(AVERAGE(Zinsswaps!AT316:AT399)+'iBoxx Extrapolation'!$I399,2)</f>
        <v>3.62</v>
      </c>
      <c r="AU399" s="13">
        <f>ROUND(AVERAGE(Zinsswaps!AU316:AU399)+'iBoxx Extrapolation'!$I399,2)</f>
        <v>3.61</v>
      </c>
      <c r="AV399" s="13">
        <f>ROUND(AVERAGE(Zinsswaps!AV316:AV399)+'iBoxx Extrapolation'!$I399,2)</f>
        <v>3.59</v>
      </c>
      <c r="AW399" s="13">
        <f>ROUND(AVERAGE(Zinsswaps!AW316:AW399)+'iBoxx Extrapolation'!$I399,2)</f>
        <v>3.57</v>
      </c>
      <c r="AX399" s="13">
        <f>ROUND(AVERAGE(Zinsswaps!AX316:AX399)+'iBoxx Extrapolation'!$I399,2)</f>
        <v>3.56</v>
      </c>
      <c r="AY399" s="13">
        <f>ROUND(AVERAGE(Zinsswaps!AY316:AY399)+'iBoxx Extrapolation'!$I399,2)</f>
        <v>3.54</v>
      </c>
    </row>
    <row r="400" spans="1:51" s="16" customFormat="1" x14ac:dyDescent="0.2">
      <c r="A400" s="12">
        <v>49399</v>
      </c>
      <c r="B400" s="13">
        <f>ROUND(AVERAGE(Zinsswaps!B317:B400)+'iBoxx Extrapolation'!$I400,2)</f>
        <v>2.99</v>
      </c>
      <c r="C400" s="13">
        <f>ROUND(AVERAGE(Zinsswaps!C317:C400)+'iBoxx Extrapolation'!$I400,2)</f>
        <v>3</v>
      </c>
      <c r="D400" s="13">
        <f>ROUND(AVERAGE(Zinsswaps!D317:D400)+'iBoxx Extrapolation'!$I400,2)</f>
        <v>3.05</v>
      </c>
      <c r="E400" s="13">
        <f>ROUND(AVERAGE(Zinsswaps!E317:E400)+'iBoxx Extrapolation'!$I400,2)</f>
        <v>3.12</v>
      </c>
      <c r="F400" s="13">
        <f>ROUND(AVERAGE(Zinsswaps!F317:F400)+'iBoxx Extrapolation'!$I400,2)</f>
        <v>3.19</v>
      </c>
      <c r="G400" s="13">
        <f>ROUND(AVERAGE(Zinsswaps!G317:G400)+'iBoxx Extrapolation'!$I400,2)</f>
        <v>3.27</v>
      </c>
      <c r="H400" s="13">
        <f>ROUND(AVERAGE(Zinsswaps!H317:H400)+'iBoxx Extrapolation'!$I400,2)</f>
        <v>3.34</v>
      </c>
      <c r="I400" s="13">
        <f>ROUND(AVERAGE(Zinsswaps!I317:I400)+'iBoxx Extrapolation'!$I400,2)</f>
        <v>3.41</v>
      </c>
      <c r="J400" s="13">
        <f>ROUND(AVERAGE(Zinsswaps!J317:J400)+'iBoxx Extrapolation'!$I400,2)</f>
        <v>3.48</v>
      </c>
      <c r="K400" s="13">
        <f>ROUND(AVERAGE(Zinsswaps!K317:K400)+'iBoxx Extrapolation'!$I400,2)</f>
        <v>3.54</v>
      </c>
      <c r="L400" s="13">
        <f>ROUND(AVERAGE(Zinsswaps!L317:L400)+'iBoxx Extrapolation'!$I400,2)</f>
        <v>3.6</v>
      </c>
      <c r="M400" s="13">
        <f>ROUND(AVERAGE(Zinsswaps!M317:M400)+'iBoxx Extrapolation'!$I400,2)</f>
        <v>3.65</v>
      </c>
      <c r="N400" s="13">
        <f>ROUND(AVERAGE(Zinsswaps!N317:N400)+'iBoxx Extrapolation'!$I400,2)</f>
        <v>3.7</v>
      </c>
      <c r="O400" s="13">
        <f>ROUND(AVERAGE(Zinsswaps!O317:O400)+'iBoxx Extrapolation'!$I400,2)</f>
        <v>3.75</v>
      </c>
      <c r="P400" s="13">
        <f>ROUND(AVERAGE(Zinsswaps!P317:P400)+'iBoxx Extrapolation'!$I400,2)</f>
        <v>3.78</v>
      </c>
      <c r="Q400" s="13">
        <f>ROUND(AVERAGE(Zinsswaps!Q317:Q400)+'iBoxx Extrapolation'!$I400,2)</f>
        <v>3.81</v>
      </c>
      <c r="R400" s="13">
        <f>ROUND(AVERAGE(Zinsswaps!R317:R400)+'iBoxx Extrapolation'!$I400,2)</f>
        <v>3.83</v>
      </c>
      <c r="S400" s="13">
        <f>ROUND(AVERAGE(Zinsswaps!S317:S400)+'iBoxx Extrapolation'!$I400,2)</f>
        <v>3.85</v>
      </c>
      <c r="T400" s="13">
        <f>ROUND(AVERAGE(Zinsswaps!T317:T400)+'iBoxx Extrapolation'!$I400,2)</f>
        <v>3.87</v>
      </c>
      <c r="U400" s="13">
        <f>ROUND(AVERAGE(Zinsswaps!U317:U400)+'iBoxx Extrapolation'!$I400,2)</f>
        <v>3.89</v>
      </c>
      <c r="V400" s="13">
        <f>ROUND(AVERAGE(Zinsswaps!V317:V400)+'iBoxx Extrapolation'!$I400,2)</f>
        <v>3.89</v>
      </c>
      <c r="W400" s="13">
        <f>ROUND(AVERAGE(Zinsswaps!W317:W400)+'iBoxx Extrapolation'!$I400,2)</f>
        <v>3.89</v>
      </c>
      <c r="X400" s="13">
        <f>ROUND(AVERAGE(Zinsswaps!X317:X400)+'iBoxx Extrapolation'!$I400,2)</f>
        <v>3.89</v>
      </c>
      <c r="Y400" s="13">
        <f>ROUND(AVERAGE(Zinsswaps!Y317:Y400)+'iBoxx Extrapolation'!$I400,2)</f>
        <v>3.89</v>
      </c>
      <c r="Z400" s="13">
        <f>ROUND(AVERAGE(Zinsswaps!Z317:Z400)+'iBoxx Extrapolation'!$I400,2)</f>
        <v>3.89</v>
      </c>
      <c r="AA400" s="13">
        <f>ROUND(AVERAGE(Zinsswaps!AA317:AA400)+'iBoxx Extrapolation'!$I400,2)</f>
        <v>3.88</v>
      </c>
      <c r="AB400" s="13">
        <f>ROUND(AVERAGE(Zinsswaps!AB317:AB400)+'iBoxx Extrapolation'!$I400,2)</f>
        <v>3.88</v>
      </c>
      <c r="AC400" s="13">
        <f>ROUND(AVERAGE(Zinsswaps!AC317:AC400)+'iBoxx Extrapolation'!$I400,2)</f>
        <v>3.87</v>
      </c>
      <c r="AD400" s="13">
        <f>ROUND(AVERAGE(Zinsswaps!AD317:AD400)+'iBoxx Extrapolation'!$I400,2)</f>
        <v>3.86</v>
      </c>
      <c r="AE400" s="13">
        <f>ROUND(AVERAGE(Zinsswaps!AE317:AE400)+'iBoxx Extrapolation'!$I400,2)</f>
        <v>3.86</v>
      </c>
      <c r="AF400" s="13">
        <f>ROUND(AVERAGE(Zinsswaps!AF317:AF400)+'iBoxx Extrapolation'!$I400,2)</f>
        <v>3.84</v>
      </c>
      <c r="AG400" s="13">
        <f>ROUND(AVERAGE(Zinsswaps!AG317:AG400)+'iBoxx Extrapolation'!$I400,2)</f>
        <v>3.82</v>
      </c>
      <c r="AH400" s="13">
        <f>ROUND(AVERAGE(Zinsswaps!AH317:AH400)+'iBoxx Extrapolation'!$I400,2)</f>
        <v>3.81</v>
      </c>
      <c r="AI400" s="13">
        <f>ROUND(AVERAGE(Zinsswaps!AI317:AI400)+'iBoxx Extrapolation'!$I400,2)</f>
        <v>3.79</v>
      </c>
      <c r="AJ400" s="13">
        <f>ROUND(AVERAGE(Zinsswaps!AJ317:AJ400)+'iBoxx Extrapolation'!$I400,2)</f>
        <v>3.78</v>
      </c>
      <c r="AK400" s="13">
        <f>ROUND(AVERAGE(Zinsswaps!AK317:AK400)+'iBoxx Extrapolation'!$I400,2)</f>
        <v>3.77</v>
      </c>
      <c r="AL400" s="13">
        <f>ROUND(AVERAGE(Zinsswaps!AL317:AL400)+'iBoxx Extrapolation'!$I400,2)</f>
        <v>3.76</v>
      </c>
      <c r="AM400" s="13">
        <f>ROUND(AVERAGE(Zinsswaps!AM317:AM400)+'iBoxx Extrapolation'!$I400,2)</f>
        <v>3.75</v>
      </c>
      <c r="AN400" s="13">
        <f>ROUND(AVERAGE(Zinsswaps!AN317:AN400)+'iBoxx Extrapolation'!$I400,2)</f>
        <v>3.74</v>
      </c>
      <c r="AO400" s="13">
        <f>ROUND(AVERAGE(Zinsswaps!AO317:AO400)+'iBoxx Extrapolation'!$I400,2)</f>
        <v>3.73</v>
      </c>
      <c r="AP400" s="13">
        <f>ROUND(AVERAGE(Zinsswaps!AP317:AP400)+'iBoxx Extrapolation'!$I400,2)</f>
        <v>3.7</v>
      </c>
      <c r="AQ400" s="13">
        <f>ROUND(AVERAGE(Zinsswaps!AQ317:AQ400)+'iBoxx Extrapolation'!$I400,2)</f>
        <v>3.68</v>
      </c>
      <c r="AR400" s="13">
        <f>ROUND(AVERAGE(Zinsswaps!AR317:AR400)+'iBoxx Extrapolation'!$I400,2)</f>
        <v>3.66</v>
      </c>
      <c r="AS400" s="13">
        <f>ROUND(AVERAGE(Zinsswaps!AS317:AS400)+'iBoxx Extrapolation'!$I400,2)</f>
        <v>3.64</v>
      </c>
      <c r="AT400" s="13">
        <f>ROUND(AVERAGE(Zinsswaps!AT317:AT400)+'iBoxx Extrapolation'!$I400,2)</f>
        <v>3.62</v>
      </c>
      <c r="AU400" s="13">
        <f>ROUND(AVERAGE(Zinsswaps!AU317:AU400)+'iBoxx Extrapolation'!$I400,2)</f>
        <v>3.61</v>
      </c>
      <c r="AV400" s="13">
        <f>ROUND(AVERAGE(Zinsswaps!AV317:AV400)+'iBoxx Extrapolation'!$I400,2)</f>
        <v>3.59</v>
      </c>
      <c r="AW400" s="13">
        <f>ROUND(AVERAGE(Zinsswaps!AW317:AW400)+'iBoxx Extrapolation'!$I400,2)</f>
        <v>3.57</v>
      </c>
      <c r="AX400" s="13">
        <f>ROUND(AVERAGE(Zinsswaps!AX317:AX400)+'iBoxx Extrapolation'!$I400,2)</f>
        <v>3.56</v>
      </c>
      <c r="AY400" s="13">
        <f>ROUND(AVERAGE(Zinsswaps!AY317:AY400)+'iBoxx Extrapolation'!$I400,2)</f>
        <v>3.54</v>
      </c>
    </row>
    <row r="401" spans="1:51" s="16" customFormat="1" x14ac:dyDescent="0.2">
      <c r="A401" s="12">
        <v>49429</v>
      </c>
      <c r="B401" s="13">
        <f>ROUND(AVERAGE(Zinsswaps!B318:B401)+'iBoxx Extrapolation'!$I401,2)</f>
        <v>2.99</v>
      </c>
      <c r="C401" s="13">
        <f>ROUND(AVERAGE(Zinsswaps!C318:C401)+'iBoxx Extrapolation'!$I401,2)</f>
        <v>3</v>
      </c>
      <c r="D401" s="13">
        <f>ROUND(AVERAGE(Zinsswaps!D318:D401)+'iBoxx Extrapolation'!$I401,2)</f>
        <v>3.05</v>
      </c>
      <c r="E401" s="13">
        <f>ROUND(AVERAGE(Zinsswaps!E318:E401)+'iBoxx Extrapolation'!$I401,2)</f>
        <v>3.12</v>
      </c>
      <c r="F401" s="13">
        <f>ROUND(AVERAGE(Zinsswaps!F318:F401)+'iBoxx Extrapolation'!$I401,2)</f>
        <v>3.19</v>
      </c>
      <c r="G401" s="13">
        <f>ROUND(AVERAGE(Zinsswaps!G318:G401)+'iBoxx Extrapolation'!$I401,2)</f>
        <v>3.27</v>
      </c>
      <c r="H401" s="13">
        <f>ROUND(AVERAGE(Zinsswaps!H318:H401)+'iBoxx Extrapolation'!$I401,2)</f>
        <v>3.34</v>
      </c>
      <c r="I401" s="13">
        <f>ROUND(AVERAGE(Zinsswaps!I318:I401)+'iBoxx Extrapolation'!$I401,2)</f>
        <v>3.41</v>
      </c>
      <c r="J401" s="13">
        <f>ROUND(AVERAGE(Zinsswaps!J318:J401)+'iBoxx Extrapolation'!$I401,2)</f>
        <v>3.48</v>
      </c>
      <c r="K401" s="13">
        <f>ROUND(AVERAGE(Zinsswaps!K318:K401)+'iBoxx Extrapolation'!$I401,2)</f>
        <v>3.54</v>
      </c>
      <c r="L401" s="13">
        <f>ROUND(AVERAGE(Zinsswaps!L318:L401)+'iBoxx Extrapolation'!$I401,2)</f>
        <v>3.6</v>
      </c>
      <c r="M401" s="13">
        <f>ROUND(AVERAGE(Zinsswaps!M318:M401)+'iBoxx Extrapolation'!$I401,2)</f>
        <v>3.65</v>
      </c>
      <c r="N401" s="13">
        <f>ROUND(AVERAGE(Zinsswaps!N318:N401)+'iBoxx Extrapolation'!$I401,2)</f>
        <v>3.7</v>
      </c>
      <c r="O401" s="13">
        <f>ROUND(AVERAGE(Zinsswaps!O318:O401)+'iBoxx Extrapolation'!$I401,2)</f>
        <v>3.75</v>
      </c>
      <c r="P401" s="13">
        <f>ROUND(AVERAGE(Zinsswaps!P318:P401)+'iBoxx Extrapolation'!$I401,2)</f>
        <v>3.78</v>
      </c>
      <c r="Q401" s="13">
        <f>ROUND(AVERAGE(Zinsswaps!Q318:Q401)+'iBoxx Extrapolation'!$I401,2)</f>
        <v>3.81</v>
      </c>
      <c r="R401" s="13">
        <f>ROUND(AVERAGE(Zinsswaps!R318:R401)+'iBoxx Extrapolation'!$I401,2)</f>
        <v>3.83</v>
      </c>
      <c r="S401" s="13">
        <f>ROUND(AVERAGE(Zinsswaps!S318:S401)+'iBoxx Extrapolation'!$I401,2)</f>
        <v>3.85</v>
      </c>
      <c r="T401" s="13">
        <f>ROUND(AVERAGE(Zinsswaps!T318:T401)+'iBoxx Extrapolation'!$I401,2)</f>
        <v>3.87</v>
      </c>
      <c r="U401" s="13">
        <f>ROUND(AVERAGE(Zinsswaps!U318:U401)+'iBoxx Extrapolation'!$I401,2)</f>
        <v>3.89</v>
      </c>
      <c r="V401" s="13">
        <f>ROUND(AVERAGE(Zinsswaps!V318:V401)+'iBoxx Extrapolation'!$I401,2)</f>
        <v>3.89</v>
      </c>
      <c r="W401" s="13">
        <f>ROUND(AVERAGE(Zinsswaps!W318:W401)+'iBoxx Extrapolation'!$I401,2)</f>
        <v>3.89</v>
      </c>
      <c r="X401" s="13">
        <f>ROUND(AVERAGE(Zinsswaps!X318:X401)+'iBoxx Extrapolation'!$I401,2)</f>
        <v>3.89</v>
      </c>
      <c r="Y401" s="13">
        <f>ROUND(AVERAGE(Zinsswaps!Y318:Y401)+'iBoxx Extrapolation'!$I401,2)</f>
        <v>3.89</v>
      </c>
      <c r="Z401" s="13">
        <f>ROUND(AVERAGE(Zinsswaps!Z318:Z401)+'iBoxx Extrapolation'!$I401,2)</f>
        <v>3.89</v>
      </c>
      <c r="AA401" s="13">
        <f>ROUND(AVERAGE(Zinsswaps!AA318:AA401)+'iBoxx Extrapolation'!$I401,2)</f>
        <v>3.88</v>
      </c>
      <c r="AB401" s="13">
        <f>ROUND(AVERAGE(Zinsswaps!AB318:AB401)+'iBoxx Extrapolation'!$I401,2)</f>
        <v>3.88</v>
      </c>
      <c r="AC401" s="13">
        <f>ROUND(AVERAGE(Zinsswaps!AC318:AC401)+'iBoxx Extrapolation'!$I401,2)</f>
        <v>3.87</v>
      </c>
      <c r="AD401" s="13">
        <f>ROUND(AVERAGE(Zinsswaps!AD318:AD401)+'iBoxx Extrapolation'!$I401,2)</f>
        <v>3.86</v>
      </c>
      <c r="AE401" s="13">
        <f>ROUND(AVERAGE(Zinsswaps!AE318:AE401)+'iBoxx Extrapolation'!$I401,2)</f>
        <v>3.86</v>
      </c>
      <c r="AF401" s="13">
        <f>ROUND(AVERAGE(Zinsswaps!AF318:AF401)+'iBoxx Extrapolation'!$I401,2)</f>
        <v>3.84</v>
      </c>
      <c r="AG401" s="13">
        <f>ROUND(AVERAGE(Zinsswaps!AG318:AG401)+'iBoxx Extrapolation'!$I401,2)</f>
        <v>3.82</v>
      </c>
      <c r="AH401" s="13">
        <f>ROUND(AVERAGE(Zinsswaps!AH318:AH401)+'iBoxx Extrapolation'!$I401,2)</f>
        <v>3.81</v>
      </c>
      <c r="AI401" s="13">
        <f>ROUND(AVERAGE(Zinsswaps!AI318:AI401)+'iBoxx Extrapolation'!$I401,2)</f>
        <v>3.79</v>
      </c>
      <c r="AJ401" s="13">
        <f>ROUND(AVERAGE(Zinsswaps!AJ318:AJ401)+'iBoxx Extrapolation'!$I401,2)</f>
        <v>3.78</v>
      </c>
      <c r="AK401" s="13">
        <f>ROUND(AVERAGE(Zinsswaps!AK318:AK401)+'iBoxx Extrapolation'!$I401,2)</f>
        <v>3.77</v>
      </c>
      <c r="AL401" s="13">
        <f>ROUND(AVERAGE(Zinsswaps!AL318:AL401)+'iBoxx Extrapolation'!$I401,2)</f>
        <v>3.76</v>
      </c>
      <c r="AM401" s="13">
        <f>ROUND(AVERAGE(Zinsswaps!AM318:AM401)+'iBoxx Extrapolation'!$I401,2)</f>
        <v>3.75</v>
      </c>
      <c r="AN401" s="13">
        <f>ROUND(AVERAGE(Zinsswaps!AN318:AN401)+'iBoxx Extrapolation'!$I401,2)</f>
        <v>3.74</v>
      </c>
      <c r="AO401" s="13">
        <f>ROUND(AVERAGE(Zinsswaps!AO318:AO401)+'iBoxx Extrapolation'!$I401,2)</f>
        <v>3.73</v>
      </c>
      <c r="AP401" s="13">
        <f>ROUND(AVERAGE(Zinsswaps!AP318:AP401)+'iBoxx Extrapolation'!$I401,2)</f>
        <v>3.7</v>
      </c>
      <c r="AQ401" s="13">
        <f>ROUND(AVERAGE(Zinsswaps!AQ318:AQ401)+'iBoxx Extrapolation'!$I401,2)</f>
        <v>3.68</v>
      </c>
      <c r="AR401" s="13">
        <f>ROUND(AVERAGE(Zinsswaps!AR318:AR401)+'iBoxx Extrapolation'!$I401,2)</f>
        <v>3.66</v>
      </c>
      <c r="AS401" s="13">
        <f>ROUND(AVERAGE(Zinsswaps!AS318:AS401)+'iBoxx Extrapolation'!$I401,2)</f>
        <v>3.64</v>
      </c>
      <c r="AT401" s="13">
        <f>ROUND(AVERAGE(Zinsswaps!AT318:AT401)+'iBoxx Extrapolation'!$I401,2)</f>
        <v>3.62</v>
      </c>
      <c r="AU401" s="13">
        <f>ROUND(AVERAGE(Zinsswaps!AU318:AU401)+'iBoxx Extrapolation'!$I401,2)</f>
        <v>3.61</v>
      </c>
      <c r="AV401" s="13">
        <f>ROUND(AVERAGE(Zinsswaps!AV318:AV401)+'iBoxx Extrapolation'!$I401,2)</f>
        <v>3.59</v>
      </c>
      <c r="AW401" s="13">
        <f>ROUND(AVERAGE(Zinsswaps!AW318:AW401)+'iBoxx Extrapolation'!$I401,2)</f>
        <v>3.57</v>
      </c>
      <c r="AX401" s="13">
        <f>ROUND(AVERAGE(Zinsswaps!AX318:AX401)+'iBoxx Extrapolation'!$I401,2)</f>
        <v>3.56</v>
      </c>
      <c r="AY401" s="13">
        <f>ROUND(AVERAGE(Zinsswaps!AY318:AY401)+'iBoxx Extrapolation'!$I401,2)</f>
        <v>3.54</v>
      </c>
    </row>
    <row r="402" spans="1:51" s="16" customFormat="1" x14ac:dyDescent="0.2">
      <c r="A402" s="12">
        <v>49460</v>
      </c>
      <c r="B402" s="13">
        <f>ROUND(AVERAGE(Zinsswaps!B319:B402)+'iBoxx Extrapolation'!$I402,2)</f>
        <v>2.99</v>
      </c>
      <c r="C402" s="13">
        <f>ROUND(AVERAGE(Zinsswaps!C319:C402)+'iBoxx Extrapolation'!$I402,2)</f>
        <v>3</v>
      </c>
      <c r="D402" s="13">
        <f>ROUND(AVERAGE(Zinsswaps!D319:D402)+'iBoxx Extrapolation'!$I402,2)</f>
        <v>3.05</v>
      </c>
      <c r="E402" s="13">
        <f>ROUND(AVERAGE(Zinsswaps!E319:E402)+'iBoxx Extrapolation'!$I402,2)</f>
        <v>3.12</v>
      </c>
      <c r="F402" s="13">
        <f>ROUND(AVERAGE(Zinsswaps!F319:F402)+'iBoxx Extrapolation'!$I402,2)</f>
        <v>3.19</v>
      </c>
      <c r="G402" s="13">
        <f>ROUND(AVERAGE(Zinsswaps!G319:G402)+'iBoxx Extrapolation'!$I402,2)</f>
        <v>3.27</v>
      </c>
      <c r="H402" s="13">
        <f>ROUND(AVERAGE(Zinsswaps!H319:H402)+'iBoxx Extrapolation'!$I402,2)</f>
        <v>3.34</v>
      </c>
      <c r="I402" s="13">
        <f>ROUND(AVERAGE(Zinsswaps!I319:I402)+'iBoxx Extrapolation'!$I402,2)</f>
        <v>3.41</v>
      </c>
      <c r="J402" s="13">
        <f>ROUND(AVERAGE(Zinsswaps!J319:J402)+'iBoxx Extrapolation'!$I402,2)</f>
        <v>3.48</v>
      </c>
      <c r="K402" s="13">
        <f>ROUND(AVERAGE(Zinsswaps!K319:K402)+'iBoxx Extrapolation'!$I402,2)</f>
        <v>3.54</v>
      </c>
      <c r="L402" s="13">
        <f>ROUND(AVERAGE(Zinsswaps!L319:L402)+'iBoxx Extrapolation'!$I402,2)</f>
        <v>3.6</v>
      </c>
      <c r="M402" s="13">
        <f>ROUND(AVERAGE(Zinsswaps!M319:M402)+'iBoxx Extrapolation'!$I402,2)</f>
        <v>3.65</v>
      </c>
      <c r="N402" s="13">
        <f>ROUND(AVERAGE(Zinsswaps!N319:N402)+'iBoxx Extrapolation'!$I402,2)</f>
        <v>3.7</v>
      </c>
      <c r="O402" s="13">
        <f>ROUND(AVERAGE(Zinsswaps!O319:O402)+'iBoxx Extrapolation'!$I402,2)</f>
        <v>3.75</v>
      </c>
      <c r="P402" s="13">
        <f>ROUND(AVERAGE(Zinsswaps!P319:P402)+'iBoxx Extrapolation'!$I402,2)</f>
        <v>3.78</v>
      </c>
      <c r="Q402" s="13">
        <f>ROUND(AVERAGE(Zinsswaps!Q319:Q402)+'iBoxx Extrapolation'!$I402,2)</f>
        <v>3.81</v>
      </c>
      <c r="R402" s="13">
        <f>ROUND(AVERAGE(Zinsswaps!R319:R402)+'iBoxx Extrapolation'!$I402,2)</f>
        <v>3.83</v>
      </c>
      <c r="S402" s="13">
        <f>ROUND(AVERAGE(Zinsswaps!S319:S402)+'iBoxx Extrapolation'!$I402,2)</f>
        <v>3.85</v>
      </c>
      <c r="T402" s="13">
        <f>ROUND(AVERAGE(Zinsswaps!T319:T402)+'iBoxx Extrapolation'!$I402,2)</f>
        <v>3.87</v>
      </c>
      <c r="U402" s="13">
        <f>ROUND(AVERAGE(Zinsswaps!U319:U402)+'iBoxx Extrapolation'!$I402,2)</f>
        <v>3.89</v>
      </c>
      <c r="V402" s="13">
        <f>ROUND(AVERAGE(Zinsswaps!V319:V402)+'iBoxx Extrapolation'!$I402,2)</f>
        <v>3.89</v>
      </c>
      <c r="W402" s="13">
        <f>ROUND(AVERAGE(Zinsswaps!W319:W402)+'iBoxx Extrapolation'!$I402,2)</f>
        <v>3.89</v>
      </c>
      <c r="X402" s="13">
        <f>ROUND(AVERAGE(Zinsswaps!X319:X402)+'iBoxx Extrapolation'!$I402,2)</f>
        <v>3.89</v>
      </c>
      <c r="Y402" s="13">
        <f>ROUND(AVERAGE(Zinsswaps!Y319:Y402)+'iBoxx Extrapolation'!$I402,2)</f>
        <v>3.89</v>
      </c>
      <c r="Z402" s="13">
        <f>ROUND(AVERAGE(Zinsswaps!Z319:Z402)+'iBoxx Extrapolation'!$I402,2)</f>
        <v>3.89</v>
      </c>
      <c r="AA402" s="13">
        <f>ROUND(AVERAGE(Zinsswaps!AA319:AA402)+'iBoxx Extrapolation'!$I402,2)</f>
        <v>3.88</v>
      </c>
      <c r="AB402" s="13">
        <f>ROUND(AVERAGE(Zinsswaps!AB319:AB402)+'iBoxx Extrapolation'!$I402,2)</f>
        <v>3.88</v>
      </c>
      <c r="AC402" s="13">
        <f>ROUND(AVERAGE(Zinsswaps!AC319:AC402)+'iBoxx Extrapolation'!$I402,2)</f>
        <v>3.87</v>
      </c>
      <c r="AD402" s="13">
        <f>ROUND(AVERAGE(Zinsswaps!AD319:AD402)+'iBoxx Extrapolation'!$I402,2)</f>
        <v>3.86</v>
      </c>
      <c r="AE402" s="13">
        <f>ROUND(AVERAGE(Zinsswaps!AE319:AE402)+'iBoxx Extrapolation'!$I402,2)</f>
        <v>3.86</v>
      </c>
      <c r="AF402" s="13">
        <f>ROUND(AVERAGE(Zinsswaps!AF319:AF402)+'iBoxx Extrapolation'!$I402,2)</f>
        <v>3.84</v>
      </c>
      <c r="AG402" s="13">
        <f>ROUND(AVERAGE(Zinsswaps!AG319:AG402)+'iBoxx Extrapolation'!$I402,2)</f>
        <v>3.82</v>
      </c>
      <c r="AH402" s="13">
        <f>ROUND(AVERAGE(Zinsswaps!AH319:AH402)+'iBoxx Extrapolation'!$I402,2)</f>
        <v>3.81</v>
      </c>
      <c r="AI402" s="13">
        <f>ROUND(AVERAGE(Zinsswaps!AI319:AI402)+'iBoxx Extrapolation'!$I402,2)</f>
        <v>3.79</v>
      </c>
      <c r="AJ402" s="13">
        <f>ROUND(AVERAGE(Zinsswaps!AJ319:AJ402)+'iBoxx Extrapolation'!$I402,2)</f>
        <v>3.78</v>
      </c>
      <c r="AK402" s="13">
        <f>ROUND(AVERAGE(Zinsswaps!AK319:AK402)+'iBoxx Extrapolation'!$I402,2)</f>
        <v>3.77</v>
      </c>
      <c r="AL402" s="13">
        <f>ROUND(AVERAGE(Zinsswaps!AL319:AL402)+'iBoxx Extrapolation'!$I402,2)</f>
        <v>3.76</v>
      </c>
      <c r="AM402" s="13">
        <f>ROUND(AVERAGE(Zinsswaps!AM319:AM402)+'iBoxx Extrapolation'!$I402,2)</f>
        <v>3.75</v>
      </c>
      <c r="AN402" s="13">
        <f>ROUND(AVERAGE(Zinsswaps!AN319:AN402)+'iBoxx Extrapolation'!$I402,2)</f>
        <v>3.74</v>
      </c>
      <c r="AO402" s="13">
        <f>ROUND(AVERAGE(Zinsswaps!AO319:AO402)+'iBoxx Extrapolation'!$I402,2)</f>
        <v>3.73</v>
      </c>
      <c r="AP402" s="13">
        <f>ROUND(AVERAGE(Zinsswaps!AP319:AP402)+'iBoxx Extrapolation'!$I402,2)</f>
        <v>3.7</v>
      </c>
      <c r="AQ402" s="13">
        <f>ROUND(AVERAGE(Zinsswaps!AQ319:AQ402)+'iBoxx Extrapolation'!$I402,2)</f>
        <v>3.68</v>
      </c>
      <c r="AR402" s="13">
        <f>ROUND(AVERAGE(Zinsswaps!AR319:AR402)+'iBoxx Extrapolation'!$I402,2)</f>
        <v>3.66</v>
      </c>
      <c r="AS402" s="13">
        <f>ROUND(AVERAGE(Zinsswaps!AS319:AS402)+'iBoxx Extrapolation'!$I402,2)</f>
        <v>3.64</v>
      </c>
      <c r="AT402" s="13">
        <f>ROUND(AVERAGE(Zinsswaps!AT319:AT402)+'iBoxx Extrapolation'!$I402,2)</f>
        <v>3.62</v>
      </c>
      <c r="AU402" s="13">
        <f>ROUND(AVERAGE(Zinsswaps!AU319:AU402)+'iBoxx Extrapolation'!$I402,2)</f>
        <v>3.61</v>
      </c>
      <c r="AV402" s="13">
        <f>ROUND(AVERAGE(Zinsswaps!AV319:AV402)+'iBoxx Extrapolation'!$I402,2)</f>
        <v>3.59</v>
      </c>
      <c r="AW402" s="13">
        <f>ROUND(AVERAGE(Zinsswaps!AW319:AW402)+'iBoxx Extrapolation'!$I402,2)</f>
        <v>3.57</v>
      </c>
      <c r="AX402" s="13">
        <f>ROUND(AVERAGE(Zinsswaps!AX319:AX402)+'iBoxx Extrapolation'!$I402,2)</f>
        <v>3.56</v>
      </c>
      <c r="AY402" s="13">
        <f>ROUND(AVERAGE(Zinsswaps!AY319:AY402)+'iBoxx Extrapolation'!$I402,2)</f>
        <v>3.54</v>
      </c>
    </row>
    <row r="403" spans="1:51" s="16" customFormat="1" x14ac:dyDescent="0.2">
      <c r="A403" s="12">
        <v>49490</v>
      </c>
      <c r="B403" s="13">
        <f>ROUND(AVERAGE(Zinsswaps!B320:B403)+'iBoxx Extrapolation'!$I403,2)</f>
        <v>2.99</v>
      </c>
      <c r="C403" s="13">
        <f>ROUND(AVERAGE(Zinsswaps!C320:C403)+'iBoxx Extrapolation'!$I403,2)</f>
        <v>3</v>
      </c>
      <c r="D403" s="13">
        <f>ROUND(AVERAGE(Zinsswaps!D320:D403)+'iBoxx Extrapolation'!$I403,2)</f>
        <v>3.05</v>
      </c>
      <c r="E403" s="13">
        <f>ROUND(AVERAGE(Zinsswaps!E320:E403)+'iBoxx Extrapolation'!$I403,2)</f>
        <v>3.12</v>
      </c>
      <c r="F403" s="13">
        <f>ROUND(AVERAGE(Zinsswaps!F320:F403)+'iBoxx Extrapolation'!$I403,2)</f>
        <v>3.19</v>
      </c>
      <c r="G403" s="13">
        <f>ROUND(AVERAGE(Zinsswaps!G320:G403)+'iBoxx Extrapolation'!$I403,2)</f>
        <v>3.27</v>
      </c>
      <c r="H403" s="13">
        <f>ROUND(AVERAGE(Zinsswaps!H320:H403)+'iBoxx Extrapolation'!$I403,2)</f>
        <v>3.34</v>
      </c>
      <c r="I403" s="13">
        <f>ROUND(AVERAGE(Zinsswaps!I320:I403)+'iBoxx Extrapolation'!$I403,2)</f>
        <v>3.41</v>
      </c>
      <c r="J403" s="13">
        <f>ROUND(AVERAGE(Zinsswaps!J320:J403)+'iBoxx Extrapolation'!$I403,2)</f>
        <v>3.48</v>
      </c>
      <c r="K403" s="13">
        <f>ROUND(AVERAGE(Zinsswaps!K320:K403)+'iBoxx Extrapolation'!$I403,2)</f>
        <v>3.54</v>
      </c>
      <c r="L403" s="13">
        <f>ROUND(AVERAGE(Zinsswaps!L320:L403)+'iBoxx Extrapolation'!$I403,2)</f>
        <v>3.6</v>
      </c>
      <c r="M403" s="13">
        <f>ROUND(AVERAGE(Zinsswaps!M320:M403)+'iBoxx Extrapolation'!$I403,2)</f>
        <v>3.65</v>
      </c>
      <c r="N403" s="13">
        <f>ROUND(AVERAGE(Zinsswaps!N320:N403)+'iBoxx Extrapolation'!$I403,2)</f>
        <v>3.7</v>
      </c>
      <c r="O403" s="13">
        <f>ROUND(AVERAGE(Zinsswaps!O320:O403)+'iBoxx Extrapolation'!$I403,2)</f>
        <v>3.75</v>
      </c>
      <c r="P403" s="13">
        <f>ROUND(AVERAGE(Zinsswaps!P320:P403)+'iBoxx Extrapolation'!$I403,2)</f>
        <v>3.78</v>
      </c>
      <c r="Q403" s="13">
        <f>ROUND(AVERAGE(Zinsswaps!Q320:Q403)+'iBoxx Extrapolation'!$I403,2)</f>
        <v>3.81</v>
      </c>
      <c r="R403" s="13">
        <f>ROUND(AVERAGE(Zinsswaps!R320:R403)+'iBoxx Extrapolation'!$I403,2)</f>
        <v>3.83</v>
      </c>
      <c r="S403" s="13">
        <f>ROUND(AVERAGE(Zinsswaps!S320:S403)+'iBoxx Extrapolation'!$I403,2)</f>
        <v>3.85</v>
      </c>
      <c r="T403" s="13">
        <f>ROUND(AVERAGE(Zinsswaps!T320:T403)+'iBoxx Extrapolation'!$I403,2)</f>
        <v>3.87</v>
      </c>
      <c r="U403" s="13">
        <f>ROUND(AVERAGE(Zinsswaps!U320:U403)+'iBoxx Extrapolation'!$I403,2)</f>
        <v>3.89</v>
      </c>
      <c r="V403" s="13">
        <f>ROUND(AVERAGE(Zinsswaps!V320:V403)+'iBoxx Extrapolation'!$I403,2)</f>
        <v>3.89</v>
      </c>
      <c r="W403" s="13">
        <f>ROUND(AVERAGE(Zinsswaps!W320:W403)+'iBoxx Extrapolation'!$I403,2)</f>
        <v>3.89</v>
      </c>
      <c r="X403" s="13">
        <f>ROUND(AVERAGE(Zinsswaps!X320:X403)+'iBoxx Extrapolation'!$I403,2)</f>
        <v>3.89</v>
      </c>
      <c r="Y403" s="13">
        <f>ROUND(AVERAGE(Zinsswaps!Y320:Y403)+'iBoxx Extrapolation'!$I403,2)</f>
        <v>3.89</v>
      </c>
      <c r="Z403" s="13">
        <f>ROUND(AVERAGE(Zinsswaps!Z320:Z403)+'iBoxx Extrapolation'!$I403,2)</f>
        <v>3.89</v>
      </c>
      <c r="AA403" s="13">
        <f>ROUND(AVERAGE(Zinsswaps!AA320:AA403)+'iBoxx Extrapolation'!$I403,2)</f>
        <v>3.88</v>
      </c>
      <c r="AB403" s="13">
        <f>ROUND(AVERAGE(Zinsswaps!AB320:AB403)+'iBoxx Extrapolation'!$I403,2)</f>
        <v>3.88</v>
      </c>
      <c r="AC403" s="13">
        <f>ROUND(AVERAGE(Zinsswaps!AC320:AC403)+'iBoxx Extrapolation'!$I403,2)</f>
        <v>3.87</v>
      </c>
      <c r="AD403" s="13">
        <f>ROUND(AVERAGE(Zinsswaps!AD320:AD403)+'iBoxx Extrapolation'!$I403,2)</f>
        <v>3.86</v>
      </c>
      <c r="AE403" s="13">
        <f>ROUND(AVERAGE(Zinsswaps!AE320:AE403)+'iBoxx Extrapolation'!$I403,2)</f>
        <v>3.86</v>
      </c>
      <c r="AF403" s="13">
        <f>ROUND(AVERAGE(Zinsswaps!AF320:AF403)+'iBoxx Extrapolation'!$I403,2)</f>
        <v>3.84</v>
      </c>
      <c r="AG403" s="13">
        <f>ROUND(AVERAGE(Zinsswaps!AG320:AG403)+'iBoxx Extrapolation'!$I403,2)</f>
        <v>3.82</v>
      </c>
      <c r="AH403" s="13">
        <f>ROUND(AVERAGE(Zinsswaps!AH320:AH403)+'iBoxx Extrapolation'!$I403,2)</f>
        <v>3.81</v>
      </c>
      <c r="AI403" s="13">
        <f>ROUND(AVERAGE(Zinsswaps!AI320:AI403)+'iBoxx Extrapolation'!$I403,2)</f>
        <v>3.79</v>
      </c>
      <c r="AJ403" s="13">
        <f>ROUND(AVERAGE(Zinsswaps!AJ320:AJ403)+'iBoxx Extrapolation'!$I403,2)</f>
        <v>3.78</v>
      </c>
      <c r="AK403" s="13">
        <f>ROUND(AVERAGE(Zinsswaps!AK320:AK403)+'iBoxx Extrapolation'!$I403,2)</f>
        <v>3.77</v>
      </c>
      <c r="AL403" s="13">
        <f>ROUND(AVERAGE(Zinsswaps!AL320:AL403)+'iBoxx Extrapolation'!$I403,2)</f>
        <v>3.76</v>
      </c>
      <c r="AM403" s="13">
        <f>ROUND(AVERAGE(Zinsswaps!AM320:AM403)+'iBoxx Extrapolation'!$I403,2)</f>
        <v>3.75</v>
      </c>
      <c r="AN403" s="13">
        <f>ROUND(AVERAGE(Zinsswaps!AN320:AN403)+'iBoxx Extrapolation'!$I403,2)</f>
        <v>3.74</v>
      </c>
      <c r="AO403" s="13">
        <f>ROUND(AVERAGE(Zinsswaps!AO320:AO403)+'iBoxx Extrapolation'!$I403,2)</f>
        <v>3.73</v>
      </c>
      <c r="AP403" s="13">
        <f>ROUND(AVERAGE(Zinsswaps!AP320:AP403)+'iBoxx Extrapolation'!$I403,2)</f>
        <v>3.7</v>
      </c>
      <c r="AQ403" s="13">
        <f>ROUND(AVERAGE(Zinsswaps!AQ320:AQ403)+'iBoxx Extrapolation'!$I403,2)</f>
        <v>3.68</v>
      </c>
      <c r="AR403" s="13">
        <f>ROUND(AVERAGE(Zinsswaps!AR320:AR403)+'iBoxx Extrapolation'!$I403,2)</f>
        <v>3.66</v>
      </c>
      <c r="AS403" s="13">
        <f>ROUND(AVERAGE(Zinsswaps!AS320:AS403)+'iBoxx Extrapolation'!$I403,2)</f>
        <v>3.64</v>
      </c>
      <c r="AT403" s="13">
        <f>ROUND(AVERAGE(Zinsswaps!AT320:AT403)+'iBoxx Extrapolation'!$I403,2)</f>
        <v>3.62</v>
      </c>
      <c r="AU403" s="13">
        <f>ROUND(AVERAGE(Zinsswaps!AU320:AU403)+'iBoxx Extrapolation'!$I403,2)</f>
        <v>3.61</v>
      </c>
      <c r="AV403" s="13">
        <f>ROUND(AVERAGE(Zinsswaps!AV320:AV403)+'iBoxx Extrapolation'!$I403,2)</f>
        <v>3.59</v>
      </c>
      <c r="AW403" s="13">
        <f>ROUND(AVERAGE(Zinsswaps!AW320:AW403)+'iBoxx Extrapolation'!$I403,2)</f>
        <v>3.57</v>
      </c>
      <c r="AX403" s="13">
        <f>ROUND(AVERAGE(Zinsswaps!AX320:AX403)+'iBoxx Extrapolation'!$I403,2)</f>
        <v>3.56</v>
      </c>
      <c r="AY403" s="13">
        <f>ROUND(AVERAGE(Zinsswaps!AY320:AY403)+'iBoxx Extrapolation'!$I403,2)</f>
        <v>3.54</v>
      </c>
    </row>
    <row r="404" spans="1:51" s="16" customFormat="1" x14ac:dyDescent="0.2">
      <c r="A404" s="12">
        <v>49521</v>
      </c>
      <c r="B404" s="13">
        <f>ROUND(AVERAGE(Zinsswaps!B321:B404)+'iBoxx Extrapolation'!$I404,2)</f>
        <v>2.99</v>
      </c>
      <c r="C404" s="13">
        <f>ROUND(AVERAGE(Zinsswaps!C321:C404)+'iBoxx Extrapolation'!$I404,2)</f>
        <v>3</v>
      </c>
      <c r="D404" s="13">
        <f>ROUND(AVERAGE(Zinsswaps!D321:D404)+'iBoxx Extrapolation'!$I404,2)</f>
        <v>3.05</v>
      </c>
      <c r="E404" s="13">
        <f>ROUND(AVERAGE(Zinsswaps!E321:E404)+'iBoxx Extrapolation'!$I404,2)</f>
        <v>3.12</v>
      </c>
      <c r="F404" s="13">
        <f>ROUND(AVERAGE(Zinsswaps!F321:F404)+'iBoxx Extrapolation'!$I404,2)</f>
        <v>3.19</v>
      </c>
      <c r="G404" s="13">
        <f>ROUND(AVERAGE(Zinsswaps!G321:G404)+'iBoxx Extrapolation'!$I404,2)</f>
        <v>3.27</v>
      </c>
      <c r="H404" s="13">
        <f>ROUND(AVERAGE(Zinsswaps!H321:H404)+'iBoxx Extrapolation'!$I404,2)</f>
        <v>3.34</v>
      </c>
      <c r="I404" s="13">
        <f>ROUND(AVERAGE(Zinsswaps!I321:I404)+'iBoxx Extrapolation'!$I404,2)</f>
        <v>3.41</v>
      </c>
      <c r="J404" s="13">
        <f>ROUND(AVERAGE(Zinsswaps!J321:J404)+'iBoxx Extrapolation'!$I404,2)</f>
        <v>3.48</v>
      </c>
      <c r="K404" s="13">
        <f>ROUND(AVERAGE(Zinsswaps!K321:K404)+'iBoxx Extrapolation'!$I404,2)</f>
        <v>3.54</v>
      </c>
      <c r="L404" s="13">
        <f>ROUND(AVERAGE(Zinsswaps!L321:L404)+'iBoxx Extrapolation'!$I404,2)</f>
        <v>3.6</v>
      </c>
      <c r="M404" s="13">
        <f>ROUND(AVERAGE(Zinsswaps!M321:M404)+'iBoxx Extrapolation'!$I404,2)</f>
        <v>3.65</v>
      </c>
      <c r="N404" s="13">
        <f>ROUND(AVERAGE(Zinsswaps!N321:N404)+'iBoxx Extrapolation'!$I404,2)</f>
        <v>3.7</v>
      </c>
      <c r="O404" s="13">
        <f>ROUND(AVERAGE(Zinsswaps!O321:O404)+'iBoxx Extrapolation'!$I404,2)</f>
        <v>3.75</v>
      </c>
      <c r="P404" s="13">
        <f>ROUND(AVERAGE(Zinsswaps!P321:P404)+'iBoxx Extrapolation'!$I404,2)</f>
        <v>3.78</v>
      </c>
      <c r="Q404" s="13">
        <f>ROUND(AVERAGE(Zinsswaps!Q321:Q404)+'iBoxx Extrapolation'!$I404,2)</f>
        <v>3.81</v>
      </c>
      <c r="R404" s="13">
        <f>ROUND(AVERAGE(Zinsswaps!R321:R404)+'iBoxx Extrapolation'!$I404,2)</f>
        <v>3.83</v>
      </c>
      <c r="S404" s="13">
        <f>ROUND(AVERAGE(Zinsswaps!S321:S404)+'iBoxx Extrapolation'!$I404,2)</f>
        <v>3.85</v>
      </c>
      <c r="T404" s="13">
        <f>ROUND(AVERAGE(Zinsswaps!T321:T404)+'iBoxx Extrapolation'!$I404,2)</f>
        <v>3.87</v>
      </c>
      <c r="U404" s="13">
        <f>ROUND(AVERAGE(Zinsswaps!U321:U404)+'iBoxx Extrapolation'!$I404,2)</f>
        <v>3.89</v>
      </c>
      <c r="V404" s="13">
        <f>ROUND(AVERAGE(Zinsswaps!V321:V404)+'iBoxx Extrapolation'!$I404,2)</f>
        <v>3.89</v>
      </c>
      <c r="W404" s="13">
        <f>ROUND(AVERAGE(Zinsswaps!W321:W404)+'iBoxx Extrapolation'!$I404,2)</f>
        <v>3.89</v>
      </c>
      <c r="X404" s="13">
        <f>ROUND(AVERAGE(Zinsswaps!X321:X404)+'iBoxx Extrapolation'!$I404,2)</f>
        <v>3.89</v>
      </c>
      <c r="Y404" s="13">
        <f>ROUND(AVERAGE(Zinsswaps!Y321:Y404)+'iBoxx Extrapolation'!$I404,2)</f>
        <v>3.89</v>
      </c>
      <c r="Z404" s="13">
        <f>ROUND(AVERAGE(Zinsswaps!Z321:Z404)+'iBoxx Extrapolation'!$I404,2)</f>
        <v>3.89</v>
      </c>
      <c r="AA404" s="13">
        <f>ROUND(AVERAGE(Zinsswaps!AA321:AA404)+'iBoxx Extrapolation'!$I404,2)</f>
        <v>3.88</v>
      </c>
      <c r="AB404" s="13">
        <f>ROUND(AVERAGE(Zinsswaps!AB321:AB404)+'iBoxx Extrapolation'!$I404,2)</f>
        <v>3.88</v>
      </c>
      <c r="AC404" s="13">
        <f>ROUND(AVERAGE(Zinsswaps!AC321:AC404)+'iBoxx Extrapolation'!$I404,2)</f>
        <v>3.87</v>
      </c>
      <c r="AD404" s="13">
        <f>ROUND(AVERAGE(Zinsswaps!AD321:AD404)+'iBoxx Extrapolation'!$I404,2)</f>
        <v>3.86</v>
      </c>
      <c r="AE404" s="13">
        <f>ROUND(AVERAGE(Zinsswaps!AE321:AE404)+'iBoxx Extrapolation'!$I404,2)</f>
        <v>3.86</v>
      </c>
      <c r="AF404" s="13">
        <f>ROUND(AVERAGE(Zinsswaps!AF321:AF404)+'iBoxx Extrapolation'!$I404,2)</f>
        <v>3.84</v>
      </c>
      <c r="AG404" s="13">
        <f>ROUND(AVERAGE(Zinsswaps!AG321:AG404)+'iBoxx Extrapolation'!$I404,2)</f>
        <v>3.82</v>
      </c>
      <c r="AH404" s="13">
        <f>ROUND(AVERAGE(Zinsswaps!AH321:AH404)+'iBoxx Extrapolation'!$I404,2)</f>
        <v>3.81</v>
      </c>
      <c r="AI404" s="13">
        <f>ROUND(AVERAGE(Zinsswaps!AI321:AI404)+'iBoxx Extrapolation'!$I404,2)</f>
        <v>3.79</v>
      </c>
      <c r="AJ404" s="13">
        <f>ROUND(AVERAGE(Zinsswaps!AJ321:AJ404)+'iBoxx Extrapolation'!$I404,2)</f>
        <v>3.78</v>
      </c>
      <c r="AK404" s="13">
        <f>ROUND(AVERAGE(Zinsswaps!AK321:AK404)+'iBoxx Extrapolation'!$I404,2)</f>
        <v>3.77</v>
      </c>
      <c r="AL404" s="13">
        <f>ROUND(AVERAGE(Zinsswaps!AL321:AL404)+'iBoxx Extrapolation'!$I404,2)</f>
        <v>3.76</v>
      </c>
      <c r="AM404" s="13">
        <f>ROUND(AVERAGE(Zinsswaps!AM321:AM404)+'iBoxx Extrapolation'!$I404,2)</f>
        <v>3.75</v>
      </c>
      <c r="AN404" s="13">
        <f>ROUND(AVERAGE(Zinsswaps!AN321:AN404)+'iBoxx Extrapolation'!$I404,2)</f>
        <v>3.74</v>
      </c>
      <c r="AO404" s="13">
        <f>ROUND(AVERAGE(Zinsswaps!AO321:AO404)+'iBoxx Extrapolation'!$I404,2)</f>
        <v>3.73</v>
      </c>
      <c r="AP404" s="13">
        <f>ROUND(AVERAGE(Zinsswaps!AP321:AP404)+'iBoxx Extrapolation'!$I404,2)</f>
        <v>3.7</v>
      </c>
      <c r="AQ404" s="13">
        <f>ROUND(AVERAGE(Zinsswaps!AQ321:AQ404)+'iBoxx Extrapolation'!$I404,2)</f>
        <v>3.68</v>
      </c>
      <c r="AR404" s="13">
        <f>ROUND(AVERAGE(Zinsswaps!AR321:AR404)+'iBoxx Extrapolation'!$I404,2)</f>
        <v>3.66</v>
      </c>
      <c r="AS404" s="13">
        <f>ROUND(AVERAGE(Zinsswaps!AS321:AS404)+'iBoxx Extrapolation'!$I404,2)</f>
        <v>3.64</v>
      </c>
      <c r="AT404" s="13">
        <f>ROUND(AVERAGE(Zinsswaps!AT321:AT404)+'iBoxx Extrapolation'!$I404,2)</f>
        <v>3.62</v>
      </c>
      <c r="AU404" s="13">
        <f>ROUND(AVERAGE(Zinsswaps!AU321:AU404)+'iBoxx Extrapolation'!$I404,2)</f>
        <v>3.61</v>
      </c>
      <c r="AV404" s="13">
        <f>ROUND(AVERAGE(Zinsswaps!AV321:AV404)+'iBoxx Extrapolation'!$I404,2)</f>
        <v>3.59</v>
      </c>
      <c r="AW404" s="13">
        <f>ROUND(AVERAGE(Zinsswaps!AW321:AW404)+'iBoxx Extrapolation'!$I404,2)</f>
        <v>3.57</v>
      </c>
      <c r="AX404" s="13">
        <f>ROUND(AVERAGE(Zinsswaps!AX321:AX404)+'iBoxx Extrapolation'!$I404,2)</f>
        <v>3.56</v>
      </c>
      <c r="AY404" s="13">
        <f>ROUND(AVERAGE(Zinsswaps!AY321:AY404)+'iBoxx Extrapolation'!$I404,2)</f>
        <v>3.54</v>
      </c>
    </row>
    <row r="405" spans="1:51" s="16" customFormat="1" x14ac:dyDescent="0.2">
      <c r="A405" s="12">
        <v>49552</v>
      </c>
      <c r="B405" s="13">
        <f>ROUND(AVERAGE(Zinsswaps!B322:B405)+'iBoxx Extrapolation'!$I405,2)</f>
        <v>2.99</v>
      </c>
      <c r="C405" s="13">
        <f>ROUND(AVERAGE(Zinsswaps!C322:C405)+'iBoxx Extrapolation'!$I405,2)</f>
        <v>3</v>
      </c>
      <c r="D405" s="13">
        <f>ROUND(AVERAGE(Zinsswaps!D322:D405)+'iBoxx Extrapolation'!$I405,2)</f>
        <v>3.05</v>
      </c>
      <c r="E405" s="13">
        <f>ROUND(AVERAGE(Zinsswaps!E322:E405)+'iBoxx Extrapolation'!$I405,2)</f>
        <v>3.12</v>
      </c>
      <c r="F405" s="13">
        <f>ROUND(AVERAGE(Zinsswaps!F322:F405)+'iBoxx Extrapolation'!$I405,2)</f>
        <v>3.19</v>
      </c>
      <c r="G405" s="13">
        <f>ROUND(AVERAGE(Zinsswaps!G322:G405)+'iBoxx Extrapolation'!$I405,2)</f>
        <v>3.27</v>
      </c>
      <c r="H405" s="13">
        <f>ROUND(AVERAGE(Zinsswaps!H322:H405)+'iBoxx Extrapolation'!$I405,2)</f>
        <v>3.34</v>
      </c>
      <c r="I405" s="13">
        <f>ROUND(AVERAGE(Zinsswaps!I322:I405)+'iBoxx Extrapolation'!$I405,2)</f>
        <v>3.41</v>
      </c>
      <c r="J405" s="13">
        <f>ROUND(AVERAGE(Zinsswaps!J322:J405)+'iBoxx Extrapolation'!$I405,2)</f>
        <v>3.48</v>
      </c>
      <c r="K405" s="13">
        <f>ROUND(AVERAGE(Zinsswaps!K322:K405)+'iBoxx Extrapolation'!$I405,2)</f>
        <v>3.54</v>
      </c>
      <c r="L405" s="13">
        <f>ROUND(AVERAGE(Zinsswaps!L322:L405)+'iBoxx Extrapolation'!$I405,2)</f>
        <v>3.6</v>
      </c>
      <c r="M405" s="13">
        <f>ROUND(AVERAGE(Zinsswaps!M322:M405)+'iBoxx Extrapolation'!$I405,2)</f>
        <v>3.65</v>
      </c>
      <c r="N405" s="13">
        <f>ROUND(AVERAGE(Zinsswaps!N322:N405)+'iBoxx Extrapolation'!$I405,2)</f>
        <v>3.7</v>
      </c>
      <c r="O405" s="13">
        <f>ROUND(AVERAGE(Zinsswaps!O322:O405)+'iBoxx Extrapolation'!$I405,2)</f>
        <v>3.75</v>
      </c>
      <c r="P405" s="13">
        <f>ROUND(AVERAGE(Zinsswaps!P322:P405)+'iBoxx Extrapolation'!$I405,2)</f>
        <v>3.78</v>
      </c>
      <c r="Q405" s="13">
        <f>ROUND(AVERAGE(Zinsswaps!Q322:Q405)+'iBoxx Extrapolation'!$I405,2)</f>
        <v>3.81</v>
      </c>
      <c r="R405" s="13">
        <f>ROUND(AVERAGE(Zinsswaps!R322:R405)+'iBoxx Extrapolation'!$I405,2)</f>
        <v>3.83</v>
      </c>
      <c r="S405" s="13">
        <f>ROUND(AVERAGE(Zinsswaps!S322:S405)+'iBoxx Extrapolation'!$I405,2)</f>
        <v>3.85</v>
      </c>
      <c r="T405" s="13">
        <f>ROUND(AVERAGE(Zinsswaps!T322:T405)+'iBoxx Extrapolation'!$I405,2)</f>
        <v>3.87</v>
      </c>
      <c r="U405" s="13">
        <f>ROUND(AVERAGE(Zinsswaps!U322:U405)+'iBoxx Extrapolation'!$I405,2)</f>
        <v>3.89</v>
      </c>
      <c r="V405" s="13">
        <f>ROUND(AVERAGE(Zinsswaps!V322:V405)+'iBoxx Extrapolation'!$I405,2)</f>
        <v>3.89</v>
      </c>
      <c r="W405" s="13">
        <f>ROUND(AVERAGE(Zinsswaps!W322:W405)+'iBoxx Extrapolation'!$I405,2)</f>
        <v>3.89</v>
      </c>
      <c r="X405" s="13">
        <f>ROUND(AVERAGE(Zinsswaps!X322:X405)+'iBoxx Extrapolation'!$I405,2)</f>
        <v>3.89</v>
      </c>
      <c r="Y405" s="13">
        <f>ROUND(AVERAGE(Zinsswaps!Y322:Y405)+'iBoxx Extrapolation'!$I405,2)</f>
        <v>3.89</v>
      </c>
      <c r="Z405" s="13">
        <f>ROUND(AVERAGE(Zinsswaps!Z322:Z405)+'iBoxx Extrapolation'!$I405,2)</f>
        <v>3.89</v>
      </c>
      <c r="AA405" s="13">
        <f>ROUND(AVERAGE(Zinsswaps!AA322:AA405)+'iBoxx Extrapolation'!$I405,2)</f>
        <v>3.88</v>
      </c>
      <c r="AB405" s="13">
        <f>ROUND(AVERAGE(Zinsswaps!AB322:AB405)+'iBoxx Extrapolation'!$I405,2)</f>
        <v>3.88</v>
      </c>
      <c r="AC405" s="13">
        <f>ROUND(AVERAGE(Zinsswaps!AC322:AC405)+'iBoxx Extrapolation'!$I405,2)</f>
        <v>3.87</v>
      </c>
      <c r="AD405" s="13">
        <f>ROUND(AVERAGE(Zinsswaps!AD322:AD405)+'iBoxx Extrapolation'!$I405,2)</f>
        <v>3.86</v>
      </c>
      <c r="AE405" s="13">
        <f>ROUND(AVERAGE(Zinsswaps!AE322:AE405)+'iBoxx Extrapolation'!$I405,2)</f>
        <v>3.86</v>
      </c>
      <c r="AF405" s="13">
        <f>ROUND(AVERAGE(Zinsswaps!AF322:AF405)+'iBoxx Extrapolation'!$I405,2)</f>
        <v>3.84</v>
      </c>
      <c r="AG405" s="13">
        <f>ROUND(AVERAGE(Zinsswaps!AG322:AG405)+'iBoxx Extrapolation'!$I405,2)</f>
        <v>3.82</v>
      </c>
      <c r="AH405" s="13">
        <f>ROUND(AVERAGE(Zinsswaps!AH322:AH405)+'iBoxx Extrapolation'!$I405,2)</f>
        <v>3.81</v>
      </c>
      <c r="AI405" s="13">
        <f>ROUND(AVERAGE(Zinsswaps!AI322:AI405)+'iBoxx Extrapolation'!$I405,2)</f>
        <v>3.79</v>
      </c>
      <c r="AJ405" s="13">
        <f>ROUND(AVERAGE(Zinsswaps!AJ322:AJ405)+'iBoxx Extrapolation'!$I405,2)</f>
        <v>3.78</v>
      </c>
      <c r="AK405" s="13">
        <f>ROUND(AVERAGE(Zinsswaps!AK322:AK405)+'iBoxx Extrapolation'!$I405,2)</f>
        <v>3.77</v>
      </c>
      <c r="AL405" s="13">
        <f>ROUND(AVERAGE(Zinsswaps!AL322:AL405)+'iBoxx Extrapolation'!$I405,2)</f>
        <v>3.76</v>
      </c>
      <c r="AM405" s="13">
        <f>ROUND(AVERAGE(Zinsswaps!AM322:AM405)+'iBoxx Extrapolation'!$I405,2)</f>
        <v>3.75</v>
      </c>
      <c r="AN405" s="13">
        <f>ROUND(AVERAGE(Zinsswaps!AN322:AN405)+'iBoxx Extrapolation'!$I405,2)</f>
        <v>3.74</v>
      </c>
      <c r="AO405" s="13">
        <f>ROUND(AVERAGE(Zinsswaps!AO322:AO405)+'iBoxx Extrapolation'!$I405,2)</f>
        <v>3.73</v>
      </c>
      <c r="AP405" s="13">
        <f>ROUND(AVERAGE(Zinsswaps!AP322:AP405)+'iBoxx Extrapolation'!$I405,2)</f>
        <v>3.7</v>
      </c>
      <c r="AQ405" s="13">
        <f>ROUND(AVERAGE(Zinsswaps!AQ322:AQ405)+'iBoxx Extrapolation'!$I405,2)</f>
        <v>3.68</v>
      </c>
      <c r="AR405" s="13">
        <f>ROUND(AVERAGE(Zinsswaps!AR322:AR405)+'iBoxx Extrapolation'!$I405,2)</f>
        <v>3.66</v>
      </c>
      <c r="AS405" s="13">
        <f>ROUND(AVERAGE(Zinsswaps!AS322:AS405)+'iBoxx Extrapolation'!$I405,2)</f>
        <v>3.64</v>
      </c>
      <c r="AT405" s="13">
        <f>ROUND(AVERAGE(Zinsswaps!AT322:AT405)+'iBoxx Extrapolation'!$I405,2)</f>
        <v>3.62</v>
      </c>
      <c r="AU405" s="13">
        <f>ROUND(AVERAGE(Zinsswaps!AU322:AU405)+'iBoxx Extrapolation'!$I405,2)</f>
        <v>3.61</v>
      </c>
      <c r="AV405" s="13">
        <f>ROUND(AVERAGE(Zinsswaps!AV322:AV405)+'iBoxx Extrapolation'!$I405,2)</f>
        <v>3.59</v>
      </c>
      <c r="AW405" s="13">
        <f>ROUND(AVERAGE(Zinsswaps!AW322:AW405)+'iBoxx Extrapolation'!$I405,2)</f>
        <v>3.57</v>
      </c>
      <c r="AX405" s="13">
        <f>ROUND(AVERAGE(Zinsswaps!AX322:AX405)+'iBoxx Extrapolation'!$I405,2)</f>
        <v>3.56</v>
      </c>
      <c r="AY405" s="13">
        <f>ROUND(AVERAGE(Zinsswaps!AY322:AY405)+'iBoxx Extrapolation'!$I405,2)</f>
        <v>3.54</v>
      </c>
    </row>
    <row r="406" spans="1:51" s="16" customFormat="1" x14ac:dyDescent="0.2">
      <c r="A406" s="12">
        <v>49582</v>
      </c>
      <c r="B406" s="13">
        <f>ROUND(AVERAGE(Zinsswaps!B323:B406)+'iBoxx Extrapolation'!$I406,2)</f>
        <v>2.99</v>
      </c>
      <c r="C406" s="13">
        <f>ROUND(AVERAGE(Zinsswaps!C323:C406)+'iBoxx Extrapolation'!$I406,2)</f>
        <v>3</v>
      </c>
      <c r="D406" s="13">
        <f>ROUND(AVERAGE(Zinsswaps!D323:D406)+'iBoxx Extrapolation'!$I406,2)</f>
        <v>3.05</v>
      </c>
      <c r="E406" s="13">
        <f>ROUND(AVERAGE(Zinsswaps!E323:E406)+'iBoxx Extrapolation'!$I406,2)</f>
        <v>3.12</v>
      </c>
      <c r="F406" s="13">
        <f>ROUND(AVERAGE(Zinsswaps!F323:F406)+'iBoxx Extrapolation'!$I406,2)</f>
        <v>3.19</v>
      </c>
      <c r="G406" s="13">
        <f>ROUND(AVERAGE(Zinsswaps!G323:G406)+'iBoxx Extrapolation'!$I406,2)</f>
        <v>3.27</v>
      </c>
      <c r="H406" s="13">
        <f>ROUND(AVERAGE(Zinsswaps!H323:H406)+'iBoxx Extrapolation'!$I406,2)</f>
        <v>3.34</v>
      </c>
      <c r="I406" s="13">
        <f>ROUND(AVERAGE(Zinsswaps!I323:I406)+'iBoxx Extrapolation'!$I406,2)</f>
        <v>3.41</v>
      </c>
      <c r="J406" s="13">
        <f>ROUND(AVERAGE(Zinsswaps!J323:J406)+'iBoxx Extrapolation'!$I406,2)</f>
        <v>3.48</v>
      </c>
      <c r="K406" s="13">
        <f>ROUND(AVERAGE(Zinsswaps!K323:K406)+'iBoxx Extrapolation'!$I406,2)</f>
        <v>3.54</v>
      </c>
      <c r="L406" s="13">
        <f>ROUND(AVERAGE(Zinsswaps!L323:L406)+'iBoxx Extrapolation'!$I406,2)</f>
        <v>3.6</v>
      </c>
      <c r="M406" s="13">
        <f>ROUND(AVERAGE(Zinsswaps!M323:M406)+'iBoxx Extrapolation'!$I406,2)</f>
        <v>3.65</v>
      </c>
      <c r="N406" s="13">
        <f>ROUND(AVERAGE(Zinsswaps!N323:N406)+'iBoxx Extrapolation'!$I406,2)</f>
        <v>3.7</v>
      </c>
      <c r="O406" s="13">
        <f>ROUND(AVERAGE(Zinsswaps!O323:O406)+'iBoxx Extrapolation'!$I406,2)</f>
        <v>3.75</v>
      </c>
      <c r="P406" s="13">
        <f>ROUND(AVERAGE(Zinsswaps!P323:P406)+'iBoxx Extrapolation'!$I406,2)</f>
        <v>3.78</v>
      </c>
      <c r="Q406" s="13">
        <f>ROUND(AVERAGE(Zinsswaps!Q323:Q406)+'iBoxx Extrapolation'!$I406,2)</f>
        <v>3.81</v>
      </c>
      <c r="R406" s="13">
        <f>ROUND(AVERAGE(Zinsswaps!R323:R406)+'iBoxx Extrapolation'!$I406,2)</f>
        <v>3.83</v>
      </c>
      <c r="S406" s="13">
        <f>ROUND(AVERAGE(Zinsswaps!S323:S406)+'iBoxx Extrapolation'!$I406,2)</f>
        <v>3.85</v>
      </c>
      <c r="T406" s="13">
        <f>ROUND(AVERAGE(Zinsswaps!T323:T406)+'iBoxx Extrapolation'!$I406,2)</f>
        <v>3.87</v>
      </c>
      <c r="U406" s="13">
        <f>ROUND(AVERAGE(Zinsswaps!U323:U406)+'iBoxx Extrapolation'!$I406,2)</f>
        <v>3.89</v>
      </c>
      <c r="V406" s="13">
        <f>ROUND(AVERAGE(Zinsswaps!V323:V406)+'iBoxx Extrapolation'!$I406,2)</f>
        <v>3.89</v>
      </c>
      <c r="W406" s="13">
        <f>ROUND(AVERAGE(Zinsswaps!W323:W406)+'iBoxx Extrapolation'!$I406,2)</f>
        <v>3.89</v>
      </c>
      <c r="X406" s="13">
        <f>ROUND(AVERAGE(Zinsswaps!X323:X406)+'iBoxx Extrapolation'!$I406,2)</f>
        <v>3.89</v>
      </c>
      <c r="Y406" s="13">
        <f>ROUND(AVERAGE(Zinsswaps!Y323:Y406)+'iBoxx Extrapolation'!$I406,2)</f>
        <v>3.89</v>
      </c>
      <c r="Z406" s="13">
        <f>ROUND(AVERAGE(Zinsswaps!Z323:Z406)+'iBoxx Extrapolation'!$I406,2)</f>
        <v>3.89</v>
      </c>
      <c r="AA406" s="13">
        <f>ROUND(AVERAGE(Zinsswaps!AA323:AA406)+'iBoxx Extrapolation'!$I406,2)</f>
        <v>3.88</v>
      </c>
      <c r="AB406" s="13">
        <f>ROUND(AVERAGE(Zinsswaps!AB323:AB406)+'iBoxx Extrapolation'!$I406,2)</f>
        <v>3.88</v>
      </c>
      <c r="AC406" s="13">
        <f>ROUND(AVERAGE(Zinsswaps!AC323:AC406)+'iBoxx Extrapolation'!$I406,2)</f>
        <v>3.87</v>
      </c>
      <c r="AD406" s="13">
        <f>ROUND(AVERAGE(Zinsswaps!AD323:AD406)+'iBoxx Extrapolation'!$I406,2)</f>
        <v>3.86</v>
      </c>
      <c r="AE406" s="13">
        <f>ROUND(AVERAGE(Zinsswaps!AE323:AE406)+'iBoxx Extrapolation'!$I406,2)</f>
        <v>3.86</v>
      </c>
      <c r="AF406" s="13">
        <f>ROUND(AVERAGE(Zinsswaps!AF323:AF406)+'iBoxx Extrapolation'!$I406,2)</f>
        <v>3.84</v>
      </c>
      <c r="AG406" s="13">
        <f>ROUND(AVERAGE(Zinsswaps!AG323:AG406)+'iBoxx Extrapolation'!$I406,2)</f>
        <v>3.82</v>
      </c>
      <c r="AH406" s="13">
        <f>ROUND(AVERAGE(Zinsswaps!AH323:AH406)+'iBoxx Extrapolation'!$I406,2)</f>
        <v>3.81</v>
      </c>
      <c r="AI406" s="13">
        <f>ROUND(AVERAGE(Zinsswaps!AI323:AI406)+'iBoxx Extrapolation'!$I406,2)</f>
        <v>3.79</v>
      </c>
      <c r="AJ406" s="13">
        <f>ROUND(AVERAGE(Zinsswaps!AJ323:AJ406)+'iBoxx Extrapolation'!$I406,2)</f>
        <v>3.78</v>
      </c>
      <c r="AK406" s="13">
        <f>ROUND(AVERAGE(Zinsswaps!AK323:AK406)+'iBoxx Extrapolation'!$I406,2)</f>
        <v>3.77</v>
      </c>
      <c r="AL406" s="13">
        <f>ROUND(AVERAGE(Zinsswaps!AL323:AL406)+'iBoxx Extrapolation'!$I406,2)</f>
        <v>3.76</v>
      </c>
      <c r="AM406" s="13">
        <f>ROUND(AVERAGE(Zinsswaps!AM323:AM406)+'iBoxx Extrapolation'!$I406,2)</f>
        <v>3.75</v>
      </c>
      <c r="AN406" s="13">
        <f>ROUND(AVERAGE(Zinsswaps!AN323:AN406)+'iBoxx Extrapolation'!$I406,2)</f>
        <v>3.74</v>
      </c>
      <c r="AO406" s="13">
        <f>ROUND(AVERAGE(Zinsswaps!AO323:AO406)+'iBoxx Extrapolation'!$I406,2)</f>
        <v>3.73</v>
      </c>
      <c r="AP406" s="13">
        <f>ROUND(AVERAGE(Zinsswaps!AP323:AP406)+'iBoxx Extrapolation'!$I406,2)</f>
        <v>3.7</v>
      </c>
      <c r="AQ406" s="13">
        <f>ROUND(AVERAGE(Zinsswaps!AQ323:AQ406)+'iBoxx Extrapolation'!$I406,2)</f>
        <v>3.68</v>
      </c>
      <c r="AR406" s="13">
        <f>ROUND(AVERAGE(Zinsswaps!AR323:AR406)+'iBoxx Extrapolation'!$I406,2)</f>
        <v>3.66</v>
      </c>
      <c r="AS406" s="13">
        <f>ROUND(AVERAGE(Zinsswaps!AS323:AS406)+'iBoxx Extrapolation'!$I406,2)</f>
        <v>3.64</v>
      </c>
      <c r="AT406" s="13">
        <f>ROUND(AVERAGE(Zinsswaps!AT323:AT406)+'iBoxx Extrapolation'!$I406,2)</f>
        <v>3.62</v>
      </c>
      <c r="AU406" s="13">
        <f>ROUND(AVERAGE(Zinsswaps!AU323:AU406)+'iBoxx Extrapolation'!$I406,2)</f>
        <v>3.61</v>
      </c>
      <c r="AV406" s="13">
        <f>ROUND(AVERAGE(Zinsswaps!AV323:AV406)+'iBoxx Extrapolation'!$I406,2)</f>
        <v>3.59</v>
      </c>
      <c r="AW406" s="13">
        <f>ROUND(AVERAGE(Zinsswaps!AW323:AW406)+'iBoxx Extrapolation'!$I406,2)</f>
        <v>3.57</v>
      </c>
      <c r="AX406" s="13">
        <f>ROUND(AVERAGE(Zinsswaps!AX323:AX406)+'iBoxx Extrapolation'!$I406,2)</f>
        <v>3.56</v>
      </c>
      <c r="AY406" s="13">
        <f>ROUND(AVERAGE(Zinsswaps!AY323:AY406)+'iBoxx Extrapolation'!$I406,2)</f>
        <v>3.54</v>
      </c>
    </row>
    <row r="407" spans="1:51" s="16" customFormat="1" x14ac:dyDescent="0.2">
      <c r="A407" s="12">
        <v>49613</v>
      </c>
      <c r="B407" s="13">
        <f>ROUND(AVERAGE(Zinsswaps!B324:B407)+'iBoxx Extrapolation'!$I407,2)</f>
        <v>2.99</v>
      </c>
      <c r="C407" s="13">
        <f>ROUND(AVERAGE(Zinsswaps!C324:C407)+'iBoxx Extrapolation'!$I407,2)</f>
        <v>3</v>
      </c>
      <c r="D407" s="13">
        <f>ROUND(AVERAGE(Zinsswaps!D324:D407)+'iBoxx Extrapolation'!$I407,2)</f>
        <v>3.05</v>
      </c>
      <c r="E407" s="13">
        <f>ROUND(AVERAGE(Zinsswaps!E324:E407)+'iBoxx Extrapolation'!$I407,2)</f>
        <v>3.12</v>
      </c>
      <c r="F407" s="13">
        <f>ROUND(AVERAGE(Zinsswaps!F324:F407)+'iBoxx Extrapolation'!$I407,2)</f>
        <v>3.19</v>
      </c>
      <c r="G407" s="13">
        <f>ROUND(AVERAGE(Zinsswaps!G324:G407)+'iBoxx Extrapolation'!$I407,2)</f>
        <v>3.27</v>
      </c>
      <c r="H407" s="13">
        <f>ROUND(AVERAGE(Zinsswaps!H324:H407)+'iBoxx Extrapolation'!$I407,2)</f>
        <v>3.34</v>
      </c>
      <c r="I407" s="13">
        <f>ROUND(AVERAGE(Zinsswaps!I324:I407)+'iBoxx Extrapolation'!$I407,2)</f>
        <v>3.41</v>
      </c>
      <c r="J407" s="13">
        <f>ROUND(AVERAGE(Zinsswaps!J324:J407)+'iBoxx Extrapolation'!$I407,2)</f>
        <v>3.48</v>
      </c>
      <c r="K407" s="13">
        <f>ROUND(AVERAGE(Zinsswaps!K324:K407)+'iBoxx Extrapolation'!$I407,2)</f>
        <v>3.54</v>
      </c>
      <c r="L407" s="13">
        <f>ROUND(AVERAGE(Zinsswaps!L324:L407)+'iBoxx Extrapolation'!$I407,2)</f>
        <v>3.6</v>
      </c>
      <c r="M407" s="13">
        <f>ROUND(AVERAGE(Zinsswaps!M324:M407)+'iBoxx Extrapolation'!$I407,2)</f>
        <v>3.65</v>
      </c>
      <c r="N407" s="13">
        <f>ROUND(AVERAGE(Zinsswaps!N324:N407)+'iBoxx Extrapolation'!$I407,2)</f>
        <v>3.7</v>
      </c>
      <c r="O407" s="13">
        <f>ROUND(AVERAGE(Zinsswaps!O324:O407)+'iBoxx Extrapolation'!$I407,2)</f>
        <v>3.75</v>
      </c>
      <c r="P407" s="13">
        <f>ROUND(AVERAGE(Zinsswaps!P324:P407)+'iBoxx Extrapolation'!$I407,2)</f>
        <v>3.78</v>
      </c>
      <c r="Q407" s="13">
        <f>ROUND(AVERAGE(Zinsswaps!Q324:Q407)+'iBoxx Extrapolation'!$I407,2)</f>
        <v>3.81</v>
      </c>
      <c r="R407" s="13">
        <f>ROUND(AVERAGE(Zinsswaps!R324:R407)+'iBoxx Extrapolation'!$I407,2)</f>
        <v>3.83</v>
      </c>
      <c r="S407" s="13">
        <f>ROUND(AVERAGE(Zinsswaps!S324:S407)+'iBoxx Extrapolation'!$I407,2)</f>
        <v>3.85</v>
      </c>
      <c r="T407" s="13">
        <f>ROUND(AVERAGE(Zinsswaps!T324:T407)+'iBoxx Extrapolation'!$I407,2)</f>
        <v>3.87</v>
      </c>
      <c r="U407" s="13">
        <f>ROUND(AVERAGE(Zinsswaps!U324:U407)+'iBoxx Extrapolation'!$I407,2)</f>
        <v>3.89</v>
      </c>
      <c r="V407" s="13">
        <f>ROUND(AVERAGE(Zinsswaps!V324:V407)+'iBoxx Extrapolation'!$I407,2)</f>
        <v>3.89</v>
      </c>
      <c r="W407" s="13">
        <f>ROUND(AVERAGE(Zinsswaps!W324:W407)+'iBoxx Extrapolation'!$I407,2)</f>
        <v>3.89</v>
      </c>
      <c r="X407" s="13">
        <f>ROUND(AVERAGE(Zinsswaps!X324:X407)+'iBoxx Extrapolation'!$I407,2)</f>
        <v>3.89</v>
      </c>
      <c r="Y407" s="13">
        <f>ROUND(AVERAGE(Zinsswaps!Y324:Y407)+'iBoxx Extrapolation'!$I407,2)</f>
        <v>3.89</v>
      </c>
      <c r="Z407" s="13">
        <f>ROUND(AVERAGE(Zinsswaps!Z324:Z407)+'iBoxx Extrapolation'!$I407,2)</f>
        <v>3.89</v>
      </c>
      <c r="AA407" s="13">
        <f>ROUND(AVERAGE(Zinsswaps!AA324:AA407)+'iBoxx Extrapolation'!$I407,2)</f>
        <v>3.88</v>
      </c>
      <c r="AB407" s="13">
        <f>ROUND(AVERAGE(Zinsswaps!AB324:AB407)+'iBoxx Extrapolation'!$I407,2)</f>
        <v>3.88</v>
      </c>
      <c r="AC407" s="13">
        <f>ROUND(AVERAGE(Zinsswaps!AC324:AC407)+'iBoxx Extrapolation'!$I407,2)</f>
        <v>3.87</v>
      </c>
      <c r="AD407" s="13">
        <f>ROUND(AVERAGE(Zinsswaps!AD324:AD407)+'iBoxx Extrapolation'!$I407,2)</f>
        <v>3.86</v>
      </c>
      <c r="AE407" s="13">
        <f>ROUND(AVERAGE(Zinsswaps!AE324:AE407)+'iBoxx Extrapolation'!$I407,2)</f>
        <v>3.86</v>
      </c>
      <c r="AF407" s="13">
        <f>ROUND(AVERAGE(Zinsswaps!AF324:AF407)+'iBoxx Extrapolation'!$I407,2)</f>
        <v>3.84</v>
      </c>
      <c r="AG407" s="13">
        <f>ROUND(AVERAGE(Zinsswaps!AG324:AG407)+'iBoxx Extrapolation'!$I407,2)</f>
        <v>3.82</v>
      </c>
      <c r="AH407" s="13">
        <f>ROUND(AVERAGE(Zinsswaps!AH324:AH407)+'iBoxx Extrapolation'!$I407,2)</f>
        <v>3.81</v>
      </c>
      <c r="AI407" s="13">
        <f>ROUND(AVERAGE(Zinsswaps!AI324:AI407)+'iBoxx Extrapolation'!$I407,2)</f>
        <v>3.79</v>
      </c>
      <c r="AJ407" s="13">
        <f>ROUND(AVERAGE(Zinsswaps!AJ324:AJ407)+'iBoxx Extrapolation'!$I407,2)</f>
        <v>3.78</v>
      </c>
      <c r="AK407" s="13">
        <f>ROUND(AVERAGE(Zinsswaps!AK324:AK407)+'iBoxx Extrapolation'!$I407,2)</f>
        <v>3.77</v>
      </c>
      <c r="AL407" s="13">
        <f>ROUND(AVERAGE(Zinsswaps!AL324:AL407)+'iBoxx Extrapolation'!$I407,2)</f>
        <v>3.76</v>
      </c>
      <c r="AM407" s="13">
        <f>ROUND(AVERAGE(Zinsswaps!AM324:AM407)+'iBoxx Extrapolation'!$I407,2)</f>
        <v>3.75</v>
      </c>
      <c r="AN407" s="13">
        <f>ROUND(AVERAGE(Zinsswaps!AN324:AN407)+'iBoxx Extrapolation'!$I407,2)</f>
        <v>3.74</v>
      </c>
      <c r="AO407" s="13">
        <f>ROUND(AVERAGE(Zinsswaps!AO324:AO407)+'iBoxx Extrapolation'!$I407,2)</f>
        <v>3.73</v>
      </c>
      <c r="AP407" s="13">
        <f>ROUND(AVERAGE(Zinsswaps!AP324:AP407)+'iBoxx Extrapolation'!$I407,2)</f>
        <v>3.7</v>
      </c>
      <c r="AQ407" s="13">
        <f>ROUND(AVERAGE(Zinsswaps!AQ324:AQ407)+'iBoxx Extrapolation'!$I407,2)</f>
        <v>3.68</v>
      </c>
      <c r="AR407" s="13">
        <f>ROUND(AVERAGE(Zinsswaps!AR324:AR407)+'iBoxx Extrapolation'!$I407,2)</f>
        <v>3.66</v>
      </c>
      <c r="AS407" s="13">
        <f>ROUND(AVERAGE(Zinsswaps!AS324:AS407)+'iBoxx Extrapolation'!$I407,2)</f>
        <v>3.64</v>
      </c>
      <c r="AT407" s="13">
        <f>ROUND(AVERAGE(Zinsswaps!AT324:AT407)+'iBoxx Extrapolation'!$I407,2)</f>
        <v>3.62</v>
      </c>
      <c r="AU407" s="13">
        <f>ROUND(AVERAGE(Zinsswaps!AU324:AU407)+'iBoxx Extrapolation'!$I407,2)</f>
        <v>3.61</v>
      </c>
      <c r="AV407" s="13">
        <f>ROUND(AVERAGE(Zinsswaps!AV324:AV407)+'iBoxx Extrapolation'!$I407,2)</f>
        <v>3.59</v>
      </c>
      <c r="AW407" s="13">
        <f>ROUND(AVERAGE(Zinsswaps!AW324:AW407)+'iBoxx Extrapolation'!$I407,2)</f>
        <v>3.57</v>
      </c>
      <c r="AX407" s="13">
        <f>ROUND(AVERAGE(Zinsswaps!AX324:AX407)+'iBoxx Extrapolation'!$I407,2)</f>
        <v>3.56</v>
      </c>
      <c r="AY407" s="13">
        <f>ROUND(AVERAGE(Zinsswaps!AY324:AY407)+'iBoxx Extrapolation'!$I407,2)</f>
        <v>3.54</v>
      </c>
    </row>
    <row r="408" spans="1:51" s="16" customFormat="1" x14ac:dyDescent="0.2">
      <c r="A408" s="12">
        <v>49643</v>
      </c>
      <c r="B408" s="13">
        <f>ROUND(AVERAGE(Zinsswaps!B325:B408)+'iBoxx Extrapolation'!$I408,2)</f>
        <v>2.99</v>
      </c>
      <c r="C408" s="13">
        <f>ROUND(AVERAGE(Zinsswaps!C325:C408)+'iBoxx Extrapolation'!$I408,2)</f>
        <v>3</v>
      </c>
      <c r="D408" s="13">
        <f>ROUND(AVERAGE(Zinsswaps!D325:D408)+'iBoxx Extrapolation'!$I408,2)</f>
        <v>3.05</v>
      </c>
      <c r="E408" s="13">
        <f>ROUND(AVERAGE(Zinsswaps!E325:E408)+'iBoxx Extrapolation'!$I408,2)</f>
        <v>3.12</v>
      </c>
      <c r="F408" s="13">
        <f>ROUND(AVERAGE(Zinsswaps!F325:F408)+'iBoxx Extrapolation'!$I408,2)</f>
        <v>3.19</v>
      </c>
      <c r="G408" s="13">
        <f>ROUND(AVERAGE(Zinsswaps!G325:G408)+'iBoxx Extrapolation'!$I408,2)</f>
        <v>3.27</v>
      </c>
      <c r="H408" s="13">
        <f>ROUND(AVERAGE(Zinsswaps!H325:H408)+'iBoxx Extrapolation'!$I408,2)</f>
        <v>3.34</v>
      </c>
      <c r="I408" s="13">
        <f>ROUND(AVERAGE(Zinsswaps!I325:I408)+'iBoxx Extrapolation'!$I408,2)</f>
        <v>3.41</v>
      </c>
      <c r="J408" s="13">
        <f>ROUND(AVERAGE(Zinsswaps!J325:J408)+'iBoxx Extrapolation'!$I408,2)</f>
        <v>3.48</v>
      </c>
      <c r="K408" s="13">
        <f>ROUND(AVERAGE(Zinsswaps!K325:K408)+'iBoxx Extrapolation'!$I408,2)</f>
        <v>3.54</v>
      </c>
      <c r="L408" s="13">
        <f>ROUND(AVERAGE(Zinsswaps!L325:L408)+'iBoxx Extrapolation'!$I408,2)</f>
        <v>3.6</v>
      </c>
      <c r="M408" s="13">
        <f>ROUND(AVERAGE(Zinsswaps!M325:M408)+'iBoxx Extrapolation'!$I408,2)</f>
        <v>3.65</v>
      </c>
      <c r="N408" s="13">
        <f>ROUND(AVERAGE(Zinsswaps!N325:N408)+'iBoxx Extrapolation'!$I408,2)</f>
        <v>3.7</v>
      </c>
      <c r="O408" s="13">
        <f>ROUND(AVERAGE(Zinsswaps!O325:O408)+'iBoxx Extrapolation'!$I408,2)</f>
        <v>3.75</v>
      </c>
      <c r="P408" s="13">
        <f>ROUND(AVERAGE(Zinsswaps!P325:P408)+'iBoxx Extrapolation'!$I408,2)</f>
        <v>3.78</v>
      </c>
      <c r="Q408" s="13">
        <f>ROUND(AVERAGE(Zinsswaps!Q325:Q408)+'iBoxx Extrapolation'!$I408,2)</f>
        <v>3.81</v>
      </c>
      <c r="R408" s="13">
        <f>ROUND(AVERAGE(Zinsswaps!R325:R408)+'iBoxx Extrapolation'!$I408,2)</f>
        <v>3.83</v>
      </c>
      <c r="S408" s="13">
        <f>ROUND(AVERAGE(Zinsswaps!S325:S408)+'iBoxx Extrapolation'!$I408,2)</f>
        <v>3.85</v>
      </c>
      <c r="T408" s="13">
        <f>ROUND(AVERAGE(Zinsswaps!T325:T408)+'iBoxx Extrapolation'!$I408,2)</f>
        <v>3.87</v>
      </c>
      <c r="U408" s="13">
        <f>ROUND(AVERAGE(Zinsswaps!U325:U408)+'iBoxx Extrapolation'!$I408,2)</f>
        <v>3.89</v>
      </c>
      <c r="V408" s="13">
        <f>ROUND(AVERAGE(Zinsswaps!V325:V408)+'iBoxx Extrapolation'!$I408,2)</f>
        <v>3.89</v>
      </c>
      <c r="W408" s="13">
        <f>ROUND(AVERAGE(Zinsswaps!W325:W408)+'iBoxx Extrapolation'!$I408,2)</f>
        <v>3.89</v>
      </c>
      <c r="X408" s="13">
        <f>ROUND(AVERAGE(Zinsswaps!X325:X408)+'iBoxx Extrapolation'!$I408,2)</f>
        <v>3.89</v>
      </c>
      <c r="Y408" s="13">
        <f>ROUND(AVERAGE(Zinsswaps!Y325:Y408)+'iBoxx Extrapolation'!$I408,2)</f>
        <v>3.89</v>
      </c>
      <c r="Z408" s="13">
        <f>ROUND(AVERAGE(Zinsswaps!Z325:Z408)+'iBoxx Extrapolation'!$I408,2)</f>
        <v>3.89</v>
      </c>
      <c r="AA408" s="13">
        <f>ROUND(AVERAGE(Zinsswaps!AA325:AA408)+'iBoxx Extrapolation'!$I408,2)</f>
        <v>3.88</v>
      </c>
      <c r="AB408" s="13">
        <f>ROUND(AVERAGE(Zinsswaps!AB325:AB408)+'iBoxx Extrapolation'!$I408,2)</f>
        <v>3.88</v>
      </c>
      <c r="AC408" s="13">
        <f>ROUND(AVERAGE(Zinsswaps!AC325:AC408)+'iBoxx Extrapolation'!$I408,2)</f>
        <v>3.87</v>
      </c>
      <c r="AD408" s="13">
        <f>ROUND(AVERAGE(Zinsswaps!AD325:AD408)+'iBoxx Extrapolation'!$I408,2)</f>
        <v>3.86</v>
      </c>
      <c r="AE408" s="13">
        <f>ROUND(AVERAGE(Zinsswaps!AE325:AE408)+'iBoxx Extrapolation'!$I408,2)</f>
        <v>3.86</v>
      </c>
      <c r="AF408" s="13">
        <f>ROUND(AVERAGE(Zinsswaps!AF325:AF408)+'iBoxx Extrapolation'!$I408,2)</f>
        <v>3.84</v>
      </c>
      <c r="AG408" s="13">
        <f>ROUND(AVERAGE(Zinsswaps!AG325:AG408)+'iBoxx Extrapolation'!$I408,2)</f>
        <v>3.82</v>
      </c>
      <c r="AH408" s="13">
        <f>ROUND(AVERAGE(Zinsswaps!AH325:AH408)+'iBoxx Extrapolation'!$I408,2)</f>
        <v>3.81</v>
      </c>
      <c r="AI408" s="13">
        <f>ROUND(AVERAGE(Zinsswaps!AI325:AI408)+'iBoxx Extrapolation'!$I408,2)</f>
        <v>3.79</v>
      </c>
      <c r="AJ408" s="13">
        <f>ROUND(AVERAGE(Zinsswaps!AJ325:AJ408)+'iBoxx Extrapolation'!$I408,2)</f>
        <v>3.78</v>
      </c>
      <c r="AK408" s="13">
        <f>ROUND(AVERAGE(Zinsswaps!AK325:AK408)+'iBoxx Extrapolation'!$I408,2)</f>
        <v>3.77</v>
      </c>
      <c r="AL408" s="13">
        <f>ROUND(AVERAGE(Zinsswaps!AL325:AL408)+'iBoxx Extrapolation'!$I408,2)</f>
        <v>3.76</v>
      </c>
      <c r="AM408" s="13">
        <f>ROUND(AVERAGE(Zinsswaps!AM325:AM408)+'iBoxx Extrapolation'!$I408,2)</f>
        <v>3.75</v>
      </c>
      <c r="AN408" s="13">
        <f>ROUND(AVERAGE(Zinsswaps!AN325:AN408)+'iBoxx Extrapolation'!$I408,2)</f>
        <v>3.74</v>
      </c>
      <c r="AO408" s="13">
        <f>ROUND(AVERAGE(Zinsswaps!AO325:AO408)+'iBoxx Extrapolation'!$I408,2)</f>
        <v>3.73</v>
      </c>
      <c r="AP408" s="13">
        <f>ROUND(AVERAGE(Zinsswaps!AP325:AP408)+'iBoxx Extrapolation'!$I408,2)</f>
        <v>3.7</v>
      </c>
      <c r="AQ408" s="13">
        <f>ROUND(AVERAGE(Zinsswaps!AQ325:AQ408)+'iBoxx Extrapolation'!$I408,2)</f>
        <v>3.68</v>
      </c>
      <c r="AR408" s="13">
        <f>ROUND(AVERAGE(Zinsswaps!AR325:AR408)+'iBoxx Extrapolation'!$I408,2)</f>
        <v>3.66</v>
      </c>
      <c r="AS408" s="13">
        <f>ROUND(AVERAGE(Zinsswaps!AS325:AS408)+'iBoxx Extrapolation'!$I408,2)</f>
        <v>3.64</v>
      </c>
      <c r="AT408" s="13">
        <f>ROUND(AVERAGE(Zinsswaps!AT325:AT408)+'iBoxx Extrapolation'!$I408,2)</f>
        <v>3.62</v>
      </c>
      <c r="AU408" s="13">
        <f>ROUND(AVERAGE(Zinsswaps!AU325:AU408)+'iBoxx Extrapolation'!$I408,2)</f>
        <v>3.61</v>
      </c>
      <c r="AV408" s="13">
        <f>ROUND(AVERAGE(Zinsswaps!AV325:AV408)+'iBoxx Extrapolation'!$I408,2)</f>
        <v>3.59</v>
      </c>
      <c r="AW408" s="13">
        <f>ROUND(AVERAGE(Zinsswaps!AW325:AW408)+'iBoxx Extrapolation'!$I408,2)</f>
        <v>3.57</v>
      </c>
      <c r="AX408" s="13">
        <f>ROUND(AVERAGE(Zinsswaps!AX325:AX408)+'iBoxx Extrapolation'!$I408,2)</f>
        <v>3.56</v>
      </c>
      <c r="AY408" s="13">
        <f>ROUND(AVERAGE(Zinsswaps!AY325:AY408)+'iBoxx Extrapolation'!$I408,2)</f>
        <v>3.54</v>
      </c>
    </row>
    <row r="409" spans="1:51" s="16" customFormat="1" x14ac:dyDescent="0.2">
      <c r="A409" s="12">
        <v>49674</v>
      </c>
      <c r="B409" s="13">
        <f>ROUND(AVERAGE(Zinsswaps!B326:B409)+'iBoxx Extrapolation'!$I409,2)</f>
        <v>2.99</v>
      </c>
      <c r="C409" s="13">
        <f>ROUND(AVERAGE(Zinsswaps!C326:C409)+'iBoxx Extrapolation'!$I409,2)</f>
        <v>3</v>
      </c>
      <c r="D409" s="13">
        <f>ROUND(AVERAGE(Zinsswaps!D326:D409)+'iBoxx Extrapolation'!$I409,2)</f>
        <v>3.05</v>
      </c>
      <c r="E409" s="13">
        <f>ROUND(AVERAGE(Zinsswaps!E326:E409)+'iBoxx Extrapolation'!$I409,2)</f>
        <v>3.12</v>
      </c>
      <c r="F409" s="13">
        <f>ROUND(AVERAGE(Zinsswaps!F326:F409)+'iBoxx Extrapolation'!$I409,2)</f>
        <v>3.19</v>
      </c>
      <c r="G409" s="13">
        <f>ROUND(AVERAGE(Zinsswaps!G326:G409)+'iBoxx Extrapolation'!$I409,2)</f>
        <v>3.27</v>
      </c>
      <c r="H409" s="13">
        <f>ROUND(AVERAGE(Zinsswaps!H326:H409)+'iBoxx Extrapolation'!$I409,2)</f>
        <v>3.34</v>
      </c>
      <c r="I409" s="13">
        <f>ROUND(AVERAGE(Zinsswaps!I326:I409)+'iBoxx Extrapolation'!$I409,2)</f>
        <v>3.41</v>
      </c>
      <c r="J409" s="13">
        <f>ROUND(AVERAGE(Zinsswaps!J326:J409)+'iBoxx Extrapolation'!$I409,2)</f>
        <v>3.48</v>
      </c>
      <c r="K409" s="13">
        <f>ROUND(AVERAGE(Zinsswaps!K326:K409)+'iBoxx Extrapolation'!$I409,2)</f>
        <v>3.54</v>
      </c>
      <c r="L409" s="13">
        <f>ROUND(AVERAGE(Zinsswaps!L326:L409)+'iBoxx Extrapolation'!$I409,2)</f>
        <v>3.6</v>
      </c>
      <c r="M409" s="13">
        <f>ROUND(AVERAGE(Zinsswaps!M326:M409)+'iBoxx Extrapolation'!$I409,2)</f>
        <v>3.65</v>
      </c>
      <c r="N409" s="13">
        <f>ROUND(AVERAGE(Zinsswaps!N326:N409)+'iBoxx Extrapolation'!$I409,2)</f>
        <v>3.7</v>
      </c>
      <c r="O409" s="13">
        <f>ROUND(AVERAGE(Zinsswaps!O326:O409)+'iBoxx Extrapolation'!$I409,2)</f>
        <v>3.75</v>
      </c>
      <c r="P409" s="13">
        <f>ROUND(AVERAGE(Zinsswaps!P326:P409)+'iBoxx Extrapolation'!$I409,2)</f>
        <v>3.78</v>
      </c>
      <c r="Q409" s="13">
        <f>ROUND(AVERAGE(Zinsswaps!Q326:Q409)+'iBoxx Extrapolation'!$I409,2)</f>
        <v>3.81</v>
      </c>
      <c r="R409" s="13">
        <f>ROUND(AVERAGE(Zinsswaps!R326:R409)+'iBoxx Extrapolation'!$I409,2)</f>
        <v>3.83</v>
      </c>
      <c r="S409" s="13">
        <f>ROUND(AVERAGE(Zinsswaps!S326:S409)+'iBoxx Extrapolation'!$I409,2)</f>
        <v>3.85</v>
      </c>
      <c r="T409" s="13">
        <f>ROUND(AVERAGE(Zinsswaps!T326:T409)+'iBoxx Extrapolation'!$I409,2)</f>
        <v>3.87</v>
      </c>
      <c r="U409" s="13">
        <f>ROUND(AVERAGE(Zinsswaps!U326:U409)+'iBoxx Extrapolation'!$I409,2)</f>
        <v>3.89</v>
      </c>
      <c r="V409" s="13">
        <f>ROUND(AVERAGE(Zinsswaps!V326:V409)+'iBoxx Extrapolation'!$I409,2)</f>
        <v>3.89</v>
      </c>
      <c r="W409" s="13">
        <f>ROUND(AVERAGE(Zinsswaps!W326:W409)+'iBoxx Extrapolation'!$I409,2)</f>
        <v>3.89</v>
      </c>
      <c r="X409" s="13">
        <f>ROUND(AVERAGE(Zinsswaps!X326:X409)+'iBoxx Extrapolation'!$I409,2)</f>
        <v>3.89</v>
      </c>
      <c r="Y409" s="13">
        <f>ROUND(AVERAGE(Zinsswaps!Y326:Y409)+'iBoxx Extrapolation'!$I409,2)</f>
        <v>3.89</v>
      </c>
      <c r="Z409" s="13">
        <f>ROUND(AVERAGE(Zinsswaps!Z326:Z409)+'iBoxx Extrapolation'!$I409,2)</f>
        <v>3.89</v>
      </c>
      <c r="AA409" s="13">
        <f>ROUND(AVERAGE(Zinsswaps!AA326:AA409)+'iBoxx Extrapolation'!$I409,2)</f>
        <v>3.88</v>
      </c>
      <c r="AB409" s="13">
        <f>ROUND(AVERAGE(Zinsswaps!AB326:AB409)+'iBoxx Extrapolation'!$I409,2)</f>
        <v>3.88</v>
      </c>
      <c r="AC409" s="13">
        <f>ROUND(AVERAGE(Zinsswaps!AC326:AC409)+'iBoxx Extrapolation'!$I409,2)</f>
        <v>3.87</v>
      </c>
      <c r="AD409" s="13">
        <f>ROUND(AVERAGE(Zinsswaps!AD326:AD409)+'iBoxx Extrapolation'!$I409,2)</f>
        <v>3.86</v>
      </c>
      <c r="AE409" s="13">
        <f>ROUND(AVERAGE(Zinsswaps!AE326:AE409)+'iBoxx Extrapolation'!$I409,2)</f>
        <v>3.86</v>
      </c>
      <c r="AF409" s="13">
        <f>ROUND(AVERAGE(Zinsswaps!AF326:AF409)+'iBoxx Extrapolation'!$I409,2)</f>
        <v>3.84</v>
      </c>
      <c r="AG409" s="13">
        <f>ROUND(AVERAGE(Zinsswaps!AG326:AG409)+'iBoxx Extrapolation'!$I409,2)</f>
        <v>3.82</v>
      </c>
      <c r="AH409" s="13">
        <f>ROUND(AVERAGE(Zinsswaps!AH326:AH409)+'iBoxx Extrapolation'!$I409,2)</f>
        <v>3.81</v>
      </c>
      <c r="AI409" s="13">
        <f>ROUND(AVERAGE(Zinsswaps!AI326:AI409)+'iBoxx Extrapolation'!$I409,2)</f>
        <v>3.79</v>
      </c>
      <c r="AJ409" s="13">
        <f>ROUND(AVERAGE(Zinsswaps!AJ326:AJ409)+'iBoxx Extrapolation'!$I409,2)</f>
        <v>3.78</v>
      </c>
      <c r="AK409" s="13">
        <f>ROUND(AVERAGE(Zinsswaps!AK326:AK409)+'iBoxx Extrapolation'!$I409,2)</f>
        <v>3.77</v>
      </c>
      <c r="AL409" s="13">
        <f>ROUND(AVERAGE(Zinsswaps!AL326:AL409)+'iBoxx Extrapolation'!$I409,2)</f>
        <v>3.76</v>
      </c>
      <c r="AM409" s="13">
        <f>ROUND(AVERAGE(Zinsswaps!AM326:AM409)+'iBoxx Extrapolation'!$I409,2)</f>
        <v>3.75</v>
      </c>
      <c r="AN409" s="13">
        <f>ROUND(AVERAGE(Zinsswaps!AN326:AN409)+'iBoxx Extrapolation'!$I409,2)</f>
        <v>3.74</v>
      </c>
      <c r="AO409" s="13">
        <f>ROUND(AVERAGE(Zinsswaps!AO326:AO409)+'iBoxx Extrapolation'!$I409,2)</f>
        <v>3.73</v>
      </c>
      <c r="AP409" s="13">
        <f>ROUND(AVERAGE(Zinsswaps!AP326:AP409)+'iBoxx Extrapolation'!$I409,2)</f>
        <v>3.7</v>
      </c>
      <c r="AQ409" s="13">
        <f>ROUND(AVERAGE(Zinsswaps!AQ326:AQ409)+'iBoxx Extrapolation'!$I409,2)</f>
        <v>3.68</v>
      </c>
      <c r="AR409" s="13">
        <f>ROUND(AVERAGE(Zinsswaps!AR326:AR409)+'iBoxx Extrapolation'!$I409,2)</f>
        <v>3.66</v>
      </c>
      <c r="AS409" s="13">
        <f>ROUND(AVERAGE(Zinsswaps!AS326:AS409)+'iBoxx Extrapolation'!$I409,2)</f>
        <v>3.64</v>
      </c>
      <c r="AT409" s="13">
        <f>ROUND(AVERAGE(Zinsswaps!AT326:AT409)+'iBoxx Extrapolation'!$I409,2)</f>
        <v>3.62</v>
      </c>
      <c r="AU409" s="13">
        <f>ROUND(AVERAGE(Zinsswaps!AU326:AU409)+'iBoxx Extrapolation'!$I409,2)</f>
        <v>3.61</v>
      </c>
      <c r="AV409" s="13">
        <f>ROUND(AVERAGE(Zinsswaps!AV326:AV409)+'iBoxx Extrapolation'!$I409,2)</f>
        <v>3.59</v>
      </c>
      <c r="AW409" s="13">
        <f>ROUND(AVERAGE(Zinsswaps!AW326:AW409)+'iBoxx Extrapolation'!$I409,2)</f>
        <v>3.57</v>
      </c>
      <c r="AX409" s="13">
        <f>ROUND(AVERAGE(Zinsswaps!AX326:AX409)+'iBoxx Extrapolation'!$I409,2)</f>
        <v>3.56</v>
      </c>
      <c r="AY409" s="13">
        <f>ROUND(AVERAGE(Zinsswaps!AY326:AY409)+'iBoxx Extrapolation'!$I409,2)</f>
        <v>3.54</v>
      </c>
    </row>
    <row r="410" spans="1:51" s="16" customFormat="1" x14ac:dyDescent="0.2">
      <c r="A410" s="12">
        <v>49705</v>
      </c>
      <c r="B410" s="13">
        <f>ROUND(AVERAGE(Zinsswaps!B327:B410)+'iBoxx Extrapolation'!$I410,2)</f>
        <v>2.99</v>
      </c>
      <c r="C410" s="13">
        <f>ROUND(AVERAGE(Zinsswaps!C327:C410)+'iBoxx Extrapolation'!$I410,2)</f>
        <v>3</v>
      </c>
      <c r="D410" s="13">
        <f>ROUND(AVERAGE(Zinsswaps!D327:D410)+'iBoxx Extrapolation'!$I410,2)</f>
        <v>3.05</v>
      </c>
      <c r="E410" s="13">
        <f>ROUND(AVERAGE(Zinsswaps!E327:E410)+'iBoxx Extrapolation'!$I410,2)</f>
        <v>3.12</v>
      </c>
      <c r="F410" s="13">
        <f>ROUND(AVERAGE(Zinsswaps!F327:F410)+'iBoxx Extrapolation'!$I410,2)</f>
        <v>3.19</v>
      </c>
      <c r="G410" s="13">
        <f>ROUND(AVERAGE(Zinsswaps!G327:G410)+'iBoxx Extrapolation'!$I410,2)</f>
        <v>3.27</v>
      </c>
      <c r="H410" s="13">
        <f>ROUND(AVERAGE(Zinsswaps!H327:H410)+'iBoxx Extrapolation'!$I410,2)</f>
        <v>3.34</v>
      </c>
      <c r="I410" s="13">
        <f>ROUND(AVERAGE(Zinsswaps!I327:I410)+'iBoxx Extrapolation'!$I410,2)</f>
        <v>3.41</v>
      </c>
      <c r="J410" s="13">
        <f>ROUND(AVERAGE(Zinsswaps!J327:J410)+'iBoxx Extrapolation'!$I410,2)</f>
        <v>3.48</v>
      </c>
      <c r="K410" s="13">
        <f>ROUND(AVERAGE(Zinsswaps!K327:K410)+'iBoxx Extrapolation'!$I410,2)</f>
        <v>3.54</v>
      </c>
      <c r="L410" s="13">
        <f>ROUND(AVERAGE(Zinsswaps!L327:L410)+'iBoxx Extrapolation'!$I410,2)</f>
        <v>3.6</v>
      </c>
      <c r="M410" s="13">
        <f>ROUND(AVERAGE(Zinsswaps!M327:M410)+'iBoxx Extrapolation'!$I410,2)</f>
        <v>3.65</v>
      </c>
      <c r="N410" s="13">
        <f>ROUND(AVERAGE(Zinsswaps!N327:N410)+'iBoxx Extrapolation'!$I410,2)</f>
        <v>3.7</v>
      </c>
      <c r="O410" s="13">
        <f>ROUND(AVERAGE(Zinsswaps!O327:O410)+'iBoxx Extrapolation'!$I410,2)</f>
        <v>3.75</v>
      </c>
      <c r="P410" s="13">
        <f>ROUND(AVERAGE(Zinsswaps!P327:P410)+'iBoxx Extrapolation'!$I410,2)</f>
        <v>3.78</v>
      </c>
      <c r="Q410" s="13">
        <f>ROUND(AVERAGE(Zinsswaps!Q327:Q410)+'iBoxx Extrapolation'!$I410,2)</f>
        <v>3.81</v>
      </c>
      <c r="R410" s="13">
        <f>ROUND(AVERAGE(Zinsswaps!R327:R410)+'iBoxx Extrapolation'!$I410,2)</f>
        <v>3.83</v>
      </c>
      <c r="S410" s="13">
        <f>ROUND(AVERAGE(Zinsswaps!S327:S410)+'iBoxx Extrapolation'!$I410,2)</f>
        <v>3.85</v>
      </c>
      <c r="T410" s="13">
        <f>ROUND(AVERAGE(Zinsswaps!T327:T410)+'iBoxx Extrapolation'!$I410,2)</f>
        <v>3.87</v>
      </c>
      <c r="U410" s="13">
        <f>ROUND(AVERAGE(Zinsswaps!U327:U410)+'iBoxx Extrapolation'!$I410,2)</f>
        <v>3.89</v>
      </c>
      <c r="V410" s="13">
        <f>ROUND(AVERAGE(Zinsswaps!V327:V410)+'iBoxx Extrapolation'!$I410,2)</f>
        <v>3.89</v>
      </c>
      <c r="W410" s="13">
        <f>ROUND(AVERAGE(Zinsswaps!W327:W410)+'iBoxx Extrapolation'!$I410,2)</f>
        <v>3.89</v>
      </c>
      <c r="X410" s="13">
        <f>ROUND(AVERAGE(Zinsswaps!X327:X410)+'iBoxx Extrapolation'!$I410,2)</f>
        <v>3.89</v>
      </c>
      <c r="Y410" s="13">
        <f>ROUND(AVERAGE(Zinsswaps!Y327:Y410)+'iBoxx Extrapolation'!$I410,2)</f>
        <v>3.89</v>
      </c>
      <c r="Z410" s="13">
        <f>ROUND(AVERAGE(Zinsswaps!Z327:Z410)+'iBoxx Extrapolation'!$I410,2)</f>
        <v>3.89</v>
      </c>
      <c r="AA410" s="13">
        <f>ROUND(AVERAGE(Zinsswaps!AA327:AA410)+'iBoxx Extrapolation'!$I410,2)</f>
        <v>3.88</v>
      </c>
      <c r="AB410" s="13">
        <f>ROUND(AVERAGE(Zinsswaps!AB327:AB410)+'iBoxx Extrapolation'!$I410,2)</f>
        <v>3.88</v>
      </c>
      <c r="AC410" s="13">
        <f>ROUND(AVERAGE(Zinsswaps!AC327:AC410)+'iBoxx Extrapolation'!$I410,2)</f>
        <v>3.87</v>
      </c>
      <c r="AD410" s="13">
        <f>ROUND(AVERAGE(Zinsswaps!AD327:AD410)+'iBoxx Extrapolation'!$I410,2)</f>
        <v>3.86</v>
      </c>
      <c r="AE410" s="13">
        <f>ROUND(AVERAGE(Zinsswaps!AE327:AE410)+'iBoxx Extrapolation'!$I410,2)</f>
        <v>3.86</v>
      </c>
      <c r="AF410" s="13">
        <f>ROUND(AVERAGE(Zinsswaps!AF327:AF410)+'iBoxx Extrapolation'!$I410,2)</f>
        <v>3.84</v>
      </c>
      <c r="AG410" s="13">
        <f>ROUND(AVERAGE(Zinsswaps!AG327:AG410)+'iBoxx Extrapolation'!$I410,2)</f>
        <v>3.82</v>
      </c>
      <c r="AH410" s="13">
        <f>ROUND(AVERAGE(Zinsswaps!AH327:AH410)+'iBoxx Extrapolation'!$I410,2)</f>
        <v>3.81</v>
      </c>
      <c r="AI410" s="13">
        <f>ROUND(AVERAGE(Zinsswaps!AI327:AI410)+'iBoxx Extrapolation'!$I410,2)</f>
        <v>3.79</v>
      </c>
      <c r="AJ410" s="13">
        <f>ROUND(AVERAGE(Zinsswaps!AJ327:AJ410)+'iBoxx Extrapolation'!$I410,2)</f>
        <v>3.78</v>
      </c>
      <c r="AK410" s="13">
        <f>ROUND(AVERAGE(Zinsswaps!AK327:AK410)+'iBoxx Extrapolation'!$I410,2)</f>
        <v>3.77</v>
      </c>
      <c r="AL410" s="13">
        <f>ROUND(AVERAGE(Zinsswaps!AL327:AL410)+'iBoxx Extrapolation'!$I410,2)</f>
        <v>3.76</v>
      </c>
      <c r="AM410" s="13">
        <f>ROUND(AVERAGE(Zinsswaps!AM327:AM410)+'iBoxx Extrapolation'!$I410,2)</f>
        <v>3.75</v>
      </c>
      <c r="AN410" s="13">
        <f>ROUND(AVERAGE(Zinsswaps!AN327:AN410)+'iBoxx Extrapolation'!$I410,2)</f>
        <v>3.74</v>
      </c>
      <c r="AO410" s="13">
        <f>ROUND(AVERAGE(Zinsswaps!AO327:AO410)+'iBoxx Extrapolation'!$I410,2)</f>
        <v>3.73</v>
      </c>
      <c r="AP410" s="13">
        <f>ROUND(AVERAGE(Zinsswaps!AP327:AP410)+'iBoxx Extrapolation'!$I410,2)</f>
        <v>3.7</v>
      </c>
      <c r="AQ410" s="13">
        <f>ROUND(AVERAGE(Zinsswaps!AQ327:AQ410)+'iBoxx Extrapolation'!$I410,2)</f>
        <v>3.68</v>
      </c>
      <c r="AR410" s="13">
        <f>ROUND(AVERAGE(Zinsswaps!AR327:AR410)+'iBoxx Extrapolation'!$I410,2)</f>
        <v>3.66</v>
      </c>
      <c r="AS410" s="13">
        <f>ROUND(AVERAGE(Zinsswaps!AS327:AS410)+'iBoxx Extrapolation'!$I410,2)</f>
        <v>3.64</v>
      </c>
      <c r="AT410" s="13">
        <f>ROUND(AVERAGE(Zinsswaps!AT327:AT410)+'iBoxx Extrapolation'!$I410,2)</f>
        <v>3.62</v>
      </c>
      <c r="AU410" s="13">
        <f>ROUND(AVERAGE(Zinsswaps!AU327:AU410)+'iBoxx Extrapolation'!$I410,2)</f>
        <v>3.61</v>
      </c>
      <c r="AV410" s="13">
        <f>ROUND(AVERAGE(Zinsswaps!AV327:AV410)+'iBoxx Extrapolation'!$I410,2)</f>
        <v>3.59</v>
      </c>
      <c r="AW410" s="13">
        <f>ROUND(AVERAGE(Zinsswaps!AW327:AW410)+'iBoxx Extrapolation'!$I410,2)</f>
        <v>3.57</v>
      </c>
      <c r="AX410" s="13">
        <f>ROUND(AVERAGE(Zinsswaps!AX327:AX410)+'iBoxx Extrapolation'!$I410,2)</f>
        <v>3.56</v>
      </c>
      <c r="AY410" s="13">
        <f>ROUND(AVERAGE(Zinsswaps!AY327:AY410)+'iBoxx Extrapolation'!$I410,2)</f>
        <v>3.54</v>
      </c>
    </row>
    <row r="411" spans="1:51" s="16" customFormat="1" x14ac:dyDescent="0.2">
      <c r="A411" s="12">
        <v>49734</v>
      </c>
      <c r="B411" s="13">
        <f>ROUND(AVERAGE(Zinsswaps!B328:B411)+'iBoxx Extrapolation'!$I411,2)</f>
        <v>2.99</v>
      </c>
      <c r="C411" s="13">
        <f>ROUND(AVERAGE(Zinsswaps!C328:C411)+'iBoxx Extrapolation'!$I411,2)</f>
        <v>3</v>
      </c>
      <c r="D411" s="13">
        <f>ROUND(AVERAGE(Zinsswaps!D328:D411)+'iBoxx Extrapolation'!$I411,2)</f>
        <v>3.05</v>
      </c>
      <c r="E411" s="13">
        <f>ROUND(AVERAGE(Zinsswaps!E328:E411)+'iBoxx Extrapolation'!$I411,2)</f>
        <v>3.12</v>
      </c>
      <c r="F411" s="13">
        <f>ROUND(AVERAGE(Zinsswaps!F328:F411)+'iBoxx Extrapolation'!$I411,2)</f>
        <v>3.19</v>
      </c>
      <c r="G411" s="13">
        <f>ROUND(AVERAGE(Zinsswaps!G328:G411)+'iBoxx Extrapolation'!$I411,2)</f>
        <v>3.27</v>
      </c>
      <c r="H411" s="13">
        <f>ROUND(AVERAGE(Zinsswaps!H328:H411)+'iBoxx Extrapolation'!$I411,2)</f>
        <v>3.34</v>
      </c>
      <c r="I411" s="13">
        <f>ROUND(AVERAGE(Zinsswaps!I328:I411)+'iBoxx Extrapolation'!$I411,2)</f>
        <v>3.41</v>
      </c>
      <c r="J411" s="13">
        <f>ROUND(AVERAGE(Zinsswaps!J328:J411)+'iBoxx Extrapolation'!$I411,2)</f>
        <v>3.48</v>
      </c>
      <c r="K411" s="13">
        <f>ROUND(AVERAGE(Zinsswaps!K328:K411)+'iBoxx Extrapolation'!$I411,2)</f>
        <v>3.54</v>
      </c>
      <c r="L411" s="13">
        <f>ROUND(AVERAGE(Zinsswaps!L328:L411)+'iBoxx Extrapolation'!$I411,2)</f>
        <v>3.6</v>
      </c>
      <c r="M411" s="13">
        <f>ROUND(AVERAGE(Zinsswaps!M328:M411)+'iBoxx Extrapolation'!$I411,2)</f>
        <v>3.65</v>
      </c>
      <c r="N411" s="13">
        <f>ROUND(AVERAGE(Zinsswaps!N328:N411)+'iBoxx Extrapolation'!$I411,2)</f>
        <v>3.7</v>
      </c>
      <c r="O411" s="13">
        <f>ROUND(AVERAGE(Zinsswaps!O328:O411)+'iBoxx Extrapolation'!$I411,2)</f>
        <v>3.75</v>
      </c>
      <c r="P411" s="13">
        <f>ROUND(AVERAGE(Zinsswaps!P328:P411)+'iBoxx Extrapolation'!$I411,2)</f>
        <v>3.78</v>
      </c>
      <c r="Q411" s="13">
        <f>ROUND(AVERAGE(Zinsswaps!Q328:Q411)+'iBoxx Extrapolation'!$I411,2)</f>
        <v>3.81</v>
      </c>
      <c r="R411" s="13">
        <f>ROUND(AVERAGE(Zinsswaps!R328:R411)+'iBoxx Extrapolation'!$I411,2)</f>
        <v>3.83</v>
      </c>
      <c r="S411" s="13">
        <f>ROUND(AVERAGE(Zinsswaps!S328:S411)+'iBoxx Extrapolation'!$I411,2)</f>
        <v>3.85</v>
      </c>
      <c r="T411" s="13">
        <f>ROUND(AVERAGE(Zinsswaps!T328:T411)+'iBoxx Extrapolation'!$I411,2)</f>
        <v>3.87</v>
      </c>
      <c r="U411" s="13">
        <f>ROUND(AVERAGE(Zinsswaps!U328:U411)+'iBoxx Extrapolation'!$I411,2)</f>
        <v>3.89</v>
      </c>
      <c r="V411" s="13">
        <f>ROUND(AVERAGE(Zinsswaps!V328:V411)+'iBoxx Extrapolation'!$I411,2)</f>
        <v>3.89</v>
      </c>
      <c r="W411" s="13">
        <f>ROUND(AVERAGE(Zinsswaps!W328:W411)+'iBoxx Extrapolation'!$I411,2)</f>
        <v>3.89</v>
      </c>
      <c r="X411" s="13">
        <f>ROUND(AVERAGE(Zinsswaps!X328:X411)+'iBoxx Extrapolation'!$I411,2)</f>
        <v>3.89</v>
      </c>
      <c r="Y411" s="13">
        <f>ROUND(AVERAGE(Zinsswaps!Y328:Y411)+'iBoxx Extrapolation'!$I411,2)</f>
        <v>3.89</v>
      </c>
      <c r="Z411" s="13">
        <f>ROUND(AVERAGE(Zinsswaps!Z328:Z411)+'iBoxx Extrapolation'!$I411,2)</f>
        <v>3.89</v>
      </c>
      <c r="AA411" s="13">
        <f>ROUND(AVERAGE(Zinsswaps!AA328:AA411)+'iBoxx Extrapolation'!$I411,2)</f>
        <v>3.88</v>
      </c>
      <c r="AB411" s="13">
        <f>ROUND(AVERAGE(Zinsswaps!AB328:AB411)+'iBoxx Extrapolation'!$I411,2)</f>
        <v>3.88</v>
      </c>
      <c r="AC411" s="13">
        <f>ROUND(AVERAGE(Zinsswaps!AC328:AC411)+'iBoxx Extrapolation'!$I411,2)</f>
        <v>3.87</v>
      </c>
      <c r="AD411" s="13">
        <f>ROUND(AVERAGE(Zinsswaps!AD328:AD411)+'iBoxx Extrapolation'!$I411,2)</f>
        <v>3.86</v>
      </c>
      <c r="AE411" s="13">
        <f>ROUND(AVERAGE(Zinsswaps!AE328:AE411)+'iBoxx Extrapolation'!$I411,2)</f>
        <v>3.86</v>
      </c>
      <c r="AF411" s="13">
        <f>ROUND(AVERAGE(Zinsswaps!AF328:AF411)+'iBoxx Extrapolation'!$I411,2)</f>
        <v>3.84</v>
      </c>
      <c r="AG411" s="13">
        <f>ROUND(AVERAGE(Zinsswaps!AG328:AG411)+'iBoxx Extrapolation'!$I411,2)</f>
        <v>3.82</v>
      </c>
      <c r="AH411" s="13">
        <f>ROUND(AVERAGE(Zinsswaps!AH328:AH411)+'iBoxx Extrapolation'!$I411,2)</f>
        <v>3.81</v>
      </c>
      <c r="AI411" s="13">
        <f>ROUND(AVERAGE(Zinsswaps!AI328:AI411)+'iBoxx Extrapolation'!$I411,2)</f>
        <v>3.79</v>
      </c>
      <c r="AJ411" s="13">
        <f>ROUND(AVERAGE(Zinsswaps!AJ328:AJ411)+'iBoxx Extrapolation'!$I411,2)</f>
        <v>3.78</v>
      </c>
      <c r="AK411" s="13">
        <f>ROUND(AVERAGE(Zinsswaps!AK328:AK411)+'iBoxx Extrapolation'!$I411,2)</f>
        <v>3.77</v>
      </c>
      <c r="AL411" s="13">
        <f>ROUND(AVERAGE(Zinsswaps!AL328:AL411)+'iBoxx Extrapolation'!$I411,2)</f>
        <v>3.76</v>
      </c>
      <c r="AM411" s="13">
        <f>ROUND(AVERAGE(Zinsswaps!AM328:AM411)+'iBoxx Extrapolation'!$I411,2)</f>
        <v>3.75</v>
      </c>
      <c r="AN411" s="13">
        <f>ROUND(AVERAGE(Zinsswaps!AN328:AN411)+'iBoxx Extrapolation'!$I411,2)</f>
        <v>3.74</v>
      </c>
      <c r="AO411" s="13">
        <f>ROUND(AVERAGE(Zinsswaps!AO328:AO411)+'iBoxx Extrapolation'!$I411,2)</f>
        <v>3.73</v>
      </c>
      <c r="AP411" s="13">
        <f>ROUND(AVERAGE(Zinsswaps!AP328:AP411)+'iBoxx Extrapolation'!$I411,2)</f>
        <v>3.7</v>
      </c>
      <c r="AQ411" s="13">
        <f>ROUND(AVERAGE(Zinsswaps!AQ328:AQ411)+'iBoxx Extrapolation'!$I411,2)</f>
        <v>3.68</v>
      </c>
      <c r="AR411" s="13">
        <f>ROUND(AVERAGE(Zinsswaps!AR328:AR411)+'iBoxx Extrapolation'!$I411,2)</f>
        <v>3.66</v>
      </c>
      <c r="AS411" s="13">
        <f>ROUND(AVERAGE(Zinsswaps!AS328:AS411)+'iBoxx Extrapolation'!$I411,2)</f>
        <v>3.64</v>
      </c>
      <c r="AT411" s="13">
        <f>ROUND(AVERAGE(Zinsswaps!AT328:AT411)+'iBoxx Extrapolation'!$I411,2)</f>
        <v>3.62</v>
      </c>
      <c r="AU411" s="13">
        <f>ROUND(AVERAGE(Zinsswaps!AU328:AU411)+'iBoxx Extrapolation'!$I411,2)</f>
        <v>3.61</v>
      </c>
      <c r="AV411" s="13">
        <f>ROUND(AVERAGE(Zinsswaps!AV328:AV411)+'iBoxx Extrapolation'!$I411,2)</f>
        <v>3.59</v>
      </c>
      <c r="AW411" s="13">
        <f>ROUND(AVERAGE(Zinsswaps!AW328:AW411)+'iBoxx Extrapolation'!$I411,2)</f>
        <v>3.57</v>
      </c>
      <c r="AX411" s="13">
        <f>ROUND(AVERAGE(Zinsswaps!AX328:AX411)+'iBoxx Extrapolation'!$I411,2)</f>
        <v>3.56</v>
      </c>
      <c r="AY411" s="13">
        <f>ROUND(AVERAGE(Zinsswaps!AY328:AY411)+'iBoxx Extrapolation'!$I411,2)</f>
        <v>3.54</v>
      </c>
    </row>
    <row r="412" spans="1:51" s="16" customFormat="1" x14ac:dyDescent="0.2">
      <c r="A412" s="12">
        <v>49765</v>
      </c>
      <c r="B412" s="13">
        <f>ROUND(AVERAGE(Zinsswaps!B329:B412)+'iBoxx Extrapolation'!$I412,2)</f>
        <v>2.99</v>
      </c>
      <c r="C412" s="13">
        <f>ROUND(AVERAGE(Zinsswaps!C329:C412)+'iBoxx Extrapolation'!$I412,2)</f>
        <v>3</v>
      </c>
      <c r="D412" s="13">
        <f>ROUND(AVERAGE(Zinsswaps!D329:D412)+'iBoxx Extrapolation'!$I412,2)</f>
        <v>3.05</v>
      </c>
      <c r="E412" s="13">
        <f>ROUND(AVERAGE(Zinsswaps!E329:E412)+'iBoxx Extrapolation'!$I412,2)</f>
        <v>3.12</v>
      </c>
      <c r="F412" s="13">
        <f>ROUND(AVERAGE(Zinsswaps!F329:F412)+'iBoxx Extrapolation'!$I412,2)</f>
        <v>3.19</v>
      </c>
      <c r="G412" s="13">
        <f>ROUND(AVERAGE(Zinsswaps!G329:G412)+'iBoxx Extrapolation'!$I412,2)</f>
        <v>3.27</v>
      </c>
      <c r="H412" s="13">
        <f>ROUND(AVERAGE(Zinsswaps!H329:H412)+'iBoxx Extrapolation'!$I412,2)</f>
        <v>3.34</v>
      </c>
      <c r="I412" s="13">
        <f>ROUND(AVERAGE(Zinsswaps!I329:I412)+'iBoxx Extrapolation'!$I412,2)</f>
        <v>3.41</v>
      </c>
      <c r="J412" s="13">
        <f>ROUND(AVERAGE(Zinsswaps!J329:J412)+'iBoxx Extrapolation'!$I412,2)</f>
        <v>3.48</v>
      </c>
      <c r="K412" s="13">
        <f>ROUND(AVERAGE(Zinsswaps!K329:K412)+'iBoxx Extrapolation'!$I412,2)</f>
        <v>3.54</v>
      </c>
      <c r="L412" s="13">
        <f>ROUND(AVERAGE(Zinsswaps!L329:L412)+'iBoxx Extrapolation'!$I412,2)</f>
        <v>3.6</v>
      </c>
      <c r="M412" s="13">
        <f>ROUND(AVERAGE(Zinsswaps!M329:M412)+'iBoxx Extrapolation'!$I412,2)</f>
        <v>3.65</v>
      </c>
      <c r="N412" s="13">
        <f>ROUND(AVERAGE(Zinsswaps!N329:N412)+'iBoxx Extrapolation'!$I412,2)</f>
        <v>3.7</v>
      </c>
      <c r="O412" s="13">
        <f>ROUND(AVERAGE(Zinsswaps!O329:O412)+'iBoxx Extrapolation'!$I412,2)</f>
        <v>3.75</v>
      </c>
      <c r="P412" s="13">
        <f>ROUND(AVERAGE(Zinsswaps!P329:P412)+'iBoxx Extrapolation'!$I412,2)</f>
        <v>3.78</v>
      </c>
      <c r="Q412" s="13">
        <f>ROUND(AVERAGE(Zinsswaps!Q329:Q412)+'iBoxx Extrapolation'!$I412,2)</f>
        <v>3.81</v>
      </c>
      <c r="R412" s="13">
        <f>ROUND(AVERAGE(Zinsswaps!R329:R412)+'iBoxx Extrapolation'!$I412,2)</f>
        <v>3.83</v>
      </c>
      <c r="S412" s="13">
        <f>ROUND(AVERAGE(Zinsswaps!S329:S412)+'iBoxx Extrapolation'!$I412,2)</f>
        <v>3.85</v>
      </c>
      <c r="T412" s="13">
        <f>ROUND(AVERAGE(Zinsswaps!T329:T412)+'iBoxx Extrapolation'!$I412,2)</f>
        <v>3.87</v>
      </c>
      <c r="U412" s="13">
        <f>ROUND(AVERAGE(Zinsswaps!U329:U412)+'iBoxx Extrapolation'!$I412,2)</f>
        <v>3.89</v>
      </c>
      <c r="V412" s="13">
        <f>ROUND(AVERAGE(Zinsswaps!V329:V412)+'iBoxx Extrapolation'!$I412,2)</f>
        <v>3.89</v>
      </c>
      <c r="W412" s="13">
        <f>ROUND(AVERAGE(Zinsswaps!W329:W412)+'iBoxx Extrapolation'!$I412,2)</f>
        <v>3.89</v>
      </c>
      <c r="X412" s="13">
        <f>ROUND(AVERAGE(Zinsswaps!X329:X412)+'iBoxx Extrapolation'!$I412,2)</f>
        <v>3.89</v>
      </c>
      <c r="Y412" s="13">
        <f>ROUND(AVERAGE(Zinsswaps!Y329:Y412)+'iBoxx Extrapolation'!$I412,2)</f>
        <v>3.89</v>
      </c>
      <c r="Z412" s="13">
        <f>ROUND(AVERAGE(Zinsswaps!Z329:Z412)+'iBoxx Extrapolation'!$I412,2)</f>
        <v>3.89</v>
      </c>
      <c r="AA412" s="13">
        <f>ROUND(AVERAGE(Zinsswaps!AA329:AA412)+'iBoxx Extrapolation'!$I412,2)</f>
        <v>3.88</v>
      </c>
      <c r="AB412" s="13">
        <f>ROUND(AVERAGE(Zinsswaps!AB329:AB412)+'iBoxx Extrapolation'!$I412,2)</f>
        <v>3.88</v>
      </c>
      <c r="AC412" s="13">
        <f>ROUND(AVERAGE(Zinsswaps!AC329:AC412)+'iBoxx Extrapolation'!$I412,2)</f>
        <v>3.87</v>
      </c>
      <c r="AD412" s="13">
        <f>ROUND(AVERAGE(Zinsswaps!AD329:AD412)+'iBoxx Extrapolation'!$I412,2)</f>
        <v>3.86</v>
      </c>
      <c r="AE412" s="13">
        <f>ROUND(AVERAGE(Zinsswaps!AE329:AE412)+'iBoxx Extrapolation'!$I412,2)</f>
        <v>3.86</v>
      </c>
      <c r="AF412" s="13">
        <f>ROUND(AVERAGE(Zinsswaps!AF329:AF412)+'iBoxx Extrapolation'!$I412,2)</f>
        <v>3.84</v>
      </c>
      <c r="AG412" s="13">
        <f>ROUND(AVERAGE(Zinsswaps!AG329:AG412)+'iBoxx Extrapolation'!$I412,2)</f>
        <v>3.82</v>
      </c>
      <c r="AH412" s="13">
        <f>ROUND(AVERAGE(Zinsswaps!AH329:AH412)+'iBoxx Extrapolation'!$I412,2)</f>
        <v>3.81</v>
      </c>
      <c r="AI412" s="13">
        <f>ROUND(AVERAGE(Zinsswaps!AI329:AI412)+'iBoxx Extrapolation'!$I412,2)</f>
        <v>3.79</v>
      </c>
      <c r="AJ412" s="13">
        <f>ROUND(AVERAGE(Zinsswaps!AJ329:AJ412)+'iBoxx Extrapolation'!$I412,2)</f>
        <v>3.78</v>
      </c>
      <c r="AK412" s="13">
        <f>ROUND(AVERAGE(Zinsswaps!AK329:AK412)+'iBoxx Extrapolation'!$I412,2)</f>
        <v>3.77</v>
      </c>
      <c r="AL412" s="13">
        <f>ROUND(AVERAGE(Zinsswaps!AL329:AL412)+'iBoxx Extrapolation'!$I412,2)</f>
        <v>3.76</v>
      </c>
      <c r="AM412" s="13">
        <f>ROUND(AVERAGE(Zinsswaps!AM329:AM412)+'iBoxx Extrapolation'!$I412,2)</f>
        <v>3.75</v>
      </c>
      <c r="AN412" s="13">
        <f>ROUND(AVERAGE(Zinsswaps!AN329:AN412)+'iBoxx Extrapolation'!$I412,2)</f>
        <v>3.74</v>
      </c>
      <c r="AO412" s="13">
        <f>ROUND(AVERAGE(Zinsswaps!AO329:AO412)+'iBoxx Extrapolation'!$I412,2)</f>
        <v>3.73</v>
      </c>
      <c r="AP412" s="13">
        <f>ROUND(AVERAGE(Zinsswaps!AP329:AP412)+'iBoxx Extrapolation'!$I412,2)</f>
        <v>3.7</v>
      </c>
      <c r="AQ412" s="13">
        <f>ROUND(AVERAGE(Zinsswaps!AQ329:AQ412)+'iBoxx Extrapolation'!$I412,2)</f>
        <v>3.68</v>
      </c>
      <c r="AR412" s="13">
        <f>ROUND(AVERAGE(Zinsswaps!AR329:AR412)+'iBoxx Extrapolation'!$I412,2)</f>
        <v>3.66</v>
      </c>
      <c r="AS412" s="13">
        <f>ROUND(AVERAGE(Zinsswaps!AS329:AS412)+'iBoxx Extrapolation'!$I412,2)</f>
        <v>3.64</v>
      </c>
      <c r="AT412" s="13">
        <f>ROUND(AVERAGE(Zinsswaps!AT329:AT412)+'iBoxx Extrapolation'!$I412,2)</f>
        <v>3.62</v>
      </c>
      <c r="AU412" s="13">
        <f>ROUND(AVERAGE(Zinsswaps!AU329:AU412)+'iBoxx Extrapolation'!$I412,2)</f>
        <v>3.61</v>
      </c>
      <c r="AV412" s="13">
        <f>ROUND(AVERAGE(Zinsswaps!AV329:AV412)+'iBoxx Extrapolation'!$I412,2)</f>
        <v>3.59</v>
      </c>
      <c r="AW412" s="13">
        <f>ROUND(AVERAGE(Zinsswaps!AW329:AW412)+'iBoxx Extrapolation'!$I412,2)</f>
        <v>3.57</v>
      </c>
      <c r="AX412" s="13">
        <f>ROUND(AVERAGE(Zinsswaps!AX329:AX412)+'iBoxx Extrapolation'!$I412,2)</f>
        <v>3.56</v>
      </c>
      <c r="AY412" s="13">
        <f>ROUND(AVERAGE(Zinsswaps!AY329:AY412)+'iBoxx Extrapolation'!$I412,2)</f>
        <v>3.54</v>
      </c>
    </row>
    <row r="413" spans="1:51" s="16" customFormat="1" x14ac:dyDescent="0.2">
      <c r="A413" s="12">
        <v>49795</v>
      </c>
      <c r="B413" s="13">
        <f>ROUND(AVERAGE(Zinsswaps!B330:B413)+'iBoxx Extrapolation'!$I413,2)</f>
        <v>2.99</v>
      </c>
      <c r="C413" s="13">
        <f>ROUND(AVERAGE(Zinsswaps!C330:C413)+'iBoxx Extrapolation'!$I413,2)</f>
        <v>3</v>
      </c>
      <c r="D413" s="13">
        <f>ROUND(AVERAGE(Zinsswaps!D330:D413)+'iBoxx Extrapolation'!$I413,2)</f>
        <v>3.05</v>
      </c>
      <c r="E413" s="13">
        <f>ROUND(AVERAGE(Zinsswaps!E330:E413)+'iBoxx Extrapolation'!$I413,2)</f>
        <v>3.12</v>
      </c>
      <c r="F413" s="13">
        <f>ROUND(AVERAGE(Zinsswaps!F330:F413)+'iBoxx Extrapolation'!$I413,2)</f>
        <v>3.19</v>
      </c>
      <c r="G413" s="13">
        <f>ROUND(AVERAGE(Zinsswaps!G330:G413)+'iBoxx Extrapolation'!$I413,2)</f>
        <v>3.27</v>
      </c>
      <c r="H413" s="13">
        <f>ROUND(AVERAGE(Zinsswaps!H330:H413)+'iBoxx Extrapolation'!$I413,2)</f>
        <v>3.34</v>
      </c>
      <c r="I413" s="13">
        <f>ROUND(AVERAGE(Zinsswaps!I330:I413)+'iBoxx Extrapolation'!$I413,2)</f>
        <v>3.41</v>
      </c>
      <c r="J413" s="13">
        <f>ROUND(AVERAGE(Zinsswaps!J330:J413)+'iBoxx Extrapolation'!$I413,2)</f>
        <v>3.48</v>
      </c>
      <c r="K413" s="13">
        <f>ROUND(AVERAGE(Zinsswaps!K330:K413)+'iBoxx Extrapolation'!$I413,2)</f>
        <v>3.54</v>
      </c>
      <c r="L413" s="13">
        <f>ROUND(AVERAGE(Zinsswaps!L330:L413)+'iBoxx Extrapolation'!$I413,2)</f>
        <v>3.6</v>
      </c>
      <c r="M413" s="13">
        <f>ROUND(AVERAGE(Zinsswaps!M330:M413)+'iBoxx Extrapolation'!$I413,2)</f>
        <v>3.65</v>
      </c>
      <c r="N413" s="13">
        <f>ROUND(AVERAGE(Zinsswaps!N330:N413)+'iBoxx Extrapolation'!$I413,2)</f>
        <v>3.7</v>
      </c>
      <c r="O413" s="13">
        <f>ROUND(AVERAGE(Zinsswaps!O330:O413)+'iBoxx Extrapolation'!$I413,2)</f>
        <v>3.75</v>
      </c>
      <c r="P413" s="13">
        <f>ROUND(AVERAGE(Zinsswaps!P330:P413)+'iBoxx Extrapolation'!$I413,2)</f>
        <v>3.78</v>
      </c>
      <c r="Q413" s="13">
        <f>ROUND(AVERAGE(Zinsswaps!Q330:Q413)+'iBoxx Extrapolation'!$I413,2)</f>
        <v>3.81</v>
      </c>
      <c r="R413" s="13">
        <f>ROUND(AVERAGE(Zinsswaps!R330:R413)+'iBoxx Extrapolation'!$I413,2)</f>
        <v>3.83</v>
      </c>
      <c r="S413" s="13">
        <f>ROUND(AVERAGE(Zinsswaps!S330:S413)+'iBoxx Extrapolation'!$I413,2)</f>
        <v>3.85</v>
      </c>
      <c r="T413" s="13">
        <f>ROUND(AVERAGE(Zinsswaps!T330:T413)+'iBoxx Extrapolation'!$I413,2)</f>
        <v>3.87</v>
      </c>
      <c r="U413" s="13">
        <f>ROUND(AVERAGE(Zinsswaps!U330:U413)+'iBoxx Extrapolation'!$I413,2)</f>
        <v>3.89</v>
      </c>
      <c r="V413" s="13">
        <f>ROUND(AVERAGE(Zinsswaps!V330:V413)+'iBoxx Extrapolation'!$I413,2)</f>
        <v>3.89</v>
      </c>
      <c r="W413" s="13">
        <f>ROUND(AVERAGE(Zinsswaps!W330:W413)+'iBoxx Extrapolation'!$I413,2)</f>
        <v>3.89</v>
      </c>
      <c r="X413" s="13">
        <f>ROUND(AVERAGE(Zinsswaps!X330:X413)+'iBoxx Extrapolation'!$I413,2)</f>
        <v>3.89</v>
      </c>
      <c r="Y413" s="13">
        <f>ROUND(AVERAGE(Zinsswaps!Y330:Y413)+'iBoxx Extrapolation'!$I413,2)</f>
        <v>3.89</v>
      </c>
      <c r="Z413" s="13">
        <f>ROUND(AVERAGE(Zinsswaps!Z330:Z413)+'iBoxx Extrapolation'!$I413,2)</f>
        <v>3.89</v>
      </c>
      <c r="AA413" s="13">
        <f>ROUND(AVERAGE(Zinsswaps!AA330:AA413)+'iBoxx Extrapolation'!$I413,2)</f>
        <v>3.88</v>
      </c>
      <c r="AB413" s="13">
        <f>ROUND(AVERAGE(Zinsswaps!AB330:AB413)+'iBoxx Extrapolation'!$I413,2)</f>
        <v>3.88</v>
      </c>
      <c r="AC413" s="13">
        <f>ROUND(AVERAGE(Zinsswaps!AC330:AC413)+'iBoxx Extrapolation'!$I413,2)</f>
        <v>3.87</v>
      </c>
      <c r="AD413" s="13">
        <f>ROUND(AVERAGE(Zinsswaps!AD330:AD413)+'iBoxx Extrapolation'!$I413,2)</f>
        <v>3.86</v>
      </c>
      <c r="AE413" s="13">
        <f>ROUND(AVERAGE(Zinsswaps!AE330:AE413)+'iBoxx Extrapolation'!$I413,2)</f>
        <v>3.86</v>
      </c>
      <c r="AF413" s="13">
        <f>ROUND(AVERAGE(Zinsswaps!AF330:AF413)+'iBoxx Extrapolation'!$I413,2)</f>
        <v>3.84</v>
      </c>
      <c r="AG413" s="13">
        <f>ROUND(AVERAGE(Zinsswaps!AG330:AG413)+'iBoxx Extrapolation'!$I413,2)</f>
        <v>3.82</v>
      </c>
      <c r="AH413" s="13">
        <f>ROUND(AVERAGE(Zinsswaps!AH330:AH413)+'iBoxx Extrapolation'!$I413,2)</f>
        <v>3.81</v>
      </c>
      <c r="AI413" s="13">
        <f>ROUND(AVERAGE(Zinsswaps!AI330:AI413)+'iBoxx Extrapolation'!$I413,2)</f>
        <v>3.79</v>
      </c>
      <c r="AJ413" s="13">
        <f>ROUND(AVERAGE(Zinsswaps!AJ330:AJ413)+'iBoxx Extrapolation'!$I413,2)</f>
        <v>3.78</v>
      </c>
      <c r="AK413" s="13">
        <f>ROUND(AVERAGE(Zinsswaps!AK330:AK413)+'iBoxx Extrapolation'!$I413,2)</f>
        <v>3.77</v>
      </c>
      <c r="AL413" s="13">
        <f>ROUND(AVERAGE(Zinsswaps!AL330:AL413)+'iBoxx Extrapolation'!$I413,2)</f>
        <v>3.76</v>
      </c>
      <c r="AM413" s="13">
        <f>ROUND(AVERAGE(Zinsswaps!AM330:AM413)+'iBoxx Extrapolation'!$I413,2)</f>
        <v>3.75</v>
      </c>
      <c r="AN413" s="13">
        <f>ROUND(AVERAGE(Zinsswaps!AN330:AN413)+'iBoxx Extrapolation'!$I413,2)</f>
        <v>3.74</v>
      </c>
      <c r="AO413" s="13">
        <f>ROUND(AVERAGE(Zinsswaps!AO330:AO413)+'iBoxx Extrapolation'!$I413,2)</f>
        <v>3.73</v>
      </c>
      <c r="AP413" s="13">
        <f>ROUND(AVERAGE(Zinsswaps!AP330:AP413)+'iBoxx Extrapolation'!$I413,2)</f>
        <v>3.7</v>
      </c>
      <c r="AQ413" s="13">
        <f>ROUND(AVERAGE(Zinsswaps!AQ330:AQ413)+'iBoxx Extrapolation'!$I413,2)</f>
        <v>3.68</v>
      </c>
      <c r="AR413" s="13">
        <f>ROUND(AVERAGE(Zinsswaps!AR330:AR413)+'iBoxx Extrapolation'!$I413,2)</f>
        <v>3.66</v>
      </c>
      <c r="AS413" s="13">
        <f>ROUND(AVERAGE(Zinsswaps!AS330:AS413)+'iBoxx Extrapolation'!$I413,2)</f>
        <v>3.64</v>
      </c>
      <c r="AT413" s="13">
        <f>ROUND(AVERAGE(Zinsswaps!AT330:AT413)+'iBoxx Extrapolation'!$I413,2)</f>
        <v>3.62</v>
      </c>
      <c r="AU413" s="13">
        <f>ROUND(AVERAGE(Zinsswaps!AU330:AU413)+'iBoxx Extrapolation'!$I413,2)</f>
        <v>3.61</v>
      </c>
      <c r="AV413" s="13">
        <f>ROUND(AVERAGE(Zinsswaps!AV330:AV413)+'iBoxx Extrapolation'!$I413,2)</f>
        <v>3.59</v>
      </c>
      <c r="AW413" s="13">
        <f>ROUND(AVERAGE(Zinsswaps!AW330:AW413)+'iBoxx Extrapolation'!$I413,2)</f>
        <v>3.57</v>
      </c>
      <c r="AX413" s="13">
        <f>ROUND(AVERAGE(Zinsswaps!AX330:AX413)+'iBoxx Extrapolation'!$I413,2)</f>
        <v>3.56</v>
      </c>
      <c r="AY413" s="13">
        <f>ROUND(AVERAGE(Zinsswaps!AY330:AY413)+'iBoxx Extrapolation'!$I413,2)</f>
        <v>3.54</v>
      </c>
    </row>
    <row r="414" spans="1:51" s="16" customFormat="1" x14ac:dyDescent="0.2">
      <c r="A414" s="12">
        <v>49826</v>
      </c>
      <c r="B414" s="13">
        <f>ROUND(AVERAGE(Zinsswaps!B331:B414)+'iBoxx Extrapolation'!$I414,2)</f>
        <v>2.99</v>
      </c>
      <c r="C414" s="13">
        <f>ROUND(AVERAGE(Zinsswaps!C331:C414)+'iBoxx Extrapolation'!$I414,2)</f>
        <v>3</v>
      </c>
      <c r="D414" s="13">
        <f>ROUND(AVERAGE(Zinsswaps!D331:D414)+'iBoxx Extrapolation'!$I414,2)</f>
        <v>3.05</v>
      </c>
      <c r="E414" s="13">
        <f>ROUND(AVERAGE(Zinsswaps!E331:E414)+'iBoxx Extrapolation'!$I414,2)</f>
        <v>3.12</v>
      </c>
      <c r="F414" s="13">
        <f>ROUND(AVERAGE(Zinsswaps!F331:F414)+'iBoxx Extrapolation'!$I414,2)</f>
        <v>3.19</v>
      </c>
      <c r="G414" s="13">
        <f>ROUND(AVERAGE(Zinsswaps!G331:G414)+'iBoxx Extrapolation'!$I414,2)</f>
        <v>3.27</v>
      </c>
      <c r="H414" s="13">
        <f>ROUND(AVERAGE(Zinsswaps!H331:H414)+'iBoxx Extrapolation'!$I414,2)</f>
        <v>3.34</v>
      </c>
      <c r="I414" s="13">
        <f>ROUND(AVERAGE(Zinsswaps!I331:I414)+'iBoxx Extrapolation'!$I414,2)</f>
        <v>3.41</v>
      </c>
      <c r="J414" s="13">
        <f>ROUND(AVERAGE(Zinsswaps!J331:J414)+'iBoxx Extrapolation'!$I414,2)</f>
        <v>3.48</v>
      </c>
      <c r="K414" s="13">
        <f>ROUND(AVERAGE(Zinsswaps!K331:K414)+'iBoxx Extrapolation'!$I414,2)</f>
        <v>3.54</v>
      </c>
      <c r="L414" s="13">
        <f>ROUND(AVERAGE(Zinsswaps!L331:L414)+'iBoxx Extrapolation'!$I414,2)</f>
        <v>3.6</v>
      </c>
      <c r="M414" s="13">
        <f>ROUND(AVERAGE(Zinsswaps!M331:M414)+'iBoxx Extrapolation'!$I414,2)</f>
        <v>3.65</v>
      </c>
      <c r="N414" s="13">
        <f>ROUND(AVERAGE(Zinsswaps!N331:N414)+'iBoxx Extrapolation'!$I414,2)</f>
        <v>3.7</v>
      </c>
      <c r="O414" s="13">
        <f>ROUND(AVERAGE(Zinsswaps!O331:O414)+'iBoxx Extrapolation'!$I414,2)</f>
        <v>3.75</v>
      </c>
      <c r="P414" s="13">
        <f>ROUND(AVERAGE(Zinsswaps!P331:P414)+'iBoxx Extrapolation'!$I414,2)</f>
        <v>3.78</v>
      </c>
      <c r="Q414" s="13">
        <f>ROUND(AVERAGE(Zinsswaps!Q331:Q414)+'iBoxx Extrapolation'!$I414,2)</f>
        <v>3.81</v>
      </c>
      <c r="R414" s="13">
        <f>ROUND(AVERAGE(Zinsswaps!R331:R414)+'iBoxx Extrapolation'!$I414,2)</f>
        <v>3.83</v>
      </c>
      <c r="S414" s="13">
        <f>ROUND(AVERAGE(Zinsswaps!S331:S414)+'iBoxx Extrapolation'!$I414,2)</f>
        <v>3.85</v>
      </c>
      <c r="T414" s="13">
        <f>ROUND(AVERAGE(Zinsswaps!T331:T414)+'iBoxx Extrapolation'!$I414,2)</f>
        <v>3.87</v>
      </c>
      <c r="U414" s="13">
        <f>ROUND(AVERAGE(Zinsswaps!U331:U414)+'iBoxx Extrapolation'!$I414,2)</f>
        <v>3.89</v>
      </c>
      <c r="V414" s="13">
        <f>ROUND(AVERAGE(Zinsswaps!V331:V414)+'iBoxx Extrapolation'!$I414,2)</f>
        <v>3.89</v>
      </c>
      <c r="W414" s="13">
        <f>ROUND(AVERAGE(Zinsswaps!W331:W414)+'iBoxx Extrapolation'!$I414,2)</f>
        <v>3.89</v>
      </c>
      <c r="X414" s="13">
        <f>ROUND(AVERAGE(Zinsswaps!X331:X414)+'iBoxx Extrapolation'!$I414,2)</f>
        <v>3.89</v>
      </c>
      <c r="Y414" s="13">
        <f>ROUND(AVERAGE(Zinsswaps!Y331:Y414)+'iBoxx Extrapolation'!$I414,2)</f>
        <v>3.89</v>
      </c>
      <c r="Z414" s="13">
        <f>ROUND(AVERAGE(Zinsswaps!Z331:Z414)+'iBoxx Extrapolation'!$I414,2)</f>
        <v>3.89</v>
      </c>
      <c r="AA414" s="13">
        <f>ROUND(AVERAGE(Zinsswaps!AA331:AA414)+'iBoxx Extrapolation'!$I414,2)</f>
        <v>3.88</v>
      </c>
      <c r="AB414" s="13">
        <f>ROUND(AVERAGE(Zinsswaps!AB331:AB414)+'iBoxx Extrapolation'!$I414,2)</f>
        <v>3.88</v>
      </c>
      <c r="AC414" s="13">
        <f>ROUND(AVERAGE(Zinsswaps!AC331:AC414)+'iBoxx Extrapolation'!$I414,2)</f>
        <v>3.87</v>
      </c>
      <c r="AD414" s="13">
        <f>ROUND(AVERAGE(Zinsswaps!AD331:AD414)+'iBoxx Extrapolation'!$I414,2)</f>
        <v>3.86</v>
      </c>
      <c r="AE414" s="13">
        <f>ROUND(AVERAGE(Zinsswaps!AE331:AE414)+'iBoxx Extrapolation'!$I414,2)</f>
        <v>3.86</v>
      </c>
      <c r="AF414" s="13">
        <f>ROUND(AVERAGE(Zinsswaps!AF331:AF414)+'iBoxx Extrapolation'!$I414,2)</f>
        <v>3.84</v>
      </c>
      <c r="AG414" s="13">
        <f>ROUND(AVERAGE(Zinsswaps!AG331:AG414)+'iBoxx Extrapolation'!$I414,2)</f>
        <v>3.82</v>
      </c>
      <c r="AH414" s="13">
        <f>ROUND(AVERAGE(Zinsswaps!AH331:AH414)+'iBoxx Extrapolation'!$I414,2)</f>
        <v>3.81</v>
      </c>
      <c r="AI414" s="13">
        <f>ROUND(AVERAGE(Zinsswaps!AI331:AI414)+'iBoxx Extrapolation'!$I414,2)</f>
        <v>3.79</v>
      </c>
      <c r="AJ414" s="13">
        <f>ROUND(AVERAGE(Zinsswaps!AJ331:AJ414)+'iBoxx Extrapolation'!$I414,2)</f>
        <v>3.78</v>
      </c>
      <c r="AK414" s="13">
        <f>ROUND(AVERAGE(Zinsswaps!AK331:AK414)+'iBoxx Extrapolation'!$I414,2)</f>
        <v>3.77</v>
      </c>
      <c r="AL414" s="13">
        <f>ROUND(AVERAGE(Zinsswaps!AL331:AL414)+'iBoxx Extrapolation'!$I414,2)</f>
        <v>3.76</v>
      </c>
      <c r="AM414" s="13">
        <f>ROUND(AVERAGE(Zinsswaps!AM331:AM414)+'iBoxx Extrapolation'!$I414,2)</f>
        <v>3.75</v>
      </c>
      <c r="AN414" s="13">
        <f>ROUND(AVERAGE(Zinsswaps!AN331:AN414)+'iBoxx Extrapolation'!$I414,2)</f>
        <v>3.74</v>
      </c>
      <c r="AO414" s="13">
        <f>ROUND(AVERAGE(Zinsswaps!AO331:AO414)+'iBoxx Extrapolation'!$I414,2)</f>
        <v>3.73</v>
      </c>
      <c r="AP414" s="13">
        <f>ROUND(AVERAGE(Zinsswaps!AP331:AP414)+'iBoxx Extrapolation'!$I414,2)</f>
        <v>3.7</v>
      </c>
      <c r="AQ414" s="13">
        <f>ROUND(AVERAGE(Zinsswaps!AQ331:AQ414)+'iBoxx Extrapolation'!$I414,2)</f>
        <v>3.68</v>
      </c>
      <c r="AR414" s="13">
        <f>ROUND(AVERAGE(Zinsswaps!AR331:AR414)+'iBoxx Extrapolation'!$I414,2)</f>
        <v>3.66</v>
      </c>
      <c r="AS414" s="13">
        <f>ROUND(AVERAGE(Zinsswaps!AS331:AS414)+'iBoxx Extrapolation'!$I414,2)</f>
        <v>3.64</v>
      </c>
      <c r="AT414" s="13">
        <f>ROUND(AVERAGE(Zinsswaps!AT331:AT414)+'iBoxx Extrapolation'!$I414,2)</f>
        <v>3.62</v>
      </c>
      <c r="AU414" s="13">
        <f>ROUND(AVERAGE(Zinsswaps!AU331:AU414)+'iBoxx Extrapolation'!$I414,2)</f>
        <v>3.61</v>
      </c>
      <c r="AV414" s="13">
        <f>ROUND(AVERAGE(Zinsswaps!AV331:AV414)+'iBoxx Extrapolation'!$I414,2)</f>
        <v>3.59</v>
      </c>
      <c r="AW414" s="13">
        <f>ROUND(AVERAGE(Zinsswaps!AW331:AW414)+'iBoxx Extrapolation'!$I414,2)</f>
        <v>3.57</v>
      </c>
      <c r="AX414" s="13">
        <f>ROUND(AVERAGE(Zinsswaps!AX331:AX414)+'iBoxx Extrapolation'!$I414,2)</f>
        <v>3.56</v>
      </c>
      <c r="AY414" s="13">
        <f>ROUND(AVERAGE(Zinsswaps!AY331:AY414)+'iBoxx Extrapolation'!$I414,2)</f>
        <v>3.54</v>
      </c>
    </row>
    <row r="415" spans="1:51" s="16" customFormat="1" x14ac:dyDescent="0.2">
      <c r="A415" s="12">
        <v>49856</v>
      </c>
      <c r="B415" s="13">
        <f>ROUND(AVERAGE(Zinsswaps!B332:B415)+'iBoxx Extrapolation'!$I415,2)</f>
        <v>2.99</v>
      </c>
      <c r="C415" s="13">
        <f>ROUND(AVERAGE(Zinsswaps!C332:C415)+'iBoxx Extrapolation'!$I415,2)</f>
        <v>3</v>
      </c>
      <c r="D415" s="13">
        <f>ROUND(AVERAGE(Zinsswaps!D332:D415)+'iBoxx Extrapolation'!$I415,2)</f>
        <v>3.05</v>
      </c>
      <c r="E415" s="13">
        <f>ROUND(AVERAGE(Zinsswaps!E332:E415)+'iBoxx Extrapolation'!$I415,2)</f>
        <v>3.12</v>
      </c>
      <c r="F415" s="13">
        <f>ROUND(AVERAGE(Zinsswaps!F332:F415)+'iBoxx Extrapolation'!$I415,2)</f>
        <v>3.19</v>
      </c>
      <c r="G415" s="13">
        <f>ROUND(AVERAGE(Zinsswaps!G332:G415)+'iBoxx Extrapolation'!$I415,2)</f>
        <v>3.27</v>
      </c>
      <c r="H415" s="13">
        <f>ROUND(AVERAGE(Zinsswaps!H332:H415)+'iBoxx Extrapolation'!$I415,2)</f>
        <v>3.34</v>
      </c>
      <c r="I415" s="13">
        <f>ROUND(AVERAGE(Zinsswaps!I332:I415)+'iBoxx Extrapolation'!$I415,2)</f>
        <v>3.41</v>
      </c>
      <c r="J415" s="13">
        <f>ROUND(AVERAGE(Zinsswaps!J332:J415)+'iBoxx Extrapolation'!$I415,2)</f>
        <v>3.48</v>
      </c>
      <c r="K415" s="13">
        <f>ROUND(AVERAGE(Zinsswaps!K332:K415)+'iBoxx Extrapolation'!$I415,2)</f>
        <v>3.54</v>
      </c>
      <c r="L415" s="13">
        <f>ROUND(AVERAGE(Zinsswaps!L332:L415)+'iBoxx Extrapolation'!$I415,2)</f>
        <v>3.6</v>
      </c>
      <c r="M415" s="13">
        <f>ROUND(AVERAGE(Zinsswaps!M332:M415)+'iBoxx Extrapolation'!$I415,2)</f>
        <v>3.65</v>
      </c>
      <c r="N415" s="13">
        <f>ROUND(AVERAGE(Zinsswaps!N332:N415)+'iBoxx Extrapolation'!$I415,2)</f>
        <v>3.7</v>
      </c>
      <c r="O415" s="13">
        <f>ROUND(AVERAGE(Zinsswaps!O332:O415)+'iBoxx Extrapolation'!$I415,2)</f>
        <v>3.75</v>
      </c>
      <c r="P415" s="13">
        <f>ROUND(AVERAGE(Zinsswaps!P332:P415)+'iBoxx Extrapolation'!$I415,2)</f>
        <v>3.78</v>
      </c>
      <c r="Q415" s="13">
        <f>ROUND(AVERAGE(Zinsswaps!Q332:Q415)+'iBoxx Extrapolation'!$I415,2)</f>
        <v>3.81</v>
      </c>
      <c r="R415" s="13">
        <f>ROUND(AVERAGE(Zinsswaps!R332:R415)+'iBoxx Extrapolation'!$I415,2)</f>
        <v>3.83</v>
      </c>
      <c r="S415" s="13">
        <f>ROUND(AVERAGE(Zinsswaps!S332:S415)+'iBoxx Extrapolation'!$I415,2)</f>
        <v>3.85</v>
      </c>
      <c r="T415" s="13">
        <f>ROUND(AVERAGE(Zinsswaps!T332:T415)+'iBoxx Extrapolation'!$I415,2)</f>
        <v>3.87</v>
      </c>
      <c r="U415" s="13">
        <f>ROUND(AVERAGE(Zinsswaps!U332:U415)+'iBoxx Extrapolation'!$I415,2)</f>
        <v>3.89</v>
      </c>
      <c r="V415" s="13">
        <f>ROUND(AVERAGE(Zinsswaps!V332:V415)+'iBoxx Extrapolation'!$I415,2)</f>
        <v>3.89</v>
      </c>
      <c r="W415" s="13">
        <f>ROUND(AVERAGE(Zinsswaps!W332:W415)+'iBoxx Extrapolation'!$I415,2)</f>
        <v>3.89</v>
      </c>
      <c r="X415" s="13">
        <f>ROUND(AVERAGE(Zinsswaps!X332:X415)+'iBoxx Extrapolation'!$I415,2)</f>
        <v>3.89</v>
      </c>
      <c r="Y415" s="13">
        <f>ROUND(AVERAGE(Zinsswaps!Y332:Y415)+'iBoxx Extrapolation'!$I415,2)</f>
        <v>3.89</v>
      </c>
      <c r="Z415" s="13">
        <f>ROUND(AVERAGE(Zinsswaps!Z332:Z415)+'iBoxx Extrapolation'!$I415,2)</f>
        <v>3.89</v>
      </c>
      <c r="AA415" s="13">
        <f>ROUND(AVERAGE(Zinsswaps!AA332:AA415)+'iBoxx Extrapolation'!$I415,2)</f>
        <v>3.88</v>
      </c>
      <c r="AB415" s="13">
        <f>ROUND(AVERAGE(Zinsswaps!AB332:AB415)+'iBoxx Extrapolation'!$I415,2)</f>
        <v>3.88</v>
      </c>
      <c r="AC415" s="13">
        <f>ROUND(AVERAGE(Zinsswaps!AC332:AC415)+'iBoxx Extrapolation'!$I415,2)</f>
        <v>3.87</v>
      </c>
      <c r="AD415" s="13">
        <f>ROUND(AVERAGE(Zinsswaps!AD332:AD415)+'iBoxx Extrapolation'!$I415,2)</f>
        <v>3.86</v>
      </c>
      <c r="AE415" s="13">
        <f>ROUND(AVERAGE(Zinsswaps!AE332:AE415)+'iBoxx Extrapolation'!$I415,2)</f>
        <v>3.86</v>
      </c>
      <c r="AF415" s="13">
        <f>ROUND(AVERAGE(Zinsswaps!AF332:AF415)+'iBoxx Extrapolation'!$I415,2)</f>
        <v>3.84</v>
      </c>
      <c r="AG415" s="13">
        <f>ROUND(AVERAGE(Zinsswaps!AG332:AG415)+'iBoxx Extrapolation'!$I415,2)</f>
        <v>3.82</v>
      </c>
      <c r="AH415" s="13">
        <f>ROUND(AVERAGE(Zinsswaps!AH332:AH415)+'iBoxx Extrapolation'!$I415,2)</f>
        <v>3.81</v>
      </c>
      <c r="AI415" s="13">
        <f>ROUND(AVERAGE(Zinsswaps!AI332:AI415)+'iBoxx Extrapolation'!$I415,2)</f>
        <v>3.79</v>
      </c>
      <c r="AJ415" s="13">
        <f>ROUND(AVERAGE(Zinsswaps!AJ332:AJ415)+'iBoxx Extrapolation'!$I415,2)</f>
        <v>3.78</v>
      </c>
      <c r="AK415" s="13">
        <f>ROUND(AVERAGE(Zinsswaps!AK332:AK415)+'iBoxx Extrapolation'!$I415,2)</f>
        <v>3.77</v>
      </c>
      <c r="AL415" s="13">
        <f>ROUND(AVERAGE(Zinsswaps!AL332:AL415)+'iBoxx Extrapolation'!$I415,2)</f>
        <v>3.76</v>
      </c>
      <c r="AM415" s="13">
        <f>ROUND(AVERAGE(Zinsswaps!AM332:AM415)+'iBoxx Extrapolation'!$I415,2)</f>
        <v>3.75</v>
      </c>
      <c r="AN415" s="13">
        <f>ROUND(AVERAGE(Zinsswaps!AN332:AN415)+'iBoxx Extrapolation'!$I415,2)</f>
        <v>3.74</v>
      </c>
      <c r="AO415" s="13">
        <f>ROUND(AVERAGE(Zinsswaps!AO332:AO415)+'iBoxx Extrapolation'!$I415,2)</f>
        <v>3.73</v>
      </c>
      <c r="AP415" s="13">
        <f>ROUND(AVERAGE(Zinsswaps!AP332:AP415)+'iBoxx Extrapolation'!$I415,2)</f>
        <v>3.7</v>
      </c>
      <c r="AQ415" s="13">
        <f>ROUND(AVERAGE(Zinsswaps!AQ332:AQ415)+'iBoxx Extrapolation'!$I415,2)</f>
        <v>3.68</v>
      </c>
      <c r="AR415" s="13">
        <f>ROUND(AVERAGE(Zinsswaps!AR332:AR415)+'iBoxx Extrapolation'!$I415,2)</f>
        <v>3.66</v>
      </c>
      <c r="AS415" s="13">
        <f>ROUND(AVERAGE(Zinsswaps!AS332:AS415)+'iBoxx Extrapolation'!$I415,2)</f>
        <v>3.64</v>
      </c>
      <c r="AT415" s="13">
        <f>ROUND(AVERAGE(Zinsswaps!AT332:AT415)+'iBoxx Extrapolation'!$I415,2)</f>
        <v>3.62</v>
      </c>
      <c r="AU415" s="13">
        <f>ROUND(AVERAGE(Zinsswaps!AU332:AU415)+'iBoxx Extrapolation'!$I415,2)</f>
        <v>3.61</v>
      </c>
      <c r="AV415" s="13">
        <f>ROUND(AVERAGE(Zinsswaps!AV332:AV415)+'iBoxx Extrapolation'!$I415,2)</f>
        <v>3.59</v>
      </c>
      <c r="AW415" s="13">
        <f>ROUND(AVERAGE(Zinsswaps!AW332:AW415)+'iBoxx Extrapolation'!$I415,2)</f>
        <v>3.57</v>
      </c>
      <c r="AX415" s="13">
        <f>ROUND(AVERAGE(Zinsswaps!AX332:AX415)+'iBoxx Extrapolation'!$I415,2)</f>
        <v>3.56</v>
      </c>
      <c r="AY415" s="13">
        <f>ROUND(AVERAGE(Zinsswaps!AY332:AY415)+'iBoxx Extrapolation'!$I415,2)</f>
        <v>3.54</v>
      </c>
    </row>
    <row r="416" spans="1:51" s="16" customFormat="1" x14ac:dyDescent="0.2">
      <c r="A416" s="12">
        <v>49887</v>
      </c>
      <c r="B416" s="13">
        <f>ROUND(AVERAGE(Zinsswaps!B333:B416)+'iBoxx Extrapolation'!$I416,2)</f>
        <v>2.99</v>
      </c>
      <c r="C416" s="13">
        <f>ROUND(AVERAGE(Zinsswaps!C333:C416)+'iBoxx Extrapolation'!$I416,2)</f>
        <v>3</v>
      </c>
      <c r="D416" s="13">
        <f>ROUND(AVERAGE(Zinsswaps!D333:D416)+'iBoxx Extrapolation'!$I416,2)</f>
        <v>3.05</v>
      </c>
      <c r="E416" s="13">
        <f>ROUND(AVERAGE(Zinsswaps!E333:E416)+'iBoxx Extrapolation'!$I416,2)</f>
        <v>3.12</v>
      </c>
      <c r="F416" s="13">
        <f>ROUND(AVERAGE(Zinsswaps!F333:F416)+'iBoxx Extrapolation'!$I416,2)</f>
        <v>3.19</v>
      </c>
      <c r="G416" s="13">
        <f>ROUND(AVERAGE(Zinsswaps!G333:G416)+'iBoxx Extrapolation'!$I416,2)</f>
        <v>3.27</v>
      </c>
      <c r="H416" s="13">
        <f>ROUND(AVERAGE(Zinsswaps!H333:H416)+'iBoxx Extrapolation'!$I416,2)</f>
        <v>3.34</v>
      </c>
      <c r="I416" s="13">
        <f>ROUND(AVERAGE(Zinsswaps!I333:I416)+'iBoxx Extrapolation'!$I416,2)</f>
        <v>3.41</v>
      </c>
      <c r="J416" s="13">
        <f>ROUND(AVERAGE(Zinsswaps!J333:J416)+'iBoxx Extrapolation'!$I416,2)</f>
        <v>3.48</v>
      </c>
      <c r="K416" s="13">
        <f>ROUND(AVERAGE(Zinsswaps!K333:K416)+'iBoxx Extrapolation'!$I416,2)</f>
        <v>3.54</v>
      </c>
      <c r="L416" s="13">
        <f>ROUND(AVERAGE(Zinsswaps!L333:L416)+'iBoxx Extrapolation'!$I416,2)</f>
        <v>3.6</v>
      </c>
      <c r="M416" s="13">
        <f>ROUND(AVERAGE(Zinsswaps!M333:M416)+'iBoxx Extrapolation'!$I416,2)</f>
        <v>3.65</v>
      </c>
      <c r="N416" s="13">
        <f>ROUND(AVERAGE(Zinsswaps!N333:N416)+'iBoxx Extrapolation'!$I416,2)</f>
        <v>3.7</v>
      </c>
      <c r="O416" s="13">
        <f>ROUND(AVERAGE(Zinsswaps!O333:O416)+'iBoxx Extrapolation'!$I416,2)</f>
        <v>3.75</v>
      </c>
      <c r="P416" s="13">
        <f>ROUND(AVERAGE(Zinsswaps!P333:P416)+'iBoxx Extrapolation'!$I416,2)</f>
        <v>3.78</v>
      </c>
      <c r="Q416" s="13">
        <f>ROUND(AVERAGE(Zinsswaps!Q333:Q416)+'iBoxx Extrapolation'!$I416,2)</f>
        <v>3.81</v>
      </c>
      <c r="R416" s="13">
        <f>ROUND(AVERAGE(Zinsswaps!R333:R416)+'iBoxx Extrapolation'!$I416,2)</f>
        <v>3.83</v>
      </c>
      <c r="S416" s="13">
        <f>ROUND(AVERAGE(Zinsswaps!S333:S416)+'iBoxx Extrapolation'!$I416,2)</f>
        <v>3.85</v>
      </c>
      <c r="T416" s="13">
        <f>ROUND(AVERAGE(Zinsswaps!T333:T416)+'iBoxx Extrapolation'!$I416,2)</f>
        <v>3.87</v>
      </c>
      <c r="U416" s="13">
        <f>ROUND(AVERAGE(Zinsswaps!U333:U416)+'iBoxx Extrapolation'!$I416,2)</f>
        <v>3.89</v>
      </c>
      <c r="V416" s="13">
        <f>ROUND(AVERAGE(Zinsswaps!V333:V416)+'iBoxx Extrapolation'!$I416,2)</f>
        <v>3.89</v>
      </c>
      <c r="W416" s="13">
        <f>ROUND(AVERAGE(Zinsswaps!W333:W416)+'iBoxx Extrapolation'!$I416,2)</f>
        <v>3.89</v>
      </c>
      <c r="X416" s="13">
        <f>ROUND(AVERAGE(Zinsswaps!X333:X416)+'iBoxx Extrapolation'!$I416,2)</f>
        <v>3.89</v>
      </c>
      <c r="Y416" s="13">
        <f>ROUND(AVERAGE(Zinsswaps!Y333:Y416)+'iBoxx Extrapolation'!$I416,2)</f>
        <v>3.89</v>
      </c>
      <c r="Z416" s="13">
        <f>ROUND(AVERAGE(Zinsswaps!Z333:Z416)+'iBoxx Extrapolation'!$I416,2)</f>
        <v>3.89</v>
      </c>
      <c r="AA416" s="13">
        <f>ROUND(AVERAGE(Zinsswaps!AA333:AA416)+'iBoxx Extrapolation'!$I416,2)</f>
        <v>3.88</v>
      </c>
      <c r="AB416" s="13">
        <f>ROUND(AVERAGE(Zinsswaps!AB333:AB416)+'iBoxx Extrapolation'!$I416,2)</f>
        <v>3.88</v>
      </c>
      <c r="AC416" s="13">
        <f>ROUND(AVERAGE(Zinsswaps!AC333:AC416)+'iBoxx Extrapolation'!$I416,2)</f>
        <v>3.87</v>
      </c>
      <c r="AD416" s="13">
        <f>ROUND(AVERAGE(Zinsswaps!AD333:AD416)+'iBoxx Extrapolation'!$I416,2)</f>
        <v>3.86</v>
      </c>
      <c r="AE416" s="13">
        <f>ROUND(AVERAGE(Zinsswaps!AE333:AE416)+'iBoxx Extrapolation'!$I416,2)</f>
        <v>3.86</v>
      </c>
      <c r="AF416" s="13">
        <f>ROUND(AVERAGE(Zinsswaps!AF333:AF416)+'iBoxx Extrapolation'!$I416,2)</f>
        <v>3.84</v>
      </c>
      <c r="AG416" s="13">
        <f>ROUND(AVERAGE(Zinsswaps!AG333:AG416)+'iBoxx Extrapolation'!$I416,2)</f>
        <v>3.82</v>
      </c>
      <c r="AH416" s="13">
        <f>ROUND(AVERAGE(Zinsswaps!AH333:AH416)+'iBoxx Extrapolation'!$I416,2)</f>
        <v>3.81</v>
      </c>
      <c r="AI416" s="13">
        <f>ROUND(AVERAGE(Zinsswaps!AI333:AI416)+'iBoxx Extrapolation'!$I416,2)</f>
        <v>3.79</v>
      </c>
      <c r="AJ416" s="13">
        <f>ROUND(AVERAGE(Zinsswaps!AJ333:AJ416)+'iBoxx Extrapolation'!$I416,2)</f>
        <v>3.78</v>
      </c>
      <c r="AK416" s="13">
        <f>ROUND(AVERAGE(Zinsswaps!AK333:AK416)+'iBoxx Extrapolation'!$I416,2)</f>
        <v>3.77</v>
      </c>
      <c r="AL416" s="13">
        <f>ROUND(AVERAGE(Zinsswaps!AL333:AL416)+'iBoxx Extrapolation'!$I416,2)</f>
        <v>3.76</v>
      </c>
      <c r="AM416" s="13">
        <f>ROUND(AVERAGE(Zinsswaps!AM333:AM416)+'iBoxx Extrapolation'!$I416,2)</f>
        <v>3.75</v>
      </c>
      <c r="AN416" s="13">
        <f>ROUND(AVERAGE(Zinsswaps!AN333:AN416)+'iBoxx Extrapolation'!$I416,2)</f>
        <v>3.74</v>
      </c>
      <c r="AO416" s="13">
        <f>ROUND(AVERAGE(Zinsswaps!AO333:AO416)+'iBoxx Extrapolation'!$I416,2)</f>
        <v>3.73</v>
      </c>
      <c r="AP416" s="13">
        <f>ROUND(AVERAGE(Zinsswaps!AP333:AP416)+'iBoxx Extrapolation'!$I416,2)</f>
        <v>3.7</v>
      </c>
      <c r="AQ416" s="13">
        <f>ROUND(AVERAGE(Zinsswaps!AQ333:AQ416)+'iBoxx Extrapolation'!$I416,2)</f>
        <v>3.68</v>
      </c>
      <c r="AR416" s="13">
        <f>ROUND(AVERAGE(Zinsswaps!AR333:AR416)+'iBoxx Extrapolation'!$I416,2)</f>
        <v>3.66</v>
      </c>
      <c r="AS416" s="13">
        <f>ROUND(AVERAGE(Zinsswaps!AS333:AS416)+'iBoxx Extrapolation'!$I416,2)</f>
        <v>3.64</v>
      </c>
      <c r="AT416" s="13">
        <f>ROUND(AVERAGE(Zinsswaps!AT333:AT416)+'iBoxx Extrapolation'!$I416,2)</f>
        <v>3.62</v>
      </c>
      <c r="AU416" s="13">
        <f>ROUND(AVERAGE(Zinsswaps!AU333:AU416)+'iBoxx Extrapolation'!$I416,2)</f>
        <v>3.61</v>
      </c>
      <c r="AV416" s="13">
        <f>ROUND(AVERAGE(Zinsswaps!AV333:AV416)+'iBoxx Extrapolation'!$I416,2)</f>
        <v>3.59</v>
      </c>
      <c r="AW416" s="13">
        <f>ROUND(AVERAGE(Zinsswaps!AW333:AW416)+'iBoxx Extrapolation'!$I416,2)</f>
        <v>3.57</v>
      </c>
      <c r="AX416" s="13">
        <f>ROUND(AVERAGE(Zinsswaps!AX333:AX416)+'iBoxx Extrapolation'!$I416,2)</f>
        <v>3.56</v>
      </c>
      <c r="AY416" s="13">
        <f>ROUND(AVERAGE(Zinsswaps!AY333:AY416)+'iBoxx Extrapolation'!$I416,2)</f>
        <v>3.54</v>
      </c>
    </row>
    <row r="417" spans="1:51" s="16" customFormat="1" x14ac:dyDescent="0.2">
      <c r="A417" s="12">
        <v>49918</v>
      </c>
      <c r="B417" s="13">
        <f>ROUND(AVERAGE(Zinsswaps!B334:B417)+'iBoxx Extrapolation'!$I417,2)</f>
        <v>2.99</v>
      </c>
      <c r="C417" s="13">
        <f>ROUND(AVERAGE(Zinsswaps!C334:C417)+'iBoxx Extrapolation'!$I417,2)</f>
        <v>3</v>
      </c>
      <c r="D417" s="13">
        <f>ROUND(AVERAGE(Zinsswaps!D334:D417)+'iBoxx Extrapolation'!$I417,2)</f>
        <v>3.05</v>
      </c>
      <c r="E417" s="13">
        <f>ROUND(AVERAGE(Zinsswaps!E334:E417)+'iBoxx Extrapolation'!$I417,2)</f>
        <v>3.12</v>
      </c>
      <c r="F417" s="13">
        <f>ROUND(AVERAGE(Zinsswaps!F334:F417)+'iBoxx Extrapolation'!$I417,2)</f>
        <v>3.19</v>
      </c>
      <c r="G417" s="13">
        <f>ROUND(AVERAGE(Zinsswaps!G334:G417)+'iBoxx Extrapolation'!$I417,2)</f>
        <v>3.27</v>
      </c>
      <c r="H417" s="13">
        <f>ROUND(AVERAGE(Zinsswaps!H334:H417)+'iBoxx Extrapolation'!$I417,2)</f>
        <v>3.34</v>
      </c>
      <c r="I417" s="13">
        <f>ROUND(AVERAGE(Zinsswaps!I334:I417)+'iBoxx Extrapolation'!$I417,2)</f>
        <v>3.41</v>
      </c>
      <c r="J417" s="13">
        <f>ROUND(AVERAGE(Zinsswaps!J334:J417)+'iBoxx Extrapolation'!$I417,2)</f>
        <v>3.48</v>
      </c>
      <c r="K417" s="13">
        <f>ROUND(AVERAGE(Zinsswaps!K334:K417)+'iBoxx Extrapolation'!$I417,2)</f>
        <v>3.54</v>
      </c>
      <c r="L417" s="13">
        <f>ROUND(AVERAGE(Zinsswaps!L334:L417)+'iBoxx Extrapolation'!$I417,2)</f>
        <v>3.6</v>
      </c>
      <c r="M417" s="13">
        <f>ROUND(AVERAGE(Zinsswaps!M334:M417)+'iBoxx Extrapolation'!$I417,2)</f>
        <v>3.65</v>
      </c>
      <c r="N417" s="13">
        <f>ROUND(AVERAGE(Zinsswaps!N334:N417)+'iBoxx Extrapolation'!$I417,2)</f>
        <v>3.7</v>
      </c>
      <c r="O417" s="13">
        <f>ROUND(AVERAGE(Zinsswaps!O334:O417)+'iBoxx Extrapolation'!$I417,2)</f>
        <v>3.75</v>
      </c>
      <c r="P417" s="13">
        <f>ROUND(AVERAGE(Zinsswaps!P334:P417)+'iBoxx Extrapolation'!$I417,2)</f>
        <v>3.78</v>
      </c>
      <c r="Q417" s="13">
        <f>ROUND(AVERAGE(Zinsswaps!Q334:Q417)+'iBoxx Extrapolation'!$I417,2)</f>
        <v>3.81</v>
      </c>
      <c r="R417" s="13">
        <f>ROUND(AVERAGE(Zinsswaps!R334:R417)+'iBoxx Extrapolation'!$I417,2)</f>
        <v>3.83</v>
      </c>
      <c r="S417" s="13">
        <f>ROUND(AVERAGE(Zinsswaps!S334:S417)+'iBoxx Extrapolation'!$I417,2)</f>
        <v>3.85</v>
      </c>
      <c r="T417" s="13">
        <f>ROUND(AVERAGE(Zinsswaps!T334:T417)+'iBoxx Extrapolation'!$I417,2)</f>
        <v>3.87</v>
      </c>
      <c r="U417" s="13">
        <f>ROUND(AVERAGE(Zinsswaps!U334:U417)+'iBoxx Extrapolation'!$I417,2)</f>
        <v>3.89</v>
      </c>
      <c r="V417" s="13">
        <f>ROUND(AVERAGE(Zinsswaps!V334:V417)+'iBoxx Extrapolation'!$I417,2)</f>
        <v>3.89</v>
      </c>
      <c r="W417" s="13">
        <f>ROUND(AVERAGE(Zinsswaps!W334:W417)+'iBoxx Extrapolation'!$I417,2)</f>
        <v>3.89</v>
      </c>
      <c r="X417" s="13">
        <f>ROUND(AVERAGE(Zinsswaps!X334:X417)+'iBoxx Extrapolation'!$I417,2)</f>
        <v>3.89</v>
      </c>
      <c r="Y417" s="13">
        <f>ROUND(AVERAGE(Zinsswaps!Y334:Y417)+'iBoxx Extrapolation'!$I417,2)</f>
        <v>3.89</v>
      </c>
      <c r="Z417" s="13">
        <f>ROUND(AVERAGE(Zinsswaps!Z334:Z417)+'iBoxx Extrapolation'!$I417,2)</f>
        <v>3.89</v>
      </c>
      <c r="AA417" s="13">
        <f>ROUND(AVERAGE(Zinsswaps!AA334:AA417)+'iBoxx Extrapolation'!$I417,2)</f>
        <v>3.88</v>
      </c>
      <c r="AB417" s="13">
        <f>ROUND(AVERAGE(Zinsswaps!AB334:AB417)+'iBoxx Extrapolation'!$I417,2)</f>
        <v>3.88</v>
      </c>
      <c r="AC417" s="13">
        <f>ROUND(AVERAGE(Zinsswaps!AC334:AC417)+'iBoxx Extrapolation'!$I417,2)</f>
        <v>3.87</v>
      </c>
      <c r="AD417" s="13">
        <f>ROUND(AVERAGE(Zinsswaps!AD334:AD417)+'iBoxx Extrapolation'!$I417,2)</f>
        <v>3.86</v>
      </c>
      <c r="AE417" s="13">
        <f>ROUND(AVERAGE(Zinsswaps!AE334:AE417)+'iBoxx Extrapolation'!$I417,2)</f>
        <v>3.86</v>
      </c>
      <c r="AF417" s="13">
        <f>ROUND(AVERAGE(Zinsswaps!AF334:AF417)+'iBoxx Extrapolation'!$I417,2)</f>
        <v>3.84</v>
      </c>
      <c r="AG417" s="13">
        <f>ROUND(AVERAGE(Zinsswaps!AG334:AG417)+'iBoxx Extrapolation'!$I417,2)</f>
        <v>3.82</v>
      </c>
      <c r="AH417" s="13">
        <f>ROUND(AVERAGE(Zinsswaps!AH334:AH417)+'iBoxx Extrapolation'!$I417,2)</f>
        <v>3.81</v>
      </c>
      <c r="AI417" s="13">
        <f>ROUND(AVERAGE(Zinsswaps!AI334:AI417)+'iBoxx Extrapolation'!$I417,2)</f>
        <v>3.79</v>
      </c>
      <c r="AJ417" s="13">
        <f>ROUND(AVERAGE(Zinsswaps!AJ334:AJ417)+'iBoxx Extrapolation'!$I417,2)</f>
        <v>3.78</v>
      </c>
      <c r="AK417" s="13">
        <f>ROUND(AVERAGE(Zinsswaps!AK334:AK417)+'iBoxx Extrapolation'!$I417,2)</f>
        <v>3.77</v>
      </c>
      <c r="AL417" s="13">
        <f>ROUND(AVERAGE(Zinsswaps!AL334:AL417)+'iBoxx Extrapolation'!$I417,2)</f>
        <v>3.76</v>
      </c>
      <c r="AM417" s="13">
        <f>ROUND(AVERAGE(Zinsswaps!AM334:AM417)+'iBoxx Extrapolation'!$I417,2)</f>
        <v>3.75</v>
      </c>
      <c r="AN417" s="13">
        <f>ROUND(AVERAGE(Zinsswaps!AN334:AN417)+'iBoxx Extrapolation'!$I417,2)</f>
        <v>3.74</v>
      </c>
      <c r="AO417" s="13">
        <f>ROUND(AVERAGE(Zinsswaps!AO334:AO417)+'iBoxx Extrapolation'!$I417,2)</f>
        <v>3.73</v>
      </c>
      <c r="AP417" s="13">
        <f>ROUND(AVERAGE(Zinsswaps!AP334:AP417)+'iBoxx Extrapolation'!$I417,2)</f>
        <v>3.7</v>
      </c>
      <c r="AQ417" s="13">
        <f>ROUND(AVERAGE(Zinsswaps!AQ334:AQ417)+'iBoxx Extrapolation'!$I417,2)</f>
        <v>3.68</v>
      </c>
      <c r="AR417" s="13">
        <f>ROUND(AVERAGE(Zinsswaps!AR334:AR417)+'iBoxx Extrapolation'!$I417,2)</f>
        <v>3.66</v>
      </c>
      <c r="AS417" s="13">
        <f>ROUND(AVERAGE(Zinsswaps!AS334:AS417)+'iBoxx Extrapolation'!$I417,2)</f>
        <v>3.64</v>
      </c>
      <c r="AT417" s="13">
        <f>ROUND(AVERAGE(Zinsswaps!AT334:AT417)+'iBoxx Extrapolation'!$I417,2)</f>
        <v>3.62</v>
      </c>
      <c r="AU417" s="13">
        <f>ROUND(AVERAGE(Zinsswaps!AU334:AU417)+'iBoxx Extrapolation'!$I417,2)</f>
        <v>3.61</v>
      </c>
      <c r="AV417" s="13">
        <f>ROUND(AVERAGE(Zinsswaps!AV334:AV417)+'iBoxx Extrapolation'!$I417,2)</f>
        <v>3.59</v>
      </c>
      <c r="AW417" s="13">
        <f>ROUND(AVERAGE(Zinsswaps!AW334:AW417)+'iBoxx Extrapolation'!$I417,2)</f>
        <v>3.57</v>
      </c>
      <c r="AX417" s="13">
        <f>ROUND(AVERAGE(Zinsswaps!AX334:AX417)+'iBoxx Extrapolation'!$I417,2)</f>
        <v>3.56</v>
      </c>
      <c r="AY417" s="13">
        <f>ROUND(AVERAGE(Zinsswaps!AY334:AY417)+'iBoxx Extrapolation'!$I417,2)</f>
        <v>3.54</v>
      </c>
    </row>
    <row r="418" spans="1:51" s="16" customFormat="1" x14ac:dyDescent="0.2">
      <c r="A418" s="12">
        <v>49948</v>
      </c>
      <c r="B418" s="13">
        <f>ROUND(AVERAGE(Zinsswaps!B335:B418)+'iBoxx Extrapolation'!$I418,2)</f>
        <v>2.99</v>
      </c>
      <c r="C418" s="13">
        <f>ROUND(AVERAGE(Zinsswaps!C335:C418)+'iBoxx Extrapolation'!$I418,2)</f>
        <v>3</v>
      </c>
      <c r="D418" s="13">
        <f>ROUND(AVERAGE(Zinsswaps!D335:D418)+'iBoxx Extrapolation'!$I418,2)</f>
        <v>3.05</v>
      </c>
      <c r="E418" s="13">
        <f>ROUND(AVERAGE(Zinsswaps!E335:E418)+'iBoxx Extrapolation'!$I418,2)</f>
        <v>3.12</v>
      </c>
      <c r="F418" s="13">
        <f>ROUND(AVERAGE(Zinsswaps!F335:F418)+'iBoxx Extrapolation'!$I418,2)</f>
        <v>3.19</v>
      </c>
      <c r="G418" s="13">
        <f>ROUND(AVERAGE(Zinsswaps!G335:G418)+'iBoxx Extrapolation'!$I418,2)</f>
        <v>3.27</v>
      </c>
      <c r="H418" s="13">
        <f>ROUND(AVERAGE(Zinsswaps!H335:H418)+'iBoxx Extrapolation'!$I418,2)</f>
        <v>3.34</v>
      </c>
      <c r="I418" s="13">
        <f>ROUND(AVERAGE(Zinsswaps!I335:I418)+'iBoxx Extrapolation'!$I418,2)</f>
        <v>3.41</v>
      </c>
      <c r="J418" s="13">
        <f>ROUND(AVERAGE(Zinsswaps!J335:J418)+'iBoxx Extrapolation'!$I418,2)</f>
        <v>3.48</v>
      </c>
      <c r="K418" s="13">
        <f>ROUND(AVERAGE(Zinsswaps!K335:K418)+'iBoxx Extrapolation'!$I418,2)</f>
        <v>3.54</v>
      </c>
      <c r="L418" s="13">
        <f>ROUND(AVERAGE(Zinsswaps!L335:L418)+'iBoxx Extrapolation'!$I418,2)</f>
        <v>3.6</v>
      </c>
      <c r="M418" s="13">
        <f>ROUND(AVERAGE(Zinsswaps!M335:M418)+'iBoxx Extrapolation'!$I418,2)</f>
        <v>3.65</v>
      </c>
      <c r="N418" s="13">
        <f>ROUND(AVERAGE(Zinsswaps!N335:N418)+'iBoxx Extrapolation'!$I418,2)</f>
        <v>3.7</v>
      </c>
      <c r="O418" s="13">
        <f>ROUND(AVERAGE(Zinsswaps!O335:O418)+'iBoxx Extrapolation'!$I418,2)</f>
        <v>3.75</v>
      </c>
      <c r="P418" s="13">
        <f>ROUND(AVERAGE(Zinsswaps!P335:P418)+'iBoxx Extrapolation'!$I418,2)</f>
        <v>3.78</v>
      </c>
      <c r="Q418" s="13">
        <f>ROUND(AVERAGE(Zinsswaps!Q335:Q418)+'iBoxx Extrapolation'!$I418,2)</f>
        <v>3.81</v>
      </c>
      <c r="R418" s="13">
        <f>ROUND(AVERAGE(Zinsswaps!R335:R418)+'iBoxx Extrapolation'!$I418,2)</f>
        <v>3.83</v>
      </c>
      <c r="S418" s="13">
        <f>ROUND(AVERAGE(Zinsswaps!S335:S418)+'iBoxx Extrapolation'!$I418,2)</f>
        <v>3.85</v>
      </c>
      <c r="T418" s="13">
        <f>ROUND(AVERAGE(Zinsswaps!T335:T418)+'iBoxx Extrapolation'!$I418,2)</f>
        <v>3.87</v>
      </c>
      <c r="U418" s="13">
        <f>ROUND(AVERAGE(Zinsswaps!U335:U418)+'iBoxx Extrapolation'!$I418,2)</f>
        <v>3.89</v>
      </c>
      <c r="V418" s="13">
        <f>ROUND(AVERAGE(Zinsswaps!V335:V418)+'iBoxx Extrapolation'!$I418,2)</f>
        <v>3.89</v>
      </c>
      <c r="W418" s="13">
        <f>ROUND(AVERAGE(Zinsswaps!W335:W418)+'iBoxx Extrapolation'!$I418,2)</f>
        <v>3.89</v>
      </c>
      <c r="X418" s="13">
        <f>ROUND(AVERAGE(Zinsswaps!X335:X418)+'iBoxx Extrapolation'!$I418,2)</f>
        <v>3.89</v>
      </c>
      <c r="Y418" s="13">
        <f>ROUND(AVERAGE(Zinsswaps!Y335:Y418)+'iBoxx Extrapolation'!$I418,2)</f>
        <v>3.89</v>
      </c>
      <c r="Z418" s="13">
        <f>ROUND(AVERAGE(Zinsswaps!Z335:Z418)+'iBoxx Extrapolation'!$I418,2)</f>
        <v>3.89</v>
      </c>
      <c r="AA418" s="13">
        <f>ROUND(AVERAGE(Zinsswaps!AA335:AA418)+'iBoxx Extrapolation'!$I418,2)</f>
        <v>3.88</v>
      </c>
      <c r="AB418" s="13">
        <f>ROUND(AVERAGE(Zinsswaps!AB335:AB418)+'iBoxx Extrapolation'!$I418,2)</f>
        <v>3.88</v>
      </c>
      <c r="AC418" s="13">
        <f>ROUND(AVERAGE(Zinsswaps!AC335:AC418)+'iBoxx Extrapolation'!$I418,2)</f>
        <v>3.87</v>
      </c>
      <c r="AD418" s="13">
        <f>ROUND(AVERAGE(Zinsswaps!AD335:AD418)+'iBoxx Extrapolation'!$I418,2)</f>
        <v>3.86</v>
      </c>
      <c r="AE418" s="13">
        <f>ROUND(AVERAGE(Zinsswaps!AE335:AE418)+'iBoxx Extrapolation'!$I418,2)</f>
        <v>3.86</v>
      </c>
      <c r="AF418" s="13">
        <f>ROUND(AVERAGE(Zinsswaps!AF335:AF418)+'iBoxx Extrapolation'!$I418,2)</f>
        <v>3.84</v>
      </c>
      <c r="AG418" s="13">
        <f>ROUND(AVERAGE(Zinsswaps!AG335:AG418)+'iBoxx Extrapolation'!$I418,2)</f>
        <v>3.82</v>
      </c>
      <c r="AH418" s="13">
        <f>ROUND(AVERAGE(Zinsswaps!AH335:AH418)+'iBoxx Extrapolation'!$I418,2)</f>
        <v>3.81</v>
      </c>
      <c r="AI418" s="13">
        <f>ROUND(AVERAGE(Zinsswaps!AI335:AI418)+'iBoxx Extrapolation'!$I418,2)</f>
        <v>3.79</v>
      </c>
      <c r="AJ418" s="13">
        <f>ROUND(AVERAGE(Zinsswaps!AJ335:AJ418)+'iBoxx Extrapolation'!$I418,2)</f>
        <v>3.78</v>
      </c>
      <c r="AK418" s="13">
        <f>ROUND(AVERAGE(Zinsswaps!AK335:AK418)+'iBoxx Extrapolation'!$I418,2)</f>
        <v>3.77</v>
      </c>
      <c r="AL418" s="13">
        <f>ROUND(AVERAGE(Zinsswaps!AL335:AL418)+'iBoxx Extrapolation'!$I418,2)</f>
        <v>3.76</v>
      </c>
      <c r="AM418" s="13">
        <f>ROUND(AVERAGE(Zinsswaps!AM335:AM418)+'iBoxx Extrapolation'!$I418,2)</f>
        <v>3.75</v>
      </c>
      <c r="AN418" s="13">
        <f>ROUND(AVERAGE(Zinsswaps!AN335:AN418)+'iBoxx Extrapolation'!$I418,2)</f>
        <v>3.74</v>
      </c>
      <c r="AO418" s="13">
        <f>ROUND(AVERAGE(Zinsswaps!AO335:AO418)+'iBoxx Extrapolation'!$I418,2)</f>
        <v>3.73</v>
      </c>
      <c r="AP418" s="13">
        <f>ROUND(AVERAGE(Zinsswaps!AP335:AP418)+'iBoxx Extrapolation'!$I418,2)</f>
        <v>3.7</v>
      </c>
      <c r="AQ418" s="13">
        <f>ROUND(AVERAGE(Zinsswaps!AQ335:AQ418)+'iBoxx Extrapolation'!$I418,2)</f>
        <v>3.68</v>
      </c>
      <c r="AR418" s="13">
        <f>ROUND(AVERAGE(Zinsswaps!AR335:AR418)+'iBoxx Extrapolation'!$I418,2)</f>
        <v>3.66</v>
      </c>
      <c r="AS418" s="13">
        <f>ROUND(AVERAGE(Zinsswaps!AS335:AS418)+'iBoxx Extrapolation'!$I418,2)</f>
        <v>3.64</v>
      </c>
      <c r="AT418" s="13">
        <f>ROUND(AVERAGE(Zinsswaps!AT335:AT418)+'iBoxx Extrapolation'!$I418,2)</f>
        <v>3.62</v>
      </c>
      <c r="AU418" s="13">
        <f>ROUND(AVERAGE(Zinsswaps!AU335:AU418)+'iBoxx Extrapolation'!$I418,2)</f>
        <v>3.61</v>
      </c>
      <c r="AV418" s="13">
        <f>ROUND(AVERAGE(Zinsswaps!AV335:AV418)+'iBoxx Extrapolation'!$I418,2)</f>
        <v>3.59</v>
      </c>
      <c r="AW418" s="13">
        <f>ROUND(AVERAGE(Zinsswaps!AW335:AW418)+'iBoxx Extrapolation'!$I418,2)</f>
        <v>3.57</v>
      </c>
      <c r="AX418" s="13">
        <f>ROUND(AVERAGE(Zinsswaps!AX335:AX418)+'iBoxx Extrapolation'!$I418,2)</f>
        <v>3.56</v>
      </c>
      <c r="AY418" s="13">
        <f>ROUND(AVERAGE(Zinsswaps!AY335:AY418)+'iBoxx Extrapolation'!$I418,2)</f>
        <v>3.54</v>
      </c>
    </row>
    <row r="419" spans="1:51" s="16" customFormat="1" x14ac:dyDescent="0.2">
      <c r="A419" s="12">
        <v>49979</v>
      </c>
      <c r="B419" s="13">
        <f>ROUND(AVERAGE(Zinsswaps!B336:B419)+'iBoxx Extrapolation'!$I419,2)</f>
        <v>2.99</v>
      </c>
      <c r="C419" s="13">
        <f>ROUND(AVERAGE(Zinsswaps!C336:C419)+'iBoxx Extrapolation'!$I419,2)</f>
        <v>3</v>
      </c>
      <c r="D419" s="13">
        <f>ROUND(AVERAGE(Zinsswaps!D336:D419)+'iBoxx Extrapolation'!$I419,2)</f>
        <v>3.05</v>
      </c>
      <c r="E419" s="13">
        <f>ROUND(AVERAGE(Zinsswaps!E336:E419)+'iBoxx Extrapolation'!$I419,2)</f>
        <v>3.12</v>
      </c>
      <c r="F419" s="13">
        <f>ROUND(AVERAGE(Zinsswaps!F336:F419)+'iBoxx Extrapolation'!$I419,2)</f>
        <v>3.19</v>
      </c>
      <c r="G419" s="13">
        <f>ROUND(AVERAGE(Zinsswaps!G336:G419)+'iBoxx Extrapolation'!$I419,2)</f>
        <v>3.27</v>
      </c>
      <c r="H419" s="13">
        <f>ROUND(AVERAGE(Zinsswaps!H336:H419)+'iBoxx Extrapolation'!$I419,2)</f>
        <v>3.34</v>
      </c>
      <c r="I419" s="13">
        <f>ROUND(AVERAGE(Zinsswaps!I336:I419)+'iBoxx Extrapolation'!$I419,2)</f>
        <v>3.41</v>
      </c>
      <c r="J419" s="13">
        <f>ROUND(AVERAGE(Zinsswaps!J336:J419)+'iBoxx Extrapolation'!$I419,2)</f>
        <v>3.48</v>
      </c>
      <c r="K419" s="13">
        <f>ROUND(AVERAGE(Zinsswaps!K336:K419)+'iBoxx Extrapolation'!$I419,2)</f>
        <v>3.54</v>
      </c>
      <c r="L419" s="13">
        <f>ROUND(AVERAGE(Zinsswaps!L336:L419)+'iBoxx Extrapolation'!$I419,2)</f>
        <v>3.6</v>
      </c>
      <c r="M419" s="13">
        <f>ROUND(AVERAGE(Zinsswaps!M336:M419)+'iBoxx Extrapolation'!$I419,2)</f>
        <v>3.65</v>
      </c>
      <c r="N419" s="13">
        <f>ROUND(AVERAGE(Zinsswaps!N336:N419)+'iBoxx Extrapolation'!$I419,2)</f>
        <v>3.7</v>
      </c>
      <c r="O419" s="13">
        <f>ROUND(AVERAGE(Zinsswaps!O336:O419)+'iBoxx Extrapolation'!$I419,2)</f>
        <v>3.75</v>
      </c>
      <c r="P419" s="13">
        <f>ROUND(AVERAGE(Zinsswaps!P336:P419)+'iBoxx Extrapolation'!$I419,2)</f>
        <v>3.78</v>
      </c>
      <c r="Q419" s="13">
        <f>ROUND(AVERAGE(Zinsswaps!Q336:Q419)+'iBoxx Extrapolation'!$I419,2)</f>
        <v>3.81</v>
      </c>
      <c r="R419" s="13">
        <f>ROUND(AVERAGE(Zinsswaps!R336:R419)+'iBoxx Extrapolation'!$I419,2)</f>
        <v>3.83</v>
      </c>
      <c r="S419" s="13">
        <f>ROUND(AVERAGE(Zinsswaps!S336:S419)+'iBoxx Extrapolation'!$I419,2)</f>
        <v>3.85</v>
      </c>
      <c r="T419" s="13">
        <f>ROUND(AVERAGE(Zinsswaps!T336:T419)+'iBoxx Extrapolation'!$I419,2)</f>
        <v>3.87</v>
      </c>
      <c r="U419" s="13">
        <f>ROUND(AVERAGE(Zinsswaps!U336:U419)+'iBoxx Extrapolation'!$I419,2)</f>
        <v>3.89</v>
      </c>
      <c r="V419" s="13">
        <f>ROUND(AVERAGE(Zinsswaps!V336:V419)+'iBoxx Extrapolation'!$I419,2)</f>
        <v>3.89</v>
      </c>
      <c r="W419" s="13">
        <f>ROUND(AVERAGE(Zinsswaps!W336:W419)+'iBoxx Extrapolation'!$I419,2)</f>
        <v>3.89</v>
      </c>
      <c r="X419" s="13">
        <f>ROUND(AVERAGE(Zinsswaps!X336:X419)+'iBoxx Extrapolation'!$I419,2)</f>
        <v>3.89</v>
      </c>
      <c r="Y419" s="13">
        <f>ROUND(AVERAGE(Zinsswaps!Y336:Y419)+'iBoxx Extrapolation'!$I419,2)</f>
        <v>3.89</v>
      </c>
      <c r="Z419" s="13">
        <f>ROUND(AVERAGE(Zinsswaps!Z336:Z419)+'iBoxx Extrapolation'!$I419,2)</f>
        <v>3.89</v>
      </c>
      <c r="AA419" s="13">
        <f>ROUND(AVERAGE(Zinsswaps!AA336:AA419)+'iBoxx Extrapolation'!$I419,2)</f>
        <v>3.88</v>
      </c>
      <c r="AB419" s="13">
        <f>ROUND(AVERAGE(Zinsswaps!AB336:AB419)+'iBoxx Extrapolation'!$I419,2)</f>
        <v>3.88</v>
      </c>
      <c r="AC419" s="13">
        <f>ROUND(AVERAGE(Zinsswaps!AC336:AC419)+'iBoxx Extrapolation'!$I419,2)</f>
        <v>3.87</v>
      </c>
      <c r="AD419" s="13">
        <f>ROUND(AVERAGE(Zinsswaps!AD336:AD419)+'iBoxx Extrapolation'!$I419,2)</f>
        <v>3.86</v>
      </c>
      <c r="AE419" s="13">
        <f>ROUND(AVERAGE(Zinsswaps!AE336:AE419)+'iBoxx Extrapolation'!$I419,2)</f>
        <v>3.86</v>
      </c>
      <c r="AF419" s="13">
        <f>ROUND(AVERAGE(Zinsswaps!AF336:AF419)+'iBoxx Extrapolation'!$I419,2)</f>
        <v>3.84</v>
      </c>
      <c r="AG419" s="13">
        <f>ROUND(AVERAGE(Zinsswaps!AG336:AG419)+'iBoxx Extrapolation'!$I419,2)</f>
        <v>3.82</v>
      </c>
      <c r="AH419" s="13">
        <f>ROUND(AVERAGE(Zinsswaps!AH336:AH419)+'iBoxx Extrapolation'!$I419,2)</f>
        <v>3.81</v>
      </c>
      <c r="AI419" s="13">
        <f>ROUND(AVERAGE(Zinsswaps!AI336:AI419)+'iBoxx Extrapolation'!$I419,2)</f>
        <v>3.79</v>
      </c>
      <c r="AJ419" s="13">
        <f>ROUND(AVERAGE(Zinsswaps!AJ336:AJ419)+'iBoxx Extrapolation'!$I419,2)</f>
        <v>3.78</v>
      </c>
      <c r="AK419" s="13">
        <f>ROUND(AVERAGE(Zinsswaps!AK336:AK419)+'iBoxx Extrapolation'!$I419,2)</f>
        <v>3.77</v>
      </c>
      <c r="AL419" s="13">
        <f>ROUND(AVERAGE(Zinsswaps!AL336:AL419)+'iBoxx Extrapolation'!$I419,2)</f>
        <v>3.76</v>
      </c>
      <c r="AM419" s="13">
        <f>ROUND(AVERAGE(Zinsswaps!AM336:AM419)+'iBoxx Extrapolation'!$I419,2)</f>
        <v>3.75</v>
      </c>
      <c r="AN419" s="13">
        <f>ROUND(AVERAGE(Zinsswaps!AN336:AN419)+'iBoxx Extrapolation'!$I419,2)</f>
        <v>3.74</v>
      </c>
      <c r="AO419" s="13">
        <f>ROUND(AVERAGE(Zinsswaps!AO336:AO419)+'iBoxx Extrapolation'!$I419,2)</f>
        <v>3.73</v>
      </c>
      <c r="AP419" s="13">
        <f>ROUND(AVERAGE(Zinsswaps!AP336:AP419)+'iBoxx Extrapolation'!$I419,2)</f>
        <v>3.7</v>
      </c>
      <c r="AQ419" s="13">
        <f>ROUND(AVERAGE(Zinsswaps!AQ336:AQ419)+'iBoxx Extrapolation'!$I419,2)</f>
        <v>3.68</v>
      </c>
      <c r="AR419" s="13">
        <f>ROUND(AVERAGE(Zinsswaps!AR336:AR419)+'iBoxx Extrapolation'!$I419,2)</f>
        <v>3.66</v>
      </c>
      <c r="AS419" s="13">
        <f>ROUND(AVERAGE(Zinsswaps!AS336:AS419)+'iBoxx Extrapolation'!$I419,2)</f>
        <v>3.64</v>
      </c>
      <c r="AT419" s="13">
        <f>ROUND(AVERAGE(Zinsswaps!AT336:AT419)+'iBoxx Extrapolation'!$I419,2)</f>
        <v>3.62</v>
      </c>
      <c r="AU419" s="13">
        <f>ROUND(AVERAGE(Zinsswaps!AU336:AU419)+'iBoxx Extrapolation'!$I419,2)</f>
        <v>3.61</v>
      </c>
      <c r="AV419" s="13">
        <f>ROUND(AVERAGE(Zinsswaps!AV336:AV419)+'iBoxx Extrapolation'!$I419,2)</f>
        <v>3.59</v>
      </c>
      <c r="AW419" s="13">
        <f>ROUND(AVERAGE(Zinsswaps!AW336:AW419)+'iBoxx Extrapolation'!$I419,2)</f>
        <v>3.57</v>
      </c>
      <c r="AX419" s="13">
        <f>ROUND(AVERAGE(Zinsswaps!AX336:AX419)+'iBoxx Extrapolation'!$I419,2)</f>
        <v>3.56</v>
      </c>
      <c r="AY419" s="13">
        <f>ROUND(AVERAGE(Zinsswaps!AY336:AY419)+'iBoxx Extrapolation'!$I419,2)</f>
        <v>3.54</v>
      </c>
    </row>
    <row r="420" spans="1:51" s="16" customFormat="1" x14ac:dyDescent="0.2">
      <c r="A420" s="12">
        <v>50009</v>
      </c>
      <c r="B420" s="13">
        <f>ROUND(AVERAGE(Zinsswaps!B337:B420)+'iBoxx Extrapolation'!$I420,2)</f>
        <v>2.99</v>
      </c>
      <c r="C420" s="13">
        <f>ROUND(AVERAGE(Zinsswaps!C337:C420)+'iBoxx Extrapolation'!$I420,2)</f>
        <v>3</v>
      </c>
      <c r="D420" s="13">
        <f>ROUND(AVERAGE(Zinsswaps!D337:D420)+'iBoxx Extrapolation'!$I420,2)</f>
        <v>3.05</v>
      </c>
      <c r="E420" s="13">
        <f>ROUND(AVERAGE(Zinsswaps!E337:E420)+'iBoxx Extrapolation'!$I420,2)</f>
        <v>3.12</v>
      </c>
      <c r="F420" s="13">
        <f>ROUND(AVERAGE(Zinsswaps!F337:F420)+'iBoxx Extrapolation'!$I420,2)</f>
        <v>3.19</v>
      </c>
      <c r="G420" s="13">
        <f>ROUND(AVERAGE(Zinsswaps!G337:G420)+'iBoxx Extrapolation'!$I420,2)</f>
        <v>3.27</v>
      </c>
      <c r="H420" s="13">
        <f>ROUND(AVERAGE(Zinsswaps!H337:H420)+'iBoxx Extrapolation'!$I420,2)</f>
        <v>3.34</v>
      </c>
      <c r="I420" s="13">
        <f>ROUND(AVERAGE(Zinsswaps!I337:I420)+'iBoxx Extrapolation'!$I420,2)</f>
        <v>3.41</v>
      </c>
      <c r="J420" s="13">
        <f>ROUND(AVERAGE(Zinsswaps!J337:J420)+'iBoxx Extrapolation'!$I420,2)</f>
        <v>3.48</v>
      </c>
      <c r="K420" s="13">
        <f>ROUND(AVERAGE(Zinsswaps!K337:K420)+'iBoxx Extrapolation'!$I420,2)</f>
        <v>3.54</v>
      </c>
      <c r="L420" s="13">
        <f>ROUND(AVERAGE(Zinsswaps!L337:L420)+'iBoxx Extrapolation'!$I420,2)</f>
        <v>3.6</v>
      </c>
      <c r="M420" s="13">
        <f>ROUND(AVERAGE(Zinsswaps!M337:M420)+'iBoxx Extrapolation'!$I420,2)</f>
        <v>3.65</v>
      </c>
      <c r="N420" s="13">
        <f>ROUND(AVERAGE(Zinsswaps!N337:N420)+'iBoxx Extrapolation'!$I420,2)</f>
        <v>3.7</v>
      </c>
      <c r="O420" s="13">
        <f>ROUND(AVERAGE(Zinsswaps!O337:O420)+'iBoxx Extrapolation'!$I420,2)</f>
        <v>3.75</v>
      </c>
      <c r="P420" s="13">
        <f>ROUND(AVERAGE(Zinsswaps!P337:P420)+'iBoxx Extrapolation'!$I420,2)</f>
        <v>3.78</v>
      </c>
      <c r="Q420" s="13">
        <f>ROUND(AVERAGE(Zinsswaps!Q337:Q420)+'iBoxx Extrapolation'!$I420,2)</f>
        <v>3.81</v>
      </c>
      <c r="R420" s="13">
        <f>ROUND(AVERAGE(Zinsswaps!R337:R420)+'iBoxx Extrapolation'!$I420,2)</f>
        <v>3.83</v>
      </c>
      <c r="S420" s="13">
        <f>ROUND(AVERAGE(Zinsswaps!S337:S420)+'iBoxx Extrapolation'!$I420,2)</f>
        <v>3.85</v>
      </c>
      <c r="T420" s="13">
        <f>ROUND(AVERAGE(Zinsswaps!T337:T420)+'iBoxx Extrapolation'!$I420,2)</f>
        <v>3.87</v>
      </c>
      <c r="U420" s="13">
        <f>ROUND(AVERAGE(Zinsswaps!U337:U420)+'iBoxx Extrapolation'!$I420,2)</f>
        <v>3.89</v>
      </c>
      <c r="V420" s="13">
        <f>ROUND(AVERAGE(Zinsswaps!V337:V420)+'iBoxx Extrapolation'!$I420,2)</f>
        <v>3.89</v>
      </c>
      <c r="W420" s="13">
        <f>ROUND(AVERAGE(Zinsswaps!W337:W420)+'iBoxx Extrapolation'!$I420,2)</f>
        <v>3.89</v>
      </c>
      <c r="X420" s="13">
        <f>ROUND(AVERAGE(Zinsswaps!X337:X420)+'iBoxx Extrapolation'!$I420,2)</f>
        <v>3.89</v>
      </c>
      <c r="Y420" s="13">
        <f>ROUND(AVERAGE(Zinsswaps!Y337:Y420)+'iBoxx Extrapolation'!$I420,2)</f>
        <v>3.89</v>
      </c>
      <c r="Z420" s="13">
        <f>ROUND(AVERAGE(Zinsswaps!Z337:Z420)+'iBoxx Extrapolation'!$I420,2)</f>
        <v>3.89</v>
      </c>
      <c r="AA420" s="13">
        <f>ROUND(AVERAGE(Zinsswaps!AA337:AA420)+'iBoxx Extrapolation'!$I420,2)</f>
        <v>3.88</v>
      </c>
      <c r="AB420" s="13">
        <f>ROUND(AVERAGE(Zinsswaps!AB337:AB420)+'iBoxx Extrapolation'!$I420,2)</f>
        <v>3.88</v>
      </c>
      <c r="AC420" s="13">
        <f>ROUND(AVERAGE(Zinsswaps!AC337:AC420)+'iBoxx Extrapolation'!$I420,2)</f>
        <v>3.87</v>
      </c>
      <c r="AD420" s="13">
        <f>ROUND(AVERAGE(Zinsswaps!AD337:AD420)+'iBoxx Extrapolation'!$I420,2)</f>
        <v>3.86</v>
      </c>
      <c r="AE420" s="13">
        <f>ROUND(AVERAGE(Zinsswaps!AE337:AE420)+'iBoxx Extrapolation'!$I420,2)</f>
        <v>3.86</v>
      </c>
      <c r="AF420" s="13">
        <f>ROUND(AVERAGE(Zinsswaps!AF337:AF420)+'iBoxx Extrapolation'!$I420,2)</f>
        <v>3.84</v>
      </c>
      <c r="AG420" s="13">
        <f>ROUND(AVERAGE(Zinsswaps!AG337:AG420)+'iBoxx Extrapolation'!$I420,2)</f>
        <v>3.82</v>
      </c>
      <c r="AH420" s="13">
        <f>ROUND(AVERAGE(Zinsswaps!AH337:AH420)+'iBoxx Extrapolation'!$I420,2)</f>
        <v>3.81</v>
      </c>
      <c r="AI420" s="13">
        <f>ROUND(AVERAGE(Zinsswaps!AI337:AI420)+'iBoxx Extrapolation'!$I420,2)</f>
        <v>3.79</v>
      </c>
      <c r="AJ420" s="13">
        <f>ROUND(AVERAGE(Zinsswaps!AJ337:AJ420)+'iBoxx Extrapolation'!$I420,2)</f>
        <v>3.78</v>
      </c>
      <c r="AK420" s="13">
        <f>ROUND(AVERAGE(Zinsswaps!AK337:AK420)+'iBoxx Extrapolation'!$I420,2)</f>
        <v>3.77</v>
      </c>
      <c r="AL420" s="13">
        <f>ROUND(AVERAGE(Zinsswaps!AL337:AL420)+'iBoxx Extrapolation'!$I420,2)</f>
        <v>3.76</v>
      </c>
      <c r="AM420" s="13">
        <f>ROUND(AVERAGE(Zinsswaps!AM337:AM420)+'iBoxx Extrapolation'!$I420,2)</f>
        <v>3.75</v>
      </c>
      <c r="AN420" s="13">
        <f>ROUND(AVERAGE(Zinsswaps!AN337:AN420)+'iBoxx Extrapolation'!$I420,2)</f>
        <v>3.74</v>
      </c>
      <c r="AO420" s="13">
        <f>ROUND(AVERAGE(Zinsswaps!AO337:AO420)+'iBoxx Extrapolation'!$I420,2)</f>
        <v>3.73</v>
      </c>
      <c r="AP420" s="13">
        <f>ROUND(AVERAGE(Zinsswaps!AP337:AP420)+'iBoxx Extrapolation'!$I420,2)</f>
        <v>3.7</v>
      </c>
      <c r="AQ420" s="13">
        <f>ROUND(AVERAGE(Zinsswaps!AQ337:AQ420)+'iBoxx Extrapolation'!$I420,2)</f>
        <v>3.68</v>
      </c>
      <c r="AR420" s="13">
        <f>ROUND(AVERAGE(Zinsswaps!AR337:AR420)+'iBoxx Extrapolation'!$I420,2)</f>
        <v>3.66</v>
      </c>
      <c r="AS420" s="13">
        <f>ROUND(AVERAGE(Zinsswaps!AS337:AS420)+'iBoxx Extrapolation'!$I420,2)</f>
        <v>3.64</v>
      </c>
      <c r="AT420" s="13">
        <f>ROUND(AVERAGE(Zinsswaps!AT337:AT420)+'iBoxx Extrapolation'!$I420,2)</f>
        <v>3.62</v>
      </c>
      <c r="AU420" s="13">
        <f>ROUND(AVERAGE(Zinsswaps!AU337:AU420)+'iBoxx Extrapolation'!$I420,2)</f>
        <v>3.61</v>
      </c>
      <c r="AV420" s="13">
        <f>ROUND(AVERAGE(Zinsswaps!AV337:AV420)+'iBoxx Extrapolation'!$I420,2)</f>
        <v>3.59</v>
      </c>
      <c r="AW420" s="13">
        <f>ROUND(AVERAGE(Zinsswaps!AW337:AW420)+'iBoxx Extrapolation'!$I420,2)</f>
        <v>3.57</v>
      </c>
      <c r="AX420" s="13">
        <f>ROUND(AVERAGE(Zinsswaps!AX337:AX420)+'iBoxx Extrapolation'!$I420,2)</f>
        <v>3.56</v>
      </c>
      <c r="AY420" s="13">
        <f>ROUND(AVERAGE(Zinsswaps!AY337:AY420)+'iBoxx Extrapolation'!$I420,2)</f>
        <v>3.54</v>
      </c>
    </row>
    <row r="421" spans="1:51" s="16" customFormat="1" x14ac:dyDescent="0.2">
      <c r="A421" s="12">
        <v>50040</v>
      </c>
      <c r="B421" s="13">
        <f>ROUND(AVERAGE(Zinsswaps!B338:B421)+'iBoxx Extrapolation'!$I421,2)</f>
        <v>2.99</v>
      </c>
      <c r="C421" s="13">
        <f>ROUND(AVERAGE(Zinsswaps!C338:C421)+'iBoxx Extrapolation'!$I421,2)</f>
        <v>3</v>
      </c>
      <c r="D421" s="13">
        <f>ROUND(AVERAGE(Zinsswaps!D338:D421)+'iBoxx Extrapolation'!$I421,2)</f>
        <v>3.05</v>
      </c>
      <c r="E421" s="13">
        <f>ROUND(AVERAGE(Zinsswaps!E338:E421)+'iBoxx Extrapolation'!$I421,2)</f>
        <v>3.12</v>
      </c>
      <c r="F421" s="13">
        <f>ROUND(AVERAGE(Zinsswaps!F338:F421)+'iBoxx Extrapolation'!$I421,2)</f>
        <v>3.19</v>
      </c>
      <c r="G421" s="13">
        <f>ROUND(AVERAGE(Zinsswaps!G338:G421)+'iBoxx Extrapolation'!$I421,2)</f>
        <v>3.27</v>
      </c>
      <c r="H421" s="13">
        <f>ROUND(AVERAGE(Zinsswaps!H338:H421)+'iBoxx Extrapolation'!$I421,2)</f>
        <v>3.34</v>
      </c>
      <c r="I421" s="13">
        <f>ROUND(AVERAGE(Zinsswaps!I338:I421)+'iBoxx Extrapolation'!$I421,2)</f>
        <v>3.41</v>
      </c>
      <c r="J421" s="13">
        <f>ROUND(AVERAGE(Zinsswaps!J338:J421)+'iBoxx Extrapolation'!$I421,2)</f>
        <v>3.48</v>
      </c>
      <c r="K421" s="13">
        <f>ROUND(AVERAGE(Zinsswaps!K338:K421)+'iBoxx Extrapolation'!$I421,2)</f>
        <v>3.54</v>
      </c>
      <c r="L421" s="13">
        <f>ROUND(AVERAGE(Zinsswaps!L338:L421)+'iBoxx Extrapolation'!$I421,2)</f>
        <v>3.6</v>
      </c>
      <c r="M421" s="13">
        <f>ROUND(AVERAGE(Zinsswaps!M338:M421)+'iBoxx Extrapolation'!$I421,2)</f>
        <v>3.65</v>
      </c>
      <c r="N421" s="13">
        <f>ROUND(AVERAGE(Zinsswaps!N338:N421)+'iBoxx Extrapolation'!$I421,2)</f>
        <v>3.7</v>
      </c>
      <c r="O421" s="13">
        <f>ROUND(AVERAGE(Zinsswaps!O338:O421)+'iBoxx Extrapolation'!$I421,2)</f>
        <v>3.75</v>
      </c>
      <c r="P421" s="13">
        <f>ROUND(AVERAGE(Zinsswaps!P338:P421)+'iBoxx Extrapolation'!$I421,2)</f>
        <v>3.78</v>
      </c>
      <c r="Q421" s="13">
        <f>ROUND(AVERAGE(Zinsswaps!Q338:Q421)+'iBoxx Extrapolation'!$I421,2)</f>
        <v>3.81</v>
      </c>
      <c r="R421" s="13">
        <f>ROUND(AVERAGE(Zinsswaps!R338:R421)+'iBoxx Extrapolation'!$I421,2)</f>
        <v>3.83</v>
      </c>
      <c r="S421" s="13">
        <f>ROUND(AVERAGE(Zinsswaps!S338:S421)+'iBoxx Extrapolation'!$I421,2)</f>
        <v>3.85</v>
      </c>
      <c r="T421" s="13">
        <f>ROUND(AVERAGE(Zinsswaps!T338:T421)+'iBoxx Extrapolation'!$I421,2)</f>
        <v>3.87</v>
      </c>
      <c r="U421" s="13">
        <f>ROUND(AVERAGE(Zinsswaps!U338:U421)+'iBoxx Extrapolation'!$I421,2)</f>
        <v>3.89</v>
      </c>
      <c r="V421" s="13">
        <f>ROUND(AVERAGE(Zinsswaps!V338:V421)+'iBoxx Extrapolation'!$I421,2)</f>
        <v>3.89</v>
      </c>
      <c r="W421" s="13">
        <f>ROUND(AVERAGE(Zinsswaps!W338:W421)+'iBoxx Extrapolation'!$I421,2)</f>
        <v>3.89</v>
      </c>
      <c r="X421" s="13">
        <f>ROUND(AVERAGE(Zinsswaps!X338:X421)+'iBoxx Extrapolation'!$I421,2)</f>
        <v>3.89</v>
      </c>
      <c r="Y421" s="13">
        <f>ROUND(AVERAGE(Zinsswaps!Y338:Y421)+'iBoxx Extrapolation'!$I421,2)</f>
        <v>3.89</v>
      </c>
      <c r="Z421" s="13">
        <f>ROUND(AVERAGE(Zinsswaps!Z338:Z421)+'iBoxx Extrapolation'!$I421,2)</f>
        <v>3.89</v>
      </c>
      <c r="AA421" s="13">
        <f>ROUND(AVERAGE(Zinsswaps!AA338:AA421)+'iBoxx Extrapolation'!$I421,2)</f>
        <v>3.88</v>
      </c>
      <c r="AB421" s="13">
        <f>ROUND(AVERAGE(Zinsswaps!AB338:AB421)+'iBoxx Extrapolation'!$I421,2)</f>
        <v>3.88</v>
      </c>
      <c r="AC421" s="13">
        <f>ROUND(AVERAGE(Zinsswaps!AC338:AC421)+'iBoxx Extrapolation'!$I421,2)</f>
        <v>3.87</v>
      </c>
      <c r="AD421" s="13">
        <f>ROUND(AVERAGE(Zinsswaps!AD338:AD421)+'iBoxx Extrapolation'!$I421,2)</f>
        <v>3.86</v>
      </c>
      <c r="AE421" s="13">
        <f>ROUND(AVERAGE(Zinsswaps!AE338:AE421)+'iBoxx Extrapolation'!$I421,2)</f>
        <v>3.86</v>
      </c>
      <c r="AF421" s="13">
        <f>ROUND(AVERAGE(Zinsswaps!AF338:AF421)+'iBoxx Extrapolation'!$I421,2)</f>
        <v>3.84</v>
      </c>
      <c r="AG421" s="13">
        <f>ROUND(AVERAGE(Zinsswaps!AG338:AG421)+'iBoxx Extrapolation'!$I421,2)</f>
        <v>3.82</v>
      </c>
      <c r="AH421" s="13">
        <f>ROUND(AVERAGE(Zinsswaps!AH338:AH421)+'iBoxx Extrapolation'!$I421,2)</f>
        <v>3.81</v>
      </c>
      <c r="AI421" s="13">
        <f>ROUND(AVERAGE(Zinsswaps!AI338:AI421)+'iBoxx Extrapolation'!$I421,2)</f>
        <v>3.79</v>
      </c>
      <c r="AJ421" s="13">
        <f>ROUND(AVERAGE(Zinsswaps!AJ338:AJ421)+'iBoxx Extrapolation'!$I421,2)</f>
        <v>3.78</v>
      </c>
      <c r="AK421" s="13">
        <f>ROUND(AVERAGE(Zinsswaps!AK338:AK421)+'iBoxx Extrapolation'!$I421,2)</f>
        <v>3.77</v>
      </c>
      <c r="AL421" s="13">
        <f>ROUND(AVERAGE(Zinsswaps!AL338:AL421)+'iBoxx Extrapolation'!$I421,2)</f>
        <v>3.76</v>
      </c>
      <c r="AM421" s="13">
        <f>ROUND(AVERAGE(Zinsswaps!AM338:AM421)+'iBoxx Extrapolation'!$I421,2)</f>
        <v>3.75</v>
      </c>
      <c r="AN421" s="13">
        <f>ROUND(AVERAGE(Zinsswaps!AN338:AN421)+'iBoxx Extrapolation'!$I421,2)</f>
        <v>3.74</v>
      </c>
      <c r="AO421" s="13">
        <f>ROUND(AVERAGE(Zinsswaps!AO338:AO421)+'iBoxx Extrapolation'!$I421,2)</f>
        <v>3.73</v>
      </c>
      <c r="AP421" s="13">
        <f>ROUND(AVERAGE(Zinsswaps!AP338:AP421)+'iBoxx Extrapolation'!$I421,2)</f>
        <v>3.7</v>
      </c>
      <c r="AQ421" s="13">
        <f>ROUND(AVERAGE(Zinsswaps!AQ338:AQ421)+'iBoxx Extrapolation'!$I421,2)</f>
        <v>3.68</v>
      </c>
      <c r="AR421" s="13">
        <f>ROUND(AVERAGE(Zinsswaps!AR338:AR421)+'iBoxx Extrapolation'!$I421,2)</f>
        <v>3.66</v>
      </c>
      <c r="AS421" s="13">
        <f>ROUND(AVERAGE(Zinsswaps!AS338:AS421)+'iBoxx Extrapolation'!$I421,2)</f>
        <v>3.64</v>
      </c>
      <c r="AT421" s="13">
        <f>ROUND(AVERAGE(Zinsswaps!AT338:AT421)+'iBoxx Extrapolation'!$I421,2)</f>
        <v>3.62</v>
      </c>
      <c r="AU421" s="13">
        <f>ROUND(AVERAGE(Zinsswaps!AU338:AU421)+'iBoxx Extrapolation'!$I421,2)</f>
        <v>3.61</v>
      </c>
      <c r="AV421" s="13">
        <f>ROUND(AVERAGE(Zinsswaps!AV338:AV421)+'iBoxx Extrapolation'!$I421,2)</f>
        <v>3.59</v>
      </c>
      <c r="AW421" s="13">
        <f>ROUND(AVERAGE(Zinsswaps!AW338:AW421)+'iBoxx Extrapolation'!$I421,2)</f>
        <v>3.57</v>
      </c>
      <c r="AX421" s="13">
        <f>ROUND(AVERAGE(Zinsswaps!AX338:AX421)+'iBoxx Extrapolation'!$I421,2)</f>
        <v>3.56</v>
      </c>
      <c r="AY421" s="13">
        <f>ROUND(AVERAGE(Zinsswaps!AY338:AY421)+'iBoxx Extrapolation'!$I421,2)</f>
        <v>3.54</v>
      </c>
    </row>
    <row r="422" spans="1:51" s="16" customFormat="1" x14ac:dyDescent="0.2">
      <c r="A422" s="12">
        <v>50071</v>
      </c>
      <c r="B422" s="13">
        <f>ROUND(AVERAGE(Zinsswaps!B339:B422)+'iBoxx Extrapolation'!$I422,2)</f>
        <v>2.99</v>
      </c>
      <c r="C422" s="13">
        <f>ROUND(AVERAGE(Zinsswaps!C339:C422)+'iBoxx Extrapolation'!$I422,2)</f>
        <v>3</v>
      </c>
      <c r="D422" s="13">
        <f>ROUND(AVERAGE(Zinsswaps!D339:D422)+'iBoxx Extrapolation'!$I422,2)</f>
        <v>3.05</v>
      </c>
      <c r="E422" s="13">
        <f>ROUND(AVERAGE(Zinsswaps!E339:E422)+'iBoxx Extrapolation'!$I422,2)</f>
        <v>3.12</v>
      </c>
      <c r="F422" s="13">
        <f>ROUND(AVERAGE(Zinsswaps!F339:F422)+'iBoxx Extrapolation'!$I422,2)</f>
        <v>3.19</v>
      </c>
      <c r="G422" s="13">
        <f>ROUND(AVERAGE(Zinsswaps!G339:G422)+'iBoxx Extrapolation'!$I422,2)</f>
        <v>3.27</v>
      </c>
      <c r="H422" s="13">
        <f>ROUND(AVERAGE(Zinsswaps!H339:H422)+'iBoxx Extrapolation'!$I422,2)</f>
        <v>3.34</v>
      </c>
      <c r="I422" s="13">
        <f>ROUND(AVERAGE(Zinsswaps!I339:I422)+'iBoxx Extrapolation'!$I422,2)</f>
        <v>3.41</v>
      </c>
      <c r="J422" s="13">
        <f>ROUND(AVERAGE(Zinsswaps!J339:J422)+'iBoxx Extrapolation'!$I422,2)</f>
        <v>3.48</v>
      </c>
      <c r="K422" s="13">
        <f>ROUND(AVERAGE(Zinsswaps!K339:K422)+'iBoxx Extrapolation'!$I422,2)</f>
        <v>3.54</v>
      </c>
      <c r="L422" s="13">
        <f>ROUND(AVERAGE(Zinsswaps!L339:L422)+'iBoxx Extrapolation'!$I422,2)</f>
        <v>3.6</v>
      </c>
      <c r="M422" s="13">
        <f>ROUND(AVERAGE(Zinsswaps!M339:M422)+'iBoxx Extrapolation'!$I422,2)</f>
        <v>3.65</v>
      </c>
      <c r="N422" s="13">
        <f>ROUND(AVERAGE(Zinsswaps!N339:N422)+'iBoxx Extrapolation'!$I422,2)</f>
        <v>3.7</v>
      </c>
      <c r="O422" s="13">
        <f>ROUND(AVERAGE(Zinsswaps!O339:O422)+'iBoxx Extrapolation'!$I422,2)</f>
        <v>3.75</v>
      </c>
      <c r="P422" s="13">
        <f>ROUND(AVERAGE(Zinsswaps!P339:P422)+'iBoxx Extrapolation'!$I422,2)</f>
        <v>3.78</v>
      </c>
      <c r="Q422" s="13">
        <f>ROUND(AVERAGE(Zinsswaps!Q339:Q422)+'iBoxx Extrapolation'!$I422,2)</f>
        <v>3.81</v>
      </c>
      <c r="R422" s="13">
        <f>ROUND(AVERAGE(Zinsswaps!R339:R422)+'iBoxx Extrapolation'!$I422,2)</f>
        <v>3.83</v>
      </c>
      <c r="S422" s="13">
        <f>ROUND(AVERAGE(Zinsswaps!S339:S422)+'iBoxx Extrapolation'!$I422,2)</f>
        <v>3.85</v>
      </c>
      <c r="T422" s="13">
        <f>ROUND(AVERAGE(Zinsswaps!T339:T422)+'iBoxx Extrapolation'!$I422,2)</f>
        <v>3.87</v>
      </c>
      <c r="U422" s="13">
        <f>ROUND(AVERAGE(Zinsswaps!U339:U422)+'iBoxx Extrapolation'!$I422,2)</f>
        <v>3.89</v>
      </c>
      <c r="V422" s="13">
        <f>ROUND(AVERAGE(Zinsswaps!V339:V422)+'iBoxx Extrapolation'!$I422,2)</f>
        <v>3.89</v>
      </c>
      <c r="W422" s="13">
        <f>ROUND(AVERAGE(Zinsswaps!W339:W422)+'iBoxx Extrapolation'!$I422,2)</f>
        <v>3.89</v>
      </c>
      <c r="X422" s="13">
        <f>ROUND(AVERAGE(Zinsswaps!X339:X422)+'iBoxx Extrapolation'!$I422,2)</f>
        <v>3.89</v>
      </c>
      <c r="Y422" s="13">
        <f>ROUND(AVERAGE(Zinsswaps!Y339:Y422)+'iBoxx Extrapolation'!$I422,2)</f>
        <v>3.89</v>
      </c>
      <c r="Z422" s="13">
        <f>ROUND(AVERAGE(Zinsswaps!Z339:Z422)+'iBoxx Extrapolation'!$I422,2)</f>
        <v>3.89</v>
      </c>
      <c r="AA422" s="13">
        <f>ROUND(AVERAGE(Zinsswaps!AA339:AA422)+'iBoxx Extrapolation'!$I422,2)</f>
        <v>3.88</v>
      </c>
      <c r="AB422" s="13">
        <f>ROUND(AVERAGE(Zinsswaps!AB339:AB422)+'iBoxx Extrapolation'!$I422,2)</f>
        <v>3.88</v>
      </c>
      <c r="AC422" s="13">
        <f>ROUND(AVERAGE(Zinsswaps!AC339:AC422)+'iBoxx Extrapolation'!$I422,2)</f>
        <v>3.87</v>
      </c>
      <c r="AD422" s="13">
        <f>ROUND(AVERAGE(Zinsswaps!AD339:AD422)+'iBoxx Extrapolation'!$I422,2)</f>
        <v>3.86</v>
      </c>
      <c r="AE422" s="13">
        <f>ROUND(AVERAGE(Zinsswaps!AE339:AE422)+'iBoxx Extrapolation'!$I422,2)</f>
        <v>3.86</v>
      </c>
      <c r="AF422" s="13">
        <f>ROUND(AVERAGE(Zinsswaps!AF339:AF422)+'iBoxx Extrapolation'!$I422,2)</f>
        <v>3.84</v>
      </c>
      <c r="AG422" s="13">
        <f>ROUND(AVERAGE(Zinsswaps!AG339:AG422)+'iBoxx Extrapolation'!$I422,2)</f>
        <v>3.82</v>
      </c>
      <c r="AH422" s="13">
        <f>ROUND(AVERAGE(Zinsswaps!AH339:AH422)+'iBoxx Extrapolation'!$I422,2)</f>
        <v>3.81</v>
      </c>
      <c r="AI422" s="13">
        <f>ROUND(AVERAGE(Zinsswaps!AI339:AI422)+'iBoxx Extrapolation'!$I422,2)</f>
        <v>3.79</v>
      </c>
      <c r="AJ422" s="13">
        <f>ROUND(AVERAGE(Zinsswaps!AJ339:AJ422)+'iBoxx Extrapolation'!$I422,2)</f>
        <v>3.78</v>
      </c>
      <c r="AK422" s="13">
        <f>ROUND(AVERAGE(Zinsswaps!AK339:AK422)+'iBoxx Extrapolation'!$I422,2)</f>
        <v>3.77</v>
      </c>
      <c r="AL422" s="13">
        <f>ROUND(AVERAGE(Zinsswaps!AL339:AL422)+'iBoxx Extrapolation'!$I422,2)</f>
        <v>3.76</v>
      </c>
      <c r="AM422" s="13">
        <f>ROUND(AVERAGE(Zinsswaps!AM339:AM422)+'iBoxx Extrapolation'!$I422,2)</f>
        <v>3.75</v>
      </c>
      <c r="AN422" s="13">
        <f>ROUND(AVERAGE(Zinsswaps!AN339:AN422)+'iBoxx Extrapolation'!$I422,2)</f>
        <v>3.74</v>
      </c>
      <c r="AO422" s="13">
        <f>ROUND(AVERAGE(Zinsswaps!AO339:AO422)+'iBoxx Extrapolation'!$I422,2)</f>
        <v>3.73</v>
      </c>
      <c r="AP422" s="13">
        <f>ROUND(AVERAGE(Zinsswaps!AP339:AP422)+'iBoxx Extrapolation'!$I422,2)</f>
        <v>3.7</v>
      </c>
      <c r="AQ422" s="13">
        <f>ROUND(AVERAGE(Zinsswaps!AQ339:AQ422)+'iBoxx Extrapolation'!$I422,2)</f>
        <v>3.68</v>
      </c>
      <c r="AR422" s="13">
        <f>ROUND(AVERAGE(Zinsswaps!AR339:AR422)+'iBoxx Extrapolation'!$I422,2)</f>
        <v>3.66</v>
      </c>
      <c r="AS422" s="13">
        <f>ROUND(AVERAGE(Zinsswaps!AS339:AS422)+'iBoxx Extrapolation'!$I422,2)</f>
        <v>3.64</v>
      </c>
      <c r="AT422" s="13">
        <f>ROUND(AVERAGE(Zinsswaps!AT339:AT422)+'iBoxx Extrapolation'!$I422,2)</f>
        <v>3.62</v>
      </c>
      <c r="AU422" s="13">
        <f>ROUND(AVERAGE(Zinsswaps!AU339:AU422)+'iBoxx Extrapolation'!$I422,2)</f>
        <v>3.61</v>
      </c>
      <c r="AV422" s="13">
        <f>ROUND(AVERAGE(Zinsswaps!AV339:AV422)+'iBoxx Extrapolation'!$I422,2)</f>
        <v>3.59</v>
      </c>
      <c r="AW422" s="13">
        <f>ROUND(AVERAGE(Zinsswaps!AW339:AW422)+'iBoxx Extrapolation'!$I422,2)</f>
        <v>3.57</v>
      </c>
      <c r="AX422" s="13">
        <f>ROUND(AVERAGE(Zinsswaps!AX339:AX422)+'iBoxx Extrapolation'!$I422,2)</f>
        <v>3.56</v>
      </c>
      <c r="AY422" s="13">
        <f>ROUND(AVERAGE(Zinsswaps!AY339:AY422)+'iBoxx Extrapolation'!$I422,2)</f>
        <v>3.54</v>
      </c>
    </row>
    <row r="423" spans="1:51" s="16" customFormat="1" x14ac:dyDescent="0.2">
      <c r="A423" s="12">
        <v>50099</v>
      </c>
      <c r="B423" s="13">
        <f>ROUND(AVERAGE(Zinsswaps!B340:B423)+'iBoxx Extrapolation'!$I423,2)</f>
        <v>2.99</v>
      </c>
      <c r="C423" s="13">
        <f>ROUND(AVERAGE(Zinsswaps!C340:C423)+'iBoxx Extrapolation'!$I423,2)</f>
        <v>3</v>
      </c>
      <c r="D423" s="13">
        <f>ROUND(AVERAGE(Zinsswaps!D340:D423)+'iBoxx Extrapolation'!$I423,2)</f>
        <v>3.05</v>
      </c>
      <c r="E423" s="13">
        <f>ROUND(AVERAGE(Zinsswaps!E340:E423)+'iBoxx Extrapolation'!$I423,2)</f>
        <v>3.12</v>
      </c>
      <c r="F423" s="13">
        <f>ROUND(AVERAGE(Zinsswaps!F340:F423)+'iBoxx Extrapolation'!$I423,2)</f>
        <v>3.19</v>
      </c>
      <c r="G423" s="13">
        <f>ROUND(AVERAGE(Zinsswaps!G340:G423)+'iBoxx Extrapolation'!$I423,2)</f>
        <v>3.27</v>
      </c>
      <c r="H423" s="13">
        <f>ROUND(AVERAGE(Zinsswaps!H340:H423)+'iBoxx Extrapolation'!$I423,2)</f>
        <v>3.34</v>
      </c>
      <c r="I423" s="13">
        <f>ROUND(AVERAGE(Zinsswaps!I340:I423)+'iBoxx Extrapolation'!$I423,2)</f>
        <v>3.41</v>
      </c>
      <c r="J423" s="13">
        <f>ROUND(AVERAGE(Zinsswaps!J340:J423)+'iBoxx Extrapolation'!$I423,2)</f>
        <v>3.48</v>
      </c>
      <c r="K423" s="13">
        <f>ROUND(AVERAGE(Zinsswaps!K340:K423)+'iBoxx Extrapolation'!$I423,2)</f>
        <v>3.54</v>
      </c>
      <c r="L423" s="13">
        <f>ROUND(AVERAGE(Zinsswaps!L340:L423)+'iBoxx Extrapolation'!$I423,2)</f>
        <v>3.6</v>
      </c>
      <c r="M423" s="13">
        <f>ROUND(AVERAGE(Zinsswaps!M340:M423)+'iBoxx Extrapolation'!$I423,2)</f>
        <v>3.65</v>
      </c>
      <c r="N423" s="13">
        <f>ROUND(AVERAGE(Zinsswaps!N340:N423)+'iBoxx Extrapolation'!$I423,2)</f>
        <v>3.7</v>
      </c>
      <c r="O423" s="13">
        <f>ROUND(AVERAGE(Zinsswaps!O340:O423)+'iBoxx Extrapolation'!$I423,2)</f>
        <v>3.75</v>
      </c>
      <c r="P423" s="13">
        <f>ROUND(AVERAGE(Zinsswaps!P340:P423)+'iBoxx Extrapolation'!$I423,2)</f>
        <v>3.78</v>
      </c>
      <c r="Q423" s="13">
        <f>ROUND(AVERAGE(Zinsswaps!Q340:Q423)+'iBoxx Extrapolation'!$I423,2)</f>
        <v>3.81</v>
      </c>
      <c r="R423" s="13">
        <f>ROUND(AVERAGE(Zinsswaps!R340:R423)+'iBoxx Extrapolation'!$I423,2)</f>
        <v>3.83</v>
      </c>
      <c r="S423" s="13">
        <f>ROUND(AVERAGE(Zinsswaps!S340:S423)+'iBoxx Extrapolation'!$I423,2)</f>
        <v>3.85</v>
      </c>
      <c r="T423" s="13">
        <f>ROUND(AVERAGE(Zinsswaps!T340:T423)+'iBoxx Extrapolation'!$I423,2)</f>
        <v>3.87</v>
      </c>
      <c r="U423" s="13">
        <f>ROUND(AVERAGE(Zinsswaps!U340:U423)+'iBoxx Extrapolation'!$I423,2)</f>
        <v>3.89</v>
      </c>
      <c r="V423" s="13">
        <f>ROUND(AVERAGE(Zinsswaps!V340:V423)+'iBoxx Extrapolation'!$I423,2)</f>
        <v>3.89</v>
      </c>
      <c r="W423" s="13">
        <f>ROUND(AVERAGE(Zinsswaps!W340:W423)+'iBoxx Extrapolation'!$I423,2)</f>
        <v>3.89</v>
      </c>
      <c r="X423" s="13">
        <f>ROUND(AVERAGE(Zinsswaps!X340:X423)+'iBoxx Extrapolation'!$I423,2)</f>
        <v>3.89</v>
      </c>
      <c r="Y423" s="13">
        <f>ROUND(AVERAGE(Zinsswaps!Y340:Y423)+'iBoxx Extrapolation'!$I423,2)</f>
        <v>3.89</v>
      </c>
      <c r="Z423" s="13">
        <f>ROUND(AVERAGE(Zinsswaps!Z340:Z423)+'iBoxx Extrapolation'!$I423,2)</f>
        <v>3.89</v>
      </c>
      <c r="AA423" s="13">
        <f>ROUND(AVERAGE(Zinsswaps!AA340:AA423)+'iBoxx Extrapolation'!$I423,2)</f>
        <v>3.88</v>
      </c>
      <c r="AB423" s="13">
        <f>ROUND(AVERAGE(Zinsswaps!AB340:AB423)+'iBoxx Extrapolation'!$I423,2)</f>
        <v>3.88</v>
      </c>
      <c r="AC423" s="13">
        <f>ROUND(AVERAGE(Zinsswaps!AC340:AC423)+'iBoxx Extrapolation'!$I423,2)</f>
        <v>3.87</v>
      </c>
      <c r="AD423" s="13">
        <f>ROUND(AVERAGE(Zinsswaps!AD340:AD423)+'iBoxx Extrapolation'!$I423,2)</f>
        <v>3.86</v>
      </c>
      <c r="AE423" s="13">
        <f>ROUND(AVERAGE(Zinsswaps!AE340:AE423)+'iBoxx Extrapolation'!$I423,2)</f>
        <v>3.86</v>
      </c>
      <c r="AF423" s="13">
        <f>ROUND(AVERAGE(Zinsswaps!AF340:AF423)+'iBoxx Extrapolation'!$I423,2)</f>
        <v>3.84</v>
      </c>
      <c r="AG423" s="13">
        <f>ROUND(AVERAGE(Zinsswaps!AG340:AG423)+'iBoxx Extrapolation'!$I423,2)</f>
        <v>3.82</v>
      </c>
      <c r="AH423" s="13">
        <f>ROUND(AVERAGE(Zinsswaps!AH340:AH423)+'iBoxx Extrapolation'!$I423,2)</f>
        <v>3.81</v>
      </c>
      <c r="AI423" s="13">
        <f>ROUND(AVERAGE(Zinsswaps!AI340:AI423)+'iBoxx Extrapolation'!$I423,2)</f>
        <v>3.79</v>
      </c>
      <c r="AJ423" s="13">
        <f>ROUND(AVERAGE(Zinsswaps!AJ340:AJ423)+'iBoxx Extrapolation'!$I423,2)</f>
        <v>3.78</v>
      </c>
      <c r="AK423" s="13">
        <f>ROUND(AVERAGE(Zinsswaps!AK340:AK423)+'iBoxx Extrapolation'!$I423,2)</f>
        <v>3.77</v>
      </c>
      <c r="AL423" s="13">
        <f>ROUND(AVERAGE(Zinsswaps!AL340:AL423)+'iBoxx Extrapolation'!$I423,2)</f>
        <v>3.76</v>
      </c>
      <c r="AM423" s="13">
        <f>ROUND(AVERAGE(Zinsswaps!AM340:AM423)+'iBoxx Extrapolation'!$I423,2)</f>
        <v>3.75</v>
      </c>
      <c r="AN423" s="13">
        <f>ROUND(AVERAGE(Zinsswaps!AN340:AN423)+'iBoxx Extrapolation'!$I423,2)</f>
        <v>3.74</v>
      </c>
      <c r="AO423" s="13">
        <f>ROUND(AVERAGE(Zinsswaps!AO340:AO423)+'iBoxx Extrapolation'!$I423,2)</f>
        <v>3.73</v>
      </c>
      <c r="AP423" s="13">
        <f>ROUND(AVERAGE(Zinsswaps!AP340:AP423)+'iBoxx Extrapolation'!$I423,2)</f>
        <v>3.7</v>
      </c>
      <c r="AQ423" s="13">
        <f>ROUND(AVERAGE(Zinsswaps!AQ340:AQ423)+'iBoxx Extrapolation'!$I423,2)</f>
        <v>3.68</v>
      </c>
      <c r="AR423" s="13">
        <f>ROUND(AVERAGE(Zinsswaps!AR340:AR423)+'iBoxx Extrapolation'!$I423,2)</f>
        <v>3.66</v>
      </c>
      <c r="AS423" s="13">
        <f>ROUND(AVERAGE(Zinsswaps!AS340:AS423)+'iBoxx Extrapolation'!$I423,2)</f>
        <v>3.64</v>
      </c>
      <c r="AT423" s="13">
        <f>ROUND(AVERAGE(Zinsswaps!AT340:AT423)+'iBoxx Extrapolation'!$I423,2)</f>
        <v>3.62</v>
      </c>
      <c r="AU423" s="13">
        <f>ROUND(AVERAGE(Zinsswaps!AU340:AU423)+'iBoxx Extrapolation'!$I423,2)</f>
        <v>3.61</v>
      </c>
      <c r="AV423" s="13">
        <f>ROUND(AVERAGE(Zinsswaps!AV340:AV423)+'iBoxx Extrapolation'!$I423,2)</f>
        <v>3.59</v>
      </c>
      <c r="AW423" s="13">
        <f>ROUND(AVERAGE(Zinsswaps!AW340:AW423)+'iBoxx Extrapolation'!$I423,2)</f>
        <v>3.57</v>
      </c>
      <c r="AX423" s="13">
        <f>ROUND(AVERAGE(Zinsswaps!AX340:AX423)+'iBoxx Extrapolation'!$I423,2)</f>
        <v>3.56</v>
      </c>
      <c r="AY423" s="13">
        <f>ROUND(AVERAGE(Zinsswaps!AY340:AY423)+'iBoxx Extrapolation'!$I423,2)</f>
        <v>3.54</v>
      </c>
    </row>
    <row r="424" spans="1:51" s="16" customFormat="1" x14ac:dyDescent="0.2">
      <c r="A424" s="12">
        <v>50130</v>
      </c>
      <c r="B424" s="13">
        <f>ROUND(AVERAGE(Zinsswaps!B341:B424)+'iBoxx Extrapolation'!$I424,2)</f>
        <v>2.99</v>
      </c>
      <c r="C424" s="13">
        <f>ROUND(AVERAGE(Zinsswaps!C341:C424)+'iBoxx Extrapolation'!$I424,2)</f>
        <v>3</v>
      </c>
      <c r="D424" s="13">
        <f>ROUND(AVERAGE(Zinsswaps!D341:D424)+'iBoxx Extrapolation'!$I424,2)</f>
        <v>3.05</v>
      </c>
      <c r="E424" s="13">
        <f>ROUND(AVERAGE(Zinsswaps!E341:E424)+'iBoxx Extrapolation'!$I424,2)</f>
        <v>3.12</v>
      </c>
      <c r="F424" s="13">
        <f>ROUND(AVERAGE(Zinsswaps!F341:F424)+'iBoxx Extrapolation'!$I424,2)</f>
        <v>3.19</v>
      </c>
      <c r="G424" s="13">
        <f>ROUND(AVERAGE(Zinsswaps!G341:G424)+'iBoxx Extrapolation'!$I424,2)</f>
        <v>3.27</v>
      </c>
      <c r="H424" s="13">
        <f>ROUND(AVERAGE(Zinsswaps!H341:H424)+'iBoxx Extrapolation'!$I424,2)</f>
        <v>3.34</v>
      </c>
      <c r="I424" s="13">
        <f>ROUND(AVERAGE(Zinsswaps!I341:I424)+'iBoxx Extrapolation'!$I424,2)</f>
        <v>3.41</v>
      </c>
      <c r="J424" s="13">
        <f>ROUND(AVERAGE(Zinsswaps!J341:J424)+'iBoxx Extrapolation'!$I424,2)</f>
        <v>3.48</v>
      </c>
      <c r="K424" s="13">
        <f>ROUND(AVERAGE(Zinsswaps!K341:K424)+'iBoxx Extrapolation'!$I424,2)</f>
        <v>3.54</v>
      </c>
      <c r="L424" s="13">
        <f>ROUND(AVERAGE(Zinsswaps!L341:L424)+'iBoxx Extrapolation'!$I424,2)</f>
        <v>3.6</v>
      </c>
      <c r="M424" s="13">
        <f>ROUND(AVERAGE(Zinsswaps!M341:M424)+'iBoxx Extrapolation'!$I424,2)</f>
        <v>3.65</v>
      </c>
      <c r="N424" s="13">
        <f>ROUND(AVERAGE(Zinsswaps!N341:N424)+'iBoxx Extrapolation'!$I424,2)</f>
        <v>3.7</v>
      </c>
      <c r="O424" s="13">
        <f>ROUND(AVERAGE(Zinsswaps!O341:O424)+'iBoxx Extrapolation'!$I424,2)</f>
        <v>3.75</v>
      </c>
      <c r="P424" s="13">
        <f>ROUND(AVERAGE(Zinsswaps!P341:P424)+'iBoxx Extrapolation'!$I424,2)</f>
        <v>3.78</v>
      </c>
      <c r="Q424" s="13">
        <f>ROUND(AVERAGE(Zinsswaps!Q341:Q424)+'iBoxx Extrapolation'!$I424,2)</f>
        <v>3.81</v>
      </c>
      <c r="R424" s="13">
        <f>ROUND(AVERAGE(Zinsswaps!R341:R424)+'iBoxx Extrapolation'!$I424,2)</f>
        <v>3.83</v>
      </c>
      <c r="S424" s="13">
        <f>ROUND(AVERAGE(Zinsswaps!S341:S424)+'iBoxx Extrapolation'!$I424,2)</f>
        <v>3.85</v>
      </c>
      <c r="T424" s="13">
        <f>ROUND(AVERAGE(Zinsswaps!T341:T424)+'iBoxx Extrapolation'!$I424,2)</f>
        <v>3.87</v>
      </c>
      <c r="U424" s="13">
        <f>ROUND(AVERAGE(Zinsswaps!U341:U424)+'iBoxx Extrapolation'!$I424,2)</f>
        <v>3.89</v>
      </c>
      <c r="V424" s="13">
        <f>ROUND(AVERAGE(Zinsswaps!V341:V424)+'iBoxx Extrapolation'!$I424,2)</f>
        <v>3.89</v>
      </c>
      <c r="W424" s="13">
        <f>ROUND(AVERAGE(Zinsswaps!W341:W424)+'iBoxx Extrapolation'!$I424,2)</f>
        <v>3.89</v>
      </c>
      <c r="X424" s="13">
        <f>ROUND(AVERAGE(Zinsswaps!X341:X424)+'iBoxx Extrapolation'!$I424,2)</f>
        <v>3.89</v>
      </c>
      <c r="Y424" s="13">
        <f>ROUND(AVERAGE(Zinsswaps!Y341:Y424)+'iBoxx Extrapolation'!$I424,2)</f>
        <v>3.89</v>
      </c>
      <c r="Z424" s="13">
        <f>ROUND(AVERAGE(Zinsswaps!Z341:Z424)+'iBoxx Extrapolation'!$I424,2)</f>
        <v>3.89</v>
      </c>
      <c r="AA424" s="13">
        <f>ROUND(AVERAGE(Zinsswaps!AA341:AA424)+'iBoxx Extrapolation'!$I424,2)</f>
        <v>3.88</v>
      </c>
      <c r="AB424" s="13">
        <f>ROUND(AVERAGE(Zinsswaps!AB341:AB424)+'iBoxx Extrapolation'!$I424,2)</f>
        <v>3.88</v>
      </c>
      <c r="AC424" s="13">
        <f>ROUND(AVERAGE(Zinsswaps!AC341:AC424)+'iBoxx Extrapolation'!$I424,2)</f>
        <v>3.87</v>
      </c>
      <c r="AD424" s="13">
        <f>ROUND(AVERAGE(Zinsswaps!AD341:AD424)+'iBoxx Extrapolation'!$I424,2)</f>
        <v>3.86</v>
      </c>
      <c r="AE424" s="13">
        <f>ROUND(AVERAGE(Zinsswaps!AE341:AE424)+'iBoxx Extrapolation'!$I424,2)</f>
        <v>3.86</v>
      </c>
      <c r="AF424" s="13">
        <f>ROUND(AVERAGE(Zinsswaps!AF341:AF424)+'iBoxx Extrapolation'!$I424,2)</f>
        <v>3.84</v>
      </c>
      <c r="AG424" s="13">
        <f>ROUND(AVERAGE(Zinsswaps!AG341:AG424)+'iBoxx Extrapolation'!$I424,2)</f>
        <v>3.82</v>
      </c>
      <c r="AH424" s="13">
        <f>ROUND(AVERAGE(Zinsswaps!AH341:AH424)+'iBoxx Extrapolation'!$I424,2)</f>
        <v>3.81</v>
      </c>
      <c r="AI424" s="13">
        <f>ROUND(AVERAGE(Zinsswaps!AI341:AI424)+'iBoxx Extrapolation'!$I424,2)</f>
        <v>3.79</v>
      </c>
      <c r="AJ424" s="13">
        <f>ROUND(AVERAGE(Zinsswaps!AJ341:AJ424)+'iBoxx Extrapolation'!$I424,2)</f>
        <v>3.78</v>
      </c>
      <c r="AK424" s="13">
        <f>ROUND(AVERAGE(Zinsswaps!AK341:AK424)+'iBoxx Extrapolation'!$I424,2)</f>
        <v>3.77</v>
      </c>
      <c r="AL424" s="13">
        <f>ROUND(AVERAGE(Zinsswaps!AL341:AL424)+'iBoxx Extrapolation'!$I424,2)</f>
        <v>3.76</v>
      </c>
      <c r="AM424" s="13">
        <f>ROUND(AVERAGE(Zinsswaps!AM341:AM424)+'iBoxx Extrapolation'!$I424,2)</f>
        <v>3.75</v>
      </c>
      <c r="AN424" s="13">
        <f>ROUND(AVERAGE(Zinsswaps!AN341:AN424)+'iBoxx Extrapolation'!$I424,2)</f>
        <v>3.74</v>
      </c>
      <c r="AO424" s="13">
        <f>ROUND(AVERAGE(Zinsswaps!AO341:AO424)+'iBoxx Extrapolation'!$I424,2)</f>
        <v>3.73</v>
      </c>
      <c r="AP424" s="13">
        <f>ROUND(AVERAGE(Zinsswaps!AP341:AP424)+'iBoxx Extrapolation'!$I424,2)</f>
        <v>3.7</v>
      </c>
      <c r="AQ424" s="13">
        <f>ROUND(AVERAGE(Zinsswaps!AQ341:AQ424)+'iBoxx Extrapolation'!$I424,2)</f>
        <v>3.68</v>
      </c>
      <c r="AR424" s="13">
        <f>ROUND(AVERAGE(Zinsswaps!AR341:AR424)+'iBoxx Extrapolation'!$I424,2)</f>
        <v>3.66</v>
      </c>
      <c r="AS424" s="13">
        <f>ROUND(AVERAGE(Zinsswaps!AS341:AS424)+'iBoxx Extrapolation'!$I424,2)</f>
        <v>3.64</v>
      </c>
      <c r="AT424" s="13">
        <f>ROUND(AVERAGE(Zinsswaps!AT341:AT424)+'iBoxx Extrapolation'!$I424,2)</f>
        <v>3.62</v>
      </c>
      <c r="AU424" s="13">
        <f>ROUND(AVERAGE(Zinsswaps!AU341:AU424)+'iBoxx Extrapolation'!$I424,2)</f>
        <v>3.61</v>
      </c>
      <c r="AV424" s="13">
        <f>ROUND(AVERAGE(Zinsswaps!AV341:AV424)+'iBoxx Extrapolation'!$I424,2)</f>
        <v>3.59</v>
      </c>
      <c r="AW424" s="13">
        <f>ROUND(AVERAGE(Zinsswaps!AW341:AW424)+'iBoxx Extrapolation'!$I424,2)</f>
        <v>3.57</v>
      </c>
      <c r="AX424" s="13">
        <f>ROUND(AVERAGE(Zinsswaps!AX341:AX424)+'iBoxx Extrapolation'!$I424,2)</f>
        <v>3.56</v>
      </c>
      <c r="AY424" s="13">
        <f>ROUND(AVERAGE(Zinsswaps!AY341:AY424)+'iBoxx Extrapolation'!$I424,2)</f>
        <v>3.54</v>
      </c>
    </row>
    <row r="425" spans="1:51" s="16" customFormat="1" x14ac:dyDescent="0.2">
      <c r="A425" s="12">
        <v>50160</v>
      </c>
      <c r="B425" s="13">
        <f>ROUND(AVERAGE(Zinsswaps!B342:B425)+'iBoxx Extrapolation'!$I425,2)</f>
        <v>2.99</v>
      </c>
      <c r="C425" s="13">
        <f>ROUND(AVERAGE(Zinsswaps!C342:C425)+'iBoxx Extrapolation'!$I425,2)</f>
        <v>3</v>
      </c>
      <c r="D425" s="13">
        <f>ROUND(AVERAGE(Zinsswaps!D342:D425)+'iBoxx Extrapolation'!$I425,2)</f>
        <v>3.05</v>
      </c>
      <c r="E425" s="13">
        <f>ROUND(AVERAGE(Zinsswaps!E342:E425)+'iBoxx Extrapolation'!$I425,2)</f>
        <v>3.12</v>
      </c>
      <c r="F425" s="13">
        <f>ROUND(AVERAGE(Zinsswaps!F342:F425)+'iBoxx Extrapolation'!$I425,2)</f>
        <v>3.19</v>
      </c>
      <c r="G425" s="13">
        <f>ROUND(AVERAGE(Zinsswaps!G342:G425)+'iBoxx Extrapolation'!$I425,2)</f>
        <v>3.27</v>
      </c>
      <c r="H425" s="13">
        <f>ROUND(AVERAGE(Zinsswaps!H342:H425)+'iBoxx Extrapolation'!$I425,2)</f>
        <v>3.34</v>
      </c>
      <c r="I425" s="13">
        <f>ROUND(AVERAGE(Zinsswaps!I342:I425)+'iBoxx Extrapolation'!$I425,2)</f>
        <v>3.41</v>
      </c>
      <c r="J425" s="13">
        <f>ROUND(AVERAGE(Zinsswaps!J342:J425)+'iBoxx Extrapolation'!$I425,2)</f>
        <v>3.48</v>
      </c>
      <c r="K425" s="13">
        <f>ROUND(AVERAGE(Zinsswaps!K342:K425)+'iBoxx Extrapolation'!$I425,2)</f>
        <v>3.54</v>
      </c>
      <c r="L425" s="13">
        <f>ROUND(AVERAGE(Zinsswaps!L342:L425)+'iBoxx Extrapolation'!$I425,2)</f>
        <v>3.6</v>
      </c>
      <c r="M425" s="13">
        <f>ROUND(AVERAGE(Zinsswaps!M342:M425)+'iBoxx Extrapolation'!$I425,2)</f>
        <v>3.65</v>
      </c>
      <c r="N425" s="13">
        <f>ROUND(AVERAGE(Zinsswaps!N342:N425)+'iBoxx Extrapolation'!$I425,2)</f>
        <v>3.7</v>
      </c>
      <c r="O425" s="13">
        <f>ROUND(AVERAGE(Zinsswaps!O342:O425)+'iBoxx Extrapolation'!$I425,2)</f>
        <v>3.75</v>
      </c>
      <c r="P425" s="13">
        <f>ROUND(AVERAGE(Zinsswaps!P342:P425)+'iBoxx Extrapolation'!$I425,2)</f>
        <v>3.78</v>
      </c>
      <c r="Q425" s="13">
        <f>ROUND(AVERAGE(Zinsswaps!Q342:Q425)+'iBoxx Extrapolation'!$I425,2)</f>
        <v>3.81</v>
      </c>
      <c r="R425" s="13">
        <f>ROUND(AVERAGE(Zinsswaps!R342:R425)+'iBoxx Extrapolation'!$I425,2)</f>
        <v>3.83</v>
      </c>
      <c r="S425" s="13">
        <f>ROUND(AVERAGE(Zinsswaps!S342:S425)+'iBoxx Extrapolation'!$I425,2)</f>
        <v>3.85</v>
      </c>
      <c r="T425" s="13">
        <f>ROUND(AVERAGE(Zinsswaps!T342:T425)+'iBoxx Extrapolation'!$I425,2)</f>
        <v>3.87</v>
      </c>
      <c r="U425" s="13">
        <f>ROUND(AVERAGE(Zinsswaps!U342:U425)+'iBoxx Extrapolation'!$I425,2)</f>
        <v>3.89</v>
      </c>
      <c r="V425" s="13">
        <f>ROUND(AVERAGE(Zinsswaps!V342:V425)+'iBoxx Extrapolation'!$I425,2)</f>
        <v>3.89</v>
      </c>
      <c r="W425" s="13">
        <f>ROUND(AVERAGE(Zinsswaps!W342:W425)+'iBoxx Extrapolation'!$I425,2)</f>
        <v>3.89</v>
      </c>
      <c r="X425" s="13">
        <f>ROUND(AVERAGE(Zinsswaps!X342:X425)+'iBoxx Extrapolation'!$I425,2)</f>
        <v>3.89</v>
      </c>
      <c r="Y425" s="13">
        <f>ROUND(AVERAGE(Zinsswaps!Y342:Y425)+'iBoxx Extrapolation'!$I425,2)</f>
        <v>3.89</v>
      </c>
      <c r="Z425" s="13">
        <f>ROUND(AVERAGE(Zinsswaps!Z342:Z425)+'iBoxx Extrapolation'!$I425,2)</f>
        <v>3.89</v>
      </c>
      <c r="AA425" s="13">
        <f>ROUND(AVERAGE(Zinsswaps!AA342:AA425)+'iBoxx Extrapolation'!$I425,2)</f>
        <v>3.88</v>
      </c>
      <c r="AB425" s="13">
        <f>ROUND(AVERAGE(Zinsswaps!AB342:AB425)+'iBoxx Extrapolation'!$I425,2)</f>
        <v>3.88</v>
      </c>
      <c r="AC425" s="13">
        <f>ROUND(AVERAGE(Zinsswaps!AC342:AC425)+'iBoxx Extrapolation'!$I425,2)</f>
        <v>3.87</v>
      </c>
      <c r="AD425" s="13">
        <f>ROUND(AVERAGE(Zinsswaps!AD342:AD425)+'iBoxx Extrapolation'!$I425,2)</f>
        <v>3.86</v>
      </c>
      <c r="AE425" s="13">
        <f>ROUND(AVERAGE(Zinsswaps!AE342:AE425)+'iBoxx Extrapolation'!$I425,2)</f>
        <v>3.86</v>
      </c>
      <c r="AF425" s="13">
        <f>ROUND(AVERAGE(Zinsswaps!AF342:AF425)+'iBoxx Extrapolation'!$I425,2)</f>
        <v>3.84</v>
      </c>
      <c r="AG425" s="13">
        <f>ROUND(AVERAGE(Zinsswaps!AG342:AG425)+'iBoxx Extrapolation'!$I425,2)</f>
        <v>3.82</v>
      </c>
      <c r="AH425" s="13">
        <f>ROUND(AVERAGE(Zinsswaps!AH342:AH425)+'iBoxx Extrapolation'!$I425,2)</f>
        <v>3.81</v>
      </c>
      <c r="AI425" s="13">
        <f>ROUND(AVERAGE(Zinsswaps!AI342:AI425)+'iBoxx Extrapolation'!$I425,2)</f>
        <v>3.79</v>
      </c>
      <c r="AJ425" s="13">
        <f>ROUND(AVERAGE(Zinsswaps!AJ342:AJ425)+'iBoxx Extrapolation'!$I425,2)</f>
        <v>3.78</v>
      </c>
      <c r="AK425" s="13">
        <f>ROUND(AVERAGE(Zinsswaps!AK342:AK425)+'iBoxx Extrapolation'!$I425,2)</f>
        <v>3.77</v>
      </c>
      <c r="AL425" s="13">
        <f>ROUND(AVERAGE(Zinsswaps!AL342:AL425)+'iBoxx Extrapolation'!$I425,2)</f>
        <v>3.76</v>
      </c>
      <c r="AM425" s="13">
        <f>ROUND(AVERAGE(Zinsswaps!AM342:AM425)+'iBoxx Extrapolation'!$I425,2)</f>
        <v>3.75</v>
      </c>
      <c r="AN425" s="13">
        <f>ROUND(AVERAGE(Zinsswaps!AN342:AN425)+'iBoxx Extrapolation'!$I425,2)</f>
        <v>3.74</v>
      </c>
      <c r="AO425" s="13">
        <f>ROUND(AVERAGE(Zinsswaps!AO342:AO425)+'iBoxx Extrapolation'!$I425,2)</f>
        <v>3.73</v>
      </c>
      <c r="AP425" s="13">
        <f>ROUND(AVERAGE(Zinsswaps!AP342:AP425)+'iBoxx Extrapolation'!$I425,2)</f>
        <v>3.7</v>
      </c>
      <c r="AQ425" s="13">
        <f>ROUND(AVERAGE(Zinsswaps!AQ342:AQ425)+'iBoxx Extrapolation'!$I425,2)</f>
        <v>3.68</v>
      </c>
      <c r="AR425" s="13">
        <f>ROUND(AVERAGE(Zinsswaps!AR342:AR425)+'iBoxx Extrapolation'!$I425,2)</f>
        <v>3.66</v>
      </c>
      <c r="AS425" s="13">
        <f>ROUND(AVERAGE(Zinsswaps!AS342:AS425)+'iBoxx Extrapolation'!$I425,2)</f>
        <v>3.64</v>
      </c>
      <c r="AT425" s="13">
        <f>ROUND(AVERAGE(Zinsswaps!AT342:AT425)+'iBoxx Extrapolation'!$I425,2)</f>
        <v>3.62</v>
      </c>
      <c r="AU425" s="13">
        <f>ROUND(AVERAGE(Zinsswaps!AU342:AU425)+'iBoxx Extrapolation'!$I425,2)</f>
        <v>3.61</v>
      </c>
      <c r="AV425" s="13">
        <f>ROUND(AVERAGE(Zinsswaps!AV342:AV425)+'iBoxx Extrapolation'!$I425,2)</f>
        <v>3.59</v>
      </c>
      <c r="AW425" s="13">
        <f>ROUND(AVERAGE(Zinsswaps!AW342:AW425)+'iBoxx Extrapolation'!$I425,2)</f>
        <v>3.57</v>
      </c>
      <c r="AX425" s="13">
        <f>ROUND(AVERAGE(Zinsswaps!AX342:AX425)+'iBoxx Extrapolation'!$I425,2)</f>
        <v>3.56</v>
      </c>
      <c r="AY425" s="13">
        <f>ROUND(AVERAGE(Zinsswaps!AY342:AY425)+'iBoxx Extrapolation'!$I425,2)</f>
        <v>3.54</v>
      </c>
    </row>
    <row r="426" spans="1:51" s="16" customFormat="1" x14ac:dyDescent="0.2">
      <c r="A426" s="12">
        <v>50191</v>
      </c>
      <c r="B426" s="13">
        <f>ROUND(AVERAGE(Zinsswaps!B343:B426)+'iBoxx Extrapolation'!$I426,2)</f>
        <v>2.99</v>
      </c>
      <c r="C426" s="13">
        <f>ROUND(AVERAGE(Zinsswaps!C343:C426)+'iBoxx Extrapolation'!$I426,2)</f>
        <v>3</v>
      </c>
      <c r="D426" s="13">
        <f>ROUND(AVERAGE(Zinsswaps!D343:D426)+'iBoxx Extrapolation'!$I426,2)</f>
        <v>3.05</v>
      </c>
      <c r="E426" s="13">
        <f>ROUND(AVERAGE(Zinsswaps!E343:E426)+'iBoxx Extrapolation'!$I426,2)</f>
        <v>3.12</v>
      </c>
      <c r="F426" s="13">
        <f>ROUND(AVERAGE(Zinsswaps!F343:F426)+'iBoxx Extrapolation'!$I426,2)</f>
        <v>3.19</v>
      </c>
      <c r="G426" s="13">
        <f>ROUND(AVERAGE(Zinsswaps!G343:G426)+'iBoxx Extrapolation'!$I426,2)</f>
        <v>3.27</v>
      </c>
      <c r="H426" s="13">
        <f>ROUND(AVERAGE(Zinsswaps!H343:H426)+'iBoxx Extrapolation'!$I426,2)</f>
        <v>3.34</v>
      </c>
      <c r="I426" s="13">
        <f>ROUND(AVERAGE(Zinsswaps!I343:I426)+'iBoxx Extrapolation'!$I426,2)</f>
        <v>3.41</v>
      </c>
      <c r="J426" s="13">
        <f>ROUND(AVERAGE(Zinsswaps!J343:J426)+'iBoxx Extrapolation'!$I426,2)</f>
        <v>3.48</v>
      </c>
      <c r="K426" s="13">
        <f>ROUND(AVERAGE(Zinsswaps!K343:K426)+'iBoxx Extrapolation'!$I426,2)</f>
        <v>3.54</v>
      </c>
      <c r="L426" s="13">
        <f>ROUND(AVERAGE(Zinsswaps!L343:L426)+'iBoxx Extrapolation'!$I426,2)</f>
        <v>3.6</v>
      </c>
      <c r="M426" s="13">
        <f>ROUND(AVERAGE(Zinsswaps!M343:M426)+'iBoxx Extrapolation'!$I426,2)</f>
        <v>3.65</v>
      </c>
      <c r="N426" s="13">
        <f>ROUND(AVERAGE(Zinsswaps!N343:N426)+'iBoxx Extrapolation'!$I426,2)</f>
        <v>3.7</v>
      </c>
      <c r="O426" s="13">
        <f>ROUND(AVERAGE(Zinsswaps!O343:O426)+'iBoxx Extrapolation'!$I426,2)</f>
        <v>3.75</v>
      </c>
      <c r="P426" s="13">
        <f>ROUND(AVERAGE(Zinsswaps!P343:P426)+'iBoxx Extrapolation'!$I426,2)</f>
        <v>3.78</v>
      </c>
      <c r="Q426" s="13">
        <f>ROUND(AVERAGE(Zinsswaps!Q343:Q426)+'iBoxx Extrapolation'!$I426,2)</f>
        <v>3.81</v>
      </c>
      <c r="R426" s="13">
        <f>ROUND(AVERAGE(Zinsswaps!R343:R426)+'iBoxx Extrapolation'!$I426,2)</f>
        <v>3.83</v>
      </c>
      <c r="S426" s="13">
        <f>ROUND(AVERAGE(Zinsswaps!S343:S426)+'iBoxx Extrapolation'!$I426,2)</f>
        <v>3.85</v>
      </c>
      <c r="T426" s="13">
        <f>ROUND(AVERAGE(Zinsswaps!T343:T426)+'iBoxx Extrapolation'!$I426,2)</f>
        <v>3.87</v>
      </c>
      <c r="U426" s="13">
        <f>ROUND(AVERAGE(Zinsswaps!U343:U426)+'iBoxx Extrapolation'!$I426,2)</f>
        <v>3.89</v>
      </c>
      <c r="V426" s="13">
        <f>ROUND(AVERAGE(Zinsswaps!V343:V426)+'iBoxx Extrapolation'!$I426,2)</f>
        <v>3.89</v>
      </c>
      <c r="W426" s="13">
        <f>ROUND(AVERAGE(Zinsswaps!W343:W426)+'iBoxx Extrapolation'!$I426,2)</f>
        <v>3.89</v>
      </c>
      <c r="X426" s="13">
        <f>ROUND(AVERAGE(Zinsswaps!X343:X426)+'iBoxx Extrapolation'!$I426,2)</f>
        <v>3.89</v>
      </c>
      <c r="Y426" s="13">
        <f>ROUND(AVERAGE(Zinsswaps!Y343:Y426)+'iBoxx Extrapolation'!$I426,2)</f>
        <v>3.89</v>
      </c>
      <c r="Z426" s="13">
        <f>ROUND(AVERAGE(Zinsswaps!Z343:Z426)+'iBoxx Extrapolation'!$I426,2)</f>
        <v>3.89</v>
      </c>
      <c r="AA426" s="13">
        <f>ROUND(AVERAGE(Zinsswaps!AA343:AA426)+'iBoxx Extrapolation'!$I426,2)</f>
        <v>3.88</v>
      </c>
      <c r="AB426" s="13">
        <f>ROUND(AVERAGE(Zinsswaps!AB343:AB426)+'iBoxx Extrapolation'!$I426,2)</f>
        <v>3.88</v>
      </c>
      <c r="AC426" s="13">
        <f>ROUND(AVERAGE(Zinsswaps!AC343:AC426)+'iBoxx Extrapolation'!$I426,2)</f>
        <v>3.87</v>
      </c>
      <c r="AD426" s="13">
        <f>ROUND(AVERAGE(Zinsswaps!AD343:AD426)+'iBoxx Extrapolation'!$I426,2)</f>
        <v>3.86</v>
      </c>
      <c r="AE426" s="13">
        <f>ROUND(AVERAGE(Zinsswaps!AE343:AE426)+'iBoxx Extrapolation'!$I426,2)</f>
        <v>3.86</v>
      </c>
      <c r="AF426" s="13">
        <f>ROUND(AVERAGE(Zinsswaps!AF343:AF426)+'iBoxx Extrapolation'!$I426,2)</f>
        <v>3.84</v>
      </c>
      <c r="AG426" s="13">
        <f>ROUND(AVERAGE(Zinsswaps!AG343:AG426)+'iBoxx Extrapolation'!$I426,2)</f>
        <v>3.82</v>
      </c>
      <c r="AH426" s="13">
        <f>ROUND(AVERAGE(Zinsswaps!AH343:AH426)+'iBoxx Extrapolation'!$I426,2)</f>
        <v>3.81</v>
      </c>
      <c r="AI426" s="13">
        <f>ROUND(AVERAGE(Zinsswaps!AI343:AI426)+'iBoxx Extrapolation'!$I426,2)</f>
        <v>3.79</v>
      </c>
      <c r="AJ426" s="13">
        <f>ROUND(AVERAGE(Zinsswaps!AJ343:AJ426)+'iBoxx Extrapolation'!$I426,2)</f>
        <v>3.78</v>
      </c>
      <c r="AK426" s="13">
        <f>ROUND(AVERAGE(Zinsswaps!AK343:AK426)+'iBoxx Extrapolation'!$I426,2)</f>
        <v>3.77</v>
      </c>
      <c r="AL426" s="13">
        <f>ROUND(AVERAGE(Zinsswaps!AL343:AL426)+'iBoxx Extrapolation'!$I426,2)</f>
        <v>3.76</v>
      </c>
      <c r="AM426" s="13">
        <f>ROUND(AVERAGE(Zinsswaps!AM343:AM426)+'iBoxx Extrapolation'!$I426,2)</f>
        <v>3.75</v>
      </c>
      <c r="AN426" s="13">
        <f>ROUND(AVERAGE(Zinsswaps!AN343:AN426)+'iBoxx Extrapolation'!$I426,2)</f>
        <v>3.74</v>
      </c>
      <c r="AO426" s="13">
        <f>ROUND(AVERAGE(Zinsswaps!AO343:AO426)+'iBoxx Extrapolation'!$I426,2)</f>
        <v>3.73</v>
      </c>
      <c r="AP426" s="13">
        <f>ROUND(AVERAGE(Zinsswaps!AP343:AP426)+'iBoxx Extrapolation'!$I426,2)</f>
        <v>3.7</v>
      </c>
      <c r="AQ426" s="13">
        <f>ROUND(AVERAGE(Zinsswaps!AQ343:AQ426)+'iBoxx Extrapolation'!$I426,2)</f>
        <v>3.68</v>
      </c>
      <c r="AR426" s="13">
        <f>ROUND(AVERAGE(Zinsswaps!AR343:AR426)+'iBoxx Extrapolation'!$I426,2)</f>
        <v>3.66</v>
      </c>
      <c r="AS426" s="13">
        <f>ROUND(AVERAGE(Zinsswaps!AS343:AS426)+'iBoxx Extrapolation'!$I426,2)</f>
        <v>3.64</v>
      </c>
      <c r="AT426" s="13">
        <f>ROUND(AVERAGE(Zinsswaps!AT343:AT426)+'iBoxx Extrapolation'!$I426,2)</f>
        <v>3.62</v>
      </c>
      <c r="AU426" s="13">
        <f>ROUND(AVERAGE(Zinsswaps!AU343:AU426)+'iBoxx Extrapolation'!$I426,2)</f>
        <v>3.61</v>
      </c>
      <c r="AV426" s="13">
        <f>ROUND(AVERAGE(Zinsswaps!AV343:AV426)+'iBoxx Extrapolation'!$I426,2)</f>
        <v>3.59</v>
      </c>
      <c r="AW426" s="13">
        <f>ROUND(AVERAGE(Zinsswaps!AW343:AW426)+'iBoxx Extrapolation'!$I426,2)</f>
        <v>3.57</v>
      </c>
      <c r="AX426" s="13">
        <f>ROUND(AVERAGE(Zinsswaps!AX343:AX426)+'iBoxx Extrapolation'!$I426,2)</f>
        <v>3.56</v>
      </c>
      <c r="AY426" s="13">
        <f>ROUND(AVERAGE(Zinsswaps!AY343:AY426)+'iBoxx Extrapolation'!$I426,2)</f>
        <v>3.54</v>
      </c>
    </row>
    <row r="427" spans="1:51" s="16" customFormat="1" x14ac:dyDescent="0.2">
      <c r="A427" s="12">
        <v>50221</v>
      </c>
      <c r="B427" s="13">
        <f>ROUND(AVERAGE(Zinsswaps!B344:B427)+'iBoxx Extrapolation'!$I427,2)</f>
        <v>2.99</v>
      </c>
      <c r="C427" s="13">
        <f>ROUND(AVERAGE(Zinsswaps!C344:C427)+'iBoxx Extrapolation'!$I427,2)</f>
        <v>3</v>
      </c>
      <c r="D427" s="13">
        <f>ROUND(AVERAGE(Zinsswaps!D344:D427)+'iBoxx Extrapolation'!$I427,2)</f>
        <v>3.05</v>
      </c>
      <c r="E427" s="13">
        <f>ROUND(AVERAGE(Zinsswaps!E344:E427)+'iBoxx Extrapolation'!$I427,2)</f>
        <v>3.12</v>
      </c>
      <c r="F427" s="13">
        <f>ROUND(AVERAGE(Zinsswaps!F344:F427)+'iBoxx Extrapolation'!$I427,2)</f>
        <v>3.19</v>
      </c>
      <c r="G427" s="13">
        <f>ROUND(AVERAGE(Zinsswaps!G344:G427)+'iBoxx Extrapolation'!$I427,2)</f>
        <v>3.27</v>
      </c>
      <c r="H427" s="13">
        <f>ROUND(AVERAGE(Zinsswaps!H344:H427)+'iBoxx Extrapolation'!$I427,2)</f>
        <v>3.34</v>
      </c>
      <c r="I427" s="13">
        <f>ROUND(AVERAGE(Zinsswaps!I344:I427)+'iBoxx Extrapolation'!$I427,2)</f>
        <v>3.41</v>
      </c>
      <c r="J427" s="13">
        <f>ROUND(AVERAGE(Zinsswaps!J344:J427)+'iBoxx Extrapolation'!$I427,2)</f>
        <v>3.48</v>
      </c>
      <c r="K427" s="13">
        <f>ROUND(AVERAGE(Zinsswaps!K344:K427)+'iBoxx Extrapolation'!$I427,2)</f>
        <v>3.54</v>
      </c>
      <c r="L427" s="13">
        <f>ROUND(AVERAGE(Zinsswaps!L344:L427)+'iBoxx Extrapolation'!$I427,2)</f>
        <v>3.6</v>
      </c>
      <c r="M427" s="13">
        <f>ROUND(AVERAGE(Zinsswaps!M344:M427)+'iBoxx Extrapolation'!$I427,2)</f>
        <v>3.65</v>
      </c>
      <c r="N427" s="13">
        <f>ROUND(AVERAGE(Zinsswaps!N344:N427)+'iBoxx Extrapolation'!$I427,2)</f>
        <v>3.7</v>
      </c>
      <c r="O427" s="13">
        <f>ROUND(AVERAGE(Zinsswaps!O344:O427)+'iBoxx Extrapolation'!$I427,2)</f>
        <v>3.75</v>
      </c>
      <c r="P427" s="13">
        <f>ROUND(AVERAGE(Zinsswaps!P344:P427)+'iBoxx Extrapolation'!$I427,2)</f>
        <v>3.78</v>
      </c>
      <c r="Q427" s="13">
        <f>ROUND(AVERAGE(Zinsswaps!Q344:Q427)+'iBoxx Extrapolation'!$I427,2)</f>
        <v>3.81</v>
      </c>
      <c r="R427" s="13">
        <f>ROUND(AVERAGE(Zinsswaps!R344:R427)+'iBoxx Extrapolation'!$I427,2)</f>
        <v>3.83</v>
      </c>
      <c r="S427" s="13">
        <f>ROUND(AVERAGE(Zinsswaps!S344:S427)+'iBoxx Extrapolation'!$I427,2)</f>
        <v>3.85</v>
      </c>
      <c r="T427" s="13">
        <f>ROUND(AVERAGE(Zinsswaps!T344:T427)+'iBoxx Extrapolation'!$I427,2)</f>
        <v>3.87</v>
      </c>
      <c r="U427" s="13">
        <f>ROUND(AVERAGE(Zinsswaps!U344:U427)+'iBoxx Extrapolation'!$I427,2)</f>
        <v>3.89</v>
      </c>
      <c r="V427" s="13">
        <f>ROUND(AVERAGE(Zinsswaps!V344:V427)+'iBoxx Extrapolation'!$I427,2)</f>
        <v>3.89</v>
      </c>
      <c r="W427" s="13">
        <f>ROUND(AVERAGE(Zinsswaps!W344:W427)+'iBoxx Extrapolation'!$I427,2)</f>
        <v>3.89</v>
      </c>
      <c r="X427" s="13">
        <f>ROUND(AVERAGE(Zinsswaps!X344:X427)+'iBoxx Extrapolation'!$I427,2)</f>
        <v>3.89</v>
      </c>
      <c r="Y427" s="13">
        <f>ROUND(AVERAGE(Zinsswaps!Y344:Y427)+'iBoxx Extrapolation'!$I427,2)</f>
        <v>3.89</v>
      </c>
      <c r="Z427" s="13">
        <f>ROUND(AVERAGE(Zinsswaps!Z344:Z427)+'iBoxx Extrapolation'!$I427,2)</f>
        <v>3.89</v>
      </c>
      <c r="AA427" s="13">
        <f>ROUND(AVERAGE(Zinsswaps!AA344:AA427)+'iBoxx Extrapolation'!$I427,2)</f>
        <v>3.88</v>
      </c>
      <c r="AB427" s="13">
        <f>ROUND(AVERAGE(Zinsswaps!AB344:AB427)+'iBoxx Extrapolation'!$I427,2)</f>
        <v>3.88</v>
      </c>
      <c r="AC427" s="13">
        <f>ROUND(AVERAGE(Zinsswaps!AC344:AC427)+'iBoxx Extrapolation'!$I427,2)</f>
        <v>3.87</v>
      </c>
      <c r="AD427" s="13">
        <f>ROUND(AVERAGE(Zinsswaps!AD344:AD427)+'iBoxx Extrapolation'!$I427,2)</f>
        <v>3.86</v>
      </c>
      <c r="AE427" s="13">
        <f>ROUND(AVERAGE(Zinsswaps!AE344:AE427)+'iBoxx Extrapolation'!$I427,2)</f>
        <v>3.86</v>
      </c>
      <c r="AF427" s="13">
        <f>ROUND(AVERAGE(Zinsswaps!AF344:AF427)+'iBoxx Extrapolation'!$I427,2)</f>
        <v>3.84</v>
      </c>
      <c r="AG427" s="13">
        <f>ROUND(AVERAGE(Zinsswaps!AG344:AG427)+'iBoxx Extrapolation'!$I427,2)</f>
        <v>3.82</v>
      </c>
      <c r="AH427" s="13">
        <f>ROUND(AVERAGE(Zinsswaps!AH344:AH427)+'iBoxx Extrapolation'!$I427,2)</f>
        <v>3.81</v>
      </c>
      <c r="AI427" s="13">
        <f>ROUND(AVERAGE(Zinsswaps!AI344:AI427)+'iBoxx Extrapolation'!$I427,2)</f>
        <v>3.79</v>
      </c>
      <c r="AJ427" s="13">
        <f>ROUND(AVERAGE(Zinsswaps!AJ344:AJ427)+'iBoxx Extrapolation'!$I427,2)</f>
        <v>3.78</v>
      </c>
      <c r="AK427" s="13">
        <f>ROUND(AVERAGE(Zinsswaps!AK344:AK427)+'iBoxx Extrapolation'!$I427,2)</f>
        <v>3.77</v>
      </c>
      <c r="AL427" s="13">
        <f>ROUND(AVERAGE(Zinsswaps!AL344:AL427)+'iBoxx Extrapolation'!$I427,2)</f>
        <v>3.76</v>
      </c>
      <c r="AM427" s="13">
        <f>ROUND(AVERAGE(Zinsswaps!AM344:AM427)+'iBoxx Extrapolation'!$I427,2)</f>
        <v>3.75</v>
      </c>
      <c r="AN427" s="13">
        <f>ROUND(AVERAGE(Zinsswaps!AN344:AN427)+'iBoxx Extrapolation'!$I427,2)</f>
        <v>3.74</v>
      </c>
      <c r="AO427" s="13">
        <f>ROUND(AVERAGE(Zinsswaps!AO344:AO427)+'iBoxx Extrapolation'!$I427,2)</f>
        <v>3.73</v>
      </c>
      <c r="AP427" s="13">
        <f>ROUND(AVERAGE(Zinsswaps!AP344:AP427)+'iBoxx Extrapolation'!$I427,2)</f>
        <v>3.7</v>
      </c>
      <c r="AQ427" s="13">
        <f>ROUND(AVERAGE(Zinsswaps!AQ344:AQ427)+'iBoxx Extrapolation'!$I427,2)</f>
        <v>3.68</v>
      </c>
      <c r="AR427" s="13">
        <f>ROUND(AVERAGE(Zinsswaps!AR344:AR427)+'iBoxx Extrapolation'!$I427,2)</f>
        <v>3.66</v>
      </c>
      <c r="AS427" s="13">
        <f>ROUND(AVERAGE(Zinsswaps!AS344:AS427)+'iBoxx Extrapolation'!$I427,2)</f>
        <v>3.64</v>
      </c>
      <c r="AT427" s="13">
        <f>ROUND(AVERAGE(Zinsswaps!AT344:AT427)+'iBoxx Extrapolation'!$I427,2)</f>
        <v>3.62</v>
      </c>
      <c r="AU427" s="13">
        <f>ROUND(AVERAGE(Zinsswaps!AU344:AU427)+'iBoxx Extrapolation'!$I427,2)</f>
        <v>3.61</v>
      </c>
      <c r="AV427" s="13">
        <f>ROUND(AVERAGE(Zinsswaps!AV344:AV427)+'iBoxx Extrapolation'!$I427,2)</f>
        <v>3.59</v>
      </c>
      <c r="AW427" s="13">
        <f>ROUND(AVERAGE(Zinsswaps!AW344:AW427)+'iBoxx Extrapolation'!$I427,2)</f>
        <v>3.57</v>
      </c>
      <c r="AX427" s="13">
        <f>ROUND(AVERAGE(Zinsswaps!AX344:AX427)+'iBoxx Extrapolation'!$I427,2)</f>
        <v>3.56</v>
      </c>
      <c r="AY427" s="13">
        <f>ROUND(AVERAGE(Zinsswaps!AY344:AY427)+'iBoxx Extrapolation'!$I427,2)</f>
        <v>3.54</v>
      </c>
    </row>
    <row r="428" spans="1:51" s="16" customFormat="1" x14ac:dyDescent="0.2">
      <c r="A428" s="12">
        <v>50252</v>
      </c>
      <c r="B428" s="13">
        <f>ROUND(AVERAGE(Zinsswaps!B345:B428)+'iBoxx Extrapolation'!$I428,2)</f>
        <v>2.99</v>
      </c>
      <c r="C428" s="13">
        <f>ROUND(AVERAGE(Zinsswaps!C345:C428)+'iBoxx Extrapolation'!$I428,2)</f>
        <v>3</v>
      </c>
      <c r="D428" s="13">
        <f>ROUND(AVERAGE(Zinsswaps!D345:D428)+'iBoxx Extrapolation'!$I428,2)</f>
        <v>3.05</v>
      </c>
      <c r="E428" s="13">
        <f>ROUND(AVERAGE(Zinsswaps!E345:E428)+'iBoxx Extrapolation'!$I428,2)</f>
        <v>3.12</v>
      </c>
      <c r="F428" s="13">
        <f>ROUND(AVERAGE(Zinsswaps!F345:F428)+'iBoxx Extrapolation'!$I428,2)</f>
        <v>3.19</v>
      </c>
      <c r="G428" s="13">
        <f>ROUND(AVERAGE(Zinsswaps!G345:G428)+'iBoxx Extrapolation'!$I428,2)</f>
        <v>3.27</v>
      </c>
      <c r="H428" s="13">
        <f>ROUND(AVERAGE(Zinsswaps!H345:H428)+'iBoxx Extrapolation'!$I428,2)</f>
        <v>3.34</v>
      </c>
      <c r="I428" s="13">
        <f>ROUND(AVERAGE(Zinsswaps!I345:I428)+'iBoxx Extrapolation'!$I428,2)</f>
        <v>3.41</v>
      </c>
      <c r="J428" s="13">
        <f>ROUND(AVERAGE(Zinsswaps!J345:J428)+'iBoxx Extrapolation'!$I428,2)</f>
        <v>3.48</v>
      </c>
      <c r="K428" s="13">
        <f>ROUND(AVERAGE(Zinsswaps!K345:K428)+'iBoxx Extrapolation'!$I428,2)</f>
        <v>3.54</v>
      </c>
      <c r="L428" s="13">
        <f>ROUND(AVERAGE(Zinsswaps!L345:L428)+'iBoxx Extrapolation'!$I428,2)</f>
        <v>3.6</v>
      </c>
      <c r="M428" s="13">
        <f>ROUND(AVERAGE(Zinsswaps!M345:M428)+'iBoxx Extrapolation'!$I428,2)</f>
        <v>3.65</v>
      </c>
      <c r="N428" s="13">
        <f>ROUND(AVERAGE(Zinsswaps!N345:N428)+'iBoxx Extrapolation'!$I428,2)</f>
        <v>3.7</v>
      </c>
      <c r="O428" s="13">
        <f>ROUND(AVERAGE(Zinsswaps!O345:O428)+'iBoxx Extrapolation'!$I428,2)</f>
        <v>3.75</v>
      </c>
      <c r="P428" s="13">
        <f>ROUND(AVERAGE(Zinsswaps!P345:P428)+'iBoxx Extrapolation'!$I428,2)</f>
        <v>3.78</v>
      </c>
      <c r="Q428" s="13">
        <f>ROUND(AVERAGE(Zinsswaps!Q345:Q428)+'iBoxx Extrapolation'!$I428,2)</f>
        <v>3.81</v>
      </c>
      <c r="R428" s="13">
        <f>ROUND(AVERAGE(Zinsswaps!R345:R428)+'iBoxx Extrapolation'!$I428,2)</f>
        <v>3.83</v>
      </c>
      <c r="S428" s="13">
        <f>ROUND(AVERAGE(Zinsswaps!S345:S428)+'iBoxx Extrapolation'!$I428,2)</f>
        <v>3.85</v>
      </c>
      <c r="T428" s="13">
        <f>ROUND(AVERAGE(Zinsswaps!T345:T428)+'iBoxx Extrapolation'!$I428,2)</f>
        <v>3.87</v>
      </c>
      <c r="U428" s="13">
        <f>ROUND(AVERAGE(Zinsswaps!U345:U428)+'iBoxx Extrapolation'!$I428,2)</f>
        <v>3.89</v>
      </c>
      <c r="V428" s="13">
        <f>ROUND(AVERAGE(Zinsswaps!V345:V428)+'iBoxx Extrapolation'!$I428,2)</f>
        <v>3.89</v>
      </c>
      <c r="W428" s="13">
        <f>ROUND(AVERAGE(Zinsswaps!W345:W428)+'iBoxx Extrapolation'!$I428,2)</f>
        <v>3.89</v>
      </c>
      <c r="X428" s="13">
        <f>ROUND(AVERAGE(Zinsswaps!X345:X428)+'iBoxx Extrapolation'!$I428,2)</f>
        <v>3.89</v>
      </c>
      <c r="Y428" s="13">
        <f>ROUND(AVERAGE(Zinsswaps!Y345:Y428)+'iBoxx Extrapolation'!$I428,2)</f>
        <v>3.89</v>
      </c>
      <c r="Z428" s="13">
        <f>ROUND(AVERAGE(Zinsswaps!Z345:Z428)+'iBoxx Extrapolation'!$I428,2)</f>
        <v>3.89</v>
      </c>
      <c r="AA428" s="13">
        <f>ROUND(AVERAGE(Zinsswaps!AA345:AA428)+'iBoxx Extrapolation'!$I428,2)</f>
        <v>3.88</v>
      </c>
      <c r="AB428" s="13">
        <f>ROUND(AVERAGE(Zinsswaps!AB345:AB428)+'iBoxx Extrapolation'!$I428,2)</f>
        <v>3.88</v>
      </c>
      <c r="AC428" s="13">
        <f>ROUND(AVERAGE(Zinsswaps!AC345:AC428)+'iBoxx Extrapolation'!$I428,2)</f>
        <v>3.87</v>
      </c>
      <c r="AD428" s="13">
        <f>ROUND(AVERAGE(Zinsswaps!AD345:AD428)+'iBoxx Extrapolation'!$I428,2)</f>
        <v>3.86</v>
      </c>
      <c r="AE428" s="13">
        <f>ROUND(AVERAGE(Zinsswaps!AE345:AE428)+'iBoxx Extrapolation'!$I428,2)</f>
        <v>3.86</v>
      </c>
      <c r="AF428" s="13">
        <f>ROUND(AVERAGE(Zinsswaps!AF345:AF428)+'iBoxx Extrapolation'!$I428,2)</f>
        <v>3.84</v>
      </c>
      <c r="AG428" s="13">
        <f>ROUND(AVERAGE(Zinsswaps!AG345:AG428)+'iBoxx Extrapolation'!$I428,2)</f>
        <v>3.82</v>
      </c>
      <c r="AH428" s="13">
        <f>ROUND(AVERAGE(Zinsswaps!AH345:AH428)+'iBoxx Extrapolation'!$I428,2)</f>
        <v>3.81</v>
      </c>
      <c r="AI428" s="13">
        <f>ROUND(AVERAGE(Zinsswaps!AI345:AI428)+'iBoxx Extrapolation'!$I428,2)</f>
        <v>3.79</v>
      </c>
      <c r="AJ428" s="13">
        <f>ROUND(AVERAGE(Zinsswaps!AJ345:AJ428)+'iBoxx Extrapolation'!$I428,2)</f>
        <v>3.78</v>
      </c>
      <c r="AK428" s="13">
        <f>ROUND(AVERAGE(Zinsswaps!AK345:AK428)+'iBoxx Extrapolation'!$I428,2)</f>
        <v>3.77</v>
      </c>
      <c r="AL428" s="13">
        <f>ROUND(AVERAGE(Zinsswaps!AL345:AL428)+'iBoxx Extrapolation'!$I428,2)</f>
        <v>3.76</v>
      </c>
      <c r="AM428" s="13">
        <f>ROUND(AVERAGE(Zinsswaps!AM345:AM428)+'iBoxx Extrapolation'!$I428,2)</f>
        <v>3.75</v>
      </c>
      <c r="AN428" s="13">
        <f>ROUND(AVERAGE(Zinsswaps!AN345:AN428)+'iBoxx Extrapolation'!$I428,2)</f>
        <v>3.74</v>
      </c>
      <c r="AO428" s="13">
        <f>ROUND(AVERAGE(Zinsswaps!AO345:AO428)+'iBoxx Extrapolation'!$I428,2)</f>
        <v>3.73</v>
      </c>
      <c r="AP428" s="13">
        <f>ROUND(AVERAGE(Zinsswaps!AP345:AP428)+'iBoxx Extrapolation'!$I428,2)</f>
        <v>3.7</v>
      </c>
      <c r="AQ428" s="13">
        <f>ROUND(AVERAGE(Zinsswaps!AQ345:AQ428)+'iBoxx Extrapolation'!$I428,2)</f>
        <v>3.68</v>
      </c>
      <c r="AR428" s="13">
        <f>ROUND(AVERAGE(Zinsswaps!AR345:AR428)+'iBoxx Extrapolation'!$I428,2)</f>
        <v>3.66</v>
      </c>
      <c r="AS428" s="13">
        <f>ROUND(AVERAGE(Zinsswaps!AS345:AS428)+'iBoxx Extrapolation'!$I428,2)</f>
        <v>3.64</v>
      </c>
      <c r="AT428" s="13">
        <f>ROUND(AVERAGE(Zinsswaps!AT345:AT428)+'iBoxx Extrapolation'!$I428,2)</f>
        <v>3.62</v>
      </c>
      <c r="AU428" s="13">
        <f>ROUND(AVERAGE(Zinsswaps!AU345:AU428)+'iBoxx Extrapolation'!$I428,2)</f>
        <v>3.61</v>
      </c>
      <c r="AV428" s="13">
        <f>ROUND(AVERAGE(Zinsswaps!AV345:AV428)+'iBoxx Extrapolation'!$I428,2)</f>
        <v>3.59</v>
      </c>
      <c r="AW428" s="13">
        <f>ROUND(AVERAGE(Zinsswaps!AW345:AW428)+'iBoxx Extrapolation'!$I428,2)</f>
        <v>3.57</v>
      </c>
      <c r="AX428" s="13">
        <f>ROUND(AVERAGE(Zinsswaps!AX345:AX428)+'iBoxx Extrapolation'!$I428,2)</f>
        <v>3.56</v>
      </c>
      <c r="AY428" s="13">
        <f>ROUND(AVERAGE(Zinsswaps!AY345:AY428)+'iBoxx Extrapolation'!$I428,2)</f>
        <v>3.54</v>
      </c>
    </row>
    <row r="429" spans="1:51" s="16" customFormat="1" x14ac:dyDescent="0.2">
      <c r="A429" s="12">
        <v>50283</v>
      </c>
      <c r="B429" s="13">
        <f>ROUND(AVERAGE(Zinsswaps!B346:B429)+'iBoxx Extrapolation'!$I429,2)</f>
        <v>2.99</v>
      </c>
      <c r="C429" s="13">
        <f>ROUND(AVERAGE(Zinsswaps!C346:C429)+'iBoxx Extrapolation'!$I429,2)</f>
        <v>3</v>
      </c>
      <c r="D429" s="13">
        <f>ROUND(AVERAGE(Zinsswaps!D346:D429)+'iBoxx Extrapolation'!$I429,2)</f>
        <v>3.05</v>
      </c>
      <c r="E429" s="13">
        <f>ROUND(AVERAGE(Zinsswaps!E346:E429)+'iBoxx Extrapolation'!$I429,2)</f>
        <v>3.12</v>
      </c>
      <c r="F429" s="13">
        <f>ROUND(AVERAGE(Zinsswaps!F346:F429)+'iBoxx Extrapolation'!$I429,2)</f>
        <v>3.19</v>
      </c>
      <c r="G429" s="13">
        <f>ROUND(AVERAGE(Zinsswaps!G346:G429)+'iBoxx Extrapolation'!$I429,2)</f>
        <v>3.27</v>
      </c>
      <c r="H429" s="13">
        <f>ROUND(AVERAGE(Zinsswaps!H346:H429)+'iBoxx Extrapolation'!$I429,2)</f>
        <v>3.34</v>
      </c>
      <c r="I429" s="13">
        <f>ROUND(AVERAGE(Zinsswaps!I346:I429)+'iBoxx Extrapolation'!$I429,2)</f>
        <v>3.41</v>
      </c>
      <c r="J429" s="13">
        <f>ROUND(AVERAGE(Zinsswaps!J346:J429)+'iBoxx Extrapolation'!$I429,2)</f>
        <v>3.48</v>
      </c>
      <c r="K429" s="13">
        <f>ROUND(AVERAGE(Zinsswaps!K346:K429)+'iBoxx Extrapolation'!$I429,2)</f>
        <v>3.54</v>
      </c>
      <c r="L429" s="13">
        <f>ROUND(AVERAGE(Zinsswaps!L346:L429)+'iBoxx Extrapolation'!$I429,2)</f>
        <v>3.6</v>
      </c>
      <c r="M429" s="13">
        <f>ROUND(AVERAGE(Zinsswaps!M346:M429)+'iBoxx Extrapolation'!$I429,2)</f>
        <v>3.65</v>
      </c>
      <c r="N429" s="13">
        <f>ROUND(AVERAGE(Zinsswaps!N346:N429)+'iBoxx Extrapolation'!$I429,2)</f>
        <v>3.7</v>
      </c>
      <c r="O429" s="13">
        <f>ROUND(AVERAGE(Zinsswaps!O346:O429)+'iBoxx Extrapolation'!$I429,2)</f>
        <v>3.75</v>
      </c>
      <c r="P429" s="13">
        <f>ROUND(AVERAGE(Zinsswaps!P346:P429)+'iBoxx Extrapolation'!$I429,2)</f>
        <v>3.78</v>
      </c>
      <c r="Q429" s="13">
        <f>ROUND(AVERAGE(Zinsswaps!Q346:Q429)+'iBoxx Extrapolation'!$I429,2)</f>
        <v>3.81</v>
      </c>
      <c r="R429" s="13">
        <f>ROUND(AVERAGE(Zinsswaps!R346:R429)+'iBoxx Extrapolation'!$I429,2)</f>
        <v>3.83</v>
      </c>
      <c r="S429" s="13">
        <f>ROUND(AVERAGE(Zinsswaps!S346:S429)+'iBoxx Extrapolation'!$I429,2)</f>
        <v>3.85</v>
      </c>
      <c r="T429" s="13">
        <f>ROUND(AVERAGE(Zinsswaps!T346:T429)+'iBoxx Extrapolation'!$I429,2)</f>
        <v>3.87</v>
      </c>
      <c r="U429" s="13">
        <f>ROUND(AVERAGE(Zinsswaps!U346:U429)+'iBoxx Extrapolation'!$I429,2)</f>
        <v>3.89</v>
      </c>
      <c r="V429" s="13">
        <f>ROUND(AVERAGE(Zinsswaps!V346:V429)+'iBoxx Extrapolation'!$I429,2)</f>
        <v>3.89</v>
      </c>
      <c r="W429" s="13">
        <f>ROUND(AVERAGE(Zinsswaps!W346:W429)+'iBoxx Extrapolation'!$I429,2)</f>
        <v>3.89</v>
      </c>
      <c r="X429" s="13">
        <f>ROUND(AVERAGE(Zinsswaps!X346:X429)+'iBoxx Extrapolation'!$I429,2)</f>
        <v>3.89</v>
      </c>
      <c r="Y429" s="13">
        <f>ROUND(AVERAGE(Zinsswaps!Y346:Y429)+'iBoxx Extrapolation'!$I429,2)</f>
        <v>3.89</v>
      </c>
      <c r="Z429" s="13">
        <f>ROUND(AVERAGE(Zinsswaps!Z346:Z429)+'iBoxx Extrapolation'!$I429,2)</f>
        <v>3.89</v>
      </c>
      <c r="AA429" s="13">
        <f>ROUND(AVERAGE(Zinsswaps!AA346:AA429)+'iBoxx Extrapolation'!$I429,2)</f>
        <v>3.88</v>
      </c>
      <c r="AB429" s="13">
        <f>ROUND(AVERAGE(Zinsswaps!AB346:AB429)+'iBoxx Extrapolation'!$I429,2)</f>
        <v>3.88</v>
      </c>
      <c r="AC429" s="13">
        <f>ROUND(AVERAGE(Zinsswaps!AC346:AC429)+'iBoxx Extrapolation'!$I429,2)</f>
        <v>3.87</v>
      </c>
      <c r="AD429" s="13">
        <f>ROUND(AVERAGE(Zinsswaps!AD346:AD429)+'iBoxx Extrapolation'!$I429,2)</f>
        <v>3.86</v>
      </c>
      <c r="AE429" s="13">
        <f>ROUND(AVERAGE(Zinsswaps!AE346:AE429)+'iBoxx Extrapolation'!$I429,2)</f>
        <v>3.86</v>
      </c>
      <c r="AF429" s="13">
        <f>ROUND(AVERAGE(Zinsswaps!AF346:AF429)+'iBoxx Extrapolation'!$I429,2)</f>
        <v>3.84</v>
      </c>
      <c r="AG429" s="13">
        <f>ROUND(AVERAGE(Zinsswaps!AG346:AG429)+'iBoxx Extrapolation'!$I429,2)</f>
        <v>3.82</v>
      </c>
      <c r="AH429" s="13">
        <f>ROUND(AVERAGE(Zinsswaps!AH346:AH429)+'iBoxx Extrapolation'!$I429,2)</f>
        <v>3.81</v>
      </c>
      <c r="AI429" s="13">
        <f>ROUND(AVERAGE(Zinsswaps!AI346:AI429)+'iBoxx Extrapolation'!$I429,2)</f>
        <v>3.79</v>
      </c>
      <c r="AJ429" s="13">
        <f>ROUND(AVERAGE(Zinsswaps!AJ346:AJ429)+'iBoxx Extrapolation'!$I429,2)</f>
        <v>3.78</v>
      </c>
      <c r="AK429" s="13">
        <f>ROUND(AVERAGE(Zinsswaps!AK346:AK429)+'iBoxx Extrapolation'!$I429,2)</f>
        <v>3.77</v>
      </c>
      <c r="AL429" s="13">
        <f>ROUND(AVERAGE(Zinsswaps!AL346:AL429)+'iBoxx Extrapolation'!$I429,2)</f>
        <v>3.76</v>
      </c>
      <c r="AM429" s="13">
        <f>ROUND(AVERAGE(Zinsswaps!AM346:AM429)+'iBoxx Extrapolation'!$I429,2)</f>
        <v>3.75</v>
      </c>
      <c r="AN429" s="13">
        <f>ROUND(AVERAGE(Zinsswaps!AN346:AN429)+'iBoxx Extrapolation'!$I429,2)</f>
        <v>3.74</v>
      </c>
      <c r="AO429" s="13">
        <f>ROUND(AVERAGE(Zinsswaps!AO346:AO429)+'iBoxx Extrapolation'!$I429,2)</f>
        <v>3.73</v>
      </c>
      <c r="AP429" s="13">
        <f>ROUND(AVERAGE(Zinsswaps!AP346:AP429)+'iBoxx Extrapolation'!$I429,2)</f>
        <v>3.7</v>
      </c>
      <c r="AQ429" s="13">
        <f>ROUND(AVERAGE(Zinsswaps!AQ346:AQ429)+'iBoxx Extrapolation'!$I429,2)</f>
        <v>3.68</v>
      </c>
      <c r="AR429" s="13">
        <f>ROUND(AVERAGE(Zinsswaps!AR346:AR429)+'iBoxx Extrapolation'!$I429,2)</f>
        <v>3.66</v>
      </c>
      <c r="AS429" s="13">
        <f>ROUND(AVERAGE(Zinsswaps!AS346:AS429)+'iBoxx Extrapolation'!$I429,2)</f>
        <v>3.64</v>
      </c>
      <c r="AT429" s="13">
        <f>ROUND(AVERAGE(Zinsswaps!AT346:AT429)+'iBoxx Extrapolation'!$I429,2)</f>
        <v>3.62</v>
      </c>
      <c r="AU429" s="13">
        <f>ROUND(AVERAGE(Zinsswaps!AU346:AU429)+'iBoxx Extrapolation'!$I429,2)</f>
        <v>3.61</v>
      </c>
      <c r="AV429" s="13">
        <f>ROUND(AVERAGE(Zinsswaps!AV346:AV429)+'iBoxx Extrapolation'!$I429,2)</f>
        <v>3.59</v>
      </c>
      <c r="AW429" s="13">
        <f>ROUND(AVERAGE(Zinsswaps!AW346:AW429)+'iBoxx Extrapolation'!$I429,2)</f>
        <v>3.57</v>
      </c>
      <c r="AX429" s="13">
        <f>ROUND(AVERAGE(Zinsswaps!AX346:AX429)+'iBoxx Extrapolation'!$I429,2)</f>
        <v>3.56</v>
      </c>
      <c r="AY429" s="13">
        <f>ROUND(AVERAGE(Zinsswaps!AY346:AY429)+'iBoxx Extrapolation'!$I429,2)</f>
        <v>3.54</v>
      </c>
    </row>
    <row r="430" spans="1:51" s="16" customFormat="1" x14ac:dyDescent="0.2">
      <c r="A430" s="12">
        <v>50313</v>
      </c>
      <c r="B430" s="13">
        <f>ROUND(AVERAGE(Zinsswaps!B347:B430)+'iBoxx Extrapolation'!$I430,2)</f>
        <v>2.99</v>
      </c>
      <c r="C430" s="13">
        <f>ROUND(AVERAGE(Zinsswaps!C347:C430)+'iBoxx Extrapolation'!$I430,2)</f>
        <v>3</v>
      </c>
      <c r="D430" s="13">
        <f>ROUND(AVERAGE(Zinsswaps!D347:D430)+'iBoxx Extrapolation'!$I430,2)</f>
        <v>3.05</v>
      </c>
      <c r="E430" s="13">
        <f>ROUND(AVERAGE(Zinsswaps!E347:E430)+'iBoxx Extrapolation'!$I430,2)</f>
        <v>3.12</v>
      </c>
      <c r="F430" s="13">
        <f>ROUND(AVERAGE(Zinsswaps!F347:F430)+'iBoxx Extrapolation'!$I430,2)</f>
        <v>3.19</v>
      </c>
      <c r="G430" s="13">
        <f>ROUND(AVERAGE(Zinsswaps!G347:G430)+'iBoxx Extrapolation'!$I430,2)</f>
        <v>3.27</v>
      </c>
      <c r="H430" s="13">
        <f>ROUND(AVERAGE(Zinsswaps!H347:H430)+'iBoxx Extrapolation'!$I430,2)</f>
        <v>3.34</v>
      </c>
      <c r="I430" s="13">
        <f>ROUND(AVERAGE(Zinsswaps!I347:I430)+'iBoxx Extrapolation'!$I430,2)</f>
        <v>3.41</v>
      </c>
      <c r="J430" s="13">
        <f>ROUND(AVERAGE(Zinsswaps!J347:J430)+'iBoxx Extrapolation'!$I430,2)</f>
        <v>3.48</v>
      </c>
      <c r="K430" s="13">
        <f>ROUND(AVERAGE(Zinsswaps!K347:K430)+'iBoxx Extrapolation'!$I430,2)</f>
        <v>3.54</v>
      </c>
      <c r="L430" s="13">
        <f>ROUND(AVERAGE(Zinsswaps!L347:L430)+'iBoxx Extrapolation'!$I430,2)</f>
        <v>3.6</v>
      </c>
      <c r="M430" s="13">
        <f>ROUND(AVERAGE(Zinsswaps!M347:M430)+'iBoxx Extrapolation'!$I430,2)</f>
        <v>3.65</v>
      </c>
      <c r="N430" s="13">
        <f>ROUND(AVERAGE(Zinsswaps!N347:N430)+'iBoxx Extrapolation'!$I430,2)</f>
        <v>3.7</v>
      </c>
      <c r="O430" s="13">
        <f>ROUND(AVERAGE(Zinsswaps!O347:O430)+'iBoxx Extrapolation'!$I430,2)</f>
        <v>3.75</v>
      </c>
      <c r="P430" s="13">
        <f>ROUND(AVERAGE(Zinsswaps!P347:P430)+'iBoxx Extrapolation'!$I430,2)</f>
        <v>3.78</v>
      </c>
      <c r="Q430" s="13">
        <f>ROUND(AVERAGE(Zinsswaps!Q347:Q430)+'iBoxx Extrapolation'!$I430,2)</f>
        <v>3.81</v>
      </c>
      <c r="R430" s="13">
        <f>ROUND(AVERAGE(Zinsswaps!R347:R430)+'iBoxx Extrapolation'!$I430,2)</f>
        <v>3.83</v>
      </c>
      <c r="S430" s="13">
        <f>ROUND(AVERAGE(Zinsswaps!S347:S430)+'iBoxx Extrapolation'!$I430,2)</f>
        <v>3.85</v>
      </c>
      <c r="T430" s="13">
        <f>ROUND(AVERAGE(Zinsswaps!T347:T430)+'iBoxx Extrapolation'!$I430,2)</f>
        <v>3.87</v>
      </c>
      <c r="U430" s="13">
        <f>ROUND(AVERAGE(Zinsswaps!U347:U430)+'iBoxx Extrapolation'!$I430,2)</f>
        <v>3.89</v>
      </c>
      <c r="V430" s="13">
        <f>ROUND(AVERAGE(Zinsswaps!V347:V430)+'iBoxx Extrapolation'!$I430,2)</f>
        <v>3.89</v>
      </c>
      <c r="W430" s="13">
        <f>ROUND(AVERAGE(Zinsswaps!W347:W430)+'iBoxx Extrapolation'!$I430,2)</f>
        <v>3.89</v>
      </c>
      <c r="X430" s="13">
        <f>ROUND(AVERAGE(Zinsswaps!X347:X430)+'iBoxx Extrapolation'!$I430,2)</f>
        <v>3.89</v>
      </c>
      <c r="Y430" s="13">
        <f>ROUND(AVERAGE(Zinsswaps!Y347:Y430)+'iBoxx Extrapolation'!$I430,2)</f>
        <v>3.89</v>
      </c>
      <c r="Z430" s="13">
        <f>ROUND(AVERAGE(Zinsswaps!Z347:Z430)+'iBoxx Extrapolation'!$I430,2)</f>
        <v>3.89</v>
      </c>
      <c r="AA430" s="13">
        <f>ROUND(AVERAGE(Zinsswaps!AA347:AA430)+'iBoxx Extrapolation'!$I430,2)</f>
        <v>3.88</v>
      </c>
      <c r="AB430" s="13">
        <f>ROUND(AVERAGE(Zinsswaps!AB347:AB430)+'iBoxx Extrapolation'!$I430,2)</f>
        <v>3.88</v>
      </c>
      <c r="AC430" s="13">
        <f>ROUND(AVERAGE(Zinsswaps!AC347:AC430)+'iBoxx Extrapolation'!$I430,2)</f>
        <v>3.87</v>
      </c>
      <c r="AD430" s="13">
        <f>ROUND(AVERAGE(Zinsswaps!AD347:AD430)+'iBoxx Extrapolation'!$I430,2)</f>
        <v>3.86</v>
      </c>
      <c r="AE430" s="13">
        <f>ROUND(AVERAGE(Zinsswaps!AE347:AE430)+'iBoxx Extrapolation'!$I430,2)</f>
        <v>3.86</v>
      </c>
      <c r="AF430" s="13">
        <f>ROUND(AVERAGE(Zinsswaps!AF347:AF430)+'iBoxx Extrapolation'!$I430,2)</f>
        <v>3.84</v>
      </c>
      <c r="AG430" s="13">
        <f>ROUND(AVERAGE(Zinsswaps!AG347:AG430)+'iBoxx Extrapolation'!$I430,2)</f>
        <v>3.82</v>
      </c>
      <c r="AH430" s="13">
        <f>ROUND(AVERAGE(Zinsswaps!AH347:AH430)+'iBoxx Extrapolation'!$I430,2)</f>
        <v>3.81</v>
      </c>
      <c r="AI430" s="13">
        <f>ROUND(AVERAGE(Zinsswaps!AI347:AI430)+'iBoxx Extrapolation'!$I430,2)</f>
        <v>3.79</v>
      </c>
      <c r="AJ430" s="13">
        <f>ROUND(AVERAGE(Zinsswaps!AJ347:AJ430)+'iBoxx Extrapolation'!$I430,2)</f>
        <v>3.78</v>
      </c>
      <c r="AK430" s="13">
        <f>ROUND(AVERAGE(Zinsswaps!AK347:AK430)+'iBoxx Extrapolation'!$I430,2)</f>
        <v>3.77</v>
      </c>
      <c r="AL430" s="13">
        <f>ROUND(AVERAGE(Zinsswaps!AL347:AL430)+'iBoxx Extrapolation'!$I430,2)</f>
        <v>3.76</v>
      </c>
      <c r="AM430" s="13">
        <f>ROUND(AVERAGE(Zinsswaps!AM347:AM430)+'iBoxx Extrapolation'!$I430,2)</f>
        <v>3.75</v>
      </c>
      <c r="AN430" s="13">
        <f>ROUND(AVERAGE(Zinsswaps!AN347:AN430)+'iBoxx Extrapolation'!$I430,2)</f>
        <v>3.74</v>
      </c>
      <c r="AO430" s="13">
        <f>ROUND(AVERAGE(Zinsswaps!AO347:AO430)+'iBoxx Extrapolation'!$I430,2)</f>
        <v>3.73</v>
      </c>
      <c r="AP430" s="13">
        <f>ROUND(AVERAGE(Zinsswaps!AP347:AP430)+'iBoxx Extrapolation'!$I430,2)</f>
        <v>3.7</v>
      </c>
      <c r="AQ430" s="13">
        <f>ROUND(AVERAGE(Zinsswaps!AQ347:AQ430)+'iBoxx Extrapolation'!$I430,2)</f>
        <v>3.68</v>
      </c>
      <c r="AR430" s="13">
        <f>ROUND(AVERAGE(Zinsswaps!AR347:AR430)+'iBoxx Extrapolation'!$I430,2)</f>
        <v>3.66</v>
      </c>
      <c r="AS430" s="13">
        <f>ROUND(AVERAGE(Zinsswaps!AS347:AS430)+'iBoxx Extrapolation'!$I430,2)</f>
        <v>3.64</v>
      </c>
      <c r="AT430" s="13">
        <f>ROUND(AVERAGE(Zinsswaps!AT347:AT430)+'iBoxx Extrapolation'!$I430,2)</f>
        <v>3.62</v>
      </c>
      <c r="AU430" s="13">
        <f>ROUND(AVERAGE(Zinsswaps!AU347:AU430)+'iBoxx Extrapolation'!$I430,2)</f>
        <v>3.61</v>
      </c>
      <c r="AV430" s="13">
        <f>ROUND(AVERAGE(Zinsswaps!AV347:AV430)+'iBoxx Extrapolation'!$I430,2)</f>
        <v>3.59</v>
      </c>
      <c r="AW430" s="13">
        <f>ROUND(AVERAGE(Zinsswaps!AW347:AW430)+'iBoxx Extrapolation'!$I430,2)</f>
        <v>3.57</v>
      </c>
      <c r="AX430" s="13">
        <f>ROUND(AVERAGE(Zinsswaps!AX347:AX430)+'iBoxx Extrapolation'!$I430,2)</f>
        <v>3.56</v>
      </c>
      <c r="AY430" s="13">
        <f>ROUND(AVERAGE(Zinsswaps!AY347:AY430)+'iBoxx Extrapolation'!$I430,2)</f>
        <v>3.54</v>
      </c>
    </row>
    <row r="431" spans="1:51" s="16" customFormat="1" x14ac:dyDescent="0.2">
      <c r="A431" s="12">
        <v>50344</v>
      </c>
      <c r="B431" s="13">
        <f>ROUND(AVERAGE(Zinsswaps!B348:B431)+'iBoxx Extrapolation'!$I431,2)</f>
        <v>2.99</v>
      </c>
      <c r="C431" s="13">
        <f>ROUND(AVERAGE(Zinsswaps!C348:C431)+'iBoxx Extrapolation'!$I431,2)</f>
        <v>3</v>
      </c>
      <c r="D431" s="13">
        <f>ROUND(AVERAGE(Zinsswaps!D348:D431)+'iBoxx Extrapolation'!$I431,2)</f>
        <v>3.05</v>
      </c>
      <c r="E431" s="13">
        <f>ROUND(AVERAGE(Zinsswaps!E348:E431)+'iBoxx Extrapolation'!$I431,2)</f>
        <v>3.12</v>
      </c>
      <c r="F431" s="13">
        <f>ROUND(AVERAGE(Zinsswaps!F348:F431)+'iBoxx Extrapolation'!$I431,2)</f>
        <v>3.19</v>
      </c>
      <c r="G431" s="13">
        <f>ROUND(AVERAGE(Zinsswaps!G348:G431)+'iBoxx Extrapolation'!$I431,2)</f>
        <v>3.27</v>
      </c>
      <c r="H431" s="13">
        <f>ROUND(AVERAGE(Zinsswaps!H348:H431)+'iBoxx Extrapolation'!$I431,2)</f>
        <v>3.34</v>
      </c>
      <c r="I431" s="13">
        <f>ROUND(AVERAGE(Zinsswaps!I348:I431)+'iBoxx Extrapolation'!$I431,2)</f>
        <v>3.41</v>
      </c>
      <c r="J431" s="13">
        <f>ROUND(AVERAGE(Zinsswaps!J348:J431)+'iBoxx Extrapolation'!$I431,2)</f>
        <v>3.48</v>
      </c>
      <c r="K431" s="13">
        <f>ROUND(AVERAGE(Zinsswaps!K348:K431)+'iBoxx Extrapolation'!$I431,2)</f>
        <v>3.54</v>
      </c>
      <c r="L431" s="13">
        <f>ROUND(AVERAGE(Zinsswaps!L348:L431)+'iBoxx Extrapolation'!$I431,2)</f>
        <v>3.6</v>
      </c>
      <c r="M431" s="13">
        <f>ROUND(AVERAGE(Zinsswaps!M348:M431)+'iBoxx Extrapolation'!$I431,2)</f>
        <v>3.65</v>
      </c>
      <c r="N431" s="13">
        <f>ROUND(AVERAGE(Zinsswaps!N348:N431)+'iBoxx Extrapolation'!$I431,2)</f>
        <v>3.7</v>
      </c>
      <c r="O431" s="13">
        <f>ROUND(AVERAGE(Zinsswaps!O348:O431)+'iBoxx Extrapolation'!$I431,2)</f>
        <v>3.75</v>
      </c>
      <c r="P431" s="13">
        <f>ROUND(AVERAGE(Zinsswaps!P348:P431)+'iBoxx Extrapolation'!$I431,2)</f>
        <v>3.78</v>
      </c>
      <c r="Q431" s="13">
        <f>ROUND(AVERAGE(Zinsswaps!Q348:Q431)+'iBoxx Extrapolation'!$I431,2)</f>
        <v>3.81</v>
      </c>
      <c r="R431" s="13">
        <f>ROUND(AVERAGE(Zinsswaps!R348:R431)+'iBoxx Extrapolation'!$I431,2)</f>
        <v>3.83</v>
      </c>
      <c r="S431" s="13">
        <f>ROUND(AVERAGE(Zinsswaps!S348:S431)+'iBoxx Extrapolation'!$I431,2)</f>
        <v>3.85</v>
      </c>
      <c r="T431" s="13">
        <f>ROUND(AVERAGE(Zinsswaps!T348:T431)+'iBoxx Extrapolation'!$I431,2)</f>
        <v>3.87</v>
      </c>
      <c r="U431" s="13">
        <f>ROUND(AVERAGE(Zinsswaps!U348:U431)+'iBoxx Extrapolation'!$I431,2)</f>
        <v>3.89</v>
      </c>
      <c r="V431" s="13">
        <f>ROUND(AVERAGE(Zinsswaps!V348:V431)+'iBoxx Extrapolation'!$I431,2)</f>
        <v>3.89</v>
      </c>
      <c r="W431" s="13">
        <f>ROUND(AVERAGE(Zinsswaps!W348:W431)+'iBoxx Extrapolation'!$I431,2)</f>
        <v>3.89</v>
      </c>
      <c r="X431" s="13">
        <f>ROUND(AVERAGE(Zinsswaps!X348:X431)+'iBoxx Extrapolation'!$I431,2)</f>
        <v>3.89</v>
      </c>
      <c r="Y431" s="13">
        <f>ROUND(AVERAGE(Zinsswaps!Y348:Y431)+'iBoxx Extrapolation'!$I431,2)</f>
        <v>3.89</v>
      </c>
      <c r="Z431" s="13">
        <f>ROUND(AVERAGE(Zinsswaps!Z348:Z431)+'iBoxx Extrapolation'!$I431,2)</f>
        <v>3.89</v>
      </c>
      <c r="AA431" s="13">
        <f>ROUND(AVERAGE(Zinsswaps!AA348:AA431)+'iBoxx Extrapolation'!$I431,2)</f>
        <v>3.88</v>
      </c>
      <c r="AB431" s="13">
        <f>ROUND(AVERAGE(Zinsswaps!AB348:AB431)+'iBoxx Extrapolation'!$I431,2)</f>
        <v>3.88</v>
      </c>
      <c r="AC431" s="13">
        <f>ROUND(AVERAGE(Zinsswaps!AC348:AC431)+'iBoxx Extrapolation'!$I431,2)</f>
        <v>3.87</v>
      </c>
      <c r="AD431" s="13">
        <f>ROUND(AVERAGE(Zinsswaps!AD348:AD431)+'iBoxx Extrapolation'!$I431,2)</f>
        <v>3.86</v>
      </c>
      <c r="AE431" s="13">
        <f>ROUND(AVERAGE(Zinsswaps!AE348:AE431)+'iBoxx Extrapolation'!$I431,2)</f>
        <v>3.86</v>
      </c>
      <c r="AF431" s="13">
        <f>ROUND(AVERAGE(Zinsswaps!AF348:AF431)+'iBoxx Extrapolation'!$I431,2)</f>
        <v>3.84</v>
      </c>
      <c r="AG431" s="13">
        <f>ROUND(AVERAGE(Zinsswaps!AG348:AG431)+'iBoxx Extrapolation'!$I431,2)</f>
        <v>3.82</v>
      </c>
      <c r="AH431" s="13">
        <f>ROUND(AVERAGE(Zinsswaps!AH348:AH431)+'iBoxx Extrapolation'!$I431,2)</f>
        <v>3.81</v>
      </c>
      <c r="AI431" s="13">
        <f>ROUND(AVERAGE(Zinsswaps!AI348:AI431)+'iBoxx Extrapolation'!$I431,2)</f>
        <v>3.79</v>
      </c>
      <c r="AJ431" s="13">
        <f>ROUND(AVERAGE(Zinsswaps!AJ348:AJ431)+'iBoxx Extrapolation'!$I431,2)</f>
        <v>3.78</v>
      </c>
      <c r="AK431" s="13">
        <f>ROUND(AVERAGE(Zinsswaps!AK348:AK431)+'iBoxx Extrapolation'!$I431,2)</f>
        <v>3.77</v>
      </c>
      <c r="AL431" s="13">
        <f>ROUND(AVERAGE(Zinsswaps!AL348:AL431)+'iBoxx Extrapolation'!$I431,2)</f>
        <v>3.76</v>
      </c>
      <c r="AM431" s="13">
        <f>ROUND(AVERAGE(Zinsswaps!AM348:AM431)+'iBoxx Extrapolation'!$I431,2)</f>
        <v>3.75</v>
      </c>
      <c r="AN431" s="13">
        <f>ROUND(AVERAGE(Zinsswaps!AN348:AN431)+'iBoxx Extrapolation'!$I431,2)</f>
        <v>3.74</v>
      </c>
      <c r="AO431" s="13">
        <f>ROUND(AVERAGE(Zinsswaps!AO348:AO431)+'iBoxx Extrapolation'!$I431,2)</f>
        <v>3.73</v>
      </c>
      <c r="AP431" s="13">
        <f>ROUND(AVERAGE(Zinsswaps!AP348:AP431)+'iBoxx Extrapolation'!$I431,2)</f>
        <v>3.7</v>
      </c>
      <c r="AQ431" s="13">
        <f>ROUND(AVERAGE(Zinsswaps!AQ348:AQ431)+'iBoxx Extrapolation'!$I431,2)</f>
        <v>3.68</v>
      </c>
      <c r="AR431" s="13">
        <f>ROUND(AVERAGE(Zinsswaps!AR348:AR431)+'iBoxx Extrapolation'!$I431,2)</f>
        <v>3.66</v>
      </c>
      <c r="AS431" s="13">
        <f>ROUND(AVERAGE(Zinsswaps!AS348:AS431)+'iBoxx Extrapolation'!$I431,2)</f>
        <v>3.64</v>
      </c>
      <c r="AT431" s="13">
        <f>ROUND(AVERAGE(Zinsswaps!AT348:AT431)+'iBoxx Extrapolation'!$I431,2)</f>
        <v>3.62</v>
      </c>
      <c r="AU431" s="13">
        <f>ROUND(AVERAGE(Zinsswaps!AU348:AU431)+'iBoxx Extrapolation'!$I431,2)</f>
        <v>3.61</v>
      </c>
      <c r="AV431" s="13">
        <f>ROUND(AVERAGE(Zinsswaps!AV348:AV431)+'iBoxx Extrapolation'!$I431,2)</f>
        <v>3.59</v>
      </c>
      <c r="AW431" s="13">
        <f>ROUND(AVERAGE(Zinsswaps!AW348:AW431)+'iBoxx Extrapolation'!$I431,2)</f>
        <v>3.57</v>
      </c>
      <c r="AX431" s="13">
        <f>ROUND(AVERAGE(Zinsswaps!AX348:AX431)+'iBoxx Extrapolation'!$I431,2)</f>
        <v>3.56</v>
      </c>
      <c r="AY431" s="13">
        <f>ROUND(AVERAGE(Zinsswaps!AY348:AY431)+'iBoxx Extrapolation'!$I431,2)</f>
        <v>3.54</v>
      </c>
    </row>
    <row r="432" spans="1:51" s="16" customFormat="1" x14ac:dyDescent="0.2">
      <c r="A432" s="12">
        <v>50374</v>
      </c>
      <c r="B432" s="13">
        <f>ROUND(AVERAGE(Zinsswaps!B349:B432)+'iBoxx Extrapolation'!$I432,2)</f>
        <v>2.99</v>
      </c>
      <c r="C432" s="13">
        <f>ROUND(AVERAGE(Zinsswaps!C349:C432)+'iBoxx Extrapolation'!$I432,2)</f>
        <v>3</v>
      </c>
      <c r="D432" s="13">
        <f>ROUND(AVERAGE(Zinsswaps!D349:D432)+'iBoxx Extrapolation'!$I432,2)</f>
        <v>3.05</v>
      </c>
      <c r="E432" s="13">
        <f>ROUND(AVERAGE(Zinsswaps!E349:E432)+'iBoxx Extrapolation'!$I432,2)</f>
        <v>3.12</v>
      </c>
      <c r="F432" s="13">
        <f>ROUND(AVERAGE(Zinsswaps!F349:F432)+'iBoxx Extrapolation'!$I432,2)</f>
        <v>3.19</v>
      </c>
      <c r="G432" s="13">
        <f>ROUND(AVERAGE(Zinsswaps!G349:G432)+'iBoxx Extrapolation'!$I432,2)</f>
        <v>3.27</v>
      </c>
      <c r="H432" s="13">
        <f>ROUND(AVERAGE(Zinsswaps!H349:H432)+'iBoxx Extrapolation'!$I432,2)</f>
        <v>3.34</v>
      </c>
      <c r="I432" s="13">
        <f>ROUND(AVERAGE(Zinsswaps!I349:I432)+'iBoxx Extrapolation'!$I432,2)</f>
        <v>3.41</v>
      </c>
      <c r="J432" s="13">
        <f>ROUND(AVERAGE(Zinsswaps!J349:J432)+'iBoxx Extrapolation'!$I432,2)</f>
        <v>3.48</v>
      </c>
      <c r="K432" s="13">
        <f>ROUND(AVERAGE(Zinsswaps!K349:K432)+'iBoxx Extrapolation'!$I432,2)</f>
        <v>3.54</v>
      </c>
      <c r="L432" s="13">
        <f>ROUND(AVERAGE(Zinsswaps!L349:L432)+'iBoxx Extrapolation'!$I432,2)</f>
        <v>3.6</v>
      </c>
      <c r="M432" s="13">
        <f>ROUND(AVERAGE(Zinsswaps!M349:M432)+'iBoxx Extrapolation'!$I432,2)</f>
        <v>3.65</v>
      </c>
      <c r="N432" s="13">
        <f>ROUND(AVERAGE(Zinsswaps!N349:N432)+'iBoxx Extrapolation'!$I432,2)</f>
        <v>3.7</v>
      </c>
      <c r="O432" s="13">
        <f>ROUND(AVERAGE(Zinsswaps!O349:O432)+'iBoxx Extrapolation'!$I432,2)</f>
        <v>3.75</v>
      </c>
      <c r="P432" s="13">
        <f>ROUND(AVERAGE(Zinsswaps!P349:P432)+'iBoxx Extrapolation'!$I432,2)</f>
        <v>3.78</v>
      </c>
      <c r="Q432" s="13">
        <f>ROUND(AVERAGE(Zinsswaps!Q349:Q432)+'iBoxx Extrapolation'!$I432,2)</f>
        <v>3.81</v>
      </c>
      <c r="R432" s="13">
        <f>ROUND(AVERAGE(Zinsswaps!R349:R432)+'iBoxx Extrapolation'!$I432,2)</f>
        <v>3.83</v>
      </c>
      <c r="S432" s="13">
        <f>ROUND(AVERAGE(Zinsswaps!S349:S432)+'iBoxx Extrapolation'!$I432,2)</f>
        <v>3.85</v>
      </c>
      <c r="T432" s="13">
        <f>ROUND(AVERAGE(Zinsswaps!T349:T432)+'iBoxx Extrapolation'!$I432,2)</f>
        <v>3.87</v>
      </c>
      <c r="U432" s="13">
        <f>ROUND(AVERAGE(Zinsswaps!U349:U432)+'iBoxx Extrapolation'!$I432,2)</f>
        <v>3.89</v>
      </c>
      <c r="V432" s="13">
        <f>ROUND(AVERAGE(Zinsswaps!V349:V432)+'iBoxx Extrapolation'!$I432,2)</f>
        <v>3.89</v>
      </c>
      <c r="W432" s="13">
        <f>ROUND(AVERAGE(Zinsswaps!W349:W432)+'iBoxx Extrapolation'!$I432,2)</f>
        <v>3.89</v>
      </c>
      <c r="X432" s="13">
        <f>ROUND(AVERAGE(Zinsswaps!X349:X432)+'iBoxx Extrapolation'!$I432,2)</f>
        <v>3.89</v>
      </c>
      <c r="Y432" s="13">
        <f>ROUND(AVERAGE(Zinsswaps!Y349:Y432)+'iBoxx Extrapolation'!$I432,2)</f>
        <v>3.89</v>
      </c>
      <c r="Z432" s="13">
        <f>ROUND(AVERAGE(Zinsswaps!Z349:Z432)+'iBoxx Extrapolation'!$I432,2)</f>
        <v>3.89</v>
      </c>
      <c r="AA432" s="13">
        <f>ROUND(AVERAGE(Zinsswaps!AA349:AA432)+'iBoxx Extrapolation'!$I432,2)</f>
        <v>3.88</v>
      </c>
      <c r="AB432" s="13">
        <f>ROUND(AVERAGE(Zinsswaps!AB349:AB432)+'iBoxx Extrapolation'!$I432,2)</f>
        <v>3.88</v>
      </c>
      <c r="AC432" s="13">
        <f>ROUND(AVERAGE(Zinsswaps!AC349:AC432)+'iBoxx Extrapolation'!$I432,2)</f>
        <v>3.87</v>
      </c>
      <c r="AD432" s="13">
        <f>ROUND(AVERAGE(Zinsswaps!AD349:AD432)+'iBoxx Extrapolation'!$I432,2)</f>
        <v>3.86</v>
      </c>
      <c r="AE432" s="13">
        <f>ROUND(AVERAGE(Zinsswaps!AE349:AE432)+'iBoxx Extrapolation'!$I432,2)</f>
        <v>3.86</v>
      </c>
      <c r="AF432" s="13">
        <f>ROUND(AVERAGE(Zinsswaps!AF349:AF432)+'iBoxx Extrapolation'!$I432,2)</f>
        <v>3.84</v>
      </c>
      <c r="AG432" s="13">
        <f>ROUND(AVERAGE(Zinsswaps!AG349:AG432)+'iBoxx Extrapolation'!$I432,2)</f>
        <v>3.82</v>
      </c>
      <c r="AH432" s="13">
        <f>ROUND(AVERAGE(Zinsswaps!AH349:AH432)+'iBoxx Extrapolation'!$I432,2)</f>
        <v>3.81</v>
      </c>
      <c r="AI432" s="13">
        <f>ROUND(AVERAGE(Zinsswaps!AI349:AI432)+'iBoxx Extrapolation'!$I432,2)</f>
        <v>3.79</v>
      </c>
      <c r="AJ432" s="13">
        <f>ROUND(AVERAGE(Zinsswaps!AJ349:AJ432)+'iBoxx Extrapolation'!$I432,2)</f>
        <v>3.78</v>
      </c>
      <c r="AK432" s="13">
        <f>ROUND(AVERAGE(Zinsswaps!AK349:AK432)+'iBoxx Extrapolation'!$I432,2)</f>
        <v>3.77</v>
      </c>
      <c r="AL432" s="13">
        <f>ROUND(AVERAGE(Zinsswaps!AL349:AL432)+'iBoxx Extrapolation'!$I432,2)</f>
        <v>3.76</v>
      </c>
      <c r="AM432" s="13">
        <f>ROUND(AVERAGE(Zinsswaps!AM349:AM432)+'iBoxx Extrapolation'!$I432,2)</f>
        <v>3.75</v>
      </c>
      <c r="AN432" s="13">
        <f>ROUND(AVERAGE(Zinsswaps!AN349:AN432)+'iBoxx Extrapolation'!$I432,2)</f>
        <v>3.74</v>
      </c>
      <c r="AO432" s="13">
        <f>ROUND(AVERAGE(Zinsswaps!AO349:AO432)+'iBoxx Extrapolation'!$I432,2)</f>
        <v>3.73</v>
      </c>
      <c r="AP432" s="13">
        <f>ROUND(AVERAGE(Zinsswaps!AP349:AP432)+'iBoxx Extrapolation'!$I432,2)</f>
        <v>3.7</v>
      </c>
      <c r="AQ432" s="13">
        <f>ROUND(AVERAGE(Zinsswaps!AQ349:AQ432)+'iBoxx Extrapolation'!$I432,2)</f>
        <v>3.68</v>
      </c>
      <c r="AR432" s="13">
        <f>ROUND(AVERAGE(Zinsswaps!AR349:AR432)+'iBoxx Extrapolation'!$I432,2)</f>
        <v>3.66</v>
      </c>
      <c r="AS432" s="13">
        <f>ROUND(AVERAGE(Zinsswaps!AS349:AS432)+'iBoxx Extrapolation'!$I432,2)</f>
        <v>3.64</v>
      </c>
      <c r="AT432" s="13">
        <f>ROUND(AVERAGE(Zinsswaps!AT349:AT432)+'iBoxx Extrapolation'!$I432,2)</f>
        <v>3.62</v>
      </c>
      <c r="AU432" s="13">
        <f>ROUND(AVERAGE(Zinsswaps!AU349:AU432)+'iBoxx Extrapolation'!$I432,2)</f>
        <v>3.61</v>
      </c>
      <c r="AV432" s="13">
        <f>ROUND(AVERAGE(Zinsswaps!AV349:AV432)+'iBoxx Extrapolation'!$I432,2)</f>
        <v>3.59</v>
      </c>
      <c r="AW432" s="13">
        <f>ROUND(AVERAGE(Zinsswaps!AW349:AW432)+'iBoxx Extrapolation'!$I432,2)</f>
        <v>3.57</v>
      </c>
      <c r="AX432" s="13">
        <f>ROUND(AVERAGE(Zinsswaps!AX349:AX432)+'iBoxx Extrapolation'!$I432,2)</f>
        <v>3.56</v>
      </c>
      <c r="AY432" s="13">
        <f>ROUND(AVERAGE(Zinsswaps!AY349:AY432)+'iBoxx Extrapolation'!$I432,2)</f>
        <v>3.54</v>
      </c>
    </row>
    <row r="433" spans="1:51" s="16" customFormat="1" x14ac:dyDescent="0.2">
      <c r="A433" s="12">
        <v>50405</v>
      </c>
      <c r="B433" s="13">
        <f>ROUND(AVERAGE(Zinsswaps!B350:B433)+'iBoxx Extrapolation'!$I433,2)</f>
        <v>2.99</v>
      </c>
      <c r="C433" s="13">
        <f>ROUND(AVERAGE(Zinsswaps!C350:C433)+'iBoxx Extrapolation'!$I433,2)</f>
        <v>3</v>
      </c>
      <c r="D433" s="13">
        <f>ROUND(AVERAGE(Zinsswaps!D350:D433)+'iBoxx Extrapolation'!$I433,2)</f>
        <v>3.05</v>
      </c>
      <c r="E433" s="13">
        <f>ROUND(AVERAGE(Zinsswaps!E350:E433)+'iBoxx Extrapolation'!$I433,2)</f>
        <v>3.12</v>
      </c>
      <c r="F433" s="13">
        <f>ROUND(AVERAGE(Zinsswaps!F350:F433)+'iBoxx Extrapolation'!$I433,2)</f>
        <v>3.19</v>
      </c>
      <c r="G433" s="13">
        <f>ROUND(AVERAGE(Zinsswaps!G350:G433)+'iBoxx Extrapolation'!$I433,2)</f>
        <v>3.27</v>
      </c>
      <c r="H433" s="13">
        <f>ROUND(AVERAGE(Zinsswaps!H350:H433)+'iBoxx Extrapolation'!$I433,2)</f>
        <v>3.34</v>
      </c>
      <c r="I433" s="13">
        <f>ROUND(AVERAGE(Zinsswaps!I350:I433)+'iBoxx Extrapolation'!$I433,2)</f>
        <v>3.41</v>
      </c>
      <c r="J433" s="13">
        <f>ROUND(AVERAGE(Zinsswaps!J350:J433)+'iBoxx Extrapolation'!$I433,2)</f>
        <v>3.48</v>
      </c>
      <c r="K433" s="13">
        <f>ROUND(AVERAGE(Zinsswaps!K350:K433)+'iBoxx Extrapolation'!$I433,2)</f>
        <v>3.54</v>
      </c>
      <c r="L433" s="13">
        <f>ROUND(AVERAGE(Zinsswaps!L350:L433)+'iBoxx Extrapolation'!$I433,2)</f>
        <v>3.6</v>
      </c>
      <c r="M433" s="13">
        <f>ROUND(AVERAGE(Zinsswaps!M350:M433)+'iBoxx Extrapolation'!$I433,2)</f>
        <v>3.65</v>
      </c>
      <c r="N433" s="13">
        <f>ROUND(AVERAGE(Zinsswaps!N350:N433)+'iBoxx Extrapolation'!$I433,2)</f>
        <v>3.7</v>
      </c>
      <c r="O433" s="13">
        <f>ROUND(AVERAGE(Zinsswaps!O350:O433)+'iBoxx Extrapolation'!$I433,2)</f>
        <v>3.75</v>
      </c>
      <c r="P433" s="13">
        <f>ROUND(AVERAGE(Zinsswaps!P350:P433)+'iBoxx Extrapolation'!$I433,2)</f>
        <v>3.78</v>
      </c>
      <c r="Q433" s="13">
        <f>ROUND(AVERAGE(Zinsswaps!Q350:Q433)+'iBoxx Extrapolation'!$I433,2)</f>
        <v>3.81</v>
      </c>
      <c r="R433" s="13">
        <f>ROUND(AVERAGE(Zinsswaps!R350:R433)+'iBoxx Extrapolation'!$I433,2)</f>
        <v>3.83</v>
      </c>
      <c r="S433" s="13">
        <f>ROUND(AVERAGE(Zinsswaps!S350:S433)+'iBoxx Extrapolation'!$I433,2)</f>
        <v>3.85</v>
      </c>
      <c r="T433" s="13">
        <f>ROUND(AVERAGE(Zinsswaps!T350:T433)+'iBoxx Extrapolation'!$I433,2)</f>
        <v>3.87</v>
      </c>
      <c r="U433" s="13">
        <f>ROUND(AVERAGE(Zinsswaps!U350:U433)+'iBoxx Extrapolation'!$I433,2)</f>
        <v>3.89</v>
      </c>
      <c r="V433" s="13">
        <f>ROUND(AVERAGE(Zinsswaps!V350:V433)+'iBoxx Extrapolation'!$I433,2)</f>
        <v>3.89</v>
      </c>
      <c r="W433" s="13">
        <f>ROUND(AVERAGE(Zinsswaps!W350:W433)+'iBoxx Extrapolation'!$I433,2)</f>
        <v>3.89</v>
      </c>
      <c r="X433" s="13">
        <f>ROUND(AVERAGE(Zinsswaps!X350:X433)+'iBoxx Extrapolation'!$I433,2)</f>
        <v>3.89</v>
      </c>
      <c r="Y433" s="13">
        <f>ROUND(AVERAGE(Zinsswaps!Y350:Y433)+'iBoxx Extrapolation'!$I433,2)</f>
        <v>3.89</v>
      </c>
      <c r="Z433" s="13">
        <f>ROUND(AVERAGE(Zinsswaps!Z350:Z433)+'iBoxx Extrapolation'!$I433,2)</f>
        <v>3.89</v>
      </c>
      <c r="AA433" s="13">
        <f>ROUND(AVERAGE(Zinsswaps!AA350:AA433)+'iBoxx Extrapolation'!$I433,2)</f>
        <v>3.88</v>
      </c>
      <c r="AB433" s="13">
        <f>ROUND(AVERAGE(Zinsswaps!AB350:AB433)+'iBoxx Extrapolation'!$I433,2)</f>
        <v>3.88</v>
      </c>
      <c r="AC433" s="13">
        <f>ROUND(AVERAGE(Zinsswaps!AC350:AC433)+'iBoxx Extrapolation'!$I433,2)</f>
        <v>3.87</v>
      </c>
      <c r="AD433" s="13">
        <f>ROUND(AVERAGE(Zinsswaps!AD350:AD433)+'iBoxx Extrapolation'!$I433,2)</f>
        <v>3.86</v>
      </c>
      <c r="AE433" s="13">
        <f>ROUND(AVERAGE(Zinsswaps!AE350:AE433)+'iBoxx Extrapolation'!$I433,2)</f>
        <v>3.86</v>
      </c>
      <c r="AF433" s="13">
        <f>ROUND(AVERAGE(Zinsswaps!AF350:AF433)+'iBoxx Extrapolation'!$I433,2)</f>
        <v>3.84</v>
      </c>
      <c r="AG433" s="13">
        <f>ROUND(AVERAGE(Zinsswaps!AG350:AG433)+'iBoxx Extrapolation'!$I433,2)</f>
        <v>3.82</v>
      </c>
      <c r="AH433" s="13">
        <f>ROUND(AVERAGE(Zinsswaps!AH350:AH433)+'iBoxx Extrapolation'!$I433,2)</f>
        <v>3.81</v>
      </c>
      <c r="AI433" s="13">
        <f>ROUND(AVERAGE(Zinsswaps!AI350:AI433)+'iBoxx Extrapolation'!$I433,2)</f>
        <v>3.79</v>
      </c>
      <c r="AJ433" s="13">
        <f>ROUND(AVERAGE(Zinsswaps!AJ350:AJ433)+'iBoxx Extrapolation'!$I433,2)</f>
        <v>3.78</v>
      </c>
      <c r="AK433" s="13">
        <f>ROUND(AVERAGE(Zinsswaps!AK350:AK433)+'iBoxx Extrapolation'!$I433,2)</f>
        <v>3.77</v>
      </c>
      <c r="AL433" s="13">
        <f>ROUND(AVERAGE(Zinsswaps!AL350:AL433)+'iBoxx Extrapolation'!$I433,2)</f>
        <v>3.76</v>
      </c>
      <c r="AM433" s="13">
        <f>ROUND(AVERAGE(Zinsswaps!AM350:AM433)+'iBoxx Extrapolation'!$I433,2)</f>
        <v>3.75</v>
      </c>
      <c r="AN433" s="13">
        <f>ROUND(AVERAGE(Zinsswaps!AN350:AN433)+'iBoxx Extrapolation'!$I433,2)</f>
        <v>3.74</v>
      </c>
      <c r="AO433" s="13">
        <f>ROUND(AVERAGE(Zinsswaps!AO350:AO433)+'iBoxx Extrapolation'!$I433,2)</f>
        <v>3.73</v>
      </c>
      <c r="AP433" s="13">
        <f>ROUND(AVERAGE(Zinsswaps!AP350:AP433)+'iBoxx Extrapolation'!$I433,2)</f>
        <v>3.7</v>
      </c>
      <c r="AQ433" s="13">
        <f>ROUND(AVERAGE(Zinsswaps!AQ350:AQ433)+'iBoxx Extrapolation'!$I433,2)</f>
        <v>3.68</v>
      </c>
      <c r="AR433" s="13">
        <f>ROUND(AVERAGE(Zinsswaps!AR350:AR433)+'iBoxx Extrapolation'!$I433,2)</f>
        <v>3.66</v>
      </c>
      <c r="AS433" s="13">
        <f>ROUND(AVERAGE(Zinsswaps!AS350:AS433)+'iBoxx Extrapolation'!$I433,2)</f>
        <v>3.64</v>
      </c>
      <c r="AT433" s="13">
        <f>ROUND(AVERAGE(Zinsswaps!AT350:AT433)+'iBoxx Extrapolation'!$I433,2)</f>
        <v>3.62</v>
      </c>
      <c r="AU433" s="13">
        <f>ROUND(AVERAGE(Zinsswaps!AU350:AU433)+'iBoxx Extrapolation'!$I433,2)</f>
        <v>3.61</v>
      </c>
      <c r="AV433" s="13">
        <f>ROUND(AVERAGE(Zinsswaps!AV350:AV433)+'iBoxx Extrapolation'!$I433,2)</f>
        <v>3.59</v>
      </c>
      <c r="AW433" s="13">
        <f>ROUND(AVERAGE(Zinsswaps!AW350:AW433)+'iBoxx Extrapolation'!$I433,2)</f>
        <v>3.57</v>
      </c>
      <c r="AX433" s="13">
        <f>ROUND(AVERAGE(Zinsswaps!AX350:AX433)+'iBoxx Extrapolation'!$I433,2)</f>
        <v>3.56</v>
      </c>
      <c r="AY433" s="13">
        <f>ROUND(AVERAGE(Zinsswaps!AY350:AY433)+'iBoxx Extrapolation'!$I433,2)</f>
        <v>3.54</v>
      </c>
    </row>
    <row r="434" spans="1:51" s="16" customFormat="1" x14ac:dyDescent="0.2">
      <c r="A434" s="12">
        <v>50436</v>
      </c>
      <c r="B434" s="13">
        <f>ROUND(AVERAGE(Zinsswaps!B351:B434)+'iBoxx Extrapolation'!$I434,2)</f>
        <v>2.99</v>
      </c>
      <c r="C434" s="13">
        <f>ROUND(AVERAGE(Zinsswaps!C351:C434)+'iBoxx Extrapolation'!$I434,2)</f>
        <v>3</v>
      </c>
      <c r="D434" s="13">
        <f>ROUND(AVERAGE(Zinsswaps!D351:D434)+'iBoxx Extrapolation'!$I434,2)</f>
        <v>3.05</v>
      </c>
      <c r="E434" s="13">
        <f>ROUND(AVERAGE(Zinsswaps!E351:E434)+'iBoxx Extrapolation'!$I434,2)</f>
        <v>3.12</v>
      </c>
      <c r="F434" s="13">
        <f>ROUND(AVERAGE(Zinsswaps!F351:F434)+'iBoxx Extrapolation'!$I434,2)</f>
        <v>3.19</v>
      </c>
      <c r="G434" s="13">
        <f>ROUND(AVERAGE(Zinsswaps!G351:G434)+'iBoxx Extrapolation'!$I434,2)</f>
        <v>3.27</v>
      </c>
      <c r="H434" s="13">
        <f>ROUND(AVERAGE(Zinsswaps!H351:H434)+'iBoxx Extrapolation'!$I434,2)</f>
        <v>3.34</v>
      </c>
      <c r="I434" s="13">
        <f>ROUND(AVERAGE(Zinsswaps!I351:I434)+'iBoxx Extrapolation'!$I434,2)</f>
        <v>3.41</v>
      </c>
      <c r="J434" s="13">
        <f>ROUND(AVERAGE(Zinsswaps!J351:J434)+'iBoxx Extrapolation'!$I434,2)</f>
        <v>3.48</v>
      </c>
      <c r="K434" s="13">
        <f>ROUND(AVERAGE(Zinsswaps!K351:K434)+'iBoxx Extrapolation'!$I434,2)</f>
        <v>3.54</v>
      </c>
      <c r="L434" s="13">
        <f>ROUND(AVERAGE(Zinsswaps!L351:L434)+'iBoxx Extrapolation'!$I434,2)</f>
        <v>3.6</v>
      </c>
      <c r="M434" s="13">
        <f>ROUND(AVERAGE(Zinsswaps!M351:M434)+'iBoxx Extrapolation'!$I434,2)</f>
        <v>3.65</v>
      </c>
      <c r="N434" s="13">
        <f>ROUND(AVERAGE(Zinsswaps!N351:N434)+'iBoxx Extrapolation'!$I434,2)</f>
        <v>3.7</v>
      </c>
      <c r="O434" s="13">
        <f>ROUND(AVERAGE(Zinsswaps!O351:O434)+'iBoxx Extrapolation'!$I434,2)</f>
        <v>3.75</v>
      </c>
      <c r="P434" s="13">
        <f>ROUND(AVERAGE(Zinsswaps!P351:P434)+'iBoxx Extrapolation'!$I434,2)</f>
        <v>3.78</v>
      </c>
      <c r="Q434" s="13">
        <f>ROUND(AVERAGE(Zinsswaps!Q351:Q434)+'iBoxx Extrapolation'!$I434,2)</f>
        <v>3.81</v>
      </c>
      <c r="R434" s="13">
        <f>ROUND(AVERAGE(Zinsswaps!R351:R434)+'iBoxx Extrapolation'!$I434,2)</f>
        <v>3.83</v>
      </c>
      <c r="S434" s="13">
        <f>ROUND(AVERAGE(Zinsswaps!S351:S434)+'iBoxx Extrapolation'!$I434,2)</f>
        <v>3.85</v>
      </c>
      <c r="T434" s="13">
        <f>ROUND(AVERAGE(Zinsswaps!T351:T434)+'iBoxx Extrapolation'!$I434,2)</f>
        <v>3.87</v>
      </c>
      <c r="U434" s="13">
        <f>ROUND(AVERAGE(Zinsswaps!U351:U434)+'iBoxx Extrapolation'!$I434,2)</f>
        <v>3.89</v>
      </c>
      <c r="V434" s="13">
        <f>ROUND(AVERAGE(Zinsswaps!V351:V434)+'iBoxx Extrapolation'!$I434,2)</f>
        <v>3.89</v>
      </c>
      <c r="W434" s="13">
        <f>ROUND(AVERAGE(Zinsswaps!W351:W434)+'iBoxx Extrapolation'!$I434,2)</f>
        <v>3.89</v>
      </c>
      <c r="X434" s="13">
        <f>ROUND(AVERAGE(Zinsswaps!X351:X434)+'iBoxx Extrapolation'!$I434,2)</f>
        <v>3.89</v>
      </c>
      <c r="Y434" s="13">
        <f>ROUND(AVERAGE(Zinsswaps!Y351:Y434)+'iBoxx Extrapolation'!$I434,2)</f>
        <v>3.89</v>
      </c>
      <c r="Z434" s="13">
        <f>ROUND(AVERAGE(Zinsswaps!Z351:Z434)+'iBoxx Extrapolation'!$I434,2)</f>
        <v>3.89</v>
      </c>
      <c r="AA434" s="13">
        <f>ROUND(AVERAGE(Zinsswaps!AA351:AA434)+'iBoxx Extrapolation'!$I434,2)</f>
        <v>3.88</v>
      </c>
      <c r="AB434" s="13">
        <f>ROUND(AVERAGE(Zinsswaps!AB351:AB434)+'iBoxx Extrapolation'!$I434,2)</f>
        <v>3.88</v>
      </c>
      <c r="AC434" s="13">
        <f>ROUND(AVERAGE(Zinsswaps!AC351:AC434)+'iBoxx Extrapolation'!$I434,2)</f>
        <v>3.87</v>
      </c>
      <c r="AD434" s="13">
        <f>ROUND(AVERAGE(Zinsswaps!AD351:AD434)+'iBoxx Extrapolation'!$I434,2)</f>
        <v>3.86</v>
      </c>
      <c r="AE434" s="13">
        <f>ROUND(AVERAGE(Zinsswaps!AE351:AE434)+'iBoxx Extrapolation'!$I434,2)</f>
        <v>3.86</v>
      </c>
      <c r="AF434" s="13">
        <f>ROUND(AVERAGE(Zinsswaps!AF351:AF434)+'iBoxx Extrapolation'!$I434,2)</f>
        <v>3.84</v>
      </c>
      <c r="AG434" s="13">
        <f>ROUND(AVERAGE(Zinsswaps!AG351:AG434)+'iBoxx Extrapolation'!$I434,2)</f>
        <v>3.82</v>
      </c>
      <c r="AH434" s="13">
        <f>ROUND(AVERAGE(Zinsswaps!AH351:AH434)+'iBoxx Extrapolation'!$I434,2)</f>
        <v>3.81</v>
      </c>
      <c r="AI434" s="13">
        <f>ROUND(AVERAGE(Zinsswaps!AI351:AI434)+'iBoxx Extrapolation'!$I434,2)</f>
        <v>3.79</v>
      </c>
      <c r="AJ434" s="13">
        <f>ROUND(AVERAGE(Zinsswaps!AJ351:AJ434)+'iBoxx Extrapolation'!$I434,2)</f>
        <v>3.78</v>
      </c>
      <c r="AK434" s="13">
        <f>ROUND(AVERAGE(Zinsswaps!AK351:AK434)+'iBoxx Extrapolation'!$I434,2)</f>
        <v>3.77</v>
      </c>
      <c r="AL434" s="13">
        <f>ROUND(AVERAGE(Zinsswaps!AL351:AL434)+'iBoxx Extrapolation'!$I434,2)</f>
        <v>3.76</v>
      </c>
      <c r="AM434" s="13">
        <f>ROUND(AVERAGE(Zinsswaps!AM351:AM434)+'iBoxx Extrapolation'!$I434,2)</f>
        <v>3.75</v>
      </c>
      <c r="AN434" s="13">
        <f>ROUND(AVERAGE(Zinsswaps!AN351:AN434)+'iBoxx Extrapolation'!$I434,2)</f>
        <v>3.74</v>
      </c>
      <c r="AO434" s="13">
        <f>ROUND(AVERAGE(Zinsswaps!AO351:AO434)+'iBoxx Extrapolation'!$I434,2)</f>
        <v>3.73</v>
      </c>
      <c r="AP434" s="13">
        <f>ROUND(AVERAGE(Zinsswaps!AP351:AP434)+'iBoxx Extrapolation'!$I434,2)</f>
        <v>3.7</v>
      </c>
      <c r="AQ434" s="13">
        <f>ROUND(AVERAGE(Zinsswaps!AQ351:AQ434)+'iBoxx Extrapolation'!$I434,2)</f>
        <v>3.68</v>
      </c>
      <c r="AR434" s="13">
        <f>ROUND(AVERAGE(Zinsswaps!AR351:AR434)+'iBoxx Extrapolation'!$I434,2)</f>
        <v>3.66</v>
      </c>
      <c r="AS434" s="13">
        <f>ROUND(AVERAGE(Zinsswaps!AS351:AS434)+'iBoxx Extrapolation'!$I434,2)</f>
        <v>3.64</v>
      </c>
      <c r="AT434" s="13">
        <f>ROUND(AVERAGE(Zinsswaps!AT351:AT434)+'iBoxx Extrapolation'!$I434,2)</f>
        <v>3.62</v>
      </c>
      <c r="AU434" s="13">
        <f>ROUND(AVERAGE(Zinsswaps!AU351:AU434)+'iBoxx Extrapolation'!$I434,2)</f>
        <v>3.61</v>
      </c>
      <c r="AV434" s="13">
        <f>ROUND(AVERAGE(Zinsswaps!AV351:AV434)+'iBoxx Extrapolation'!$I434,2)</f>
        <v>3.59</v>
      </c>
      <c r="AW434" s="13">
        <f>ROUND(AVERAGE(Zinsswaps!AW351:AW434)+'iBoxx Extrapolation'!$I434,2)</f>
        <v>3.57</v>
      </c>
      <c r="AX434" s="13">
        <f>ROUND(AVERAGE(Zinsswaps!AX351:AX434)+'iBoxx Extrapolation'!$I434,2)</f>
        <v>3.56</v>
      </c>
      <c r="AY434" s="13">
        <f>ROUND(AVERAGE(Zinsswaps!AY351:AY434)+'iBoxx Extrapolation'!$I434,2)</f>
        <v>3.54</v>
      </c>
    </row>
    <row r="435" spans="1:51" s="16" customFormat="1" x14ac:dyDescent="0.2">
      <c r="A435" s="12">
        <v>50464</v>
      </c>
      <c r="B435" s="13">
        <f>ROUND(AVERAGE(Zinsswaps!B352:B435)+'iBoxx Extrapolation'!$I435,2)</f>
        <v>2.99</v>
      </c>
      <c r="C435" s="13">
        <f>ROUND(AVERAGE(Zinsswaps!C352:C435)+'iBoxx Extrapolation'!$I435,2)</f>
        <v>3</v>
      </c>
      <c r="D435" s="13">
        <f>ROUND(AVERAGE(Zinsswaps!D352:D435)+'iBoxx Extrapolation'!$I435,2)</f>
        <v>3.05</v>
      </c>
      <c r="E435" s="13">
        <f>ROUND(AVERAGE(Zinsswaps!E352:E435)+'iBoxx Extrapolation'!$I435,2)</f>
        <v>3.12</v>
      </c>
      <c r="F435" s="13">
        <f>ROUND(AVERAGE(Zinsswaps!F352:F435)+'iBoxx Extrapolation'!$I435,2)</f>
        <v>3.19</v>
      </c>
      <c r="G435" s="13">
        <f>ROUND(AVERAGE(Zinsswaps!G352:G435)+'iBoxx Extrapolation'!$I435,2)</f>
        <v>3.27</v>
      </c>
      <c r="H435" s="13">
        <f>ROUND(AVERAGE(Zinsswaps!H352:H435)+'iBoxx Extrapolation'!$I435,2)</f>
        <v>3.34</v>
      </c>
      <c r="I435" s="13">
        <f>ROUND(AVERAGE(Zinsswaps!I352:I435)+'iBoxx Extrapolation'!$I435,2)</f>
        <v>3.41</v>
      </c>
      <c r="J435" s="13">
        <f>ROUND(AVERAGE(Zinsswaps!J352:J435)+'iBoxx Extrapolation'!$I435,2)</f>
        <v>3.48</v>
      </c>
      <c r="K435" s="13">
        <f>ROUND(AVERAGE(Zinsswaps!K352:K435)+'iBoxx Extrapolation'!$I435,2)</f>
        <v>3.54</v>
      </c>
      <c r="L435" s="13">
        <f>ROUND(AVERAGE(Zinsswaps!L352:L435)+'iBoxx Extrapolation'!$I435,2)</f>
        <v>3.6</v>
      </c>
      <c r="M435" s="13">
        <f>ROUND(AVERAGE(Zinsswaps!M352:M435)+'iBoxx Extrapolation'!$I435,2)</f>
        <v>3.65</v>
      </c>
      <c r="N435" s="13">
        <f>ROUND(AVERAGE(Zinsswaps!N352:N435)+'iBoxx Extrapolation'!$I435,2)</f>
        <v>3.7</v>
      </c>
      <c r="O435" s="13">
        <f>ROUND(AVERAGE(Zinsswaps!O352:O435)+'iBoxx Extrapolation'!$I435,2)</f>
        <v>3.75</v>
      </c>
      <c r="P435" s="13">
        <f>ROUND(AVERAGE(Zinsswaps!P352:P435)+'iBoxx Extrapolation'!$I435,2)</f>
        <v>3.78</v>
      </c>
      <c r="Q435" s="13">
        <f>ROUND(AVERAGE(Zinsswaps!Q352:Q435)+'iBoxx Extrapolation'!$I435,2)</f>
        <v>3.81</v>
      </c>
      <c r="R435" s="13">
        <f>ROUND(AVERAGE(Zinsswaps!R352:R435)+'iBoxx Extrapolation'!$I435,2)</f>
        <v>3.83</v>
      </c>
      <c r="S435" s="13">
        <f>ROUND(AVERAGE(Zinsswaps!S352:S435)+'iBoxx Extrapolation'!$I435,2)</f>
        <v>3.85</v>
      </c>
      <c r="T435" s="13">
        <f>ROUND(AVERAGE(Zinsswaps!T352:T435)+'iBoxx Extrapolation'!$I435,2)</f>
        <v>3.87</v>
      </c>
      <c r="U435" s="13">
        <f>ROUND(AVERAGE(Zinsswaps!U352:U435)+'iBoxx Extrapolation'!$I435,2)</f>
        <v>3.89</v>
      </c>
      <c r="V435" s="13">
        <f>ROUND(AVERAGE(Zinsswaps!V352:V435)+'iBoxx Extrapolation'!$I435,2)</f>
        <v>3.89</v>
      </c>
      <c r="W435" s="13">
        <f>ROUND(AVERAGE(Zinsswaps!W352:W435)+'iBoxx Extrapolation'!$I435,2)</f>
        <v>3.89</v>
      </c>
      <c r="X435" s="13">
        <f>ROUND(AVERAGE(Zinsswaps!X352:X435)+'iBoxx Extrapolation'!$I435,2)</f>
        <v>3.89</v>
      </c>
      <c r="Y435" s="13">
        <f>ROUND(AVERAGE(Zinsswaps!Y352:Y435)+'iBoxx Extrapolation'!$I435,2)</f>
        <v>3.89</v>
      </c>
      <c r="Z435" s="13">
        <f>ROUND(AVERAGE(Zinsswaps!Z352:Z435)+'iBoxx Extrapolation'!$I435,2)</f>
        <v>3.89</v>
      </c>
      <c r="AA435" s="13">
        <f>ROUND(AVERAGE(Zinsswaps!AA352:AA435)+'iBoxx Extrapolation'!$I435,2)</f>
        <v>3.88</v>
      </c>
      <c r="AB435" s="13">
        <f>ROUND(AVERAGE(Zinsswaps!AB352:AB435)+'iBoxx Extrapolation'!$I435,2)</f>
        <v>3.88</v>
      </c>
      <c r="AC435" s="13">
        <f>ROUND(AVERAGE(Zinsswaps!AC352:AC435)+'iBoxx Extrapolation'!$I435,2)</f>
        <v>3.87</v>
      </c>
      <c r="AD435" s="13">
        <f>ROUND(AVERAGE(Zinsswaps!AD352:AD435)+'iBoxx Extrapolation'!$I435,2)</f>
        <v>3.86</v>
      </c>
      <c r="AE435" s="13">
        <f>ROUND(AVERAGE(Zinsswaps!AE352:AE435)+'iBoxx Extrapolation'!$I435,2)</f>
        <v>3.86</v>
      </c>
      <c r="AF435" s="13">
        <f>ROUND(AVERAGE(Zinsswaps!AF352:AF435)+'iBoxx Extrapolation'!$I435,2)</f>
        <v>3.84</v>
      </c>
      <c r="AG435" s="13">
        <f>ROUND(AVERAGE(Zinsswaps!AG352:AG435)+'iBoxx Extrapolation'!$I435,2)</f>
        <v>3.82</v>
      </c>
      <c r="AH435" s="13">
        <f>ROUND(AVERAGE(Zinsswaps!AH352:AH435)+'iBoxx Extrapolation'!$I435,2)</f>
        <v>3.81</v>
      </c>
      <c r="AI435" s="13">
        <f>ROUND(AVERAGE(Zinsswaps!AI352:AI435)+'iBoxx Extrapolation'!$I435,2)</f>
        <v>3.79</v>
      </c>
      <c r="AJ435" s="13">
        <f>ROUND(AVERAGE(Zinsswaps!AJ352:AJ435)+'iBoxx Extrapolation'!$I435,2)</f>
        <v>3.78</v>
      </c>
      <c r="AK435" s="13">
        <f>ROUND(AVERAGE(Zinsswaps!AK352:AK435)+'iBoxx Extrapolation'!$I435,2)</f>
        <v>3.77</v>
      </c>
      <c r="AL435" s="13">
        <f>ROUND(AVERAGE(Zinsswaps!AL352:AL435)+'iBoxx Extrapolation'!$I435,2)</f>
        <v>3.76</v>
      </c>
      <c r="AM435" s="13">
        <f>ROUND(AVERAGE(Zinsswaps!AM352:AM435)+'iBoxx Extrapolation'!$I435,2)</f>
        <v>3.75</v>
      </c>
      <c r="AN435" s="13">
        <f>ROUND(AVERAGE(Zinsswaps!AN352:AN435)+'iBoxx Extrapolation'!$I435,2)</f>
        <v>3.74</v>
      </c>
      <c r="AO435" s="13">
        <f>ROUND(AVERAGE(Zinsswaps!AO352:AO435)+'iBoxx Extrapolation'!$I435,2)</f>
        <v>3.73</v>
      </c>
      <c r="AP435" s="13">
        <f>ROUND(AVERAGE(Zinsswaps!AP352:AP435)+'iBoxx Extrapolation'!$I435,2)</f>
        <v>3.7</v>
      </c>
      <c r="AQ435" s="13">
        <f>ROUND(AVERAGE(Zinsswaps!AQ352:AQ435)+'iBoxx Extrapolation'!$I435,2)</f>
        <v>3.68</v>
      </c>
      <c r="AR435" s="13">
        <f>ROUND(AVERAGE(Zinsswaps!AR352:AR435)+'iBoxx Extrapolation'!$I435,2)</f>
        <v>3.66</v>
      </c>
      <c r="AS435" s="13">
        <f>ROUND(AVERAGE(Zinsswaps!AS352:AS435)+'iBoxx Extrapolation'!$I435,2)</f>
        <v>3.64</v>
      </c>
      <c r="AT435" s="13">
        <f>ROUND(AVERAGE(Zinsswaps!AT352:AT435)+'iBoxx Extrapolation'!$I435,2)</f>
        <v>3.62</v>
      </c>
      <c r="AU435" s="13">
        <f>ROUND(AVERAGE(Zinsswaps!AU352:AU435)+'iBoxx Extrapolation'!$I435,2)</f>
        <v>3.61</v>
      </c>
      <c r="AV435" s="13">
        <f>ROUND(AVERAGE(Zinsswaps!AV352:AV435)+'iBoxx Extrapolation'!$I435,2)</f>
        <v>3.59</v>
      </c>
      <c r="AW435" s="13">
        <f>ROUND(AVERAGE(Zinsswaps!AW352:AW435)+'iBoxx Extrapolation'!$I435,2)</f>
        <v>3.57</v>
      </c>
      <c r="AX435" s="13">
        <f>ROUND(AVERAGE(Zinsswaps!AX352:AX435)+'iBoxx Extrapolation'!$I435,2)</f>
        <v>3.56</v>
      </c>
      <c r="AY435" s="13">
        <f>ROUND(AVERAGE(Zinsswaps!AY352:AY435)+'iBoxx Extrapolation'!$I435,2)</f>
        <v>3.54</v>
      </c>
    </row>
    <row r="436" spans="1:51" s="16" customFormat="1" x14ac:dyDescent="0.2">
      <c r="A436" s="12">
        <v>50495</v>
      </c>
      <c r="B436" s="13">
        <f>ROUND(AVERAGE(Zinsswaps!B353:B436)+'iBoxx Extrapolation'!$I436,2)</f>
        <v>2.99</v>
      </c>
      <c r="C436" s="13">
        <f>ROUND(AVERAGE(Zinsswaps!C353:C436)+'iBoxx Extrapolation'!$I436,2)</f>
        <v>3</v>
      </c>
      <c r="D436" s="13">
        <f>ROUND(AVERAGE(Zinsswaps!D353:D436)+'iBoxx Extrapolation'!$I436,2)</f>
        <v>3.05</v>
      </c>
      <c r="E436" s="13">
        <f>ROUND(AVERAGE(Zinsswaps!E353:E436)+'iBoxx Extrapolation'!$I436,2)</f>
        <v>3.12</v>
      </c>
      <c r="F436" s="13">
        <f>ROUND(AVERAGE(Zinsswaps!F353:F436)+'iBoxx Extrapolation'!$I436,2)</f>
        <v>3.19</v>
      </c>
      <c r="G436" s="13">
        <f>ROUND(AVERAGE(Zinsswaps!G353:G436)+'iBoxx Extrapolation'!$I436,2)</f>
        <v>3.27</v>
      </c>
      <c r="H436" s="13">
        <f>ROUND(AVERAGE(Zinsswaps!H353:H436)+'iBoxx Extrapolation'!$I436,2)</f>
        <v>3.34</v>
      </c>
      <c r="I436" s="13">
        <f>ROUND(AVERAGE(Zinsswaps!I353:I436)+'iBoxx Extrapolation'!$I436,2)</f>
        <v>3.41</v>
      </c>
      <c r="J436" s="13">
        <f>ROUND(AVERAGE(Zinsswaps!J353:J436)+'iBoxx Extrapolation'!$I436,2)</f>
        <v>3.48</v>
      </c>
      <c r="K436" s="13">
        <f>ROUND(AVERAGE(Zinsswaps!K353:K436)+'iBoxx Extrapolation'!$I436,2)</f>
        <v>3.54</v>
      </c>
      <c r="L436" s="13">
        <f>ROUND(AVERAGE(Zinsswaps!L353:L436)+'iBoxx Extrapolation'!$I436,2)</f>
        <v>3.6</v>
      </c>
      <c r="M436" s="13">
        <f>ROUND(AVERAGE(Zinsswaps!M353:M436)+'iBoxx Extrapolation'!$I436,2)</f>
        <v>3.65</v>
      </c>
      <c r="N436" s="13">
        <f>ROUND(AVERAGE(Zinsswaps!N353:N436)+'iBoxx Extrapolation'!$I436,2)</f>
        <v>3.7</v>
      </c>
      <c r="O436" s="13">
        <f>ROUND(AVERAGE(Zinsswaps!O353:O436)+'iBoxx Extrapolation'!$I436,2)</f>
        <v>3.75</v>
      </c>
      <c r="P436" s="13">
        <f>ROUND(AVERAGE(Zinsswaps!P353:P436)+'iBoxx Extrapolation'!$I436,2)</f>
        <v>3.78</v>
      </c>
      <c r="Q436" s="13">
        <f>ROUND(AVERAGE(Zinsswaps!Q353:Q436)+'iBoxx Extrapolation'!$I436,2)</f>
        <v>3.81</v>
      </c>
      <c r="R436" s="13">
        <f>ROUND(AVERAGE(Zinsswaps!R353:R436)+'iBoxx Extrapolation'!$I436,2)</f>
        <v>3.83</v>
      </c>
      <c r="S436" s="13">
        <f>ROUND(AVERAGE(Zinsswaps!S353:S436)+'iBoxx Extrapolation'!$I436,2)</f>
        <v>3.85</v>
      </c>
      <c r="T436" s="13">
        <f>ROUND(AVERAGE(Zinsswaps!T353:T436)+'iBoxx Extrapolation'!$I436,2)</f>
        <v>3.87</v>
      </c>
      <c r="U436" s="13">
        <f>ROUND(AVERAGE(Zinsswaps!U353:U436)+'iBoxx Extrapolation'!$I436,2)</f>
        <v>3.89</v>
      </c>
      <c r="V436" s="13">
        <f>ROUND(AVERAGE(Zinsswaps!V353:V436)+'iBoxx Extrapolation'!$I436,2)</f>
        <v>3.89</v>
      </c>
      <c r="W436" s="13">
        <f>ROUND(AVERAGE(Zinsswaps!W353:W436)+'iBoxx Extrapolation'!$I436,2)</f>
        <v>3.89</v>
      </c>
      <c r="X436" s="13">
        <f>ROUND(AVERAGE(Zinsswaps!X353:X436)+'iBoxx Extrapolation'!$I436,2)</f>
        <v>3.89</v>
      </c>
      <c r="Y436" s="13">
        <f>ROUND(AVERAGE(Zinsswaps!Y353:Y436)+'iBoxx Extrapolation'!$I436,2)</f>
        <v>3.89</v>
      </c>
      <c r="Z436" s="13">
        <f>ROUND(AVERAGE(Zinsswaps!Z353:Z436)+'iBoxx Extrapolation'!$I436,2)</f>
        <v>3.89</v>
      </c>
      <c r="AA436" s="13">
        <f>ROUND(AVERAGE(Zinsswaps!AA353:AA436)+'iBoxx Extrapolation'!$I436,2)</f>
        <v>3.88</v>
      </c>
      <c r="AB436" s="13">
        <f>ROUND(AVERAGE(Zinsswaps!AB353:AB436)+'iBoxx Extrapolation'!$I436,2)</f>
        <v>3.88</v>
      </c>
      <c r="AC436" s="13">
        <f>ROUND(AVERAGE(Zinsswaps!AC353:AC436)+'iBoxx Extrapolation'!$I436,2)</f>
        <v>3.87</v>
      </c>
      <c r="AD436" s="13">
        <f>ROUND(AVERAGE(Zinsswaps!AD353:AD436)+'iBoxx Extrapolation'!$I436,2)</f>
        <v>3.86</v>
      </c>
      <c r="AE436" s="13">
        <f>ROUND(AVERAGE(Zinsswaps!AE353:AE436)+'iBoxx Extrapolation'!$I436,2)</f>
        <v>3.86</v>
      </c>
      <c r="AF436" s="13">
        <f>ROUND(AVERAGE(Zinsswaps!AF353:AF436)+'iBoxx Extrapolation'!$I436,2)</f>
        <v>3.84</v>
      </c>
      <c r="AG436" s="13">
        <f>ROUND(AVERAGE(Zinsswaps!AG353:AG436)+'iBoxx Extrapolation'!$I436,2)</f>
        <v>3.82</v>
      </c>
      <c r="AH436" s="13">
        <f>ROUND(AVERAGE(Zinsswaps!AH353:AH436)+'iBoxx Extrapolation'!$I436,2)</f>
        <v>3.81</v>
      </c>
      <c r="AI436" s="13">
        <f>ROUND(AVERAGE(Zinsswaps!AI353:AI436)+'iBoxx Extrapolation'!$I436,2)</f>
        <v>3.79</v>
      </c>
      <c r="AJ436" s="13">
        <f>ROUND(AVERAGE(Zinsswaps!AJ353:AJ436)+'iBoxx Extrapolation'!$I436,2)</f>
        <v>3.78</v>
      </c>
      <c r="AK436" s="13">
        <f>ROUND(AVERAGE(Zinsswaps!AK353:AK436)+'iBoxx Extrapolation'!$I436,2)</f>
        <v>3.77</v>
      </c>
      <c r="AL436" s="13">
        <f>ROUND(AVERAGE(Zinsswaps!AL353:AL436)+'iBoxx Extrapolation'!$I436,2)</f>
        <v>3.76</v>
      </c>
      <c r="AM436" s="13">
        <f>ROUND(AVERAGE(Zinsswaps!AM353:AM436)+'iBoxx Extrapolation'!$I436,2)</f>
        <v>3.75</v>
      </c>
      <c r="AN436" s="13">
        <f>ROUND(AVERAGE(Zinsswaps!AN353:AN436)+'iBoxx Extrapolation'!$I436,2)</f>
        <v>3.74</v>
      </c>
      <c r="AO436" s="13">
        <f>ROUND(AVERAGE(Zinsswaps!AO353:AO436)+'iBoxx Extrapolation'!$I436,2)</f>
        <v>3.73</v>
      </c>
      <c r="AP436" s="13">
        <f>ROUND(AVERAGE(Zinsswaps!AP353:AP436)+'iBoxx Extrapolation'!$I436,2)</f>
        <v>3.7</v>
      </c>
      <c r="AQ436" s="13">
        <f>ROUND(AVERAGE(Zinsswaps!AQ353:AQ436)+'iBoxx Extrapolation'!$I436,2)</f>
        <v>3.68</v>
      </c>
      <c r="AR436" s="13">
        <f>ROUND(AVERAGE(Zinsswaps!AR353:AR436)+'iBoxx Extrapolation'!$I436,2)</f>
        <v>3.66</v>
      </c>
      <c r="AS436" s="13">
        <f>ROUND(AVERAGE(Zinsswaps!AS353:AS436)+'iBoxx Extrapolation'!$I436,2)</f>
        <v>3.64</v>
      </c>
      <c r="AT436" s="13">
        <f>ROUND(AVERAGE(Zinsswaps!AT353:AT436)+'iBoxx Extrapolation'!$I436,2)</f>
        <v>3.62</v>
      </c>
      <c r="AU436" s="13">
        <f>ROUND(AVERAGE(Zinsswaps!AU353:AU436)+'iBoxx Extrapolation'!$I436,2)</f>
        <v>3.61</v>
      </c>
      <c r="AV436" s="13">
        <f>ROUND(AVERAGE(Zinsswaps!AV353:AV436)+'iBoxx Extrapolation'!$I436,2)</f>
        <v>3.59</v>
      </c>
      <c r="AW436" s="13">
        <f>ROUND(AVERAGE(Zinsswaps!AW353:AW436)+'iBoxx Extrapolation'!$I436,2)</f>
        <v>3.57</v>
      </c>
      <c r="AX436" s="13">
        <f>ROUND(AVERAGE(Zinsswaps!AX353:AX436)+'iBoxx Extrapolation'!$I436,2)</f>
        <v>3.56</v>
      </c>
      <c r="AY436" s="13">
        <f>ROUND(AVERAGE(Zinsswaps!AY353:AY436)+'iBoxx Extrapolation'!$I436,2)</f>
        <v>3.54</v>
      </c>
    </row>
    <row r="437" spans="1:51" s="16" customFormat="1" x14ac:dyDescent="0.2">
      <c r="A437" s="12">
        <v>50525</v>
      </c>
      <c r="B437" s="13">
        <f>ROUND(AVERAGE(Zinsswaps!B354:B437)+'iBoxx Extrapolation'!$I437,2)</f>
        <v>2.99</v>
      </c>
      <c r="C437" s="13">
        <f>ROUND(AVERAGE(Zinsswaps!C354:C437)+'iBoxx Extrapolation'!$I437,2)</f>
        <v>3</v>
      </c>
      <c r="D437" s="13">
        <f>ROUND(AVERAGE(Zinsswaps!D354:D437)+'iBoxx Extrapolation'!$I437,2)</f>
        <v>3.05</v>
      </c>
      <c r="E437" s="13">
        <f>ROUND(AVERAGE(Zinsswaps!E354:E437)+'iBoxx Extrapolation'!$I437,2)</f>
        <v>3.12</v>
      </c>
      <c r="F437" s="13">
        <f>ROUND(AVERAGE(Zinsswaps!F354:F437)+'iBoxx Extrapolation'!$I437,2)</f>
        <v>3.19</v>
      </c>
      <c r="G437" s="13">
        <f>ROUND(AVERAGE(Zinsswaps!G354:G437)+'iBoxx Extrapolation'!$I437,2)</f>
        <v>3.27</v>
      </c>
      <c r="H437" s="13">
        <f>ROUND(AVERAGE(Zinsswaps!H354:H437)+'iBoxx Extrapolation'!$I437,2)</f>
        <v>3.34</v>
      </c>
      <c r="I437" s="13">
        <f>ROUND(AVERAGE(Zinsswaps!I354:I437)+'iBoxx Extrapolation'!$I437,2)</f>
        <v>3.41</v>
      </c>
      <c r="J437" s="13">
        <f>ROUND(AVERAGE(Zinsswaps!J354:J437)+'iBoxx Extrapolation'!$I437,2)</f>
        <v>3.48</v>
      </c>
      <c r="K437" s="13">
        <f>ROUND(AVERAGE(Zinsswaps!K354:K437)+'iBoxx Extrapolation'!$I437,2)</f>
        <v>3.54</v>
      </c>
      <c r="L437" s="13">
        <f>ROUND(AVERAGE(Zinsswaps!L354:L437)+'iBoxx Extrapolation'!$I437,2)</f>
        <v>3.6</v>
      </c>
      <c r="M437" s="13">
        <f>ROUND(AVERAGE(Zinsswaps!M354:M437)+'iBoxx Extrapolation'!$I437,2)</f>
        <v>3.65</v>
      </c>
      <c r="N437" s="13">
        <f>ROUND(AVERAGE(Zinsswaps!N354:N437)+'iBoxx Extrapolation'!$I437,2)</f>
        <v>3.7</v>
      </c>
      <c r="O437" s="13">
        <f>ROUND(AVERAGE(Zinsswaps!O354:O437)+'iBoxx Extrapolation'!$I437,2)</f>
        <v>3.75</v>
      </c>
      <c r="P437" s="13">
        <f>ROUND(AVERAGE(Zinsswaps!P354:P437)+'iBoxx Extrapolation'!$I437,2)</f>
        <v>3.78</v>
      </c>
      <c r="Q437" s="13">
        <f>ROUND(AVERAGE(Zinsswaps!Q354:Q437)+'iBoxx Extrapolation'!$I437,2)</f>
        <v>3.81</v>
      </c>
      <c r="R437" s="13">
        <f>ROUND(AVERAGE(Zinsswaps!R354:R437)+'iBoxx Extrapolation'!$I437,2)</f>
        <v>3.83</v>
      </c>
      <c r="S437" s="13">
        <f>ROUND(AVERAGE(Zinsswaps!S354:S437)+'iBoxx Extrapolation'!$I437,2)</f>
        <v>3.85</v>
      </c>
      <c r="T437" s="13">
        <f>ROUND(AVERAGE(Zinsswaps!T354:T437)+'iBoxx Extrapolation'!$I437,2)</f>
        <v>3.87</v>
      </c>
      <c r="U437" s="13">
        <f>ROUND(AVERAGE(Zinsswaps!U354:U437)+'iBoxx Extrapolation'!$I437,2)</f>
        <v>3.89</v>
      </c>
      <c r="V437" s="13">
        <f>ROUND(AVERAGE(Zinsswaps!V354:V437)+'iBoxx Extrapolation'!$I437,2)</f>
        <v>3.89</v>
      </c>
      <c r="W437" s="13">
        <f>ROUND(AVERAGE(Zinsswaps!W354:W437)+'iBoxx Extrapolation'!$I437,2)</f>
        <v>3.89</v>
      </c>
      <c r="X437" s="13">
        <f>ROUND(AVERAGE(Zinsswaps!X354:X437)+'iBoxx Extrapolation'!$I437,2)</f>
        <v>3.89</v>
      </c>
      <c r="Y437" s="13">
        <f>ROUND(AVERAGE(Zinsswaps!Y354:Y437)+'iBoxx Extrapolation'!$I437,2)</f>
        <v>3.89</v>
      </c>
      <c r="Z437" s="13">
        <f>ROUND(AVERAGE(Zinsswaps!Z354:Z437)+'iBoxx Extrapolation'!$I437,2)</f>
        <v>3.89</v>
      </c>
      <c r="AA437" s="13">
        <f>ROUND(AVERAGE(Zinsswaps!AA354:AA437)+'iBoxx Extrapolation'!$I437,2)</f>
        <v>3.88</v>
      </c>
      <c r="AB437" s="13">
        <f>ROUND(AVERAGE(Zinsswaps!AB354:AB437)+'iBoxx Extrapolation'!$I437,2)</f>
        <v>3.88</v>
      </c>
      <c r="AC437" s="13">
        <f>ROUND(AVERAGE(Zinsswaps!AC354:AC437)+'iBoxx Extrapolation'!$I437,2)</f>
        <v>3.87</v>
      </c>
      <c r="AD437" s="13">
        <f>ROUND(AVERAGE(Zinsswaps!AD354:AD437)+'iBoxx Extrapolation'!$I437,2)</f>
        <v>3.86</v>
      </c>
      <c r="AE437" s="13">
        <f>ROUND(AVERAGE(Zinsswaps!AE354:AE437)+'iBoxx Extrapolation'!$I437,2)</f>
        <v>3.86</v>
      </c>
      <c r="AF437" s="13">
        <f>ROUND(AVERAGE(Zinsswaps!AF354:AF437)+'iBoxx Extrapolation'!$I437,2)</f>
        <v>3.84</v>
      </c>
      <c r="AG437" s="13">
        <f>ROUND(AVERAGE(Zinsswaps!AG354:AG437)+'iBoxx Extrapolation'!$I437,2)</f>
        <v>3.82</v>
      </c>
      <c r="AH437" s="13">
        <f>ROUND(AVERAGE(Zinsswaps!AH354:AH437)+'iBoxx Extrapolation'!$I437,2)</f>
        <v>3.81</v>
      </c>
      <c r="AI437" s="13">
        <f>ROUND(AVERAGE(Zinsswaps!AI354:AI437)+'iBoxx Extrapolation'!$I437,2)</f>
        <v>3.79</v>
      </c>
      <c r="AJ437" s="13">
        <f>ROUND(AVERAGE(Zinsswaps!AJ354:AJ437)+'iBoxx Extrapolation'!$I437,2)</f>
        <v>3.78</v>
      </c>
      <c r="AK437" s="13">
        <f>ROUND(AVERAGE(Zinsswaps!AK354:AK437)+'iBoxx Extrapolation'!$I437,2)</f>
        <v>3.77</v>
      </c>
      <c r="AL437" s="13">
        <f>ROUND(AVERAGE(Zinsswaps!AL354:AL437)+'iBoxx Extrapolation'!$I437,2)</f>
        <v>3.76</v>
      </c>
      <c r="AM437" s="13">
        <f>ROUND(AVERAGE(Zinsswaps!AM354:AM437)+'iBoxx Extrapolation'!$I437,2)</f>
        <v>3.75</v>
      </c>
      <c r="AN437" s="13">
        <f>ROUND(AVERAGE(Zinsswaps!AN354:AN437)+'iBoxx Extrapolation'!$I437,2)</f>
        <v>3.74</v>
      </c>
      <c r="AO437" s="13">
        <f>ROUND(AVERAGE(Zinsswaps!AO354:AO437)+'iBoxx Extrapolation'!$I437,2)</f>
        <v>3.73</v>
      </c>
      <c r="AP437" s="13">
        <f>ROUND(AVERAGE(Zinsswaps!AP354:AP437)+'iBoxx Extrapolation'!$I437,2)</f>
        <v>3.7</v>
      </c>
      <c r="AQ437" s="13">
        <f>ROUND(AVERAGE(Zinsswaps!AQ354:AQ437)+'iBoxx Extrapolation'!$I437,2)</f>
        <v>3.68</v>
      </c>
      <c r="AR437" s="13">
        <f>ROUND(AVERAGE(Zinsswaps!AR354:AR437)+'iBoxx Extrapolation'!$I437,2)</f>
        <v>3.66</v>
      </c>
      <c r="AS437" s="13">
        <f>ROUND(AVERAGE(Zinsswaps!AS354:AS437)+'iBoxx Extrapolation'!$I437,2)</f>
        <v>3.64</v>
      </c>
      <c r="AT437" s="13">
        <f>ROUND(AVERAGE(Zinsswaps!AT354:AT437)+'iBoxx Extrapolation'!$I437,2)</f>
        <v>3.62</v>
      </c>
      <c r="AU437" s="13">
        <f>ROUND(AVERAGE(Zinsswaps!AU354:AU437)+'iBoxx Extrapolation'!$I437,2)</f>
        <v>3.61</v>
      </c>
      <c r="AV437" s="13">
        <f>ROUND(AVERAGE(Zinsswaps!AV354:AV437)+'iBoxx Extrapolation'!$I437,2)</f>
        <v>3.59</v>
      </c>
      <c r="AW437" s="13">
        <f>ROUND(AVERAGE(Zinsswaps!AW354:AW437)+'iBoxx Extrapolation'!$I437,2)</f>
        <v>3.57</v>
      </c>
      <c r="AX437" s="13">
        <f>ROUND(AVERAGE(Zinsswaps!AX354:AX437)+'iBoxx Extrapolation'!$I437,2)</f>
        <v>3.56</v>
      </c>
      <c r="AY437" s="13">
        <f>ROUND(AVERAGE(Zinsswaps!AY354:AY437)+'iBoxx Extrapolation'!$I437,2)</f>
        <v>3.54</v>
      </c>
    </row>
    <row r="438" spans="1:51" s="16" customFormat="1" x14ac:dyDescent="0.2">
      <c r="A438" s="12">
        <v>50556</v>
      </c>
      <c r="B438" s="13">
        <f>ROUND(AVERAGE(Zinsswaps!B355:B438)+'iBoxx Extrapolation'!$I438,2)</f>
        <v>2.99</v>
      </c>
      <c r="C438" s="13">
        <f>ROUND(AVERAGE(Zinsswaps!C355:C438)+'iBoxx Extrapolation'!$I438,2)</f>
        <v>3</v>
      </c>
      <c r="D438" s="13">
        <f>ROUND(AVERAGE(Zinsswaps!D355:D438)+'iBoxx Extrapolation'!$I438,2)</f>
        <v>3.05</v>
      </c>
      <c r="E438" s="13">
        <f>ROUND(AVERAGE(Zinsswaps!E355:E438)+'iBoxx Extrapolation'!$I438,2)</f>
        <v>3.12</v>
      </c>
      <c r="F438" s="13">
        <f>ROUND(AVERAGE(Zinsswaps!F355:F438)+'iBoxx Extrapolation'!$I438,2)</f>
        <v>3.19</v>
      </c>
      <c r="G438" s="13">
        <f>ROUND(AVERAGE(Zinsswaps!G355:G438)+'iBoxx Extrapolation'!$I438,2)</f>
        <v>3.27</v>
      </c>
      <c r="H438" s="13">
        <f>ROUND(AVERAGE(Zinsswaps!H355:H438)+'iBoxx Extrapolation'!$I438,2)</f>
        <v>3.34</v>
      </c>
      <c r="I438" s="13">
        <f>ROUND(AVERAGE(Zinsswaps!I355:I438)+'iBoxx Extrapolation'!$I438,2)</f>
        <v>3.41</v>
      </c>
      <c r="J438" s="13">
        <f>ROUND(AVERAGE(Zinsswaps!J355:J438)+'iBoxx Extrapolation'!$I438,2)</f>
        <v>3.48</v>
      </c>
      <c r="K438" s="13">
        <f>ROUND(AVERAGE(Zinsswaps!K355:K438)+'iBoxx Extrapolation'!$I438,2)</f>
        <v>3.54</v>
      </c>
      <c r="L438" s="13">
        <f>ROUND(AVERAGE(Zinsswaps!L355:L438)+'iBoxx Extrapolation'!$I438,2)</f>
        <v>3.6</v>
      </c>
      <c r="M438" s="13">
        <f>ROUND(AVERAGE(Zinsswaps!M355:M438)+'iBoxx Extrapolation'!$I438,2)</f>
        <v>3.65</v>
      </c>
      <c r="N438" s="13">
        <f>ROUND(AVERAGE(Zinsswaps!N355:N438)+'iBoxx Extrapolation'!$I438,2)</f>
        <v>3.7</v>
      </c>
      <c r="O438" s="13">
        <f>ROUND(AVERAGE(Zinsswaps!O355:O438)+'iBoxx Extrapolation'!$I438,2)</f>
        <v>3.75</v>
      </c>
      <c r="P438" s="13">
        <f>ROUND(AVERAGE(Zinsswaps!P355:P438)+'iBoxx Extrapolation'!$I438,2)</f>
        <v>3.78</v>
      </c>
      <c r="Q438" s="13">
        <f>ROUND(AVERAGE(Zinsswaps!Q355:Q438)+'iBoxx Extrapolation'!$I438,2)</f>
        <v>3.81</v>
      </c>
      <c r="R438" s="13">
        <f>ROUND(AVERAGE(Zinsswaps!R355:R438)+'iBoxx Extrapolation'!$I438,2)</f>
        <v>3.83</v>
      </c>
      <c r="S438" s="13">
        <f>ROUND(AVERAGE(Zinsswaps!S355:S438)+'iBoxx Extrapolation'!$I438,2)</f>
        <v>3.85</v>
      </c>
      <c r="T438" s="13">
        <f>ROUND(AVERAGE(Zinsswaps!T355:T438)+'iBoxx Extrapolation'!$I438,2)</f>
        <v>3.87</v>
      </c>
      <c r="U438" s="13">
        <f>ROUND(AVERAGE(Zinsswaps!U355:U438)+'iBoxx Extrapolation'!$I438,2)</f>
        <v>3.89</v>
      </c>
      <c r="V438" s="13">
        <f>ROUND(AVERAGE(Zinsswaps!V355:V438)+'iBoxx Extrapolation'!$I438,2)</f>
        <v>3.89</v>
      </c>
      <c r="W438" s="13">
        <f>ROUND(AVERAGE(Zinsswaps!W355:W438)+'iBoxx Extrapolation'!$I438,2)</f>
        <v>3.89</v>
      </c>
      <c r="X438" s="13">
        <f>ROUND(AVERAGE(Zinsswaps!X355:X438)+'iBoxx Extrapolation'!$I438,2)</f>
        <v>3.89</v>
      </c>
      <c r="Y438" s="13">
        <f>ROUND(AVERAGE(Zinsswaps!Y355:Y438)+'iBoxx Extrapolation'!$I438,2)</f>
        <v>3.89</v>
      </c>
      <c r="Z438" s="13">
        <f>ROUND(AVERAGE(Zinsswaps!Z355:Z438)+'iBoxx Extrapolation'!$I438,2)</f>
        <v>3.89</v>
      </c>
      <c r="AA438" s="13">
        <f>ROUND(AVERAGE(Zinsswaps!AA355:AA438)+'iBoxx Extrapolation'!$I438,2)</f>
        <v>3.88</v>
      </c>
      <c r="AB438" s="13">
        <f>ROUND(AVERAGE(Zinsswaps!AB355:AB438)+'iBoxx Extrapolation'!$I438,2)</f>
        <v>3.88</v>
      </c>
      <c r="AC438" s="13">
        <f>ROUND(AVERAGE(Zinsswaps!AC355:AC438)+'iBoxx Extrapolation'!$I438,2)</f>
        <v>3.87</v>
      </c>
      <c r="AD438" s="13">
        <f>ROUND(AVERAGE(Zinsswaps!AD355:AD438)+'iBoxx Extrapolation'!$I438,2)</f>
        <v>3.86</v>
      </c>
      <c r="AE438" s="13">
        <f>ROUND(AVERAGE(Zinsswaps!AE355:AE438)+'iBoxx Extrapolation'!$I438,2)</f>
        <v>3.86</v>
      </c>
      <c r="AF438" s="13">
        <f>ROUND(AVERAGE(Zinsswaps!AF355:AF438)+'iBoxx Extrapolation'!$I438,2)</f>
        <v>3.84</v>
      </c>
      <c r="AG438" s="13">
        <f>ROUND(AVERAGE(Zinsswaps!AG355:AG438)+'iBoxx Extrapolation'!$I438,2)</f>
        <v>3.82</v>
      </c>
      <c r="AH438" s="13">
        <f>ROUND(AVERAGE(Zinsswaps!AH355:AH438)+'iBoxx Extrapolation'!$I438,2)</f>
        <v>3.81</v>
      </c>
      <c r="AI438" s="13">
        <f>ROUND(AVERAGE(Zinsswaps!AI355:AI438)+'iBoxx Extrapolation'!$I438,2)</f>
        <v>3.79</v>
      </c>
      <c r="AJ438" s="13">
        <f>ROUND(AVERAGE(Zinsswaps!AJ355:AJ438)+'iBoxx Extrapolation'!$I438,2)</f>
        <v>3.78</v>
      </c>
      <c r="AK438" s="13">
        <f>ROUND(AVERAGE(Zinsswaps!AK355:AK438)+'iBoxx Extrapolation'!$I438,2)</f>
        <v>3.77</v>
      </c>
      <c r="AL438" s="13">
        <f>ROUND(AVERAGE(Zinsswaps!AL355:AL438)+'iBoxx Extrapolation'!$I438,2)</f>
        <v>3.76</v>
      </c>
      <c r="AM438" s="13">
        <f>ROUND(AVERAGE(Zinsswaps!AM355:AM438)+'iBoxx Extrapolation'!$I438,2)</f>
        <v>3.75</v>
      </c>
      <c r="AN438" s="13">
        <f>ROUND(AVERAGE(Zinsswaps!AN355:AN438)+'iBoxx Extrapolation'!$I438,2)</f>
        <v>3.74</v>
      </c>
      <c r="AO438" s="13">
        <f>ROUND(AVERAGE(Zinsswaps!AO355:AO438)+'iBoxx Extrapolation'!$I438,2)</f>
        <v>3.73</v>
      </c>
      <c r="AP438" s="13">
        <f>ROUND(AVERAGE(Zinsswaps!AP355:AP438)+'iBoxx Extrapolation'!$I438,2)</f>
        <v>3.7</v>
      </c>
      <c r="AQ438" s="13">
        <f>ROUND(AVERAGE(Zinsswaps!AQ355:AQ438)+'iBoxx Extrapolation'!$I438,2)</f>
        <v>3.68</v>
      </c>
      <c r="AR438" s="13">
        <f>ROUND(AVERAGE(Zinsswaps!AR355:AR438)+'iBoxx Extrapolation'!$I438,2)</f>
        <v>3.66</v>
      </c>
      <c r="AS438" s="13">
        <f>ROUND(AVERAGE(Zinsswaps!AS355:AS438)+'iBoxx Extrapolation'!$I438,2)</f>
        <v>3.64</v>
      </c>
      <c r="AT438" s="13">
        <f>ROUND(AVERAGE(Zinsswaps!AT355:AT438)+'iBoxx Extrapolation'!$I438,2)</f>
        <v>3.62</v>
      </c>
      <c r="AU438" s="13">
        <f>ROUND(AVERAGE(Zinsswaps!AU355:AU438)+'iBoxx Extrapolation'!$I438,2)</f>
        <v>3.61</v>
      </c>
      <c r="AV438" s="13">
        <f>ROUND(AVERAGE(Zinsswaps!AV355:AV438)+'iBoxx Extrapolation'!$I438,2)</f>
        <v>3.59</v>
      </c>
      <c r="AW438" s="13">
        <f>ROUND(AVERAGE(Zinsswaps!AW355:AW438)+'iBoxx Extrapolation'!$I438,2)</f>
        <v>3.57</v>
      </c>
      <c r="AX438" s="13">
        <f>ROUND(AVERAGE(Zinsswaps!AX355:AX438)+'iBoxx Extrapolation'!$I438,2)</f>
        <v>3.56</v>
      </c>
      <c r="AY438" s="13">
        <f>ROUND(AVERAGE(Zinsswaps!AY355:AY438)+'iBoxx Extrapolation'!$I438,2)</f>
        <v>3.54</v>
      </c>
    </row>
    <row r="439" spans="1:51" s="16" customFormat="1" x14ac:dyDescent="0.2">
      <c r="A439" s="12">
        <v>50586</v>
      </c>
      <c r="B439" s="13">
        <f>ROUND(AVERAGE(Zinsswaps!B356:B439)+'iBoxx Extrapolation'!$I439,2)</f>
        <v>2.99</v>
      </c>
      <c r="C439" s="13">
        <f>ROUND(AVERAGE(Zinsswaps!C356:C439)+'iBoxx Extrapolation'!$I439,2)</f>
        <v>3</v>
      </c>
      <c r="D439" s="13">
        <f>ROUND(AVERAGE(Zinsswaps!D356:D439)+'iBoxx Extrapolation'!$I439,2)</f>
        <v>3.05</v>
      </c>
      <c r="E439" s="13">
        <f>ROUND(AVERAGE(Zinsswaps!E356:E439)+'iBoxx Extrapolation'!$I439,2)</f>
        <v>3.12</v>
      </c>
      <c r="F439" s="13">
        <f>ROUND(AVERAGE(Zinsswaps!F356:F439)+'iBoxx Extrapolation'!$I439,2)</f>
        <v>3.19</v>
      </c>
      <c r="G439" s="13">
        <f>ROUND(AVERAGE(Zinsswaps!G356:G439)+'iBoxx Extrapolation'!$I439,2)</f>
        <v>3.27</v>
      </c>
      <c r="H439" s="13">
        <f>ROUND(AVERAGE(Zinsswaps!H356:H439)+'iBoxx Extrapolation'!$I439,2)</f>
        <v>3.34</v>
      </c>
      <c r="I439" s="13">
        <f>ROUND(AVERAGE(Zinsswaps!I356:I439)+'iBoxx Extrapolation'!$I439,2)</f>
        <v>3.41</v>
      </c>
      <c r="J439" s="13">
        <f>ROUND(AVERAGE(Zinsswaps!J356:J439)+'iBoxx Extrapolation'!$I439,2)</f>
        <v>3.48</v>
      </c>
      <c r="K439" s="13">
        <f>ROUND(AVERAGE(Zinsswaps!K356:K439)+'iBoxx Extrapolation'!$I439,2)</f>
        <v>3.54</v>
      </c>
      <c r="L439" s="13">
        <f>ROUND(AVERAGE(Zinsswaps!L356:L439)+'iBoxx Extrapolation'!$I439,2)</f>
        <v>3.6</v>
      </c>
      <c r="M439" s="13">
        <f>ROUND(AVERAGE(Zinsswaps!M356:M439)+'iBoxx Extrapolation'!$I439,2)</f>
        <v>3.65</v>
      </c>
      <c r="N439" s="13">
        <f>ROUND(AVERAGE(Zinsswaps!N356:N439)+'iBoxx Extrapolation'!$I439,2)</f>
        <v>3.7</v>
      </c>
      <c r="O439" s="13">
        <f>ROUND(AVERAGE(Zinsswaps!O356:O439)+'iBoxx Extrapolation'!$I439,2)</f>
        <v>3.75</v>
      </c>
      <c r="P439" s="13">
        <f>ROUND(AVERAGE(Zinsswaps!P356:P439)+'iBoxx Extrapolation'!$I439,2)</f>
        <v>3.78</v>
      </c>
      <c r="Q439" s="13">
        <f>ROUND(AVERAGE(Zinsswaps!Q356:Q439)+'iBoxx Extrapolation'!$I439,2)</f>
        <v>3.81</v>
      </c>
      <c r="R439" s="13">
        <f>ROUND(AVERAGE(Zinsswaps!R356:R439)+'iBoxx Extrapolation'!$I439,2)</f>
        <v>3.83</v>
      </c>
      <c r="S439" s="13">
        <f>ROUND(AVERAGE(Zinsswaps!S356:S439)+'iBoxx Extrapolation'!$I439,2)</f>
        <v>3.85</v>
      </c>
      <c r="T439" s="13">
        <f>ROUND(AVERAGE(Zinsswaps!T356:T439)+'iBoxx Extrapolation'!$I439,2)</f>
        <v>3.87</v>
      </c>
      <c r="U439" s="13">
        <f>ROUND(AVERAGE(Zinsswaps!U356:U439)+'iBoxx Extrapolation'!$I439,2)</f>
        <v>3.89</v>
      </c>
      <c r="V439" s="13">
        <f>ROUND(AVERAGE(Zinsswaps!V356:V439)+'iBoxx Extrapolation'!$I439,2)</f>
        <v>3.89</v>
      </c>
      <c r="W439" s="13">
        <f>ROUND(AVERAGE(Zinsswaps!W356:W439)+'iBoxx Extrapolation'!$I439,2)</f>
        <v>3.89</v>
      </c>
      <c r="X439" s="13">
        <f>ROUND(AVERAGE(Zinsswaps!X356:X439)+'iBoxx Extrapolation'!$I439,2)</f>
        <v>3.89</v>
      </c>
      <c r="Y439" s="13">
        <f>ROUND(AVERAGE(Zinsswaps!Y356:Y439)+'iBoxx Extrapolation'!$I439,2)</f>
        <v>3.89</v>
      </c>
      <c r="Z439" s="13">
        <f>ROUND(AVERAGE(Zinsswaps!Z356:Z439)+'iBoxx Extrapolation'!$I439,2)</f>
        <v>3.89</v>
      </c>
      <c r="AA439" s="13">
        <f>ROUND(AVERAGE(Zinsswaps!AA356:AA439)+'iBoxx Extrapolation'!$I439,2)</f>
        <v>3.88</v>
      </c>
      <c r="AB439" s="13">
        <f>ROUND(AVERAGE(Zinsswaps!AB356:AB439)+'iBoxx Extrapolation'!$I439,2)</f>
        <v>3.88</v>
      </c>
      <c r="AC439" s="13">
        <f>ROUND(AVERAGE(Zinsswaps!AC356:AC439)+'iBoxx Extrapolation'!$I439,2)</f>
        <v>3.87</v>
      </c>
      <c r="AD439" s="13">
        <f>ROUND(AVERAGE(Zinsswaps!AD356:AD439)+'iBoxx Extrapolation'!$I439,2)</f>
        <v>3.86</v>
      </c>
      <c r="AE439" s="13">
        <f>ROUND(AVERAGE(Zinsswaps!AE356:AE439)+'iBoxx Extrapolation'!$I439,2)</f>
        <v>3.86</v>
      </c>
      <c r="AF439" s="13">
        <f>ROUND(AVERAGE(Zinsswaps!AF356:AF439)+'iBoxx Extrapolation'!$I439,2)</f>
        <v>3.84</v>
      </c>
      <c r="AG439" s="13">
        <f>ROUND(AVERAGE(Zinsswaps!AG356:AG439)+'iBoxx Extrapolation'!$I439,2)</f>
        <v>3.82</v>
      </c>
      <c r="AH439" s="13">
        <f>ROUND(AVERAGE(Zinsswaps!AH356:AH439)+'iBoxx Extrapolation'!$I439,2)</f>
        <v>3.81</v>
      </c>
      <c r="AI439" s="13">
        <f>ROUND(AVERAGE(Zinsswaps!AI356:AI439)+'iBoxx Extrapolation'!$I439,2)</f>
        <v>3.79</v>
      </c>
      <c r="AJ439" s="13">
        <f>ROUND(AVERAGE(Zinsswaps!AJ356:AJ439)+'iBoxx Extrapolation'!$I439,2)</f>
        <v>3.78</v>
      </c>
      <c r="AK439" s="13">
        <f>ROUND(AVERAGE(Zinsswaps!AK356:AK439)+'iBoxx Extrapolation'!$I439,2)</f>
        <v>3.77</v>
      </c>
      <c r="AL439" s="13">
        <f>ROUND(AVERAGE(Zinsswaps!AL356:AL439)+'iBoxx Extrapolation'!$I439,2)</f>
        <v>3.76</v>
      </c>
      <c r="AM439" s="13">
        <f>ROUND(AVERAGE(Zinsswaps!AM356:AM439)+'iBoxx Extrapolation'!$I439,2)</f>
        <v>3.75</v>
      </c>
      <c r="AN439" s="13">
        <f>ROUND(AVERAGE(Zinsswaps!AN356:AN439)+'iBoxx Extrapolation'!$I439,2)</f>
        <v>3.74</v>
      </c>
      <c r="AO439" s="13">
        <f>ROUND(AVERAGE(Zinsswaps!AO356:AO439)+'iBoxx Extrapolation'!$I439,2)</f>
        <v>3.73</v>
      </c>
      <c r="AP439" s="13">
        <f>ROUND(AVERAGE(Zinsswaps!AP356:AP439)+'iBoxx Extrapolation'!$I439,2)</f>
        <v>3.7</v>
      </c>
      <c r="AQ439" s="13">
        <f>ROUND(AVERAGE(Zinsswaps!AQ356:AQ439)+'iBoxx Extrapolation'!$I439,2)</f>
        <v>3.68</v>
      </c>
      <c r="AR439" s="13">
        <f>ROUND(AVERAGE(Zinsswaps!AR356:AR439)+'iBoxx Extrapolation'!$I439,2)</f>
        <v>3.66</v>
      </c>
      <c r="AS439" s="13">
        <f>ROUND(AVERAGE(Zinsswaps!AS356:AS439)+'iBoxx Extrapolation'!$I439,2)</f>
        <v>3.64</v>
      </c>
      <c r="AT439" s="13">
        <f>ROUND(AVERAGE(Zinsswaps!AT356:AT439)+'iBoxx Extrapolation'!$I439,2)</f>
        <v>3.62</v>
      </c>
      <c r="AU439" s="13">
        <f>ROUND(AVERAGE(Zinsswaps!AU356:AU439)+'iBoxx Extrapolation'!$I439,2)</f>
        <v>3.61</v>
      </c>
      <c r="AV439" s="13">
        <f>ROUND(AVERAGE(Zinsswaps!AV356:AV439)+'iBoxx Extrapolation'!$I439,2)</f>
        <v>3.59</v>
      </c>
      <c r="AW439" s="13">
        <f>ROUND(AVERAGE(Zinsswaps!AW356:AW439)+'iBoxx Extrapolation'!$I439,2)</f>
        <v>3.57</v>
      </c>
      <c r="AX439" s="13">
        <f>ROUND(AVERAGE(Zinsswaps!AX356:AX439)+'iBoxx Extrapolation'!$I439,2)</f>
        <v>3.56</v>
      </c>
      <c r="AY439" s="13">
        <f>ROUND(AVERAGE(Zinsswaps!AY356:AY439)+'iBoxx Extrapolation'!$I439,2)</f>
        <v>3.54</v>
      </c>
    </row>
    <row r="440" spans="1:51" s="16" customFormat="1" x14ac:dyDescent="0.2">
      <c r="A440" s="12">
        <v>50617</v>
      </c>
      <c r="B440" s="13">
        <f>ROUND(AVERAGE(Zinsswaps!B357:B440)+'iBoxx Extrapolation'!$I440,2)</f>
        <v>2.99</v>
      </c>
      <c r="C440" s="13">
        <f>ROUND(AVERAGE(Zinsswaps!C357:C440)+'iBoxx Extrapolation'!$I440,2)</f>
        <v>3</v>
      </c>
      <c r="D440" s="13">
        <f>ROUND(AVERAGE(Zinsswaps!D357:D440)+'iBoxx Extrapolation'!$I440,2)</f>
        <v>3.05</v>
      </c>
      <c r="E440" s="13">
        <f>ROUND(AVERAGE(Zinsswaps!E357:E440)+'iBoxx Extrapolation'!$I440,2)</f>
        <v>3.12</v>
      </c>
      <c r="F440" s="13">
        <f>ROUND(AVERAGE(Zinsswaps!F357:F440)+'iBoxx Extrapolation'!$I440,2)</f>
        <v>3.19</v>
      </c>
      <c r="G440" s="13">
        <f>ROUND(AVERAGE(Zinsswaps!G357:G440)+'iBoxx Extrapolation'!$I440,2)</f>
        <v>3.27</v>
      </c>
      <c r="H440" s="13">
        <f>ROUND(AVERAGE(Zinsswaps!H357:H440)+'iBoxx Extrapolation'!$I440,2)</f>
        <v>3.34</v>
      </c>
      <c r="I440" s="13">
        <f>ROUND(AVERAGE(Zinsswaps!I357:I440)+'iBoxx Extrapolation'!$I440,2)</f>
        <v>3.41</v>
      </c>
      <c r="J440" s="13">
        <f>ROUND(AVERAGE(Zinsswaps!J357:J440)+'iBoxx Extrapolation'!$I440,2)</f>
        <v>3.48</v>
      </c>
      <c r="K440" s="13">
        <f>ROUND(AVERAGE(Zinsswaps!K357:K440)+'iBoxx Extrapolation'!$I440,2)</f>
        <v>3.54</v>
      </c>
      <c r="L440" s="13">
        <f>ROUND(AVERAGE(Zinsswaps!L357:L440)+'iBoxx Extrapolation'!$I440,2)</f>
        <v>3.6</v>
      </c>
      <c r="M440" s="13">
        <f>ROUND(AVERAGE(Zinsswaps!M357:M440)+'iBoxx Extrapolation'!$I440,2)</f>
        <v>3.65</v>
      </c>
      <c r="N440" s="13">
        <f>ROUND(AVERAGE(Zinsswaps!N357:N440)+'iBoxx Extrapolation'!$I440,2)</f>
        <v>3.7</v>
      </c>
      <c r="O440" s="13">
        <f>ROUND(AVERAGE(Zinsswaps!O357:O440)+'iBoxx Extrapolation'!$I440,2)</f>
        <v>3.75</v>
      </c>
      <c r="P440" s="13">
        <f>ROUND(AVERAGE(Zinsswaps!P357:P440)+'iBoxx Extrapolation'!$I440,2)</f>
        <v>3.78</v>
      </c>
      <c r="Q440" s="13">
        <f>ROUND(AVERAGE(Zinsswaps!Q357:Q440)+'iBoxx Extrapolation'!$I440,2)</f>
        <v>3.81</v>
      </c>
      <c r="R440" s="13">
        <f>ROUND(AVERAGE(Zinsswaps!R357:R440)+'iBoxx Extrapolation'!$I440,2)</f>
        <v>3.83</v>
      </c>
      <c r="S440" s="13">
        <f>ROUND(AVERAGE(Zinsswaps!S357:S440)+'iBoxx Extrapolation'!$I440,2)</f>
        <v>3.85</v>
      </c>
      <c r="T440" s="13">
        <f>ROUND(AVERAGE(Zinsswaps!T357:T440)+'iBoxx Extrapolation'!$I440,2)</f>
        <v>3.87</v>
      </c>
      <c r="U440" s="13">
        <f>ROUND(AVERAGE(Zinsswaps!U357:U440)+'iBoxx Extrapolation'!$I440,2)</f>
        <v>3.89</v>
      </c>
      <c r="V440" s="13">
        <f>ROUND(AVERAGE(Zinsswaps!V357:V440)+'iBoxx Extrapolation'!$I440,2)</f>
        <v>3.89</v>
      </c>
      <c r="W440" s="13">
        <f>ROUND(AVERAGE(Zinsswaps!W357:W440)+'iBoxx Extrapolation'!$I440,2)</f>
        <v>3.89</v>
      </c>
      <c r="X440" s="13">
        <f>ROUND(AVERAGE(Zinsswaps!X357:X440)+'iBoxx Extrapolation'!$I440,2)</f>
        <v>3.89</v>
      </c>
      <c r="Y440" s="13">
        <f>ROUND(AVERAGE(Zinsswaps!Y357:Y440)+'iBoxx Extrapolation'!$I440,2)</f>
        <v>3.89</v>
      </c>
      <c r="Z440" s="13">
        <f>ROUND(AVERAGE(Zinsswaps!Z357:Z440)+'iBoxx Extrapolation'!$I440,2)</f>
        <v>3.89</v>
      </c>
      <c r="AA440" s="13">
        <f>ROUND(AVERAGE(Zinsswaps!AA357:AA440)+'iBoxx Extrapolation'!$I440,2)</f>
        <v>3.88</v>
      </c>
      <c r="AB440" s="13">
        <f>ROUND(AVERAGE(Zinsswaps!AB357:AB440)+'iBoxx Extrapolation'!$I440,2)</f>
        <v>3.88</v>
      </c>
      <c r="AC440" s="13">
        <f>ROUND(AVERAGE(Zinsswaps!AC357:AC440)+'iBoxx Extrapolation'!$I440,2)</f>
        <v>3.87</v>
      </c>
      <c r="AD440" s="13">
        <f>ROUND(AVERAGE(Zinsswaps!AD357:AD440)+'iBoxx Extrapolation'!$I440,2)</f>
        <v>3.86</v>
      </c>
      <c r="AE440" s="13">
        <f>ROUND(AVERAGE(Zinsswaps!AE357:AE440)+'iBoxx Extrapolation'!$I440,2)</f>
        <v>3.86</v>
      </c>
      <c r="AF440" s="13">
        <f>ROUND(AVERAGE(Zinsswaps!AF357:AF440)+'iBoxx Extrapolation'!$I440,2)</f>
        <v>3.84</v>
      </c>
      <c r="AG440" s="13">
        <f>ROUND(AVERAGE(Zinsswaps!AG357:AG440)+'iBoxx Extrapolation'!$I440,2)</f>
        <v>3.82</v>
      </c>
      <c r="AH440" s="13">
        <f>ROUND(AVERAGE(Zinsswaps!AH357:AH440)+'iBoxx Extrapolation'!$I440,2)</f>
        <v>3.81</v>
      </c>
      <c r="AI440" s="13">
        <f>ROUND(AVERAGE(Zinsswaps!AI357:AI440)+'iBoxx Extrapolation'!$I440,2)</f>
        <v>3.79</v>
      </c>
      <c r="AJ440" s="13">
        <f>ROUND(AVERAGE(Zinsswaps!AJ357:AJ440)+'iBoxx Extrapolation'!$I440,2)</f>
        <v>3.78</v>
      </c>
      <c r="AK440" s="13">
        <f>ROUND(AVERAGE(Zinsswaps!AK357:AK440)+'iBoxx Extrapolation'!$I440,2)</f>
        <v>3.77</v>
      </c>
      <c r="AL440" s="13">
        <f>ROUND(AVERAGE(Zinsswaps!AL357:AL440)+'iBoxx Extrapolation'!$I440,2)</f>
        <v>3.76</v>
      </c>
      <c r="AM440" s="13">
        <f>ROUND(AVERAGE(Zinsswaps!AM357:AM440)+'iBoxx Extrapolation'!$I440,2)</f>
        <v>3.75</v>
      </c>
      <c r="AN440" s="13">
        <f>ROUND(AVERAGE(Zinsswaps!AN357:AN440)+'iBoxx Extrapolation'!$I440,2)</f>
        <v>3.74</v>
      </c>
      <c r="AO440" s="13">
        <f>ROUND(AVERAGE(Zinsswaps!AO357:AO440)+'iBoxx Extrapolation'!$I440,2)</f>
        <v>3.73</v>
      </c>
      <c r="AP440" s="13">
        <f>ROUND(AVERAGE(Zinsswaps!AP357:AP440)+'iBoxx Extrapolation'!$I440,2)</f>
        <v>3.7</v>
      </c>
      <c r="AQ440" s="13">
        <f>ROUND(AVERAGE(Zinsswaps!AQ357:AQ440)+'iBoxx Extrapolation'!$I440,2)</f>
        <v>3.68</v>
      </c>
      <c r="AR440" s="13">
        <f>ROUND(AVERAGE(Zinsswaps!AR357:AR440)+'iBoxx Extrapolation'!$I440,2)</f>
        <v>3.66</v>
      </c>
      <c r="AS440" s="13">
        <f>ROUND(AVERAGE(Zinsswaps!AS357:AS440)+'iBoxx Extrapolation'!$I440,2)</f>
        <v>3.64</v>
      </c>
      <c r="AT440" s="13">
        <f>ROUND(AVERAGE(Zinsswaps!AT357:AT440)+'iBoxx Extrapolation'!$I440,2)</f>
        <v>3.62</v>
      </c>
      <c r="AU440" s="13">
        <f>ROUND(AVERAGE(Zinsswaps!AU357:AU440)+'iBoxx Extrapolation'!$I440,2)</f>
        <v>3.61</v>
      </c>
      <c r="AV440" s="13">
        <f>ROUND(AVERAGE(Zinsswaps!AV357:AV440)+'iBoxx Extrapolation'!$I440,2)</f>
        <v>3.59</v>
      </c>
      <c r="AW440" s="13">
        <f>ROUND(AVERAGE(Zinsswaps!AW357:AW440)+'iBoxx Extrapolation'!$I440,2)</f>
        <v>3.57</v>
      </c>
      <c r="AX440" s="13">
        <f>ROUND(AVERAGE(Zinsswaps!AX357:AX440)+'iBoxx Extrapolation'!$I440,2)</f>
        <v>3.56</v>
      </c>
      <c r="AY440" s="13">
        <f>ROUND(AVERAGE(Zinsswaps!AY357:AY440)+'iBoxx Extrapolation'!$I440,2)</f>
        <v>3.54</v>
      </c>
    </row>
    <row r="441" spans="1:51" s="16" customFormat="1" x14ac:dyDescent="0.2">
      <c r="A441" s="12">
        <v>50648</v>
      </c>
      <c r="B441" s="13">
        <f>ROUND(AVERAGE(Zinsswaps!B358:B441)+'iBoxx Extrapolation'!$I441,2)</f>
        <v>2.99</v>
      </c>
      <c r="C441" s="13">
        <f>ROUND(AVERAGE(Zinsswaps!C358:C441)+'iBoxx Extrapolation'!$I441,2)</f>
        <v>3</v>
      </c>
      <c r="D441" s="13">
        <f>ROUND(AVERAGE(Zinsswaps!D358:D441)+'iBoxx Extrapolation'!$I441,2)</f>
        <v>3.05</v>
      </c>
      <c r="E441" s="13">
        <f>ROUND(AVERAGE(Zinsswaps!E358:E441)+'iBoxx Extrapolation'!$I441,2)</f>
        <v>3.12</v>
      </c>
      <c r="F441" s="13">
        <f>ROUND(AVERAGE(Zinsswaps!F358:F441)+'iBoxx Extrapolation'!$I441,2)</f>
        <v>3.19</v>
      </c>
      <c r="G441" s="13">
        <f>ROUND(AVERAGE(Zinsswaps!G358:G441)+'iBoxx Extrapolation'!$I441,2)</f>
        <v>3.27</v>
      </c>
      <c r="H441" s="13">
        <f>ROUND(AVERAGE(Zinsswaps!H358:H441)+'iBoxx Extrapolation'!$I441,2)</f>
        <v>3.34</v>
      </c>
      <c r="I441" s="13">
        <f>ROUND(AVERAGE(Zinsswaps!I358:I441)+'iBoxx Extrapolation'!$I441,2)</f>
        <v>3.41</v>
      </c>
      <c r="J441" s="13">
        <f>ROUND(AVERAGE(Zinsswaps!J358:J441)+'iBoxx Extrapolation'!$I441,2)</f>
        <v>3.48</v>
      </c>
      <c r="K441" s="13">
        <f>ROUND(AVERAGE(Zinsswaps!K358:K441)+'iBoxx Extrapolation'!$I441,2)</f>
        <v>3.54</v>
      </c>
      <c r="L441" s="13">
        <f>ROUND(AVERAGE(Zinsswaps!L358:L441)+'iBoxx Extrapolation'!$I441,2)</f>
        <v>3.6</v>
      </c>
      <c r="M441" s="13">
        <f>ROUND(AVERAGE(Zinsswaps!M358:M441)+'iBoxx Extrapolation'!$I441,2)</f>
        <v>3.65</v>
      </c>
      <c r="N441" s="13">
        <f>ROUND(AVERAGE(Zinsswaps!N358:N441)+'iBoxx Extrapolation'!$I441,2)</f>
        <v>3.7</v>
      </c>
      <c r="O441" s="13">
        <f>ROUND(AVERAGE(Zinsswaps!O358:O441)+'iBoxx Extrapolation'!$I441,2)</f>
        <v>3.75</v>
      </c>
      <c r="P441" s="13">
        <f>ROUND(AVERAGE(Zinsswaps!P358:P441)+'iBoxx Extrapolation'!$I441,2)</f>
        <v>3.78</v>
      </c>
      <c r="Q441" s="13">
        <f>ROUND(AVERAGE(Zinsswaps!Q358:Q441)+'iBoxx Extrapolation'!$I441,2)</f>
        <v>3.81</v>
      </c>
      <c r="R441" s="13">
        <f>ROUND(AVERAGE(Zinsswaps!R358:R441)+'iBoxx Extrapolation'!$I441,2)</f>
        <v>3.83</v>
      </c>
      <c r="S441" s="13">
        <f>ROUND(AVERAGE(Zinsswaps!S358:S441)+'iBoxx Extrapolation'!$I441,2)</f>
        <v>3.85</v>
      </c>
      <c r="T441" s="13">
        <f>ROUND(AVERAGE(Zinsswaps!T358:T441)+'iBoxx Extrapolation'!$I441,2)</f>
        <v>3.87</v>
      </c>
      <c r="U441" s="13">
        <f>ROUND(AVERAGE(Zinsswaps!U358:U441)+'iBoxx Extrapolation'!$I441,2)</f>
        <v>3.89</v>
      </c>
      <c r="V441" s="13">
        <f>ROUND(AVERAGE(Zinsswaps!V358:V441)+'iBoxx Extrapolation'!$I441,2)</f>
        <v>3.89</v>
      </c>
      <c r="W441" s="13">
        <f>ROUND(AVERAGE(Zinsswaps!W358:W441)+'iBoxx Extrapolation'!$I441,2)</f>
        <v>3.89</v>
      </c>
      <c r="X441" s="13">
        <f>ROUND(AVERAGE(Zinsswaps!X358:X441)+'iBoxx Extrapolation'!$I441,2)</f>
        <v>3.89</v>
      </c>
      <c r="Y441" s="13">
        <f>ROUND(AVERAGE(Zinsswaps!Y358:Y441)+'iBoxx Extrapolation'!$I441,2)</f>
        <v>3.89</v>
      </c>
      <c r="Z441" s="13">
        <f>ROUND(AVERAGE(Zinsswaps!Z358:Z441)+'iBoxx Extrapolation'!$I441,2)</f>
        <v>3.89</v>
      </c>
      <c r="AA441" s="13">
        <f>ROUND(AVERAGE(Zinsswaps!AA358:AA441)+'iBoxx Extrapolation'!$I441,2)</f>
        <v>3.88</v>
      </c>
      <c r="AB441" s="13">
        <f>ROUND(AVERAGE(Zinsswaps!AB358:AB441)+'iBoxx Extrapolation'!$I441,2)</f>
        <v>3.88</v>
      </c>
      <c r="AC441" s="13">
        <f>ROUND(AVERAGE(Zinsswaps!AC358:AC441)+'iBoxx Extrapolation'!$I441,2)</f>
        <v>3.87</v>
      </c>
      <c r="AD441" s="13">
        <f>ROUND(AVERAGE(Zinsswaps!AD358:AD441)+'iBoxx Extrapolation'!$I441,2)</f>
        <v>3.86</v>
      </c>
      <c r="AE441" s="13">
        <f>ROUND(AVERAGE(Zinsswaps!AE358:AE441)+'iBoxx Extrapolation'!$I441,2)</f>
        <v>3.86</v>
      </c>
      <c r="AF441" s="13">
        <f>ROUND(AVERAGE(Zinsswaps!AF358:AF441)+'iBoxx Extrapolation'!$I441,2)</f>
        <v>3.84</v>
      </c>
      <c r="AG441" s="13">
        <f>ROUND(AVERAGE(Zinsswaps!AG358:AG441)+'iBoxx Extrapolation'!$I441,2)</f>
        <v>3.82</v>
      </c>
      <c r="AH441" s="13">
        <f>ROUND(AVERAGE(Zinsswaps!AH358:AH441)+'iBoxx Extrapolation'!$I441,2)</f>
        <v>3.81</v>
      </c>
      <c r="AI441" s="13">
        <f>ROUND(AVERAGE(Zinsswaps!AI358:AI441)+'iBoxx Extrapolation'!$I441,2)</f>
        <v>3.79</v>
      </c>
      <c r="AJ441" s="13">
        <f>ROUND(AVERAGE(Zinsswaps!AJ358:AJ441)+'iBoxx Extrapolation'!$I441,2)</f>
        <v>3.78</v>
      </c>
      <c r="AK441" s="13">
        <f>ROUND(AVERAGE(Zinsswaps!AK358:AK441)+'iBoxx Extrapolation'!$I441,2)</f>
        <v>3.77</v>
      </c>
      <c r="AL441" s="13">
        <f>ROUND(AVERAGE(Zinsswaps!AL358:AL441)+'iBoxx Extrapolation'!$I441,2)</f>
        <v>3.76</v>
      </c>
      <c r="AM441" s="13">
        <f>ROUND(AVERAGE(Zinsswaps!AM358:AM441)+'iBoxx Extrapolation'!$I441,2)</f>
        <v>3.75</v>
      </c>
      <c r="AN441" s="13">
        <f>ROUND(AVERAGE(Zinsswaps!AN358:AN441)+'iBoxx Extrapolation'!$I441,2)</f>
        <v>3.74</v>
      </c>
      <c r="AO441" s="13">
        <f>ROUND(AVERAGE(Zinsswaps!AO358:AO441)+'iBoxx Extrapolation'!$I441,2)</f>
        <v>3.73</v>
      </c>
      <c r="AP441" s="13">
        <f>ROUND(AVERAGE(Zinsswaps!AP358:AP441)+'iBoxx Extrapolation'!$I441,2)</f>
        <v>3.7</v>
      </c>
      <c r="AQ441" s="13">
        <f>ROUND(AVERAGE(Zinsswaps!AQ358:AQ441)+'iBoxx Extrapolation'!$I441,2)</f>
        <v>3.68</v>
      </c>
      <c r="AR441" s="13">
        <f>ROUND(AVERAGE(Zinsswaps!AR358:AR441)+'iBoxx Extrapolation'!$I441,2)</f>
        <v>3.66</v>
      </c>
      <c r="AS441" s="13">
        <f>ROUND(AVERAGE(Zinsswaps!AS358:AS441)+'iBoxx Extrapolation'!$I441,2)</f>
        <v>3.64</v>
      </c>
      <c r="AT441" s="13">
        <f>ROUND(AVERAGE(Zinsswaps!AT358:AT441)+'iBoxx Extrapolation'!$I441,2)</f>
        <v>3.62</v>
      </c>
      <c r="AU441" s="13">
        <f>ROUND(AVERAGE(Zinsswaps!AU358:AU441)+'iBoxx Extrapolation'!$I441,2)</f>
        <v>3.61</v>
      </c>
      <c r="AV441" s="13">
        <f>ROUND(AVERAGE(Zinsswaps!AV358:AV441)+'iBoxx Extrapolation'!$I441,2)</f>
        <v>3.59</v>
      </c>
      <c r="AW441" s="13">
        <f>ROUND(AVERAGE(Zinsswaps!AW358:AW441)+'iBoxx Extrapolation'!$I441,2)</f>
        <v>3.57</v>
      </c>
      <c r="AX441" s="13">
        <f>ROUND(AVERAGE(Zinsswaps!AX358:AX441)+'iBoxx Extrapolation'!$I441,2)</f>
        <v>3.56</v>
      </c>
      <c r="AY441" s="13">
        <f>ROUND(AVERAGE(Zinsswaps!AY358:AY441)+'iBoxx Extrapolation'!$I441,2)</f>
        <v>3.54</v>
      </c>
    </row>
    <row r="442" spans="1:51" s="16" customFormat="1" x14ac:dyDescent="0.2">
      <c r="A442" s="12">
        <v>50678</v>
      </c>
      <c r="B442" s="13">
        <f>ROUND(AVERAGE(Zinsswaps!B359:B442)+'iBoxx Extrapolation'!$I442,2)</f>
        <v>2.99</v>
      </c>
      <c r="C442" s="13">
        <f>ROUND(AVERAGE(Zinsswaps!C359:C442)+'iBoxx Extrapolation'!$I442,2)</f>
        <v>3</v>
      </c>
      <c r="D442" s="13">
        <f>ROUND(AVERAGE(Zinsswaps!D359:D442)+'iBoxx Extrapolation'!$I442,2)</f>
        <v>3.05</v>
      </c>
      <c r="E442" s="13">
        <f>ROUND(AVERAGE(Zinsswaps!E359:E442)+'iBoxx Extrapolation'!$I442,2)</f>
        <v>3.12</v>
      </c>
      <c r="F442" s="13">
        <f>ROUND(AVERAGE(Zinsswaps!F359:F442)+'iBoxx Extrapolation'!$I442,2)</f>
        <v>3.19</v>
      </c>
      <c r="G442" s="13">
        <f>ROUND(AVERAGE(Zinsswaps!G359:G442)+'iBoxx Extrapolation'!$I442,2)</f>
        <v>3.27</v>
      </c>
      <c r="H442" s="13">
        <f>ROUND(AVERAGE(Zinsswaps!H359:H442)+'iBoxx Extrapolation'!$I442,2)</f>
        <v>3.34</v>
      </c>
      <c r="I442" s="13">
        <f>ROUND(AVERAGE(Zinsswaps!I359:I442)+'iBoxx Extrapolation'!$I442,2)</f>
        <v>3.41</v>
      </c>
      <c r="J442" s="13">
        <f>ROUND(AVERAGE(Zinsswaps!J359:J442)+'iBoxx Extrapolation'!$I442,2)</f>
        <v>3.48</v>
      </c>
      <c r="K442" s="13">
        <f>ROUND(AVERAGE(Zinsswaps!K359:K442)+'iBoxx Extrapolation'!$I442,2)</f>
        <v>3.54</v>
      </c>
      <c r="L442" s="13">
        <f>ROUND(AVERAGE(Zinsswaps!L359:L442)+'iBoxx Extrapolation'!$I442,2)</f>
        <v>3.6</v>
      </c>
      <c r="M442" s="13">
        <f>ROUND(AVERAGE(Zinsswaps!M359:M442)+'iBoxx Extrapolation'!$I442,2)</f>
        <v>3.65</v>
      </c>
      <c r="N442" s="13">
        <f>ROUND(AVERAGE(Zinsswaps!N359:N442)+'iBoxx Extrapolation'!$I442,2)</f>
        <v>3.7</v>
      </c>
      <c r="O442" s="13">
        <f>ROUND(AVERAGE(Zinsswaps!O359:O442)+'iBoxx Extrapolation'!$I442,2)</f>
        <v>3.75</v>
      </c>
      <c r="P442" s="13">
        <f>ROUND(AVERAGE(Zinsswaps!P359:P442)+'iBoxx Extrapolation'!$I442,2)</f>
        <v>3.78</v>
      </c>
      <c r="Q442" s="13">
        <f>ROUND(AVERAGE(Zinsswaps!Q359:Q442)+'iBoxx Extrapolation'!$I442,2)</f>
        <v>3.81</v>
      </c>
      <c r="R442" s="13">
        <f>ROUND(AVERAGE(Zinsswaps!R359:R442)+'iBoxx Extrapolation'!$I442,2)</f>
        <v>3.83</v>
      </c>
      <c r="S442" s="13">
        <f>ROUND(AVERAGE(Zinsswaps!S359:S442)+'iBoxx Extrapolation'!$I442,2)</f>
        <v>3.85</v>
      </c>
      <c r="T442" s="13">
        <f>ROUND(AVERAGE(Zinsswaps!T359:T442)+'iBoxx Extrapolation'!$I442,2)</f>
        <v>3.87</v>
      </c>
      <c r="U442" s="13">
        <f>ROUND(AVERAGE(Zinsswaps!U359:U442)+'iBoxx Extrapolation'!$I442,2)</f>
        <v>3.89</v>
      </c>
      <c r="V442" s="13">
        <f>ROUND(AVERAGE(Zinsswaps!V359:V442)+'iBoxx Extrapolation'!$I442,2)</f>
        <v>3.89</v>
      </c>
      <c r="W442" s="13">
        <f>ROUND(AVERAGE(Zinsswaps!W359:W442)+'iBoxx Extrapolation'!$I442,2)</f>
        <v>3.89</v>
      </c>
      <c r="X442" s="13">
        <f>ROUND(AVERAGE(Zinsswaps!X359:X442)+'iBoxx Extrapolation'!$I442,2)</f>
        <v>3.89</v>
      </c>
      <c r="Y442" s="13">
        <f>ROUND(AVERAGE(Zinsswaps!Y359:Y442)+'iBoxx Extrapolation'!$I442,2)</f>
        <v>3.89</v>
      </c>
      <c r="Z442" s="13">
        <f>ROUND(AVERAGE(Zinsswaps!Z359:Z442)+'iBoxx Extrapolation'!$I442,2)</f>
        <v>3.89</v>
      </c>
      <c r="AA442" s="13">
        <f>ROUND(AVERAGE(Zinsswaps!AA359:AA442)+'iBoxx Extrapolation'!$I442,2)</f>
        <v>3.88</v>
      </c>
      <c r="AB442" s="13">
        <f>ROUND(AVERAGE(Zinsswaps!AB359:AB442)+'iBoxx Extrapolation'!$I442,2)</f>
        <v>3.88</v>
      </c>
      <c r="AC442" s="13">
        <f>ROUND(AVERAGE(Zinsswaps!AC359:AC442)+'iBoxx Extrapolation'!$I442,2)</f>
        <v>3.87</v>
      </c>
      <c r="AD442" s="13">
        <f>ROUND(AVERAGE(Zinsswaps!AD359:AD442)+'iBoxx Extrapolation'!$I442,2)</f>
        <v>3.86</v>
      </c>
      <c r="AE442" s="13">
        <f>ROUND(AVERAGE(Zinsswaps!AE359:AE442)+'iBoxx Extrapolation'!$I442,2)</f>
        <v>3.86</v>
      </c>
      <c r="AF442" s="13">
        <f>ROUND(AVERAGE(Zinsswaps!AF359:AF442)+'iBoxx Extrapolation'!$I442,2)</f>
        <v>3.84</v>
      </c>
      <c r="AG442" s="13">
        <f>ROUND(AVERAGE(Zinsswaps!AG359:AG442)+'iBoxx Extrapolation'!$I442,2)</f>
        <v>3.82</v>
      </c>
      <c r="AH442" s="13">
        <f>ROUND(AVERAGE(Zinsswaps!AH359:AH442)+'iBoxx Extrapolation'!$I442,2)</f>
        <v>3.81</v>
      </c>
      <c r="AI442" s="13">
        <f>ROUND(AVERAGE(Zinsswaps!AI359:AI442)+'iBoxx Extrapolation'!$I442,2)</f>
        <v>3.79</v>
      </c>
      <c r="AJ442" s="13">
        <f>ROUND(AVERAGE(Zinsswaps!AJ359:AJ442)+'iBoxx Extrapolation'!$I442,2)</f>
        <v>3.78</v>
      </c>
      <c r="AK442" s="13">
        <f>ROUND(AVERAGE(Zinsswaps!AK359:AK442)+'iBoxx Extrapolation'!$I442,2)</f>
        <v>3.77</v>
      </c>
      <c r="AL442" s="13">
        <f>ROUND(AVERAGE(Zinsswaps!AL359:AL442)+'iBoxx Extrapolation'!$I442,2)</f>
        <v>3.76</v>
      </c>
      <c r="AM442" s="13">
        <f>ROUND(AVERAGE(Zinsswaps!AM359:AM442)+'iBoxx Extrapolation'!$I442,2)</f>
        <v>3.75</v>
      </c>
      <c r="AN442" s="13">
        <f>ROUND(AVERAGE(Zinsswaps!AN359:AN442)+'iBoxx Extrapolation'!$I442,2)</f>
        <v>3.74</v>
      </c>
      <c r="AO442" s="13">
        <f>ROUND(AVERAGE(Zinsswaps!AO359:AO442)+'iBoxx Extrapolation'!$I442,2)</f>
        <v>3.73</v>
      </c>
      <c r="AP442" s="13">
        <f>ROUND(AVERAGE(Zinsswaps!AP359:AP442)+'iBoxx Extrapolation'!$I442,2)</f>
        <v>3.7</v>
      </c>
      <c r="AQ442" s="13">
        <f>ROUND(AVERAGE(Zinsswaps!AQ359:AQ442)+'iBoxx Extrapolation'!$I442,2)</f>
        <v>3.68</v>
      </c>
      <c r="AR442" s="13">
        <f>ROUND(AVERAGE(Zinsswaps!AR359:AR442)+'iBoxx Extrapolation'!$I442,2)</f>
        <v>3.66</v>
      </c>
      <c r="AS442" s="13">
        <f>ROUND(AVERAGE(Zinsswaps!AS359:AS442)+'iBoxx Extrapolation'!$I442,2)</f>
        <v>3.64</v>
      </c>
      <c r="AT442" s="13">
        <f>ROUND(AVERAGE(Zinsswaps!AT359:AT442)+'iBoxx Extrapolation'!$I442,2)</f>
        <v>3.62</v>
      </c>
      <c r="AU442" s="13">
        <f>ROUND(AVERAGE(Zinsswaps!AU359:AU442)+'iBoxx Extrapolation'!$I442,2)</f>
        <v>3.61</v>
      </c>
      <c r="AV442" s="13">
        <f>ROUND(AVERAGE(Zinsswaps!AV359:AV442)+'iBoxx Extrapolation'!$I442,2)</f>
        <v>3.59</v>
      </c>
      <c r="AW442" s="13">
        <f>ROUND(AVERAGE(Zinsswaps!AW359:AW442)+'iBoxx Extrapolation'!$I442,2)</f>
        <v>3.57</v>
      </c>
      <c r="AX442" s="13">
        <f>ROUND(AVERAGE(Zinsswaps!AX359:AX442)+'iBoxx Extrapolation'!$I442,2)</f>
        <v>3.56</v>
      </c>
      <c r="AY442" s="13">
        <f>ROUND(AVERAGE(Zinsswaps!AY359:AY442)+'iBoxx Extrapolation'!$I442,2)</f>
        <v>3.54</v>
      </c>
    </row>
    <row r="443" spans="1:51" s="16" customFormat="1" x14ac:dyDescent="0.2">
      <c r="A443" s="12">
        <v>50709</v>
      </c>
      <c r="B443" s="13">
        <f>ROUND(AVERAGE(Zinsswaps!B360:B443)+'iBoxx Extrapolation'!$I443,2)</f>
        <v>2.99</v>
      </c>
      <c r="C443" s="13">
        <f>ROUND(AVERAGE(Zinsswaps!C360:C443)+'iBoxx Extrapolation'!$I443,2)</f>
        <v>3</v>
      </c>
      <c r="D443" s="13">
        <f>ROUND(AVERAGE(Zinsswaps!D360:D443)+'iBoxx Extrapolation'!$I443,2)</f>
        <v>3.05</v>
      </c>
      <c r="E443" s="13">
        <f>ROUND(AVERAGE(Zinsswaps!E360:E443)+'iBoxx Extrapolation'!$I443,2)</f>
        <v>3.12</v>
      </c>
      <c r="F443" s="13">
        <f>ROUND(AVERAGE(Zinsswaps!F360:F443)+'iBoxx Extrapolation'!$I443,2)</f>
        <v>3.19</v>
      </c>
      <c r="G443" s="13">
        <f>ROUND(AVERAGE(Zinsswaps!G360:G443)+'iBoxx Extrapolation'!$I443,2)</f>
        <v>3.27</v>
      </c>
      <c r="H443" s="13">
        <f>ROUND(AVERAGE(Zinsswaps!H360:H443)+'iBoxx Extrapolation'!$I443,2)</f>
        <v>3.34</v>
      </c>
      <c r="I443" s="13">
        <f>ROUND(AVERAGE(Zinsswaps!I360:I443)+'iBoxx Extrapolation'!$I443,2)</f>
        <v>3.41</v>
      </c>
      <c r="J443" s="13">
        <f>ROUND(AVERAGE(Zinsswaps!J360:J443)+'iBoxx Extrapolation'!$I443,2)</f>
        <v>3.48</v>
      </c>
      <c r="K443" s="13">
        <f>ROUND(AVERAGE(Zinsswaps!K360:K443)+'iBoxx Extrapolation'!$I443,2)</f>
        <v>3.54</v>
      </c>
      <c r="L443" s="13">
        <f>ROUND(AVERAGE(Zinsswaps!L360:L443)+'iBoxx Extrapolation'!$I443,2)</f>
        <v>3.6</v>
      </c>
      <c r="M443" s="13">
        <f>ROUND(AVERAGE(Zinsswaps!M360:M443)+'iBoxx Extrapolation'!$I443,2)</f>
        <v>3.65</v>
      </c>
      <c r="N443" s="13">
        <f>ROUND(AVERAGE(Zinsswaps!N360:N443)+'iBoxx Extrapolation'!$I443,2)</f>
        <v>3.7</v>
      </c>
      <c r="O443" s="13">
        <f>ROUND(AVERAGE(Zinsswaps!O360:O443)+'iBoxx Extrapolation'!$I443,2)</f>
        <v>3.75</v>
      </c>
      <c r="P443" s="13">
        <f>ROUND(AVERAGE(Zinsswaps!P360:P443)+'iBoxx Extrapolation'!$I443,2)</f>
        <v>3.78</v>
      </c>
      <c r="Q443" s="13">
        <f>ROUND(AVERAGE(Zinsswaps!Q360:Q443)+'iBoxx Extrapolation'!$I443,2)</f>
        <v>3.81</v>
      </c>
      <c r="R443" s="13">
        <f>ROUND(AVERAGE(Zinsswaps!R360:R443)+'iBoxx Extrapolation'!$I443,2)</f>
        <v>3.83</v>
      </c>
      <c r="S443" s="13">
        <f>ROUND(AVERAGE(Zinsswaps!S360:S443)+'iBoxx Extrapolation'!$I443,2)</f>
        <v>3.85</v>
      </c>
      <c r="T443" s="13">
        <f>ROUND(AVERAGE(Zinsswaps!T360:T443)+'iBoxx Extrapolation'!$I443,2)</f>
        <v>3.87</v>
      </c>
      <c r="U443" s="13">
        <f>ROUND(AVERAGE(Zinsswaps!U360:U443)+'iBoxx Extrapolation'!$I443,2)</f>
        <v>3.89</v>
      </c>
      <c r="V443" s="13">
        <f>ROUND(AVERAGE(Zinsswaps!V360:V443)+'iBoxx Extrapolation'!$I443,2)</f>
        <v>3.89</v>
      </c>
      <c r="W443" s="13">
        <f>ROUND(AVERAGE(Zinsswaps!W360:W443)+'iBoxx Extrapolation'!$I443,2)</f>
        <v>3.89</v>
      </c>
      <c r="X443" s="13">
        <f>ROUND(AVERAGE(Zinsswaps!X360:X443)+'iBoxx Extrapolation'!$I443,2)</f>
        <v>3.89</v>
      </c>
      <c r="Y443" s="13">
        <f>ROUND(AVERAGE(Zinsswaps!Y360:Y443)+'iBoxx Extrapolation'!$I443,2)</f>
        <v>3.89</v>
      </c>
      <c r="Z443" s="13">
        <f>ROUND(AVERAGE(Zinsswaps!Z360:Z443)+'iBoxx Extrapolation'!$I443,2)</f>
        <v>3.89</v>
      </c>
      <c r="AA443" s="13">
        <f>ROUND(AVERAGE(Zinsswaps!AA360:AA443)+'iBoxx Extrapolation'!$I443,2)</f>
        <v>3.88</v>
      </c>
      <c r="AB443" s="13">
        <f>ROUND(AVERAGE(Zinsswaps!AB360:AB443)+'iBoxx Extrapolation'!$I443,2)</f>
        <v>3.88</v>
      </c>
      <c r="AC443" s="13">
        <f>ROUND(AVERAGE(Zinsswaps!AC360:AC443)+'iBoxx Extrapolation'!$I443,2)</f>
        <v>3.87</v>
      </c>
      <c r="AD443" s="13">
        <f>ROUND(AVERAGE(Zinsswaps!AD360:AD443)+'iBoxx Extrapolation'!$I443,2)</f>
        <v>3.86</v>
      </c>
      <c r="AE443" s="13">
        <f>ROUND(AVERAGE(Zinsswaps!AE360:AE443)+'iBoxx Extrapolation'!$I443,2)</f>
        <v>3.86</v>
      </c>
      <c r="AF443" s="13">
        <f>ROUND(AVERAGE(Zinsswaps!AF360:AF443)+'iBoxx Extrapolation'!$I443,2)</f>
        <v>3.84</v>
      </c>
      <c r="AG443" s="13">
        <f>ROUND(AVERAGE(Zinsswaps!AG360:AG443)+'iBoxx Extrapolation'!$I443,2)</f>
        <v>3.82</v>
      </c>
      <c r="AH443" s="13">
        <f>ROUND(AVERAGE(Zinsswaps!AH360:AH443)+'iBoxx Extrapolation'!$I443,2)</f>
        <v>3.81</v>
      </c>
      <c r="AI443" s="13">
        <f>ROUND(AVERAGE(Zinsswaps!AI360:AI443)+'iBoxx Extrapolation'!$I443,2)</f>
        <v>3.79</v>
      </c>
      <c r="AJ443" s="13">
        <f>ROUND(AVERAGE(Zinsswaps!AJ360:AJ443)+'iBoxx Extrapolation'!$I443,2)</f>
        <v>3.78</v>
      </c>
      <c r="AK443" s="13">
        <f>ROUND(AVERAGE(Zinsswaps!AK360:AK443)+'iBoxx Extrapolation'!$I443,2)</f>
        <v>3.77</v>
      </c>
      <c r="AL443" s="13">
        <f>ROUND(AVERAGE(Zinsswaps!AL360:AL443)+'iBoxx Extrapolation'!$I443,2)</f>
        <v>3.76</v>
      </c>
      <c r="AM443" s="13">
        <f>ROUND(AVERAGE(Zinsswaps!AM360:AM443)+'iBoxx Extrapolation'!$I443,2)</f>
        <v>3.75</v>
      </c>
      <c r="AN443" s="13">
        <f>ROUND(AVERAGE(Zinsswaps!AN360:AN443)+'iBoxx Extrapolation'!$I443,2)</f>
        <v>3.74</v>
      </c>
      <c r="AO443" s="13">
        <f>ROUND(AVERAGE(Zinsswaps!AO360:AO443)+'iBoxx Extrapolation'!$I443,2)</f>
        <v>3.73</v>
      </c>
      <c r="AP443" s="13">
        <f>ROUND(AVERAGE(Zinsswaps!AP360:AP443)+'iBoxx Extrapolation'!$I443,2)</f>
        <v>3.7</v>
      </c>
      <c r="AQ443" s="13">
        <f>ROUND(AVERAGE(Zinsswaps!AQ360:AQ443)+'iBoxx Extrapolation'!$I443,2)</f>
        <v>3.68</v>
      </c>
      <c r="AR443" s="13">
        <f>ROUND(AVERAGE(Zinsswaps!AR360:AR443)+'iBoxx Extrapolation'!$I443,2)</f>
        <v>3.66</v>
      </c>
      <c r="AS443" s="13">
        <f>ROUND(AVERAGE(Zinsswaps!AS360:AS443)+'iBoxx Extrapolation'!$I443,2)</f>
        <v>3.64</v>
      </c>
      <c r="AT443" s="13">
        <f>ROUND(AVERAGE(Zinsswaps!AT360:AT443)+'iBoxx Extrapolation'!$I443,2)</f>
        <v>3.62</v>
      </c>
      <c r="AU443" s="13">
        <f>ROUND(AVERAGE(Zinsswaps!AU360:AU443)+'iBoxx Extrapolation'!$I443,2)</f>
        <v>3.61</v>
      </c>
      <c r="AV443" s="13">
        <f>ROUND(AVERAGE(Zinsswaps!AV360:AV443)+'iBoxx Extrapolation'!$I443,2)</f>
        <v>3.59</v>
      </c>
      <c r="AW443" s="13">
        <f>ROUND(AVERAGE(Zinsswaps!AW360:AW443)+'iBoxx Extrapolation'!$I443,2)</f>
        <v>3.57</v>
      </c>
      <c r="AX443" s="13">
        <f>ROUND(AVERAGE(Zinsswaps!AX360:AX443)+'iBoxx Extrapolation'!$I443,2)</f>
        <v>3.56</v>
      </c>
      <c r="AY443" s="13">
        <f>ROUND(AVERAGE(Zinsswaps!AY360:AY443)+'iBoxx Extrapolation'!$I443,2)</f>
        <v>3.54</v>
      </c>
    </row>
    <row r="444" spans="1:51" s="16" customFormat="1" x14ac:dyDescent="0.2">
      <c r="A444" s="12">
        <v>50739</v>
      </c>
      <c r="B444" s="13">
        <f>ROUND(AVERAGE(Zinsswaps!B361:B444)+'iBoxx Extrapolation'!$I444,2)</f>
        <v>2.99</v>
      </c>
      <c r="C444" s="13">
        <f>ROUND(AVERAGE(Zinsswaps!C361:C444)+'iBoxx Extrapolation'!$I444,2)</f>
        <v>3</v>
      </c>
      <c r="D444" s="13">
        <f>ROUND(AVERAGE(Zinsswaps!D361:D444)+'iBoxx Extrapolation'!$I444,2)</f>
        <v>3.05</v>
      </c>
      <c r="E444" s="13">
        <f>ROUND(AVERAGE(Zinsswaps!E361:E444)+'iBoxx Extrapolation'!$I444,2)</f>
        <v>3.12</v>
      </c>
      <c r="F444" s="13">
        <f>ROUND(AVERAGE(Zinsswaps!F361:F444)+'iBoxx Extrapolation'!$I444,2)</f>
        <v>3.19</v>
      </c>
      <c r="G444" s="13">
        <f>ROUND(AVERAGE(Zinsswaps!G361:G444)+'iBoxx Extrapolation'!$I444,2)</f>
        <v>3.27</v>
      </c>
      <c r="H444" s="13">
        <f>ROUND(AVERAGE(Zinsswaps!H361:H444)+'iBoxx Extrapolation'!$I444,2)</f>
        <v>3.34</v>
      </c>
      <c r="I444" s="13">
        <f>ROUND(AVERAGE(Zinsswaps!I361:I444)+'iBoxx Extrapolation'!$I444,2)</f>
        <v>3.41</v>
      </c>
      <c r="J444" s="13">
        <f>ROUND(AVERAGE(Zinsswaps!J361:J444)+'iBoxx Extrapolation'!$I444,2)</f>
        <v>3.48</v>
      </c>
      <c r="K444" s="13">
        <f>ROUND(AVERAGE(Zinsswaps!K361:K444)+'iBoxx Extrapolation'!$I444,2)</f>
        <v>3.54</v>
      </c>
      <c r="L444" s="13">
        <f>ROUND(AVERAGE(Zinsswaps!L361:L444)+'iBoxx Extrapolation'!$I444,2)</f>
        <v>3.6</v>
      </c>
      <c r="M444" s="13">
        <f>ROUND(AVERAGE(Zinsswaps!M361:M444)+'iBoxx Extrapolation'!$I444,2)</f>
        <v>3.65</v>
      </c>
      <c r="N444" s="13">
        <f>ROUND(AVERAGE(Zinsswaps!N361:N444)+'iBoxx Extrapolation'!$I444,2)</f>
        <v>3.7</v>
      </c>
      <c r="O444" s="13">
        <f>ROUND(AVERAGE(Zinsswaps!O361:O444)+'iBoxx Extrapolation'!$I444,2)</f>
        <v>3.75</v>
      </c>
      <c r="P444" s="13">
        <f>ROUND(AVERAGE(Zinsswaps!P361:P444)+'iBoxx Extrapolation'!$I444,2)</f>
        <v>3.78</v>
      </c>
      <c r="Q444" s="13">
        <f>ROUND(AVERAGE(Zinsswaps!Q361:Q444)+'iBoxx Extrapolation'!$I444,2)</f>
        <v>3.81</v>
      </c>
      <c r="R444" s="13">
        <f>ROUND(AVERAGE(Zinsswaps!R361:R444)+'iBoxx Extrapolation'!$I444,2)</f>
        <v>3.83</v>
      </c>
      <c r="S444" s="13">
        <f>ROUND(AVERAGE(Zinsswaps!S361:S444)+'iBoxx Extrapolation'!$I444,2)</f>
        <v>3.85</v>
      </c>
      <c r="T444" s="13">
        <f>ROUND(AVERAGE(Zinsswaps!T361:T444)+'iBoxx Extrapolation'!$I444,2)</f>
        <v>3.87</v>
      </c>
      <c r="U444" s="13">
        <f>ROUND(AVERAGE(Zinsswaps!U361:U444)+'iBoxx Extrapolation'!$I444,2)</f>
        <v>3.89</v>
      </c>
      <c r="V444" s="13">
        <f>ROUND(AVERAGE(Zinsswaps!V361:V444)+'iBoxx Extrapolation'!$I444,2)</f>
        <v>3.89</v>
      </c>
      <c r="W444" s="13">
        <f>ROUND(AVERAGE(Zinsswaps!W361:W444)+'iBoxx Extrapolation'!$I444,2)</f>
        <v>3.89</v>
      </c>
      <c r="X444" s="13">
        <f>ROUND(AVERAGE(Zinsswaps!X361:X444)+'iBoxx Extrapolation'!$I444,2)</f>
        <v>3.89</v>
      </c>
      <c r="Y444" s="13">
        <f>ROUND(AVERAGE(Zinsswaps!Y361:Y444)+'iBoxx Extrapolation'!$I444,2)</f>
        <v>3.89</v>
      </c>
      <c r="Z444" s="13">
        <f>ROUND(AVERAGE(Zinsswaps!Z361:Z444)+'iBoxx Extrapolation'!$I444,2)</f>
        <v>3.89</v>
      </c>
      <c r="AA444" s="13">
        <f>ROUND(AVERAGE(Zinsswaps!AA361:AA444)+'iBoxx Extrapolation'!$I444,2)</f>
        <v>3.88</v>
      </c>
      <c r="AB444" s="13">
        <f>ROUND(AVERAGE(Zinsswaps!AB361:AB444)+'iBoxx Extrapolation'!$I444,2)</f>
        <v>3.88</v>
      </c>
      <c r="AC444" s="13">
        <f>ROUND(AVERAGE(Zinsswaps!AC361:AC444)+'iBoxx Extrapolation'!$I444,2)</f>
        <v>3.87</v>
      </c>
      <c r="AD444" s="13">
        <f>ROUND(AVERAGE(Zinsswaps!AD361:AD444)+'iBoxx Extrapolation'!$I444,2)</f>
        <v>3.86</v>
      </c>
      <c r="AE444" s="13">
        <f>ROUND(AVERAGE(Zinsswaps!AE361:AE444)+'iBoxx Extrapolation'!$I444,2)</f>
        <v>3.86</v>
      </c>
      <c r="AF444" s="13">
        <f>ROUND(AVERAGE(Zinsswaps!AF361:AF444)+'iBoxx Extrapolation'!$I444,2)</f>
        <v>3.84</v>
      </c>
      <c r="AG444" s="13">
        <f>ROUND(AVERAGE(Zinsswaps!AG361:AG444)+'iBoxx Extrapolation'!$I444,2)</f>
        <v>3.82</v>
      </c>
      <c r="AH444" s="13">
        <f>ROUND(AVERAGE(Zinsswaps!AH361:AH444)+'iBoxx Extrapolation'!$I444,2)</f>
        <v>3.81</v>
      </c>
      <c r="AI444" s="13">
        <f>ROUND(AVERAGE(Zinsswaps!AI361:AI444)+'iBoxx Extrapolation'!$I444,2)</f>
        <v>3.79</v>
      </c>
      <c r="AJ444" s="13">
        <f>ROUND(AVERAGE(Zinsswaps!AJ361:AJ444)+'iBoxx Extrapolation'!$I444,2)</f>
        <v>3.78</v>
      </c>
      <c r="AK444" s="13">
        <f>ROUND(AVERAGE(Zinsswaps!AK361:AK444)+'iBoxx Extrapolation'!$I444,2)</f>
        <v>3.77</v>
      </c>
      <c r="AL444" s="13">
        <f>ROUND(AVERAGE(Zinsswaps!AL361:AL444)+'iBoxx Extrapolation'!$I444,2)</f>
        <v>3.76</v>
      </c>
      <c r="AM444" s="13">
        <f>ROUND(AVERAGE(Zinsswaps!AM361:AM444)+'iBoxx Extrapolation'!$I444,2)</f>
        <v>3.75</v>
      </c>
      <c r="AN444" s="13">
        <f>ROUND(AVERAGE(Zinsswaps!AN361:AN444)+'iBoxx Extrapolation'!$I444,2)</f>
        <v>3.74</v>
      </c>
      <c r="AO444" s="13">
        <f>ROUND(AVERAGE(Zinsswaps!AO361:AO444)+'iBoxx Extrapolation'!$I444,2)</f>
        <v>3.73</v>
      </c>
      <c r="AP444" s="13">
        <f>ROUND(AVERAGE(Zinsswaps!AP361:AP444)+'iBoxx Extrapolation'!$I444,2)</f>
        <v>3.7</v>
      </c>
      <c r="AQ444" s="13">
        <f>ROUND(AVERAGE(Zinsswaps!AQ361:AQ444)+'iBoxx Extrapolation'!$I444,2)</f>
        <v>3.68</v>
      </c>
      <c r="AR444" s="13">
        <f>ROUND(AVERAGE(Zinsswaps!AR361:AR444)+'iBoxx Extrapolation'!$I444,2)</f>
        <v>3.66</v>
      </c>
      <c r="AS444" s="13">
        <f>ROUND(AVERAGE(Zinsswaps!AS361:AS444)+'iBoxx Extrapolation'!$I444,2)</f>
        <v>3.64</v>
      </c>
      <c r="AT444" s="13">
        <f>ROUND(AVERAGE(Zinsswaps!AT361:AT444)+'iBoxx Extrapolation'!$I444,2)</f>
        <v>3.62</v>
      </c>
      <c r="AU444" s="13">
        <f>ROUND(AVERAGE(Zinsswaps!AU361:AU444)+'iBoxx Extrapolation'!$I444,2)</f>
        <v>3.61</v>
      </c>
      <c r="AV444" s="13">
        <f>ROUND(AVERAGE(Zinsswaps!AV361:AV444)+'iBoxx Extrapolation'!$I444,2)</f>
        <v>3.59</v>
      </c>
      <c r="AW444" s="13">
        <f>ROUND(AVERAGE(Zinsswaps!AW361:AW444)+'iBoxx Extrapolation'!$I444,2)</f>
        <v>3.57</v>
      </c>
      <c r="AX444" s="13">
        <f>ROUND(AVERAGE(Zinsswaps!AX361:AX444)+'iBoxx Extrapolation'!$I444,2)</f>
        <v>3.56</v>
      </c>
      <c r="AY444" s="13">
        <f>ROUND(AVERAGE(Zinsswaps!AY361:AY444)+'iBoxx Extrapolation'!$I444,2)</f>
        <v>3.54</v>
      </c>
    </row>
    <row r="445" spans="1:51" s="16" customFormat="1" x14ac:dyDescent="0.2">
      <c r="A445" s="12">
        <v>50770</v>
      </c>
      <c r="B445" s="13">
        <f>ROUND(AVERAGE(Zinsswaps!B362:B445)+'iBoxx Extrapolation'!$I445,2)</f>
        <v>2.99</v>
      </c>
      <c r="C445" s="13">
        <f>ROUND(AVERAGE(Zinsswaps!C362:C445)+'iBoxx Extrapolation'!$I445,2)</f>
        <v>3</v>
      </c>
      <c r="D445" s="13">
        <f>ROUND(AVERAGE(Zinsswaps!D362:D445)+'iBoxx Extrapolation'!$I445,2)</f>
        <v>3.05</v>
      </c>
      <c r="E445" s="13">
        <f>ROUND(AVERAGE(Zinsswaps!E362:E445)+'iBoxx Extrapolation'!$I445,2)</f>
        <v>3.12</v>
      </c>
      <c r="F445" s="13">
        <f>ROUND(AVERAGE(Zinsswaps!F362:F445)+'iBoxx Extrapolation'!$I445,2)</f>
        <v>3.19</v>
      </c>
      <c r="G445" s="13">
        <f>ROUND(AVERAGE(Zinsswaps!G362:G445)+'iBoxx Extrapolation'!$I445,2)</f>
        <v>3.27</v>
      </c>
      <c r="H445" s="13">
        <f>ROUND(AVERAGE(Zinsswaps!H362:H445)+'iBoxx Extrapolation'!$I445,2)</f>
        <v>3.34</v>
      </c>
      <c r="I445" s="13">
        <f>ROUND(AVERAGE(Zinsswaps!I362:I445)+'iBoxx Extrapolation'!$I445,2)</f>
        <v>3.41</v>
      </c>
      <c r="J445" s="13">
        <f>ROUND(AVERAGE(Zinsswaps!J362:J445)+'iBoxx Extrapolation'!$I445,2)</f>
        <v>3.48</v>
      </c>
      <c r="K445" s="13">
        <f>ROUND(AVERAGE(Zinsswaps!K362:K445)+'iBoxx Extrapolation'!$I445,2)</f>
        <v>3.54</v>
      </c>
      <c r="L445" s="13">
        <f>ROUND(AVERAGE(Zinsswaps!L362:L445)+'iBoxx Extrapolation'!$I445,2)</f>
        <v>3.6</v>
      </c>
      <c r="M445" s="13">
        <f>ROUND(AVERAGE(Zinsswaps!M362:M445)+'iBoxx Extrapolation'!$I445,2)</f>
        <v>3.65</v>
      </c>
      <c r="N445" s="13">
        <f>ROUND(AVERAGE(Zinsswaps!N362:N445)+'iBoxx Extrapolation'!$I445,2)</f>
        <v>3.7</v>
      </c>
      <c r="O445" s="13">
        <f>ROUND(AVERAGE(Zinsswaps!O362:O445)+'iBoxx Extrapolation'!$I445,2)</f>
        <v>3.75</v>
      </c>
      <c r="P445" s="13">
        <f>ROUND(AVERAGE(Zinsswaps!P362:P445)+'iBoxx Extrapolation'!$I445,2)</f>
        <v>3.78</v>
      </c>
      <c r="Q445" s="13">
        <f>ROUND(AVERAGE(Zinsswaps!Q362:Q445)+'iBoxx Extrapolation'!$I445,2)</f>
        <v>3.81</v>
      </c>
      <c r="R445" s="13">
        <f>ROUND(AVERAGE(Zinsswaps!R362:R445)+'iBoxx Extrapolation'!$I445,2)</f>
        <v>3.83</v>
      </c>
      <c r="S445" s="13">
        <f>ROUND(AVERAGE(Zinsswaps!S362:S445)+'iBoxx Extrapolation'!$I445,2)</f>
        <v>3.85</v>
      </c>
      <c r="T445" s="13">
        <f>ROUND(AVERAGE(Zinsswaps!T362:T445)+'iBoxx Extrapolation'!$I445,2)</f>
        <v>3.87</v>
      </c>
      <c r="U445" s="13">
        <f>ROUND(AVERAGE(Zinsswaps!U362:U445)+'iBoxx Extrapolation'!$I445,2)</f>
        <v>3.89</v>
      </c>
      <c r="V445" s="13">
        <f>ROUND(AVERAGE(Zinsswaps!V362:V445)+'iBoxx Extrapolation'!$I445,2)</f>
        <v>3.89</v>
      </c>
      <c r="W445" s="13">
        <f>ROUND(AVERAGE(Zinsswaps!W362:W445)+'iBoxx Extrapolation'!$I445,2)</f>
        <v>3.89</v>
      </c>
      <c r="X445" s="13">
        <f>ROUND(AVERAGE(Zinsswaps!X362:X445)+'iBoxx Extrapolation'!$I445,2)</f>
        <v>3.89</v>
      </c>
      <c r="Y445" s="13">
        <f>ROUND(AVERAGE(Zinsswaps!Y362:Y445)+'iBoxx Extrapolation'!$I445,2)</f>
        <v>3.89</v>
      </c>
      <c r="Z445" s="13">
        <f>ROUND(AVERAGE(Zinsswaps!Z362:Z445)+'iBoxx Extrapolation'!$I445,2)</f>
        <v>3.89</v>
      </c>
      <c r="AA445" s="13">
        <f>ROUND(AVERAGE(Zinsswaps!AA362:AA445)+'iBoxx Extrapolation'!$I445,2)</f>
        <v>3.88</v>
      </c>
      <c r="AB445" s="13">
        <f>ROUND(AVERAGE(Zinsswaps!AB362:AB445)+'iBoxx Extrapolation'!$I445,2)</f>
        <v>3.88</v>
      </c>
      <c r="AC445" s="13">
        <f>ROUND(AVERAGE(Zinsswaps!AC362:AC445)+'iBoxx Extrapolation'!$I445,2)</f>
        <v>3.87</v>
      </c>
      <c r="AD445" s="13">
        <f>ROUND(AVERAGE(Zinsswaps!AD362:AD445)+'iBoxx Extrapolation'!$I445,2)</f>
        <v>3.86</v>
      </c>
      <c r="AE445" s="13">
        <f>ROUND(AVERAGE(Zinsswaps!AE362:AE445)+'iBoxx Extrapolation'!$I445,2)</f>
        <v>3.86</v>
      </c>
      <c r="AF445" s="13">
        <f>ROUND(AVERAGE(Zinsswaps!AF362:AF445)+'iBoxx Extrapolation'!$I445,2)</f>
        <v>3.84</v>
      </c>
      <c r="AG445" s="13">
        <f>ROUND(AVERAGE(Zinsswaps!AG362:AG445)+'iBoxx Extrapolation'!$I445,2)</f>
        <v>3.82</v>
      </c>
      <c r="AH445" s="13">
        <f>ROUND(AVERAGE(Zinsswaps!AH362:AH445)+'iBoxx Extrapolation'!$I445,2)</f>
        <v>3.81</v>
      </c>
      <c r="AI445" s="13">
        <f>ROUND(AVERAGE(Zinsswaps!AI362:AI445)+'iBoxx Extrapolation'!$I445,2)</f>
        <v>3.79</v>
      </c>
      <c r="AJ445" s="13">
        <f>ROUND(AVERAGE(Zinsswaps!AJ362:AJ445)+'iBoxx Extrapolation'!$I445,2)</f>
        <v>3.78</v>
      </c>
      <c r="AK445" s="13">
        <f>ROUND(AVERAGE(Zinsswaps!AK362:AK445)+'iBoxx Extrapolation'!$I445,2)</f>
        <v>3.77</v>
      </c>
      <c r="AL445" s="13">
        <f>ROUND(AVERAGE(Zinsswaps!AL362:AL445)+'iBoxx Extrapolation'!$I445,2)</f>
        <v>3.76</v>
      </c>
      <c r="AM445" s="13">
        <f>ROUND(AVERAGE(Zinsswaps!AM362:AM445)+'iBoxx Extrapolation'!$I445,2)</f>
        <v>3.75</v>
      </c>
      <c r="AN445" s="13">
        <f>ROUND(AVERAGE(Zinsswaps!AN362:AN445)+'iBoxx Extrapolation'!$I445,2)</f>
        <v>3.74</v>
      </c>
      <c r="AO445" s="13">
        <f>ROUND(AVERAGE(Zinsswaps!AO362:AO445)+'iBoxx Extrapolation'!$I445,2)</f>
        <v>3.73</v>
      </c>
      <c r="AP445" s="13">
        <f>ROUND(AVERAGE(Zinsswaps!AP362:AP445)+'iBoxx Extrapolation'!$I445,2)</f>
        <v>3.7</v>
      </c>
      <c r="AQ445" s="13">
        <f>ROUND(AVERAGE(Zinsswaps!AQ362:AQ445)+'iBoxx Extrapolation'!$I445,2)</f>
        <v>3.68</v>
      </c>
      <c r="AR445" s="13">
        <f>ROUND(AVERAGE(Zinsswaps!AR362:AR445)+'iBoxx Extrapolation'!$I445,2)</f>
        <v>3.66</v>
      </c>
      <c r="AS445" s="13">
        <f>ROUND(AVERAGE(Zinsswaps!AS362:AS445)+'iBoxx Extrapolation'!$I445,2)</f>
        <v>3.64</v>
      </c>
      <c r="AT445" s="13">
        <f>ROUND(AVERAGE(Zinsswaps!AT362:AT445)+'iBoxx Extrapolation'!$I445,2)</f>
        <v>3.62</v>
      </c>
      <c r="AU445" s="13">
        <f>ROUND(AVERAGE(Zinsswaps!AU362:AU445)+'iBoxx Extrapolation'!$I445,2)</f>
        <v>3.61</v>
      </c>
      <c r="AV445" s="13">
        <f>ROUND(AVERAGE(Zinsswaps!AV362:AV445)+'iBoxx Extrapolation'!$I445,2)</f>
        <v>3.59</v>
      </c>
      <c r="AW445" s="13">
        <f>ROUND(AVERAGE(Zinsswaps!AW362:AW445)+'iBoxx Extrapolation'!$I445,2)</f>
        <v>3.57</v>
      </c>
      <c r="AX445" s="13">
        <f>ROUND(AVERAGE(Zinsswaps!AX362:AX445)+'iBoxx Extrapolation'!$I445,2)</f>
        <v>3.56</v>
      </c>
      <c r="AY445" s="13">
        <f>ROUND(AVERAGE(Zinsswaps!AY362:AY445)+'iBoxx Extrapolation'!$I445,2)</f>
        <v>3.54</v>
      </c>
    </row>
    <row r="446" spans="1:51" s="16" customFormat="1" x14ac:dyDescent="0.2">
      <c r="A446" s="12">
        <v>50801</v>
      </c>
      <c r="B446" s="13">
        <f>ROUND(AVERAGE(Zinsswaps!B363:B446)+'iBoxx Extrapolation'!$I446,2)</f>
        <v>2.99</v>
      </c>
      <c r="C446" s="13">
        <f>ROUND(AVERAGE(Zinsswaps!C363:C446)+'iBoxx Extrapolation'!$I446,2)</f>
        <v>3</v>
      </c>
      <c r="D446" s="13">
        <f>ROUND(AVERAGE(Zinsswaps!D363:D446)+'iBoxx Extrapolation'!$I446,2)</f>
        <v>3.05</v>
      </c>
      <c r="E446" s="13">
        <f>ROUND(AVERAGE(Zinsswaps!E363:E446)+'iBoxx Extrapolation'!$I446,2)</f>
        <v>3.12</v>
      </c>
      <c r="F446" s="13">
        <f>ROUND(AVERAGE(Zinsswaps!F363:F446)+'iBoxx Extrapolation'!$I446,2)</f>
        <v>3.19</v>
      </c>
      <c r="G446" s="13">
        <f>ROUND(AVERAGE(Zinsswaps!G363:G446)+'iBoxx Extrapolation'!$I446,2)</f>
        <v>3.27</v>
      </c>
      <c r="H446" s="13">
        <f>ROUND(AVERAGE(Zinsswaps!H363:H446)+'iBoxx Extrapolation'!$I446,2)</f>
        <v>3.34</v>
      </c>
      <c r="I446" s="13">
        <f>ROUND(AVERAGE(Zinsswaps!I363:I446)+'iBoxx Extrapolation'!$I446,2)</f>
        <v>3.41</v>
      </c>
      <c r="J446" s="13">
        <f>ROUND(AVERAGE(Zinsswaps!J363:J446)+'iBoxx Extrapolation'!$I446,2)</f>
        <v>3.48</v>
      </c>
      <c r="K446" s="13">
        <f>ROUND(AVERAGE(Zinsswaps!K363:K446)+'iBoxx Extrapolation'!$I446,2)</f>
        <v>3.54</v>
      </c>
      <c r="L446" s="13">
        <f>ROUND(AVERAGE(Zinsswaps!L363:L446)+'iBoxx Extrapolation'!$I446,2)</f>
        <v>3.6</v>
      </c>
      <c r="M446" s="13">
        <f>ROUND(AVERAGE(Zinsswaps!M363:M446)+'iBoxx Extrapolation'!$I446,2)</f>
        <v>3.65</v>
      </c>
      <c r="N446" s="13">
        <f>ROUND(AVERAGE(Zinsswaps!N363:N446)+'iBoxx Extrapolation'!$I446,2)</f>
        <v>3.7</v>
      </c>
      <c r="O446" s="13">
        <f>ROUND(AVERAGE(Zinsswaps!O363:O446)+'iBoxx Extrapolation'!$I446,2)</f>
        <v>3.75</v>
      </c>
      <c r="P446" s="13">
        <f>ROUND(AVERAGE(Zinsswaps!P363:P446)+'iBoxx Extrapolation'!$I446,2)</f>
        <v>3.78</v>
      </c>
      <c r="Q446" s="13">
        <f>ROUND(AVERAGE(Zinsswaps!Q363:Q446)+'iBoxx Extrapolation'!$I446,2)</f>
        <v>3.81</v>
      </c>
      <c r="R446" s="13">
        <f>ROUND(AVERAGE(Zinsswaps!R363:R446)+'iBoxx Extrapolation'!$I446,2)</f>
        <v>3.83</v>
      </c>
      <c r="S446" s="13">
        <f>ROUND(AVERAGE(Zinsswaps!S363:S446)+'iBoxx Extrapolation'!$I446,2)</f>
        <v>3.85</v>
      </c>
      <c r="T446" s="13">
        <f>ROUND(AVERAGE(Zinsswaps!T363:T446)+'iBoxx Extrapolation'!$I446,2)</f>
        <v>3.87</v>
      </c>
      <c r="U446" s="13">
        <f>ROUND(AVERAGE(Zinsswaps!U363:U446)+'iBoxx Extrapolation'!$I446,2)</f>
        <v>3.89</v>
      </c>
      <c r="V446" s="13">
        <f>ROUND(AVERAGE(Zinsswaps!V363:V446)+'iBoxx Extrapolation'!$I446,2)</f>
        <v>3.89</v>
      </c>
      <c r="W446" s="13">
        <f>ROUND(AVERAGE(Zinsswaps!W363:W446)+'iBoxx Extrapolation'!$I446,2)</f>
        <v>3.89</v>
      </c>
      <c r="X446" s="13">
        <f>ROUND(AVERAGE(Zinsswaps!X363:X446)+'iBoxx Extrapolation'!$I446,2)</f>
        <v>3.89</v>
      </c>
      <c r="Y446" s="13">
        <f>ROUND(AVERAGE(Zinsswaps!Y363:Y446)+'iBoxx Extrapolation'!$I446,2)</f>
        <v>3.89</v>
      </c>
      <c r="Z446" s="13">
        <f>ROUND(AVERAGE(Zinsswaps!Z363:Z446)+'iBoxx Extrapolation'!$I446,2)</f>
        <v>3.89</v>
      </c>
      <c r="AA446" s="13">
        <f>ROUND(AVERAGE(Zinsswaps!AA363:AA446)+'iBoxx Extrapolation'!$I446,2)</f>
        <v>3.88</v>
      </c>
      <c r="AB446" s="13">
        <f>ROUND(AVERAGE(Zinsswaps!AB363:AB446)+'iBoxx Extrapolation'!$I446,2)</f>
        <v>3.88</v>
      </c>
      <c r="AC446" s="13">
        <f>ROUND(AVERAGE(Zinsswaps!AC363:AC446)+'iBoxx Extrapolation'!$I446,2)</f>
        <v>3.87</v>
      </c>
      <c r="AD446" s="13">
        <f>ROUND(AVERAGE(Zinsswaps!AD363:AD446)+'iBoxx Extrapolation'!$I446,2)</f>
        <v>3.86</v>
      </c>
      <c r="AE446" s="13">
        <f>ROUND(AVERAGE(Zinsswaps!AE363:AE446)+'iBoxx Extrapolation'!$I446,2)</f>
        <v>3.86</v>
      </c>
      <c r="AF446" s="13">
        <f>ROUND(AVERAGE(Zinsswaps!AF363:AF446)+'iBoxx Extrapolation'!$I446,2)</f>
        <v>3.84</v>
      </c>
      <c r="AG446" s="13">
        <f>ROUND(AVERAGE(Zinsswaps!AG363:AG446)+'iBoxx Extrapolation'!$I446,2)</f>
        <v>3.82</v>
      </c>
      <c r="AH446" s="13">
        <f>ROUND(AVERAGE(Zinsswaps!AH363:AH446)+'iBoxx Extrapolation'!$I446,2)</f>
        <v>3.81</v>
      </c>
      <c r="AI446" s="13">
        <f>ROUND(AVERAGE(Zinsswaps!AI363:AI446)+'iBoxx Extrapolation'!$I446,2)</f>
        <v>3.79</v>
      </c>
      <c r="AJ446" s="13">
        <f>ROUND(AVERAGE(Zinsswaps!AJ363:AJ446)+'iBoxx Extrapolation'!$I446,2)</f>
        <v>3.78</v>
      </c>
      <c r="AK446" s="13">
        <f>ROUND(AVERAGE(Zinsswaps!AK363:AK446)+'iBoxx Extrapolation'!$I446,2)</f>
        <v>3.77</v>
      </c>
      <c r="AL446" s="13">
        <f>ROUND(AVERAGE(Zinsswaps!AL363:AL446)+'iBoxx Extrapolation'!$I446,2)</f>
        <v>3.76</v>
      </c>
      <c r="AM446" s="13">
        <f>ROUND(AVERAGE(Zinsswaps!AM363:AM446)+'iBoxx Extrapolation'!$I446,2)</f>
        <v>3.75</v>
      </c>
      <c r="AN446" s="13">
        <f>ROUND(AVERAGE(Zinsswaps!AN363:AN446)+'iBoxx Extrapolation'!$I446,2)</f>
        <v>3.74</v>
      </c>
      <c r="AO446" s="13">
        <f>ROUND(AVERAGE(Zinsswaps!AO363:AO446)+'iBoxx Extrapolation'!$I446,2)</f>
        <v>3.73</v>
      </c>
      <c r="AP446" s="13">
        <f>ROUND(AVERAGE(Zinsswaps!AP363:AP446)+'iBoxx Extrapolation'!$I446,2)</f>
        <v>3.7</v>
      </c>
      <c r="AQ446" s="13">
        <f>ROUND(AVERAGE(Zinsswaps!AQ363:AQ446)+'iBoxx Extrapolation'!$I446,2)</f>
        <v>3.68</v>
      </c>
      <c r="AR446" s="13">
        <f>ROUND(AVERAGE(Zinsswaps!AR363:AR446)+'iBoxx Extrapolation'!$I446,2)</f>
        <v>3.66</v>
      </c>
      <c r="AS446" s="13">
        <f>ROUND(AVERAGE(Zinsswaps!AS363:AS446)+'iBoxx Extrapolation'!$I446,2)</f>
        <v>3.64</v>
      </c>
      <c r="AT446" s="13">
        <f>ROUND(AVERAGE(Zinsswaps!AT363:AT446)+'iBoxx Extrapolation'!$I446,2)</f>
        <v>3.62</v>
      </c>
      <c r="AU446" s="13">
        <f>ROUND(AVERAGE(Zinsswaps!AU363:AU446)+'iBoxx Extrapolation'!$I446,2)</f>
        <v>3.61</v>
      </c>
      <c r="AV446" s="13">
        <f>ROUND(AVERAGE(Zinsswaps!AV363:AV446)+'iBoxx Extrapolation'!$I446,2)</f>
        <v>3.59</v>
      </c>
      <c r="AW446" s="13">
        <f>ROUND(AVERAGE(Zinsswaps!AW363:AW446)+'iBoxx Extrapolation'!$I446,2)</f>
        <v>3.57</v>
      </c>
      <c r="AX446" s="13">
        <f>ROUND(AVERAGE(Zinsswaps!AX363:AX446)+'iBoxx Extrapolation'!$I446,2)</f>
        <v>3.56</v>
      </c>
      <c r="AY446" s="13">
        <f>ROUND(AVERAGE(Zinsswaps!AY363:AY446)+'iBoxx Extrapolation'!$I446,2)</f>
        <v>3.54</v>
      </c>
    </row>
    <row r="447" spans="1:51" s="16" customFormat="1" x14ac:dyDescent="0.2">
      <c r="A447" s="12">
        <v>50829</v>
      </c>
      <c r="B447" s="13">
        <f>ROUND(AVERAGE(Zinsswaps!B364:B447)+'iBoxx Extrapolation'!$I447,2)</f>
        <v>2.99</v>
      </c>
      <c r="C447" s="13">
        <f>ROUND(AVERAGE(Zinsswaps!C364:C447)+'iBoxx Extrapolation'!$I447,2)</f>
        <v>3</v>
      </c>
      <c r="D447" s="13">
        <f>ROUND(AVERAGE(Zinsswaps!D364:D447)+'iBoxx Extrapolation'!$I447,2)</f>
        <v>3.05</v>
      </c>
      <c r="E447" s="13">
        <f>ROUND(AVERAGE(Zinsswaps!E364:E447)+'iBoxx Extrapolation'!$I447,2)</f>
        <v>3.12</v>
      </c>
      <c r="F447" s="13">
        <f>ROUND(AVERAGE(Zinsswaps!F364:F447)+'iBoxx Extrapolation'!$I447,2)</f>
        <v>3.19</v>
      </c>
      <c r="G447" s="13">
        <f>ROUND(AVERAGE(Zinsswaps!G364:G447)+'iBoxx Extrapolation'!$I447,2)</f>
        <v>3.27</v>
      </c>
      <c r="H447" s="13">
        <f>ROUND(AVERAGE(Zinsswaps!H364:H447)+'iBoxx Extrapolation'!$I447,2)</f>
        <v>3.34</v>
      </c>
      <c r="I447" s="13">
        <f>ROUND(AVERAGE(Zinsswaps!I364:I447)+'iBoxx Extrapolation'!$I447,2)</f>
        <v>3.41</v>
      </c>
      <c r="J447" s="13">
        <f>ROUND(AVERAGE(Zinsswaps!J364:J447)+'iBoxx Extrapolation'!$I447,2)</f>
        <v>3.48</v>
      </c>
      <c r="K447" s="13">
        <f>ROUND(AVERAGE(Zinsswaps!K364:K447)+'iBoxx Extrapolation'!$I447,2)</f>
        <v>3.54</v>
      </c>
      <c r="L447" s="13">
        <f>ROUND(AVERAGE(Zinsswaps!L364:L447)+'iBoxx Extrapolation'!$I447,2)</f>
        <v>3.6</v>
      </c>
      <c r="M447" s="13">
        <f>ROUND(AVERAGE(Zinsswaps!M364:M447)+'iBoxx Extrapolation'!$I447,2)</f>
        <v>3.65</v>
      </c>
      <c r="N447" s="13">
        <f>ROUND(AVERAGE(Zinsswaps!N364:N447)+'iBoxx Extrapolation'!$I447,2)</f>
        <v>3.7</v>
      </c>
      <c r="O447" s="13">
        <f>ROUND(AVERAGE(Zinsswaps!O364:O447)+'iBoxx Extrapolation'!$I447,2)</f>
        <v>3.75</v>
      </c>
      <c r="P447" s="13">
        <f>ROUND(AVERAGE(Zinsswaps!P364:P447)+'iBoxx Extrapolation'!$I447,2)</f>
        <v>3.78</v>
      </c>
      <c r="Q447" s="13">
        <f>ROUND(AVERAGE(Zinsswaps!Q364:Q447)+'iBoxx Extrapolation'!$I447,2)</f>
        <v>3.81</v>
      </c>
      <c r="R447" s="13">
        <f>ROUND(AVERAGE(Zinsswaps!R364:R447)+'iBoxx Extrapolation'!$I447,2)</f>
        <v>3.83</v>
      </c>
      <c r="S447" s="13">
        <f>ROUND(AVERAGE(Zinsswaps!S364:S447)+'iBoxx Extrapolation'!$I447,2)</f>
        <v>3.85</v>
      </c>
      <c r="T447" s="13">
        <f>ROUND(AVERAGE(Zinsswaps!T364:T447)+'iBoxx Extrapolation'!$I447,2)</f>
        <v>3.87</v>
      </c>
      <c r="U447" s="13">
        <f>ROUND(AVERAGE(Zinsswaps!U364:U447)+'iBoxx Extrapolation'!$I447,2)</f>
        <v>3.89</v>
      </c>
      <c r="V447" s="13">
        <f>ROUND(AVERAGE(Zinsswaps!V364:V447)+'iBoxx Extrapolation'!$I447,2)</f>
        <v>3.89</v>
      </c>
      <c r="W447" s="13">
        <f>ROUND(AVERAGE(Zinsswaps!W364:W447)+'iBoxx Extrapolation'!$I447,2)</f>
        <v>3.89</v>
      </c>
      <c r="X447" s="13">
        <f>ROUND(AVERAGE(Zinsswaps!X364:X447)+'iBoxx Extrapolation'!$I447,2)</f>
        <v>3.89</v>
      </c>
      <c r="Y447" s="13">
        <f>ROUND(AVERAGE(Zinsswaps!Y364:Y447)+'iBoxx Extrapolation'!$I447,2)</f>
        <v>3.89</v>
      </c>
      <c r="Z447" s="13">
        <f>ROUND(AVERAGE(Zinsswaps!Z364:Z447)+'iBoxx Extrapolation'!$I447,2)</f>
        <v>3.89</v>
      </c>
      <c r="AA447" s="13">
        <f>ROUND(AVERAGE(Zinsswaps!AA364:AA447)+'iBoxx Extrapolation'!$I447,2)</f>
        <v>3.88</v>
      </c>
      <c r="AB447" s="13">
        <f>ROUND(AVERAGE(Zinsswaps!AB364:AB447)+'iBoxx Extrapolation'!$I447,2)</f>
        <v>3.88</v>
      </c>
      <c r="AC447" s="13">
        <f>ROUND(AVERAGE(Zinsswaps!AC364:AC447)+'iBoxx Extrapolation'!$I447,2)</f>
        <v>3.87</v>
      </c>
      <c r="AD447" s="13">
        <f>ROUND(AVERAGE(Zinsswaps!AD364:AD447)+'iBoxx Extrapolation'!$I447,2)</f>
        <v>3.86</v>
      </c>
      <c r="AE447" s="13">
        <f>ROUND(AVERAGE(Zinsswaps!AE364:AE447)+'iBoxx Extrapolation'!$I447,2)</f>
        <v>3.86</v>
      </c>
      <c r="AF447" s="13">
        <f>ROUND(AVERAGE(Zinsswaps!AF364:AF447)+'iBoxx Extrapolation'!$I447,2)</f>
        <v>3.84</v>
      </c>
      <c r="AG447" s="13">
        <f>ROUND(AVERAGE(Zinsswaps!AG364:AG447)+'iBoxx Extrapolation'!$I447,2)</f>
        <v>3.82</v>
      </c>
      <c r="AH447" s="13">
        <f>ROUND(AVERAGE(Zinsswaps!AH364:AH447)+'iBoxx Extrapolation'!$I447,2)</f>
        <v>3.81</v>
      </c>
      <c r="AI447" s="13">
        <f>ROUND(AVERAGE(Zinsswaps!AI364:AI447)+'iBoxx Extrapolation'!$I447,2)</f>
        <v>3.79</v>
      </c>
      <c r="AJ447" s="13">
        <f>ROUND(AVERAGE(Zinsswaps!AJ364:AJ447)+'iBoxx Extrapolation'!$I447,2)</f>
        <v>3.78</v>
      </c>
      <c r="AK447" s="13">
        <f>ROUND(AVERAGE(Zinsswaps!AK364:AK447)+'iBoxx Extrapolation'!$I447,2)</f>
        <v>3.77</v>
      </c>
      <c r="AL447" s="13">
        <f>ROUND(AVERAGE(Zinsswaps!AL364:AL447)+'iBoxx Extrapolation'!$I447,2)</f>
        <v>3.76</v>
      </c>
      <c r="AM447" s="13">
        <f>ROUND(AVERAGE(Zinsswaps!AM364:AM447)+'iBoxx Extrapolation'!$I447,2)</f>
        <v>3.75</v>
      </c>
      <c r="AN447" s="13">
        <f>ROUND(AVERAGE(Zinsswaps!AN364:AN447)+'iBoxx Extrapolation'!$I447,2)</f>
        <v>3.74</v>
      </c>
      <c r="AO447" s="13">
        <f>ROUND(AVERAGE(Zinsswaps!AO364:AO447)+'iBoxx Extrapolation'!$I447,2)</f>
        <v>3.73</v>
      </c>
      <c r="AP447" s="13">
        <f>ROUND(AVERAGE(Zinsswaps!AP364:AP447)+'iBoxx Extrapolation'!$I447,2)</f>
        <v>3.7</v>
      </c>
      <c r="AQ447" s="13">
        <f>ROUND(AVERAGE(Zinsswaps!AQ364:AQ447)+'iBoxx Extrapolation'!$I447,2)</f>
        <v>3.68</v>
      </c>
      <c r="AR447" s="13">
        <f>ROUND(AVERAGE(Zinsswaps!AR364:AR447)+'iBoxx Extrapolation'!$I447,2)</f>
        <v>3.66</v>
      </c>
      <c r="AS447" s="13">
        <f>ROUND(AVERAGE(Zinsswaps!AS364:AS447)+'iBoxx Extrapolation'!$I447,2)</f>
        <v>3.64</v>
      </c>
      <c r="AT447" s="13">
        <f>ROUND(AVERAGE(Zinsswaps!AT364:AT447)+'iBoxx Extrapolation'!$I447,2)</f>
        <v>3.62</v>
      </c>
      <c r="AU447" s="13">
        <f>ROUND(AVERAGE(Zinsswaps!AU364:AU447)+'iBoxx Extrapolation'!$I447,2)</f>
        <v>3.61</v>
      </c>
      <c r="AV447" s="13">
        <f>ROUND(AVERAGE(Zinsswaps!AV364:AV447)+'iBoxx Extrapolation'!$I447,2)</f>
        <v>3.59</v>
      </c>
      <c r="AW447" s="13">
        <f>ROUND(AVERAGE(Zinsswaps!AW364:AW447)+'iBoxx Extrapolation'!$I447,2)</f>
        <v>3.57</v>
      </c>
      <c r="AX447" s="13">
        <f>ROUND(AVERAGE(Zinsswaps!AX364:AX447)+'iBoxx Extrapolation'!$I447,2)</f>
        <v>3.56</v>
      </c>
      <c r="AY447" s="13">
        <f>ROUND(AVERAGE(Zinsswaps!AY364:AY447)+'iBoxx Extrapolation'!$I447,2)</f>
        <v>3.54</v>
      </c>
    </row>
    <row r="448" spans="1:51" s="16" customFormat="1" x14ac:dyDescent="0.2">
      <c r="A448" s="12">
        <v>50860</v>
      </c>
      <c r="B448" s="13">
        <f>ROUND(AVERAGE(Zinsswaps!B365:B448)+'iBoxx Extrapolation'!$I448,2)</f>
        <v>2.99</v>
      </c>
      <c r="C448" s="13">
        <f>ROUND(AVERAGE(Zinsswaps!C365:C448)+'iBoxx Extrapolation'!$I448,2)</f>
        <v>3</v>
      </c>
      <c r="D448" s="13">
        <f>ROUND(AVERAGE(Zinsswaps!D365:D448)+'iBoxx Extrapolation'!$I448,2)</f>
        <v>3.05</v>
      </c>
      <c r="E448" s="13">
        <f>ROUND(AVERAGE(Zinsswaps!E365:E448)+'iBoxx Extrapolation'!$I448,2)</f>
        <v>3.12</v>
      </c>
      <c r="F448" s="13">
        <f>ROUND(AVERAGE(Zinsswaps!F365:F448)+'iBoxx Extrapolation'!$I448,2)</f>
        <v>3.19</v>
      </c>
      <c r="G448" s="13">
        <f>ROUND(AVERAGE(Zinsswaps!G365:G448)+'iBoxx Extrapolation'!$I448,2)</f>
        <v>3.27</v>
      </c>
      <c r="H448" s="13">
        <f>ROUND(AVERAGE(Zinsswaps!H365:H448)+'iBoxx Extrapolation'!$I448,2)</f>
        <v>3.34</v>
      </c>
      <c r="I448" s="13">
        <f>ROUND(AVERAGE(Zinsswaps!I365:I448)+'iBoxx Extrapolation'!$I448,2)</f>
        <v>3.41</v>
      </c>
      <c r="J448" s="13">
        <f>ROUND(AVERAGE(Zinsswaps!J365:J448)+'iBoxx Extrapolation'!$I448,2)</f>
        <v>3.48</v>
      </c>
      <c r="K448" s="13">
        <f>ROUND(AVERAGE(Zinsswaps!K365:K448)+'iBoxx Extrapolation'!$I448,2)</f>
        <v>3.54</v>
      </c>
      <c r="L448" s="13">
        <f>ROUND(AVERAGE(Zinsswaps!L365:L448)+'iBoxx Extrapolation'!$I448,2)</f>
        <v>3.6</v>
      </c>
      <c r="M448" s="13">
        <f>ROUND(AVERAGE(Zinsswaps!M365:M448)+'iBoxx Extrapolation'!$I448,2)</f>
        <v>3.65</v>
      </c>
      <c r="N448" s="13">
        <f>ROUND(AVERAGE(Zinsswaps!N365:N448)+'iBoxx Extrapolation'!$I448,2)</f>
        <v>3.7</v>
      </c>
      <c r="O448" s="13">
        <f>ROUND(AVERAGE(Zinsswaps!O365:O448)+'iBoxx Extrapolation'!$I448,2)</f>
        <v>3.75</v>
      </c>
      <c r="P448" s="13">
        <f>ROUND(AVERAGE(Zinsswaps!P365:P448)+'iBoxx Extrapolation'!$I448,2)</f>
        <v>3.78</v>
      </c>
      <c r="Q448" s="13">
        <f>ROUND(AVERAGE(Zinsswaps!Q365:Q448)+'iBoxx Extrapolation'!$I448,2)</f>
        <v>3.81</v>
      </c>
      <c r="R448" s="13">
        <f>ROUND(AVERAGE(Zinsswaps!R365:R448)+'iBoxx Extrapolation'!$I448,2)</f>
        <v>3.83</v>
      </c>
      <c r="S448" s="13">
        <f>ROUND(AVERAGE(Zinsswaps!S365:S448)+'iBoxx Extrapolation'!$I448,2)</f>
        <v>3.85</v>
      </c>
      <c r="T448" s="13">
        <f>ROUND(AVERAGE(Zinsswaps!T365:T448)+'iBoxx Extrapolation'!$I448,2)</f>
        <v>3.87</v>
      </c>
      <c r="U448" s="13">
        <f>ROUND(AVERAGE(Zinsswaps!U365:U448)+'iBoxx Extrapolation'!$I448,2)</f>
        <v>3.89</v>
      </c>
      <c r="V448" s="13">
        <f>ROUND(AVERAGE(Zinsswaps!V365:V448)+'iBoxx Extrapolation'!$I448,2)</f>
        <v>3.89</v>
      </c>
      <c r="W448" s="13">
        <f>ROUND(AVERAGE(Zinsswaps!W365:W448)+'iBoxx Extrapolation'!$I448,2)</f>
        <v>3.89</v>
      </c>
      <c r="X448" s="13">
        <f>ROUND(AVERAGE(Zinsswaps!X365:X448)+'iBoxx Extrapolation'!$I448,2)</f>
        <v>3.89</v>
      </c>
      <c r="Y448" s="13">
        <f>ROUND(AVERAGE(Zinsswaps!Y365:Y448)+'iBoxx Extrapolation'!$I448,2)</f>
        <v>3.89</v>
      </c>
      <c r="Z448" s="13">
        <f>ROUND(AVERAGE(Zinsswaps!Z365:Z448)+'iBoxx Extrapolation'!$I448,2)</f>
        <v>3.89</v>
      </c>
      <c r="AA448" s="13">
        <f>ROUND(AVERAGE(Zinsswaps!AA365:AA448)+'iBoxx Extrapolation'!$I448,2)</f>
        <v>3.88</v>
      </c>
      <c r="AB448" s="13">
        <f>ROUND(AVERAGE(Zinsswaps!AB365:AB448)+'iBoxx Extrapolation'!$I448,2)</f>
        <v>3.88</v>
      </c>
      <c r="AC448" s="13">
        <f>ROUND(AVERAGE(Zinsswaps!AC365:AC448)+'iBoxx Extrapolation'!$I448,2)</f>
        <v>3.87</v>
      </c>
      <c r="AD448" s="13">
        <f>ROUND(AVERAGE(Zinsswaps!AD365:AD448)+'iBoxx Extrapolation'!$I448,2)</f>
        <v>3.86</v>
      </c>
      <c r="AE448" s="13">
        <f>ROUND(AVERAGE(Zinsswaps!AE365:AE448)+'iBoxx Extrapolation'!$I448,2)</f>
        <v>3.86</v>
      </c>
      <c r="AF448" s="13">
        <f>ROUND(AVERAGE(Zinsswaps!AF365:AF448)+'iBoxx Extrapolation'!$I448,2)</f>
        <v>3.84</v>
      </c>
      <c r="AG448" s="13">
        <f>ROUND(AVERAGE(Zinsswaps!AG365:AG448)+'iBoxx Extrapolation'!$I448,2)</f>
        <v>3.82</v>
      </c>
      <c r="AH448" s="13">
        <f>ROUND(AVERAGE(Zinsswaps!AH365:AH448)+'iBoxx Extrapolation'!$I448,2)</f>
        <v>3.81</v>
      </c>
      <c r="AI448" s="13">
        <f>ROUND(AVERAGE(Zinsswaps!AI365:AI448)+'iBoxx Extrapolation'!$I448,2)</f>
        <v>3.79</v>
      </c>
      <c r="AJ448" s="13">
        <f>ROUND(AVERAGE(Zinsswaps!AJ365:AJ448)+'iBoxx Extrapolation'!$I448,2)</f>
        <v>3.78</v>
      </c>
      <c r="AK448" s="13">
        <f>ROUND(AVERAGE(Zinsswaps!AK365:AK448)+'iBoxx Extrapolation'!$I448,2)</f>
        <v>3.77</v>
      </c>
      <c r="AL448" s="13">
        <f>ROUND(AVERAGE(Zinsswaps!AL365:AL448)+'iBoxx Extrapolation'!$I448,2)</f>
        <v>3.76</v>
      </c>
      <c r="AM448" s="13">
        <f>ROUND(AVERAGE(Zinsswaps!AM365:AM448)+'iBoxx Extrapolation'!$I448,2)</f>
        <v>3.75</v>
      </c>
      <c r="AN448" s="13">
        <f>ROUND(AVERAGE(Zinsswaps!AN365:AN448)+'iBoxx Extrapolation'!$I448,2)</f>
        <v>3.74</v>
      </c>
      <c r="AO448" s="13">
        <f>ROUND(AVERAGE(Zinsswaps!AO365:AO448)+'iBoxx Extrapolation'!$I448,2)</f>
        <v>3.73</v>
      </c>
      <c r="AP448" s="13">
        <f>ROUND(AVERAGE(Zinsswaps!AP365:AP448)+'iBoxx Extrapolation'!$I448,2)</f>
        <v>3.7</v>
      </c>
      <c r="AQ448" s="13">
        <f>ROUND(AVERAGE(Zinsswaps!AQ365:AQ448)+'iBoxx Extrapolation'!$I448,2)</f>
        <v>3.68</v>
      </c>
      <c r="AR448" s="13">
        <f>ROUND(AVERAGE(Zinsswaps!AR365:AR448)+'iBoxx Extrapolation'!$I448,2)</f>
        <v>3.66</v>
      </c>
      <c r="AS448" s="13">
        <f>ROUND(AVERAGE(Zinsswaps!AS365:AS448)+'iBoxx Extrapolation'!$I448,2)</f>
        <v>3.64</v>
      </c>
      <c r="AT448" s="13">
        <f>ROUND(AVERAGE(Zinsswaps!AT365:AT448)+'iBoxx Extrapolation'!$I448,2)</f>
        <v>3.62</v>
      </c>
      <c r="AU448" s="13">
        <f>ROUND(AVERAGE(Zinsswaps!AU365:AU448)+'iBoxx Extrapolation'!$I448,2)</f>
        <v>3.61</v>
      </c>
      <c r="AV448" s="13">
        <f>ROUND(AVERAGE(Zinsswaps!AV365:AV448)+'iBoxx Extrapolation'!$I448,2)</f>
        <v>3.59</v>
      </c>
      <c r="AW448" s="13">
        <f>ROUND(AVERAGE(Zinsswaps!AW365:AW448)+'iBoxx Extrapolation'!$I448,2)</f>
        <v>3.57</v>
      </c>
      <c r="AX448" s="13">
        <f>ROUND(AVERAGE(Zinsswaps!AX365:AX448)+'iBoxx Extrapolation'!$I448,2)</f>
        <v>3.56</v>
      </c>
      <c r="AY448" s="13">
        <f>ROUND(AVERAGE(Zinsswaps!AY365:AY448)+'iBoxx Extrapolation'!$I448,2)</f>
        <v>3.54</v>
      </c>
    </row>
    <row r="449" spans="1:51" s="16" customFormat="1" x14ac:dyDescent="0.2">
      <c r="A449" s="12">
        <v>50890</v>
      </c>
      <c r="B449" s="13">
        <f>ROUND(AVERAGE(Zinsswaps!B366:B449)+'iBoxx Extrapolation'!$I449,2)</f>
        <v>2.99</v>
      </c>
      <c r="C449" s="13">
        <f>ROUND(AVERAGE(Zinsswaps!C366:C449)+'iBoxx Extrapolation'!$I449,2)</f>
        <v>3</v>
      </c>
      <c r="D449" s="13">
        <f>ROUND(AVERAGE(Zinsswaps!D366:D449)+'iBoxx Extrapolation'!$I449,2)</f>
        <v>3.05</v>
      </c>
      <c r="E449" s="13">
        <f>ROUND(AVERAGE(Zinsswaps!E366:E449)+'iBoxx Extrapolation'!$I449,2)</f>
        <v>3.12</v>
      </c>
      <c r="F449" s="13">
        <f>ROUND(AVERAGE(Zinsswaps!F366:F449)+'iBoxx Extrapolation'!$I449,2)</f>
        <v>3.19</v>
      </c>
      <c r="G449" s="13">
        <f>ROUND(AVERAGE(Zinsswaps!G366:G449)+'iBoxx Extrapolation'!$I449,2)</f>
        <v>3.27</v>
      </c>
      <c r="H449" s="13">
        <f>ROUND(AVERAGE(Zinsswaps!H366:H449)+'iBoxx Extrapolation'!$I449,2)</f>
        <v>3.34</v>
      </c>
      <c r="I449" s="13">
        <f>ROUND(AVERAGE(Zinsswaps!I366:I449)+'iBoxx Extrapolation'!$I449,2)</f>
        <v>3.41</v>
      </c>
      <c r="J449" s="13">
        <f>ROUND(AVERAGE(Zinsswaps!J366:J449)+'iBoxx Extrapolation'!$I449,2)</f>
        <v>3.48</v>
      </c>
      <c r="K449" s="13">
        <f>ROUND(AVERAGE(Zinsswaps!K366:K449)+'iBoxx Extrapolation'!$I449,2)</f>
        <v>3.54</v>
      </c>
      <c r="L449" s="13">
        <f>ROUND(AVERAGE(Zinsswaps!L366:L449)+'iBoxx Extrapolation'!$I449,2)</f>
        <v>3.6</v>
      </c>
      <c r="M449" s="13">
        <f>ROUND(AVERAGE(Zinsswaps!M366:M449)+'iBoxx Extrapolation'!$I449,2)</f>
        <v>3.65</v>
      </c>
      <c r="N449" s="13">
        <f>ROUND(AVERAGE(Zinsswaps!N366:N449)+'iBoxx Extrapolation'!$I449,2)</f>
        <v>3.7</v>
      </c>
      <c r="O449" s="13">
        <f>ROUND(AVERAGE(Zinsswaps!O366:O449)+'iBoxx Extrapolation'!$I449,2)</f>
        <v>3.75</v>
      </c>
      <c r="P449" s="13">
        <f>ROUND(AVERAGE(Zinsswaps!P366:P449)+'iBoxx Extrapolation'!$I449,2)</f>
        <v>3.78</v>
      </c>
      <c r="Q449" s="13">
        <f>ROUND(AVERAGE(Zinsswaps!Q366:Q449)+'iBoxx Extrapolation'!$I449,2)</f>
        <v>3.81</v>
      </c>
      <c r="R449" s="13">
        <f>ROUND(AVERAGE(Zinsswaps!R366:R449)+'iBoxx Extrapolation'!$I449,2)</f>
        <v>3.83</v>
      </c>
      <c r="S449" s="13">
        <f>ROUND(AVERAGE(Zinsswaps!S366:S449)+'iBoxx Extrapolation'!$I449,2)</f>
        <v>3.85</v>
      </c>
      <c r="T449" s="13">
        <f>ROUND(AVERAGE(Zinsswaps!T366:T449)+'iBoxx Extrapolation'!$I449,2)</f>
        <v>3.87</v>
      </c>
      <c r="U449" s="13">
        <f>ROUND(AVERAGE(Zinsswaps!U366:U449)+'iBoxx Extrapolation'!$I449,2)</f>
        <v>3.89</v>
      </c>
      <c r="V449" s="13">
        <f>ROUND(AVERAGE(Zinsswaps!V366:V449)+'iBoxx Extrapolation'!$I449,2)</f>
        <v>3.89</v>
      </c>
      <c r="W449" s="13">
        <f>ROUND(AVERAGE(Zinsswaps!W366:W449)+'iBoxx Extrapolation'!$I449,2)</f>
        <v>3.89</v>
      </c>
      <c r="X449" s="13">
        <f>ROUND(AVERAGE(Zinsswaps!X366:X449)+'iBoxx Extrapolation'!$I449,2)</f>
        <v>3.89</v>
      </c>
      <c r="Y449" s="13">
        <f>ROUND(AVERAGE(Zinsswaps!Y366:Y449)+'iBoxx Extrapolation'!$I449,2)</f>
        <v>3.89</v>
      </c>
      <c r="Z449" s="13">
        <f>ROUND(AVERAGE(Zinsswaps!Z366:Z449)+'iBoxx Extrapolation'!$I449,2)</f>
        <v>3.89</v>
      </c>
      <c r="AA449" s="13">
        <f>ROUND(AVERAGE(Zinsswaps!AA366:AA449)+'iBoxx Extrapolation'!$I449,2)</f>
        <v>3.88</v>
      </c>
      <c r="AB449" s="13">
        <f>ROUND(AVERAGE(Zinsswaps!AB366:AB449)+'iBoxx Extrapolation'!$I449,2)</f>
        <v>3.88</v>
      </c>
      <c r="AC449" s="13">
        <f>ROUND(AVERAGE(Zinsswaps!AC366:AC449)+'iBoxx Extrapolation'!$I449,2)</f>
        <v>3.87</v>
      </c>
      <c r="AD449" s="13">
        <f>ROUND(AVERAGE(Zinsswaps!AD366:AD449)+'iBoxx Extrapolation'!$I449,2)</f>
        <v>3.86</v>
      </c>
      <c r="AE449" s="13">
        <f>ROUND(AVERAGE(Zinsswaps!AE366:AE449)+'iBoxx Extrapolation'!$I449,2)</f>
        <v>3.86</v>
      </c>
      <c r="AF449" s="13">
        <f>ROUND(AVERAGE(Zinsswaps!AF366:AF449)+'iBoxx Extrapolation'!$I449,2)</f>
        <v>3.84</v>
      </c>
      <c r="AG449" s="13">
        <f>ROUND(AVERAGE(Zinsswaps!AG366:AG449)+'iBoxx Extrapolation'!$I449,2)</f>
        <v>3.82</v>
      </c>
      <c r="AH449" s="13">
        <f>ROUND(AVERAGE(Zinsswaps!AH366:AH449)+'iBoxx Extrapolation'!$I449,2)</f>
        <v>3.81</v>
      </c>
      <c r="AI449" s="13">
        <f>ROUND(AVERAGE(Zinsswaps!AI366:AI449)+'iBoxx Extrapolation'!$I449,2)</f>
        <v>3.79</v>
      </c>
      <c r="AJ449" s="13">
        <f>ROUND(AVERAGE(Zinsswaps!AJ366:AJ449)+'iBoxx Extrapolation'!$I449,2)</f>
        <v>3.78</v>
      </c>
      <c r="AK449" s="13">
        <f>ROUND(AVERAGE(Zinsswaps!AK366:AK449)+'iBoxx Extrapolation'!$I449,2)</f>
        <v>3.77</v>
      </c>
      <c r="AL449" s="13">
        <f>ROUND(AVERAGE(Zinsswaps!AL366:AL449)+'iBoxx Extrapolation'!$I449,2)</f>
        <v>3.76</v>
      </c>
      <c r="AM449" s="13">
        <f>ROUND(AVERAGE(Zinsswaps!AM366:AM449)+'iBoxx Extrapolation'!$I449,2)</f>
        <v>3.75</v>
      </c>
      <c r="AN449" s="13">
        <f>ROUND(AVERAGE(Zinsswaps!AN366:AN449)+'iBoxx Extrapolation'!$I449,2)</f>
        <v>3.74</v>
      </c>
      <c r="AO449" s="13">
        <f>ROUND(AVERAGE(Zinsswaps!AO366:AO449)+'iBoxx Extrapolation'!$I449,2)</f>
        <v>3.73</v>
      </c>
      <c r="AP449" s="13">
        <f>ROUND(AVERAGE(Zinsswaps!AP366:AP449)+'iBoxx Extrapolation'!$I449,2)</f>
        <v>3.7</v>
      </c>
      <c r="AQ449" s="13">
        <f>ROUND(AVERAGE(Zinsswaps!AQ366:AQ449)+'iBoxx Extrapolation'!$I449,2)</f>
        <v>3.68</v>
      </c>
      <c r="AR449" s="13">
        <f>ROUND(AVERAGE(Zinsswaps!AR366:AR449)+'iBoxx Extrapolation'!$I449,2)</f>
        <v>3.66</v>
      </c>
      <c r="AS449" s="13">
        <f>ROUND(AVERAGE(Zinsswaps!AS366:AS449)+'iBoxx Extrapolation'!$I449,2)</f>
        <v>3.64</v>
      </c>
      <c r="AT449" s="13">
        <f>ROUND(AVERAGE(Zinsswaps!AT366:AT449)+'iBoxx Extrapolation'!$I449,2)</f>
        <v>3.62</v>
      </c>
      <c r="AU449" s="13">
        <f>ROUND(AVERAGE(Zinsswaps!AU366:AU449)+'iBoxx Extrapolation'!$I449,2)</f>
        <v>3.61</v>
      </c>
      <c r="AV449" s="13">
        <f>ROUND(AVERAGE(Zinsswaps!AV366:AV449)+'iBoxx Extrapolation'!$I449,2)</f>
        <v>3.59</v>
      </c>
      <c r="AW449" s="13">
        <f>ROUND(AVERAGE(Zinsswaps!AW366:AW449)+'iBoxx Extrapolation'!$I449,2)</f>
        <v>3.57</v>
      </c>
      <c r="AX449" s="13">
        <f>ROUND(AVERAGE(Zinsswaps!AX366:AX449)+'iBoxx Extrapolation'!$I449,2)</f>
        <v>3.56</v>
      </c>
      <c r="AY449" s="13">
        <f>ROUND(AVERAGE(Zinsswaps!AY366:AY449)+'iBoxx Extrapolation'!$I449,2)</f>
        <v>3.54</v>
      </c>
    </row>
    <row r="450" spans="1:51" s="16" customFormat="1" x14ac:dyDescent="0.2">
      <c r="A450" s="12">
        <v>50921</v>
      </c>
      <c r="B450" s="13">
        <f>ROUND(AVERAGE(Zinsswaps!B367:B450)+'iBoxx Extrapolation'!$I450,2)</f>
        <v>2.99</v>
      </c>
      <c r="C450" s="13">
        <f>ROUND(AVERAGE(Zinsswaps!C367:C450)+'iBoxx Extrapolation'!$I450,2)</f>
        <v>3</v>
      </c>
      <c r="D450" s="13">
        <f>ROUND(AVERAGE(Zinsswaps!D367:D450)+'iBoxx Extrapolation'!$I450,2)</f>
        <v>3.05</v>
      </c>
      <c r="E450" s="13">
        <f>ROUND(AVERAGE(Zinsswaps!E367:E450)+'iBoxx Extrapolation'!$I450,2)</f>
        <v>3.12</v>
      </c>
      <c r="F450" s="13">
        <f>ROUND(AVERAGE(Zinsswaps!F367:F450)+'iBoxx Extrapolation'!$I450,2)</f>
        <v>3.19</v>
      </c>
      <c r="G450" s="13">
        <f>ROUND(AVERAGE(Zinsswaps!G367:G450)+'iBoxx Extrapolation'!$I450,2)</f>
        <v>3.27</v>
      </c>
      <c r="H450" s="13">
        <f>ROUND(AVERAGE(Zinsswaps!H367:H450)+'iBoxx Extrapolation'!$I450,2)</f>
        <v>3.34</v>
      </c>
      <c r="I450" s="13">
        <f>ROUND(AVERAGE(Zinsswaps!I367:I450)+'iBoxx Extrapolation'!$I450,2)</f>
        <v>3.41</v>
      </c>
      <c r="J450" s="13">
        <f>ROUND(AVERAGE(Zinsswaps!J367:J450)+'iBoxx Extrapolation'!$I450,2)</f>
        <v>3.48</v>
      </c>
      <c r="K450" s="13">
        <f>ROUND(AVERAGE(Zinsswaps!K367:K450)+'iBoxx Extrapolation'!$I450,2)</f>
        <v>3.54</v>
      </c>
      <c r="L450" s="13">
        <f>ROUND(AVERAGE(Zinsswaps!L367:L450)+'iBoxx Extrapolation'!$I450,2)</f>
        <v>3.6</v>
      </c>
      <c r="M450" s="13">
        <f>ROUND(AVERAGE(Zinsswaps!M367:M450)+'iBoxx Extrapolation'!$I450,2)</f>
        <v>3.65</v>
      </c>
      <c r="N450" s="13">
        <f>ROUND(AVERAGE(Zinsswaps!N367:N450)+'iBoxx Extrapolation'!$I450,2)</f>
        <v>3.7</v>
      </c>
      <c r="O450" s="13">
        <f>ROUND(AVERAGE(Zinsswaps!O367:O450)+'iBoxx Extrapolation'!$I450,2)</f>
        <v>3.75</v>
      </c>
      <c r="P450" s="13">
        <f>ROUND(AVERAGE(Zinsswaps!P367:P450)+'iBoxx Extrapolation'!$I450,2)</f>
        <v>3.78</v>
      </c>
      <c r="Q450" s="13">
        <f>ROUND(AVERAGE(Zinsswaps!Q367:Q450)+'iBoxx Extrapolation'!$I450,2)</f>
        <v>3.81</v>
      </c>
      <c r="R450" s="13">
        <f>ROUND(AVERAGE(Zinsswaps!R367:R450)+'iBoxx Extrapolation'!$I450,2)</f>
        <v>3.83</v>
      </c>
      <c r="S450" s="13">
        <f>ROUND(AVERAGE(Zinsswaps!S367:S450)+'iBoxx Extrapolation'!$I450,2)</f>
        <v>3.85</v>
      </c>
      <c r="T450" s="13">
        <f>ROUND(AVERAGE(Zinsswaps!T367:T450)+'iBoxx Extrapolation'!$I450,2)</f>
        <v>3.87</v>
      </c>
      <c r="U450" s="13">
        <f>ROUND(AVERAGE(Zinsswaps!U367:U450)+'iBoxx Extrapolation'!$I450,2)</f>
        <v>3.89</v>
      </c>
      <c r="V450" s="13">
        <f>ROUND(AVERAGE(Zinsswaps!V367:V450)+'iBoxx Extrapolation'!$I450,2)</f>
        <v>3.89</v>
      </c>
      <c r="W450" s="13">
        <f>ROUND(AVERAGE(Zinsswaps!W367:W450)+'iBoxx Extrapolation'!$I450,2)</f>
        <v>3.89</v>
      </c>
      <c r="X450" s="13">
        <f>ROUND(AVERAGE(Zinsswaps!X367:X450)+'iBoxx Extrapolation'!$I450,2)</f>
        <v>3.89</v>
      </c>
      <c r="Y450" s="13">
        <f>ROUND(AVERAGE(Zinsswaps!Y367:Y450)+'iBoxx Extrapolation'!$I450,2)</f>
        <v>3.89</v>
      </c>
      <c r="Z450" s="13">
        <f>ROUND(AVERAGE(Zinsswaps!Z367:Z450)+'iBoxx Extrapolation'!$I450,2)</f>
        <v>3.89</v>
      </c>
      <c r="AA450" s="13">
        <f>ROUND(AVERAGE(Zinsswaps!AA367:AA450)+'iBoxx Extrapolation'!$I450,2)</f>
        <v>3.88</v>
      </c>
      <c r="AB450" s="13">
        <f>ROUND(AVERAGE(Zinsswaps!AB367:AB450)+'iBoxx Extrapolation'!$I450,2)</f>
        <v>3.88</v>
      </c>
      <c r="AC450" s="13">
        <f>ROUND(AVERAGE(Zinsswaps!AC367:AC450)+'iBoxx Extrapolation'!$I450,2)</f>
        <v>3.87</v>
      </c>
      <c r="AD450" s="13">
        <f>ROUND(AVERAGE(Zinsswaps!AD367:AD450)+'iBoxx Extrapolation'!$I450,2)</f>
        <v>3.86</v>
      </c>
      <c r="AE450" s="13">
        <f>ROUND(AVERAGE(Zinsswaps!AE367:AE450)+'iBoxx Extrapolation'!$I450,2)</f>
        <v>3.86</v>
      </c>
      <c r="AF450" s="13">
        <f>ROUND(AVERAGE(Zinsswaps!AF367:AF450)+'iBoxx Extrapolation'!$I450,2)</f>
        <v>3.84</v>
      </c>
      <c r="AG450" s="13">
        <f>ROUND(AVERAGE(Zinsswaps!AG367:AG450)+'iBoxx Extrapolation'!$I450,2)</f>
        <v>3.82</v>
      </c>
      <c r="AH450" s="13">
        <f>ROUND(AVERAGE(Zinsswaps!AH367:AH450)+'iBoxx Extrapolation'!$I450,2)</f>
        <v>3.81</v>
      </c>
      <c r="AI450" s="13">
        <f>ROUND(AVERAGE(Zinsswaps!AI367:AI450)+'iBoxx Extrapolation'!$I450,2)</f>
        <v>3.79</v>
      </c>
      <c r="AJ450" s="13">
        <f>ROUND(AVERAGE(Zinsswaps!AJ367:AJ450)+'iBoxx Extrapolation'!$I450,2)</f>
        <v>3.78</v>
      </c>
      <c r="AK450" s="13">
        <f>ROUND(AVERAGE(Zinsswaps!AK367:AK450)+'iBoxx Extrapolation'!$I450,2)</f>
        <v>3.77</v>
      </c>
      <c r="AL450" s="13">
        <f>ROUND(AVERAGE(Zinsswaps!AL367:AL450)+'iBoxx Extrapolation'!$I450,2)</f>
        <v>3.76</v>
      </c>
      <c r="AM450" s="13">
        <f>ROUND(AVERAGE(Zinsswaps!AM367:AM450)+'iBoxx Extrapolation'!$I450,2)</f>
        <v>3.75</v>
      </c>
      <c r="AN450" s="13">
        <f>ROUND(AVERAGE(Zinsswaps!AN367:AN450)+'iBoxx Extrapolation'!$I450,2)</f>
        <v>3.74</v>
      </c>
      <c r="AO450" s="13">
        <f>ROUND(AVERAGE(Zinsswaps!AO367:AO450)+'iBoxx Extrapolation'!$I450,2)</f>
        <v>3.73</v>
      </c>
      <c r="AP450" s="13">
        <f>ROUND(AVERAGE(Zinsswaps!AP367:AP450)+'iBoxx Extrapolation'!$I450,2)</f>
        <v>3.7</v>
      </c>
      <c r="AQ450" s="13">
        <f>ROUND(AVERAGE(Zinsswaps!AQ367:AQ450)+'iBoxx Extrapolation'!$I450,2)</f>
        <v>3.68</v>
      </c>
      <c r="AR450" s="13">
        <f>ROUND(AVERAGE(Zinsswaps!AR367:AR450)+'iBoxx Extrapolation'!$I450,2)</f>
        <v>3.66</v>
      </c>
      <c r="AS450" s="13">
        <f>ROUND(AVERAGE(Zinsswaps!AS367:AS450)+'iBoxx Extrapolation'!$I450,2)</f>
        <v>3.64</v>
      </c>
      <c r="AT450" s="13">
        <f>ROUND(AVERAGE(Zinsswaps!AT367:AT450)+'iBoxx Extrapolation'!$I450,2)</f>
        <v>3.62</v>
      </c>
      <c r="AU450" s="13">
        <f>ROUND(AVERAGE(Zinsswaps!AU367:AU450)+'iBoxx Extrapolation'!$I450,2)</f>
        <v>3.61</v>
      </c>
      <c r="AV450" s="13">
        <f>ROUND(AVERAGE(Zinsswaps!AV367:AV450)+'iBoxx Extrapolation'!$I450,2)</f>
        <v>3.59</v>
      </c>
      <c r="AW450" s="13">
        <f>ROUND(AVERAGE(Zinsswaps!AW367:AW450)+'iBoxx Extrapolation'!$I450,2)</f>
        <v>3.57</v>
      </c>
      <c r="AX450" s="13">
        <f>ROUND(AVERAGE(Zinsswaps!AX367:AX450)+'iBoxx Extrapolation'!$I450,2)</f>
        <v>3.56</v>
      </c>
      <c r="AY450" s="13">
        <f>ROUND(AVERAGE(Zinsswaps!AY367:AY450)+'iBoxx Extrapolation'!$I450,2)</f>
        <v>3.54</v>
      </c>
    </row>
    <row r="451" spans="1:51" s="16" customFormat="1" x14ac:dyDescent="0.2">
      <c r="A451" s="12">
        <v>50951</v>
      </c>
      <c r="B451" s="13">
        <f>ROUND(AVERAGE(Zinsswaps!B368:B451)+'iBoxx Extrapolation'!$I451,2)</f>
        <v>2.99</v>
      </c>
      <c r="C451" s="13">
        <f>ROUND(AVERAGE(Zinsswaps!C368:C451)+'iBoxx Extrapolation'!$I451,2)</f>
        <v>3</v>
      </c>
      <c r="D451" s="13">
        <f>ROUND(AVERAGE(Zinsswaps!D368:D451)+'iBoxx Extrapolation'!$I451,2)</f>
        <v>3.05</v>
      </c>
      <c r="E451" s="13">
        <f>ROUND(AVERAGE(Zinsswaps!E368:E451)+'iBoxx Extrapolation'!$I451,2)</f>
        <v>3.12</v>
      </c>
      <c r="F451" s="13">
        <f>ROUND(AVERAGE(Zinsswaps!F368:F451)+'iBoxx Extrapolation'!$I451,2)</f>
        <v>3.19</v>
      </c>
      <c r="G451" s="13">
        <f>ROUND(AVERAGE(Zinsswaps!G368:G451)+'iBoxx Extrapolation'!$I451,2)</f>
        <v>3.27</v>
      </c>
      <c r="H451" s="13">
        <f>ROUND(AVERAGE(Zinsswaps!H368:H451)+'iBoxx Extrapolation'!$I451,2)</f>
        <v>3.34</v>
      </c>
      <c r="I451" s="13">
        <f>ROUND(AVERAGE(Zinsswaps!I368:I451)+'iBoxx Extrapolation'!$I451,2)</f>
        <v>3.41</v>
      </c>
      <c r="J451" s="13">
        <f>ROUND(AVERAGE(Zinsswaps!J368:J451)+'iBoxx Extrapolation'!$I451,2)</f>
        <v>3.48</v>
      </c>
      <c r="K451" s="13">
        <f>ROUND(AVERAGE(Zinsswaps!K368:K451)+'iBoxx Extrapolation'!$I451,2)</f>
        <v>3.54</v>
      </c>
      <c r="L451" s="13">
        <f>ROUND(AVERAGE(Zinsswaps!L368:L451)+'iBoxx Extrapolation'!$I451,2)</f>
        <v>3.6</v>
      </c>
      <c r="M451" s="13">
        <f>ROUND(AVERAGE(Zinsswaps!M368:M451)+'iBoxx Extrapolation'!$I451,2)</f>
        <v>3.65</v>
      </c>
      <c r="N451" s="13">
        <f>ROUND(AVERAGE(Zinsswaps!N368:N451)+'iBoxx Extrapolation'!$I451,2)</f>
        <v>3.7</v>
      </c>
      <c r="O451" s="13">
        <f>ROUND(AVERAGE(Zinsswaps!O368:O451)+'iBoxx Extrapolation'!$I451,2)</f>
        <v>3.75</v>
      </c>
      <c r="P451" s="13">
        <f>ROUND(AVERAGE(Zinsswaps!P368:P451)+'iBoxx Extrapolation'!$I451,2)</f>
        <v>3.78</v>
      </c>
      <c r="Q451" s="13">
        <f>ROUND(AVERAGE(Zinsswaps!Q368:Q451)+'iBoxx Extrapolation'!$I451,2)</f>
        <v>3.81</v>
      </c>
      <c r="R451" s="13">
        <f>ROUND(AVERAGE(Zinsswaps!R368:R451)+'iBoxx Extrapolation'!$I451,2)</f>
        <v>3.83</v>
      </c>
      <c r="S451" s="13">
        <f>ROUND(AVERAGE(Zinsswaps!S368:S451)+'iBoxx Extrapolation'!$I451,2)</f>
        <v>3.85</v>
      </c>
      <c r="T451" s="13">
        <f>ROUND(AVERAGE(Zinsswaps!T368:T451)+'iBoxx Extrapolation'!$I451,2)</f>
        <v>3.87</v>
      </c>
      <c r="U451" s="13">
        <f>ROUND(AVERAGE(Zinsswaps!U368:U451)+'iBoxx Extrapolation'!$I451,2)</f>
        <v>3.89</v>
      </c>
      <c r="V451" s="13">
        <f>ROUND(AVERAGE(Zinsswaps!V368:V451)+'iBoxx Extrapolation'!$I451,2)</f>
        <v>3.89</v>
      </c>
      <c r="W451" s="13">
        <f>ROUND(AVERAGE(Zinsswaps!W368:W451)+'iBoxx Extrapolation'!$I451,2)</f>
        <v>3.89</v>
      </c>
      <c r="X451" s="13">
        <f>ROUND(AVERAGE(Zinsswaps!X368:X451)+'iBoxx Extrapolation'!$I451,2)</f>
        <v>3.89</v>
      </c>
      <c r="Y451" s="13">
        <f>ROUND(AVERAGE(Zinsswaps!Y368:Y451)+'iBoxx Extrapolation'!$I451,2)</f>
        <v>3.89</v>
      </c>
      <c r="Z451" s="13">
        <f>ROUND(AVERAGE(Zinsswaps!Z368:Z451)+'iBoxx Extrapolation'!$I451,2)</f>
        <v>3.89</v>
      </c>
      <c r="AA451" s="13">
        <f>ROUND(AVERAGE(Zinsswaps!AA368:AA451)+'iBoxx Extrapolation'!$I451,2)</f>
        <v>3.88</v>
      </c>
      <c r="AB451" s="13">
        <f>ROUND(AVERAGE(Zinsswaps!AB368:AB451)+'iBoxx Extrapolation'!$I451,2)</f>
        <v>3.88</v>
      </c>
      <c r="AC451" s="13">
        <f>ROUND(AVERAGE(Zinsswaps!AC368:AC451)+'iBoxx Extrapolation'!$I451,2)</f>
        <v>3.87</v>
      </c>
      <c r="AD451" s="13">
        <f>ROUND(AVERAGE(Zinsswaps!AD368:AD451)+'iBoxx Extrapolation'!$I451,2)</f>
        <v>3.86</v>
      </c>
      <c r="AE451" s="13">
        <f>ROUND(AVERAGE(Zinsswaps!AE368:AE451)+'iBoxx Extrapolation'!$I451,2)</f>
        <v>3.86</v>
      </c>
      <c r="AF451" s="13">
        <f>ROUND(AVERAGE(Zinsswaps!AF368:AF451)+'iBoxx Extrapolation'!$I451,2)</f>
        <v>3.84</v>
      </c>
      <c r="AG451" s="13">
        <f>ROUND(AVERAGE(Zinsswaps!AG368:AG451)+'iBoxx Extrapolation'!$I451,2)</f>
        <v>3.82</v>
      </c>
      <c r="AH451" s="13">
        <f>ROUND(AVERAGE(Zinsswaps!AH368:AH451)+'iBoxx Extrapolation'!$I451,2)</f>
        <v>3.81</v>
      </c>
      <c r="AI451" s="13">
        <f>ROUND(AVERAGE(Zinsswaps!AI368:AI451)+'iBoxx Extrapolation'!$I451,2)</f>
        <v>3.79</v>
      </c>
      <c r="AJ451" s="13">
        <f>ROUND(AVERAGE(Zinsswaps!AJ368:AJ451)+'iBoxx Extrapolation'!$I451,2)</f>
        <v>3.78</v>
      </c>
      <c r="AK451" s="13">
        <f>ROUND(AVERAGE(Zinsswaps!AK368:AK451)+'iBoxx Extrapolation'!$I451,2)</f>
        <v>3.77</v>
      </c>
      <c r="AL451" s="13">
        <f>ROUND(AVERAGE(Zinsswaps!AL368:AL451)+'iBoxx Extrapolation'!$I451,2)</f>
        <v>3.76</v>
      </c>
      <c r="AM451" s="13">
        <f>ROUND(AVERAGE(Zinsswaps!AM368:AM451)+'iBoxx Extrapolation'!$I451,2)</f>
        <v>3.75</v>
      </c>
      <c r="AN451" s="13">
        <f>ROUND(AVERAGE(Zinsswaps!AN368:AN451)+'iBoxx Extrapolation'!$I451,2)</f>
        <v>3.74</v>
      </c>
      <c r="AO451" s="13">
        <f>ROUND(AVERAGE(Zinsswaps!AO368:AO451)+'iBoxx Extrapolation'!$I451,2)</f>
        <v>3.73</v>
      </c>
      <c r="AP451" s="13">
        <f>ROUND(AVERAGE(Zinsswaps!AP368:AP451)+'iBoxx Extrapolation'!$I451,2)</f>
        <v>3.7</v>
      </c>
      <c r="AQ451" s="13">
        <f>ROUND(AVERAGE(Zinsswaps!AQ368:AQ451)+'iBoxx Extrapolation'!$I451,2)</f>
        <v>3.68</v>
      </c>
      <c r="AR451" s="13">
        <f>ROUND(AVERAGE(Zinsswaps!AR368:AR451)+'iBoxx Extrapolation'!$I451,2)</f>
        <v>3.66</v>
      </c>
      <c r="AS451" s="13">
        <f>ROUND(AVERAGE(Zinsswaps!AS368:AS451)+'iBoxx Extrapolation'!$I451,2)</f>
        <v>3.64</v>
      </c>
      <c r="AT451" s="13">
        <f>ROUND(AVERAGE(Zinsswaps!AT368:AT451)+'iBoxx Extrapolation'!$I451,2)</f>
        <v>3.62</v>
      </c>
      <c r="AU451" s="13">
        <f>ROUND(AVERAGE(Zinsswaps!AU368:AU451)+'iBoxx Extrapolation'!$I451,2)</f>
        <v>3.61</v>
      </c>
      <c r="AV451" s="13">
        <f>ROUND(AVERAGE(Zinsswaps!AV368:AV451)+'iBoxx Extrapolation'!$I451,2)</f>
        <v>3.59</v>
      </c>
      <c r="AW451" s="13">
        <f>ROUND(AVERAGE(Zinsswaps!AW368:AW451)+'iBoxx Extrapolation'!$I451,2)</f>
        <v>3.57</v>
      </c>
      <c r="AX451" s="13">
        <f>ROUND(AVERAGE(Zinsswaps!AX368:AX451)+'iBoxx Extrapolation'!$I451,2)</f>
        <v>3.56</v>
      </c>
      <c r="AY451" s="13">
        <f>ROUND(AVERAGE(Zinsswaps!AY368:AY451)+'iBoxx Extrapolation'!$I451,2)</f>
        <v>3.54</v>
      </c>
    </row>
    <row r="452" spans="1:51" s="16" customFormat="1" x14ac:dyDescent="0.2">
      <c r="A452" s="12">
        <v>50982</v>
      </c>
      <c r="B452" s="13">
        <f>ROUND(AVERAGE(Zinsswaps!B369:B452)+'iBoxx Extrapolation'!$I452,2)</f>
        <v>2.99</v>
      </c>
      <c r="C452" s="13">
        <f>ROUND(AVERAGE(Zinsswaps!C369:C452)+'iBoxx Extrapolation'!$I452,2)</f>
        <v>3</v>
      </c>
      <c r="D452" s="13">
        <f>ROUND(AVERAGE(Zinsswaps!D369:D452)+'iBoxx Extrapolation'!$I452,2)</f>
        <v>3.05</v>
      </c>
      <c r="E452" s="13">
        <f>ROUND(AVERAGE(Zinsswaps!E369:E452)+'iBoxx Extrapolation'!$I452,2)</f>
        <v>3.12</v>
      </c>
      <c r="F452" s="13">
        <f>ROUND(AVERAGE(Zinsswaps!F369:F452)+'iBoxx Extrapolation'!$I452,2)</f>
        <v>3.19</v>
      </c>
      <c r="G452" s="13">
        <f>ROUND(AVERAGE(Zinsswaps!G369:G452)+'iBoxx Extrapolation'!$I452,2)</f>
        <v>3.27</v>
      </c>
      <c r="H452" s="13">
        <f>ROUND(AVERAGE(Zinsswaps!H369:H452)+'iBoxx Extrapolation'!$I452,2)</f>
        <v>3.34</v>
      </c>
      <c r="I452" s="13">
        <f>ROUND(AVERAGE(Zinsswaps!I369:I452)+'iBoxx Extrapolation'!$I452,2)</f>
        <v>3.41</v>
      </c>
      <c r="J452" s="13">
        <f>ROUND(AVERAGE(Zinsswaps!J369:J452)+'iBoxx Extrapolation'!$I452,2)</f>
        <v>3.48</v>
      </c>
      <c r="K452" s="13">
        <f>ROUND(AVERAGE(Zinsswaps!K369:K452)+'iBoxx Extrapolation'!$I452,2)</f>
        <v>3.54</v>
      </c>
      <c r="L452" s="13">
        <f>ROUND(AVERAGE(Zinsswaps!L369:L452)+'iBoxx Extrapolation'!$I452,2)</f>
        <v>3.6</v>
      </c>
      <c r="M452" s="13">
        <f>ROUND(AVERAGE(Zinsswaps!M369:M452)+'iBoxx Extrapolation'!$I452,2)</f>
        <v>3.65</v>
      </c>
      <c r="N452" s="13">
        <f>ROUND(AVERAGE(Zinsswaps!N369:N452)+'iBoxx Extrapolation'!$I452,2)</f>
        <v>3.7</v>
      </c>
      <c r="O452" s="13">
        <f>ROUND(AVERAGE(Zinsswaps!O369:O452)+'iBoxx Extrapolation'!$I452,2)</f>
        <v>3.75</v>
      </c>
      <c r="P452" s="13">
        <f>ROUND(AVERAGE(Zinsswaps!P369:P452)+'iBoxx Extrapolation'!$I452,2)</f>
        <v>3.78</v>
      </c>
      <c r="Q452" s="13">
        <f>ROUND(AVERAGE(Zinsswaps!Q369:Q452)+'iBoxx Extrapolation'!$I452,2)</f>
        <v>3.81</v>
      </c>
      <c r="R452" s="13">
        <f>ROUND(AVERAGE(Zinsswaps!R369:R452)+'iBoxx Extrapolation'!$I452,2)</f>
        <v>3.83</v>
      </c>
      <c r="S452" s="13">
        <f>ROUND(AVERAGE(Zinsswaps!S369:S452)+'iBoxx Extrapolation'!$I452,2)</f>
        <v>3.85</v>
      </c>
      <c r="T452" s="13">
        <f>ROUND(AVERAGE(Zinsswaps!T369:T452)+'iBoxx Extrapolation'!$I452,2)</f>
        <v>3.87</v>
      </c>
      <c r="U452" s="13">
        <f>ROUND(AVERAGE(Zinsswaps!U369:U452)+'iBoxx Extrapolation'!$I452,2)</f>
        <v>3.89</v>
      </c>
      <c r="V452" s="13">
        <f>ROUND(AVERAGE(Zinsswaps!V369:V452)+'iBoxx Extrapolation'!$I452,2)</f>
        <v>3.89</v>
      </c>
      <c r="W452" s="13">
        <f>ROUND(AVERAGE(Zinsswaps!W369:W452)+'iBoxx Extrapolation'!$I452,2)</f>
        <v>3.89</v>
      </c>
      <c r="X452" s="13">
        <f>ROUND(AVERAGE(Zinsswaps!X369:X452)+'iBoxx Extrapolation'!$I452,2)</f>
        <v>3.89</v>
      </c>
      <c r="Y452" s="13">
        <f>ROUND(AVERAGE(Zinsswaps!Y369:Y452)+'iBoxx Extrapolation'!$I452,2)</f>
        <v>3.89</v>
      </c>
      <c r="Z452" s="13">
        <f>ROUND(AVERAGE(Zinsswaps!Z369:Z452)+'iBoxx Extrapolation'!$I452,2)</f>
        <v>3.89</v>
      </c>
      <c r="AA452" s="13">
        <f>ROUND(AVERAGE(Zinsswaps!AA369:AA452)+'iBoxx Extrapolation'!$I452,2)</f>
        <v>3.88</v>
      </c>
      <c r="AB452" s="13">
        <f>ROUND(AVERAGE(Zinsswaps!AB369:AB452)+'iBoxx Extrapolation'!$I452,2)</f>
        <v>3.88</v>
      </c>
      <c r="AC452" s="13">
        <f>ROUND(AVERAGE(Zinsswaps!AC369:AC452)+'iBoxx Extrapolation'!$I452,2)</f>
        <v>3.87</v>
      </c>
      <c r="AD452" s="13">
        <f>ROUND(AVERAGE(Zinsswaps!AD369:AD452)+'iBoxx Extrapolation'!$I452,2)</f>
        <v>3.86</v>
      </c>
      <c r="AE452" s="13">
        <f>ROUND(AVERAGE(Zinsswaps!AE369:AE452)+'iBoxx Extrapolation'!$I452,2)</f>
        <v>3.86</v>
      </c>
      <c r="AF452" s="13">
        <f>ROUND(AVERAGE(Zinsswaps!AF369:AF452)+'iBoxx Extrapolation'!$I452,2)</f>
        <v>3.84</v>
      </c>
      <c r="AG452" s="13">
        <f>ROUND(AVERAGE(Zinsswaps!AG369:AG452)+'iBoxx Extrapolation'!$I452,2)</f>
        <v>3.82</v>
      </c>
      <c r="AH452" s="13">
        <f>ROUND(AVERAGE(Zinsswaps!AH369:AH452)+'iBoxx Extrapolation'!$I452,2)</f>
        <v>3.81</v>
      </c>
      <c r="AI452" s="13">
        <f>ROUND(AVERAGE(Zinsswaps!AI369:AI452)+'iBoxx Extrapolation'!$I452,2)</f>
        <v>3.79</v>
      </c>
      <c r="AJ452" s="13">
        <f>ROUND(AVERAGE(Zinsswaps!AJ369:AJ452)+'iBoxx Extrapolation'!$I452,2)</f>
        <v>3.78</v>
      </c>
      <c r="AK452" s="13">
        <f>ROUND(AVERAGE(Zinsswaps!AK369:AK452)+'iBoxx Extrapolation'!$I452,2)</f>
        <v>3.77</v>
      </c>
      <c r="AL452" s="13">
        <f>ROUND(AVERAGE(Zinsswaps!AL369:AL452)+'iBoxx Extrapolation'!$I452,2)</f>
        <v>3.76</v>
      </c>
      <c r="AM452" s="13">
        <f>ROUND(AVERAGE(Zinsswaps!AM369:AM452)+'iBoxx Extrapolation'!$I452,2)</f>
        <v>3.75</v>
      </c>
      <c r="AN452" s="13">
        <f>ROUND(AVERAGE(Zinsswaps!AN369:AN452)+'iBoxx Extrapolation'!$I452,2)</f>
        <v>3.74</v>
      </c>
      <c r="AO452" s="13">
        <f>ROUND(AVERAGE(Zinsswaps!AO369:AO452)+'iBoxx Extrapolation'!$I452,2)</f>
        <v>3.73</v>
      </c>
      <c r="AP452" s="13">
        <f>ROUND(AVERAGE(Zinsswaps!AP369:AP452)+'iBoxx Extrapolation'!$I452,2)</f>
        <v>3.7</v>
      </c>
      <c r="AQ452" s="13">
        <f>ROUND(AVERAGE(Zinsswaps!AQ369:AQ452)+'iBoxx Extrapolation'!$I452,2)</f>
        <v>3.68</v>
      </c>
      <c r="AR452" s="13">
        <f>ROUND(AVERAGE(Zinsswaps!AR369:AR452)+'iBoxx Extrapolation'!$I452,2)</f>
        <v>3.66</v>
      </c>
      <c r="AS452" s="13">
        <f>ROUND(AVERAGE(Zinsswaps!AS369:AS452)+'iBoxx Extrapolation'!$I452,2)</f>
        <v>3.64</v>
      </c>
      <c r="AT452" s="13">
        <f>ROUND(AVERAGE(Zinsswaps!AT369:AT452)+'iBoxx Extrapolation'!$I452,2)</f>
        <v>3.62</v>
      </c>
      <c r="AU452" s="13">
        <f>ROUND(AVERAGE(Zinsswaps!AU369:AU452)+'iBoxx Extrapolation'!$I452,2)</f>
        <v>3.61</v>
      </c>
      <c r="AV452" s="13">
        <f>ROUND(AVERAGE(Zinsswaps!AV369:AV452)+'iBoxx Extrapolation'!$I452,2)</f>
        <v>3.59</v>
      </c>
      <c r="AW452" s="13">
        <f>ROUND(AVERAGE(Zinsswaps!AW369:AW452)+'iBoxx Extrapolation'!$I452,2)</f>
        <v>3.57</v>
      </c>
      <c r="AX452" s="13">
        <f>ROUND(AVERAGE(Zinsswaps!AX369:AX452)+'iBoxx Extrapolation'!$I452,2)</f>
        <v>3.56</v>
      </c>
      <c r="AY452" s="13">
        <f>ROUND(AVERAGE(Zinsswaps!AY369:AY452)+'iBoxx Extrapolation'!$I452,2)</f>
        <v>3.54</v>
      </c>
    </row>
    <row r="453" spans="1:51" s="16" customFormat="1" x14ac:dyDescent="0.2">
      <c r="A453" s="12">
        <v>51013</v>
      </c>
      <c r="B453" s="13">
        <f>ROUND(AVERAGE(Zinsswaps!B370:B453)+'iBoxx Extrapolation'!$I453,2)</f>
        <v>2.99</v>
      </c>
      <c r="C453" s="13">
        <f>ROUND(AVERAGE(Zinsswaps!C370:C453)+'iBoxx Extrapolation'!$I453,2)</f>
        <v>3</v>
      </c>
      <c r="D453" s="13">
        <f>ROUND(AVERAGE(Zinsswaps!D370:D453)+'iBoxx Extrapolation'!$I453,2)</f>
        <v>3.05</v>
      </c>
      <c r="E453" s="13">
        <f>ROUND(AVERAGE(Zinsswaps!E370:E453)+'iBoxx Extrapolation'!$I453,2)</f>
        <v>3.12</v>
      </c>
      <c r="F453" s="13">
        <f>ROUND(AVERAGE(Zinsswaps!F370:F453)+'iBoxx Extrapolation'!$I453,2)</f>
        <v>3.19</v>
      </c>
      <c r="G453" s="13">
        <f>ROUND(AVERAGE(Zinsswaps!G370:G453)+'iBoxx Extrapolation'!$I453,2)</f>
        <v>3.27</v>
      </c>
      <c r="H453" s="13">
        <f>ROUND(AVERAGE(Zinsswaps!H370:H453)+'iBoxx Extrapolation'!$I453,2)</f>
        <v>3.34</v>
      </c>
      <c r="I453" s="13">
        <f>ROUND(AVERAGE(Zinsswaps!I370:I453)+'iBoxx Extrapolation'!$I453,2)</f>
        <v>3.41</v>
      </c>
      <c r="J453" s="13">
        <f>ROUND(AVERAGE(Zinsswaps!J370:J453)+'iBoxx Extrapolation'!$I453,2)</f>
        <v>3.48</v>
      </c>
      <c r="K453" s="13">
        <f>ROUND(AVERAGE(Zinsswaps!K370:K453)+'iBoxx Extrapolation'!$I453,2)</f>
        <v>3.54</v>
      </c>
      <c r="L453" s="13">
        <f>ROUND(AVERAGE(Zinsswaps!L370:L453)+'iBoxx Extrapolation'!$I453,2)</f>
        <v>3.6</v>
      </c>
      <c r="M453" s="13">
        <f>ROUND(AVERAGE(Zinsswaps!M370:M453)+'iBoxx Extrapolation'!$I453,2)</f>
        <v>3.65</v>
      </c>
      <c r="N453" s="13">
        <f>ROUND(AVERAGE(Zinsswaps!N370:N453)+'iBoxx Extrapolation'!$I453,2)</f>
        <v>3.7</v>
      </c>
      <c r="O453" s="13">
        <f>ROUND(AVERAGE(Zinsswaps!O370:O453)+'iBoxx Extrapolation'!$I453,2)</f>
        <v>3.75</v>
      </c>
      <c r="P453" s="13">
        <f>ROUND(AVERAGE(Zinsswaps!P370:P453)+'iBoxx Extrapolation'!$I453,2)</f>
        <v>3.78</v>
      </c>
      <c r="Q453" s="13">
        <f>ROUND(AVERAGE(Zinsswaps!Q370:Q453)+'iBoxx Extrapolation'!$I453,2)</f>
        <v>3.81</v>
      </c>
      <c r="R453" s="13">
        <f>ROUND(AVERAGE(Zinsswaps!R370:R453)+'iBoxx Extrapolation'!$I453,2)</f>
        <v>3.83</v>
      </c>
      <c r="S453" s="13">
        <f>ROUND(AVERAGE(Zinsswaps!S370:S453)+'iBoxx Extrapolation'!$I453,2)</f>
        <v>3.85</v>
      </c>
      <c r="T453" s="13">
        <f>ROUND(AVERAGE(Zinsswaps!T370:T453)+'iBoxx Extrapolation'!$I453,2)</f>
        <v>3.87</v>
      </c>
      <c r="U453" s="13">
        <f>ROUND(AVERAGE(Zinsswaps!U370:U453)+'iBoxx Extrapolation'!$I453,2)</f>
        <v>3.89</v>
      </c>
      <c r="V453" s="13">
        <f>ROUND(AVERAGE(Zinsswaps!V370:V453)+'iBoxx Extrapolation'!$I453,2)</f>
        <v>3.89</v>
      </c>
      <c r="W453" s="13">
        <f>ROUND(AVERAGE(Zinsswaps!W370:W453)+'iBoxx Extrapolation'!$I453,2)</f>
        <v>3.89</v>
      </c>
      <c r="X453" s="13">
        <f>ROUND(AVERAGE(Zinsswaps!X370:X453)+'iBoxx Extrapolation'!$I453,2)</f>
        <v>3.89</v>
      </c>
      <c r="Y453" s="13">
        <f>ROUND(AVERAGE(Zinsswaps!Y370:Y453)+'iBoxx Extrapolation'!$I453,2)</f>
        <v>3.89</v>
      </c>
      <c r="Z453" s="13">
        <f>ROUND(AVERAGE(Zinsswaps!Z370:Z453)+'iBoxx Extrapolation'!$I453,2)</f>
        <v>3.89</v>
      </c>
      <c r="AA453" s="13">
        <f>ROUND(AVERAGE(Zinsswaps!AA370:AA453)+'iBoxx Extrapolation'!$I453,2)</f>
        <v>3.88</v>
      </c>
      <c r="AB453" s="13">
        <f>ROUND(AVERAGE(Zinsswaps!AB370:AB453)+'iBoxx Extrapolation'!$I453,2)</f>
        <v>3.88</v>
      </c>
      <c r="AC453" s="13">
        <f>ROUND(AVERAGE(Zinsswaps!AC370:AC453)+'iBoxx Extrapolation'!$I453,2)</f>
        <v>3.87</v>
      </c>
      <c r="AD453" s="13">
        <f>ROUND(AVERAGE(Zinsswaps!AD370:AD453)+'iBoxx Extrapolation'!$I453,2)</f>
        <v>3.86</v>
      </c>
      <c r="AE453" s="13">
        <f>ROUND(AVERAGE(Zinsswaps!AE370:AE453)+'iBoxx Extrapolation'!$I453,2)</f>
        <v>3.86</v>
      </c>
      <c r="AF453" s="13">
        <f>ROUND(AVERAGE(Zinsswaps!AF370:AF453)+'iBoxx Extrapolation'!$I453,2)</f>
        <v>3.84</v>
      </c>
      <c r="AG453" s="13">
        <f>ROUND(AVERAGE(Zinsswaps!AG370:AG453)+'iBoxx Extrapolation'!$I453,2)</f>
        <v>3.82</v>
      </c>
      <c r="AH453" s="13">
        <f>ROUND(AVERAGE(Zinsswaps!AH370:AH453)+'iBoxx Extrapolation'!$I453,2)</f>
        <v>3.81</v>
      </c>
      <c r="AI453" s="13">
        <f>ROUND(AVERAGE(Zinsswaps!AI370:AI453)+'iBoxx Extrapolation'!$I453,2)</f>
        <v>3.79</v>
      </c>
      <c r="AJ453" s="13">
        <f>ROUND(AVERAGE(Zinsswaps!AJ370:AJ453)+'iBoxx Extrapolation'!$I453,2)</f>
        <v>3.78</v>
      </c>
      <c r="AK453" s="13">
        <f>ROUND(AVERAGE(Zinsswaps!AK370:AK453)+'iBoxx Extrapolation'!$I453,2)</f>
        <v>3.77</v>
      </c>
      <c r="AL453" s="13">
        <f>ROUND(AVERAGE(Zinsswaps!AL370:AL453)+'iBoxx Extrapolation'!$I453,2)</f>
        <v>3.76</v>
      </c>
      <c r="AM453" s="13">
        <f>ROUND(AVERAGE(Zinsswaps!AM370:AM453)+'iBoxx Extrapolation'!$I453,2)</f>
        <v>3.75</v>
      </c>
      <c r="AN453" s="13">
        <f>ROUND(AVERAGE(Zinsswaps!AN370:AN453)+'iBoxx Extrapolation'!$I453,2)</f>
        <v>3.74</v>
      </c>
      <c r="AO453" s="13">
        <f>ROUND(AVERAGE(Zinsswaps!AO370:AO453)+'iBoxx Extrapolation'!$I453,2)</f>
        <v>3.73</v>
      </c>
      <c r="AP453" s="13">
        <f>ROUND(AVERAGE(Zinsswaps!AP370:AP453)+'iBoxx Extrapolation'!$I453,2)</f>
        <v>3.7</v>
      </c>
      <c r="AQ453" s="13">
        <f>ROUND(AVERAGE(Zinsswaps!AQ370:AQ453)+'iBoxx Extrapolation'!$I453,2)</f>
        <v>3.68</v>
      </c>
      <c r="AR453" s="13">
        <f>ROUND(AVERAGE(Zinsswaps!AR370:AR453)+'iBoxx Extrapolation'!$I453,2)</f>
        <v>3.66</v>
      </c>
      <c r="AS453" s="13">
        <f>ROUND(AVERAGE(Zinsswaps!AS370:AS453)+'iBoxx Extrapolation'!$I453,2)</f>
        <v>3.64</v>
      </c>
      <c r="AT453" s="13">
        <f>ROUND(AVERAGE(Zinsswaps!AT370:AT453)+'iBoxx Extrapolation'!$I453,2)</f>
        <v>3.62</v>
      </c>
      <c r="AU453" s="13">
        <f>ROUND(AVERAGE(Zinsswaps!AU370:AU453)+'iBoxx Extrapolation'!$I453,2)</f>
        <v>3.61</v>
      </c>
      <c r="AV453" s="13">
        <f>ROUND(AVERAGE(Zinsswaps!AV370:AV453)+'iBoxx Extrapolation'!$I453,2)</f>
        <v>3.59</v>
      </c>
      <c r="AW453" s="13">
        <f>ROUND(AVERAGE(Zinsswaps!AW370:AW453)+'iBoxx Extrapolation'!$I453,2)</f>
        <v>3.57</v>
      </c>
      <c r="AX453" s="13">
        <f>ROUND(AVERAGE(Zinsswaps!AX370:AX453)+'iBoxx Extrapolation'!$I453,2)</f>
        <v>3.56</v>
      </c>
      <c r="AY453" s="13">
        <f>ROUND(AVERAGE(Zinsswaps!AY370:AY453)+'iBoxx Extrapolation'!$I453,2)</f>
        <v>3.54</v>
      </c>
    </row>
    <row r="454" spans="1:51" s="16" customFormat="1" x14ac:dyDescent="0.2">
      <c r="A454" s="12">
        <v>51043</v>
      </c>
      <c r="B454" s="13">
        <f>ROUND(AVERAGE(Zinsswaps!B371:B454)+'iBoxx Extrapolation'!$I454,2)</f>
        <v>2.99</v>
      </c>
      <c r="C454" s="13">
        <f>ROUND(AVERAGE(Zinsswaps!C371:C454)+'iBoxx Extrapolation'!$I454,2)</f>
        <v>3</v>
      </c>
      <c r="D454" s="13">
        <f>ROUND(AVERAGE(Zinsswaps!D371:D454)+'iBoxx Extrapolation'!$I454,2)</f>
        <v>3.05</v>
      </c>
      <c r="E454" s="13">
        <f>ROUND(AVERAGE(Zinsswaps!E371:E454)+'iBoxx Extrapolation'!$I454,2)</f>
        <v>3.12</v>
      </c>
      <c r="F454" s="13">
        <f>ROUND(AVERAGE(Zinsswaps!F371:F454)+'iBoxx Extrapolation'!$I454,2)</f>
        <v>3.19</v>
      </c>
      <c r="G454" s="13">
        <f>ROUND(AVERAGE(Zinsswaps!G371:G454)+'iBoxx Extrapolation'!$I454,2)</f>
        <v>3.27</v>
      </c>
      <c r="H454" s="13">
        <f>ROUND(AVERAGE(Zinsswaps!H371:H454)+'iBoxx Extrapolation'!$I454,2)</f>
        <v>3.34</v>
      </c>
      <c r="I454" s="13">
        <f>ROUND(AVERAGE(Zinsswaps!I371:I454)+'iBoxx Extrapolation'!$I454,2)</f>
        <v>3.41</v>
      </c>
      <c r="J454" s="13">
        <f>ROUND(AVERAGE(Zinsswaps!J371:J454)+'iBoxx Extrapolation'!$I454,2)</f>
        <v>3.48</v>
      </c>
      <c r="K454" s="13">
        <f>ROUND(AVERAGE(Zinsswaps!K371:K454)+'iBoxx Extrapolation'!$I454,2)</f>
        <v>3.54</v>
      </c>
      <c r="L454" s="13">
        <f>ROUND(AVERAGE(Zinsswaps!L371:L454)+'iBoxx Extrapolation'!$I454,2)</f>
        <v>3.6</v>
      </c>
      <c r="M454" s="13">
        <f>ROUND(AVERAGE(Zinsswaps!M371:M454)+'iBoxx Extrapolation'!$I454,2)</f>
        <v>3.65</v>
      </c>
      <c r="N454" s="13">
        <f>ROUND(AVERAGE(Zinsswaps!N371:N454)+'iBoxx Extrapolation'!$I454,2)</f>
        <v>3.7</v>
      </c>
      <c r="O454" s="13">
        <f>ROUND(AVERAGE(Zinsswaps!O371:O454)+'iBoxx Extrapolation'!$I454,2)</f>
        <v>3.75</v>
      </c>
      <c r="P454" s="13">
        <f>ROUND(AVERAGE(Zinsswaps!P371:P454)+'iBoxx Extrapolation'!$I454,2)</f>
        <v>3.78</v>
      </c>
      <c r="Q454" s="13">
        <f>ROUND(AVERAGE(Zinsswaps!Q371:Q454)+'iBoxx Extrapolation'!$I454,2)</f>
        <v>3.81</v>
      </c>
      <c r="R454" s="13">
        <f>ROUND(AVERAGE(Zinsswaps!R371:R454)+'iBoxx Extrapolation'!$I454,2)</f>
        <v>3.83</v>
      </c>
      <c r="S454" s="13">
        <f>ROUND(AVERAGE(Zinsswaps!S371:S454)+'iBoxx Extrapolation'!$I454,2)</f>
        <v>3.85</v>
      </c>
      <c r="T454" s="13">
        <f>ROUND(AVERAGE(Zinsswaps!T371:T454)+'iBoxx Extrapolation'!$I454,2)</f>
        <v>3.87</v>
      </c>
      <c r="U454" s="13">
        <f>ROUND(AVERAGE(Zinsswaps!U371:U454)+'iBoxx Extrapolation'!$I454,2)</f>
        <v>3.89</v>
      </c>
      <c r="V454" s="13">
        <f>ROUND(AVERAGE(Zinsswaps!V371:V454)+'iBoxx Extrapolation'!$I454,2)</f>
        <v>3.89</v>
      </c>
      <c r="W454" s="13">
        <f>ROUND(AVERAGE(Zinsswaps!W371:W454)+'iBoxx Extrapolation'!$I454,2)</f>
        <v>3.89</v>
      </c>
      <c r="X454" s="13">
        <f>ROUND(AVERAGE(Zinsswaps!X371:X454)+'iBoxx Extrapolation'!$I454,2)</f>
        <v>3.89</v>
      </c>
      <c r="Y454" s="13">
        <f>ROUND(AVERAGE(Zinsswaps!Y371:Y454)+'iBoxx Extrapolation'!$I454,2)</f>
        <v>3.89</v>
      </c>
      <c r="Z454" s="13">
        <f>ROUND(AVERAGE(Zinsswaps!Z371:Z454)+'iBoxx Extrapolation'!$I454,2)</f>
        <v>3.89</v>
      </c>
      <c r="AA454" s="13">
        <f>ROUND(AVERAGE(Zinsswaps!AA371:AA454)+'iBoxx Extrapolation'!$I454,2)</f>
        <v>3.88</v>
      </c>
      <c r="AB454" s="13">
        <f>ROUND(AVERAGE(Zinsswaps!AB371:AB454)+'iBoxx Extrapolation'!$I454,2)</f>
        <v>3.88</v>
      </c>
      <c r="AC454" s="13">
        <f>ROUND(AVERAGE(Zinsswaps!AC371:AC454)+'iBoxx Extrapolation'!$I454,2)</f>
        <v>3.87</v>
      </c>
      <c r="AD454" s="13">
        <f>ROUND(AVERAGE(Zinsswaps!AD371:AD454)+'iBoxx Extrapolation'!$I454,2)</f>
        <v>3.86</v>
      </c>
      <c r="AE454" s="13">
        <f>ROUND(AVERAGE(Zinsswaps!AE371:AE454)+'iBoxx Extrapolation'!$I454,2)</f>
        <v>3.86</v>
      </c>
      <c r="AF454" s="13">
        <f>ROUND(AVERAGE(Zinsswaps!AF371:AF454)+'iBoxx Extrapolation'!$I454,2)</f>
        <v>3.84</v>
      </c>
      <c r="AG454" s="13">
        <f>ROUND(AVERAGE(Zinsswaps!AG371:AG454)+'iBoxx Extrapolation'!$I454,2)</f>
        <v>3.82</v>
      </c>
      <c r="AH454" s="13">
        <f>ROUND(AVERAGE(Zinsswaps!AH371:AH454)+'iBoxx Extrapolation'!$I454,2)</f>
        <v>3.81</v>
      </c>
      <c r="AI454" s="13">
        <f>ROUND(AVERAGE(Zinsswaps!AI371:AI454)+'iBoxx Extrapolation'!$I454,2)</f>
        <v>3.79</v>
      </c>
      <c r="AJ454" s="13">
        <f>ROUND(AVERAGE(Zinsswaps!AJ371:AJ454)+'iBoxx Extrapolation'!$I454,2)</f>
        <v>3.78</v>
      </c>
      <c r="AK454" s="13">
        <f>ROUND(AVERAGE(Zinsswaps!AK371:AK454)+'iBoxx Extrapolation'!$I454,2)</f>
        <v>3.77</v>
      </c>
      <c r="AL454" s="13">
        <f>ROUND(AVERAGE(Zinsswaps!AL371:AL454)+'iBoxx Extrapolation'!$I454,2)</f>
        <v>3.76</v>
      </c>
      <c r="AM454" s="13">
        <f>ROUND(AVERAGE(Zinsswaps!AM371:AM454)+'iBoxx Extrapolation'!$I454,2)</f>
        <v>3.75</v>
      </c>
      <c r="AN454" s="13">
        <f>ROUND(AVERAGE(Zinsswaps!AN371:AN454)+'iBoxx Extrapolation'!$I454,2)</f>
        <v>3.74</v>
      </c>
      <c r="AO454" s="13">
        <f>ROUND(AVERAGE(Zinsswaps!AO371:AO454)+'iBoxx Extrapolation'!$I454,2)</f>
        <v>3.73</v>
      </c>
      <c r="AP454" s="13">
        <f>ROUND(AVERAGE(Zinsswaps!AP371:AP454)+'iBoxx Extrapolation'!$I454,2)</f>
        <v>3.7</v>
      </c>
      <c r="AQ454" s="13">
        <f>ROUND(AVERAGE(Zinsswaps!AQ371:AQ454)+'iBoxx Extrapolation'!$I454,2)</f>
        <v>3.68</v>
      </c>
      <c r="AR454" s="13">
        <f>ROUND(AVERAGE(Zinsswaps!AR371:AR454)+'iBoxx Extrapolation'!$I454,2)</f>
        <v>3.66</v>
      </c>
      <c r="AS454" s="13">
        <f>ROUND(AVERAGE(Zinsswaps!AS371:AS454)+'iBoxx Extrapolation'!$I454,2)</f>
        <v>3.64</v>
      </c>
      <c r="AT454" s="13">
        <f>ROUND(AVERAGE(Zinsswaps!AT371:AT454)+'iBoxx Extrapolation'!$I454,2)</f>
        <v>3.62</v>
      </c>
      <c r="AU454" s="13">
        <f>ROUND(AVERAGE(Zinsswaps!AU371:AU454)+'iBoxx Extrapolation'!$I454,2)</f>
        <v>3.61</v>
      </c>
      <c r="AV454" s="13">
        <f>ROUND(AVERAGE(Zinsswaps!AV371:AV454)+'iBoxx Extrapolation'!$I454,2)</f>
        <v>3.59</v>
      </c>
      <c r="AW454" s="13">
        <f>ROUND(AVERAGE(Zinsswaps!AW371:AW454)+'iBoxx Extrapolation'!$I454,2)</f>
        <v>3.57</v>
      </c>
      <c r="AX454" s="13">
        <f>ROUND(AVERAGE(Zinsswaps!AX371:AX454)+'iBoxx Extrapolation'!$I454,2)</f>
        <v>3.56</v>
      </c>
      <c r="AY454" s="13">
        <f>ROUND(AVERAGE(Zinsswaps!AY371:AY454)+'iBoxx Extrapolation'!$I454,2)</f>
        <v>3.54</v>
      </c>
    </row>
    <row r="455" spans="1:51" s="16" customFormat="1" x14ac:dyDescent="0.2">
      <c r="A455" s="12">
        <v>51074</v>
      </c>
      <c r="B455" s="13">
        <f>ROUND(AVERAGE(Zinsswaps!B372:B455)+'iBoxx Extrapolation'!$I455,2)</f>
        <v>2.99</v>
      </c>
      <c r="C455" s="13">
        <f>ROUND(AVERAGE(Zinsswaps!C372:C455)+'iBoxx Extrapolation'!$I455,2)</f>
        <v>3</v>
      </c>
      <c r="D455" s="13">
        <f>ROUND(AVERAGE(Zinsswaps!D372:D455)+'iBoxx Extrapolation'!$I455,2)</f>
        <v>3.05</v>
      </c>
      <c r="E455" s="13">
        <f>ROUND(AVERAGE(Zinsswaps!E372:E455)+'iBoxx Extrapolation'!$I455,2)</f>
        <v>3.12</v>
      </c>
      <c r="F455" s="13">
        <f>ROUND(AVERAGE(Zinsswaps!F372:F455)+'iBoxx Extrapolation'!$I455,2)</f>
        <v>3.19</v>
      </c>
      <c r="G455" s="13">
        <f>ROUND(AVERAGE(Zinsswaps!G372:G455)+'iBoxx Extrapolation'!$I455,2)</f>
        <v>3.27</v>
      </c>
      <c r="H455" s="13">
        <f>ROUND(AVERAGE(Zinsswaps!H372:H455)+'iBoxx Extrapolation'!$I455,2)</f>
        <v>3.34</v>
      </c>
      <c r="I455" s="13">
        <f>ROUND(AVERAGE(Zinsswaps!I372:I455)+'iBoxx Extrapolation'!$I455,2)</f>
        <v>3.41</v>
      </c>
      <c r="J455" s="13">
        <f>ROUND(AVERAGE(Zinsswaps!J372:J455)+'iBoxx Extrapolation'!$I455,2)</f>
        <v>3.48</v>
      </c>
      <c r="K455" s="13">
        <f>ROUND(AVERAGE(Zinsswaps!K372:K455)+'iBoxx Extrapolation'!$I455,2)</f>
        <v>3.54</v>
      </c>
      <c r="L455" s="13">
        <f>ROUND(AVERAGE(Zinsswaps!L372:L455)+'iBoxx Extrapolation'!$I455,2)</f>
        <v>3.6</v>
      </c>
      <c r="M455" s="13">
        <f>ROUND(AVERAGE(Zinsswaps!M372:M455)+'iBoxx Extrapolation'!$I455,2)</f>
        <v>3.65</v>
      </c>
      <c r="N455" s="13">
        <f>ROUND(AVERAGE(Zinsswaps!N372:N455)+'iBoxx Extrapolation'!$I455,2)</f>
        <v>3.7</v>
      </c>
      <c r="O455" s="13">
        <f>ROUND(AVERAGE(Zinsswaps!O372:O455)+'iBoxx Extrapolation'!$I455,2)</f>
        <v>3.75</v>
      </c>
      <c r="P455" s="13">
        <f>ROUND(AVERAGE(Zinsswaps!P372:P455)+'iBoxx Extrapolation'!$I455,2)</f>
        <v>3.78</v>
      </c>
      <c r="Q455" s="13">
        <f>ROUND(AVERAGE(Zinsswaps!Q372:Q455)+'iBoxx Extrapolation'!$I455,2)</f>
        <v>3.81</v>
      </c>
      <c r="R455" s="13">
        <f>ROUND(AVERAGE(Zinsswaps!R372:R455)+'iBoxx Extrapolation'!$I455,2)</f>
        <v>3.83</v>
      </c>
      <c r="S455" s="13">
        <f>ROUND(AVERAGE(Zinsswaps!S372:S455)+'iBoxx Extrapolation'!$I455,2)</f>
        <v>3.85</v>
      </c>
      <c r="T455" s="13">
        <f>ROUND(AVERAGE(Zinsswaps!T372:T455)+'iBoxx Extrapolation'!$I455,2)</f>
        <v>3.87</v>
      </c>
      <c r="U455" s="13">
        <f>ROUND(AVERAGE(Zinsswaps!U372:U455)+'iBoxx Extrapolation'!$I455,2)</f>
        <v>3.89</v>
      </c>
      <c r="V455" s="13">
        <f>ROUND(AVERAGE(Zinsswaps!V372:V455)+'iBoxx Extrapolation'!$I455,2)</f>
        <v>3.89</v>
      </c>
      <c r="W455" s="13">
        <f>ROUND(AVERAGE(Zinsswaps!W372:W455)+'iBoxx Extrapolation'!$I455,2)</f>
        <v>3.89</v>
      </c>
      <c r="X455" s="13">
        <f>ROUND(AVERAGE(Zinsswaps!X372:X455)+'iBoxx Extrapolation'!$I455,2)</f>
        <v>3.89</v>
      </c>
      <c r="Y455" s="13">
        <f>ROUND(AVERAGE(Zinsswaps!Y372:Y455)+'iBoxx Extrapolation'!$I455,2)</f>
        <v>3.89</v>
      </c>
      <c r="Z455" s="13">
        <f>ROUND(AVERAGE(Zinsswaps!Z372:Z455)+'iBoxx Extrapolation'!$I455,2)</f>
        <v>3.89</v>
      </c>
      <c r="AA455" s="13">
        <f>ROUND(AVERAGE(Zinsswaps!AA372:AA455)+'iBoxx Extrapolation'!$I455,2)</f>
        <v>3.88</v>
      </c>
      <c r="AB455" s="13">
        <f>ROUND(AVERAGE(Zinsswaps!AB372:AB455)+'iBoxx Extrapolation'!$I455,2)</f>
        <v>3.88</v>
      </c>
      <c r="AC455" s="13">
        <f>ROUND(AVERAGE(Zinsswaps!AC372:AC455)+'iBoxx Extrapolation'!$I455,2)</f>
        <v>3.87</v>
      </c>
      <c r="AD455" s="13">
        <f>ROUND(AVERAGE(Zinsswaps!AD372:AD455)+'iBoxx Extrapolation'!$I455,2)</f>
        <v>3.86</v>
      </c>
      <c r="AE455" s="13">
        <f>ROUND(AVERAGE(Zinsswaps!AE372:AE455)+'iBoxx Extrapolation'!$I455,2)</f>
        <v>3.86</v>
      </c>
      <c r="AF455" s="13">
        <f>ROUND(AVERAGE(Zinsswaps!AF372:AF455)+'iBoxx Extrapolation'!$I455,2)</f>
        <v>3.84</v>
      </c>
      <c r="AG455" s="13">
        <f>ROUND(AVERAGE(Zinsswaps!AG372:AG455)+'iBoxx Extrapolation'!$I455,2)</f>
        <v>3.82</v>
      </c>
      <c r="AH455" s="13">
        <f>ROUND(AVERAGE(Zinsswaps!AH372:AH455)+'iBoxx Extrapolation'!$I455,2)</f>
        <v>3.81</v>
      </c>
      <c r="AI455" s="13">
        <f>ROUND(AVERAGE(Zinsswaps!AI372:AI455)+'iBoxx Extrapolation'!$I455,2)</f>
        <v>3.79</v>
      </c>
      <c r="AJ455" s="13">
        <f>ROUND(AVERAGE(Zinsswaps!AJ372:AJ455)+'iBoxx Extrapolation'!$I455,2)</f>
        <v>3.78</v>
      </c>
      <c r="AK455" s="13">
        <f>ROUND(AVERAGE(Zinsswaps!AK372:AK455)+'iBoxx Extrapolation'!$I455,2)</f>
        <v>3.77</v>
      </c>
      <c r="AL455" s="13">
        <f>ROUND(AVERAGE(Zinsswaps!AL372:AL455)+'iBoxx Extrapolation'!$I455,2)</f>
        <v>3.76</v>
      </c>
      <c r="AM455" s="13">
        <f>ROUND(AVERAGE(Zinsswaps!AM372:AM455)+'iBoxx Extrapolation'!$I455,2)</f>
        <v>3.75</v>
      </c>
      <c r="AN455" s="13">
        <f>ROUND(AVERAGE(Zinsswaps!AN372:AN455)+'iBoxx Extrapolation'!$I455,2)</f>
        <v>3.74</v>
      </c>
      <c r="AO455" s="13">
        <f>ROUND(AVERAGE(Zinsswaps!AO372:AO455)+'iBoxx Extrapolation'!$I455,2)</f>
        <v>3.73</v>
      </c>
      <c r="AP455" s="13">
        <f>ROUND(AVERAGE(Zinsswaps!AP372:AP455)+'iBoxx Extrapolation'!$I455,2)</f>
        <v>3.7</v>
      </c>
      <c r="AQ455" s="13">
        <f>ROUND(AVERAGE(Zinsswaps!AQ372:AQ455)+'iBoxx Extrapolation'!$I455,2)</f>
        <v>3.68</v>
      </c>
      <c r="AR455" s="13">
        <f>ROUND(AVERAGE(Zinsswaps!AR372:AR455)+'iBoxx Extrapolation'!$I455,2)</f>
        <v>3.66</v>
      </c>
      <c r="AS455" s="13">
        <f>ROUND(AVERAGE(Zinsswaps!AS372:AS455)+'iBoxx Extrapolation'!$I455,2)</f>
        <v>3.64</v>
      </c>
      <c r="AT455" s="13">
        <f>ROUND(AVERAGE(Zinsswaps!AT372:AT455)+'iBoxx Extrapolation'!$I455,2)</f>
        <v>3.62</v>
      </c>
      <c r="AU455" s="13">
        <f>ROUND(AVERAGE(Zinsswaps!AU372:AU455)+'iBoxx Extrapolation'!$I455,2)</f>
        <v>3.61</v>
      </c>
      <c r="AV455" s="13">
        <f>ROUND(AVERAGE(Zinsswaps!AV372:AV455)+'iBoxx Extrapolation'!$I455,2)</f>
        <v>3.59</v>
      </c>
      <c r="AW455" s="13">
        <f>ROUND(AVERAGE(Zinsswaps!AW372:AW455)+'iBoxx Extrapolation'!$I455,2)</f>
        <v>3.57</v>
      </c>
      <c r="AX455" s="13">
        <f>ROUND(AVERAGE(Zinsswaps!AX372:AX455)+'iBoxx Extrapolation'!$I455,2)</f>
        <v>3.56</v>
      </c>
      <c r="AY455" s="13">
        <f>ROUND(AVERAGE(Zinsswaps!AY372:AY455)+'iBoxx Extrapolation'!$I455,2)</f>
        <v>3.54</v>
      </c>
    </row>
    <row r="456" spans="1:51" s="16" customFormat="1" x14ac:dyDescent="0.2">
      <c r="A456" s="12">
        <v>51104</v>
      </c>
      <c r="B456" s="13">
        <f>ROUND(AVERAGE(Zinsswaps!B373:B456)+'iBoxx Extrapolation'!$I456,2)</f>
        <v>2.99</v>
      </c>
      <c r="C456" s="13">
        <f>ROUND(AVERAGE(Zinsswaps!C373:C456)+'iBoxx Extrapolation'!$I456,2)</f>
        <v>3</v>
      </c>
      <c r="D456" s="13">
        <f>ROUND(AVERAGE(Zinsswaps!D373:D456)+'iBoxx Extrapolation'!$I456,2)</f>
        <v>3.05</v>
      </c>
      <c r="E456" s="13">
        <f>ROUND(AVERAGE(Zinsswaps!E373:E456)+'iBoxx Extrapolation'!$I456,2)</f>
        <v>3.12</v>
      </c>
      <c r="F456" s="13">
        <f>ROUND(AVERAGE(Zinsswaps!F373:F456)+'iBoxx Extrapolation'!$I456,2)</f>
        <v>3.19</v>
      </c>
      <c r="G456" s="13">
        <f>ROUND(AVERAGE(Zinsswaps!G373:G456)+'iBoxx Extrapolation'!$I456,2)</f>
        <v>3.27</v>
      </c>
      <c r="H456" s="13">
        <f>ROUND(AVERAGE(Zinsswaps!H373:H456)+'iBoxx Extrapolation'!$I456,2)</f>
        <v>3.34</v>
      </c>
      <c r="I456" s="13">
        <f>ROUND(AVERAGE(Zinsswaps!I373:I456)+'iBoxx Extrapolation'!$I456,2)</f>
        <v>3.41</v>
      </c>
      <c r="J456" s="13">
        <f>ROUND(AVERAGE(Zinsswaps!J373:J456)+'iBoxx Extrapolation'!$I456,2)</f>
        <v>3.48</v>
      </c>
      <c r="K456" s="13">
        <f>ROUND(AVERAGE(Zinsswaps!K373:K456)+'iBoxx Extrapolation'!$I456,2)</f>
        <v>3.54</v>
      </c>
      <c r="L456" s="13">
        <f>ROUND(AVERAGE(Zinsswaps!L373:L456)+'iBoxx Extrapolation'!$I456,2)</f>
        <v>3.6</v>
      </c>
      <c r="M456" s="13">
        <f>ROUND(AVERAGE(Zinsswaps!M373:M456)+'iBoxx Extrapolation'!$I456,2)</f>
        <v>3.65</v>
      </c>
      <c r="N456" s="13">
        <f>ROUND(AVERAGE(Zinsswaps!N373:N456)+'iBoxx Extrapolation'!$I456,2)</f>
        <v>3.7</v>
      </c>
      <c r="O456" s="13">
        <f>ROUND(AVERAGE(Zinsswaps!O373:O456)+'iBoxx Extrapolation'!$I456,2)</f>
        <v>3.75</v>
      </c>
      <c r="P456" s="13">
        <f>ROUND(AVERAGE(Zinsswaps!P373:P456)+'iBoxx Extrapolation'!$I456,2)</f>
        <v>3.78</v>
      </c>
      <c r="Q456" s="13">
        <f>ROUND(AVERAGE(Zinsswaps!Q373:Q456)+'iBoxx Extrapolation'!$I456,2)</f>
        <v>3.81</v>
      </c>
      <c r="R456" s="13">
        <f>ROUND(AVERAGE(Zinsswaps!R373:R456)+'iBoxx Extrapolation'!$I456,2)</f>
        <v>3.83</v>
      </c>
      <c r="S456" s="13">
        <f>ROUND(AVERAGE(Zinsswaps!S373:S456)+'iBoxx Extrapolation'!$I456,2)</f>
        <v>3.85</v>
      </c>
      <c r="T456" s="13">
        <f>ROUND(AVERAGE(Zinsswaps!T373:T456)+'iBoxx Extrapolation'!$I456,2)</f>
        <v>3.87</v>
      </c>
      <c r="U456" s="13">
        <f>ROUND(AVERAGE(Zinsswaps!U373:U456)+'iBoxx Extrapolation'!$I456,2)</f>
        <v>3.89</v>
      </c>
      <c r="V456" s="13">
        <f>ROUND(AVERAGE(Zinsswaps!V373:V456)+'iBoxx Extrapolation'!$I456,2)</f>
        <v>3.89</v>
      </c>
      <c r="W456" s="13">
        <f>ROUND(AVERAGE(Zinsswaps!W373:W456)+'iBoxx Extrapolation'!$I456,2)</f>
        <v>3.89</v>
      </c>
      <c r="X456" s="13">
        <f>ROUND(AVERAGE(Zinsswaps!X373:X456)+'iBoxx Extrapolation'!$I456,2)</f>
        <v>3.89</v>
      </c>
      <c r="Y456" s="13">
        <f>ROUND(AVERAGE(Zinsswaps!Y373:Y456)+'iBoxx Extrapolation'!$I456,2)</f>
        <v>3.89</v>
      </c>
      <c r="Z456" s="13">
        <f>ROUND(AVERAGE(Zinsswaps!Z373:Z456)+'iBoxx Extrapolation'!$I456,2)</f>
        <v>3.89</v>
      </c>
      <c r="AA456" s="13">
        <f>ROUND(AVERAGE(Zinsswaps!AA373:AA456)+'iBoxx Extrapolation'!$I456,2)</f>
        <v>3.88</v>
      </c>
      <c r="AB456" s="13">
        <f>ROUND(AVERAGE(Zinsswaps!AB373:AB456)+'iBoxx Extrapolation'!$I456,2)</f>
        <v>3.88</v>
      </c>
      <c r="AC456" s="13">
        <f>ROUND(AVERAGE(Zinsswaps!AC373:AC456)+'iBoxx Extrapolation'!$I456,2)</f>
        <v>3.87</v>
      </c>
      <c r="AD456" s="13">
        <f>ROUND(AVERAGE(Zinsswaps!AD373:AD456)+'iBoxx Extrapolation'!$I456,2)</f>
        <v>3.86</v>
      </c>
      <c r="AE456" s="13">
        <f>ROUND(AVERAGE(Zinsswaps!AE373:AE456)+'iBoxx Extrapolation'!$I456,2)</f>
        <v>3.86</v>
      </c>
      <c r="AF456" s="13">
        <f>ROUND(AVERAGE(Zinsswaps!AF373:AF456)+'iBoxx Extrapolation'!$I456,2)</f>
        <v>3.84</v>
      </c>
      <c r="AG456" s="13">
        <f>ROUND(AVERAGE(Zinsswaps!AG373:AG456)+'iBoxx Extrapolation'!$I456,2)</f>
        <v>3.82</v>
      </c>
      <c r="AH456" s="13">
        <f>ROUND(AVERAGE(Zinsswaps!AH373:AH456)+'iBoxx Extrapolation'!$I456,2)</f>
        <v>3.81</v>
      </c>
      <c r="AI456" s="13">
        <f>ROUND(AVERAGE(Zinsswaps!AI373:AI456)+'iBoxx Extrapolation'!$I456,2)</f>
        <v>3.79</v>
      </c>
      <c r="AJ456" s="13">
        <f>ROUND(AVERAGE(Zinsswaps!AJ373:AJ456)+'iBoxx Extrapolation'!$I456,2)</f>
        <v>3.78</v>
      </c>
      <c r="AK456" s="13">
        <f>ROUND(AVERAGE(Zinsswaps!AK373:AK456)+'iBoxx Extrapolation'!$I456,2)</f>
        <v>3.77</v>
      </c>
      <c r="AL456" s="13">
        <f>ROUND(AVERAGE(Zinsswaps!AL373:AL456)+'iBoxx Extrapolation'!$I456,2)</f>
        <v>3.76</v>
      </c>
      <c r="AM456" s="13">
        <f>ROUND(AVERAGE(Zinsswaps!AM373:AM456)+'iBoxx Extrapolation'!$I456,2)</f>
        <v>3.75</v>
      </c>
      <c r="AN456" s="13">
        <f>ROUND(AVERAGE(Zinsswaps!AN373:AN456)+'iBoxx Extrapolation'!$I456,2)</f>
        <v>3.74</v>
      </c>
      <c r="AO456" s="13">
        <f>ROUND(AVERAGE(Zinsswaps!AO373:AO456)+'iBoxx Extrapolation'!$I456,2)</f>
        <v>3.73</v>
      </c>
      <c r="AP456" s="13">
        <f>ROUND(AVERAGE(Zinsswaps!AP373:AP456)+'iBoxx Extrapolation'!$I456,2)</f>
        <v>3.7</v>
      </c>
      <c r="AQ456" s="13">
        <f>ROUND(AVERAGE(Zinsswaps!AQ373:AQ456)+'iBoxx Extrapolation'!$I456,2)</f>
        <v>3.68</v>
      </c>
      <c r="AR456" s="13">
        <f>ROUND(AVERAGE(Zinsswaps!AR373:AR456)+'iBoxx Extrapolation'!$I456,2)</f>
        <v>3.66</v>
      </c>
      <c r="AS456" s="13">
        <f>ROUND(AVERAGE(Zinsswaps!AS373:AS456)+'iBoxx Extrapolation'!$I456,2)</f>
        <v>3.64</v>
      </c>
      <c r="AT456" s="13">
        <f>ROUND(AVERAGE(Zinsswaps!AT373:AT456)+'iBoxx Extrapolation'!$I456,2)</f>
        <v>3.62</v>
      </c>
      <c r="AU456" s="13">
        <f>ROUND(AVERAGE(Zinsswaps!AU373:AU456)+'iBoxx Extrapolation'!$I456,2)</f>
        <v>3.61</v>
      </c>
      <c r="AV456" s="13">
        <f>ROUND(AVERAGE(Zinsswaps!AV373:AV456)+'iBoxx Extrapolation'!$I456,2)</f>
        <v>3.59</v>
      </c>
      <c r="AW456" s="13">
        <f>ROUND(AVERAGE(Zinsswaps!AW373:AW456)+'iBoxx Extrapolation'!$I456,2)</f>
        <v>3.57</v>
      </c>
      <c r="AX456" s="13">
        <f>ROUND(AVERAGE(Zinsswaps!AX373:AX456)+'iBoxx Extrapolation'!$I456,2)</f>
        <v>3.56</v>
      </c>
      <c r="AY456" s="13">
        <f>ROUND(AVERAGE(Zinsswaps!AY373:AY456)+'iBoxx Extrapolation'!$I456,2)</f>
        <v>3.54</v>
      </c>
    </row>
    <row r="457" spans="1:51" s="16" customFormat="1" x14ac:dyDescent="0.2">
      <c r="A457" s="12">
        <v>51135</v>
      </c>
      <c r="B457" s="13">
        <f>ROUND(AVERAGE(Zinsswaps!B374:B457)+'iBoxx Extrapolation'!$I457,2)</f>
        <v>2.99</v>
      </c>
      <c r="C457" s="13">
        <f>ROUND(AVERAGE(Zinsswaps!C374:C457)+'iBoxx Extrapolation'!$I457,2)</f>
        <v>3</v>
      </c>
      <c r="D457" s="13">
        <f>ROUND(AVERAGE(Zinsswaps!D374:D457)+'iBoxx Extrapolation'!$I457,2)</f>
        <v>3.05</v>
      </c>
      <c r="E457" s="13">
        <f>ROUND(AVERAGE(Zinsswaps!E374:E457)+'iBoxx Extrapolation'!$I457,2)</f>
        <v>3.12</v>
      </c>
      <c r="F457" s="13">
        <f>ROUND(AVERAGE(Zinsswaps!F374:F457)+'iBoxx Extrapolation'!$I457,2)</f>
        <v>3.19</v>
      </c>
      <c r="G457" s="13">
        <f>ROUND(AVERAGE(Zinsswaps!G374:G457)+'iBoxx Extrapolation'!$I457,2)</f>
        <v>3.27</v>
      </c>
      <c r="H457" s="13">
        <f>ROUND(AVERAGE(Zinsswaps!H374:H457)+'iBoxx Extrapolation'!$I457,2)</f>
        <v>3.34</v>
      </c>
      <c r="I457" s="13">
        <f>ROUND(AVERAGE(Zinsswaps!I374:I457)+'iBoxx Extrapolation'!$I457,2)</f>
        <v>3.41</v>
      </c>
      <c r="J457" s="13">
        <f>ROUND(AVERAGE(Zinsswaps!J374:J457)+'iBoxx Extrapolation'!$I457,2)</f>
        <v>3.48</v>
      </c>
      <c r="K457" s="13">
        <f>ROUND(AVERAGE(Zinsswaps!K374:K457)+'iBoxx Extrapolation'!$I457,2)</f>
        <v>3.54</v>
      </c>
      <c r="L457" s="13">
        <f>ROUND(AVERAGE(Zinsswaps!L374:L457)+'iBoxx Extrapolation'!$I457,2)</f>
        <v>3.6</v>
      </c>
      <c r="M457" s="13">
        <f>ROUND(AVERAGE(Zinsswaps!M374:M457)+'iBoxx Extrapolation'!$I457,2)</f>
        <v>3.65</v>
      </c>
      <c r="N457" s="13">
        <f>ROUND(AVERAGE(Zinsswaps!N374:N457)+'iBoxx Extrapolation'!$I457,2)</f>
        <v>3.7</v>
      </c>
      <c r="O457" s="13">
        <f>ROUND(AVERAGE(Zinsswaps!O374:O457)+'iBoxx Extrapolation'!$I457,2)</f>
        <v>3.75</v>
      </c>
      <c r="P457" s="13">
        <f>ROUND(AVERAGE(Zinsswaps!P374:P457)+'iBoxx Extrapolation'!$I457,2)</f>
        <v>3.78</v>
      </c>
      <c r="Q457" s="13">
        <f>ROUND(AVERAGE(Zinsswaps!Q374:Q457)+'iBoxx Extrapolation'!$I457,2)</f>
        <v>3.81</v>
      </c>
      <c r="R457" s="13">
        <f>ROUND(AVERAGE(Zinsswaps!R374:R457)+'iBoxx Extrapolation'!$I457,2)</f>
        <v>3.83</v>
      </c>
      <c r="S457" s="13">
        <f>ROUND(AVERAGE(Zinsswaps!S374:S457)+'iBoxx Extrapolation'!$I457,2)</f>
        <v>3.85</v>
      </c>
      <c r="T457" s="13">
        <f>ROUND(AVERAGE(Zinsswaps!T374:T457)+'iBoxx Extrapolation'!$I457,2)</f>
        <v>3.87</v>
      </c>
      <c r="U457" s="13">
        <f>ROUND(AVERAGE(Zinsswaps!U374:U457)+'iBoxx Extrapolation'!$I457,2)</f>
        <v>3.89</v>
      </c>
      <c r="V457" s="13">
        <f>ROUND(AVERAGE(Zinsswaps!V374:V457)+'iBoxx Extrapolation'!$I457,2)</f>
        <v>3.89</v>
      </c>
      <c r="W457" s="13">
        <f>ROUND(AVERAGE(Zinsswaps!W374:W457)+'iBoxx Extrapolation'!$I457,2)</f>
        <v>3.89</v>
      </c>
      <c r="X457" s="13">
        <f>ROUND(AVERAGE(Zinsswaps!X374:X457)+'iBoxx Extrapolation'!$I457,2)</f>
        <v>3.89</v>
      </c>
      <c r="Y457" s="13">
        <f>ROUND(AVERAGE(Zinsswaps!Y374:Y457)+'iBoxx Extrapolation'!$I457,2)</f>
        <v>3.89</v>
      </c>
      <c r="Z457" s="13">
        <f>ROUND(AVERAGE(Zinsswaps!Z374:Z457)+'iBoxx Extrapolation'!$I457,2)</f>
        <v>3.89</v>
      </c>
      <c r="AA457" s="13">
        <f>ROUND(AVERAGE(Zinsswaps!AA374:AA457)+'iBoxx Extrapolation'!$I457,2)</f>
        <v>3.88</v>
      </c>
      <c r="AB457" s="13">
        <f>ROUND(AVERAGE(Zinsswaps!AB374:AB457)+'iBoxx Extrapolation'!$I457,2)</f>
        <v>3.88</v>
      </c>
      <c r="AC457" s="13">
        <f>ROUND(AVERAGE(Zinsswaps!AC374:AC457)+'iBoxx Extrapolation'!$I457,2)</f>
        <v>3.87</v>
      </c>
      <c r="AD457" s="13">
        <f>ROUND(AVERAGE(Zinsswaps!AD374:AD457)+'iBoxx Extrapolation'!$I457,2)</f>
        <v>3.86</v>
      </c>
      <c r="AE457" s="13">
        <f>ROUND(AVERAGE(Zinsswaps!AE374:AE457)+'iBoxx Extrapolation'!$I457,2)</f>
        <v>3.86</v>
      </c>
      <c r="AF457" s="13">
        <f>ROUND(AVERAGE(Zinsswaps!AF374:AF457)+'iBoxx Extrapolation'!$I457,2)</f>
        <v>3.84</v>
      </c>
      <c r="AG457" s="13">
        <f>ROUND(AVERAGE(Zinsswaps!AG374:AG457)+'iBoxx Extrapolation'!$I457,2)</f>
        <v>3.82</v>
      </c>
      <c r="AH457" s="13">
        <f>ROUND(AVERAGE(Zinsswaps!AH374:AH457)+'iBoxx Extrapolation'!$I457,2)</f>
        <v>3.81</v>
      </c>
      <c r="AI457" s="13">
        <f>ROUND(AVERAGE(Zinsswaps!AI374:AI457)+'iBoxx Extrapolation'!$I457,2)</f>
        <v>3.79</v>
      </c>
      <c r="AJ457" s="13">
        <f>ROUND(AVERAGE(Zinsswaps!AJ374:AJ457)+'iBoxx Extrapolation'!$I457,2)</f>
        <v>3.78</v>
      </c>
      <c r="AK457" s="13">
        <f>ROUND(AVERAGE(Zinsswaps!AK374:AK457)+'iBoxx Extrapolation'!$I457,2)</f>
        <v>3.77</v>
      </c>
      <c r="AL457" s="13">
        <f>ROUND(AVERAGE(Zinsswaps!AL374:AL457)+'iBoxx Extrapolation'!$I457,2)</f>
        <v>3.76</v>
      </c>
      <c r="AM457" s="13">
        <f>ROUND(AVERAGE(Zinsswaps!AM374:AM457)+'iBoxx Extrapolation'!$I457,2)</f>
        <v>3.75</v>
      </c>
      <c r="AN457" s="13">
        <f>ROUND(AVERAGE(Zinsswaps!AN374:AN457)+'iBoxx Extrapolation'!$I457,2)</f>
        <v>3.74</v>
      </c>
      <c r="AO457" s="13">
        <f>ROUND(AVERAGE(Zinsswaps!AO374:AO457)+'iBoxx Extrapolation'!$I457,2)</f>
        <v>3.73</v>
      </c>
      <c r="AP457" s="13">
        <f>ROUND(AVERAGE(Zinsswaps!AP374:AP457)+'iBoxx Extrapolation'!$I457,2)</f>
        <v>3.7</v>
      </c>
      <c r="AQ457" s="13">
        <f>ROUND(AVERAGE(Zinsswaps!AQ374:AQ457)+'iBoxx Extrapolation'!$I457,2)</f>
        <v>3.68</v>
      </c>
      <c r="AR457" s="13">
        <f>ROUND(AVERAGE(Zinsswaps!AR374:AR457)+'iBoxx Extrapolation'!$I457,2)</f>
        <v>3.66</v>
      </c>
      <c r="AS457" s="13">
        <f>ROUND(AVERAGE(Zinsswaps!AS374:AS457)+'iBoxx Extrapolation'!$I457,2)</f>
        <v>3.64</v>
      </c>
      <c r="AT457" s="13">
        <f>ROUND(AVERAGE(Zinsswaps!AT374:AT457)+'iBoxx Extrapolation'!$I457,2)</f>
        <v>3.62</v>
      </c>
      <c r="AU457" s="13">
        <f>ROUND(AVERAGE(Zinsswaps!AU374:AU457)+'iBoxx Extrapolation'!$I457,2)</f>
        <v>3.61</v>
      </c>
      <c r="AV457" s="13">
        <f>ROUND(AVERAGE(Zinsswaps!AV374:AV457)+'iBoxx Extrapolation'!$I457,2)</f>
        <v>3.59</v>
      </c>
      <c r="AW457" s="13">
        <f>ROUND(AVERAGE(Zinsswaps!AW374:AW457)+'iBoxx Extrapolation'!$I457,2)</f>
        <v>3.57</v>
      </c>
      <c r="AX457" s="13">
        <f>ROUND(AVERAGE(Zinsswaps!AX374:AX457)+'iBoxx Extrapolation'!$I457,2)</f>
        <v>3.56</v>
      </c>
      <c r="AY457" s="13">
        <f>ROUND(AVERAGE(Zinsswaps!AY374:AY457)+'iBoxx Extrapolation'!$I457,2)</f>
        <v>3.54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0472-2B00-4696-B6B0-87D530BF8B3C}">
  <dimension ref="A1:AY457"/>
  <sheetViews>
    <sheetView workbookViewId="0">
      <pane xSplit="1" ySplit="1" topLeftCell="B265" activePane="bottomRight" state="frozen"/>
      <selection pane="topRight" activeCell="B1" sqref="B1"/>
      <selection pane="bottomLeft" activeCell="A2" sqref="A2"/>
      <selection pane="bottomRight" activeCell="A291" sqref="A291"/>
    </sheetView>
  </sheetViews>
  <sheetFormatPr baseColWidth="10" defaultColWidth="9.140625" defaultRowHeight="12" x14ac:dyDescent="0.2"/>
  <cols>
    <col min="1" max="1" width="8.7109375" style="7" bestFit="1" customWidth="1"/>
    <col min="2" max="10" width="6.140625" style="7" bestFit="1" customWidth="1"/>
    <col min="11" max="51" width="7" style="7" bestFit="1" customWidth="1"/>
    <col min="52" max="16384" width="9.140625" style="7"/>
  </cols>
  <sheetData>
    <row r="1" spans="1:51" x14ac:dyDescent="0.2">
      <c r="A1" s="4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">
      <c r="A2" s="5">
        <v>37287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">
      <c r="A3" s="5">
        <v>37315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">
      <c r="A4" s="5">
        <v>37346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">
      <c r="A5" s="5">
        <v>37376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">
      <c r="A6" s="5">
        <v>37407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">
      <c r="A7" s="5">
        <v>37437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">
      <c r="A8" s="5">
        <v>37468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">
      <c r="A9" s="5">
        <v>37499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">
      <c r="A10" s="5">
        <v>37529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">
      <c r="A11" s="5">
        <v>37560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">
      <c r="A12" s="5">
        <v>37590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">
      <c r="A13" s="5">
        <v>37621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">
      <c r="A14" s="5">
        <v>37652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">
      <c r="A15" s="5">
        <v>37680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">
      <c r="A16" s="5">
        <v>37711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">
      <c r="A17" s="5">
        <v>37741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">
      <c r="A18" s="5">
        <v>37772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">
      <c r="A19" s="5">
        <v>37802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">
      <c r="A20" s="5">
        <v>37833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">
      <c r="A21" s="5">
        <v>37864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">
      <c r="A22" s="5">
        <v>37894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">
      <c r="A23" s="5">
        <v>37925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">
      <c r="A24" s="5">
        <v>37955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">
      <c r="A25" s="5">
        <v>37986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">
      <c r="A26" s="5">
        <v>38017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">
      <c r="A27" s="5">
        <v>38046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">
      <c r="A28" s="5">
        <v>38077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">
      <c r="A29" s="5">
        <v>38107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">
      <c r="A30" s="5">
        <v>38138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">
      <c r="A31" s="5">
        <v>38168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">
      <c r="A32" s="5">
        <v>38199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">
      <c r="A33" s="5">
        <v>38230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">
      <c r="A34" s="5">
        <v>38260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">
      <c r="A35" s="5">
        <v>38291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">
      <c r="A36" s="5">
        <v>38321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">
      <c r="A37" s="5">
        <v>38352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">
      <c r="A38" s="5">
        <v>38383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">
      <c r="A39" s="5">
        <v>38411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">
      <c r="A40" s="5">
        <v>38442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">
      <c r="A41" s="5">
        <v>38472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">
      <c r="A42" s="5">
        <v>38503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">
      <c r="A43" s="5">
        <v>38533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">
      <c r="A44" s="5">
        <v>38564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">
      <c r="A45" s="5">
        <v>38595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">
      <c r="A46" s="5">
        <v>38625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">
      <c r="A47" s="5">
        <v>38656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">
      <c r="A48" s="5">
        <v>38686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">
      <c r="A49" s="5">
        <v>38717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">
      <c r="A50" s="5">
        <v>38748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">
      <c r="A51" s="5">
        <v>38776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">
      <c r="A52" s="5">
        <v>38807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">
      <c r="A53" s="5">
        <v>38837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">
      <c r="A54" s="5">
        <v>38868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">
      <c r="A55" s="5">
        <v>38898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">
      <c r="A56" s="5">
        <v>38929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">
      <c r="A57" s="5">
        <v>38960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">
      <c r="A58" s="5">
        <v>38990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">
      <c r="A59" s="5">
        <v>39021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">
      <c r="A60" s="5">
        <v>39051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">
      <c r="A61" s="5">
        <v>39082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">
      <c r="A62" s="5">
        <v>39113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">
      <c r="A63" s="5">
        <v>39141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">
      <c r="A64" s="5">
        <v>39172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">
      <c r="A65" s="5">
        <v>39202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">
      <c r="A66" s="5">
        <v>39233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">
      <c r="A67" s="5">
        <v>39263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">
      <c r="A68" s="5">
        <v>39294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">
      <c r="A69" s="5">
        <v>39325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">
      <c r="A70" s="5">
        <v>39355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">
      <c r="A71" s="5">
        <v>39386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">
      <c r="A72" s="5">
        <v>39416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">
      <c r="A73" s="5">
        <v>39447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">
      <c r="A74" s="5">
        <v>39478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">
      <c r="A75" s="5">
        <v>39507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">
      <c r="A76" s="5">
        <v>39538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">
      <c r="A77" s="5">
        <v>39568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">
      <c r="A78" s="5">
        <v>39599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">
      <c r="A79" s="5">
        <v>39629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">
      <c r="A80" s="5">
        <v>39660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">
      <c r="A81" s="5">
        <v>39691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">
      <c r="A82" s="5">
        <v>39721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">
      <c r="A83" s="5">
        <v>39752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">
      <c r="A84" s="5">
        <v>39782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">
      <c r="A85" s="5">
        <v>39813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">
      <c r="A86" s="5">
        <v>39844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">
      <c r="A87" s="5">
        <v>39872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">
      <c r="A88" s="5">
        <v>39903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">
      <c r="A89" s="5">
        <v>39933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">
      <c r="A90" s="5">
        <v>39964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">
      <c r="A91" s="5">
        <v>39994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">
      <c r="A92" s="5">
        <v>40025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">
      <c r="A93" s="5">
        <v>40056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">
      <c r="A94" s="5">
        <v>40086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">
      <c r="A95" s="5">
        <v>40117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">
      <c r="A96" s="5">
        <v>40147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">
      <c r="A97" s="5">
        <v>40178</v>
      </c>
      <c r="B97" s="6">
        <v>3.88</v>
      </c>
      <c r="C97" s="6">
        <v>4.0599999999999996</v>
      </c>
      <c r="D97" s="6">
        <v>4.24</v>
      </c>
      <c r="E97" s="6">
        <v>4.41</v>
      </c>
      <c r="F97" s="6">
        <v>4.55</v>
      </c>
      <c r="G97" s="6">
        <v>4.68</v>
      </c>
      <c r="H97" s="6">
        <v>4.8</v>
      </c>
      <c r="I97" s="6">
        <v>4.9000000000000004</v>
      </c>
      <c r="J97" s="6">
        <v>4.99</v>
      </c>
      <c r="K97" s="6">
        <v>5.07</v>
      </c>
      <c r="L97" s="6">
        <v>5.15</v>
      </c>
      <c r="M97" s="6">
        <v>5.21</v>
      </c>
      <c r="N97" s="6">
        <v>5.27</v>
      </c>
      <c r="O97" s="6">
        <v>5.32</v>
      </c>
      <c r="P97" s="6">
        <v>5.36</v>
      </c>
      <c r="Q97" s="6">
        <v>5.39</v>
      </c>
      <c r="R97" s="6">
        <v>5.42</v>
      </c>
      <c r="S97" s="6">
        <v>5.45</v>
      </c>
      <c r="T97" s="6">
        <v>5.47</v>
      </c>
      <c r="U97" s="6">
        <v>5.49</v>
      </c>
      <c r="V97" s="6">
        <v>5.49</v>
      </c>
      <c r="W97" s="6">
        <v>5.49</v>
      </c>
      <c r="X97" s="6">
        <v>5.49</v>
      </c>
      <c r="Y97" s="6">
        <v>5.5</v>
      </c>
      <c r="Z97" s="6">
        <v>5.5</v>
      </c>
      <c r="AA97" s="6">
        <v>5.49</v>
      </c>
      <c r="AB97" s="6">
        <v>5.48</v>
      </c>
      <c r="AC97" s="6">
        <v>5.47</v>
      </c>
      <c r="AD97" s="6">
        <v>5.46</v>
      </c>
      <c r="AE97" s="6">
        <v>5.45</v>
      </c>
      <c r="AF97" s="6">
        <v>5.44</v>
      </c>
      <c r="AG97" s="6">
        <v>5.43</v>
      </c>
      <c r="AH97" s="6">
        <v>5.42</v>
      </c>
      <c r="AI97" s="6">
        <v>5.41</v>
      </c>
      <c r="AJ97" s="6">
        <v>5.4</v>
      </c>
      <c r="AK97" s="6">
        <v>5.39</v>
      </c>
      <c r="AL97" s="6">
        <v>5.38</v>
      </c>
      <c r="AM97" s="6">
        <v>5.37</v>
      </c>
      <c r="AN97" s="6">
        <v>5.36</v>
      </c>
      <c r="AO97" s="6">
        <v>5.35</v>
      </c>
      <c r="AP97" s="6">
        <v>5.34</v>
      </c>
      <c r="AQ97" s="6">
        <v>5.33</v>
      </c>
      <c r="AR97" s="6">
        <v>5.32</v>
      </c>
      <c r="AS97" s="6">
        <v>5.31</v>
      </c>
      <c r="AT97" s="6">
        <v>5.3</v>
      </c>
      <c r="AU97" s="6">
        <v>5.29</v>
      </c>
      <c r="AV97" s="6">
        <v>5.28</v>
      </c>
      <c r="AW97" s="6">
        <v>5.28</v>
      </c>
      <c r="AX97" s="6">
        <v>5.27</v>
      </c>
      <c r="AY97" s="6">
        <v>5.26</v>
      </c>
    </row>
    <row r="98" spans="1:51" x14ac:dyDescent="0.2">
      <c r="A98" s="5">
        <v>40209</v>
      </c>
      <c r="B98" s="6">
        <v>3.86</v>
      </c>
      <c r="C98" s="6">
        <v>4.04</v>
      </c>
      <c r="D98" s="6">
        <v>4.2300000000000004</v>
      </c>
      <c r="E98" s="6">
        <v>4.3899999999999997</v>
      </c>
      <c r="F98" s="6">
        <v>4.54</v>
      </c>
      <c r="G98" s="6">
        <v>4.67</v>
      </c>
      <c r="H98" s="6">
        <v>4.78</v>
      </c>
      <c r="I98" s="6">
        <v>4.8899999999999997</v>
      </c>
      <c r="J98" s="6">
        <v>4.9800000000000004</v>
      </c>
      <c r="K98" s="6">
        <v>5.0599999999999996</v>
      </c>
      <c r="L98" s="6">
        <v>5.14</v>
      </c>
      <c r="M98" s="6">
        <v>5.2</v>
      </c>
      <c r="N98" s="6">
        <v>5.26</v>
      </c>
      <c r="O98" s="6">
        <v>5.31</v>
      </c>
      <c r="P98" s="6">
        <v>5.35</v>
      </c>
      <c r="Q98" s="6">
        <v>5.38</v>
      </c>
      <c r="R98" s="6">
        <v>5.41</v>
      </c>
      <c r="S98" s="6">
        <v>5.44</v>
      </c>
      <c r="T98" s="6">
        <v>5.46</v>
      </c>
      <c r="U98" s="6">
        <v>5.48</v>
      </c>
      <c r="V98" s="6">
        <v>5.48</v>
      </c>
      <c r="W98" s="6">
        <v>5.48</v>
      </c>
      <c r="X98" s="6">
        <v>5.49</v>
      </c>
      <c r="Y98" s="6">
        <v>5.49</v>
      </c>
      <c r="Z98" s="6">
        <v>5.49</v>
      </c>
      <c r="AA98" s="6">
        <v>5.48</v>
      </c>
      <c r="AB98" s="6">
        <v>5.47</v>
      </c>
      <c r="AC98" s="6">
        <v>5.46</v>
      </c>
      <c r="AD98" s="6">
        <v>5.45</v>
      </c>
      <c r="AE98" s="6">
        <v>5.44</v>
      </c>
      <c r="AF98" s="6">
        <v>5.43</v>
      </c>
      <c r="AG98" s="6">
        <v>5.42</v>
      </c>
      <c r="AH98" s="6">
        <v>5.41</v>
      </c>
      <c r="AI98" s="6">
        <v>5.4</v>
      </c>
      <c r="AJ98" s="6">
        <v>5.38</v>
      </c>
      <c r="AK98" s="6">
        <v>5.37</v>
      </c>
      <c r="AL98" s="6">
        <v>5.37</v>
      </c>
      <c r="AM98" s="6">
        <v>5.36</v>
      </c>
      <c r="AN98" s="6">
        <v>5.35</v>
      </c>
      <c r="AO98" s="6">
        <v>5.34</v>
      </c>
      <c r="AP98" s="6">
        <v>5.33</v>
      </c>
      <c r="AQ98" s="6">
        <v>5.32</v>
      </c>
      <c r="AR98" s="6">
        <v>5.31</v>
      </c>
      <c r="AS98" s="6">
        <v>5.3</v>
      </c>
      <c r="AT98" s="6">
        <v>5.29</v>
      </c>
      <c r="AU98" s="6">
        <v>5.28</v>
      </c>
      <c r="AV98" s="6">
        <v>5.27</v>
      </c>
      <c r="AW98" s="6">
        <v>5.26</v>
      </c>
      <c r="AX98" s="6">
        <v>5.26</v>
      </c>
      <c r="AY98" s="6">
        <v>5.25</v>
      </c>
    </row>
    <row r="99" spans="1:51" x14ac:dyDescent="0.2">
      <c r="A99" s="5">
        <v>40237</v>
      </c>
      <c r="B99" s="6">
        <v>3.84</v>
      </c>
      <c r="C99" s="6">
        <v>4.0199999999999996</v>
      </c>
      <c r="D99" s="6">
        <v>4.21</v>
      </c>
      <c r="E99" s="6">
        <v>4.37</v>
      </c>
      <c r="F99" s="6">
        <v>4.5199999999999996</v>
      </c>
      <c r="G99" s="6">
        <v>4.6500000000000004</v>
      </c>
      <c r="H99" s="6">
        <v>4.7699999999999996</v>
      </c>
      <c r="I99" s="6">
        <v>4.87</v>
      </c>
      <c r="J99" s="6">
        <v>4.97</v>
      </c>
      <c r="K99" s="6">
        <v>5.05</v>
      </c>
      <c r="L99" s="6">
        <v>5.12</v>
      </c>
      <c r="M99" s="6">
        <v>5.19</v>
      </c>
      <c r="N99" s="6">
        <v>5.25</v>
      </c>
      <c r="O99" s="6">
        <v>5.3</v>
      </c>
      <c r="P99" s="6">
        <v>5.34</v>
      </c>
      <c r="Q99" s="6">
        <v>5.37</v>
      </c>
      <c r="R99" s="6">
        <v>5.4</v>
      </c>
      <c r="S99" s="6">
        <v>5.43</v>
      </c>
      <c r="T99" s="6">
        <v>5.45</v>
      </c>
      <c r="U99" s="6">
        <v>5.47</v>
      </c>
      <c r="V99" s="6">
        <v>5.47</v>
      </c>
      <c r="W99" s="6">
        <v>5.47</v>
      </c>
      <c r="X99" s="6">
        <v>5.48</v>
      </c>
      <c r="Y99" s="6">
        <v>5.48</v>
      </c>
      <c r="Z99" s="6">
        <v>5.48</v>
      </c>
      <c r="AA99" s="6">
        <v>5.47</v>
      </c>
      <c r="AB99" s="6">
        <v>5.46</v>
      </c>
      <c r="AC99" s="6">
        <v>5.45</v>
      </c>
      <c r="AD99" s="6">
        <v>5.44</v>
      </c>
      <c r="AE99" s="6">
        <v>5.43</v>
      </c>
      <c r="AF99" s="6">
        <v>5.42</v>
      </c>
      <c r="AG99" s="6">
        <v>5.41</v>
      </c>
      <c r="AH99" s="6">
        <v>5.39</v>
      </c>
      <c r="AI99" s="6">
        <v>5.38</v>
      </c>
      <c r="AJ99" s="6">
        <v>5.37</v>
      </c>
      <c r="AK99" s="6">
        <v>5.36</v>
      </c>
      <c r="AL99" s="6">
        <v>5.35</v>
      </c>
      <c r="AM99" s="6">
        <v>5.34</v>
      </c>
      <c r="AN99" s="6">
        <v>5.33</v>
      </c>
      <c r="AO99" s="6">
        <v>5.33</v>
      </c>
      <c r="AP99" s="6">
        <v>5.32</v>
      </c>
      <c r="AQ99" s="6">
        <v>5.31</v>
      </c>
      <c r="AR99" s="6">
        <v>5.3</v>
      </c>
      <c r="AS99" s="6">
        <v>5.29</v>
      </c>
      <c r="AT99" s="6">
        <v>5.28</v>
      </c>
      <c r="AU99" s="6">
        <v>5.27</v>
      </c>
      <c r="AV99" s="6">
        <v>5.26</v>
      </c>
      <c r="AW99" s="6">
        <v>5.25</v>
      </c>
      <c r="AX99" s="6">
        <v>5.24</v>
      </c>
      <c r="AY99" s="6">
        <v>5.24</v>
      </c>
    </row>
    <row r="100" spans="1:51" x14ac:dyDescent="0.2">
      <c r="A100" s="5">
        <v>40268</v>
      </c>
      <c r="B100" s="6">
        <v>3.82</v>
      </c>
      <c r="C100" s="6">
        <v>3.99</v>
      </c>
      <c r="D100" s="6">
        <v>4.18</v>
      </c>
      <c r="E100" s="6">
        <v>4.3499999999999996</v>
      </c>
      <c r="F100" s="6">
        <v>4.5</v>
      </c>
      <c r="G100" s="6">
        <v>4.63</v>
      </c>
      <c r="H100" s="6">
        <v>4.75</v>
      </c>
      <c r="I100" s="6">
        <v>4.8600000000000003</v>
      </c>
      <c r="J100" s="6">
        <v>4.95</v>
      </c>
      <c r="K100" s="6">
        <v>5.03</v>
      </c>
      <c r="L100" s="6">
        <v>5.1100000000000003</v>
      </c>
      <c r="M100" s="6">
        <v>5.17</v>
      </c>
      <c r="N100" s="6">
        <v>5.23</v>
      </c>
      <c r="O100" s="6">
        <v>5.28</v>
      </c>
      <c r="P100" s="6">
        <v>5.33</v>
      </c>
      <c r="Q100" s="6">
        <v>5.36</v>
      </c>
      <c r="R100" s="6">
        <v>5.39</v>
      </c>
      <c r="S100" s="6">
        <v>5.42</v>
      </c>
      <c r="T100" s="6">
        <v>5.44</v>
      </c>
      <c r="U100" s="6">
        <v>5.46</v>
      </c>
      <c r="V100" s="6">
        <v>5.46</v>
      </c>
      <c r="W100" s="6">
        <v>5.46</v>
      </c>
      <c r="X100" s="6">
        <v>5.46</v>
      </c>
      <c r="Y100" s="6">
        <v>5.46</v>
      </c>
      <c r="Z100" s="6">
        <v>5.47</v>
      </c>
      <c r="AA100" s="6">
        <v>5.45</v>
      </c>
      <c r="AB100" s="6">
        <v>5.44</v>
      </c>
      <c r="AC100" s="6">
        <v>5.44</v>
      </c>
      <c r="AD100" s="6">
        <v>5.43</v>
      </c>
      <c r="AE100" s="6">
        <v>5.42</v>
      </c>
      <c r="AF100" s="6">
        <v>5.41</v>
      </c>
      <c r="AG100" s="6">
        <v>5.39</v>
      </c>
      <c r="AH100" s="6">
        <v>5.38</v>
      </c>
      <c r="AI100" s="6">
        <v>5.37</v>
      </c>
      <c r="AJ100" s="6">
        <v>5.36</v>
      </c>
      <c r="AK100" s="6">
        <v>5.35</v>
      </c>
      <c r="AL100" s="6">
        <v>5.34</v>
      </c>
      <c r="AM100" s="6">
        <v>5.33</v>
      </c>
      <c r="AN100" s="6">
        <v>5.32</v>
      </c>
      <c r="AO100" s="6">
        <v>5.31</v>
      </c>
      <c r="AP100" s="6">
        <v>5.3</v>
      </c>
      <c r="AQ100" s="6">
        <v>5.29</v>
      </c>
      <c r="AR100" s="6">
        <v>5.28</v>
      </c>
      <c r="AS100" s="6">
        <v>5.27</v>
      </c>
      <c r="AT100" s="6">
        <v>5.26</v>
      </c>
      <c r="AU100" s="6">
        <v>5.25</v>
      </c>
      <c r="AV100" s="6">
        <v>5.25</v>
      </c>
      <c r="AW100" s="6">
        <v>5.24</v>
      </c>
      <c r="AX100" s="6">
        <v>5.23</v>
      </c>
      <c r="AY100" s="6">
        <v>5.22</v>
      </c>
    </row>
    <row r="101" spans="1:51" x14ac:dyDescent="0.2">
      <c r="A101" s="5">
        <v>40298</v>
      </c>
      <c r="B101" s="6">
        <v>3.8</v>
      </c>
      <c r="C101" s="6">
        <v>3.97</v>
      </c>
      <c r="D101" s="6">
        <v>4.16</v>
      </c>
      <c r="E101" s="6">
        <v>4.33</v>
      </c>
      <c r="F101" s="6">
        <v>4.4800000000000004</v>
      </c>
      <c r="G101" s="6">
        <v>4.6100000000000003</v>
      </c>
      <c r="H101" s="6">
        <v>4.7300000000000004</v>
      </c>
      <c r="I101" s="6">
        <v>4.84</v>
      </c>
      <c r="J101" s="6">
        <v>4.93</v>
      </c>
      <c r="K101" s="6">
        <v>5.0199999999999996</v>
      </c>
      <c r="L101" s="6">
        <v>5.0999999999999996</v>
      </c>
      <c r="M101" s="6">
        <v>5.16</v>
      </c>
      <c r="N101" s="6">
        <v>5.22</v>
      </c>
      <c r="O101" s="6">
        <v>5.27</v>
      </c>
      <c r="P101" s="6">
        <v>5.32</v>
      </c>
      <c r="Q101" s="6">
        <v>5.35</v>
      </c>
      <c r="R101" s="6">
        <v>5.38</v>
      </c>
      <c r="S101" s="6">
        <v>5.4</v>
      </c>
      <c r="T101" s="6">
        <v>5.42</v>
      </c>
      <c r="U101" s="6">
        <v>5.45</v>
      </c>
      <c r="V101" s="6">
        <v>5.45</v>
      </c>
      <c r="W101" s="6">
        <v>5.45</v>
      </c>
      <c r="X101" s="6">
        <v>5.45</v>
      </c>
      <c r="Y101" s="6">
        <v>5.45</v>
      </c>
      <c r="Z101" s="6">
        <v>5.45</v>
      </c>
      <c r="AA101" s="6">
        <v>5.44</v>
      </c>
      <c r="AB101" s="6">
        <v>5.43</v>
      </c>
      <c r="AC101" s="6">
        <v>5.42</v>
      </c>
      <c r="AD101" s="6">
        <v>5.41</v>
      </c>
      <c r="AE101" s="6">
        <v>5.4</v>
      </c>
      <c r="AF101" s="6">
        <v>5.39</v>
      </c>
      <c r="AG101" s="6">
        <v>5.38</v>
      </c>
      <c r="AH101" s="6">
        <v>5.37</v>
      </c>
      <c r="AI101" s="6">
        <v>5.35</v>
      </c>
      <c r="AJ101" s="6">
        <v>5.34</v>
      </c>
      <c r="AK101" s="6">
        <v>5.33</v>
      </c>
      <c r="AL101" s="6">
        <v>5.32</v>
      </c>
      <c r="AM101" s="6">
        <v>5.31</v>
      </c>
      <c r="AN101" s="6">
        <v>5.3</v>
      </c>
      <c r="AO101" s="6">
        <v>5.3</v>
      </c>
      <c r="AP101" s="6">
        <v>5.29</v>
      </c>
      <c r="AQ101" s="6">
        <v>5.28</v>
      </c>
      <c r="AR101" s="6">
        <v>5.27</v>
      </c>
      <c r="AS101" s="6">
        <v>5.26</v>
      </c>
      <c r="AT101" s="6">
        <v>5.25</v>
      </c>
      <c r="AU101" s="6">
        <v>5.24</v>
      </c>
      <c r="AV101" s="6">
        <v>5.23</v>
      </c>
      <c r="AW101" s="6">
        <v>5.22</v>
      </c>
      <c r="AX101" s="6">
        <v>5.21</v>
      </c>
      <c r="AY101" s="6">
        <v>5.21</v>
      </c>
    </row>
    <row r="102" spans="1:51" x14ac:dyDescent="0.2">
      <c r="A102" s="5">
        <v>40329</v>
      </c>
      <c r="B102" s="6">
        <v>3.78</v>
      </c>
      <c r="C102" s="6">
        <v>3.95</v>
      </c>
      <c r="D102" s="6">
        <v>4.1399999999999997</v>
      </c>
      <c r="E102" s="6">
        <v>4.3099999999999996</v>
      </c>
      <c r="F102" s="6">
        <v>4.46</v>
      </c>
      <c r="G102" s="6">
        <v>4.59</v>
      </c>
      <c r="H102" s="6">
        <v>4.71</v>
      </c>
      <c r="I102" s="6">
        <v>4.82</v>
      </c>
      <c r="J102" s="6">
        <v>4.92</v>
      </c>
      <c r="K102" s="6">
        <v>5</v>
      </c>
      <c r="L102" s="6">
        <v>5.08</v>
      </c>
      <c r="M102" s="6">
        <v>5.14</v>
      </c>
      <c r="N102" s="6">
        <v>5.21</v>
      </c>
      <c r="O102" s="6">
        <v>5.26</v>
      </c>
      <c r="P102" s="6">
        <v>5.3</v>
      </c>
      <c r="Q102" s="6">
        <v>5.34</v>
      </c>
      <c r="R102" s="6">
        <v>5.36</v>
      </c>
      <c r="S102" s="6">
        <v>5.39</v>
      </c>
      <c r="T102" s="6">
        <v>5.41</v>
      </c>
      <c r="U102" s="6">
        <v>5.43</v>
      </c>
      <c r="V102" s="6">
        <v>5.43</v>
      </c>
      <c r="W102" s="6">
        <v>5.43</v>
      </c>
      <c r="X102" s="6">
        <v>5.43</v>
      </c>
      <c r="Y102" s="6">
        <v>5.44</v>
      </c>
      <c r="Z102" s="6">
        <v>5.44</v>
      </c>
      <c r="AA102" s="6">
        <v>5.43</v>
      </c>
      <c r="AB102" s="6">
        <v>5.42</v>
      </c>
      <c r="AC102" s="6">
        <v>5.41</v>
      </c>
      <c r="AD102" s="6">
        <v>5.4</v>
      </c>
      <c r="AE102" s="6">
        <v>5.39</v>
      </c>
      <c r="AF102" s="6">
        <v>5.37</v>
      </c>
      <c r="AG102" s="6">
        <v>5.36</v>
      </c>
      <c r="AH102" s="6">
        <v>5.35</v>
      </c>
      <c r="AI102" s="6">
        <v>5.34</v>
      </c>
      <c r="AJ102" s="6">
        <v>5.33</v>
      </c>
      <c r="AK102" s="6">
        <v>5.32</v>
      </c>
      <c r="AL102" s="6">
        <v>5.31</v>
      </c>
      <c r="AM102" s="6">
        <v>5.3</v>
      </c>
      <c r="AN102" s="6">
        <v>5.29</v>
      </c>
      <c r="AO102" s="6">
        <v>5.28</v>
      </c>
      <c r="AP102" s="6">
        <v>5.27</v>
      </c>
      <c r="AQ102" s="6">
        <v>5.26</v>
      </c>
      <c r="AR102" s="6">
        <v>5.25</v>
      </c>
      <c r="AS102" s="6">
        <v>5.24</v>
      </c>
      <c r="AT102" s="6">
        <v>5.23</v>
      </c>
      <c r="AU102" s="6">
        <v>5.22</v>
      </c>
      <c r="AV102" s="6">
        <v>5.21</v>
      </c>
      <c r="AW102" s="6">
        <v>5.21</v>
      </c>
      <c r="AX102" s="6">
        <v>5.2</v>
      </c>
      <c r="AY102" s="6">
        <v>5.19</v>
      </c>
    </row>
    <row r="103" spans="1:51" x14ac:dyDescent="0.2">
      <c r="A103" s="5">
        <v>40359</v>
      </c>
      <c r="B103" s="6">
        <v>3.76</v>
      </c>
      <c r="C103" s="6">
        <v>3.93</v>
      </c>
      <c r="D103" s="6">
        <v>4.12</v>
      </c>
      <c r="E103" s="6">
        <v>4.29</v>
      </c>
      <c r="F103" s="6">
        <v>4.4400000000000004</v>
      </c>
      <c r="G103" s="6">
        <v>4.58</v>
      </c>
      <c r="H103" s="6">
        <v>4.7</v>
      </c>
      <c r="I103" s="6">
        <v>4.8099999999999996</v>
      </c>
      <c r="J103" s="6">
        <v>4.9000000000000004</v>
      </c>
      <c r="K103" s="6">
        <v>4.99</v>
      </c>
      <c r="L103" s="6">
        <v>5.07</v>
      </c>
      <c r="M103" s="6">
        <v>5.13</v>
      </c>
      <c r="N103" s="6">
        <v>5.19</v>
      </c>
      <c r="O103" s="6">
        <v>5.25</v>
      </c>
      <c r="P103" s="6">
        <v>5.29</v>
      </c>
      <c r="Q103" s="6">
        <v>5.32</v>
      </c>
      <c r="R103" s="6">
        <v>5.35</v>
      </c>
      <c r="S103" s="6">
        <v>5.38</v>
      </c>
      <c r="T103" s="6">
        <v>5.4</v>
      </c>
      <c r="U103" s="6">
        <v>5.42</v>
      </c>
      <c r="V103" s="6">
        <v>5.42</v>
      </c>
      <c r="W103" s="6">
        <v>5.42</v>
      </c>
      <c r="X103" s="6">
        <v>5.42</v>
      </c>
      <c r="Y103" s="6">
        <v>5.42</v>
      </c>
      <c r="Z103" s="6">
        <v>5.42</v>
      </c>
      <c r="AA103" s="6">
        <v>5.41</v>
      </c>
      <c r="AB103" s="6">
        <v>5.4</v>
      </c>
      <c r="AC103" s="6">
        <v>5.39</v>
      </c>
      <c r="AD103" s="6">
        <v>5.38</v>
      </c>
      <c r="AE103" s="6">
        <v>5.38</v>
      </c>
      <c r="AF103" s="6">
        <v>5.36</v>
      </c>
      <c r="AG103" s="6">
        <v>5.35</v>
      </c>
      <c r="AH103" s="6">
        <v>5.34</v>
      </c>
      <c r="AI103" s="6">
        <v>5.32</v>
      </c>
      <c r="AJ103" s="6">
        <v>5.31</v>
      </c>
      <c r="AK103" s="6">
        <v>5.3</v>
      </c>
      <c r="AL103" s="6">
        <v>5.29</v>
      </c>
      <c r="AM103" s="6">
        <v>5.28</v>
      </c>
      <c r="AN103" s="6">
        <v>5.28</v>
      </c>
      <c r="AO103" s="6">
        <v>5.27</v>
      </c>
      <c r="AP103" s="6">
        <v>5.26</v>
      </c>
      <c r="AQ103" s="6">
        <v>5.25</v>
      </c>
      <c r="AR103" s="6">
        <v>5.24</v>
      </c>
      <c r="AS103" s="6">
        <v>5.23</v>
      </c>
      <c r="AT103" s="6">
        <v>5.22</v>
      </c>
      <c r="AU103" s="6">
        <v>5.21</v>
      </c>
      <c r="AV103" s="6">
        <v>5.2</v>
      </c>
      <c r="AW103" s="6">
        <v>5.19</v>
      </c>
      <c r="AX103" s="6">
        <v>5.19</v>
      </c>
      <c r="AY103" s="6">
        <v>5.18</v>
      </c>
    </row>
    <row r="104" spans="1:51" x14ac:dyDescent="0.2">
      <c r="A104" s="5">
        <v>40390</v>
      </c>
      <c r="B104" s="6">
        <v>3.74</v>
      </c>
      <c r="C104" s="6">
        <v>3.91</v>
      </c>
      <c r="D104" s="6">
        <v>4.0999999999999996</v>
      </c>
      <c r="E104" s="6">
        <v>4.2699999999999996</v>
      </c>
      <c r="F104" s="6">
        <v>4.42</v>
      </c>
      <c r="G104" s="6">
        <v>4.5599999999999996</v>
      </c>
      <c r="H104" s="6">
        <v>4.68</v>
      </c>
      <c r="I104" s="6">
        <v>4.79</v>
      </c>
      <c r="J104" s="6">
        <v>4.8899999999999997</v>
      </c>
      <c r="K104" s="6">
        <v>4.97</v>
      </c>
      <c r="L104" s="6">
        <v>5.05</v>
      </c>
      <c r="M104" s="6">
        <v>5.12</v>
      </c>
      <c r="N104" s="6">
        <v>5.18</v>
      </c>
      <c r="O104" s="6">
        <v>5.23</v>
      </c>
      <c r="P104" s="6">
        <v>5.28</v>
      </c>
      <c r="Q104" s="6">
        <v>5.31</v>
      </c>
      <c r="R104" s="6">
        <v>5.34</v>
      </c>
      <c r="S104" s="6">
        <v>5.37</v>
      </c>
      <c r="T104" s="6">
        <v>5.39</v>
      </c>
      <c r="U104" s="6">
        <v>5.41</v>
      </c>
      <c r="V104" s="6">
        <v>5.41</v>
      </c>
      <c r="W104" s="6">
        <v>5.41</v>
      </c>
      <c r="X104" s="6">
        <v>5.41</v>
      </c>
      <c r="Y104" s="6">
        <v>5.41</v>
      </c>
      <c r="Z104" s="6">
        <v>5.41</v>
      </c>
      <c r="AA104" s="6">
        <v>5.4</v>
      </c>
      <c r="AB104" s="6">
        <v>5.39</v>
      </c>
      <c r="AC104" s="6">
        <v>5.38</v>
      </c>
      <c r="AD104" s="6">
        <v>5.37</v>
      </c>
      <c r="AE104" s="6">
        <v>5.36</v>
      </c>
      <c r="AF104" s="6">
        <v>5.35</v>
      </c>
      <c r="AG104" s="6">
        <v>5.34</v>
      </c>
      <c r="AH104" s="6">
        <v>5.32</v>
      </c>
      <c r="AI104" s="6">
        <v>5.31</v>
      </c>
      <c r="AJ104" s="6">
        <v>5.3</v>
      </c>
      <c r="AK104" s="6">
        <v>5.29</v>
      </c>
      <c r="AL104" s="6">
        <v>5.28</v>
      </c>
      <c r="AM104" s="6">
        <v>5.27</v>
      </c>
      <c r="AN104" s="6">
        <v>5.26</v>
      </c>
      <c r="AO104" s="6">
        <v>5.25</v>
      </c>
      <c r="AP104" s="6">
        <v>5.24</v>
      </c>
      <c r="AQ104" s="6">
        <v>5.23</v>
      </c>
      <c r="AR104" s="6">
        <v>5.22</v>
      </c>
      <c r="AS104" s="6">
        <v>5.21</v>
      </c>
      <c r="AT104" s="6">
        <v>5.21</v>
      </c>
      <c r="AU104" s="6">
        <v>5.2</v>
      </c>
      <c r="AV104" s="6">
        <v>5.19</v>
      </c>
      <c r="AW104" s="6">
        <v>5.18</v>
      </c>
      <c r="AX104" s="6">
        <v>5.17</v>
      </c>
      <c r="AY104" s="6">
        <v>5.17</v>
      </c>
    </row>
    <row r="105" spans="1:51" x14ac:dyDescent="0.2">
      <c r="A105" s="5">
        <v>40421</v>
      </c>
      <c r="B105" s="6">
        <v>3.73</v>
      </c>
      <c r="C105" s="6">
        <v>3.89</v>
      </c>
      <c r="D105" s="6">
        <v>4.08</v>
      </c>
      <c r="E105" s="6">
        <v>4.25</v>
      </c>
      <c r="F105" s="6">
        <v>4.4000000000000004</v>
      </c>
      <c r="G105" s="6">
        <v>4.54</v>
      </c>
      <c r="H105" s="6">
        <v>4.66</v>
      </c>
      <c r="I105" s="6">
        <v>4.7699999999999996</v>
      </c>
      <c r="J105" s="6">
        <v>4.87</v>
      </c>
      <c r="K105" s="6">
        <v>4.96</v>
      </c>
      <c r="L105" s="6">
        <v>5.03</v>
      </c>
      <c r="M105" s="6">
        <v>5.0999999999999996</v>
      </c>
      <c r="N105" s="6">
        <v>5.16</v>
      </c>
      <c r="O105" s="6">
        <v>5.21</v>
      </c>
      <c r="P105" s="6">
        <v>5.26</v>
      </c>
      <c r="Q105" s="6">
        <v>5.29</v>
      </c>
      <c r="R105" s="6">
        <v>5.32</v>
      </c>
      <c r="S105" s="6">
        <v>5.35</v>
      </c>
      <c r="T105" s="6">
        <v>5.37</v>
      </c>
      <c r="U105" s="6">
        <v>5.39</v>
      </c>
      <c r="V105" s="6">
        <v>5.39</v>
      </c>
      <c r="W105" s="6">
        <v>5.39</v>
      </c>
      <c r="X105" s="6">
        <v>5.39</v>
      </c>
      <c r="Y105" s="6">
        <v>5.39</v>
      </c>
      <c r="Z105" s="6">
        <v>5.39</v>
      </c>
      <c r="AA105" s="6">
        <v>5.38</v>
      </c>
      <c r="AB105" s="6">
        <v>5.37</v>
      </c>
      <c r="AC105" s="6">
        <v>5.36</v>
      </c>
      <c r="AD105" s="6">
        <v>5.35</v>
      </c>
      <c r="AE105" s="6">
        <v>5.34</v>
      </c>
      <c r="AF105" s="6">
        <v>5.33</v>
      </c>
      <c r="AG105" s="6">
        <v>5.31</v>
      </c>
      <c r="AH105" s="6">
        <v>5.3</v>
      </c>
      <c r="AI105" s="6">
        <v>5.29</v>
      </c>
      <c r="AJ105" s="6">
        <v>5.28</v>
      </c>
      <c r="AK105" s="6">
        <v>5.27</v>
      </c>
      <c r="AL105" s="6">
        <v>5.26</v>
      </c>
      <c r="AM105" s="6">
        <v>5.25</v>
      </c>
      <c r="AN105" s="6">
        <v>5.24</v>
      </c>
      <c r="AO105" s="6">
        <v>5.23</v>
      </c>
      <c r="AP105" s="6">
        <v>5.22</v>
      </c>
      <c r="AQ105" s="6">
        <v>5.21</v>
      </c>
      <c r="AR105" s="6">
        <v>5.2</v>
      </c>
      <c r="AS105" s="6">
        <v>5.19</v>
      </c>
      <c r="AT105" s="6">
        <v>5.18</v>
      </c>
      <c r="AU105" s="6">
        <v>5.18</v>
      </c>
      <c r="AV105" s="6">
        <v>5.17</v>
      </c>
      <c r="AW105" s="6">
        <v>5.16</v>
      </c>
      <c r="AX105" s="6">
        <v>5.15</v>
      </c>
      <c r="AY105" s="6">
        <v>5.15</v>
      </c>
    </row>
    <row r="106" spans="1:51" x14ac:dyDescent="0.2">
      <c r="A106" s="5">
        <v>40451</v>
      </c>
      <c r="B106" s="6">
        <v>3.71</v>
      </c>
      <c r="C106" s="6">
        <v>3.88</v>
      </c>
      <c r="D106" s="6">
        <v>4.07</v>
      </c>
      <c r="E106" s="6">
        <v>4.24</v>
      </c>
      <c r="F106" s="6">
        <v>4.3899999999999997</v>
      </c>
      <c r="G106" s="6">
        <v>4.5199999999999996</v>
      </c>
      <c r="H106" s="6">
        <v>4.6500000000000004</v>
      </c>
      <c r="I106" s="6">
        <v>4.76</v>
      </c>
      <c r="J106" s="6">
        <v>4.8499999999999996</v>
      </c>
      <c r="K106" s="6">
        <v>4.9400000000000004</v>
      </c>
      <c r="L106" s="6">
        <v>5.0199999999999996</v>
      </c>
      <c r="M106" s="6">
        <v>5.08</v>
      </c>
      <c r="N106" s="6">
        <v>5.15</v>
      </c>
      <c r="O106" s="6">
        <v>5.2</v>
      </c>
      <c r="P106" s="6">
        <v>5.24</v>
      </c>
      <c r="Q106" s="6">
        <v>5.28</v>
      </c>
      <c r="R106" s="6">
        <v>5.3</v>
      </c>
      <c r="S106" s="6">
        <v>5.33</v>
      </c>
      <c r="T106" s="6">
        <v>5.35</v>
      </c>
      <c r="U106" s="6">
        <v>5.37</v>
      </c>
      <c r="V106" s="6">
        <v>5.37</v>
      </c>
      <c r="W106" s="6">
        <v>5.37</v>
      </c>
      <c r="X106" s="6">
        <v>5.37</v>
      </c>
      <c r="Y106" s="6">
        <v>5.37</v>
      </c>
      <c r="Z106" s="6">
        <v>5.38</v>
      </c>
      <c r="AA106" s="6">
        <v>5.36</v>
      </c>
      <c r="AB106" s="6">
        <v>5.35</v>
      </c>
      <c r="AC106" s="6">
        <v>5.34</v>
      </c>
      <c r="AD106" s="6">
        <v>5.33</v>
      </c>
      <c r="AE106" s="6">
        <v>5.32</v>
      </c>
      <c r="AF106" s="6">
        <v>5.31</v>
      </c>
      <c r="AG106" s="6">
        <v>5.3</v>
      </c>
      <c r="AH106" s="6">
        <v>5.28</v>
      </c>
      <c r="AI106" s="6">
        <v>5.27</v>
      </c>
      <c r="AJ106" s="6">
        <v>5.26</v>
      </c>
      <c r="AK106" s="6">
        <v>5.25</v>
      </c>
      <c r="AL106" s="6">
        <v>5.24</v>
      </c>
      <c r="AM106" s="6">
        <v>5.23</v>
      </c>
      <c r="AN106" s="6">
        <v>5.22</v>
      </c>
      <c r="AO106" s="6">
        <v>5.21</v>
      </c>
      <c r="AP106" s="6">
        <v>5.2</v>
      </c>
      <c r="AQ106" s="6">
        <v>5.19</v>
      </c>
      <c r="AR106" s="6">
        <v>5.18</v>
      </c>
      <c r="AS106" s="6">
        <v>5.17</v>
      </c>
      <c r="AT106" s="6">
        <v>5.17</v>
      </c>
      <c r="AU106" s="6">
        <v>5.16</v>
      </c>
      <c r="AV106" s="6">
        <v>5.15</v>
      </c>
      <c r="AW106" s="6">
        <v>5.14</v>
      </c>
      <c r="AX106" s="6">
        <v>5.14</v>
      </c>
      <c r="AY106" s="6">
        <v>5.13</v>
      </c>
    </row>
    <row r="107" spans="1:51" x14ac:dyDescent="0.2">
      <c r="A107" s="5">
        <v>40482</v>
      </c>
      <c r="B107" s="6">
        <v>3.7</v>
      </c>
      <c r="C107" s="6">
        <v>3.86</v>
      </c>
      <c r="D107" s="6">
        <v>4.05</v>
      </c>
      <c r="E107" s="6">
        <v>4.22</v>
      </c>
      <c r="F107" s="6">
        <v>4.37</v>
      </c>
      <c r="G107" s="6">
        <v>4.51</v>
      </c>
      <c r="H107" s="6">
        <v>4.63</v>
      </c>
      <c r="I107" s="6">
        <v>4.74</v>
      </c>
      <c r="J107" s="6">
        <v>4.84</v>
      </c>
      <c r="K107" s="6">
        <v>4.92</v>
      </c>
      <c r="L107" s="6">
        <v>5</v>
      </c>
      <c r="M107" s="6">
        <v>5.07</v>
      </c>
      <c r="N107" s="6">
        <v>5.13</v>
      </c>
      <c r="O107" s="6">
        <v>5.18</v>
      </c>
      <c r="P107" s="6">
        <v>5.23</v>
      </c>
      <c r="Q107" s="6">
        <v>5.26</v>
      </c>
      <c r="R107" s="6">
        <v>5.29</v>
      </c>
      <c r="S107" s="6">
        <v>5.31</v>
      </c>
      <c r="T107" s="6">
        <v>5.33</v>
      </c>
      <c r="U107" s="6">
        <v>5.36</v>
      </c>
      <c r="V107" s="6">
        <v>5.36</v>
      </c>
      <c r="W107" s="6">
        <v>5.36</v>
      </c>
      <c r="X107" s="6">
        <v>5.36</v>
      </c>
      <c r="Y107" s="6">
        <v>5.36</v>
      </c>
      <c r="Z107" s="6">
        <v>5.36</v>
      </c>
      <c r="AA107" s="6">
        <v>5.34</v>
      </c>
      <c r="AB107" s="6">
        <v>5.33</v>
      </c>
      <c r="AC107" s="6">
        <v>5.32</v>
      </c>
      <c r="AD107" s="6">
        <v>5.31</v>
      </c>
      <c r="AE107" s="6">
        <v>5.3</v>
      </c>
      <c r="AF107" s="6">
        <v>5.29</v>
      </c>
      <c r="AG107" s="6">
        <v>5.28</v>
      </c>
      <c r="AH107" s="6">
        <v>5.26</v>
      </c>
      <c r="AI107" s="6">
        <v>5.25</v>
      </c>
      <c r="AJ107" s="6">
        <v>5.24</v>
      </c>
      <c r="AK107" s="6">
        <v>5.23</v>
      </c>
      <c r="AL107" s="6">
        <v>5.22</v>
      </c>
      <c r="AM107" s="6">
        <v>5.21</v>
      </c>
      <c r="AN107" s="6">
        <v>5.2</v>
      </c>
      <c r="AO107" s="6">
        <v>5.19</v>
      </c>
      <c r="AP107" s="6">
        <v>5.18</v>
      </c>
      <c r="AQ107" s="6">
        <v>5.17</v>
      </c>
      <c r="AR107" s="6">
        <v>5.16</v>
      </c>
      <c r="AS107" s="6">
        <v>5.15</v>
      </c>
      <c r="AT107" s="6">
        <v>5.15</v>
      </c>
      <c r="AU107" s="6">
        <v>5.14</v>
      </c>
      <c r="AV107" s="6">
        <v>5.13</v>
      </c>
      <c r="AW107" s="6">
        <v>5.12</v>
      </c>
      <c r="AX107" s="6">
        <v>5.12</v>
      </c>
      <c r="AY107" s="6">
        <v>5.1100000000000003</v>
      </c>
    </row>
    <row r="108" spans="1:51" x14ac:dyDescent="0.2">
      <c r="A108" s="5">
        <v>40512</v>
      </c>
      <c r="B108" s="6">
        <v>3.69</v>
      </c>
      <c r="C108" s="6">
        <v>3.85</v>
      </c>
      <c r="D108" s="6">
        <v>4.04</v>
      </c>
      <c r="E108" s="6">
        <v>4.21</v>
      </c>
      <c r="F108" s="6">
        <v>4.3600000000000003</v>
      </c>
      <c r="G108" s="6">
        <v>4.5</v>
      </c>
      <c r="H108" s="6">
        <v>4.62</v>
      </c>
      <c r="I108" s="6">
        <v>4.7300000000000004</v>
      </c>
      <c r="J108" s="6">
        <v>4.83</v>
      </c>
      <c r="K108" s="6">
        <v>4.91</v>
      </c>
      <c r="L108" s="6">
        <v>4.99</v>
      </c>
      <c r="M108" s="6">
        <v>5.0599999999999996</v>
      </c>
      <c r="N108" s="6">
        <v>5.12</v>
      </c>
      <c r="O108" s="6">
        <v>5.17</v>
      </c>
      <c r="P108" s="6">
        <v>5.22</v>
      </c>
      <c r="Q108" s="6">
        <v>5.25</v>
      </c>
      <c r="R108" s="6">
        <v>5.28</v>
      </c>
      <c r="S108" s="6">
        <v>5.3</v>
      </c>
      <c r="T108" s="6">
        <v>5.32</v>
      </c>
      <c r="U108" s="6">
        <v>5.35</v>
      </c>
      <c r="V108" s="6">
        <v>5.34</v>
      </c>
      <c r="W108" s="6">
        <v>5.34</v>
      </c>
      <c r="X108" s="6">
        <v>5.34</v>
      </c>
      <c r="Y108" s="6">
        <v>5.34</v>
      </c>
      <c r="Z108" s="6">
        <v>5.34</v>
      </c>
      <c r="AA108" s="6">
        <v>5.33</v>
      </c>
      <c r="AB108" s="6">
        <v>5.32</v>
      </c>
      <c r="AC108" s="6">
        <v>5.31</v>
      </c>
      <c r="AD108" s="6">
        <v>5.3</v>
      </c>
      <c r="AE108" s="6">
        <v>5.29</v>
      </c>
      <c r="AF108" s="6">
        <v>5.27</v>
      </c>
      <c r="AG108" s="6">
        <v>5.26</v>
      </c>
      <c r="AH108" s="6">
        <v>5.25</v>
      </c>
      <c r="AI108" s="6">
        <v>5.24</v>
      </c>
      <c r="AJ108" s="6">
        <v>5.23</v>
      </c>
      <c r="AK108" s="6">
        <v>5.21</v>
      </c>
      <c r="AL108" s="6">
        <v>5.2</v>
      </c>
      <c r="AM108" s="6">
        <v>5.19</v>
      </c>
      <c r="AN108" s="6">
        <v>5.19</v>
      </c>
      <c r="AO108" s="6">
        <v>5.18</v>
      </c>
      <c r="AP108" s="6">
        <v>5.17</v>
      </c>
      <c r="AQ108" s="6">
        <v>5.16</v>
      </c>
      <c r="AR108" s="6">
        <v>5.15</v>
      </c>
      <c r="AS108" s="6">
        <v>5.14</v>
      </c>
      <c r="AT108" s="6">
        <v>5.13</v>
      </c>
      <c r="AU108" s="6">
        <v>5.12</v>
      </c>
      <c r="AV108" s="6">
        <v>5.12</v>
      </c>
      <c r="AW108" s="6">
        <v>5.1100000000000003</v>
      </c>
      <c r="AX108" s="6">
        <v>5.0999999999999996</v>
      </c>
      <c r="AY108" s="6">
        <v>5.09</v>
      </c>
    </row>
    <row r="109" spans="1:51" x14ac:dyDescent="0.2">
      <c r="A109" s="5">
        <v>40543</v>
      </c>
      <c r="B109" s="6">
        <v>3.68</v>
      </c>
      <c r="C109" s="6">
        <v>3.85</v>
      </c>
      <c r="D109" s="6">
        <v>4.04</v>
      </c>
      <c r="E109" s="6">
        <v>4.21</v>
      </c>
      <c r="F109" s="6">
        <v>4.3600000000000003</v>
      </c>
      <c r="G109" s="6">
        <v>4.49</v>
      </c>
      <c r="H109" s="6">
        <v>4.62</v>
      </c>
      <c r="I109" s="6">
        <v>4.7300000000000004</v>
      </c>
      <c r="J109" s="6">
        <v>4.82</v>
      </c>
      <c r="K109" s="6">
        <v>4.91</v>
      </c>
      <c r="L109" s="6">
        <v>4.99</v>
      </c>
      <c r="M109" s="6">
        <v>5.05</v>
      </c>
      <c r="N109" s="6">
        <v>5.12</v>
      </c>
      <c r="O109" s="6">
        <v>5.17</v>
      </c>
      <c r="P109" s="6">
        <v>5.21</v>
      </c>
      <c r="Q109" s="6">
        <v>5.25</v>
      </c>
      <c r="R109" s="6">
        <v>5.27</v>
      </c>
      <c r="S109" s="6">
        <v>5.3</v>
      </c>
      <c r="T109" s="6">
        <v>5.32</v>
      </c>
      <c r="U109" s="6">
        <v>5.34</v>
      </c>
      <c r="V109" s="6">
        <v>5.34</v>
      </c>
      <c r="W109" s="6">
        <v>5.34</v>
      </c>
      <c r="X109" s="6">
        <v>5.34</v>
      </c>
      <c r="Y109" s="6">
        <v>5.34</v>
      </c>
      <c r="Z109" s="6">
        <v>5.34</v>
      </c>
      <c r="AA109" s="6">
        <v>5.32</v>
      </c>
      <c r="AB109" s="6">
        <v>5.31</v>
      </c>
      <c r="AC109" s="6">
        <v>5.3</v>
      </c>
      <c r="AD109" s="6">
        <v>5.29</v>
      </c>
      <c r="AE109" s="6">
        <v>5.28</v>
      </c>
      <c r="AF109" s="6">
        <v>5.26</v>
      </c>
      <c r="AG109" s="6">
        <v>5.25</v>
      </c>
      <c r="AH109" s="6">
        <v>5.24</v>
      </c>
      <c r="AI109" s="6">
        <v>5.23</v>
      </c>
      <c r="AJ109" s="6">
        <v>5.21</v>
      </c>
      <c r="AK109" s="6">
        <v>5.2</v>
      </c>
      <c r="AL109" s="6">
        <v>5.19</v>
      </c>
      <c r="AM109" s="6">
        <v>5.18</v>
      </c>
      <c r="AN109" s="6">
        <v>5.18</v>
      </c>
      <c r="AO109" s="6">
        <v>5.17</v>
      </c>
      <c r="AP109" s="6">
        <v>5.16</v>
      </c>
      <c r="AQ109" s="6">
        <v>5.15</v>
      </c>
      <c r="AR109" s="6">
        <v>5.14</v>
      </c>
      <c r="AS109" s="6">
        <v>5.13</v>
      </c>
      <c r="AT109" s="6">
        <v>5.12</v>
      </c>
      <c r="AU109" s="6">
        <v>5.1100000000000003</v>
      </c>
      <c r="AV109" s="6">
        <v>5.1100000000000003</v>
      </c>
      <c r="AW109" s="6">
        <v>5.0999999999999996</v>
      </c>
      <c r="AX109" s="6">
        <v>5.09</v>
      </c>
      <c r="AY109" s="6">
        <v>5.08</v>
      </c>
    </row>
    <row r="110" spans="1:51" x14ac:dyDescent="0.2">
      <c r="A110" s="5">
        <v>40574</v>
      </c>
      <c r="B110" s="6">
        <v>3.68</v>
      </c>
      <c r="C110" s="6">
        <v>3.85</v>
      </c>
      <c r="D110" s="6">
        <v>4.03</v>
      </c>
      <c r="E110" s="6">
        <v>4.21</v>
      </c>
      <c r="F110" s="6">
        <v>4.3600000000000003</v>
      </c>
      <c r="G110" s="6">
        <v>4.49</v>
      </c>
      <c r="H110" s="6">
        <v>4.6100000000000003</v>
      </c>
      <c r="I110" s="6">
        <v>4.72</v>
      </c>
      <c r="J110" s="6">
        <v>4.82</v>
      </c>
      <c r="K110" s="6">
        <v>4.91</v>
      </c>
      <c r="L110" s="6">
        <v>4.9800000000000004</v>
      </c>
      <c r="M110" s="6">
        <v>5.05</v>
      </c>
      <c r="N110" s="6">
        <v>5.1100000000000003</v>
      </c>
      <c r="O110" s="6">
        <v>5.17</v>
      </c>
      <c r="P110" s="6">
        <v>5.21</v>
      </c>
      <c r="Q110" s="6">
        <v>5.24</v>
      </c>
      <c r="R110" s="6">
        <v>5.27</v>
      </c>
      <c r="S110" s="6">
        <v>5.29</v>
      </c>
      <c r="T110" s="6">
        <v>5.31</v>
      </c>
      <c r="U110" s="6">
        <v>5.33</v>
      </c>
      <c r="V110" s="6">
        <v>5.33</v>
      </c>
      <c r="W110" s="6">
        <v>5.33</v>
      </c>
      <c r="X110" s="6">
        <v>5.33</v>
      </c>
      <c r="Y110" s="6">
        <v>5.33</v>
      </c>
      <c r="Z110" s="6">
        <v>5.33</v>
      </c>
      <c r="AA110" s="6">
        <v>5.32</v>
      </c>
      <c r="AB110" s="6">
        <v>5.3</v>
      </c>
      <c r="AC110" s="6">
        <v>5.29</v>
      </c>
      <c r="AD110" s="6">
        <v>5.28</v>
      </c>
      <c r="AE110" s="6">
        <v>5.27</v>
      </c>
      <c r="AF110" s="6">
        <v>5.26</v>
      </c>
      <c r="AG110" s="6">
        <v>5.24</v>
      </c>
      <c r="AH110" s="6">
        <v>5.23</v>
      </c>
      <c r="AI110" s="6">
        <v>5.22</v>
      </c>
      <c r="AJ110" s="6">
        <v>5.21</v>
      </c>
      <c r="AK110" s="6">
        <v>5.2</v>
      </c>
      <c r="AL110" s="6">
        <v>5.19</v>
      </c>
      <c r="AM110" s="6">
        <v>5.18</v>
      </c>
      <c r="AN110" s="6">
        <v>5.17</v>
      </c>
      <c r="AO110" s="6">
        <v>5.16</v>
      </c>
      <c r="AP110" s="6">
        <v>5.15</v>
      </c>
      <c r="AQ110" s="6">
        <v>5.14</v>
      </c>
      <c r="AR110" s="6">
        <v>5.13</v>
      </c>
      <c r="AS110" s="6">
        <v>5.12</v>
      </c>
      <c r="AT110" s="6">
        <v>5.1100000000000003</v>
      </c>
      <c r="AU110" s="6">
        <v>5.1100000000000003</v>
      </c>
      <c r="AV110" s="6">
        <v>5.0999999999999996</v>
      </c>
      <c r="AW110" s="6">
        <v>5.09</v>
      </c>
      <c r="AX110" s="6">
        <v>5.08</v>
      </c>
      <c r="AY110" s="6">
        <v>5.08</v>
      </c>
    </row>
    <row r="111" spans="1:51" x14ac:dyDescent="0.2">
      <c r="A111" s="5">
        <v>40602</v>
      </c>
      <c r="B111" s="6">
        <v>3.67</v>
      </c>
      <c r="C111" s="6">
        <v>3.85</v>
      </c>
      <c r="D111" s="6">
        <v>4.03</v>
      </c>
      <c r="E111" s="6">
        <v>4.21</v>
      </c>
      <c r="F111" s="6">
        <v>4.3600000000000003</v>
      </c>
      <c r="G111" s="6">
        <v>4.49</v>
      </c>
      <c r="H111" s="6">
        <v>4.6100000000000003</v>
      </c>
      <c r="I111" s="6">
        <v>4.72</v>
      </c>
      <c r="J111" s="6">
        <v>4.82</v>
      </c>
      <c r="K111" s="6">
        <v>4.9000000000000004</v>
      </c>
      <c r="L111" s="6">
        <v>4.9800000000000004</v>
      </c>
      <c r="M111" s="6">
        <v>5.05</v>
      </c>
      <c r="N111" s="6">
        <v>5.1100000000000003</v>
      </c>
      <c r="O111" s="6">
        <v>5.16</v>
      </c>
      <c r="P111" s="6">
        <v>5.21</v>
      </c>
      <c r="Q111" s="6">
        <v>5.24</v>
      </c>
      <c r="R111" s="6">
        <v>5.26</v>
      </c>
      <c r="S111" s="6">
        <v>5.29</v>
      </c>
      <c r="T111" s="6">
        <v>5.31</v>
      </c>
      <c r="U111" s="6">
        <v>5.33</v>
      </c>
      <c r="V111" s="6">
        <v>5.33</v>
      </c>
      <c r="W111" s="6">
        <v>5.33</v>
      </c>
      <c r="X111" s="6">
        <v>5.32</v>
      </c>
      <c r="Y111" s="6">
        <v>5.32</v>
      </c>
      <c r="Z111" s="6">
        <v>5.32</v>
      </c>
      <c r="AA111" s="6">
        <v>5.31</v>
      </c>
      <c r="AB111" s="6">
        <v>5.3</v>
      </c>
      <c r="AC111" s="6">
        <v>5.28</v>
      </c>
      <c r="AD111" s="6">
        <v>5.27</v>
      </c>
      <c r="AE111" s="6">
        <v>5.26</v>
      </c>
      <c r="AF111" s="6">
        <v>5.25</v>
      </c>
      <c r="AG111" s="6">
        <v>5.23</v>
      </c>
      <c r="AH111" s="6">
        <v>5.22</v>
      </c>
      <c r="AI111" s="6">
        <v>5.21</v>
      </c>
      <c r="AJ111" s="6">
        <v>5.2</v>
      </c>
      <c r="AK111" s="6">
        <v>5.19</v>
      </c>
      <c r="AL111" s="6">
        <v>5.18</v>
      </c>
      <c r="AM111" s="6">
        <v>5.17</v>
      </c>
      <c r="AN111" s="6">
        <v>5.16</v>
      </c>
      <c r="AO111" s="6">
        <v>5.15</v>
      </c>
      <c r="AP111" s="6">
        <v>5.14</v>
      </c>
      <c r="AQ111" s="6">
        <v>5.13</v>
      </c>
      <c r="AR111" s="6">
        <v>5.12</v>
      </c>
      <c r="AS111" s="6">
        <v>5.1100000000000003</v>
      </c>
      <c r="AT111" s="6">
        <v>5.0999999999999996</v>
      </c>
      <c r="AU111" s="6">
        <v>5.0999999999999996</v>
      </c>
      <c r="AV111" s="6">
        <v>5.09</v>
      </c>
      <c r="AW111" s="6">
        <v>5.08</v>
      </c>
      <c r="AX111" s="6">
        <v>5.07</v>
      </c>
      <c r="AY111" s="6">
        <v>5.07</v>
      </c>
    </row>
    <row r="112" spans="1:51" x14ac:dyDescent="0.2">
      <c r="A112" s="5">
        <v>40633</v>
      </c>
      <c r="B112" s="6">
        <v>3.67</v>
      </c>
      <c r="C112" s="6">
        <v>3.85</v>
      </c>
      <c r="D112" s="6">
        <v>4.04</v>
      </c>
      <c r="E112" s="6">
        <v>4.21</v>
      </c>
      <c r="F112" s="6">
        <v>4.3600000000000003</v>
      </c>
      <c r="G112" s="6">
        <v>4.49</v>
      </c>
      <c r="H112" s="6">
        <v>4.6100000000000003</v>
      </c>
      <c r="I112" s="6">
        <v>4.72</v>
      </c>
      <c r="J112" s="6">
        <v>4.82</v>
      </c>
      <c r="K112" s="6">
        <v>4.9000000000000004</v>
      </c>
      <c r="L112" s="6">
        <v>4.9800000000000004</v>
      </c>
      <c r="M112" s="6">
        <v>5.04</v>
      </c>
      <c r="N112" s="6">
        <v>5.1100000000000003</v>
      </c>
      <c r="O112" s="6">
        <v>5.16</v>
      </c>
      <c r="P112" s="6">
        <v>5.2</v>
      </c>
      <c r="Q112" s="6">
        <v>5.23</v>
      </c>
      <c r="R112" s="6">
        <v>5.26</v>
      </c>
      <c r="S112" s="6">
        <v>5.28</v>
      </c>
      <c r="T112" s="6">
        <v>5.3</v>
      </c>
      <c r="U112" s="6">
        <v>5.32</v>
      </c>
      <c r="V112" s="6">
        <v>5.32</v>
      </c>
      <c r="W112" s="6">
        <v>5.32</v>
      </c>
      <c r="X112" s="6">
        <v>5.32</v>
      </c>
      <c r="Y112" s="6">
        <v>5.32</v>
      </c>
      <c r="Z112" s="6">
        <v>5.32</v>
      </c>
      <c r="AA112" s="6">
        <v>5.3</v>
      </c>
      <c r="AB112" s="6">
        <v>5.29</v>
      </c>
      <c r="AC112" s="6">
        <v>5.28</v>
      </c>
      <c r="AD112" s="6">
        <v>5.27</v>
      </c>
      <c r="AE112" s="6">
        <v>5.25</v>
      </c>
      <c r="AF112" s="6">
        <v>5.24</v>
      </c>
      <c r="AG112" s="6">
        <v>5.23</v>
      </c>
      <c r="AH112" s="6">
        <v>5.21</v>
      </c>
      <c r="AI112" s="6">
        <v>5.2</v>
      </c>
      <c r="AJ112" s="6">
        <v>5.19</v>
      </c>
      <c r="AK112" s="6">
        <v>5.18</v>
      </c>
      <c r="AL112" s="6">
        <v>5.17</v>
      </c>
      <c r="AM112" s="6">
        <v>5.16</v>
      </c>
      <c r="AN112" s="6">
        <v>5.15</v>
      </c>
      <c r="AO112" s="6">
        <v>5.14</v>
      </c>
      <c r="AP112" s="6">
        <v>5.13</v>
      </c>
      <c r="AQ112" s="6">
        <v>5.12</v>
      </c>
      <c r="AR112" s="6">
        <v>5.1100000000000003</v>
      </c>
      <c r="AS112" s="6">
        <v>5.0999999999999996</v>
      </c>
      <c r="AT112" s="6">
        <v>5.09</v>
      </c>
      <c r="AU112" s="6">
        <v>5.09</v>
      </c>
      <c r="AV112" s="6">
        <v>5.08</v>
      </c>
      <c r="AW112" s="6">
        <v>5.07</v>
      </c>
      <c r="AX112" s="6">
        <v>5.0599999999999996</v>
      </c>
      <c r="AY112" s="6">
        <v>5.0599999999999996</v>
      </c>
    </row>
    <row r="113" spans="1:51" x14ac:dyDescent="0.2">
      <c r="A113" s="5">
        <v>40663</v>
      </c>
      <c r="B113" s="6">
        <v>3.67</v>
      </c>
      <c r="C113" s="6">
        <v>3.85</v>
      </c>
      <c r="D113" s="6">
        <v>4.04</v>
      </c>
      <c r="E113" s="6">
        <v>4.21</v>
      </c>
      <c r="F113" s="6">
        <v>4.3600000000000003</v>
      </c>
      <c r="G113" s="6">
        <v>4.49</v>
      </c>
      <c r="H113" s="6">
        <v>4.6100000000000003</v>
      </c>
      <c r="I113" s="6">
        <v>4.72</v>
      </c>
      <c r="J113" s="6">
        <v>4.8099999999999996</v>
      </c>
      <c r="K113" s="6">
        <v>4.9000000000000004</v>
      </c>
      <c r="L113" s="6">
        <v>4.9800000000000004</v>
      </c>
      <c r="M113" s="6">
        <v>5.04</v>
      </c>
      <c r="N113" s="6">
        <v>5.0999999999999996</v>
      </c>
      <c r="O113" s="6">
        <v>5.15</v>
      </c>
      <c r="P113" s="6">
        <v>5.2</v>
      </c>
      <c r="Q113" s="6">
        <v>5.23</v>
      </c>
      <c r="R113" s="6">
        <v>5.25</v>
      </c>
      <c r="S113" s="6">
        <v>5.28</v>
      </c>
      <c r="T113" s="6">
        <v>5.3</v>
      </c>
      <c r="U113" s="6">
        <v>5.32</v>
      </c>
      <c r="V113" s="6">
        <v>5.31</v>
      </c>
      <c r="W113" s="6">
        <v>5.31</v>
      </c>
      <c r="X113" s="6">
        <v>5.31</v>
      </c>
      <c r="Y113" s="6">
        <v>5.31</v>
      </c>
      <c r="Z113" s="6">
        <v>5.31</v>
      </c>
      <c r="AA113" s="6">
        <v>5.29</v>
      </c>
      <c r="AB113" s="6">
        <v>5.28</v>
      </c>
      <c r="AC113" s="6">
        <v>5.27</v>
      </c>
      <c r="AD113" s="6">
        <v>5.26</v>
      </c>
      <c r="AE113" s="6">
        <v>5.24</v>
      </c>
      <c r="AF113" s="6">
        <v>5.23</v>
      </c>
      <c r="AG113" s="6">
        <v>5.22</v>
      </c>
      <c r="AH113" s="6">
        <v>5.2</v>
      </c>
      <c r="AI113" s="6">
        <v>5.19</v>
      </c>
      <c r="AJ113" s="6">
        <v>5.18</v>
      </c>
      <c r="AK113" s="6">
        <v>5.17</v>
      </c>
      <c r="AL113" s="6">
        <v>5.16</v>
      </c>
      <c r="AM113" s="6">
        <v>5.15</v>
      </c>
      <c r="AN113" s="6">
        <v>5.14</v>
      </c>
      <c r="AO113" s="6">
        <v>5.13</v>
      </c>
      <c r="AP113" s="6">
        <v>5.12</v>
      </c>
      <c r="AQ113" s="6">
        <v>5.1100000000000003</v>
      </c>
      <c r="AR113" s="6">
        <v>5.0999999999999996</v>
      </c>
      <c r="AS113" s="6">
        <v>5.09</v>
      </c>
      <c r="AT113" s="6">
        <v>5.08</v>
      </c>
      <c r="AU113" s="6">
        <v>5.07</v>
      </c>
      <c r="AV113" s="6">
        <v>5.07</v>
      </c>
      <c r="AW113" s="6">
        <v>5.0599999999999996</v>
      </c>
      <c r="AX113" s="6">
        <v>5.05</v>
      </c>
      <c r="AY113" s="6">
        <v>5.05</v>
      </c>
    </row>
    <row r="114" spans="1:51" x14ac:dyDescent="0.2">
      <c r="A114" s="5">
        <v>40694</v>
      </c>
      <c r="B114" s="6">
        <v>3.67</v>
      </c>
      <c r="C114" s="6">
        <v>3.85</v>
      </c>
      <c r="D114" s="6">
        <v>4.04</v>
      </c>
      <c r="E114" s="6">
        <v>4.21</v>
      </c>
      <c r="F114" s="6">
        <v>4.3600000000000003</v>
      </c>
      <c r="G114" s="6">
        <v>4.49</v>
      </c>
      <c r="H114" s="6">
        <v>4.6100000000000003</v>
      </c>
      <c r="I114" s="6">
        <v>4.72</v>
      </c>
      <c r="J114" s="6">
        <v>4.8099999999999996</v>
      </c>
      <c r="K114" s="6">
        <v>4.9000000000000004</v>
      </c>
      <c r="L114" s="6">
        <v>4.97</v>
      </c>
      <c r="M114" s="6">
        <v>5.04</v>
      </c>
      <c r="N114" s="6">
        <v>5.0999999999999996</v>
      </c>
      <c r="O114" s="6">
        <v>5.15</v>
      </c>
      <c r="P114" s="6">
        <v>5.2</v>
      </c>
      <c r="Q114" s="6">
        <v>5.23</v>
      </c>
      <c r="R114" s="6">
        <v>5.25</v>
      </c>
      <c r="S114" s="6">
        <v>5.27</v>
      </c>
      <c r="T114" s="6">
        <v>5.3</v>
      </c>
      <c r="U114" s="6">
        <v>5.31</v>
      </c>
      <c r="V114" s="6">
        <v>5.31</v>
      </c>
      <c r="W114" s="6">
        <v>5.31</v>
      </c>
      <c r="X114" s="6">
        <v>5.3</v>
      </c>
      <c r="Y114" s="6">
        <v>5.3</v>
      </c>
      <c r="Z114" s="6">
        <v>5.3</v>
      </c>
      <c r="AA114" s="6">
        <v>5.29</v>
      </c>
      <c r="AB114" s="6">
        <v>5.27</v>
      </c>
      <c r="AC114" s="6">
        <v>5.26</v>
      </c>
      <c r="AD114" s="6">
        <v>5.25</v>
      </c>
      <c r="AE114" s="6">
        <v>5.24</v>
      </c>
      <c r="AF114" s="6">
        <v>5.22</v>
      </c>
      <c r="AG114" s="6">
        <v>5.21</v>
      </c>
      <c r="AH114" s="6">
        <v>5.19</v>
      </c>
      <c r="AI114" s="6">
        <v>5.18</v>
      </c>
      <c r="AJ114" s="6">
        <v>5.17</v>
      </c>
      <c r="AK114" s="6">
        <v>5.16</v>
      </c>
      <c r="AL114" s="6">
        <v>5.15</v>
      </c>
      <c r="AM114" s="6">
        <v>5.14</v>
      </c>
      <c r="AN114" s="6">
        <v>5.13</v>
      </c>
      <c r="AO114" s="6">
        <v>5.12</v>
      </c>
      <c r="AP114" s="6">
        <v>5.1100000000000003</v>
      </c>
      <c r="AQ114" s="6">
        <v>5.0999999999999996</v>
      </c>
      <c r="AR114" s="6">
        <v>5.09</v>
      </c>
      <c r="AS114" s="6">
        <v>5.08</v>
      </c>
      <c r="AT114" s="6">
        <v>5.07</v>
      </c>
      <c r="AU114" s="6">
        <v>5.0599999999999996</v>
      </c>
      <c r="AV114" s="6">
        <v>5.0599999999999996</v>
      </c>
      <c r="AW114" s="6">
        <v>5.05</v>
      </c>
      <c r="AX114" s="6">
        <v>5.04</v>
      </c>
      <c r="AY114" s="6">
        <v>5.04</v>
      </c>
    </row>
    <row r="115" spans="1:51" x14ac:dyDescent="0.2">
      <c r="A115" s="5">
        <v>40724</v>
      </c>
      <c r="B115" s="6">
        <v>3.68</v>
      </c>
      <c r="C115" s="6">
        <v>3.86</v>
      </c>
      <c r="D115" s="6">
        <v>4.05</v>
      </c>
      <c r="E115" s="6">
        <v>4.22</v>
      </c>
      <c r="F115" s="6">
        <v>4.3600000000000003</v>
      </c>
      <c r="G115" s="6">
        <v>4.5</v>
      </c>
      <c r="H115" s="6">
        <v>4.62</v>
      </c>
      <c r="I115" s="6">
        <v>4.72</v>
      </c>
      <c r="J115" s="6">
        <v>4.8099999999999996</v>
      </c>
      <c r="K115" s="6">
        <v>4.9000000000000004</v>
      </c>
      <c r="L115" s="6">
        <v>4.9800000000000004</v>
      </c>
      <c r="M115" s="6">
        <v>5.04</v>
      </c>
      <c r="N115" s="6">
        <v>5.0999999999999996</v>
      </c>
      <c r="O115" s="6">
        <v>5.15</v>
      </c>
      <c r="P115" s="6">
        <v>5.2</v>
      </c>
      <c r="Q115" s="6">
        <v>5.23</v>
      </c>
      <c r="R115" s="6">
        <v>5.25</v>
      </c>
      <c r="S115" s="6">
        <v>5.27</v>
      </c>
      <c r="T115" s="6">
        <v>5.29</v>
      </c>
      <c r="U115" s="6">
        <v>5.31</v>
      </c>
      <c r="V115" s="6">
        <v>5.31</v>
      </c>
      <c r="W115" s="6">
        <v>5.3</v>
      </c>
      <c r="X115" s="6">
        <v>5.3</v>
      </c>
      <c r="Y115" s="6">
        <v>5.3</v>
      </c>
      <c r="Z115" s="6">
        <v>5.3</v>
      </c>
      <c r="AA115" s="6">
        <v>5.28</v>
      </c>
      <c r="AB115" s="6">
        <v>5.27</v>
      </c>
      <c r="AC115" s="6">
        <v>5.25</v>
      </c>
      <c r="AD115" s="6">
        <v>5.24</v>
      </c>
      <c r="AE115" s="6">
        <v>5.23</v>
      </c>
      <c r="AF115" s="6">
        <v>5.22</v>
      </c>
      <c r="AG115" s="6">
        <v>5.2</v>
      </c>
      <c r="AH115" s="6">
        <v>5.19</v>
      </c>
      <c r="AI115" s="6">
        <v>5.17</v>
      </c>
      <c r="AJ115" s="6">
        <v>5.16</v>
      </c>
      <c r="AK115" s="6">
        <v>5.15</v>
      </c>
      <c r="AL115" s="6">
        <v>5.14</v>
      </c>
      <c r="AM115" s="6">
        <v>5.13</v>
      </c>
      <c r="AN115" s="6">
        <v>5.12</v>
      </c>
      <c r="AO115" s="6">
        <v>5.1100000000000003</v>
      </c>
      <c r="AP115" s="6">
        <v>5.0999999999999996</v>
      </c>
      <c r="AQ115" s="6">
        <v>5.09</v>
      </c>
      <c r="AR115" s="6">
        <v>5.08</v>
      </c>
      <c r="AS115" s="6">
        <v>5.07</v>
      </c>
      <c r="AT115" s="6">
        <v>5.07</v>
      </c>
      <c r="AU115" s="6">
        <v>5.0599999999999996</v>
      </c>
      <c r="AV115" s="6">
        <v>5.05</v>
      </c>
      <c r="AW115" s="6">
        <v>5.04</v>
      </c>
      <c r="AX115" s="6">
        <v>5.04</v>
      </c>
      <c r="AY115" s="6">
        <v>5.03</v>
      </c>
    </row>
    <row r="116" spans="1:51" x14ac:dyDescent="0.2">
      <c r="A116" s="5">
        <v>40755</v>
      </c>
      <c r="B116" s="6">
        <v>3.69</v>
      </c>
      <c r="C116" s="6">
        <v>3.86</v>
      </c>
      <c r="D116" s="6">
        <v>4.05</v>
      </c>
      <c r="E116" s="6">
        <v>4.21</v>
      </c>
      <c r="F116" s="6">
        <v>4.3600000000000003</v>
      </c>
      <c r="G116" s="6">
        <v>4.49</v>
      </c>
      <c r="H116" s="6">
        <v>4.6100000000000003</v>
      </c>
      <c r="I116" s="6">
        <v>4.72</v>
      </c>
      <c r="J116" s="6">
        <v>4.8099999999999996</v>
      </c>
      <c r="K116" s="6">
        <v>4.8899999999999997</v>
      </c>
      <c r="L116" s="6">
        <v>4.97</v>
      </c>
      <c r="M116" s="6">
        <v>5.04</v>
      </c>
      <c r="N116" s="6">
        <v>5.0999999999999996</v>
      </c>
      <c r="O116" s="6">
        <v>5.15</v>
      </c>
      <c r="P116" s="6">
        <v>5.19</v>
      </c>
      <c r="Q116" s="6">
        <v>5.22</v>
      </c>
      <c r="R116" s="6">
        <v>5.24</v>
      </c>
      <c r="S116" s="6">
        <v>5.27</v>
      </c>
      <c r="T116" s="6">
        <v>5.29</v>
      </c>
      <c r="U116" s="6">
        <v>5.3</v>
      </c>
      <c r="V116" s="6">
        <v>5.3</v>
      </c>
      <c r="W116" s="6">
        <v>5.3</v>
      </c>
      <c r="X116" s="6">
        <v>5.29</v>
      </c>
      <c r="Y116" s="6">
        <v>5.29</v>
      </c>
      <c r="Z116" s="6">
        <v>5.29</v>
      </c>
      <c r="AA116" s="6">
        <v>5.27</v>
      </c>
      <c r="AB116" s="6">
        <v>5.26</v>
      </c>
      <c r="AC116" s="6">
        <v>5.24</v>
      </c>
      <c r="AD116" s="6">
        <v>5.23</v>
      </c>
      <c r="AE116" s="6">
        <v>5.22</v>
      </c>
      <c r="AF116" s="6">
        <v>5.2</v>
      </c>
      <c r="AG116" s="6">
        <v>5.19</v>
      </c>
      <c r="AH116" s="6">
        <v>5.17</v>
      </c>
      <c r="AI116" s="6">
        <v>5.16</v>
      </c>
      <c r="AJ116" s="6">
        <v>5.15</v>
      </c>
      <c r="AK116" s="6">
        <v>5.14</v>
      </c>
      <c r="AL116" s="6">
        <v>5.13</v>
      </c>
      <c r="AM116" s="6">
        <v>5.12</v>
      </c>
      <c r="AN116" s="6">
        <v>5.1100000000000003</v>
      </c>
      <c r="AO116" s="6">
        <v>5.0999999999999996</v>
      </c>
      <c r="AP116" s="6">
        <v>5.09</v>
      </c>
      <c r="AQ116" s="6">
        <v>5.08</v>
      </c>
      <c r="AR116" s="6">
        <v>5.07</v>
      </c>
      <c r="AS116" s="6">
        <v>5.0599999999999996</v>
      </c>
      <c r="AT116" s="6">
        <v>5.05</v>
      </c>
      <c r="AU116" s="6">
        <v>5.05</v>
      </c>
      <c r="AV116" s="6">
        <v>5.04</v>
      </c>
      <c r="AW116" s="6">
        <v>5.03</v>
      </c>
      <c r="AX116" s="6">
        <v>5.0199999999999996</v>
      </c>
      <c r="AY116" s="6">
        <v>5.0199999999999996</v>
      </c>
    </row>
    <row r="117" spans="1:51" x14ac:dyDescent="0.2">
      <c r="A117" s="5">
        <v>40786</v>
      </c>
      <c r="B117" s="6">
        <v>3.69</v>
      </c>
      <c r="C117" s="6">
        <v>3.86</v>
      </c>
      <c r="D117" s="6">
        <v>4.05</v>
      </c>
      <c r="E117" s="6">
        <v>4.21</v>
      </c>
      <c r="F117" s="6">
        <v>4.3600000000000003</v>
      </c>
      <c r="G117" s="6">
        <v>4.49</v>
      </c>
      <c r="H117" s="6">
        <v>4.6100000000000003</v>
      </c>
      <c r="I117" s="6">
        <v>4.72</v>
      </c>
      <c r="J117" s="6">
        <v>4.8099999999999996</v>
      </c>
      <c r="K117" s="6">
        <v>4.8899999999999997</v>
      </c>
      <c r="L117" s="6">
        <v>4.97</v>
      </c>
      <c r="M117" s="6">
        <v>5.04</v>
      </c>
      <c r="N117" s="6">
        <v>5.0999999999999996</v>
      </c>
      <c r="O117" s="6">
        <v>5.15</v>
      </c>
      <c r="P117" s="6">
        <v>5.19</v>
      </c>
      <c r="Q117" s="6">
        <v>5.22</v>
      </c>
      <c r="R117" s="6">
        <v>5.24</v>
      </c>
      <c r="S117" s="6">
        <v>5.26</v>
      </c>
      <c r="T117" s="6">
        <v>5.28</v>
      </c>
      <c r="U117" s="6">
        <v>5.3</v>
      </c>
      <c r="V117" s="6">
        <v>5.3</v>
      </c>
      <c r="W117" s="6">
        <v>5.29</v>
      </c>
      <c r="X117" s="6">
        <v>5.29</v>
      </c>
      <c r="Y117" s="6">
        <v>5.28</v>
      </c>
      <c r="Z117" s="6">
        <v>5.28</v>
      </c>
      <c r="AA117" s="6">
        <v>5.27</v>
      </c>
      <c r="AB117" s="6">
        <v>5.25</v>
      </c>
      <c r="AC117" s="6">
        <v>5.24</v>
      </c>
      <c r="AD117" s="6">
        <v>5.22</v>
      </c>
      <c r="AE117" s="6">
        <v>5.21</v>
      </c>
      <c r="AF117" s="6">
        <v>5.2</v>
      </c>
      <c r="AG117" s="6">
        <v>5.18</v>
      </c>
      <c r="AH117" s="6">
        <v>5.17</v>
      </c>
      <c r="AI117" s="6">
        <v>5.16</v>
      </c>
      <c r="AJ117" s="6">
        <v>5.14</v>
      </c>
      <c r="AK117" s="6">
        <v>5.13</v>
      </c>
      <c r="AL117" s="6">
        <v>5.12</v>
      </c>
      <c r="AM117" s="6">
        <v>5.1100000000000003</v>
      </c>
      <c r="AN117" s="6">
        <v>5.0999999999999996</v>
      </c>
      <c r="AO117" s="6">
        <v>5.09</v>
      </c>
      <c r="AP117" s="6">
        <v>5.08</v>
      </c>
      <c r="AQ117" s="6">
        <v>5.07</v>
      </c>
      <c r="AR117" s="6">
        <v>5.0599999999999996</v>
      </c>
      <c r="AS117" s="6">
        <v>5.05</v>
      </c>
      <c r="AT117" s="6">
        <v>5.05</v>
      </c>
      <c r="AU117" s="6">
        <v>5.04</v>
      </c>
      <c r="AV117" s="6">
        <v>5.03</v>
      </c>
      <c r="AW117" s="6">
        <v>5.03</v>
      </c>
      <c r="AX117" s="6">
        <v>5.0199999999999996</v>
      </c>
      <c r="AY117" s="6">
        <v>5.01</v>
      </c>
    </row>
    <row r="118" spans="1:51" x14ac:dyDescent="0.2">
      <c r="A118" s="5">
        <v>40816</v>
      </c>
      <c r="B118" s="6">
        <v>3.7</v>
      </c>
      <c r="C118" s="6">
        <v>3.87</v>
      </c>
      <c r="D118" s="6">
        <v>4.05</v>
      </c>
      <c r="E118" s="6">
        <v>4.22</v>
      </c>
      <c r="F118" s="6">
        <v>4.3600000000000003</v>
      </c>
      <c r="G118" s="6">
        <v>4.49</v>
      </c>
      <c r="H118" s="6">
        <v>4.6100000000000003</v>
      </c>
      <c r="I118" s="6">
        <v>4.72</v>
      </c>
      <c r="J118" s="6">
        <v>4.8099999999999996</v>
      </c>
      <c r="K118" s="6">
        <v>4.8899999999999997</v>
      </c>
      <c r="L118" s="6">
        <v>4.97</v>
      </c>
      <c r="M118" s="6">
        <v>5.03</v>
      </c>
      <c r="N118" s="6">
        <v>5.09</v>
      </c>
      <c r="O118" s="6">
        <v>5.15</v>
      </c>
      <c r="P118" s="6">
        <v>5.19</v>
      </c>
      <c r="Q118" s="6">
        <v>5.22</v>
      </c>
      <c r="R118" s="6">
        <v>5.24</v>
      </c>
      <c r="S118" s="6">
        <v>5.26</v>
      </c>
      <c r="T118" s="6">
        <v>5.28</v>
      </c>
      <c r="U118" s="6">
        <v>5.3</v>
      </c>
      <c r="V118" s="6">
        <v>5.29</v>
      </c>
      <c r="W118" s="6">
        <v>5.29</v>
      </c>
      <c r="X118" s="6">
        <v>5.28</v>
      </c>
      <c r="Y118" s="6">
        <v>5.28</v>
      </c>
      <c r="Z118" s="6">
        <v>5.27</v>
      </c>
      <c r="AA118" s="6">
        <v>5.26</v>
      </c>
      <c r="AB118" s="6">
        <v>5.24</v>
      </c>
      <c r="AC118" s="6">
        <v>5.23</v>
      </c>
      <c r="AD118" s="6">
        <v>5.22</v>
      </c>
      <c r="AE118" s="6">
        <v>5.2</v>
      </c>
      <c r="AF118" s="6">
        <v>5.19</v>
      </c>
      <c r="AG118" s="6">
        <v>5.17</v>
      </c>
      <c r="AH118" s="6">
        <v>5.16</v>
      </c>
      <c r="AI118" s="6">
        <v>5.15</v>
      </c>
      <c r="AJ118" s="6">
        <v>5.13</v>
      </c>
      <c r="AK118" s="6">
        <v>5.12</v>
      </c>
      <c r="AL118" s="6">
        <v>5.1100000000000003</v>
      </c>
      <c r="AM118" s="6">
        <v>5.0999999999999996</v>
      </c>
      <c r="AN118" s="6">
        <v>5.09</v>
      </c>
      <c r="AO118" s="6">
        <v>5.08</v>
      </c>
      <c r="AP118" s="6">
        <v>5.07</v>
      </c>
      <c r="AQ118" s="6">
        <v>5.0599999999999996</v>
      </c>
      <c r="AR118" s="6">
        <v>5.05</v>
      </c>
      <c r="AS118" s="6">
        <v>5.05</v>
      </c>
      <c r="AT118" s="6">
        <v>5.04</v>
      </c>
      <c r="AU118" s="6">
        <v>5.03</v>
      </c>
      <c r="AV118" s="6">
        <v>5.0199999999999996</v>
      </c>
      <c r="AW118" s="6">
        <v>5.0199999999999996</v>
      </c>
      <c r="AX118" s="6">
        <v>5.01</v>
      </c>
      <c r="AY118" s="6">
        <v>5</v>
      </c>
    </row>
    <row r="119" spans="1:51" x14ac:dyDescent="0.2">
      <c r="A119" s="5">
        <v>40847</v>
      </c>
      <c r="B119" s="6">
        <v>3.71</v>
      </c>
      <c r="C119" s="6">
        <v>3.87</v>
      </c>
      <c r="D119" s="6">
        <v>4.05</v>
      </c>
      <c r="E119" s="6">
        <v>4.21</v>
      </c>
      <c r="F119" s="6">
        <v>4.3600000000000003</v>
      </c>
      <c r="G119" s="6">
        <v>4.49</v>
      </c>
      <c r="H119" s="6">
        <v>4.6100000000000003</v>
      </c>
      <c r="I119" s="6">
        <v>4.71</v>
      </c>
      <c r="J119" s="6">
        <v>4.8</v>
      </c>
      <c r="K119" s="6">
        <v>4.8899999999999997</v>
      </c>
      <c r="L119" s="6">
        <v>4.96</v>
      </c>
      <c r="M119" s="6">
        <v>5.03</v>
      </c>
      <c r="N119" s="6">
        <v>5.09</v>
      </c>
      <c r="O119" s="6">
        <v>5.14</v>
      </c>
      <c r="P119" s="6">
        <v>5.18</v>
      </c>
      <c r="Q119" s="6">
        <v>5.21</v>
      </c>
      <c r="R119" s="6">
        <v>5.23</v>
      </c>
      <c r="S119" s="6">
        <v>5.25</v>
      </c>
      <c r="T119" s="6">
        <v>5.27</v>
      </c>
      <c r="U119" s="6">
        <v>5.29</v>
      </c>
      <c r="V119" s="6">
        <v>5.28</v>
      </c>
      <c r="W119" s="6">
        <v>5.28</v>
      </c>
      <c r="X119" s="6">
        <v>5.27</v>
      </c>
      <c r="Y119" s="6">
        <v>5.27</v>
      </c>
      <c r="Z119" s="6">
        <v>5.26</v>
      </c>
      <c r="AA119" s="6">
        <v>5.25</v>
      </c>
      <c r="AB119" s="6">
        <v>5.23</v>
      </c>
      <c r="AC119" s="6">
        <v>5.22</v>
      </c>
      <c r="AD119" s="6">
        <v>5.21</v>
      </c>
      <c r="AE119" s="6">
        <v>5.19</v>
      </c>
      <c r="AF119" s="6">
        <v>5.18</v>
      </c>
      <c r="AG119" s="6">
        <v>5.16</v>
      </c>
      <c r="AH119" s="6">
        <v>5.15</v>
      </c>
      <c r="AI119" s="6">
        <v>5.14</v>
      </c>
      <c r="AJ119" s="6">
        <v>5.12</v>
      </c>
      <c r="AK119" s="6">
        <v>5.1100000000000003</v>
      </c>
      <c r="AL119" s="6">
        <v>5.0999999999999996</v>
      </c>
      <c r="AM119" s="6">
        <v>5.09</v>
      </c>
      <c r="AN119" s="6">
        <v>5.08</v>
      </c>
      <c r="AO119" s="6">
        <v>5.07</v>
      </c>
      <c r="AP119" s="6">
        <v>5.0599999999999996</v>
      </c>
      <c r="AQ119" s="6">
        <v>5.05</v>
      </c>
      <c r="AR119" s="6">
        <v>5.04</v>
      </c>
      <c r="AS119" s="6">
        <v>5.04</v>
      </c>
      <c r="AT119" s="6">
        <v>5.03</v>
      </c>
      <c r="AU119" s="6">
        <v>5.0199999999999996</v>
      </c>
      <c r="AV119" s="6">
        <v>5.01</v>
      </c>
      <c r="AW119" s="6">
        <v>5.01</v>
      </c>
      <c r="AX119" s="6">
        <v>5</v>
      </c>
      <c r="AY119" s="6">
        <v>4.99</v>
      </c>
    </row>
    <row r="120" spans="1:51" x14ac:dyDescent="0.2">
      <c r="A120" s="5">
        <v>40877</v>
      </c>
      <c r="B120" s="6">
        <v>3.72</v>
      </c>
      <c r="C120" s="6">
        <v>3.87</v>
      </c>
      <c r="D120" s="6">
        <v>4.05</v>
      </c>
      <c r="E120" s="6">
        <v>4.21</v>
      </c>
      <c r="F120" s="6">
        <v>4.3600000000000003</v>
      </c>
      <c r="G120" s="6">
        <v>4.49</v>
      </c>
      <c r="H120" s="6">
        <v>4.6100000000000003</v>
      </c>
      <c r="I120" s="6">
        <v>4.71</v>
      </c>
      <c r="J120" s="6">
        <v>4.8</v>
      </c>
      <c r="K120" s="6">
        <v>4.8899999999999997</v>
      </c>
      <c r="L120" s="6">
        <v>4.96</v>
      </c>
      <c r="M120" s="6">
        <v>5.03</v>
      </c>
      <c r="N120" s="6">
        <v>5.09</v>
      </c>
      <c r="O120" s="6">
        <v>5.14</v>
      </c>
      <c r="P120" s="6">
        <v>5.18</v>
      </c>
      <c r="Q120" s="6">
        <v>5.21</v>
      </c>
      <c r="R120" s="6">
        <v>5.23</v>
      </c>
      <c r="S120" s="6">
        <v>5.25</v>
      </c>
      <c r="T120" s="6">
        <v>5.27</v>
      </c>
      <c r="U120" s="6">
        <v>5.28</v>
      </c>
      <c r="V120" s="6">
        <v>5.28</v>
      </c>
      <c r="W120" s="6">
        <v>5.27</v>
      </c>
      <c r="X120" s="6">
        <v>5.27</v>
      </c>
      <c r="Y120" s="6">
        <v>5.26</v>
      </c>
      <c r="Z120" s="6">
        <v>5.26</v>
      </c>
      <c r="AA120" s="6">
        <v>5.24</v>
      </c>
      <c r="AB120" s="6">
        <v>5.23</v>
      </c>
      <c r="AC120" s="6">
        <v>5.21</v>
      </c>
      <c r="AD120" s="6">
        <v>5.2</v>
      </c>
      <c r="AE120" s="6">
        <v>5.19</v>
      </c>
      <c r="AF120" s="6">
        <v>5.17</v>
      </c>
      <c r="AG120" s="6">
        <v>5.15</v>
      </c>
      <c r="AH120" s="6">
        <v>5.14</v>
      </c>
      <c r="AI120" s="6">
        <v>5.13</v>
      </c>
      <c r="AJ120" s="6">
        <v>5.1100000000000003</v>
      </c>
      <c r="AK120" s="6">
        <v>5.0999999999999996</v>
      </c>
      <c r="AL120" s="6">
        <v>5.09</v>
      </c>
      <c r="AM120" s="6">
        <v>5.08</v>
      </c>
      <c r="AN120" s="6">
        <v>5.07</v>
      </c>
      <c r="AO120" s="6">
        <v>5.0599999999999996</v>
      </c>
      <c r="AP120" s="6">
        <v>5.05</v>
      </c>
      <c r="AQ120" s="6">
        <v>5.04</v>
      </c>
      <c r="AR120" s="6">
        <v>5.04</v>
      </c>
      <c r="AS120" s="6">
        <v>5.03</v>
      </c>
      <c r="AT120" s="6">
        <v>5.0199999999999996</v>
      </c>
      <c r="AU120" s="6">
        <v>5.01</v>
      </c>
      <c r="AV120" s="6">
        <v>5.01</v>
      </c>
      <c r="AW120" s="6">
        <v>5</v>
      </c>
      <c r="AX120" s="6">
        <v>4.99</v>
      </c>
      <c r="AY120" s="6">
        <v>4.99</v>
      </c>
    </row>
    <row r="121" spans="1:51" x14ac:dyDescent="0.2">
      <c r="A121" s="5">
        <v>40908</v>
      </c>
      <c r="B121" s="6">
        <v>3.72</v>
      </c>
      <c r="C121" s="6">
        <v>3.87</v>
      </c>
      <c r="D121" s="6">
        <v>4.04</v>
      </c>
      <c r="E121" s="6">
        <v>4.21</v>
      </c>
      <c r="F121" s="6">
        <v>4.3499999999999996</v>
      </c>
      <c r="G121" s="6">
        <v>4.4800000000000004</v>
      </c>
      <c r="H121" s="6">
        <v>4.5999999999999996</v>
      </c>
      <c r="I121" s="6">
        <v>4.7</v>
      </c>
      <c r="J121" s="6">
        <v>4.8</v>
      </c>
      <c r="K121" s="6">
        <v>4.88</v>
      </c>
      <c r="L121" s="6">
        <v>4.96</v>
      </c>
      <c r="M121" s="6">
        <v>5.0199999999999996</v>
      </c>
      <c r="N121" s="6">
        <v>5.08</v>
      </c>
      <c r="O121" s="6">
        <v>5.13</v>
      </c>
      <c r="P121" s="6">
        <v>5.17</v>
      </c>
      <c r="Q121" s="6">
        <v>5.2</v>
      </c>
      <c r="R121" s="6">
        <v>5.22</v>
      </c>
      <c r="S121" s="6">
        <v>5.24</v>
      </c>
      <c r="T121" s="6">
        <v>5.26</v>
      </c>
      <c r="U121" s="6">
        <v>5.28</v>
      </c>
      <c r="V121" s="6">
        <v>5.27</v>
      </c>
      <c r="W121" s="6">
        <v>5.26</v>
      </c>
      <c r="X121" s="6">
        <v>5.26</v>
      </c>
      <c r="Y121" s="6">
        <v>5.25</v>
      </c>
      <c r="Z121" s="6">
        <v>5.25</v>
      </c>
      <c r="AA121" s="6">
        <v>5.23</v>
      </c>
      <c r="AB121" s="6">
        <v>5.21</v>
      </c>
      <c r="AC121" s="6">
        <v>5.2</v>
      </c>
      <c r="AD121" s="6">
        <v>5.18</v>
      </c>
      <c r="AE121" s="6">
        <v>5.17</v>
      </c>
      <c r="AF121" s="6">
        <v>5.16</v>
      </c>
      <c r="AG121" s="6">
        <v>5.14</v>
      </c>
      <c r="AH121" s="6">
        <v>5.13</v>
      </c>
      <c r="AI121" s="6">
        <v>5.1100000000000003</v>
      </c>
      <c r="AJ121" s="6">
        <v>5.0999999999999996</v>
      </c>
      <c r="AK121" s="6">
        <v>5.09</v>
      </c>
      <c r="AL121" s="6">
        <v>5.08</v>
      </c>
      <c r="AM121" s="6">
        <v>5.07</v>
      </c>
      <c r="AN121" s="6">
        <v>5.0599999999999996</v>
      </c>
      <c r="AO121" s="6">
        <v>5.05</v>
      </c>
      <c r="AP121" s="6">
        <v>5.04</v>
      </c>
      <c r="AQ121" s="6">
        <v>5.03</v>
      </c>
      <c r="AR121" s="6">
        <v>5.0199999999999996</v>
      </c>
      <c r="AS121" s="6">
        <v>5.01</v>
      </c>
      <c r="AT121" s="6">
        <v>5.01</v>
      </c>
      <c r="AU121" s="6">
        <v>5</v>
      </c>
      <c r="AV121" s="6">
        <v>4.99</v>
      </c>
      <c r="AW121" s="6">
        <v>4.99</v>
      </c>
      <c r="AX121" s="6">
        <v>4.9800000000000004</v>
      </c>
      <c r="AY121" s="6">
        <v>4.97</v>
      </c>
    </row>
    <row r="122" spans="1:51" x14ac:dyDescent="0.2">
      <c r="A122" s="5">
        <v>40939</v>
      </c>
      <c r="B122" s="6">
        <v>3.72</v>
      </c>
      <c r="C122" s="6">
        <v>3.87</v>
      </c>
      <c r="D122" s="6">
        <v>4.04</v>
      </c>
      <c r="E122" s="6">
        <v>4.2</v>
      </c>
      <c r="F122" s="6">
        <v>4.34</v>
      </c>
      <c r="G122" s="6">
        <v>4.47</v>
      </c>
      <c r="H122" s="6">
        <v>4.59</v>
      </c>
      <c r="I122" s="6">
        <v>4.6900000000000004</v>
      </c>
      <c r="J122" s="6">
        <v>4.78</v>
      </c>
      <c r="K122" s="6">
        <v>4.87</v>
      </c>
      <c r="L122" s="6">
        <v>4.9400000000000004</v>
      </c>
      <c r="M122" s="6">
        <v>5.01</v>
      </c>
      <c r="N122" s="6">
        <v>5.07</v>
      </c>
      <c r="O122" s="6">
        <v>5.12</v>
      </c>
      <c r="P122" s="6">
        <v>5.16</v>
      </c>
      <c r="Q122" s="6">
        <v>5.19</v>
      </c>
      <c r="R122" s="6">
        <v>5.21</v>
      </c>
      <c r="S122" s="6">
        <v>5.23</v>
      </c>
      <c r="T122" s="6">
        <v>5.24</v>
      </c>
      <c r="U122" s="6">
        <v>5.26</v>
      </c>
      <c r="V122" s="6">
        <v>5.25</v>
      </c>
      <c r="W122" s="6">
        <v>5.25</v>
      </c>
      <c r="X122" s="6">
        <v>5.24</v>
      </c>
      <c r="Y122" s="6">
        <v>5.23</v>
      </c>
      <c r="Z122" s="6">
        <v>5.23</v>
      </c>
      <c r="AA122" s="6">
        <v>5.21</v>
      </c>
      <c r="AB122" s="6">
        <v>5.2</v>
      </c>
      <c r="AC122" s="6">
        <v>5.18</v>
      </c>
      <c r="AD122" s="6">
        <v>5.17</v>
      </c>
      <c r="AE122" s="6">
        <v>5.15</v>
      </c>
      <c r="AF122" s="6">
        <v>5.14</v>
      </c>
      <c r="AG122" s="6">
        <v>5.12</v>
      </c>
      <c r="AH122" s="6">
        <v>5.1100000000000003</v>
      </c>
      <c r="AI122" s="6">
        <v>5.0999999999999996</v>
      </c>
      <c r="AJ122" s="6">
        <v>5.08</v>
      </c>
      <c r="AK122" s="6">
        <v>5.07</v>
      </c>
      <c r="AL122" s="6">
        <v>5.0599999999999996</v>
      </c>
      <c r="AM122" s="6">
        <v>5.05</v>
      </c>
      <c r="AN122" s="6">
        <v>5.04</v>
      </c>
      <c r="AO122" s="6">
        <v>5.03</v>
      </c>
      <c r="AP122" s="6">
        <v>5.0199999999999996</v>
      </c>
      <c r="AQ122" s="6">
        <v>5.01</v>
      </c>
      <c r="AR122" s="6">
        <v>5</v>
      </c>
      <c r="AS122" s="6">
        <v>5</v>
      </c>
      <c r="AT122" s="6">
        <v>4.99</v>
      </c>
      <c r="AU122" s="6">
        <v>4.9800000000000004</v>
      </c>
      <c r="AV122" s="6">
        <v>4.97</v>
      </c>
      <c r="AW122" s="6">
        <v>4.97</v>
      </c>
      <c r="AX122" s="6">
        <v>4.96</v>
      </c>
      <c r="AY122" s="6">
        <v>4.95</v>
      </c>
    </row>
    <row r="123" spans="1:51" x14ac:dyDescent="0.2">
      <c r="A123" s="5">
        <v>40968</v>
      </c>
      <c r="B123" s="6">
        <v>3.72</v>
      </c>
      <c r="C123" s="6">
        <v>3.86</v>
      </c>
      <c r="D123" s="6">
        <v>4.03</v>
      </c>
      <c r="E123" s="6">
        <v>4.1900000000000004</v>
      </c>
      <c r="F123" s="6">
        <v>4.33</v>
      </c>
      <c r="G123" s="6">
        <v>4.46</v>
      </c>
      <c r="H123" s="6">
        <v>4.58</v>
      </c>
      <c r="I123" s="6">
        <v>4.68</v>
      </c>
      <c r="J123" s="6">
        <v>4.7699999999999996</v>
      </c>
      <c r="K123" s="6">
        <v>4.8499999999999996</v>
      </c>
      <c r="L123" s="6">
        <v>4.93</v>
      </c>
      <c r="M123" s="6">
        <v>5</v>
      </c>
      <c r="N123" s="6">
        <v>5.05</v>
      </c>
      <c r="O123" s="6">
        <v>5.0999999999999996</v>
      </c>
      <c r="P123" s="6">
        <v>5.15</v>
      </c>
      <c r="Q123" s="6">
        <v>5.17</v>
      </c>
      <c r="R123" s="6">
        <v>5.19</v>
      </c>
      <c r="S123" s="6">
        <v>5.21</v>
      </c>
      <c r="T123" s="6">
        <v>5.23</v>
      </c>
      <c r="U123" s="6">
        <v>5.24</v>
      </c>
      <c r="V123" s="6">
        <v>5.24</v>
      </c>
      <c r="W123" s="6">
        <v>5.23</v>
      </c>
      <c r="X123" s="6">
        <v>5.22</v>
      </c>
      <c r="Y123" s="6">
        <v>5.22</v>
      </c>
      <c r="Z123" s="6">
        <v>5.21</v>
      </c>
      <c r="AA123" s="6">
        <v>5.19</v>
      </c>
      <c r="AB123" s="6">
        <v>5.18</v>
      </c>
      <c r="AC123" s="6">
        <v>5.16</v>
      </c>
      <c r="AD123" s="6">
        <v>5.15</v>
      </c>
      <c r="AE123" s="6">
        <v>5.13</v>
      </c>
      <c r="AF123" s="6">
        <v>5.12</v>
      </c>
      <c r="AG123" s="6">
        <v>5.0999999999999996</v>
      </c>
      <c r="AH123" s="6">
        <v>5.09</v>
      </c>
      <c r="AI123" s="6">
        <v>5.08</v>
      </c>
      <c r="AJ123" s="6">
        <v>5.0599999999999996</v>
      </c>
      <c r="AK123" s="6">
        <v>5.05</v>
      </c>
      <c r="AL123" s="6">
        <v>5.04</v>
      </c>
      <c r="AM123" s="6">
        <v>5.03</v>
      </c>
      <c r="AN123" s="6">
        <v>5.0199999999999996</v>
      </c>
      <c r="AO123" s="6">
        <v>5.01</v>
      </c>
      <c r="AP123" s="6">
        <v>5</v>
      </c>
      <c r="AQ123" s="6">
        <v>4.99</v>
      </c>
      <c r="AR123" s="6">
        <v>4.9800000000000004</v>
      </c>
      <c r="AS123" s="6">
        <v>4.9800000000000004</v>
      </c>
      <c r="AT123" s="6">
        <v>4.97</v>
      </c>
      <c r="AU123" s="6">
        <v>4.96</v>
      </c>
      <c r="AV123" s="6">
        <v>4.95</v>
      </c>
      <c r="AW123" s="6">
        <v>4.95</v>
      </c>
      <c r="AX123" s="6">
        <v>4.9400000000000004</v>
      </c>
      <c r="AY123" s="6">
        <v>4.93</v>
      </c>
    </row>
    <row r="124" spans="1:51" x14ac:dyDescent="0.2">
      <c r="A124" s="5">
        <v>40999</v>
      </c>
      <c r="B124" s="6">
        <v>3.72</v>
      </c>
      <c r="C124" s="6">
        <v>3.85</v>
      </c>
      <c r="D124" s="6">
        <v>4.0199999999999996</v>
      </c>
      <c r="E124" s="6">
        <v>4.18</v>
      </c>
      <c r="F124" s="6">
        <v>4.32</v>
      </c>
      <c r="G124" s="6">
        <v>4.45</v>
      </c>
      <c r="H124" s="6">
        <v>4.5599999999999996</v>
      </c>
      <c r="I124" s="6">
        <v>4.67</v>
      </c>
      <c r="J124" s="6">
        <v>4.76</v>
      </c>
      <c r="K124" s="6">
        <v>4.84</v>
      </c>
      <c r="L124" s="6">
        <v>4.92</v>
      </c>
      <c r="M124" s="6">
        <v>4.9800000000000004</v>
      </c>
      <c r="N124" s="6">
        <v>5.04</v>
      </c>
      <c r="O124" s="6">
        <v>5.09</v>
      </c>
      <c r="P124" s="6">
        <v>5.13</v>
      </c>
      <c r="Q124" s="6">
        <v>5.16</v>
      </c>
      <c r="R124" s="6">
        <v>5.18</v>
      </c>
      <c r="S124" s="6">
        <v>5.19</v>
      </c>
      <c r="T124" s="6">
        <v>5.21</v>
      </c>
      <c r="U124" s="6">
        <v>5.23</v>
      </c>
      <c r="V124" s="6">
        <v>5.22</v>
      </c>
      <c r="W124" s="6">
        <v>5.21</v>
      </c>
      <c r="X124" s="6">
        <v>5.2</v>
      </c>
      <c r="Y124" s="6">
        <v>5.2</v>
      </c>
      <c r="Z124" s="6">
        <v>5.19</v>
      </c>
      <c r="AA124" s="6">
        <v>5.17</v>
      </c>
      <c r="AB124" s="6">
        <v>5.16</v>
      </c>
      <c r="AC124" s="6">
        <v>5.14</v>
      </c>
      <c r="AD124" s="6">
        <v>5.13</v>
      </c>
      <c r="AE124" s="6">
        <v>5.1100000000000003</v>
      </c>
      <c r="AF124" s="6">
        <v>5.0999999999999996</v>
      </c>
      <c r="AG124" s="6">
        <v>5.08</v>
      </c>
      <c r="AH124" s="6">
        <v>5.07</v>
      </c>
      <c r="AI124" s="6">
        <v>5.05</v>
      </c>
      <c r="AJ124" s="6">
        <v>5.04</v>
      </c>
      <c r="AK124" s="6">
        <v>5.03</v>
      </c>
      <c r="AL124" s="6">
        <v>5.0199999999999996</v>
      </c>
      <c r="AM124" s="6">
        <v>5.01</v>
      </c>
      <c r="AN124" s="6">
        <v>5</v>
      </c>
      <c r="AO124" s="6">
        <v>4.99</v>
      </c>
      <c r="AP124" s="6">
        <v>4.9800000000000004</v>
      </c>
      <c r="AQ124" s="6">
        <v>4.97</v>
      </c>
      <c r="AR124" s="6">
        <v>4.96</v>
      </c>
      <c r="AS124" s="6">
        <v>4.95</v>
      </c>
      <c r="AT124" s="6">
        <v>4.95</v>
      </c>
      <c r="AU124" s="6">
        <v>4.9400000000000004</v>
      </c>
      <c r="AV124" s="6">
        <v>4.93</v>
      </c>
      <c r="AW124" s="6">
        <v>4.93</v>
      </c>
      <c r="AX124" s="6">
        <v>4.92</v>
      </c>
      <c r="AY124" s="6">
        <v>4.91</v>
      </c>
    </row>
    <row r="125" spans="1:51" x14ac:dyDescent="0.2">
      <c r="A125" s="5">
        <v>41029</v>
      </c>
      <c r="B125" s="6">
        <v>3.71</v>
      </c>
      <c r="C125" s="6">
        <v>3.84</v>
      </c>
      <c r="D125" s="6">
        <v>4.01</v>
      </c>
      <c r="E125" s="6">
        <v>4.16</v>
      </c>
      <c r="F125" s="6">
        <v>4.3</v>
      </c>
      <c r="G125" s="6">
        <v>4.43</v>
      </c>
      <c r="H125" s="6">
        <v>4.55</v>
      </c>
      <c r="I125" s="6">
        <v>4.6500000000000004</v>
      </c>
      <c r="J125" s="6">
        <v>4.74</v>
      </c>
      <c r="K125" s="6">
        <v>4.83</v>
      </c>
      <c r="L125" s="6">
        <v>4.9000000000000004</v>
      </c>
      <c r="M125" s="6">
        <v>4.97</v>
      </c>
      <c r="N125" s="6">
        <v>5.03</v>
      </c>
      <c r="O125" s="6">
        <v>5.07</v>
      </c>
      <c r="P125" s="6">
        <v>5.12</v>
      </c>
      <c r="Q125" s="6">
        <v>5.14</v>
      </c>
      <c r="R125" s="6">
        <v>5.16</v>
      </c>
      <c r="S125" s="6">
        <v>5.18</v>
      </c>
      <c r="T125" s="6">
        <v>5.19</v>
      </c>
      <c r="U125" s="6">
        <v>5.21</v>
      </c>
      <c r="V125" s="6">
        <v>5.2</v>
      </c>
      <c r="W125" s="6">
        <v>5.19</v>
      </c>
      <c r="X125" s="6">
        <v>5.18</v>
      </c>
      <c r="Y125" s="6">
        <v>5.18</v>
      </c>
      <c r="Z125" s="6">
        <v>5.17</v>
      </c>
      <c r="AA125" s="6">
        <v>5.15</v>
      </c>
      <c r="AB125" s="6">
        <v>5.14</v>
      </c>
      <c r="AC125" s="6">
        <v>5.12</v>
      </c>
      <c r="AD125" s="6">
        <v>5.1100000000000003</v>
      </c>
      <c r="AE125" s="6">
        <v>5.09</v>
      </c>
      <c r="AF125" s="6">
        <v>5.08</v>
      </c>
      <c r="AG125" s="6">
        <v>5.0599999999999996</v>
      </c>
      <c r="AH125" s="6">
        <v>5.05</v>
      </c>
      <c r="AI125" s="6">
        <v>5.03</v>
      </c>
      <c r="AJ125" s="6">
        <v>5.0199999999999996</v>
      </c>
      <c r="AK125" s="6">
        <v>5.01</v>
      </c>
      <c r="AL125" s="6">
        <v>5</v>
      </c>
      <c r="AM125" s="6">
        <v>4.99</v>
      </c>
      <c r="AN125" s="6">
        <v>4.9800000000000004</v>
      </c>
      <c r="AO125" s="6">
        <v>4.97</v>
      </c>
      <c r="AP125" s="6">
        <v>4.96</v>
      </c>
      <c r="AQ125" s="6">
        <v>4.95</v>
      </c>
      <c r="AR125" s="6">
        <v>4.9400000000000004</v>
      </c>
      <c r="AS125" s="6">
        <v>4.93</v>
      </c>
      <c r="AT125" s="6">
        <v>4.93</v>
      </c>
      <c r="AU125" s="6">
        <v>4.92</v>
      </c>
      <c r="AV125" s="6">
        <v>4.91</v>
      </c>
      <c r="AW125" s="6">
        <v>4.91</v>
      </c>
      <c r="AX125" s="6">
        <v>4.9000000000000004</v>
      </c>
      <c r="AY125" s="6">
        <v>4.8899999999999997</v>
      </c>
    </row>
    <row r="126" spans="1:51" x14ac:dyDescent="0.2">
      <c r="A126" s="5">
        <v>41060</v>
      </c>
      <c r="B126" s="6">
        <v>3.7</v>
      </c>
      <c r="C126" s="6">
        <v>3.83</v>
      </c>
      <c r="D126" s="6">
        <v>3.99</v>
      </c>
      <c r="E126" s="6">
        <v>4.1399999999999997</v>
      </c>
      <c r="F126" s="6">
        <v>4.28</v>
      </c>
      <c r="G126" s="6">
        <v>4.41</v>
      </c>
      <c r="H126" s="6">
        <v>4.53</v>
      </c>
      <c r="I126" s="6">
        <v>4.63</v>
      </c>
      <c r="J126" s="6">
        <v>4.72</v>
      </c>
      <c r="K126" s="6">
        <v>4.8</v>
      </c>
      <c r="L126" s="6">
        <v>4.88</v>
      </c>
      <c r="M126" s="6">
        <v>4.9400000000000004</v>
      </c>
      <c r="N126" s="6">
        <v>5</v>
      </c>
      <c r="O126" s="6">
        <v>5.05</v>
      </c>
      <c r="P126" s="6">
        <v>5.09</v>
      </c>
      <c r="Q126" s="6">
        <v>5.12</v>
      </c>
      <c r="R126" s="6">
        <v>5.13</v>
      </c>
      <c r="S126" s="6">
        <v>5.15</v>
      </c>
      <c r="T126" s="6">
        <v>5.17</v>
      </c>
      <c r="U126" s="6">
        <v>5.18</v>
      </c>
      <c r="V126" s="6">
        <v>5.17</v>
      </c>
      <c r="W126" s="6">
        <v>5.16</v>
      </c>
      <c r="X126" s="6">
        <v>5.16</v>
      </c>
      <c r="Y126" s="6">
        <v>5.15</v>
      </c>
      <c r="Z126" s="6">
        <v>5.14</v>
      </c>
      <c r="AA126" s="6">
        <v>5.12</v>
      </c>
      <c r="AB126" s="6">
        <v>5.1100000000000003</v>
      </c>
      <c r="AC126" s="6">
        <v>5.09</v>
      </c>
      <c r="AD126" s="6">
        <v>5.08</v>
      </c>
      <c r="AE126" s="6">
        <v>5.0599999999999996</v>
      </c>
      <c r="AF126" s="6">
        <v>5.05</v>
      </c>
      <c r="AG126" s="6">
        <v>5.03</v>
      </c>
      <c r="AH126" s="6">
        <v>5.0199999999999996</v>
      </c>
      <c r="AI126" s="6">
        <v>5</v>
      </c>
      <c r="AJ126" s="6">
        <v>4.99</v>
      </c>
      <c r="AK126" s="6">
        <v>4.9800000000000004</v>
      </c>
      <c r="AL126" s="6">
        <v>4.97</v>
      </c>
      <c r="AM126" s="6">
        <v>4.96</v>
      </c>
      <c r="AN126" s="6">
        <v>4.95</v>
      </c>
      <c r="AO126" s="6">
        <v>4.9400000000000004</v>
      </c>
      <c r="AP126" s="6">
        <v>4.93</v>
      </c>
      <c r="AQ126" s="6">
        <v>4.92</v>
      </c>
      <c r="AR126" s="6">
        <v>4.91</v>
      </c>
      <c r="AS126" s="6">
        <v>4.91</v>
      </c>
      <c r="AT126" s="6">
        <v>4.9000000000000004</v>
      </c>
      <c r="AU126" s="6">
        <v>4.8899999999999997</v>
      </c>
      <c r="AV126" s="6">
        <v>4.88</v>
      </c>
      <c r="AW126" s="6">
        <v>4.88</v>
      </c>
      <c r="AX126" s="6">
        <v>4.87</v>
      </c>
      <c r="AY126" s="6">
        <v>4.87</v>
      </c>
    </row>
    <row r="127" spans="1:51" x14ac:dyDescent="0.2">
      <c r="A127" s="5">
        <v>41090</v>
      </c>
      <c r="B127" s="6">
        <v>3.7</v>
      </c>
      <c r="C127" s="6">
        <v>3.82</v>
      </c>
      <c r="D127" s="6">
        <v>3.97</v>
      </c>
      <c r="E127" s="6">
        <v>4.13</v>
      </c>
      <c r="F127" s="6">
        <v>4.2699999999999996</v>
      </c>
      <c r="G127" s="6">
        <v>4.3899999999999997</v>
      </c>
      <c r="H127" s="6">
        <v>4.51</v>
      </c>
      <c r="I127" s="6">
        <v>4.6100000000000003</v>
      </c>
      <c r="J127" s="6">
        <v>4.7</v>
      </c>
      <c r="K127" s="6">
        <v>4.79</v>
      </c>
      <c r="L127" s="6">
        <v>4.8600000000000003</v>
      </c>
      <c r="M127" s="6">
        <v>4.93</v>
      </c>
      <c r="N127" s="6">
        <v>4.9800000000000004</v>
      </c>
      <c r="O127" s="6">
        <v>5.03</v>
      </c>
      <c r="P127" s="6">
        <v>5.07</v>
      </c>
      <c r="Q127" s="6">
        <v>5.0999999999999996</v>
      </c>
      <c r="R127" s="6">
        <v>5.12</v>
      </c>
      <c r="S127" s="6">
        <v>5.13</v>
      </c>
      <c r="T127" s="6">
        <v>5.15</v>
      </c>
      <c r="U127" s="6">
        <v>5.16</v>
      </c>
      <c r="V127" s="6">
        <v>5.15</v>
      </c>
      <c r="W127" s="6">
        <v>5.14</v>
      </c>
      <c r="X127" s="6">
        <v>5.13</v>
      </c>
      <c r="Y127" s="6">
        <v>5.13</v>
      </c>
      <c r="Z127" s="6">
        <v>5.12</v>
      </c>
      <c r="AA127" s="6">
        <v>5.0999999999999996</v>
      </c>
      <c r="AB127" s="6">
        <v>5.09</v>
      </c>
      <c r="AC127" s="6">
        <v>5.07</v>
      </c>
      <c r="AD127" s="6">
        <v>5.05</v>
      </c>
      <c r="AE127" s="6">
        <v>5.04</v>
      </c>
      <c r="AF127" s="6">
        <v>5.0199999999999996</v>
      </c>
      <c r="AG127" s="6">
        <v>5.01</v>
      </c>
      <c r="AH127" s="6">
        <v>5</v>
      </c>
      <c r="AI127" s="6">
        <v>4.9800000000000004</v>
      </c>
      <c r="AJ127" s="6">
        <v>4.97</v>
      </c>
      <c r="AK127" s="6">
        <v>4.96</v>
      </c>
      <c r="AL127" s="6">
        <v>4.95</v>
      </c>
      <c r="AM127" s="6">
        <v>4.9400000000000004</v>
      </c>
      <c r="AN127" s="6">
        <v>4.93</v>
      </c>
      <c r="AO127" s="6">
        <v>4.92</v>
      </c>
      <c r="AP127" s="6">
        <v>4.91</v>
      </c>
      <c r="AQ127" s="6">
        <v>4.9000000000000004</v>
      </c>
      <c r="AR127" s="6">
        <v>4.8899999999999997</v>
      </c>
      <c r="AS127" s="6">
        <v>4.88</v>
      </c>
      <c r="AT127" s="6">
        <v>4.88</v>
      </c>
      <c r="AU127" s="6">
        <v>4.87</v>
      </c>
      <c r="AV127" s="6">
        <v>4.8600000000000003</v>
      </c>
      <c r="AW127" s="6">
        <v>4.8600000000000003</v>
      </c>
      <c r="AX127" s="6">
        <v>4.8499999999999996</v>
      </c>
      <c r="AY127" s="6">
        <v>4.8499999999999996</v>
      </c>
    </row>
    <row r="128" spans="1:51" x14ac:dyDescent="0.2">
      <c r="A128" s="5">
        <v>41121</v>
      </c>
      <c r="B128" s="6">
        <v>3.68</v>
      </c>
      <c r="C128" s="6">
        <v>3.8</v>
      </c>
      <c r="D128" s="6">
        <v>3.95</v>
      </c>
      <c r="E128" s="6">
        <v>4.0999999999999996</v>
      </c>
      <c r="F128" s="6">
        <v>4.24</v>
      </c>
      <c r="G128" s="6">
        <v>4.37</v>
      </c>
      <c r="H128" s="6">
        <v>4.49</v>
      </c>
      <c r="I128" s="6">
        <v>4.59</v>
      </c>
      <c r="J128" s="6">
        <v>4.68</v>
      </c>
      <c r="K128" s="6">
        <v>4.76</v>
      </c>
      <c r="L128" s="6">
        <v>4.84</v>
      </c>
      <c r="M128" s="6">
        <v>4.9000000000000004</v>
      </c>
      <c r="N128" s="6">
        <v>4.96</v>
      </c>
      <c r="O128" s="6">
        <v>5.01</v>
      </c>
      <c r="P128" s="6">
        <v>5.05</v>
      </c>
      <c r="Q128" s="6">
        <v>5.07</v>
      </c>
      <c r="R128" s="6">
        <v>5.09</v>
      </c>
      <c r="S128" s="6">
        <v>5.1100000000000003</v>
      </c>
      <c r="T128" s="6">
        <v>5.12</v>
      </c>
      <c r="U128" s="6">
        <v>5.14</v>
      </c>
      <c r="V128" s="6">
        <v>5.13</v>
      </c>
      <c r="W128" s="6">
        <v>5.12</v>
      </c>
      <c r="X128" s="6">
        <v>5.1100000000000003</v>
      </c>
      <c r="Y128" s="6">
        <v>5.0999999999999996</v>
      </c>
      <c r="Z128" s="6">
        <v>5.0999999999999996</v>
      </c>
      <c r="AA128" s="6">
        <v>5.08</v>
      </c>
      <c r="AB128" s="6">
        <v>5.0599999999999996</v>
      </c>
      <c r="AC128" s="6">
        <v>5.05</v>
      </c>
      <c r="AD128" s="6">
        <v>5.03</v>
      </c>
      <c r="AE128" s="6">
        <v>5.0199999999999996</v>
      </c>
      <c r="AF128" s="6">
        <v>5</v>
      </c>
      <c r="AG128" s="6">
        <v>4.99</v>
      </c>
      <c r="AH128" s="6">
        <v>4.97</v>
      </c>
      <c r="AI128" s="6">
        <v>4.96</v>
      </c>
      <c r="AJ128" s="6">
        <v>4.95</v>
      </c>
      <c r="AK128" s="6">
        <v>4.93</v>
      </c>
      <c r="AL128" s="6">
        <v>4.92</v>
      </c>
      <c r="AM128" s="6">
        <v>4.91</v>
      </c>
      <c r="AN128" s="6">
        <v>4.9000000000000004</v>
      </c>
      <c r="AO128" s="6">
        <v>4.8899999999999997</v>
      </c>
      <c r="AP128" s="6">
        <v>4.8899999999999997</v>
      </c>
      <c r="AQ128" s="6">
        <v>4.88</v>
      </c>
      <c r="AR128" s="6">
        <v>4.87</v>
      </c>
      <c r="AS128" s="6">
        <v>4.8600000000000003</v>
      </c>
      <c r="AT128" s="6">
        <v>4.8600000000000003</v>
      </c>
      <c r="AU128" s="6">
        <v>4.8499999999999996</v>
      </c>
      <c r="AV128" s="6">
        <v>4.84</v>
      </c>
      <c r="AW128" s="6">
        <v>4.84</v>
      </c>
      <c r="AX128" s="6">
        <v>4.83</v>
      </c>
      <c r="AY128" s="6">
        <v>4.82</v>
      </c>
    </row>
    <row r="129" spans="1:51" x14ac:dyDescent="0.2">
      <c r="A129" s="5">
        <v>41152</v>
      </c>
      <c r="B129" s="6">
        <v>3.67</v>
      </c>
      <c r="C129" s="6">
        <v>3.78</v>
      </c>
      <c r="D129" s="6">
        <v>3.93</v>
      </c>
      <c r="E129" s="6">
        <v>4.08</v>
      </c>
      <c r="F129" s="6">
        <v>4.22</v>
      </c>
      <c r="G129" s="6">
        <v>4.3499999999999996</v>
      </c>
      <c r="H129" s="6">
        <v>4.47</v>
      </c>
      <c r="I129" s="6">
        <v>4.57</v>
      </c>
      <c r="J129" s="6">
        <v>4.66</v>
      </c>
      <c r="K129" s="6">
        <v>4.74</v>
      </c>
      <c r="L129" s="6">
        <v>4.82</v>
      </c>
      <c r="M129" s="6">
        <v>4.88</v>
      </c>
      <c r="N129" s="6">
        <v>4.9400000000000004</v>
      </c>
      <c r="O129" s="6">
        <v>4.99</v>
      </c>
      <c r="P129" s="6">
        <v>5.03</v>
      </c>
      <c r="Q129" s="6">
        <v>5.05</v>
      </c>
      <c r="R129" s="6">
        <v>5.07</v>
      </c>
      <c r="S129" s="6">
        <v>5.09</v>
      </c>
      <c r="T129" s="6">
        <v>5.0999999999999996</v>
      </c>
      <c r="U129" s="6">
        <v>5.12</v>
      </c>
      <c r="V129" s="6">
        <v>5.0999999999999996</v>
      </c>
      <c r="W129" s="6">
        <v>5.0999999999999996</v>
      </c>
      <c r="X129" s="6">
        <v>5.09</v>
      </c>
      <c r="Y129" s="6">
        <v>5.08</v>
      </c>
      <c r="Z129" s="6">
        <v>5.07</v>
      </c>
      <c r="AA129" s="6">
        <v>5.05</v>
      </c>
      <c r="AB129" s="6">
        <v>5.04</v>
      </c>
      <c r="AC129" s="6">
        <v>5.0199999999999996</v>
      </c>
      <c r="AD129" s="6">
        <v>5.01</v>
      </c>
      <c r="AE129" s="6">
        <v>4.99</v>
      </c>
      <c r="AF129" s="6">
        <v>4.9800000000000004</v>
      </c>
      <c r="AG129" s="6">
        <v>4.96</v>
      </c>
      <c r="AH129" s="6">
        <v>4.95</v>
      </c>
      <c r="AI129" s="6">
        <v>4.9400000000000004</v>
      </c>
      <c r="AJ129" s="6">
        <v>4.92</v>
      </c>
      <c r="AK129" s="6">
        <v>4.91</v>
      </c>
      <c r="AL129" s="6">
        <v>4.9000000000000004</v>
      </c>
      <c r="AM129" s="6">
        <v>4.8899999999999997</v>
      </c>
      <c r="AN129" s="6">
        <v>4.88</v>
      </c>
      <c r="AO129" s="6">
        <v>4.87</v>
      </c>
      <c r="AP129" s="6">
        <v>4.8600000000000003</v>
      </c>
      <c r="AQ129" s="6">
        <v>4.8600000000000003</v>
      </c>
      <c r="AR129" s="6">
        <v>4.8499999999999996</v>
      </c>
      <c r="AS129" s="6">
        <v>4.84</v>
      </c>
      <c r="AT129" s="6">
        <v>4.83</v>
      </c>
      <c r="AU129" s="6">
        <v>4.83</v>
      </c>
      <c r="AV129" s="6">
        <v>4.82</v>
      </c>
      <c r="AW129" s="6">
        <v>4.8099999999999996</v>
      </c>
      <c r="AX129" s="6">
        <v>4.8099999999999996</v>
      </c>
      <c r="AY129" s="6">
        <v>4.8</v>
      </c>
    </row>
    <row r="130" spans="1:51" x14ac:dyDescent="0.2">
      <c r="A130" s="5">
        <v>41182</v>
      </c>
      <c r="B130" s="6">
        <v>3.65</v>
      </c>
      <c r="C130" s="6">
        <v>3.76</v>
      </c>
      <c r="D130" s="6">
        <v>3.91</v>
      </c>
      <c r="E130" s="6">
        <v>4.0599999999999996</v>
      </c>
      <c r="F130" s="6">
        <v>4.2</v>
      </c>
      <c r="G130" s="6">
        <v>4.33</v>
      </c>
      <c r="H130" s="6">
        <v>4.45</v>
      </c>
      <c r="I130" s="6">
        <v>4.55</v>
      </c>
      <c r="J130" s="6">
        <v>4.6399999999999997</v>
      </c>
      <c r="K130" s="6">
        <v>4.72</v>
      </c>
      <c r="L130" s="6">
        <v>4.8</v>
      </c>
      <c r="M130" s="6">
        <v>4.8600000000000003</v>
      </c>
      <c r="N130" s="6">
        <v>4.92</v>
      </c>
      <c r="O130" s="6">
        <v>4.97</v>
      </c>
      <c r="P130" s="6">
        <v>5.01</v>
      </c>
      <c r="Q130" s="6">
        <v>5.03</v>
      </c>
      <c r="R130" s="6">
        <v>5.05</v>
      </c>
      <c r="S130" s="6">
        <v>5.07</v>
      </c>
      <c r="T130" s="6">
        <v>5.08</v>
      </c>
      <c r="U130" s="6">
        <v>5.0999999999999996</v>
      </c>
      <c r="V130" s="6">
        <v>5.08</v>
      </c>
      <c r="W130" s="6">
        <v>5.08</v>
      </c>
      <c r="X130" s="6">
        <v>5.07</v>
      </c>
      <c r="Y130" s="6">
        <v>5.0599999999999996</v>
      </c>
      <c r="Z130" s="6">
        <v>5.05</v>
      </c>
      <c r="AA130" s="6">
        <v>5.03</v>
      </c>
      <c r="AB130" s="6">
        <v>5.0199999999999996</v>
      </c>
      <c r="AC130" s="6">
        <v>5</v>
      </c>
      <c r="AD130" s="6">
        <v>4.99</v>
      </c>
      <c r="AE130" s="6">
        <v>4.97</v>
      </c>
      <c r="AF130" s="6">
        <v>4.96</v>
      </c>
      <c r="AG130" s="6">
        <v>4.9400000000000004</v>
      </c>
      <c r="AH130" s="6">
        <v>4.93</v>
      </c>
      <c r="AI130" s="6">
        <v>4.92</v>
      </c>
      <c r="AJ130" s="6">
        <v>4.9000000000000004</v>
      </c>
      <c r="AK130" s="6">
        <v>4.8899999999999997</v>
      </c>
      <c r="AL130" s="6">
        <v>4.88</v>
      </c>
      <c r="AM130" s="6">
        <v>4.87</v>
      </c>
      <c r="AN130" s="6">
        <v>4.8600000000000003</v>
      </c>
      <c r="AO130" s="6">
        <v>4.8499999999999996</v>
      </c>
      <c r="AP130" s="6">
        <v>4.84</v>
      </c>
      <c r="AQ130" s="6">
        <v>4.84</v>
      </c>
      <c r="AR130" s="6">
        <v>4.83</v>
      </c>
      <c r="AS130" s="6">
        <v>4.82</v>
      </c>
      <c r="AT130" s="6">
        <v>4.8099999999999996</v>
      </c>
      <c r="AU130" s="6">
        <v>4.8099999999999996</v>
      </c>
      <c r="AV130" s="6">
        <v>4.8</v>
      </c>
      <c r="AW130" s="6">
        <v>4.8</v>
      </c>
      <c r="AX130" s="6">
        <v>4.79</v>
      </c>
      <c r="AY130" s="6">
        <v>4.79</v>
      </c>
    </row>
    <row r="131" spans="1:51" x14ac:dyDescent="0.2">
      <c r="A131" s="5">
        <v>41213</v>
      </c>
      <c r="B131" s="6">
        <v>3.64</v>
      </c>
      <c r="C131" s="6">
        <v>3.75</v>
      </c>
      <c r="D131" s="6">
        <v>3.89</v>
      </c>
      <c r="E131" s="6">
        <v>4.04</v>
      </c>
      <c r="F131" s="6">
        <v>4.18</v>
      </c>
      <c r="G131" s="6">
        <v>4.3099999999999996</v>
      </c>
      <c r="H131" s="6">
        <v>4.43</v>
      </c>
      <c r="I131" s="6">
        <v>4.53</v>
      </c>
      <c r="J131" s="6">
        <v>4.62</v>
      </c>
      <c r="K131" s="6">
        <v>4.7</v>
      </c>
      <c r="L131" s="6">
        <v>4.78</v>
      </c>
      <c r="M131" s="6">
        <v>4.8499999999999996</v>
      </c>
      <c r="N131" s="6">
        <v>4.9000000000000004</v>
      </c>
      <c r="O131" s="6">
        <v>4.95</v>
      </c>
      <c r="P131" s="6">
        <v>5</v>
      </c>
      <c r="Q131" s="6">
        <v>5.0199999999999996</v>
      </c>
      <c r="R131" s="6">
        <v>5.03</v>
      </c>
      <c r="S131" s="6">
        <v>5.05</v>
      </c>
      <c r="T131" s="6">
        <v>5.0599999999999996</v>
      </c>
      <c r="U131" s="6">
        <v>5.08</v>
      </c>
      <c r="V131" s="6">
        <v>5.0599999999999996</v>
      </c>
      <c r="W131" s="6">
        <v>5.05</v>
      </c>
      <c r="X131" s="6">
        <v>5.05</v>
      </c>
      <c r="Y131" s="6">
        <v>5.04</v>
      </c>
      <c r="Z131" s="6">
        <v>5.03</v>
      </c>
      <c r="AA131" s="6">
        <v>5.01</v>
      </c>
      <c r="AB131" s="6">
        <v>5</v>
      </c>
      <c r="AC131" s="6">
        <v>4.9800000000000004</v>
      </c>
      <c r="AD131" s="6">
        <v>4.96</v>
      </c>
      <c r="AE131" s="6">
        <v>4.95</v>
      </c>
      <c r="AF131" s="6">
        <v>4.93</v>
      </c>
      <c r="AG131" s="6">
        <v>4.92</v>
      </c>
      <c r="AH131" s="6">
        <v>4.91</v>
      </c>
      <c r="AI131" s="6">
        <v>4.8899999999999997</v>
      </c>
      <c r="AJ131" s="6">
        <v>4.88</v>
      </c>
      <c r="AK131" s="6">
        <v>4.87</v>
      </c>
      <c r="AL131" s="6">
        <v>4.8600000000000003</v>
      </c>
      <c r="AM131" s="6">
        <v>4.8499999999999996</v>
      </c>
      <c r="AN131" s="6">
        <v>4.84</v>
      </c>
      <c r="AO131" s="6">
        <v>4.83</v>
      </c>
      <c r="AP131" s="6">
        <v>4.82</v>
      </c>
      <c r="AQ131" s="6">
        <v>4.82</v>
      </c>
      <c r="AR131" s="6">
        <v>4.8099999999999996</v>
      </c>
      <c r="AS131" s="6">
        <v>4.8</v>
      </c>
      <c r="AT131" s="6">
        <v>4.79</v>
      </c>
      <c r="AU131" s="6">
        <v>4.79</v>
      </c>
      <c r="AV131" s="6">
        <v>4.78</v>
      </c>
      <c r="AW131" s="6">
        <v>4.78</v>
      </c>
      <c r="AX131" s="6">
        <v>4.7699999999999996</v>
      </c>
      <c r="AY131" s="6">
        <v>4.7699999999999996</v>
      </c>
    </row>
    <row r="132" spans="1:51" x14ac:dyDescent="0.2">
      <c r="A132" s="5">
        <v>41243</v>
      </c>
      <c r="B132" s="6">
        <v>3.62</v>
      </c>
      <c r="C132" s="6">
        <v>3.73</v>
      </c>
      <c r="D132" s="6">
        <v>3.88</v>
      </c>
      <c r="E132" s="6">
        <v>4.0199999999999996</v>
      </c>
      <c r="F132" s="6">
        <v>4.16</v>
      </c>
      <c r="G132" s="6">
        <v>4.29</v>
      </c>
      <c r="H132" s="6">
        <v>4.41</v>
      </c>
      <c r="I132" s="6">
        <v>4.51</v>
      </c>
      <c r="J132" s="6">
        <v>4.5999999999999996</v>
      </c>
      <c r="K132" s="6">
        <v>4.68</v>
      </c>
      <c r="L132" s="6">
        <v>4.76</v>
      </c>
      <c r="M132" s="6">
        <v>4.83</v>
      </c>
      <c r="N132" s="6">
        <v>4.88</v>
      </c>
      <c r="O132" s="6">
        <v>4.93</v>
      </c>
      <c r="P132" s="6">
        <v>4.9800000000000004</v>
      </c>
      <c r="Q132" s="6">
        <v>5</v>
      </c>
      <c r="R132" s="6">
        <v>5.01</v>
      </c>
      <c r="S132" s="6">
        <v>5.03</v>
      </c>
      <c r="T132" s="6">
        <v>5.04</v>
      </c>
      <c r="U132" s="6">
        <v>5.0599999999999996</v>
      </c>
      <c r="V132" s="6">
        <v>5.05</v>
      </c>
      <c r="W132" s="6">
        <v>5.04</v>
      </c>
      <c r="X132" s="6">
        <v>5.03</v>
      </c>
      <c r="Y132" s="6">
        <v>5.0199999999999996</v>
      </c>
      <c r="Z132" s="6">
        <v>5.01</v>
      </c>
      <c r="AA132" s="6">
        <v>4.99</v>
      </c>
      <c r="AB132" s="6">
        <v>4.9800000000000004</v>
      </c>
      <c r="AC132" s="6">
        <v>4.96</v>
      </c>
      <c r="AD132" s="6">
        <v>4.9400000000000004</v>
      </c>
      <c r="AE132" s="6">
        <v>4.93</v>
      </c>
      <c r="AF132" s="6">
        <v>4.91</v>
      </c>
      <c r="AG132" s="6">
        <v>4.9000000000000004</v>
      </c>
      <c r="AH132" s="6">
        <v>4.8899999999999997</v>
      </c>
      <c r="AI132" s="6">
        <v>4.87</v>
      </c>
      <c r="AJ132" s="6">
        <v>4.8600000000000003</v>
      </c>
      <c r="AK132" s="6">
        <v>4.8499999999999996</v>
      </c>
      <c r="AL132" s="6">
        <v>4.84</v>
      </c>
      <c r="AM132" s="6">
        <v>4.83</v>
      </c>
      <c r="AN132" s="6">
        <v>4.82</v>
      </c>
      <c r="AO132" s="6">
        <v>4.8099999999999996</v>
      </c>
      <c r="AP132" s="6">
        <v>4.8</v>
      </c>
      <c r="AQ132" s="6">
        <v>4.8</v>
      </c>
      <c r="AR132" s="6">
        <v>4.79</v>
      </c>
      <c r="AS132" s="6">
        <v>4.78</v>
      </c>
      <c r="AT132" s="6">
        <v>4.78</v>
      </c>
      <c r="AU132" s="6">
        <v>4.7699999999999996</v>
      </c>
      <c r="AV132" s="6">
        <v>4.76</v>
      </c>
      <c r="AW132" s="6">
        <v>4.76</v>
      </c>
      <c r="AX132" s="6">
        <v>4.75</v>
      </c>
      <c r="AY132" s="6">
        <v>4.75</v>
      </c>
    </row>
    <row r="133" spans="1:51" x14ac:dyDescent="0.2">
      <c r="A133" s="5">
        <v>41274</v>
      </c>
      <c r="B133" s="6">
        <v>3.6</v>
      </c>
      <c r="C133" s="6">
        <v>3.71</v>
      </c>
      <c r="D133" s="6">
        <v>3.85</v>
      </c>
      <c r="E133" s="6">
        <v>4</v>
      </c>
      <c r="F133" s="6">
        <v>4.1399999999999997</v>
      </c>
      <c r="G133" s="6">
        <v>4.2699999999999996</v>
      </c>
      <c r="H133" s="6">
        <v>4.3899999999999997</v>
      </c>
      <c r="I133" s="6">
        <v>4.49</v>
      </c>
      <c r="J133" s="6">
        <v>4.58</v>
      </c>
      <c r="K133" s="6">
        <v>4.67</v>
      </c>
      <c r="L133" s="6">
        <v>4.74</v>
      </c>
      <c r="M133" s="6">
        <v>4.8099999999999996</v>
      </c>
      <c r="N133" s="6">
        <v>4.87</v>
      </c>
      <c r="O133" s="6">
        <v>4.92</v>
      </c>
      <c r="P133" s="6">
        <v>4.96</v>
      </c>
      <c r="Q133" s="6">
        <v>4.9800000000000004</v>
      </c>
      <c r="R133" s="6">
        <v>5</v>
      </c>
      <c r="S133" s="6">
        <v>5.01</v>
      </c>
      <c r="T133" s="6">
        <v>5.03</v>
      </c>
      <c r="U133" s="6">
        <v>5.04</v>
      </c>
      <c r="V133" s="6">
        <v>5.03</v>
      </c>
      <c r="W133" s="6">
        <v>5.0199999999999996</v>
      </c>
      <c r="X133" s="6">
        <v>5.01</v>
      </c>
      <c r="Y133" s="6">
        <v>5</v>
      </c>
      <c r="Z133" s="6">
        <v>4.99</v>
      </c>
      <c r="AA133" s="6">
        <v>4.97</v>
      </c>
      <c r="AB133" s="6">
        <v>4.96</v>
      </c>
      <c r="AC133" s="6">
        <v>4.9400000000000004</v>
      </c>
      <c r="AD133" s="6">
        <v>4.93</v>
      </c>
      <c r="AE133" s="6">
        <v>4.91</v>
      </c>
      <c r="AF133" s="6">
        <v>4.9000000000000004</v>
      </c>
      <c r="AG133" s="6">
        <v>4.88</v>
      </c>
      <c r="AH133" s="6">
        <v>4.87</v>
      </c>
      <c r="AI133" s="6">
        <v>4.8600000000000003</v>
      </c>
      <c r="AJ133" s="6">
        <v>4.84</v>
      </c>
      <c r="AK133" s="6">
        <v>4.83</v>
      </c>
      <c r="AL133" s="6">
        <v>4.82</v>
      </c>
      <c r="AM133" s="6">
        <v>4.8099999999999996</v>
      </c>
      <c r="AN133" s="6">
        <v>4.8</v>
      </c>
      <c r="AO133" s="6">
        <v>4.79</v>
      </c>
      <c r="AP133" s="6">
        <v>4.79</v>
      </c>
      <c r="AQ133" s="6">
        <v>4.78</v>
      </c>
      <c r="AR133" s="6">
        <v>4.7699999999999996</v>
      </c>
      <c r="AS133" s="6">
        <v>4.7699999999999996</v>
      </c>
      <c r="AT133" s="6">
        <v>4.76</v>
      </c>
      <c r="AU133" s="6">
        <v>4.75</v>
      </c>
      <c r="AV133" s="6">
        <v>4.75</v>
      </c>
      <c r="AW133" s="6">
        <v>4.74</v>
      </c>
      <c r="AX133" s="6">
        <v>4.74</v>
      </c>
      <c r="AY133" s="6">
        <v>4.7300000000000004</v>
      </c>
    </row>
    <row r="134" spans="1:51" x14ac:dyDescent="0.2">
      <c r="A134" s="5">
        <v>41305</v>
      </c>
      <c r="B134" s="6">
        <v>3.59</v>
      </c>
      <c r="C134" s="6">
        <v>3.7</v>
      </c>
      <c r="D134" s="6">
        <v>3.84</v>
      </c>
      <c r="E134" s="6">
        <v>3.99</v>
      </c>
      <c r="F134" s="6">
        <v>4.13</v>
      </c>
      <c r="G134" s="6">
        <v>4.26</v>
      </c>
      <c r="H134" s="6">
        <v>4.37</v>
      </c>
      <c r="I134" s="6">
        <v>4.4800000000000004</v>
      </c>
      <c r="J134" s="6">
        <v>4.57</v>
      </c>
      <c r="K134" s="6">
        <v>4.6500000000000004</v>
      </c>
      <c r="L134" s="6">
        <v>4.7300000000000004</v>
      </c>
      <c r="M134" s="6">
        <v>4.8</v>
      </c>
      <c r="N134" s="6">
        <v>4.8499999999999996</v>
      </c>
      <c r="O134" s="6">
        <v>4.9000000000000004</v>
      </c>
      <c r="P134" s="6">
        <v>4.95</v>
      </c>
      <c r="Q134" s="6">
        <v>4.97</v>
      </c>
      <c r="R134" s="6">
        <v>4.9800000000000004</v>
      </c>
      <c r="S134" s="6">
        <v>5</v>
      </c>
      <c r="T134" s="6">
        <v>5.01</v>
      </c>
      <c r="U134" s="6">
        <v>5.0199999999999996</v>
      </c>
      <c r="V134" s="6">
        <v>5.01</v>
      </c>
      <c r="W134" s="6">
        <v>5</v>
      </c>
      <c r="X134" s="6">
        <v>4.99</v>
      </c>
      <c r="Y134" s="6">
        <v>4.99</v>
      </c>
      <c r="Z134" s="6">
        <v>4.9800000000000004</v>
      </c>
      <c r="AA134" s="6">
        <v>4.96</v>
      </c>
      <c r="AB134" s="6">
        <v>4.9400000000000004</v>
      </c>
      <c r="AC134" s="6">
        <v>4.93</v>
      </c>
      <c r="AD134" s="6">
        <v>4.91</v>
      </c>
      <c r="AE134" s="6">
        <v>4.9000000000000004</v>
      </c>
      <c r="AF134" s="6">
        <v>4.88</v>
      </c>
      <c r="AG134" s="6">
        <v>4.87</v>
      </c>
      <c r="AH134" s="6">
        <v>4.8499999999999996</v>
      </c>
      <c r="AI134" s="6">
        <v>4.84</v>
      </c>
      <c r="AJ134" s="6">
        <v>4.83</v>
      </c>
      <c r="AK134" s="6">
        <v>4.82</v>
      </c>
      <c r="AL134" s="6">
        <v>4.8099999999999996</v>
      </c>
      <c r="AM134" s="6">
        <v>4.8</v>
      </c>
      <c r="AN134" s="6">
        <v>4.79</v>
      </c>
      <c r="AO134" s="6">
        <v>4.78</v>
      </c>
      <c r="AP134" s="6">
        <v>4.7699999999999996</v>
      </c>
      <c r="AQ134" s="6">
        <v>4.7699999999999996</v>
      </c>
      <c r="AR134" s="6">
        <v>4.76</v>
      </c>
      <c r="AS134" s="6">
        <v>4.75</v>
      </c>
      <c r="AT134" s="6">
        <v>4.75</v>
      </c>
      <c r="AU134" s="6">
        <v>4.74</v>
      </c>
      <c r="AV134" s="6">
        <v>4.74</v>
      </c>
      <c r="AW134" s="6">
        <v>4.7300000000000004</v>
      </c>
      <c r="AX134" s="6">
        <v>4.72</v>
      </c>
      <c r="AY134" s="6">
        <v>4.72</v>
      </c>
    </row>
    <row r="135" spans="1:51" x14ac:dyDescent="0.2">
      <c r="A135" s="5">
        <v>41333</v>
      </c>
      <c r="B135" s="6">
        <v>3.57</v>
      </c>
      <c r="C135" s="6">
        <v>3.68</v>
      </c>
      <c r="D135" s="6">
        <v>3.82</v>
      </c>
      <c r="E135" s="6">
        <v>3.97</v>
      </c>
      <c r="F135" s="6">
        <v>4.1100000000000003</v>
      </c>
      <c r="G135" s="6">
        <v>4.24</v>
      </c>
      <c r="H135" s="6">
        <v>4.3499999999999996</v>
      </c>
      <c r="I135" s="6">
        <v>4.46</v>
      </c>
      <c r="J135" s="6">
        <v>4.55</v>
      </c>
      <c r="K135" s="6">
        <v>4.6399999999999997</v>
      </c>
      <c r="L135" s="6">
        <v>4.72</v>
      </c>
      <c r="M135" s="6">
        <v>4.78</v>
      </c>
      <c r="N135" s="6">
        <v>4.84</v>
      </c>
      <c r="O135" s="6">
        <v>4.8899999999999997</v>
      </c>
      <c r="P135" s="6">
        <v>4.93</v>
      </c>
      <c r="Q135" s="6">
        <v>4.95</v>
      </c>
      <c r="R135" s="6">
        <v>4.97</v>
      </c>
      <c r="S135" s="6">
        <v>4.9800000000000004</v>
      </c>
      <c r="T135" s="6">
        <v>5</v>
      </c>
      <c r="U135" s="6">
        <v>5.01</v>
      </c>
      <c r="V135" s="6">
        <v>5</v>
      </c>
      <c r="W135" s="6">
        <v>4.99</v>
      </c>
      <c r="X135" s="6">
        <v>4.9800000000000004</v>
      </c>
      <c r="Y135" s="6">
        <v>4.97</v>
      </c>
      <c r="Z135" s="6">
        <v>4.96</v>
      </c>
      <c r="AA135" s="6">
        <v>4.95</v>
      </c>
      <c r="AB135" s="6">
        <v>4.93</v>
      </c>
      <c r="AC135" s="6">
        <v>4.91</v>
      </c>
      <c r="AD135" s="6">
        <v>4.9000000000000004</v>
      </c>
      <c r="AE135" s="6">
        <v>4.88</v>
      </c>
      <c r="AF135" s="6">
        <v>4.87</v>
      </c>
      <c r="AG135" s="6">
        <v>4.8499999999999996</v>
      </c>
      <c r="AH135" s="6">
        <v>4.84</v>
      </c>
      <c r="AI135" s="6">
        <v>4.83</v>
      </c>
      <c r="AJ135" s="6">
        <v>4.82</v>
      </c>
      <c r="AK135" s="6">
        <v>4.8</v>
      </c>
      <c r="AL135" s="6">
        <v>4.79</v>
      </c>
      <c r="AM135" s="6">
        <v>4.78</v>
      </c>
      <c r="AN135" s="6">
        <v>4.7699999999999996</v>
      </c>
      <c r="AO135" s="6">
        <v>4.7699999999999996</v>
      </c>
      <c r="AP135" s="6">
        <v>4.76</v>
      </c>
      <c r="AQ135" s="6">
        <v>4.75</v>
      </c>
      <c r="AR135" s="6">
        <v>4.74</v>
      </c>
      <c r="AS135" s="6">
        <v>4.74</v>
      </c>
      <c r="AT135" s="6">
        <v>4.7300000000000004</v>
      </c>
      <c r="AU135" s="6">
        <v>4.7300000000000004</v>
      </c>
      <c r="AV135" s="6">
        <v>4.72</v>
      </c>
      <c r="AW135" s="6">
        <v>4.72</v>
      </c>
      <c r="AX135" s="6">
        <v>4.71</v>
      </c>
      <c r="AY135" s="6">
        <v>4.71</v>
      </c>
    </row>
    <row r="136" spans="1:51" x14ac:dyDescent="0.2">
      <c r="A136" s="5">
        <v>41364</v>
      </c>
      <c r="B136" s="6">
        <v>3.56</v>
      </c>
      <c r="C136" s="6">
        <v>3.66</v>
      </c>
      <c r="D136" s="6">
        <v>3.8</v>
      </c>
      <c r="E136" s="6">
        <v>3.95</v>
      </c>
      <c r="F136" s="6">
        <v>4.09</v>
      </c>
      <c r="G136" s="6">
        <v>4.22</v>
      </c>
      <c r="H136" s="6">
        <v>4.34</v>
      </c>
      <c r="I136" s="6">
        <v>4.4400000000000004</v>
      </c>
      <c r="J136" s="6">
        <v>4.53</v>
      </c>
      <c r="K136" s="6">
        <v>4.62</v>
      </c>
      <c r="L136" s="6">
        <v>4.7</v>
      </c>
      <c r="M136" s="6">
        <v>4.76</v>
      </c>
      <c r="N136" s="6">
        <v>4.82</v>
      </c>
      <c r="O136" s="6">
        <v>4.87</v>
      </c>
      <c r="P136" s="6">
        <v>4.92</v>
      </c>
      <c r="Q136" s="6">
        <v>4.9400000000000004</v>
      </c>
      <c r="R136" s="6">
        <v>4.95</v>
      </c>
      <c r="S136" s="6">
        <v>4.97</v>
      </c>
      <c r="T136" s="6">
        <v>4.9800000000000004</v>
      </c>
      <c r="U136" s="6">
        <v>4.99</v>
      </c>
      <c r="V136" s="6">
        <v>4.9800000000000004</v>
      </c>
      <c r="W136" s="6">
        <v>4.97</v>
      </c>
      <c r="X136" s="6">
        <v>4.96</v>
      </c>
      <c r="Y136" s="6">
        <v>4.96</v>
      </c>
      <c r="Z136" s="6">
        <v>4.95</v>
      </c>
      <c r="AA136" s="6">
        <v>4.93</v>
      </c>
      <c r="AB136" s="6">
        <v>4.91</v>
      </c>
      <c r="AC136" s="6">
        <v>4.9000000000000004</v>
      </c>
      <c r="AD136" s="6">
        <v>4.88</v>
      </c>
      <c r="AE136" s="6">
        <v>4.87</v>
      </c>
      <c r="AF136" s="6">
        <v>4.8499999999999996</v>
      </c>
      <c r="AG136" s="6">
        <v>4.84</v>
      </c>
      <c r="AH136" s="6">
        <v>4.82</v>
      </c>
      <c r="AI136" s="6">
        <v>4.8099999999999996</v>
      </c>
      <c r="AJ136" s="6">
        <v>4.8</v>
      </c>
      <c r="AK136" s="6">
        <v>4.79</v>
      </c>
      <c r="AL136" s="6">
        <v>4.78</v>
      </c>
      <c r="AM136" s="6">
        <v>4.7699999999999996</v>
      </c>
      <c r="AN136" s="6">
        <v>4.76</v>
      </c>
      <c r="AO136" s="6">
        <v>4.75</v>
      </c>
      <c r="AP136" s="6">
        <v>4.74</v>
      </c>
      <c r="AQ136" s="6">
        <v>4.74</v>
      </c>
      <c r="AR136" s="6">
        <v>4.7300000000000004</v>
      </c>
      <c r="AS136" s="6">
        <v>4.72</v>
      </c>
      <c r="AT136" s="6">
        <v>4.72</v>
      </c>
      <c r="AU136" s="6">
        <v>4.71</v>
      </c>
      <c r="AV136" s="6">
        <v>4.71</v>
      </c>
      <c r="AW136" s="6">
        <v>4.7</v>
      </c>
      <c r="AX136" s="6">
        <v>4.7</v>
      </c>
      <c r="AY136" s="6">
        <v>4.6900000000000004</v>
      </c>
    </row>
    <row r="137" spans="1:51" x14ac:dyDescent="0.2">
      <c r="A137" s="5">
        <v>41394</v>
      </c>
      <c r="B137" s="6">
        <v>3.54</v>
      </c>
      <c r="C137" s="6">
        <v>3.64</v>
      </c>
      <c r="D137" s="6">
        <v>3.78</v>
      </c>
      <c r="E137" s="6">
        <v>3.93</v>
      </c>
      <c r="F137" s="6">
        <v>4.07</v>
      </c>
      <c r="G137" s="6">
        <v>4.2</v>
      </c>
      <c r="H137" s="6">
        <v>4.32</v>
      </c>
      <c r="I137" s="6">
        <v>4.42</v>
      </c>
      <c r="J137" s="6">
        <v>4.5199999999999996</v>
      </c>
      <c r="K137" s="6">
        <v>4.5999999999999996</v>
      </c>
      <c r="L137" s="6">
        <v>4.68</v>
      </c>
      <c r="M137" s="6">
        <v>4.75</v>
      </c>
      <c r="N137" s="6">
        <v>4.8099999999999996</v>
      </c>
      <c r="O137" s="6">
        <v>4.8600000000000003</v>
      </c>
      <c r="P137" s="6">
        <v>4.9000000000000004</v>
      </c>
      <c r="Q137" s="6">
        <v>4.92</v>
      </c>
      <c r="R137" s="6">
        <v>4.9400000000000004</v>
      </c>
      <c r="S137" s="6">
        <v>4.95</v>
      </c>
      <c r="T137" s="6">
        <v>4.97</v>
      </c>
      <c r="U137" s="6">
        <v>4.9800000000000004</v>
      </c>
      <c r="V137" s="6">
        <v>4.97</v>
      </c>
      <c r="W137" s="6">
        <v>4.96</v>
      </c>
      <c r="X137" s="6">
        <v>4.95</v>
      </c>
      <c r="Y137" s="6">
        <v>4.9400000000000004</v>
      </c>
      <c r="Z137" s="6">
        <v>4.93</v>
      </c>
      <c r="AA137" s="6">
        <v>4.91</v>
      </c>
      <c r="AB137" s="6">
        <v>4.8899999999999997</v>
      </c>
      <c r="AC137" s="6">
        <v>4.88</v>
      </c>
      <c r="AD137" s="6">
        <v>4.8600000000000003</v>
      </c>
      <c r="AE137" s="6">
        <v>4.8499999999999996</v>
      </c>
      <c r="AF137" s="6">
        <v>4.83</v>
      </c>
      <c r="AG137" s="6">
        <v>4.82</v>
      </c>
      <c r="AH137" s="6">
        <v>4.8099999999999996</v>
      </c>
      <c r="AI137" s="6">
        <v>4.79</v>
      </c>
      <c r="AJ137" s="6">
        <v>4.78</v>
      </c>
      <c r="AK137" s="6">
        <v>4.7699999999999996</v>
      </c>
      <c r="AL137" s="6">
        <v>4.76</v>
      </c>
      <c r="AM137" s="6">
        <v>4.75</v>
      </c>
      <c r="AN137" s="6">
        <v>4.74</v>
      </c>
      <c r="AO137" s="6">
        <v>4.7300000000000004</v>
      </c>
      <c r="AP137" s="6">
        <v>4.7300000000000004</v>
      </c>
      <c r="AQ137" s="6">
        <v>4.72</v>
      </c>
      <c r="AR137" s="6">
        <v>4.71</v>
      </c>
      <c r="AS137" s="6">
        <v>4.71</v>
      </c>
      <c r="AT137" s="6">
        <v>4.7</v>
      </c>
      <c r="AU137" s="6">
        <v>4.7</v>
      </c>
      <c r="AV137" s="6">
        <v>4.6900000000000004</v>
      </c>
      <c r="AW137" s="6">
        <v>4.6900000000000004</v>
      </c>
      <c r="AX137" s="6">
        <v>4.68</v>
      </c>
      <c r="AY137" s="6">
        <v>4.68</v>
      </c>
    </row>
    <row r="138" spans="1:51" x14ac:dyDescent="0.2">
      <c r="A138" s="5">
        <v>41425</v>
      </c>
      <c r="B138" s="6">
        <v>3.53</v>
      </c>
      <c r="C138" s="6">
        <v>3.63</v>
      </c>
      <c r="D138" s="6">
        <v>3.77</v>
      </c>
      <c r="E138" s="6">
        <v>3.91</v>
      </c>
      <c r="F138" s="6">
        <v>4.05</v>
      </c>
      <c r="G138" s="6">
        <v>4.18</v>
      </c>
      <c r="H138" s="6">
        <v>4.3</v>
      </c>
      <c r="I138" s="6">
        <v>4.41</v>
      </c>
      <c r="J138" s="6">
        <v>4.5</v>
      </c>
      <c r="K138" s="6">
        <v>4.59</v>
      </c>
      <c r="L138" s="6">
        <v>4.67</v>
      </c>
      <c r="M138" s="6">
        <v>4.7300000000000004</v>
      </c>
      <c r="N138" s="6">
        <v>4.79</v>
      </c>
      <c r="O138" s="6">
        <v>4.84</v>
      </c>
      <c r="P138" s="6">
        <v>4.8899999999999997</v>
      </c>
      <c r="Q138" s="6">
        <v>4.91</v>
      </c>
      <c r="R138" s="6">
        <v>4.92</v>
      </c>
      <c r="S138" s="6">
        <v>4.9400000000000004</v>
      </c>
      <c r="T138" s="6">
        <v>4.95</v>
      </c>
      <c r="U138" s="6">
        <v>4.97</v>
      </c>
      <c r="V138" s="6">
        <v>4.95</v>
      </c>
      <c r="W138" s="6">
        <v>4.9400000000000004</v>
      </c>
      <c r="X138" s="6">
        <v>4.93</v>
      </c>
      <c r="Y138" s="6">
        <v>4.93</v>
      </c>
      <c r="Z138" s="6">
        <v>4.92</v>
      </c>
      <c r="AA138" s="6">
        <v>4.9000000000000004</v>
      </c>
      <c r="AB138" s="6">
        <v>4.88</v>
      </c>
      <c r="AC138" s="6">
        <v>4.8600000000000003</v>
      </c>
      <c r="AD138" s="6">
        <v>4.8499999999999996</v>
      </c>
      <c r="AE138" s="6">
        <v>4.84</v>
      </c>
      <c r="AF138" s="6">
        <v>4.82</v>
      </c>
      <c r="AG138" s="6">
        <v>4.8099999999999996</v>
      </c>
      <c r="AH138" s="6">
        <v>4.79</v>
      </c>
      <c r="AI138" s="6">
        <v>4.78</v>
      </c>
      <c r="AJ138" s="6">
        <v>4.7699999999999996</v>
      </c>
      <c r="AK138" s="6">
        <v>4.76</v>
      </c>
      <c r="AL138" s="6">
        <v>4.75</v>
      </c>
      <c r="AM138" s="6">
        <v>4.74</v>
      </c>
      <c r="AN138" s="6">
        <v>4.7300000000000004</v>
      </c>
      <c r="AO138" s="6">
        <v>4.72</v>
      </c>
      <c r="AP138" s="6">
        <v>4.71</v>
      </c>
      <c r="AQ138" s="6">
        <v>4.71</v>
      </c>
      <c r="AR138" s="6">
        <v>4.7</v>
      </c>
      <c r="AS138" s="6">
        <v>4.6900000000000004</v>
      </c>
      <c r="AT138" s="6">
        <v>4.6900000000000004</v>
      </c>
      <c r="AU138" s="6">
        <v>4.68</v>
      </c>
      <c r="AV138" s="6">
        <v>4.68</v>
      </c>
      <c r="AW138" s="6">
        <v>4.67</v>
      </c>
      <c r="AX138" s="6">
        <v>4.67</v>
      </c>
      <c r="AY138" s="6">
        <v>4.66</v>
      </c>
    </row>
    <row r="139" spans="1:51" x14ac:dyDescent="0.2">
      <c r="A139" s="5">
        <v>41455</v>
      </c>
      <c r="B139" s="6">
        <v>3.51</v>
      </c>
      <c r="C139" s="6">
        <v>3.61</v>
      </c>
      <c r="D139" s="6">
        <v>3.75</v>
      </c>
      <c r="E139" s="6">
        <v>3.9</v>
      </c>
      <c r="F139" s="6">
        <v>4.04</v>
      </c>
      <c r="G139" s="6">
        <v>4.17</v>
      </c>
      <c r="H139" s="6">
        <v>4.29</v>
      </c>
      <c r="I139" s="6">
        <v>4.4000000000000004</v>
      </c>
      <c r="J139" s="6">
        <v>4.49</v>
      </c>
      <c r="K139" s="6">
        <v>4.58</v>
      </c>
      <c r="L139" s="6">
        <v>4.66</v>
      </c>
      <c r="M139" s="6">
        <v>4.7300000000000004</v>
      </c>
      <c r="N139" s="6">
        <v>4.78</v>
      </c>
      <c r="O139" s="6">
        <v>4.84</v>
      </c>
      <c r="P139" s="6">
        <v>4.88</v>
      </c>
      <c r="Q139" s="6">
        <v>4.9000000000000004</v>
      </c>
      <c r="R139" s="6">
        <v>4.91</v>
      </c>
      <c r="S139" s="6">
        <v>4.93</v>
      </c>
      <c r="T139" s="6">
        <v>4.9400000000000004</v>
      </c>
      <c r="U139" s="6">
        <v>4.96</v>
      </c>
      <c r="V139" s="6">
        <v>4.9400000000000004</v>
      </c>
      <c r="W139" s="6">
        <v>4.93</v>
      </c>
      <c r="X139" s="6">
        <v>4.92</v>
      </c>
      <c r="Y139" s="6">
        <v>4.92</v>
      </c>
      <c r="Z139" s="6">
        <v>4.91</v>
      </c>
      <c r="AA139" s="6">
        <v>4.8899999999999997</v>
      </c>
      <c r="AB139" s="6">
        <v>4.87</v>
      </c>
      <c r="AC139" s="6">
        <v>4.8499999999999996</v>
      </c>
      <c r="AD139" s="6">
        <v>4.84</v>
      </c>
      <c r="AE139" s="6">
        <v>4.82</v>
      </c>
      <c r="AF139" s="6">
        <v>4.8099999999999996</v>
      </c>
      <c r="AG139" s="6">
        <v>4.8</v>
      </c>
      <c r="AH139" s="6">
        <v>4.78</v>
      </c>
      <c r="AI139" s="6">
        <v>4.7699999999999996</v>
      </c>
      <c r="AJ139" s="6">
        <v>4.76</v>
      </c>
      <c r="AK139" s="6">
        <v>4.75</v>
      </c>
      <c r="AL139" s="6">
        <v>4.74</v>
      </c>
      <c r="AM139" s="6">
        <v>4.7300000000000004</v>
      </c>
      <c r="AN139" s="6">
        <v>4.72</v>
      </c>
      <c r="AO139" s="6">
        <v>4.71</v>
      </c>
      <c r="AP139" s="6">
        <v>4.7</v>
      </c>
      <c r="AQ139" s="6">
        <v>4.7</v>
      </c>
      <c r="AR139" s="6">
        <v>4.6900000000000004</v>
      </c>
      <c r="AS139" s="6">
        <v>4.68</v>
      </c>
      <c r="AT139" s="6">
        <v>4.68</v>
      </c>
      <c r="AU139" s="6">
        <v>4.67</v>
      </c>
      <c r="AV139" s="6">
        <v>4.67</v>
      </c>
      <c r="AW139" s="6">
        <v>4.66</v>
      </c>
      <c r="AX139" s="6">
        <v>4.66</v>
      </c>
      <c r="AY139" s="6">
        <v>4.66</v>
      </c>
    </row>
    <row r="140" spans="1:51" x14ac:dyDescent="0.2">
      <c r="A140" s="5">
        <v>41486</v>
      </c>
      <c r="B140" s="6">
        <v>3.5</v>
      </c>
      <c r="C140" s="6">
        <v>3.6</v>
      </c>
      <c r="D140" s="6">
        <v>3.74</v>
      </c>
      <c r="E140" s="6">
        <v>3.89</v>
      </c>
      <c r="F140" s="6">
        <v>4.03</v>
      </c>
      <c r="G140" s="6">
        <v>4.16</v>
      </c>
      <c r="H140" s="6">
        <v>4.28</v>
      </c>
      <c r="I140" s="6">
        <v>4.3899999999999997</v>
      </c>
      <c r="J140" s="6">
        <v>4.4800000000000004</v>
      </c>
      <c r="K140" s="6">
        <v>4.57</v>
      </c>
      <c r="L140" s="6">
        <v>4.6500000000000004</v>
      </c>
      <c r="M140" s="6">
        <v>4.72</v>
      </c>
      <c r="N140" s="6">
        <v>4.78</v>
      </c>
      <c r="O140" s="6">
        <v>4.83</v>
      </c>
      <c r="P140" s="6">
        <v>4.87</v>
      </c>
      <c r="Q140" s="6">
        <v>4.8899999999999997</v>
      </c>
      <c r="R140" s="6">
        <v>4.91</v>
      </c>
      <c r="S140" s="6">
        <v>4.92</v>
      </c>
      <c r="T140" s="6">
        <v>4.93</v>
      </c>
      <c r="U140" s="6">
        <v>4.95</v>
      </c>
      <c r="V140" s="6">
        <v>4.93</v>
      </c>
      <c r="W140" s="6">
        <v>4.92</v>
      </c>
      <c r="X140" s="6">
        <v>4.91</v>
      </c>
      <c r="Y140" s="6">
        <v>4.91</v>
      </c>
      <c r="Z140" s="6">
        <v>4.9000000000000004</v>
      </c>
      <c r="AA140" s="6">
        <v>4.88</v>
      </c>
      <c r="AB140" s="6">
        <v>4.8600000000000003</v>
      </c>
      <c r="AC140" s="6">
        <v>4.84</v>
      </c>
      <c r="AD140" s="6">
        <v>4.83</v>
      </c>
      <c r="AE140" s="6">
        <v>4.8099999999999996</v>
      </c>
      <c r="AF140" s="6">
        <v>4.8</v>
      </c>
      <c r="AG140" s="6">
        <v>4.79</v>
      </c>
      <c r="AH140" s="6">
        <v>4.7699999999999996</v>
      </c>
      <c r="AI140" s="6">
        <v>4.76</v>
      </c>
      <c r="AJ140" s="6">
        <v>4.75</v>
      </c>
      <c r="AK140" s="6">
        <v>4.74</v>
      </c>
      <c r="AL140" s="6">
        <v>4.7300000000000004</v>
      </c>
      <c r="AM140" s="6">
        <v>4.72</v>
      </c>
      <c r="AN140" s="6">
        <v>4.71</v>
      </c>
      <c r="AO140" s="6">
        <v>4.7</v>
      </c>
      <c r="AP140" s="6">
        <v>4.6900000000000004</v>
      </c>
      <c r="AQ140" s="6">
        <v>4.6900000000000004</v>
      </c>
      <c r="AR140" s="6">
        <v>4.68</v>
      </c>
      <c r="AS140" s="6">
        <v>4.67</v>
      </c>
      <c r="AT140" s="6">
        <v>4.67</v>
      </c>
      <c r="AU140" s="6">
        <v>4.66</v>
      </c>
      <c r="AV140" s="6">
        <v>4.66</v>
      </c>
      <c r="AW140" s="6">
        <v>4.6500000000000004</v>
      </c>
      <c r="AX140" s="6">
        <v>4.6500000000000004</v>
      </c>
      <c r="AY140" s="6">
        <v>4.6500000000000004</v>
      </c>
    </row>
    <row r="141" spans="1:51" x14ac:dyDescent="0.2">
      <c r="A141" s="5">
        <v>41517</v>
      </c>
      <c r="B141" s="6">
        <v>3.48</v>
      </c>
      <c r="C141" s="6">
        <v>3.58</v>
      </c>
      <c r="D141" s="6">
        <v>3.73</v>
      </c>
      <c r="E141" s="6">
        <v>3.88</v>
      </c>
      <c r="F141" s="6">
        <v>4.0199999999999996</v>
      </c>
      <c r="G141" s="6">
        <v>4.1500000000000004</v>
      </c>
      <c r="H141" s="6">
        <v>4.2699999999999996</v>
      </c>
      <c r="I141" s="6">
        <v>4.38</v>
      </c>
      <c r="J141" s="6">
        <v>4.47</v>
      </c>
      <c r="K141" s="6">
        <v>4.5599999999999996</v>
      </c>
      <c r="L141" s="6">
        <v>4.6399999999999997</v>
      </c>
      <c r="M141" s="6">
        <v>4.71</v>
      </c>
      <c r="N141" s="6">
        <v>4.7699999999999996</v>
      </c>
      <c r="O141" s="6">
        <v>4.82</v>
      </c>
      <c r="P141" s="6">
        <v>4.87</v>
      </c>
      <c r="Q141" s="6">
        <v>4.88</v>
      </c>
      <c r="R141" s="6">
        <v>4.9000000000000004</v>
      </c>
      <c r="S141" s="6">
        <v>4.92</v>
      </c>
      <c r="T141" s="6">
        <v>4.93</v>
      </c>
      <c r="U141" s="6">
        <v>4.9400000000000004</v>
      </c>
      <c r="V141" s="6">
        <v>4.93</v>
      </c>
      <c r="W141" s="6">
        <v>4.92</v>
      </c>
      <c r="X141" s="6">
        <v>4.91</v>
      </c>
      <c r="Y141" s="6">
        <v>4.9000000000000004</v>
      </c>
      <c r="Z141" s="6">
        <v>4.8899999999999997</v>
      </c>
      <c r="AA141" s="6">
        <v>4.87</v>
      </c>
      <c r="AB141" s="6">
        <v>4.8499999999999996</v>
      </c>
      <c r="AC141" s="6">
        <v>4.84</v>
      </c>
      <c r="AD141" s="6">
        <v>4.82</v>
      </c>
      <c r="AE141" s="6">
        <v>4.8099999999999996</v>
      </c>
      <c r="AF141" s="6">
        <v>4.79</v>
      </c>
      <c r="AG141" s="6">
        <v>4.78</v>
      </c>
      <c r="AH141" s="6">
        <v>4.76</v>
      </c>
      <c r="AI141" s="6">
        <v>4.75</v>
      </c>
      <c r="AJ141" s="6">
        <v>4.74</v>
      </c>
      <c r="AK141" s="6">
        <v>4.7300000000000004</v>
      </c>
      <c r="AL141" s="6">
        <v>4.72</v>
      </c>
      <c r="AM141" s="6">
        <v>4.71</v>
      </c>
      <c r="AN141" s="6">
        <v>4.7</v>
      </c>
      <c r="AO141" s="6">
        <v>4.6900000000000004</v>
      </c>
      <c r="AP141" s="6">
        <v>4.68</v>
      </c>
      <c r="AQ141" s="6">
        <v>4.68</v>
      </c>
      <c r="AR141" s="6">
        <v>4.67</v>
      </c>
      <c r="AS141" s="6">
        <v>4.67</v>
      </c>
      <c r="AT141" s="6">
        <v>4.66</v>
      </c>
      <c r="AU141" s="6">
        <v>4.66</v>
      </c>
      <c r="AV141" s="6">
        <v>4.6500000000000004</v>
      </c>
      <c r="AW141" s="6">
        <v>4.6500000000000004</v>
      </c>
      <c r="AX141" s="6">
        <v>4.6399999999999997</v>
      </c>
      <c r="AY141" s="6">
        <v>4.6399999999999997</v>
      </c>
    </row>
    <row r="142" spans="1:51" x14ac:dyDescent="0.2">
      <c r="A142" s="5">
        <v>41547</v>
      </c>
      <c r="B142" s="6">
        <v>3.47</v>
      </c>
      <c r="C142" s="6">
        <v>3.57</v>
      </c>
      <c r="D142" s="6">
        <v>3.71</v>
      </c>
      <c r="E142" s="6">
        <v>3.86</v>
      </c>
      <c r="F142" s="6">
        <v>4.01</v>
      </c>
      <c r="G142" s="6">
        <v>4.1399999999999997</v>
      </c>
      <c r="H142" s="6">
        <v>4.26</v>
      </c>
      <c r="I142" s="6">
        <v>4.37</v>
      </c>
      <c r="J142" s="6">
        <v>4.47</v>
      </c>
      <c r="K142" s="6">
        <v>4.55</v>
      </c>
      <c r="L142" s="6">
        <v>4.6399999999999997</v>
      </c>
      <c r="M142" s="6">
        <v>4.7</v>
      </c>
      <c r="N142" s="6">
        <v>4.76</v>
      </c>
      <c r="O142" s="6">
        <v>4.82</v>
      </c>
      <c r="P142" s="6">
        <v>4.8600000000000003</v>
      </c>
      <c r="Q142" s="6">
        <v>4.88</v>
      </c>
      <c r="R142" s="6">
        <v>4.9000000000000004</v>
      </c>
      <c r="S142" s="6">
        <v>4.91</v>
      </c>
      <c r="T142" s="6">
        <v>4.92</v>
      </c>
      <c r="U142" s="6">
        <v>4.9400000000000004</v>
      </c>
      <c r="V142" s="6">
        <v>4.92</v>
      </c>
      <c r="W142" s="6">
        <v>4.91</v>
      </c>
      <c r="X142" s="6">
        <v>4.9000000000000004</v>
      </c>
      <c r="Y142" s="6">
        <v>4.8899999999999997</v>
      </c>
      <c r="Z142" s="6">
        <v>4.88</v>
      </c>
      <c r="AA142" s="6">
        <v>4.8600000000000003</v>
      </c>
      <c r="AB142" s="6">
        <v>4.8499999999999996</v>
      </c>
      <c r="AC142" s="6">
        <v>4.83</v>
      </c>
      <c r="AD142" s="6">
        <v>4.8099999999999996</v>
      </c>
      <c r="AE142" s="6">
        <v>4.8</v>
      </c>
      <c r="AF142" s="6">
        <v>4.79</v>
      </c>
      <c r="AG142" s="6">
        <v>4.7699999999999996</v>
      </c>
      <c r="AH142" s="6">
        <v>4.76</v>
      </c>
      <c r="AI142" s="6">
        <v>4.75</v>
      </c>
      <c r="AJ142" s="6">
        <v>4.7300000000000004</v>
      </c>
      <c r="AK142" s="6">
        <v>4.72</v>
      </c>
      <c r="AL142" s="6">
        <v>4.71</v>
      </c>
      <c r="AM142" s="6">
        <v>4.7</v>
      </c>
      <c r="AN142" s="6">
        <v>4.6900000000000004</v>
      </c>
      <c r="AO142" s="6">
        <v>4.68</v>
      </c>
      <c r="AP142" s="6">
        <v>4.68</v>
      </c>
      <c r="AQ142" s="6">
        <v>4.67</v>
      </c>
      <c r="AR142" s="6">
        <v>4.67</v>
      </c>
      <c r="AS142" s="6">
        <v>4.66</v>
      </c>
      <c r="AT142" s="6">
        <v>4.66</v>
      </c>
      <c r="AU142" s="6">
        <v>4.6500000000000004</v>
      </c>
      <c r="AV142" s="6">
        <v>4.6500000000000004</v>
      </c>
      <c r="AW142" s="6">
        <v>4.6399999999999997</v>
      </c>
      <c r="AX142" s="6">
        <v>4.6399999999999997</v>
      </c>
      <c r="AY142" s="6">
        <v>4.63</v>
      </c>
    </row>
    <row r="143" spans="1:51" x14ac:dyDescent="0.2">
      <c r="A143" s="5">
        <v>41578</v>
      </c>
      <c r="B143" s="6">
        <v>3.45</v>
      </c>
      <c r="C143" s="6">
        <v>3.55</v>
      </c>
      <c r="D143" s="6">
        <v>3.69</v>
      </c>
      <c r="E143" s="6">
        <v>3.85</v>
      </c>
      <c r="F143" s="6">
        <v>3.99</v>
      </c>
      <c r="G143" s="6">
        <v>4.13</v>
      </c>
      <c r="H143" s="6">
        <v>4.25</v>
      </c>
      <c r="I143" s="6">
        <v>4.3600000000000003</v>
      </c>
      <c r="J143" s="6">
        <v>4.46</v>
      </c>
      <c r="K143" s="6">
        <v>4.54</v>
      </c>
      <c r="L143" s="6">
        <v>4.63</v>
      </c>
      <c r="M143" s="6">
        <v>4.7</v>
      </c>
      <c r="N143" s="6">
        <v>4.76</v>
      </c>
      <c r="O143" s="6">
        <v>4.8099999999999996</v>
      </c>
      <c r="P143" s="6">
        <v>4.8499999999999996</v>
      </c>
      <c r="Q143" s="6">
        <v>4.87</v>
      </c>
      <c r="R143" s="6">
        <v>4.8899999999999997</v>
      </c>
      <c r="S143" s="6">
        <v>4.9000000000000004</v>
      </c>
      <c r="T143" s="6">
        <v>4.92</v>
      </c>
      <c r="U143" s="6">
        <v>4.93</v>
      </c>
      <c r="V143" s="6">
        <v>4.91</v>
      </c>
      <c r="W143" s="6">
        <v>4.9000000000000004</v>
      </c>
      <c r="X143" s="6">
        <v>4.8899999999999997</v>
      </c>
      <c r="Y143" s="6">
        <v>4.88</v>
      </c>
      <c r="Z143" s="6">
        <v>4.88</v>
      </c>
      <c r="AA143" s="6">
        <v>4.8600000000000003</v>
      </c>
      <c r="AB143" s="6">
        <v>4.84</v>
      </c>
      <c r="AC143" s="6">
        <v>4.82</v>
      </c>
      <c r="AD143" s="6">
        <v>4.8099999999999996</v>
      </c>
      <c r="AE143" s="6">
        <v>4.79</v>
      </c>
      <c r="AF143" s="6">
        <v>4.78</v>
      </c>
      <c r="AG143" s="6">
        <v>4.76</v>
      </c>
      <c r="AH143" s="6">
        <v>4.75</v>
      </c>
      <c r="AI143" s="6">
        <v>4.74</v>
      </c>
      <c r="AJ143" s="6">
        <v>4.7300000000000004</v>
      </c>
      <c r="AK143" s="6">
        <v>4.71</v>
      </c>
      <c r="AL143" s="6">
        <v>4.7</v>
      </c>
      <c r="AM143" s="6">
        <v>4.6900000000000004</v>
      </c>
      <c r="AN143" s="6">
        <v>4.6900000000000004</v>
      </c>
      <c r="AO143" s="6">
        <v>4.68</v>
      </c>
      <c r="AP143" s="6">
        <v>4.67</v>
      </c>
      <c r="AQ143" s="6">
        <v>4.66</v>
      </c>
      <c r="AR143" s="6">
        <v>4.66</v>
      </c>
      <c r="AS143" s="6">
        <v>4.6500000000000004</v>
      </c>
      <c r="AT143" s="6">
        <v>4.6500000000000004</v>
      </c>
      <c r="AU143" s="6">
        <v>4.6399999999999997</v>
      </c>
      <c r="AV143" s="6">
        <v>4.6399999999999997</v>
      </c>
      <c r="AW143" s="6">
        <v>4.63</v>
      </c>
      <c r="AX143" s="6">
        <v>4.63</v>
      </c>
      <c r="AY143" s="6">
        <v>4.63</v>
      </c>
    </row>
    <row r="144" spans="1:51" x14ac:dyDescent="0.2">
      <c r="A144" s="5">
        <v>41608</v>
      </c>
      <c r="B144" s="6">
        <v>3.43</v>
      </c>
      <c r="C144" s="6">
        <v>3.53</v>
      </c>
      <c r="D144" s="6">
        <v>3.68</v>
      </c>
      <c r="E144" s="6">
        <v>3.83</v>
      </c>
      <c r="F144" s="6">
        <v>3.98</v>
      </c>
      <c r="G144" s="6">
        <v>4.1100000000000003</v>
      </c>
      <c r="H144" s="6">
        <v>4.24</v>
      </c>
      <c r="I144" s="6">
        <v>4.3499999999999996</v>
      </c>
      <c r="J144" s="6">
        <v>4.4400000000000004</v>
      </c>
      <c r="K144" s="6">
        <v>4.53</v>
      </c>
      <c r="L144" s="6">
        <v>4.62</v>
      </c>
      <c r="M144" s="6">
        <v>4.6900000000000004</v>
      </c>
      <c r="N144" s="6">
        <v>4.75</v>
      </c>
      <c r="O144" s="6">
        <v>4.8</v>
      </c>
      <c r="P144" s="6">
        <v>4.8499999999999996</v>
      </c>
      <c r="Q144" s="6">
        <v>4.8600000000000003</v>
      </c>
      <c r="R144" s="6">
        <v>4.88</v>
      </c>
      <c r="S144" s="6">
        <v>4.9000000000000004</v>
      </c>
      <c r="T144" s="6">
        <v>4.91</v>
      </c>
      <c r="U144" s="6">
        <v>4.92</v>
      </c>
      <c r="V144" s="6">
        <v>4.91</v>
      </c>
      <c r="W144" s="6">
        <v>4.9000000000000004</v>
      </c>
      <c r="X144" s="6">
        <v>4.8899999999999997</v>
      </c>
      <c r="Y144" s="6">
        <v>4.88</v>
      </c>
      <c r="Z144" s="6">
        <v>4.87</v>
      </c>
      <c r="AA144" s="6">
        <v>4.8499999999999996</v>
      </c>
      <c r="AB144" s="6">
        <v>4.83</v>
      </c>
      <c r="AC144" s="6">
        <v>4.8099999999999996</v>
      </c>
      <c r="AD144" s="6">
        <v>4.8</v>
      </c>
      <c r="AE144" s="6">
        <v>4.78</v>
      </c>
      <c r="AF144" s="6">
        <v>4.7699999999999996</v>
      </c>
      <c r="AG144" s="6">
        <v>4.76</v>
      </c>
      <c r="AH144" s="6">
        <v>4.74</v>
      </c>
      <c r="AI144" s="6">
        <v>4.7300000000000004</v>
      </c>
      <c r="AJ144" s="6">
        <v>4.72</v>
      </c>
      <c r="AK144" s="6">
        <v>4.71</v>
      </c>
      <c r="AL144" s="6">
        <v>4.7</v>
      </c>
      <c r="AM144" s="6">
        <v>4.6900000000000004</v>
      </c>
      <c r="AN144" s="6">
        <v>4.68</v>
      </c>
      <c r="AO144" s="6">
        <v>4.67</v>
      </c>
      <c r="AP144" s="6">
        <v>4.66</v>
      </c>
      <c r="AQ144" s="6">
        <v>4.66</v>
      </c>
      <c r="AR144" s="6">
        <v>4.6500000000000004</v>
      </c>
      <c r="AS144" s="6">
        <v>4.6500000000000004</v>
      </c>
      <c r="AT144" s="6">
        <v>4.6399999999999997</v>
      </c>
      <c r="AU144" s="6">
        <v>4.6399999999999997</v>
      </c>
      <c r="AV144" s="6">
        <v>4.63</v>
      </c>
      <c r="AW144" s="6">
        <v>4.63</v>
      </c>
      <c r="AX144" s="6">
        <v>4.62</v>
      </c>
      <c r="AY144" s="6">
        <v>4.62</v>
      </c>
    </row>
    <row r="145" spans="1:51" x14ac:dyDescent="0.2">
      <c r="A145" s="5">
        <v>41639</v>
      </c>
      <c r="B145" s="6">
        <v>3.41</v>
      </c>
      <c r="C145" s="6">
        <v>3.51</v>
      </c>
      <c r="D145" s="6">
        <v>3.66</v>
      </c>
      <c r="E145" s="6">
        <v>3.81</v>
      </c>
      <c r="F145" s="6">
        <v>3.96</v>
      </c>
      <c r="G145" s="6">
        <v>4.0999999999999996</v>
      </c>
      <c r="H145" s="6">
        <v>4.2300000000000004</v>
      </c>
      <c r="I145" s="6">
        <v>4.34</v>
      </c>
      <c r="J145" s="6">
        <v>4.4400000000000004</v>
      </c>
      <c r="K145" s="6">
        <v>4.53</v>
      </c>
      <c r="L145" s="6">
        <v>4.6100000000000003</v>
      </c>
      <c r="M145" s="6">
        <v>4.68</v>
      </c>
      <c r="N145" s="6">
        <v>4.74</v>
      </c>
      <c r="O145" s="6">
        <v>4.8</v>
      </c>
      <c r="P145" s="6">
        <v>4.84</v>
      </c>
      <c r="Q145" s="6">
        <v>4.8600000000000003</v>
      </c>
      <c r="R145" s="6">
        <v>4.88</v>
      </c>
      <c r="S145" s="6">
        <v>4.8899999999999997</v>
      </c>
      <c r="T145" s="6">
        <v>4.91</v>
      </c>
      <c r="U145" s="6">
        <v>4.92</v>
      </c>
      <c r="V145" s="6">
        <v>4.91</v>
      </c>
      <c r="W145" s="6">
        <v>4.8899999999999997</v>
      </c>
      <c r="X145" s="6">
        <v>4.88</v>
      </c>
      <c r="Y145" s="6">
        <v>4.87</v>
      </c>
      <c r="Z145" s="6">
        <v>4.87</v>
      </c>
      <c r="AA145" s="6">
        <v>4.8499999999999996</v>
      </c>
      <c r="AB145" s="6">
        <v>4.83</v>
      </c>
      <c r="AC145" s="6">
        <v>4.8099999999999996</v>
      </c>
      <c r="AD145" s="6">
        <v>4.8</v>
      </c>
      <c r="AE145" s="6">
        <v>4.78</v>
      </c>
      <c r="AF145" s="6">
        <v>4.7699999999999996</v>
      </c>
      <c r="AG145" s="6">
        <v>4.75</v>
      </c>
      <c r="AH145" s="6">
        <v>4.74</v>
      </c>
      <c r="AI145" s="6">
        <v>4.7300000000000004</v>
      </c>
      <c r="AJ145" s="6">
        <v>4.72</v>
      </c>
      <c r="AK145" s="6">
        <v>4.7</v>
      </c>
      <c r="AL145" s="6">
        <v>4.6900000000000004</v>
      </c>
      <c r="AM145" s="6">
        <v>4.68</v>
      </c>
      <c r="AN145" s="6">
        <v>4.67</v>
      </c>
      <c r="AO145" s="6">
        <v>4.67</v>
      </c>
      <c r="AP145" s="6">
        <v>4.66</v>
      </c>
      <c r="AQ145" s="6">
        <v>4.6500000000000004</v>
      </c>
      <c r="AR145" s="6">
        <v>4.6500000000000004</v>
      </c>
      <c r="AS145" s="6">
        <v>4.6399999999999997</v>
      </c>
      <c r="AT145" s="6">
        <v>4.6399999999999997</v>
      </c>
      <c r="AU145" s="6">
        <v>4.63</v>
      </c>
      <c r="AV145" s="6">
        <v>4.63</v>
      </c>
      <c r="AW145" s="6">
        <v>4.62</v>
      </c>
      <c r="AX145" s="6">
        <v>4.62</v>
      </c>
      <c r="AY145" s="6">
        <v>4.62</v>
      </c>
    </row>
    <row r="146" spans="1:51" x14ac:dyDescent="0.2">
      <c r="A146" s="5">
        <v>41670</v>
      </c>
      <c r="B146" s="6">
        <v>3.39</v>
      </c>
      <c r="C146" s="6">
        <v>3.49</v>
      </c>
      <c r="D146" s="6">
        <v>3.64</v>
      </c>
      <c r="E146" s="6">
        <v>3.79</v>
      </c>
      <c r="F146" s="6">
        <v>3.95</v>
      </c>
      <c r="G146" s="6">
        <v>4.09</v>
      </c>
      <c r="H146" s="6">
        <v>4.21</v>
      </c>
      <c r="I146" s="6">
        <v>4.33</v>
      </c>
      <c r="J146" s="6">
        <v>4.43</v>
      </c>
      <c r="K146" s="6">
        <v>4.5199999999999996</v>
      </c>
      <c r="L146" s="6">
        <v>4.5999999999999996</v>
      </c>
      <c r="M146" s="6">
        <v>4.67</v>
      </c>
      <c r="N146" s="6">
        <v>4.74</v>
      </c>
      <c r="O146" s="6">
        <v>4.79</v>
      </c>
      <c r="P146" s="6">
        <v>4.83</v>
      </c>
      <c r="Q146" s="6">
        <v>4.8499999999999996</v>
      </c>
      <c r="R146" s="6">
        <v>4.87</v>
      </c>
      <c r="S146" s="6">
        <v>4.8899999999999997</v>
      </c>
      <c r="T146" s="6">
        <v>4.9000000000000004</v>
      </c>
      <c r="U146" s="6">
        <v>4.91</v>
      </c>
      <c r="V146" s="6">
        <v>4.9000000000000004</v>
      </c>
      <c r="W146" s="6">
        <v>4.8899999999999997</v>
      </c>
      <c r="X146" s="6">
        <v>4.88</v>
      </c>
      <c r="Y146" s="6">
        <v>4.87</v>
      </c>
      <c r="Z146" s="6">
        <v>4.8600000000000003</v>
      </c>
      <c r="AA146" s="6">
        <v>4.84</v>
      </c>
      <c r="AB146" s="6">
        <v>4.82</v>
      </c>
      <c r="AC146" s="6">
        <v>4.8</v>
      </c>
      <c r="AD146" s="6">
        <v>4.79</v>
      </c>
      <c r="AE146" s="6">
        <v>4.7699999999999996</v>
      </c>
      <c r="AF146" s="6">
        <v>4.76</v>
      </c>
      <c r="AG146" s="6">
        <v>4.74</v>
      </c>
      <c r="AH146" s="6">
        <v>4.7300000000000004</v>
      </c>
      <c r="AI146" s="6">
        <v>4.72</v>
      </c>
      <c r="AJ146" s="6">
        <v>4.71</v>
      </c>
      <c r="AK146" s="6">
        <v>4.7</v>
      </c>
      <c r="AL146" s="6">
        <v>4.6900000000000004</v>
      </c>
      <c r="AM146" s="6">
        <v>4.68</v>
      </c>
      <c r="AN146" s="6">
        <v>4.67</v>
      </c>
      <c r="AO146" s="6">
        <v>4.66</v>
      </c>
      <c r="AP146" s="6">
        <v>4.6500000000000004</v>
      </c>
      <c r="AQ146" s="6">
        <v>4.6500000000000004</v>
      </c>
      <c r="AR146" s="6">
        <v>4.6399999999999997</v>
      </c>
      <c r="AS146" s="6">
        <v>4.6399999999999997</v>
      </c>
      <c r="AT146" s="6">
        <v>4.63</v>
      </c>
      <c r="AU146" s="6">
        <v>4.63</v>
      </c>
      <c r="AV146" s="6">
        <v>4.62</v>
      </c>
      <c r="AW146" s="6">
        <v>4.62</v>
      </c>
      <c r="AX146" s="6">
        <v>4.6100000000000003</v>
      </c>
      <c r="AY146" s="6">
        <v>4.6100000000000003</v>
      </c>
    </row>
    <row r="147" spans="1:51" x14ac:dyDescent="0.2">
      <c r="A147" s="5">
        <v>41698</v>
      </c>
      <c r="B147" s="6">
        <v>3.37</v>
      </c>
      <c r="C147" s="6">
        <v>3.47</v>
      </c>
      <c r="D147" s="6">
        <v>3.62</v>
      </c>
      <c r="E147" s="6">
        <v>3.77</v>
      </c>
      <c r="F147" s="6">
        <v>3.93</v>
      </c>
      <c r="G147" s="6">
        <v>4.07</v>
      </c>
      <c r="H147" s="6">
        <v>4.2</v>
      </c>
      <c r="I147" s="6">
        <v>4.3099999999999996</v>
      </c>
      <c r="J147" s="6">
        <v>4.41</v>
      </c>
      <c r="K147" s="6">
        <v>4.51</v>
      </c>
      <c r="L147" s="6">
        <v>4.59</v>
      </c>
      <c r="M147" s="6">
        <v>4.66</v>
      </c>
      <c r="N147" s="6">
        <v>4.7300000000000004</v>
      </c>
      <c r="O147" s="6">
        <v>4.78</v>
      </c>
      <c r="P147" s="6">
        <v>4.83</v>
      </c>
      <c r="Q147" s="6">
        <v>4.8499999999999996</v>
      </c>
      <c r="R147" s="6">
        <v>4.8600000000000003</v>
      </c>
      <c r="S147" s="6">
        <v>4.88</v>
      </c>
      <c r="T147" s="6">
        <v>4.8899999999999997</v>
      </c>
      <c r="U147" s="6">
        <v>4.9000000000000004</v>
      </c>
      <c r="V147" s="6">
        <v>4.8899999999999997</v>
      </c>
      <c r="W147" s="6">
        <v>4.88</v>
      </c>
      <c r="X147" s="6">
        <v>4.87</v>
      </c>
      <c r="Y147" s="6">
        <v>4.8600000000000003</v>
      </c>
      <c r="Z147" s="6">
        <v>4.8499999999999996</v>
      </c>
      <c r="AA147" s="6">
        <v>4.83</v>
      </c>
      <c r="AB147" s="6">
        <v>4.8099999999999996</v>
      </c>
      <c r="AC147" s="6">
        <v>4.8</v>
      </c>
      <c r="AD147" s="6">
        <v>4.78</v>
      </c>
      <c r="AE147" s="6">
        <v>4.7699999999999996</v>
      </c>
      <c r="AF147" s="6">
        <v>4.75</v>
      </c>
      <c r="AG147" s="6">
        <v>4.74</v>
      </c>
      <c r="AH147" s="6">
        <v>4.72</v>
      </c>
      <c r="AI147" s="6">
        <v>4.71</v>
      </c>
      <c r="AJ147" s="6">
        <v>4.7</v>
      </c>
      <c r="AK147" s="6">
        <v>4.6900000000000004</v>
      </c>
      <c r="AL147" s="6">
        <v>4.68</v>
      </c>
      <c r="AM147" s="6">
        <v>4.67</v>
      </c>
      <c r="AN147" s="6">
        <v>4.66</v>
      </c>
      <c r="AO147" s="6">
        <v>4.6500000000000004</v>
      </c>
      <c r="AP147" s="6">
        <v>4.6399999999999997</v>
      </c>
      <c r="AQ147" s="6">
        <v>4.6399999999999997</v>
      </c>
      <c r="AR147" s="6">
        <v>4.63</v>
      </c>
      <c r="AS147" s="6">
        <v>4.63</v>
      </c>
      <c r="AT147" s="6">
        <v>4.62</v>
      </c>
      <c r="AU147" s="6">
        <v>4.62</v>
      </c>
      <c r="AV147" s="6">
        <v>4.6100000000000003</v>
      </c>
      <c r="AW147" s="6">
        <v>4.6100000000000003</v>
      </c>
      <c r="AX147" s="6">
        <v>4.6100000000000003</v>
      </c>
      <c r="AY147" s="6">
        <v>4.5999999999999996</v>
      </c>
    </row>
    <row r="148" spans="1:51" x14ac:dyDescent="0.2">
      <c r="A148" s="5">
        <v>41729</v>
      </c>
      <c r="B148" s="6">
        <v>3.35</v>
      </c>
      <c r="C148" s="6">
        <v>3.44</v>
      </c>
      <c r="D148" s="6">
        <v>3.59</v>
      </c>
      <c r="E148" s="6">
        <v>3.75</v>
      </c>
      <c r="F148" s="6">
        <v>3.91</v>
      </c>
      <c r="G148" s="6">
        <v>4.05</v>
      </c>
      <c r="H148" s="6">
        <v>4.18</v>
      </c>
      <c r="I148" s="6">
        <v>4.29</v>
      </c>
      <c r="J148" s="6">
        <v>4.4000000000000004</v>
      </c>
      <c r="K148" s="6">
        <v>4.49</v>
      </c>
      <c r="L148" s="6">
        <v>4.58</v>
      </c>
      <c r="M148" s="6">
        <v>4.6500000000000004</v>
      </c>
      <c r="N148" s="6">
        <v>4.71</v>
      </c>
      <c r="O148" s="6">
        <v>4.7699999999999996</v>
      </c>
      <c r="P148" s="6">
        <v>4.8099999999999996</v>
      </c>
      <c r="Q148" s="6">
        <v>4.83</v>
      </c>
      <c r="R148" s="6">
        <v>4.8499999999999996</v>
      </c>
      <c r="S148" s="6">
        <v>4.87</v>
      </c>
      <c r="T148" s="6">
        <v>4.88</v>
      </c>
      <c r="U148" s="6">
        <v>4.8899999999999997</v>
      </c>
      <c r="V148" s="6">
        <v>4.88</v>
      </c>
      <c r="W148" s="6">
        <v>4.87</v>
      </c>
      <c r="X148" s="6">
        <v>4.8600000000000003</v>
      </c>
      <c r="Y148" s="6">
        <v>4.8499999999999996</v>
      </c>
      <c r="Z148" s="6">
        <v>4.84</v>
      </c>
      <c r="AA148" s="6">
        <v>4.82</v>
      </c>
      <c r="AB148" s="6">
        <v>4.8</v>
      </c>
      <c r="AC148" s="6">
        <v>4.78</v>
      </c>
      <c r="AD148" s="6">
        <v>4.7699999999999996</v>
      </c>
      <c r="AE148" s="6">
        <v>4.75</v>
      </c>
      <c r="AF148" s="6">
        <v>4.74</v>
      </c>
      <c r="AG148" s="6">
        <v>4.72</v>
      </c>
      <c r="AH148" s="6">
        <v>4.71</v>
      </c>
      <c r="AI148" s="6">
        <v>4.7</v>
      </c>
      <c r="AJ148" s="6">
        <v>4.6900000000000004</v>
      </c>
      <c r="AK148" s="6">
        <v>4.68</v>
      </c>
      <c r="AL148" s="6">
        <v>4.67</v>
      </c>
      <c r="AM148" s="6">
        <v>4.66</v>
      </c>
      <c r="AN148" s="6">
        <v>4.6500000000000004</v>
      </c>
      <c r="AO148" s="6">
        <v>4.6399999999999997</v>
      </c>
      <c r="AP148" s="6">
        <v>4.63</v>
      </c>
      <c r="AQ148" s="6">
        <v>4.63</v>
      </c>
      <c r="AR148" s="6">
        <v>4.62</v>
      </c>
      <c r="AS148" s="6">
        <v>4.62</v>
      </c>
      <c r="AT148" s="6">
        <v>4.6100000000000003</v>
      </c>
      <c r="AU148" s="6">
        <v>4.6100000000000003</v>
      </c>
      <c r="AV148" s="6">
        <v>4.5999999999999996</v>
      </c>
      <c r="AW148" s="6">
        <v>4.5999999999999996</v>
      </c>
      <c r="AX148" s="6">
        <v>4.5999999999999996</v>
      </c>
      <c r="AY148" s="6">
        <v>4.59</v>
      </c>
    </row>
    <row r="149" spans="1:51" x14ac:dyDescent="0.2">
      <c r="A149" s="5">
        <v>41759</v>
      </c>
      <c r="B149" s="6">
        <v>3.32</v>
      </c>
      <c r="C149" s="6">
        <v>3.42</v>
      </c>
      <c r="D149" s="6">
        <v>3.56</v>
      </c>
      <c r="E149" s="6">
        <v>3.73</v>
      </c>
      <c r="F149" s="6">
        <v>3.88</v>
      </c>
      <c r="G149" s="6">
        <v>4.03</v>
      </c>
      <c r="H149" s="6">
        <v>4.16</v>
      </c>
      <c r="I149" s="6">
        <v>4.2699999999999996</v>
      </c>
      <c r="J149" s="6">
        <v>4.38</v>
      </c>
      <c r="K149" s="6">
        <v>4.47</v>
      </c>
      <c r="L149" s="6">
        <v>4.5599999999999996</v>
      </c>
      <c r="M149" s="6">
        <v>4.63</v>
      </c>
      <c r="N149" s="6">
        <v>4.7</v>
      </c>
      <c r="O149" s="6">
        <v>4.75</v>
      </c>
      <c r="P149" s="6">
        <v>4.8</v>
      </c>
      <c r="Q149" s="6">
        <v>4.82</v>
      </c>
      <c r="R149" s="6">
        <v>4.83</v>
      </c>
      <c r="S149" s="6">
        <v>4.8499999999999996</v>
      </c>
      <c r="T149" s="6">
        <v>4.8600000000000003</v>
      </c>
      <c r="U149" s="6">
        <v>4.88</v>
      </c>
      <c r="V149" s="6">
        <v>4.8600000000000003</v>
      </c>
      <c r="W149" s="6">
        <v>4.8499999999999996</v>
      </c>
      <c r="X149" s="6">
        <v>4.84</v>
      </c>
      <c r="Y149" s="6">
        <v>4.83</v>
      </c>
      <c r="Z149" s="6">
        <v>4.82</v>
      </c>
      <c r="AA149" s="6">
        <v>4.8</v>
      </c>
      <c r="AB149" s="6">
        <v>4.79</v>
      </c>
      <c r="AC149" s="6">
        <v>4.7699999999999996</v>
      </c>
      <c r="AD149" s="6">
        <v>4.75</v>
      </c>
      <c r="AE149" s="6">
        <v>4.74</v>
      </c>
      <c r="AF149" s="6">
        <v>4.72</v>
      </c>
      <c r="AG149" s="6">
        <v>4.71</v>
      </c>
      <c r="AH149" s="6">
        <v>4.7</v>
      </c>
      <c r="AI149" s="6">
        <v>4.68</v>
      </c>
      <c r="AJ149" s="6">
        <v>4.67</v>
      </c>
      <c r="AK149" s="6">
        <v>4.66</v>
      </c>
      <c r="AL149" s="6">
        <v>4.6500000000000004</v>
      </c>
      <c r="AM149" s="6">
        <v>4.6399999999999997</v>
      </c>
      <c r="AN149" s="6">
        <v>4.63</v>
      </c>
      <c r="AO149" s="6">
        <v>4.62</v>
      </c>
      <c r="AP149" s="6">
        <v>4.62</v>
      </c>
      <c r="AQ149" s="6">
        <v>4.6100000000000003</v>
      </c>
      <c r="AR149" s="6">
        <v>4.6100000000000003</v>
      </c>
      <c r="AS149" s="6">
        <v>4.5999999999999996</v>
      </c>
      <c r="AT149" s="6">
        <v>4.5999999999999996</v>
      </c>
      <c r="AU149" s="6">
        <v>4.59</v>
      </c>
      <c r="AV149" s="6">
        <v>4.59</v>
      </c>
      <c r="AW149" s="6">
        <v>4.59</v>
      </c>
      <c r="AX149" s="6">
        <v>4.58</v>
      </c>
      <c r="AY149" s="6">
        <v>4.58</v>
      </c>
    </row>
    <row r="150" spans="1:51" x14ac:dyDescent="0.2">
      <c r="A150" s="5">
        <v>41790</v>
      </c>
      <c r="B150" s="6">
        <v>3.3</v>
      </c>
      <c r="C150" s="6">
        <v>3.39</v>
      </c>
      <c r="D150" s="6">
        <v>3.54</v>
      </c>
      <c r="E150" s="6">
        <v>3.7</v>
      </c>
      <c r="F150" s="6">
        <v>3.85</v>
      </c>
      <c r="G150" s="6">
        <v>4</v>
      </c>
      <c r="H150" s="6">
        <v>4.13</v>
      </c>
      <c r="I150" s="6">
        <v>4.25</v>
      </c>
      <c r="J150" s="6">
        <v>4.3499999999999996</v>
      </c>
      <c r="K150" s="6">
        <v>4.45</v>
      </c>
      <c r="L150" s="6">
        <v>4.54</v>
      </c>
      <c r="M150" s="6">
        <v>4.6100000000000003</v>
      </c>
      <c r="N150" s="6">
        <v>4.68</v>
      </c>
      <c r="O150" s="6">
        <v>4.7300000000000004</v>
      </c>
      <c r="P150" s="6">
        <v>4.78</v>
      </c>
      <c r="Q150" s="6">
        <v>4.8</v>
      </c>
      <c r="R150" s="6">
        <v>4.82</v>
      </c>
      <c r="S150" s="6">
        <v>4.83</v>
      </c>
      <c r="T150" s="6">
        <v>4.84</v>
      </c>
      <c r="U150" s="6">
        <v>4.8600000000000003</v>
      </c>
      <c r="V150" s="6">
        <v>4.84</v>
      </c>
      <c r="W150" s="6">
        <v>4.83</v>
      </c>
      <c r="X150" s="6">
        <v>4.82</v>
      </c>
      <c r="Y150" s="6">
        <v>4.8099999999999996</v>
      </c>
      <c r="Z150" s="6">
        <v>4.8099999999999996</v>
      </c>
      <c r="AA150" s="6">
        <v>4.79</v>
      </c>
      <c r="AB150" s="6">
        <v>4.7699999999999996</v>
      </c>
      <c r="AC150" s="6">
        <v>4.75</v>
      </c>
      <c r="AD150" s="6">
        <v>4.7300000000000004</v>
      </c>
      <c r="AE150" s="6">
        <v>4.72</v>
      </c>
      <c r="AF150" s="6">
        <v>4.71</v>
      </c>
      <c r="AG150" s="6">
        <v>4.6900000000000004</v>
      </c>
      <c r="AH150" s="6">
        <v>4.68</v>
      </c>
      <c r="AI150" s="6">
        <v>4.67</v>
      </c>
      <c r="AJ150" s="6">
        <v>4.66</v>
      </c>
      <c r="AK150" s="6">
        <v>4.6399999999999997</v>
      </c>
      <c r="AL150" s="6">
        <v>4.63</v>
      </c>
      <c r="AM150" s="6">
        <v>4.62</v>
      </c>
      <c r="AN150" s="6">
        <v>4.62</v>
      </c>
      <c r="AO150" s="6">
        <v>4.6100000000000003</v>
      </c>
      <c r="AP150" s="6">
        <v>4.5999999999999996</v>
      </c>
      <c r="AQ150" s="6">
        <v>4.5999999999999996</v>
      </c>
      <c r="AR150" s="6">
        <v>4.59</v>
      </c>
      <c r="AS150" s="6">
        <v>4.59</v>
      </c>
      <c r="AT150" s="6">
        <v>4.58</v>
      </c>
      <c r="AU150" s="6">
        <v>4.58</v>
      </c>
      <c r="AV150" s="6">
        <v>4.57</v>
      </c>
      <c r="AW150" s="6">
        <v>4.57</v>
      </c>
      <c r="AX150" s="6">
        <v>4.5599999999999996</v>
      </c>
      <c r="AY150" s="6">
        <v>4.5599999999999996</v>
      </c>
    </row>
    <row r="151" spans="1:51" x14ac:dyDescent="0.2">
      <c r="A151" s="5">
        <v>41820</v>
      </c>
      <c r="B151" s="6">
        <v>3.27</v>
      </c>
      <c r="C151" s="6">
        <v>3.36</v>
      </c>
      <c r="D151" s="6">
        <v>3.5</v>
      </c>
      <c r="E151" s="6">
        <v>3.67</v>
      </c>
      <c r="F151" s="6">
        <v>3.82</v>
      </c>
      <c r="G151" s="6">
        <v>3.97</v>
      </c>
      <c r="H151" s="6">
        <v>4.0999999999999996</v>
      </c>
      <c r="I151" s="6">
        <v>4.22</v>
      </c>
      <c r="J151" s="6">
        <v>4.33</v>
      </c>
      <c r="K151" s="6">
        <v>4.42</v>
      </c>
      <c r="L151" s="6">
        <v>4.51</v>
      </c>
      <c r="M151" s="6">
        <v>4.59</v>
      </c>
      <c r="N151" s="6">
        <v>4.6500000000000004</v>
      </c>
      <c r="O151" s="6">
        <v>4.71</v>
      </c>
      <c r="P151" s="6">
        <v>4.76</v>
      </c>
      <c r="Q151" s="6">
        <v>4.78</v>
      </c>
      <c r="R151" s="6">
        <v>4.79</v>
      </c>
      <c r="S151" s="6">
        <v>4.8099999999999996</v>
      </c>
      <c r="T151" s="6">
        <v>4.82</v>
      </c>
      <c r="U151" s="6">
        <v>4.84</v>
      </c>
      <c r="V151" s="6">
        <v>4.83</v>
      </c>
      <c r="W151" s="6">
        <v>4.8099999999999996</v>
      </c>
      <c r="X151" s="6">
        <v>4.8</v>
      </c>
      <c r="Y151" s="6">
        <v>4.79</v>
      </c>
      <c r="Z151" s="6">
        <v>4.79</v>
      </c>
      <c r="AA151" s="6">
        <v>4.7699999999999996</v>
      </c>
      <c r="AB151" s="6">
        <v>4.75</v>
      </c>
      <c r="AC151" s="6">
        <v>4.7300000000000004</v>
      </c>
      <c r="AD151" s="6">
        <v>4.72</v>
      </c>
      <c r="AE151" s="6">
        <v>4.7</v>
      </c>
      <c r="AF151" s="6">
        <v>4.6900000000000004</v>
      </c>
      <c r="AG151" s="6">
        <v>4.67</v>
      </c>
      <c r="AH151" s="6">
        <v>4.66</v>
      </c>
      <c r="AI151" s="6">
        <v>4.6500000000000004</v>
      </c>
      <c r="AJ151" s="6">
        <v>4.6399999999999997</v>
      </c>
      <c r="AK151" s="6">
        <v>4.63</v>
      </c>
      <c r="AL151" s="6">
        <v>4.62</v>
      </c>
      <c r="AM151" s="6">
        <v>4.6100000000000003</v>
      </c>
      <c r="AN151" s="6">
        <v>4.5999999999999996</v>
      </c>
      <c r="AO151" s="6">
        <v>4.59</v>
      </c>
      <c r="AP151" s="6">
        <v>4.58</v>
      </c>
      <c r="AQ151" s="6">
        <v>4.58</v>
      </c>
      <c r="AR151" s="6">
        <v>4.57</v>
      </c>
      <c r="AS151" s="6">
        <v>4.57</v>
      </c>
      <c r="AT151" s="6">
        <v>4.5599999999999996</v>
      </c>
      <c r="AU151" s="6">
        <v>4.5599999999999996</v>
      </c>
      <c r="AV151" s="6">
        <v>4.55</v>
      </c>
      <c r="AW151" s="6">
        <v>4.55</v>
      </c>
      <c r="AX151" s="6">
        <v>4.55</v>
      </c>
      <c r="AY151" s="6">
        <v>4.54</v>
      </c>
    </row>
    <row r="152" spans="1:51" x14ac:dyDescent="0.2">
      <c r="A152" s="5">
        <v>41851</v>
      </c>
      <c r="B152" s="6">
        <v>3.24</v>
      </c>
      <c r="C152" s="6">
        <v>3.33</v>
      </c>
      <c r="D152" s="6">
        <v>3.47</v>
      </c>
      <c r="E152" s="6">
        <v>3.64</v>
      </c>
      <c r="F152" s="6">
        <v>3.79</v>
      </c>
      <c r="G152" s="6">
        <v>3.94</v>
      </c>
      <c r="H152" s="6">
        <v>4.08</v>
      </c>
      <c r="I152" s="6">
        <v>4.2</v>
      </c>
      <c r="J152" s="6">
        <v>4.3</v>
      </c>
      <c r="K152" s="6">
        <v>4.4000000000000004</v>
      </c>
      <c r="L152" s="6">
        <v>4.49</v>
      </c>
      <c r="M152" s="6">
        <v>4.57</v>
      </c>
      <c r="N152" s="6">
        <v>4.63</v>
      </c>
      <c r="O152" s="6">
        <v>4.6900000000000004</v>
      </c>
      <c r="P152" s="6">
        <v>4.74</v>
      </c>
      <c r="Q152" s="6">
        <v>4.76</v>
      </c>
      <c r="R152" s="6">
        <v>4.7699999999999996</v>
      </c>
      <c r="S152" s="6">
        <v>4.79</v>
      </c>
      <c r="T152" s="6">
        <v>4.8</v>
      </c>
      <c r="U152" s="6">
        <v>4.82</v>
      </c>
      <c r="V152" s="6">
        <v>4.8</v>
      </c>
      <c r="W152" s="6">
        <v>4.79</v>
      </c>
      <c r="X152" s="6">
        <v>4.78</v>
      </c>
      <c r="Y152" s="6">
        <v>4.7699999999999996</v>
      </c>
      <c r="Z152" s="6">
        <v>4.7699999999999996</v>
      </c>
      <c r="AA152" s="6">
        <v>4.75</v>
      </c>
      <c r="AB152" s="6">
        <v>4.7300000000000004</v>
      </c>
      <c r="AC152" s="6">
        <v>4.71</v>
      </c>
      <c r="AD152" s="6">
        <v>4.7</v>
      </c>
      <c r="AE152" s="6">
        <v>4.68</v>
      </c>
      <c r="AF152" s="6">
        <v>4.67</v>
      </c>
      <c r="AG152" s="6">
        <v>4.6500000000000004</v>
      </c>
      <c r="AH152" s="6">
        <v>4.6399999999999997</v>
      </c>
      <c r="AI152" s="6">
        <v>4.63</v>
      </c>
      <c r="AJ152" s="6">
        <v>4.62</v>
      </c>
      <c r="AK152" s="6">
        <v>4.6100000000000003</v>
      </c>
      <c r="AL152" s="6">
        <v>4.5999999999999996</v>
      </c>
      <c r="AM152" s="6">
        <v>4.59</v>
      </c>
      <c r="AN152" s="6">
        <v>4.58</v>
      </c>
      <c r="AO152" s="6">
        <v>4.57</v>
      </c>
      <c r="AP152" s="6">
        <v>4.5599999999999996</v>
      </c>
      <c r="AQ152" s="6">
        <v>4.5599999999999996</v>
      </c>
      <c r="AR152" s="6">
        <v>4.55</v>
      </c>
      <c r="AS152" s="6">
        <v>4.55</v>
      </c>
      <c r="AT152" s="6">
        <v>4.54</v>
      </c>
      <c r="AU152" s="6">
        <v>4.54</v>
      </c>
      <c r="AV152" s="6">
        <v>4.53</v>
      </c>
      <c r="AW152" s="6">
        <v>4.53</v>
      </c>
      <c r="AX152" s="6">
        <v>4.53</v>
      </c>
      <c r="AY152" s="6">
        <v>4.5199999999999996</v>
      </c>
    </row>
    <row r="153" spans="1:51" x14ac:dyDescent="0.2">
      <c r="A153" s="5">
        <v>41882</v>
      </c>
      <c r="B153" s="6">
        <v>3.21</v>
      </c>
      <c r="C153" s="6">
        <v>3.3</v>
      </c>
      <c r="D153" s="6">
        <v>3.44</v>
      </c>
      <c r="E153" s="6">
        <v>3.6</v>
      </c>
      <c r="F153" s="6">
        <v>3.76</v>
      </c>
      <c r="G153" s="6">
        <v>3.91</v>
      </c>
      <c r="H153" s="6">
        <v>4.05</v>
      </c>
      <c r="I153" s="6">
        <v>4.17</v>
      </c>
      <c r="J153" s="6">
        <v>4.28</v>
      </c>
      <c r="K153" s="6">
        <v>4.37</v>
      </c>
      <c r="L153" s="6">
        <v>4.46</v>
      </c>
      <c r="M153" s="6">
        <v>4.54</v>
      </c>
      <c r="N153" s="6">
        <v>4.6100000000000003</v>
      </c>
      <c r="O153" s="6">
        <v>4.66</v>
      </c>
      <c r="P153" s="6">
        <v>4.71</v>
      </c>
      <c r="Q153" s="6">
        <v>4.7300000000000004</v>
      </c>
      <c r="R153" s="6">
        <v>4.75</v>
      </c>
      <c r="S153" s="6">
        <v>4.7699999999999996</v>
      </c>
      <c r="T153" s="6">
        <v>4.78</v>
      </c>
      <c r="U153" s="6">
        <v>4.79</v>
      </c>
      <c r="V153" s="6">
        <v>4.78</v>
      </c>
      <c r="W153" s="6">
        <v>4.7699999999999996</v>
      </c>
      <c r="X153" s="6">
        <v>4.76</v>
      </c>
      <c r="Y153" s="6">
        <v>4.75</v>
      </c>
      <c r="Z153" s="6">
        <v>4.74</v>
      </c>
      <c r="AA153" s="6">
        <v>4.72</v>
      </c>
      <c r="AB153" s="6">
        <v>4.71</v>
      </c>
      <c r="AC153" s="6">
        <v>4.6900000000000004</v>
      </c>
      <c r="AD153" s="6">
        <v>4.67</v>
      </c>
      <c r="AE153" s="6">
        <v>4.66</v>
      </c>
      <c r="AF153" s="6">
        <v>4.6399999999999997</v>
      </c>
      <c r="AG153" s="6">
        <v>4.63</v>
      </c>
      <c r="AH153" s="6">
        <v>4.62</v>
      </c>
      <c r="AI153" s="6">
        <v>4.6100000000000003</v>
      </c>
      <c r="AJ153" s="6">
        <v>4.5999999999999996</v>
      </c>
      <c r="AK153" s="6">
        <v>4.58</v>
      </c>
      <c r="AL153" s="6">
        <v>4.57</v>
      </c>
      <c r="AM153" s="6">
        <v>4.5599999999999996</v>
      </c>
      <c r="AN153" s="6">
        <v>4.5599999999999996</v>
      </c>
      <c r="AO153" s="6">
        <v>4.55</v>
      </c>
      <c r="AP153" s="6">
        <v>4.54</v>
      </c>
      <c r="AQ153" s="6">
        <v>4.54</v>
      </c>
      <c r="AR153" s="6">
        <v>4.53</v>
      </c>
      <c r="AS153" s="6">
        <v>4.53</v>
      </c>
      <c r="AT153" s="6">
        <v>4.5199999999999996</v>
      </c>
      <c r="AU153" s="6">
        <v>4.5199999999999996</v>
      </c>
      <c r="AV153" s="6">
        <v>4.51</v>
      </c>
      <c r="AW153" s="6">
        <v>4.51</v>
      </c>
      <c r="AX153" s="6">
        <v>4.51</v>
      </c>
      <c r="AY153" s="6">
        <v>4.5</v>
      </c>
    </row>
    <row r="154" spans="1:51" x14ac:dyDescent="0.2">
      <c r="A154" s="5">
        <v>41912</v>
      </c>
      <c r="B154" s="6">
        <v>3.18</v>
      </c>
      <c r="C154" s="6">
        <v>3.26</v>
      </c>
      <c r="D154" s="6">
        <v>3.41</v>
      </c>
      <c r="E154" s="6">
        <v>3.57</v>
      </c>
      <c r="F154" s="6">
        <v>3.73</v>
      </c>
      <c r="G154" s="6">
        <v>3.88</v>
      </c>
      <c r="H154" s="6">
        <v>4.0199999999999996</v>
      </c>
      <c r="I154" s="6">
        <v>4.1399999999999997</v>
      </c>
      <c r="J154" s="6">
        <v>4.25</v>
      </c>
      <c r="K154" s="6">
        <v>4.3499999999999996</v>
      </c>
      <c r="L154" s="6">
        <v>4.4400000000000004</v>
      </c>
      <c r="M154" s="6">
        <v>4.5199999999999996</v>
      </c>
      <c r="N154" s="6">
        <v>4.58</v>
      </c>
      <c r="O154" s="6">
        <v>4.6399999999999997</v>
      </c>
      <c r="P154" s="6">
        <v>4.6900000000000004</v>
      </c>
      <c r="Q154" s="6">
        <v>4.71</v>
      </c>
      <c r="R154" s="6">
        <v>4.7300000000000004</v>
      </c>
      <c r="S154" s="6">
        <v>4.75</v>
      </c>
      <c r="T154" s="6">
        <v>4.76</v>
      </c>
      <c r="U154" s="6">
        <v>4.78</v>
      </c>
      <c r="V154" s="6">
        <v>4.76</v>
      </c>
      <c r="W154" s="6">
        <v>4.75</v>
      </c>
      <c r="X154" s="6">
        <v>4.74</v>
      </c>
      <c r="Y154" s="6">
        <v>4.7300000000000004</v>
      </c>
      <c r="Z154" s="6">
        <v>4.72</v>
      </c>
      <c r="AA154" s="6">
        <v>4.71</v>
      </c>
      <c r="AB154" s="6">
        <v>4.6900000000000004</v>
      </c>
      <c r="AC154" s="6">
        <v>4.67</v>
      </c>
      <c r="AD154" s="6">
        <v>4.66</v>
      </c>
      <c r="AE154" s="6">
        <v>4.6399999999999997</v>
      </c>
      <c r="AF154" s="6">
        <v>4.63</v>
      </c>
      <c r="AG154" s="6">
        <v>4.6100000000000003</v>
      </c>
      <c r="AH154" s="6">
        <v>4.5999999999999996</v>
      </c>
      <c r="AI154" s="6">
        <v>4.59</v>
      </c>
      <c r="AJ154" s="6">
        <v>4.58</v>
      </c>
      <c r="AK154" s="6">
        <v>4.57</v>
      </c>
      <c r="AL154" s="6">
        <v>4.5599999999999996</v>
      </c>
      <c r="AM154" s="6">
        <v>4.55</v>
      </c>
      <c r="AN154" s="6">
        <v>4.54</v>
      </c>
      <c r="AO154" s="6">
        <v>4.53</v>
      </c>
      <c r="AP154" s="6">
        <v>4.53</v>
      </c>
      <c r="AQ154" s="6">
        <v>4.5199999999999996</v>
      </c>
      <c r="AR154" s="6">
        <v>4.5199999999999996</v>
      </c>
      <c r="AS154" s="6">
        <v>4.51</v>
      </c>
      <c r="AT154" s="6">
        <v>4.51</v>
      </c>
      <c r="AU154" s="6">
        <v>4.5</v>
      </c>
      <c r="AV154" s="6">
        <v>4.5</v>
      </c>
      <c r="AW154" s="6">
        <v>4.49</v>
      </c>
      <c r="AX154" s="6">
        <v>4.49</v>
      </c>
      <c r="AY154" s="6">
        <v>4.49</v>
      </c>
    </row>
    <row r="155" spans="1:51" x14ac:dyDescent="0.2">
      <c r="A155" s="5">
        <v>41943</v>
      </c>
      <c r="B155" s="6">
        <v>3.14</v>
      </c>
      <c r="C155" s="6">
        <v>3.23</v>
      </c>
      <c r="D155" s="6">
        <v>3.38</v>
      </c>
      <c r="E155" s="6">
        <v>3.54</v>
      </c>
      <c r="F155" s="6">
        <v>3.7</v>
      </c>
      <c r="G155" s="6">
        <v>3.85</v>
      </c>
      <c r="H155" s="6">
        <v>3.99</v>
      </c>
      <c r="I155" s="6">
        <v>4.1100000000000003</v>
      </c>
      <c r="J155" s="6">
        <v>4.22</v>
      </c>
      <c r="K155" s="6">
        <v>4.32</v>
      </c>
      <c r="L155" s="6">
        <v>4.42</v>
      </c>
      <c r="M155" s="6">
        <v>4.49</v>
      </c>
      <c r="N155" s="6">
        <v>4.5599999999999996</v>
      </c>
      <c r="O155" s="6">
        <v>4.62</v>
      </c>
      <c r="P155" s="6">
        <v>4.67</v>
      </c>
      <c r="Q155" s="6">
        <v>4.6900000000000004</v>
      </c>
      <c r="R155" s="6">
        <v>4.71</v>
      </c>
      <c r="S155" s="6">
        <v>4.7300000000000004</v>
      </c>
      <c r="T155" s="6">
        <v>4.74</v>
      </c>
      <c r="U155" s="6">
        <v>4.76</v>
      </c>
      <c r="V155" s="6">
        <v>4.74</v>
      </c>
      <c r="W155" s="6">
        <v>4.7300000000000004</v>
      </c>
      <c r="X155" s="6">
        <v>4.72</v>
      </c>
      <c r="Y155" s="6">
        <v>4.71</v>
      </c>
      <c r="Z155" s="6">
        <v>4.71</v>
      </c>
      <c r="AA155" s="6">
        <v>4.6900000000000004</v>
      </c>
      <c r="AB155" s="6">
        <v>4.67</v>
      </c>
      <c r="AC155" s="6">
        <v>4.6500000000000004</v>
      </c>
      <c r="AD155" s="6">
        <v>4.6399999999999997</v>
      </c>
      <c r="AE155" s="6">
        <v>4.62</v>
      </c>
      <c r="AF155" s="6">
        <v>4.6100000000000003</v>
      </c>
      <c r="AG155" s="6">
        <v>4.5999999999999996</v>
      </c>
      <c r="AH155" s="6">
        <v>4.58</v>
      </c>
      <c r="AI155" s="6">
        <v>4.57</v>
      </c>
      <c r="AJ155" s="6">
        <v>4.5599999999999996</v>
      </c>
      <c r="AK155" s="6">
        <v>4.55</v>
      </c>
      <c r="AL155" s="6">
        <v>4.54</v>
      </c>
      <c r="AM155" s="6">
        <v>4.53</v>
      </c>
      <c r="AN155" s="6">
        <v>4.5199999999999996</v>
      </c>
      <c r="AO155" s="6">
        <v>4.51</v>
      </c>
      <c r="AP155" s="6">
        <v>4.51</v>
      </c>
      <c r="AQ155" s="6">
        <v>4.5</v>
      </c>
      <c r="AR155" s="6">
        <v>4.5</v>
      </c>
      <c r="AS155" s="6">
        <v>4.49</v>
      </c>
      <c r="AT155" s="6">
        <v>4.49</v>
      </c>
      <c r="AU155" s="6">
        <v>4.49</v>
      </c>
      <c r="AV155" s="6">
        <v>4.4800000000000004</v>
      </c>
      <c r="AW155" s="6">
        <v>4.4800000000000004</v>
      </c>
      <c r="AX155" s="6">
        <v>4.47</v>
      </c>
      <c r="AY155" s="6">
        <v>4.47</v>
      </c>
    </row>
    <row r="156" spans="1:51" x14ac:dyDescent="0.2">
      <c r="A156" s="5">
        <v>41973</v>
      </c>
      <c r="B156" s="6">
        <v>3.11</v>
      </c>
      <c r="C156" s="6">
        <v>3.19</v>
      </c>
      <c r="D156" s="6">
        <v>3.34</v>
      </c>
      <c r="E156" s="6">
        <v>3.51</v>
      </c>
      <c r="F156" s="6">
        <v>3.67</v>
      </c>
      <c r="G156" s="6">
        <v>3.82</v>
      </c>
      <c r="H156" s="6">
        <v>3.96</v>
      </c>
      <c r="I156" s="6">
        <v>4.08</v>
      </c>
      <c r="J156" s="6">
        <v>4.1900000000000004</v>
      </c>
      <c r="K156" s="6">
        <v>4.3</v>
      </c>
      <c r="L156" s="6">
        <v>4.3899999999999997</v>
      </c>
      <c r="M156" s="6">
        <v>4.47</v>
      </c>
      <c r="N156" s="6">
        <v>4.54</v>
      </c>
      <c r="O156" s="6">
        <v>4.59</v>
      </c>
      <c r="P156" s="6">
        <v>4.6399999999999997</v>
      </c>
      <c r="Q156" s="6">
        <v>4.67</v>
      </c>
      <c r="R156" s="6">
        <v>4.6900000000000004</v>
      </c>
      <c r="S156" s="6">
        <v>4.7</v>
      </c>
      <c r="T156" s="6">
        <v>4.72</v>
      </c>
      <c r="U156" s="6">
        <v>4.7300000000000004</v>
      </c>
      <c r="V156" s="6">
        <v>4.72</v>
      </c>
      <c r="W156" s="6">
        <v>4.71</v>
      </c>
      <c r="X156" s="6">
        <v>4.7</v>
      </c>
      <c r="Y156" s="6">
        <v>4.6900000000000004</v>
      </c>
      <c r="Z156" s="6">
        <v>4.68</v>
      </c>
      <c r="AA156" s="6">
        <v>4.67</v>
      </c>
      <c r="AB156" s="6">
        <v>4.6500000000000004</v>
      </c>
      <c r="AC156" s="6">
        <v>4.63</v>
      </c>
      <c r="AD156" s="6">
        <v>4.62</v>
      </c>
      <c r="AE156" s="6">
        <v>4.5999999999999996</v>
      </c>
      <c r="AF156" s="6">
        <v>4.59</v>
      </c>
      <c r="AG156" s="6">
        <v>4.58</v>
      </c>
      <c r="AH156" s="6">
        <v>4.5599999999999996</v>
      </c>
      <c r="AI156" s="6">
        <v>4.55</v>
      </c>
      <c r="AJ156" s="6">
        <v>4.54</v>
      </c>
      <c r="AK156" s="6">
        <v>4.53</v>
      </c>
      <c r="AL156" s="6">
        <v>4.5199999999999996</v>
      </c>
      <c r="AM156" s="6">
        <v>4.51</v>
      </c>
      <c r="AN156" s="6">
        <v>4.5</v>
      </c>
      <c r="AO156" s="6">
        <v>4.49</v>
      </c>
      <c r="AP156" s="6">
        <v>4.49</v>
      </c>
      <c r="AQ156" s="6">
        <v>4.4800000000000004</v>
      </c>
      <c r="AR156" s="6">
        <v>4.4800000000000004</v>
      </c>
      <c r="AS156" s="6">
        <v>4.4800000000000004</v>
      </c>
      <c r="AT156" s="6">
        <v>4.47</v>
      </c>
      <c r="AU156" s="6">
        <v>4.47</v>
      </c>
      <c r="AV156" s="6">
        <v>4.46</v>
      </c>
      <c r="AW156" s="6">
        <v>4.46</v>
      </c>
      <c r="AX156" s="6">
        <v>4.46</v>
      </c>
      <c r="AY156" s="6">
        <v>4.45</v>
      </c>
    </row>
    <row r="157" spans="1:51" x14ac:dyDescent="0.2">
      <c r="A157" s="5">
        <v>42004</v>
      </c>
      <c r="B157" s="6">
        <v>3.07</v>
      </c>
      <c r="C157" s="6">
        <v>3.16</v>
      </c>
      <c r="D157" s="6">
        <v>3.31</v>
      </c>
      <c r="E157" s="6">
        <v>3.47</v>
      </c>
      <c r="F157" s="6">
        <v>3.63</v>
      </c>
      <c r="G157" s="6">
        <v>3.79</v>
      </c>
      <c r="H157" s="6">
        <v>3.93</v>
      </c>
      <c r="I157" s="6">
        <v>4.05</v>
      </c>
      <c r="J157" s="6">
        <v>4.16</v>
      </c>
      <c r="K157" s="6">
        <v>4.26</v>
      </c>
      <c r="L157" s="6">
        <v>4.3600000000000003</v>
      </c>
      <c r="M157" s="6">
        <v>4.4400000000000004</v>
      </c>
      <c r="N157" s="6">
        <v>4.51</v>
      </c>
      <c r="O157" s="6">
        <v>4.57</v>
      </c>
      <c r="P157" s="6">
        <v>4.62</v>
      </c>
      <c r="Q157" s="6">
        <v>4.6399999999999997</v>
      </c>
      <c r="R157" s="6">
        <v>4.66</v>
      </c>
      <c r="S157" s="6">
        <v>4.68</v>
      </c>
      <c r="T157" s="6">
        <v>4.6900000000000004</v>
      </c>
      <c r="U157" s="6">
        <v>4.71</v>
      </c>
      <c r="V157" s="6">
        <v>4.6900000000000004</v>
      </c>
      <c r="W157" s="6">
        <v>4.68</v>
      </c>
      <c r="X157" s="6">
        <v>4.67</v>
      </c>
      <c r="Y157" s="6">
        <v>4.67</v>
      </c>
      <c r="Z157" s="6">
        <v>4.66</v>
      </c>
      <c r="AA157" s="6">
        <v>4.6399999999999997</v>
      </c>
      <c r="AB157" s="6">
        <v>4.62</v>
      </c>
      <c r="AC157" s="6">
        <v>4.6100000000000003</v>
      </c>
      <c r="AD157" s="6">
        <v>4.59</v>
      </c>
      <c r="AE157" s="6">
        <v>4.58</v>
      </c>
      <c r="AF157" s="6">
        <v>4.5599999999999996</v>
      </c>
      <c r="AG157" s="6">
        <v>4.55</v>
      </c>
      <c r="AH157" s="6">
        <v>4.54</v>
      </c>
      <c r="AI157" s="6">
        <v>4.53</v>
      </c>
      <c r="AJ157" s="6">
        <v>4.5199999999999996</v>
      </c>
      <c r="AK157" s="6">
        <v>4.51</v>
      </c>
      <c r="AL157" s="6">
        <v>4.5</v>
      </c>
      <c r="AM157" s="6">
        <v>4.49</v>
      </c>
      <c r="AN157" s="6">
        <v>4.4800000000000004</v>
      </c>
      <c r="AO157" s="6">
        <v>4.47</v>
      </c>
      <c r="AP157" s="6">
        <v>4.47</v>
      </c>
      <c r="AQ157" s="6">
        <v>4.46</v>
      </c>
      <c r="AR157" s="6">
        <v>4.46</v>
      </c>
      <c r="AS157" s="6">
        <v>4.45</v>
      </c>
      <c r="AT157" s="6">
        <v>4.45</v>
      </c>
      <c r="AU157" s="6">
        <v>4.4400000000000004</v>
      </c>
      <c r="AV157" s="6">
        <v>4.4400000000000004</v>
      </c>
      <c r="AW157" s="6">
        <v>4.4400000000000004</v>
      </c>
      <c r="AX157" s="6">
        <v>4.43</v>
      </c>
      <c r="AY157" s="6">
        <v>4.43</v>
      </c>
    </row>
    <row r="158" spans="1:51" x14ac:dyDescent="0.2">
      <c r="A158" s="5">
        <v>42035</v>
      </c>
      <c r="B158" s="6">
        <v>3.03</v>
      </c>
      <c r="C158" s="6">
        <v>3.12</v>
      </c>
      <c r="D158" s="6">
        <v>3.27</v>
      </c>
      <c r="E158" s="6">
        <v>3.43</v>
      </c>
      <c r="F158" s="6">
        <v>3.6</v>
      </c>
      <c r="G158" s="6">
        <v>3.75</v>
      </c>
      <c r="H158" s="6">
        <v>3.89</v>
      </c>
      <c r="I158" s="6">
        <v>4.01</v>
      </c>
      <c r="J158" s="6">
        <v>4.13</v>
      </c>
      <c r="K158" s="6">
        <v>4.2300000000000004</v>
      </c>
      <c r="L158" s="6">
        <v>4.32</v>
      </c>
      <c r="M158" s="6">
        <v>4.4000000000000004</v>
      </c>
      <c r="N158" s="6">
        <v>4.47</v>
      </c>
      <c r="O158" s="6">
        <v>4.53</v>
      </c>
      <c r="P158" s="6">
        <v>4.58</v>
      </c>
      <c r="Q158" s="6">
        <v>4.5999999999999996</v>
      </c>
      <c r="R158" s="6">
        <v>4.62</v>
      </c>
      <c r="S158" s="6">
        <v>4.6399999999999997</v>
      </c>
      <c r="T158" s="6">
        <v>4.66</v>
      </c>
      <c r="U158" s="6">
        <v>4.67</v>
      </c>
      <c r="V158" s="6">
        <v>4.66</v>
      </c>
      <c r="W158" s="6">
        <v>4.6500000000000004</v>
      </c>
      <c r="X158" s="6">
        <v>4.6399999999999997</v>
      </c>
      <c r="Y158" s="6">
        <v>4.63</v>
      </c>
      <c r="Z158" s="6">
        <v>4.63</v>
      </c>
      <c r="AA158" s="6">
        <v>4.6100000000000003</v>
      </c>
      <c r="AB158" s="6">
        <v>4.59</v>
      </c>
      <c r="AC158" s="6">
        <v>4.58</v>
      </c>
      <c r="AD158" s="6">
        <v>4.5599999999999996</v>
      </c>
      <c r="AE158" s="6">
        <v>4.55</v>
      </c>
      <c r="AF158" s="6">
        <v>4.53</v>
      </c>
      <c r="AG158" s="6">
        <v>4.5199999999999996</v>
      </c>
      <c r="AH158" s="6">
        <v>4.51</v>
      </c>
      <c r="AI158" s="6">
        <v>4.5</v>
      </c>
      <c r="AJ158" s="6">
        <v>4.49</v>
      </c>
      <c r="AK158" s="6">
        <v>4.4800000000000004</v>
      </c>
      <c r="AL158" s="6">
        <v>4.47</v>
      </c>
      <c r="AM158" s="6">
        <v>4.46</v>
      </c>
      <c r="AN158" s="6">
        <v>4.45</v>
      </c>
      <c r="AO158" s="6">
        <v>4.4400000000000004</v>
      </c>
      <c r="AP158" s="6">
        <v>4.4400000000000004</v>
      </c>
      <c r="AQ158" s="6">
        <v>4.43</v>
      </c>
      <c r="AR158" s="6">
        <v>4.43</v>
      </c>
      <c r="AS158" s="6">
        <v>4.42</v>
      </c>
      <c r="AT158" s="6">
        <v>4.42</v>
      </c>
      <c r="AU158" s="6">
        <v>4.41</v>
      </c>
      <c r="AV158" s="6">
        <v>4.41</v>
      </c>
      <c r="AW158" s="6">
        <v>4.41</v>
      </c>
      <c r="AX158" s="6">
        <v>4.4000000000000004</v>
      </c>
      <c r="AY158" s="6">
        <v>4.4000000000000004</v>
      </c>
    </row>
    <row r="159" spans="1:51" x14ac:dyDescent="0.2">
      <c r="A159" s="5">
        <v>42063</v>
      </c>
      <c r="B159" s="6">
        <v>2.99</v>
      </c>
      <c r="C159" s="6">
        <v>3.08</v>
      </c>
      <c r="D159" s="6">
        <v>3.23</v>
      </c>
      <c r="E159" s="6">
        <v>3.4</v>
      </c>
      <c r="F159" s="6">
        <v>3.56</v>
      </c>
      <c r="G159" s="6">
        <v>3.71</v>
      </c>
      <c r="H159" s="6">
        <v>3.85</v>
      </c>
      <c r="I159" s="6">
        <v>3.98</v>
      </c>
      <c r="J159" s="6">
        <v>4.09</v>
      </c>
      <c r="K159" s="6">
        <v>4.2</v>
      </c>
      <c r="L159" s="6">
        <v>4.29</v>
      </c>
      <c r="M159" s="6">
        <v>4.37</v>
      </c>
      <c r="N159" s="6">
        <v>4.4400000000000004</v>
      </c>
      <c r="O159" s="6">
        <v>4.5</v>
      </c>
      <c r="P159" s="6">
        <v>4.55</v>
      </c>
      <c r="Q159" s="6">
        <v>4.57</v>
      </c>
      <c r="R159" s="6">
        <v>4.59</v>
      </c>
      <c r="S159" s="6">
        <v>4.6100000000000003</v>
      </c>
      <c r="T159" s="6">
        <v>4.63</v>
      </c>
      <c r="U159" s="6">
        <v>4.6399999999999997</v>
      </c>
      <c r="V159" s="6">
        <v>4.63</v>
      </c>
      <c r="W159" s="6">
        <v>4.62</v>
      </c>
      <c r="X159" s="6">
        <v>4.6100000000000003</v>
      </c>
      <c r="Y159" s="6">
        <v>4.5999999999999996</v>
      </c>
      <c r="Z159" s="6">
        <v>4.5999999999999996</v>
      </c>
      <c r="AA159" s="6">
        <v>4.58</v>
      </c>
      <c r="AB159" s="6">
        <v>4.5599999999999996</v>
      </c>
      <c r="AC159" s="6">
        <v>4.55</v>
      </c>
      <c r="AD159" s="6">
        <v>4.53</v>
      </c>
      <c r="AE159" s="6">
        <v>4.5199999999999996</v>
      </c>
      <c r="AF159" s="6">
        <v>4.5</v>
      </c>
      <c r="AG159" s="6">
        <v>4.49</v>
      </c>
      <c r="AH159" s="6">
        <v>4.4800000000000004</v>
      </c>
      <c r="AI159" s="6">
        <v>4.47</v>
      </c>
      <c r="AJ159" s="6">
        <v>4.46</v>
      </c>
      <c r="AK159" s="6">
        <v>4.45</v>
      </c>
      <c r="AL159" s="6">
        <v>4.4400000000000004</v>
      </c>
      <c r="AM159" s="6">
        <v>4.43</v>
      </c>
      <c r="AN159" s="6">
        <v>4.42</v>
      </c>
      <c r="AO159" s="6">
        <v>4.41</v>
      </c>
      <c r="AP159" s="6">
        <v>4.41</v>
      </c>
      <c r="AQ159" s="6">
        <v>4.4000000000000004</v>
      </c>
      <c r="AR159" s="6">
        <v>4.4000000000000004</v>
      </c>
      <c r="AS159" s="6">
        <v>4.3899999999999997</v>
      </c>
      <c r="AT159" s="6">
        <v>4.3899999999999997</v>
      </c>
      <c r="AU159" s="6">
        <v>4.3899999999999997</v>
      </c>
      <c r="AV159" s="6">
        <v>4.38</v>
      </c>
      <c r="AW159" s="6">
        <v>4.38</v>
      </c>
      <c r="AX159" s="6">
        <v>4.38</v>
      </c>
      <c r="AY159" s="6">
        <v>4.37</v>
      </c>
    </row>
    <row r="160" spans="1:51" x14ac:dyDescent="0.2">
      <c r="A160" s="5">
        <v>42094</v>
      </c>
      <c r="B160" s="6">
        <v>2.95</v>
      </c>
      <c r="C160" s="6">
        <v>3.04</v>
      </c>
      <c r="D160" s="6">
        <v>3.19</v>
      </c>
      <c r="E160" s="6">
        <v>3.36</v>
      </c>
      <c r="F160" s="6">
        <v>3.52</v>
      </c>
      <c r="G160" s="6">
        <v>3.68</v>
      </c>
      <c r="H160" s="6">
        <v>3.82</v>
      </c>
      <c r="I160" s="6">
        <v>3.94</v>
      </c>
      <c r="J160" s="6">
        <v>4.0599999999999996</v>
      </c>
      <c r="K160" s="6">
        <v>4.16</v>
      </c>
      <c r="L160" s="6">
        <v>4.25</v>
      </c>
      <c r="M160" s="6">
        <v>4.33</v>
      </c>
      <c r="N160" s="6">
        <v>4.4000000000000004</v>
      </c>
      <c r="O160" s="6">
        <v>4.46</v>
      </c>
      <c r="P160" s="6">
        <v>4.51</v>
      </c>
      <c r="Q160" s="6">
        <v>4.54</v>
      </c>
      <c r="R160" s="6">
        <v>4.5599999999999996</v>
      </c>
      <c r="S160" s="6">
        <v>4.57</v>
      </c>
      <c r="T160" s="6">
        <v>4.59</v>
      </c>
      <c r="U160" s="6">
        <v>4.6100000000000003</v>
      </c>
      <c r="V160" s="6">
        <v>4.59</v>
      </c>
      <c r="W160" s="6">
        <v>4.59</v>
      </c>
      <c r="X160" s="6">
        <v>4.58</v>
      </c>
      <c r="Y160" s="6">
        <v>4.57</v>
      </c>
      <c r="Z160" s="6">
        <v>4.5599999999999996</v>
      </c>
      <c r="AA160" s="6">
        <v>4.54</v>
      </c>
      <c r="AB160" s="6">
        <v>4.53</v>
      </c>
      <c r="AC160" s="6">
        <v>4.51</v>
      </c>
      <c r="AD160" s="6">
        <v>4.5</v>
      </c>
      <c r="AE160" s="6">
        <v>4.4800000000000004</v>
      </c>
      <c r="AF160" s="6">
        <v>4.47</v>
      </c>
      <c r="AG160" s="6">
        <v>4.46</v>
      </c>
      <c r="AH160" s="6">
        <v>4.4400000000000004</v>
      </c>
      <c r="AI160" s="6">
        <v>4.43</v>
      </c>
      <c r="AJ160" s="6">
        <v>4.42</v>
      </c>
      <c r="AK160" s="6">
        <v>4.41</v>
      </c>
      <c r="AL160" s="6">
        <v>4.4000000000000004</v>
      </c>
      <c r="AM160" s="6">
        <v>4.3899999999999997</v>
      </c>
      <c r="AN160" s="6">
        <v>4.3899999999999997</v>
      </c>
      <c r="AO160" s="6">
        <v>4.38</v>
      </c>
      <c r="AP160" s="6">
        <v>4.37</v>
      </c>
      <c r="AQ160" s="6">
        <v>4.37</v>
      </c>
      <c r="AR160" s="6">
        <v>4.3600000000000003</v>
      </c>
      <c r="AS160" s="6">
        <v>4.3600000000000003</v>
      </c>
      <c r="AT160" s="6">
        <v>4.3600000000000003</v>
      </c>
      <c r="AU160" s="6">
        <v>4.3499999999999996</v>
      </c>
      <c r="AV160" s="6">
        <v>4.3499999999999996</v>
      </c>
      <c r="AW160" s="6">
        <v>4.3499999999999996</v>
      </c>
      <c r="AX160" s="6">
        <v>4.34</v>
      </c>
      <c r="AY160" s="6">
        <v>4.34</v>
      </c>
    </row>
    <row r="161" spans="1:51" x14ac:dyDescent="0.2">
      <c r="A161" s="5">
        <v>42124</v>
      </c>
      <c r="B161" s="6">
        <v>2.91</v>
      </c>
      <c r="C161" s="6">
        <v>3</v>
      </c>
      <c r="D161" s="6">
        <v>3.15</v>
      </c>
      <c r="E161" s="6">
        <v>3.32</v>
      </c>
      <c r="F161" s="6">
        <v>3.48</v>
      </c>
      <c r="G161" s="6">
        <v>3.64</v>
      </c>
      <c r="H161" s="6">
        <v>3.78</v>
      </c>
      <c r="I161" s="6">
        <v>3.91</v>
      </c>
      <c r="J161" s="6">
        <v>4.0199999999999996</v>
      </c>
      <c r="K161" s="6">
        <v>4.12</v>
      </c>
      <c r="L161" s="6">
        <v>4.22</v>
      </c>
      <c r="M161" s="6">
        <v>4.3</v>
      </c>
      <c r="N161" s="6">
        <v>4.37</v>
      </c>
      <c r="O161" s="6">
        <v>4.43</v>
      </c>
      <c r="P161" s="6">
        <v>4.4800000000000004</v>
      </c>
      <c r="Q161" s="6">
        <v>4.5</v>
      </c>
      <c r="R161" s="6">
        <v>4.5199999999999996</v>
      </c>
      <c r="S161" s="6">
        <v>4.54</v>
      </c>
      <c r="T161" s="6">
        <v>4.5599999999999996</v>
      </c>
      <c r="U161" s="6">
        <v>4.57</v>
      </c>
      <c r="V161" s="6">
        <v>4.5599999999999996</v>
      </c>
      <c r="W161" s="6">
        <v>4.55</v>
      </c>
      <c r="X161" s="6">
        <v>4.54</v>
      </c>
      <c r="Y161" s="6">
        <v>4.53</v>
      </c>
      <c r="Z161" s="6">
        <v>4.53</v>
      </c>
      <c r="AA161" s="6">
        <v>4.51</v>
      </c>
      <c r="AB161" s="6">
        <v>4.49</v>
      </c>
      <c r="AC161" s="6">
        <v>4.4800000000000004</v>
      </c>
      <c r="AD161" s="6">
        <v>4.46</v>
      </c>
      <c r="AE161" s="6">
        <v>4.45</v>
      </c>
      <c r="AF161" s="6">
        <v>4.4400000000000004</v>
      </c>
      <c r="AG161" s="6">
        <v>4.42</v>
      </c>
      <c r="AH161" s="6">
        <v>4.41</v>
      </c>
      <c r="AI161" s="6">
        <v>4.4000000000000004</v>
      </c>
      <c r="AJ161" s="6">
        <v>4.3899999999999997</v>
      </c>
      <c r="AK161" s="6">
        <v>4.38</v>
      </c>
      <c r="AL161" s="6">
        <v>4.37</v>
      </c>
      <c r="AM161" s="6">
        <v>4.3600000000000003</v>
      </c>
      <c r="AN161" s="6">
        <v>4.3499999999999996</v>
      </c>
      <c r="AO161" s="6">
        <v>4.3499999999999996</v>
      </c>
      <c r="AP161" s="6">
        <v>4.34</v>
      </c>
      <c r="AQ161" s="6">
        <v>4.34</v>
      </c>
      <c r="AR161" s="6">
        <v>4.33</v>
      </c>
      <c r="AS161" s="6">
        <v>4.33</v>
      </c>
      <c r="AT161" s="6">
        <v>4.32</v>
      </c>
      <c r="AU161" s="6">
        <v>4.32</v>
      </c>
      <c r="AV161" s="6">
        <v>4.32</v>
      </c>
      <c r="AW161" s="6">
        <v>4.3099999999999996</v>
      </c>
      <c r="AX161" s="6">
        <v>4.3099999999999996</v>
      </c>
      <c r="AY161" s="6">
        <v>4.3099999999999996</v>
      </c>
    </row>
    <row r="162" spans="1:51" x14ac:dyDescent="0.2">
      <c r="A162" s="5">
        <v>42155</v>
      </c>
      <c r="B162" s="6">
        <v>2.87</v>
      </c>
      <c r="C162" s="6">
        <v>2.96</v>
      </c>
      <c r="D162" s="6">
        <v>3.11</v>
      </c>
      <c r="E162" s="6">
        <v>3.28</v>
      </c>
      <c r="F162" s="6">
        <v>3.44</v>
      </c>
      <c r="G162" s="6">
        <v>3.6</v>
      </c>
      <c r="H162" s="6">
        <v>3.74</v>
      </c>
      <c r="I162" s="6">
        <v>3.87</v>
      </c>
      <c r="J162" s="6">
        <v>3.98</v>
      </c>
      <c r="K162" s="6">
        <v>4.09</v>
      </c>
      <c r="L162" s="6">
        <v>4.1900000000000004</v>
      </c>
      <c r="M162" s="6">
        <v>4.2699999999999996</v>
      </c>
      <c r="N162" s="6">
        <v>4.34</v>
      </c>
      <c r="O162" s="6">
        <v>4.4000000000000004</v>
      </c>
      <c r="P162" s="6">
        <v>4.45</v>
      </c>
      <c r="Q162" s="6">
        <v>4.47</v>
      </c>
      <c r="R162" s="6">
        <v>4.49</v>
      </c>
      <c r="S162" s="6">
        <v>4.51</v>
      </c>
      <c r="T162" s="6">
        <v>4.53</v>
      </c>
      <c r="U162" s="6">
        <v>4.54</v>
      </c>
      <c r="V162" s="6">
        <v>4.53</v>
      </c>
      <c r="W162" s="6">
        <v>4.5199999999999996</v>
      </c>
      <c r="X162" s="6">
        <v>4.51</v>
      </c>
      <c r="Y162" s="6">
        <v>4.5</v>
      </c>
      <c r="Z162" s="6">
        <v>4.5</v>
      </c>
      <c r="AA162" s="6">
        <v>4.4800000000000004</v>
      </c>
      <c r="AB162" s="6">
        <v>4.46</v>
      </c>
      <c r="AC162" s="6">
        <v>4.45</v>
      </c>
      <c r="AD162" s="6">
        <v>4.43</v>
      </c>
      <c r="AE162" s="6">
        <v>4.42</v>
      </c>
      <c r="AF162" s="6">
        <v>4.4000000000000004</v>
      </c>
      <c r="AG162" s="6">
        <v>4.3899999999999997</v>
      </c>
      <c r="AH162" s="6">
        <v>4.38</v>
      </c>
      <c r="AI162" s="6">
        <v>4.37</v>
      </c>
      <c r="AJ162" s="6">
        <v>4.3600000000000003</v>
      </c>
      <c r="AK162" s="6">
        <v>4.3499999999999996</v>
      </c>
      <c r="AL162" s="6">
        <v>4.34</v>
      </c>
      <c r="AM162" s="6">
        <v>4.33</v>
      </c>
      <c r="AN162" s="6">
        <v>4.32</v>
      </c>
      <c r="AO162" s="6">
        <v>4.32</v>
      </c>
      <c r="AP162" s="6">
        <v>4.3099999999999996</v>
      </c>
      <c r="AQ162" s="6">
        <v>4.3099999999999996</v>
      </c>
      <c r="AR162" s="6">
        <v>4.3</v>
      </c>
      <c r="AS162" s="6">
        <v>4.3</v>
      </c>
      <c r="AT162" s="6">
        <v>4.3</v>
      </c>
      <c r="AU162" s="6">
        <v>4.29</v>
      </c>
      <c r="AV162" s="6">
        <v>4.29</v>
      </c>
      <c r="AW162" s="6">
        <v>4.28</v>
      </c>
      <c r="AX162" s="6">
        <v>4.28</v>
      </c>
      <c r="AY162" s="6">
        <v>4.28</v>
      </c>
    </row>
    <row r="163" spans="1:51" x14ac:dyDescent="0.2">
      <c r="A163" s="5">
        <v>42185</v>
      </c>
      <c r="B163" s="6">
        <v>2.83</v>
      </c>
      <c r="C163" s="6">
        <v>2.92</v>
      </c>
      <c r="D163" s="6">
        <v>3.07</v>
      </c>
      <c r="E163" s="6">
        <v>3.24</v>
      </c>
      <c r="F163" s="6">
        <v>3.4</v>
      </c>
      <c r="G163" s="6">
        <v>3.56</v>
      </c>
      <c r="H163" s="6">
        <v>3.71</v>
      </c>
      <c r="I163" s="6">
        <v>3.84</v>
      </c>
      <c r="J163" s="6">
        <v>3.95</v>
      </c>
      <c r="K163" s="6">
        <v>4.0599999999999996</v>
      </c>
      <c r="L163" s="6">
        <v>4.1500000000000004</v>
      </c>
      <c r="M163" s="6">
        <v>4.24</v>
      </c>
      <c r="N163" s="6">
        <v>4.3099999999999996</v>
      </c>
      <c r="O163" s="6">
        <v>4.37</v>
      </c>
      <c r="P163" s="6">
        <v>4.42</v>
      </c>
      <c r="Q163" s="6">
        <v>4.4400000000000004</v>
      </c>
      <c r="R163" s="6">
        <v>4.46</v>
      </c>
      <c r="S163" s="6">
        <v>4.4800000000000004</v>
      </c>
      <c r="T163" s="6">
        <v>4.5</v>
      </c>
      <c r="U163" s="6">
        <v>4.51</v>
      </c>
      <c r="V163" s="6">
        <v>4.5</v>
      </c>
      <c r="W163" s="6">
        <v>4.49</v>
      </c>
      <c r="X163" s="6">
        <v>4.4800000000000004</v>
      </c>
      <c r="Y163" s="6">
        <v>4.4800000000000004</v>
      </c>
      <c r="Z163" s="6">
        <v>4.47</v>
      </c>
      <c r="AA163" s="6">
        <v>4.45</v>
      </c>
      <c r="AB163" s="6">
        <v>4.43</v>
      </c>
      <c r="AC163" s="6">
        <v>4.42</v>
      </c>
      <c r="AD163" s="6">
        <v>4.4000000000000004</v>
      </c>
      <c r="AE163" s="6">
        <v>4.3899999999999997</v>
      </c>
      <c r="AF163" s="6">
        <v>4.38</v>
      </c>
      <c r="AG163" s="6">
        <v>4.37</v>
      </c>
      <c r="AH163" s="6">
        <v>4.3600000000000003</v>
      </c>
      <c r="AI163" s="6">
        <v>4.34</v>
      </c>
      <c r="AJ163" s="6">
        <v>4.33</v>
      </c>
      <c r="AK163" s="6">
        <v>4.32</v>
      </c>
      <c r="AL163" s="6">
        <v>4.32</v>
      </c>
      <c r="AM163" s="6">
        <v>4.3099999999999996</v>
      </c>
      <c r="AN163" s="6">
        <v>4.3</v>
      </c>
      <c r="AO163" s="6">
        <v>4.29</v>
      </c>
      <c r="AP163" s="6">
        <v>4.29</v>
      </c>
      <c r="AQ163" s="6">
        <v>4.28</v>
      </c>
      <c r="AR163" s="6">
        <v>4.28</v>
      </c>
      <c r="AS163" s="6">
        <v>4.2699999999999996</v>
      </c>
      <c r="AT163" s="6">
        <v>4.2699999999999996</v>
      </c>
      <c r="AU163" s="6">
        <v>4.2699999999999996</v>
      </c>
      <c r="AV163" s="6">
        <v>4.26</v>
      </c>
      <c r="AW163" s="6">
        <v>4.26</v>
      </c>
      <c r="AX163" s="6">
        <v>4.26</v>
      </c>
      <c r="AY163" s="6">
        <v>4.25</v>
      </c>
    </row>
    <row r="164" spans="1:51" x14ac:dyDescent="0.2">
      <c r="A164" s="5">
        <v>42216</v>
      </c>
      <c r="B164" s="6">
        <v>2.79</v>
      </c>
      <c r="C164" s="6">
        <v>2.87</v>
      </c>
      <c r="D164" s="6">
        <v>3.03</v>
      </c>
      <c r="E164" s="6">
        <v>3.2</v>
      </c>
      <c r="F164" s="6">
        <v>3.37</v>
      </c>
      <c r="G164" s="6">
        <v>3.53</v>
      </c>
      <c r="H164" s="6">
        <v>3.67</v>
      </c>
      <c r="I164" s="6">
        <v>3.8</v>
      </c>
      <c r="J164" s="6">
        <v>3.92</v>
      </c>
      <c r="K164" s="6">
        <v>4.0199999999999996</v>
      </c>
      <c r="L164" s="6">
        <v>4.12</v>
      </c>
      <c r="M164" s="6">
        <v>4.2</v>
      </c>
      <c r="N164" s="6">
        <v>4.2699999999999996</v>
      </c>
      <c r="O164" s="6">
        <v>4.33</v>
      </c>
      <c r="P164" s="6">
        <v>4.3899999999999997</v>
      </c>
      <c r="Q164" s="6">
        <v>4.41</v>
      </c>
      <c r="R164" s="6">
        <v>4.43</v>
      </c>
      <c r="S164" s="6">
        <v>4.45</v>
      </c>
      <c r="T164" s="6">
        <v>4.47</v>
      </c>
      <c r="U164" s="6">
        <v>4.4800000000000004</v>
      </c>
      <c r="V164" s="6">
        <v>4.47</v>
      </c>
      <c r="W164" s="6">
        <v>4.46</v>
      </c>
      <c r="X164" s="6">
        <v>4.45</v>
      </c>
      <c r="Y164" s="6">
        <v>4.45</v>
      </c>
      <c r="Z164" s="6">
        <v>4.4400000000000004</v>
      </c>
      <c r="AA164" s="6">
        <v>4.42</v>
      </c>
      <c r="AB164" s="6">
        <v>4.41</v>
      </c>
      <c r="AC164" s="6">
        <v>4.3899999999999997</v>
      </c>
      <c r="AD164" s="6">
        <v>4.38</v>
      </c>
      <c r="AE164" s="6">
        <v>4.3600000000000003</v>
      </c>
      <c r="AF164" s="6">
        <v>4.3499999999999996</v>
      </c>
      <c r="AG164" s="6">
        <v>4.34</v>
      </c>
      <c r="AH164" s="6">
        <v>4.33</v>
      </c>
      <c r="AI164" s="6">
        <v>4.32</v>
      </c>
      <c r="AJ164" s="6">
        <v>4.3099999999999996</v>
      </c>
      <c r="AK164" s="6">
        <v>4.3</v>
      </c>
      <c r="AL164" s="6">
        <v>4.29</v>
      </c>
      <c r="AM164" s="6">
        <v>4.28</v>
      </c>
      <c r="AN164" s="6">
        <v>4.2699999999999996</v>
      </c>
      <c r="AO164" s="6">
        <v>4.26</v>
      </c>
      <c r="AP164" s="6">
        <v>4.26</v>
      </c>
      <c r="AQ164" s="6">
        <v>4.25</v>
      </c>
      <c r="AR164" s="6">
        <v>4.25</v>
      </c>
      <c r="AS164" s="6">
        <v>4.25</v>
      </c>
      <c r="AT164" s="6">
        <v>4.24</v>
      </c>
      <c r="AU164" s="6">
        <v>4.24</v>
      </c>
      <c r="AV164" s="6">
        <v>4.24</v>
      </c>
      <c r="AW164" s="6">
        <v>4.2300000000000004</v>
      </c>
      <c r="AX164" s="6">
        <v>4.2300000000000004</v>
      </c>
      <c r="AY164" s="6">
        <v>4.2300000000000004</v>
      </c>
    </row>
    <row r="165" spans="1:51" x14ac:dyDescent="0.2">
      <c r="A165" s="5">
        <v>42247</v>
      </c>
      <c r="B165" s="6">
        <v>2.74</v>
      </c>
      <c r="C165" s="6">
        <v>2.83</v>
      </c>
      <c r="D165" s="6">
        <v>2.99</v>
      </c>
      <c r="E165" s="6">
        <v>3.16</v>
      </c>
      <c r="F165" s="6">
        <v>3.33</v>
      </c>
      <c r="G165" s="6">
        <v>3.49</v>
      </c>
      <c r="H165" s="6">
        <v>3.63</v>
      </c>
      <c r="I165" s="6">
        <v>3.77</v>
      </c>
      <c r="J165" s="6">
        <v>3.88</v>
      </c>
      <c r="K165" s="6">
        <v>3.99</v>
      </c>
      <c r="L165" s="6">
        <v>4.09</v>
      </c>
      <c r="M165" s="6">
        <v>4.17</v>
      </c>
      <c r="N165" s="6">
        <v>4.24</v>
      </c>
      <c r="O165" s="6">
        <v>4.3</v>
      </c>
      <c r="P165" s="6">
        <v>4.3600000000000003</v>
      </c>
      <c r="Q165" s="6">
        <v>4.38</v>
      </c>
      <c r="R165" s="6">
        <v>4.4000000000000004</v>
      </c>
      <c r="S165" s="6">
        <v>4.42</v>
      </c>
      <c r="T165" s="6">
        <v>4.4400000000000004</v>
      </c>
      <c r="U165" s="6">
        <v>4.45</v>
      </c>
      <c r="V165" s="6">
        <v>4.4400000000000004</v>
      </c>
      <c r="W165" s="6">
        <v>4.43</v>
      </c>
      <c r="X165" s="6">
        <v>4.43</v>
      </c>
      <c r="Y165" s="6">
        <v>4.42</v>
      </c>
      <c r="Z165" s="6">
        <v>4.41</v>
      </c>
      <c r="AA165" s="6">
        <v>4.3899999999999997</v>
      </c>
      <c r="AB165" s="6">
        <v>4.38</v>
      </c>
      <c r="AC165" s="6">
        <v>4.3600000000000003</v>
      </c>
      <c r="AD165" s="6">
        <v>4.3499999999999996</v>
      </c>
      <c r="AE165" s="6">
        <v>4.33</v>
      </c>
      <c r="AF165" s="6">
        <v>4.32</v>
      </c>
      <c r="AG165" s="6">
        <v>4.3099999999999996</v>
      </c>
      <c r="AH165" s="6">
        <v>4.3</v>
      </c>
      <c r="AI165" s="6">
        <v>4.29</v>
      </c>
      <c r="AJ165" s="6">
        <v>4.28</v>
      </c>
      <c r="AK165" s="6">
        <v>4.2699999999999996</v>
      </c>
      <c r="AL165" s="6">
        <v>4.26</v>
      </c>
      <c r="AM165" s="6">
        <v>4.25</v>
      </c>
      <c r="AN165" s="6">
        <v>4.24</v>
      </c>
      <c r="AO165" s="6">
        <v>4.24</v>
      </c>
      <c r="AP165" s="6">
        <v>4.2300000000000004</v>
      </c>
      <c r="AQ165" s="6">
        <v>4.2300000000000004</v>
      </c>
      <c r="AR165" s="6">
        <v>4.22</v>
      </c>
      <c r="AS165" s="6">
        <v>4.22</v>
      </c>
      <c r="AT165" s="6">
        <v>4.22</v>
      </c>
      <c r="AU165" s="6">
        <v>4.21</v>
      </c>
      <c r="AV165" s="6">
        <v>4.21</v>
      </c>
      <c r="AW165" s="6">
        <v>4.21</v>
      </c>
      <c r="AX165" s="6">
        <v>4.2</v>
      </c>
      <c r="AY165" s="6">
        <v>4.2</v>
      </c>
    </row>
    <row r="166" spans="1:51" x14ac:dyDescent="0.2">
      <c r="A166" s="5">
        <v>42277</v>
      </c>
      <c r="B166" s="6">
        <v>2.7</v>
      </c>
      <c r="C166" s="6">
        <v>2.79</v>
      </c>
      <c r="D166" s="6">
        <v>2.95</v>
      </c>
      <c r="E166" s="6">
        <v>3.12</v>
      </c>
      <c r="F166" s="6">
        <v>3.29</v>
      </c>
      <c r="G166" s="6">
        <v>3.45</v>
      </c>
      <c r="H166" s="6">
        <v>3.6</v>
      </c>
      <c r="I166" s="6">
        <v>3.73</v>
      </c>
      <c r="J166" s="6">
        <v>3.85</v>
      </c>
      <c r="K166" s="6">
        <v>3.96</v>
      </c>
      <c r="L166" s="6">
        <v>4.0599999999999996</v>
      </c>
      <c r="M166" s="6">
        <v>4.1399999999999997</v>
      </c>
      <c r="N166" s="6">
        <v>4.21</v>
      </c>
      <c r="O166" s="6">
        <v>4.2699999999999996</v>
      </c>
      <c r="P166" s="6">
        <v>4.33</v>
      </c>
      <c r="Q166" s="6">
        <v>4.3499999999999996</v>
      </c>
      <c r="R166" s="6">
        <v>4.37</v>
      </c>
      <c r="S166" s="6">
        <v>4.3899999999999997</v>
      </c>
      <c r="T166" s="6">
        <v>4.41</v>
      </c>
      <c r="U166" s="6">
        <v>4.42</v>
      </c>
      <c r="V166" s="6">
        <v>4.41</v>
      </c>
      <c r="W166" s="6">
        <v>4.4000000000000004</v>
      </c>
      <c r="X166" s="6">
        <v>4.4000000000000004</v>
      </c>
      <c r="Y166" s="6">
        <v>4.3899999999999997</v>
      </c>
      <c r="Z166" s="6">
        <v>4.38</v>
      </c>
      <c r="AA166" s="6">
        <v>4.3600000000000003</v>
      </c>
      <c r="AB166" s="6">
        <v>4.3499999999999996</v>
      </c>
      <c r="AC166" s="6">
        <v>4.33</v>
      </c>
      <c r="AD166" s="6">
        <v>4.32</v>
      </c>
      <c r="AE166" s="6">
        <v>4.3</v>
      </c>
      <c r="AF166" s="6">
        <v>4.29</v>
      </c>
      <c r="AG166" s="6">
        <v>4.28</v>
      </c>
      <c r="AH166" s="6">
        <v>4.2699999999999996</v>
      </c>
      <c r="AI166" s="6">
        <v>4.26</v>
      </c>
      <c r="AJ166" s="6">
        <v>4.25</v>
      </c>
      <c r="AK166" s="6">
        <v>4.24</v>
      </c>
      <c r="AL166" s="6">
        <v>4.2300000000000004</v>
      </c>
      <c r="AM166" s="6">
        <v>4.22</v>
      </c>
      <c r="AN166" s="6">
        <v>4.21</v>
      </c>
      <c r="AO166" s="6">
        <v>4.21</v>
      </c>
      <c r="AP166" s="6">
        <v>4.2</v>
      </c>
      <c r="AQ166" s="6">
        <v>4.2</v>
      </c>
      <c r="AR166" s="6">
        <v>4.1900000000000004</v>
      </c>
      <c r="AS166" s="6">
        <v>4.1900000000000004</v>
      </c>
      <c r="AT166" s="6">
        <v>4.1900000000000004</v>
      </c>
      <c r="AU166" s="6">
        <v>4.18</v>
      </c>
      <c r="AV166" s="6">
        <v>4.18</v>
      </c>
      <c r="AW166" s="6">
        <v>4.18</v>
      </c>
      <c r="AX166" s="6">
        <v>4.17</v>
      </c>
      <c r="AY166" s="6">
        <v>4.17</v>
      </c>
    </row>
    <row r="167" spans="1:51" x14ac:dyDescent="0.2">
      <c r="A167" s="5">
        <v>42308</v>
      </c>
      <c r="B167" s="6">
        <v>2.66</v>
      </c>
      <c r="C167" s="6">
        <v>2.75</v>
      </c>
      <c r="D167" s="6">
        <v>2.9</v>
      </c>
      <c r="E167" s="6">
        <v>3.08</v>
      </c>
      <c r="F167" s="6">
        <v>3.25</v>
      </c>
      <c r="G167" s="6">
        <v>3.41</v>
      </c>
      <c r="H167" s="6">
        <v>3.56</v>
      </c>
      <c r="I167" s="6">
        <v>3.7</v>
      </c>
      <c r="J167" s="6">
        <v>3.81</v>
      </c>
      <c r="K167" s="6">
        <v>3.92</v>
      </c>
      <c r="L167" s="6">
        <v>4.0199999999999996</v>
      </c>
      <c r="M167" s="6">
        <v>4.1100000000000003</v>
      </c>
      <c r="N167" s="6">
        <v>4.18</v>
      </c>
      <c r="O167" s="6">
        <v>4.24</v>
      </c>
      <c r="P167" s="6">
        <v>4.29</v>
      </c>
      <c r="Q167" s="6">
        <v>4.32</v>
      </c>
      <c r="R167" s="6">
        <v>4.34</v>
      </c>
      <c r="S167" s="6">
        <v>4.3600000000000003</v>
      </c>
      <c r="T167" s="6">
        <v>4.38</v>
      </c>
      <c r="U167" s="6">
        <v>4.3899999999999997</v>
      </c>
      <c r="V167" s="6">
        <v>4.38</v>
      </c>
      <c r="W167" s="6">
        <v>4.37</v>
      </c>
      <c r="X167" s="6">
        <v>4.37</v>
      </c>
      <c r="Y167" s="6">
        <v>4.3600000000000003</v>
      </c>
      <c r="Z167" s="6">
        <v>4.3499999999999996</v>
      </c>
      <c r="AA167" s="6">
        <v>4.33</v>
      </c>
      <c r="AB167" s="6">
        <v>4.32</v>
      </c>
      <c r="AC167" s="6">
        <v>4.3</v>
      </c>
      <c r="AD167" s="6">
        <v>4.29</v>
      </c>
      <c r="AE167" s="6">
        <v>4.28</v>
      </c>
      <c r="AF167" s="6">
        <v>4.26</v>
      </c>
      <c r="AG167" s="6">
        <v>4.25</v>
      </c>
      <c r="AH167" s="6">
        <v>4.24</v>
      </c>
      <c r="AI167" s="6">
        <v>4.2300000000000004</v>
      </c>
      <c r="AJ167" s="6">
        <v>4.22</v>
      </c>
      <c r="AK167" s="6">
        <v>4.21</v>
      </c>
      <c r="AL167" s="6">
        <v>4.2</v>
      </c>
      <c r="AM167" s="6">
        <v>4.1900000000000004</v>
      </c>
      <c r="AN167" s="6">
        <v>4.1900000000000004</v>
      </c>
      <c r="AO167" s="6">
        <v>4.18</v>
      </c>
      <c r="AP167" s="6">
        <v>4.17</v>
      </c>
      <c r="AQ167" s="6">
        <v>4.17</v>
      </c>
      <c r="AR167" s="6">
        <v>4.17</v>
      </c>
      <c r="AS167" s="6">
        <v>4.16</v>
      </c>
      <c r="AT167" s="6">
        <v>4.16</v>
      </c>
      <c r="AU167" s="6">
        <v>4.16</v>
      </c>
      <c r="AV167" s="6">
        <v>4.1500000000000004</v>
      </c>
      <c r="AW167" s="6">
        <v>4.1500000000000004</v>
      </c>
      <c r="AX167" s="6">
        <v>4.1500000000000004</v>
      </c>
      <c r="AY167" s="6">
        <v>4.1399999999999997</v>
      </c>
    </row>
    <row r="168" spans="1:51" x14ac:dyDescent="0.2">
      <c r="A168" s="5">
        <v>42338</v>
      </c>
      <c r="B168" s="6">
        <v>2.61</v>
      </c>
      <c r="C168" s="6">
        <v>2.7</v>
      </c>
      <c r="D168" s="6">
        <v>2.86</v>
      </c>
      <c r="E168" s="6">
        <v>3.04</v>
      </c>
      <c r="F168" s="6">
        <v>3.21</v>
      </c>
      <c r="G168" s="6">
        <v>3.37</v>
      </c>
      <c r="H168" s="6">
        <v>3.52</v>
      </c>
      <c r="I168" s="6">
        <v>3.66</v>
      </c>
      <c r="J168" s="6">
        <v>3.78</v>
      </c>
      <c r="K168" s="6">
        <v>3.89</v>
      </c>
      <c r="L168" s="6">
        <v>3.99</v>
      </c>
      <c r="M168" s="6">
        <v>4.07</v>
      </c>
      <c r="N168" s="6">
        <v>4.1399999999999997</v>
      </c>
      <c r="O168" s="6">
        <v>4.21</v>
      </c>
      <c r="P168" s="6">
        <v>4.26</v>
      </c>
      <c r="Q168" s="6">
        <v>4.28</v>
      </c>
      <c r="R168" s="6">
        <v>4.3099999999999996</v>
      </c>
      <c r="S168" s="6">
        <v>4.33</v>
      </c>
      <c r="T168" s="6">
        <v>4.34</v>
      </c>
      <c r="U168" s="6">
        <v>4.3600000000000003</v>
      </c>
      <c r="V168" s="6">
        <v>4.3499999999999996</v>
      </c>
      <c r="W168" s="6">
        <v>4.34</v>
      </c>
      <c r="X168" s="6">
        <v>4.33</v>
      </c>
      <c r="Y168" s="6">
        <v>4.33</v>
      </c>
      <c r="Z168" s="6">
        <v>4.32</v>
      </c>
      <c r="AA168" s="6">
        <v>4.3</v>
      </c>
      <c r="AB168" s="6">
        <v>4.28</v>
      </c>
      <c r="AC168" s="6">
        <v>4.2699999999999996</v>
      </c>
      <c r="AD168" s="6">
        <v>4.26</v>
      </c>
      <c r="AE168" s="6">
        <v>4.24</v>
      </c>
      <c r="AF168" s="6">
        <v>4.2300000000000004</v>
      </c>
      <c r="AG168" s="6">
        <v>4.22</v>
      </c>
      <c r="AH168" s="6">
        <v>4.21</v>
      </c>
      <c r="AI168" s="6">
        <v>4.2</v>
      </c>
      <c r="AJ168" s="6">
        <v>4.1900000000000004</v>
      </c>
      <c r="AK168" s="6">
        <v>4.18</v>
      </c>
      <c r="AL168" s="6">
        <v>4.17</v>
      </c>
      <c r="AM168" s="6">
        <v>4.16</v>
      </c>
      <c r="AN168" s="6">
        <v>4.1500000000000004</v>
      </c>
      <c r="AO168" s="6">
        <v>4.1500000000000004</v>
      </c>
      <c r="AP168" s="6">
        <v>4.1399999999999997</v>
      </c>
      <c r="AQ168" s="6">
        <v>4.1399999999999997</v>
      </c>
      <c r="AR168" s="6">
        <v>4.13</v>
      </c>
      <c r="AS168" s="6">
        <v>4.13</v>
      </c>
      <c r="AT168" s="6">
        <v>4.13</v>
      </c>
      <c r="AU168" s="6">
        <v>4.12</v>
      </c>
      <c r="AV168" s="6">
        <v>4.12</v>
      </c>
      <c r="AW168" s="6">
        <v>4.12</v>
      </c>
      <c r="AX168" s="6">
        <v>4.1100000000000003</v>
      </c>
      <c r="AY168" s="6">
        <v>4.1100000000000003</v>
      </c>
    </row>
    <row r="169" spans="1:51" x14ac:dyDescent="0.2">
      <c r="A169" s="5">
        <v>42369</v>
      </c>
      <c r="B169" s="6">
        <v>2.56</v>
      </c>
      <c r="C169" s="6">
        <v>2.66</v>
      </c>
      <c r="D169" s="6">
        <v>2.81</v>
      </c>
      <c r="E169" s="6">
        <v>2.99</v>
      </c>
      <c r="F169" s="6">
        <v>3.17</v>
      </c>
      <c r="G169" s="6">
        <v>3.33</v>
      </c>
      <c r="H169" s="6">
        <v>3.48</v>
      </c>
      <c r="I169" s="6">
        <v>3.62</v>
      </c>
      <c r="J169" s="6">
        <v>3.74</v>
      </c>
      <c r="K169" s="6">
        <v>3.85</v>
      </c>
      <c r="L169" s="6">
        <v>3.95</v>
      </c>
      <c r="M169" s="6">
        <v>4.04</v>
      </c>
      <c r="N169" s="6">
        <v>4.1100000000000003</v>
      </c>
      <c r="O169" s="6">
        <v>4.17</v>
      </c>
      <c r="P169" s="6">
        <v>4.2300000000000004</v>
      </c>
      <c r="Q169" s="6">
        <v>4.25</v>
      </c>
      <c r="R169" s="6">
        <v>4.2699999999999996</v>
      </c>
      <c r="S169" s="6">
        <v>4.29</v>
      </c>
      <c r="T169" s="6">
        <v>4.3099999999999996</v>
      </c>
      <c r="U169" s="6">
        <v>4.33</v>
      </c>
      <c r="V169" s="6">
        <v>4.32</v>
      </c>
      <c r="W169" s="6">
        <v>4.3099999999999996</v>
      </c>
      <c r="X169" s="6">
        <v>4.3</v>
      </c>
      <c r="Y169" s="6">
        <v>4.29</v>
      </c>
      <c r="Z169" s="6">
        <v>4.29</v>
      </c>
      <c r="AA169" s="6">
        <v>4.2699999999999996</v>
      </c>
      <c r="AB169" s="6">
        <v>4.25</v>
      </c>
      <c r="AC169" s="6">
        <v>4.24</v>
      </c>
      <c r="AD169" s="6">
        <v>4.22</v>
      </c>
      <c r="AE169" s="6">
        <v>4.21</v>
      </c>
      <c r="AF169" s="6">
        <v>4.2</v>
      </c>
      <c r="AG169" s="6">
        <v>4.1900000000000004</v>
      </c>
      <c r="AH169" s="6">
        <v>4.18</v>
      </c>
      <c r="AI169" s="6">
        <v>4.17</v>
      </c>
      <c r="AJ169" s="6">
        <v>4.16</v>
      </c>
      <c r="AK169" s="6">
        <v>4.1500000000000004</v>
      </c>
      <c r="AL169" s="6">
        <v>4.1399999999999997</v>
      </c>
      <c r="AM169" s="6">
        <v>4.13</v>
      </c>
      <c r="AN169" s="6">
        <v>4.12</v>
      </c>
      <c r="AO169" s="6">
        <v>4.12</v>
      </c>
      <c r="AP169" s="6">
        <v>4.1100000000000003</v>
      </c>
      <c r="AQ169" s="6">
        <v>4.1100000000000003</v>
      </c>
      <c r="AR169" s="6">
        <v>4.0999999999999996</v>
      </c>
      <c r="AS169" s="6">
        <v>4.0999999999999996</v>
      </c>
      <c r="AT169" s="6">
        <v>4.0999999999999996</v>
      </c>
      <c r="AU169" s="6">
        <v>4.09</v>
      </c>
      <c r="AV169" s="6">
        <v>4.09</v>
      </c>
      <c r="AW169" s="6">
        <v>4.09</v>
      </c>
      <c r="AX169" s="6">
        <v>4.08</v>
      </c>
      <c r="AY169" s="6">
        <v>4.08</v>
      </c>
    </row>
    <row r="170" spans="1:51" x14ac:dyDescent="0.2">
      <c r="A170" s="5">
        <v>42400</v>
      </c>
      <c r="B170" s="6">
        <v>2.5099999999999998</v>
      </c>
      <c r="C170" s="6">
        <v>2.61</v>
      </c>
      <c r="D170" s="6">
        <v>2.77</v>
      </c>
      <c r="E170" s="6">
        <v>2.95</v>
      </c>
      <c r="F170" s="6">
        <v>3.12</v>
      </c>
      <c r="G170" s="6">
        <v>3.29</v>
      </c>
      <c r="H170" s="6">
        <v>3.44</v>
      </c>
      <c r="I170" s="6">
        <v>3.58</v>
      </c>
      <c r="J170" s="6">
        <v>3.7</v>
      </c>
      <c r="K170" s="6">
        <v>3.81</v>
      </c>
      <c r="L170" s="6">
        <v>3.91</v>
      </c>
      <c r="M170" s="6">
        <v>4</v>
      </c>
      <c r="N170" s="6">
        <v>4.07</v>
      </c>
      <c r="O170" s="6">
        <v>4.13</v>
      </c>
      <c r="P170" s="6">
        <v>4.1900000000000004</v>
      </c>
      <c r="Q170" s="6">
        <v>4.21</v>
      </c>
      <c r="R170" s="6">
        <v>4.2300000000000004</v>
      </c>
      <c r="S170" s="6">
        <v>4.25</v>
      </c>
      <c r="T170" s="6">
        <v>4.2699999999999996</v>
      </c>
      <c r="U170" s="6">
        <v>4.29</v>
      </c>
      <c r="V170" s="6">
        <v>4.28</v>
      </c>
      <c r="W170" s="6">
        <v>4.2699999999999996</v>
      </c>
      <c r="X170" s="6">
        <v>4.26</v>
      </c>
      <c r="Y170" s="6">
        <v>4.25</v>
      </c>
      <c r="Z170" s="6">
        <v>4.25</v>
      </c>
      <c r="AA170" s="6">
        <v>4.2300000000000004</v>
      </c>
      <c r="AB170" s="6">
        <v>4.21</v>
      </c>
      <c r="AC170" s="6">
        <v>4.2</v>
      </c>
      <c r="AD170" s="6">
        <v>4.18</v>
      </c>
      <c r="AE170" s="6">
        <v>4.17</v>
      </c>
      <c r="AF170" s="6">
        <v>4.16</v>
      </c>
      <c r="AG170" s="6">
        <v>4.1500000000000004</v>
      </c>
      <c r="AH170" s="6">
        <v>4.1399999999999997</v>
      </c>
      <c r="AI170" s="6">
        <v>4.13</v>
      </c>
      <c r="AJ170" s="6">
        <v>4.12</v>
      </c>
      <c r="AK170" s="6">
        <v>4.1100000000000003</v>
      </c>
      <c r="AL170" s="6">
        <v>4.0999999999999996</v>
      </c>
      <c r="AM170" s="6">
        <v>4.09</v>
      </c>
      <c r="AN170" s="6">
        <v>4.09</v>
      </c>
      <c r="AO170" s="6">
        <v>4.08</v>
      </c>
      <c r="AP170" s="6">
        <v>4.07</v>
      </c>
      <c r="AQ170" s="6">
        <v>4.07</v>
      </c>
      <c r="AR170" s="6">
        <v>4.07</v>
      </c>
      <c r="AS170" s="6">
        <v>4.0599999999999996</v>
      </c>
      <c r="AT170" s="6">
        <v>4.0599999999999996</v>
      </c>
      <c r="AU170" s="6">
        <v>4.0599999999999996</v>
      </c>
      <c r="AV170" s="6">
        <v>4.05</v>
      </c>
      <c r="AW170" s="6">
        <v>4.05</v>
      </c>
      <c r="AX170" s="6">
        <v>4.05</v>
      </c>
      <c r="AY170" s="6">
        <v>4.04</v>
      </c>
    </row>
    <row r="171" spans="1:51" x14ac:dyDescent="0.2">
      <c r="A171" s="5">
        <v>42429</v>
      </c>
      <c r="B171" s="6">
        <v>2.46</v>
      </c>
      <c r="C171" s="6">
        <v>2.56</v>
      </c>
      <c r="D171" s="6">
        <v>2.72</v>
      </c>
      <c r="E171" s="6">
        <v>2.9</v>
      </c>
      <c r="F171" s="6">
        <v>3.08</v>
      </c>
      <c r="G171" s="6">
        <v>3.24</v>
      </c>
      <c r="H171" s="6">
        <v>3.39</v>
      </c>
      <c r="I171" s="6">
        <v>3.53</v>
      </c>
      <c r="J171" s="6">
        <v>3.65</v>
      </c>
      <c r="K171" s="6">
        <v>3.76</v>
      </c>
      <c r="L171" s="6">
        <v>3.87</v>
      </c>
      <c r="M171" s="6">
        <v>3.95</v>
      </c>
      <c r="N171" s="6">
        <v>4.03</v>
      </c>
      <c r="O171" s="6">
        <v>4.09</v>
      </c>
      <c r="P171" s="6">
        <v>4.1399999999999997</v>
      </c>
      <c r="Q171" s="6">
        <v>4.17</v>
      </c>
      <c r="R171" s="6">
        <v>4.1900000000000004</v>
      </c>
      <c r="S171" s="6">
        <v>4.21</v>
      </c>
      <c r="T171" s="6">
        <v>4.2300000000000004</v>
      </c>
      <c r="U171" s="6">
        <v>4.24</v>
      </c>
      <c r="V171" s="6">
        <v>4.2300000000000004</v>
      </c>
      <c r="W171" s="6">
        <v>4.2300000000000004</v>
      </c>
      <c r="X171" s="6">
        <v>4.22</v>
      </c>
      <c r="Y171" s="6">
        <v>4.21</v>
      </c>
      <c r="Z171" s="6">
        <v>4.2</v>
      </c>
      <c r="AA171" s="6">
        <v>4.1900000000000004</v>
      </c>
      <c r="AB171" s="6">
        <v>4.17</v>
      </c>
      <c r="AC171" s="6">
        <v>4.16</v>
      </c>
      <c r="AD171" s="6">
        <v>4.1399999999999997</v>
      </c>
      <c r="AE171" s="6">
        <v>4.13</v>
      </c>
      <c r="AF171" s="6">
        <v>4.12</v>
      </c>
      <c r="AG171" s="6">
        <v>4.1100000000000003</v>
      </c>
      <c r="AH171" s="6">
        <v>4.0999999999999996</v>
      </c>
      <c r="AI171" s="6">
        <v>4.09</v>
      </c>
      <c r="AJ171" s="6">
        <v>4.08</v>
      </c>
      <c r="AK171" s="6">
        <v>4.07</v>
      </c>
      <c r="AL171" s="6">
        <v>4.0599999999999996</v>
      </c>
      <c r="AM171" s="6">
        <v>4.05</v>
      </c>
      <c r="AN171" s="6">
        <v>4.04</v>
      </c>
      <c r="AO171" s="6">
        <v>4.04</v>
      </c>
      <c r="AP171" s="6">
        <v>4.03</v>
      </c>
      <c r="AQ171" s="6">
        <v>4.03</v>
      </c>
      <c r="AR171" s="6">
        <v>4.03</v>
      </c>
      <c r="AS171" s="6">
        <v>4.0199999999999996</v>
      </c>
      <c r="AT171" s="6">
        <v>4.0199999999999996</v>
      </c>
      <c r="AU171" s="6">
        <v>4.0199999999999996</v>
      </c>
      <c r="AV171" s="6">
        <v>4.01</v>
      </c>
      <c r="AW171" s="6">
        <v>4.01</v>
      </c>
      <c r="AX171" s="6">
        <v>4.01</v>
      </c>
      <c r="AY171" s="6">
        <v>4</v>
      </c>
    </row>
    <row r="172" spans="1:51" x14ac:dyDescent="0.2">
      <c r="A172" s="5">
        <v>42460</v>
      </c>
      <c r="B172" s="6">
        <v>2.41</v>
      </c>
      <c r="C172" s="6">
        <v>2.5099999999999998</v>
      </c>
      <c r="D172" s="6">
        <v>2.67</v>
      </c>
      <c r="E172" s="6">
        <v>2.85</v>
      </c>
      <c r="F172" s="6">
        <v>3.02</v>
      </c>
      <c r="G172" s="6">
        <v>3.19</v>
      </c>
      <c r="H172" s="6">
        <v>3.34</v>
      </c>
      <c r="I172" s="6">
        <v>3.48</v>
      </c>
      <c r="J172" s="6">
        <v>3.6</v>
      </c>
      <c r="K172" s="6">
        <v>3.71</v>
      </c>
      <c r="L172" s="6">
        <v>3.82</v>
      </c>
      <c r="M172" s="6">
        <v>3.9</v>
      </c>
      <c r="N172" s="6">
        <v>3.98</v>
      </c>
      <c r="O172" s="6">
        <v>4.04</v>
      </c>
      <c r="P172" s="6">
        <v>4.09</v>
      </c>
      <c r="Q172" s="6">
        <v>4.12</v>
      </c>
      <c r="R172" s="6">
        <v>4.1399999999999997</v>
      </c>
      <c r="S172" s="6">
        <v>4.16</v>
      </c>
      <c r="T172" s="6">
        <v>4.18</v>
      </c>
      <c r="U172" s="6">
        <v>4.2</v>
      </c>
      <c r="V172" s="6">
        <v>4.1900000000000004</v>
      </c>
      <c r="W172" s="6">
        <v>4.18</v>
      </c>
      <c r="X172" s="6">
        <v>4.17</v>
      </c>
      <c r="Y172" s="6">
        <v>4.16</v>
      </c>
      <c r="Z172" s="6">
        <v>4.16</v>
      </c>
      <c r="AA172" s="6">
        <v>4.1399999999999997</v>
      </c>
      <c r="AB172" s="6">
        <v>4.12</v>
      </c>
      <c r="AC172" s="6">
        <v>4.1100000000000003</v>
      </c>
      <c r="AD172" s="6">
        <v>4.09</v>
      </c>
      <c r="AE172" s="6">
        <v>4.08</v>
      </c>
      <c r="AF172" s="6">
        <v>4.07</v>
      </c>
      <c r="AG172" s="6">
        <v>4.0599999999999996</v>
      </c>
      <c r="AH172" s="6">
        <v>4.05</v>
      </c>
      <c r="AI172" s="6">
        <v>4.04</v>
      </c>
      <c r="AJ172" s="6">
        <v>4.03</v>
      </c>
      <c r="AK172" s="6">
        <v>4.0199999999999996</v>
      </c>
      <c r="AL172" s="6">
        <v>4.01</v>
      </c>
      <c r="AM172" s="6">
        <v>4.01</v>
      </c>
      <c r="AN172" s="6">
        <v>4</v>
      </c>
      <c r="AO172" s="6">
        <v>3.99</v>
      </c>
      <c r="AP172" s="6">
        <v>3.99</v>
      </c>
      <c r="AQ172" s="6">
        <v>3.98</v>
      </c>
      <c r="AR172" s="6">
        <v>3.98</v>
      </c>
      <c r="AS172" s="6">
        <v>3.98</v>
      </c>
      <c r="AT172" s="6">
        <v>3.97</v>
      </c>
      <c r="AU172" s="6">
        <v>3.97</v>
      </c>
      <c r="AV172" s="6">
        <v>3.97</v>
      </c>
      <c r="AW172" s="6">
        <v>3.96</v>
      </c>
      <c r="AX172" s="6">
        <v>3.96</v>
      </c>
      <c r="AY172" s="6">
        <v>3.96</v>
      </c>
    </row>
    <row r="173" spans="1:51" x14ac:dyDescent="0.2">
      <c r="A173" s="5">
        <v>42490</v>
      </c>
      <c r="B173" s="6">
        <v>2.35</v>
      </c>
      <c r="C173" s="6">
        <v>2.4500000000000002</v>
      </c>
      <c r="D173" s="6">
        <v>2.62</v>
      </c>
      <c r="E173" s="6">
        <v>2.8</v>
      </c>
      <c r="F173" s="6">
        <v>2.97</v>
      </c>
      <c r="G173" s="6">
        <v>3.14</v>
      </c>
      <c r="H173" s="6">
        <v>3.29</v>
      </c>
      <c r="I173" s="6">
        <v>3.43</v>
      </c>
      <c r="J173" s="6">
        <v>3.55</v>
      </c>
      <c r="K173" s="6">
        <v>3.67</v>
      </c>
      <c r="L173" s="6">
        <v>3.77</v>
      </c>
      <c r="M173" s="6">
        <v>3.86</v>
      </c>
      <c r="N173" s="6">
        <v>3.93</v>
      </c>
      <c r="O173" s="6">
        <v>3.99</v>
      </c>
      <c r="P173" s="6">
        <v>4.05</v>
      </c>
      <c r="Q173" s="6">
        <v>4.07</v>
      </c>
      <c r="R173" s="6">
        <v>4.0999999999999996</v>
      </c>
      <c r="S173" s="6">
        <v>4.12</v>
      </c>
      <c r="T173" s="6">
        <v>4.13</v>
      </c>
      <c r="U173" s="6">
        <v>4.1500000000000004</v>
      </c>
      <c r="V173" s="6">
        <v>4.1399999999999997</v>
      </c>
      <c r="W173" s="6">
        <v>4.13</v>
      </c>
      <c r="X173" s="6">
        <v>4.13</v>
      </c>
      <c r="Y173" s="6">
        <v>4.12</v>
      </c>
      <c r="Z173" s="6">
        <v>4.1100000000000003</v>
      </c>
      <c r="AA173" s="6">
        <v>4.0999999999999996</v>
      </c>
      <c r="AB173" s="6">
        <v>4.08</v>
      </c>
      <c r="AC173" s="6">
        <v>4.0599999999999996</v>
      </c>
      <c r="AD173" s="6">
        <v>4.05</v>
      </c>
      <c r="AE173" s="6">
        <v>4.04</v>
      </c>
      <c r="AF173" s="6">
        <v>4.03</v>
      </c>
      <c r="AG173" s="6">
        <v>4.0199999999999996</v>
      </c>
      <c r="AH173" s="6">
        <v>4.01</v>
      </c>
      <c r="AI173" s="6">
        <v>4</v>
      </c>
      <c r="AJ173" s="6">
        <v>3.99</v>
      </c>
      <c r="AK173" s="6">
        <v>3.98</v>
      </c>
      <c r="AL173" s="6">
        <v>3.97</v>
      </c>
      <c r="AM173" s="6">
        <v>3.96</v>
      </c>
      <c r="AN173" s="6">
        <v>3.96</v>
      </c>
      <c r="AO173" s="6">
        <v>3.95</v>
      </c>
      <c r="AP173" s="6">
        <v>3.94</v>
      </c>
      <c r="AQ173" s="6">
        <v>3.94</v>
      </c>
      <c r="AR173" s="6">
        <v>3.94</v>
      </c>
      <c r="AS173" s="6">
        <v>3.93</v>
      </c>
      <c r="AT173" s="6">
        <v>3.93</v>
      </c>
      <c r="AU173" s="6">
        <v>3.93</v>
      </c>
      <c r="AV173" s="6">
        <v>3.92</v>
      </c>
      <c r="AW173" s="6">
        <v>3.92</v>
      </c>
      <c r="AX173" s="6">
        <v>3.92</v>
      </c>
      <c r="AY173" s="6">
        <v>3.92</v>
      </c>
    </row>
    <row r="174" spans="1:51" x14ac:dyDescent="0.2">
      <c r="A174" s="5">
        <v>42521</v>
      </c>
      <c r="B174" s="6">
        <v>2.29</v>
      </c>
      <c r="C174" s="6">
        <v>2.4</v>
      </c>
      <c r="D174" s="6">
        <v>2.56</v>
      </c>
      <c r="E174" s="6">
        <v>2.74</v>
      </c>
      <c r="F174" s="6">
        <v>2.92</v>
      </c>
      <c r="G174" s="6">
        <v>3.09</v>
      </c>
      <c r="H174" s="6">
        <v>3.24</v>
      </c>
      <c r="I174" s="6">
        <v>3.38</v>
      </c>
      <c r="J174" s="6">
        <v>3.5</v>
      </c>
      <c r="K174" s="6">
        <v>3.62</v>
      </c>
      <c r="L174" s="6">
        <v>3.72</v>
      </c>
      <c r="M174" s="6">
        <v>3.81</v>
      </c>
      <c r="N174" s="6">
        <v>3.88</v>
      </c>
      <c r="O174" s="6">
        <v>3.94</v>
      </c>
      <c r="P174" s="6">
        <v>4</v>
      </c>
      <c r="Q174" s="6">
        <v>4.03</v>
      </c>
      <c r="R174" s="6">
        <v>4.05</v>
      </c>
      <c r="S174" s="6">
        <v>4.07</v>
      </c>
      <c r="T174" s="6">
        <v>4.09</v>
      </c>
      <c r="U174" s="6">
        <v>4.0999999999999996</v>
      </c>
      <c r="V174" s="6">
        <v>4.0999999999999996</v>
      </c>
      <c r="W174" s="6">
        <v>4.09</v>
      </c>
      <c r="X174" s="6">
        <v>4.08</v>
      </c>
      <c r="Y174" s="6">
        <v>4.07</v>
      </c>
      <c r="Z174" s="6">
        <v>4.07</v>
      </c>
      <c r="AA174" s="6">
        <v>4.05</v>
      </c>
      <c r="AB174" s="6">
        <v>4.03</v>
      </c>
      <c r="AC174" s="6">
        <v>4.0199999999999996</v>
      </c>
      <c r="AD174" s="6">
        <v>4.01</v>
      </c>
      <c r="AE174" s="6">
        <v>3.99</v>
      </c>
      <c r="AF174" s="6">
        <v>3.98</v>
      </c>
      <c r="AG174" s="6">
        <v>3.97</v>
      </c>
      <c r="AH174" s="6">
        <v>3.96</v>
      </c>
      <c r="AI174" s="6">
        <v>3.95</v>
      </c>
      <c r="AJ174" s="6">
        <v>3.94</v>
      </c>
      <c r="AK174" s="6">
        <v>3.93</v>
      </c>
      <c r="AL174" s="6">
        <v>3.93</v>
      </c>
      <c r="AM174" s="6">
        <v>3.92</v>
      </c>
      <c r="AN174" s="6">
        <v>3.91</v>
      </c>
      <c r="AO174" s="6">
        <v>3.9</v>
      </c>
      <c r="AP174" s="6">
        <v>3.9</v>
      </c>
      <c r="AQ174" s="6">
        <v>3.9</v>
      </c>
      <c r="AR174" s="6">
        <v>3.89</v>
      </c>
      <c r="AS174" s="6">
        <v>3.89</v>
      </c>
      <c r="AT174" s="6">
        <v>3.89</v>
      </c>
      <c r="AU174" s="6">
        <v>3.88</v>
      </c>
      <c r="AV174" s="6">
        <v>3.88</v>
      </c>
      <c r="AW174" s="6">
        <v>3.88</v>
      </c>
      <c r="AX174" s="6">
        <v>3.87</v>
      </c>
      <c r="AY174" s="6">
        <v>3.87</v>
      </c>
    </row>
    <row r="175" spans="1:51" x14ac:dyDescent="0.2">
      <c r="A175" s="5">
        <v>42551</v>
      </c>
      <c r="B175" s="6">
        <v>2.2200000000000002</v>
      </c>
      <c r="C175" s="6">
        <v>2.33</v>
      </c>
      <c r="D175" s="6">
        <v>2.5</v>
      </c>
      <c r="E175" s="6">
        <v>2.68</v>
      </c>
      <c r="F175" s="6">
        <v>2.86</v>
      </c>
      <c r="G175" s="6">
        <v>3.03</v>
      </c>
      <c r="H175" s="6">
        <v>3.18</v>
      </c>
      <c r="I175" s="6">
        <v>3.32</v>
      </c>
      <c r="J175" s="6">
        <v>3.45</v>
      </c>
      <c r="K175" s="6">
        <v>3.56</v>
      </c>
      <c r="L175" s="6">
        <v>3.67</v>
      </c>
      <c r="M175" s="6">
        <v>3.75</v>
      </c>
      <c r="N175" s="6">
        <v>3.83</v>
      </c>
      <c r="O175" s="6">
        <v>3.89</v>
      </c>
      <c r="P175" s="6">
        <v>3.95</v>
      </c>
      <c r="Q175" s="6">
        <v>3.97</v>
      </c>
      <c r="R175" s="6">
        <v>4</v>
      </c>
      <c r="S175" s="6">
        <v>4.0199999999999996</v>
      </c>
      <c r="T175" s="6">
        <v>4.04</v>
      </c>
      <c r="U175" s="6">
        <v>4.05</v>
      </c>
      <c r="V175" s="6">
        <v>4.05</v>
      </c>
      <c r="W175" s="6">
        <v>4.04</v>
      </c>
      <c r="X175" s="6">
        <v>4.03</v>
      </c>
      <c r="Y175" s="6">
        <v>4.0199999999999996</v>
      </c>
      <c r="Z175" s="6">
        <v>4.0199999999999996</v>
      </c>
      <c r="AA175" s="6">
        <v>4</v>
      </c>
      <c r="AB175" s="6">
        <v>3.99</v>
      </c>
      <c r="AC175" s="6">
        <v>3.97</v>
      </c>
      <c r="AD175" s="6">
        <v>3.96</v>
      </c>
      <c r="AE175" s="6">
        <v>3.95</v>
      </c>
      <c r="AF175" s="6">
        <v>3.93</v>
      </c>
      <c r="AG175" s="6">
        <v>3.92</v>
      </c>
      <c r="AH175" s="6">
        <v>3.91</v>
      </c>
      <c r="AI175" s="6">
        <v>3.9</v>
      </c>
      <c r="AJ175" s="6">
        <v>3.9</v>
      </c>
      <c r="AK175" s="6">
        <v>3.89</v>
      </c>
      <c r="AL175" s="6">
        <v>3.88</v>
      </c>
      <c r="AM175" s="6">
        <v>3.87</v>
      </c>
      <c r="AN175" s="6">
        <v>3.86</v>
      </c>
      <c r="AO175" s="6">
        <v>3.86</v>
      </c>
      <c r="AP175" s="6">
        <v>3.85</v>
      </c>
      <c r="AQ175" s="6">
        <v>3.85</v>
      </c>
      <c r="AR175" s="6">
        <v>3.85</v>
      </c>
      <c r="AS175" s="6">
        <v>3.84</v>
      </c>
      <c r="AT175" s="6">
        <v>3.84</v>
      </c>
      <c r="AU175" s="6">
        <v>3.84</v>
      </c>
      <c r="AV175" s="6">
        <v>3.84</v>
      </c>
      <c r="AW175" s="6">
        <v>3.83</v>
      </c>
      <c r="AX175" s="6">
        <v>3.83</v>
      </c>
      <c r="AY175" s="6">
        <v>3.83</v>
      </c>
    </row>
    <row r="176" spans="1:51" x14ac:dyDescent="0.2">
      <c r="A176" s="5">
        <v>42582</v>
      </c>
      <c r="B176" s="6">
        <v>2.16</v>
      </c>
      <c r="C176" s="6">
        <v>2.27</v>
      </c>
      <c r="D176" s="6">
        <v>2.4300000000000002</v>
      </c>
      <c r="E176" s="6">
        <v>2.62</v>
      </c>
      <c r="F176" s="6">
        <v>2.8</v>
      </c>
      <c r="G176" s="6">
        <v>2.97</v>
      </c>
      <c r="H176" s="6">
        <v>3.12</v>
      </c>
      <c r="I176" s="6">
        <v>3.27</v>
      </c>
      <c r="J176" s="6">
        <v>3.39</v>
      </c>
      <c r="K176" s="6">
        <v>3.51</v>
      </c>
      <c r="L176" s="6">
        <v>3.61</v>
      </c>
      <c r="M176" s="6">
        <v>3.7</v>
      </c>
      <c r="N176" s="6">
        <v>3.77</v>
      </c>
      <c r="O176" s="6">
        <v>3.84</v>
      </c>
      <c r="P176" s="6">
        <v>3.89</v>
      </c>
      <c r="Q176" s="6">
        <v>3.92</v>
      </c>
      <c r="R176" s="6">
        <v>3.94</v>
      </c>
      <c r="S176" s="6">
        <v>3.97</v>
      </c>
      <c r="T176" s="6">
        <v>3.98</v>
      </c>
      <c r="U176" s="6">
        <v>4</v>
      </c>
      <c r="V176" s="6">
        <v>3.99</v>
      </c>
      <c r="W176" s="6">
        <v>3.99</v>
      </c>
      <c r="X176" s="6">
        <v>3.98</v>
      </c>
      <c r="Y176" s="6">
        <v>3.97</v>
      </c>
      <c r="Z176" s="6">
        <v>3.97</v>
      </c>
      <c r="AA176" s="6">
        <v>3.95</v>
      </c>
      <c r="AB176" s="6">
        <v>3.93</v>
      </c>
      <c r="AC176" s="6">
        <v>3.92</v>
      </c>
      <c r="AD176" s="6">
        <v>3.91</v>
      </c>
      <c r="AE176" s="6">
        <v>3.9</v>
      </c>
      <c r="AF176" s="6">
        <v>3.88</v>
      </c>
      <c r="AG176" s="6">
        <v>3.87</v>
      </c>
      <c r="AH176" s="6">
        <v>3.86</v>
      </c>
      <c r="AI176" s="6">
        <v>3.85</v>
      </c>
      <c r="AJ176" s="6">
        <v>3.85</v>
      </c>
      <c r="AK176" s="6">
        <v>3.84</v>
      </c>
      <c r="AL176" s="6">
        <v>3.83</v>
      </c>
      <c r="AM176" s="6">
        <v>3.82</v>
      </c>
      <c r="AN176" s="6">
        <v>3.82</v>
      </c>
      <c r="AO176" s="6">
        <v>3.81</v>
      </c>
      <c r="AP176" s="6">
        <v>3.81</v>
      </c>
      <c r="AQ176" s="6">
        <v>3.8</v>
      </c>
      <c r="AR176" s="6">
        <v>3.8</v>
      </c>
      <c r="AS176" s="6">
        <v>3.8</v>
      </c>
      <c r="AT176" s="6">
        <v>3.79</v>
      </c>
      <c r="AU176" s="6">
        <v>3.79</v>
      </c>
      <c r="AV176" s="6">
        <v>3.79</v>
      </c>
      <c r="AW176" s="6">
        <v>3.78</v>
      </c>
      <c r="AX176" s="6">
        <v>3.78</v>
      </c>
      <c r="AY176" s="6">
        <v>3.78</v>
      </c>
    </row>
    <row r="177" spans="1:51" x14ac:dyDescent="0.2">
      <c r="A177" s="5">
        <v>42613</v>
      </c>
      <c r="B177" s="6">
        <v>2.09</v>
      </c>
      <c r="C177" s="6">
        <v>2.21</v>
      </c>
      <c r="D177" s="6">
        <v>2.37</v>
      </c>
      <c r="E177" s="6">
        <v>2.56</v>
      </c>
      <c r="F177" s="6">
        <v>2.74</v>
      </c>
      <c r="G177" s="6">
        <v>2.91</v>
      </c>
      <c r="H177" s="6">
        <v>3.07</v>
      </c>
      <c r="I177" s="6">
        <v>3.21</v>
      </c>
      <c r="J177" s="6">
        <v>3.34</v>
      </c>
      <c r="K177" s="6">
        <v>3.45</v>
      </c>
      <c r="L177" s="6">
        <v>3.56</v>
      </c>
      <c r="M177" s="6">
        <v>3.64</v>
      </c>
      <c r="N177" s="6">
        <v>3.72</v>
      </c>
      <c r="O177" s="6">
        <v>3.78</v>
      </c>
      <c r="P177" s="6">
        <v>3.84</v>
      </c>
      <c r="Q177" s="6">
        <v>3.87</v>
      </c>
      <c r="R177" s="6">
        <v>3.89</v>
      </c>
      <c r="S177" s="6">
        <v>3.91</v>
      </c>
      <c r="T177" s="6">
        <v>3.93</v>
      </c>
      <c r="U177" s="6">
        <v>3.95</v>
      </c>
      <c r="V177" s="6">
        <v>3.94</v>
      </c>
      <c r="W177" s="6">
        <v>3.93</v>
      </c>
      <c r="X177" s="6">
        <v>3.93</v>
      </c>
      <c r="Y177" s="6">
        <v>3.92</v>
      </c>
      <c r="Z177" s="6">
        <v>3.91</v>
      </c>
      <c r="AA177" s="6">
        <v>3.9</v>
      </c>
      <c r="AB177" s="6">
        <v>3.88</v>
      </c>
      <c r="AC177" s="6">
        <v>3.87</v>
      </c>
      <c r="AD177" s="6">
        <v>3.86</v>
      </c>
      <c r="AE177" s="6">
        <v>3.84</v>
      </c>
      <c r="AF177" s="6">
        <v>3.83</v>
      </c>
      <c r="AG177" s="6">
        <v>3.82</v>
      </c>
      <c r="AH177" s="6">
        <v>3.81</v>
      </c>
      <c r="AI177" s="6">
        <v>3.81</v>
      </c>
      <c r="AJ177" s="6">
        <v>3.8</v>
      </c>
      <c r="AK177" s="6">
        <v>3.79</v>
      </c>
      <c r="AL177" s="6">
        <v>3.78</v>
      </c>
      <c r="AM177" s="6">
        <v>3.77</v>
      </c>
      <c r="AN177" s="6">
        <v>3.77</v>
      </c>
      <c r="AO177" s="6">
        <v>3.76</v>
      </c>
      <c r="AP177" s="6">
        <v>3.76</v>
      </c>
      <c r="AQ177" s="6">
        <v>3.75</v>
      </c>
      <c r="AR177" s="6">
        <v>3.75</v>
      </c>
      <c r="AS177" s="6">
        <v>3.75</v>
      </c>
      <c r="AT177" s="6">
        <v>3.74</v>
      </c>
      <c r="AU177" s="6">
        <v>3.74</v>
      </c>
      <c r="AV177" s="6">
        <v>3.74</v>
      </c>
      <c r="AW177" s="6">
        <v>3.74</v>
      </c>
      <c r="AX177" s="6">
        <v>3.73</v>
      </c>
      <c r="AY177" s="6">
        <v>3.73</v>
      </c>
    </row>
    <row r="178" spans="1:51" x14ac:dyDescent="0.2">
      <c r="A178" s="5">
        <v>42643</v>
      </c>
      <c r="B178" s="6">
        <v>2.02</v>
      </c>
      <c r="C178" s="6">
        <v>2.14</v>
      </c>
      <c r="D178" s="6">
        <v>2.2999999999999998</v>
      </c>
      <c r="E178" s="6">
        <v>2.4900000000000002</v>
      </c>
      <c r="F178" s="6">
        <v>2.67</v>
      </c>
      <c r="G178" s="6">
        <v>2.84</v>
      </c>
      <c r="H178" s="6">
        <v>3</v>
      </c>
      <c r="I178" s="6">
        <v>3.14</v>
      </c>
      <c r="J178" s="6">
        <v>3.27</v>
      </c>
      <c r="K178" s="6">
        <v>3.38</v>
      </c>
      <c r="L178" s="6">
        <v>3.49</v>
      </c>
      <c r="M178" s="6">
        <v>3.58</v>
      </c>
      <c r="N178" s="6">
        <v>3.66</v>
      </c>
      <c r="O178" s="6">
        <v>3.72</v>
      </c>
      <c r="P178" s="6">
        <v>3.78</v>
      </c>
      <c r="Q178" s="6">
        <v>3.8</v>
      </c>
      <c r="R178" s="6">
        <v>3.83</v>
      </c>
      <c r="S178" s="6">
        <v>3.85</v>
      </c>
      <c r="T178" s="6">
        <v>3.87</v>
      </c>
      <c r="U178" s="6">
        <v>3.89</v>
      </c>
      <c r="V178" s="6">
        <v>3.88</v>
      </c>
      <c r="W178" s="6">
        <v>3.87</v>
      </c>
      <c r="X178" s="6">
        <v>3.87</v>
      </c>
      <c r="Y178" s="6">
        <v>3.86</v>
      </c>
      <c r="Z178" s="6">
        <v>3.86</v>
      </c>
      <c r="AA178" s="6">
        <v>3.84</v>
      </c>
      <c r="AB178" s="6">
        <v>3.82</v>
      </c>
      <c r="AC178" s="6">
        <v>3.81</v>
      </c>
      <c r="AD178" s="6">
        <v>3.8</v>
      </c>
      <c r="AE178" s="6">
        <v>3.79</v>
      </c>
      <c r="AF178" s="6">
        <v>3.78</v>
      </c>
      <c r="AG178" s="6">
        <v>3.77</v>
      </c>
      <c r="AH178" s="6">
        <v>3.76</v>
      </c>
      <c r="AI178" s="6">
        <v>3.75</v>
      </c>
      <c r="AJ178" s="6">
        <v>3.74</v>
      </c>
      <c r="AK178" s="6">
        <v>3.73</v>
      </c>
      <c r="AL178" s="6">
        <v>3.72</v>
      </c>
      <c r="AM178" s="6">
        <v>3.72</v>
      </c>
      <c r="AN178" s="6">
        <v>3.71</v>
      </c>
      <c r="AO178" s="6">
        <v>3.7</v>
      </c>
      <c r="AP178" s="6">
        <v>3.7</v>
      </c>
      <c r="AQ178" s="6">
        <v>3.7</v>
      </c>
      <c r="AR178" s="6">
        <v>3.69</v>
      </c>
      <c r="AS178" s="6">
        <v>3.69</v>
      </c>
      <c r="AT178" s="6">
        <v>3.69</v>
      </c>
      <c r="AU178" s="6">
        <v>3.69</v>
      </c>
      <c r="AV178" s="6">
        <v>3.68</v>
      </c>
      <c r="AW178" s="6">
        <v>3.68</v>
      </c>
      <c r="AX178" s="6">
        <v>3.68</v>
      </c>
      <c r="AY178" s="6">
        <v>3.68</v>
      </c>
    </row>
    <row r="179" spans="1:51" x14ac:dyDescent="0.2">
      <c r="A179" s="5">
        <v>42674</v>
      </c>
      <c r="B179" s="6">
        <v>1.95</v>
      </c>
      <c r="C179" s="6">
        <v>2.0699999999999998</v>
      </c>
      <c r="D179" s="6">
        <v>2.2400000000000002</v>
      </c>
      <c r="E179" s="6">
        <v>2.42</v>
      </c>
      <c r="F179" s="6">
        <v>2.6</v>
      </c>
      <c r="G179" s="6">
        <v>2.77</v>
      </c>
      <c r="H179" s="6">
        <v>2.93</v>
      </c>
      <c r="I179" s="6">
        <v>3.07</v>
      </c>
      <c r="J179" s="6">
        <v>3.2</v>
      </c>
      <c r="K179" s="6">
        <v>3.32</v>
      </c>
      <c r="L179" s="6">
        <v>3.42</v>
      </c>
      <c r="M179" s="6">
        <v>3.51</v>
      </c>
      <c r="N179" s="6">
        <v>3.59</v>
      </c>
      <c r="O179" s="6">
        <v>3.65</v>
      </c>
      <c r="P179" s="6">
        <v>3.71</v>
      </c>
      <c r="Q179" s="6">
        <v>3.74</v>
      </c>
      <c r="R179" s="6">
        <v>3.76</v>
      </c>
      <c r="S179" s="6">
        <v>3.79</v>
      </c>
      <c r="T179" s="6">
        <v>3.81</v>
      </c>
      <c r="U179" s="6">
        <v>3.83</v>
      </c>
      <c r="V179" s="6">
        <v>3.82</v>
      </c>
      <c r="W179" s="6">
        <v>3.81</v>
      </c>
      <c r="X179" s="6">
        <v>3.81</v>
      </c>
      <c r="Y179" s="6">
        <v>3.8</v>
      </c>
      <c r="Z179" s="6">
        <v>3.8</v>
      </c>
      <c r="AA179" s="6">
        <v>3.78</v>
      </c>
      <c r="AB179" s="6">
        <v>3.77</v>
      </c>
      <c r="AC179" s="6">
        <v>3.75</v>
      </c>
      <c r="AD179" s="6">
        <v>3.74</v>
      </c>
      <c r="AE179" s="6">
        <v>3.73</v>
      </c>
      <c r="AF179" s="6">
        <v>3.72</v>
      </c>
      <c r="AG179" s="6">
        <v>3.71</v>
      </c>
      <c r="AH179" s="6">
        <v>3.7</v>
      </c>
      <c r="AI179" s="6">
        <v>3.69</v>
      </c>
      <c r="AJ179" s="6">
        <v>3.68</v>
      </c>
      <c r="AK179" s="6">
        <v>3.67</v>
      </c>
      <c r="AL179" s="6">
        <v>3.67</v>
      </c>
      <c r="AM179" s="6">
        <v>3.66</v>
      </c>
      <c r="AN179" s="6">
        <v>3.65</v>
      </c>
      <c r="AO179" s="6">
        <v>3.65</v>
      </c>
      <c r="AP179" s="6">
        <v>3.64</v>
      </c>
      <c r="AQ179" s="6">
        <v>3.64</v>
      </c>
      <c r="AR179" s="6">
        <v>3.64</v>
      </c>
      <c r="AS179" s="6">
        <v>3.63</v>
      </c>
      <c r="AT179" s="6">
        <v>3.63</v>
      </c>
      <c r="AU179" s="6">
        <v>3.63</v>
      </c>
      <c r="AV179" s="6">
        <v>3.63</v>
      </c>
      <c r="AW179" s="6">
        <v>3.62</v>
      </c>
      <c r="AX179" s="6">
        <v>3.62</v>
      </c>
      <c r="AY179" s="6">
        <v>3.62</v>
      </c>
    </row>
    <row r="180" spans="1:51" x14ac:dyDescent="0.2">
      <c r="A180" s="5">
        <v>42704</v>
      </c>
      <c r="B180" s="6">
        <v>1.89</v>
      </c>
      <c r="C180" s="6">
        <v>2.0099999999999998</v>
      </c>
      <c r="D180" s="6">
        <v>2.1800000000000002</v>
      </c>
      <c r="E180" s="6">
        <v>2.36</v>
      </c>
      <c r="F180" s="6">
        <v>2.54</v>
      </c>
      <c r="G180" s="6">
        <v>2.71</v>
      </c>
      <c r="H180" s="6">
        <v>2.87</v>
      </c>
      <c r="I180" s="6">
        <v>3.01</v>
      </c>
      <c r="J180" s="6">
        <v>3.14</v>
      </c>
      <c r="K180" s="6">
        <v>3.26</v>
      </c>
      <c r="L180" s="6">
        <v>3.36</v>
      </c>
      <c r="M180" s="6">
        <v>3.45</v>
      </c>
      <c r="N180" s="6">
        <v>3.53</v>
      </c>
      <c r="O180" s="6">
        <v>3.6</v>
      </c>
      <c r="P180" s="6">
        <v>3.65</v>
      </c>
      <c r="Q180" s="6">
        <v>3.68</v>
      </c>
      <c r="R180" s="6">
        <v>3.71</v>
      </c>
      <c r="S180" s="6">
        <v>3.73</v>
      </c>
      <c r="T180" s="6">
        <v>3.75</v>
      </c>
      <c r="U180" s="6">
        <v>3.77</v>
      </c>
      <c r="V180" s="6">
        <v>3.76</v>
      </c>
      <c r="W180" s="6">
        <v>3.76</v>
      </c>
      <c r="X180" s="6">
        <v>3.75</v>
      </c>
      <c r="Y180" s="6">
        <v>3.75</v>
      </c>
      <c r="Z180" s="6">
        <v>3.74</v>
      </c>
      <c r="AA180" s="6">
        <v>3.73</v>
      </c>
      <c r="AB180" s="6">
        <v>3.72</v>
      </c>
      <c r="AC180" s="6">
        <v>3.7</v>
      </c>
      <c r="AD180" s="6">
        <v>3.69</v>
      </c>
      <c r="AE180" s="6">
        <v>3.68</v>
      </c>
      <c r="AF180" s="6">
        <v>3.67</v>
      </c>
      <c r="AG180" s="6">
        <v>3.66</v>
      </c>
      <c r="AH180" s="6">
        <v>3.65</v>
      </c>
      <c r="AI180" s="6">
        <v>3.64</v>
      </c>
      <c r="AJ180" s="6">
        <v>3.64</v>
      </c>
      <c r="AK180" s="6">
        <v>3.63</v>
      </c>
      <c r="AL180" s="6">
        <v>3.62</v>
      </c>
      <c r="AM180" s="6">
        <v>3.61</v>
      </c>
      <c r="AN180" s="6">
        <v>3.61</v>
      </c>
      <c r="AO180" s="6">
        <v>3.6</v>
      </c>
      <c r="AP180" s="6">
        <v>3.6</v>
      </c>
      <c r="AQ180" s="6">
        <v>3.6</v>
      </c>
      <c r="AR180" s="6">
        <v>3.59</v>
      </c>
      <c r="AS180" s="6">
        <v>3.59</v>
      </c>
      <c r="AT180" s="6">
        <v>3.59</v>
      </c>
      <c r="AU180" s="6">
        <v>3.58</v>
      </c>
      <c r="AV180" s="6">
        <v>3.58</v>
      </c>
      <c r="AW180" s="6">
        <v>3.58</v>
      </c>
      <c r="AX180" s="6">
        <v>3.58</v>
      </c>
      <c r="AY180" s="6">
        <v>3.58</v>
      </c>
    </row>
    <row r="181" spans="1:51" x14ac:dyDescent="0.2">
      <c r="A181" s="5">
        <v>42735</v>
      </c>
      <c r="B181" s="6">
        <v>1.83</v>
      </c>
      <c r="C181" s="6">
        <v>1.95</v>
      </c>
      <c r="D181" s="6">
        <v>2.12</v>
      </c>
      <c r="E181" s="6">
        <v>2.2999999999999998</v>
      </c>
      <c r="F181" s="6">
        <v>2.48</v>
      </c>
      <c r="G181" s="6">
        <v>2.65</v>
      </c>
      <c r="H181" s="6">
        <v>2.81</v>
      </c>
      <c r="I181" s="6">
        <v>2.95</v>
      </c>
      <c r="J181" s="6">
        <v>3.08</v>
      </c>
      <c r="K181" s="6">
        <v>3.2</v>
      </c>
      <c r="L181" s="6">
        <v>3.31</v>
      </c>
      <c r="M181" s="6">
        <v>3.39</v>
      </c>
      <c r="N181" s="6">
        <v>3.47</v>
      </c>
      <c r="O181" s="6">
        <v>3.54</v>
      </c>
      <c r="P181" s="6">
        <v>3.6</v>
      </c>
      <c r="Q181" s="6">
        <v>3.63</v>
      </c>
      <c r="R181" s="6">
        <v>3.65</v>
      </c>
      <c r="S181" s="6">
        <v>3.68</v>
      </c>
      <c r="T181" s="6">
        <v>3.7</v>
      </c>
      <c r="U181" s="6">
        <v>3.72</v>
      </c>
      <c r="V181" s="6">
        <v>3.71</v>
      </c>
      <c r="W181" s="6">
        <v>3.71</v>
      </c>
      <c r="X181" s="6">
        <v>3.7</v>
      </c>
      <c r="Y181" s="6">
        <v>3.7</v>
      </c>
      <c r="Z181" s="6">
        <v>3.69</v>
      </c>
      <c r="AA181" s="6">
        <v>3.68</v>
      </c>
      <c r="AB181" s="6">
        <v>3.67</v>
      </c>
      <c r="AC181" s="6">
        <v>3.65</v>
      </c>
      <c r="AD181" s="6">
        <v>3.64</v>
      </c>
      <c r="AE181" s="6">
        <v>3.63</v>
      </c>
      <c r="AF181" s="6">
        <v>3.62</v>
      </c>
      <c r="AG181" s="6">
        <v>3.61</v>
      </c>
      <c r="AH181" s="6">
        <v>3.6</v>
      </c>
      <c r="AI181" s="6">
        <v>3.6</v>
      </c>
      <c r="AJ181" s="6">
        <v>3.59</v>
      </c>
      <c r="AK181" s="6">
        <v>3.58</v>
      </c>
      <c r="AL181" s="6">
        <v>3.58</v>
      </c>
      <c r="AM181" s="6">
        <v>3.57</v>
      </c>
      <c r="AN181" s="6">
        <v>3.56</v>
      </c>
      <c r="AO181" s="6">
        <v>3.56</v>
      </c>
      <c r="AP181" s="6">
        <v>3.55</v>
      </c>
      <c r="AQ181" s="6">
        <v>3.55</v>
      </c>
      <c r="AR181" s="6">
        <v>3.55</v>
      </c>
      <c r="AS181" s="6">
        <v>3.54</v>
      </c>
      <c r="AT181" s="6">
        <v>3.54</v>
      </c>
      <c r="AU181" s="6">
        <v>3.54</v>
      </c>
      <c r="AV181" s="6">
        <v>3.54</v>
      </c>
      <c r="AW181" s="6">
        <v>3.54</v>
      </c>
      <c r="AX181" s="6">
        <v>3.53</v>
      </c>
      <c r="AY181" s="6">
        <v>3.53</v>
      </c>
    </row>
    <row r="182" spans="1:51" x14ac:dyDescent="0.2">
      <c r="A182" s="5">
        <v>42766</v>
      </c>
      <c r="B182" s="6">
        <v>1.78</v>
      </c>
      <c r="C182" s="6">
        <v>1.9</v>
      </c>
      <c r="D182" s="6">
        <v>2.0699999999999998</v>
      </c>
      <c r="E182" s="6">
        <v>2.25</v>
      </c>
      <c r="F182" s="6">
        <v>2.4300000000000002</v>
      </c>
      <c r="G182" s="6">
        <v>2.6</v>
      </c>
      <c r="H182" s="6">
        <v>2.75</v>
      </c>
      <c r="I182" s="6">
        <v>2.9</v>
      </c>
      <c r="J182" s="6">
        <v>3.03</v>
      </c>
      <c r="K182" s="6">
        <v>3.14</v>
      </c>
      <c r="L182" s="6">
        <v>3.25</v>
      </c>
      <c r="M182" s="6">
        <v>3.34</v>
      </c>
      <c r="N182" s="6">
        <v>3.42</v>
      </c>
      <c r="O182" s="6">
        <v>3.48</v>
      </c>
      <c r="P182" s="6">
        <v>3.54</v>
      </c>
      <c r="Q182" s="6">
        <v>3.57</v>
      </c>
      <c r="R182" s="6">
        <v>3.6</v>
      </c>
      <c r="S182" s="6">
        <v>3.62</v>
      </c>
      <c r="T182" s="6">
        <v>3.64</v>
      </c>
      <c r="U182" s="6">
        <v>3.66</v>
      </c>
      <c r="V182" s="6">
        <v>3.66</v>
      </c>
      <c r="W182" s="6">
        <v>3.65</v>
      </c>
      <c r="X182" s="6">
        <v>3.65</v>
      </c>
      <c r="Y182" s="6">
        <v>3.65</v>
      </c>
      <c r="Z182" s="6">
        <v>3.64</v>
      </c>
      <c r="AA182" s="6">
        <v>3.63</v>
      </c>
      <c r="AB182" s="6">
        <v>3.62</v>
      </c>
      <c r="AC182" s="6">
        <v>3.61</v>
      </c>
      <c r="AD182" s="6">
        <v>3.6</v>
      </c>
      <c r="AE182" s="6">
        <v>3.59</v>
      </c>
      <c r="AF182" s="6">
        <v>3.58</v>
      </c>
      <c r="AG182" s="6">
        <v>3.57</v>
      </c>
      <c r="AH182" s="6">
        <v>3.56</v>
      </c>
      <c r="AI182" s="6">
        <v>3.55</v>
      </c>
      <c r="AJ182" s="6">
        <v>3.54</v>
      </c>
      <c r="AK182" s="6">
        <v>3.54</v>
      </c>
      <c r="AL182" s="6">
        <v>3.53</v>
      </c>
      <c r="AM182" s="6">
        <v>3.53</v>
      </c>
      <c r="AN182" s="6">
        <v>3.52</v>
      </c>
      <c r="AO182" s="6">
        <v>3.51</v>
      </c>
      <c r="AP182" s="6">
        <v>3.51</v>
      </c>
      <c r="AQ182" s="6">
        <v>3.51</v>
      </c>
      <c r="AR182" s="6">
        <v>3.51</v>
      </c>
      <c r="AS182" s="6">
        <v>3.5</v>
      </c>
      <c r="AT182" s="6">
        <v>3.5</v>
      </c>
      <c r="AU182" s="6">
        <v>3.5</v>
      </c>
      <c r="AV182" s="6">
        <v>3.5</v>
      </c>
      <c r="AW182" s="6">
        <v>3.49</v>
      </c>
      <c r="AX182" s="6">
        <v>3.49</v>
      </c>
      <c r="AY182" s="6">
        <v>3.49</v>
      </c>
    </row>
    <row r="183" spans="1:51" x14ac:dyDescent="0.2">
      <c r="A183" s="5">
        <v>42794</v>
      </c>
      <c r="B183" s="6">
        <v>1.73</v>
      </c>
      <c r="C183" s="6">
        <v>1.85</v>
      </c>
      <c r="D183" s="6">
        <v>2.0099999999999998</v>
      </c>
      <c r="E183" s="6">
        <v>2.19</v>
      </c>
      <c r="F183" s="6">
        <v>2.37</v>
      </c>
      <c r="G183" s="6">
        <v>2.54</v>
      </c>
      <c r="H183" s="6">
        <v>2.7</v>
      </c>
      <c r="I183" s="6">
        <v>2.84</v>
      </c>
      <c r="J183" s="6">
        <v>2.97</v>
      </c>
      <c r="K183" s="6">
        <v>3.09</v>
      </c>
      <c r="L183" s="6">
        <v>3.19</v>
      </c>
      <c r="M183" s="6">
        <v>3.28</v>
      </c>
      <c r="N183" s="6">
        <v>3.36</v>
      </c>
      <c r="O183" s="6">
        <v>3.43</v>
      </c>
      <c r="P183" s="6">
        <v>3.49</v>
      </c>
      <c r="Q183" s="6">
        <v>3.52</v>
      </c>
      <c r="R183" s="6">
        <v>3.54</v>
      </c>
      <c r="S183" s="6">
        <v>3.57</v>
      </c>
      <c r="T183" s="6">
        <v>3.59</v>
      </c>
      <c r="U183" s="6">
        <v>3.61</v>
      </c>
      <c r="V183" s="6">
        <v>3.6</v>
      </c>
      <c r="W183" s="6">
        <v>3.6</v>
      </c>
      <c r="X183" s="6">
        <v>3.6</v>
      </c>
      <c r="Y183" s="6">
        <v>3.6</v>
      </c>
      <c r="Z183" s="6">
        <v>3.59</v>
      </c>
      <c r="AA183" s="6">
        <v>3.58</v>
      </c>
      <c r="AB183" s="6">
        <v>3.57</v>
      </c>
      <c r="AC183" s="6">
        <v>3.56</v>
      </c>
      <c r="AD183" s="6">
        <v>3.55</v>
      </c>
      <c r="AE183" s="6">
        <v>3.54</v>
      </c>
      <c r="AF183" s="6">
        <v>3.53</v>
      </c>
      <c r="AG183" s="6">
        <v>3.52</v>
      </c>
      <c r="AH183" s="6">
        <v>3.51</v>
      </c>
      <c r="AI183" s="6">
        <v>3.51</v>
      </c>
      <c r="AJ183" s="6">
        <v>3.5</v>
      </c>
      <c r="AK183" s="6">
        <v>3.49</v>
      </c>
      <c r="AL183" s="6">
        <v>3.49</v>
      </c>
      <c r="AM183" s="6">
        <v>3.48</v>
      </c>
      <c r="AN183" s="6">
        <v>3.48</v>
      </c>
      <c r="AO183" s="6">
        <v>3.47</v>
      </c>
      <c r="AP183" s="6">
        <v>3.47</v>
      </c>
      <c r="AQ183" s="6">
        <v>3.46</v>
      </c>
      <c r="AR183" s="6">
        <v>3.46</v>
      </c>
      <c r="AS183" s="6">
        <v>3.46</v>
      </c>
      <c r="AT183" s="6">
        <v>3.46</v>
      </c>
      <c r="AU183" s="6">
        <v>3.45</v>
      </c>
      <c r="AV183" s="6">
        <v>3.45</v>
      </c>
      <c r="AW183" s="6">
        <v>3.45</v>
      </c>
      <c r="AX183" s="6">
        <v>3.45</v>
      </c>
      <c r="AY183" s="6">
        <v>3.45</v>
      </c>
    </row>
    <row r="184" spans="1:51" x14ac:dyDescent="0.2">
      <c r="A184" s="5">
        <v>42825</v>
      </c>
      <c r="B184" s="6">
        <v>1.69</v>
      </c>
      <c r="C184" s="6">
        <v>1.8</v>
      </c>
      <c r="D184" s="6">
        <v>1.96</v>
      </c>
      <c r="E184" s="6">
        <v>2.14</v>
      </c>
      <c r="F184" s="6">
        <v>2.31</v>
      </c>
      <c r="G184" s="6">
        <v>2.4900000000000002</v>
      </c>
      <c r="H184" s="6">
        <v>2.64</v>
      </c>
      <c r="I184" s="6">
        <v>2.78</v>
      </c>
      <c r="J184" s="6">
        <v>2.91</v>
      </c>
      <c r="K184" s="6">
        <v>3.03</v>
      </c>
      <c r="L184" s="6">
        <v>3.14</v>
      </c>
      <c r="M184" s="6">
        <v>3.23</v>
      </c>
      <c r="N184" s="6">
        <v>3.3</v>
      </c>
      <c r="O184" s="6">
        <v>3.37</v>
      </c>
      <c r="P184" s="6">
        <v>3.43</v>
      </c>
      <c r="Q184" s="6">
        <v>3.46</v>
      </c>
      <c r="R184" s="6">
        <v>3.49</v>
      </c>
      <c r="S184" s="6">
        <v>3.51</v>
      </c>
      <c r="T184" s="6">
        <v>3.53</v>
      </c>
      <c r="U184" s="6">
        <v>3.55</v>
      </c>
      <c r="V184" s="6">
        <v>3.55</v>
      </c>
      <c r="W184" s="6">
        <v>3.55</v>
      </c>
      <c r="X184" s="6">
        <v>3.54</v>
      </c>
      <c r="Y184" s="6">
        <v>3.54</v>
      </c>
      <c r="Z184" s="6">
        <v>3.54</v>
      </c>
      <c r="AA184" s="6">
        <v>3.53</v>
      </c>
      <c r="AB184" s="6">
        <v>3.52</v>
      </c>
      <c r="AC184" s="6">
        <v>3.5</v>
      </c>
      <c r="AD184" s="6">
        <v>3.49</v>
      </c>
      <c r="AE184" s="6">
        <v>3.49</v>
      </c>
      <c r="AF184" s="6">
        <v>3.48</v>
      </c>
      <c r="AG184" s="6">
        <v>3.47</v>
      </c>
      <c r="AH184" s="6">
        <v>3.46</v>
      </c>
      <c r="AI184" s="6">
        <v>3.46</v>
      </c>
      <c r="AJ184" s="6">
        <v>3.45</v>
      </c>
      <c r="AK184" s="6">
        <v>3.44</v>
      </c>
      <c r="AL184" s="6">
        <v>3.44</v>
      </c>
      <c r="AM184" s="6">
        <v>3.43</v>
      </c>
      <c r="AN184" s="6">
        <v>3.43</v>
      </c>
      <c r="AO184" s="6">
        <v>3.42</v>
      </c>
      <c r="AP184" s="6">
        <v>3.42</v>
      </c>
      <c r="AQ184" s="6">
        <v>3.42</v>
      </c>
      <c r="AR184" s="6">
        <v>3.41</v>
      </c>
      <c r="AS184" s="6">
        <v>3.41</v>
      </c>
      <c r="AT184" s="6">
        <v>3.41</v>
      </c>
      <c r="AU184" s="6">
        <v>3.41</v>
      </c>
      <c r="AV184" s="6">
        <v>3.4</v>
      </c>
      <c r="AW184" s="6">
        <v>3.4</v>
      </c>
      <c r="AX184" s="6">
        <v>3.4</v>
      </c>
      <c r="AY184" s="6">
        <v>3.4</v>
      </c>
    </row>
    <row r="185" spans="1:51" x14ac:dyDescent="0.2">
      <c r="A185" s="5">
        <v>42855</v>
      </c>
      <c r="B185" s="6">
        <v>1.64</v>
      </c>
      <c r="C185" s="6">
        <v>1.76</v>
      </c>
      <c r="D185" s="6">
        <v>1.91</v>
      </c>
      <c r="E185" s="6">
        <v>2.09</v>
      </c>
      <c r="F185" s="6">
        <v>2.2599999999999998</v>
      </c>
      <c r="G185" s="6">
        <v>2.4300000000000002</v>
      </c>
      <c r="H185" s="6">
        <v>2.59</v>
      </c>
      <c r="I185" s="6">
        <v>2.73</v>
      </c>
      <c r="J185" s="6">
        <v>2.86</v>
      </c>
      <c r="K185" s="6">
        <v>2.98</v>
      </c>
      <c r="L185" s="6">
        <v>3.08</v>
      </c>
      <c r="M185" s="6">
        <v>3.17</v>
      </c>
      <c r="N185" s="6">
        <v>3.25</v>
      </c>
      <c r="O185" s="6">
        <v>3.32</v>
      </c>
      <c r="P185" s="6">
        <v>3.37</v>
      </c>
      <c r="Q185" s="6">
        <v>3.41</v>
      </c>
      <c r="R185" s="6">
        <v>3.43</v>
      </c>
      <c r="S185" s="6">
        <v>3.46</v>
      </c>
      <c r="T185" s="6">
        <v>3.48</v>
      </c>
      <c r="U185" s="6">
        <v>3.5</v>
      </c>
      <c r="V185" s="6">
        <v>3.5</v>
      </c>
      <c r="W185" s="6">
        <v>3.49</v>
      </c>
      <c r="X185" s="6">
        <v>3.49</v>
      </c>
      <c r="Y185" s="6">
        <v>3.49</v>
      </c>
      <c r="Z185" s="6">
        <v>3.49</v>
      </c>
      <c r="AA185" s="6">
        <v>3.48</v>
      </c>
      <c r="AB185" s="6">
        <v>3.47</v>
      </c>
      <c r="AC185" s="6">
        <v>3.46</v>
      </c>
      <c r="AD185" s="6">
        <v>3.45</v>
      </c>
      <c r="AE185" s="6">
        <v>3.44</v>
      </c>
      <c r="AF185" s="6">
        <v>3.43</v>
      </c>
      <c r="AG185" s="6">
        <v>3.42</v>
      </c>
      <c r="AH185" s="6">
        <v>3.41</v>
      </c>
      <c r="AI185" s="6">
        <v>3.41</v>
      </c>
      <c r="AJ185" s="6">
        <v>3.4</v>
      </c>
      <c r="AK185" s="6">
        <v>3.4</v>
      </c>
      <c r="AL185" s="6">
        <v>3.39</v>
      </c>
      <c r="AM185" s="6">
        <v>3.39</v>
      </c>
      <c r="AN185" s="6">
        <v>3.38</v>
      </c>
      <c r="AO185" s="6">
        <v>3.38</v>
      </c>
      <c r="AP185" s="6">
        <v>3.37</v>
      </c>
      <c r="AQ185" s="6">
        <v>3.37</v>
      </c>
      <c r="AR185" s="6">
        <v>3.37</v>
      </c>
      <c r="AS185" s="6">
        <v>3.37</v>
      </c>
      <c r="AT185" s="6">
        <v>3.36</v>
      </c>
      <c r="AU185" s="6">
        <v>3.36</v>
      </c>
      <c r="AV185" s="6">
        <v>3.36</v>
      </c>
      <c r="AW185" s="6">
        <v>3.36</v>
      </c>
      <c r="AX185" s="6">
        <v>3.35</v>
      </c>
      <c r="AY185" s="6">
        <v>3.35</v>
      </c>
    </row>
    <row r="186" spans="1:51" x14ac:dyDescent="0.2">
      <c r="A186" s="5">
        <v>42886</v>
      </c>
      <c r="B186" s="6">
        <v>1.61</v>
      </c>
      <c r="C186" s="6">
        <v>1.72</v>
      </c>
      <c r="D186" s="6">
        <v>1.87</v>
      </c>
      <c r="E186" s="6">
        <v>2.04</v>
      </c>
      <c r="F186" s="6">
        <v>2.2200000000000002</v>
      </c>
      <c r="G186" s="6">
        <v>2.39</v>
      </c>
      <c r="H186" s="6">
        <v>2.54</v>
      </c>
      <c r="I186" s="6">
        <v>2.68</v>
      </c>
      <c r="J186" s="6">
        <v>2.81</v>
      </c>
      <c r="K186" s="6">
        <v>2.93</v>
      </c>
      <c r="L186" s="6">
        <v>3.03</v>
      </c>
      <c r="M186" s="6">
        <v>3.12</v>
      </c>
      <c r="N186" s="6">
        <v>3.2</v>
      </c>
      <c r="O186" s="6">
        <v>3.27</v>
      </c>
      <c r="P186" s="6">
        <v>3.32</v>
      </c>
      <c r="Q186" s="6">
        <v>3.36</v>
      </c>
      <c r="R186" s="6">
        <v>3.38</v>
      </c>
      <c r="S186" s="6">
        <v>3.41</v>
      </c>
      <c r="T186" s="6">
        <v>3.43</v>
      </c>
      <c r="U186" s="6">
        <v>3.45</v>
      </c>
      <c r="V186" s="6">
        <v>3.45</v>
      </c>
      <c r="W186" s="6">
        <v>3.45</v>
      </c>
      <c r="X186" s="6">
        <v>3.45</v>
      </c>
      <c r="Y186" s="6">
        <v>3.44</v>
      </c>
      <c r="Z186" s="6">
        <v>3.44</v>
      </c>
      <c r="AA186" s="6">
        <v>3.43</v>
      </c>
      <c r="AB186" s="6">
        <v>3.42</v>
      </c>
      <c r="AC186" s="6">
        <v>3.41</v>
      </c>
      <c r="AD186" s="6">
        <v>3.4</v>
      </c>
      <c r="AE186" s="6">
        <v>3.39</v>
      </c>
      <c r="AF186" s="6">
        <v>3.39</v>
      </c>
      <c r="AG186" s="6">
        <v>3.38</v>
      </c>
      <c r="AH186" s="6">
        <v>3.37</v>
      </c>
      <c r="AI186" s="6">
        <v>3.37</v>
      </c>
      <c r="AJ186" s="6">
        <v>3.36</v>
      </c>
      <c r="AK186" s="6">
        <v>3.35</v>
      </c>
      <c r="AL186" s="6">
        <v>3.35</v>
      </c>
      <c r="AM186" s="6">
        <v>3.34</v>
      </c>
      <c r="AN186" s="6">
        <v>3.34</v>
      </c>
      <c r="AO186" s="6">
        <v>3.33</v>
      </c>
      <c r="AP186" s="6">
        <v>3.33</v>
      </c>
      <c r="AQ186" s="6">
        <v>3.33</v>
      </c>
      <c r="AR186" s="6">
        <v>3.33</v>
      </c>
      <c r="AS186" s="6">
        <v>3.32</v>
      </c>
      <c r="AT186" s="6">
        <v>3.32</v>
      </c>
      <c r="AU186" s="6">
        <v>3.32</v>
      </c>
      <c r="AV186" s="6">
        <v>3.32</v>
      </c>
      <c r="AW186" s="6">
        <v>3.32</v>
      </c>
      <c r="AX186" s="6">
        <v>3.31</v>
      </c>
      <c r="AY186" s="6">
        <v>3.31</v>
      </c>
    </row>
    <row r="187" spans="1:51" x14ac:dyDescent="0.2">
      <c r="A187" s="5">
        <v>42916</v>
      </c>
      <c r="B187" s="6">
        <v>1.58</v>
      </c>
      <c r="C187" s="6">
        <v>1.69</v>
      </c>
      <c r="D187" s="6">
        <v>1.83</v>
      </c>
      <c r="E187" s="6">
        <v>2.0099999999999998</v>
      </c>
      <c r="F187" s="6">
        <v>2.1800000000000002</v>
      </c>
      <c r="G187" s="6">
        <v>2.34</v>
      </c>
      <c r="H187" s="6">
        <v>2.5</v>
      </c>
      <c r="I187" s="6">
        <v>2.64</v>
      </c>
      <c r="J187" s="6">
        <v>2.77</v>
      </c>
      <c r="K187" s="6">
        <v>2.88</v>
      </c>
      <c r="L187" s="6">
        <v>2.99</v>
      </c>
      <c r="M187" s="6">
        <v>3.08</v>
      </c>
      <c r="N187" s="6">
        <v>3.16</v>
      </c>
      <c r="O187" s="6">
        <v>3.22</v>
      </c>
      <c r="P187" s="6">
        <v>3.28</v>
      </c>
      <c r="Q187" s="6">
        <v>3.31</v>
      </c>
      <c r="R187" s="6">
        <v>3.34</v>
      </c>
      <c r="S187" s="6">
        <v>3.37</v>
      </c>
      <c r="T187" s="6">
        <v>3.39</v>
      </c>
      <c r="U187" s="6">
        <v>3.41</v>
      </c>
      <c r="V187" s="6">
        <v>3.41</v>
      </c>
      <c r="W187" s="6">
        <v>3.4</v>
      </c>
      <c r="X187" s="6">
        <v>3.4</v>
      </c>
      <c r="Y187" s="6">
        <v>3.4</v>
      </c>
      <c r="Z187" s="6">
        <v>3.4</v>
      </c>
      <c r="AA187" s="6">
        <v>3.39</v>
      </c>
      <c r="AB187" s="6">
        <v>3.38</v>
      </c>
      <c r="AC187" s="6">
        <v>3.37</v>
      </c>
      <c r="AD187" s="6">
        <v>3.36</v>
      </c>
      <c r="AE187" s="6">
        <v>3.35</v>
      </c>
      <c r="AF187" s="6">
        <v>3.35</v>
      </c>
      <c r="AG187" s="6">
        <v>3.34</v>
      </c>
      <c r="AH187" s="6">
        <v>3.33</v>
      </c>
      <c r="AI187" s="6">
        <v>3.33</v>
      </c>
      <c r="AJ187" s="6">
        <v>3.32</v>
      </c>
      <c r="AK187" s="6">
        <v>3.32</v>
      </c>
      <c r="AL187" s="6">
        <v>3.31</v>
      </c>
      <c r="AM187" s="6">
        <v>3.31</v>
      </c>
      <c r="AN187" s="6">
        <v>3.3</v>
      </c>
      <c r="AO187" s="6">
        <v>3.3</v>
      </c>
      <c r="AP187" s="6">
        <v>3.3</v>
      </c>
      <c r="AQ187" s="6">
        <v>3.29</v>
      </c>
      <c r="AR187" s="6">
        <v>3.29</v>
      </c>
      <c r="AS187" s="6">
        <v>3.29</v>
      </c>
      <c r="AT187" s="6">
        <v>3.29</v>
      </c>
      <c r="AU187" s="6">
        <v>3.28</v>
      </c>
      <c r="AV187" s="6">
        <v>3.28</v>
      </c>
      <c r="AW187" s="6">
        <v>3.28</v>
      </c>
      <c r="AX187" s="6">
        <v>3.28</v>
      </c>
      <c r="AY187" s="6">
        <v>3.28</v>
      </c>
    </row>
    <row r="188" spans="1:51" x14ac:dyDescent="0.2">
      <c r="A188" s="5">
        <v>42947</v>
      </c>
      <c r="B188" s="6">
        <v>1.55</v>
      </c>
      <c r="C188" s="6">
        <v>1.66</v>
      </c>
      <c r="D188" s="6">
        <v>1.8</v>
      </c>
      <c r="E188" s="6">
        <v>1.97</v>
      </c>
      <c r="F188" s="6">
        <v>2.14</v>
      </c>
      <c r="G188" s="6">
        <v>2.31</v>
      </c>
      <c r="H188" s="6">
        <v>2.46</v>
      </c>
      <c r="I188" s="6">
        <v>2.6</v>
      </c>
      <c r="J188" s="6">
        <v>2.73</v>
      </c>
      <c r="K188" s="6">
        <v>2.85</v>
      </c>
      <c r="L188" s="6">
        <v>2.95</v>
      </c>
      <c r="M188" s="6">
        <v>3.04</v>
      </c>
      <c r="N188" s="6">
        <v>3.12</v>
      </c>
      <c r="O188" s="6">
        <v>3.19</v>
      </c>
      <c r="P188" s="6">
        <v>3.24</v>
      </c>
      <c r="Q188" s="6">
        <v>3.27</v>
      </c>
      <c r="R188" s="6">
        <v>3.3</v>
      </c>
      <c r="S188" s="6">
        <v>3.33</v>
      </c>
      <c r="T188" s="6">
        <v>3.35</v>
      </c>
      <c r="U188" s="6">
        <v>3.37</v>
      </c>
      <c r="V188" s="6">
        <v>3.37</v>
      </c>
      <c r="W188" s="6">
        <v>3.37</v>
      </c>
      <c r="X188" s="6">
        <v>3.37</v>
      </c>
      <c r="Y188" s="6">
        <v>3.37</v>
      </c>
      <c r="Z188" s="6">
        <v>3.36</v>
      </c>
      <c r="AA188" s="6">
        <v>3.35</v>
      </c>
      <c r="AB188" s="6">
        <v>3.34</v>
      </c>
      <c r="AC188" s="6">
        <v>3.33</v>
      </c>
      <c r="AD188" s="6">
        <v>3.33</v>
      </c>
      <c r="AE188" s="6">
        <v>3.32</v>
      </c>
      <c r="AF188" s="6">
        <v>3.31</v>
      </c>
      <c r="AG188" s="6">
        <v>3.31</v>
      </c>
      <c r="AH188" s="6">
        <v>3.3</v>
      </c>
      <c r="AI188" s="6">
        <v>3.29</v>
      </c>
      <c r="AJ188" s="6">
        <v>3.29</v>
      </c>
      <c r="AK188" s="6">
        <v>3.28</v>
      </c>
      <c r="AL188" s="6">
        <v>3.28</v>
      </c>
      <c r="AM188" s="6">
        <v>3.27</v>
      </c>
      <c r="AN188" s="6">
        <v>3.27</v>
      </c>
      <c r="AO188" s="6">
        <v>3.27</v>
      </c>
      <c r="AP188" s="6">
        <v>3.26</v>
      </c>
      <c r="AQ188" s="6">
        <v>3.26</v>
      </c>
      <c r="AR188" s="6">
        <v>3.26</v>
      </c>
      <c r="AS188" s="6">
        <v>3.26</v>
      </c>
      <c r="AT188" s="6">
        <v>3.26</v>
      </c>
      <c r="AU188" s="6">
        <v>3.25</v>
      </c>
      <c r="AV188" s="6">
        <v>3.25</v>
      </c>
      <c r="AW188" s="6">
        <v>3.25</v>
      </c>
      <c r="AX188" s="6">
        <v>3.25</v>
      </c>
      <c r="AY188" s="6">
        <v>3.25</v>
      </c>
    </row>
    <row r="189" spans="1:51" x14ac:dyDescent="0.2">
      <c r="A189" s="5">
        <v>42978</v>
      </c>
      <c r="B189" s="6">
        <v>1.52</v>
      </c>
      <c r="C189" s="6">
        <v>1.63</v>
      </c>
      <c r="D189" s="6">
        <v>1.77</v>
      </c>
      <c r="E189" s="6">
        <v>1.93</v>
      </c>
      <c r="F189" s="6">
        <v>2.1</v>
      </c>
      <c r="G189" s="6">
        <v>2.27</v>
      </c>
      <c r="H189" s="6">
        <v>2.42</v>
      </c>
      <c r="I189" s="6">
        <v>2.56</v>
      </c>
      <c r="J189" s="6">
        <v>2.69</v>
      </c>
      <c r="K189" s="6">
        <v>2.81</v>
      </c>
      <c r="L189" s="6">
        <v>2.91</v>
      </c>
      <c r="M189" s="6">
        <v>3</v>
      </c>
      <c r="N189" s="6">
        <v>3.08</v>
      </c>
      <c r="O189" s="6">
        <v>3.15</v>
      </c>
      <c r="P189" s="6">
        <v>3.21</v>
      </c>
      <c r="Q189" s="6">
        <v>3.24</v>
      </c>
      <c r="R189" s="6">
        <v>3.26</v>
      </c>
      <c r="S189" s="6">
        <v>3.29</v>
      </c>
      <c r="T189" s="6">
        <v>3.31</v>
      </c>
      <c r="U189" s="6">
        <v>3.33</v>
      </c>
      <c r="V189" s="6">
        <v>3.33</v>
      </c>
      <c r="W189" s="6">
        <v>3.33</v>
      </c>
      <c r="X189" s="6">
        <v>3.33</v>
      </c>
      <c r="Y189" s="6">
        <v>3.33</v>
      </c>
      <c r="Z189" s="6">
        <v>3.33</v>
      </c>
      <c r="AA189" s="6">
        <v>3.32</v>
      </c>
      <c r="AB189" s="6">
        <v>3.31</v>
      </c>
      <c r="AC189" s="6">
        <v>3.3</v>
      </c>
      <c r="AD189" s="6">
        <v>3.29</v>
      </c>
      <c r="AE189" s="6">
        <v>3.28</v>
      </c>
      <c r="AF189" s="6">
        <v>3.28</v>
      </c>
      <c r="AG189" s="6">
        <v>3.27</v>
      </c>
      <c r="AH189" s="6">
        <v>3.27</v>
      </c>
      <c r="AI189" s="6">
        <v>3.26</v>
      </c>
      <c r="AJ189" s="6">
        <v>3.26</v>
      </c>
      <c r="AK189" s="6">
        <v>3.25</v>
      </c>
      <c r="AL189" s="6">
        <v>3.25</v>
      </c>
      <c r="AM189" s="6">
        <v>3.24</v>
      </c>
      <c r="AN189" s="6">
        <v>3.24</v>
      </c>
      <c r="AO189" s="6">
        <v>3.24</v>
      </c>
      <c r="AP189" s="6">
        <v>3.23</v>
      </c>
      <c r="AQ189" s="6">
        <v>3.23</v>
      </c>
      <c r="AR189" s="6">
        <v>3.23</v>
      </c>
      <c r="AS189" s="6">
        <v>3.23</v>
      </c>
      <c r="AT189" s="6">
        <v>3.22</v>
      </c>
      <c r="AU189" s="6">
        <v>3.22</v>
      </c>
      <c r="AV189" s="6">
        <v>3.22</v>
      </c>
      <c r="AW189" s="6">
        <v>3.22</v>
      </c>
      <c r="AX189" s="6">
        <v>3.22</v>
      </c>
      <c r="AY189" s="6">
        <v>3.22</v>
      </c>
    </row>
    <row r="190" spans="1:51" x14ac:dyDescent="0.2">
      <c r="A190" s="5">
        <v>43008</v>
      </c>
      <c r="B190" s="6">
        <v>1.5</v>
      </c>
      <c r="C190" s="6">
        <v>1.6</v>
      </c>
      <c r="D190" s="6">
        <v>1.74</v>
      </c>
      <c r="E190" s="6">
        <v>1.9</v>
      </c>
      <c r="F190" s="6">
        <v>2.0699999999999998</v>
      </c>
      <c r="G190" s="6">
        <v>2.23</v>
      </c>
      <c r="H190" s="6">
        <v>2.39</v>
      </c>
      <c r="I190" s="6">
        <v>2.5299999999999998</v>
      </c>
      <c r="J190" s="6">
        <v>2.65</v>
      </c>
      <c r="K190" s="6">
        <v>2.77</v>
      </c>
      <c r="L190" s="6">
        <v>2.88</v>
      </c>
      <c r="M190" s="6">
        <v>2.97</v>
      </c>
      <c r="N190" s="6">
        <v>3.05</v>
      </c>
      <c r="O190" s="6">
        <v>3.11</v>
      </c>
      <c r="P190" s="6">
        <v>3.17</v>
      </c>
      <c r="Q190" s="6">
        <v>3.2</v>
      </c>
      <c r="R190" s="6">
        <v>3.23</v>
      </c>
      <c r="S190" s="6">
        <v>3.25</v>
      </c>
      <c r="T190" s="6">
        <v>3.28</v>
      </c>
      <c r="U190" s="6">
        <v>3.3</v>
      </c>
      <c r="V190" s="6">
        <v>3.3</v>
      </c>
      <c r="W190" s="6">
        <v>3.29</v>
      </c>
      <c r="X190" s="6">
        <v>3.29</v>
      </c>
      <c r="Y190" s="6">
        <v>3.29</v>
      </c>
      <c r="Z190" s="6">
        <v>3.29</v>
      </c>
      <c r="AA190" s="6">
        <v>3.28</v>
      </c>
      <c r="AB190" s="6">
        <v>3.27</v>
      </c>
      <c r="AC190" s="6">
        <v>3.27</v>
      </c>
      <c r="AD190" s="6">
        <v>3.26</v>
      </c>
      <c r="AE190" s="6">
        <v>3.25</v>
      </c>
      <c r="AF190" s="6">
        <v>3.24</v>
      </c>
      <c r="AG190" s="6">
        <v>3.24</v>
      </c>
      <c r="AH190" s="6">
        <v>3.23</v>
      </c>
      <c r="AI190" s="6">
        <v>3.23</v>
      </c>
      <c r="AJ190" s="6">
        <v>3.22</v>
      </c>
      <c r="AK190" s="6">
        <v>3.22</v>
      </c>
      <c r="AL190" s="6">
        <v>3.22</v>
      </c>
      <c r="AM190" s="6">
        <v>3.21</v>
      </c>
      <c r="AN190" s="6">
        <v>3.21</v>
      </c>
      <c r="AO190" s="6">
        <v>3.2</v>
      </c>
      <c r="AP190" s="6">
        <v>3.2</v>
      </c>
      <c r="AQ190" s="6">
        <v>3.2</v>
      </c>
      <c r="AR190" s="6">
        <v>3.2</v>
      </c>
      <c r="AS190" s="6">
        <v>3.2</v>
      </c>
      <c r="AT190" s="6">
        <v>3.19</v>
      </c>
      <c r="AU190" s="6">
        <v>3.19</v>
      </c>
      <c r="AV190" s="6">
        <v>3.19</v>
      </c>
      <c r="AW190" s="6">
        <v>3.19</v>
      </c>
      <c r="AX190" s="6">
        <v>3.19</v>
      </c>
      <c r="AY190" s="6">
        <v>3.19</v>
      </c>
    </row>
    <row r="191" spans="1:51" x14ac:dyDescent="0.2">
      <c r="A191" s="5">
        <v>43039</v>
      </c>
      <c r="B191" s="6">
        <v>1.48</v>
      </c>
      <c r="C191" s="6">
        <v>1.57</v>
      </c>
      <c r="D191" s="6">
        <v>1.7</v>
      </c>
      <c r="E191" s="6">
        <v>1.87</v>
      </c>
      <c r="F191" s="6">
        <v>2.0299999999999998</v>
      </c>
      <c r="G191" s="6">
        <v>2.2000000000000002</v>
      </c>
      <c r="H191" s="6">
        <v>2.35</v>
      </c>
      <c r="I191" s="6">
        <v>2.4900000000000002</v>
      </c>
      <c r="J191" s="6">
        <v>2.62</v>
      </c>
      <c r="K191" s="6">
        <v>2.74</v>
      </c>
      <c r="L191" s="6">
        <v>2.84</v>
      </c>
      <c r="M191" s="6">
        <v>2.93</v>
      </c>
      <c r="N191" s="6">
        <v>3.01</v>
      </c>
      <c r="O191" s="6">
        <v>3.08</v>
      </c>
      <c r="P191" s="6">
        <v>3.13</v>
      </c>
      <c r="Q191" s="6">
        <v>3.16</v>
      </c>
      <c r="R191" s="6">
        <v>3.19</v>
      </c>
      <c r="S191" s="6">
        <v>3.22</v>
      </c>
      <c r="T191" s="6">
        <v>3.24</v>
      </c>
      <c r="U191" s="6">
        <v>3.26</v>
      </c>
      <c r="V191" s="6">
        <v>3.26</v>
      </c>
      <c r="W191" s="6">
        <v>3.26</v>
      </c>
      <c r="X191" s="6">
        <v>3.26</v>
      </c>
      <c r="Y191" s="6">
        <v>3.26</v>
      </c>
      <c r="Z191" s="6">
        <v>3.26</v>
      </c>
      <c r="AA191" s="6">
        <v>3.25</v>
      </c>
      <c r="AB191" s="6">
        <v>3.24</v>
      </c>
      <c r="AC191" s="6">
        <v>3.23</v>
      </c>
      <c r="AD191" s="6">
        <v>3.22</v>
      </c>
      <c r="AE191" s="6">
        <v>3.22</v>
      </c>
      <c r="AF191" s="6">
        <v>3.21</v>
      </c>
      <c r="AG191" s="6">
        <v>3.21</v>
      </c>
      <c r="AH191" s="6">
        <v>3.2</v>
      </c>
      <c r="AI191" s="6">
        <v>3.2</v>
      </c>
      <c r="AJ191" s="6">
        <v>3.19</v>
      </c>
      <c r="AK191" s="6">
        <v>3.19</v>
      </c>
      <c r="AL191" s="6">
        <v>3.19</v>
      </c>
      <c r="AM191" s="6">
        <v>3.18</v>
      </c>
      <c r="AN191" s="6">
        <v>3.18</v>
      </c>
      <c r="AO191" s="6">
        <v>3.18</v>
      </c>
      <c r="AP191" s="6">
        <v>3.17</v>
      </c>
      <c r="AQ191" s="6">
        <v>3.17</v>
      </c>
      <c r="AR191" s="6">
        <v>3.17</v>
      </c>
      <c r="AS191" s="6">
        <v>3.17</v>
      </c>
      <c r="AT191" s="6">
        <v>3.16</v>
      </c>
      <c r="AU191" s="6">
        <v>3.16</v>
      </c>
      <c r="AV191" s="6">
        <v>3.16</v>
      </c>
      <c r="AW191" s="6">
        <v>3.16</v>
      </c>
      <c r="AX191" s="6">
        <v>3.16</v>
      </c>
      <c r="AY191" s="6">
        <v>3.16</v>
      </c>
    </row>
    <row r="192" spans="1:51" x14ac:dyDescent="0.2">
      <c r="A192" s="5">
        <v>43069</v>
      </c>
      <c r="B192" s="6">
        <v>1.45</v>
      </c>
      <c r="C192" s="6">
        <v>1.54</v>
      </c>
      <c r="D192" s="6">
        <v>1.67</v>
      </c>
      <c r="E192" s="6">
        <v>1.83</v>
      </c>
      <c r="F192" s="6">
        <v>2</v>
      </c>
      <c r="G192" s="6">
        <v>2.16</v>
      </c>
      <c r="H192" s="6">
        <v>2.31</v>
      </c>
      <c r="I192" s="6">
        <v>2.46</v>
      </c>
      <c r="J192" s="6">
        <v>2.58</v>
      </c>
      <c r="K192" s="6">
        <v>2.7</v>
      </c>
      <c r="L192" s="6">
        <v>2.81</v>
      </c>
      <c r="M192" s="6">
        <v>2.9</v>
      </c>
      <c r="N192" s="6">
        <v>2.97</v>
      </c>
      <c r="O192" s="6">
        <v>3.04</v>
      </c>
      <c r="P192" s="6">
        <v>3.1</v>
      </c>
      <c r="Q192" s="6">
        <v>3.13</v>
      </c>
      <c r="R192" s="6">
        <v>3.16</v>
      </c>
      <c r="S192" s="6">
        <v>3.18</v>
      </c>
      <c r="T192" s="6">
        <v>3.2</v>
      </c>
      <c r="U192" s="6">
        <v>3.22</v>
      </c>
      <c r="V192" s="6">
        <v>3.22</v>
      </c>
      <c r="W192" s="6">
        <v>3.23</v>
      </c>
      <c r="X192" s="6">
        <v>3.23</v>
      </c>
      <c r="Y192" s="6">
        <v>3.23</v>
      </c>
      <c r="Z192" s="6">
        <v>3.23</v>
      </c>
      <c r="AA192" s="6">
        <v>3.22</v>
      </c>
      <c r="AB192" s="6">
        <v>3.21</v>
      </c>
      <c r="AC192" s="6">
        <v>3.2</v>
      </c>
      <c r="AD192" s="6">
        <v>3.19</v>
      </c>
      <c r="AE192" s="6">
        <v>3.19</v>
      </c>
      <c r="AF192" s="6">
        <v>3.18</v>
      </c>
      <c r="AG192" s="6">
        <v>3.18</v>
      </c>
      <c r="AH192" s="6">
        <v>3.17</v>
      </c>
      <c r="AI192" s="6">
        <v>3.17</v>
      </c>
      <c r="AJ192" s="6">
        <v>3.16</v>
      </c>
      <c r="AK192" s="6">
        <v>3.16</v>
      </c>
      <c r="AL192" s="6">
        <v>3.16</v>
      </c>
      <c r="AM192" s="6">
        <v>3.15</v>
      </c>
      <c r="AN192" s="6">
        <v>3.15</v>
      </c>
      <c r="AO192" s="6">
        <v>3.15</v>
      </c>
      <c r="AP192" s="6">
        <v>3.14</v>
      </c>
      <c r="AQ192" s="6">
        <v>3.14</v>
      </c>
      <c r="AR192" s="6">
        <v>3.14</v>
      </c>
      <c r="AS192" s="6">
        <v>3.14</v>
      </c>
      <c r="AT192" s="6">
        <v>3.14</v>
      </c>
      <c r="AU192" s="6">
        <v>3.13</v>
      </c>
      <c r="AV192" s="6">
        <v>3.13</v>
      </c>
      <c r="AW192" s="6">
        <v>3.13</v>
      </c>
      <c r="AX192" s="6">
        <v>3.13</v>
      </c>
      <c r="AY192" s="6">
        <v>3.13</v>
      </c>
    </row>
    <row r="193" spans="1:51" x14ac:dyDescent="0.2">
      <c r="A193" s="5">
        <v>43100</v>
      </c>
      <c r="B193" s="6">
        <v>1.43</v>
      </c>
      <c r="C193" s="6">
        <v>1.51</v>
      </c>
      <c r="D193" s="6">
        <v>1.64</v>
      </c>
      <c r="E193" s="6">
        <v>1.8</v>
      </c>
      <c r="F193" s="6">
        <v>1.96</v>
      </c>
      <c r="G193" s="6">
        <v>2.13</v>
      </c>
      <c r="H193" s="6">
        <v>2.2799999999999998</v>
      </c>
      <c r="I193" s="6">
        <v>2.42</v>
      </c>
      <c r="J193" s="6">
        <v>2.54</v>
      </c>
      <c r="K193" s="6">
        <v>2.66</v>
      </c>
      <c r="L193" s="6">
        <v>2.77</v>
      </c>
      <c r="M193" s="6">
        <v>2.86</v>
      </c>
      <c r="N193" s="6">
        <v>2.93</v>
      </c>
      <c r="O193" s="6">
        <v>3</v>
      </c>
      <c r="P193" s="6">
        <v>3.06</v>
      </c>
      <c r="Q193" s="6">
        <v>3.09</v>
      </c>
      <c r="R193" s="6">
        <v>3.12</v>
      </c>
      <c r="S193" s="6">
        <v>3.14</v>
      </c>
      <c r="T193" s="6">
        <v>3.17</v>
      </c>
      <c r="U193" s="6">
        <v>3.19</v>
      </c>
      <c r="V193" s="6">
        <v>3.19</v>
      </c>
      <c r="W193" s="6">
        <v>3.19</v>
      </c>
      <c r="X193" s="6">
        <v>3.19</v>
      </c>
      <c r="Y193" s="6">
        <v>3.19</v>
      </c>
      <c r="Z193" s="6">
        <v>3.19</v>
      </c>
      <c r="AA193" s="6">
        <v>3.18</v>
      </c>
      <c r="AB193" s="6">
        <v>3.17</v>
      </c>
      <c r="AC193" s="6">
        <v>3.17</v>
      </c>
      <c r="AD193" s="6">
        <v>3.16</v>
      </c>
      <c r="AE193" s="6">
        <v>3.15</v>
      </c>
      <c r="AF193" s="6">
        <v>3.15</v>
      </c>
      <c r="AG193" s="6">
        <v>3.14</v>
      </c>
      <c r="AH193" s="6">
        <v>3.14</v>
      </c>
      <c r="AI193" s="6">
        <v>3.13</v>
      </c>
      <c r="AJ193" s="6">
        <v>3.13</v>
      </c>
      <c r="AK193" s="6">
        <v>3.13</v>
      </c>
      <c r="AL193" s="6">
        <v>3.12</v>
      </c>
      <c r="AM193" s="6">
        <v>3.12</v>
      </c>
      <c r="AN193" s="6">
        <v>3.12</v>
      </c>
      <c r="AO193" s="6">
        <v>3.12</v>
      </c>
      <c r="AP193" s="6">
        <v>3.11</v>
      </c>
      <c r="AQ193" s="6">
        <v>3.11</v>
      </c>
      <c r="AR193" s="6">
        <v>3.11</v>
      </c>
      <c r="AS193" s="6">
        <v>3.11</v>
      </c>
      <c r="AT193" s="6">
        <v>3.11</v>
      </c>
      <c r="AU193" s="6">
        <v>3.1</v>
      </c>
      <c r="AV193" s="6">
        <v>3.1</v>
      </c>
      <c r="AW193" s="6">
        <v>3.1</v>
      </c>
      <c r="AX193" s="6">
        <v>3.1</v>
      </c>
      <c r="AY193" s="6">
        <v>3.1</v>
      </c>
    </row>
    <row r="194" spans="1:51" x14ac:dyDescent="0.2">
      <c r="A194" s="5">
        <v>43131</v>
      </c>
      <c r="B194" s="6">
        <v>1.4</v>
      </c>
      <c r="C194" s="6">
        <v>1.49</v>
      </c>
      <c r="D194" s="6">
        <v>1.61</v>
      </c>
      <c r="E194" s="6">
        <v>1.77</v>
      </c>
      <c r="F194" s="6">
        <v>1.93</v>
      </c>
      <c r="G194" s="6">
        <v>2.09</v>
      </c>
      <c r="H194" s="6">
        <v>2.2400000000000002</v>
      </c>
      <c r="I194" s="6">
        <v>2.38</v>
      </c>
      <c r="J194" s="6">
        <v>2.5099999999999998</v>
      </c>
      <c r="K194" s="6">
        <v>2.63</v>
      </c>
      <c r="L194" s="6">
        <v>2.73</v>
      </c>
      <c r="M194" s="6">
        <v>2.82</v>
      </c>
      <c r="N194" s="6">
        <v>2.9</v>
      </c>
      <c r="O194" s="6">
        <v>2.97</v>
      </c>
      <c r="P194" s="6">
        <v>3.02</v>
      </c>
      <c r="Q194" s="6">
        <v>3.06</v>
      </c>
      <c r="R194" s="6">
        <v>3.08</v>
      </c>
      <c r="S194" s="6">
        <v>3.11</v>
      </c>
      <c r="T194" s="6">
        <v>3.13</v>
      </c>
      <c r="U194" s="6">
        <v>3.15</v>
      </c>
      <c r="V194" s="6">
        <v>3.15</v>
      </c>
      <c r="W194" s="6">
        <v>3.15</v>
      </c>
      <c r="X194" s="6">
        <v>3.15</v>
      </c>
      <c r="Y194" s="6">
        <v>3.16</v>
      </c>
      <c r="Z194" s="6">
        <v>3.16</v>
      </c>
      <c r="AA194" s="6">
        <v>3.15</v>
      </c>
      <c r="AB194" s="6">
        <v>3.14</v>
      </c>
      <c r="AC194" s="6">
        <v>3.13</v>
      </c>
      <c r="AD194" s="6">
        <v>3.13</v>
      </c>
      <c r="AE194" s="6">
        <v>3.12</v>
      </c>
      <c r="AF194" s="6">
        <v>3.11</v>
      </c>
      <c r="AG194" s="6">
        <v>3.11</v>
      </c>
      <c r="AH194" s="6">
        <v>3.11</v>
      </c>
      <c r="AI194" s="6">
        <v>3.1</v>
      </c>
      <c r="AJ194" s="6">
        <v>3.1</v>
      </c>
      <c r="AK194" s="6">
        <v>3.1</v>
      </c>
      <c r="AL194" s="6">
        <v>3.09</v>
      </c>
      <c r="AM194" s="6">
        <v>3.09</v>
      </c>
      <c r="AN194" s="6">
        <v>3.09</v>
      </c>
      <c r="AO194" s="6">
        <v>3.09</v>
      </c>
      <c r="AP194" s="6">
        <v>3.08</v>
      </c>
      <c r="AQ194" s="6">
        <v>3.08</v>
      </c>
      <c r="AR194" s="6">
        <v>3.08</v>
      </c>
      <c r="AS194" s="6">
        <v>3.08</v>
      </c>
      <c r="AT194" s="6">
        <v>3.08</v>
      </c>
      <c r="AU194" s="6">
        <v>3.07</v>
      </c>
      <c r="AV194" s="6">
        <v>3.07</v>
      </c>
      <c r="AW194" s="6">
        <v>3.07</v>
      </c>
      <c r="AX194" s="6">
        <v>3.07</v>
      </c>
      <c r="AY194" s="6">
        <v>3.07</v>
      </c>
    </row>
    <row r="195" spans="1:51" x14ac:dyDescent="0.2">
      <c r="A195" s="5">
        <v>43159</v>
      </c>
      <c r="B195" s="6">
        <v>1.38</v>
      </c>
      <c r="C195" s="6">
        <v>1.46</v>
      </c>
      <c r="D195" s="6">
        <v>1.58</v>
      </c>
      <c r="E195" s="6">
        <v>1.74</v>
      </c>
      <c r="F195" s="6">
        <v>1.9</v>
      </c>
      <c r="G195" s="6">
        <v>2.06</v>
      </c>
      <c r="H195" s="6">
        <v>2.21</v>
      </c>
      <c r="I195" s="6">
        <v>2.35</v>
      </c>
      <c r="J195" s="6">
        <v>2.48</v>
      </c>
      <c r="K195" s="6">
        <v>2.59</v>
      </c>
      <c r="L195" s="6">
        <v>2.7</v>
      </c>
      <c r="M195" s="6">
        <v>2.79</v>
      </c>
      <c r="N195" s="6">
        <v>2.86</v>
      </c>
      <c r="O195" s="6">
        <v>2.93</v>
      </c>
      <c r="P195" s="6">
        <v>2.99</v>
      </c>
      <c r="Q195" s="6">
        <v>3.02</v>
      </c>
      <c r="R195" s="6">
        <v>3.05</v>
      </c>
      <c r="S195" s="6">
        <v>3.07</v>
      </c>
      <c r="T195" s="6">
        <v>3.1</v>
      </c>
      <c r="U195" s="6">
        <v>3.12</v>
      </c>
      <c r="V195" s="6">
        <v>3.12</v>
      </c>
      <c r="W195" s="6">
        <v>3.12</v>
      </c>
      <c r="X195" s="6">
        <v>3.12</v>
      </c>
      <c r="Y195" s="6">
        <v>3.12</v>
      </c>
      <c r="Z195" s="6">
        <v>3.12</v>
      </c>
      <c r="AA195" s="6">
        <v>3.11</v>
      </c>
      <c r="AB195" s="6">
        <v>3.11</v>
      </c>
      <c r="AC195" s="6">
        <v>3.1</v>
      </c>
      <c r="AD195" s="6">
        <v>3.09</v>
      </c>
      <c r="AE195" s="6">
        <v>3.09</v>
      </c>
      <c r="AF195" s="6">
        <v>3.08</v>
      </c>
      <c r="AG195" s="6">
        <v>3.08</v>
      </c>
      <c r="AH195" s="6">
        <v>3.08</v>
      </c>
      <c r="AI195" s="6">
        <v>3.07</v>
      </c>
      <c r="AJ195" s="6">
        <v>3.07</v>
      </c>
      <c r="AK195" s="6">
        <v>3.07</v>
      </c>
      <c r="AL195" s="6">
        <v>3.06</v>
      </c>
      <c r="AM195" s="6">
        <v>3.06</v>
      </c>
      <c r="AN195" s="6">
        <v>3.06</v>
      </c>
      <c r="AO195" s="6">
        <v>3.06</v>
      </c>
      <c r="AP195" s="6">
        <v>3.05</v>
      </c>
      <c r="AQ195" s="6">
        <v>3.05</v>
      </c>
      <c r="AR195" s="6">
        <v>3.05</v>
      </c>
      <c r="AS195" s="6">
        <v>3.05</v>
      </c>
      <c r="AT195" s="6">
        <v>3.05</v>
      </c>
      <c r="AU195" s="6">
        <v>3.05</v>
      </c>
      <c r="AV195" s="6">
        <v>3.04</v>
      </c>
      <c r="AW195" s="6">
        <v>3.04</v>
      </c>
      <c r="AX195" s="6">
        <v>3.04</v>
      </c>
      <c r="AY195" s="6">
        <v>3.04</v>
      </c>
    </row>
    <row r="196" spans="1:51" x14ac:dyDescent="0.2">
      <c r="A196" s="5">
        <v>43190</v>
      </c>
      <c r="B196" s="6">
        <v>1.36</v>
      </c>
      <c r="C196" s="6">
        <v>1.44</v>
      </c>
      <c r="D196" s="6">
        <v>1.56</v>
      </c>
      <c r="E196" s="6">
        <v>1.71</v>
      </c>
      <c r="F196" s="6">
        <v>1.87</v>
      </c>
      <c r="G196" s="6">
        <v>2.0299999999999998</v>
      </c>
      <c r="H196" s="6">
        <v>2.1800000000000002</v>
      </c>
      <c r="I196" s="6">
        <v>2.3199999999999998</v>
      </c>
      <c r="J196" s="6">
        <v>2.44</v>
      </c>
      <c r="K196" s="6">
        <v>2.56</v>
      </c>
      <c r="L196" s="6">
        <v>2.67</v>
      </c>
      <c r="M196" s="6">
        <v>2.75</v>
      </c>
      <c r="N196" s="6">
        <v>2.83</v>
      </c>
      <c r="O196" s="6">
        <v>2.9</v>
      </c>
      <c r="P196" s="6">
        <v>2.95</v>
      </c>
      <c r="Q196" s="6">
        <v>2.99</v>
      </c>
      <c r="R196" s="6">
        <v>3.01</v>
      </c>
      <c r="S196" s="6">
        <v>3.04</v>
      </c>
      <c r="T196" s="6">
        <v>3.06</v>
      </c>
      <c r="U196" s="6">
        <v>3.08</v>
      </c>
      <c r="V196" s="6">
        <v>3.08</v>
      </c>
      <c r="W196" s="6">
        <v>3.09</v>
      </c>
      <c r="X196" s="6">
        <v>3.09</v>
      </c>
      <c r="Y196" s="6">
        <v>3.09</v>
      </c>
      <c r="Z196" s="6">
        <v>3.09</v>
      </c>
      <c r="AA196" s="6">
        <v>3.08</v>
      </c>
      <c r="AB196" s="6">
        <v>3.07</v>
      </c>
      <c r="AC196" s="6">
        <v>3.07</v>
      </c>
      <c r="AD196" s="6">
        <v>3.06</v>
      </c>
      <c r="AE196" s="6">
        <v>3.06</v>
      </c>
      <c r="AF196" s="6">
        <v>3.05</v>
      </c>
      <c r="AG196" s="6">
        <v>3.05</v>
      </c>
      <c r="AH196" s="6">
        <v>3.05</v>
      </c>
      <c r="AI196" s="6">
        <v>3.04</v>
      </c>
      <c r="AJ196" s="6">
        <v>3.04</v>
      </c>
      <c r="AK196" s="6">
        <v>3.04</v>
      </c>
      <c r="AL196" s="6">
        <v>3.03</v>
      </c>
      <c r="AM196" s="6">
        <v>3.03</v>
      </c>
      <c r="AN196" s="6">
        <v>3.03</v>
      </c>
      <c r="AO196" s="6">
        <v>3.03</v>
      </c>
      <c r="AP196" s="6">
        <v>3.02</v>
      </c>
      <c r="AQ196" s="6">
        <v>3.02</v>
      </c>
      <c r="AR196" s="6">
        <v>3.02</v>
      </c>
      <c r="AS196" s="6">
        <v>3.02</v>
      </c>
      <c r="AT196" s="6">
        <v>3.02</v>
      </c>
      <c r="AU196" s="6">
        <v>3.02</v>
      </c>
      <c r="AV196" s="6">
        <v>3.02</v>
      </c>
      <c r="AW196" s="6">
        <v>3.01</v>
      </c>
      <c r="AX196" s="6">
        <v>3.01</v>
      </c>
      <c r="AY196" s="6">
        <v>3.01</v>
      </c>
    </row>
    <row r="197" spans="1:51" x14ac:dyDescent="0.2">
      <c r="A197" s="5">
        <v>43220</v>
      </c>
      <c r="B197" s="6">
        <v>1.34</v>
      </c>
      <c r="C197" s="6">
        <v>1.41</v>
      </c>
      <c r="D197" s="6">
        <v>1.53</v>
      </c>
      <c r="E197" s="6">
        <v>1.69</v>
      </c>
      <c r="F197" s="6">
        <v>1.84</v>
      </c>
      <c r="G197" s="6">
        <v>2</v>
      </c>
      <c r="H197" s="6">
        <v>2.15</v>
      </c>
      <c r="I197" s="6">
        <v>2.29</v>
      </c>
      <c r="J197" s="6">
        <v>2.41</v>
      </c>
      <c r="K197" s="6">
        <v>2.5299999999999998</v>
      </c>
      <c r="L197" s="6">
        <v>2.63</v>
      </c>
      <c r="M197" s="6">
        <v>2.72</v>
      </c>
      <c r="N197" s="6">
        <v>2.8</v>
      </c>
      <c r="O197" s="6">
        <v>2.86</v>
      </c>
      <c r="P197" s="6">
        <v>2.92</v>
      </c>
      <c r="Q197" s="6">
        <v>2.95</v>
      </c>
      <c r="R197" s="6">
        <v>2.98</v>
      </c>
      <c r="S197" s="6">
        <v>3.01</v>
      </c>
      <c r="T197" s="6">
        <v>3.03</v>
      </c>
      <c r="U197" s="6">
        <v>3.05</v>
      </c>
      <c r="V197" s="6">
        <v>3.05</v>
      </c>
      <c r="W197" s="6">
        <v>3.05</v>
      </c>
      <c r="X197" s="6">
        <v>3.06</v>
      </c>
      <c r="Y197" s="6">
        <v>3.06</v>
      </c>
      <c r="Z197" s="6">
        <v>3.06</v>
      </c>
      <c r="AA197" s="6">
        <v>3.05</v>
      </c>
      <c r="AB197" s="6">
        <v>3.04</v>
      </c>
      <c r="AC197" s="6">
        <v>3.04</v>
      </c>
      <c r="AD197" s="6">
        <v>3.03</v>
      </c>
      <c r="AE197" s="6">
        <v>3.03</v>
      </c>
      <c r="AF197" s="6">
        <v>3.02</v>
      </c>
      <c r="AG197" s="6">
        <v>3.02</v>
      </c>
      <c r="AH197" s="6">
        <v>3.02</v>
      </c>
      <c r="AI197" s="6">
        <v>3.01</v>
      </c>
      <c r="AJ197" s="6">
        <v>3.01</v>
      </c>
      <c r="AK197" s="6">
        <v>3.01</v>
      </c>
      <c r="AL197" s="6">
        <v>3.01</v>
      </c>
      <c r="AM197" s="6">
        <v>3</v>
      </c>
      <c r="AN197" s="6">
        <v>3</v>
      </c>
      <c r="AO197" s="6">
        <v>3</v>
      </c>
      <c r="AP197" s="6">
        <v>3</v>
      </c>
      <c r="AQ197" s="6">
        <v>3</v>
      </c>
      <c r="AR197" s="6">
        <v>2.99</v>
      </c>
      <c r="AS197" s="6">
        <v>2.99</v>
      </c>
      <c r="AT197" s="6">
        <v>2.99</v>
      </c>
      <c r="AU197" s="6">
        <v>2.99</v>
      </c>
      <c r="AV197" s="6">
        <v>2.99</v>
      </c>
      <c r="AW197" s="6">
        <v>2.99</v>
      </c>
      <c r="AX197" s="6">
        <v>2.99</v>
      </c>
      <c r="AY197" s="6">
        <v>2.99</v>
      </c>
    </row>
    <row r="198" spans="1:51" x14ac:dyDescent="0.2">
      <c r="A198" s="5">
        <v>43251</v>
      </c>
      <c r="B198" s="6">
        <v>1.31</v>
      </c>
      <c r="C198" s="6">
        <v>1.39</v>
      </c>
      <c r="D198" s="6">
        <v>1.5</v>
      </c>
      <c r="E198" s="6">
        <v>1.66</v>
      </c>
      <c r="F198" s="6">
        <v>1.81</v>
      </c>
      <c r="G198" s="6">
        <v>1.97</v>
      </c>
      <c r="H198" s="6">
        <v>2.12</v>
      </c>
      <c r="I198" s="6">
        <v>2.2599999999999998</v>
      </c>
      <c r="J198" s="6">
        <v>2.38</v>
      </c>
      <c r="K198" s="6">
        <v>2.5</v>
      </c>
      <c r="L198" s="6">
        <v>2.6</v>
      </c>
      <c r="M198" s="6">
        <v>2.69</v>
      </c>
      <c r="N198" s="6">
        <v>2.77</v>
      </c>
      <c r="O198" s="6">
        <v>2.83</v>
      </c>
      <c r="P198" s="6">
        <v>2.89</v>
      </c>
      <c r="Q198" s="6">
        <v>2.92</v>
      </c>
      <c r="R198" s="6">
        <v>2.95</v>
      </c>
      <c r="S198" s="6">
        <v>2.98</v>
      </c>
      <c r="T198" s="6">
        <v>3</v>
      </c>
      <c r="U198" s="6">
        <v>3.02</v>
      </c>
      <c r="V198" s="6">
        <v>3.02</v>
      </c>
      <c r="W198" s="6">
        <v>3.02</v>
      </c>
      <c r="X198" s="6">
        <v>3.03</v>
      </c>
      <c r="Y198" s="6">
        <v>3.03</v>
      </c>
      <c r="Z198" s="6">
        <v>3.03</v>
      </c>
      <c r="AA198" s="6">
        <v>3.02</v>
      </c>
      <c r="AB198" s="6">
        <v>3.02</v>
      </c>
      <c r="AC198" s="6">
        <v>3.01</v>
      </c>
      <c r="AD198" s="6">
        <v>3</v>
      </c>
      <c r="AE198" s="6">
        <v>3</v>
      </c>
      <c r="AF198" s="6">
        <v>3</v>
      </c>
      <c r="AG198" s="6">
        <v>2.99</v>
      </c>
      <c r="AH198" s="6">
        <v>2.99</v>
      </c>
      <c r="AI198" s="6">
        <v>2.99</v>
      </c>
      <c r="AJ198" s="6">
        <v>2.98</v>
      </c>
      <c r="AK198" s="6">
        <v>2.98</v>
      </c>
      <c r="AL198" s="6">
        <v>2.98</v>
      </c>
      <c r="AM198" s="6">
        <v>2.98</v>
      </c>
      <c r="AN198" s="6">
        <v>2.98</v>
      </c>
      <c r="AO198" s="6">
        <v>2.97</v>
      </c>
      <c r="AP198" s="6">
        <v>2.97</v>
      </c>
      <c r="AQ198" s="6">
        <v>2.97</v>
      </c>
      <c r="AR198" s="6">
        <v>2.97</v>
      </c>
      <c r="AS198" s="6">
        <v>2.97</v>
      </c>
      <c r="AT198" s="6">
        <v>2.97</v>
      </c>
      <c r="AU198" s="6">
        <v>2.96</v>
      </c>
      <c r="AV198" s="6">
        <v>2.96</v>
      </c>
      <c r="AW198" s="6">
        <v>2.96</v>
      </c>
      <c r="AX198" s="6">
        <v>2.96</v>
      </c>
      <c r="AY198" s="6">
        <v>2.96</v>
      </c>
    </row>
    <row r="199" spans="1:51" x14ac:dyDescent="0.2">
      <c r="A199" s="5">
        <v>43281</v>
      </c>
      <c r="B199" s="6">
        <v>1.29</v>
      </c>
      <c r="C199" s="6">
        <v>1.36</v>
      </c>
      <c r="D199" s="6">
        <v>1.48</v>
      </c>
      <c r="E199" s="6">
        <v>1.63</v>
      </c>
      <c r="F199" s="6">
        <v>1.78</v>
      </c>
      <c r="G199" s="6">
        <v>1.94</v>
      </c>
      <c r="H199" s="6">
        <v>2.09</v>
      </c>
      <c r="I199" s="6">
        <v>2.2200000000000002</v>
      </c>
      <c r="J199" s="6">
        <v>2.35</v>
      </c>
      <c r="K199" s="6">
        <v>2.46</v>
      </c>
      <c r="L199" s="6">
        <v>2.57</v>
      </c>
      <c r="M199" s="6">
        <v>2.66</v>
      </c>
      <c r="N199" s="6">
        <v>2.73</v>
      </c>
      <c r="O199" s="6">
        <v>2.8</v>
      </c>
      <c r="P199" s="6">
        <v>2.86</v>
      </c>
      <c r="Q199" s="6">
        <v>2.89</v>
      </c>
      <c r="R199" s="6">
        <v>2.92</v>
      </c>
      <c r="S199" s="6">
        <v>2.94</v>
      </c>
      <c r="T199" s="6">
        <v>2.97</v>
      </c>
      <c r="U199" s="6">
        <v>2.99</v>
      </c>
      <c r="V199" s="6">
        <v>2.99</v>
      </c>
      <c r="W199" s="6">
        <v>2.99</v>
      </c>
      <c r="X199" s="6">
        <v>2.99</v>
      </c>
      <c r="Y199" s="6">
        <v>3</v>
      </c>
      <c r="Z199" s="6">
        <v>3</v>
      </c>
      <c r="AA199" s="6">
        <v>2.99</v>
      </c>
      <c r="AB199" s="6">
        <v>2.99</v>
      </c>
      <c r="AC199" s="6">
        <v>2.98</v>
      </c>
      <c r="AD199" s="6">
        <v>2.97</v>
      </c>
      <c r="AE199" s="6">
        <v>2.97</v>
      </c>
      <c r="AF199" s="6">
        <v>2.97</v>
      </c>
      <c r="AG199" s="6">
        <v>2.96</v>
      </c>
      <c r="AH199" s="6">
        <v>2.96</v>
      </c>
      <c r="AI199" s="6">
        <v>2.96</v>
      </c>
      <c r="AJ199" s="6">
        <v>2.96</v>
      </c>
      <c r="AK199" s="6">
        <v>2.95</v>
      </c>
      <c r="AL199" s="6">
        <v>2.95</v>
      </c>
      <c r="AM199" s="6">
        <v>2.95</v>
      </c>
      <c r="AN199" s="6">
        <v>2.95</v>
      </c>
      <c r="AO199" s="6">
        <v>2.95</v>
      </c>
      <c r="AP199" s="6">
        <v>2.95</v>
      </c>
      <c r="AQ199" s="6">
        <v>2.94</v>
      </c>
      <c r="AR199" s="6">
        <v>2.94</v>
      </c>
      <c r="AS199" s="6">
        <v>2.94</v>
      </c>
      <c r="AT199" s="6">
        <v>2.94</v>
      </c>
      <c r="AU199" s="6">
        <v>2.94</v>
      </c>
      <c r="AV199" s="6">
        <v>2.94</v>
      </c>
      <c r="AW199" s="6">
        <v>2.93</v>
      </c>
      <c r="AX199" s="6">
        <v>2.93</v>
      </c>
      <c r="AY199" s="6">
        <v>2.93</v>
      </c>
    </row>
    <row r="200" spans="1:51" x14ac:dyDescent="0.2">
      <c r="A200" s="5">
        <v>43312</v>
      </c>
      <c r="B200" s="6">
        <v>1.26</v>
      </c>
      <c r="C200" s="6">
        <v>1.33</v>
      </c>
      <c r="D200" s="6">
        <v>1.45</v>
      </c>
      <c r="E200" s="6">
        <v>1.6</v>
      </c>
      <c r="F200" s="6">
        <v>1.76</v>
      </c>
      <c r="G200" s="6">
        <v>1.91</v>
      </c>
      <c r="H200" s="6">
        <v>2.06</v>
      </c>
      <c r="I200" s="6">
        <v>2.19</v>
      </c>
      <c r="J200" s="6">
        <v>2.3199999999999998</v>
      </c>
      <c r="K200" s="6">
        <v>2.4300000000000002</v>
      </c>
      <c r="L200" s="6">
        <v>2.54</v>
      </c>
      <c r="M200" s="6">
        <v>2.63</v>
      </c>
      <c r="N200" s="6">
        <v>2.7</v>
      </c>
      <c r="O200" s="6">
        <v>2.77</v>
      </c>
      <c r="P200" s="6">
        <v>2.82</v>
      </c>
      <c r="Q200" s="6">
        <v>2.86</v>
      </c>
      <c r="R200" s="6">
        <v>2.89</v>
      </c>
      <c r="S200" s="6">
        <v>2.91</v>
      </c>
      <c r="T200" s="6">
        <v>2.94</v>
      </c>
      <c r="U200" s="6">
        <v>2.96</v>
      </c>
      <c r="V200" s="6">
        <v>2.96</v>
      </c>
      <c r="W200" s="6">
        <v>2.96</v>
      </c>
      <c r="X200" s="6">
        <v>2.96</v>
      </c>
      <c r="Y200" s="6">
        <v>2.97</v>
      </c>
      <c r="Z200" s="6">
        <v>2.97</v>
      </c>
      <c r="AA200" s="6">
        <v>2.96</v>
      </c>
      <c r="AB200" s="6">
        <v>2.96</v>
      </c>
      <c r="AC200" s="6">
        <v>2.95</v>
      </c>
      <c r="AD200" s="6">
        <v>2.95</v>
      </c>
      <c r="AE200" s="6">
        <v>2.94</v>
      </c>
      <c r="AF200" s="6">
        <v>2.94</v>
      </c>
      <c r="AG200" s="6">
        <v>2.94</v>
      </c>
      <c r="AH200" s="6">
        <v>2.93</v>
      </c>
      <c r="AI200" s="6">
        <v>2.93</v>
      </c>
      <c r="AJ200" s="6">
        <v>2.93</v>
      </c>
      <c r="AK200" s="6">
        <v>2.93</v>
      </c>
      <c r="AL200" s="6">
        <v>2.93</v>
      </c>
      <c r="AM200" s="6">
        <v>2.92</v>
      </c>
      <c r="AN200" s="6">
        <v>2.92</v>
      </c>
      <c r="AO200" s="6">
        <v>2.92</v>
      </c>
      <c r="AP200" s="6">
        <v>2.92</v>
      </c>
      <c r="AQ200" s="6">
        <v>2.92</v>
      </c>
      <c r="AR200" s="6">
        <v>2.92</v>
      </c>
      <c r="AS200" s="6">
        <v>2.91</v>
      </c>
      <c r="AT200" s="6">
        <v>2.91</v>
      </c>
      <c r="AU200" s="6">
        <v>2.91</v>
      </c>
      <c r="AV200" s="6">
        <v>2.91</v>
      </c>
      <c r="AW200" s="6">
        <v>2.91</v>
      </c>
      <c r="AX200" s="6">
        <v>2.91</v>
      </c>
      <c r="AY200" s="6">
        <v>2.91</v>
      </c>
    </row>
    <row r="201" spans="1:51" x14ac:dyDescent="0.2">
      <c r="A201" s="5">
        <v>43343</v>
      </c>
      <c r="B201" s="6">
        <v>1.24</v>
      </c>
      <c r="C201" s="6">
        <v>1.31</v>
      </c>
      <c r="D201" s="6">
        <v>1.43</v>
      </c>
      <c r="E201" s="6">
        <v>1.58</v>
      </c>
      <c r="F201" s="6">
        <v>1.73</v>
      </c>
      <c r="G201" s="6">
        <v>1.89</v>
      </c>
      <c r="H201" s="6">
        <v>2.0299999999999998</v>
      </c>
      <c r="I201" s="6">
        <v>2.17</v>
      </c>
      <c r="J201" s="6">
        <v>2.29</v>
      </c>
      <c r="K201" s="6">
        <v>2.41</v>
      </c>
      <c r="L201" s="6">
        <v>2.5099999999999998</v>
      </c>
      <c r="M201" s="6">
        <v>2.6</v>
      </c>
      <c r="N201" s="6">
        <v>2.68</v>
      </c>
      <c r="O201" s="6">
        <v>2.74</v>
      </c>
      <c r="P201" s="6">
        <v>2.8</v>
      </c>
      <c r="Q201" s="6">
        <v>2.83</v>
      </c>
      <c r="R201" s="6">
        <v>2.86</v>
      </c>
      <c r="S201" s="6">
        <v>2.89</v>
      </c>
      <c r="T201" s="6">
        <v>2.91</v>
      </c>
      <c r="U201" s="6">
        <v>2.93</v>
      </c>
      <c r="V201" s="6">
        <v>2.94</v>
      </c>
      <c r="W201" s="6">
        <v>2.94</v>
      </c>
      <c r="X201" s="6">
        <v>2.94</v>
      </c>
      <c r="Y201" s="6">
        <v>2.95</v>
      </c>
      <c r="Z201" s="6">
        <v>2.95</v>
      </c>
      <c r="AA201" s="6">
        <v>2.94</v>
      </c>
      <c r="AB201" s="6">
        <v>2.94</v>
      </c>
      <c r="AC201" s="6">
        <v>2.93</v>
      </c>
      <c r="AD201" s="6">
        <v>2.93</v>
      </c>
      <c r="AE201" s="6">
        <v>2.92</v>
      </c>
      <c r="AF201" s="6">
        <v>2.92</v>
      </c>
      <c r="AG201" s="6">
        <v>2.92</v>
      </c>
      <c r="AH201" s="6">
        <v>2.92</v>
      </c>
      <c r="AI201" s="6">
        <v>2.91</v>
      </c>
      <c r="AJ201" s="6">
        <v>2.91</v>
      </c>
      <c r="AK201" s="6">
        <v>2.91</v>
      </c>
      <c r="AL201" s="6">
        <v>2.91</v>
      </c>
      <c r="AM201" s="6">
        <v>2.91</v>
      </c>
      <c r="AN201" s="6">
        <v>2.9</v>
      </c>
      <c r="AO201" s="6">
        <v>2.9</v>
      </c>
      <c r="AP201" s="6">
        <v>2.9</v>
      </c>
      <c r="AQ201" s="6">
        <v>2.9</v>
      </c>
      <c r="AR201" s="6">
        <v>2.9</v>
      </c>
      <c r="AS201" s="6">
        <v>2.9</v>
      </c>
      <c r="AT201" s="6">
        <v>2.9</v>
      </c>
      <c r="AU201" s="6">
        <v>2.89</v>
      </c>
      <c r="AV201" s="6">
        <v>2.89</v>
      </c>
      <c r="AW201" s="6">
        <v>2.89</v>
      </c>
      <c r="AX201" s="6">
        <v>2.89</v>
      </c>
      <c r="AY201" s="6">
        <v>2.89</v>
      </c>
    </row>
    <row r="202" spans="1:51" x14ac:dyDescent="0.2">
      <c r="A202" s="5">
        <v>43373</v>
      </c>
      <c r="B202" s="6">
        <v>1.21</v>
      </c>
      <c r="C202" s="6">
        <v>1.29</v>
      </c>
      <c r="D202" s="6">
        <v>1.4</v>
      </c>
      <c r="E202" s="6">
        <v>1.55</v>
      </c>
      <c r="F202" s="6">
        <v>1.71</v>
      </c>
      <c r="G202" s="6">
        <v>1.86</v>
      </c>
      <c r="H202" s="6">
        <v>2.0099999999999998</v>
      </c>
      <c r="I202" s="6">
        <v>2.14</v>
      </c>
      <c r="J202" s="6">
        <v>2.27</v>
      </c>
      <c r="K202" s="6">
        <v>2.38</v>
      </c>
      <c r="L202" s="6">
        <v>2.4900000000000002</v>
      </c>
      <c r="M202" s="6">
        <v>2.58</v>
      </c>
      <c r="N202" s="6">
        <v>2.65</v>
      </c>
      <c r="O202" s="6">
        <v>2.72</v>
      </c>
      <c r="P202" s="6">
        <v>2.78</v>
      </c>
      <c r="Q202" s="6">
        <v>2.81</v>
      </c>
      <c r="R202" s="6">
        <v>2.84</v>
      </c>
      <c r="S202" s="6">
        <v>2.86</v>
      </c>
      <c r="T202" s="6">
        <v>2.89</v>
      </c>
      <c r="U202" s="6">
        <v>2.91</v>
      </c>
      <c r="V202" s="6">
        <v>2.91</v>
      </c>
      <c r="W202" s="6">
        <v>2.92</v>
      </c>
      <c r="X202" s="6">
        <v>2.92</v>
      </c>
      <c r="Y202" s="6">
        <v>2.92</v>
      </c>
      <c r="Z202" s="6">
        <v>2.92</v>
      </c>
      <c r="AA202" s="6">
        <v>2.92</v>
      </c>
      <c r="AB202" s="6">
        <v>2.91</v>
      </c>
      <c r="AC202" s="6">
        <v>2.91</v>
      </c>
      <c r="AD202" s="6">
        <v>2.9</v>
      </c>
      <c r="AE202" s="6">
        <v>2.9</v>
      </c>
      <c r="AF202" s="6">
        <v>2.9</v>
      </c>
      <c r="AG202" s="6">
        <v>2.9</v>
      </c>
      <c r="AH202" s="6">
        <v>2.89</v>
      </c>
      <c r="AI202" s="6">
        <v>2.89</v>
      </c>
      <c r="AJ202" s="6">
        <v>2.89</v>
      </c>
      <c r="AK202" s="6">
        <v>2.89</v>
      </c>
      <c r="AL202" s="6">
        <v>2.89</v>
      </c>
      <c r="AM202" s="6">
        <v>2.89</v>
      </c>
      <c r="AN202" s="6">
        <v>2.88</v>
      </c>
      <c r="AO202" s="6">
        <v>2.88</v>
      </c>
      <c r="AP202" s="6">
        <v>2.88</v>
      </c>
      <c r="AQ202" s="6">
        <v>2.88</v>
      </c>
      <c r="AR202" s="6">
        <v>2.88</v>
      </c>
      <c r="AS202" s="6">
        <v>2.88</v>
      </c>
      <c r="AT202" s="6">
        <v>2.88</v>
      </c>
      <c r="AU202" s="6">
        <v>2.87</v>
      </c>
      <c r="AV202" s="6">
        <v>2.87</v>
      </c>
      <c r="AW202" s="6">
        <v>2.87</v>
      </c>
      <c r="AX202" s="6">
        <v>2.87</v>
      </c>
      <c r="AY202" s="6">
        <v>2.87</v>
      </c>
    </row>
    <row r="203" spans="1:51" x14ac:dyDescent="0.2">
      <c r="A203" s="5">
        <v>43404</v>
      </c>
      <c r="B203" s="6">
        <v>1.19</v>
      </c>
      <c r="C203" s="6">
        <v>1.26</v>
      </c>
      <c r="D203" s="6">
        <v>1.38</v>
      </c>
      <c r="E203" s="6">
        <v>1.53</v>
      </c>
      <c r="F203" s="6">
        <v>1.68</v>
      </c>
      <c r="G203" s="6">
        <v>1.84</v>
      </c>
      <c r="H203" s="6">
        <v>1.98</v>
      </c>
      <c r="I203" s="6">
        <v>2.12</v>
      </c>
      <c r="J203" s="6">
        <v>2.2400000000000002</v>
      </c>
      <c r="K203" s="6">
        <v>2.36</v>
      </c>
      <c r="L203" s="6">
        <v>2.46</v>
      </c>
      <c r="M203" s="6">
        <v>2.5499999999999998</v>
      </c>
      <c r="N203" s="6">
        <v>2.63</v>
      </c>
      <c r="O203" s="6">
        <v>2.69</v>
      </c>
      <c r="P203" s="6">
        <v>2.75</v>
      </c>
      <c r="Q203" s="6">
        <v>2.78</v>
      </c>
      <c r="R203" s="6">
        <v>2.81</v>
      </c>
      <c r="S203" s="6">
        <v>2.84</v>
      </c>
      <c r="T203" s="6">
        <v>2.86</v>
      </c>
      <c r="U203" s="6">
        <v>2.88</v>
      </c>
      <c r="V203" s="6">
        <v>2.89</v>
      </c>
      <c r="W203" s="6">
        <v>2.89</v>
      </c>
      <c r="X203" s="6">
        <v>2.89</v>
      </c>
      <c r="Y203" s="6">
        <v>2.9</v>
      </c>
      <c r="Z203" s="6">
        <v>2.9</v>
      </c>
      <c r="AA203" s="6">
        <v>2.9</v>
      </c>
      <c r="AB203" s="6">
        <v>2.89</v>
      </c>
      <c r="AC203" s="6">
        <v>2.89</v>
      </c>
      <c r="AD203" s="6">
        <v>2.88</v>
      </c>
      <c r="AE203" s="6">
        <v>2.88</v>
      </c>
      <c r="AF203" s="6">
        <v>2.88</v>
      </c>
      <c r="AG203" s="6">
        <v>2.87</v>
      </c>
      <c r="AH203" s="6">
        <v>2.87</v>
      </c>
      <c r="AI203" s="6">
        <v>2.87</v>
      </c>
      <c r="AJ203" s="6">
        <v>2.87</v>
      </c>
      <c r="AK203" s="6">
        <v>2.87</v>
      </c>
      <c r="AL203" s="6">
        <v>2.87</v>
      </c>
      <c r="AM203" s="6">
        <v>2.87</v>
      </c>
      <c r="AN203" s="6">
        <v>2.86</v>
      </c>
      <c r="AO203" s="6">
        <v>2.86</v>
      </c>
      <c r="AP203" s="6">
        <v>2.86</v>
      </c>
      <c r="AQ203" s="6">
        <v>2.86</v>
      </c>
      <c r="AR203" s="6">
        <v>2.86</v>
      </c>
      <c r="AS203" s="6">
        <v>2.86</v>
      </c>
      <c r="AT203" s="6">
        <v>2.86</v>
      </c>
      <c r="AU203" s="6">
        <v>2.85</v>
      </c>
      <c r="AV203" s="6">
        <v>2.85</v>
      </c>
      <c r="AW203" s="6">
        <v>2.85</v>
      </c>
      <c r="AX203" s="6">
        <v>2.85</v>
      </c>
      <c r="AY203" s="6">
        <v>2.85</v>
      </c>
    </row>
    <row r="204" spans="1:51" x14ac:dyDescent="0.2">
      <c r="A204" s="5">
        <v>43434</v>
      </c>
      <c r="B204" s="6">
        <v>1.1599999999999999</v>
      </c>
      <c r="C204" s="6">
        <v>1.23</v>
      </c>
      <c r="D204" s="6">
        <v>1.35</v>
      </c>
      <c r="E204" s="6">
        <v>1.5</v>
      </c>
      <c r="F204" s="6">
        <v>1.65</v>
      </c>
      <c r="G204" s="6">
        <v>1.81</v>
      </c>
      <c r="H204" s="6">
        <v>1.95</v>
      </c>
      <c r="I204" s="6">
        <v>2.09</v>
      </c>
      <c r="J204" s="6">
        <v>2.21</v>
      </c>
      <c r="K204" s="6">
        <v>2.3199999999999998</v>
      </c>
      <c r="L204" s="6">
        <v>2.4300000000000002</v>
      </c>
      <c r="M204" s="6">
        <v>2.52</v>
      </c>
      <c r="N204" s="6">
        <v>2.59</v>
      </c>
      <c r="O204" s="6">
        <v>2.66</v>
      </c>
      <c r="P204" s="6">
        <v>2.72</v>
      </c>
      <c r="Q204" s="6">
        <v>2.75</v>
      </c>
      <c r="R204" s="6">
        <v>2.78</v>
      </c>
      <c r="S204" s="6">
        <v>2.81</v>
      </c>
      <c r="T204" s="6">
        <v>2.83</v>
      </c>
      <c r="U204" s="6">
        <v>2.85</v>
      </c>
      <c r="V204" s="6">
        <v>2.86</v>
      </c>
      <c r="W204" s="6">
        <v>2.86</v>
      </c>
      <c r="X204" s="6">
        <v>2.87</v>
      </c>
      <c r="Y204" s="6">
        <v>2.87</v>
      </c>
      <c r="Z204" s="6">
        <v>2.87</v>
      </c>
      <c r="AA204" s="6">
        <v>2.87</v>
      </c>
      <c r="AB204" s="6">
        <v>2.86</v>
      </c>
      <c r="AC204" s="6">
        <v>2.86</v>
      </c>
      <c r="AD204" s="6">
        <v>2.86</v>
      </c>
      <c r="AE204" s="6">
        <v>2.85</v>
      </c>
      <c r="AF204" s="6">
        <v>2.85</v>
      </c>
      <c r="AG204" s="6">
        <v>2.85</v>
      </c>
      <c r="AH204" s="6">
        <v>2.85</v>
      </c>
      <c r="AI204" s="6">
        <v>2.85</v>
      </c>
      <c r="AJ204" s="6">
        <v>2.85</v>
      </c>
      <c r="AK204" s="6">
        <v>2.84</v>
      </c>
      <c r="AL204" s="6">
        <v>2.84</v>
      </c>
      <c r="AM204" s="6">
        <v>2.84</v>
      </c>
      <c r="AN204" s="6">
        <v>2.84</v>
      </c>
      <c r="AO204" s="6">
        <v>2.84</v>
      </c>
      <c r="AP204" s="6">
        <v>2.84</v>
      </c>
      <c r="AQ204" s="6">
        <v>2.84</v>
      </c>
      <c r="AR204" s="6">
        <v>2.84</v>
      </c>
      <c r="AS204" s="6">
        <v>2.83</v>
      </c>
      <c r="AT204" s="6">
        <v>2.83</v>
      </c>
      <c r="AU204" s="6">
        <v>2.83</v>
      </c>
      <c r="AV204" s="6">
        <v>2.83</v>
      </c>
      <c r="AW204" s="6">
        <v>2.83</v>
      </c>
      <c r="AX204" s="6">
        <v>2.83</v>
      </c>
      <c r="AY204" s="6">
        <v>2.83</v>
      </c>
    </row>
    <row r="205" spans="1:51" x14ac:dyDescent="0.2">
      <c r="A205" s="5">
        <v>43465</v>
      </c>
      <c r="B205" s="6">
        <v>1.1399999999999999</v>
      </c>
      <c r="C205" s="6">
        <v>1.21</v>
      </c>
      <c r="D205" s="6">
        <v>1.32</v>
      </c>
      <c r="E205" s="6">
        <v>1.47</v>
      </c>
      <c r="F205" s="6">
        <v>1.62</v>
      </c>
      <c r="G205" s="6">
        <v>1.77</v>
      </c>
      <c r="H205" s="6">
        <v>1.92</v>
      </c>
      <c r="I205" s="6">
        <v>2.0499999999999998</v>
      </c>
      <c r="J205" s="6">
        <v>2.17</v>
      </c>
      <c r="K205" s="6">
        <v>2.29</v>
      </c>
      <c r="L205" s="6">
        <v>2.4</v>
      </c>
      <c r="M205" s="6">
        <v>2.48</v>
      </c>
      <c r="N205" s="6">
        <v>2.56</v>
      </c>
      <c r="O205" s="6">
        <v>2.63</v>
      </c>
      <c r="P205" s="6">
        <v>2.68</v>
      </c>
      <c r="Q205" s="6">
        <v>2.72</v>
      </c>
      <c r="R205" s="6">
        <v>2.75</v>
      </c>
      <c r="S205" s="6">
        <v>2.77</v>
      </c>
      <c r="T205" s="6">
        <v>2.8</v>
      </c>
      <c r="U205" s="6">
        <v>2.82</v>
      </c>
      <c r="V205" s="6">
        <v>2.83</v>
      </c>
      <c r="W205" s="6">
        <v>2.83</v>
      </c>
      <c r="X205" s="6">
        <v>2.83</v>
      </c>
      <c r="Y205" s="6">
        <v>2.84</v>
      </c>
      <c r="Z205" s="6">
        <v>2.84</v>
      </c>
      <c r="AA205" s="6">
        <v>2.84</v>
      </c>
      <c r="AB205" s="6">
        <v>2.83</v>
      </c>
      <c r="AC205" s="6">
        <v>2.83</v>
      </c>
      <c r="AD205" s="6">
        <v>2.83</v>
      </c>
      <c r="AE205" s="6">
        <v>2.82</v>
      </c>
      <c r="AF205" s="6">
        <v>2.82</v>
      </c>
      <c r="AG205" s="6">
        <v>2.82</v>
      </c>
      <c r="AH205" s="6">
        <v>2.82</v>
      </c>
      <c r="AI205" s="6">
        <v>2.82</v>
      </c>
      <c r="AJ205" s="6">
        <v>2.82</v>
      </c>
      <c r="AK205" s="6">
        <v>2.82</v>
      </c>
      <c r="AL205" s="6">
        <v>2.82</v>
      </c>
      <c r="AM205" s="6">
        <v>2.82</v>
      </c>
      <c r="AN205" s="6">
        <v>2.82</v>
      </c>
      <c r="AO205" s="6">
        <v>2.81</v>
      </c>
      <c r="AP205" s="6">
        <v>2.81</v>
      </c>
      <c r="AQ205" s="6">
        <v>2.81</v>
      </c>
      <c r="AR205" s="6">
        <v>2.81</v>
      </c>
      <c r="AS205" s="6">
        <v>2.81</v>
      </c>
      <c r="AT205" s="6">
        <v>2.81</v>
      </c>
      <c r="AU205" s="6">
        <v>2.81</v>
      </c>
      <c r="AV205" s="6">
        <v>2.8</v>
      </c>
      <c r="AW205" s="6">
        <v>2.8</v>
      </c>
      <c r="AX205" s="6">
        <v>2.8</v>
      </c>
      <c r="AY205" s="6">
        <v>2.8</v>
      </c>
    </row>
    <row r="206" spans="1:51" x14ac:dyDescent="0.2">
      <c r="A206" s="5">
        <v>43496</v>
      </c>
      <c r="B206" s="6">
        <v>1.1100000000000001</v>
      </c>
      <c r="C206" s="6">
        <v>1.18</v>
      </c>
      <c r="D206" s="6">
        <v>1.29</v>
      </c>
      <c r="E206" s="6">
        <v>1.43</v>
      </c>
      <c r="F206" s="6">
        <v>1.58</v>
      </c>
      <c r="G206" s="6">
        <v>1.74</v>
      </c>
      <c r="H206" s="6">
        <v>1.88</v>
      </c>
      <c r="I206" s="6">
        <v>2.0099999999999998</v>
      </c>
      <c r="J206" s="6">
        <v>2.14</v>
      </c>
      <c r="K206" s="6">
        <v>2.25</v>
      </c>
      <c r="L206" s="6">
        <v>2.36</v>
      </c>
      <c r="M206" s="6">
        <v>2.4500000000000002</v>
      </c>
      <c r="N206" s="6">
        <v>2.52</v>
      </c>
      <c r="O206" s="6">
        <v>2.59</v>
      </c>
      <c r="P206" s="6">
        <v>2.65</v>
      </c>
      <c r="Q206" s="6">
        <v>2.68</v>
      </c>
      <c r="R206" s="6">
        <v>2.71</v>
      </c>
      <c r="S206" s="6">
        <v>2.74</v>
      </c>
      <c r="T206" s="6">
        <v>2.76</v>
      </c>
      <c r="U206" s="6">
        <v>2.78</v>
      </c>
      <c r="V206" s="6">
        <v>2.79</v>
      </c>
      <c r="W206" s="6">
        <v>2.8</v>
      </c>
      <c r="X206" s="6">
        <v>2.8</v>
      </c>
      <c r="Y206" s="6">
        <v>2.8</v>
      </c>
      <c r="Z206" s="6">
        <v>2.81</v>
      </c>
      <c r="AA206" s="6">
        <v>2.8</v>
      </c>
      <c r="AB206" s="6">
        <v>2.8</v>
      </c>
      <c r="AC206" s="6">
        <v>2.8</v>
      </c>
      <c r="AD206" s="6">
        <v>2.8</v>
      </c>
      <c r="AE206" s="6">
        <v>2.79</v>
      </c>
      <c r="AF206" s="6">
        <v>2.79</v>
      </c>
      <c r="AG206" s="6">
        <v>2.79</v>
      </c>
      <c r="AH206" s="6">
        <v>2.79</v>
      </c>
      <c r="AI206" s="6">
        <v>2.79</v>
      </c>
      <c r="AJ206" s="6">
        <v>2.79</v>
      </c>
      <c r="AK206" s="6">
        <v>2.79</v>
      </c>
      <c r="AL206" s="6">
        <v>2.79</v>
      </c>
      <c r="AM206" s="6">
        <v>2.79</v>
      </c>
      <c r="AN206" s="6">
        <v>2.78</v>
      </c>
      <c r="AO206" s="6">
        <v>2.78</v>
      </c>
      <c r="AP206" s="6">
        <v>2.78</v>
      </c>
      <c r="AQ206" s="6">
        <v>2.78</v>
      </c>
      <c r="AR206" s="6">
        <v>2.78</v>
      </c>
      <c r="AS206" s="6">
        <v>2.78</v>
      </c>
      <c r="AT206" s="6">
        <v>2.78</v>
      </c>
      <c r="AU206" s="6">
        <v>2.78</v>
      </c>
      <c r="AV206" s="6">
        <v>2.78</v>
      </c>
      <c r="AW206" s="6">
        <v>2.77</v>
      </c>
      <c r="AX206" s="6">
        <v>2.77</v>
      </c>
      <c r="AY206" s="6">
        <v>2.77</v>
      </c>
    </row>
    <row r="207" spans="1:51" x14ac:dyDescent="0.2">
      <c r="A207" s="5">
        <v>43524</v>
      </c>
      <c r="B207" s="6">
        <v>1.0900000000000001</v>
      </c>
      <c r="C207" s="6">
        <v>1.1499999999999999</v>
      </c>
      <c r="D207" s="6">
        <v>1.26</v>
      </c>
      <c r="E207" s="6">
        <v>1.4</v>
      </c>
      <c r="F207" s="6">
        <v>1.55</v>
      </c>
      <c r="G207" s="6">
        <v>1.7</v>
      </c>
      <c r="H207" s="6">
        <v>1.84</v>
      </c>
      <c r="I207" s="6">
        <v>1.98</v>
      </c>
      <c r="J207" s="6">
        <v>2.1</v>
      </c>
      <c r="K207" s="6">
        <v>2.2200000000000002</v>
      </c>
      <c r="L207" s="6">
        <v>2.3199999999999998</v>
      </c>
      <c r="M207" s="6">
        <v>2.41</v>
      </c>
      <c r="N207" s="6">
        <v>2.4900000000000002</v>
      </c>
      <c r="O207" s="6">
        <v>2.5499999999999998</v>
      </c>
      <c r="P207" s="6">
        <v>2.61</v>
      </c>
      <c r="Q207" s="6">
        <v>2.64</v>
      </c>
      <c r="R207" s="6">
        <v>2.67</v>
      </c>
      <c r="S207" s="6">
        <v>2.7</v>
      </c>
      <c r="T207" s="6">
        <v>2.73</v>
      </c>
      <c r="U207" s="6">
        <v>2.75</v>
      </c>
      <c r="V207" s="6">
        <v>2.75</v>
      </c>
      <c r="W207" s="6">
        <v>2.76</v>
      </c>
      <c r="X207" s="6">
        <v>2.77</v>
      </c>
      <c r="Y207" s="6">
        <v>2.77</v>
      </c>
      <c r="Z207" s="6">
        <v>2.77</v>
      </c>
      <c r="AA207" s="6">
        <v>2.77</v>
      </c>
      <c r="AB207" s="6">
        <v>2.77</v>
      </c>
      <c r="AC207" s="6">
        <v>2.77</v>
      </c>
      <c r="AD207" s="6">
        <v>2.76</v>
      </c>
      <c r="AE207" s="6">
        <v>2.76</v>
      </c>
      <c r="AF207" s="6">
        <v>2.76</v>
      </c>
      <c r="AG207" s="6">
        <v>2.76</v>
      </c>
      <c r="AH207" s="6">
        <v>2.76</v>
      </c>
      <c r="AI207" s="6">
        <v>2.76</v>
      </c>
      <c r="AJ207" s="6">
        <v>2.76</v>
      </c>
      <c r="AK207" s="6">
        <v>2.76</v>
      </c>
      <c r="AL207" s="6">
        <v>2.76</v>
      </c>
      <c r="AM207" s="6">
        <v>2.76</v>
      </c>
      <c r="AN207" s="6">
        <v>2.76</v>
      </c>
      <c r="AO207" s="6">
        <v>2.75</v>
      </c>
      <c r="AP207" s="6">
        <v>2.75</v>
      </c>
      <c r="AQ207" s="6">
        <v>2.75</v>
      </c>
      <c r="AR207" s="6">
        <v>2.75</v>
      </c>
      <c r="AS207" s="6">
        <v>2.75</v>
      </c>
      <c r="AT207" s="6">
        <v>2.75</v>
      </c>
      <c r="AU207" s="6">
        <v>2.75</v>
      </c>
      <c r="AV207" s="6">
        <v>2.75</v>
      </c>
      <c r="AW207" s="6">
        <v>2.75</v>
      </c>
      <c r="AX207" s="6">
        <v>2.74</v>
      </c>
      <c r="AY207" s="6">
        <v>2.74</v>
      </c>
    </row>
    <row r="208" spans="1:51" x14ac:dyDescent="0.2">
      <c r="A208" s="5">
        <v>43555</v>
      </c>
      <c r="B208" s="6">
        <v>1.06</v>
      </c>
      <c r="C208" s="6">
        <v>1.1100000000000001</v>
      </c>
      <c r="D208" s="6">
        <v>1.22</v>
      </c>
      <c r="E208" s="6">
        <v>1.36</v>
      </c>
      <c r="F208" s="6">
        <v>1.51</v>
      </c>
      <c r="G208" s="6">
        <v>1.66</v>
      </c>
      <c r="H208" s="6">
        <v>1.8</v>
      </c>
      <c r="I208" s="6">
        <v>1.94</v>
      </c>
      <c r="J208" s="6">
        <v>2.06</v>
      </c>
      <c r="K208" s="6">
        <v>2.17</v>
      </c>
      <c r="L208" s="6">
        <v>2.2799999999999998</v>
      </c>
      <c r="M208" s="6">
        <v>2.37</v>
      </c>
      <c r="N208" s="6">
        <v>2.44</v>
      </c>
      <c r="O208" s="6">
        <v>2.5099999999999998</v>
      </c>
      <c r="P208" s="6">
        <v>2.57</v>
      </c>
      <c r="Q208" s="6">
        <v>2.6</v>
      </c>
      <c r="R208" s="6">
        <v>2.63</v>
      </c>
      <c r="S208" s="6">
        <v>2.66</v>
      </c>
      <c r="T208" s="6">
        <v>2.69</v>
      </c>
      <c r="U208" s="6">
        <v>2.71</v>
      </c>
      <c r="V208" s="6">
        <v>2.71</v>
      </c>
      <c r="W208" s="6">
        <v>2.72</v>
      </c>
      <c r="X208" s="6">
        <v>2.73</v>
      </c>
      <c r="Y208" s="6">
        <v>2.73</v>
      </c>
      <c r="Z208" s="6">
        <v>2.73</v>
      </c>
      <c r="AA208" s="6">
        <v>2.73</v>
      </c>
      <c r="AB208" s="6">
        <v>2.73</v>
      </c>
      <c r="AC208" s="6">
        <v>2.73</v>
      </c>
      <c r="AD208" s="6">
        <v>2.73</v>
      </c>
      <c r="AE208" s="6">
        <v>2.72</v>
      </c>
      <c r="AF208" s="6">
        <v>2.72</v>
      </c>
      <c r="AG208" s="6">
        <v>2.72</v>
      </c>
      <c r="AH208" s="6">
        <v>2.72</v>
      </c>
      <c r="AI208" s="6">
        <v>2.72</v>
      </c>
      <c r="AJ208" s="6">
        <v>2.72</v>
      </c>
      <c r="AK208" s="6">
        <v>2.72</v>
      </c>
      <c r="AL208" s="6">
        <v>2.72</v>
      </c>
      <c r="AM208" s="6">
        <v>2.72</v>
      </c>
      <c r="AN208" s="6">
        <v>2.72</v>
      </c>
      <c r="AO208" s="6">
        <v>2.72</v>
      </c>
      <c r="AP208" s="6">
        <v>2.72</v>
      </c>
      <c r="AQ208" s="6">
        <v>2.72</v>
      </c>
      <c r="AR208" s="6">
        <v>2.72</v>
      </c>
      <c r="AS208" s="6">
        <v>2.72</v>
      </c>
      <c r="AT208" s="6">
        <v>2.71</v>
      </c>
      <c r="AU208" s="6">
        <v>2.71</v>
      </c>
      <c r="AV208" s="6">
        <v>2.71</v>
      </c>
      <c r="AW208" s="6">
        <v>2.71</v>
      </c>
      <c r="AX208" s="6">
        <v>2.71</v>
      </c>
      <c r="AY208" s="6">
        <v>2.71</v>
      </c>
    </row>
    <row r="209" spans="1:51" x14ac:dyDescent="0.2">
      <c r="A209" s="5">
        <v>43585</v>
      </c>
      <c r="B209" s="6">
        <v>1.03</v>
      </c>
      <c r="C209" s="6">
        <v>1.08</v>
      </c>
      <c r="D209" s="6">
        <v>1.18</v>
      </c>
      <c r="E209" s="6">
        <v>1.32</v>
      </c>
      <c r="F209" s="6">
        <v>1.47</v>
      </c>
      <c r="G209" s="6">
        <v>1.62</v>
      </c>
      <c r="H209" s="6">
        <v>1.76</v>
      </c>
      <c r="I209" s="6">
        <v>1.9</v>
      </c>
      <c r="J209" s="6">
        <v>2.02</v>
      </c>
      <c r="K209" s="6">
        <v>2.14</v>
      </c>
      <c r="L209" s="6">
        <v>2.2400000000000002</v>
      </c>
      <c r="M209" s="6">
        <v>2.33</v>
      </c>
      <c r="N209" s="6">
        <v>2.4</v>
      </c>
      <c r="O209" s="6">
        <v>2.4700000000000002</v>
      </c>
      <c r="P209" s="6">
        <v>2.5299999999999998</v>
      </c>
      <c r="Q209" s="6">
        <v>2.56</v>
      </c>
      <c r="R209" s="6">
        <v>2.59</v>
      </c>
      <c r="S209" s="6">
        <v>2.62</v>
      </c>
      <c r="T209" s="6">
        <v>2.65</v>
      </c>
      <c r="U209" s="6">
        <v>2.67</v>
      </c>
      <c r="V209" s="6">
        <v>2.68</v>
      </c>
      <c r="W209" s="6">
        <v>2.68</v>
      </c>
      <c r="X209" s="6">
        <v>2.69</v>
      </c>
      <c r="Y209" s="6">
        <v>2.69</v>
      </c>
      <c r="Z209" s="6">
        <v>2.7</v>
      </c>
      <c r="AA209" s="6">
        <v>2.7</v>
      </c>
      <c r="AB209" s="6">
        <v>2.69</v>
      </c>
      <c r="AC209" s="6">
        <v>2.69</v>
      </c>
      <c r="AD209" s="6">
        <v>2.69</v>
      </c>
      <c r="AE209" s="6">
        <v>2.69</v>
      </c>
      <c r="AF209" s="6">
        <v>2.69</v>
      </c>
      <c r="AG209" s="6">
        <v>2.69</v>
      </c>
      <c r="AH209" s="6">
        <v>2.69</v>
      </c>
      <c r="AI209" s="6">
        <v>2.69</v>
      </c>
      <c r="AJ209" s="6">
        <v>2.69</v>
      </c>
      <c r="AK209" s="6">
        <v>2.69</v>
      </c>
      <c r="AL209" s="6">
        <v>2.69</v>
      </c>
      <c r="AM209" s="6">
        <v>2.69</v>
      </c>
      <c r="AN209" s="6">
        <v>2.69</v>
      </c>
      <c r="AO209" s="6">
        <v>2.69</v>
      </c>
      <c r="AP209" s="6">
        <v>2.69</v>
      </c>
      <c r="AQ209" s="6">
        <v>2.69</v>
      </c>
      <c r="AR209" s="6">
        <v>2.68</v>
      </c>
      <c r="AS209" s="6">
        <v>2.68</v>
      </c>
      <c r="AT209" s="6">
        <v>2.68</v>
      </c>
      <c r="AU209" s="6">
        <v>2.68</v>
      </c>
      <c r="AV209" s="6">
        <v>2.68</v>
      </c>
      <c r="AW209" s="6">
        <v>2.68</v>
      </c>
      <c r="AX209" s="6">
        <v>2.68</v>
      </c>
      <c r="AY209" s="6">
        <v>2.68</v>
      </c>
    </row>
    <row r="210" spans="1:51" x14ac:dyDescent="0.2">
      <c r="A210" s="5">
        <v>43616</v>
      </c>
      <c r="B210" s="6">
        <v>1</v>
      </c>
      <c r="C210" s="6">
        <v>1.05</v>
      </c>
      <c r="D210" s="6">
        <v>1.1499999999999999</v>
      </c>
      <c r="E210" s="6">
        <v>1.28</v>
      </c>
      <c r="F210" s="6">
        <v>1.43</v>
      </c>
      <c r="G210" s="6">
        <v>1.58</v>
      </c>
      <c r="H210" s="6">
        <v>1.72</v>
      </c>
      <c r="I210" s="6">
        <v>1.86</v>
      </c>
      <c r="J210" s="6">
        <v>1.98</v>
      </c>
      <c r="K210" s="6">
        <v>2.1</v>
      </c>
      <c r="L210" s="6">
        <v>2.2000000000000002</v>
      </c>
      <c r="M210" s="6">
        <v>2.29</v>
      </c>
      <c r="N210" s="6">
        <v>2.36</v>
      </c>
      <c r="O210" s="6">
        <v>2.4300000000000002</v>
      </c>
      <c r="P210" s="6">
        <v>2.4900000000000002</v>
      </c>
      <c r="Q210" s="6">
        <v>2.52</v>
      </c>
      <c r="R210" s="6">
        <v>2.56</v>
      </c>
      <c r="S210" s="6">
        <v>2.58</v>
      </c>
      <c r="T210" s="6">
        <v>2.61</v>
      </c>
      <c r="U210" s="6">
        <v>2.63</v>
      </c>
      <c r="V210" s="6">
        <v>2.64</v>
      </c>
      <c r="W210" s="6">
        <v>2.64</v>
      </c>
      <c r="X210" s="6">
        <v>2.65</v>
      </c>
      <c r="Y210" s="6">
        <v>2.66</v>
      </c>
      <c r="Z210" s="6">
        <v>2.66</v>
      </c>
      <c r="AA210" s="6">
        <v>2.66</v>
      </c>
      <c r="AB210" s="6">
        <v>2.66</v>
      </c>
      <c r="AC210" s="6">
        <v>2.66</v>
      </c>
      <c r="AD210" s="6">
        <v>2.65</v>
      </c>
      <c r="AE210" s="6">
        <v>2.65</v>
      </c>
      <c r="AF210" s="6">
        <v>2.65</v>
      </c>
      <c r="AG210" s="6">
        <v>2.65</v>
      </c>
      <c r="AH210" s="6">
        <v>2.65</v>
      </c>
      <c r="AI210" s="6">
        <v>2.65</v>
      </c>
      <c r="AJ210" s="6">
        <v>2.65</v>
      </c>
      <c r="AK210" s="6">
        <v>2.65</v>
      </c>
      <c r="AL210" s="6">
        <v>2.65</v>
      </c>
      <c r="AM210" s="6">
        <v>2.65</v>
      </c>
      <c r="AN210" s="6">
        <v>2.65</v>
      </c>
      <c r="AO210" s="6">
        <v>2.65</v>
      </c>
      <c r="AP210" s="6">
        <v>2.65</v>
      </c>
      <c r="AQ210" s="6">
        <v>2.65</v>
      </c>
      <c r="AR210" s="6">
        <v>2.65</v>
      </c>
      <c r="AS210" s="6">
        <v>2.65</v>
      </c>
      <c r="AT210" s="6">
        <v>2.65</v>
      </c>
      <c r="AU210" s="6">
        <v>2.65</v>
      </c>
      <c r="AV210" s="6">
        <v>2.65</v>
      </c>
      <c r="AW210" s="6">
        <v>2.65</v>
      </c>
      <c r="AX210" s="6">
        <v>2.65</v>
      </c>
      <c r="AY210" s="6">
        <v>2.64</v>
      </c>
    </row>
    <row r="211" spans="1:51" x14ac:dyDescent="0.2">
      <c r="A211" s="5">
        <v>43646</v>
      </c>
      <c r="B211" s="6">
        <v>0.96</v>
      </c>
      <c r="C211" s="6">
        <v>1.01</v>
      </c>
      <c r="D211" s="6">
        <v>1.1100000000000001</v>
      </c>
      <c r="E211" s="6">
        <v>1.25</v>
      </c>
      <c r="F211" s="6">
        <v>1.39</v>
      </c>
      <c r="G211" s="6">
        <v>1.54</v>
      </c>
      <c r="H211" s="6">
        <v>1.68</v>
      </c>
      <c r="I211" s="6">
        <v>1.81</v>
      </c>
      <c r="J211" s="6">
        <v>1.94</v>
      </c>
      <c r="K211" s="6">
        <v>2.0499999999999998</v>
      </c>
      <c r="L211" s="6">
        <v>2.16</v>
      </c>
      <c r="M211" s="6">
        <v>2.2400000000000002</v>
      </c>
      <c r="N211" s="6">
        <v>2.3199999999999998</v>
      </c>
      <c r="O211" s="6">
        <v>2.39</v>
      </c>
      <c r="P211" s="6">
        <v>2.44</v>
      </c>
      <c r="Q211" s="6">
        <v>2.48</v>
      </c>
      <c r="R211" s="6">
        <v>2.5099999999999998</v>
      </c>
      <c r="S211" s="6">
        <v>2.54</v>
      </c>
      <c r="T211" s="6">
        <v>2.56</v>
      </c>
      <c r="U211" s="6">
        <v>2.59</v>
      </c>
      <c r="V211" s="6">
        <v>2.59</v>
      </c>
      <c r="W211" s="6">
        <v>2.6</v>
      </c>
      <c r="X211" s="6">
        <v>2.61</v>
      </c>
      <c r="Y211" s="6">
        <v>2.61</v>
      </c>
      <c r="Z211" s="6">
        <v>2.62</v>
      </c>
      <c r="AA211" s="6">
        <v>2.62</v>
      </c>
      <c r="AB211" s="6">
        <v>2.62</v>
      </c>
      <c r="AC211" s="6">
        <v>2.61</v>
      </c>
      <c r="AD211" s="6">
        <v>2.61</v>
      </c>
      <c r="AE211" s="6">
        <v>2.61</v>
      </c>
      <c r="AF211" s="6">
        <v>2.61</v>
      </c>
      <c r="AG211" s="6">
        <v>2.61</v>
      </c>
      <c r="AH211" s="6">
        <v>2.61</v>
      </c>
      <c r="AI211" s="6">
        <v>2.61</v>
      </c>
      <c r="AJ211" s="6">
        <v>2.61</v>
      </c>
      <c r="AK211" s="6">
        <v>2.61</v>
      </c>
      <c r="AL211" s="6">
        <v>2.61</v>
      </c>
      <c r="AM211" s="6">
        <v>2.61</v>
      </c>
      <c r="AN211" s="6">
        <v>2.61</v>
      </c>
      <c r="AO211" s="6">
        <v>2.61</v>
      </c>
      <c r="AP211" s="6">
        <v>2.61</v>
      </c>
      <c r="AQ211" s="6">
        <v>2.61</v>
      </c>
      <c r="AR211" s="6">
        <v>2.61</v>
      </c>
      <c r="AS211" s="6">
        <v>2.61</v>
      </c>
      <c r="AT211" s="6">
        <v>2.61</v>
      </c>
      <c r="AU211" s="6">
        <v>2.61</v>
      </c>
      <c r="AV211" s="6">
        <v>2.61</v>
      </c>
      <c r="AW211" s="6">
        <v>2.6</v>
      </c>
      <c r="AX211" s="6">
        <v>2.6</v>
      </c>
      <c r="AY211" s="6">
        <v>2.6</v>
      </c>
    </row>
    <row r="212" spans="1:51" x14ac:dyDescent="0.2">
      <c r="A212" s="5">
        <v>43677</v>
      </c>
      <c r="B212" s="6">
        <v>0.93</v>
      </c>
      <c r="C212" s="6">
        <v>0.98</v>
      </c>
      <c r="D212" s="6">
        <v>1.07</v>
      </c>
      <c r="E212" s="6">
        <v>1.21</v>
      </c>
      <c r="F212" s="6">
        <v>1.35</v>
      </c>
      <c r="G212" s="6">
        <v>1.5</v>
      </c>
      <c r="H212" s="6">
        <v>1.64</v>
      </c>
      <c r="I212" s="6">
        <v>1.77</v>
      </c>
      <c r="J212" s="6">
        <v>1.89</v>
      </c>
      <c r="K212" s="6">
        <v>2.0099999999999998</v>
      </c>
      <c r="L212" s="6">
        <v>2.11</v>
      </c>
      <c r="M212" s="6">
        <v>2.2000000000000002</v>
      </c>
      <c r="N212" s="6">
        <v>2.2799999999999998</v>
      </c>
      <c r="O212" s="6">
        <v>2.34</v>
      </c>
      <c r="P212" s="6">
        <v>2.4</v>
      </c>
      <c r="Q212" s="6">
        <v>2.4300000000000002</v>
      </c>
      <c r="R212" s="6">
        <v>2.4700000000000002</v>
      </c>
      <c r="S212" s="6">
        <v>2.5</v>
      </c>
      <c r="T212" s="6">
        <v>2.52</v>
      </c>
      <c r="U212" s="6">
        <v>2.54</v>
      </c>
      <c r="V212" s="6">
        <v>2.5499999999999998</v>
      </c>
      <c r="W212" s="6">
        <v>2.56</v>
      </c>
      <c r="X212" s="6">
        <v>2.56</v>
      </c>
      <c r="Y212" s="6">
        <v>2.57</v>
      </c>
      <c r="Z212" s="6">
        <v>2.58</v>
      </c>
      <c r="AA212" s="6">
        <v>2.58</v>
      </c>
      <c r="AB212" s="6">
        <v>2.57</v>
      </c>
      <c r="AC212" s="6">
        <v>2.57</v>
      </c>
      <c r="AD212" s="6">
        <v>2.57</v>
      </c>
      <c r="AE212" s="6">
        <v>2.57</v>
      </c>
      <c r="AF212" s="6">
        <v>2.57</v>
      </c>
      <c r="AG212" s="6">
        <v>2.57</v>
      </c>
      <c r="AH212" s="6">
        <v>2.57</v>
      </c>
      <c r="AI212" s="6">
        <v>2.57</v>
      </c>
      <c r="AJ212" s="6">
        <v>2.57</v>
      </c>
      <c r="AK212" s="6">
        <v>2.57</v>
      </c>
      <c r="AL212" s="6">
        <v>2.57</v>
      </c>
      <c r="AM212" s="6">
        <v>2.57</v>
      </c>
      <c r="AN212" s="6">
        <v>2.57</v>
      </c>
      <c r="AO212" s="6">
        <v>2.57</v>
      </c>
      <c r="AP212" s="6">
        <v>2.57</v>
      </c>
      <c r="AQ212" s="6">
        <v>2.57</v>
      </c>
      <c r="AR212" s="6">
        <v>2.57</v>
      </c>
      <c r="AS212" s="6">
        <v>2.57</v>
      </c>
      <c r="AT212" s="6">
        <v>2.57</v>
      </c>
      <c r="AU212" s="6">
        <v>2.57</v>
      </c>
      <c r="AV212" s="6">
        <v>2.57</v>
      </c>
      <c r="AW212" s="6">
        <v>2.56</v>
      </c>
      <c r="AX212" s="6">
        <v>2.56</v>
      </c>
      <c r="AY212" s="6">
        <v>2.56</v>
      </c>
    </row>
    <row r="213" spans="1:51" x14ac:dyDescent="0.2">
      <c r="A213" s="5">
        <v>43708</v>
      </c>
      <c r="B213" s="6">
        <v>0.89</v>
      </c>
      <c r="C213" s="6">
        <v>0.94</v>
      </c>
      <c r="D213" s="6">
        <v>1.03</v>
      </c>
      <c r="E213" s="6">
        <v>1.17</v>
      </c>
      <c r="F213" s="6">
        <v>1.3</v>
      </c>
      <c r="G213" s="6">
        <v>1.45</v>
      </c>
      <c r="H213" s="6">
        <v>1.59</v>
      </c>
      <c r="I213" s="6">
        <v>1.72</v>
      </c>
      <c r="J213" s="6">
        <v>1.84</v>
      </c>
      <c r="K213" s="6">
        <v>1.96</v>
      </c>
      <c r="L213" s="6">
        <v>2.06</v>
      </c>
      <c r="M213" s="6">
        <v>2.15</v>
      </c>
      <c r="N213" s="6">
        <v>2.23</v>
      </c>
      <c r="O213" s="6">
        <v>2.29</v>
      </c>
      <c r="P213" s="6">
        <v>2.35</v>
      </c>
      <c r="Q213" s="6">
        <v>2.38</v>
      </c>
      <c r="R213" s="6">
        <v>2.42</v>
      </c>
      <c r="S213" s="6">
        <v>2.44</v>
      </c>
      <c r="T213" s="6">
        <v>2.4700000000000002</v>
      </c>
      <c r="U213" s="6">
        <v>2.4900000000000002</v>
      </c>
      <c r="V213" s="6">
        <v>2.5</v>
      </c>
      <c r="W213" s="6">
        <v>2.5099999999999998</v>
      </c>
      <c r="X213" s="6">
        <v>2.52</v>
      </c>
      <c r="Y213" s="6">
        <v>2.52</v>
      </c>
      <c r="Z213" s="6">
        <v>2.5299999999999998</v>
      </c>
      <c r="AA213" s="6">
        <v>2.5299999999999998</v>
      </c>
      <c r="AB213" s="6">
        <v>2.5299999999999998</v>
      </c>
      <c r="AC213" s="6">
        <v>2.52</v>
      </c>
      <c r="AD213" s="6">
        <v>2.52</v>
      </c>
      <c r="AE213" s="6">
        <v>2.52</v>
      </c>
      <c r="AF213" s="6">
        <v>2.52</v>
      </c>
      <c r="AG213" s="6">
        <v>2.52</v>
      </c>
      <c r="AH213" s="6">
        <v>2.52</v>
      </c>
      <c r="AI213" s="6">
        <v>2.52</v>
      </c>
      <c r="AJ213" s="6">
        <v>2.52</v>
      </c>
      <c r="AK213" s="6">
        <v>2.52</v>
      </c>
      <c r="AL213" s="6">
        <v>2.52</v>
      </c>
      <c r="AM213" s="6">
        <v>2.52</v>
      </c>
      <c r="AN213" s="6">
        <v>2.52</v>
      </c>
      <c r="AO213" s="6">
        <v>2.5299999999999998</v>
      </c>
      <c r="AP213" s="6">
        <v>2.52</v>
      </c>
      <c r="AQ213" s="6">
        <v>2.52</v>
      </c>
      <c r="AR213" s="6">
        <v>2.52</v>
      </c>
      <c r="AS213" s="6">
        <v>2.52</v>
      </c>
      <c r="AT213" s="6">
        <v>2.52</v>
      </c>
      <c r="AU213" s="6">
        <v>2.52</v>
      </c>
      <c r="AV213" s="6">
        <v>2.52</v>
      </c>
      <c r="AW213" s="6">
        <v>2.52</v>
      </c>
      <c r="AX213" s="6">
        <v>2.52</v>
      </c>
      <c r="AY213" s="6">
        <v>2.5099999999999998</v>
      </c>
    </row>
    <row r="214" spans="1:51" x14ac:dyDescent="0.2">
      <c r="A214" s="5">
        <v>43738</v>
      </c>
      <c r="B214" s="6">
        <v>0.85</v>
      </c>
      <c r="C214" s="6">
        <v>0.9</v>
      </c>
      <c r="D214" s="6">
        <v>0.99</v>
      </c>
      <c r="E214" s="6">
        <v>1.1200000000000001</v>
      </c>
      <c r="F214" s="6">
        <v>1.26</v>
      </c>
      <c r="G214" s="6">
        <v>1.41</v>
      </c>
      <c r="H214" s="6">
        <v>1.54</v>
      </c>
      <c r="I214" s="6">
        <v>1.68</v>
      </c>
      <c r="J214" s="6">
        <v>1.8</v>
      </c>
      <c r="K214" s="6">
        <v>1.91</v>
      </c>
      <c r="L214" s="6">
        <v>2.02</v>
      </c>
      <c r="M214" s="6">
        <v>2.1</v>
      </c>
      <c r="N214" s="6">
        <v>2.1800000000000002</v>
      </c>
      <c r="O214" s="6">
        <v>2.2400000000000002</v>
      </c>
      <c r="P214" s="6">
        <v>2.2999999999999998</v>
      </c>
      <c r="Q214" s="6">
        <v>2.34</v>
      </c>
      <c r="R214" s="6">
        <v>2.37</v>
      </c>
      <c r="S214" s="6">
        <v>2.4</v>
      </c>
      <c r="T214" s="6">
        <v>2.42</v>
      </c>
      <c r="U214" s="6">
        <v>2.4500000000000002</v>
      </c>
      <c r="V214" s="6">
        <v>2.4500000000000002</v>
      </c>
      <c r="W214" s="6">
        <v>2.46</v>
      </c>
      <c r="X214" s="6">
        <v>2.4700000000000002</v>
      </c>
      <c r="Y214" s="6">
        <v>2.48</v>
      </c>
      <c r="Z214" s="6">
        <v>2.48</v>
      </c>
      <c r="AA214" s="6">
        <v>2.48</v>
      </c>
      <c r="AB214" s="6">
        <v>2.48</v>
      </c>
      <c r="AC214" s="6">
        <v>2.48</v>
      </c>
      <c r="AD214" s="6">
        <v>2.48</v>
      </c>
      <c r="AE214" s="6">
        <v>2.48</v>
      </c>
      <c r="AF214" s="6">
        <v>2.48</v>
      </c>
      <c r="AG214" s="6">
        <v>2.48</v>
      </c>
      <c r="AH214" s="6">
        <v>2.48</v>
      </c>
      <c r="AI214" s="6">
        <v>2.48</v>
      </c>
      <c r="AJ214" s="6">
        <v>2.48</v>
      </c>
      <c r="AK214" s="6">
        <v>2.48</v>
      </c>
      <c r="AL214" s="6">
        <v>2.48</v>
      </c>
      <c r="AM214" s="6">
        <v>2.48</v>
      </c>
      <c r="AN214" s="6">
        <v>2.48</v>
      </c>
      <c r="AO214" s="6">
        <v>2.48</v>
      </c>
      <c r="AP214" s="6">
        <v>2.48</v>
      </c>
      <c r="AQ214" s="6">
        <v>2.48</v>
      </c>
      <c r="AR214" s="6">
        <v>2.48</v>
      </c>
      <c r="AS214" s="6">
        <v>2.48</v>
      </c>
      <c r="AT214" s="6">
        <v>2.4700000000000002</v>
      </c>
      <c r="AU214" s="6">
        <v>2.4700000000000002</v>
      </c>
      <c r="AV214" s="6">
        <v>2.4700000000000002</v>
      </c>
      <c r="AW214" s="6">
        <v>2.4700000000000002</v>
      </c>
      <c r="AX214" s="6">
        <v>2.4700000000000002</v>
      </c>
      <c r="AY214" s="6">
        <v>2.4700000000000002</v>
      </c>
    </row>
    <row r="215" spans="1:51" x14ac:dyDescent="0.2">
      <c r="A215" s="5">
        <v>43769</v>
      </c>
      <c r="B215" s="6">
        <v>0.82</v>
      </c>
      <c r="C215" s="6">
        <v>0.87</v>
      </c>
      <c r="D215" s="6">
        <v>0.96</v>
      </c>
      <c r="E215" s="6">
        <v>1.0900000000000001</v>
      </c>
      <c r="F215" s="6">
        <v>1.22</v>
      </c>
      <c r="G215" s="6">
        <v>1.37</v>
      </c>
      <c r="H215" s="6">
        <v>1.5</v>
      </c>
      <c r="I215" s="6">
        <v>1.63</v>
      </c>
      <c r="J215" s="6">
        <v>1.76</v>
      </c>
      <c r="K215" s="6">
        <v>1.87</v>
      </c>
      <c r="L215" s="6">
        <v>1.97</v>
      </c>
      <c r="M215" s="6">
        <v>2.06</v>
      </c>
      <c r="N215" s="6">
        <v>2.13</v>
      </c>
      <c r="O215" s="6">
        <v>2.2000000000000002</v>
      </c>
      <c r="P215" s="6">
        <v>2.2599999999999998</v>
      </c>
      <c r="Q215" s="6">
        <v>2.29</v>
      </c>
      <c r="R215" s="6">
        <v>2.33</v>
      </c>
      <c r="S215" s="6">
        <v>2.35</v>
      </c>
      <c r="T215" s="6">
        <v>2.38</v>
      </c>
      <c r="U215" s="6">
        <v>2.4</v>
      </c>
      <c r="V215" s="6">
        <v>2.41</v>
      </c>
      <c r="W215" s="6">
        <v>2.42</v>
      </c>
      <c r="X215" s="6">
        <v>2.4300000000000002</v>
      </c>
      <c r="Y215" s="6">
        <v>2.4300000000000002</v>
      </c>
      <c r="Z215" s="6">
        <v>2.44</v>
      </c>
      <c r="AA215" s="6">
        <v>2.44</v>
      </c>
      <c r="AB215" s="6">
        <v>2.44</v>
      </c>
      <c r="AC215" s="6">
        <v>2.44</v>
      </c>
      <c r="AD215" s="6">
        <v>2.44</v>
      </c>
      <c r="AE215" s="6">
        <v>2.44</v>
      </c>
      <c r="AF215" s="6">
        <v>2.44</v>
      </c>
      <c r="AG215" s="6">
        <v>2.44</v>
      </c>
      <c r="AH215" s="6">
        <v>2.44</v>
      </c>
      <c r="AI215" s="6">
        <v>2.44</v>
      </c>
      <c r="AJ215" s="6">
        <v>2.44</v>
      </c>
      <c r="AK215" s="6">
        <v>2.44</v>
      </c>
      <c r="AL215" s="6">
        <v>2.44</v>
      </c>
      <c r="AM215" s="6">
        <v>2.44</v>
      </c>
      <c r="AN215" s="6">
        <v>2.44</v>
      </c>
      <c r="AO215" s="6">
        <v>2.44</v>
      </c>
      <c r="AP215" s="6">
        <v>2.44</v>
      </c>
      <c r="AQ215" s="6">
        <v>2.44</v>
      </c>
      <c r="AR215" s="6">
        <v>2.44</v>
      </c>
      <c r="AS215" s="6">
        <v>2.4300000000000002</v>
      </c>
      <c r="AT215" s="6">
        <v>2.4300000000000002</v>
      </c>
      <c r="AU215" s="6">
        <v>2.4300000000000002</v>
      </c>
      <c r="AV215" s="6">
        <v>2.4300000000000002</v>
      </c>
      <c r="AW215" s="6">
        <v>2.4300000000000002</v>
      </c>
      <c r="AX215" s="6">
        <v>2.4300000000000002</v>
      </c>
      <c r="AY215" s="6">
        <v>2.4300000000000002</v>
      </c>
    </row>
    <row r="216" spans="1:51" x14ac:dyDescent="0.2">
      <c r="A216" s="5">
        <v>43799</v>
      </c>
      <c r="B216" s="6">
        <v>0.78</v>
      </c>
      <c r="C216" s="6">
        <v>0.83</v>
      </c>
      <c r="D216" s="6">
        <v>0.92</v>
      </c>
      <c r="E216" s="6">
        <v>1.05</v>
      </c>
      <c r="F216" s="6">
        <v>1.18</v>
      </c>
      <c r="G216" s="6">
        <v>1.32</v>
      </c>
      <c r="H216" s="6">
        <v>1.46</v>
      </c>
      <c r="I216" s="6">
        <v>1.59</v>
      </c>
      <c r="J216" s="6">
        <v>1.71</v>
      </c>
      <c r="K216" s="6">
        <v>1.82</v>
      </c>
      <c r="L216" s="6">
        <v>1.93</v>
      </c>
      <c r="M216" s="6">
        <v>2.0099999999999998</v>
      </c>
      <c r="N216" s="6">
        <v>2.09</v>
      </c>
      <c r="O216" s="6">
        <v>2.15</v>
      </c>
      <c r="P216" s="6">
        <v>2.21</v>
      </c>
      <c r="Q216" s="6">
        <v>2.25</v>
      </c>
      <c r="R216" s="6">
        <v>2.2799999999999998</v>
      </c>
      <c r="S216" s="6">
        <v>2.31</v>
      </c>
      <c r="T216" s="6">
        <v>2.33</v>
      </c>
      <c r="U216" s="6">
        <v>2.36</v>
      </c>
      <c r="V216" s="6">
        <v>2.37</v>
      </c>
      <c r="W216" s="6">
        <v>2.38</v>
      </c>
      <c r="X216" s="6">
        <v>2.38</v>
      </c>
      <c r="Y216" s="6">
        <v>2.39</v>
      </c>
      <c r="Z216" s="6">
        <v>2.4</v>
      </c>
      <c r="AA216" s="6">
        <v>2.4</v>
      </c>
      <c r="AB216" s="6">
        <v>2.4</v>
      </c>
      <c r="AC216" s="6">
        <v>2.4</v>
      </c>
      <c r="AD216" s="6">
        <v>2.4</v>
      </c>
      <c r="AE216" s="6">
        <v>2.4</v>
      </c>
      <c r="AF216" s="6">
        <v>2.4</v>
      </c>
      <c r="AG216" s="6">
        <v>2.4</v>
      </c>
      <c r="AH216" s="6">
        <v>2.4</v>
      </c>
      <c r="AI216" s="6">
        <v>2.4</v>
      </c>
      <c r="AJ216" s="6">
        <v>2.4</v>
      </c>
      <c r="AK216" s="6">
        <v>2.4</v>
      </c>
      <c r="AL216" s="6">
        <v>2.4</v>
      </c>
      <c r="AM216" s="6">
        <v>2.4</v>
      </c>
      <c r="AN216" s="6">
        <v>2.4</v>
      </c>
      <c r="AO216" s="6">
        <v>2.4</v>
      </c>
      <c r="AP216" s="6">
        <v>2.4</v>
      </c>
      <c r="AQ216" s="6">
        <v>2.39</v>
      </c>
      <c r="AR216" s="6">
        <v>2.39</v>
      </c>
      <c r="AS216" s="6">
        <v>2.39</v>
      </c>
      <c r="AT216" s="6">
        <v>2.39</v>
      </c>
      <c r="AU216" s="6">
        <v>2.39</v>
      </c>
      <c r="AV216" s="6">
        <v>2.39</v>
      </c>
      <c r="AW216" s="6">
        <v>2.39</v>
      </c>
      <c r="AX216" s="6">
        <v>2.38</v>
      </c>
      <c r="AY216" s="6">
        <v>2.38</v>
      </c>
    </row>
    <row r="217" spans="1:51" x14ac:dyDescent="0.2">
      <c r="A217" s="5">
        <v>43830</v>
      </c>
      <c r="B217" s="6">
        <v>0.75</v>
      </c>
      <c r="C217" s="6">
        <v>0.8</v>
      </c>
      <c r="D217" s="6">
        <v>0.89</v>
      </c>
      <c r="E217" s="6">
        <v>1.01</v>
      </c>
      <c r="F217" s="6">
        <v>1.1499999999999999</v>
      </c>
      <c r="G217" s="6">
        <v>1.29</v>
      </c>
      <c r="H217" s="6">
        <v>1.42</v>
      </c>
      <c r="I217" s="6">
        <v>1.55</v>
      </c>
      <c r="J217" s="6">
        <v>1.67</v>
      </c>
      <c r="K217" s="6">
        <v>1.78</v>
      </c>
      <c r="L217" s="6">
        <v>1.89</v>
      </c>
      <c r="M217" s="6">
        <v>1.97</v>
      </c>
      <c r="N217" s="6">
        <v>2.0499999999999998</v>
      </c>
      <c r="O217" s="6">
        <v>2.11</v>
      </c>
      <c r="P217" s="6">
        <v>2.17</v>
      </c>
      <c r="Q217" s="6">
        <v>2.21</v>
      </c>
      <c r="R217" s="6">
        <v>2.2400000000000002</v>
      </c>
      <c r="S217" s="6">
        <v>2.27</v>
      </c>
      <c r="T217" s="6">
        <v>2.2999999999999998</v>
      </c>
      <c r="U217" s="6">
        <v>2.3199999999999998</v>
      </c>
      <c r="V217" s="6">
        <v>2.33</v>
      </c>
      <c r="W217" s="6">
        <v>2.34</v>
      </c>
      <c r="X217" s="6">
        <v>2.35</v>
      </c>
      <c r="Y217" s="6">
        <v>2.35</v>
      </c>
      <c r="Z217" s="6">
        <v>2.36</v>
      </c>
      <c r="AA217" s="6">
        <v>2.36</v>
      </c>
      <c r="AB217" s="6">
        <v>2.36</v>
      </c>
      <c r="AC217" s="6">
        <v>2.36</v>
      </c>
      <c r="AD217" s="6">
        <v>2.36</v>
      </c>
      <c r="AE217" s="6">
        <v>2.36</v>
      </c>
      <c r="AF217" s="6">
        <v>2.36</v>
      </c>
      <c r="AG217" s="6">
        <v>2.36</v>
      </c>
      <c r="AH217" s="6">
        <v>2.36</v>
      </c>
      <c r="AI217" s="6">
        <v>2.36</v>
      </c>
      <c r="AJ217" s="6">
        <v>2.36</v>
      </c>
      <c r="AK217" s="6">
        <v>2.36</v>
      </c>
      <c r="AL217" s="6">
        <v>2.36</v>
      </c>
      <c r="AM217" s="6">
        <v>2.36</v>
      </c>
      <c r="AN217" s="6">
        <v>2.36</v>
      </c>
      <c r="AO217" s="6">
        <v>2.36</v>
      </c>
      <c r="AP217" s="6">
        <v>2.36</v>
      </c>
      <c r="AQ217" s="6">
        <v>2.36</v>
      </c>
      <c r="AR217" s="6">
        <v>2.36</v>
      </c>
      <c r="AS217" s="6">
        <v>2.35</v>
      </c>
      <c r="AT217" s="6">
        <v>2.35</v>
      </c>
      <c r="AU217" s="6">
        <v>2.35</v>
      </c>
      <c r="AV217" s="6">
        <v>2.35</v>
      </c>
      <c r="AW217" s="6">
        <v>2.35</v>
      </c>
      <c r="AX217" s="6">
        <v>2.35</v>
      </c>
      <c r="AY217" s="6">
        <v>2.35</v>
      </c>
    </row>
    <row r="218" spans="1:51" x14ac:dyDescent="0.2">
      <c r="A218" s="5">
        <v>43861</v>
      </c>
      <c r="B218" s="6">
        <v>0.72</v>
      </c>
      <c r="C218" s="6">
        <v>0.77</v>
      </c>
      <c r="D218" s="6">
        <v>0.86</v>
      </c>
      <c r="E218" s="6">
        <v>0.98</v>
      </c>
      <c r="F218" s="6">
        <v>1.1100000000000001</v>
      </c>
      <c r="G218" s="6">
        <v>1.25</v>
      </c>
      <c r="H218" s="6">
        <v>1.39</v>
      </c>
      <c r="I218" s="6">
        <v>1.51</v>
      </c>
      <c r="J218" s="6">
        <v>1.63</v>
      </c>
      <c r="K218" s="6">
        <v>1.75</v>
      </c>
      <c r="L218" s="6">
        <v>1.85</v>
      </c>
      <c r="M218" s="6">
        <v>1.93</v>
      </c>
      <c r="N218" s="6">
        <v>2.0099999999999998</v>
      </c>
      <c r="O218" s="6">
        <v>2.0699999999999998</v>
      </c>
      <c r="P218" s="6">
        <v>2.13</v>
      </c>
      <c r="Q218" s="6">
        <v>2.17</v>
      </c>
      <c r="R218" s="6">
        <v>2.2000000000000002</v>
      </c>
      <c r="S218" s="6">
        <v>2.23</v>
      </c>
      <c r="T218" s="6">
        <v>2.2599999999999998</v>
      </c>
      <c r="U218" s="6">
        <v>2.2799999999999998</v>
      </c>
      <c r="V218" s="6">
        <v>2.29</v>
      </c>
      <c r="W218" s="6">
        <v>2.2999999999999998</v>
      </c>
      <c r="X218" s="6">
        <v>2.31</v>
      </c>
      <c r="Y218" s="6">
        <v>2.3199999999999998</v>
      </c>
      <c r="Z218" s="6">
        <v>2.3199999999999998</v>
      </c>
      <c r="AA218" s="6">
        <v>2.3199999999999998</v>
      </c>
      <c r="AB218" s="6">
        <v>2.3199999999999998</v>
      </c>
      <c r="AC218" s="6">
        <v>2.3199999999999998</v>
      </c>
      <c r="AD218" s="6">
        <v>2.3199999999999998</v>
      </c>
      <c r="AE218" s="6">
        <v>2.3199999999999998</v>
      </c>
      <c r="AF218" s="6">
        <v>2.3199999999999998</v>
      </c>
      <c r="AG218" s="6">
        <v>2.3199999999999998</v>
      </c>
      <c r="AH218" s="6">
        <v>2.3199999999999998</v>
      </c>
      <c r="AI218" s="6">
        <v>2.3199999999999998</v>
      </c>
      <c r="AJ218" s="6">
        <v>2.3199999999999998</v>
      </c>
      <c r="AK218" s="6">
        <v>2.3199999999999998</v>
      </c>
      <c r="AL218" s="6">
        <v>2.3199999999999998</v>
      </c>
      <c r="AM218" s="6">
        <v>2.3199999999999998</v>
      </c>
      <c r="AN218" s="6">
        <v>2.3199999999999998</v>
      </c>
      <c r="AO218" s="6">
        <v>2.3199999999999998</v>
      </c>
      <c r="AP218" s="6">
        <v>2.3199999999999998</v>
      </c>
      <c r="AQ218" s="6">
        <v>2.3199999999999998</v>
      </c>
      <c r="AR218" s="6">
        <v>2.3199999999999998</v>
      </c>
      <c r="AS218" s="6">
        <v>2.3199999999999998</v>
      </c>
      <c r="AT218" s="6">
        <v>2.3199999999999998</v>
      </c>
      <c r="AU218" s="6">
        <v>2.3199999999999998</v>
      </c>
      <c r="AV218" s="6">
        <v>2.31</v>
      </c>
      <c r="AW218" s="6">
        <v>2.31</v>
      </c>
      <c r="AX218" s="6">
        <v>2.31</v>
      </c>
      <c r="AY218" s="6">
        <v>2.31</v>
      </c>
    </row>
    <row r="219" spans="1:51" x14ac:dyDescent="0.2">
      <c r="A219" s="5">
        <v>43890</v>
      </c>
      <c r="B219" s="6">
        <v>0.69</v>
      </c>
      <c r="C219" s="6">
        <v>0.74</v>
      </c>
      <c r="D219" s="6">
        <v>0.83</v>
      </c>
      <c r="E219" s="6">
        <v>0.95</v>
      </c>
      <c r="F219" s="6">
        <v>1.08</v>
      </c>
      <c r="G219" s="6">
        <v>1.22</v>
      </c>
      <c r="H219" s="6">
        <v>1.35</v>
      </c>
      <c r="I219" s="6">
        <v>1.48</v>
      </c>
      <c r="J219" s="6">
        <v>1.6</v>
      </c>
      <c r="K219" s="6">
        <v>1.71</v>
      </c>
      <c r="L219" s="6">
        <v>1.81</v>
      </c>
      <c r="M219" s="6">
        <v>1.9</v>
      </c>
      <c r="N219" s="6">
        <v>1.97</v>
      </c>
      <c r="O219" s="6">
        <v>2.04</v>
      </c>
      <c r="P219" s="6">
        <v>2.09</v>
      </c>
      <c r="Q219" s="6">
        <v>2.13</v>
      </c>
      <c r="R219" s="6">
        <v>2.16</v>
      </c>
      <c r="S219" s="6">
        <v>2.19</v>
      </c>
      <c r="T219" s="6">
        <v>2.2200000000000002</v>
      </c>
      <c r="U219" s="6">
        <v>2.25</v>
      </c>
      <c r="V219" s="6">
        <v>2.2599999999999998</v>
      </c>
      <c r="W219" s="6">
        <v>2.2599999999999998</v>
      </c>
      <c r="X219" s="6">
        <v>2.27</v>
      </c>
      <c r="Y219" s="6">
        <v>2.2799999999999998</v>
      </c>
      <c r="Z219" s="6">
        <v>2.29</v>
      </c>
      <c r="AA219" s="6">
        <v>2.29</v>
      </c>
      <c r="AB219" s="6">
        <v>2.29</v>
      </c>
      <c r="AC219" s="6">
        <v>2.29</v>
      </c>
      <c r="AD219" s="6">
        <v>2.29</v>
      </c>
      <c r="AE219" s="6">
        <v>2.29</v>
      </c>
      <c r="AF219" s="6">
        <v>2.29</v>
      </c>
      <c r="AG219" s="6">
        <v>2.29</v>
      </c>
      <c r="AH219" s="6">
        <v>2.29</v>
      </c>
      <c r="AI219" s="6">
        <v>2.29</v>
      </c>
      <c r="AJ219" s="6">
        <v>2.29</v>
      </c>
      <c r="AK219" s="6">
        <v>2.29</v>
      </c>
      <c r="AL219" s="6">
        <v>2.29</v>
      </c>
      <c r="AM219" s="6">
        <v>2.29</v>
      </c>
      <c r="AN219" s="6">
        <v>2.29</v>
      </c>
      <c r="AO219" s="6">
        <v>2.29</v>
      </c>
      <c r="AP219" s="6">
        <v>2.29</v>
      </c>
      <c r="AQ219" s="6">
        <v>2.29</v>
      </c>
      <c r="AR219" s="6">
        <v>2.2799999999999998</v>
      </c>
      <c r="AS219" s="6">
        <v>2.2799999999999998</v>
      </c>
      <c r="AT219" s="6">
        <v>2.2799999999999998</v>
      </c>
      <c r="AU219" s="6">
        <v>2.2799999999999998</v>
      </c>
      <c r="AV219" s="6">
        <v>2.2799999999999998</v>
      </c>
      <c r="AW219" s="6">
        <v>2.2799999999999998</v>
      </c>
      <c r="AX219" s="6">
        <v>2.2799999999999998</v>
      </c>
      <c r="AY219" s="6">
        <v>2.27</v>
      </c>
    </row>
    <row r="220" spans="1:51" x14ac:dyDescent="0.2">
      <c r="A220" s="5">
        <v>43921</v>
      </c>
      <c r="B220" s="6">
        <v>0.68</v>
      </c>
      <c r="C220" s="6">
        <v>0.73</v>
      </c>
      <c r="D220" s="6">
        <v>0.82</v>
      </c>
      <c r="E220" s="6">
        <v>0.94</v>
      </c>
      <c r="F220" s="6">
        <v>1.07</v>
      </c>
      <c r="G220" s="6">
        <v>1.2</v>
      </c>
      <c r="H220" s="6">
        <v>1.33</v>
      </c>
      <c r="I220" s="6">
        <v>1.46</v>
      </c>
      <c r="J220" s="6">
        <v>1.58</v>
      </c>
      <c r="K220" s="6">
        <v>1.69</v>
      </c>
      <c r="L220" s="6">
        <v>1.79</v>
      </c>
      <c r="M220" s="6">
        <v>1.87</v>
      </c>
      <c r="N220" s="6">
        <v>1.95</v>
      </c>
      <c r="O220" s="6">
        <v>2.0099999999999998</v>
      </c>
      <c r="P220" s="6">
        <v>2.0699999999999998</v>
      </c>
      <c r="Q220" s="6">
        <v>2.11</v>
      </c>
      <c r="R220" s="6">
        <v>2.14</v>
      </c>
      <c r="S220" s="6">
        <v>2.17</v>
      </c>
      <c r="T220" s="6">
        <v>2.2000000000000002</v>
      </c>
      <c r="U220" s="6">
        <v>2.2200000000000002</v>
      </c>
      <c r="V220" s="6">
        <v>2.23</v>
      </c>
      <c r="W220" s="6">
        <v>2.2400000000000002</v>
      </c>
      <c r="X220" s="6">
        <v>2.25</v>
      </c>
      <c r="Y220" s="6">
        <v>2.2599999999999998</v>
      </c>
      <c r="Z220" s="6">
        <v>2.2599999999999998</v>
      </c>
      <c r="AA220" s="6">
        <v>2.2599999999999998</v>
      </c>
      <c r="AB220" s="6">
        <v>2.2599999999999998</v>
      </c>
      <c r="AC220" s="6">
        <v>2.27</v>
      </c>
      <c r="AD220" s="6">
        <v>2.27</v>
      </c>
      <c r="AE220" s="6">
        <v>2.27</v>
      </c>
      <c r="AF220" s="6">
        <v>2.27</v>
      </c>
      <c r="AG220" s="6">
        <v>2.27</v>
      </c>
      <c r="AH220" s="6">
        <v>2.27</v>
      </c>
      <c r="AI220" s="6">
        <v>2.27</v>
      </c>
      <c r="AJ220" s="6">
        <v>2.27</v>
      </c>
      <c r="AK220" s="6">
        <v>2.27</v>
      </c>
      <c r="AL220" s="6">
        <v>2.27</v>
      </c>
      <c r="AM220" s="6">
        <v>2.27</v>
      </c>
      <c r="AN220" s="6">
        <v>2.27</v>
      </c>
      <c r="AO220" s="6">
        <v>2.27</v>
      </c>
      <c r="AP220" s="6">
        <v>2.2599999999999998</v>
      </c>
      <c r="AQ220" s="6">
        <v>2.2599999999999998</v>
      </c>
      <c r="AR220" s="6">
        <v>2.2599999999999998</v>
      </c>
      <c r="AS220" s="6">
        <v>2.2599999999999998</v>
      </c>
      <c r="AT220" s="6">
        <v>2.2599999999999998</v>
      </c>
      <c r="AU220" s="6">
        <v>2.2599999999999998</v>
      </c>
      <c r="AV220" s="6">
        <v>2.25</v>
      </c>
      <c r="AW220" s="6">
        <v>2.25</v>
      </c>
      <c r="AX220" s="6">
        <v>2.25</v>
      </c>
      <c r="AY220" s="6">
        <v>2.25</v>
      </c>
    </row>
    <row r="221" spans="1:51" x14ac:dyDescent="0.2">
      <c r="A221" s="5">
        <v>43951</v>
      </c>
      <c r="B221" s="6">
        <v>0.66</v>
      </c>
      <c r="C221" s="6">
        <v>0.71</v>
      </c>
      <c r="D221" s="6">
        <v>0.8</v>
      </c>
      <c r="E221" s="6">
        <v>0.92</v>
      </c>
      <c r="F221" s="6">
        <v>1.04</v>
      </c>
      <c r="G221" s="6">
        <v>1.18</v>
      </c>
      <c r="H221" s="6">
        <v>1.31</v>
      </c>
      <c r="I221" s="6">
        <v>1.43</v>
      </c>
      <c r="J221" s="6">
        <v>1.55</v>
      </c>
      <c r="K221" s="6">
        <v>1.66</v>
      </c>
      <c r="L221" s="6">
        <v>1.76</v>
      </c>
      <c r="M221" s="6">
        <v>1.84</v>
      </c>
      <c r="N221" s="6">
        <v>1.92</v>
      </c>
      <c r="O221" s="6">
        <v>1.98</v>
      </c>
      <c r="P221" s="6">
        <v>2.04</v>
      </c>
      <c r="Q221" s="6">
        <v>2.0699999999999998</v>
      </c>
      <c r="R221" s="6">
        <v>2.11</v>
      </c>
      <c r="S221" s="6">
        <v>2.14</v>
      </c>
      <c r="T221" s="6">
        <v>2.16</v>
      </c>
      <c r="U221" s="6">
        <v>2.19</v>
      </c>
      <c r="V221" s="6">
        <v>2.2000000000000002</v>
      </c>
      <c r="W221" s="6">
        <v>2.21</v>
      </c>
      <c r="X221" s="6">
        <v>2.2200000000000002</v>
      </c>
      <c r="Y221" s="6">
        <v>2.2200000000000002</v>
      </c>
      <c r="Z221" s="6">
        <v>2.23</v>
      </c>
      <c r="AA221" s="6">
        <v>2.23</v>
      </c>
      <c r="AB221" s="6">
        <v>2.23</v>
      </c>
      <c r="AC221" s="6">
        <v>2.23</v>
      </c>
      <c r="AD221" s="6">
        <v>2.23</v>
      </c>
      <c r="AE221" s="6">
        <v>2.23</v>
      </c>
      <c r="AF221" s="6">
        <v>2.23</v>
      </c>
      <c r="AG221" s="6">
        <v>2.23</v>
      </c>
      <c r="AH221" s="6">
        <v>2.23</v>
      </c>
      <c r="AI221" s="6">
        <v>2.23</v>
      </c>
      <c r="AJ221" s="6">
        <v>2.23</v>
      </c>
      <c r="AK221" s="6">
        <v>2.23</v>
      </c>
      <c r="AL221" s="6">
        <v>2.23</v>
      </c>
      <c r="AM221" s="6">
        <v>2.23</v>
      </c>
      <c r="AN221" s="6">
        <v>2.23</v>
      </c>
      <c r="AO221" s="6">
        <v>2.23</v>
      </c>
      <c r="AP221" s="6">
        <v>2.23</v>
      </c>
      <c r="AQ221" s="6">
        <v>2.23</v>
      </c>
      <c r="AR221" s="6">
        <v>2.23</v>
      </c>
      <c r="AS221" s="6">
        <v>2.23</v>
      </c>
      <c r="AT221" s="6">
        <v>2.2200000000000002</v>
      </c>
      <c r="AU221" s="6">
        <v>2.2200000000000002</v>
      </c>
      <c r="AV221" s="6">
        <v>2.2200000000000002</v>
      </c>
      <c r="AW221" s="6">
        <v>2.2200000000000002</v>
      </c>
      <c r="AX221" s="6">
        <v>2.2200000000000002</v>
      </c>
      <c r="AY221" s="6">
        <v>2.2200000000000002</v>
      </c>
    </row>
    <row r="222" spans="1:51" x14ac:dyDescent="0.2">
      <c r="A222" s="5">
        <v>43982</v>
      </c>
      <c r="B222" s="6">
        <v>0.64</v>
      </c>
      <c r="C222" s="6">
        <v>0.69</v>
      </c>
      <c r="D222" s="6">
        <v>0.78</v>
      </c>
      <c r="E222" s="6">
        <v>0.9</v>
      </c>
      <c r="F222" s="6">
        <v>1.02</v>
      </c>
      <c r="G222" s="6">
        <v>1.1599999999999999</v>
      </c>
      <c r="H222" s="6">
        <v>1.28</v>
      </c>
      <c r="I222" s="6">
        <v>1.41</v>
      </c>
      <c r="J222" s="6">
        <v>1.52</v>
      </c>
      <c r="K222" s="6">
        <v>1.63</v>
      </c>
      <c r="L222" s="6">
        <v>1.73</v>
      </c>
      <c r="M222" s="6">
        <v>1.82</v>
      </c>
      <c r="N222" s="6">
        <v>1.89</v>
      </c>
      <c r="O222" s="6">
        <v>1.96</v>
      </c>
      <c r="P222" s="6">
        <v>2.0099999999999998</v>
      </c>
      <c r="Q222" s="6">
        <v>2.0499999999999998</v>
      </c>
      <c r="R222" s="6">
        <v>2.08</v>
      </c>
      <c r="S222" s="6">
        <v>2.11</v>
      </c>
      <c r="T222" s="6">
        <v>2.14</v>
      </c>
      <c r="U222" s="6">
        <v>2.16</v>
      </c>
      <c r="V222" s="6">
        <v>2.17</v>
      </c>
      <c r="W222" s="6">
        <v>2.1800000000000002</v>
      </c>
      <c r="X222" s="6">
        <v>2.19</v>
      </c>
      <c r="Y222" s="6">
        <v>2.2000000000000002</v>
      </c>
      <c r="Z222" s="6">
        <v>2.21</v>
      </c>
      <c r="AA222" s="6">
        <v>2.21</v>
      </c>
      <c r="AB222" s="6">
        <v>2.21</v>
      </c>
      <c r="AC222" s="6">
        <v>2.21</v>
      </c>
      <c r="AD222" s="6">
        <v>2.21</v>
      </c>
      <c r="AE222" s="6">
        <v>2.21</v>
      </c>
      <c r="AF222" s="6">
        <v>2.21</v>
      </c>
      <c r="AG222" s="6">
        <v>2.21</v>
      </c>
      <c r="AH222" s="6">
        <v>2.21</v>
      </c>
      <c r="AI222" s="6">
        <v>2.21</v>
      </c>
      <c r="AJ222" s="6">
        <v>2.21</v>
      </c>
      <c r="AK222" s="6">
        <v>2.21</v>
      </c>
      <c r="AL222" s="6">
        <v>2.21</v>
      </c>
      <c r="AM222" s="6">
        <v>2.21</v>
      </c>
      <c r="AN222" s="6">
        <v>2.21</v>
      </c>
      <c r="AO222" s="6">
        <v>2.21</v>
      </c>
      <c r="AP222" s="6">
        <v>2.21</v>
      </c>
      <c r="AQ222" s="6">
        <v>2.2000000000000002</v>
      </c>
      <c r="AR222" s="6">
        <v>2.2000000000000002</v>
      </c>
      <c r="AS222" s="6">
        <v>2.2000000000000002</v>
      </c>
      <c r="AT222" s="6">
        <v>2.2000000000000002</v>
      </c>
      <c r="AU222" s="6">
        <v>2.2000000000000002</v>
      </c>
      <c r="AV222" s="6">
        <v>2.19</v>
      </c>
      <c r="AW222" s="6">
        <v>2.19</v>
      </c>
      <c r="AX222" s="6">
        <v>2.19</v>
      </c>
      <c r="AY222" s="6">
        <v>2.19</v>
      </c>
    </row>
    <row r="223" spans="1:51" x14ac:dyDescent="0.2">
      <c r="A223" s="5">
        <v>44012</v>
      </c>
      <c r="B223" s="6">
        <v>0.62</v>
      </c>
      <c r="C223" s="6">
        <v>0.67</v>
      </c>
      <c r="D223" s="6">
        <v>0.76</v>
      </c>
      <c r="E223" s="6">
        <v>0.88</v>
      </c>
      <c r="F223" s="6">
        <v>1</v>
      </c>
      <c r="G223" s="6">
        <v>1.1299999999999999</v>
      </c>
      <c r="H223" s="6">
        <v>1.26</v>
      </c>
      <c r="I223" s="6">
        <v>1.38</v>
      </c>
      <c r="J223" s="6">
        <v>1.5</v>
      </c>
      <c r="K223" s="6">
        <v>1.61</v>
      </c>
      <c r="L223" s="6">
        <v>1.7</v>
      </c>
      <c r="M223" s="6">
        <v>1.79</v>
      </c>
      <c r="N223" s="6">
        <v>1.86</v>
      </c>
      <c r="O223" s="6">
        <v>1.92</v>
      </c>
      <c r="P223" s="6">
        <v>1.98</v>
      </c>
      <c r="Q223" s="6">
        <v>2.02</v>
      </c>
      <c r="R223" s="6">
        <v>2.0499999999999998</v>
      </c>
      <c r="S223" s="6">
        <v>2.08</v>
      </c>
      <c r="T223" s="6">
        <v>2.11</v>
      </c>
      <c r="U223" s="6">
        <v>2.13</v>
      </c>
      <c r="V223" s="6">
        <v>2.14</v>
      </c>
      <c r="W223" s="6">
        <v>2.15</v>
      </c>
      <c r="X223" s="6">
        <v>2.16</v>
      </c>
      <c r="Y223" s="6">
        <v>2.17</v>
      </c>
      <c r="Z223" s="6">
        <v>2.1800000000000002</v>
      </c>
      <c r="AA223" s="6">
        <v>2.1800000000000002</v>
      </c>
      <c r="AB223" s="6">
        <v>2.1800000000000002</v>
      </c>
      <c r="AC223" s="6">
        <v>2.1800000000000002</v>
      </c>
      <c r="AD223" s="6">
        <v>2.1800000000000002</v>
      </c>
      <c r="AE223" s="6">
        <v>2.1800000000000002</v>
      </c>
      <c r="AF223" s="6">
        <v>2.1800000000000002</v>
      </c>
      <c r="AG223" s="6">
        <v>2.1800000000000002</v>
      </c>
      <c r="AH223" s="6">
        <v>2.1800000000000002</v>
      </c>
      <c r="AI223" s="6">
        <v>2.1800000000000002</v>
      </c>
      <c r="AJ223" s="6">
        <v>2.1800000000000002</v>
      </c>
      <c r="AK223" s="6">
        <v>2.1800000000000002</v>
      </c>
      <c r="AL223" s="6">
        <v>2.1800000000000002</v>
      </c>
      <c r="AM223" s="6">
        <v>2.1800000000000002</v>
      </c>
      <c r="AN223" s="6">
        <v>2.1800000000000002</v>
      </c>
      <c r="AO223" s="6">
        <v>2.1800000000000002</v>
      </c>
      <c r="AP223" s="6">
        <v>2.17</v>
      </c>
      <c r="AQ223" s="6">
        <v>2.17</v>
      </c>
      <c r="AR223" s="6">
        <v>2.17</v>
      </c>
      <c r="AS223" s="6">
        <v>2.17</v>
      </c>
      <c r="AT223" s="6">
        <v>2.17</v>
      </c>
      <c r="AU223" s="6">
        <v>2.16</v>
      </c>
      <c r="AV223" s="6">
        <v>2.16</v>
      </c>
      <c r="AW223" s="6">
        <v>2.16</v>
      </c>
      <c r="AX223" s="6">
        <v>2.16</v>
      </c>
      <c r="AY223" s="6">
        <v>2.16</v>
      </c>
    </row>
    <row r="224" spans="1:51" x14ac:dyDescent="0.2">
      <c r="A224" s="5">
        <v>44043</v>
      </c>
      <c r="B224" s="6">
        <v>0.61</v>
      </c>
      <c r="C224" s="6">
        <v>0.66</v>
      </c>
      <c r="D224" s="6">
        <v>0.74</v>
      </c>
      <c r="E224" s="6">
        <v>0.86</v>
      </c>
      <c r="F224" s="6">
        <v>0.98</v>
      </c>
      <c r="G224" s="6">
        <v>1.1100000000000001</v>
      </c>
      <c r="H224" s="6">
        <v>1.23</v>
      </c>
      <c r="I224" s="6">
        <v>1.36</v>
      </c>
      <c r="J224" s="6">
        <v>1.47</v>
      </c>
      <c r="K224" s="6">
        <v>1.58</v>
      </c>
      <c r="L224" s="6">
        <v>1.68</v>
      </c>
      <c r="M224" s="6">
        <v>1.76</v>
      </c>
      <c r="N224" s="6">
        <v>1.83</v>
      </c>
      <c r="O224" s="6">
        <v>1.9</v>
      </c>
      <c r="P224" s="6">
        <v>1.95</v>
      </c>
      <c r="Q224" s="6">
        <v>1.99</v>
      </c>
      <c r="R224" s="6">
        <v>2.02</v>
      </c>
      <c r="S224" s="6">
        <v>2.0499999999999998</v>
      </c>
      <c r="T224" s="6">
        <v>2.08</v>
      </c>
      <c r="U224" s="6">
        <v>2.11</v>
      </c>
      <c r="V224" s="6">
        <v>2.12</v>
      </c>
      <c r="W224" s="6">
        <v>2.13</v>
      </c>
      <c r="X224" s="6">
        <v>2.13</v>
      </c>
      <c r="Y224" s="6">
        <v>2.14</v>
      </c>
      <c r="Z224" s="6">
        <v>2.15</v>
      </c>
      <c r="AA224" s="6">
        <v>2.15</v>
      </c>
      <c r="AB224" s="6">
        <v>2.15</v>
      </c>
      <c r="AC224" s="6">
        <v>2.15</v>
      </c>
      <c r="AD224" s="6">
        <v>2.15</v>
      </c>
      <c r="AE224" s="6">
        <v>2.15</v>
      </c>
      <c r="AF224" s="6">
        <v>2.15</v>
      </c>
      <c r="AG224" s="6">
        <v>2.15</v>
      </c>
      <c r="AH224" s="6">
        <v>2.15</v>
      </c>
      <c r="AI224" s="6">
        <v>2.15</v>
      </c>
      <c r="AJ224" s="6">
        <v>2.15</v>
      </c>
      <c r="AK224" s="6">
        <v>2.15</v>
      </c>
      <c r="AL224" s="6">
        <v>2.15</v>
      </c>
      <c r="AM224" s="6">
        <v>2.15</v>
      </c>
      <c r="AN224" s="6">
        <v>2.15</v>
      </c>
      <c r="AO224" s="6">
        <v>2.15</v>
      </c>
      <c r="AP224" s="6">
        <v>2.14</v>
      </c>
      <c r="AQ224" s="6">
        <v>2.14</v>
      </c>
      <c r="AR224" s="6">
        <v>2.14</v>
      </c>
      <c r="AS224" s="6">
        <v>2.14</v>
      </c>
      <c r="AT224" s="6">
        <v>2.13</v>
      </c>
      <c r="AU224" s="6">
        <v>2.13</v>
      </c>
      <c r="AV224" s="6">
        <v>2.13</v>
      </c>
      <c r="AW224" s="6">
        <v>2.13</v>
      </c>
      <c r="AX224" s="6">
        <v>2.13</v>
      </c>
      <c r="AY224" s="6">
        <v>2.12</v>
      </c>
    </row>
    <row r="225" spans="1:51" x14ac:dyDescent="0.2">
      <c r="A225" s="5">
        <v>44074</v>
      </c>
      <c r="B225" s="6">
        <v>0.59</v>
      </c>
      <c r="C225" s="6">
        <v>0.64</v>
      </c>
      <c r="D225" s="6">
        <v>0.73</v>
      </c>
      <c r="E225" s="6">
        <v>0.84</v>
      </c>
      <c r="F225" s="6">
        <v>0.96</v>
      </c>
      <c r="G225" s="6">
        <v>1.0900000000000001</v>
      </c>
      <c r="H225" s="6">
        <v>1.21</v>
      </c>
      <c r="I225" s="6">
        <v>1.33</v>
      </c>
      <c r="J225" s="6">
        <v>1.45</v>
      </c>
      <c r="K225" s="6">
        <v>1.55</v>
      </c>
      <c r="L225" s="6">
        <v>1.65</v>
      </c>
      <c r="M225" s="6">
        <v>1.73</v>
      </c>
      <c r="N225" s="6">
        <v>1.81</v>
      </c>
      <c r="O225" s="6">
        <v>1.87</v>
      </c>
      <c r="P225" s="6">
        <v>1.92</v>
      </c>
      <c r="Q225" s="6">
        <v>1.96</v>
      </c>
      <c r="R225" s="6">
        <v>2</v>
      </c>
      <c r="S225" s="6">
        <v>2.0299999999999998</v>
      </c>
      <c r="T225" s="6">
        <v>2.06</v>
      </c>
      <c r="U225" s="6">
        <v>2.08</v>
      </c>
      <c r="V225" s="6">
        <v>2.09</v>
      </c>
      <c r="W225" s="6">
        <v>2.1</v>
      </c>
      <c r="X225" s="6">
        <v>2.11</v>
      </c>
      <c r="Y225" s="6">
        <v>2.12</v>
      </c>
      <c r="Z225" s="6">
        <v>2.12</v>
      </c>
      <c r="AA225" s="6">
        <v>2.12</v>
      </c>
      <c r="AB225" s="6">
        <v>2.12</v>
      </c>
      <c r="AC225" s="6">
        <v>2.12</v>
      </c>
      <c r="AD225" s="6">
        <v>2.12</v>
      </c>
      <c r="AE225" s="6">
        <v>2.12</v>
      </c>
      <c r="AF225" s="6">
        <v>2.12</v>
      </c>
      <c r="AG225" s="6">
        <v>2.12</v>
      </c>
      <c r="AH225" s="6">
        <v>2.12</v>
      </c>
      <c r="AI225" s="6">
        <v>2.12</v>
      </c>
      <c r="AJ225" s="6">
        <v>2.12</v>
      </c>
      <c r="AK225" s="6">
        <v>2.12</v>
      </c>
      <c r="AL225" s="6">
        <v>2.12</v>
      </c>
      <c r="AM225" s="6">
        <v>2.12</v>
      </c>
      <c r="AN225" s="6">
        <v>2.12</v>
      </c>
      <c r="AO225" s="6">
        <v>2.12</v>
      </c>
      <c r="AP225" s="6">
        <v>2.11</v>
      </c>
      <c r="AQ225" s="6">
        <v>2.11</v>
      </c>
      <c r="AR225" s="6">
        <v>2.11</v>
      </c>
      <c r="AS225" s="6">
        <v>2.11</v>
      </c>
      <c r="AT225" s="6">
        <v>2.1</v>
      </c>
      <c r="AU225" s="6">
        <v>2.1</v>
      </c>
      <c r="AV225" s="6">
        <v>2.1</v>
      </c>
      <c r="AW225" s="6">
        <v>2.1</v>
      </c>
      <c r="AX225" s="6">
        <v>2.1</v>
      </c>
      <c r="AY225" s="6">
        <v>2.09</v>
      </c>
    </row>
    <row r="226" spans="1:51" x14ac:dyDescent="0.2">
      <c r="A226" s="5">
        <v>44104</v>
      </c>
      <c r="B226" s="6">
        <v>0.57999999999999996</v>
      </c>
      <c r="C226" s="6">
        <v>0.63</v>
      </c>
      <c r="D226" s="6">
        <v>0.71</v>
      </c>
      <c r="E226" s="6">
        <v>0.82</v>
      </c>
      <c r="F226" s="6">
        <v>0.94</v>
      </c>
      <c r="G226" s="6">
        <v>1.07</v>
      </c>
      <c r="H226" s="6">
        <v>1.19</v>
      </c>
      <c r="I226" s="6">
        <v>1.31</v>
      </c>
      <c r="J226" s="6">
        <v>1.42</v>
      </c>
      <c r="K226" s="6">
        <v>1.53</v>
      </c>
      <c r="L226" s="6">
        <v>1.63</v>
      </c>
      <c r="M226" s="6">
        <v>1.71</v>
      </c>
      <c r="N226" s="6">
        <v>1.78</v>
      </c>
      <c r="O226" s="6">
        <v>1.84</v>
      </c>
      <c r="P226" s="6">
        <v>1.9</v>
      </c>
      <c r="Q226" s="6">
        <v>1.93</v>
      </c>
      <c r="R226" s="6">
        <v>1.97</v>
      </c>
      <c r="S226" s="6">
        <v>2</v>
      </c>
      <c r="T226" s="6">
        <v>2.0299999999999998</v>
      </c>
      <c r="U226" s="6">
        <v>2.0499999999999998</v>
      </c>
      <c r="V226" s="6">
        <v>2.06</v>
      </c>
      <c r="W226" s="6">
        <v>2.0699999999999998</v>
      </c>
      <c r="X226" s="6">
        <v>2.08</v>
      </c>
      <c r="Y226" s="6">
        <v>2.09</v>
      </c>
      <c r="Z226" s="6">
        <v>2.09</v>
      </c>
      <c r="AA226" s="6">
        <v>2.09</v>
      </c>
      <c r="AB226" s="6">
        <v>2.09</v>
      </c>
      <c r="AC226" s="6">
        <v>2.09</v>
      </c>
      <c r="AD226" s="6">
        <v>2.09</v>
      </c>
      <c r="AE226" s="6">
        <v>2.09</v>
      </c>
      <c r="AF226" s="6">
        <v>2.09</v>
      </c>
      <c r="AG226" s="6">
        <v>2.09</v>
      </c>
      <c r="AH226" s="6">
        <v>2.09</v>
      </c>
      <c r="AI226" s="6">
        <v>2.09</v>
      </c>
      <c r="AJ226" s="6">
        <v>2.09</v>
      </c>
      <c r="AK226" s="6">
        <v>2.09</v>
      </c>
      <c r="AL226" s="6">
        <v>2.09</v>
      </c>
      <c r="AM226" s="6">
        <v>2.09</v>
      </c>
      <c r="AN226" s="6">
        <v>2.09</v>
      </c>
      <c r="AO226" s="6">
        <v>2.09</v>
      </c>
      <c r="AP226" s="6">
        <v>2.08</v>
      </c>
      <c r="AQ226" s="6">
        <v>2.08</v>
      </c>
      <c r="AR226" s="6">
        <v>2.08</v>
      </c>
      <c r="AS226" s="6">
        <v>2.0699999999999998</v>
      </c>
      <c r="AT226" s="6">
        <v>2.0699999999999998</v>
      </c>
      <c r="AU226" s="6">
        <v>2.0699999999999998</v>
      </c>
      <c r="AV226" s="6">
        <v>2.0699999999999998</v>
      </c>
      <c r="AW226" s="6">
        <v>2.06</v>
      </c>
      <c r="AX226" s="6">
        <v>2.06</v>
      </c>
      <c r="AY226" s="6">
        <v>2.06</v>
      </c>
    </row>
    <row r="227" spans="1:51" x14ac:dyDescent="0.2">
      <c r="A227" s="5">
        <v>44135</v>
      </c>
      <c r="B227" s="6">
        <v>0.56999999999999995</v>
      </c>
      <c r="C227" s="6">
        <v>0.62</v>
      </c>
      <c r="D227" s="6">
        <v>0.7</v>
      </c>
      <c r="E227" s="6">
        <v>0.81</v>
      </c>
      <c r="F227" s="6">
        <v>0.92</v>
      </c>
      <c r="G227" s="6">
        <v>1.05</v>
      </c>
      <c r="H227" s="6">
        <v>1.17</v>
      </c>
      <c r="I227" s="6">
        <v>1.29</v>
      </c>
      <c r="J227" s="6">
        <v>1.4</v>
      </c>
      <c r="K227" s="6">
        <v>1.5</v>
      </c>
      <c r="L227" s="6">
        <v>1.6</v>
      </c>
      <c r="M227" s="6">
        <v>1.68</v>
      </c>
      <c r="N227" s="6">
        <v>1.75</v>
      </c>
      <c r="O227" s="6">
        <v>1.81</v>
      </c>
      <c r="P227" s="6">
        <v>1.87</v>
      </c>
      <c r="Q227" s="6">
        <v>1.91</v>
      </c>
      <c r="R227" s="6">
        <v>1.94</v>
      </c>
      <c r="S227" s="6">
        <v>1.97</v>
      </c>
      <c r="T227" s="6">
        <v>2</v>
      </c>
      <c r="U227" s="6">
        <v>2.02</v>
      </c>
      <c r="V227" s="6">
        <v>2.0299999999999998</v>
      </c>
      <c r="W227" s="6">
        <v>2.04</v>
      </c>
      <c r="X227" s="6">
        <v>2.0499999999999998</v>
      </c>
      <c r="Y227" s="6">
        <v>2.06</v>
      </c>
      <c r="Z227" s="6">
        <v>2.06</v>
      </c>
      <c r="AA227" s="6">
        <v>2.06</v>
      </c>
      <c r="AB227" s="6">
        <v>2.06</v>
      </c>
      <c r="AC227" s="6">
        <v>2.06</v>
      </c>
      <c r="AD227" s="6">
        <v>2.06</v>
      </c>
      <c r="AE227" s="6">
        <v>2.06</v>
      </c>
      <c r="AF227" s="6">
        <v>2.06</v>
      </c>
      <c r="AG227" s="6">
        <v>2.06</v>
      </c>
      <c r="AH227" s="6">
        <v>2.06</v>
      </c>
      <c r="AI227" s="6">
        <v>2.06</v>
      </c>
      <c r="AJ227" s="6">
        <v>2.06</v>
      </c>
      <c r="AK227" s="6">
        <v>2.06</v>
      </c>
      <c r="AL227" s="6">
        <v>2.06</v>
      </c>
      <c r="AM227" s="6">
        <v>2.06</v>
      </c>
      <c r="AN227" s="6">
        <v>2.0499999999999998</v>
      </c>
      <c r="AO227" s="6">
        <v>2.0499999999999998</v>
      </c>
      <c r="AP227" s="6">
        <v>2.0499999999999998</v>
      </c>
      <c r="AQ227" s="6">
        <v>2.0499999999999998</v>
      </c>
      <c r="AR227" s="6">
        <v>2.04</v>
      </c>
      <c r="AS227" s="6">
        <v>2.04</v>
      </c>
      <c r="AT227" s="6">
        <v>2.04</v>
      </c>
      <c r="AU227" s="6">
        <v>2.04</v>
      </c>
      <c r="AV227" s="6">
        <v>2.0299999999999998</v>
      </c>
      <c r="AW227" s="6">
        <v>2.0299999999999998</v>
      </c>
      <c r="AX227" s="6">
        <v>2.0299999999999998</v>
      </c>
      <c r="AY227" s="6">
        <v>2.0299999999999998</v>
      </c>
    </row>
    <row r="228" spans="1:51" x14ac:dyDescent="0.2">
      <c r="A228" s="5">
        <v>44165</v>
      </c>
      <c r="B228" s="6">
        <v>0.55000000000000004</v>
      </c>
      <c r="C228" s="6">
        <v>0.6</v>
      </c>
      <c r="D228" s="6">
        <v>0.68</v>
      </c>
      <c r="E228" s="6">
        <v>0.79</v>
      </c>
      <c r="F228" s="6">
        <v>0.9</v>
      </c>
      <c r="G228" s="6">
        <v>1.03</v>
      </c>
      <c r="H228" s="6">
        <v>1.1499999999999999</v>
      </c>
      <c r="I228" s="6">
        <v>1.26</v>
      </c>
      <c r="J228" s="6">
        <v>1.37</v>
      </c>
      <c r="K228" s="6">
        <v>1.48</v>
      </c>
      <c r="L228" s="6">
        <v>1.57</v>
      </c>
      <c r="M228" s="6">
        <v>1.65</v>
      </c>
      <c r="N228" s="6">
        <v>1.72</v>
      </c>
      <c r="O228" s="6">
        <v>1.79</v>
      </c>
      <c r="P228" s="6">
        <v>1.84</v>
      </c>
      <c r="Q228" s="6">
        <v>1.88</v>
      </c>
      <c r="R228" s="6">
        <v>1.91</v>
      </c>
      <c r="S228" s="6">
        <v>1.94</v>
      </c>
      <c r="T228" s="6">
        <v>1.97</v>
      </c>
      <c r="U228" s="6">
        <v>1.99</v>
      </c>
      <c r="V228" s="6">
        <v>2</v>
      </c>
      <c r="W228" s="6">
        <v>2.0099999999999998</v>
      </c>
      <c r="X228" s="6">
        <v>2.02</v>
      </c>
      <c r="Y228" s="6">
        <v>2.0299999999999998</v>
      </c>
      <c r="Z228" s="6">
        <v>2.0299999999999998</v>
      </c>
      <c r="AA228" s="6">
        <v>2.0299999999999998</v>
      </c>
      <c r="AB228" s="6">
        <v>2.0299999999999998</v>
      </c>
      <c r="AC228" s="6">
        <v>2.0299999999999998</v>
      </c>
      <c r="AD228" s="6">
        <v>2.0299999999999998</v>
      </c>
      <c r="AE228" s="6">
        <v>2.0299999999999998</v>
      </c>
      <c r="AF228" s="6">
        <v>2.0299999999999998</v>
      </c>
      <c r="AG228" s="6">
        <v>2.0299999999999998</v>
      </c>
      <c r="AH228" s="6">
        <v>2.0299999999999998</v>
      </c>
      <c r="AI228" s="6">
        <v>2.0299999999999998</v>
      </c>
      <c r="AJ228" s="6">
        <v>2.0299999999999998</v>
      </c>
      <c r="AK228" s="6">
        <v>2.0299999999999998</v>
      </c>
      <c r="AL228" s="6">
        <v>2.0299999999999998</v>
      </c>
      <c r="AM228" s="6">
        <v>2.02</v>
      </c>
      <c r="AN228" s="6">
        <v>2.02</v>
      </c>
      <c r="AO228" s="6">
        <v>2.02</v>
      </c>
      <c r="AP228" s="6">
        <v>2.02</v>
      </c>
      <c r="AQ228" s="6">
        <v>2.02</v>
      </c>
      <c r="AR228" s="6">
        <v>2.0099999999999998</v>
      </c>
      <c r="AS228" s="6">
        <v>2.0099999999999998</v>
      </c>
      <c r="AT228" s="6">
        <v>2.0099999999999998</v>
      </c>
      <c r="AU228" s="6">
        <v>2</v>
      </c>
      <c r="AV228" s="6">
        <v>2</v>
      </c>
      <c r="AW228" s="6">
        <v>2</v>
      </c>
      <c r="AX228" s="6">
        <v>2</v>
      </c>
      <c r="AY228" s="6">
        <v>1.99</v>
      </c>
    </row>
    <row r="229" spans="1:51" x14ac:dyDescent="0.2">
      <c r="A229" s="5">
        <v>44196</v>
      </c>
      <c r="B229" s="6">
        <v>0.54</v>
      </c>
      <c r="C229" s="6">
        <v>0.59</v>
      </c>
      <c r="D229" s="6">
        <v>0.67</v>
      </c>
      <c r="E229" s="6">
        <v>0.77</v>
      </c>
      <c r="F229" s="6">
        <v>0.89</v>
      </c>
      <c r="G229" s="6">
        <v>1.01</v>
      </c>
      <c r="H229" s="6">
        <v>1.1200000000000001</v>
      </c>
      <c r="I229" s="6">
        <v>1.24</v>
      </c>
      <c r="J229" s="6">
        <v>1.35</v>
      </c>
      <c r="K229" s="6">
        <v>1.45</v>
      </c>
      <c r="L229" s="6">
        <v>1.55</v>
      </c>
      <c r="M229" s="6">
        <v>1.63</v>
      </c>
      <c r="N229" s="6">
        <v>1.7</v>
      </c>
      <c r="O229" s="6">
        <v>1.76</v>
      </c>
      <c r="P229" s="6">
        <v>1.81</v>
      </c>
      <c r="Q229" s="6">
        <v>1.85</v>
      </c>
      <c r="R229" s="6">
        <v>1.88</v>
      </c>
      <c r="S229" s="6">
        <v>1.91</v>
      </c>
      <c r="T229" s="6">
        <v>1.94</v>
      </c>
      <c r="U229" s="6">
        <v>1.96</v>
      </c>
      <c r="V229" s="6">
        <v>1.97</v>
      </c>
      <c r="W229" s="6">
        <v>1.98</v>
      </c>
      <c r="X229" s="6">
        <v>1.99</v>
      </c>
      <c r="Y229" s="6">
        <v>2</v>
      </c>
      <c r="Z229" s="6">
        <v>2</v>
      </c>
      <c r="AA229" s="6">
        <v>2</v>
      </c>
      <c r="AB229" s="6">
        <v>2.0099999999999998</v>
      </c>
      <c r="AC229" s="6">
        <v>2.0099999999999998</v>
      </c>
      <c r="AD229" s="6">
        <v>2.0099999999999998</v>
      </c>
      <c r="AE229" s="6">
        <v>2.0099999999999998</v>
      </c>
      <c r="AF229" s="6">
        <v>2</v>
      </c>
      <c r="AG229" s="6">
        <v>2</v>
      </c>
      <c r="AH229" s="6">
        <v>2</v>
      </c>
      <c r="AI229" s="6">
        <v>2</v>
      </c>
      <c r="AJ229" s="6">
        <v>2</v>
      </c>
      <c r="AK229" s="6">
        <v>2</v>
      </c>
      <c r="AL229" s="6">
        <v>1.99</v>
      </c>
      <c r="AM229" s="6">
        <v>1.99</v>
      </c>
      <c r="AN229" s="6">
        <v>1.99</v>
      </c>
      <c r="AO229" s="6">
        <v>1.99</v>
      </c>
      <c r="AP229" s="6">
        <v>1.99</v>
      </c>
      <c r="AQ229" s="6">
        <v>1.98</v>
      </c>
      <c r="AR229" s="6">
        <v>1.98</v>
      </c>
      <c r="AS229" s="6">
        <v>1.98</v>
      </c>
      <c r="AT229" s="6">
        <v>1.97</v>
      </c>
      <c r="AU229" s="6">
        <v>1.97</v>
      </c>
      <c r="AV229" s="6">
        <v>1.97</v>
      </c>
      <c r="AW229" s="6">
        <v>1.97</v>
      </c>
      <c r="AX229" s="6">
        <v>1.96</v>
      </c>
      <c r="AY229" s="6">
        <v>1.96</v>
      </c>
    </row>
    <row r="230" spans="1:51" x14ac:dyDescent="0.2">
      <c r="A230" s="5">
        <v>44227</v>
      </c>
      <c r="B230" s="6">
        <v>0.52</v>
      </c>
      <c r="C230" s="6">
        <v>0.56999999999999995</v>
      </c>
      <c r="D230" s="6">
        <v>0.65</v>
      </c>
      <c r="E230" s="6">
        <v>0.75</v>
      </c>
      <c r="F230" s="6">
        <v>0.87</v>
      </c>
      <c r="G230" s="6">
        <v>0.99</v>
      </c>
      <c r="H230" s="6">
        <v>1.1000000000000001</v>
      </c>
      <c r="I230" s="6">
        <v>1.22</v>
      </c>
      <c r="J230" s="6">
        <v>1.32</v>
      </c>
      <c r="K230" s="6">
        <v>1.43</v>
      </c>
      <c r="L230" s="6">
        <v>1.52</v>
      </c>
      <c r="M230" s="6">
        <v>1.6</v>
      </c>
      <c r="N230" s="6">
        <v>1.67</v>
      </c>
      <c r="O230" s="6">
        <v>1.73</v>
      </c>
      <c r="P230" s="6">
        <v>1.78</v>
      </c>
      <c r="Q230" s="6">
        <v>1.82</v>
      </c>
      <c r="R230" s="6">
        <v>1.85</v>
      </c>
      <c r="S230" s="6">
        <v>1.88</v>
      </c>
      <c r="T230" s="6">
        <v>1.91</v>
      </c>
      <c r="U230" s="6">
        <v>1.93</v>
      </c>
      <c r="V230" s="6">
        <v>1.94</v>
      </c>
      <c r="W230" s="6">
        <v>1.95</v>
      </c>
      <c r="X230" s="6">
        <v>1.96</v>
      </c>
      <c r="Y230" s="6">
        <v>1.97</v>
      </c>
      <c r="Z230" s="6">
        <v>1.98</v>
      </c>
      <c r="AA230" s="6">
        <v>1.98</v>
      </c>
      <c r="AB230" s="6">
        <v>1.98</v>
      </c>
      <c r="AC230" s="6">
        <v>1.98</v>
      </c>
      <c r="AD230" s="6">
        <v>1.98</v>
      </c>
      <c r="AE230" s="6">
        <v>1.98</v>
      </c>
      <c r="AF230" s="6">
        <v>1.97</v>
      </c>
      <c r="AG230" s="6">
        <v>1.97</v>
      </c>
      <c r="AH230" s="6">
        <v>1.97</v>
      </c>
      <c r="AI230" s="6">
        <v>1.97</v>
      </c>
      <c r="AJ230" s="6">
        <v>1.97</v>
      </c>
      <c r="AK230" s="6">
        <v>1.97</v>
      </c>
      <c r="AL230" s="6">
        <v>1.96</v>
      </c>
      <c r="AM230" s="6">
        <v>1.96</v>
      </c>
      <c r="AN230" s="6">
        <v>1.96</v>
      </c>
      <c r="AO230" s="6">
        <v>1.96</v>
      </c>
      <c r="AP230" s="6">
        <v>1.96</v>
      </c>
      <c r="AQ230" s="6">
        <v>1.95</v>
      </c>
      <c r="AR230" s="6">
        <v>1.95</v>
      </c>
      <c r="AS230" s="6">
        <v>1.95</v>
      </c>
      <c r="AT230" s="6">
        <v>1.94</v>
      </c>
      <c r="AU230" s="6">
        <v>1.94</v>
      </c>
      <c r="AV230" s="6">
        <v>1.94</v>
      </c>
      <c r="AW230" s="6">
        <v>1.93</v>
      </c>
      <c r="AX230" s="6">
        <v>1.93</v>
      </c>
      <c r="AY230" s="6">
        <v>1.93</v>
      </c>
    </row>
    <row r="231" spans="1:51" x14ac:dyDescent="0.2">
      <c r="A231" s="5">
        <v>44255</v>
      </c>
      <c r="B231" s="6">
        <v>0.51</v>
      </c>
      <c r="C231" s="6">
        <v>0.56000000000000005</v>
      </c>
      <c r="D231" s="6">
        <v>0.63</v>
      </c>
      <c r="E231" s="6">
        <v>0.74</v>
      </c>
      <c r="F231" s="6">
        <v>0.85</v>
      </c>
      <c r="G231" s="6">
        <v>0.97</v>
      </c>
      <c r="H231" s="6">
        <v>1.08</v>
      </c>
      <c r="I231" s="6">
        <v>1.2</v>
      </c>
      <c r="J231" s="6">
        <v>1.3</v>
      </c>
      <c r="K231" s="6">
        <v>1.4</v>
      </c>
      <c r="L231" s="6">
        <v>1.5</v>
      </c>
      <c r="M231" s="6">
        <v>1.57</v>
      </c>
      <c r="N231" s="6">
        <v>1.64</v>
      </c>
      <c r="O231" s="6">
        <v>1.71</v>
      </c>
      <c r="P231" s="6">
        <v>1.76</v>
      </c>
      <c r="Q231" s="6">
        <v>1.8</v>
      </c>
      <c r="R231" s="6">
        <v>1.83</v>
      </c>
      <c r="S231" s="6">
        <v>1.86</v>
      </c>
      <c r="T231" s="6">
        <v>1.89</v>
      </c>
      <c r="U231" s="6">
        <v>1.91</v>
      </c>
      <c r="V231" s="6">
        <v>1.92</v>
      </c>
      <c r="W231" s="6">
        <v>1.93</v>
      </c>
      <c r="X231" s="6">
        <v>1.94</v>
      </c>
      <c r="Y231" s="6">
        <v>1.94</v>
      </c>
      <c r="Z231" s="6">
        <v>1.95</v>
      </c>
      <c r="AA231" s="6">
        <v>1.95</v>
      </c>
      <c r="AB231" s="6">
        <v>1.95</v>
      </c>
      <c r="AC231" s="6">
        <v>1.95</v>
      </c>
      <c r="AD231" s="6">
        <v>1.95</v>
      </c>
      <c r="AE231" s="6">
        <v>1.95</v>
      </c>
      <c r="AF231" s="6">
        <v>1.95</v>
      </c>
      <c r="AG231" s="6">
        <v>1.95</v>
      </c>
      <c r="AH231" s="6">
        <v>1.94</v>
      </c>
      <c r="AI231" s="6">
        <v>1.94</v>
      </c>
      <c r="AJ231" s="6">
        <v>1.94</v>
      </c>
      <c r="AK231" s="6">
        <v>1.94</v>
      </c>
      <c r="AL231" s="6">
        <v>1.94</v>
      </c>
      <c r="AM231" s="6">
        <v>1.94</v>
      </c>
      <c r="AN231" s="6">
        <v>1.93</v>
      </c>
      <c r="AO231" s="6">
        <v>1.93</v>
      </c>
      <c r="AP231" s="6">
        <v>1.93</v>
      </c>
      <c r="AQ231" s="6">
        <v>1.93</v>
      </c>
      <c r="AR231" s="6">
        <v>1.92</v>
      </c>
      <c r="AS231" s="6">
        <v>1.92</v>
      </c>
      <c r="AT231" s="6">
        <v>1.91</v>
      </c>
      <c r="AU231" s="6">
        <v>1.91</v>
      </c>
      <c r="AV231" s="6">
        <v>1.91</v>
      </c>
      <c r="AW231" s="6">
        <v>1.91</v>
      </c>
      <c r="AX231" s="6">
        <v>1.9</v>
      </c>
      <c r="AY231" s="6">
        <v>1.9</v>
      </c>
    </row>
    <row r="232" spans="1:51" x14ac:dyDescent="0.2">
      <c r="A232" s="5">
        <v>44286</v>
      </c>
      <c r="B232" s="6">
        <v>0.5</v>
      </c>
      <c r="C232" s="6">
        <v>0.54</v>
      </c>
      <c r="D232" s="6">
        <v>0.62</v>
      </c>
      <c r="E232" s="6">
        <v>0.72</v>
      </c>
      <c r="F232" s="6">
        <v>0.83</v>
      </c>
      <c r="G232" s="6">
        <v>0.95</v>
      </c>
      <c r="H232" s="6">
        <v>1.06</v>
      </c>
      <c r="I232" s="6">
        <v>1.18</v>
      </c>
      <c r="J232" s="6">
        <v>1.28</v>
      </c>
      <c r="K232" s="6">
        <v>1.38</v>
      </c>
      <c r="L232" s="6">
        <v>1.48</v>
      </c>
      <c r="M232" s="6">
        <v>1.55</v>
      </c>
      <c r="N232" s="6">
        <v>1.62</v>
      </c>
      <c r="O232" s="6">
        <v>1.68</v>
      </c>
      <c r="P232" s="6">
        <v>1.74</v>
      </c>
      <c r="Q232" s="6">
        <v>1.77</v>
      </c>
      <c r="R232" s="6">
        <v>1.81</v>
      </c>
      <c r="S232" s="6">
        <v>1.84</v>
      </c>
      <c r="T232" s="6">
        <v>1.86</v>
      </c>
      <c r="U232" s="6">
        <v>1.89</v>
      </c>
      <c r="V232" s="6">
        <v>1.9</v>
      </c>
      <c r="W232" s="6">
        <v>1.9</v>
      </c>
      <c r="X232" s="6">
        <v>1.91</v>
      </c>
      <c r="Y232" s="6">
        <v>1.92</v>
      </c>
      <c r="Z232" s="6">
        <v>1.93</v>
      </c>
      <c r="AA232" s="6">
        <v>1.93</v>
      </c>
      <c r="AB232" s="6">
        <v>1.93</v>
      </c>
      <c r="AC232" s="6">
        <v>1.93</v>
      </c>
      <c r="AD232" s="6">
        <v>1.93</v>
      </c>
      <c r="AE232" s="6">
        <v>1.93</v>
      </c>
      <c r="AF232" s="6">
        <v>1.93</v>
      </c>
      <c r="AG232" s="6">
        <v>1.92</v>
      </c>
      <c r="AH232" s="6">
        <v>1.92</v>
      </c>
      <c r="AI232" s="6">
        <v>1.92</v>
      </c>
      <c r="AJ232" s="6">
        <v>1.92</v>
      </c>
      <c r="AK232" s="6">
        <v>1.92</v>
      </c>
      <c r="AL232" s="6">
        <v>1.91</v>
      </c>
      <c r="AM232" s="6">
        <v>1.91</v>
      </c>
      <c r="AN232" s="6">
        <v>1.91</v>
      </c>
      <c r="AO232" s="6">
        <v>1.91</v>
      </c>
      <c r="AP232" s="6">
        <v>1.9</v>
      </c>
      <c r="AQ232" s="6">
        <v>1.9</v>
      </c>
      <c r="AR232" s="6">
        <v>1.9</v>
      </c>
      <c r="AS232" s="6">
        <v>1.89</v>
      </c>
      <c r="AT232" s="6">
        <v>1.89</v>
      </c>
      <c r="AU232" s="6">
        <v>1.89</v>
      </c>
      <c r="AV232" s="6">
        <v>1.88</v>
      </c>
      <c r="AW232" s="6">
        <v>1.88</v>
      </c>
      <c r="AX232" s="6">
        <v>1.88</v>
      </c>
      <c r="AY232" s="6">
        <v>1.87</v>
      </c>
    </row>
    <row r="233" spans="1:51" x14ac:dyDescent="0.2">
      <c r="A233" s="5">
        <v>44316</v>
      </c>
      <c r="B233" s="6">
        <v>0.48</v>
      </c>
      <c r="C233" s="6">
        <v>0.53</v>
      </c>
      <c r="D233" s="6">
        <v>0.61</v>
      </c>
      <c r="E233" s="6">
        <v>0.71</v>
      </c>
      <c r="F233" s="6">
        <v>0.82</v>
      </c>
      <c r="G233" s="6">
        <v>0.93</v>
      </c>
      <c r="H233" s="6">
        <v>1.05</v>
      </c>
      <c r="I233" s="6">
        <v>1.1599999999999999</v>
      </c>
      <c r="J233" s="6">
        <v>1.26</v>
      </c>
      <c r="K233" s="6">
        <v>1.37</v>
      </c>
      <c r="L233" s="6">
        <v>1.46</v>
      </c>
      <c r="M233" s="6">
        <v>1.53</v>
      </c>
      <c r="N233" s="6">
        <v>1.6</v>
      </c>
      <c r="O233" s="6">
        <v>1.66</v>
      </c>
      <c r="P233" s="6">
        <v>1.72</v>
      </c>
      <c r="Q233" s="6">
        <v>1.75</v>
      </c>
      <c r="R233" s="6">
        <v>1.79</v>
      </c>
      <c r="S233" s="6">
        <v>1.82</v>
      </c>
      <c r="T233" s="6">
        <v>1.84</v>
      </c>
      <c r="U233" s="6">
        <v>1.87</v>
      </c>
      <c r="V233" s="6">
        <v>1.88</v>
      </c>
      <c r="W233" s="6">
        <v>1.88</v>
      </c>
      <c r="X233" s="6">
        <v>1.89</v>
      </c>
      <c r="Y233" s="6">
        <v>1.9</v>
      </c>
      <c r="Z233" s="6">
        <v>1.91</v>
      </c>
      <c r="AA233" s="6">
        <v>1.91</v>
      </c>
      <c r="AB233" s="6">
        <v>1.91</v>
      </c>
      <c r="AC233" s="6">
        <v>1.91</v>
      </c>
      <c r="AD233" s="6">
        <v>1.91</v>
      </c>
      <c r="AE233" s="6">
        <v>1.91</v>
      </c>
      <c r="AF233" s="6">
        <v>1.9</v>
      </c>
      <c r="AG233" s="6">
        <v>1.9</v>
      </c>
      <c r="AH233" s="6">
        <v>1.9</v>
      </c>
      <c r="AI233" s="6">
        <v>1.9</v>
      </c>
      <c r="AJ233" s="6">
        <v>1.89</v>
      </c>
      <c r="AK233" s="6">
        <v>1.89</v>
      </c>
      <c r="AL233" s="6">
        <v>1.89</v>
      </c>
      <c r="AM233" s="6">
        <v>1.89</v>
      </c>
      <c r="AN233" s="6">
        <v>1.89</v>
      </c>
      <c r="AO233" s="6">
        <v>1.89</v>
      </c>
      <c r="AP233" s="6">
        <v>1.88</v>
      </c>
      <c r="AQ233" s="6">
        <v>1.88</v>
      </c>
      <c r="AR233" s="6">
        <v>1.87</v>
      </c>
      <c r="AS233" s="6">
        <v>1.87</v>
      </c>
      <c r="AT233" s="6">
        <v>1.87</v>
      </c>
      <c r="AU233" s="6">
        <v>1.86</v>
      </c>
      <c r="AV233" s="6">
        <v>1.86</v>
      </c>
      <c r="AW233" s="6">
        <v>1.86</v>
      </c>
      <c r="AX233" s="6">
        <v>1.85</v>
      </c>
      <c r="AY233" s="6">
        <v>1.85</v>
      </c>
    </row>
    <row r="234" spans="1:51" x14ac:dyDescent="0.2">
      <c r="A234" s="5">
        <v>44347</v>
      </c>
      <c r="B234" s="6">
        <v>0.47</v>
      </c>
      <c r="C234" s="6">
        <v>0.52</v>
      </c>
      <c r="D234" s="6">
        <v>0.59</v>
      </c>
      <c r="E234" s="6">
        <v>0.7</v>
      </c>
      <c r="F234" s="6">
        <v>0.8</v>
      </c>
      <c r="G234" s="6">
        <v>0.92</v>
      </c>
      <c r="H234" s="6">
        <v>1.03</v>
      </c>
      <c r="I234" s="6">
        <v>1.1399999999999999</v>
      </c>
      <c r="J234" s="6">
        <v>1.25</v>
      </c>
      <c r="K234" s="6">
        <v>1.35</v>
      </c>
      <c r="L234" s="6">
        <v>1.44</v>
      </c>
      <c r="M234" s="6">
        <v>1.51</v>
      </c>
      <c r="N234" s="6">
        <v>1.58</v>
      </c>
      <c r="O234" s="6">
        <v>1.64</v>
      </c>
      <c r="P234" s="6">
        <v>1.69</v>
      </c>
      <c r="Q234" s="6">
        <v>1.73</v>
      </c>
      <c r="R234" s="6">
        <v>1.76</v>
      </c>
      <c r="S234" s="6">
        <v>1.79</v>
      </c>
      <c r="T234" s="6">
        <v>1.82</v>
      </c>
      <c r="U234" s="6">
        <v>1.84</v>
      </c>
      <c r="V234" s="6">
        <v>1.85</v>
      </c>
      <c r="W234" s="6">
        <v>1.86</v>
      </c>
      <c r="X234" s="6">
        <v>1.87</v>
      </c>
      <c r="Y234" s="6">
        <v>1.88</v>
      </c>
      <c r="Z234" s="6">
        <v>1.88</v>
      </c>
      <c r="AA234" s="6">
        <v>1.88</v>
      </c>
      <c r="AB234" s="6">
        <v>1.88</v>
      </c>
      <c r="AC234" s="6">
        <v>1.88</v>
      </c>
      <c r="AD234" s="6">
        <v>1.88</v>
      </c>
      <c r="AE234" s="6">
        <v>1.88</v>
      </c>
      <c r="AF234" s="6">
        <v>1.88</v>
      </c>
      <c r="AG234" s="6">
        <v>1.88</v>
      </c>
      <c r="AH234" s="6">
        <v>1.88</v>
      </c>
      <c r="AI234" s="6">
        <v>1.87</v>
      </c>
      <c r="AJ234" s="6">
        <v>1.87</v>
      </c>
      <c r="AK234" s="6">
        <v>1.87</v>
      </c>
      <c r="AL234" s="6">
        <v>1.87</v>
      </c>
      <c r="AM234" s="6">
        <v>1.87</v>
      </c>
      <c r="AN234" s="6">
        <v>1.86</v>
      </c>
      <c r="AO234" s="6">
        <v>1.86</v>
      </c>
      <c r="AP234" s="6">
        <v>1.86</v>
      </c>
      <c r="AQ234" s="6">
        <v>1.85</v>
      </c>
      <c r="AR234" s="6">
        <v>1.85</v>
      </c>
      <c r="AS234" s="6">
        <v>1.84</v>
      </c>
      <c r="AT234" s="6">
        <v>1.84</v>
      </c>
      <c r="AU234" s="6">
        <v>1.84</v>
      </c>
      <c r="AV234" s="6">
        <v>1.83</v>
      </c>
      <c r="AW234" s="6">
        <v>1.83</v>
      </c>
      <c r="AX234" s="6">
        <v>1.83</v>
      </c>
      <c r="AY234" s="6">
        <v>1.82</v>
      </c>
    </row>
    <row r="235" spans="1:51" x14ac:dyDescent="0.2">
      <c r="A235" s="5">
        <v>44377</v>
      </c>
      <c r="B235" s="6">
        <v>0.46</v>
      </c>
      <c r="C235" s="6">
        <v>0.5</v>
      </c>
      <c r="D235" s="6">
        <v>0.57999999999999996</v>
      </c>
      <c r="E235" s="6">
        <v>0.68</v>
      </c>
      <c r="F235" s="6">
        <v>0.78</v>
      </c>
      <c r="G235" s="6">
        <v>0.9</v>
      </c>
      <c r="H235" s="6">
        <v>1.01</v>
      </c>
      <c r="I235" s="6">
        <v>1.1200000000000001</v>
      </c>
      <c r="J235" s="6">
        <v>1.22</v>
      </c>
      <c r="K235" s="6">
        <v>1.32</v>
      </c>
      <c r="L235" s="6">
        <v>1.41</v>
      </c>
      <c r="M235" s="6">
        <v>1.49</v>
      </c>
      <c r="N235" s="6">
        <v>1.56</v>
      </c>
      <c r="O235" s="6">
        <v>1.62</v>
      </c>
      <c r="P235" s="6">
        <v>1.67</v>
      </c>
      <c r="Q235" s="6">
        <v>1.71</v>
      </c>
      <c r="R235" s="6">
        <v>1.74</v>
      </c>
      <c r="S235" s="6">
        <v>1.77</v>
      </c>
      <c r="T235" s="6">
        <v>1.79</v>
      </c>
      <c r="U235" s="6">
        <v>1.82</v>
      </c>
      <c r="V235" s="6">
        <v>1.83</v>
      </c>
      <c r="W235" s="6">
        <v>1.84</v>
      </c>
      <c r="X235" s="6">
        <v>1.84</v>
      </c>
      <c r="Y235" s="6">
        <v>1.85</v>
      </c>
      <c r="Z235" s="6">
        <v>1.86</v>
      </c>
      <c r="AA235" s="6">
        <v>1.86</v>
      </c>
      <c r="AB235" s="6">
        <v>1.86</v>
      </c>
      <c r="AC235" s="6">
        <v>1.86</v>
      </c>
      <c r="AD235" s="6">
        <v>1.86</v>
      </c>
      <c r="AE235" s="6">
        <v>1.86</v>
      </c>
      <c r="AF235" s="6">
        <v>1.85</v>
      </c>
      <c r="AG235" s="6">
        <v>1.85</v>
      </c>
      <c r="AH235" s="6">
        <v>1.85</v>
      </c>
      <c r="AI235" s="6">
        <v>1.85</v>
      </c>
      <c r="AJ235" s="6">
        <v>1.85</v>
      </c>
      <c r="AK235" s="6">
        <v>1.84</v>
      </c>
      <c r="AL235" s="6">
        <v>1.84</v>
      </c>
      <c r="AM235" s="6">
        <v>1.84</v>
      </c>
      <c r="AN235" s="6">
        <v>1.84</v>
      </c>
      <c r="AO235" s="6">
        <v>1.84</v>
      </c>
      <c r="AP235" s="6">
        <v>1.83</v>
      </c>
      <c r="AQ235" s="6">
        <v>1.83</v>
      </c>
      <c r="AR235" s="6">
        <v>1.82</v>
      </c>
      <c r="AS235" s="6">
        <v>1.82</v>
      </c>
      <c r="AT235" s="6">
        <v>1.81</v>
      </c>
      <c r="AU235" s="6">
        <v>1.81</v>
      </c>
      <c r="AV235" s="6">
        <v>1.81</v>
      </c>
      <c r="AW235" s="6">
        <v>1.8</v>
      </c>
      <c r="AX235" s="6">
        <v>1.8</v>
      </c>
      <c r="AY235" s="6">
        <v>1.8</v>
      </c>
    </row>
    <row r="236" spans="1:51" x14ac:dyDescent="0.2">
      <c r="A236" s="5">
        <v>44408</v>
      </c>
      <c r="B236" s="6">
        <v>0.45</v>
      </c>
      <c r="C236" s="6">
        <v>0.49</v>
      </c>
      <c r="D236" s="6">
        <v>0.56000000000000005</v>
      </c>
      <c r="E236" s="6">
        <v>0.66</v>
      </c>
      <c r="F236" s="6">
        <v>0.76</v>
      </c>
      <c r="G236" s="6">
        <v>0.88</v>
      </c>
      <c r="H236" s="6">
        <v>0.99</v>
      </c>
      <c r="I236" s="6">
        <v>1.0900000000000001</v>
      </c>
      <c r="J236" s="6">
        <v>1.2</v>
      </c>
      <c r="K236" s="6">
        <v>1.3</v>
      </c>
      <c r="L236" s="6">
        <v>1.39</v>
      </c>
      <c r="M236" s="6">
        <v>1.46</v>
      </c>
      <c r="N236" s="6">
        <v>1.53</v>
      </c>
      <c r="O236" s="6">
        <v>1.59</v>
      </c>
      <c r="P236" s="6">
        <v>1.64</v>
      </c>
      <c r="Q236" s="6">
        <v>1.68</v>
      </c>
      <c r="R236" s="6">
        <v>1.71</v>
      </c>
      <c r="S236" s="6">
        <v>1.74</v>
      </c>
      <c r="T236" s="6">
        <v>1.77</v>
      </c>
      <c r="U236" s="6">
        <v>1.79</v>
      </c>
      <c r="V236" s="6">
        <v>1.8</v>
      </c>
      <c r="W236" s="6">
        <v>1.81</v>
      </c>
      <c r="X236" s="6">
        <v>1.82</v>
      </c>
      <c r="Y236" s="6">
        <v>1.82</v>
      </c>
      <c r="Z236" s="6">
        <v>1.83</v>
      </c>
      <c r="AA236" s="6">
        <v>1.83</v>
      </c>
      <c r="AB236" s="6">
        <v>1.83</v>
      </c>
      <c r="AC236" s="6">
        <v>1.83</v>
      </c>
      <c r="AD236" s="6">
        <v>1.83</v>
      </c>
      <c r="AE236" s="6">
        <v>1.83</v>
      </c>
      <c r="AF236" s="6">
        <v>1.83</v>
      </c>
      <c r="AG236" s="6">
        <v>1.82</v>
      </c>
      <c r="AH236" s="6">
        <v>1.82</v>
      </c>
      <c r="AI236" s="6">
        <v>1.82</v>
      </c>
      <c r="AJ236" s="6">
        <v>1.82</v>
      </c>
      <c r="AK236" s="6">
        <v>1.81</v>
      </c>
      <c r="AL236" s="6">
        <v>1.81</v>
      </c>
      <c r="AM236" s="6">
        <v>1.81</v>
      </c>
      <c r="AN236" s="6">
        <v>1.81</v>
      </c>
      <c r="AO236" s="6">
        <v>1.81</v>
      </c>
      <c r="AP236" s="6">
        <v>1.8</v>
      </c>
      <c r="AQ236" s="6">
        <v>1.8</v>
      </c>
      <c r="AR236" s="6">
        <v>1.79</v>
      </c>
      <c r="AS236" s="6">
        <v>1.79</v>
      </c>
      <c r="AT236" s="6">
        <v>1.78</v>
      </c>
      <c r="AU236" s="6">
        <v>1.78</v>
      </c>
      <c r="AV236" s="6">
        <v>1.78</v>
      </c>
      <c r="AW236" s="6">
        <v>1.77</v>
      </c>
      <c r="AX236" s="6">
        <v>1.77</v>
      </c>
      <c r="AY236" s="6">
        <v>1.76</v>
      </c>
    </row>
    <row r="237" spans="1:51" x14ac:dyDescent="0.2">
      <c r="A237" s="5">
        <v>44439</v>
      </c>
      <c r="B237" s="6">
        <v>0.43</v>
      </c>
      <c r="C237" s="6">
        <v>0.47</v>
      </c>
      <c r="D237" s="6">
        <v>0.55000000000000004</v>
      </c>
      <c r="E237" s="6">
        <v>0.64</v>
      </c>
      <c r="F237" s="6">
        <v>0.74</v>
      </c>
      <c r="G237" s="6">
        <v>0.85</v>
      </c>
      <c r="H237" s="6">
        <v>0.96</v>
      </c>
      <c r="I237" s="6">
        <v>1.07</v>
      </c>
      <c r="J237" s="6">
        <v>1.17</v>
      </c>
      <c r="K237" s="6">
        <v>1.27</v>
      </c>
      <c r="L237" s="6">
        <v>1.36</v>
      </c>
      <c r="M237" s="6">
        <v>1.43</v>
      </c>
      <c r="N237" s="6">
        <v>1.5</v>
      </c>
      <c r="O237" s="6">
        <v>1.56</v>
      </c>
      <c r="P237" s="6">
        <v>1.61</v>
      </c>
      <c r="Q237" s="6">
        <v>1.65</v>
      </c>
      <c r="R237" s="6">
        <v>1.68</v>
      </c>
      <c r="S237" s="6">
        <v>1.71</v>
      </c>
      <c r="T237" s="6">
        <v>1.74</v>
      </c>
      <c r="U237" s="6">
        <v>1.76</v>
      </c>
      <c r="V237" s="6">
        <v>1.77</v>
      </c>
      <c r="W237" s="6">
        <v>1.78</v>
      </c>
      <c r="X237" s="6">
        <v>1.79</v>
      </c>
      <c r="Y237" s="6">
        <v>1.79</v>
      </c>
      <c r="Z237" s="6">
        <v>1.8</v>
      </c>
      <c r="AA237" s="6">
        <v>1.8</v>
      </c>
      <c r="AB237" s="6">
        <v>1.8</v>
      </c>
      <c r="AC237" s="6">
        <v>1.8</v>
      </c>
      <c r="AD237" s="6">
        <v>1.8</v>
      </c>
      <c r="AE237" s="6">
        <v>1.8</v>
      </c>
      <c r="AF237" s="6">
        <v>1.8</v>
      </c>
      <c r="AG237" s="6">
        <v>1.8</v>
      </c>
      <c r="AH237" s="6">
        <v>1.79</v>
      </c>
      <c r="AI237" s="6">
        <v>1.79</v>
      </c>
      <c r="AJ237" s="6">
        <v>1.79</v>
      </c>
      <c r="AK237" s="6">
        <v>1.79</v>
      </c>
      <c r="AL237" s="6">
        <v>1.78</v>
      </c>
      <c r="AM237" s="6">
        <v>1.78</v>
      </c>
      <c r="AN237" s="6">
        <v>1.78</v>
      </c>
      <c r="AO237" s="6">
        <v>1.78</v>
      </c>
      <c r="AP237" s="6">
        <v>1.77</v>
      </c>
      <c r="AQ237" s="6">
        <v>1.77</v>
      </c>
      <c r="AR237" s="6">
        <v>1.76</v>
      </c>
      <c r="AS237" s="6">
        <v>1.76</v>
      </c>
      <c r="AT237" s="6">
        <v>1.75</v>
      </c>
      <c r="AU237" s="6">
        <v>1.75</v>
      </c>
      <c r="AV237" s="6">
        <v>1.75</v>
      </c>
      <c r="AW237" s="6">
        <v>1.74</v>
      </c>
      <c r="AX237" s="6">
        <v>1.74</v>
      </c>
      <c r="AY237" s="6">
        <v>1.73</v>
      </c>
    </row>
    <row r="238" spans="1:51" x14ac:dyDescent="0.2">
      <c r="A238" s="5">
        <v>44469</v>
      </c>
      <c r="B238" s="6">
        <v>0.42</v>
      </c>
      <c r="C238" s="6">
        <v>0.46</v>
      </c>
      <c r="D238" s="6">
        <v>0.53</v>
      </c>
      <c r="E238" s="6">
        <v>0.63</v>
      </c>
      <c r="F238" s="6">
        <v>0.73</v>
      </c>
      <c r="G238" s="6">
        <v>0.84</v>
      </c>
      <c r="H238" s="6">
        <v>0.94</v>
      </c>
      <c r="I238" s="6">
        <v>1.05</v>
      </c>
      <c r="J238" s="6">
        <v>1.1499999999999999</v>
      </c>
      <c r="K238" s="6">
        <v>1.25</v>
      </c>
      <c r="L238" s="6">
        <v>1.34</v>
      </c>
      <c r="M238" s="6">
        <v>1.41</v>
      </c>
      <c r="N238" s="6">
        <v>1.48</v>
      </c>
      <c r="O238" s="6">
        <v>1.54</v>
      </c>
      <c r="P238" s="6">
        <v>1.59</v>
      </c>
      <c r="Q238" s="6">
        <v>1.62</v>
      </c>
      <c r="R238" s="6">
        <v>1.66</v>
      </c>
      <c r="S238" s="6">
        <v>1.68</v>
      </c>
      <c r="T238" s="6">
        <v>1.71</v>
      </c>
      <c r="U238" s="6">
        <v>1.73</v>
      </c>
      <c r="V238" s="6">
        <v>1.74</v>
      </c>
      <c r="W238" s="6">
        <v>1.75</v>
      </c>
      <c r="X238" s="6">
        <v>1.76</v>
      </c>
      <c r="Y238" s="6">
        <v>1.77</v>
      </c>
      <c r="Z238" s="6">
        <v>1.78</v>
      </c>
      <c r="AA238" s="6">
        <v>1.78</v>
      </c>
      <c r="AB238" s="6">
        <v>1.78</v>
      </c>
      <c r="AC238" s="6">
        <v>1.78</v>
      </c>
      <c r="AD238" s="6">
        <v>1.77</v>
      </c>
      <c r="AE238" s="6">
        <v>1.77</v>
      </c>
      <c r="AF238" s="6">
        <v>1.77</v>
      </c>
      <c r="AG238" s="6">
        <v>1.77</v>
      </c>
      <c r="AH238" s="6">
        <v>1.77</v>
      </c>
      <c r="AI238" s="6">
        <v>1.76</v>
      </c>
      <c r="AJ238" s="6">
        <v>1.76</v>
      </c>
      <c r="AK238" s="6">
        <v>1.76</v>
      </c>
      <c r="AL238" s="6">
        <v>1.76</v>
      </c>
      <c r="AM238" s="6">
        <v>1.75</v>
      </c>
      <c r="AN238" s="6">
        <v>1.75</v>
      </c>
      <c r="AO238" s="6">
        <v>1.75</v>
      </c>
      <c r="AP238" s="6">
        <v>1.75</v>
      </c>
      <c r="AQ238" s="6">
        <v>1.74</v>
      </c>
      <c r="AR238" s="6">
        <v>1.74</v>
      </c>
      <c r="AS238" s="6">
        <v>1.73</v>
      </c>
      <c r="AT238" s="6">
        <v>1.73</v>
      </c>
      <c r="AU238" s="6">
        <v>1.72</v>
      </c>
      <c r="AV238" s="6">
        <v>1.72</v>
      </c>
      <c r="AW238" s="6">
        <v>1.71</v>
      </c>
      <c r="AX238" s="6">
        <v>1.71</v>
      </c>
      <c r="AY238" s="6">
        <v>1.71</v>
      </c>
    </row>
    <row r="239" spans="1:51" x14ac:dyDescent="0.2">
      <c r="A239" s="5">
        <v>44500</v>
      </c>
      <c r="B239" s="6">
        <v>0.41</v>
      </c>
      <c r="C239" s="6">
        <v>0.45</v>
      </c>
      <c r="D239" s="6">
        <v>0.52</v>
      </c>
      <c r="E239" s="6">
        <v>0.61</v>
      </c>
      <c r="F239" s="6">
        <v>0.71</v>
      </c>
      <c r="G239" s="6">
        <v>0.82</v>
      </c>
      <c r="H239" s="6">
        <v>0.92</v>
      </c>
      <c r="I239" s="6">
        <v>1.03</v>
      </c>
      <c r="J239" s="6">
        <v>1.1299999999999999</v>
      </c>
      <c r="K239" s="6">
        <v>1.22</v>
      </c>
      <c r="L239" s="6">
        <v>1.31</v>
      </c>
      <c r="M239" s="6">
        <v>1.38</v>
      </c>
      <c r="N239" s="6">
        <v>1.45</v>
      </c>
      <c r="O239" s="6">
        <v>1.51</v>
      </c>
      <c r="P239" s="6">
        <v>1.56</v>
      </c>
      <c r="Q239" s="6">
        <v>1.6</v>
      </c>
      <c r="R239" s="6">
        <v>1.63</v>
      </c>
      <c r="S239" s="6">
        <v>1.66</v>
      </c>
      <c r="T239" s="6">
        <v>1.68</v>
      </c>
      <c r="U239" s="6">
        <v>1.71</v>
      </c>
      <c r="V239" s="6">
        <v>1.72</v>
      </c>
      <c r="W239" s="6">
        <v>1.72</v>
      </c>
      <c r="X239" s="6">
        <v>1.73</v>
      </c>
      <c r="Y239" s="6">
        <v>1.74</v>
      </c>
      <c r="Z239" s="6">
        <v>1.75</v>
      </c>
      <c r="AA239" s="6">
        <v>1.75</v>
      </c>
      <c r="AB239" s="6">
        <v>1.75</v>
      </c>
      <c r="AC239" s="6">
        <v>1.75</v>
      </c>
      <c r="AD239" s="6">
        <v>1.75</v>
      </c>
      <c r="AE239" s="6">
        <v>1.75</v>
      </c>
      <c r="AF239" s="6">
        <v>1.74</v>
      </c>
      <c r="AG239" s="6">
        <v>1.74</v>
      </c>
      <c r="AH239" s="6">
        <v>1.74</v>
      </c>
      <c r="AI239" s="6">
        <v>1.73</v>
      </c>
      <c r="AJ239" s="6">
        <v>1.73</v>
      </c>
      <c r="AK239" s="6">
        <v>1.73</v>
      </c>
      <c r="AL239" s="6">
        <v>1.73</v>
      </c>
      <c r="AM239" s="6">
        <v>1.72</v>
      </c>
      <c r="AN239" s="6">
        <v>1.72</v>
      </c>
      <c r="AO239" s="6">
        <v>1.72</v>
      </c>
      <c r="AP239" s="6">
        <v>1.71</v>
      </c>
      <c r="AQ239" s="6">
        <v>1.71</v>
      </c>
      <c r="AR239" s="6">
        <v>1.7</v>
      </c>
      <c r="AS239" s="6">
        <v>1.7</v>
      </c>
      <c r="AT239" s="6">
        <v>1.69</v>
      </c>
      <c r="AU239" s="6">
        <v>1.69</v>
      </c>
      <c r="AV239" s="6">
        <v>1.68</v>
      </c>
      <c r="AW239" s="6">
        <v>1.68</v>
      </c>
      <c r="AX239" s="6">
        <v>1.68</v>
      </c>
      <c r="AY239" s="6">
        <v>1.67</v>
      </c>
    </row>
    <row r="240" spans="1:51" x14ac:dyDescent="0.2">
      <c r="A240" s="5">
        <v>44530</v>
      </c>
      <c r="B240" s="6">
        <v>0.4</v>
      </c>
      <c r="C240" s="6">
        <v>0.44</v>
      </c>
      <c r="D240" s="6">
        <v>0.51</v>
      </c>
      <c r="E240" s="6">
        <v>0.6</v>
      </c>
      <c r="F240" s="6">
        <v>0.69</v>
      </c>
      <c r="G240" s="6">
        <v>0.8</v>
      </c>
      <c r="H240" s="6">
        <v>0.9</v>
      </c>
      <c r="I240" s="6">
        <v>1.01</v>
      </c>
      <c r="J240" s="6">
        <v>1.1100000000000001</v>
      </c>
      <c r="K240" s="6">
        <v>1.2</v>
      </c>
      <c r="L240" s="6">
        <v>1.29</v>
      </c>
      <c r="M240" s="6">
        <v>1.36</v>
      </c>
      <c r="N240" s="6">
        <v>1.43</v>
      </c>
      <c r="O240" s="6">
        <v>1.48</v>
      </c>
      <c r="P240" s="6">
        <v>1.53</v>
      </c>
      <c r="Q240" s="6">
        <v>1.57</v>
      </c>
      <c r="R240" s="6">
        <v>1.6</v>
      </c>
      <c r="S240" s="6">
        <v>1.63</v>
      </c>
      <c r="T240" s="6">
        <v>1.65</v>
      </c>
      <c r="U240" s="6">
        <v>1.68</v>
      </c>
      <c r="V240" s="6">
        <v>1.69</v>
      </c>
      <c r="W240" s="6">
        <v>1.7</v>
      </c>
      <c r="X240" s="6">
        <v>1.7</v>
      </c>
      <c r="Y240" s="6">
        <v>1.71</v>
      </c>
      <c r="Z240" s="6">
        <v>1.72</v>
      </c>
      <c r="AA240" s="6">
        <v>1.72</v>
      </c>
      <c r="AB240" s="6">
        <v>1.72</v>
      </c>
      <c r="AC240" s="6">
        <v>1.72</v>
      </c>
      <c r="AD240" s="6">
        <v>1.72</v>
      </c>
      <c r="AE240" s="6">
        <v>1.72</v>
      </c>
      <c r="AF240" s="6">
        <v>1.71</v>
      </c>
      <c r="AG240" s="6">
        <v>1.71</v>
      </c>
      <c r="AH240" s="6">
        <v>1.71</v>
      </c>
      <c r="AI240" s="6">
        <v>1.7</v>
      </c>
      <c r="AJ240" s="6">
        <v>1.7</v>
      </c>
      <c r="AK240" s="6">
        <v>1.7</v>
      </c>
      <c r="AL240" s="6">
        <v>1.7</v>
      </c>
      <c r="AM240" s="6">
        <v>1.69</v>
      </c>
      <c r="AN240" s="6">
        <v>1.69</v>
      </c>
      <c r="AO240" s="6">
        <v>1.69</v>
      </c>
      <c r="AP240" s="6">
        <v>1.68</v>
      </c>
      <c r="AQ240" s="6">
        <v>1.68</v>
      </c>
      <c r="AR240" s="6">
        <v>1.67</v>
      </c>
      <c r="AS240" s="6">
        <v>1.67</v>
      </c>
      <c r="AT240" s="6">
        <v>1.66</v>
      </c>
      <c r="AU240" s="6">
        <v>1.66</v>
      </c>
      <c r="AV240" s="6">
        <v>1.65</v>
      </c>
      <c r="AW240" s="6">
        <v>1.65</v>
      </c>
      <c r="AX240" s="6">
        <v>1.65</v>
      </c>
      <c r="AY240" s="6">
        <v>1.64</v>
      </c>
    </row>
    <row r="241" spans="1:51" x14ac:dyDescent="0.2">
      <c r="A241" s="5">
        <v>44561</v>
      </c>
      <c r="B241" s="6">
        <v>0.38</v>
      </c>
      <c r="C241" s="6">
        <v>0.42</v>
      </c>
      <c r="D241" s="6">
        <v>0.49</v>
      </c>
      <c r="E241" s="6">
        <v>0.57999999999999996</v>
      </c>
      <c r="F241" s="6">
        <v>0.68</v>
      </c>
      <c r="G241" s="6">
        <v>0.78</v>
      </c>
      <c r="H241" s="6">
        <v>0.88</v>
      </c>
      <c r="I241" s="6">
        <v>0.98</v>
      </c>
      <c r="J241" s="6">
        <v>1.08</v>
      </c>
      <c r="K241" s="6">
        <v>1.18</v>
      </c>
      <c r="L241" s="6">
        <v>1.26</v>
      </c>
      <c r="M241" s="6">
        <v>1.33</v>
      </c>
      <c r="N241" s="6">
        <v>1.4</v>
      </c>
      <c r="O241" s="6">
        <v>1.46</v>
      </c>
      <c r="P241" s="6">
        <v>1.5</v>
      </c>
      <c r="Q241" s="6">
        <v>1.54</v>
      </c>
      <c r="R241" s="6">
        <v>1.57</v>
      </c>
      <c r="S241" s="6">
        <v>1.6</v>
      </c>
      <c r="T241" s="6">
        <v>1.63</v>
      </c>
      <c r="U241" s="6">
        <v>1.65</v>
      </c>
      <c r="V241" s="6">
        <v>1.66</v>
      </c>
      <c r="W241" s="6">
        <v>1.67</v>
      </c>
      <c r="X241" s="6">
        <v>1.68</v>
      </c>
      <c r="Y241" s="6">
        <v>1.68</v>
      </c>
      <c r="Z241" s="6">
        <v>1.69</v>
      </c>
      <c r="AA241" s="6">
        <v>1.69</v>
      </c>
      <c r="AB241" s="6">
        <v>1.69</v>
      </c>
      <c r="AC241" s="6">
        <v>1.69</v>
      </c>
      <c r="AD241" s="6">
        <v>1.69</v>
      </c>
      <c r="AE241" s="6">
        <v>1.69</v>
      </c>
      <c r="AF241" s="6">
        <v>1.68</v>
      </c>
      <c r="AG241" s="6">
        <v>1.68</v>
      </c>
      <c r="AH241" s="6">
        <v>1.68</v>
      </c>
      <c r="AI241" s="6">
        <v>1.67</v>
      </c>
      <c r="AJ241" s="6">
        <v>1.67</v>
      </c>
      <c r="AK241" s="6">
        <v>1.67</v>
      </c>
      <c r="AL241" s="6">
        <v>1.67</v>
      </c>
      <c r="AM241" s="6">
        <v>1.66</v>
      </c>
      <c r="AN241" s="6">
        <v>1.66</v>
      </c>
      <c r="AO241" s="6">
        <v>1.66</v>
      </c>
      <c r="AP241" s="6">
        <v>1.65</v>
      </c>
      <c r="AQ241" s="6">
        <v>1.65</v>
      </c>
      <c r="AR241" s="6">
        <v>1.64</v>
      </c>
      <c r="AS241" s="6">
        <v>1.64</v>
      </c>
      <c r="AT241" s="6">
        <v>1.63</v>
      </c>
      <c r="AU241" s="6">
        <v>1.63</v>
      </c>
      <c r="AV241" s="6">
        <v>1.62</v>
      </c>
      <c r="AW241" s="6">
        <v>1.62</v>
      </c>
      <c r="AX241" s="6">
        <v>1.62</v>
      </c>
      <c r="AY241" s="6">
        <v>1.61</v>
      </c>
    </row>
    <row r="242" spans="1:51" x14ac:dyDescent="0.2">
      <c r="A242" s="5">
        <v>44592</v>
      </c>
      <c r="B242" s="6">
        <v>0.37</v>
      </c>
      <c r="C242" s="6">
        <v>0.41</v>
      </c>
      <c r="D242" s="6">
        <v>0.48</v>
      </c>
      <c r="E242" s="6">
        <v>0.56999999999999995</v>
      </c>
      <c r="F242" s="6">
        <v>0.66</v>
      </c>
      <c r="G242" s="6">
        <v>0.77</v>
      </c>
      <c r="H242" s="6">
        <v>0.87</v>
      </c>
      <c r="I242" s="6">
        <v>0.97</v>
      </c>
      <c r="J242" s="6">
        <v>1.06</v>
      </c>
      <c r="K242" s="6">
        <v>1.1599999999999999</v>
      </c>
      <c r="L242" s="6">
        <v>1.24</v>
      </c>
      <c r="M242" s="6">
        <v>1.31</v>
      </c>
      <c r="N242" s="6">
        <v>1.38</v>
      </c>
      <c r="O242" s="6">
        <v>1.43</v>
      </c>
      <c r="P242" s="6">
        <v>1.48</v>
      </c>
      <c r="Q242" s="6">
        <v>1.52</v>
      </c>
      <c r="R242" s="6">
        <v>1.55</v>
      </c>
      <c r="S242" s="6">
        <v>1.58</v>
      </c>
      <c r="T242" s="6">
        <v>1.6</v>
      </c>
      <c r="U242" s="6">
        <v>1.62</v>
      </c>
      <c r="V242" s="6">
        <v>1.63</v>
      </c>
      <c r="W242" s="6">
        <v>1.64</v>
      </c>
      <c r="X242" s="6">
        <v>1.65</v>
      </c>
      <c r="Y242" s="6">
        <v>1.66</v>
      </c>
      <c r="Z242" s="6">
        <v>1.66</v>
      </c>
      <c r="AA242" s="6">
        <v>1.66</v>
      </c>
      <c r="AB242" s="6">
        <v>1.66</v>
      </c>
      <c r="AC242" s="6">
        <v>1.66</v>
      </c>
      <c r="AD242" s="6">
        <v>1.66</v>
      </c>
      <c r="AE242" s="6">
        <v>1.66</v>
      </c>
      <c r="AF242" s="6">
        <v>1.66</v>
      </c>
      <c r="AG242" s="6">
        <v>1.65</v>
      </c>
      <c r="AH242" s="6">
        <v>1.65</v>
      </c>
      <c r="AI242" s="6">
        <v>1.65</v>
      </c>
      <c r="AJ242" s="6">
        <v>1.64</v>
      </c>
      <c r="AK242" s="6">
        <v>1.64</v>
      </c>
      <c r="AL242" s="6">
        <v>1.64</v>
      </c>
      <c r="AM242" s="6">
        <v>1.64</v>
      </c>
      <c r="AN242" s="6">
        <v>1.63</v>
      </c>
      <c r="AO242" s="6">
        <v>1.63</v>
      </c>
      <c r="AP242" s="6">
        <v>1.63</v>
      </c>
      <c r="AQ242" s="6">
        <v>1.62</v>
      </c>
      <c r="AR242" s="6">
        <v>1.62</v>
      </c>
      <c r="AS242" s="6">
        <v>1.61</v>
      </c>
      <c r="AT242" s="6">
        <v>1.6</v>
      </c>
      <c r="AU242" s="6">
        <v>1.6</v>
      </c>
      <c r="AV242" s="6">
        <v>1.6</v>
      </c>
      <c r="AW242" s="6">
        <v>1.59</v>
      </c>
      <c r="AX242" s="6">
        <v>1.59</v>
      </c>
      <c r="AY242" s="6">
        <v>1.58</v>
      </c>
    </row>
    <row r="243" spans="1:51" x14ac:dyDescent="0.2">
      <c r="A243" s="5">
        <v>44620</v>
      </c>
      <c r="B243" s="6">
        <v>0.36</v>
      </c>
      <c r="C243" s="6">
        <v>0.41</v>
      </c>
      <c r="D243" s="6">
        <v>0.48</v>
      </c>
      <c r="E243" s="6">
        <v>0.56000000000000005</v>
      </c>
      <c r="F243" s="6">
        <v>0.66</v>
      </c>
      <c r="G243" s="6">
        <v>0.76</v>
      </c>
      <c r="H243" s="6">
        <v>0.86</v>
      </c>
      <c r="I243" s="6">
        <v>0.96</v>
      </c>
      <c r="J243" s="6">
        <v>1.05</v>
      </c>
      <c r="K243" s="6">
        <v>1.1399999999999999</v>
      </c>
      <c r="L243" s="6">
        <v>1.23</v>
      </c>
      <c r="M243" s="6">
        <v>1.3</v>
      </c>
      <c r="N243" s="6">
        <v>1.36</v>
      </c>
      <c r="O243" s="6">
        <v>1.42</v>
      </c>
      <c r="P243" s="6">
        <v>1.46</v>
      </c>
      <c r="Q243" s="6">
        <v>1.5</v>
      </c>
      <c r="R243" s="6">
        <v>1.53</v>
      </c>
      <c r="S243" s="6">
        <v>1.56</v>
      </c>
      <c r="T243" s="6">
        <v>1.58</v>
      </c>
      <c r="U243" s="6">
        <v>1.61</v>
      </c>
      <c r="V243" s="6">
        <v>1.61</v>
      </c>
      <c r="W243" s="6">
        <v>1.62</v>
      </c>
      <c r="X243" s="6">
        <v>1.63</v>
      </c>
      <c r="Y243" s="6">
        <v>1.64</v>
      </c>
      <c r="Z243" s="6">
        <v>1.64</v>
      </c>
      <c r="AA243" s="6">
        <v>1.64</v>
      </c>
      <c r="AB243" s="6">
        <v>1.64</v>
      </c>
      <c r="AC243" s="6">
        <v>1.64</v>
      </c>
      <c r="AD243" s="6">
        <v>1.64</v>
      </c>
      <c r="AE243" s="6">
        <v>1.64</v>
      </c>
      <c r="AF243" s="6">
        <v>1.64</v>
      </c>
      <c r="AG243" s="6">
        <v>1.63</v>
      </c>
      <c r="AH243" s="6">
        <v>1.63</v>
      </c>
      <c r="AI243" s="6">
        <v>1.63</v>
      </c>
      <c r="AJ243" s="6">
        <v>1.62</v>
      </c>
      <c r="AK243" s="6">
        <v>1.62</v>
      </c>
      <c r="AL243" s="6">
        <v>1.62</v>
      </c>
      <c r="AM243" s="6">
        <v>1.61</v>
      </c>
      <c r="AN243" s="6">
        <v>1.61</v>
      </c>
      <c r="AO243" s="6">
        <v>1.61</v>
      </c>
      <c r="AP243" s="6">
        <v>1.6</v>
      </c>
      <c r="AQ243" s="6">
        <v>1.6</v>
      </c>
      <c r="AR243" s="6">
        <v>1.59</v>
      </c>
      <c r="AS243" s="6">
        <v>1.59</v>
      </c>
      <c r="AT243" s="6">
        <v>1.58</v>
      </c>
      <c r="AU243" s="6">
        <v>1.58</v>
      </c>
      <c r="AV243" s="6">
        <v>1.57</v>
      </c>
      <c r="AW243" s="6">
        <v>1.57</v>
      </c>
      <c r="AX243" s="6">
        <v>1.56</v>
      </c>
      <c r="AY243" s="6">
        <v>1.56</v>
      </c>
    </row>
    <row r="244" spans="1:51" x14ac:dyDescent="0.2">
      <c r="A244" s="5">
        <v>44651</v>
      </c>
      <c r="B244" s="6">
        <v>0.35</v>
      </c>
      <c r="C244" s="6">
        <v>0.4</v>
      </c>
      <c r="D244" s="6">
        <v>0.47</v>
      </c>
      <c r="E244" s="6">
        <v>0.56000000000000005</v>
      </c>
      <c r="F244" s="6">
        <v>0.65</v>
      </c>
      <c r="G244" s="6">
        <v>0.75</v>
      </c>
      <c r="H244" s="6">
        <v>0.85</v>
      </c>
      <c r="I244" s="6">
        <v>0.95</v>
      </c>
      <c r="J244" s="6">
        <v>1.04</v>
      </c>
      <c r="K244" s="6">
        <v>1.1299999999999999</v>
      </c>
      <c r="L244" s="6">
        <v>1.21</v>
      </c>
      <c r="M244" s="6">
        <v>1.28</v>
      </c>
      <c r="N244" s="6">
        <v>1.35</v>
      </c>
      <c r="O244" s="6">
        <v>1.4</v>
      </c>
      <c r="P244" s="6">
        <v>1.45</v>
      </c>
      <c r="Q244" s="6">
        <v>1.48</v>
      </c>
      <c r="R244" s="6">
        <v>1.51</v>
      </c>
      <c r="S244" s="6">
        <v>1.54</v>
      </c>
      <c r="T244" s="6">
        <v>1.56</v>
      </c>
      <c r="U244" s="6">
        <v>1.59</v>
      </c>
      <c r="V244" s="6">
        <v>1.6</v>
      </c>
      <c r="W244" s="6">
        <v>1.6</v>
      </c>
      <c r="X244" s="6">
        <v>1.61</v>
      </c>
      <c r="Y244" s="6">
        <v>1.62</v>
      </c>
      <c r="Z244" s="6">
        <v>1.62</v>
      </c>
      <c r="AA244" s="6">
        <v>1.62</v>
      </c>
      <c r="AB244" s="6">
        <v>1.62</v>
      </c>
      <c r="AC244" s="6">
        <v>1.62</v>
      </c>
      <c r="AD244" s="6">
        <v>1.62</v>
      </c>
      <c r="AE244" s="6">
        <v>1.62</v>
      </c>
      <c r="AF244" s="6">
        <v>1.61</v>
      </c>
      <c r="AG244" s="6">
        <v>1.61</v>
      </c>
      <c r="AH244" s="6">
        <v>1.61</v>
      </c>
      <c r="AI244" s="6">
        <v>1.6</v>
      </c>
      <c r="AJ244" s="6">
        <v>1.6</v>
      </c>
      <c r="AK244" s="6">
        <v>1.6</v>
      </c>
      <c r="AL244" s="6">
        <v>1.59</v>
      </c>
      <c r="AM244" s="6">
        <v>1.59</v>
      </c>
      <c r="AN244" s="6">
        <v>1.59</v>
      </c>
      <c r="AO244" s="6">
        <v>1.59</v>
      </c>
      <c r="AP244" s="6">
        <v>1.58</v>
      </c>
      <c r="AQ244" s="6">
        <v>1.57</v>
      </c>
      <c r="AR244" s="6">
        <v>1.57</v>
      </c>
      <c r="AS244" s="6">
        <v>1.56</v>
      </c>
      <c r="AT244" s="6">
        <v>1.56</v>
      </c>
      <c r="AU244" s="6">
        <v>1.55</v>
      </c>
      <c r="AV244" s="6">
        <v>1.55</v>
      </c>
      <c r="AW244" s="6">
        <v>1.54</v>
      </c>
      <c r="AX244" s="6">
        <v>1.54</v>
      </c>
      <c r="AY244" s="6">
        <v>1.54</v>
      </c>
    </row>
    <row r="245" spans="1:51" x14ac:dyDescent="0.2">
      <c r="A245" s="5">
        <v>44681</v>
      </c>
      <c r="B245" s="6">
        <v>0.35</v>
      </c>
      <c r="C245" s="6">
        <v>0.4</v>
      </c>
      <c r="D245" s="6">
        <v>0.48</v>
      </c>
      <c r="E245" s="6">
        <v>0.56000000000000005</v>
      </c>
      <c r="F245" s="6">
        <v>0.65</v>
      </c>
      <c r="G245" s="6">
        <v>0.75</v>
      </c>
      <c r="H245" s="6">
        <v>0.85</v>
      </c>
      <c r="I245" s="6">
        <v>0.94</v>
      </c>
      <c r="J245" s="6">
        <v>1.04</v>
      </c>
      <c r="K245" s="6">
        <v>1.1299999999999999</v>
      </c>
      <c r="L245" s="6">
        <v>1.21</v>
      </c>
      <c r="M245" s="6">
        <v>1.28</v>
      </c>
      <c r="N245" s="6">
        <v>1.34</v>
      </c>
      <c r="O245" s="6">
        <v>1.39</v>
      </c>
      <c r="P245" s="6">
        <v>1.44</v>
      </c>
      <c r="Q245" s="6">
        <v>1.47</v>
      </c>
      <c r="R245" s="6">
        <v>1.5</v>
      </c>
      <c r="S245" s="6">
        <v>1.53</v>
      </c>
      <c r="T245" s="6">
        <v>1.55</v>
      </c>
      <c r="U245" s="6">
        <v>1.58</v>
      </c>
      <c r="V245" s="6">
        <v>1.58</v>
      </c>
      <c r="W245" s="6">
        <v>1.59</v>
      </c>
      <c r="X245" s="6">
        <v>1.6</v>
      </c>
      <c r="Y245" s="6">
        <v>1.6</v>
      </c>
      <c r="Z245" s="6">
        <v>1.61</v>
      </c>
      <c r="AA245" s="6">
        <v>1.61</v>
      </c>
      <c r="AB245" s="6">
        <v>1.61</v>
      </c>
      <c r="AC245" s="6">
        <v>1.61</v>
      </c>
      <c r="AD245" s="6">
        <v>1.6</v>
      </c>
      <c r="AE245" s="6">
        <v>1.6</v>
      </c>
      <c r="AF245" s="6">
        <v>1.6</v>
      </c>
      <c r="AG245" s="6">
        <v>1.6</v>
      </c>
      <c r="AH245" s="6">
        <v>1.59</v>
      </c>
      <c r="AI245" s="6">
        <v>1.59</v>
      </c>
      <c r="AJ245" s="6">
        <v>1.58</v>
      </c>
      <c r="AK245" s="6">
        <v>1.58</v>
      </c>
      <c r="AL245" s="6">
        <v>1.58</v>
      </c>
      <c r="AM245" s="6">
        <v>1.58</v>
      </c>
      <c r="AN245" s="6">
        <v>1.57</v>
      </c>
      <c r="AO245" s="6">
        <v>1.57</v>
      </c>
      <c r="AP245" s="6">
        <v>1.56</v>
      </c>
      <c r="AQ245" s="6">
        <v>1.56</v>
      </c>
      <c r="AR245" s="6">
        <v>1.55</v>
      </c>
      <c r="AS245" s="6">
        <v>1.55</v>
      </c>
      <c r="AT245" s="6">
        <v>1.54</v>
      </c>
      <c r="AU245" s="6">
        <v>1.54</v>
      </c>
      <c r="AV245" s="6">
        <v>1.53</v>
      </c>
      <c r="AW245" s="6">
        <v>1.53</v>
      </c>
      <c r="AX245" s="6">
        <v>1.52</v>
      </c>
      <c r="AY245" s="6">
        <v>1.52</v>
      </c>
    </row>
    <row r="246" spans="1:51" x14ac:dyDescent="0.2">
      <c r="A246" s="5">
        <v>44712</v>
      </c>
      <c r="B246" s="6">
        <v>0.34</v>
      </c>
      <c r="C246" s="6">
        <v>0.41</v>
      </c>
      <c r="D246" s="6">
        <v>0.48</v>
      </c>
      <c r="E246" s="6">
        <v>0.56999999999999995</v>
      </c>
      <c r="F246" s="6">
        <v>0.66</v>
      </c>
      <c r="G246" s="6">
        <v>0.76</v>
      </c>
      <c r="H246" s="6">
        <v>0.85</v>
      </c>
      <c r="I246" s="6">
        <v>0.95</v>
      </c>
      <c r="J246" s="6">
        <v>1.04</v>
      </c>
      <c r="K246" s="6">
        <v>1.1299999999999999</v>
      </c>
      <c r="L246" s="6">
        <v>1.21</v>
      </c>
      <c r="M246" s="6">
        <v>1.28</v>
      </c>
      <c r="N246" s="6">
        <v>1.34</v>
      </c>
      <c r="O246" s="6">
        <v>1.39</v>
      </c>
      <c r="P246" s="6">
        <v>1.44</v>
      </c>
      <c r="Q246" s="6">
        <v>1.47</v>
      </c>
      <c r="R246" s="6">
        <v>1.5</v>
      </c>
      <c r="S246" s="6">
        <v>1.53</v>
      </c>
      <c r="T246" s="6">
        <v>1.55</v>
      </c>
      <c r="U246" s="6">
        <v>1.57</v>
      </c>
      <c r="V246" s="6">
        <v>1.58</v>
      </c>
      <c r="W246" s="6">
        <v>1.58</v>
      </c>
      <c r="X246" s="6">
        <v>1.59</v>
      </c>
      <c r="Y246" s="6">
        <v>1.6</v>
      </c>
      <c r="Z246" s="6">
        <v>1.6</v>
      </c>
      <c r="AA246" s="6">
        <v>1.6</v>
      </c>
      <c r="AB246" s="6">
        <v>1.6</v>
      </c>
      <c r="AC246" s="6">
        <v>1.6</v>
      </c>
      <c r="AD246" s="6">
        <v>1.6</v>
      </c>
      <c r="AE246" s="6">
        <v>1.59</v>
      </c>
      <c r="AF246" s="6">
        <v>1.59</v>
      </c>
      <c r="AG246" s="6">
        <v>1.59</v>
      </c>
      <c r="AH246" s="6">
        <v>1.58</v>
      </c>
      <c r="AI246" s="6">
        <v>1.58</v>
      </c>
      <c r="AJ246" s="6">
        <v>1.57</v>
      </c>
      <c r="AK246" s="6">
        <v>1.57</v>
      </c>
      <c r="AL246" s="6">
        <v>1.57</v>
      </c>
      <c r="AM246" s="6">
        <v>1.56</v>
      </c>
      <c r="AN246" s="6">
        <v>1.56</v>
      </c>
      <c r="AO246" s="6">
        <v>1.56</v>
      </c>
      <c r="AP246" s="6">
        <v>1.55</v>
      </c>
      <c r="AQ246" s="6">
        <v>1.55</v>
      </c>
      <c r="AR246" s="6">
        <v>1.54</v>
      </c>
      <c r="AS246" s="6">
        <v>1.53</v>
      </c>
      <c r="AT246" s="6">
        <v>1.53</v>
      </c>
      <c r="AU246" s="6">
        <v>1.52</v>
      </c>
      <c r="AV246" s="6">
        <v>1.52</v>
      </c>
      <c r="AW246" s="6">
        <v>1.51</v>
      </c>
      <c r="AX246" s="6">
        <v>1.51</v>
      </c>
      <c r="AY246" s="6">
        <v>1.51</v>
      </c>
    </row>
    <row r="247" spans="1:51" x14ac:dyDescent="0.2">
      <c r="A247" s="5">
        <v>44742</v>
      </c>
      <c r="B247" s="6">
        <v>0.35</v>
      </c>
      <c r="C247" s="6">
        <v>0.42</v>
      </c>
      <c r="D247" s="6">
        <v>0.5</v>
      </c>
      <c r="E247" s="6">
        <v>0.57999999999999996</v>
      </c>
      <c r="F247" s="6">
        <v>0.67</v>
      </c>
      <c r="G247" s="6">
        <v>0.77</v>
      </c>
      <c r="H247" s="6">
        <v>0.86</v>
      </c>
      <c r="I247" s="6">
        <v>0.96</v>
      </c>
      <c r="J247" s="6">
        <v>1.05</v>
      </c>
      <c r="K247" s="6">
        <v>1.1399999999999999</v>
      </c>
      <c r="L247" s="6">
        <v>1.22</v>
      </c>
      <c r="M247" s="6">
        <v>1.28</v>
      </c>
      <c r="N247" s="6">
        <v>1.35</v>
      </c>
      <c r="O247" s="6">
        <v>1.4</v>
      </c>
      <c r="P247" s="6">
        <v>1.44</v>
      </c>
      <c r="Q247" s="6">
        <v>1.48</v>
      </c>
      <c r="R247" s="6">
        <v>1.5</v>
      </c>
      <c r="S247" s="6">
        <v>1.53</v>
      </c>
      <c r="T247" s="6">
        <v>1.55</v>
      </c>
      <c r="U247" s="6">
        <v>1.57</v>
      </c>
      <c r="V247" s="6">
        <v>1.58</v>
      </c>
      <c r="W247" s="6">
        <v>1.59</v>
      </c>
      <c r="X247" s="6">
        <v>1.59</v>
      </c>
      <c r="Y247" s="6">
        <v>1.6</v>
      </c>
      <c r="Z247" s="6">
        <v>1.6</v>
      </c>
      <c r="AA247" s="6">
        <v>1.6</v>
      </c>
      <c r="AB247" s="6">
        <v>1.6</v>
      </c>
      <c r="AC247" s="6">
        <v>1.6</v>
      </c>
      <c r="AD247" s="6">
        <v>1.59</v>
      </c>
      <c r="AE247" s="6">
        <v>1.59</v>
      </c>
      <c r="AF247" s="6">
        <v>1.59</v>
      </c>
      <c r="AG247" s="6">
        <v>1.58</v>
      </c>
      <c r="AH247" s="6">
        <v>1.58</v>
      </c>
      <c r="AI247" s="6">
        <v>1.57</v>
      </c>
      <c r="AJ247" s="6">
        <v>1.57</v>
      </c>
      <c r="AK247" s="6">
        <v>1.57</v>
      </c>
      <c r="AL247" s="6">
        <v>1.56</v>
      </c>
      <c r="AM247" s="6">
        <v>1.56</v>
      </c>
      <c r="AN247" s="6">
        <v>1.56</v>
      </c>
      <c r="AO247" s="6">
        <v>1.55</v>
      </c>
      <c r="AP247" s="6">
        <v>1.55</v>
      </c>
      <c r="AQ247" s="6">
        <v>1.54</v>
      </c>
      <c r="AR247" s="6">
        <v>1.53</v>
      </c>
      <c r="AS247" s="6">
        <v>1.53</v>
      </c>
      <c r="AT247" s="6">
        <v>1.52</v>
      </c>
      <c r="AU247" s="6">
        <v>1.52</v>
      </c>
      <c r="AV247" s="6">
        <v>1.51</v>
      </c>
      <c r="AW247" s="6">
        <v>1.51</v>
      </c>
      <c r="AX247" s="6">
        <v>1.5</v>
      </c>
      <c r="AY247" s="6">
        <v>1.5</v>
      </c>
    </row>
    <row r="248" spans="1:51" x14ac:dyDescent="0.2">
      <c r="A248" s="5">
        <v>44773</v>
      </c>
      <c r="B248" s="6">
        <v>0.36</v>
      </c>
      <c r="C248" s="6">
        <v>0.43</v>
      </c>
      <c r="D248" s="6">
        <v>0.5</v>
      </c>
      <c r="E248" s="6">
        <v>0.59</v>
      </c>
      <c r="F248" s="6">
        <v>0.68</v>
      </c>
      <c r="G248" s="6">
        <v>0.77</v>
      </c>
      <c r="H248" s="6">
        <v>0.87</v>
      </c>
      <c r="I248" s="6">
        <v>0.96</v>
      </c>
      <c r="J248" s="6">
        <v>1.05</v>
      </c>
      <c r="K248" s="6">
        <v>1.1399999999999999</v>
      </c>
      <c r="L248" s="6">
        <v>1.22</v>
      </c>
      <c r="M248" s="6">
        <v>1.28</v>
      </c>
      <c r="N248" s="6">
        <v>1.34</v>
      </c>
      <c r="O248" s="6">
        <v>1.4</v>
      </c>
      <c r="P248" s="6">
        <v>1.44</v>
      </c>
      <c r="Q248" s="6">
        <v>1.47</v>
      </c>
      <c r="R248" s="6">
        <v>1.5</v>
      </c>
      <c r="S248" s="6">
        <v>1.53</v>
      </c>
      <c r="T248" s="6">
        <v>1.55</v>
      </c>
      <c r="U248" s="6">
        <v>1.57</v>
      </c>
      <c r="V248" s="6">
        <v>1.57</v>
      </c>
      <c r="W248" s="6">
        <v>1.58</v>
      </c>
      <c r="X248" s="6">
        <v>1.58</v>
      </c>
      <c r="Y248" s="6">
        <v>1.59</v>
      </c>
      <c r="Z248" s="6">
        <v>1.59</v>
      </c>
      <c r="AA248" s="6">
        <v>1.59</v>
      </c>
      <c r="AB248" s="6">
        <v>1.59</v>
      </c>
      <c r="AC248" s="6">
        <v>1.59</v>
      </c>
      <c r="AD248" s="6">
        <v>1.58</v>
      </c>
      <c r="AE248" s="6">
        <v>1.58</v>
      </c>
      <c r="AF248" s="6">
        <v>1.58</v>
      </c>
      <c r="AG248" s="6">
        <v>1.57</v>
      </c>
      <c r="AH248" s="6">
        <v>1.57</v>
      </c>
      <c r="AI248" s="6">
        <v>1.56</v>
      </c>
      <c r="AJ248" s="6">
        <v>1.56</v>
      </c>
      <c r="AK248" s="6">
        <v>1.56</v>
      </c>
      <c r="AL248" s="6">
        <v>1.55</v>
      </c>
      <c r="AM248" s="6">
        <v>1.55</v>
      </c>
      <c r="AN248" s="6">
        <v>1.55</v>
      </c>
      <c r="AO248" s="6">
        <v>1.54</v>
      </c>
      <c r="AP248" s="6">
        <v>1.54</v>
      </c>
      <c r="AQ248" s="6">
        <v>1.53</v>
      </c>
      <c r="AR248" s="6">
        <v>1.52</v>
      </c>
      <c r="AS248" s="6">
        <v>1.52</v>
      </c>
      <c r="AT248" s="6">
        <v>1.51</v>
      </c>
      <c r="AU248" s="6">
        <v>1.51</v>
      </c>
      <c r="AV248" s="6">
        <v>1.5</v>
      </c>
      <c r="AW248" s="6">
        <v>1.49</v>
      </c>
      <c r="AX248" s="6">
        <v>1.49</v>
      </c>
      <c r="AY248" s="6">
        <v>1.49</v>
      </c>
    </row>
    <row r="249" spans="1:51" x14ac:dyDescent="0.2">
      <c r="A249" s="5">
        <v>44804</v>
      </c>
      <c r="B249" s="6">
        <v>0.37</v>
      </c>
      <c r="C249" s="6">
        <v>0.45</v>
      </c>
      <c r="D249" s="6">
        <v>0.52</v>
      </c>
      <c r="E249" s="6">
        <v>0.61</v>
      </c>
      <c r="F249" s="6">
        <v>0.69</v>
      </c>
      <c r="G249" s="6">
        <v>0.79</v>
      </c>
      <c r="H249" s="6">
        <v>0.88</v>
      </c>
      <c r="I249" s="6">
        <v>0.97</v>
      </c>
      <c r="J249" s="6">
        <v>1.06</v>
      </c>
      <c r="K249" s="6">
        <v>1.1499999999999999</v>
      </c>
      <c r="L249" s="6">
        <v>1.23</v>
      </c>
      <c r="M249" s="6">
        <v>1.29</v>
      </c>
      <c r="N249" s="6">
        <v>1.35</v>
      </c>
      <c r="O249" s="6">
        <v>1.41</v>
      </c>
      <c r="P249" s="6">
        <v>1.45</v>
      </c>
      <c r="Q249" s="6">
        <v>1.48</v>
      </c>
      <c r="R249" s="6">
        <v>1.51</v>
      </c>
      <c r="S249" s="6">
        <v>1.53</v>
      </c>
      <c r="T249" s="6">
        <v>1.55</v>
      </c>
      <c r="U249" s="6">
        <v>1.57</v>
      </c>
      <c r="V249" s="6">
        <v>1.58</v>
      </c>
      <c r="W249" s="6">
        <v>1.58</v>
      </c>
      <c r="X249" s="6">
        <v>1.59</v>
      </c>
      <c r="Y249" s="6">
        <v>1.59</v>
      </c>
      <c r="Z249" s="6">
        <v>1.6</v>
      </c>
      <c r="AA249" s="6">
        <v>1.59</v>
      </c>
      <c r="AB249" s="6">
        <v>1.59</v>
      </c>
      <c r="AC249" s="6">
        <v>1.59</v>
      </c>
      <c r="AD249" s="6">
        <v>1.59</v>
      </c>
      <c r="AE249" s="6">
        <v>1.58</v>
      </c>
      <c r="AF249" s="6">
        <v>1.58</v>
      </c>
      <c r="AG249" s="6">
        <v>1.57</v>
      </c>
      <c r="AH249" s="6">
        <v>1.57</v>
      </c>
      <c r="AI249" s="6">
        <v>1.56</v>
      </c>
      <c r="AJ249" s="6">
        <v>1.56</v>
      </c>
      <c r="AK249" s="6">
        <v>1.55</v>
      </c>
      <c r="AL249" s="6">
        <v>1.55</v>
      </c>
      <c r="AM249" s="6">
        <v>1.55</v>
      </c>
      <c r="AN249" s="6">
        <v>1.54</v>
      </c>
      <c r="AO249" s="6">
        <v>1.54</v>
      </c>
      <c r="AP249" s="6">
        <v>1.53</v>
      </c>
      <c r="AQ249" s="6">
        <v>1.53</v>
      </c>
      <c r="AR249" s="6">
        <v>1.52</v>
      </c>
      <c r="AS249" s="6">
        <v>1.51</v>
      </c>
      <c r="AT249" s="6">
        <v>1.51</v>
      </c>
      <c r="AU249" s="6">
        <v>1.5</v>
      </c>
      <c r="AV249" s="6">
        <v>1.5</v>
      </c>
      <c r="AW249" s="6">
        <v>1.49</v>
      </c>
      <c r="AX249" s="6">
        <v>1.49</v>
      </c>
      <c r="AY249" s="6">
        <v>1.48</v>
      </c>
    </row>
    <row r="250" spans="1:51" x14ac:dyDescent="0.2">
      <c r="A250" s="5">
        <v>44834</v>
      </c>
      <c r="B250" s="6">
        <v>0.39</v>
      </c>
      <c r="C250" s="6">
        <v>0.47</v>
      </c>
      <c r="D250" s="6">
        <v>0.55000000000000004</v>
      </c>
      <c r="E250" s="6">
        <v>0.63</v>
      </c>
      <c r="F250" s="6">
        <v>0.72</v>
      </c>
      <c r="G250" s="6">
        <v>0.81</v>
      </c>
      <c r="H250" s="6">
        <v>0.9</v>
      </c>
      <c r="I250" s="6">
        <v>1</v>
      </c>
      <c r="J250" s="6">
        <v>1.08</v>
      </c>
      <c r="K250" s="6">
        <v>1.17</v>
      </c>
      <c r="L250" s="6">
        <v>1.25</v>
      </c>
      <c r="M250" s="6">
        <v>1.31</v>
      </c>
      <c r="N250" s="6">
        <v>1.37</v>
      </c>
      <c r="O250" s="6">
        <v>1.42</v>
      </c>
      <c r="P250" s="6">
        <v>1.46</v>
      </c>
      <c r="Q250" s="6">
        <v>1.49</v>
      </c>
      <c r="R250" s="6">
        <v>1.52</v>
      </c>
      <c r="S250" s="6">
        <v>1.54</v>
      </c>
      <c r="T250" s="6">
        <v>1.56</v>
      </c>
      <c r="U250" s="6">
        <v>1.58</v>
      </c>
      <c r="V250" s="6">
        <v>1.59</v>
      </c>
      <c r="W250" s="6">
        <v>1.59</v>
      </c>
      <c r="X250" s="6">
        <v>1.59</v>
      </c>
      <c r="Y250" s="6">
        <v>1.6</v>
      </c>
      <c r="Z250" s="6">
        <v>1.6</v>
      </c>
      <c r="AA250" s="6">
        <v>1.6</v>
      </c>
      <c r="AB250" s="6">
        <v>1.59</v>
      </c>
      <c r="AC250" s="6">
        <v>1.59</v>
      </c>
      <c r="AD250" s="6">
        <v>1.59</v>
      </c>
      <c r="AE250" s="6">
        <v>1.58</v>
      </c>
      <c r="AF250" s="6">
        <v>1.58</v>
      </c>
      <c r="AG250" s="6">
        <v>1.57</v>
      </c>
      <c r="AH250" s="6">
        <v>1.57</v>
      </c>
      <c r="AI250" s="6">
        <v>1.56</v>
      </c>
      <c r="AJ250" s="6">
        <v>1.56</v>
      </c>
      <c r="AK250" s="6">
        <v>1.55</v>
      </c>
      <c r="AL250" s="6">
        <v>1.55</v>
      </c>
      <c r="AM250" s="6">
        <v>1.55</v>
      </c>
      <c r="AN250" s="6">
        <v>1.54</v>
      </c>
      <c r="AO250" s="6">
        <v>1.54</v>
      </c>
      <c r="AP250" s="6">
        <v>1.53</v>
      </c>
      <c r="AQ250" s="6">
        <v>1.52</v>
      </c>
      <c r="AR250" s="6">
        <v>1.52</v>
      </c>
      <c r="AS250" s="6">
        <v>1.51</v>
      </c>
      <c r="AT250" s="6">
        <v>1.5</v>
      </c>
      <c r="AU250" s="6">
        <v>1.5</v>
      </c>
      <c r="AV250" s="6">
        <v>1.49</v>
      </c>
      <c r="AW250" s="6">
        <v>1.49</v>
      </c>
      <c r="AX250" s="6">
        <v>1.48</v>
      </c>
      <c r="AY250" s="6">
        <v>1.48</v>
      </c>
    </row>
    <row r="251" spans="1:51" x14ac:dyDescent="0.2">
      <c r="A251" s="5">
        <v>44865</v>
      </c>
      <c r="B251" s="6">
        <v>0.42</v>
      </c>
      <c r="C251" s="6">
        <v>0.5</v>
      </c>
      <c r="D251" s="6">
        <v>0.56999999999999995</v>
      </c>
      <c r="E251" s="6">
        <v>0.66</v>
      </c>
      <c r="F251" s="6">
        <v>0.75</v>
      </c>
      <c r="G251" s="6">
        <v>0.84</v>
      </c>
      <c r="H251" s="6">
        <v>0.93</v>
      </c>
      <c r="I251" s="6">
        <v>1.02</v>
      </c>
      <c r="J251" s="6">
        <v>1.1000000000000001</v>
      </c>
      <c r="K251" s="6">
        <v>1.19</v>
      </c>
      <c r="L251" s="6">
        <v>1.27</v>
      </c>
      <c r="M251" s="6">
        <v>1.33</v>
      </c>
      <c r="N251" s="6">
        <v>1.39</v>
      </c>
      <c r="O251" s="6">
        <v>1.44</v>
      </c>
      <c r="P251" s="6">
        <v>1.48</v>
      </c>
      <c r="Q251" s="6">
        <v>1.51</v>
      </c>
      <c r="R251" s="6">
        <v>1.53</v>
      </c>
      <c r="S251" s="6">
        <v>1.55</v>
      </c>
      <c r="T251" s="6">
        <v>1.57</v>
      </c>
      <c r="U251" s="6">
        <v>1.59</v>
      </c>
      <c r="V251" s="6">
        <v>1.6</v>
      </c>
      <c r="W251" s="6">
        <v>1.6</v>
      </c>
      <c r="X251" s="6">
        <v>1.6</v>
      </c>
      <c r="Y251" s="6">
        <v>1.61</v>
      </c>
      <c r="Z251" s="6">
        <v>1.61</v>
      </c>
      <c r="AA251" s="6">
        <v>1.6</v>
      </c>
      <c r="AB251" s="6">
        <v>1.6</v>
      </c>
      <c r="AC251" s="6">
        <v>1.6</v>
      </c>
      <c r="AD251" s="6">
        <v>1.59</v>
      </c>
      <c r="AE251" s="6">
        <v>1.59</v>
      </c>
      <c r="AF251" s="6">
        <v>1.58</v>
      </c>
      <c r="AG251" s="6">
        <v>1.58</v>
      </c>
      <c r="AH251" s="6">
        <v>1.57</v>
      </c>
      <c r="AI251" s="6">
        <v>1.57</v>
      </c>
      <c r="AJ251" s="6">
        <v>1.56</v>
      </c>
      <c r="AK251" s="6">
        <v>1.56</v>
      </c>
      <c r="AL251" s="6">
        <v>1.55</v>
      </c>
      <c r="AM251" s="6">
        <v>1.55</v>
      </c>
      <c r="AN251" s="6">
        <v>1.54</v>
      </c>
      <c r="AO251" s="6">
        <v>1.54</v>
      </c>
      <c r="AP251" s="6">
        <v>1.53</v>
      </c>
      <c r="AQ251" s="6">
        <v>1.52</v>
      </c>
      <c r="AR251" s="6">
        <v>1.52</v>
      </c>
      <c r="AS251" s="6">
        <v>1.51</v>
      </c>
      <c r="AT251" s="6">
        <v>1.5</v>
      </c>
      <c r="AU251" s="6">
        <v>1.5</v>
      </c>
      <c r="AV251" s="6">
        <v>1.49</v>
      </c>
      <c r="AW251" s="6">
        <v>1.48</v>
      </c>
      <c r="AX251" s="6">
        <v>1.48</v>
      </c>
      <c r="AY251" s="6">
        <v>1.47</v>
      </c>
    </row>
    <row r="252" spans="1:51" x14ac:dyDescent="0.2">
      <c r="A252" s="5">
        <v>44895</v>
      </c>
      <c r="B252" s="6">
        <v>0.45</v>
      </c>
      <c r="C252" s="6">
        <v>0.53</v>
      </c>
      <c r="D252" s="6">
        <v>0.6</v>
      </c>
      <c r="E252" s="6">
        <v>0.68</v>
      </c>
      <c r="F252" s="6">
        <v>0.77</v>
      </c>
      <c r="G252" s="6">
        <v>0.86</v>
      </c>
      <c r="H252" s="6">
        <v>0.95</v>
      </c>
      <c r="I252" s="6">
        <v>1.04</v>
      </c>
      <c r="J252" s="6">
        <v>1.1200000000000001</v>
      </c>
      <c r="K252" s="6">
        <v>1.21</v>
      </c>
      <c r="L252" s="6">
        <v>1.28</v>
      </c>
      <c r="M252" s="6">
        <v>1.34</v>
      </c>
      <c r="N252" s="6">
        <v>1.4</v>
      </c>
      <c r="O252" s="6">
        <v>1.45</v>
      </c>
      <c r="P252" s="6">
        <v>1.49</v>
      </c>
      <c r="Q252" s="6">
        <v>1.52</v>
      </c>
      <c r="R252" s="6">
        <v>1.54</v>
      </c>
      <c r="S252" s="6">
        <v>1.56</v>
      </c>
      <c r="T252" s="6">
        <v>1.58</v>
      </c>
      <c r="U252" s="6">
        <v>1.6</v>
      </c>
      <c r="V252" s="6">
        <v>1.6</v>
      </c>
      <c r="W252" s="6">
        <v>1.6</v>
      </c>
      <c r="X252" s="6">
        <v>1.61</v>
      </c>
      <c r="Y252" s="6">
        <v>1.61</v>
      </c>
      <c r="Z252" s="6">
        <v>1.61</v>
      </c>
      <c r="AA252" s="6">
        <v>1.61</v>
      </c>
      <c r="AB252" s="6">
        <v>1.6</v>
      </c>
      <c r="AC252" s="6">
        <v>1.6</v>
      </c>
      <c r="AD252" s="6">
        <v>1.59</v>
      </c>
      <c r="AE252" s="6">
        <v>1.59</v>
      </c>
      <c r="AF252" s="6">
        <v>1.58</v>
      </c>
      <c r="AG252" s="6">
        <v>1.58</v>
      </c>
      <c r="AH252" s="6">
        <v>1.57</v>
      </c>
      <c r="AI252" s="6">
        <v>1.56</v>
      </c>
      <c r="AJ252" s="6">
        <v>1.56</v>
      </c>
      <c r="AK252" s="6">
        <v>1.55</v>
      </c>
      <c r="AL252" s="6">
        <v>1.55</v>
      </c>
      <c r="AM252" s="6">
        <v>1.55</v>
      </c>
      <c r="AN252" s="6">
        <v>1.54</v>
      </c>
      <c r="AO252" s="6">
        <v>1.54</v>
      </c>
      <c r="AP252" s="6">
        <v>1.53</v>
      </c>
      <c r="AQ252" s="6">
        <v>1.52</v>
      </c>
      <c r="AR252" s="6">
        <v>1.51</v>
      </c>
      <c r="AS252" s="6">
        <v>1.51</v>
      </c>
      <c r="AT252" s="6">
        <v>1.5</v>
      </c>
      <c r="AU252" s="6">
        <v>1.49</v>
      </c>
      <c r="AV252" s="6">
        <v>1.49</v>
      </c>
      <c r="AW252" s="6">
        <v>1.48</v>
      </c>
      <c r="AX252" s="6">
        <v>1.48</v>
      </c>
      <c r="AY252" s="6">
        <v>1.47</v>
      </c>
    </row>
    <row r="253" spans="1:51" x14ac:dyDescent="0.2">
      <c r="A253" s="5">
        <v>44926</v>
      </c>
      <c r="B253" s="6">
        <v>0.48</v>
      </c>
      <c r="C253" s="6">
        <v>0.56000000000000005</v>
      </c>
      <c r="D253" s="6">
        <v>0.63</v>
      </c>
      <c r="E253" s="6">
        <v>0.71</v>
      </c>
      <c r="F253" s="6">
        <v>0.8</v>
      </c>
      <c r="G253" s="6">
        <v>0.89</v>
      </c>
      <c r="H253" s="6">
        <v>0.97</v>
      </c>
      <c r="I253" s="6">
        <v>1.06</v>
      </c>
      <c r="J253" s="6">
        <v>1.1499999999999999</v>
      </c>
      <c r="K253" s="6">
        <v>1.23</v>
      </c>
      <c r="L253" s="6">
        <v>1.3</v>
      </c>
      <c r="M253" s="6">
        <v>1.36</v>
      </c>
      <c r="N253" s="6">
        <v>1.42</v>
      </c>
      <c r="O253" s="6">
        <v>1.47</v>
      </c>
      <c r="P253" s="6">
        <v>1.51</v>
      </c>
      <c r="Q253" s="6">
        <v>1.54</v>
      </c>
      <c r="R253" s="6">
        <v>1.56</v>
      </c>
      <c r="S253" s="6">
        <v>1.58</v>
      </c>
      <c r="T253" s="6">
        <v>1.6</v>
      </c>
      <c r="U253" s="6">
        <v>1.61</v>
      </c>
      <c r="V253" s="6">
        <v>1.62</v>
      </c>
      <c r="W253" s="6">
        <v>1.62</v>
      </c>
      <c r="X253" s="6">
        <v>1.62</v>
      </c>
      <c r="Y253" s="6">
        <v>1.62</v>
      </c>
      <c r="Z253" s="6">
        <v>1.62</v>
      </c>
      <c r="AA253" s="6">
        <v>1.62</v>
      </c>
      <c r="AB253" s="6">
        <v>1.61</v>
      </c>
      <c r="AC253" s="6">
        <v>1.61</v>
      </c>
      <c r="AD253" s="6">
        <v>1.6</v>
      </c>
      <c r="AE253" s="6">
        <v>1.6</v>
      </c>
      <c r="AF253" s="6">
        <v>1.59</v>
      </c>
      <c r="AG253" s="6">
        <v>1.58</v>
      </c>
      <c r="AH253" s="6">
        <v>1.58</v>
      </c>
      <c r="AI253" s="6">
        <v>1.57</v>
      </c>
      <c r="AJ253" s="6">
        <v>1.56</v>
      </c>
      <c r="AK253" s="6">
        <v>1.56</v>
      </c>
      <c r="AL253" s="6">
        <v>1.55</v>
      </c>
      <c r="AM253" s="6">
        <v>1.55</v>
      </c>
      <c r="AN253" s="6">
        <v>1.54</v>
      </c>
      <c r="AO253" s="6">
        <v>1.54</v>
      </c>
      <c r="AP253" s="6">
        <v>1.53</v>
      </c>
      <c r="AQ253" s="6">
        <v>1.52</v>
      </c>
      <c r="AR253" s="6">
        <v>1.52</v>
      </c>
      <c r="AS253" s="6">
        <v>1.51</v>
      </c>
      <c r="AT253" s="6">
        <v>1.5</v>
      </c>
      <c r="AU253" s="6">
        <v>1.5</v>
      </c>
      <c r="AV253" s="6">
        <v>1.49</v>
      </c>
      <c r="AW253" s="6">
        <v>1.48</v>
      </c>
      <c r="AX253" s="6">
        <v>1.48</v>
      </c>
      <c r="AY253" s="6">
        <v>1.47</v>
      </c>
    </row>
    <row r="254" spans="1:51" x14ac:dyDescent="0.2">
      <c r="A254" s="5">
        <v>44957</v>
      </c>
      <c r="B254" s="6">
        <v>0.51</v>
      </c>
      <c r="C254" s="6">
        <v>0.59</v>
      </c>
      <c r="D254" s="6">
        <v>0.66</v>
      </c>
      <c r="E254" s="6">
        <v>0.74</v>
      </c>
      <c r="F254" s="6">
        <v>0.82</v>
      </c>
      <c r="G254" s="6">
        <v>0.91</v>
      </c>
      <c r="H254" s="6">
        <v>1</v>
      </c>
      <c r="I254" s="6">
        <v>1.0900000000000001</v>
      </c>
      <c r="J254" s="6">
        <v>1.17</v>
      </c>
      <c r="K254" s="6">
        <v>1.25</v>
      </c>
      <c r="L254" s="6">
        <v>1.32</v>
      </c>
      <c r="M254" s="6">
        <v>1.39</v>
      </c>
      <c r="N254" s="6">
        <v>1.44</v>
      </c>
      <c r="O254" s="6">
        <v>1.49</v>
      </c>
      <c r="P254" s="6">
        <v>1.53</v>
      </c>
      <c r="Q254" s="6">
        <v>1.55</v>
      </c>
      <c r="R254" s="6">
        <v>1.58</v>
      </c>
      <c r="S254" s="6">
        <v>1.6</v>
      </c>
      <c r="T254" s="6">
        <v>1.61</v>
      </c>
      <c r="U254" s="6">
        <v>1.63</v>
      </c>
      <c r="V254" s="6">
        <v>1.63</v>
      </c>
      <c r="W254" s="6">
        <v>1.63</v>
      </c>
      <c r="X254" s="6">
        <v>1.63</v>
      </c>
      <c r="Y254" s="6">
        <v>1.63</v>
      </c>
      <c r="Z254" s="6">
        <v>1.63</v>
      </c>
      <c r="AA254" s="6">
        <v>1.63</v>
      </c>
      <c r="AB254" s="6">
        <v>1.62</v>
      </c>
      <c r="AC254" s="6">
        <v>1.62</v>
      </c>
      <c r="AD254" s="6">
        <v>1.61</v>
      </c>
      <c r="AE254" s="6">
        <v>1.61</v>
      </c>
      <c r="AF254" s="6">
        <v>1.6</v>
      </c>
      <c r="AG254" s="6">
        <v>1.59</v>
      </c>
      <c r="AH254" s="6">
        <v>1.59</v>
      </c>
      <c r="AI254" s="6">
        <v>1.58</v>
      </c>
      <c r="AJ254" s="6">
        <v>1.57</v>
      </c>
      <c r="AK254" s="6">
        <v>1.57</v>
      </c>
      <c r="AL254" s="6">
        <v>1.56</v>
      </c>
      <c r="AM254" s="6">
        <v>1.56</v>
      </c>
      <c r="AN254" s="6">
        <v>1.55</v>
      </c>
      <c r="AO254" s="6">
        <v>1.55</v>
      </c>
      <c r="AP254" s="6">
        <v>1.54</v>
      </c>
      <c r="AQ254" s="6">
        <v>1.53</v>
      </c>
      <c r="AR254" s="6">
        <v>1.52</v>
      </c>
      <c r="AS254" s="6">
        <v>1.52</v>
      </c>
      <c r="AT254" s="6">
        <v>1.51</v>
      </c>
      <c r="AU254" s="6">
        <v>1.5</v>
      </c>
      <c r="AV254" s="6">
        <v>1.49</v>
      </c>
      <c r="AW254" s="6">
        <v>1.49</v>
      </c>
      <c r="AX254" s="6">
        <v>1.48</v>
      </c>
      <c r="AY254" s="6">
        <v>1.48</v>
      </c>
    </row>
    <row r="255" spans="1:51" x14ac:dyDescent="0.2">
      <c r="A255" s="5">
        <v>44985</v>
      </c>
      <c r="B255" s="6">
        <v>0.55000000000000004</v>
      </c>
      <c r="C255" s="6">
        <v>0.63</v>
      </c>
      <c r="D255" s="6">
        <v>0.7</v>
      </c>
      <c r="E255" s="6">
        <v>0.77</v>
      </c>
      <c r="F255" s="6">
        <v>0.86</v>
      </c>
      <c r="G255" s="6">
        <v>0.94</v>
      </c>
      <c r="H255" s="6">
        <v>1.03</v>
      </c>
      <c r="I255" s="6">
        <v>1.1100000000000001</v>
      </c>
      <c r="J255" s="6">
        <v>1.2</v>
      </c>
      <c r="K255" s="6">
        <v>1.28</v>
      </c>
      <c r="L255" s="6">
        <v>1.35</v>
      </c>
      <c r="M255" s="6">
        <v>1.41</v>
      </c>
      <c r="N255" s="6">
        <v>1.47</v>
      </c>
      <c r="O255" s="6">
        <v>1.51</v>
      </c>
      <c r="P255" s="6">
        <v>1.55</v>
      </c>
      <c r="Q255" s="6">
        <v>1.58</v>
      </c>
      <c r="R255" s="6">
        <v>1.6</v>
      </c>
      <c r="S255" s="6">
        <v>1.62</v>
      </c>
      <c r="T255" s="6">
        <v>1.63</v>
      </c>
      <c r="U255" s="6">
        <v>1.65</v>
      </c>
      <c r="V255" s="6">
        <v>1.65</v>
      </c>
      <c r="W255" s="6">
        <v>1.65</v>
      </c>
      <c r="X255" s="6">
        <v>1.65</v>
      </c>
      <c r="Y255" s="6">
        <v>1.65</v>
      </c>
      <c r="Z255" s="6">
        <v>1.65</v>
      </c>
      <c r="AA255" s="6">
        <v>1.64</v>
      </c>
      <c r="AB255" s="6">
        <v>1.64</v>
      </c>
      <c r="AC255" s="6">
        <v>1.63</v>
      </c>
      <c r="AD255" s="6">
        <v>1.63</v>
      </c>
      <c r="AE255" s="6">
        <v>1.62</v>
      </c>
      <c r="AF255" s="6">
        <v>1.61</v>
      </c>
      <c r="AG255" s="6">
        <v>1.61</v>
      </c>
      <c r="AH255" s="6">
        <v>1.6</v>
      </c>
      <c r="AI255" s="6">
        <v>1.59</v>
      </c>
      <c r="AJ255" s="6">
        <v>1.58</v>
      </c>
      <c r="AK255" s="6">
        <v>1.58</v>
      </c>
      <c r="AL255" s="6">
        <v>1.57</v>
      </c>
      <c r="AM255" s="6">
        <v>1.57</v>
      </c>
      <c r="AN255" s="6">
        <v>1.56</v>
      </c>
      <c r="AO255" s="6">
        <v>1.56</v>
      </c>
      <c r="AP255" s="6">
        <v>1.55</v>
      </c>
      <c r="AQ255" s="6">
        <v>1.54</v>
      </c>
      <c r="AR255" s="6">
        <v>1.53</v>
      </c>
      <c r="AS255" s="6">
        <v>1.52</v>
      </c>
      <c r="AT255" s="6">
        <v>1.52</v>
      </c>
      <c r="AU255" s="6">
        <v>1.51</v>
      </c>
      <c r="AV255" s="6">
        <v>1.5</v>
      </c>
      <c r="AW255" s="6">
        <v>1.5</v>
      </c>
      <c r="AX255" s="6">
        <v>1.49</v>
      </c>
      <c r="AY255" s="6">
        <v>1.49</v>
      </c>
    </row>
    <row r="256" spans="1:51" x14ac:dyDescent="0.2">
      <c r="A256" s="5">
        <v>45016</v>
      </c>
      <c r="B256" s="6">
        <v>0.57999999999999996</v>
      </c>
      <c r="C256" s="6">
        <v>0.66</v>
      </c>
      <c r="D256" s="6">
        <v>0.73</v>
      </c>
      <c r="E256" s="6">
        <v>0.8</v>
      </c>
      <c r="F256" s="6">
        <v>0.88</v>
      </c>
      <c r="G256" s="6">
        <v>0.97</v>
      </c>
      <c r="H256" s="6">
        <v>1.05</v>
      </c>
      <c r="I256" s="6">
        <v>1.1399999999999999</v>
      </c>
      <c r="J256" s="6">
        <v>1.22</v>
      </c>
      <c r="K256" s="6">
        <v>1.3</v>
      </c>
      <c r="L256" s="6">
        <v>1.38</v>
      </c>
      <c r="M256" s="6">
        <v>1.44</v>
      </c>
      <c r="N256" s="6">
        <v>1.49</v>
      </c>
      <c r="O256" s="6">
        <v>1.54</v>
      </c>
      <c r="P256" s="6">
        <v>1.58</v>
      </c>
      <c r="Q256" s="6">
        <v>1.6</v>
      </c>
      <c r="R256" s="6">
        <v>1.62</v>
      </c>
      <c r="S256" s="6">
        <v>1.64</v>
      </c>
      <c r="T256" s="6">
        <v>1.65</v>
      </c>
      <c r="U256" s="6">
        <v>1.67</v>
      </c>
      <c r="V256" s="6">
        <v>1.67</v>
      </c>
      <c r="W256" s="6">
        <v>1.67</v>
      </c>
      <c r="X256" s="6">
        <v>1.67</v>
      </c>
      <c r="Y256" s="6">
        <v>1.67</v>
      </c>
      <c r="Z256" s="6">
        <v>1.67</v>
      </c>
      <c r="AA256" s="6">
        <v>1.66</v>
      </c>
      <c r="AB256" s="6">
        <v>1.66</v>
      </c>
      <c r="AC256" s="6">
        <v>1.65</v>
      </c>
      <c r="AD256" s="6">
        <v>1.64</v>
      </c>
      <c r="AE256" s="6">
        <v>1.64</v>
      </c>
      <c r="AF256" s="6">
        <v>1.63</v>
      </c>
      <c r="AG256" s="6">
        <v>1.62</v>
      </c>
      <c r="AH256" s="6">
        <v>1.61</v>
      </c>
      <c r="AI256" s="6">
        <v>1.61</v>
      </c>
      <c r="AJ256" s="6">
        <v>1.6</v>
      </c>
      <c r="AK256" s="6">
        <v>1.59</v>
      </c>
      <c r="AL256" s="6">
        <v>1.59</v>
      </c>
      <c r="AM256" s="6">
        <v>1.58</v>
      </c>
      <c r="AN256" s="6">
        <v>1.58</v>
      </c>
      <c r="AO256" s="6">
        <v>1.57</v>
      </c>
      <c r="AP256" s="6">
        <v>1.56</v>
      </c>
      <c r="AQ256" s="6">
        <v>1.55</v>
      </c>
      <c r="AR256" s="6">
        <v>1.55</v>
      </c>
      <c r="AS256" s="6">
        <v>1.54</v>
      </c>
      <c r="AT256" s="6">
        <v>1.53</v>
      </c>
      <c r="AU256" s="6">
        <v>1.52</v>
      </c>
      <c r="AV256" s="6">
        <v>1.52</v>
      </c>
      <c r="AW256" s="6">
        <v>1.51</v>
      </c>
      <c r="AX256" s="6">
        <v>1.5</v>
      </c>
      <c r="AY256" s="6">
        <v>1.5</v>
      </c>
    </row>
    <row r="257" spans="1:51" x14ac:dyDescent="0.2">
      <c r="A257" s="5">
        <v>45046</v>
      </c>
      <c r="B257" s="6">
        <v>0.62</v>
      </c>
      <c r="C257" s="6">
        <v>0.7</v>
      </c>
      <c r="D257" s="6">
        <v>0.76</v>
      </c>
      <c r="E257" s="6">
        <v>0.83</v>
      </c>
      <c r="F257" s="6">
        <v>0.91</v>
      </c>
      <c r="G257" s="6">
        <v>1</v>
      </c>
      <c r="H257" s="6">
        <v>1.08</v>
      </c>
      <c r="I257" s="6">
        <v>1.1599999999999999</v>
      </c>
      <c r="J257" s="6">
        <v>1.24</v>
      </c>
      <c r="K257" s="6">
        <v>1.33</v>
      </c>
      <c r="L257" s="6">
        <v>1.4</v>
      </c>
      <c r="M257" s="6">
        <v>1.46</v>
      </c>
      <c r="N257" s="6">
        <v>1.51</v>
      </c>
      <c r="O257" s="6">
        <v>1.56</v>
      </c>
      <c r="P257" s="6">
        <v>1.6</v>
      </c>
      <c r="Q257" s="6">
        <v>1.62</v>
      </c>
      <c r="R257" s="6">
        <v>1.64</v>
      </c>
      <c r="S257" s="6">
        <v>1.66</v>
      </c>
      <c r="T257" s="6">
        <v>1.67</v>
      </c>
      <c r="U257" s="6">
        <v>1.69</v>
      </c>
      <c r="V257" s="6">
        <v>1.69</v>
      </c>
      <c r="W257" s="6">
        <v>1.69</v>
      </c>
      <c r="X257" s="6">
        <v>1.69</v>
      </c>
      <c r="Y257" s="6">
        <v>1.69</v>
      </c>
      <c r="Z257" s="6">
        <v>1.68</v>
      </c>
      <c r="AA257" s="6">
        <v>1.68</v>
      </c>
      <c r="AB257" s="6">
        <v>1.67</v>
      </c>
      <c r="AC257" s="6">
        <v>1.66</v>
      </c>
      <c r="AD257" s="6">
        <v>1.66</v>
      </c>
      <c r="AE257" s="6">
        <v>1.65</v>
      </c>
      <c r="AF257" s="6">
        <v>1.64</v>
      </c>
      <c r="AG257" s="6">
        <v>1.63</v>
      </c>
      <c r="AH257" s="6">
        <v>1.63</v>
      </c>
      <c r="AI257" s="6">
        <v>1.62</v>
      </c>
      <c r="AJ257" s="6">
        <v>1.61</v>
      </c>
      <c r="AK257" s="6">
        <v>1.61</v>
      </c>
      <c r="AL257" s="6">
        <v>1.6</v>
      </c>
      <c r="AM257" s="6">
        <v>1.59</v>
      </c>
      <c r="AN257" s="6">
        <v>1.59</v>
      </c>
      <c r="AO257" s="6">
        <v>1.58</v>
      </c>
      <c r="AP257" s="6">
        <v>1.57</v>
      </c>
      <c r="AQ257" s="6">
        <v>1.56</v>
      </c>
      <c r="AR257" s="6">
        <v>1.56</v>
      </c>
      <c r="AS257" s="6">
        <v>1.55</v>
      </c>
      <c r="AT257" s="6">
        <v>1.54</v>
      </c>
      <c r="AU257" s="6">
        <v>1.53</v>
      </c>
      <c r="AV257" s="6">
        <v>1.53</v>
      </c>
      <c r="AW257" s="6">
        <v>1.52</v>
      </c>
      <c r="AX257" s="6">
        <v>1.51</v>
      </c>
      <c r="AY257" s="6">
        <v>1.51</v>
      </c>
    </row>
    <row r="258" spans="1:51" x14ac:dyDescent="0.2">
      <c r="A258" s="5">
        <v>45077</v>
      </c>
      <c r="B258" s="6">
        <v>0.66</v>
      </c>
      <c r="C258" s="6">
        <v>0.73</v>
      </c>
      <c r="D258" s="6">
        <v>0.79</v>
      </c>
      <c r="E258" s="6">
        <v>0.86</v>
      </c>
      <c r="F258" s="6">
        <v>0.94</v>
      </c>
      <c r="G258" s="6">
        <v>1.02</v>
      </c>
      <c r="H258" s="6">
        <v>1.1000000000000001</v>
      </c>
      <c r="I258" s="6">
        <v>1.19</v>
      </c>
      <c r="J258" s="6">
        <v>1.27</v>
      </c>
      <c r="K258" s="6">
        <v>1.35</v>
      </c>
      <c r="L258" s="6">
        <v>1.42</v>
      </c>
      <c r="M258" s="6">
        <v>1.48</v>
      </c>
      <c r="N258" s="6">
        <v>1.53</v>
      </c>
      <c r="O258" s="6">
        <v>1.58</v>
      </c>
      <c r="P258" s="6">
        <v>1.62</v>
      </c>
      <c r="Q258" s="6">
        <v>1.64</v>
      </c>
      <c r="R258" s="6">
        <v>1.66</v>
      </c>
      <c r="S258" s="6">
        <v>1.67</v>
      </c>
      <c r="T258" s="6">
        <v>1.69</v>
      </c>
      <c r="U258" s="6">
        <v>1.7</v>
      </c>
      <c r="V258" s="6">
        <v>1.7</v>
      </c>
      <c r="W258" s="6">
        <v>1.7</v>
      </c>
      <c r="X258" s="6">
        <v>1.7</v>
      </c>
      <c r="Y258" s="6">
        <v>1.7</v>
      </c>
      <c r="Z258" s="6">
        <v>1.7</v>
      </c>
      <c r="AA258" s="6">
        <v>1.69</v>
      </c>
      <c r="AB258" s="6">
        <v>1.68</v>
      </c>
      <c r="AC258" s="6">
        <v>1.68</v>
      </c>
      <c r="AD258" s="6">
        <v>1.67</v>
      </c>
      <c r="AE258" s="6">
        <v>1.66</v>
      </c>
      <c r="AF258" s="6">
        <v>1.65</v>
      </c>
      <c r="AG258" s="6">
        <v>1.64</v>
      </c>
      <c r="AH258" s="6">
        <v>1.64</v>
      </c>
      <c r="AI258" s="6">
        <v>1.63</v>
      </c>
      <c r="AJ258" s="6">
        <v>1.62</v>
      </c>
      <c r="AK258" s="6">
        <v>1.62</v>
      </c>
      <c r="AL258" s="6">
        <v>1.61</v>
      </c>
      <c r="AM258" s="6">
        <v>1.6</v>
      </c>
      <c r="AN258" s="6">
        <v>1.6</v>
      </c>
      <c r="AO258" s="6">
        <v>1.59</v>
      </c>
      <c r="AP258" s="6">
        <v>1.58</v>
      </c>
      <c r="AQ258" s="6">
        <v>1.57</v>
      </c>
      <c r="AR258" s="6">
        <v>1.56</v>
      </c>
      <c r="AS258" s="6">
        <v>1.56</v>
      </c>
      <c r="AT258" s="6">
        <v>1.55</v>
      </c>
      <c r="AU258" s="6">
        <v>1.54</v>
      </c>
      <c r="AV258" s="6">
        <v>1.53</v>
      </c>
      <c r="AW258" s="6">
        <v>1.53</v>
      </c>
      <c r="AX258" s="6">
        <v>1.52</v>
      </c>
      <c r="AY258" s="6">
        <v>1.51</v>
      </c>
    </row>
    <row r="259" spans="1:51" x14ac:dyDescent="0.2">
      <c r="A259" s="5">
        <v>45107</v>
      </c>
      <c r="B259" s="6">
        <v>0.7</v>
      </c>
      <c r="C259" s="6">
        <v>0.77</v>
      </c>
      <c r="D259" s="6">
        <v>0.82</v>
      </c>
      <c r="E259" s="6">
        <v>0.89</v>
      </c>
      <c r="F259" s="6">
        <v>0.96</v>
      </c>
      <c r="G259" s="6">
        <v>1.04</v>
      </c>
      <c r="H259" s="6">
        <v>1.1200000000000001</v>
      </c>
      <c r="I259" s="6">
        <v>1.21</v>
      </c>
      <c r="J259" s="6">
        <v>1.28</v>
      </c>
      <c r="K259" s="6">
        <v>1.36</v>
      </c>
      <c r="L259" s="6">
        <v>1.43</v>
      </c>
      <c r="M259" s="6">
        <v>1.49</v>
      </c>
      <c r="N259" s="6">
        <v>1.54</v>
      </c>
      <c r="O259" s="6">
        <v>1.59</v>
      </c>
      <c r="P259" s="6">
        <v>1.63</v>
      </c>
      <c r="Q259" s="6">
        <v>1.65</v>
      </c>
      <c r="R259" s="6">
        <v>1.67</v>
      </c>
      <c r="S259" s="6">
        <v>1.68</v>
      </c>
      <c r="T259" s="6">
        <v>1.7</v>
      </c>
      <c r="U259" s="6">
        <v>1.71</v>
      </c>
      <c r="V259" s="6">
        <v>1.71</v>
      </c>
      <c r="W259" s="6">
        <v>1.71</v>
      </c>
      <c r="X259" s="6">
        <v>1.71</v>
      </c>
      <c r="Y259" s="6">
        <v>1.7</v>
      </c>
      <c r="Z259" s="6">
        <v>1.7</v>
      </c>
      <c r="AA259" s="6">
        <v>1.69</v>
      </c>
      <c r="AB259" s="6">
        <v>1.69</v>
      </c>
      <c r="AC259" s="6">
        <v>1.68</v>
      </c>
      <c r="AD259" s="6">
        <v>1.67</v>
      </c>
      <c r="AE259" s="6">
        <v>1.67</v>
      </c>
      <c r="AF259" s="6">
        <v>1.66</v>
      </c>
      <c r="AG259" s="6">
        <v>1.65</v>
      </c>
      <c r="AH259" s="6">
        <v>1.64</v>
      </c>
      <c r="AI259" s="6">
        <v>1.63</v>
      </c>
      <c r="AJ259" s="6">
        <v>1.62</v>
      </c>
      <c r="AK259" s="6">
        <v>1.62</v>
      </c>
      <c r="AL259" s="6">
        <v>1.61</v>
      </c>
      <c r="AM259" s="6">
        <v>1.6</v>
      </c>
      <c r="AN259" s="6">
        <v>1.6</v>
      </c>
      <c r="AO259" s="6">
        <v>1.59</v>
      </c>
      <c r="AP259" s="6">
        <v>1.58</v>
      </c>
      <c r="AQ259" s="6">
        <v>1.57</v>
      </c>
      <c r="AR259" s="6">
        <v>1.57</v>
      </c>
      <c r="AS259" s="6">
        <v>1.56</v>
      </c>
      <c r="AT259" s="6">
        <v>1.55</v>
      </c>
      <c r="AU259" s="6">
        <v>1.54</v>
      </c>
      <c r="AV259" s="6">
        <v>1.53</v>
      </c>
      <c r="AW259" s="6">
        <v>1.53</v>
      </c>
      <c r="AX259" s="6">
        <v>1.52</v>
      </c>
      <c r="AY259" s="6">
        <v>1.51</v>
      </c>
    </row>
    <row r="260" spans="1:51" x14ac:dyDescent="0.2">
      <c r="A260" s="5">
        <v>45138</v>
      </c>
      <c r="B260" s="6">
        <v>0.74</v>
      </c>
      <c r="C260" s="6">
        <v>0.8</v>
      </c>
      <c r="D260" s="6">
        <v>0.85</v>
      </c>
      <c r="E260" s="6">
        <v>0.92</v>
      </c>
      <c r="F260" s="6">
        <v>0.99</v>
      </c>
      <c r="G260" s="6">
        <v>1.07</v>
      </c>
      <c r="H260" s="6">
        <v>1.1399999999999999</v>
      </c>
      <c r="I260" s="6">
        <v>1.23</v>
      </c>
      <c r="J260" s="6">
        <v>1.3</v>
      </c>
      <c r="K260" s="6">
        <v>1.38</v>
      </c>
      <c r="L260" s="6">
        <v>1.45</v>
      </c>
      <c r="M260" s="6">
        <v>1.51</v>
      </c>
      <c r="N260" s="6">
        <v>1.56</v>
      </c>
      <c r="O260" s="6">
        <v>1.6</v>
      </c>
      <c r="P260" s="6">
        <v>1.64</v>
      </c>
      <c r="Q260" s="6">
        <v>1.66</v>
      </c>
      <c r="R260" s="6">
        <v>1.68</v>
      </c>
      <c r="S260" s="6">
        <v>1.7</v>
      </c>
      <c r="T260" s="6">
        <v>1.71</v>
      </c>
      <c r="U260" s="6">
        <v>1.72</v>
      </c>
      <c r="V260" s="6">
        <v>1.72</v>
      </c>
      <c r="W260" s="6">
        <v>1.72</v>
      </c>
      <c r="X260" s="6">
        <v>1.72</v>
      </c>
      <c r="Y260" s="6">
        <v>1.71</v>
      </c>
      <c r="Z260" s="6">
        <v>1.71</v>
      </c>
      <c r="AA260" s="6">
        <v>1.7</v>
      </c>
      <c r="AB260" s="6">
        <v>1.7</v>
      </c>
      <c r="AC260" s="6">
        <v>1.69</v>
      </c>
      <c r="AD260" s="6">
        <v>1.68</v>
      </c>
      <c r="AE260" s="6">
        <v>1.67</v>
      </c>
      <c r="AF260" s="6">
        <v>1.66</v>
      </c>
      <c r="AG260" s="6">
        <v>1.66</v>
      </c>
      <c r="AH260" s="6">
        <v>1.65</v>
      </c>
      <c r="AI260" s="6">
        <v>1.64</v>
      </c>
      <c r="AJ260" s="6">
        <v>1.63</v>
      </c>
      <c r="AK260" s="6">
        <v>1.62</v>
      </c>
      <c r="AL260" s="6">
        <v>1.62</v>
      </c>
      <c r="AM260" s="6">
        <v>1.61</v>
      </c>
      <c r="AN260" s="6">
        <v>1.6</v>
      </c>
      <c r="AO260" s="6">
        <v>1.6</v>
      </c>
      <c r="AP260" s="6">
        <v>1.59</v>
      </c>
      <c r="AQ260" s="6">
        <v>1.58</v>
      </c>
      <c r="AR260" s="6">
        <v>1.57</v>
      </c>
      <c r="AS260" s="6">
        <v>1.56</v>
      </c>
      <c r="AT260" s="6">
        <v>1.55</v>
      </c>
      <c r="AU260" s="6">
        <v>1.55</v>
      </c>
      <c r="AV260" s="6">
        <v>1.54</v>
      </c>
      <c r="AW260" s="6">
        <v>1.53</v>
      </c>
      <c r="AX260" s="6">
        <v>1.52</v>
      </c>
      <c r="AY260" s="6">
        <v>1.52</v>
      </c>
    </row>
    <row r="261" spans="1:51" x14ac:dyDescent="0.2">
      <c r="A261" s="5">
        <v>45169</v>
      </c>
      <c r="B261" s="6">
        <v>0.77</v>
      </c>
      <c r="C261" s="6">
        <v>0.84</v>
      </c>
      <c r="D261" s="6">
        <v>0.88</v>
      </c>
      <c r="E261" s="6">
        <v>0.95</v>
      </c>
      <c r="F261" s="6">
        <v>1.02</v>
      </c>
      <c r="G261" s="6">
        <v>1.0900000000000001</v>
      </c>
      <c r="H261" s="6">
        <v>1.17</v>
      </c>
      <c r="I261" s="6">
        <v>1.25</v>
      </c>
      <c r="J261" s="6">
        <v>1.32</v>
      </c>
      <c r="K261" s="6">
        <v>1.4</v>
      </c>
      <c r="L261" s="6">
        <v>1.47</v>
      </c>
      <c r="M261" s="6">
        <v>1.52</v>
      </c>
      <c r="N261" s="6">
        <v>1.57</v>
      </c>
      <c r="O261" s="6">
        <v>1.62</v>
      </c>
      <c r="P261" s="6">
        <v>1.65</v>
      </c>
      <c r="Q261" s="6">
        <v>1.67</v>
      </c>
      <c r="R261" s="6">
        <v>1.69</v>
      </c>
      <c r="S261" s="6">
        <v>1.71</v>
      </c>
      <c r="T261" s="6">
        <v>1.72</v>
      </c>
      <c r="U261" s="6">
        <v>1.73</v>
      </c>
      <c r="V261" s="6">
        <v>1.73</v>
      </c>
      <c r="W261" s="6">
        <v>1.73</v>
      </c>
      <c r="X261" s="6">
        <v>1.73</v>
      </c>
      <c r="Y261" s="6">
        <v>1.72</v>
      </c>
      <c r="Z261" s="6">
        <v>1.72</v>
      </c>
      <c r="AA261" s="6">
        <v>1.71</v>
      </c>
      <c r="AB261" s="6">
        <v>1.7</v>
      </c>
      <c r="AC261" s="6">
        <v>1.7</v>
      </c>
      <c r="AD261" s="6">
        <v>1.69</v>
      </c>
      <c r="AE261" s="6">
        <v>1.68</v>
      </c>
      <c r="AF261" s="6">
        <v>1.67</v>
      </c>
      <c r="AG261" s="6">
        <v>1.66</v>
      </c>
      <c r="AH261" s="6">
        <v>1.65</v>
      </c>
      <c r="AI261" s="6">
        <v>1.64</v>
      </c>
      <c r="AJ261" s="6">
        <v>1.64</v>
      </c>
      <c r="AK261" s="6">
        <v>1.63</v>
      </c>
      <c r="AL261" s="6">
        <v>1.62</v>
      </c>
      <c r="AM261" s="6">
        <v>1.61</v>
      </c>
      <c r="AN261" s="6">
        <v>1.61</v>
      </c>
      <c r="AO261" s="6">
        <v>1.6</v>
      </c>
      <c r="AP261" s="6">
        <v>1.59</v>
      </c>
      <c r="AQ261" s="6">
        <v>1.58</v>
      </c>
      <c r="AR261" s="6">
        <v>1.57</v>
      </c>
      <c r="AS261" s="6">
        <v>1.57</v>
      </c>
      <c r="AT261" s="6">
        <v>1.56</v>
      </c>
      <c r="AU261" s="6">
        <v>1.55</v>
      </c>
      <c r="AV261" s="6">
        <v>1.54</v>
      </c>
      <c r="AW261" s="6">
        <v>1.53</v>
      </c>
      <c r="AX261" s="6">
        <v>1.53</v>
      </c>
      <c r="AY261" s="6">
        <v>1.52</v>
      </c>
    </row>
    <row r="262" spans="1:51" x14ac:dyDescent="0.2">
      <c r="A262" s="5">
        <v>45199</v>
      </c>
      <c r="B262" s="6">
        <v>0.81</v>
      </c>
      <c r="C262" s="6">
        <v>0.87</v>
      </c>
      <c r="D262" s="6">
        <v>0.92</v>
      </c>
      <c r="E262" s="6">
        <v>0.98</v>
      </c>
      <c r="F262" s="6">
        <v>1.04</v>
      </c>
      <c r="G262" s="6">
        <v>1.1200000000000001</v>
      </c>
      <c r="H262" s="6">
        <v>1.19</v>
      </c>
      <c r="I262" s="6">
        <v>1.27</v>
      </c>
      <c r="J262" s="6">
        <v>1.34</v>
      </c>
      <c r="K262" s="6">
        <v>1.42</v>
      </c>
      <c r="L262" s="6">
        <v>1.49</v>
      </c>
      <c r="M262" s="6">
        <v>1.54</v>
      </c>
      <c r="N262" s="6">
        <v>1.59</v>
      </c>
      <c r="O262" s="6">
        <v>1.63</v>
      </c>
      <c r="P262" s="6">
        <v>1.67</v>
      </c>
      <c r="Q262" s="6">
        <v>1.69</v>
      </c>
      <c r="R262" s="6">
        <v>1.71</v>
      </c>
      <c r="S262" s="6">
        <v>1.72</v>
      </c>
      <c r="T262" s="6">
        <v>1.74</v>
      </c>
      <c r="U262" s="6">
        <v>1.75</v>
      </c>
      <c r="V262" s="6">
        <v>1.74</v>
      </c>
      <c r="W262" s="6">
        <v>1.74</v>
      </c>
      <c r="X262" s="6">
        <v>1.74</v>
      </c>
      <c r="Y262" s="6">
        <v>1.74</v>
      </c>
      <c r="Z262" s="6">
        <v>1.73</v>
      </c>
      <c r="AA262" s="6">
        <v>1.72</v>
      </c>
      <c r="AB262" s="6">
        <v>1.72</v>
      </c>
      <c r="AC262" s="6">
        <v>1.71</v>
      </c>
      <c r="AD262" s="6">
        <v>1.7</v>
      </c>
      <c r="AE262" s="6">
        <v>1.69</v>
      </c>
      <c r="AF262" s="6">
        <v>1.68</v>
      </c>
      <c r="AG262" s="6">
        <v>1.67</v>
      </c>
      <c r="AH262" s="6">
        <v>1.66</v>
      </c>
      <c r="AI262" s="6">
        <v>1.65</v>
      </c>
      <c r="AJ262" s="6">
        <v>1.65</v>
      </c>
      <c r="AK262" s="6">
        <v>1.64</v>
      </c>
      <c r="AL262" s="6">
        <v>1.63</v>
      </c>
      <c r="AM262" s="6">
        <v>1.62</v>
      </c>
      <c r="AN262" s="6">
        <v>1.62</v>
      </c>
      <c r="AO262" s="6">
        <v>1.61</v>
      </c>
      <c r="AP262" s="6">
        <v>1.6</v>
      </c>
      <c r="AQ262" s="6">
        <v>1.59</v>
      </c>
      <c r="AR262" s="6">
        <v>1.58</v>
      </c>
      <c r="AS262" s="6">
        <v>1.57</v>
      </c>
      <c r="AT262" s="6">
        <v>1.56</v>
      </c>
      <c r="AU262" s="6">
        <v>1.56</v>
      </c>
      <c r="AV262" s="6">
        <v>1.55</v>
      </c>
      <c r="AW262" s="6">
        <v>1.54</v>
      </c>
      <c r="AX262" s="6">
        <v>1.53</v>
      </c>
      <c r="AY262" s="6">
        <v>1.53</v>
      </c>
    </row>
    <row r="263" spans="1:51" x14ac:dyDescent="0.2">
      <c r="A263" s="5">
        <v>45230</v>
      </c>
      <c r="B263" s="6">
        <v>0.85</v>
      </c>
      <c r="C263" s="6">
        <v>0.91</v>
      </c>
      <c r="D263" s="6">
        <v>0.95</v>
      </c>
      <c r="E263" s="6">
        <v>1.01</v>
      </c>
      <c r="F263" s="6">
        <v>1.07</v>
      </c>
      <c r="G263" s="6">
        <v>1.1399999999999999</v>
      </c>
      <c r="H263" s="6">
        <v>1.22</v>
      </c>
      <c r="I263" s="6">
        <v>1.29</v>
      </c>
      <c r="J263" s="6">
        <v>1.37</v>
      </c>
      <c r="K263" s="6">
        <v>1.44</v>
      </c>
      <c r="L263" s="6">
        <v>1.51</v>
      </c>
      <c r="M263" s="6">
        <v>1.56</v>
      </c>
      <c r="N263" s="6">
        <v>1.61</v>
      </c>
      <c r="O263" s="6">
        <v>1.66</v>
      </c>
      <c r="P263" s="6">
        <v>1.69</v>
      </c>
      <c r="Q263" s="6">
        <v>1.71</v>
      </c>
      <c r="R263" s="6">
        <v>1.73</v>
      </c>
      <c r="S263" s="6">
        <v>1.74</v>
      </c>
      <c r="T263" s="6">
        <v>1.75</v>
      </c>
      <c r="U263" s="6">
        <v>1.76</v>
      </c>
      <c r="V263" s="6">
        <v>1.76</v>
      </c>
      <c r="W263" s="6">
        <v>1.76</v>
      </c>
      <c r="X263" s="6">
        <v>1.75</v>
      </c>
      <c r="Y263" s="6">
        <v>1.75</v>
      </c>
      <c r="Z263" s="6">
        <v>1.75</v>
      </c>
      <c r="AA263" s="6">
        <v>1.74</v>
      </c>
      <c r="AB263" s="6">
        <v>1.73</v>
      </c>
      <c r="AC263" s="6">
        <v>1.72</v>
      </c>
      <c r="AD263" s="6">
        <v>1.71</v>
      </c>
      <c r="AE263" s="6">
        <v>1.71</v>
      </c>
      <c r="AF263" s="6">
        <v>1.69</v>
      </c>
      <c r="AG263" s="6">
        <v>1.68</v>
      </c>
      <c r="AH263" s="6">
        <v>1.68</v>
      </c>
      <c r="AI263" s="6">
        <v>1.67</v>
      </c>
      <c r="AJ263" s="6">
        <v>1.66</v>
      </c>
      <c r="AK263" s="6">
        <v>1.65</v>
      </c>
      <c r="AL263" s="6">
        <v>1.64</v>
      </c>
      <c r="AM263" s="6">
        <v>1.63</v>
      </c>
      <c r="AN263" s="6">
        <v>1.63</v>
      </c>
      <c r="AO263" s="6">
        <v>1.62</v>
      </c>
      <c r="AP263" s="6">
        <v>1.61</v>
      </c>
      <c r="AQ263" s="6">
        <v>1.6</v>
      </c>
      <c r="AR263" s="6">
        <v>1.59</v>
      </c>
      <c r="AS263" s="6">
        <v>1.58</v>
      </c>
      <c r="AT263" s="6">
        <v>1.57</v>
      </c>
      <c r="AU263" s="6">
        <v>1.57</v>
      </c>
      <c r="AV263" s="6">
        <v>1.56</v>
      </c>
      <c r="AW263" s="6">
        <v>1.55</v>
      </c>
      <c r="AX263" s="6">
        <v>1.54</v>
      </c>
      <c r="AY263" s="6">
        <v>1.54</v>
      </c>
    </row>
    <row r="264" spans="1:51" x14ac:dyDescent="0.2">
      <c r="A264" s="5">
        <v>45260</v>
      </c>
      <c r="B264" s="6">
        <v>0.89</v>
      </c>
      <c r="C264" s="6">
        <v>0.94</v>
      </c>
      <c r="D264" s="6">
        <v>0.98</v>
      </c>
      <c r="E264" s="6">
        <v>1.03</v>
      </c>
      <c r="F264" s="6">
        <v>1.1000000000000001</v>
      </c>
      <c r="G264" s="6">
        <v>1.17</v>
      </c>
      <c r="H264" s="6">
        <v>1.24</v>
      </c>
      <c r="I264" s="6">
        <v>1.32</v>
      </c>
      <c r="J264" s="6">
        <v>1.39</v>
      </c>
      <c r="K264" s="6">
        <v>1.46</v>
      </c>
      <c r="L264" s="6">
        <v>1.53</v>
      </c>
      <c r="M264" s="6">
        <v>1.58</v>
      </c>
      <c r="N264" s="6">
        <v>1.63</v>
      </c>
      <c r="O264" s="6">
        <v>1.67</v>
      </c>
      <c r="P264" s="6">
        <v>1.71</v>
      </c>
      <c r="Q264" s="6">
        <v>1.72</v>
      </c>
      <c r="R264" s="6">
        <v>1.74</v>
      </c>
      <c r="S264" s="6">
        <v>1.75</v>
      </c>
      <c r="T264" s="6">
        <v>1.77</v>
      </c>
      <c r="U264" s="6">
        <v>1.78</v>
      </c>
      <c r="V264" s="6">
        <v>1.77</v>
      </c>
      <c r="W264" s="6">
        <v>1.77</v>
      </c>
      <c r="X264" s="6">
        <v>1.77</v>
      </c>
      <c r="Y264" s="6">
        <v>1.76</v>
      </c>
      <c r="Z264" s="6">
        <v>1.76</v>
      </c>
      <c r="AA264" s="6">
        <v>1.75</v>
      </c>
      <c r="AB264" s="6">
        <v>1.74</v>
      </c>
      <c r="AC264" s="6">
        <v>1.73</v>
      </c>
      <c r="AD264" s="6">
        <v>1.72</v>
      </c>
      <c r="AE264" s="6">
        <v>1.72</v>
      </c>
      <c r="AF264" s="6">
        <v>1.7</v>
      </c>
      <c r="AG264" s="6">
        <v>1.69</v>
      </c>
      <c r="AH264" s="6">
        <v>1.68</v>
      </c>
      <c r="AI264" s="6">
        <v>1.67</v>
      </c>
      <c r="AJ264" s="6">
        <v>1.67</v>
      </c>
      <c r="AK264" s="6">
        <v>1.66</v>
      </c>
      <c r="AL264" s="6">
        <v>1.65</v>
      </c>
      <c r="AM264" s="6">
        <v>1.64</v>
      </c>
      <c r="AN264" s="6">
        <v>1.64</v>
      </c>
      <c r="AO264" s="6">
        <v>1.63</v>
      </c>
      <c r="AP264" s="6">
        <v>1.62</v>
      </c>
      <c r="AQ264" s="6">
        <v>1.61</v>
      </c>
      <c r="AR264" s="6">
        <v>1.6</v>
      </c>
      <c r="AS264" s="6">
        <v>1.59</v>
      </c>
      <c r="AT264" s="6">
        <v>1.58</v>
      </c>
      <c r="AU264" s="6">
        <v>1.57</v>
      </c>
      <c r="AV264" s="6">
        <v>1.56</v>
      </c>
      <c r="AW264" s="6">
        <v>1.56</v>
      </c>
      <c r="AX264" s="6">
        <v>1.55</v>
      </c>
      <c r="AY264" s="6">
        <v>1.54</v>
      </c>
    </row>
    <row r="265" spans="1:51" x14ac:dyDescent="0.2">
      <c r="A265" s="5">
        <v>45291</v>
      </c>
      <c r="B265" s="6">
        <v>0.93</v>
      </c>
      <c r="C265" s="6">
        <v>0.97</v>
      </c>
      <c r="D265" s="6">
        <v>1</v>
      </c>
      <c r="E265" s="6">
        <v>1.05</v>
      </c>
      <c r="F265" s="6">
        <v>1.1200000000000001</v>
      </c>
      <c r="G265" s="6">
        <v>1.19</v>
      </c>
      <c r="H265" s="6">
        <v>1.26</v>
      </c>
      <c r="I265" s="6">
        <v>1.33</v>
      </c>
      <c r="J265" s="6">
        <v>1.4</v>
      </c>
      <c r="K265" s="6">
        <v>1.47</v>
      </c>
      <c r="L265" s="6">
        <v>1.54</v>
      </c>
      <c r="M265" s="6">
        <v>1.59</v>
      </c>
      <c r="N265" s="6">
        <v>1.64</v>
      </c>
      <c r="O265" s="6">
        <v>1.68</v>
      </c>
      <c r="P265" s="6">
        <v>1.72</v>
      </c>
      <c r="Q265" s="6">
        <v>1.73</v>
      </c>
      <c r="R265" s="6">
        <v>1.75</v>
      </c>
      <c r="S265" s="6">
        <v>1.76</v>
      </c>
      <c r="T265" s="6">
        <v>1.77</v>
      </c>
      <c r="U265" s="6">
        <v>1.78</v>
      </c>
      <c r="V265" s="6">
        <v>1.78</v>
      </c>
      <c r="W265" s="6">
        <v>1.77</v>
      </c>
      <c r="X265" s="6">
        <v>1.77</v>
      </c>
      <c r="Y265" s="6">
        <v>1.77</v>
      </c>
      <c r="Z265" s="6">
        <v>1.76</v>
      </c>
      <c r="AA265" s="6">
        <v>1.75</v>
      </c>
      <c r="AB265" s="6">
        <v>1.74</v>
      </c>
      <c r="AC265" s="6">
        <v>1.74</v>
      </c>
      <c r="AD265" s="6">
        <v>1.73</v>
      </c>
      <c r="AE265" s="6">
        <v>1.72</v>
      </c>
      <c r="AF265" s="6">
        <v>1.71</v>
      </c>
      <c r="AG265" s="6">
        <v>1.7</v>
      </c>
      <c r="AH265" s="6">
        <v>1.69</v>
      </c>
      <c r="AI265" s="6">
        <v>1.68</v>
      </c>
      <c r="AJ265" s="6">
        <v>1.67</v>
      </c>
      <c r="AK265" s="6">
        <v>1.66</v>
      </c>
      <c r="AL265" s="6">
        <v>1.65</v>
      </c>
      <c r="AM265" s="6">
        <v>1.64</v>
      </c>
      <c r="AN265" s="6">
        <v>1.64</v>
      </c>
      <c r="AO265" s="6">
        <v>1.63</v>
      </c>
      <c r="AP265" s="6">
        <v>1.62</v>
      </c>
      <c r="AQ265" s="6">
        <v>1.61</v>
      </c>
      <c r="AR265" s="6">
        <v>1.6</v>
      </c>
      <c r="AS265" s="6">
        <v>1.59</v>
      </c>
      <c r="AT265" s="6">
        <v>1.58</v>
      </c>
      <c r="AU265" s="6">
        <v>1.57</v>
      </c>
      <c r="AV265" s="6">
        <v>1.57</v>
      </c>
      <c r="AW265" s="6">
        <v>1.56</v>
      </c>
      <c r="AX265" s="6">
        <v>1.55</v>
      </c>
      <c r="AY265" s="6">
        <v>1.54</v>
      </c>
    </row>
    <row r="266" spans="1:51" x14ac:dyDescent="0.2">
      <c r="A266" s="5">
        <v>45322</v>
      </c>
      <c r="B266" s="6">
        <v>0.96</v>
      </c>
      <c r="C266" s="6">
        <v>1</v>
      </c>
      <c r="D266" s="6">
        <v>1.03</v>
      </c>
      <c r="E266" s="6">
        <v>1.08</v>
      </c>
      <c r="F266" s="6">
        <v>1.1399999999999999</v>
      </c>
      <c r="G266" s="6">
        <v>1.21</v>
      </c>
      <c r="H266" s="6">
        <v>1.28</v>
      </c>
      <c r="I266" s="6">
        <v>1.35</v>
      </c>
      <c r="J266" s="6">
        <v>1.42</v>
      </c>
      <c r="K266" s="6">
        <v>1.49</v>
      </c>
      <c r="L266" s="6">
        <v>1.55</v>
      </c>
      <c r="M266" s="6">
        <v>1.61</v>
      </c>
      <c r="N266" s="6">
        <v>1.65</v>
      </c>
      <c r="O266" s="6">
        <v>1.69</v>
      </c>
      <c r="P266" s="6">
        <v>1.73</v>
      </c>
      <c r="Q266" s="6">
        <v>1.75</v>
      </c>
      <c r="R266" s="6">
        <v>1.76</v>
      </c>
      <c r="S266" s="6">
        <v>1.77</v>
      </c>
      <c r="T266" s="6">
        <v>1.78</v>
      </c>
      <c r="U266" s="6">
        <v>1.79</v>
      </c>
      <c r="V266" s="6">
        <v>1.79</v>
      </c>
      <c r="W266" s="6">
        <v>1.79</v>
      </c>
      <c r="X266" s="6">
        <v>1.78</v>
      </c>
      <c r="Y266" s="6">
        <v>1.78</v>
      </c>
      <c r="Z266" s="6">
        <v>1.77</v>
      </c>
      <c r="AA266" s="6">
        <v>1.76</v>
      </c>
      <c r="AB266" s="6">
        <v>1.75</v>
      </c>
      <c r="AC266" s="6">
        <v>1.74</v>
      </c>
      <c r="AD266" s="6">
        <v>1.73</v>
      </c>
      <c r="AE266" s="6">
        <v>1.73</v>
      </c>
      <c r="AF266" s="6">
        <v>1.72</v>
      </c>
      <c r="AG266" s="6">
        <v>1.7</v>
      </c>
      <c r="AH266" s="6">
        <v>1.69</v>
      </c>
      <c r="AI266" s="6">
        <v>1.68</v>
      </c>
      <c r="AJ266" s="6">
        <v>1.68</v>
      </c>
      <c r="AK266" s="6">
        <v>1.67</v>
      </c>
      <c r="AL266" s="6">
        <v>1.66</v>
      </c>
      <c r="AM266" s="6">
        <v>1.65</v>
      </c>
      <c r="AN266" s="6">
        <v>1.64</v>
      </c>
      <c r="AO266" s="6">
        <v>1.64</v>
      </c>
      <c r="AP266" s="6">
        <v>1.63</v>
      </c>
      <c r="AQ266" s="6">
        <v>1.62</v>
      </c>
      <c r="AR266" s="6">
        <v>1.61</v>
      </c>
      <c r="AS266" s="6">
        <v>1.6</v>
      </c>
      <c r="AT266" s="6">
        <v>1.59</v>
      </c>
      <c r="AU266" s="6">
        <v>1.58</v>
      </c>
      <c r="AV266" s="6">
        <v>1.57</v>
      </c>
      <c r="AW266" s="6">
        <v>1.56</v>
      </c>
      <c r="AX266" s="6">
        <v>1.56</v>
      </c>
      <c r="AY266" s="6">
        <v>1.55</v>
      </c>
    </row>
    <row r="267" spans="1:51" x14ac:dyDescent="0.2">
      <c r="A267" s="5">
        <v>45351</v>
      </c>
      <c r="B267" s="6">
        <v>1</v>
      </c>
      <c r="C267" s="6">
        <v>1.03</v>
      </c>
      <c r="D267" s="6">
        <v>1.06</v>
      </c>
      <c r="E267" s="6">
        <v>1.1100000000000001</v>
      </c>
      <c r="F267" s="6">
        <v>1.17</v>
      </c>
      <c r="G267" s="6">
        <v>1.23</v>
      </c>
      <c r="H267" s="6">
        <v>1.3</v>
      </c>
      <c r="I267" s="6">
        <v>1.37</v>
      </c>
      <c r="J267" s="6">
        <v>1.44</v>
      </c>
      <c r="K267" s="6">
        <v>1.51</v>
      </c>
      <c r="L267" s="6">
        <v>1.57</v>
      </c>
      <c r="M267" s="6">
        <v>1.63</v>
      </c>
      <c r="N267" s="6">
        <v>1.67</v>
      </c>
      <c r="O267" s="6">
        <v>1.71</v>
      </c>
      <c r="P267" s="6">
        <v>1.75</v>
      </c>
      <c r="Q267" s="6">
        <v>1.76</v>
      </c>
      <c r="R267" s="6">
        <v>1.78</v>
      </c>
      <c r="S267" s="6">
        <v>1.79</v>
      </c>
      <c r="T267" s="6">
        <v>1.8</v>
      </c>
      <c r="U267" s="6">
        <v>1.81</v>
      </c>
      <c r="V267" s="6">
        <v>1.8</v>
      </c>
      <c r="W267" s="6">
        <v>1.8</v>
      </c>
      <c r="X267" s="6">
        <v>1.79</v>
      </c>
      <c r="Y267" s="6">
        <v>1.79</v>
      </c>
      <c r="Z267" s="6">
        <v>1.79</v>
      </c>
      <c r="AA267" s="6">
        <v>1.78</v>
      </c>
      <c r="AB267" s="6">
        <v>1.76</v>
      </c>
      <c r="AC267" s="6">
        <v>1.76</v>
      </c>
      <c r="AD267" s="6">
        <v>1.75</v>
      </c>
      <c r="AE267" s="6">
        <v>1.74</v>
      </c>
      <c r="AF267" s="6">
        <v>1.73</v>
      </c>
      <c r="AG267" s="6">
        <v>1.72</v>
      </c>
      <c r="AH267" s="6">
        <v>1.7</v>
      </c>
      <c r="AI267" s="6">
        <v>1.7</v>
      </c>
      <c r="AJ267" s="6">
        <v>1.69</v>
      </c>
      <c r="AK267" s="6">
        <v>1.68</v>
      </c>
      <c r="AL267" s="6">
        <v>1.67</v>
      </c>
      <c r="AM267" s="6">
        <v>1.66</v>
      </c>
      <c r="AN267" s="6">
        <v>1.65</v>
      </c>
      <c r="AO267" s="6">
        <v>1.65</v>
      </c>
      <c r="AP267" s="6">
        <v>1.64</v>
      </c>
      <c r="AQ267" s="6">
        <v>1.63</v>
      </c>
      <c r="AR267" s="6">
        <v>1.62</v>
      </c>
      <c r="AS267" s="6">
        <v>1.61</v>
      </c>
      <c r="AT267" s="6">
        <v>1.6</v>
      </c>
      <c r="AU267" s="6">
        <v>1.59</v>
      </c>
      <c r="AV267" s="6">
        <v>1.58</v>
      </c>
      <c r="AW267" s="6">
        <v>1.57</v>
      </c>
      <c r="AX267" s="6">
        <v>1.56</v>
      </c>
      <c r="AY267" s="6">
        <v>1.56</v>
      </c>
    </row>
    <row r="268" spans="1:51" x14ac:dyDescent="0.2">
      <c r="A268" s="5">
        <v>45382</v>
      </c>
      <c r="B268" s="6">
        <v>1.04</v>
      </c>
      <c r="C268" s="6">
        <v>1.06</v>
      </c>
      <c r="D268" s="6">
        <v>1.0900000000000001</v>
      </c>
      <c r="E268" s="6">
        <v>1.1299999999999999</v>
      </c>
      <c r="F268" s="6">
        <v>1.19</v>
      </c>
      <c r="G268" s="6">
        <v>1.26</v>
      </c>
      <c r="H268" s="6">
        <v>1.32</v>
      </c>
      <c r="I268" s="6">
        <v>1.39</v>
      </c>
      <c r="J268" s="6">
        <v>1.46</v>
      </c>
      <c r="K268" s="6">
        <v>1.53</v>
      </c>
      <c r="L268" s="6">
        <v>1.59</v>
      </c>
      <c r="M268" s="6">
        <v>1.64</v>
      </c>
      <c r="N268" s="6">
        <v>1.69</v>
      </c>
      <c r="O268" s="6">
        <v>1.73</v>
      </c>
      <c r="P268" s="6">
        <v>1.76</v>
      </c>
      <c r="Q268" s="6">
        <v>1.78</v>
      </c>
      <c r="R268" s="6">
        <v>1.79</v>
      </c>
      <c r="S268" s="6">
        <v>1.8</v>
      </c>
      <c r="T268" s="6">
        <v>1.81</v>
      </c>
      <c r="U268" s="6">
        <v>1.82</v>
      </c>
      <c r="V268" s="6">
        <v>1.82</v>
      </c>
      <c r="W268" s="6">
        <v>1.81</v>
      </c>
      <c r="X268" s="6">
        <v>1.81</v>
      </c>
      <c r="Y268" s="6">
        <v>1.8</v>
      </c>
      <c r="Z268" s="6">
        <v>1.8</v>
      </c>
      <c r="AA268" s="6">
        <v>1.79</v>
      </c>
      <c r="AB268" s="6">
        <v>1.78</v>
      </c>
      <c r="AC268" s="6">
        <v>1.77</v>
      </c>
      <c r="AD268" s="6">
        <v>1.76</v>
      </c>
      <c r="AE268" s="6">
        <v>1.75</v>
      </c>
      <c r="AF268" s="6">
        <v>1.74</v>
      </c>
      <c r="AG268" s="6">
        <v>1.73</v>
      </c>
      <c r="AH268" s="6">
        <v>1.72</v>
      </c>
      <c r="AI268" s="6">
        <v>1.71</v>
      </c>
      <c r="AJ268" s="6">
        <v>1.7</v>
      </c>
      <c r="AK268" s="6">
        <v>1.69</v>
      </c>
      <c r="AL268" s="6">
        <v>1.68</v>
      </c>
      <c r="AM268" s="6">
        <v>1.67</v>
      </c>
      <c r="AN268" s="6">
        <v>1.66</v>
      </c>
      <c r="AO268" s="6">
        <v>1.66</v>
      </c>
      <c r="AP268" s="6">
        <v>1.65</v>
      </c>
      <c r="AQ268" s="6">
        <v>1.63</v>
      </c>
      <c r="AR268" s="6">
        <v>1.62</v>
      </c>
      <c r="AS268" s="6">
        <v>1.61</v>
      </c>
      <c r="AT268" s="6">
        <v>1.61</v>
      </c>
      <c r="AU268" s="6">
        <v>1.6</v>
      </c>
      <c r="AV268" s="6">
        <v>1.59</v>
      </c>
      <c r="AW268" s="6">
        <v>1.58</v>
      </c>
      <c r="AX268" s="6">
        <v>1.57</v>
      </c>
      <c r="AY268" s="6">
        <v>1.57</v>
      </c>
    </row>
    <row r="269" spans="1:51" x14ac:dyDescent="0.2">
      <c r="A269" s="5">
        <v>45412</v>
      </c>
      <c r="B269" s="6">
        <v>1.07</v>
      </c>
      <c r="C269" s="6">
        <v>1.1000000000000001</v>
      </c>
      <c r="D269" s="6">
        <v>1.1200000000000001</v>
      </c>
      <c r="E269" s="6">
        <v>1.1599999999999999</v>
      </c>
      <c r="F269" s="6">
        <v>1.22</v>
      </c>
      <c r="G269" s="6">
        <v>1.28</v>
      </c>
      <c r="H269" s="6">
        <v>1.35</v>
      </c>
      <c r="I269" s="6">
        <v>1.42</v>
      </c>
      <c r="J269" s="6">
        <v>1.48</v>
      </c>
      <c r="K269" s="6">
        <v>1.55</v>
      </c>
      <c r="L269" s="6">
        <v>1.61</v>
      </c>
      <c r="M269" s="6">
        <v>1.66</v>
      </c>
      <c r="N269" s="6">
        <v>1.71</v>
      </c>
      <c r="O269" s="6">
        <v>1.75</v>
      </c>
      <c r="P269" s="6">
        <v>1.78</v>
      </c>
      <c r="Q269" s="6">
        <v>1.79</v>
      </c>
      <c r="R269" s="6">
        <v>1.81</v>
      </c>
      <c r="S269" s="6">
        <v>1.82</v>
      </c>
      <c r="T269" s="6">
        <v>1.83</v>
      </c>
      <c r="U269" s="6">
        <v>1.84</v>
      </c>
      <c r="V269" s="6">
        <v>1.83</v>
      </c>
      <c r="W269" s="6">
        <v>1.83</v>
      </c>
      <c r="X269" s="6">
        <v>1.82</v>
      </c>
      <c r="Y269" s="6">
        <v>1.82</v>
      </c>
      <c r="Z269" s="6">
        <v>1.81</v>
      </c>
      <c r="AA269" s="6">
        <v>1.8</v>
      </c>
      <c r="AB269" s="6">
        <v>1.79</v>
      </c>
      <c r="AC269" s="6">
        <v>1.78</v>
      </c>
      <c r="AD269" s="6">
        <v>1.77</v>
      </c>
      <c r="AE269" s="6">
        <v>1.76</v>
      </c>
      <c r="AF269" s="6">
        <v>1.75</v>
      </c>
      <c r="AG269" s="6">
        <v>1.74</v>
      </c>
      <c r="AH269" s="6">
        <v>1.73</v>
      </c>
      <c r="AI269" s="6">
        <v>1.72</v>
      </c>
      <c r="AJ269" s="6">
        <v>1.71</v>
      </c>
      <c r="AK269" s="6">
        <v>1.7</v>
      </c>
      <c r="AL269" s="6">
        <v>1.69</v>
      </c>
      <c r="AM269" s="6">
        <v>1.68</v>
      </c>
      <c r="AN269" s="6">
        <v>1.67</v>
      </c>
      <c r="AO269" s="6">
        <v>1.67</v>
      </c>
      <c r="AP269" s="6">
        <v>1.65</v>
      </c>
      <c r="AQ269" s="6">
        <v>1.64</v>
      </c>
      <c r="AR269" s="6">
        <v>1.63</v>
      </c>
      <c r="AS269" s="6">
        <v>1.62</v>
      </c>
      <c r="AT269" s="6">
        <v>1.61</v>
      </c>
      <c r="AU269" s="6">
        <v>1.61</v>
      </c>
      <c r="AV269" s="6">
        <v>1.6</v>
      </c>
      <c r="AW269" s="6">
        <v>1.59</v>
      </c>
      <c r="AX269" s="6">
        <v>1.58</v>
      </c>
      <c r="AY269" s="6">
        <v>1.57</v>
      </c>
    </row>
    <row r="270" spans="1:51" x14ac:dyDescent="0.2">
      <c r="A270" s="5">
        <v>45443</v>
      </c>
      <c r="B270" s="6">
        <v>1.1100000000000001</v>
      </c>
      <c r="C270" s="6">
        <v>1.1299999999999999</v>
      </c>
      <c r="D270" s="6">
        <v>1.1499999999999999</v>
      </c>
      <c r="E270" s="6">
        <v>1.2</v>
      </c>
      <c r="F270" s="6">
        <v>1.25</v>
      </c>
      <c r="G270" s="6">
        <v>1.31</v>
      </c>
      <c r="H270" s="6">
        <v>1.37</v>
      </c>
      <c r="I270" s="6">
        <v>1.44</v>
      </c>
      <c r="J270" s="6">
        <v>1.51</v>
      </c>
      <c r="K270" s="6">
        <v>1.57</v>
      </c>
      <c r="L270" s="6">
        <v>1.63</v>
      </c>
      <c r="M270" s="6">
        <v>1.68</v>
      </c>
      <c r="N270" s="6">
        <v>1.73</v>
      </c>
      <c r="O270" s="6">
        <v>1.77</v>
      </c>
      <c r="P270" s="6">
        <v>1.8</v>
      </c>
      <c r="Q270" s="6">
        <v>1.81</v>
      </c>
      <c r="R270" s="6">
        <v>1.82</v>
      </c>
      <c r="S270" s="6">
        <v>1.84</v>
      </c>
      <c r="T270" s="6">
        <v>1.84</v>
      </c>
      <c r="U270" s="6">
        <v>1.85</v>
      </c>
      <c r="V270" s="6">
        <v>1.85</v>
      </c>
      <c r="W270" s="6">
        <v>1.84</v>
      </c>
      <c r="X270" s="6">
        <v>1.83</v>
      </c>
      <c r="Y270" s="6">
        <v>1.83</v>
      </c>
      <c r="Z270" s="6">
        <v>1.82</v>
      </c>
      <c r="AA270" s="6">
        <v>1.81</v>
      </c>
      <c r="AB270" s="6">
        <v>1.8</v>
      </c>
      <c r="AC270" s="6">
        <v>1.79</v>
      </c>
      <c r="AD270" s="6">
        <v>1.78</v>
      </c>
      <c r="AE270" s="6">
        <v>1.77</v>
      </c>
      <c r="AF270" s="6">
        <v>1.76</v>
      </c>
      <c r="AG270" s="6">
        <v>1.75</v>
      </c>
      <c r="AH270" s="6">
        <v>1.74</v>
      </c>
      <c r="AI270" s="6">
        <v>1.73</v>
      </c>
      <c r="AJ270" s="6">
        <v>1.72</v>
      </c>
      <c r="AK270" s="6">
        <v>1.71</v>
      </c>
      <c r="AL270" s="6">
        <v>1.7</v>
      </c>
      <c r="AM270" s="6">
        <v>1.69</v>
      </c>
      <c r="AN270" s="6">
        <v>1.68</v>
      </c>
      <c r="AO270" s="6">
        <v>1.68</v>
      </c>
      <c r="AP270" s="6">
        <v>1.66</v>
      </c>
      <c r="AQ270" s="6">
        <v>1.65</v>
      </c>
      <c r="AR270" s="6">
        <v>1.64</v>
      </c>
      <c r="AS270" s="6">
        <v>1.63</v>
      </c>
      <c r="AT270" s="6">
        <v>1.62</v>
      </c>
      <c r="AU270" s="6">
        <v>1.61</v>
      </c>
      <c r="AV270" s="6">
        <v>1.61</v>
      </c>
      <c r="AW270" s="6">
        <v>1.6</v>
      </c>
      <c r="AX270" s="6">
        <v>1.59</v>
      </c>
      <c r="AY270" s="6">
        <v>1.58</v>
      </c>
    </row>
    <row r="271" spans="1:51" x14ac:dyDescent="0.2">
      <c r="A271" s="5">
        <v>45473</v>
      </c>
      <c r="B271" s="6">
        <v>1.1499999999999999</v>
      </c>
      <c r="C271" s="6">
        <v>1.17</v>
      </c>
      <c r="D271" s="6">
        <v>1.19</v>
      </c>
      <c r="E271" s="6">
        <v>1.23</v>
      </c>
      <c r="F271" s="6">
        <v>1.28</v>
      </c>
      <c r="G271" s="6">
        <v>1.34</v>
      </c>
      <c r="H271" s="6">
        <v>1.4</v>
      </c>
      <c r="I271" s="6">
        <v>1.47</v>
      </c>
      <c r="J271" s="6">
        <v>1.53</v>
      </c>
      <c r="K271" s="6">
        <v>1.6</v>
      </c>
      <c r="L271" s="6">
        <v>1.66</v>
      </c>
      <c r="M271" s="6">
        <v>1.71</v>
      </c>
      <c r="N271" s="6">
        <v>1.75</v>
      </c>
      <c r="O271" s="6">
        <v>1.79</v>
      </c>
      <c r="P271" s="6">
        <v>1.82</v>
      </c>
      <c r="Q271" s="6">
        <v>1.83</v>
      </c>
      <c r="R271" s="6">
        <v>1.85</v>
      </c>
      <c r="S271" s="6">
        <v>1.86</v>
      </c>
      <c r="T271" s="6">
        <v>1.87</v>
      </c>
      <c r="U271" s="6">
        <v>1.87</v>
      </c>
      <c r="V271" s="6">
        <v>1.87</v>
      </c>
      <c r="W271" s="6">
        <v>1.86</v>
      </c>
      <c r="X271" s="6">
        <v>1.85</v>
      </c>
      <c r="Y271" s="6">
        <v>1.85</v>
      </c>
      <c r="Z271" s="6">
        <v>1.84</v>
      </c>
      <c r="AA271" s="6">
        <v>1.83</v>
      </c>
      <c r="AB271" s="6">
        <v>1.82</v>
      </c>
      <c r="AC271" s="6">
        <v>1.81</v>
      </c>
      <c r="AD271" s="6">
        <v>1.8</v>
      </c>
      <c r="AE271" s="6">
        <v>1.79</v>
      </c>
      <c r="AF271" s="6">
        <v>1.78</v>
      </c>
      <c r="AG271" s="6">
        <v>1.76</v>
      </c>
      <c r="AH271" s="6">
        <v>1.75</v>
      </c>
      <c r="AI271" s="6">
        <v>1.74</v>
      </c>
      <c r="AJ271" s="6">
        <v>1.73</v>
      </c>
      <c r="AK271" s="6">
        <v>1.72</v>
      </c>
      <c r="AL271" s="6">
        <v>1.71</v>
      </c>
      <c r="AM271" s="6">
        <v>1.71</v>
      </c>
      <c r="AN271" s="6">
        <v>1.7</v>
      </c>
      <c r="AO271" s="6">
        <v>1.69</v>
      </c>
      <c r="AP271" s="6">
        <v>1.68</v>
      </c>
      <c r="AQ271" s="6">
        <v>1.67</v>
      </c>
      <c r="AR271" s="6">
        <v>1.66</v>
      </c>
      <c r="AS271" s="6">
        <v>1.65</v>
      </c>
      <c r="AT271" s="6">
        <v>1.64</v>
      </c>
      <c r="AU271" s="6">
        <v>1.63</v>
      </c>
      <c r="AV271" s="6">
        <v>1.62</v>
      </c>
      <c r="AW271" s="6">
        <v>1.61</v>
      </c>
      <c r="AX271" s="6">
        <v>1.6</v>
      </c>
      <c r="AY271" s="6">
        <v>1.59</v>
      </c>
    </row>
    <row r="272" spans="1:51" x14ac:dyDescent="0.2">
      <c r="A272" s="5">
        <v>45504</v>
      </c>
      <c r="B272" s="6">
        <v>1.19</v>
      </c>
      <c r="C272" s="6">
        <v>1.2</v>
      </c>
      <c r="D272" s="6">
        <v>1.22</v>
      </c>
      <c r="E272" s="6">
        <v>1.26</v>
      </c>
      <c r="F272" s="6">
        <v>1.31</v>
      </c>
      <c r="G272" s="6">
        <v>1.37</v>
      </c>
      <c r="H272" s="6">
        <v>1.43</v>
      </c>
      <c r="I272" s="6">
        <v>1.5</v>
      </c>
      <c r="J272" s="6">
        <v>1.56</v>
      </c>
      <c r="K272" s="6">
        <v>1.62</v>
      </c>
      <c r="L272" s="6">
        <v>1.68</v>
      </c>
      <c r="M272" s="6">
        <v>1.73</v>
      </c>
      <c r="N272" s="6">
        <v>1.77</v>
      </c>
      <c r="O272" s="6">
        <v>1.81</v>
      </c>
      <c r="P272" s="6">
        <v>1.84</v>
      </c>
      <c r="Q272" s="6">
        <v>1.86</v>
      </c>
      <c r="R272" s="6">
        <v>1.87</v>
      </c>
      <c r="S272" s="6">
        <v>1.88</v>
      </c>
      <c r="T272" s="6">
        <v>1.89</v>
      </c>
      <c r="U272" s="6">
        <v>1.89</v>
      </c>
      <c r="V272" s="6">
        <v>1.89</v>
      </c>
      <c r="W272" s="6">
        <v>1.88</v>
      </c>
      <c r="X272" s="6">
        <v>1.87</v>
      </c>
      <c r="Y272" s="6">
        <v>1.87</v>
      </c>
      <c r="Z272" s="6">
        <v>1.86</v>
      </c>
      <c r="AA272" s="6">
        <v>1.85</v>
      </c>
      <c r="AB272" s="6">
        <v>1.84</v>
      </c>
      <c r="AC272" s="6">
        <v>1.83</v>
      </c>
      <c r="AD272" s="6">
        <v>1.82</v>
      </c>
      <c r="AE272" s="6">
        <v>1.81</v>
      </c>
      <c r="AF272" s="6">
        <v>1.79</v>
      </c>
      <c r="AG272" s="6">
        <v>1.78</v>
      </c>
      <c r="AH272" s="6">
        <v>1.77</v>
      </c>
      <c r="AI272" s="6">
        <v>1.76</v>
      </c>
      <c r="AJ272" s="6">
        <v>1.75</v>
      </c>
      <c r="AK272" s="6">
        <v>1.74</v>
      </c>
      <c r="AL272" s="6">
        <v>1.73</v>
      </c>
      <c r="AM272" s="6">
        <v>1.72</v>
      </c>
      <c r="AN272" s="6">
        <v>1.71</v>
      </c>
      <c r="AO272" s="6">
        <v>1.71</v>
      </c>
      <c r="AP272" s="6">
        <v>1.69</v>
      </c>
      <c r="AQ272" s="6">
        <v>1.68</v>
      </c>
      <c r="AR272" s="6">
        <v>1.67</v>
      </c>
      <c r="AS272" s="6">
        <v>1.66</v>
      </c>
      <c r="AT272" s="6">
        <v>1.65</v>
      </c>
      <c r="AU272" s="6">
        <v>1.64</v>
      </c>
      <c r="AV272" s="6">
        <v>1.63</v>
      </c>
      <c r="AW272" s="6">
        <v>1.63</v>
      </c>
      <c r="AX272" s="6">
        <v>1.62</v>
      </c>
      <c r="AY272" s="6">
        <v>1.61</v>
      </c>
    </row>
    <row r="273" spans="1:51" x14ac:dyDescent="0.2">
      <c r="A273" s="5">
        <v>45535</v>
      </c>
      <c r="B273" s="6">
        <v>1.23</v>
      </c>
      <c r="C273" s="6">
        <v>1.23</v>
      </c>
      <c r="D273" s="6">
        <v>1.25</v>
      </c>
      <c r="E273" s="6">
        <v>1.29</v>
      </c>
      <c r="F273" s="6">
        <v>1.34</v>
      </c>
      <c r="G273" s="6">
        <v>1.4</v>
      </c>
      <c r="H273" s="6">
        <v>1.46</v>
      </c>
      <c r="I273" s="6">
        <v>1.52</v>
      </c>
      <c r="J273" s="6">
        <v>1.59</v>
      </c>
      <c r="K273" s="6">
        <v>1.65</v>
      </c>
      <c r="L273" s="6">
        <v>1.71</v>
      </c>
      <c r="M273" s="6">
        <v>1.76</v>
      </c>
      <c r="N273" s="6">
        <v>1.8</v>
      </c>
      <c r="O273" s="6">
        <v>1.84</v>
      </c>
      <c r="P273" s="6">
        <v>1.87</v>
      </c>
      <c r="Q273" s="6">
        <v>1.88</v>
      </c>
      <c r="R273" s="6">
        <v>1.89</v>
      </c>
      <c r="S273" s="6">
        <v>1.9</v>
      </c>
      <c r="T273" s="6">
        <v>1.91</v>
      </c>
      <c r="U273" s="6">
        <v>1.92</v>
      </c>
      <c r="V273" s="6">
        <v>1.91</v>
      </c>
      <c r="W273" s="6">
        <v>1.9</v>
      </c>
      <c r="X273" s="6">
        <v>1.89</v>
      </c>
      <c r="Y273" s="6">
        <v>1.89</v>
      </c>
      <c r="Z273" s="6">
        <v>1.88</v>
      </c>
      <c r="AA273" s="6">
        <v>1.87</v>
      </c>
      <c r="AB273" s="6">
        <v>1.86</v>
      </c>
      <c r="AC273" s="6">
        <v>1.85</v>
      </c>
      <c r="AD273" s="6">
        <v>1.84</v>
      </c>
      <c r="AE273" s="6">
        <v>1.83</v>
      </c>
      <c r="AF273" s="6">
        <v>1.81</v>
      </c>
      <c r="AG273" s="6">
        <v>1.8</v>
      </c>
      <c r="AH273" s="6">
        <v>1.79</v>
      </c>
      <c r="AI273" s="6">
        <v>1.78</v>
      </c>
      <c r="AJ273" s="6">
        <v>1.77</v>
      </c>
      <c r="AK273" s="6">
        <v>1.76</v>
      </c>
      <c r="AL273" s="6">
        <v>1.75</v>
      </c>
      <c r="AM273" s="6">
        <v>1.74</v>
      </c>
      <c r="AN273" s="6">
        <v>1.73</v>
      </c>
      <c r="AO273" s="6">
        <v>1.72</v>
      </c>
      <c r="AP273" s="6">
        <v>1.71</v>
      </c>
      <c r="AQ273" s="6">
        <v>1.7</v>
      </c>
      <c r="AR273" s="6">
        <v>1.69</v>
      </c>
      <c r="AS273" s="6">
        <v>1.68</v>
      </c>
      <c r="AT273" s="6">
        <v>1.67</v>
      </c>
      <c r="AU273" s="6">
        <v>1.66</v>
      </c>
      <c r="AV273" s="6">
        <v>1.65</v>
      </c>
      <c r="AW273" s="6">
        <v>1.64</v>
      </c>
      <c r="AX273" s="6">
        <v>1.63</v>
      </c>
      <c r="AY273" s="6">
        <v>1.62</v>
      </c>
    </row>
    <row r="274" spans="1:51" x14ac:dyDescent="0.2">
      <c r="A274" s="5">
        <v>45565</v>
      </c>
      <c r="B274" s="6">
        <v>1.26</v>
      </c>
      <c r="C274" s="6">
        <v>1.26</v>
      </c>
      <c r="D274" s="6">
        <v>1.28</v>
      </c>
      <c r="E274" s="6">
        <v>1.32</v>
      </c>
      <c r="F274" s="6">
        <v>1.37</v>
      </c>
      <c r="G274" s="6">
        <v>1.43</v>
      </c>
      <c r="H274" s="6">
        <v>1.49</v>
      </c>
      <c r="I274" s="6">
        <v>1.55</v>
      </c>
      <c r="J274" s="6">
        <v>1.61</v>
      </c>
      <c r="K274" s="6">
        <v>1.68</v>
      </c>
      <c r="L274" s="6">
        <v>1.73</v>
      </c>
      <c r="M274" s="6">
        <v>1.78</v>
      </c>
      <c r="N274" s="6">
        <v>1.82</v>
      </c>
      <c r="O274" s="6">
        <v>1.86</v>
      </c>
      <c r="P274" s="6">
        <v>1.89</v>
      </c>
      <c r="Q274" s="6">
        <v>1.9</v>
      </c>
      <c r="R274" s="6">
        <v>1.91</v>
      </c>
      <c r="S274" s="6">
        <v>1.92</v>
      </c>
      <c r="T274" s="6">
        <v>1.93</v>
      </c>
      <c r="U274" s="6">
        <v>1.94</v>
      </c>
      <c r="V274" s="6">
        <v>1.93</v>
      </c>
      <c r="W274" s="6">
        <v>1.92</v>
      </c>
      <c r="X274" s="6">
        <v>1.91</v>
      </c>
      <c r="Y274" s="6">
        <v>1.91</v>
      </c>
      <c r="Z274" s="6">
        <v>1.9</v>
      </c>
      <c r="AA274" s="6">
        <v>1.89</v>
      </c>
      <c r="AB274" s="6">
        <v>1.88</v>
      </c>
      <c r="AC274" s="6">
        <v>1.86</v>
      </c>
      <c r="AD274" s="6">
        <v>1.85</v>
      </c>
      <c r="AE274" s="6">
        <v>1.84</v>
      </c>
      <c r="AF274" s="6">
        <v>1.83</v>
      </c>
      <c r="AG274" s="6">
        <v>1.82</v>
      </c>
      <c r="AH274" s="6">
        <v>1.81</v>
      </c>
      <c r="AI274" s="6">
        <v>1.79</v>
      </c>
      <c r="AJ274" s="6">
        <v>1.78</v>
      </c>
      <c r="AK274" s="6">
        <v>1.77</v>
      </c>
      <c r="AL274" s="6">
        <v>1.76</v>
      </c>
      <c r="AM274" s="6">
        <v>1.76</v>
      </c>
      <c r="AN274" s="6">
        <v>1.75</v>
      </c>
      <c r="AO274" s="6">
        <v>1.74</v>
      </c>
      <c r="AP274" s="6">
        <v>1.73</v>
      </c>
      <c r="AQ274" s="6">
        <v>1.72</v>
      </c>
      <c r="AR274" s="6">
        <v>1.7</v>
      </c>
      <c r="AS274" s="6">
        <v>1.69</v>
      </c>
      <c r="AT274" s="6">
        <v>1.68</v>
      </c>
      <c r="AU274" s="6">
        <v>1.67</v>
      </c>
      <c r="AV274" s="6">
        <v>1.67</v>
      </c>
      <c r="AW274" s="6">
        <v>1.66</v>
      </c>
      <c r="AX274" s="6">
        <v>1.65</v>
      </c>
      <c r="AY274" s="6">
        <v>1.64</v>
      </c>
    </row>
    <row r="275" spans="1:51" x14ac:dyDescent="0.2">
      <c r="A275" s="5">
        <v>45596</v>
      </c>
      <c r="B275" s="6">
        <v>1.29</v>
      </c>
      <c r="C275" s="6">
        <v>1.29</v>
      </c>
      <c r="D275" s="6">
        <v>1.31</v>
      </c>
      <c r="E275" s="6">
        <v>1.34</v>
      </c>
      <c r="F275" s="6">
        <v>1.39</v>
      </c>
      <c r="G275" s="6">
        <v>1.45</v>
      </c>
      <c r="H275" s="6">
        <v>1.51</v>
      </c>
      <c r="I275" s="6">
        <v>1.57</v>
      </c>
      <c r="J275" s="6">
        <v>1.64</v>
      </c>
      <c r="K275" s="6">
        <v>1.7</v>
      </c>
      <c r="L275" s="6">
        <v>1.75</v>
      </c>
      <c r="M275" s="6">
        <v>1.8</v>
      </c>
      <c r="N275" s="6">
        <v>1.84</v>
      </c>
      <c r="O275" s="6">
        <v>1.88</v>
      </c>
      <c r="P275" s="6">
        <v>1.91</v>
      </c>
      <c r="Q275" s="6">
        <v>1.92</v>
      </c>
      <c r="R275" s="6">
        <v>1.93</v>
      </c>
      <c r="S275" s="6">
        <v>1.94</v>
      </c>
      <c r="T275" s="6">
        <v>1.95</v>
      </c>
      <c r="U275" s="6">
        <v>1.95</v>
      </c>
      <c r="V275" s="6">
        <v>1.94</v>
      </c>
      <c r="W275" s="6">
        <v>1.94</v>
      </c>
      <c r="X275" s="6">
        <v>1.93</v>
      </c>
      <c r="Y275" s="6">
        <v>1.92</v>
      </c>
      <c r="Z275" s="6">
        <v>1.92</v>
      </c>
      <c r="AA275" s="6">
        <v>1.9</v>
      </c>
      <c r="AB275" s="6">
        <v>1.89</v>
      </c>
      <c r="AC275" s="6">
        <v>1.88</v>
      </c>
      <c r="AD275" s="6">
        <v>1.87</v>
      </c>
      <c r="AE275" s="6">
        <v>1.86</v>
      </c>
      <c r="AF275" s="6">
        <v>1.84</v>
      </c>
      <c r="AG275" s="6">
        <v>1.83</v>
      </c>
      <c r="AH275" s="6">
        <v>1.82</v>
      </c>
      <c r="AI275" s="6">
        <v>1.81</v>
      </c>
      <c r="AJ275" s="6">
        <v>1.8</v>
      </c>
      <c r="AK275" s="6">
        <v>1.79</v>
      </c>
      <c r="AL275" s="6">
        <v>1.78</v>
      </c>
      <c r="AM275" s="6">
        <v>1.77</v>
      </c>
      <c r="AN275" s="6">
        <v>1.76</v>
      </c>
      <c r="AO275" s="6">
        <v>1.75</v>
      </c>
      <c r="AP275" s="6">
        <v>1.74</v>
      </c>
      <c r="AQ275" s="6">
        <v>1.73</v>
      </c>
      <c r="AR275" s="6">
        <v>1.72</v>
      </c>
      <c r="AS275" s="6">
        <v>1.71</v>
      </c>
      <c r="AT275" s="6">
        <v>1.7</v>
      </c>
      <c r="AU275" s="6">
        <v>1.69</v>
      </c>
      <c r="AV275" s="6">
        <v>1.68</v>
      </c>
      <c r="AW275" s="6">
        <v>1.67</v>
      </c>
      <c r="AX275" s="6">
        <v>1.66</v>
      </c>
      <c r="AY275" s="6">
        <v>1.65</v>
      </c>
    </row>
    <row r="276" spans="1:51" x14ac:dyDescent="0.2">
      <c r="A276" s="5">
        <v>45626</v>
      </c>
      <c r="B276" s="6">
        <v>1.32</v>
      </c>
      <c r="C276" s="6">
        <v>1.32</v>
      </c>
      <c r="D276" s="6">
        <v>1.33</v>
      </c>
      <c r="E276" s="6">
        <v>1.37</v>
      </c>
      <c r="F276" s="6">
        <v>1.42</v>
      </c>
      <c r="G276" s="6">
        <v>1.47</v>
      </c>
      <c r="H276" s="6">
        <v>1.53</v>
      </c>
      <c r="I276" s="6">
        <v>1.59</v>
      </c>
      <c r="J276" s="6">
        <v>1.65</v>
      </c>
      <c r="K276" s="6">
        <v>1.71</v>
      </c>
      <c r="L276" s="6">
        <v>1.77</v>
      </c>
      <c r="M276" s="6">
        <v>1.82</v>
      </c>
      <c r="N276" s="6">
        <v>1.86</v>
      </c>
      <c r="O276" s="6">
        <v>1.89</v>
      </c>
      <c r="P276" s="6">
        <v>1.92</v>
      </c>
      <c r="Q276" s="6">
        <v>1.93</v>
      </c>
      <c r="R276" s="6">
        <v>1.94</v>
      </c>
      <c r="S276" s="6">
        <v>1.95</v>
      </c>
      <c r="T276" s="6">
        <v>1.96</v>
      </c>
      <c r="U276" s="6">
        <v>1.97</v>
      </c>
      <c r="V276" s="6">
        <v>1.96</v>
      </c>
      <c r="W276" s="6">
        <v>1.95</v>
      </c>
      <c r="X276" s="6">
        <v>1.94</v>
      </c>
      <c r="Y276" s="6">
        <v>1.93</v>
      </c>
      <c r="Z276" s="6">
        <v>1.93</v>
      </c>
      <c r="AA276" s="6">
        <v>1.91</v>
      </c>
      <c r="AB276" s="6">
        <v>1.9</v>
      </c>
      <c r="AC276" s="6">
        <v>1.89</v>
      </c>
      <c r="AD276" s="6">
        <v>1.88</v>
      </c>
      <c r="AE276" s="6">
        <v>1.87</v>
      </c>
      <c r="AF276" s="6">
        <v>1.85</v>
      </c>
      <c r="AG276" s="6">
        <v>1.84</v>
      </c>
      <c r="AH276" s="6">
        <v>1.83</v>
      </c>
      <c r="AI276" s="6">
        <v>1.82</v>
      </c>
      <c r="AJ276" s="6">
        <v>1.8</v>
      </c>
      <c r="AK276" s="6">
        <v>1.79</v>
      </c>
      <c r="AL276" s="6">
        <v>1.78</v>
      </c>
      <c r="AM276" s="6">
        <v>1.78</v>
      </c>
      <c r="AN276" s="6">
        <v>1.77</v>
      </c>
      <c r="AO276" s="6">
        <v>1.76</v>
      </c>
      <c r="AP276" s="6">
        <v>1.75</v>
      </c>
      <c r="AQ276" s="6">
        <v>1.73</v>
      </c>
      <c r="AR276" s="6">
        <v>1.72</v>
      </c>
      <c r="AS276" s="6">
        <v>1.71</v>
      </c>
      <c r="AT276" s="6">
        <v>1.7</v>
      </c>
      <c r="AU276" s="6">
        <v>1.69</v>
      </c>
      <c r="AV276" s="6">
        <v>1.68</v>
      </c>
      <c r="AW276" s="6">
        <v>1.67</v>
      </c>
      <c r="AX276" s="6">
        <v>1.66</v>
      </c>
      <c r="AY276" s="6">
        <v>1.66</v>
      </c>
    </row>
    <row r="277" spans="1:51" x14ac:dyDescent="0.2">
      <c r="A277" s="5">
        <v>45657</v>
      </c>
      <c r="B277" s="6">
        <v>1.35</v>
      </c>
      <c r="C277" s="6">
        <v>1.34</v>
      </c>
      <c r="D277" s="6">
        <v>1.36</v>
      </c>
      <c r="E277" s="6">
        <v>1.39</v>
      </c>
      <c r="F277" s="6">
        <v>1.44</v>
      </c>
      <c r="G277" s="6">
        <v>1.5</v>
      </c>
      <c r="H277" s="6">
        <v>1.55</v>
      </c>
      <c r="I277" s="6">
        <v>1.62</v>
      </c>
      <c r="J277" s="6">
        <v>1.67</v>
      </c>
      <c r="K277" s="6">
        <v>1.73</v>
      </c>
      <c r="L277" s="6">
        <v>1.79</v>
      </c>
      <c r="M277" s="6">
        <v>1.84</v>
      </c>
      <c r="N277" s="6">
        <v>1.88</v>
      </c>
      <c r="O277" s="6">
        <v>1.91</v>
      </c>
      <c r="P277" s="6">
        <v>1.94</v>
      </c>
      <c r="Q277" s="6">
        <v>1.95</v>
      </c>
      <c r="R277" s="6">
        <v>1.96</v>
      </c>
      <c r="S277" s="6">
        <v>1.97</v>
      </c>
      <c r="T277" s="6">
        <v>1.97</v>
      </c>
      <c r="U277" s="6">
        <v>1.98</v>
      </c>
      <c r="V277" s="6">
        <v>1.97</v>
      </c>
      <c r="W277" s="6">
        <v>1.96</v>
      </c>
      <c r="X277" s="6">
        <v>1.95</v>
      </c>
      <c r="Y277" s="6">
        <v>1.95</v>
      </c>
      <c r="Z277" s="6">
        <v>1.94</v>
      </c>
      <c r="AA277" s="6">
        <v>1.92</v>
      </c>
      <c r="AB277" s="6">
        <v>1.91</v>
      </c>
      <c r="AC277" s="6">
        <v>1.9</v>
      </c>
      <c r="AD277" s="6">
        <v>1.89</v>
      </c>
      <c r="AE277" s="6">
        <v>1.88</v>
      </c>
      <c r="AF277" s="6">
        <v>1.86</v>
      </c>
      <c r="AG277" s="6">
        <v>1.85</v>
      </c>
      <c r="AH277" s="6">
        <v>1.84</v>
      </c>
      <c r="AI277" s="6">
        <v>1.83</v>
      </c>
      <c r="AJ277" s="6">
        <v>1.81</v>
      </c>
      <c r="AK277" s="6">
        <v>1.8</v>
      </c>
      <c r="AL277" s="6">
        <v>1.79</v>
      </c>
      <c r="AM277" s="6">
        <v>1.79</v>
      </c>
      <c r="AN277" s="6">
        <v>1.78</v>
      </c>
      <c r="AO277" s="6">
        <v>1.77</v>
      </c>
      <c r="AP277" s="6">
        <v>1.76</v>
      </c>
      <c r="AQ277" s="6">
        <v>1.74</v>
      </c>
      <c r="AR277" s="6">
        <v>1.73</v>
      </c>
      <c r="AS277" s="6">
        <v>1.72</v>
      </c>
      <c r="AT277" s="6">
        <v>1.71</v>
      </c>
      <c r="AU277" s="6">
        <v>1.7</v>
      </c>
      <c r="AV277" s="6">
        <v>1.69</v>
      </c>
      <c r="AW277" s="6">
        <v>1.68</v>
      </c>
      <c r="AX277" s="6">
        <v>1.67</v>
      </c>
      <c r="AY277" s="6">
        <v>1.66</v>
      </c>
    </row>
    <row r="278" spans="1:51" x14ac:dyDescent="0.2">
      <c r="A278" s="5">
        <v>45688</v>
      </c>
      <c r="B278" s="6">
        <v>1.38</v>
      </c>
      <c r="C278" s="6">
        <v>1.37</v>
      </c>
      <c r="D278" s="6">
        <v>1.38</v>
      </c>
      <c r="E278" s="6">
        <v>1.42</v>
      </c>
      <c r="F278" s="6">
        <v>1.47</v>
      </c>
      <c r="G278" s="6">
        <v>1.52</v>
      </c>
      <c r="H278" s="6">
        <v>1.57</v>
      </c>
      <c r="I278" s="6">
        <v>1.63</v>
      </c>
      <c r="J278" s="6">
        <v>1.69</v>
      </c>
      <c r="K278" s="6">
        <v>1.75</v>
      </c>
      <c r="L278" s="6">
        <v>1.81</v>
      </c>
      <c r="M278" s="6">
        <v>1.85</v>
      </c>
      <c r="N278" s="6">
        <v>1.89</v>
      </c>
      <c r="O278" s="6">
        <v>1.92</v>
      </c>
      <c r="P278" s="6">
        <v>1.95</v>
      </c>
      <c r="Q278" s="6">
        <v>1.96</v>
      </c>
      <c r="R278" s="6">
        <v>1.97</v>
      </c>
      <c r="S278" s="6">
        <v>1.98</v>
      </c>
      <c r="T278" s="6">
        <v>1.99</v>
      </c>
      <c r="U278" s="6">
        <v>1.99</v>
      </c>
      <c r="V278" s="6">
        <v>1.98</v>
      </c>
      <c r="W278" s="6">
        <v>1.97</v>
      </c>
      <c r="X278" s="6">
        <v>1.96</v>
      </c>
      <c r="Y278" s="6">
        <v>1.96</v>
      </c>
      <c r="Z278" s="6">
        <v>1.95</v>
      </c>
      <c r="AA278" s="6">
        <v>1.93</v>
      </c>
      <c r="AB278" s="6">
        <v>1.92</v>
      </c>
      <c r="AC278" s="6">
        <v>1.91</v>
      </c>
      <c r="AD278" s="6">
        <v>1.9</v>
      </c>
      <c r="AE278" s="6">
        <v>1.88</v>
      </c>
      <c r="AF278" s="6">
        <v>1.87</v>
      </c>
      <c r="AG278" s="6">
        <v>1.86</v>
      </c>
      <c r="AH278" s="6">
        <v>1.84</v>
      </c>
      <c r="AI278" s="6">
        <v>1.83</v>
      </c>
      <c r="AJ278" s="6">
        <v>1.82</v>
      </c>
      <c r="AK278" s="6">
        <v>1.81</v>
      </c>
      <c r="AL278" s="6">
        <v>1.8</v>
      </c>
      <c r="AM278" s="6">
        <v>1.79</v>
      </c>
      <c r="AN278" s="6">
        <v>1.78</v>
      </c>
      <c r="AO278" s="6">
        <v>1.77</v>
      </c>
      <c r="AP278" s="6">
        <v>1.76</v>
      </c>
      <c r="AQ278" s="6">
        <v>1.75</v>
      </c>
      <c r="AR278" s="6">
        <v>1.74</v>
      </c>
      <c r="AS278" s="6">
        <v>1.73</v>
      </c>
      <c r="AT278" s="6">
        <v>1.72</v>
      </c>
      <c r="AU278" s="6">
        <v>1.71</v>
      </c>
      <c r="AV278" s="6">
        <v>1.7</v>
      </c>
      <c r="AW278" s="6">
        <v>1.69</v>
      </c>
      <c r="AX278" s="6">
        <v>1.68</v>
      </c>
      <c r="AY278" s="6">
        <v>1.67</v>
      </c>
    </row>
    <row r="279" spans="1:51" x14ac:dyDescent="0.2">
      <c r="A279" s="5">
        <v>45716</v>
      </c>
      <c r="B279" s="6">
        <v>1.4</v>
      </c>
      <c r="C279" s="6">
        <v>1.4</v>
      </c>
      <c r="D279" s="6">
        <v>1.41</v>
      </c>
      <c r="E279" s="6">
        <v>1.44</v>
      </c>
      <c r="F279" s="6">
        <v>1.49</v>
      </c>
      <c r="G279" s="6">
        <v>1.54</v>
      </c>
      <c r="H279" s="6">
        <v>1.6</v>
      </c>
      <c r="I279" s="6">
        <v>1.66</v>
      </c>
      <c r="J279" s="6">
        <v>1.71</v>
      </c>
      <c r="K279" s="6">
        <v>1.77</v>
      </c>
      <c r="L279" s="6">
        <v>1.82</v>
      </c>
      <c r="M279" s="6">
        <v>1.87</v>
      </c>
      <c r="N279" s="6">
        <v>1.91</v>
      </c>
      <c r="O279" s="6">
        <v>1.94</v>
      </c>
      <c r="P279" s="6">
        <v>1.97</v>
      </c>
      <c r="Q279" s="6">
        <v>1.98</v>
      </c>
      <c r="R279" s="6">
        <v>1.99</v>
      </c>
      <c r="S279" s="6">
        <v>1.99</v>
      </c>
      <c r="T279" s="6">
        <v>2</v>
      </c>
      <c r="U279" s="6">
        <v>2.0099999999999998</v>
      </c>
      <c r="V279" s="6">
        <v>1.99</v>
      </c>
      <c r="W279" s="6">
        <v>1.99</v>
      </c>
      <c r="X279" s="6">
        <v>1.98</v>
      </c>
      <c r="Y279" s="6">
        <v>1.97</v>
      </c>
      <c r="Z279" s="6">
        <v>1.96</v>
      </c>
      <c r="AA279" s="6">
        <v>1.95</v>
      </c>
      <c r="AB279" s="6">
        <v>1.93</v>
      </c>
      <c r="AC279" s="6">
        <v>1.92</v>
      </c>
      <c r="AD279" s="6">
        <v>1.91</v>
      </c>
      <c r="AE279" s="6">
        <v>1.9</v>
      </c>
      <c r="AF279" s="6">
        <v>1.88</v>
      </c>
      <c r="AG279" s="6">
        <v>1.87</v>
      </c>
      <c r="AH279" s="6">
        <v>1.86</v>
      </c>
      <c r="AI279" s="6">
        <v>1.84</v>
      </c>
      <c r="AJ279" s="6">
        <v>1.83</v>
      </c>
      <c r="AK279" s="6">
        <v>1.82</v>
      </c>
      <c r="AL279" s="6">
        <v>1.81</v>
      </c>
      <c r="AM279" s="6">
        <v>1.8</v>
      </c>
      <c r="AN279" s="6">
        <v>1.79</v>
      </c>
      <c r="AO279" s="6">
        <v>1.78</v>
      </c>
      <c r="AP279" s="6">
        <v>1.77</v>
      </c>
      <c r="AQ279" s="6">
        <v>1.76</v>
      </c>
      <c r="AR279" s="6">
        <v>1.75</v>
      </c>
      <c r="AS279" s="6">
        <v>1.74</v>
      </c>
      <c r="AT279" s="6">
        <v>1.73</v>
      </c>
      <c r="AU279" s="6">
        <v>1.72</v>
      </c>
      <c r="AV279" s="6">
        <v>1.71</v>
      </c>
      <c r="AW279" s="6">
        <v>1.7</v>
      </c>
      <c r="AX279" s="6">
        <v>1.69</v>
      </c>
      <c r="AY279" s="6">
        <v>1.68</v>
      </c>
    </row>
    <row r="280" spans="1:51" x14ac:dyDescent="0.2">
      <c r="A280" s="5">
        <v>45747</v>
      </c>
      <c r="B280" s="6">
        <v>1.43</v>
      </c>
      <c r="C280" s="6">
        <v>1.42</v>
      </c>
      <c r="D280" s="6">
        <v>1.43</v>
      </c>
      <c r="E280" s="6">
        <v>1.47</v>
      </c>
      <c r="F280" s="6">
        <v>1.52</v>
      </c>
      <c r="G280" s="6">
        <v>1.57</v>
      </c>
      <c r="H280" s="6">
        <v>1.62</v>
      </c>
      <c r="I280" s="6">
        <v>1.68</v>
      </c>
      <c r="J280" s="6">
        <v>1.74</v>
      </c>
      <c r="K280" s="6">
        <v>1.79</v>
      </c>
      <c r="L280" s="6">
        <v>1.85</v>
      </c>
      <c r="M280" s="6">
        <v>1.89</v>
      </c>
      <c r="N280" s="6">
        <v>1.93</v>
      </c>
      <c r="O280" s="6">
        <v>1.96</v>
      </c>
      <c r="P280" s="6">
        <v>1.99</v>
      </c>
      <c r="Q280" s="6">
        <v>2</v>
      </c>
      <c r="R280" s="6">
        <v>2.0099999999999998</v>
      </c>
      <c r="S280" s="6">
        <v>2.0099999999999998</v>
      </c>
      <c r="T280" s="6">
        <v>2.02</v>
      </c>
      <c r="U280" s="6">
        <v>2.02</v>
      </c>
      <c r="V280" s="6">
        <v>2.0099999999999998</v>
      </c>
      <c r="W280" s="6">
        <v>2</v>
      </c>
      <c r="X280" s="6">
        <v>1.99</v>
      </c>
      <c r="Y280" s="6">
        <v>1.98</v>
      </c>
      <c r="Z280" s="6">
        <v>1.98</v>
      </c>
      <c r="AA280" s="6">
        <v>1.96</v>
      </c>
      <c r="AB280" s="6">
        <v>1.95</v>
      </c>
      <c r="AC280" s="6">
        <v>1.93</v>
      </c>
      <c r="AD280" s="6">
        <v>1.92</v>
      </c>
      <c r="AE280" s="6">
        <v>1.91</v>
      </c>
      <c r="AF280" s="6">
        <v>1.9</v>
      </c>
      <c r="AG280" s="6">
        <v>1.88</v>
      </c>
      <c r="AH280" s="6">
        <v>1.87</v>
      </c>
      <c r="AI280" s="6">
        <v>1.86</v>
      </c>
      <c r="AJ280" s="6">
        <v>1.85</v>
      </c>
      <c r="AK280" s="6">
        <v>1.84</v>
      </c>
      <c r="AL280" s="6">
        <v>1.83</v>
      </c>
      <c r="AM280" s="6">
        <v>1.82</v>
      </c>
      <c r="AN280" s="6">
        <v>1.81</v>
      </c>
      <c r="AO280" s="6">
        <v>1.8</v>
      </c>
      <c r="AP280" s="6">
        <v>1.78</v>
      </c>
      <c r="AQ280" s="6">
        <v>1.77</v>
      </c>
      <c r="AR280" s="6">
        <v>1.76</v>
      </c>
      <c r="AS280" s="6">
        <v>1.75</v>
      </c>
      <c r="AT280" s="6">
        <v>1.74</v>
      </c>
      <c r="AU280" s="6">
        <v>1.73</v>
      </c>
      <c r="AV280" s="6">
        <v>1.72</v>
      </c>
      <c r="AW280" s="6">
        <v>1.71</v>
      </c>
      <c r="AX280" s="6">
        <v>1.7</v>
      </c>
      <c r="AY280" s="6">
        <v>1.69</v>
      </c>
    </row>
    <row r="281" spans="1:51" x14ac:dyDescent="0.2">
      <c r="A281" s="5">
        <v>45777</v>
      </c>
      <c r="B281" s="6">
        <v>1.46</v>
      </c>
      <c r="C281" s="6">
        <v>1.45</v>
      </c>
      <c r="D281" s="6">
        <v>1.46</v>
      </c>
      <c r="E281" s="6">
        <v>1.49</v>
      </c>
      <c r="F281" s="6">
        <v>1.54</v>
      </c>
      <c r="G281" s="6">
        <v>1.59</v>
      </c>
      <c r="H281" s="6">
        <v>1.65</v>
      </c>
      <c r="I281" s="6">
        <v>1.7</v>
      </c>
      <c r="J281" s="6">
        <v>1.76</v>
      </c>
      <c r="K281" s="6">
        <v>1.81</v>
      </c>
      <c r="L281" s="6">
        <v>1.87</v>
      </c>
      <c r="M281" s="6">
        <v>1.91</v>
      </c>
      <c r="N281" s="6">
        <v>1.95</v>
      </c>
      <c r="O281" s="6">
        <v>1.98</v>
      </c>
      <c r="P281" s="6">
        <v>2.0099999999999998</v>
      </c>
      <c r="Q281" s="6">
        <v>2.02</v>
      </c>
      <c r="R281" s="6">
        <v>2.02</v>
      </c>
      <c r="S281" s="6">
        <v>2.0299999999999998</v>
      </c>
      <c r="T281" s="6">
        <v>2.0299999999999998</v>
      </c>
      <c r="U281" s="6">
        <v>2.04</v>
      </c>
      <c r="V281" s="6">
        <v>2.0299999999999998</v>
      </c>
      <c r="W281" s="6">
        <v>2.02</v>
      </c>
      <c r="X281" s="6">
        <v>2.0099999999999998</v>
      </c>
      <c r="Y281" s="6">
        <v>2</v>
      </c>
      <c r="Z281" s="6">
        <v>1.99</v>
      </c>
      <c r="AA281" s="6">
        <v>1.98</v>
      </c>
      <c r="AB281" s="6">
        <v>1.96</v>
      </c>
      <c r="AC281" s="6">
        <v>1.95</v>
      </c>
      <c r="AD281" s="6">
        <v>1.94</v>
      </c>
      <c r="AE281" s="6">
        <v>1.92</v>
      </c>
      <c r="AF281" s="6">
        <v>1.91</v>
      </c>
      <c r="AG281" s="6">
        <v>1.9</v>
      </c>
      <c r="AH281" s="6">
        <v>1.88</v>
      </c>
      <c r="AI281" s="6">
        <v>1.87</v>
      </c>
      <c r="AJ281" s="6">
        <v>1.86</v>
      </c>
      <c r="AK281" s="6">
        <v>1.85</v>
      </c>
      <c r="AL281" s="6">
        <v>1.84</v>
      </c>
      <c r="AM281" s="6">
        <v>1.83</v>
      </c>
      <c r="AN281" s="6">
        <v>1.82</v>
      </c>
      <c r="AO281" s="6">
        <v>1.81</v>
      </c>
      <c r="AP281" s="6">
        <v>1.8</v>
      </c>
      <c r="AQ281" s="6">
        <v>1.79</v>
      </c>
      <c r="AR281" s="6">
        <v>1.77</v>
      </c>
      <c r="AS281" s="6">
        <v>1.76</v>
      </c>
      <c r="AT281" s="6">
        <v>1.75</v>
      </c>
      <c r="AU281" s="6">
        <v>1.74</v>
      </c>
      <c r="AV281" s="6">
        <v>1.73</v>
      </c>
      <c r="AW281" s="6">
        <v>1.72</v>
      </c>
      <c r="AX281" s="6">
        <v>1.71</v>
      </c>
      <c r="AY281" s="6">
        <v>1.7</v>
      </c>
    </row>
    <row r="282" spans="1:51" x14ac:dyDescent="0.2">
      <c r="A282" s="5">
        <v>45808</v>
      </c>
      <c r="B282" s="6">
        <v>1.49</v>
      </c>
      <c r="C282" s="6">
        <v>1.47</v>
      </c>
      <c r="D282" s="6">
        <v>1.48</v>
      </c>
      <c r="E282" s="6">
        <v>1.52</v>
      </c>
      <c r="F282" s="6">
        <v>1.56</v>
      </c>
      <c r="G282" s="6">
        <v>1.62</v>
      </c>
      <c r="H282" s="6">
        <v>1.67</v>
      </c>
      <c r="I282" s="6">
        <v>1.73</v>
      </c>
      <c r="J282" s="6">
        <v>1.78</v>
      </c>
      <c r="K282" s="6">
        <v>1.84</v>
      </c>
      <c r="L282" s="6">
        <v>1.89</v>
      </c>
      <c r="M282" s="6">
        <v>1.93</v>
      </c>
      <c r="N282" s="6">
        <v>1.97</v>
      </c>
      <c r="O282" s="6">
        <v>2</v>
      </c>
      <c r="P282" s="6">
        <v>2.0299999999999998</v>
      </c>
      <c r="Q282" s="6">
        <v>2.0299999999999998</v>
      </c>
      <c r="R282" s="6">
        <v>2.04</v>
      </c>
      <c r="S282" s="6">
        <v>2.0499999999999998</v>
      </c>
      <c r="T282" s="6">
        <v>2.0499999999999998</v>
      </c>
      <c r="U282" s="6">
        <v>2.06</v>
      </c>
      <c r="V282" s="6">
        <v>2.04</v>
      </c>
      <c r="W282" s="6">
        <v>2.0299999999999998</v>
      </c>
      <c r="X282" s="6">
        <v>2.02</v>
      </c>
      <c r="Y282" s="6">
        <v>2.02</v>
      </c>
      <c r="Z282" s="6">
        <v>2.0099999999999998</v>
      </c>
      <c r="AA282" s="6">
        <v>1.99</v>
      </c>
      <c r="AB282" s="6">
        <v>1.98</v>
      </c>
      <c r="AC282" s="6">
        <v>1.96</v>
      </c>
      <c r="AD282" s="6">
        <v>1.95</v>
      </c>
      <c r="AE282" s="6">
        <v>1.94</v>
      </c>
      <c r="AF282" s="6">
        <v>1.92</v>
      </c>
      <c r="AG282" s="6">
        <v>1.91</v>
      </c>
      <c r="AH282" s="6">
        <v>1.9</v>
      </c>
      <c r="AI282" s="6">
        <v>1.89</v>
      </c>
      <c r="AJ282" s="6">
        <v>1.87</v>
      </c>
      <c r="AK282" s="6">
        <v>1.86</v>
      </c>
      <c r="AL282" s="6">
        <v>1.85</v>
      </c>
      <c r="AM282" s="6">
        <v>1.84</v>
      </c>
      <c r="AN282" s="6">
        <v>1.83</v>
      </c>
      <c r="AO282" s="6">
        <v>1.82</v>
      </c>
      <c r="AP282" s="6">
        <v>1.81</v>
      </c>
      <c r="AQ282" s="6">
        <v>1.8</v>
      </c>
      <c r="AR282" s="6">
        <v>1.79</v>
      </c>
      <c r="AS282" s="6">
        <v>1.78</v>
      </c>
      <c r="AT282" s="6">
        <v>1.77</v>
      </c>
      <c r="AU282" s="6">
        <v>1.76</v>
      </c>
      <c r="AV282" s="6">
        <v>1.75</v>
      </c>
      <c r="AW282" s="6">
        <v>1.74</v>
      </c>
      <c r="AX282" s="6">
        <v>1.73</v>
      </c>
      <c r="AY282" s="6">
        <v>1.72</v>
      </c>
    </row>
    <row r="283" spans="1:51" x14ac:dyDescent="0.2">
      <c r="A283" s="5">
        <v>45838</v>
      </c>
      <c r="B283" s="6">
        <v>1.51</v>
      </c>
      <c r="C283" s="6">
        <v>1.5</v>
      </c>
      <c r="D283" s="6">
        <v>1.51</v>
      </c>
      <c r="E283" s="6">
        <v>1.54</v>
      </c>
      <c r="F283" s="6">
        <v>1.59</v>
      </c>
      <c r="G283" s="6">
        <v>1.64</v>
      </c>
      <c r="H283" s="6">
        <v>1.69</v>
      </c>
      <c r="I283" s="6">
        <v>1.75</v>
      </c>
      <c r="J283" s="6">
        <v>1.8</v>
      </c>
      <c r="K283" s="6">
        <v>1.86</v>
      </c>
      <c r="L283" s="6">
        <v>1.91</v>
      </c>
      <c r="M283" s="6">
        <v>1.95</v>
      </c>
      <c r="N283" s="6">
        <v>1.99</v>
      </c>
      <c r="O283" s="6">
        <v>2.02</v>
      </c>
      <c r="P283" s="6">
        <v>2.04</v>
      </c>
      <c r="Q283" s="6">
        <v>2.0499999999999998</v>
      </c>
      <c r="R283" s="6">
        <v>2.06</v>
      </c>
      <c r="S283" s="6">
        <v>2.06</v>
      </c>
      <c r="T283" s="6">
        <v>2.0699999999999998</v>
      </c>
      <c r="U283" s="6">
        <v>2.0699999999999998</v>
      </c>
      <c r="V283" s="6">
        <v>2.06</v>
      </c>
      <c r="W283" s="6">
        <v>2.0499999999999998</v>
      </c>
      <c r="X283" s="6">
        <v>2.04</v>
      </c>
      <c r="Y283" s="6">
        <v>2.0299999999999998</v>
      </c>
      <c r="Z283" s="6">
        <v>2.02</v>
      </c>
      <c r="AA283" s="6">
        <v>2.0099999999999998</v>
      </c>
      <c r="AB283" s="6">
        <v>1.99</v>
      </c>
      <c r="AC283" s="6">
        <v>1.98</v>
      </c>
      <c r="AD283" s="6">
        <v>1.97</v>
      </c>
      <c r="AE283" s="6">
        <v>1.95</v>
      </c>
      <c r="AF283" s="6">
        <v>1.94</v>
      </c>
      <c r="AG283" s="6">
        <v>1.92</v>
      </c>
      <c r="AH283" s="6">
        <v>1.91</v>
      </c>
      <c r="AI283" s="6">
        <v>1.9</v>
      </c>
      <c r="AJ283" s="6">
        <v>1.89</v>
      </c>
      <c r="AK283" s="6">
        <v>1.88</v>
      </c>
      <c r="AL283" s="6">
        <v>1.87</v>
      </c>
      <c r="AM283" s="6">
        <v>1.86</v>
      </c>
      <c r="AN283" s="6">
        <v>1.85</v>
      </c>
      <c r="AO283" s="6">
        <v>1.84</v>
      </c>
      <c r="AP283" s="6">
        <v>1.83</v>
      </c>
      <c r="AQ283" s="6">
        <v>1.81</v>
      </c>
      <c r="AR283" s="6">
        <v>1.8</v>
      </c>
      <c r="AS283" s="6">
        <v>1.79</v>
      </c>
      <c r="AT283" s="6">
        <v>1.78</v>
      </c>
      <c r="AU283" s="6">
        <v>1.77</v>
      </c>
      <c r="AV283" s="6">
        <v>1.76</v>
      </c>
      <c r="AW283" s="6">
        <v>1.75</v>
      </c>
      <c r="AX283" s="6">
        <v>1.74</v>
      </c>
      <c r="AY283" s="6">
        <v>1.73</v>
      </c>
    </row>
    <row r="284" spans="1:51" x14ac:dyDescent="0.2">
      <c r="A284" s="5">
        <v>45869</v>
      </c>
      <c r="B284" s="6">
        <v>1.54</v>
      </c>
      <c r="C284" s="6">
        <v>1.52</v>
      </c>
      <c r="D284" s="6">
        <v>1.53</v>
      </c>
      <c r="E284" s="6">
        <v>1.57</v>
      </c>
      <c r="F284" s="6">
        <v>1.61</v>
      </c>
      <c r="G284" s="6">
        <v>1.66</v>
      </c>
      <c r="H284" s="6">
        <v>1.71</v>
      </c>
      <c r="I284" s="6">
        <v>1.77</v>
      </c>
      <c r="J284" s="6">
        <v>1.82</v>
      </c>
      <c r="K284" s="6">
        <v>1.88</v>
      </c>
      <c r="L284" s="6">
        <v>1.93</v>
      </c>
      <c r="M284" s="6">
        <v>1.97</v>
      </c>
      <c r="N284" s="6">
        <v>2</v>
      </c>
      <c r="O284" s="6">
        <v>2.04</v>
      </c>
      <c r="P284" s="6">
        <v>2.06</v>
      </c>
      <c r="Q284" s="6">
        <v>2.0699999999999998</v>
      </c>
      <c r="R284" s="6">
        <v>2.0699999999999998</v>
      </c>
      <c r="S284" s="6">
        <v>2.08</v>
      </c>
      <c r="T284" s="6">
        <v>2.08</v>
      </c>
      <c r="U284" s="6">
        <v>2.09</v>
      </c>
      <c r="V284" s="6">
        <v>2.08</v>
      </c>
      <c r="W284" s="6">
        <v>2.0699999999999998</v>
      </c>
      <c r="X284" s="6">
        <v>2.0499999999999998</v>
      </c>
      <c r="Y284" s="6">
        <v>2.0499999999999998</v>
      </c>
      <c r="Z284" s="6">
        <v>2.04</v>
      </c>
      <c r="AA284" s="6">
        <v>2.02</v>
      </c>
      <c r="AB284" s="6">
        <v>2.0099999999999998</v>
      </c>
      <c r="AC284" s="6">
        <v>1.99</v>
      </c>
      <c r="AD284" s="6">
        <v>1.98</v>
      </c>
      <c r="AE284" s="6">
        <v>1.97</v>
      </c>
      <c r="AF284" s="6">
        <v>1.95</v>
      </c>
      <c r="AG284" s="6">
        <v>1.94</v>
      </c>
      <c r="AH284" s="6">
        <v>1.93</v>
      </c>
      <c r="AI284" s="6">
        <v>1.91</v>
      </c>
      <c r="AJ284" s="6">
        <v>1.9</v>
      </c>
      <c r="AK284" s="6">
        <v>1.89</v>
      </c>
      <c r="AL284" s="6">
        <v>1.88</v>
      </c>
      <c r="AM284" s="6">
        <v>1.87</v>
      </c>
      <c r="AN284" s="6">
        <v>1.86</v>
      </c>
      <c r="AO284" s="6">
        <v>1.85</v>
      </c>
      <c r="AP284" s="6">
        <v>1.84</v>
      </c>
      <c r="AQ284" s="6">
        <v>1.83</v>
      </c>
      <c r="AR284" s="6">
        <v>1.82</v>
      </c>
      <c r="AS284" s="6">
        <v>1.8</v>
      </c>
      <c r="AT284" s="6">
        <v>1.79</v>
      </c>
      <c r="AU284" s="6">
        <v>1.78</v>
      </c>
      <c r="AV284" s="6">
        <v>1.77</v>
      </c>
      <c r="AW284" s="6">
        <v>1.76</v>
      </c>
      <c r="AX284" s="6">
        <v>1.76</v>
      </c>
      <c r="AY284" s="6">
        <v>1.75</v>
      </c>
    </row>
    <row r="285" spans="1:51" x14ac:dyDescent="0.2">
      <c r="A285" s="5">
        <v>45900</v>
      </c>
      <c r="B285" s="6">
        <v>1.57</v>
      </c>
      <c r="C285" s="6">
        <v>1.55</v>
      </c>
      <c r="D285" s="6">
        <v>1.56</v>
      </c>
      <c r="E285" s="6">
        <v>1.59</v>
      </c>
      <c r="F285" s="6">
        <v>1.64</v>
      </c>
      <c r="G285" s="6">
        <v>1.69</v>
      </c>
      <c r="H285" s="6">
        <v>1.74</v>
      </c>
      <c r="I285" s="6">
        <v>1.79</v>
      </c>
      <c r="J285" s="6">
        <v>1.85</v>
      </c>
      <c r="K285" s="6">
        <v>1.9</v>
      </c>
      <c r="L285" s="6">
        <v>1.95</v>
      </c>
      <c r="M285" s="6">
        <v>1.99</v>
      </c>
      <c r="N285" s="6">
        <v>2.0299999999999998</v>
      </c>
      <c r="O285" s="6">
        <v>2.06</v>
      </c>
      <c r="P285" s="6">
        <v>2.08</v>
      </c>
      <c r="Q285" s="6">
        <v>2.09</v>
      </c>
      <c r="R285" s="6">
        <v>2.09</v>
      </c>
      <c r="S285" s="6">
        <v>2.1</v>
      </c>
      <c r="T285" s="6">
        <v>2.1</v>
      </c>
      <c r="U285" s="6">
        <v>2.11</v>
      </c>
      <c r="V285" s="6">
        <v>2.1</v>
      </c>
      <c r="W285" s="6">
        <v>2.08</v>
      </c>
      <c r="X285" s="6">
        <v>2.0699999999999998</v>
      </c>
      <c r="Y285" s="6">
        <v>2.06</v>
      </c>
      <c r="Z285" s="6">
        <v>2.06</v>
      </c>
      <c r="AA285" s="6">
        <v>2.04</v>
      </c>
      <c r="AB285" s="6">
        <v>2.02</v>
      </c>
      <c r="AC285" s="6">
        <v>2.0099999999999998</v>
      </c>
      <c r="AD285" s="6">
        <v>2</v>
      </c>
      <c r="AE285" s="6">
        <v>1.99</v>
      </c>
      <c r="AF285" s="6">
        <v>1.97</v>
      </c>
      <c r="AG285" s="6">
        <v>1.96</v>
      </c>
      <c r="AH285" s="6">
        <v>1.94</v>
      </c>
      <c r="AI285" s="6">
        <v>1.93</v>
      </c>
      <c r="AJ285" s="6">
        <v>1.92</v>
      </c>
      <c r="AK285" s="6">
        <v>1.91</v>
      </c>
      <c r="AL285" s="6">
        <v>1.9</v>
      </c>
      <c r="AM285" s="6">
        <v>1.89</v>
      </c>
      <c r="AN285" s="6">
        <v>1.88</v>
      </c>
      <c r="AO285" s="6">
        <v>1.87</v>
      </c>
      <c r="AP285" s="6">
        <v>1.86</v>
      </c>
      <c r="AQ285" s="6">
        <v>1.85</v>
      </c>
      <c r="AR285" s="6">
        <v>1.83</v>
      </c>
      <c r="AS285" s="6">
        <v>1.82</v>
      </c>
      <c r="AT285" s="6">
        <v>1.81</v>
      </c>
      <c r="AU285" s="6">
        <v>1.8</v>
      </c>
      <c r="AV285" s="6">
        <v>1.79</v>
      </c>
      <c r="AW285" s="6">
        <v>1.78</v>
      </c>
      <c r="AX285" s="6">
        <v>1.77</v>
      </c>
      <c r="AY285" s="6">
        <v>1.76</v>
      </c>
    </row>
    <row r="286" spans="1:51" x14ac:dyDescent="0.2">
      <c r="A286" s="5">
        <v>45930</v>
      </c>
      <c r="B286" s="6">
        <v>1.59</v>
      </c>
      <c r="C286" s="6">
        <v>1.58</v>
      </c>
      <c r="D286" s="6">
        <v>1.59</v>
      </c>
      <c r="E286" s="6">
        <v>1.62</v>
      </c>
      <c r="F286" s="6">
        <v>1.66</v>
      </c>
      <c r="G286" s="6">
        <v>1.71</v>
      </c>
      <c r="H286" s="6">
        <v>1.76</v>
      </c>
      <c r="I286" s="6">
        <v>1.81</v>
      </c>
      <c r="J286" s="6">
        <v>1.87</v>
      </c>
      <c r="K286" s="6">
        <v>1.92</v>
      </c>
      <c r="L286" s="6">
        <v>1.97</v>
      </c>
      <c r="M286" s="6">
        <v>2.0099999999999998</v>
      </c>
      <c r="N286" s="6">
        <v>2.0499999999999998</v>
      </c>
      <c r="O286" s="6">
        <v>2.08</v>
      </c>
      <c r="P286" s="6">
        <v>2.1</v>
      </c>
      <c r="Q286" s="6">
        <v>2.11</v>
      </c>
      <c r="R286" s="6">
        <v>2.11</v>
      </c>
      <c r="S286" s="6">
        <v>2.12</v>
      </c>
      <c r="T286" s="6">
        <v>2.12</v>
      </c>
      <c r="U286" s="6">
        <v>2.12</v>
      </c>
      <c r="V286" s="6">
        <v>2.11</v>
      </c>
      <c r="W286" s="6">
        <v>2.1</v>
      </c>
      <c r="X286" s="6">
        <v>2.09</v>
      </c>
      <c r="Y286" s="6">
        <v>2.08</v>
      </c>
      <c r="Z286" s="6">
        <v>2.0699999999999998</v>
      </c>
      <c r="AA286" s="6">
        <v>2.06</v>
      </c>
      <c r="AB286" s="6">
        <v>2.04</v>
      </c>
      <c r="AC286" s="6">
        <v>2.0299999999999998</v>
      </c>
      <c r="AD286" s="6">
        <v>2.0099999999999998</v>
      </c>
      <c r="AE286" s="6">
        <v>2</v>
      </c>
      <c r="AF286" s="6">
        <v>1.99</v>
      </c>
      <c r="AG286" s="6">
        <v>1.97</v>
      </c>
      <c r="AH286" s="6">
        <v>1.96</v>
      </c>
      <c r="AI286" s="6">
        <v>1.95</v>
      </c>
      <c r="AJ286" s="6">
        <v>1.94</v>
      </c>
      <c r="AK286" s="6">
        <v>1.92</v>
      </c>
      <c r="AL286" s="6">
        <v>1.91</v>
      </c>
      <c r="AM286" s="6">
        <v>1.9</v>
      </c>
      <c r="AN286" s="6">
        <v>1.89</v>
      </c>
      <c r="AO286" s="6">
        <v>1.89</v>
      </c>
      <c r="AP286" s="6">
        <v>1.87</v>
      </c>
      <c r="AQ286" s="6">
        <v>1.86</v>
      </c>
      <c r="AR286" s="6">
        <v>1.85</v>
      </c>
      <c r="AS286" s="6">
        <v>1.84</v>
      </c>
      <c r="AT286" s="6">
        <v>1.83</v>
      </c>
      <c r="AU286" s="6">
        <v>1.82</v>
      </c>
      <c r="AV286" s="6">
        <v>1.81</v>
      </c>
      <c r="AW286" s="6">
        <v>1.8</v>
      </c>
      <c r="AX286" s="6">
        <v>1.79</v>
      </c>
      <c r="AY286" s="6">
        <v>1.78</v>
      </c>
    </row>
    <row r="287" spans="1:51" x14ac:dyDescent="0.2">
      <c r="A287" s="5">
        <v>45961</v>
      </c>
      <c r="B287" s="6">
        <v>1.62</v>
      </c>
      <c r="C287" s="6">
        <v>1.61</v>
      </c>
      <c r="D287" s="6">
        <v>1.61</v>
      </c>
      <c r="E287" s="6">
        <v>1.64</v>
      </c>
      <c r="F287" s="6">
        <v>1.69</v>
      </c>
      <c r="G287" s="6">
        <v>1.74</v>
      </c>
      <c r="H287" s="6">
        <v>1.78</v>
      </c>
      <c r="I287" s="6">
        <v>1.84</v>
      </c>
      <c r="J287" s="6">
        <v>1.89</v>
      </c>
      <c r="K287" s="6">
        <v>1.94</v>
      </c>
      <c r="L287" s="6">
        <v>1.99</v>
      </c>
      <c r="M287" s="6">
        <v>2.0299999999999998</v>
      </c>
      <c r="N287" s="6">
        <v>2.0699999999999998</v>
      </c>
      <c r="O287" s="6">
        <v>2.1</v>
      </c>
      <c r="P287" s="6">
        <v>2.12</v>
      </c>
      <c r="Q287" s="6">
        <v>2.13</v>
      </c>
      <c r="R287" s="6">
        <v>2.13</v>
      </c>
      <c r="S287" s="6">
        <v>2.14</v>
      </c>
      <c r="T287" s="6">
        <v>2.14</v>
      </c>
      <c r="U287" s="6">
        <v>2.14</v>
      </c>
      <c r="V287" s="6">
        <v>2.13</v>
      </c>
      <c r="W287" s="6">
        <v>2.12</v>
      </c>
      <c r="X287" s="6">
        <v>2.11</v>
      </c>
      <c r="Y287" s="6">
        <v>2.1</v>
      </c>
      <c r="Z287" s="6">
        <v>2.09</v>
      </c>
      <c r="AA287" s="6">
        <v>2.0699999999999998</v>
      </c>
      <c r="AB287" s="6">
        <v>2.06</v>
      </c>
      <c r="AC287" s="6">
        <v>2.04</v>
      </c>
      <c r="AD287" s="6">
        <v>2.0299999999999998</v>
      </c>
      <c r="AE287" s="6">
        <v>2.02</v>
      </c>
      <c r="AF287" s="6">
        <v>2</v>
      </c>
      <c r="AG287" s="6">
        <v>1.99</v>
      </c>
      <c r="AH287" s="6">
        <v>1.98</v>
      </c>
      <c r="AI287" s="6">
        <v>1.96</v>
      </c>
      <c r="AJ287" s="6">
        <v>1.95</v>
      </c>
      <c r="AK287" s="6">
        <v>1.94</v>
      </c>
      <c r="AL287" s="6">
        <v>1.93</v>
      </c>
      <c r="AM287" s="6">
        <v>1.92</v>
      </c>
      <c r="AN287" s="6">
        <v>1.91</v>
      </c>
      <c r="AO287" s="6">
        <v>1.9</v>
      </c>
      <c r="AP287" s="6">
        <v>1.89</v>
      </c>
      <c r="AQ287" s="6">
        <v>1.88</v>
      </c>
      <c r="AR287" s="6">
        <v>1.86</v>
      </c>
      <c r="AS287" s="6">
        <v>1.85</v>
      </c>
      <c r="AT287" s="6">
        <v>1.84</v>
      </c>
      <c r="AU287" s="6">
        <v>1.83</v>
      </c>
      <c r="AV287" s="6">
        <v>1.82</v>
      </c>
      <c r="AW287" s="6">
        <v>1.81</v>
      </c>
      <c r="AX287" s="6">
        <v>1.8</v>
      </c>
      <c r="AY287" s="6">
        <v>1.79</v>
      </c>
    </row>
    <row r="288" spans="1:51" x14ac:dyDescent="0.2">
      <c r="A288" s="5">
        <v>45991</v>
      </c>
      <c r="B288" s="6">
        <v>1.65</v>
      </c>
      <c r="C288" s="6">
        <v>1.63</v>
      </c>
      <c r="D288" s="6">
        <v>1.64</v>
      </c>
      <c r="E288" s="6">
        <v>1.67</v>
      </c>
      <c r="F288" s="6">
        <v>1.71</v>
      </c>
      <c r="G288" s="6">
        <v>1.76</v>
      </c>
      <c r="H288" s="6">
        <v>1.81</v>
      </c>
      <c r="I288" s="6">
        <v>1.86</v>
      </c>
      <c r="J288" s="6">
        <v>1.91</v>
      </c>
      <c r="K288" s="6">
        <v>1.96</v>
      </c>
      <c r="L288" s="6">
        <v>2.0099999999999998</v>
      </c>
      <c r="M288" s="6">
        <v>2.0499999999999998</v>
      </c>
      <c r="N288" s="6">
        <v>2.09</v>
      </c>
      <c r="O288" s="6">
        <v>2.12</v>
      </c>
      <c r="P288" s="6">
        <v>2.14</v>
      </c>
      <c r="Q288" s="6">
        <v>2.15</v>
      </c>
      <c r="R288" s="6">
        <v>2.15</v>
      </c>
      <c r="S288" s="6">
        <v>2.16</v>
      </c>
      <c r="T288" s="6">
        <v>2.16</v>
      </c>
      <c r="U288" s="6">
        <v>2.16</v>
      </c>
      <c r="V288" s="6">
        <v>2.15</v>
      </c>
      <c r="W288" s="6">
        <v>2.14</v>
      </c>
      <c r="X288" s="6">
        <v>2.13</v>
      </c>
      <c r="Y288" s="6">
        <v>2.12</v>
      </c>
      <c r="Z288" s="6">
        <v>2.11</v>
      </c>
      <c r="AA288" s="6">
        <v>2.09</v>
      </c>
      <c r="AB288" s="6">
        <v>2.08</v>
      </c>
      <c r="AC288" s="6">
        <v>2.06</v>
      </c>
      <c r="AD288" s="6">
        <v>2.0499999999999998</v>
      </c>
      <c r="AE288" s="6">
        <v>2.04</v>
      </c>
      <c r="AF288" s="6">
        <v>2.02</v>
      </c>
      <c r="AG288" s="6">
        <v>2.0099999999999998</v>
      </c>
      <c r="AH288" s="6">
        <v>1.99</v>
      </c>
      <c r="AI288" s="6">
        <v>1.98</v>
      </c>
      <c r="AJ288" s="6">
        <v>1.97</v>
      </c>
      <c r="AK288" s="6">
        <v>1.96</v>
      </c>
      <c r="AL288" s="6">
        <v>1.95</v>
      </c>
      <c r="AM288" s="6">
        <v>1.94</v>
      </c>
      <c r="AN288" s="6">
        <v>1.93</v>
      </c>
      <c r="AO288" s="6">
        <v>1.92</v>
      </c>
      <c r="AP288" s="6">
        <v>1.91</v>
      </c>
      <c r="AQ288" s="6">
        <v>1.89</v>
      </c>
      <c r="AR288" s="6">
        <v>1.88</v>
      </c>
      <c r="AS288" s="6">
        <v>1.87</v>
      </c>
      <c r="AT288" s="6">
        <v>1.86</v>
      </c>
      <c r="AU288" s="6">
        <v>1.85</v>
      </c>
      <c r="AV288" s="6">
        <v>1.84</v>
      </c>
      <c r="AW288" s="6">
        <v>1.83</v>
      </c>
      <c r="AX288" s="6">
        <v>1.82</v>
      </c>
      <c r="AY288" s="6">
        <v>1.81</v>
      </c>
    </row>
    <row r="289" spans="1:51" x14ac:dyDescent="0.2">
      <c r="A289" s="5">
        <v>46022</v>
      </c>
      <c r="B289" s="6">
        <v>1.68</v>
      </c>
      <c r="C289" s="6">
        <v>1.66</v>
      </c>
      <c r="D289" s="6">
        <v>1.67</v>
      </c>
      <c r="E289" s="6">
        <v>1.7</v>
      </c>
      <c r="F289" s="6">
        <v>1.74</v>
      </c>
      <c r="G289" s="6">
        <v>1.79</v>
      </c>
      <c r="H289" s="6">
        <v>1.84</v>
      </c>
      <c r="I289" s="6">
        <v>1.89</v>
      </c>
      <c r="J289" s="6">
        <v>1.94</v>
      </c>
      <c r="K289" s="6">
        <v>1.99</v>
      </c>
      <c r="L289" s="6">
        <v>2.04</v>
      </c>
      <c r="M289" s="6">
        <v>2.08</v>
      </c>
      <c r="N289" s="6">
        <v>2.11</v>
      </c>
      <c r="O289" s="6">
        <v>2.14</v>
      </c>
      <c r="P289" s="6">
        <v>2.17</v>
      </c>
      <c r="Q289" s="6">
        <v>2.17</v>
      </c>
      <c r="R289" s="6">
        <v>2.1800000000000002</v>
      </c>
      <c r="S289" s="6">
        <v>2.1800000000000002</v>
      </c>
      <c r="T289" s="6">
        <v>2.1800000000000002</v>
      </c>
      <c r="U289" s="6">
        <v>2.19</v>
      </c>
      <c r="V289" s="6">
        <v>2.17</v>
      </c>
      <c r="W289" s="6">
        <v>2.16</v>
      </c>
      <c r="X289" s="6">
        <v>2.15</v>
      </c>
      <c r="Y289" s="6">
        <v>2.14</v>
      </c>
      <c r="Z289" s="6">
        <v>2.13</v>
      </c>
      <c r="AA289" s="6">
        <v>2.12</v>
      </c>
      <c r="AB289" s="6">
        <v>2.1</v>
      </c>
      <c r="AC289" s="6">
        <v>2.09</v>
      </c>
      <c r="AD289" s="6">
        <v>2.0699999999999998</v>
      </c>
      <c r="AE289" s="6">
        <v>2.06</v>
      </c>
      <c r="AF289" s="6">
        <v>2.04</v>
      </c>
      <c r="AG289" s="6">
        <v>2.0299999999999998</v>
      </c>
      <c r="AH289" s="6">
        <v>2.02</v>
      </c>
      <c r="AI289" s="6">
        <v>2</v>
      </c>
      <c r="AJ289" s="6">
        <v>1.99</v>
      </c>
      <c r="AK289" s="6">
        <v>1.98</v>
      </c>
      <c r="AL289" s="6">
        <v>1.97</v>
      </c>
      <c r="AM289" s="6">
        <v>1.96</v>
      </c>
      <c r="AN289" s="6">
        <v>1.95</v>
      </c>
      <c r="AO289" s="6">
        <v>1.94</v>
      </c>
      <c r="AP289" s="6">
        <v>1.93</v>
      </c>
      <c r="AQ289" s="6">
        <v>1.92</v>
      </c>
      <c r="AR289" s="6">
        <v>1.9</v>
      </c>
      <c r="AS289" s="6">
        <v>1.89</v>
      </c>
      <c r="AT289" s="6">
        <v>1.88</v>
      </c>
      <c r="AU289" s="6">
        <v>1.87</v>
      </c>
      <c r="AV289" s="6">
        <v>1.86</v>
      </c>
      <c r="AW289" s="6">
        <v>1.85</v>
      </c>
      <c r="AX289" s="6">
        <v>1.84</v>
      </c>
      <c r="AY289" s="6">
        <v>1.83</v>
      </c>
    </row>
    <row r="290" spans="1:51" x14ac:dyDescent="0.2">
      <c r="A290" s="5">
        <v>46053</v>
      </c>
      <c r="B290" s="6">
        <v>1.71</v>
      </c>
      <c r="C290" s="6">
        <v>1.69</v>
      </c>
      <c r="D290" s="6">
        <v>1.7</v>
      </c>
      <c r="E290" s="6">
        <v>1.73</v>
      </c>
      <c r="F290" s="6">
        <v>1.77</v>
      </c>
      <c r="G290" s="6">
        <v>1.81</v>
      </c>
      <c r="H290" s="6">
        <v>1.86</v>
      </c>
      <c r="I290" s="6">
        <v>1.91</v>
      </c>
      <c r="J290" s="6">
        <v>1.96</v>
      </c>
      <c r="K290" s="6">
        <v>2.0099999999999998</v>
      </c>
      <c r="L290" s="6">
        <v>2.06</v>
      </c>
      <c r="M290" s="6">
        <v>2.1</v>
      </c>
      <c r="N290" s="6">
        <v>2.14</v>
      </c>
      <c r="O290" s="6">
        <v>2.16</v>
      </c>
      <c r="P290" s="6">
        <v>2.19</v>
      </c>
      <c r="Q290" s="6">
        <v>2.19</v>
      </c>
      <c r="R290" s="6">
        <v>2.2000000000000002</v>
      </c>
      <c r="S290" s="6">
        <v>2.2000000000000002</v>
      </c>
      <c r="T290" s="6">
        <v>2.21</v>
      </c>
      <c r="U290" s="6">
        <v>2.21</v>
      </c>
      <c r="V290" s="6">
        <v>2.2000000000000002</v>
      </c>
      <c r="W290" s="6">
        <v>2.1800000000000002</v>
      </c>
      <c r="X290" s="6">
        <v>2.17</v>
      </c>
      <c r="Y290" s="6">
        <v>2.16</v>
      </c>
      <c r="Z290" s="6">
        <v>2.15</v>
      </c>
      <c r="AA290" s="6">
        <v>2.14</v>
      </c>
      <c r="AB290" s="6">
        <v>2.12</v>
      </c>
      <c r="AC290" s="6">
        <v>2.11</v>
      </c>
      <c r="AD290" s="6">
        <v>2.09</v>
      </c>
      <c r="AE290" s="6">
        <v>2.08</v>
      </c>
      <c r="AF290" s="6">
        <v>2.0699999999999998</v>
      </c>
      <c r="AG290" s="6">
        <v>2.0499999999999998</v>
      </c>
      <c r="AH290" s="6">
        <v>2.04</v>
      </c>
      <c r="AI290" s="6">
        <v>2.0299999999999998</v>
      </c>
      <c r="AJ290" s="6">
        <v>2.0099999999999998</v>
      </c>
      <c r="AK290" s="6">
        <v>2</v>
      </c>
      <c r="AL290" s="6">
        <v>1.99</v>
      </c>
      <c r="AM290" s="6">
        <v>1.98</v>
      </c>
      <c r="AN290" s="6">
        <v>1.97</v>
      </c>
      <c r="AO290" s="6">
        <v>1.96</v>
      </c>
      <c r="AP290" s="6">
        <v>1.95</v>
      </c>
      <c r="AQ290" s="6">
        <v>1.94</v>
      </c>
      <c r="AR290" s="6">
        <v>1.92</v>
      </c>
      <c r="AS290" s="6">
        <v>1.91</v>
      </c>
      <c r="AT290" s="6">
        <v>1.9</v>
      </c>
      <c r="AU290" s="6">
        <v>1.89</v>
      </c>
      <c r="AV290" s="6">
        <v>1.88</v>
      </c>
      <c r="AW290" s="6">
        <v>1.87</v>
      </c>
      <c r="AX290" s="6">
        <v>1.86</v>
      </c>
      <c r="AY290" s="6">
        <v>1.85</v>
      </c>
    </row>
    <row r="291" spans="1:51" x14ac:dyDescent="0.2">
      <c r="A291" s="5">
        <v>46081</v>
      </c>
      <c r="B291" s="18">
        <f>ROUND(AVERAGE(Zinsswaps!B196:B291)+'iBoxx Extrapolation'!$J291,2)</f>
        <v>1.74</v>
      </c>
      <c r="C291" s="18">
        <f>ROUND(AVERAGE(Zinsswaps!C196:C291)+'iBoxx Extrapolation'!$J291,2)</f>
        <v>1.72</v>
      </c>
      <c r="D291" s="18">
        <f>ROUND(AVERAGE(Zinsswaps!D196:D291)+'iBoxx Extrapolation'!$J291,2)</f>
        <v>1.72</v>
      </c>
      <c r="E291" s="18">
        <f>ROUND(AVERAGE(Zinsswaps!E196:E291)+'iBoxx Extrapolation'!$J291,2)</f>
        <v>1.75</v>
      </c>
      <c r="F291" s="18">
        <f>ROUND(AVERAGE(Zinsswaps!F196:F291)+'iBoxx Extrapolation'!$J291,2)</f>
        <v>1.79</v>
      </c>
      <c r="G291" s="18">
        <f>ROUND(AVERAGE(Zinsswaps!G196:G291)+'iBoxx Extrapolation'!$J291,2)</f>
        <v>1.84</v>
      </c>
      <c r="H291" s="18">
        <f>ROUND(AVERAGE(Zinsswaps!H196:H291)+'iBoxx Extrapolation'!$J291,2)</f>
        <v>1.89</v>
      </c>
      <c r="I291" s="18">
        <f>ROUND(AVERAGE(Zinsswaps!I196:I291)+'iBoxx Extrapolation'!$J291,2)</f>
        <v>1.94</v>
      </c>
      <c r="J291" s="18">
        <f>ROUND(AVERAGE(Zinsswaps!J196:J291)+'iBoxx Extrapolation'!$J291,2)</f>
        <v>1.99</v>
      </c>
      <c r="K291" s="18">
        <f>ROUND(AVERAGE(Zinsswaps!K196:K291)+'iBoxx Extrapolation'!$J291,2)</f>
        <v>2.04</v>
      </c>
      <c r="L291" s="18">
        <f>ROUND(AVERAGE(Zinsswaps!L196:L291)+'iBoxx Extrapolation'!$J291,2)</f>
        <v>2.08</v>
      </c>
      <c r="M291" s="18">
        <f>ROUND(AVERAGE(Zinsswaps!M196:M291)+'iBoxx Extrapolation'!$J291,2)</f>
        <v>2.12</v>
      </c>
      <c r="N291" s="18">
        <f>ROUND(AVERAGE(Zinsswaps!N196:N291)+'iBoxx Extrapolation'!$J291,2)</f>
        <v>2.16</v>
      </c>
      <c r="O291" s="18">
        <f>ROUND(AVERAGE(Zinsswaps!O196:O291)+'iBoxx Extrapolation'!$J291,2)</f>
        <v>2.19</v>
      </c>
      <c r="P291" s="18">
        <f>ROUND(AVERAGE(Zinsswaps!P196:P291)+'iBoxx Extrapolation'!$J291,2)</f>
        <v>2.21</v>
      </c>
      <c r="Q291" s="18">
        <f>ROUND(AVERAGE(Zinsswaps!Q196:Q291)+'iBoxx Extrapolation'!$J291,2)</f>
        <v>2.2200000000000002</v>
      </c>
      <c r="R291" s="18">
        <f>ROUND(AVERAGE(Zinsswaps!R196:R291)+'iBoxx Extrapolation'!$J291,2)</f>
        <v>2.2200000000000002</v>
      </c>
      <c r="S291" s="18">
        <f>ROUND(AVERAGE(Zinsswaps!S196:S291)+'iBoxx Extrapolation'!$J291,2)</f>
        <v>2.2200000000000002</v>
      </c>
      <c r="T291" s="18">
        <f>ROUND(AVERAGE(Zinsswaps!T196:T291)+'iBoxx Extrapolation'!$J291,2)</f>
        <v>2.23</v>
      </c>
      <c r="U291" s="18">
        <f>ROUND(AVERAGE(Zinsswaps!U196:U291)+'iBoxx Extrapolation'!$J291,2)</f>
        <v>2.23</v>
      </c>
      <c r="V291" s="18">
        <f>ROUND(AVERAGE(Zinsswaps!V196:V291)+'iBoxx Extrapolation'!$J291,2)</f>
        <v>2.2200000000000002</v>
      </c>
      <c r="W291" s="18">
        <f>ROUND(AVERAGE(Zinsswaps!W196:W291)+'iBoxx Extrapolation'!$J291,2)</f>
        <v>2.2000000000000002</v>
      </c>
      <c r="X291" s="18">
        <f>ROUND(AVERAGE(Zinsswaps!X196:X291)+'iBoxx Extrapolation'!$J291,2)</f>
        <v>2.19</v>
      </c>
      <c r="Y291" s="18">
        <f>ROUND(AVERAGE(Zinsswaps!Y196:Y291)+'iBoxx Extrapolation'!$J291,2)</f>
        <v>2.1800000000000002</v>
      </c>
      <c r="Z291" s="18">
        <f>ROUND(AVERAGE(Zinsswaps!Z196:Z291)+'iBoxx Extrapolation'!$J291,2)</f>
        <v>2.17</v>
      </c>
      <c r="AA291" s="18">
        <f>ROUND(AVERAGE(Zinsswaps!AA196:AA291)+'iBoxx Extrapolation'!$J291,2)</f>
        <v>2.16</v>
      </c>
      <c r="AB291" s="18">
        <f>ROUND(AVERAGE(Zinsswaps!AB196:AB291)+'iBoxx Extrapolation'!$J291,2)</f>
        <v>2.14</v>
      </c>
      <c r="AC291" s="18">
        <f>ROUND(AVERAGE(Zinsswaps!AC196:AC291)+'iBoxx Extrapolation'!$J291,2)</f>
        <v>2.13</v>
      </c>
      <c r="AD291" s="18">
        <f>ROUND(AVERAGE(Zinsswaps!AD196:AD291)+'iBoxx Extrapolation'!$J291,2)</f>
        <v>2.11</v>
      </c>
      <c r="AE291" s="18">
        <f>ROUND(AVERAGE(Zinsswaps!AE196:AE291)+'iBoxx Extrapolation'!$J291,2)</f>
        <v>2.1</v>
      </c>
      <c r="AF291" s="18">
        <f>ROUND(AVERAGE(Zinsswaps!AF196:AF291)+'iBoxx Extrapolation'!$J291,2)</f>
        <v>2.09</v>
      </c>
      <c r="AG291" s="18">
        <f>ROUND(AVERAGE(Zinsswaps!AG196:AG291)+'iBoxx Extrapolation'!$J291,2)</f>
        <v>2.0699999999999998</v>
      </c>
      <c r="AH291" s="18">
        <f>ROUND(AVERAGE(Zinsswaps!AH196:AH291)+'iBoxx Extrapolation'!$J291,2)</f>
        <v>2.06</v>
      </c>
      <c r="AI291" s="18">
        <f>ROUND(AVERAGE(Zinsswaps!AI196:AI291)+'iBoxx Extrapolation'!$J291,2)</f>
        <v>2.04</v>
      </c>
      <c r="AJ291" s="18">
        <f>ROUND(AVERAGE(Zinsswaps!AJ196:AJ291)+'iBoxx Extrapolation'!$J291,2)</f>
        <v>2.0299999999999998</v>
      </c>
      <c r="AK291" s="18">
        <f>ROUND(AVERAGE(Zinsswaps!AK196:AK291)+'iBoxx Extrapolation'!$J291,2)</f>
        <v>2.02</v>
      </c>
      <c r="AL291" s="18">
        <f>ROUND(AVERAGE(Zinsswaps!AL196:AL291)+'iBoxx Extrapolation'!$J291,2)</f>
        <v>2.0099999999999998</v>
      </c>
      <c r="AM291" s="18">
        <f>ROUND(AVERAGE(Zinsswaps!AM196:AM291)+'iBoxx Extrapolation'!$J291,2)</f>
        <v>2</v>
      </c>
      <c r="AN291" s="18">
        <f>ROUND(AVERAGE(Zinsswaps!AN196:AN291)+'iBoxx Extrapolation'!$J291,2)</f>
        <v>1.99</v>
      </c>
      <c r="AO291" s="18">
        <f>ROUND(AVERAGE(Zinsswaps!AO196:AO291)+'iBoxx Extrapolation'!$J291,2)</f>
        <v>1.98</v>
      </c>
      <c r="AP291" s="18">
        <f>ROUND(AVERAGE(Zinsswaps!AP196:AP291)+'iBoxx Extrapolation'!$J291,2)</f>
        <v>1.97</v>
      </c>
      <c r="AQ291" s="18">
        <f>ROUND(AVERAGE(Zinsswaps!AQ196:AQ291)+'iBoxx Extrapolation'!$J291,2)</f>
        <v>1.95</v>
      </c>
      <c r="AR291" s="18">
        <f>ROUND(AVERAGE(Zinsswaps!AR196:AR291)+'iBoxx Extrapolation'!$J291,2)</f>
        <v>1.94</v>
      </c>
      <c r="AS291" s="18">
        <f>ROUND(AVERAGE(Zinsswaps!AS196:AS291)+'iBoxx Extrapolation'!$J291,2)</f>
        <v>1.93</v>
      </c>
      <c r="AT291" s="18">
        <f>ROUND(AVERAGE(Zinsswaps!AT196:AT291)+'iBoxx Extrapolation'!$J291,2)</f>
        <v>1.92</v>
      </c>
      <c r="AU291" s="18">
        <f>ROUND(AVERAGE(Zinsswaps!AU196:AU291)+'iBoxx Extrapolation'!$J291,2)</f>
        <v>1.91</v>
      </c>
      <c r="AV291" s="18">
        <f>ROUND(AVERAGE(Zinsswaps!AV196:AV291)+'iBoxx Extrapolation'!$J291,2)</f>
        <v>1.9</v>
      </c>
      <c r="AW291" s="18">
        <f>ROUND(AVERAGE(Zinsswaps!AW196:AW291)+'iBoxx Extrapolation'!$J291,2)</f>
        <v>1.89</v>
      </c>
      <c r="AX291" s="18">
        <f>ROUND(AVERAGE(Zinsswaps!AX196:AX291)+'iBoxx Extrapolation'!$J291,2)</f>
        <v>1.88</v>
      </c>
      <c r="AY291" s="18">
        <f>ROUND(AVERAGE(Zinsswaps!AY196:AY291)+'iBoxx Extrapolation'!$J291,2)</f>
        <v>1.87</v>
      </c>
    </row>
    <row r="292" spans="1:51" s="16" customFormat="1" x14ac:dyDescent="0.2">
      <c r="A292" s="12">
        <v>46112</v>
      </c>
      <c r="B292" s="13">
        <f>ROUND(AVERAGE(Zinsswaps!B197:B292)+'iBoxx Extrapolation'!$J292,2)</f>
        <v>1.77</v>
      </c>
      <c r="C292" s="13">
        <f>ROUND(AVERAGE(Zinsswaps!C197:C292)+'iBoxx Extrapolation'!$J292,2)</f>
        <v>1.75</v>
      </c>
      <c r="D292" s="13">
        <f>ROUND(AVERAGE(Zinsswaps!D197:D292)+'iBoxx Extrapolation'!$J292,2)</f>
        <v>1.75</v>
      </c>
      <c r="E292" s="13">
        <f>ROUND(AVERAGE(Zinsswaps!E197:E292)+'iBoxx Extrapolation'!$J292,2)</f>
        <v>1.78</v>
      </c>
      <c r="F292" s="13">
        <f>ROUND(AVERAGE(Zinsswaps!F197:F292)+'iBoxx Extrapolation'!$J292,2)</f>
        <v>1.82</v>
      </c>
      <c r="G292" s="13">
        <f>ROUND(AVERAGE(Zinsswaps!G197:G292)+'iBoxx Extrapolation'!$J292,2)</f>
        <v>1.86</v>
      </c>
      <c r="H292" s="13">
        <f>ROUND(AVERAGE(Zinsswaps!H197:H292)+'iBoxx Extrapolation'!$J292,2)</f>
        <v>1.91</v>
      </c>
      <c r="I292" s="13">
        <f>ROUND(AVERAGE(Zinsswaps!I197:I292)+'iBoxx Extrapolation'!$J292,2)</f>
        <v>1.96</v>
      </c>
      <c r="J292" s="13">
        <f>ROUND(AVERAGE(Zinsswaps!J197:J292)+'iBoxx Extrapolation'!$J292,2)</f>
        <v>2.0099999999999998</v>
      </c>
      <c r="K292" s="13">
        <f>ROUND(AVERAGE(Zinsswaps!K197:K292)+'iBoxx Extrapolation'!$J292,2)</f>
        <v>2.06</v>
      </c>
      <c r="L292" s="13">
        <f>ROUND(AVERAGE(Zinsswaps!L197:L292)+'iBoxx Extrapolation'!$J292,2)</f>
        <v>2.11</v>
      </c>
      <c r="M292" s="13">
        <f>ROUND(AVERAGE(Zinsswaps!M197:M292)+'iBoxx Extrapolation'!$J292,2)</f>
        <v>2.15</v>
      </c>
      <c r="N292" s="13">
        <f>ROUND(AVERAGE(Zinsswaps!N197:N292)+'iBoxx Extrapolation'!$J292,2)</f>
        <v>2.1800000000000002</v>
      </c>
      <c r="O292" s="13">
        <f>ROUND(AVERAGE(Zinsswaps!O197:O292)+'iBoxx Extrapolation'!$J292,2)</f>
        <v>2.21</v>
      </c>
      <c r="P292" s="13">
        <f>ROUND(AVERAGE(Zinsswaps!P197:P292)+'iBoxx Extrapolation'!$J292,2)</f>
        <v>2.23</v>
      </c>
      <c r="Q292" s="13">
        <f>ROUND(AVERAGE(Zinsswaps!Q197:Q292)+'iBoxx Extrapolation'!$J292,2)</f>
        <v>2.2400000000000002</v>
      </c>
      <c r="R292" s="13">
        <f>ROUND(AVERAGE(Zinsswaps!R197:R292)+'iBoxx Extrapolation'!$J292,2)</f>
        <v>2.2400000000000002</v>
      </c>
      <c r="S292" s="13">
        <f>ROUND(AVERAGE(Zinsswaps!S197:S292)+'iBoxx Extrapolation'!$J292,2)</f>
        <v>2.2400000000000002</v>
      </c>
      <c r="T292" s="13">
        <f>ROUND(AVERAGE(Zinsswaps!T197:T292)+'iBoxx Extrapolation'!$J292,2)</f>
        <v>2.25</v>
      </c>
      <c r="U292" s="13">
        <f>ROUND(AVERAGE(Zinsswaps!U197:U292)+'iBoxx Extrapolation'!$J292,2)</f>
        <v>2.25</v>
      </c>
      <c r="V292" s="13">
        <f>ROUND(AVERAGE(Zinsswaps!V197:V292)+'iBoxx Extrapolation'!$J292,2)</f>
        <v>2.2400000000000002</v>
      </c>
      <c r="W292" s="13">
        <f>ROUND(AVERAGE(Zinsswaps!W197:W292)+'iBoxx Extrapolation'!$J292,2)</f>
        <v>2.23</v>
      </c>
      <c r="X292" s="13">
        <f>ROUND(AVERAGE(Zinsswaps!X197:X292)+'iBoxx Extrapolation'!$J292,2)</f>
        <v>2.21</v>
      </c>
      <c r="Y292" s="13">
        <f>ROUND(AVERAGE(Zinsswaps!Y197:Y292)+'iBoxx Extrapolation'!$J292,2)</f>
        <v>2.2000000000000002</v>
      </c>
      <c r="Z292" s="13">
        <f>ROUND(AVERAGE(Zinsswaps!Z197:Z292)+'iBoxx Extrapolation'!$J292,2)</f>
        <v>2.19</v>
      </c>
      <c r="AA292" s="13">
        <f>ROUND(AVERAGE(Zinsswaps!AA197:AA292)+'iBoxx Extrapolation'!$J292,2)</f>
        <v>2.1800000000000002</v>
      </c>
      <c r="AB292" s="13">
        <f>ROUND(AVERAGE(Zinsswaps!AB197:AB292)+'iBoxx Extrapolation'!$J292,2)</f>
        <v>2.16</v>
      </c>
      <c r="AC292" s="13">
        <f>ROUND(AVERAGE(Zinsswaps!AC197:AC292)+'iBoxx Extrapolation'!$J292,2)</f>
        <v>2.15</v>
      </c>
      <c r="AD292" s="13">
        <f>ROUND(AVERAGE(Zinsswaps!AD197:AD292)+'iBoxx Extrapolation'!$J292,2)</f>
        <v>2.13</v>
      </c>
      <c r="AE292" s="13">
        <f>ROUND(AVERAGE(Zinsswaps!AE197:AE292)+'iBoxx Extrapolation'!$J292,2)</f>
        <v>2.12</v>
      </c>
      <c r="AF292" s="13">
        <f>ROUND(AVERAGE(Zinsswaps!AF197:AF292)+'iBoxx Extrapolation'!$J292,2)</f>
        <v>2.11</v>
      </c>
      <c r="AG292" s="13">
        <f>ROUND(AVERAGE(Zinsswaps!AG197:AG292)+'iBoxx Extrapolation'!$J292,2)</f>
        <v>2.09</v>
      </c>
      <c r="AH292" s="13">
        <f>ROUND(AVERAGE(Zinsswaps!AH197:AH292)+'iBoxx Extrapolation'!$J292,2)</f>
        <v>2.08</v>
      </c>
      <c r="AI292" s="13">
        <f>ROUND(AVERAGE(Zinsswaps!AI197:AI292)+'iBoxx Extrapolation'!$J292,2)</f>
        <v>2.06</v>
      </c>
      <c r="AJ292" s="13">
        <f>ROUND(AVERAGE(Zinsswaps!AJ197:AJ292)+'iBoxx Extrapolation'!$J292,2)</f>
        <v>2.0499999999999998</v>
      </c>
      <c r="AK292" s="13">
        <f>ROUND(AVERAGE(Zinsswaps!AK197:AK292)+'iBoxx Extrapolation'!$J292,2)</f>
        <v>2.04</v>
      </c>
      <c r="AL292" s="13">
        <f>ROUND(AVERAGE(Zinsswaps!AL197:AL292)+'iBoxx Extrapolation'!$J292,2)</f>
        <v>2.0299999999999998</v>
      </c>
      <c r="AM292" s="13">
        <f>ROUND(AVERAGE(Zinsswaps!AM197:AM292)+'iBoxx Extrapolation'!$J292,2)</f>
        <v>2.02</v>
      </c>
      <c r="AN292" s="13">
        <f>ROUND(AVERAGE(Zinsswaps!AN197:AN292)+'iBoxx Extrapolation'!$J292,2)</f>
        <v>2.0099999999999998</v>
      </c>
      <c r="AO292" s="13">
        <f>ROUND(AVERAGE(Zinsswaps!AO197:AO292)+'iBoxx Extrapolation'!$J292,2)</f>
        <v>2</v>
      </c>
      <c r="AP292" s="13">
        <f>ROUND(AVERAGE(Zinsswaps!AP197:AP292)+'iBoxx Extrapolation'!$J292,2)</f>
        <v>1.99</v>
      </c>
      <c r="AQ292" s="13">
        <f>ROUND(AVERAGE(Zinsswaps!AQ197:AQ292)+'iBoxx Extrapolation'!$J292,2)</f>
        <v>1.97</v>
      </c>
      <c r="AR292" s="13">
        <f>ROUND(AVERAGE(Zinsswaps!AR197:AR292)+'iBoxx Extrapolation'!$J292,2)</f>
        <v>1.96</v>
      </c>
      <c r="AS292" s="13">
        <f>ROUND(AVERAGE(Zinsswaps!AS197:AS292)+'iBoxx Extrapolation'!$J292,2)</f>
        <v>1.95</v>
      </c>
      <c r="AT292" s="13">
        <f>ROUND(AVERAGE(Zinsswaps!AT197:AT292)+'iBoxx Extrapolation'!$J292,2)</f>
        <v>1.94</v>
      </c>
      <c r="AU292" s="13">
        <f>ROUND(AVERAGE(Zinsswaps!AU197:AU292)+'iBoxx Extrapolation'!$J292,2)</f>
        <v>1.93</v>
      </c>
      <c r="AV292" s="13">
        <f>ROUND(AVERAGE(Zinsswaps!AV197:AV292)+'iBoxx Extrapolation'!$J292,2)</f>
        <v>1.92</v>
      </c>
      <c r="AW292" s="13">
        <f>ROUND(AVERAGE(Zinsswaps!AW197:AW292)+'iBoxx Extrapolation'!$J292,2)</f>
        <v>1.91</v>
      </c>
      <c r="AX292" s="13">
        <f>ROUND(AVERAGE(Zinsswaps!AX197:AX292)+'iBoxx Extrapolation'!$J292,2)</f>
        <v>1.9</v>
      </c>
      <c r="AY292" s="13">
        <f>ROUND(AVERAGE(Zinsswaps!AY197:AY292)+'iBoxx Extrapolation'!$J292,2)</f>
        <v>1.89</v>
      </c>
    </row>
    <row r="293" spans="1:51" s="16" customFormat="1" x14ac:dyDescent="0.2">
      <c r="A293" s="12">
        <v>46142</v>
      </c>
      <c r="B293" s="13">
        <f>ROUND(AVERAGE(Zinsswaps!B198:B293)+'iBoxx Extrapolation'!$J293,2)</f>
        <v>1.8</v>
      </c>
      <c r="C293" s="13">
        <f>ROUND(AVERAGE(Zinsswaps!C198:C293)+'iBoxx Extrapolation'!$J293,2)</f>
        <v>1.78</v>
      </c>
      <c r="D293" s="13">
        <f>ROUND(AVERAGE(Zinsswaps!D198:D293)+'iBoxx Extrapolation'!$J293,2)</f>
        <v>1.78</v>
      </c>
      <c r="E293" s="13">
        <f>ROUND(AVERAGE(Zinsswaps!E198:E293)+'iBoxx Extrapolation'!$J293,2)</f>
        <v>1.8</v>
      </c>
      <c r="F293" s="13">
        <f>ROUND(AVERAGE(Zinsswaps!F198:F293)+'iBoxx Extrapolation'!$J293,2)</f>
        <v>1.84</v>
      </c>
      <c r="G293" s="13">
        <f>ROUND(AVERAGE(Zinsswaps!G198:G293)+'iBoxx Extrapolation'!$J293,2)</f>
        <v>1.89</v>
      </c>
      <c r="H293" s="13">
        <f>ROUND(AVERAGE(Zinsswaps!H198:H293)+'iBoxx Extrapolation'!$J293,2)</f>
        <v>1.93</v>
      </c>
      <c r="I293" s="13">
        <f>ROUND(AVERAGE(Zinsswaps!I198:I293)+'iBoxx Extrapolation'!$J293,2)</f>
        <v>1.98</v>
      </c>
      <c r="J293" s="13">
        <f>ROUND(AVERAGE(Zinsswaps!J198:J293)+'iBoxx Extrapolation'!$J293,2)</f>
        <v>2.0299999999999998</v>
      </c>
      <c r="K293" s="13">
        <f>ROUND(AVERAGE(Zinsswaps!K198:K293)+'iBoxx Extrapolation'!$J293,2)</f>
        <v>2.08</v>
      </c>
      <c r="L293" s="13">
        <f>ROUND(AVERAGE(Zinsswaps!L198:L293)+'iBoxx Extrapolation'!$J293,2)</f>
        <v>2.13</v>
      </c>
      <c r="M293" s="13">
        <f>ROUND(AVERAGE(Zinsswaps!M198:M293)+'iBoxx Extrapolation'!$J293,2)</f>
        <v>2.17</v>
      </c>
      <c r="N293" s="13">
        <f>ROUND(AVERAGE(Zinsswaps!N198:N293)+'iBoxx Extrapolation'!$J293,2)</f>
        <v>2.2000000000000002</v>
      </c>
      <c r="O293" s="13">
        <f>ROUND(AVERAGE(Zinsswaps!O198:O293)+'iBoxx Extrapolation'!$J293,2)</f>
        <v>2.23</v>
      </c>
      <c r="P293" s="13">
        <f>ROUND(AVERAGE(Zinsswaps!P198:P293)+'iBoxx Extrapolation'!$J293,2)</f>
        <v>2.25</v>
      </c>
      <c r="Q293" s="13">
        <f>ROUND(AVERAGE(Zinsswaps!Q198:Q293)+'iBoxx Extrapolation'!$J293,2)</f>
        <v>2.2599999999999998</v>
      </c>
      <c r="R293" s="13">
        <f>ROUND(AVERAGE(Zinsswaps!R198:R293)+'iBoxx Extrapolation'!$J293,2)</f>
        <v>2.2599999999999998</v>
      </c>
      <c r="S293" s="13">
        <f>ROUND(AVERAGE(Zinsswaps!S198:S293)+'iBoxx Extrapolation'!$J293,2)</f>
        <v>2.2599999999999998</v>
      </c>
      <c r="T293" s="13">
        <f>ROUND(AVERAGE(Zinsswaps!T198:T293)+'iBoxx Extrapolation'!$J293,2)</f>
        <v>2.27</v>
      </c>
      <c r="U293" s="13">
        <f>ROUND(AVERAGE(Zinsswaps!U198:U293)+'iBoxx Extrapolation'!$J293,2)</f>
        <v>2.27</v>
      </c>
      <c r="V293" s="13">
        <f>ROUND(AVERAGE(Zinsswaps!V198:V293)+'iBoxx Extrapolation'!$J293,2)</f>
        <v>2.2599999999999998</v>
      </c>
      <c r="W293" s="13">
        <f>ROUND(AVERAGE(Zinsswaps!W198:W293)+'iBoxx Extrapolation'!$J293,2)</f>
        <v>2.25</v>
      </c>
      <c r="X293" s="13">
        <f>ROUND(AVERAGE(Zinsswaps!X198:X293)+'iBoxx Extrapolation'!$J293,2)</f>
        <v>2.23</v>
      </c>
      <c r="Y293" s="13">
        <f>ROUND(AVERAGE(Zinsswaps!Y198:Y293)+'iBoxx Extrapolation'!$J293,2)</f>
        <v>2.2200000000000002</v>
      </c>
      <c r="Z293" s="13">
        <f>ROUND(AVERAGE(Zinsswaps!Z198:Z293)+'iBoxx Extrapolation'!$J293,2)</f>
        <v>2.21</v>
      </c>
      <c r="AA293" s="13">
        <f>ROUND(AVERAGE(Zinsswaps!AA198:AA293)+'iBoxx Extrapolation'!$J293,2)</f>
        <v>2.2000000000000002</v>
      </c>
      <c r="AB293" s="13">
        <f>ROUND(AVERAGE(Zinsswaps!AB198:AB293)+'iBoxx Extrapolation'!$J293,2)</f>
        <v>2.1800000000000002</v>
      </c>
      <c r="AC293" s="13">
        <f>ROUND(AVERAGE(Zinsswaps!AC198:AC293)+'iBoxx Extrapolation'!$J293,2)</f>
        <v>2.17</v>
      </c>
      <c r="AD293" s="13">
        <f>ROUND(AVERAGE(Zinsswaps!AD198:AD293)+'iBoxx Extrapolation'!$J293,2)</f>
        <v>2.15</v>
      </c>
      <c r="AE293" s="13">
        <f>ROUND(AVERAGE(Zinsswaps!AE198:AE293)+'iBoxx Extrapolation'!$J293,2)</f>
        <v>2.14</v>
      </c>
      <c r="AF293" s="13">
        <f>ROUND(AVERAGE(Zinsswaps!AF198:AF293)+'iBoxx Extrapolation'!$J293,2)</f>
        <v>2.13</v>
      </c>
      <c r="AG293" s="13">
        <f>ROUND(AVERAGE(Zinsswaps!AG198:AG293)+'iBoxx Extrapolation'!$J293,2)</f>
        <v>2.11</v>
      </c>
      <c r="AH293" s="13">
        <f>ROUND(AVERAGE(Zinsswaps!AH198:AH293)+'iBoxx Extrapolation'!$J293,2)</f>
        <v>2.1</v>
      </c>
      <c r="AI293" s="13">
        <f>ROUND(AVERAGE(Zinsswaps!AI198:AI293)+'iBoxx Extrapolation'!$J293,2)</f>
        <v>2.08</v>
      </c>
      <c r="AJ293" s="13">
        <f>ROUND(AVERAGE(Zinsswaps!AJ198:AJ293)+'iBoxx Extrapolation'!$J293,2)</f>
        <v>2.0699999999999998</v>
      </c>
      <c r="AK293" s="13">
        <f>ROUND(AVERAGE(Zinsswaps!AK198:AK293)+'iBoxx Extrapolation'!$J293,2)</f>
        <v>2.06</v>
      </c>
      <c r="AL293" s="13">
        <f>ROUND(AVERAGE(Zinsswaps!AL198:AL293)+'iBoxx Extrapolation'!$J293,2)</f>
        <v>2.0499999999999998</v>
      </c>
      <c r="AM293" s="13">
        <f>ROUND(AVERAGE(Zinsswaps!AM198:AM293)+'iBoxx Extrapolation'!$J293,2)</f>
        <v>2.04</v>
      </c>
      <c r="AN293" s="13">
        <f>ROUND(AVERAGE(Zinsswaps!AN198:AN293)+'iBoxx Extrapolation'!$J293,2)</f>
        <v>2.0299999999999998</v>
      </c>
      <c r="AO293" s="13">
        <f>ROUND(AVERAGE(Zinsswaps!AO198:AO293)+'iBoxx Extrapolation'!$J293,2)</f>
        <v>2.02</v>
      </c>
      <c r="AP293" s="13">
        <f>ROUND(AVERAGE(Zinsswaps!AP198:AP293)+'iBoxx Extrapolation'!$J293,2)</f>
        <v>2</v>
      </c>
      <c r="AQ293" s="13">
        <f>ROUND(AVERAGE(Zinsswaps!AQ198:AQ293)+'iBoxx Extrapolation'!$J293,2)</f>
        <v>1.99</v>
      </c>
      <c r="AR293" s="13">
        <f>ROUND(AVERAGE(Zinsswaps!AR198:AR293)+'iBoxx Extrapolation'!$J293,2)</f>
        <v>1.98</v>
      </c>
      <c r="AS293" s="13">
        <f>ROUND(AVERAGE(Zinsswaps!AS198:AS293)+'iBoxx Extrapolation'!$J293,2)</f>
        <v>1.97</v>
      </c>
      <c r="AT293" s="13">
        <f>ROUND(AVERAGE(Zinsswaps!AT198:AT293)+'iBoxx Extrapolation'!$J293,2)</f>
        <v>1.96</v>
      </c>
      <c r="AU293" s="13">
        <f>ROUND(AVERAGE(Zinsswaps!AU198:AU293)+'iBoxx Extrapolation'!$J293,2)</f>
        <v>1.94</v>
      </c>
      <c r="AV293" s="13">
        <f>ROUND(AVERAGE(Zinsswaps!AV198:AV293)+'iBoxx Extrapolation'!$J293,2)</f>
        <v>1.93</v>
      </c>
      <c r="AW293" s="13">
        <f>ROUND(AVERAGE(Zinsswaps!AW198:AW293)+'iBoxx Extrapolation'!$J293,2)</f>
        <v>1.92</v>
      </c>
      <c r="AX293" s="13">
        <f>ROUND(AVERAGE(Zinsswaps!AX198:AX293)+'iBoxx Extrapolation'!$J293,2)</f>
        <v>1.91</v>
      </c>
      <c r="AY293" s="13">
        <f>ROUND(AVERAGE(Zinsswaps!AY198:AY293)+'iBoxx Extrapolation'!$J293,2)</f>
        <v>1.9</v>
      </c>
    </row>
    <row r="294" spans="1:51" s="16" customFormat="1" x14ac:dyDescent="0.2">
      <c r="A294" s="12">
        <v>46173</v>
      </c>
      <c r="B294" s="13">
        <f>ROUND(AVERAGE(Zinsswaps!B199:B294)+'iBoxx Extrapolation'!$J294,2)</f>
        <v>1.83</v>
      </c>
      <c r="C294" s="13">
        <f>ROUND(AVERAGE(Zinsswaps!C199:C294)+'iBoxx Extrapolation'!$J294,2)</f>
        <v>1.8</v>
      </c>
      <c r="D294" s="13">
        <f>ROUND(AVERAGE(Zinsswaps!D199:D294)+'iBoxx Extrapolation'!$J294,2)</f>
        <v>1.81</v>
      </c>
      <c r="E294" s="13">
        <f>ROUND(AVERAGE(Zinsswaps!E199:E294)+'iBoxx Extrapolation'!$J294,2)</f>
        <v>1.83</v>
      </c>
      <c r="F294" s="13">
        <f>ROUND(AVERAGE(Zinsswaps!F199:F294)+'iBoxx Extrapolation'!$J294,2)</f>
        <v>1.87</v>
      </c>
      <c r="G294" s="13">
        <f>ROUND(AVERAGE(Zinsswaps!G199:G294)+'iBoxx Extrapolation'!$J294,2)</f>
        <v>1.91</v>
      </c>
      <c r="H294" s="13">
        <f>ROUND(AVERAGE(Zinsswaps!H199:H294)+'iBoxx Extrapolation'!$J294,2)</f>
        <v>1.96</v>
      </c>
      <c r="I294" s="13">
        <f>ROUND(AVERAGE(Zinsswaps!I199:I294)+'iBoxx Extrapolation'!$J294,2)</f>
        <v>2.0099999999999998</v>
      </c>
      <c r="J294" s="13">
        <f>ROUND(AVERAGE(Zinsswaps!J199:J294)+'iBoxx Extrapolation'!$J294,2)</f>
        <v>2.0499999999999998</v>
      </c>
      <c r="K294" s="13">
        <f>ROUND(AVERAGE(Zinsswaps!K199:K294)+'iBoxx Extrapolation'!$J294,2)</f>
        <v>2.1</v>
      </c>
      <c r="L294" s="13">
        <f>ROUND(AVERAGE(Zinsswaps!L199:L294)+'iBoxx Extrapolation'!$J294,2)</f>
        <v>2.15</v>
      </c>
      <c r="M294" s="13">
        <f>ROUND(AVERAGE(Zinsswaps!M199:M294)+'iBoxx Extrapolation'!$J294,2)</f>
        <v>2.19</v>
      </c>
      <c r="N294" s="13">
        <f>ROUND(AVERAGE(Zinsswaps!N199:N294)+'iBoxx Extrapolation'!$J294,2)</f>
        <v>2.2200000000000002</v>
      </c>
      <c r="O294" s="13">
        <f>ROUND(AVERAGE(Zinsswaps!O199:O294)+'iBoxx Extrapolation'!$J294,2)</f>
        <v>2.25</v>
      </c>
      <c r="P294" s="13">
        <f>ROUND(AVERAGE(Zinsswaps!P199:P294)+'iBoxx Extrapolation'!$J294,2)</f>
        <v>2.27</v>
      </c>
      <c r="Q294" s="13">
        <f>ROUND(AVERAGE(Zinsswaps!Q199:Q294)+'iBoxx Extrapolation'!$J294,2)</f>
        <v>2.2799999999999998</v>
      </c>
      <c r="R294" s="13">
        <f>ROUND(AVERAGE(Zinsswaps!R199:R294)+'iBoxx Extrapolation'!$J294,2)</f>
        <v>2.2799999999999998</v>
      </c>
      <c r="S294" s="13">
        <f>ROUND(AVERAGE(Zinsswaps!S199:S294)+'iBoxx Extrapolation'!$J294,2)</f>
        <v>2.29</v>
      </c>
      <c r="T294" s="13">
        <f>ROUND(AVERAGE(Zinsswaps!T199:T294)+'iBoxx Extrapolation'!$J294,2)</f>
        <v>2.29</v>
      </c>
      <c r="U294" s="13">
        <f>ROUND(AVERAGE(Zinsswaps!U199:U294)+'iBoxx Extrapolation'!$J294,2)</f>
        <v>2.29</v>
      </c>
      <c r="V294" s="13">
        <f>ROUND(AVERAGE(Zinsswaps!V199:V294)+'iBoxx Extrapolation'!$J294,2)</f>
        <v>2.2799999999999998</v>
      </c>
      <c r="W294" s="13">
        <f>ROUND(AVERAGE(Zinsswaps!W199:W294)+'iBoxx Extrapolation'!$J294,2)</f>
        <v>2.27</v>
      </c>
      <c r="X294" s="13">
        <f>ROUND(AVERAGE(Zinsswaps!X199:X294)+'iBoxx Extrapolation'!$J294,2)</f>
        <v>2.25</v>
      </c>
      <c r="Y294" s="13">
        <f>ROUND(AVERAGE(Zinsswaps!Y199:Y294)+'iBoxx Extrapolation'!$J294,2)</f>
        <v>2.2400000000000002</v>
      </c>
      <c r="Z294" s="13">
        <f>ROUND(AVERAGE(Zinsswaps!Z199:Z294)+'iBoxx Extrapolation'!$J294,2)</f>
        <v>2.23</v>
      </c>
      <c r="AA294" s="13">
        <f>ROUND(AVERAGE(Zinsswaps!AA199:AA294)+'iBoxx Extrapolation'!$J294,2)</f>
        <v>2.2200000000000002</v>
      </c>
      <c r="AB294" s="13">
        <f>ROUND(AVERAGE(Zinsswaps!AB199:AB294)+'iBoxx Extrapolation'!$J294,2)</f>
        <v>2.2000000000000002</v>
      </c>
      <c r="AC294" s="13">
        <f>ROUND(AVERAGE(Zinsswaps!AC199:AC294)+'iBoxx Extrapolation'!$J294,2)</f>
        <v>2.19</v>
      </c>
      <c r="AD294" s="13">
        <f>ROUND(AVERAGE(Zinsswaps!AD199:AD294)+'iBoxx Extrapolation'!$J294,2)</f>
        <v>2.17</v>
      </c>
      <c r="AE294" s="13">
        <f>ROUND(AVERAGE(Zinsswaps!AE199:AE294)+'iBoxx Extrapolation'!$J294,2)</f>
        <v>2.16</v>
      </c>
      <c r="AF294" s="13">
        <f>ROUND(AVERAGE(Zinsswaps!AF199:AF294)+'iBoxx Extrapolation'!$J294,2)</f>
        <v>2.15</v>
      </c>
      <c r="AG294" s="13">
        <f>ROUND(AVERAGE(Zinsswaps!AG199:AG294)+'iBoxx Extrapolation'!$J294,2)</f>
        <v>2.13</v>
      </c>
      <c r="AH294" s="13">
        <f>ROUND(AVERAGE(Zinsswaps!AH199:AH294)+'iBoxx Extrapolation'!$J294,2)</f>
        <v>2.12</v>
      </c>
      <c r="AI294" s="13">
        <f>ROUND(AVERAGE(Zinsswaps!AI199:AI294)+'iBoxx Extrapolation'!$J294,2)</f>
        <v>2.1</v>
      </c>
      <c r="AJ294" s="13">
        <f>ROUND(AVERAGE(Zinsswaps!AJ199:AJ294)+'iBoxx Extrapolation'!$J294,2)</f>
        <v>2.09</v>
      </c>
      <c r="AK294" s="13">
        <f>ROUND(AVERAGE(Zinsswaps!AK199:AK294)+'iBoxx Extrapolation'!$J294,2)</f>
        <v>2.08</v>
      </c>
      <c r="AL294" s="13">
        <f>ROUND(AVERAGE(Zinsswaps!AL199:AL294)+'iBoxx Extrapolation'!$J294,2)</f>
        <v>2.0699999999999998</v>
      </c>
      <c r="AM294" s="13">
        <f>ROUND(AVERAGE(Zinsswaps!AM199:AM294)+'iBoxx Extrapolation'!$J294,2)</f>
        <v>2.06</v>
      </c>
      <c r="AN294" s="13">
        <f>ROUND(AVERAGE(Zinsswaps!AN199:AN294)+'iBoxx Extrapolation'!$J294,2)</f>
        <v>2.0499999999999998</v>
      </c>
      <c r="AO294" s="13">
        <f>ROUND(AVERAGE(Zinsswaps!AO199:AO294)+'iBoxx Extrapolation'!$J294,2)</f>
        <v>2.04</v>
      </c>
      <c r="AP294" s="13">
        <f>ROUND(AVERAGE(Zinsswaps!AP199:AP294)+'iBoxx Extrapolation'!$J294,2)</f>
        <v>2.02</v>
      </c>
      <c r="AQ294" s="13">
        <f>ROUND(AVERAGE(Zinsswaps!AQ199:AQ294)+'iBoxx Extrapolation'!$J294,2)</f>
        <v>2.0099999999999998</v>
      </c>
      <c r="AR294" s="13">
        <f>ROUND(AVERAGE(Zinsswaps!AR199:AR294)+'iBoxx Extrapolation'!$J294,2)</f>
        <v>2</v>
      </c>
      <c r="AS294" s="13">
        <f>ROUND(AVERAGE(Zinsswaps!AS199:AS294)+'iBoxx Extrapolation'!$J294,2)</f>
        <v>1.98</v>
      </c>
      <c r="AT294" s="13">
        <f>ROUND(AVERAGE(Zinsswaps!AT199:AT294)+'iBoxx Extrapolation'!$J294,2)</f>
        <v>1.97</v>
      </c>
      <c r="AU294" s="13">
        <f>ROUND(AVERAGE(Zinsswaps!AU199:AU294)+'iBoxx Extrapolation'!$J294,2)</f>
        <v>1.96</v>
      </c>
      <c r="AV294" s="13">
        <f>ROUND(AVERAGE(Zinsswaps!AV199:AV294)+'iBoxx Extrapolation'!$J294,2)</f>
        <v>1.95</v>
      </c>
      <c r="AW294" s="13">
        <f>ROUND(AVERAGE(Zinsswaps!AW199:AW294)+'iBoxx Extrapolation'!$J294,2)</f>
        <v>1.94</v>
      </c>
      <c r="AX294" s="13">
        <f>ROUND(AVERAGE(Zinsswaps!AX199:AX294)+'iBoxx Extrapolation'!$J294,2)</f>
        <v>1.93</v>
      </c>
      <c r="AY294" s="13">
        <f>ROUND(AVERAGE(Zinsswaps!AY199:AY294)+'iBoxx Extrapolation'!$J294,2)</f>
        <v>1.92</v>
      </c>
    </row>
    <row r="295" spans="1:51" s="16" customFormat="1" x14ac:dyDescent="0.2">
      <c r="A295" s="12">
        <v>46203</v>
      </c>
      <c r="B295" s="13">
        <f>ROUND(AVERAGE(Zinsswaps!B200:B295)+'iBoxx Extrapolation'!$J295,2)</f>
        <v>1.86</v>
      </c>
      <c r="C295" s="13">
        <f>ROUND(AVERAGE(Zinsswaps!C200:C295)+'iBoxx Extrapolation'!$J295,2)</f>
        <v>1.83</v>
      </c>
      <c r="D295" s="13">
        <f>ROUND(AVERAGE(Zinsswaps!D200:D295)+'iBoxx Extrapolation'!$J295,2)</f>
        <v>1.83</v>
      </c>
      <c r="E295" s="13">
        <f>ROUND(AVERAGE(Zinsswaps!E200:E295)+'iBoxx Extrapolation'!$J295,2)</f>
        <v>1.86</v>
      </c>
      <c r="F295" s="13">
        <f>ROUND(AVERAGE(Zinsswaps!F200:F295)+'iBoxx Extrapolation'!$J295,2)</f>
        <v>1.89</v>
      </c>
      <c r="G295" s="13">
        <f>ROUND(AVERAGE(Zinsswaps!G200:G295)+'iBoxx Extrapolation'!$J295,2)</f>
        <v>1.94</v>
      </c>
      <c r="H295" s="13">
        <f>ROUND(AVERAGE(Zinsswaps!H200:H295)+'iBoxx Extrapolation'!$J295,2)</f>
        <v>1.98</v>
      </c>
      <c r="I295" s="13">
        <f>ROUND(AVERAGE(Zinsswaps!I200:I295)+'iBoxx Extrapolation'!$J295,2)</f>
        <v>2.0299999999999998</v>
      </c>
      <c r="J295" s="13">
        <f>ROUND(AVERAGE(Zinsswaps!J200:J295)+'iBoxx Extrapolation'!$J295,2)</f>
        <v>2.08</v>
      </c>
      <c r="K295" s="13">
        <f>ROUND(AVERAGE(Zinsswaps!K200:K295)+'iBoxx Extrapolation'!$J295,2)</f>
        <v>2.12</v>
      </c>
      <c r="L295" s="13">
        <f>ROUND(AVERAGE(Zinsswaps!L200:L295)+'iBoxx Extrapolation'!$J295,2)</f>
        <v>2.17</v>
      </c>
      <c r="M295" s="13">
        <f>ROUND(AVERAGE(Zinsswaps!M200:M295)+'iBoxx Extrapolation'!$J295,2)</f>
        <v>2.21</v>
      </c>
      <c r="N295" s="13">
        <f>ROUND(AVERAGE(Zinsswaps!N200:N295)+'iBoxx Extrapolation'!$J295,2)</f>
        <v>2.2400000000000002</v>
      </c>
      <c r="O295" s="13">
        <f>ROUND(AVERAGE(Zinsswaps!O200:O295)+'iBoxx Extrapolation'!$J295,2)</f>
        <v>2.27</v>
      </c>
      <c r="P295" s="13">
        <f>ROUND(AVERAGE(Zinsswaps!P200:P295)+'iBoxx Extrapolation'!$J295,2)</f>
        <v>2.29</v>
      </c>
      <c r="Q295" s="13">
        <f>ROUND(AVERAGE(Zinsswaps!Q200:Q295)+'iBoxx Extrapolation'!$J295,2)</f>
        <v>2.2999999999999998</v>
      </c>
      <c r="R295" s="13">
        <f>ROUND(AVERAGE(Zinsswaps!R200:R295)+'iBoxx Extrapolation'!$J295,2)</f>
        <v>2.2999999999999998</v>
      </c>
      <c r="S295" s="13">
        <f>ROUND(AVERAGE(Zinsswaps!S200:S295)+'iBoxx Extrapolation'!$J295,2)</f>
        <v>2.31</v>
      </c>
      <c r="T295" s="13">
        <f>ROUND(AVERAGE(Zinsswaps!T200:T295)+'iBoxx Extrapolation'!$J295,2)</f>
        <v>2.31</v>
      </c>
      <c r="U295" s="13">
        <f>ROUND(AVERAGE(Zinsswaps!U200:U295)+'iBoxx Extrapolation'!$J295,2)</f>
        <v>2.31</v>
      </c>
      <c r="V295" s="13">
        <f>ROUND(AVERAGE(Zinsswaps!V200:V295)+'iBoxx Extrapolation'!$J295,2)</f>
        <v>2.2999999999999998</v>
      </c>
      <c r="W295" s="13">
        <f>ROUND(AVERAGE(Zinsswaps!W200:W295)+'iBoxx Extrapolation'!$J295,2)</f>
        <v>2.29</v>
      </c>
      <c r="X295" s="13">
        <f>ROUND(AVERAGE(Zinsswaps!X200:X295)+'iBoxx Extrapolation'!$J295,2)</f>
        <v>2.27</v>
      </c>
      <c r="Y295" s="13">
        <f>ROUND(AVERAGE(Zinsswaps!Y200:Y295)+'iBoxx Extrapolation'!$J295,2)</f>
        <v>2.2599999999999998</v>
      </c>
      <c r="Z295" s="13">
        <f>ROUND(AVERAGE(Zinsswaps!Z200:Z295)+'iBoxx Extrapolation'!$J295,2)</f>
        <v>2.25</v>
      </c>
      <c r="AA295" s="13">
        <f>ROUND(AVERAGE(Zinsswaps!AA200:AA295)+'iBoxx Extrapolation'!$J295,2)</f>
        <v>2.2400000000000002</v>
      </c>
      <c r="AB295" s="13">
        <f>ROUND(AVERAGE(Zinsswaps!AB200:AB295)+'iBoxx Extrapolation'!$J295,2)</f>
        <v>2.2200000000000002</v>
      </c>
      <c r="AC295" s="13">
        <f>ROUND(AVERAGE(Zinsswaps!AC200:AC295)+'iBoxx Extrapolation'!$J295,2)</f>
        <v>2.21</v>
      </c>
      <c r="AD295" s="13">
        <f>ROUND(AVERAGE(Zinsswaps!AD200:AD295)+'iBoxx Extrapolation'!$J295,2)</f>
        <v>2.19</v>
      </c>
      <c r="AE295" s="13">
        <f>ROUND(AVERAGE(Zinsswaps!AE200:AE295)+'iBoxx Extrapolation'!$J295,2)</f>
        <v>2.1800000000000002</v>
      </c>
      <c r="AF295" s="13">
        <f>ROUND(AVERAGE(Zinsswaps!AF200:AF295)+'iBoxx Extrapolation'!$J295,2)</f>
        <v>2.16</v>
      </c>
      <c r="AG295" s="13">
        <f>ROUND(AVERAGE(Zinsswaps!AG200:AG295)+'iBoxx Extrapolation'!$J295,2)</f>
        <v>2.15</v>
      </c>
      <c r="AH295" s="13">
        <f>ROUND(AVERAGE(Zinsswaps!AH200:AH295)+'iBoxx Extrapolation'!$J295,2)</f>
        <v>2.13</v>
      </c>
      <c r="AI295" s="13">
        <f>ROUND(AVERAGE(Zinsswaps!AI200:AI295)+'iBoxx Extrapolation'!$J295,2)</f>
        <v>2.12</v>
      </c>
      <c r="AJ295" s="13">
        <f>ROUND(AVERAGE(Zinsswaps!AJ200:AJ295)+'iBoxx Extrapolation'!$J295,2)</f>
        <v>2.11</v>
      </c>
      <c r="AK295" s="13">
        <f>ROUND(AVERAGE(Zinsswaps!AK200:AK295)+'iBoxx Extrapolation'!$J295,2)</f>
        <v>2.1</v>
      </c>
      <c r="AL295" s="13">
        <f>ROUND(AVERAGE(Zinsswaps!AL200:AL295)+'iBoxx Extrapolation'!$J295,2)</f>
        <v>2.09</v>
      </c>
      <c r="AM295" s="13">
        <f>ROUND(AVERAGE(Zinsswaps!AM200:AM295)+'iBoxx Extrapolation'!$J295,2)</f>
        <v>2.0699999999999998</v>
      </c>
      <c r="AN295" s="13">
        <f>ROUND(AVERAGE(Zinsswaps!AN200:AN295)+'iBoxx Extrapolation'!$J295,2)</f>
        <v>2.06</v>
      </c>
      <c r="AO295" s="13">
        <f>ROUND(AVERAGE(Zinsswaps!AO200:AO295)+'iBoxx Extrapolation'!$J295,2)</f>
        <v>2.0499999999999998</v>
      </c>
      <c r="AP295" s="13">
        <f>ROUND(AVERAGE(Zinsswaps!AP200:AP295)+'iBoxx Extrapolation'!$J295,2)</f>
        <v>2.04</v>
      </c>
      <c r="AQ295" s="13">
        <f>ROUND(AVERAGE(Zinsswaps!AQ200:AQ295)+'iBoxx Extrapolation'!$J295,2)</f>
        <v>2.0299999999999998</v>
      </c>
      <c r="AR295" s="13">
        <f>ROUND(AVERAGE(Zinsswaps!AR200:AR295)+'iBoxx Extrapolation'!$J295,2)</f>
        <v>2.0099999999999998</v>
      </c>
      <c r="AS295" s="13">
        <f>ROUND(AVERAGE(Zinsswaps!AS200:AS295)+'iBoxx Extrapolation'!$J295,2)</f>
        <v>2</v>
      </c>
      <c r="AT295" s="13">
        <f>ROUND(AVERAGE(Zinsswaps!AT200:AT295)+'iBoxx Extrapolation'!$J295,2)</f>
        <v>1.99</v>
      </c>
      <c r="AU295" s="13">
        <f>ROUND(AVERAGE(Zinsswaps!AU200:AU295)+'iBoxx Extrapolation'!$J295,2)</f>
        <v>1.98</v>
      </c>
      <c r="AV295" s="13">
        <f>ROUND(AVERAGE(Zinsswaps!AV200:AV295)+'iBoxx Extrapolation'!$J295,2)</f>
        <v>1.97</v>
      </c>
      <c r="AW295" s="13">
        <f>ROUND(AVERAGE(Zinsswaps!AW200:AW295)+'iBoxx Extrapolation'!$J295,2)</f>
        <v>1.96</v>
      </c>
      <c r="AX295" s="13">
        <f>ROUND(AVERAGE(Zinsswaps!AX200:AX295)+'iBoxx Extrapolation'!$J295,2)</f>
        <v>1.95</v>
      </c>
      <c r="AY295" s="13">
        <f>ROUND(AVERAGE(Zinsswaps!AY200:AY295)+'iBoxx Extrapolation'!$J295,2)</f>
        <v>1.94</v>
      </c>
    </row>
    <row r="296" spans="1:51" s="16" customFormat="1" x14ac:dyDescent="0.2">
      <c r="A296" s="12">
        <v>46234</v>
      </c>
      <c r="B296" s="13">
        <f>ROUND(AVERAGE(Zinsswaps!B201:B296)+'iBoxx Extrapolation'!$J296,2)</f>
        <v>1.88</v>
      </c>
      <c r="C296" s="13">
        <f>ROUND(AVERAGE(Zinsswaps!C201:C296)+'iBoxx Extrapolation'!$J296,2)</f>
        <v>1.86</v>
      </c>
      <c r="D296" s="13">
        <f>ROUND(AVERAGE(Zinsswaps!D201:D296)+'iBoxx Extrapolation'!$J296,2)</f>
        <v>1.86</v>
      </c>
      <c r="E296" s="13">
        <f>ROUND(AVERAGE(Zinsswaps!E201:E296)+'iBoxx Extrapolation'!$J296,2)</f>
        <v>1.88</v>
      </c>
      <c r="F296" s="13">
        <f>ROUND(AVERAGE(Zinsswaps!F201:F296)+'iBoxx Extrapolation'!$J296,2)</f>
        <v>1.92</v>
      </c>
      <c r="G296" s="13">
        <f>ROUND(AVERAGE(Zinsswaps!G201:G296)+'iBoxx Extrapolation'!$J296,2)</f>
        <v>1.96</v>
      </c>
      <c r="H296" s="13">
        <f>ROUND(AVERAGE(Zinsswaps!H201:H296)+'iBoxx Extrapolation'!$J296,2)</f>
        <v>2</v>
      </c>
      <c r="I296" s="13">
        <f>ROUND(AVERAGE(Zinsswaps!I201:I296)+'iBoxx Extrapolation'!$J296,2)</f>
        <v>2.0499999999999998</v>
      </c>
      <c r="J296" s="13">
        <f>ROUND(AVERAGE(Zinsswaps!J201:J296)+'iBoxx Extrapolation'!$J296,2)</f>
        <v>2.1</v>
      </c>
      <c r="K296" s="13">
        <f>ROUND(AVERAGE(Zinsswaps!K201:K296)+'iBoxx Extrapolation'!$J296,2)</f>
        <v>2.15</v>
      </c>
      <c r="L296" s="13">
        <f>ROUND(AVERAGE(Zinsswaps!L201:L296)+'iBoxx Extrapolation'!$J296,2)</f>
        <v>2.19</v>
      </c>
      <c r="M296" s="13">
        <f>ROUND(AVERAGE(Zinsswaps!M201:M296)+'iBoxx Extrapolation'!$J296,2)</f>
        <v>2.23</v>
      </c>
      <c r="N296" s="13">
        <f>ROUND(AVERAGE(Zinsswaps!N201:N296)+'iBoxx Extrapolation'!$J296,2)</f>
        <v>2.2599999999999998</v>
      </c>
      <c r="O296" s="13">
        <f>ROUND(AVERAGE(Zinsswaps!O201:O296)+'iBoxx Extrapolation'!$J296,2)</f>
        <v>2.29</v>
      </c>
      <c r="P296" s="13">
        <f>ROUND(AVERAGE(Zinsswaps!P201:P296)+'iBoxx Extrapolation'!$J296,2)</f>
        <v>2.3199999999999998</v>
      </c>
      <c r="Q296" s="13">
        <f>ROUND(AVERAGE(Zinsswaps!Q201:Q296)+'iBoxx Extrapolation'!$J296,2)</f>
        <v>2.3199999999999998</v>
      </c>
      <c r="R296" s="13">
        <f>ROUND(AVERAGE(Zinsswaps!R201:R296)+'iBoxx Extrapolation'!$J296,2)</f>
        <v>2.3199999999999998</v>
      </c>
      <c r="S296" s="13">
        <f>ROUND(AVERAGE(Zinsswaps!S201:S296)+'iBoxx Extrapolation'!$J296,2)</f>
        <v>2.33</v>
      </c>
      <c r="T296" s="13">
        <f>ROUND(AVERAGE(Zinsswaps!T201:T296)+'iBoxx Extrapolation'!$J296,2)</f>
        <v>2.33</v>
      </c>
      <c r="U296" s="13">
        <f>ROUND(AVERAGE(Zinsswaps!U201:U296)+'iBoxx Extrapolation'!$J296,2)</f>
        <v>2.33</v>
      </c>
      <c r="V296" s="13">
        <f>ROUND(AVERAGE(Zinsswaps!V201:V296)+'iBoxx Extrapolation'!$J296,2)</f>
        <v>2.3199999999999998</v>
      </c>
      <c r="W296" s="13">
        <f>ROUND(AVERAGE(Zinsswaps!W201:W296)+'iBoxx Extrapolation'!$J296,2)</f>
        <v>2.31</v>
      </c>
      <c r="X296" s="13">
        <f>ROUND(AVERAGE(Zinsswaps!X201:X296)+'iBoxx Extrapolation'!$J296,2)</f>
        <v>2.29</v>
      </c>
      <c r="Y296" s="13">
        <f>ROUND(AVERAGE(Zinsswaps!Y201:Y296)+'iBoxx Extrapolation'!$J296,2)</f>
        <v>2.2799999999999998</v>
      </c>
      <c r="Z296" s="13">
        <f>ROUND(AVERAGE(Zinsswaps!Z201:Z296)+'iBoxx Extrapolation'!$J296,2)</f>
        <v>2.27</v>
      </c>
      <c r="AA296" s="13">
        <f>ROUND(AVERAGE(Zinsswaps!AA201:AA296)+'iBoxx Extrapolation'!$J296,2)</f>
        <v>2.2599999999999998</v>
      </c>
      <c r="AB296" s="13">
        <f>ROUND(AVERAGE(Zinsswaps!AB201:AB296)+'iBoxx Extrapolation'!$J296,2)</f>
        <v>2.2400000000000002</v>
      </c>
      <c r="AC296" s="13">
        <f>ROUND(AVERAGE(Zinsswaps!AC201:AC296)+'iBoxx Extrapolation'!$J296,2)</f>
        <v>2.23</v>
      </c>
      <c r="AD296" s="13">
        <f>ROUND(AVERAGE(Zinsswaps!AD201:AD296)+'iBoxx Extrapolation'!$J296,2)</f>
        <v>2.21</v>
      </c>
      <c r="AE296" s="13">
        <f>ROUND(AVERAGE(Zinsswaps!AE201:AE296)+'iBoxx Extrapolation'!$J296,2)</f>
        <v>2.2000000000000002</v>
      </c>
      <c r="AF296" s="13">
        <f>ROUND(AVERAGE(Zinsswaps!AF201:AF296)+'iBoxx Extrapolation'!$J296,2)</f>
        <v>2.1800000000000002</v>
      </c>
      <c r="AG296" s="13">
        <f>ROUND(AVERAGE(Zinsswaps!AG201:AG296)+'iBoxx Extrapolation'!$J296,2)</f>
        <v>2.17</v>
      </c>
      <c r="AH296" s="13">
        <f>ROUND(AVERAGE(Zinsswaps!AH201:AH296)+'iBoxx Extrapolation'!$J296,2)</f>
        <v>2.15</v>
      </c>
      <c r="AI296" s="13">
        <f>ROUND(AVERAGE(Zinsswaps!AI201:AI296)+'iBoxx Extrapolation'!$J296,2)</f>
        <v>2.14</v>
      </c>
      <c r="AJ296" s="13">
        <f>ROUND(AVERAGE(Zinsswaps!AJ201:AJ296)+'iBoxx Extrapolation'!$J296,2)</f>
        <v>2.13</v>
      </c>
      <c r="AK296" s="13">
        <f>ROUND(AVERAGE(Zinsswaps!AK201:AK296)+'iBoxx Extrapolation'!$J296,2)</f>
        <v>2.12</v>
      </c>
      <c r="AL296" s="13">
        <f>ROUND(AVERAGE(Zinsswaps!AL201:AL296)+'iBoxx Extrapolation'!$J296,2)</f>
        <v>2.1</v>
      </c>
      <c r="AM296" s="13">
        <f>ROUND(AVERAGE(Zinsswaps!AM201:AM296)+'iBoxx Extrapolation'!$J296,2)</f>
        <v>2.09</v>
      </c>
      <c r="AN296" s="13">
        <f>ROUND(AVERAGE(Zinsswaps!AN201:AN296)+'iBoxx Extrapolation'!$J296,2)</f>
        <v>2.08</v>
      </c>
      <c r="AO296" s="13">
        <f>ROUND(AVERAGE(Zinsswaps!AO201:AO296)+'iBoxx Extrapolation'!$J296,2)</f>
        <v>2.0699999999999998</v>
      </c>
      <c r="AP296" s="13">
        <f>ROUND(AVERAGE(Zinsswaps!AP201:AP296)+'iBoxx Extrapolation'!$J296,2)</f>
        <v>2.06</v>
      </c>
      <c r="AQ296" s="13">
        <f>ROUND(AVERAGE(Zinsswaps!AQ201:AQ296)+'iBoxx Extrapolation'!$J296,2)</f>
        <v>2.04</v>
      </c>
      <c r="AR296" s="13">
        <f>ROUND(AVERAGE(Zinsswaps!AR201:AR296)+'iBoxx Extrapolation'!$J296,2)</f>
        <v>2.0299999999999998</v>
      </c>
      <c r="AS296" s="13">
        <f>ROUND(AVERAGE(Zinsswaps!AS201:AS296)+'iBoxx Extrapolation'!$J296,2)</f>
        <v>2.02</v>
      </c>
      <c r="AT296" s="13">
        <f>ROUND(AVERAGE(Zinsswaps!AT201:AT296)+'iBoxx Extrapolation'!$J296,2)</f>
        <v>2.0099999999999998</v>
      </c>
      <c r="AU296" s="13">
        <f>ROUND(AVERAGE(Zinsswaps!AU201:AU296)+'iBoxx Extrapolation'!$J296,2)</f>
        <v>2</v>
      </c>
      <c r="AV296" s="13">
        <f>ROUND(AVERAGE(Zinsswaps!AV201:AV296)+'iBoxx Extrapolation'!$J296,2)</f>
        <v>1.98</v>
      </c>
      <c r="AW296" s="13">
        <f>ROUND(AVERAGE(Zinsswaps!AW201:AW296)+'iBoxx Extrapolation'!$J296,2)</f>
        <v>1.97</v>
      </c>
      <c r="AX296" s="13">
        <f>ROUND(AVERAGE(Zinsswaps!AX201:AX296)+'iBoxx Extrapolation'!$J296,2)</f>
        <v>1.96</v>
      </c>
      <c r="AY296" s="13">
        <f>ROUND(AVERAGE(Zinsswaps!AY201:AY296)+'iBoxx Extrapolation'!$J296,2)</f>
        <v>1.95</v>
      </c>
    </row>
    <row r="297" spans="1:51" s="16" customFormat="1" x14ac:dyDescent="0.2">
      <c r="A297" s="12">
        <v>46265</v>
      </c>
      <c r="B297" s="13">
        <f>ROUND(AVERAGE(Zinsswaps!B202:B297)+'iBoxx Extrapolation'!$J297,2)</f>
        <v>1.91</v>
      </c>
      <c r="C297" s="13">
        <f>ROUND(AVERAGE(Zinsswaps!C202:C297)+'iBoxx Extrapolation'!$J297,2)</f>
        <v>1.89</v>
      </c>
      <c r="D297" s="13">
        <f>ROUND(AVERAGE(Zinsswaps!D202:D297)+'iBoxx Extrapolation'!$J297,2)</f>
        <v>1.89</v>
      </c>
      <c r="E297" s="13">
        <f>ROUND(AVERAGE(Zinsswaps!E202:E297)+'iBoxx Extrapolation'!$J297,2)</f>
        <v>1.91</v>
      </c>
      <c r="F297" s="13">
        <f>ROUND(AVERAGE(Zinsswaps!F202:F297)+'iBoxx Extrapolation'!$J297,2)</f>
        <v>1.94</v>
      </c>
      <c r="G297" s="13">
        <f>ROUND(AVERAGE(Zinsswaps!G202:G297)+'iBoxx Extrapolation'!$J297,2)</f>
        <v>1.98</v>
      </c>
      <c r="H297" s="13">
        <f>ROUND(AVERAGE(Zinsswaps!H202:H297)+'iBoxx Extrapolation'!$J297,2)</f>
        <v>2.0299999999999998</v>
      </c>
      <c r="I297" s="13">
        <f>ROUND(AVERAGE(Zinsswaps!I202:I297)+'iBoxx Extrapolation'!$J297,2)</f>
        <v>2.08</v>
      </c>
      <c r="J297" s="13">
        <f>ROUND(AVERAGE(Zinsswaps!J202:J297)+'iBoxx Extrapolation'!$J297,2)</f>
        <v>2.12</v>
      </c>
      <c r="K297" s="13">
        <f>ROUND(AVERAGE(Zinsswaps!K202:K297)+'iBoxx Extrapolation'!$J297,2)</f>
        <v>2.17</v>
      </c>
      <c r="L297" s="13">
        <f>ROUND(AVERAGE(Zinsswaps!L202:L297)+'iBoxx Extrapolation'!$J297,2)</f>
        <v>2.2200000000000002</v>
      </c>
      <c r="M297" s="13">
        <f>ROUND(AVERAGE(Zinsswaps!M202:M297)+'iBoxx Extrapolation'!$J297,2)</f>
        <v>2.25</v>
      </c>
      <c r="N297" s="13">
        <f>ROUND(AVERAGE(Zinsswaps!N202:N297)+'iBoxx Extrapolation'!$J297,2)</f>
        <v>2.29</v>
      </c>
      <c r="O297" s="13">
        <f>ROUND(AVERAGE(Zinsswaps!O202:O297)+'iBoxx Extrapolation'!$J297,2)</f>
        <v>2.31</v>
      </c>
      <c r="P297" s="13">
        <f>ROUND(AVERAGE(Zinsswaps!P202:P297)+'iBoxx Extrapolation'!$J297,2)</f>
        <v>2.34</v>
      </c>
      <c r="Q297" s="13">
        <f>ROUND(AVERAGE(Zinsswaps!Q202:Q297)+'iBoxx Extrapolation'!$J297,2)</f>
        <v>2.34</v>
      </c>
      <c r="R297" s="13">
        <f>ROUND(AVERAGE(Zinsswaps!R202:R297)+'iBoxx Extrapolation'!$J297,2)</f>
        <v>2.34</v>
      </c>
      <c r="S297" s="13">
        <f>ROUND(AVERAGE(Zinsswaps!S202:S297)+'iBoxx Extrapolation'!$J297,2)</f>
        <v>2.35</v>
      </c>
      <c r="T297" s="13">
        <f>ROUND(AVERAGE(Zinsswaps!T202:T297)+'iBoxx Extrapolation'!$J297,2)</f>
        <v>2.35</v>
      </c>
      <c r="U297" s="13">
        <f>ROUND(AVERAGE(Zinsswaps!U202:U297)+'iBoxx Extrapolation'!$J297,2)</f>
        <v>2.35</v>
      </c>
      <c r="V297" s="13">
        <f>ROUND(AVERAGE(Zinsswaps!V202:V297)+'iBoxx Extrapolation'!$J297,2)</f>
        <v>2.34</v>
      </c>
      <c r="W297" s="13">
        <f>ROUND(AVERAGE(Zinsswaps!W202:W297)+'iBoxx Extrapolation'!$J297,2)</f>
        <v>2.33</v>
      </c>
      <c r="X297" s="13">
        <f>ROUND(AVERAGE(Zinsswaps!X202:X297)+'iBoxx Extrapolation'!$J297,2)</f>
        <v>2.31</v>
      </c>
      <c r="Y297" s="13">
        <f>ROUND(AVERAGE(Zinsswaps!Y202:Y297)+'iBoxx Extrapolation'!$J297,2)</f>
        <v>2.2999999999999998</v>
      </c>
      <c r="Z297" s="13">
        <f>ROUND(AVERAGE(Zinsswaps!Z202:Z297)+'iBoxx Extrapolation'!$J297,2)</f>
        <v>2.29</v>
      </c>
      <c r="AA297" s="13">
        <f>ROUND(AVERAGE(Zinsswaps!AA202:AA297)+'iBoxx Extrapolation'!$J297,2)</f>
        <v>2.2799999999999998</v>
      </c>
      <c r="AB297" s="13">
        <f>ROUND(AVERAGE(Zinsswaps!AB202:AB297)+'iBoxx Extrapolation'!$J297,2)</f>
        <v>2.2599999999999998</v>
      </c>
      <c r="AC297" s="13">
        <f>ROUND(AVERAGE(Zinsswaps!AC202:AC297)+'iBoxx Extrapolation'!$J297,2)</f>
        <v>2.25</v>
      </c>
      <c r="AD297" s="13">
        <f>ROUND(AVERAGE(Zinsswaps!AD202:AD297)+'iBoxx Extrapolation'!$J297,2)</f>
        <v>2.23</v>
      </c>
      <c r="AE297" s="13">
        <f>ROUND(AVERAGE(Zinsswaps!AE202:AE297)+'iBoxx Extrapolation'!$J297,2)</f>
        <v>2.2200000000000002</v>
      </c>
      <c r="AF297" s="13">
        <f>ROUND(AVERAGE(Zinsswaps!AF202:AF297)+'iBoxx Extrapolation'!$J297,2)</f>
        <v>2.2000000000000002</v>
      </c>
      <c r="AG297" s="13">
        <f>ROUND(AVERAGE(Zinsswaps!AG202:AG297)+'iBoxx Extrapolation'!$J297,2)</f>
        <v>2.19</v>
      </c>
      <c r="AH297" s="13">
        <f>ROUND(AVERAGE(Zinsswaps!AH202:AH297)+'iBoxx Extrapolation'!$J297,2)</f>
        <v>2.17</v>
      </c>
      <c r="AI297" s="13">
        <f>ROUND(AVERAGE(Zinsswaps!AI202:AI297)+'iBoxx Extrapolation'!$J297,2)</f>
        <v>2.16</v>
      </c>
      <c r="AJ297" s="13">
        <f>ROUND(AVERAGE(Zinsswaps!AJ202:AJ297)+'iBoxx Extrapolation'!$J297,2)</f>
        <v>2.15</v>
      </c>
      <c r="AK297" s="13">
        <f>ROUND(AVERAGE(Zinsswaps!AK202:AK297)+'iBoxx Extrapolation'!$J297,2)</f>
        <v>2.13</v>
      </c>
      <c r="AL297" s="13">
        <f>ROUND(AVERAGE(Zinsswaps!AL202:AL297)+'iBoxx Extrapolation'!$J297,2)</f>
        <v>2.12</v>
      </c>
      <c r="AM297" s="13">
        <f>ROUND(AVERAGE(Zinsswaps!AM202:AM297)+'iBoxx Extrapolation'!$J297,2)</f>
        <v>2.11</v>
      </c>
      <c r="AN297" s="13">
        <f>ROUND(AVERAGE(Zinsswaps!AN202:AN297)+'iBoxx Extrapolation'!$J297,2)</f>
        <v>2.1</v>
      </c>
      <c r="AO297" s="13">
        <f>ROUND(AVERAGE(Zinsswaps!AO202:AO297)+'iBoxx Extrapolation'!$J297,2)</f>
        <v>2.09</v>
      </c>
      <c r="AP297" s="13">
        <f>ROUND(AVERAGE(Zinsswaps!AP202:AP297)+'iBoxx Extrapolation'!$J297,2)</f>
        <v>2.08</v>
      </c>
      <c r="AQ297" s="13">
        <f>ROUND(AVERAGE(Zinsswaps!AQ202:AQ297)+'iBoxx Extrapolation'!$J297,2)</f>
        <v>2.06</v>
      </c>
      <c r="AR297" s="13">
        <f>ROUND(AVERAGE(Zinsswaps!AR202:AR297)+'iBoxx Extrapolation'!$J297,2)</f>
        <v>2.0499999999999998</v>
      </c>
      <c r="AS297" s="13">
        <f>ROUND(AVERAGE(Zinsswaps!AS202:AS297)+'iBoxx Extrapolation'!$J297,2)</f>
        <v>2.04</v>
      </c>
      <c r="AT297" s="13">
        <f>ROUND(AVERAGE(Zinsswaps!AT202:AT297)+'iBoxx Extrapolation'!$J297,2)</f>
        <v>2.02</v>
      </c>
      <c r="AU297" s="13">
        <f>ROUND(AVERAGE(Zinsswaps!AU202:AU297)+'iBoxx Extrapolation'!$J297,2)</f>
        <v>2.0099999999999998</v>
      </c>
      <c r="AV297" s="13">
        <f>ROUND(AVERAGE(Zinsswaps!AV202:AV297)+'iBoxx Extrapolation'!$J297,2)</f>
        <v>2</v>
      </c>
      <c r="AW297" s="13">
        <f>ROUND(AVERAGE(Zinsswaps!AW202:AW297)+'iBoxx Extrapolation'!$J297,2)</f>
        <v>1.99</v>
      </c>
      <c r="AX297" s="13">
        <f>ROUND(AVERAGE(Zinsswaps!AX202:AX297)+'iBoxx Extrapolation'!$J297,2)</f>
        <v>1.98</v>
      </c>
      <c r="AY297" s="13">
        <f>ROUND(AVERAGE(Zinsswaps!AY202:AY297)+'iBoxx Extrapolation'!$J297,2)</f>
        <v>1.97</v>
      </c>
    </row>
    <row r="298" spans="1:51" s="16" customFormat="1" x14ac:dyDescent="0.2">
      <c r="A298" s="12">
        <v>46295</v>
      </c>
      <c r="B298" s="13">
        <f>ROUND(AVERAGE(Zinsswaps!B203:B298)+'iBoxx Extrapolation'!$J298,2)</f>
        <v>1.94</v>
      </c>
      <c r="C298" s="13">
        <f>ROUND(AVERAGE(Zinsswaps!C203:C298)+'iBoxx Extrapolation'!$J298,2)</f>
        <v>1.92</v>
      </c>
      <c r="D298" s="13">
        <f>ROUND(AVERAGE(Zinsswaps!D203:D298)+'iBoxx Extrapolation'!$J298,2)</f>
        <v>1.91</v>
      </c>
      <c r="E298" s="13">
        <f>ROUND(AVERAGE(Zinsswaps!E203:E298)+'iBoxx Extrapolation'!$J298,2)</f>
        <v>1.93</v>
      </c>
      <c r="F298" s="13">
        <f>ROUND(AVERAGE(Zinsswaps!F203:F298)+'iBoxx Extrapolation'!$J298,2)</f>
        <v>1.97</v>
      </c>
      <c r="G298" s="13">
        <f>ROUND(AVERAGE(Zinsswaps!G203:G298)+'iBoxx Extrapolation'!$J298,2)</f>
        <v>2.0099999999999998</v>
      </c>
      <c r="H298" s="13">
        <f>ROUND(AVERAGE(Zinsswaps!H203:H298)+'iBoxx Extrapolation'!$J298,2)</f>
        <v>2.0499999999999998</v>
      </c>
      <c r="I298" s="13">
        <f>ROUND(AVERAGE(Zinsswaps!I203:I298)+'iBoxx Extrapolation'!$J298,2)</f>
        <v>2.1</v>
      </c>
      <c r="J298" s="13">
        <f>ROUND(AVERAGE(Zinsswaps!J203:J298)+'iBoxx Extrapolation'!$J298,2)</f>
        <v>2.14</v>
      </c>
      <c r="K298" s="13">
        <f>ROUND(AVERAGE(Zinsswaps!K203:K298)+'iBoxx Extrapolation'!$J298,2)</f>
        <v>2.19</v>
      </c>
      <c r="L298" s="13">
        <f>ROUND(AVERAGE(Zinsswaps!L203:L298)+'iBoxx Extrapolation'!$J298,2)</f>
        <v>2.2400000000000002</v>
      </c>
      <c r="M298" s="13">
        <f>ROUND(AVERAGE(Zinsswaps!M203:M298)+'iBoxx Extrapolation'!$J298,2)</f>
        <v>2.27</v>
      </c>
      <c r="N298" s="13">
        <f>ROUND(AVERAGE(Zinsswaps!N203:N298)+'iBoxx Extrapolation'!$J298,2)</f>
        <v>2.31</v>
      </c>
      <c r="O298" s="13">
        <f>ROUND(AVERAGE(Zinsswaps!O203:O298)+'iBoxx Extrapolation'!$J298,2)</f>
        <v>2.33</v>
      </c>
      <c r="P298" s="13">
        <f>ROUND(AVERAGE(Zinsswaps!P203:P298)+'iBoxx Extrapolation'!$J298,2)</f>
        <v>2.36</v>
      </c>
      <c r="Q298" s="13">
        <f>ROUND(AVERAGE(Zinsswaps!Q203:Q298)+'iBoxx Extrapolation'!$J298,2)</f>
        <v>2.36</v>
      </c>
      <c r="R298" s="13">
        <f>ROUND(AVERAGE(Zinsswaps!R203:R298)+'iBoxx Extrapolation'!$J298,2)</f>
        <v>2.36</v>
      </c>
      <c r="S298" s="13">
        <f>ROUND(AVERAGE(Zinsswaps!S203:S298)+'iBoxx Extrapolation'!$J298,2)</f>
        <v>2.37</v>
      </c>
      <c r="T298" s="13">
        <f>ROUND(AVERAGE(Zinsswaps!T203:T298)+'iBoxx Extrapolation'!$J298,2)</f>
        <v>2.37</v>
      </c>
      <c r="U298" s="13">
        <f>ROUND(AVERAGE(Zinsswaps!U203:U298)+'iBoxx Extrapolation'!$J298,2)</f>
        <v>2.37</v>
      </c>
      <c r="V298" s="13">
        <f>ROUND(AVERAGE(Zinsswaps!V203:V298)+'iBoxx Extrapolation'!$J298,2)</f>
        <v>2.36</v>
      </c>
      <c r="W298" s="13">
        <f>ROUND(AVERAGE(Zinsswaps!W203:W298)+'iBoxx Extrapolation'!$J298,2)</f>
        <v>2.35</v>
      </c>
      <c r="X298" s="13">
        <f>ROUND(AVERAGE(Zinsswaps!X203:X298)+'iBoxx Extrapolation'!$J298,2)</f>
        <v>2.33</v>
      </c>
      <c r="Y298" s="13">
        <f>ROUND(AVERAGE(Zinsswaps!Y203:Y298)+'iBoxx Extrapolation'!$J298,2)</f>
        <v>2.3199999999999998</v>
      </c>
      <c r="Z298" s="13">
        <f>ROUND(AVERAGE(Zinsswaps!Z203:Z298)+'iBoxx Extrapolation'!$J298,2)</f>
        <v>2.31</v>
      </c>
      <c r="AA298" s="13">
        <f>ROUND(AVERAGE(Zinsswaps!AA203:AA298)+'iBoxx Extrapolation'!$J298,2)</f>
        <v>2.2999999999999998</v>
      </c>
      <c r="AB298" s="13">
        <f>ROUND(AVERAGE(Zinsswaps!AB203:AB298)+'iBoxx Extrapolation'!$J298,2)</f>
        <v>2.2799999999999998</v>
      </c>
      <c r="AC298" s="13">
        <f>ROUND(AVERAGE(Zinsswaps!AC203:AC298)+'iBoxx Extrapolation'!$J298,2)</f>
        <v>2.2599999999999998</v>
      </c>
      <c r="AD298" s="13">
        <f>ROUND(AVERAGE(Zinsswaps!AD203:AD298)+'iBoxx Extrapolation'!$J298,2)</f>
        <v>2.25</v>
      </c>
      <c r="AE298" s="13">
        <f>ROUND(AVERAGE(Zinsswaps!AE203:AE298)+'iBoxx Extrapolation'!$J298,2)</f>
        <v>2.2400000000000002</v>
      </c>
      <c r="AF298" s="13">
        <f>ROUND(AVERAGE(Zinsswaps!AF203:AF298)+'iBoxx Extrapolation'!$J298,2)</f>
        <v>2.2200000000000002</v>
      </c>
      <c r="AG298" s="13">
        <f>ROUND(AVERAGE(Zinsswaps!AG203:AG298)+'iBoxx Extrapolation'!$J298,2)</f>
        <v>2.21</v>
      </c>
      <c r="AH298" s="13">
        <f>ROUND(AVERAGE(Zinsswaps!AH203:AH298)+'iBoxx Extrapolation'!$J298,2)</f>
        <v>2.19</v>
      </c>
      <c r="AI298" s="13">
        <f>ROUND(AVERAGE(Zinsswaps!AI203:AI298)+'iBoxx Extrapolation'!$J298,2)</f>
        <v>2.1800000000000002</v>
      </c>
      <c r="AJ298" s="13">
        <f>ROUND(AVERAGE(Zinsswaps!AJ203:AJ298)+'iBoxx Extrapolation'!$J298,2)</f>
        <v>2.16</v>
      </c>
      <c r="AK298" s="13">
        <f>ROUND(AVERAGE(Zinsswaps!AK203:AK298)+'iBoxx Extrapolation'!$J298,2)</f>
        <v>2.15</v>
      </c>
      <c r="AL298" s="13">
        <f>ROUND(AVERAGE(Zinsswaps!AL203:AL298)+'iBoxx Extrapolation'!$J298,2)</f>
        <v>2.14</v>
      </c>
      <c r="AM298" s="13">
        <f>ROUND(AVERAGE(Zinsswaps!AM203:AM298)+'iBoxx Extrapolation'!$J298,2)</f>
        <v>2.13</v>
      </c>
      <c r="AN298" s="13">
        <f>ROUND(AVERAGE(Zinsswaps!AN203:AN298)+'iBoxx Extrapolation'!$J298,2)</f>
        <v>2.12</v>
      </c>
      <c r="AO298" s="13">
        <f>ROUND(AVERAGE(Zinsswaps!AO203:AO298)+'iBoxx Extrapolation'!$J298,2)</f>
        <v>2.11</v>
      </c>
      <c r="AP298" s="13">
        <f>ROUND(AVERAGE(Zinsswaps!AP203:AP298)+'iBoxx Extrapolation'!$J298,2)</f>
        <v>2.09</v>
      </c>
      <c r="AQ298" s="13">
        <f>ROUND(AVERAGE(Zinsswaps!AQ203:AQ298)+'iBoxx Extrapolation'!$J298,2)</f>
        <v>2.08</v>
      </c>
      <c r="AR298" s="13">
        <f>ROUND(AVERAGE(Zinsswaps!AR203:AR298)+'iBoxx Extrapolation'!$J298,2)</f>
        <v>2.0699999999999998</v>
      </c>
      <c r="AS298" s="13">
        <f>ROUND(AVERAGE(Zinsswaps!AS203:AS298)+'iBoxx Extrapolation'!$J298,2)</f>
        <v>2.0499999999999998</v>
      </c>
      <c r="AT298" s="13">
        <f>ROUND(AVERAGE(Zinsswaps!AT203:AT298)+'iBoxx Extrapolation'!$J298,2)</f>
        <v>2.04</v>
      </c>
      <c r="AU298" s="13">
        <f>ROUND(AVERAGE(Zinsswaps!AU203:AU298)+'iBoxx Extrapolation'!$J298,2)</f>
        <v>2.0299999999999998</v>
      </c>
      <c r="AV298" s="13">
        <f>ROUND(AVERAGE(Zinsswaps!AV203:AV298)+'iBoxx Extrapolation'!$J298,2)</f>
        <v>2.02</v>
      </c>
      <c r="AW298" s="13">
        <f>ROUND(AVERAGE(Zinsswaps!AW203:AW298)+'iBoxx Extrapolation'!$J298,2)</f>
        <v>2.0099999999999998</v>
      </c>
      <c r="AX298" s="13">
        <f>ROUND(AVERAGE(Zinsswaps!AX203:AX298)+'iBoxx Extrapolation'!$J298,2)</f>
        <v>2</v>
      </c>
      <c r="AY298" s="13">
        <f>ROUND(AVERAGE(Zinsswaps!AY203:AY298)+'iBoxx Extrapolation'!$J298,2)</f>
        <v>1.99</v>
      </c>
    </row>
    <row r="299" spans="1:51" s="16" customFormat="1" x14ac:dyDescent="0.2">
      <c r="A299" s="12">
        <v>46326</v>
      </c>
      <c r="B299" s="13">
        <f>ROUND(AVERAGE(Zinsswaps!B204:B299)+'iBoxx Extrapolation'!$J299,2)</f>
        <v>1.97</v>
      </c>
      <c r="C299" s="13">
        <f>ROUND(AVERAGE(Zinsswaps!C204:C299)+'iBoxx Extrapolation'!$J299,2)</f>
        <v>1.94</v>
      </c>
      <c r="D299" s="13">
        <f>ROUND(AVERAGE(Zinsswaps!D204:D299)+'iBoxx Extrapolation'!$J299,2)</f>
        <v>1.94</v>
      </c>
      <c r="E299" s="13">
        <f>ROUND(AVERAGE(Zinsswaps!E204:E299)+'iBoxx Extrapolation'!$J299,2)</f>
        <v>1.96</v>
      </c>
      <c r="F299" s="13">
        <f>ROUND(AVERAGE(Zinsswaps!F204:F299)+'iBoxx Extrapolation'!$J299,2)</f>
        <v>1.99</v>
      </c>
      <c r="G299" s="13">
        <f>ROUND(AVERAGE(Zinsswaps!G204:G299)+'iBoxx Extrapolation'!$J299,2)</f>
        <v>2.0299999999999998</v>
      </c>
      <c r="H299" s="13">
        <f>ROUND(AVERAGE(Zinsswaps!H204:H299)+'iBoxx Extrapolation'!$J299,2)</f>
        <v>2.0699999999999998</v>
      </c>
      <c r="I299" s="13">
        <f>ROUND(AVERAGE(Zinsswaps!I204:I299)+'iBoxx Extrapolation'!$J299,2)</f>
        <v>2.12</v>
      </c>
      <c r="J299" s="13">
        <f>ROUND(AVERAGE(Zinsswaps!J204:J299)+'iBoxx Extrapolation'!$J299,2)</f>
        <v>2.17</v>
      </c>
      <c r="K299" s="13">
        <f>ROUND(AVERAGE(Zinsswaps!K204:K299)+'iBoxx Extrapolation'!$J299,2)</f>
        <v>2.21</v>
      </c>
      <c r="L299" s="13">
        <f>ROUND(AVERAGE(Zinsswaps!L204:L299)+'iBoxx Extrapolation'!$J299,2)</f>
        <v>2.2599999999999998</v>
      </c>
      <c r="M299" s="13">
        <f>ROUND(AVERAGE(Zinsswaps!M204:M299)+'iBoxx Extrapolation'!$J299,2)</f>
        <v>2.2999999999999998</v>
      </c>
      <c r="N299" s="13">
        <f>ROUND(AVERAGE(Zinsswaps!N204:N299)+'iBoxx Extrapolation'!$J299,2)</f>
        <v>2.33</v>
      </c>
      <c r="O299" s="13">
        <f>ROUND(AVERAGE(Zinsswaps!O204:O299)+'iBoxx Extrapolation'!$J299,2)</f>
        <v>2.35</v>
      </c>
      <c r="P299" s="13">
        <f>ROUND(AVERAGE(Zinsswaps!P204:P299)+'iBoxx Extrapolation'!$J299,2)</f>
        <v>2.38</v>
      </c>
      <c r="Q299" s="13">
        <f>ROUND(AVERAGE(Zinsswaps!Q204:Q299)+'iBoxx Extrapolation'!$J299,2)</f>
        <v>2.38</v>
      </c>
      <c r="R299" s="13">
        <f>ROUND(AVERAGE(Zinsswaps!R204:R299)+'iBoxx Extrapolation'!$J299,2)</f>
        <v>2.38</v>
      </c>
      <c r="S299" s="13">
        <f>ROUND(AVERAGE(Zinsswaps!S204:S299)+'iBoxx Extrapolation'!$J299,2)</f>
        <v>2.39</v>
      </c>
      <c r="T299" s="13">
        <f>ROUND(AVERAGE(Zinsswaps!T204:T299)+'iBoxx Extrapolation'!$J299,2)</f>
        <v>2.39</v>
      </c>
      <c r="U299" s="13">
        <f>ROUND(AVERAGE(Zinsswaps!U204:U299)+'iBoxx Extrapolation'!$J299,2)</f>
        <v>2.39</v>
      </c>
      <c r="V299" s="13">
        <f>ROUND(AVERAGE(Zinsswaps!V204:V299)+'iBoxx Extrapolation'!$J299,2)</f>
        <v>2.38</v>
      </c>
      <c r="W299" s="13">
        <f>ROUND(AVERAGE(Zinsswaps!W204:W299)+'iBoxx Extrapolation'!$J299,2)</f>
        <v>2.36</v>
      </c>
      <c r="X299" s="13">
        <f>ROUND(AVERAGE(Zinsswaps!X204:X299)+'iBoxx Extrapolation'!$J299,2)</f>
        <v>2.35</v>
      </c>
      <c r="Y299" s="13">
        <f>ROUND(AVERAGE(Zinsswaps!Y204:Y299)+'iBoxx Extrapolation'!$J299,2)</f>
        <v>2.34</v>
      </c>
      <c r="Z299" s="13">
        <f>ROUND(AVERAGE(Zinsswaps!Z204:Z299)+'iBoxx Extrapolation'!$J299,2)</f>
        <v>2.33</v>
      </c>
      <c r="AA299" s="13">
        <f>ROUND(AVERAGE(Zinsswaps!AA204:AA299)+'iBoxx Extrapolation'!$J299,2)</f>
        <v>2.31</v>
      </c>
      <c r="AB299" s="13">
        <f>ROUND(AVERAGE(Zinsswaps!AB204:AB299)+'iBoxx Extrapolation'!$J299,2)</f>
        <v>2.2999999999999998</v>
      </c>
      <c r="AC299" s="13">
        <f>ROUND(AVERAGE(Zinsswaps!AC204:AC299)+'iBoxx Extrapolation'!$J299,2)</f>
        <v>2.2799999999999998</v>
      </c>
      <c r="AD299" s="13">
        <f>ROUND(AVERAGE(Zinsswaps!AD204:AD299)+'iBoxx Extrapolation'!$J299,2)</f>
        <v>2.27</v>
      </c>
      <c r="AE299" s="13">
        <f>ROUND(AVERAGE(Zinsswaps!AE204:AE299)+'iBoxx Extrapolation'!$J299,2)</f>
        <v>2.2599999999999998</v>
      </c>
      <c r="AF299" s="13">
        <f>ROUND(AVERAGE(Zinsswaps!AF204:AF299)+'iBoxx Extrapolation'!$J299,2)</f>
        <v>2.2400000000000002</v>
      </c>
      <c r="AG299" s="13">
        <f>ROUND(AVERAGE(Zinsswaps!AG204:AG299)+'iBoxx Extrapolation'!$J299,2)</f>
        <v>2.2200000000000002</v>
      </c>
      <c r="AH299" s="13">
        <f>ROUND(AVERAGE(Zinsswaps!AH204:AH299)+'iBoxx Extrapolation'!$J299,2)</f>
        <v>2.21</v>
      </c>
      <c r="AI299" s="13">
        <f>ROUND(AVERAGE(Zinsswaps!AI204:AI299)+'iBoxx Extrapolation'!$J299,2)</f>
        <v>2.2000000000000002</v>
      </c>
      <c r="AJ299" s="13">
        <f>ROUND(AVERAGE(Zinsswaps!AJ204:AJ299)+'iBoxx Extrapolation'!$J299,2)</f>
        <v>2.1800000000000002</v>
      </c>
      <c r="AK299" s="13">
        <f>ROUND(AVERAGE(Zinsswaps!AK204:AK299)+'iBoxx Extrapolation'!$J299,2)</f>
        <v>2.17</v>
      </c>
      <c r="AL299" s="13">
        <f>ROUND(AVERAGE(Zinsswaps!AL204:AL299)+'iBoxx Extrapolation'!$J299,2)</f>
        <v>2.16</v>
      </c>
      <c r="AM299" s="13">
        <f>ROUND(AVERAGE(Zinsswaps!AM204:AM299)+'iBoxx Extrapolation'!$J299,2)</f>
        <v>2.15</v>
      </c>
      <c r="AN299" s="13">
        <f>ROUND(AVERAGE(Zinsswaps!AN204:AN299)+'iBoxx Extrapolation'!$J299,2)</f>
        <v>2.14</v>
      </c>
      <c r="AO299" s="13">
        <f>ROUND(AVERAGE(Zinsswaps!AO204:AO299)+'iBoxx Extrapolation'!$J299,2)</f>
        <v>2.13</v>
      </c>
      <c r="AP299" s="13">
        <f>ROUND(AVERAGE(Zinsswaps!AP204:AP299)+'iBoxx Extrapolation'!$J299,2)</f>
        <v>2.11</v>
      </c>
      <c r="AQ299" s="13">
        <f>ROUND(AVERAGE(Zinsswaps!AQ204:AQ299)+'iBoxx Extrapolation'!$J299,2)</f>
        <v>2.1</v>
      </c>
      <c r="AR299" s="13">
        <f>ROUND(AVERAGE(Zinsswaps!AR204:AR299)+'iBoxx Extrapolation'!$J299,2)</f>
        <v>2.08</v>
      </c>
      <c r="AS299" s="13">
        <f>ROUND(AVERAGE(Zinsswaps!AS204:AS299)+'iBoxx Extrapolation'!$J299,2)</f>
        <v>2.0699999999999998</v>
      </c>
      <c r="AT299" s="13">
        <f>ROUND(AVERAGE(Zinsswaps!AT204:AT299)+'iBoxx Extrapolation'!$J299,2)</f>
        <v>2.06</v>
      </c>
      <c r="AU299" s="13">
        <f>ROUND(AVERAGE(Zinsswaps!AU204:AU299)+'iBoxx Extrapolation'!$J299,2)</f>
        <v>2.0499999999999998</v>
      </c>
      <c r="AV299" s="13">
        <f>ROUND(AVERAGE(Zinsswaps!AV204:AV299)+'iBoxx Extrapolation'!$J299,2)</f>
        <v>2.04</v>
      </c>
      <c r="AW299" s="13">
        <f>ROUND(AVERAGE(Zinsswaps!AW204:AW299)+'iBoxx Extrapolation'!$J299,2)</f>
        <v>2.02</v>
      </c>
      <c r="AX299" s="13">
        <f>ROUND(AVERAGE(Zinsswaps!AX204:AX299)+'iBoxx Extrapolation'!$J299,2)</f>
        <v>2.0099999999999998</v>
      </c>
      <c r="AY299" s="13">
        <f>ROUND(AVERAGE(Zinsswaps!AY204:AY299)+'iBoxx Extrapolation'!$J299,2)</f>
        <v>2</v>
      </c>
    </row>
    <row r="300" spans="1:51" s="16" customFormat="1" x14ac:dyDescent="0.2">
      <c r="A300" s="12">
        <v>46356</v>
      </c>
      <c r="B300" s="13">
        <f>ROUND(AVERAGE(Zinsswaps!B205:B300)+'iBoxx Extrapolation'!$J300,2)</f>
        <v>2</v>
      </c>
      <c r="C300" s="13">
        <f>ROUND(AVERAGE(Zinsswaps!C205:C300)+'iBoxx Extrapolation'!$J300,2)</f>
        <v>1.97</v>
      </c>
      <c r="D300" s="13">
        <f>ROUND(AVERAGE(Zinsswaps!D205:D300)+'iBoxx Extrapolation'!$J300,2)</f>
        <v>1.96</v>
      </c>
      <c r="E300" s="13">
        <f>ROUND(AVERAGE(Zinsswaps!E205:E300)+'iBoxx Extrapolation'!$J300,2)</f>
        <v>1.98</v>
      </c>
      <c r="F300" s="13">
        <f>ROUND(AVERAGE(Zinsswaps!F205:F300)+'iBoxx Extrapolation'!$J300,2)</f>
        <v>2.02</v>
      </c>
      <c r="G300" s="13">
        <f>ROUND(AVERAGE(Zinsswaps!G205:G300)+'iBoxx Extrapolation'!$J300,2)</f>
        <v>2.06</v>
      </c>
      <c r="H300" s="13">
        <f>ROUND(AVERAGE(Zinsswaps!H205:H300)+'iBoxx Extrapolation'!$J300,2)</f>
        <v>2.1</v>
      </c>
      <c r="I300" s="13">
        <f>ROUND(AVERAGE(Zinsswaps!I205:I300)+'iBoxx Extrapolation'!$J300,2)</f>
        <v>2.14</v>
      </c>
      <c r="J300" s="13">
        <f>ROUND(AVERAGE(Zinsswaps!J205:J300)+'iBoxx Extrapolation'!$J300,2)</f>
        <v>2.19</v>
      </c>
      <c r="K300" s="13">
        <f>ROUND(AVERAGE(Zinsswaps!K205:K300)+'iBoxx Extrapolation'!$J300,2)</f>
        <v>2.23</v>
      </c>
      <c r="L300" s="13">
        <f>ROUND(AVERAGE(Zinsswaps!L205:L300)+'iBoxx Extrapolation'!$J300,2)</f>
        <v>2.2799999999999998</v>
      </c>
      <c r="M300" s="13">
        <f>ROUND(AVERAGE(Zinsswaps!M205:M300)+'iBoxx Extrapolation'!$J300,2)</f>
        <v>2.3199999999999998</v>
      </c>
      <c r="N300" s="13">
        <f>ROUND(AVERAGE(Zinsswaps!N205:N300)+'iBoxx Extrapolation'!$J300,2)</f>
        <v>2.35</v>
      </c>
      <c r="O300" s="13">
        <f>ROUND(AVERAGE(Zinsswaps!O205:O300)+'iBoxx Extrapolation'!$J300,2)</f>
        <v>2.37</v>
      </c>
      <c r="P300" s="13">
        <f>ROUND(AVERAGE(Zinsswaps!P205:P300)+'iBoxx Extrapolation'!$J300,2)</f>
        <v>2.4</v>
      </c>
      <c r="Q300" s="13">
        <f>ROUND(AVERAGE(Zinsswaps!Q205:Q300)+'iBoxx Extrapolation'!$J300,2)</f>
        <v>2.4</v>
      </c>
      <c r="R300" s="13">
        <f>ROUND(AVERAGE(Zinsswaps!R205:R300)+'iBoxx Extrapolation'!$J300,2)</f>
        <v>2.4</v>
      </c>
      <c r="S300" s="13">
        <f>ROUND(AVERAGE(Zinsswaps!S205:S300)+'iBoxx Extrapolation'!$J300,2)</f>
        <v>2.41</v>
      </c>
      <c r="T300" s="13">
        <f>ROUND(AVERAGE(Zinsswaps!T205:T300)+'iBoxx Extrapolation'!$J300,2)</f>
        <v>2.41</v>
      </c>
      <c r="U300" s="13">
        <f>ROUND(AVERAGE(Zinsswaps!U205:U300)+'iBoxx Extrapolation'!$J300,2)</f>
        <v>2.41</v>
      </c>
      <c r="V300" s="13">
        <f>ROUND(AVERAGE(Zinsswaps!V205:V300)+'iBoxx Extrapolation'!$J300,2)</f>
        <v>2.4</v>
      </c>
      <c r="W300" s="13">
        <f>ROUND(AVERAGE(Zinsswaps!W205:W300)+'iBoxx Extrapolation'!$J300,2)</f>
        <v>2.38</v>
      </c>
      <c r="X300" s="13">
        <f>ROUND(AVERAGE(Zinsswaps!X205:X300)+'iBoxx Extrapolation'!$J300,2)</f>
        <v>2.37</v>
      </c>
      <c r="Y300" s="13">
        <f>ROUND(AVERAGE(Zinsswaps!Y205:Y300)+'iBoxx Extrapolation'!$J300,2)</f>
        <v>2.36</v>
      </c>
      <c r="Z300" s="13">
        <f>ROUND(AVERAGE(Zinsswaps!Z205:Z300)+'iBoxx Extrapolation'!$J300,2)</f>
        <v>2.35</v>
      </c>
      <c r="AA300" s="13">
        <f>ROUND(AVERAGE(Zinsswaps!AA205:AA300)+'iBoxx Extrapolation'!$J300,2)</f>
        <v>2.33</v>
      </c>
      <c r="AB300" s="13">
        <f>ROUND(AVERAGE(Zinsswaps!AB205:AB300)+'iBoxx Extrapolation'!$J300,2)</f>
        <v>2.3199999999999998</v>
      </c>
      <c r="AC300" s="13">
        <f>ROUND(AVERAGE(Zinsswaps!AC205:AC300)+'iBoxx Extrapolation'!$J300,2)</f>
        <v>2.2999999999999998</v>
      </c>
      <c r="AD300" s="13">
        <f>ROUND(AVERAGE(Zinsswaps!AD205:AD300)+'iBoxx Extrapolation'!$J300,2)</f>
        <v>2.29</v>
      </c>
      <c r="AE300" s="13">
        <f>ROUND(AVERAGE(Zinsswaps!AE205:AE300)+'iBoxx Extrapolation'!$J300,2)</f>
        <v>2.27</v>
      </c>
      <c r="AF300" s="13">
        <f>ROUND(AVERAGE(Zinsswaps!AF205:AF300)+'iBoxx Extrapolation'!$J300,2)</f>
        <v>2.2599999999999998</v>
      </c>
      <c r="AG300" s="13">
        <f>ROUND(AVERAGE(Zinsswaps!AG205:AG300)+'iBoxx Extrapolation'!$J300,2)</f>
        <v>2.2400000000000002</v>
      </c>
      <c r="AH300" s="13">
        <f>ROUND(AVERAGE(Zinsswaps!AH205:AH300)+'iBoxx Extrapolation'!$J300,2)</f>
        <v>2.23</v>
      </c>
      <c r="AI300" s="13">
        <f>ROUND(AVERAGE(Zinsswaps!AI205:AI300)+'iBoxx Extrapolation'!$J300,2)</f>
        <v>2.21</v>
      </c>
      <c r="AJ300" s="13">
        <f>ROUND(AVERAGE(Zinsswaps!AJ205:AJ300)+'iBoxx Extrapolation'!$J300,2)</f>
        <v>2.2000000000000002</v>
      </c>
      <c r="AK300" s="13">
        <f>ROUND(AVERAGE(Zinsswaps!AK205:AK300)+'iBoxx Extrapolation'!$J300,2)</f>
        <v>2.19</v>
      </c>
      <c r="AL300" s="13">
        <f>ROUND(AVERAGE(Zinsswaps!AL205:AL300)+'iBoxx Extrapolation'!$J300,2)</f>
        <v>2.1800000000000002</v>
      </c>
      <c r="AM300" s="13">
        <f>ROUND(AVERAGE(Zinsswaps!AM205:AM300)+'iBoxx Extrapolation'!$J300,2)</f>
        <v>2.16</v>
      </c>
      <c r="AN300" s="13">
        <f>ROUND(AVERAGE(Zinsswaps!AN205:AN300)+'iBoxx Extrapolation'!$J300,2)</f>
        <v>2.15</v>
      </c>
      <c r="AO300" s="13">
        <f>ROUND(AVERAGE(Zinsswaps!AO205:AO300)+'iBoxx Extrapolation'!$J300,2)</f>
        <v>2.14</v>
      </c>
      <c r="AP300" s="13">
        <f>ROUND(AVERAGE(Zinsswaps!AP205:AP300)+'iBoxx Extrapolation'!$J300,2)</f>
        <v>2.13</v>
      </c>
      <c r="AQ300" s="13">
        <f>ROUND(AVERAGE(Zinsswaps!AQ205:AQ300)+'iBoxx Extrapolation'!$J300,2)</f>
        <v>2.11</v>
      </c>
      <c r="AR300" s="13">
        <f>ROUND(AVERAGE(Zinsswaps!AR205:AR300)+'iBoxx Extrapolation'!$J300,2)</f>
        <v>2.1</v>
      </c>
      <c r="AS300" s="13">
        <f>ROUND(AVERAGE(Zinsswaps!AS205:AS300)+'iBoxx Extrapolation'!$J300,2)</f>
        <v>2.09</v>
      </c>
      <c r="AT300" s="13">
        <f>ROUND(AVERAGE(Zinsswaps!AT205:AT300)+'iBoxx Extrapolation'!$J300,2)</f>
        <v>2.0699999999999998</v>
      </c>
      <c r="AU300" s="13">
        <f>ROUND(AVERAGE(Zinsswaps!AU205:AU300)+'iBoxx Extrapolation'!$J300,2)</f>
        <v>2.06</v>
      </c>
      <c r="AV300" s="13">
        <f>ROUND(AVERAGE(Zinsswaps!AV205:AV300)+'iBoxx Extrapolation'!$J300,2)</f>
        <v>2.0499999999999998</v>
      </c>
      <c r="AW300" s="13">
        <f>ROUND(AVERAGE(Zinsswaps!AW205:AW300)+'iBoxx Extrapolation'!$J300,2)</f>
        <v>2.04</v>
      </c>
      <c r="AX300" s="13">
        <f>ROUND(AVERAGE(Zinsswaps!AX205:AX300)+'iBoxx Extrapolation'!$J300,2)</f>
        <v>2.0299999999999998</v>
      </c>
      <c r="AY300" s="13">
        <f>ROUND(AVERAGE(Zinsswaps!AY205:AY300)+'iBoxx Extrapolation'!$J300,2)</f>
        <v>2.02</v>
      </c>
    </row>
    <row r="301" spans="1:51" s="16" customFormat="1" x14ac:dyDescent="0.2">
      <c r="A301" s="12">
        <v>46387</v>
      </c>
      <c r="B301" s="13">
        <f>ROUND(AVERAGE(Zinsswaps!B206:B301)+'iBoxx Extrapolation'!$J301,2)</f>
        <v>2.02</v>
      </c>
      <c r="C301" s="13">
        <f>ROUND(AVERAGE(Zinsswaps!C206:C301)+'iBoxx Extrapolation'!$J301,2)</f>
        <v>2</v>
      </c>
      <c r="D301" s="13">
        <f>ROUND(AVERAGE(Zinsswaps!D206:D301)+'iBoxx Extrapolation'!$J301,2)</f>
        <v>1.99</v>
      </c>
      <c r="E301" s="13">
        <f>ROUND(AVERAGE(Zinsswaps!E206:E301)+'iBoxx Extrapolation'!$J301,2)</f>
        <v>2.0099999999999998</v>
      </c>
      <c r="F301" s="13">
        <f>ROUND(AVERAGE(Zinsswaps!F206:F301)+'iBoxx Extrapolation'!$J301,2)</f>
        <v>2.04</v>
      </c>
      <c r="G301" s="13">
        <f>ROUND(AVERAGE(Zinsswaps!G206:G301)+'iBoxx Extrapolation'!$J301,2)</f>
        <v>2.08</v>
      </c>
      <c r="H301" s="13">
        <f>ROUND(AVERAGE(Zinsswaps!H206:H301)+'iBoxx Extrapolation'!$J301,2)</f>
        <v>2.12</v>
      </c>
      <c r="I301" s="13">
        <f>ROUND(AVERAGE(Zinsswaps!I206:I301)+'iBoxx Extrapolation'!$J301,2)</f>
        <v>2.16</v>
      </c>
      <c r="J301" s="13">
        <f>ROUND(AVERAGE(Zinsswaps!J206:J301)+'iBoxx Extrapolation'!$J301,2)</f>
        <v>2.21</v>
      </c>
      <c r="K301" s="13">
        <f>ROUND(AVERAGE(Zinsswaps!K206:K301)+'iBoxx Extrapolation'!$J301,2)</f>
        <v>2.25</v>
      </c>
      <c r="L301" s="13">
        <f>ROUND(AVERAGE(Zinsswaps!L206:L301)+'iBoxx Extrapolation'!$J301,2)</f>
        <v>2.2999999999999998</v>
      </c>
      <c r="M301" s="13">
        <f>ROUND(AVERAGE(Zinsswaps!M206:M301)+'iBoxx Extrapolation'!$J301,2)</f>
        <v>2.34</v>
      </c>
      <c r="N301" s="13">
        <f>ROUND(AVERAGE(Zinsswaps!N206:N301)+'iBoxx Extrapolation'!$J301,2)</f>
        <v>2.37</v>
      </c>
      <c r="O301" s="13">
        <f>ROUND(AVERAGE(Zinsswaps!O206:O301)+'iBoxx Extrapolation'!$J301,2)</f>
        <v>2.39</v>
      </c>
      <c r="P301" s="13">
        <f>ROUND(AVERAGE(Zinsswaps!P206:P301)+'iBoxx Extrapolation'!$J301,2)</f>
        <v>2.42</v>
      </c>
      <c r="Q301" s="13">
        <f>ROUND(AVERAGE(Zinsswaps!Q206:Q301)+'iBoxx Extrapolation'!$J301,2)</f>
        <v>2.42</v>
      </c>
      <c r="R301" s="13">
        <f>ROUND(AVERAGE(Zinsswaps!R206:R301)+'iBoxx Extrapolation'!$J301,2)</f>
        <v>2.42</v>
      </c>
      <c r="S301" s="13">
        <f>ROUND(AVERAGE(Zinsswaps!S206:S301)+'iBoxx Extrapolation'!$J301,2)</f>
        <v>2.4300000000000002</v>
      </c>
      <c r="T301" s="13">
        <f>ROUND(AVERAGE(Zinsswaps!T206:T301)+'iBoxx Extrapolation'!$J301,2)</f>
        <v>2.4300000000000002</v>
      </c>
      <c r="U301" s="13">
        <f>ROUND(AVERAGE(Zinsswaps!U206:U301)+'iBoxx Extrapolation'!$J301,2)</f>
        <v>2.4300000000000002</v>
      </c>
      <c r="V301" s="13">
        <f>ROUND(AVERAGE(Zinsswaps!V206:V301)+'iBoxx Extrapolation'!$J301,2)</f>
        <v>2.42</v>
      </c>
      <c r="W301" s="13">
        <f>ROUND(AVERAGE(Zinsswaps!W206:W301)+'iBoxx Extrapolation'!$J301,2)</f>
        <v>2.4</v>
      </c>
      <c r="X301" s="13">
        <f>ROUND(AVERAGE(Zinsswaps!X206:X301)+'iBoxx Extrapolation'!$J301,2)</f>
        <v>2.39</v>
      </c>
      <c r="Y301" s="13">
        <f>ROUND(AVERAGE(Zinsswaps!Y206:Y301)+'iBoxx Extrapolation'!$J301,2)</f>
        <v>2.38</v>
      </c>
      <c r="Z301" s="13">
        <f>ROUND(AVERAGE(Zinsswaps!Z206:Z301)+'iBoxx Extrapolation'!$J301,2)</f>
        <v>2.37</v>
      </c>
      <c r="AA301" s="13">
        <f>ROUND(AVERAGE(Zinsswaps!AA206:AA301)+'iBoxx Extrapolation'!$J301,2)</f>
        <v>2.35</v>
      </c>
      <c r="AB301" s="13">
        <f>ROUND(AVERAGE(Zinsswaps!AB206:AB301)+'iBoxx Extrapolation'!$J301,2)</f>
        <v>2.34</v>
      </c>
      <c r="AC301" s="13">
        <f>ROUND(AVERAGE(Zinsswaps!AC206:AC301)+'iBoxx Extrapolation'!$J301,2)</f>
        <v>2.3199999999999998</v>
      </c>
      <c r="AD301" s="13">
        <f>ROUND(AVERAGE(Zinsswaps!AD206:AD301)+'iBoxx Extrapolation'!$J301,2)</f>
        <v>2.31</v>
      </c>
      <c r="AE301" s="13">
        <f>ROUND(AVERAGE(Zinsswaps!AE206:AE301)+'iBoxx Extrapolation'!$J301,2)</f>
        <v>2.29</v>
      </c>
      <c r="AF301" s="13">
        <f>ROUND(AVERAGE(Zinsswaps!AF206:AF301)+'iBoxx Extrapolation'!$J301,2)</f>
        <v>2.2799999999999998</v>
      </c>
      <c r="AG301" s="13">
        <f>ROUND(AVERAGE(Zinsswaps!AG206:AG301)+'iBoxx Extrapolation'!$J301,2)</f>
        <v>2.2599999999999998</v>
      </c>
      <c r="AH301" s="13">
        <f>ROUND(AVERAGE(Zinsswaps!AH206:AH301)+'iBoxx Extrapolation'!$J301,2)</f>
        <v>2.2400000000000002</v>
      </c>
      <c r="AI301" s="13">
        <f>ROUND(AVERAGE(Zinsswaps!AI206:AI301)+'iBoxx Extrapolation'!$J301,2)</f>
        <v>2.23</v>
      </c>
      <c r="AJ301" s="13">
        <f>ROUND(AVERAGE(Zinsswaps!AJ206:AJ301)+'iBoxx Extrapolation'!$J301,2)</f>
        <v>2.2200000000000002</v>
      </c>
      <c r="AK301" s="13">
        <f>ROUND(AVERAGE(Zinsswaps!AK206:AK301)+'iBoxx Extrapolation'!$J301,2)</f>
        <v>2.2000000000000002</v>
      </c>
      <c r="AL301" s="13">
        <f>ROUND(AVERAGE(Zinsswaps!AL206:AL301)+'iBoxx Extrapolation'!$J301,2)</f>
        <v>2.19</v>
      </c>
      <c r="AM301" s="13">
        <f>ROUND(AVERAGE(Zinsswaps!AM206:AM301)+'iBoxx Extrapolation'!$J301,2)</f>
        <v>2.1800000000000002</v>
      </c>
      <c r="AN301" s="13">
        <f>ROUND(AVERAGE(Zinsswaps!AN206:AN301)+'iBoxx Extrapolation'!$J301,2)</f>
        <v>2.17</v>
      </c>
      <c r="AO301" s="13">
        <f>ROUND(AVERAGE(Zinsswaps!AO206:AO301)+'iBoxx Extrapolation'!$J301,2)</f>
        <v>2.16</v>
      </c>
      <c r="AP301" s="13">
        <f>ROUND(AVERAGE(Zinsswaps!AP206:AP301)+'iBoxx Extrapolation'!$J301,2)</f>
        <v>2.15</v>
      </c>
      <c r="AQ301" s="13">
        <f>ROUND(AVERAGE(Zinsswaps!AQ206:AQ301)+'iBoxx Extrapolation'!$J301,2)</f>
        <v>2.13</v>
      </c>
      <c r="AR301" s="13">
        <f>ROUND(AVERAGE(Zinsswaps!AR206:AR301)+'iBoxx Extrapolation'!$J301,2)</f>
        <v>2.12</v>
      </c>
      <c r="AS301" s="13">
        <f>ROUND(AVERAGE(Zinsswaps!AS206:AS301)+'iBoxx Extrapolation'!$J301,2)</f>
        <v>2.1</v>
      </c>
      <c r="AT301" s="13">
        <f>ROUND(AVERAGE(Zinsswaps!AT206:AT301)+'iBoxx Extrapolation'!$J301,2)</f>
        <v>2.09</v>
      </c>
      <c r="AU301" s="13">
        <f>ROUND(AVERAGE(Zinsswaps!AU206:AU301)+'iBoxx Extrapolation'!$J301,2)</f>
        <v>2.08</v>
      </c>
      <c r="AV301" s="13">
        <f>ROUND(AVERAGE(Zinsswaps!AV206:AV301)+'iBoxx Extrapolation'!$J301,2)</f>
        <v>2.0699999999999998</v>
      </c>
      <c r="AW301" s="13">
        <f>ROUND(AVERAGE(Zinsswaps!AW206:AW301)+'iBoxx Extrapolation'!$J301,2)</f>
        <v>2.06</v>
      </c>
      <c r="AX301" s="13">
        <f>ROUND(AVERAGE(Zinsswaps!AX206:AX301)+'iBoxx Extrapolation'!$J301,2)</f>
        <v>2.04</v>
      </c>
      <c r="AY301" s="13">
        <f>ROUND(AVERAGE(Zinsswaps!AY206:AY301)+'iBoxx Extrapolation'!$J301,2)</f>
        <v>2.0299999999999998</v>
      </c>
    </row>
    <row r="302" spans="1:51" s="16" customFormat="1" x14ac:dyDescent="0.2">
      <c r="A302" s="12">
        <v>46418</v>
      </c>
      <c r="B302" s="13">
        <f>ROUND(AVERAGE(Zinsswaps!B207:B302)+'iBoxx Extrapolation'!$J302,2)</f>
        <v>2.0499999999999998</v>
      </c>
      <c r="C302" s="13">
        <f>ROUND(AVERAGE(Zinsswaps!C207:C302)+'iBoxx Extrapolation'!$J302,2)</f>
        <v>2.02</v>
      </c>
      <c r="D302" s="13">
        <f>ROUND(AVERAGE(Zinsswaps!D207:D302)+'iBoxx Extrapolation'!$J302,2)</f>
        <v>2.02</v>
      </c>
      <c r="E302" s="13">
        <f>ROUND(AVERAGE(Zinsswaps!E207:E302)+'iBoxx Extrapolation'!$J302,2)</f>
        <v>2.04</v>
      </c>
      <c r="F302" s="13">
        <f>ROUND(AVERAGE(Zinsswaps!F207:F302)+'iBoxx Extrapolation'!$J302,2)</f>
        <v>2.0699999999999998</v>
      </c>
      <c r="G302" s="13">
        <f>ROUND(AVERAGE(Zinsswaps!G207:G302)+'iBoxx Extrapolation'!$J302,2)</f>
        <v>2.1</v>
      </c>
      <c r="H302" s="13">
        <f>ROUND(AVERAGE(Zinsswaps!H207:H302)+'iBoxx Extrapolation'!$J302,2)</f>
        <v>2.14</v>
      </c>
      <c r="I302" s="13">
        <f>ROUND(AVERAGE(Zinsswaps!I207:I302)+'iBoxx Extrapolation'!$J302,2)</f>
        <v>2.19</v>
      </c>
      <c r="J302" s="13">
        <f>ROUND(AVERAGE(Zinsswaps!J207:J302)+'iBoxx Extrapolation'!$J302,2)</f>
        <v>2.23</v>
      </c>
      <c r="K302" s="13">
        <f>ROUND(AVERAGE(Zinsswaps!K207:K302)+'iBoxx Extrapolation'!$J302,2)</f>
        <v>2.2799999999999998</v>
      </c>
      <c r="L302" s="13">
        <f>ROUND(AVERAGE(Zinsswaps!L207:L302)+'iBoxx Extrapolation'!$J302,2)</f>
        <v>2.3199999999999998</v>
      </c>
      <c r="M302" s="13">
        <f>ROUND(AVERAGE(Zinsswaps!M207:M302)+'iBoxx Extrapolation'!$J302,2)</f>
        <v>2.36</v>
      </c>
      <c r="N302" s="13">
        <f>ROUND(AVERAGE(Zinsswaps!N207:N302)+'iBoxx Extrapolation'!$J302,2)</f>
        <v>2.39</v>
      </c>
      <c r="O302" s="13">
        <f>ROUND(AVERAGE(Zinsswaps!O207:O302)+'iBoxx Extrapolation'!$J302,2)</f>
        <v>2.42</v>
      </c>
      <c r="P302" s="13">
        <f>ROUND(AVERAGE(Zinsswaps!P207:P302)+'iBoxx Extrapolation'!$J302,2)</f>
        <v>2.44</v>
      </c>
      <c r="Q302" s="13">
        <f>ROUND(AVERAGE(Zinsswaps!Q207:Q302)+'iBoxx Extrapolation'!$J302,2)</f>
        <v>2.44</v>
      </c>
      <c r="R302" s="13">
        <f>ROUND(AVERAGE(Zinsswaps!R207:R302)+'iBoxx Extrapolation'!$J302,2)</f>
        <v>2.44</v>
      </c>
      <c r="S302" s="13">
        <f>ROUND(AVERAGE(Zinsswaps!S207:S302)+'iBoxx Extrapolation'!$J302,2)</f>
        <v>2.4500000000000002</v>
      </c>
      <c r="T302" s="13">
        <f>ROUND(AVERAGE(Zinsswaps!T207:T302)+'iBoxx Extrapolation'!$J302,2)</f>
        <v>2.4500000000000002</v>
      </c>
      <c r="U302" s="13">
        <f>ROUND(AVERAGE(Zinsswaps!U207:U302)+'iBoxx Extrapolation'!$J302,2)</f>
        <v>2.4500000000000002</v>
      </c>
      <c r="V302" s="13">
        <f>ROUND(AVERAGE(Zinsswaps!V207:V302)+'iBoxx Extrapolation'!$J302,2)</f>
        <v>2.44</v>
      </c>
      <c r="W302" s="13">
        <f>ROUND(AVERAGE(Zinsswaps!W207:W302)+'iBoxx Extrapolation'!$J302,2)</f>
        <v>2.42</v>
      </c>
      <c r="X302" s="13">
        <f>ROUND(AVERAGE(Zinsswaps!X207:X302)+'iBoxx Extrapolation'!$J302,2)</f>
        <v>2.41</v>
      </c>
      <c r="Y302" s="13">
        <f>ROUND(AVERAGE(Zinsswaps!Y207:Y302)+'iBoxx Extrapolation'!$J302,2)</f>
        <v>2.4</v>
      </c>
      <c r="Z302" s="13">
        <f>ROUND(AVERAGE(Zinsswaps!Z207:Z302)+'iBoxx Extrapolation'!$J302,2)</f>
        <v>2.39</v>
      </c>
      <c r="AA302" s="13">
        <f>ROUND(AVERAGE(Zinsswaps!AA207:AA302)+'iBoxx Extrapolation'!$J302,2)</f>
        <v>2.37</v>
      </c>
      <c r="AB302" s="13">
        <f>ROUND(AVERAGE(Zinsswaps!AB207:AB302)+'iBoxx Extrapolation'!$J302,2)</f>
        <v>2.36</v>
      </c>
      <c r="AC302" s="13">
        <f>ROUND(AVERAGE(Zinsswaps!AC207:AC302)+'iBoxx Extrapolation'!$J302,2)</f>
        <v>2.34</v>
      </c>
      <c r="AD302" s="13">
        <f>ROUND(AVERAGE(Zinsswaps!AD207:AD302)+'iBoxx Extrapolation'!$J302,2)</f>
        <v>2.33</v>
      </c>
      <c r="AE302" s="13">
        <f>ROUND(AVERAGE(Zinsswaps!AE207:AE302)+'iBoxx Extrapolation'!$J302,2)</f>
        <v>2.31</v>
      </c>
      <c r="AF302" s="13">
        <f>ROUND(AVERAGE(Zinsswaps!AF207:AF302)+'iBoxx Extrapolation'!$J302,2)</f>
        <v>2.2999999999999998</v>
      </c>
      <c r="AG302" s="13">
        <f>ROUND(AVERAGE(Zinsswaps!AG207:AG302)+'iBoxx Extrapolation'!$J302,2)</f>
        <v>2.2799999999999998</v>
      </c>
      <c r="AH302" s="13">
        <f>ROUND(AVERAGE(Zinsswaps!AH207:AH302)+'iBoxx Extrapolation'!$J302,2)</f>
        <v>2.2599999999999998</v>
      </c>
      <c r="AI302" s="13">
        <f>ROUND(AVERAGE(Zinsswaps!AI207:AI302)+'iBoxx Extrapolation'!$J302,2)</f>
        <v>2.25</v>
      </c>
      <c r="AJ302" s="13">
        <f>ROUND(AVERAGE(Zinsswaps!AJ207:AJ302)+'iBoxx Extrapolation'!$J302,2)</f>
        <v>2.2400000000000002</v>
      </c>
      <c r="AK302" s="13">
        <f>ROUND(AVERAGE(Zinsswaps!AK207:AK302)+'iBoxx Extrapolation'!$J302,2)</f>
        <v>2.2200000000000002</v>
      </c>
      <c r="AL302" s="13">
        <f>ROUND(AVERAGE(Zinsswaps!AL207:AL302)+'iBoxx Extrapolation'!$J302,2)</f>
        <v>2.21</v>
      </c>
      <c r="AM302" s="13">
        <f>ROUND(AVERAGE(Zinsswaps!AM207:AM302)+'iBoxx Extrapolation'!$J302,2)</f>
        <v>2.2000000000000002</v>
      </c>
      <c r="AN302" s="13">
        <f>ROUND(AVERAGE(Zinsswaps!AN207:AN302)+'iBoxx Extrapolation'!$J302,2)</f>
        <v>2.19</v>
      </c>
      <c r="AO302" s="13">
        <f>ROUND(AVERAGE(Zinsswaps!AO207:AO302)+'iBoxx Extrapolation'!$J302,2)</f>
        <v>2.1800000000000002</v>
      </c>
      <c r="AP302" s="13">
        <f>ROUND(AVERAGE(Zinsswaps!AP207:AP302)+'iBoxx Extrapolation'!$J302,2)</f>
        <v>2.16</v>
      </c>
      <c r="AQ302" s="13">
        <f>ROUND(AVERAGE(Zinsswaps!AQ207:AQ302)+'iBoxx Extrapolation'!$J302,2)</f>
        <v>2.15</v>
      </c>
      <c r="AR302" s="13">
        <f>ROUND(AVERAGE(Zinsswaps!AR207:AR302)+'iBoxx Extrapolation'!$J302,2)</f>
        <v>2.14</v>
      </c>
      <c r="AS302" s="13">
        <f>ROUND(AVERAGE(Zinsswaps!AS207:AS302)+'iBoxx Extrapolation'!$J302,2)</f>
        <v>2.12</v>
      </c>
      <c r="AT302" s="13">
        <f>ROUND(AVERAGE(Zinsswaps!AT207:AT302)+'iBoxx Extrapolation'!$J302,2)</f>
        <v>2.11</v>
      </c>
      <c r="AU302" s="13">
        <f>ROUND(AVERAGE(Zinsswaps!AU207:AU302)+'iBoxx Extrapolation'!$J302,2)</f>
        <v>2.1</v>
      </c>
      <c r="AV302" s="13">
        <f>ROUND(AVERAGE(Zinsswaps!AV207:AV302)+'iBoxx Extrapolation'!$J302,2)</f>
        <v>2.08</v>
      </c>
      <c r="AW302" s="13">
        <f>ROUND(AVERAGE(Zinsswaps!AW207:AW302)+'iBoxx Extrapolation'!$J302,2)</f>
        <v>2.0699999999999998</v>
      </c>
      <c r="AX302" s="13">
        <f>ROUND(AVERAGE(Zinsswaps!AX207:AX302)+'iBoxx Extrapolation'!$J302,2)</f>
        <v>2.06</v>
      </c>
      <c r="AY302" s="13">
        <f>ROUND(AVERAGE(Zinsswaps!AY207:AY302)+'iBoxx Extrapolation'!$J302,2)</f>
        <v>2.0499999999999998</v>
      </c>
    </row>
    <row r="303" spans="1:51" s="16" customFormat="1" x14ac:dyDescent="0.2">
      <c r="A303" s="12">
        <v>46446</v>
      </c>
      <c r="B303" s="13">
        <f>ROUND(AVERAGE(Zinsswaps!B208:B303)+'iBoxx Extrapolation'!$J303,2)</f>
        <v>2.08</v>
      </c>
      <c r="C303" s="13">
        <f>ROUND(AVERAGE(Zinsswaps!C208:C303)+'iBoxx Extrapolation'!$J303,2)</f>
        <v>2.0499999999999998</v>
      </c>
      <c r="D303" s="13">
        <f>ROUND(AVERAGE(Zinsswaps!D208:D303)+'iBoxx Extrapolation'!$J303,2)</f>
        <v>2.04</v>
      </c>
      <c r="E303" s="13">
        <f>ROUND(AVERAGE(Zinsswaps!E208:E303)+'iBoxx Extrapolation'!$J303,2)</f>
        <v>2.06</v>
      </c>
      <c r="F303" s="13">
        <f>ROUND(AVERAGE(Zinsswaps!F208:F303)+'iBoxx Extrapolation'!$J303,2)</f>
        <v>2.09</v>
      </c>
      <c r="G303" s="13">
        <f>ROUND(AVERAGE(Zinsswaps!G208:G303)+'iBoxx Extrapolation'!$J303,2)</f>
        <v>2.13</v>
      </c>
      <c r="H303" s="13">
        <f>ROUND(AVERAGE(Zinsswaps!H208:H303)+'iBoxx Extrapolation'!$J303,2)</f>
        <v>2.17</v>
      </c>
      <c r="I303" s="13">
        <f>ROUND(AVERAGE(Zinsswaps!I208:I303)+'iBoxx Extrapolation'!$J303,2)</f>
        <v>2.21</v>
      </c>
      <c r="J303" s="13">
        <f>ROUND(AVERAGE(Zinsswaps!J208:J303)+'iBoxx Extrapolation'!$J303,2)</f>
        <v>2.2599999999999998</v>
      </c>
      <c r="K303" s="13">
        <f>ROUND(AVERAGE(Zinsswaps!K208:K303)+'iBoxx Extrapolation'!$J303,2)</f>
        <v>2.2999999999999998</v>
      </c>
      <c r="L303" s="13">
        <f>ROUND(AVERAGE(Zinsswaps!L208:L303)+'iBoxx Extrapolation'!$J303,2)</f>
        <v>2.35</v>
      </c>
      <c r="M303" s="13">
        <f>ROUND(AVERAGE(Zinsswaps!M208:M303)+'iBoxx Extrapolation'!$J303,2)</f>
        <v>2.38</v>
      </c>
      <c r="N303" s="13">
        <f>ROUND(AVERAGE(Zinsswaps!N208:N303)+'iBoxx Extrapolation'!$J303,2)</f>
        <v>2.41</v>
      </c>
      <c r="O303" s="13">
        <f>ROUND(AVERAGE(Zinsswaps!O208:O303)+'iBoxx Extrapolation'!$J303,2)</f>
        <v>2.44</v>
      </c>
      <c r="P303" s="13">
        <f>ROUND(AVERAGE(Zinsswaps!P208:P303)+'iBoxx Extrapolation'!$J303,2)</f>
        <v>2.46</v>
      </c>
      <c r="Q303" s="13">
        <f>ROUND(AVERAGE(Zinsswaps!Q208:Q303)+'iBoxx Extrapolation'!$J303,2)</f>
        <v>2.46</v>
      </c>
      <c r="R303" s="13">
        <f>ROUND(AVERAGE(Zinsswaps!R208:R303)+'iBoxx Extrapolation'!$J303,2)</f>
        <v>2.4700000000000002</v>
      </c>
      <c r="S303" s="13">
        <f>ROUND(AVERAGE(Zinsswaps!S208:S303)+'iBoxx Extrapolation'!$J303,2)</f>
        <v>2.4700000000000002</v>
      </c>
      <c r="T303" s="13">
        <f>ROUND(AVERAGE(Zinsswaps!T208:T303)+'iBoxx Extrapolation'!$J303,2)</f>
        <v>2.4700000000000002</v>
      </c>
      <c r="U303" s="13">
        <f>ROUND(AVERAGE(Zinsswaps!U208:U303)+'iBoxx Extrapolation'!$J303,2)</f>
        <v>2.4700000000000002</v>
      </c>
      <c r="V303" s="13">
        <f>ROUND(AVERAGE(Zinsswaps!V208:V303)+'iBoxx Extrapolation'!$J303,2)</f>
        <v>2.46</v>
      </c>
      <c r="W303" s="13">
        <f>ROUND(AVERAGE(Zinsswaps!W208:W303)+'iBoxx Extrapolation'!$J303,2)</f>
        <v>2.44</v>
      </c>
      <c r="X303" s="13">
        <f>ROUND(AVERAGE(Zinsswaps!X208:X303)+'iBoxx Extrapolation'!$J303,2)</f>
        <v>2.4300000000000002</v>
      </c>
      <c r="Y303" s="13">
        <f>ROUND(AVERAGE(Zinsswaps!Y208:Y303)+'iBoxx Extrapolation'!$J303,2)</f>
        <v>2.42</v>
      </c>
      <c r="Z303" s="13">
        <f>ROUND(AVERAGE(Zinsswaps!Z208:Z303)+'iBoxx Extrapolation'!$J303,2)</f>
        <v>2.41</v>
      </c>
      <c r="AA303" s="13">
        <f>ROUND(AVERAGE(Zinsswaps!AA208:AA303)+'iBoxx Extrapolation'!$J303,2)</f>
        <v>2.39</v>
      </c>
      <c r="AB303" s="13">
        <f>ROUND(AVERAGE(Zinsswaps!AB208:AB303)+'iBoxx Extrapolation'!$J303,2)</f>
        <v>2.38</v>
      </c>
      <c r="AC303" s="13">
        <f>ROUND(AVERAGE(Zinsswaps!AC208:AC303)+'iBoxx Extrapolation'!$J303,2)</f>
        <v>2.36</v>
      </c>
      <c r="AD303" s="13">
        <f>ROUND(AVERAGE(Zinsswaps!AD208:AD303)+'iBoxx Extrapolation'!$J303,2)</f>
        <v>2.35</v>
      </c>
      <c r="AE303" s="13">
        <f>ROUND(AVERAGE(Zinsswaps!AE208:AE303)+'iBoxx Extrapolation'!$J303,2)</f>
        <v>2.33</v>
      </c>
      <c r="AF303" s="13">
        <f>ROUND(AVERAGE(Zinsswaps!AF208:AF303)+'iBoxx Extrapolation'!$J303,2)</f>
        <v>2.3199999999999998</v>
      </c>
      <c r="AG303" s="13">
        <f>ROUND(AVERAGE(Zinsswaps!AG208:AG303)+'iBoxx Extrapolation'!$J303,2)</f>
        <v>2.2999999999999998</v>
      </c>
      <c r="AH303" s="13">
        <f>ROUND(AVERAGE(Zinsswaps!AH208:AH303)+'iBoxx Extrapolation'!$J303,2)</f>
        <v>2.29</v>
      </c>
      <c r="AI303" s="13">
        <f>ROUND(AVERAGE(Zinsswaps!AI208:AI303)+'iBoxx Extrapolation'!$J303,2)</f>
        <v>2.27</v>
      </c>
      <c r="AJ303" s="13">
        <f>ROUND(AVERAGE(Zinsswaps!AJ208:AJ303)+'iBoxx Extrapolation'!$J303,2)</f>
        <v>2.2599999999999998</v>
      </c>
      <c r="AK303" s="13">
        <f>ROUND(AVERAGE(Zinsswaps!AK208:AK303)+'iBoxx Extrapolation'!$J303,2)</f>
        <v>2.2400000000000002</v>
      </c>
      <c r="AL303" s="13">
        <f>ROUND(AVERAGE(Zinsswaps!AL208:AL303)+'iBoxx Extrapolation'!$J303,2)</f>
        <v>2.23</v>
      </c>
      <c r="AM303" s="13">
        <f>ROUND(AVERAGE(Zinsswaps!AM208:AM303)+'iBoxx Extrapolation'!$J303,2)</f>
        <v>2.2200000000000002</v>
      </c>
      <c r="AN303" s="13">
        <f>ROUND(AVERAGE(Zinsswaps!AN208:AN303)+'iBoxx Extrapolation'!$J303,2)</f>
        <v>2.21</v>
      </c>
      <c r="AO303" s="13">
        <f>ROUND(AVERAGE(Zinsswaps!AO208:AO303)+'iBoxx Extrapolation'!$J303,2)</f>
        <v>2.2000000000000002</v>
      </c>
      <c r="AP303" s="13">
        <f>ROUND(AVERAGE(Zinsswaps!AP208:AP303)+'iBoxx Extrapolation'!$J303,2)</f>
        <v>2.1800000000000002</v>
      </c>
      <c r="AQ303" s="13">
        <f>ROUND(AVERAGE(Zinsswaps!AQ208:AQ303)+'iBoxx Extrapolation'!$J303,2)</f>
        <v>2.17</v>
      </c>
      <c r="AR303" s="13">
        <f>ROUND(AVERAGE(Zinsswaps!AR208:AR303)+'iBoxx Extrapolation'!$J303,2)</f>
        <v>2.15</v>
      </c>
      <c r="AS303" s="13">
        <f>ROUND(AVERAGE(Zinsswaps!AS208:AS303)+'iBoxx Extrapolation'!$J303,2)</f>
        <v>2.14</v>
      </c>
      <c r="AT303" s="13">
        <f>ROUND(AVERAGE(Zinsswaps!AT208:AT303)+'iBoxx Extrapolation'!$J303,2)</f>
        <v>2.13</v>
      </c>
      <c r="AU303" s="13">
        <f>ROUND(AVERAGE(Zinsswaps!AU208:AU303)+'iBoxx Extrapolation'!$J303,2)</f>
        <v>2.12</v>
      </c>
      <c r="AV303" s="13">
        <f>ROUND(AVERAGE(Zinsswaps!AV208:AV303)+'iBoxx Extrapolation'!$J303,2)</f>
        <v>2.1</v>
      </c>
      <c r="AW303" s="13">
        <f>ROUND(AVERAGE(Zinsswaps!AW208:AW303)+'iBoxx Extrapolation'!$J303,2)</f>
        <v>2.09</v>
      </c>
      <c r="AX303" s="13">
        <f>ROUND(AVERAGE(Zinsswaps!AX208:AX303)+'iBoxx Extrapolation'!$J303,2)</f>
        <v>2.08</v>
      </c>
      <c r="AY303" s="13">
        <f>ROUND(AVERAGE(Zinsswaps!AY208:AY303)+'iBoxx Extrapolation'!$J303,2)</f>
        <v>2.0699999999999998</v>
      </c>
    </row>
    <row r="304" spans="1:51" s="16" customFormat="1" x14ac:dyDescent="0.2">
      <c r="A304" s="12">
        <v>46477</v>
      </c>
      <c r="B304" s="13">
        <f>ROUND(AVERAGE(Zinsswaps!B209:B304)+'iBoxx Extrapolation'!$J304,2)</f>
        <v>2.11</v>
      </c>
      <c r="C304" s="13">
        <f>ROUND(AVERAGE(Zinsswaps!C209:C304)+'iBoxx Extrapolation'!$J304,2)</f>
        <v>2.08</v>
      </c>
      <c r="D304" s="13">
        <f>ROUND(AVERAGE(Zinsswaps!D209:D304)+'iBoxx Extrapolation'!$J304,2)</f>
        <v>2.0699999999999998</v>
      </c>
      <c r="E304" s="13">
        <f>ROUND(AVERAGE(Zinsswaps!E209:E304)+'iBoxx Extrapolation'!$J304,2)</f>
        <v>2.09</v>
      </c>
      <c r="F304" s="13">
        <f>ROUND(AVERAGE(Zinsswaps!F209:F304)+'iBoxx Extrapolation'!$J304,2)</f>
        <v>2.12</v>
      </c>
      <c r="G304" s="13">
        <f>ROUND(AVERAGE(Zinsswaps!G209:G304)+'iBoxx Extrapolation'!$J304,2)</f>
        <v>2.16</v>
      </c>
      <c r="H304" s="13">
        <f>ROUND(AVERAGE(Zinsswaps!H209:H304)+'iBoxx Extrapolation'!$J304,2)</f>
        <v>2.2000000000000002</v>
      </c>
      <c r="I304" s="13">
        <f>ROUND(AVERAGE(Zinsswaps!I209:I304)+'iBoxx Extrapolation'!$J304,2)</f>
        <v>2.2400000000000002</v>
      </c>
      <c r="J304" s="13">
        <f>ROUND(AVERAGE(Zinsswaps!J209:J304)+'iBoxx Extrapolation'!$J304,2)</f>
        <v>2.29</v>
      </c>
      <c r="K304" s="13">
        <f>ROUND(AVERAGE(Zinsswaps!K209:K304)+'iBoxx Extrapolation'!$J304,2)</f>
        <v>2.33</v>
      </c>
      <c r="L304" s="13">
        <f>ROUND(AVERAGE(Zinsswaps!L209:L304)+'iBoxx Extrapolation'!$J304,2)</f>
        <v>2.37</v>
      </c>
      <c r="M304" s="13">
        <f>ROUND(AVERAGE(Zinsswaps!M209:M304)+'iBoxx Extrapolation'!$J304,2)</f>
        <v>2.41</v>
      </c>
      <c r="N304" s="13">
        <f>ROUND(AVERAGE(Zinsswaps!N209:N304)+'iBoxx Extrapolation'!$J304,2)</f>
        <v>2.44</v>
      </c>
      <c r="O304" s="13">
        <f>ROUND(AVERAGE(Zinsswaps!O209:O304)+'iBoxx Extrapolation'!$J304,2)</f>
        <v>2.4700000000000002</v>
      </c>
      <c r="P304" s="13">
        <f>ROUND(AVERAGE(Zinsswaps!P209:P304)+'iBoxx Extrapolation'!$J304,2)</f>
        <v>2.4900000000000002</v>
      </c>
      <c r="Q304" s="13">
        <f>ROUND(AVERAGE(Zinsswaps!Q209:Q304)+'iBoxx Extrapolation'!$J304,2)</f>
        <v>2.4900000000000002</v>
      </c>
      <c r="R304" s="13">
        <f>ROUND(AVERAGE(Zinsswaps!R209:R304)+'iBoxx Extrapolation'!$J304,2)</f>
        <v>2.4900000000000002</v>
      </c>
      <c r="S304" s="13">
        <f>ROUND(AVERAGE(Zinsswaps!S209:S304)+'iBoxx Extrapolation'!$J304,2)</f>
        <v>2.4900000000000002</v>
      </c>
      <c r="T304" s="13">
        <f>ROUND(AVERAGE(Zinsswaps!T209:T304)+'iBoxx Extrapolation'!$J304,2)</f>
        <v>2.5</v>
      </c>
      <c r="U304" s="13">
        <f>ROUND(AVERAGE(Zinsswaps!U209:U304)+'iBoxx Extrapolation'!$J304,2)</f>
        <v>2.5</v>
      </c>
      <c r="V304" s="13">
        <f>ROUND(AVERAGE(Zinsswaps!V209:V304)+'iBoxx Extrapolation'!$J304,2)</f>
        <v>2.48</v>
      </c>
      <c r="W304" s="13">
        <f>ROUND(AVERAGE(Zinsswaps!W209:W304)+'iBoxx Extrapolation'!$J304,2)</f>
        <v>2.4700000000000002</v>
      </c>
      <c r="X304" s="13">
        <f>ROUND(AVERAGE(Zinsswaps!X209:X304)+'iBoxx Extrapolation'!$J304,2)</f>
        <v>2.46</v>
      </c>
      <c r="Y304" s="13">
        <f>ROUND(AVERAGE(Zinsswaps!Y209:Y304)+'iBoxx Extrapolation'!$J304,2)</f>
        <v>2.4500000000000002</v>
      </c>
      <c r="Z304" s="13">
        <f>ROUND(AVERAGE(Zinsswaps!Z209:Z304)+'iBoxx Extrapolation'!$J304,2)</f>
        <v>2.44</v>
      </c>
      <c r="AA304" s="13">
        <f>ROUND(AVERAGE(Zinsswaps!AA209:AA304)+'iBoxx Extrapolation'!$J304,2)</f>
        <v>2.42</v>
      </c>
      <c r="AB304" s="13">
        <f>ROUND(AVERAGE(Zinsswaps!AB209:AB304)+'iBoxx Extrapolation'!$J304,2)</f>
        <v>2.4</v>
      </c>
      <c r="AC304" s="13">
        <f>ROUND(AVERAGE(Zinsswaps!AC209:AC304)+'iBoxx Extrapolation'!$J304,2)</f>
        <v>2.39</v>
      </c>
      <c r="AD304" s="13">
        <f>ROUND(AVERAGE(Zinsswaps!AD209:AD304)+'iBoxx Extrapolation'!$J304,2)</f>
        <v>2.37</v>
      </c>
      <c r="AE304" s="13">
        <f>ROUND(AVERAGE(Zinsswaps!AE209:AE304)+'iBoxx Extrapolation'!$J304,2)</f>
        <v>2.36</v>
      </c>
      <c r="AF304" s="13">
        <f>ROUND(AVERAGE(Zinsswaps!AF209:AF304)+'iBoxx Extrapolation'!$J304,2)</f>
        <v>2.34</v>
      </c>
      <c r="AG304" s="13">
        <f>ROUND(AVERAGE(Zinsswaps!AG209:AG304)+'iBoxx Extrapolation'!$J304,2)</f>
        <v>2.3199999999999998</v>
      </c>
      <c r="AH304" s="13">
        <f>ROUND(AVERAGE(Zinsswaps!AH209:AH304)+'iBoxx Extrapolation'!$J304,2)</f>
        <v>2.31</v>
      </c>
      <c r="AI304" s="13">
        <f>ROUND(AVERAGE(Zinsswaps!AI209:AI304)+'iBoxx Extrapolation'!$J304,2)</f>
        <v>2.29</v>
      </c>
      <c r="AJ304" s="13">
        <f>ROUND(AVERAGE(Zinsswaps!AJ209:AJ304)+'iBoxx Extrapolation'!$J304,2)</f>
        <v>2.2799999999999998</v>
      </c>
      <c r="AK304" s="13">
        <f>ROUND(AVERAGE(Zinsswaps!AK209:AK304)+'iBoxx Extrapolation'!$J304,2)</f>
        <v>2.27</v>
      </c>
      <c r="AL304" s="13">
        <f>ROUND(AVERAGE(Zinsswaps!AL209:AL304)+'iBoxx Extrapolation'!$J304,2)</f>
        <v>2.2599999999999998</v>
      </c>
      <c r="AM304" s="13">
        <f>ROUND(AVERAGE(Zinsswaps!AM209:AM304)+'iBoxx Extrapolation'!$J304,2)</f>
        <v>2.2400000000000002</v>
      </c>
      <c r="AN304" s="13">
        <f>ROUND(AVERAGE(Zinsswaps!AN209:AN304)+'iBoxx Extrapolation'!$J304,2)</f>
        <v>2.23</v>
      </c>
      <c r="AO304" s="13">
        <f>ROUND(AVERAGE(Zinsswaps!AO209:AO304)+'iBoxx Extrapolation'!$J304,2)</f>
        <v>2.2200000000000002</v>
      </c>
      <c r="AP304" s="13">
        <f>ROUND(AVERAGE(Zinsswaps!AP209:AP304)+'iBoxx Extrapolation'!$J304,2)</f>
        <v>2.21</v>
      </c>
      <c r="AQ304" s="13">
        <f>ROUND(AVERAGE(Zinsswaps!AQ209:AQ304)+'iBoxx Extrapolation'!$J304,2)</f>
        <v>2.19</v>
      </c>
      <c r="AR304" s="13">
        <f>ROUND(AVERAGE(Zinsswaps!AR209:AR304)+'iBoxx Extrapolation'!$J304,2)</f>
        <v>2.1800000000000002</v>
      </c>
      <c r="AS304" s="13">
        <f>ROUND(AVERAGE(Zinsswaps!AS209:AS304)+'iBoxx Extrapolation'!$J304,2)</f>
        <v>2.16</v>
      </c>
      <c r="AT304" s="13">
        <f>ROUND(AVERAGE(Zinsswaps!AT209:AT304)+'iBoxx Extrapolation'!$J304,2)</f>
        <v>2.15</v>
      </c>
      <c r="AU304" s="13">
        <f>ROUND(AVERAGE(Zinsswaps!AU209:AU304)+'iBoxx Extrapolation'!$J304,2)</f>
        <v>2.14</v>
      </c>
      <c r="AV304" s="13">
        <f>ROUND(AVERAGE(Zinsswaps!AV209:AV304)+'iBoxx Extrapolation'!$J304,2)</f>
        <v>2.13</v>
      </c>
      <c r="AW304" s="13">
        <f>ROUND(AVERAGE(Zinsswaps!AW209:AW304)+'iBoxx Extrapolation'!$J304,2)</f>
        <v>2.11</v>
      </c>
      <c r="AX304" s="13">
        <f>ROUND(AVERAGE(Zinsswaps!AX209:AX304)+'iBoxx Extrapolation'!$J304,2)</f>
        <v>2.1</v>
      </c>
      <c r="AY304" s="13">
        <f>ROUND(AVERAGE(Zinsswaps!AY209:AY304)+'iBoxx Extrapolation'!$J304,2)</f>
        <v>2.09</v>
      </c>
    </row>
    <row r="305" spans="1:51" s="16" customFormat="1" x14ac:dyDescent="0.2">
      <c r="A305" s="12">
        <v>46507</v>
      </c>
      <c r="B305" s="13">
        <f>ROUND(AVERAGE(Zinsswaps!B210:B305)+'iBoxx Extrapolation'!$J305,2)</f>
        <v>2.14</v>
      </c>
      <c r="C305" s="13">
        <f>ROUND(AVERAGE(Zinsswaps!C210:C305)+'iBoxx Extrapolation'!$J305,2)</f>
        <v>2.11</v>
      </c>
      <c r="D305" s="13">
        <f>ROUND(AVERAGE(Zinsswaps!D210:D305)+'iBoxx Extrapolation'!$J305,2)</f>
        <v>2.1</v>
      </c>
      <c r="E305" s="13">
        <f>ROUND(AVERAGE(Zinsswaps!E210:E305)+'iBoxx Extrapolation'!$J305,2)</f>
        <v>2.12</v>
      </c>
      <c r="F305" s="13">
        <f>ROUND(AVERAGE(Zinsswaps!F210:F305)+'iBoxx Extrapolation'!$J305,2)</f>
        <v>2.15</v>
      </c>
      <c r="G305" s="13">
        <f>ROUND(AVERAGE(Zinsswaps!G210:G305)+'iBoxx Extrapolation'!$J305,2)</f>
        <v>2.19</v>
      </c>
      <c r="H305" s="13">
        <f>ROUND(AVERAGE(Zinsswaps!H210:H305)+'iBoxx Extrapolation'!$J305,2)</f>
        <v>2.2200000000000002</v>
      </c>
      <c r="I305" s="13">
        <f>ROUND(AVERAGE(Zinsswaps!I210:I305)+'iBoxx Extrapolation'!$J305,2)</f>
        <v>2.27</v>
      </c>
      <c r="J305" s="13">
        <f>ROUND(AVERAGE(Zinsswaps!J210:J305)+'iBoxx Extrapolation'!$J305,2)</f>
        <v>2.31</v>
      </c>
      <c r="K305" s="13">
        <f>ROUND(AVERAGE(Zinsswaps!K210:K305)+'iBoxx Extrapolation'!$J305,2)</f>
        <v>2.36</v>
      </c>
      <c r="L305" s="13">
        <f>ROUND(AVERAGE(Zinsswaps!L210:L305)+'iBoxx Extrapolation'!$J305,2)</f>
        <v>2.4</v>
      </c>
      <c r="M305" s="13">
        <f>ROUND(AVERAGE(Zinsswaps!M210:M305)+'iBoxx Extrapolation'!$J305,2)</f>
        <v>2.4300000000000002</v>
      </c>
      <c r="N305" s="13">
        <f>ROUND(AVERAGE(Zinsswaps!N210:N305)+'iBoxx Extrapolation'!$J305,2)</f>
        <v>2.4700000000000002</v>
      </c>
      <c r="O305" s="13">
        <f>ROUND(AVERAGE(Zinsswaps!O210:O305)+'iBoxx Extrapolation'!$J305,2)</f>
        <v>2.4900000000000002</v>
      </c>
      <c r="P305" s="13">
        <f>ROUND(AVERAGE(Zinsswaps!P210:P305)+'iBoxx Extrapolation'!$J305,2)</f>
        <v>2.5099999999999998</v>
      </c>
      <c r="Q305" s="13">
        <f>ROUND(AVERAGE(Zinsswaps!Q210:Q305)+'iBoxx Extrapolation'!$J305,2)</f>
        <v>2.52</v>
      </c>
      <c r="R305" s="13">
        <f>ROUND(AVERAGE(Zinsswaps!R210:R305)+'iBoxx Extrapolation'!$J305,2)</f>
        <v>2.52</v>
      </c>
      <c r="S305" s="13">
        <f>ROUND(AVERAGE(Zinsswaps!S210:S305)+'iBoxx Extrapolation'!$J305,2)</f>
        <v>2.52</v>
      </c>
      <c r="T305" s="13">
        <f>ROUND(AVERAGE(Zinsswaps!T210:T305)+'iBoxx Extrapolation'!$J305,2)</f>
        <v>2.52</v>
      </c>
      <c r="U305" s="13">
        <f>ROUND(AVERAGE(Zinsswaps!U210:U305)+'iBoxx Extrapolation'!$J305,2)</f>
        <v>2.52</v>
      </c>
      <c r="V305" s="13">
        <f>ROUND(AVERAGE(Zinsswaps!V210:V305)+'iBoxx Extrapolation'!$J305,2)</f>
        <v>2.5099999999999998</v>
      </c>
      <c r="W305" s="13">
        <f>ROUND(AVERAGE(Zinsswaps!W210:W305)+'iBoxx Extrapolation'!$J305,2)</f>
        <v>2.4900000000000002</v>
      </c>
      <c r="X305" s="13">
        <f>ROUND(AVERAGE(Zinsswaps!X210:X305)+'iBoxx Extrapolation'!$J305,2)</f>
        <v>2.48</v>
      </c>
      <c r="Y305" s="13">
        <f>ROUND(AVERAGE(Zinsswaps!Y210:Y305)+'iBoxx Extrapolation'!$J305,2)</f>
        <v>2.4700000000000002</v>
      </c>
      <c r="Z305" s="13">
        <f>ROUND(AVERAGE(Zinsswaps!Z210:Z305)+'iBoxx Extrapolation'!$J305,2)</f>
        <v>2.46</v>
      </c>
      <c r="AA305" s="13">
        <f>ROUND(AVERAGE(Zinsswaps!AA210:AA305)+'iBoxx Extrapolation'!$J305,2)</f>
        <v>2.44</v>
      </c>
      <c r="AB305" s="13">
        <f>ROUND(AVERAGE(Zinsswaps!AB210:AB305)+'iBoxx Extrapolation'!$J305,2)</f>
        <v>2.4300000000000002</v>
      </c>
      <c r="AC305" s="13">
        <f>ROUND(AVERAGE(Zinsswaps!AC210:AC305)+'iBoxx Extrapolation'!$J305,2)</f>
        <v>2.41</v>
      </c>
      <c r="AD305" s="13">
        <f>ROUND(AVERAGE(Zinsswaps!AD210:AD305)+'iBoxx Extrapolation'!$J305,2)</f>
        <v>2.4</v>
      </c>
      <c r="AE305" s="13">
        <f>ROUND(AVERAGE(Zinsswaps!AE210:AE305)+'iBoxx Extrapolation'!$J305,2)</f>
        <v>2.38</v>
      </c>
      <c r="AF305" s="13">
        <f>ROUND(AVERAGE(Zinsswaps!AF210:AF305)+'iBoxx Extrapolation'!$J305,2)</f>
        <v>2.36</v>
      </c>
      <c r="AG305" s="13">
        <f>ROUND(AVERAGE(Zinsswaps!AG210:AG305)+'iBoxx Extrapolation'!$J305,2)</f>
        <v>2.35</v>
      </c>
      <c r="AH305" s="13">
        <f>ROUND(AVERAGE(Zinsswaps!AH210:AH305)+'iBoxx Extrapolation'!$J305,2)</f>
        <v>2.33</v>
      </c>
      <c r="AI305" s="13">
        <f>ROUND(AVERAGE(Zinsswaps!AI210:AI305)+'iBoxx Extrapolation'!$J305,2)</f>
        <v>2.3199999999999998</v>
      </c>
      <c r="AJ305" s="13">
        <f>ROUND(AVERAGE(Zinsswaps!AJ210:AJ305)+'iBoxx Extrapolation'!$J305,2)</f>
        <v>2.2999999999999998</v>
      </c>
      <c r="AK305" s="13">
        <f>ROUND(AVERAGE(Zinsswaps!AK210:AK305)+'iBoxx Extrapolation'!$J305,2)</f>
        <v>2.29</v>
      </c>
      <c r="AL305" s="13">
        <f>ROUND(AVERAGE(Zinsswaps!AL210:AL305)+'iBoxx Extrapolation'!$J305,2)</f>
        <v>2.2799999999999998</v>
      </c>
      <c r="AM305" s="13">
        <f>ROUND(AVERAGE(Zinsswaps!AM210:AM305)+'iBoxx Extrapolation'!$J305,2)</f>
        <v>2.27</v>
      </c>
      <c r="AN305" s="13">
        <f>ROUND(AVERAGE(Zinsswaps!AN210:AN305)+'iBoxx Extrapolation'!$J305,2)</f>
        <v>2.2599999999999998</v>
      </c>
      <c r="AO305" s="13">
        <f>ROUND(AVERAGE(Zinsswaps!AO210:AO305)+'iBoxx Extrapolation'!$J305,2)</f>
        <v>2.25</v>
      </c>
      <c r="AP305" s="13">
        <f>ROUND(AVERAGE(Zinsswaps!AP210:AP305)+'iBoxx Extrapolation'!$J305,2)</f>
        <v>2.23</v>
      </c>
      <c r="AQ305" s="13">
        <f>ROUND(AVERAGE(Zinsswaps!AQ210:AQ305)+'iBoxx Extrapolation'!$J305,2)</f>
        <v>2.21</v>
      </c>
      <c r="AR305" s="13">
        <f>ROUND(AVERAGE(Zinsswaps!AR210:AR305)+'iBoxx Extrapolation'!$J305,2)</f>
        <v>2.2000000000000002</v>
      </c>
      <c r="AS305" s="13">
        <f>ROUND(AVERAGE(Zinsswaps!AS210:AS305)+'iBoxx Extrapolation'!$J305,2)</f>
        <v>2.19</v>
      </c>
      <c r="AT305" s="13">
        <f>ROUND(AVERAGE(Zinsswaps!AT210:AT305)+'iBoxx Extrapolation'!$J305,2)</f>
        <v>2.17</v>
      </c>
      <c r="AU305" s="13">
        <f>ROUND(AVERAGE(Zinsswaps!AU210:AU305)+'iBoxx Extrapolation'!$J305,2)</f>
        <v>2.16</v>
      </c>
      <c r="AV305" s="13">
        <f>ROUND(AVERAGE(Zinsswaps!AV210:AV305)+'iBoxx Extrapolation'!$J305,2)</f>
        <v>2.15</v>
      </c>
      <c r="AW305" s="13">
        <f>ROUND(AVERAGE(Zinsswaps!AW210:AW305)+'iBoxx Extrapolation'!$J305,2)</f>
        <v>2.14</v>
      </c>
      <c r="AX305" s="13">
        <f>ROUND(AVERAGE(Zinsswaps!AX210:AX305)+'iBoxx Extrapolation'!$J305,2)</f>
        <v>2.12</v>
      </c>
      <c r="AY305" s="13">
        <f>ROUND(AVERAGE(Zinsswaps!AY210:AY305)+'iBoxx Extrapolation'!$J305,2)</f>
        <v>2.11</v>
      </c>
    </row>
    <row r="306" spans="1:51" s="16" customFormat="1" x14ac:dyDescent="0.2">
      <c r="A306" s="12">
        <v>46538</v>
      </c>
      <c r="B306" s="13">
        <f>ROUND(AVERAGE(Zinsswaps!B211:B306)+'iBoxx Extrapolation'!$J306,2)</f>
        <v>2.17</v>
      </c>
      <c r="C306" s="13">
        <f>ROUND(AVERAGE(Zinsswaps!C211:C306)+'iBoxx Extrapolation'!$J306,2)</f>
        <v>2.14</v>
      </c>
      <c r="D306" s="13">
        <f>ROUND(AVERAGE(Zinsswaps!D211:D306)+'iBoxx Extrapolation'!$J306,2)</f>
        <v>2.13</v>
      </c>
      <c r="E306" s="13">
        <f>ROUND(AVERAGE(Zinsswaps!E211:E306)+'iBoxx Extrapolation'!$J306,2)</f>
        <v>2.15</v>
      </c>
      <c r="F306" s="13">
        <f>ROUND(AVERAGE(Zinsswaps!F211:F306)+'iBoxx Extrapolation'!$J306,2)</f>
        <v>2.1800000000000002</v>
      </c>
      <c r="G306" s="13">
        <f>ROUND(AVERAGE(Zinsswaps!G211:G306)+'iBoxx Extrapolation'!$J306,2)</f>
        <v>2.21</v>
      </c>
      <c r="H306" s="13">
        <f>ROUND(AVERAGE(Zinsswaps!H211:H306)+'iBoxx Extrapolation'!$J306,2)</f>
        <v>2.25</v>
      </c>
      <c r="I306" s="13">
        <f>ROUND(AVERAGE(Zinsswaps!I211:I306)+'iBoxx Extrapolation'!$J306,2)</f>
        <v>2.2999999999999998</v>
      </c>
      <c r="J306" s="13">
        <f>ROUND(AVERAGE(Zinsswaps!J211:J306)+'iBoxx Extrapolation'!$J306,2)</f>
        <v>2.34</v>
      </c>
      <c r="K306" s="13">
        <f>ROUND(AVERAGE(Zinsswaps!K211:K306)+'iBoxx Extrapolation'!$J306,2)</f>
        <v>2.38</v>
      </c>
      <c r="L306" s="13">
        <f>ROUND(AVERAGE(Zinsswaps!L211:L306)+'iBoxx Extrapolation'!$J306,2)</f>
        <v>2.4300000000000002</v>
      </c>
      <c r="M306" s="13">
        <f>ROUND(AVERAGE(Zinsswaps!M211:M306)+'iBoxx Extrapolation'!$J306,2)</f>
        <v>2.46</v>
      </c>
      <c r="N306" s="13">
        <f>ROUND(AVERAGE(Zinsswaps!N211:N306)+'iBoxx Extrapolation'!$J306,2)</f>
        <v>2.4900000000000002</v>
      </c>
      <c r="O306" s="13">
        <f>ROUND(AVERAGE(Zinsswaps!O211:O306)+'iBoxx Extrapolation'!$J306,2)</f>
        <v>2.52</v>
      </c>
      <c r="P306" s="13">
        <f>ROUND(AVERAGE(Zinsswaps!P211:P306)+'iBoxx Extrapolation'!$J306,2)</f>
        <v>2.54</v>
      </c>
      <c r="Q306" s="13">
        <f>ROUND(AVERAGE(Zinsswaps!Q211:Q306)+'iBoxx Extrapolation'!$J306,2)</f>
        <v>2.54</v>
      </c>
      <c r="R306" s="13">
        <f>ROUND(AVERAGE(Zinsswaps!R211:R306)+'iBoxx Extrapolation'!$J306,2)</f>
        <v>2.54</v>
      </c>
      <c r="S306" s="13">
        <f>ROUND(AVERAGE(Zinsswaps!S211:S306)+'iBoxx Extrapolation'!$J306,2)</f>
        <v>2.5499999999999998</v>
      </c>
      <c r="T306" s="13">
        <f>ROUND(AVERAGE(Zinsswaps!T211:T306)+'iBoxx Extrapolation'!$J306,2)</f>
        <v>2.5499999999999998</v>
      </c>
      <c r="U306" s="13">
        <f>ROUND(AVERAGE(Zinsswaps!U211:U306)+'iBoxx Extrapolation'!$J306,2)</f>
        <v>2.5499999999999998</v>
      </c>
      <c r="V306" s="13">
        <f>ROUND(AVERAGE(Zinsswaps!V211:V306)+'iBoxx Extrapolation'!$J306,2)</f>
        <v>2.5299999999999998</v>
      </c>
      <c r="W306" s="13">
        <f>ROUND(AVERAGE(Zinsswaps!W211:W306)+'iBoxx Extrapolation'!$J306,2)</f>
        <v>2.52</v>
      </c>
      <c r="X306" s="13">
        <f>ROUND(AVERAGE(Zinsswaps!X211:X306)+'iBoxx Extrapolation'!$J306,2)</f>
        <v>2.5099999999999998</v>
      </c>
      <c r="Y306" s="13">
        <f>ROUND(AVERAGE(Zinsswaps!Y211:Y306)+'iBoxx Extrapolation'!$J306,2)</f>
        <v>2.5</v>
      </c>
      <c r="Z306" s="13">
        <f>ROUND(AVERAGE(Zinsswaps!Z211:Z306)+'iBoxx Extrapolation'!$J306,2)</f>
        <v>2.4900000000000002</v>
      </c>
      <c r="AA306" s="13">
        <f>ROUND(AVERAGE(Zinsswaps!AA211:AA306)+'iBoxx Extrapolation'!$J306,2)</f>
        <v>2.4700000000000002</v>
      </c>
      <c r="AB306" s="13">
        <f>ROUND(AVERAGE(Zinsswaps!AB211:AB306)+'iBoxx Extrapolation'!$J306,2)</f>
        <v>2.4500000000000002</v>
      </c>
      <c r="AC306" s="13">
        <f>ROUND(AVERAGE(Zinsswaps!AC211:AC306)+'iBoxx Extrapolation'!$J306,2)</f>
        <v>2.4300000000000002</v>
      </c>
      <c r="AD306" s="13">
        <f>ROUND(AVERAGE(Zinsswaps!AD211:AD306)+'iBoxx Extrapolation'!$J306,2)</f>
        <v>2.42</v>
      </c>
      <c r="AE306" s="13">
        <f>ROUND(AVERAGE(Zinsswaps!AE211:AE306)+'iBoxx Extrapolation'!$J306,2)</f>
        <v>2.41</v>
      </c>
      <c r="AF306" s="13">
        <f>ROUND(AVERAGE(Zinsswaps!AF211:AF306)+'iBoxx Extrapolation'!$J306,2)</f>
        <v>2.39</v>
      </c>
      <c r="AG306" s="13">
        <f>ROUND(AVERAGE(Zinsswaps!AG211:AG306)+'iBoxx Extrapolation'!$J306,2)</f>
        <v>2.37</v>
      </c>
      <c r="AH306" s="13">
        <f>ROUND(AVERAGE(Zinsswaps!AH211:AH306)+'iBoxx Extrapolation'!$J306,2)</f>
        <v>2.36</v>
      </c>
      <c r="AI306" s="13">
        <f>ROUND(AVERAGE(Zinsswaps!AI211:AI306)+'iBoxx Extrapolation'!$J306,2)</f>
        <v>2.34</v>
      </c>
      <c r="AJ306" s="13">
        <f>ROUND(AVERAGE(Zinsswaps!AJ211:AJ306)+'iBoxx Extrapolation'!$J306,2)</f>
        <v>2.33</v>
      </c>
      <c r="AK306" s="13">
        <f>ROUND(AVERAGE(Zinsswaps!AK211:AK306)+'iBoxx Extrapolation'!$J306,2)</f>
        <v>2.31</v>
      </c>
      <c r="AL306" s="13">
        <f>ROUND(AVERAGE(Zinsswaps!AL211:AL306)+'iBoxx Extrapolation'!$J306,2)</f>
        <v>2.2999999999999998</v>
      </c>
      <c r="AM306" s="13">
        <f>ROUND(AVERAGE(Zinsswaps!AM211:AM306)+'iBoxx Extrapolation'!$J306,2)</f>
        <v>2.29</v>
      </c>
      <c r="AN306" s="13">
        <f>ROUND(AVERAGE(Zinsswaps!AN211:AN306)+'iBoxx Extrapolation'!$J306,2)</f>
        <v>2.2799999999999998</v>
      </c>
      <c r="AO306" s="13">
        <f>ROUND(AVERAGE(Zinsswaps!AO211:AO306)+'iBoxx Extrapolation'!$J306,2)</f>
        <v>2.27</v>
      </c>
      <c r="AP306" s="13">
        <f>ROUND(AVERAGE(Zinsswaps!AP211:AP306)+'iBoxx Extrapolation'!$J306,2)</f>
        <v>2.25</v>
      </c>
      <c r="AQ306" s="13">
        <f>ROUND(AVERAGE(Zinsswaps!AQ211:AQ306)+'iBoxx Extrapolation'!$J306,2)</f>
        <v>2.2400000000000002</v>
      </c>
      <c r="AR306" s="13">
        <f>ROUND(AVERAGE(Zinsswaps!AR211:AR306)+'iBoxx Extrapolation'!$J306,2)</f>
        <v>2.2200000000000002</v>
      </c>
      <c r="AS306" s="13">
        <f>ROUND(AVERAGE(Zinsswaps!AS211:AS306)+'iBoxx Extrapolation'!$J306,2)</f>
        <v>2.21</v>
      </c>
      <c r="AT306" s="13">
        <f>ROUND(AVERAGE(Zinsswaps!AT211:AT306)+'iBoxx Extrapolation'!$J306,2)</f>
        <v>2.19</v>
      </c>
      <c r="AU306" s="13">
        <f>ROUND(AVERAGE(Zinsswaps!AU211:AU306)+'iBoxx Extrapolation'!$J306,2)</f>
        <v>2.1800000000000002</v>
      </c>
      <c r="AV306" s="13">
        <f>ROUND(AVERAGE(Zinsswaps!AV211:AV306)+'iBoxx Extrapolation'!$J306,2)</f>
        <v>2.17</v>
      </c>
      <c r="AW306" s="13">
        <f>ROUND(AVERAGE(Zinsswaps!AW211:AW306)+'iBoxx Extrapolation'!$J306,2)</f>
        <v>2.16</v>
      </c>
      <c r="AX306" s="13">
        <f>ROUND(AVERAGE(Zinsswaps!AX211:AX306)+'iBoxx Extrapolation'!$J306,2)</f>
        <v>2.15</v>
      </c>
      <c r="AY306" s="13">
        <f>ROUND(AVERAGE(Zinsswaps!AY211:AY306)+'iBoxx Extrapolation'!$J306,2)</f>
        <v>2.13</v>
      </c>
    </row>
    <row r="307" spans="1:51" s="16" customFormat="1" x14ac:dyDescent="0.2">
      <c r="A307" s="12">
        <v>46568</v>
      </c>
      <c r="B307" s="13">
        <f>ROUND(AVERAGE(Zinsswaps!B212:B307)+'iBoxx Extrapolation'!$J307,2)</f>
        <v>2.2000000000000002</v>
      </c>
      <c r="C307" s="13">
        <f>ROUND(AVERAGE(Zinsswaps!C212:C307)+'iBoxx Extrapolation'!$J307,2)</f>
        <v>2.17</v>
      </c>
      <c r="D307" s="13">
        <f>ROUND(AVERAGE(Zinsswaps!D212:D307)+'iBoxx Extrapolation'!$J307,2)</f>
        <v>2.16</v>
      </c>
      <c r="E307" s="13">
        <f>ROUND(AVERAGE(Zinsswaps!E212:E307)+'iBoxx Extrapolation'!$J307,2)</f>
        <v>2.1800000000000002</v>
      </c>
      <c r="F307" s="13">
        <f>ROUND(AVERAGE(Zinsswaps!F212:F307)+'iBoxx Extrapolation'!$J307,2)</f>
        <v>2.21</v>
      </c>
      <c r="G307" s="13">
        <f>ROUND(AVERAGE(Zinsswaps!G212:G307)+'iBoxx Extrapolation'!$J307,2)</f>
        <v>2.2400000000000002</v>
      </c>
      <c r="H307" s="13">
        <f>ROUND(AVERAGE(Zinsswaps!H212:H307)+'iBoxx Extrapolation'!$J307,2)</f>
        <v>2.2799999999999998</v>
      </c>
      <c r="I307" s="13">
        <f>ROUND(AVERAGE(Zinsswaps!I212:I307)+'iBoxx Extrapolation'!$J307,2)</f>
        <v>2.33</v>
      </c>
      <c r="J307" s="13">
        <f>ROUND(AVERAGE(Zinsswaps!J212:J307)+'iBoxx Extrapolation'!$J307,2)</f>
        <v>2.37</v>
      </c>
      <c r="K307" s="13">
        <f>ROUND(AVERAGE(Zinsswaps!K212:K307)+'iBoxx Extrapolation'!$J307,2)</f>
        <v>2.41</v>
      </c>
      <c r="L307" s="13">
        <f>ROUND(AVERAGE(Zinsswaps!L212:L307)+'iBoxx Extrapolation'!$J307,2)</f>
        <v>2.46</v>
      </c>
      <c r="M307" s="13">
        <f>ROUND(AVERAGE(Zinsswaps!M212:M307)+'iBoxx Extrapolation'!$J307,2)</f>
        <v>2.4900000000000002</v>
      </c>
      <c r="N307" s="13">
        <f>ROUND(AVERAGE(Zinsswaps!N212:N307)+'iBoxx Extrapolation'!$J307,2)</f>
        <v>2.52</v>
      </c>
      <c r="O307" s="13">
        <f>ROUND(AVERAGE(Zinsswaps!O212:O307)+'iBoxx Extrapolation'!$J307,2)</f>
        <v>2.5499999999999998</v>
      </c>
      <c r="P307" s="13">
        <f>ROUND(AVERAGE(Zinsswaps!P212:P307)+'iBoxx Extrapolation'!$J307,2)</f>
        <v>2.57</v>
      </c>
      <c r="Q307" s="13">
        <f>ROUND(AVERAGE(Zinsswaps!Q212:Q307)+'iBoxx Extrapolation'!$J307,2)</f>
        <v>2.57</v>
      </c>
      <c r="R307" s="13">
        <f>ROUND(AVERAGE(Zinsswaps!R212:R307)+'iBoxx Extrapolation'!$J307,2)</f>
        <v>2.57</v>
      </c>
      <c r="S307" s="13">
        <f>ROUND(AVERAGE(Zinsswaps!S212:S307)+'iBoxx Extrapolation'!$J307,2)</f>
        <v>2.57</v>
      </c>
      <c r="T307" s="13">
        <f>ROUND(AVERAGE(Zinsswaps!T212:T307)+'iBoxx Extrapolation'!$J307,2)</f>
        <v>2.58</v>
      </c>
      <c r="U307" s="13">
        <f>ROUND(AVERAGE(Zinsswaps!U212:U307)+'iBoxx Extrapolation'!$J307,2)</f>
        <v>2.58</v>
      </c>
      <c r="V307" s="13">
        <f>ROUND(AVERAGE(Zinsswaps!V212:V307)+'iBoxx Extrapolation'!$J307,2)</f>
        <v>2.56</v>
      </c>
      <c r="W307" s="13">
        <f>ROUND(AVERAGE(Zinsswaps!W212:W307)+'iBoxx Extrapolation'!$J307,2)</f>
        <v>2.5499999999999998</v>
      </c>
      <c r="X307" s="13">
        <f>ROUND(AVERAGE(Zinsswaps!X212:X307)+'iBoxx Extrapolation'!$J307,2)</f>
        <v>2.54</v>
      </c>
      <c r="Y307" s="13">
        <f>ROUND(AVERAGE(Zinsswaps!Y212:Y307)+'iBoxx Extrapolation'!$J307,2)</f>
        <v>2.52</v>
      </c>
      <c r="Z307" s="13">
        <f>ROUND(AVERAGE(Zinsswaps!Z212:Z307)+'iBoxx Extrapolation'!$J307,2)</f>
        <v>2.5099999999999998</v>
      </c>
      <c r="AA307" s="13">
        <f>ROUND(AVERAGE(Zinsswaps!AA212:AA307)+'iBoxx Extrapolation'!$J307,2)</f>
        <v>2.5</v>
      </c>
      <c r="AB307" s="13">
        <f>ROUND(AVERAGE(Zinsswaps!AB212:AB307)+'iBoxx Extrapolation'!$J307,2)</f>
        <v>2.48</v>
      </c>
      <c r="AC307" s="13">
        <f>ROUND(AVERAGE(Zinsswaps!AC212:AC307)+'iBoxx Extrapolation'!$J307,2)</f>
        <v>2.46</v>
      </c>
      <c r="AD307" s="13">
        <f>ROUND(AVERAGE(Zinsswaps!AD212:AD307)+'iBoxx Extrapolation'!$J307,2)</f>
        <v>2.4500000000000002</v>
      </c>
      <c r="AE307" s="13">
        <f>ROUND(AVERAGE(Zinsswaps!AE212:AE307)+'iBoxx Extrapolation'!$J307,2)</f>
        <v>2.4300000000000002</v>
      </c>
      <c r="AF307" s="13">
        <f>ROUND(AVERAGE(Zinsswaps!AF212:AF307)+'iBoxx Extrapolation'!$J307,2)</f>
        <v>2.42</v>
      </c>
      <c r="AG307" s="13">
        <f>ROUND(AVERAGE(Zinsswaps!AG212:AG307)+'iBoxx Extrapolation'!$J307,2)</f>
        <v>2.4</v>
      </c>
      <c r="AH307" s="13">
        <f>ROUND(AVERAGE(Zinsswaps!AH212:AH307)+'iBoxx Extrapolation'!$J307,2)</f>
        <v>2.38</v>
      </c>
      <c r="AI307" s="13">
        <f>ROUND(AVERAGE(Zinsswaps!AI212:AI307)+'iBoxx Extrapolation'!$J307,2)</f>
        <v>2.37</v>
      </c>
      <c r="AJ307" s="13">
        <f>ROUND(AVERAGE(Zinsswaps!AJ212:AJ307)+'iBoxx Extrapolation'!$J307,2)</f>
        <v>2.35</v>
      </c>
      <c r="AK307" s="13">
        <f>ROUND(AVERAGE(Zinsswaps!AK212:AK307)+'iBoxx Extrapolation'!$J307,2)</f>
        <v>2.34</v>
      </c>
      <c r="AL307" s="13">
        <f>ROUND(AVERAGE(Zinsswaps!AL212:AL307)+'iBoxx Extrapolation'!$J307,2)</f>
        <v>2.33</v>
      </c>
      <c r="AM307" s="13">
        <f>ROUND(AVERAGE(Zinsswaps!AM212:AM307)+'iBoxx Extrapolation'!$J307,2)</f>
        <v>2.3199999999999998</v>
      </c>
      <c r="AN307" s="13">
        <f>ROUND(AVERAGE(Zinsswaps!AN212:AN307)+'iBoxx Extrapolation'!$J307,2)</f>
        <v>2.31</v>
      </c>
      <c r="AO307" s="13">
        <f>ROUND(AVERAGE(Zinsswaps!AO212:AO307)+'iBoxx Extrapolation'!$J307,2)</f>
        <v>2.2999999999999998</v>
      </c>
      <c r="AP307" s="13">
        <f>ROUND(AVERAGE(Zinsswaps!AP212:AP307)+'iBoxx Extrapolation'!$J307,2)</f>
        <v>2.2799999999999998</v>
      </c>
      <c r="AQ307" s="13">
        <f>ROUND(AVERAGE(Zinsswaps!AQ212:AQ307)+'iBoxx Extrapolation'!$J307,2)</f>
        <v>2.2599999999999998</v>
      </c>
      <c r="AR307" s="13">
        <f>ROUND(AVERAGE(Zinsswaps!AR212:AR307)+'iBoxx Extrapolation'!$J307,2)</f>
        <v>2.25</v>
      </c>
      <c r="AS307" s="13">
        <f>ROUND(AVERAGE(Zinsswaps!AS212:AS307)+'iBoxx Extrapolation'!$J307,2)</f>
        <v>2.23</v>
      </c>
      <c r="AT307" s="13">
        <f>ROUND(AVERAGE(Zinsswaps!AT212:AT307)+'iBoxx Extrapolation'!$J307,2)</f>
        <v>2.2200000000000002</v>
      </c>
      <c r="AU307" s="13">
        <f>ROUND(AVERAGE(Zinsswaps!AU212:AU307)+'iBoxx Extrapolation'!$J307,2)</f>
        <v>2.21</v>
      </c>
      <c r="AV307" s="13">
        <f>ROUND(AVERAGE(Zinsswaps!AV212:AV307)+'iBoxx Extrapolation'!$J307,2)</f>
        <v>2.19</v>
      </c>
      <c r="AW307" s="13">
        <f>ROUND(AVERAGE(Zinsswaps!AW212:AW307)+'iBoxx Extrapolation'!$J307,2)</f>
        <v>2.1800000000000002</v>
      </c>
      <c r="AX307" s="13">
        <f>ROUND(AVERAGE(Zinsswaps!AX212:AX307)+'iBoxx Extrapolation'!$J307,2)</f>
        <v>2.17</v>
      </c>
      <c r="AY307" s="13">
        <f>ROUND(AVERAGE(Zinsswaps!AY212:AY307)+'iBoxx Extrapolation'!$J307,2)</f>
        <v>2.16</v>
      </c>
    </row>
    <row r="308" spans="1:51" s="16" customFormat="1" x14ac:dyDescent="0.2">
      <c r="A308" s="12">
        <v>46599</v>
      </c>
      <c r="B308" s="13">
        <f>ROUND(AVERAGE(Zinsswaps!B213:B308)+'iBoxx Extrapolation'!$J308,2)</f>
        <v>2.23</v>
      </c>
      <c r="C308" s="13">
        <f>ROUND(AVERAGE(Zinsswaps!C213:C308)+'iBoxx Extrapolation'!$J308,2)</f>
        <v>2.2000000000000002</v>
      </c>
      <c r="D308" s="13">
        <f>ROUND(AVERAGE(Zinsswaps!D213:D308)+'iBoxx Extrapolation'!$J308,2)</f>
        <v>2.19</v>
      </c>
      <c r="E308" s="13">
        <f>ROUND(AVERAGE(Zinsswaps!E213:E308)+'iBoxx Extrapolation'!$J308,2)</f>
        <v>2.21</v>
      </c>
      <c r="F308" s="13">
        <f>ROUND(AVERAGE(Zinsswaps!F213:F308)+'iBoxx Extrapolation'!$J308,2)</f>
        <v>2.2400000000000002</v>
      </c>
      <c r="G308" s="13">
        <f>ROUND(AVERAGE(Zinsswaps!G213:G308)+'iBoxx Extrapolation'!$J308,2)</f>
        <v>2.2799999999999998</v>
      </c>
      <c r="H308" s="13">
        <f>ROUND(AVERAGE(Zinsswaps!H213:H308)+'iBoxx Extrapolation'!$J308,2)</f>
        <v>2.3199999999999998</v>
      </c>
      <c r="I308" s="13">
        <f>ROUND(AVERAGE(Zinsswaps!I213:I308)+'iBoxx Extrapolation'!$J308,2)</f>
        <v>2.36</v>
      </c>
      <c r="J308" s="13">
        <f>ROUND(AVERAGE(Zinsswaps!J213:J308)+'iBoxx Extrapolation'!$J308,2)</f>
        <v>2.4</v>
      </c>
      <c r="K308" s="13">
        <f>ROUND(AVERAGE(Zinsswaps!K213:K308)+'iBoxx Extrapolation'!$J308,2)</f>
        <v>2.4500000000000002</v>
      </c>
      <c r="L308" s="13">
        <f>ROUND(AVERAGE(Zinsswaps!L213:L308)+'iBoxx Extrapolation'!$J308,2)</f>
        <v>2.4900000000000002</v>
      </c>
      <c r="M308" s="13">
        <f>ROUND(AVERAGE(Zinsswaps!M213:M308)+'iBoxx Extrapolation'!$J308,2)</f>
        <v>2.52</v>
      </c>
      <c r="N308" s="13">
        <f>ROUND(AVERAGE(Zinsswaps!N213:N308)+'iBoxx Extrapolation'!$J308,2)</f>
        <v>2.5499999999999998</v>
      </c>
      <c r="O308" s="13">
        <f>ROUND(AVERAGE(Zinsswaps!O213:O308)+'iBoxx Extrapolation'!$J308,2)</f>
        <v>2.58</v>
      </c>
      <c r="P308" s="13">
        <f>ROUND(AVERAGE(Zinsswaps!P213:P308)+'iBoxx Extrapolation'!$J308,2)</f>
        <v>2.6</v>
      </c>
      <c r="Q308" s="13">
        <f>ROUND(AVERAGE(Zinsswaps!Q213:Q308)+'iBoxx Extrapolation'!$J308,2)</f>
        <v>2.6</v>
      </c>
      <c r="R308" s="13">
        <f>ROUND(AVERAGE(Zinsswaps!R213:R308)+'iBoxx Extrapolation'!$J308,2)</f>
        <v>2.6</v>
      </c>
      <c r="S308" s="13">
        <f>ROUND(AVERAGE(Zinsswaps!S213:S308)+'iBoxx Extrapolation'!$J308,2)</f>
        <v>2.61</v>
      </c>
      <c r="T308" s="13">
        <f>ROUND(AVERAGE(Zinsswaps!T213:T308)+'iBoxx Extrapolation'!$J308,2)</f>
        <v>2.61</v>
      </c>
      <c r="U308" s="13">
        <f>ROUND(AVERAGE(Zinsswaps!U213:U308)+'iBoxx Extrapolation'!$J308,2)</f>
        <v>2.61</v>
      </c>
      <c r="V308" s="13">
        <f>ROUND(AVERAGE(Zinsswaps!V213:V308)+'iBoxx Extrapolation'!$J308,2)</f>
        <v>2.59</v>
      </c>
      <c r="W308" s="13">
        <f>ROUND(AVERAGE(Zinsswaps!W213:W308)+'iBoxx Extrapolation'!$J308,2)</f>
        <v>2.58</v>
      </c>
      <c r="X308" s="13">
        <f>ROUND(AVERAGE(Zinsswaps!X213:X308)+'iBoxx Extrapolation'!$J308,2)</f>
        <v>2.57</v>
      </c>
      <c r="Y308" s="13">
        <f>ROUND(AVERAGE(Zinsswaps!Y213:Y308)+'iBoxx Extrapolation'!$J308,2)</f>
        <v>2.56</v>
      </c>
      <c r="Z308" s="13">
        <f>ROUND(AVERAGE(Zinsswaps!Z213:Z308)+'iBoxx Extrapolation'!$J308,2)</f>
        <v>2.54</v>
      </c>
      <c r="AA308" s="13">
        <f>ROUND(AVERAGE(Zinsswaps!AA213:AA308)+'iBoxx Extrapolation'!$J308,2)</f>
        <v>2.5299999999999998</v>
      </c>
      <c r="AB308" s="13">
        <f>ROUND(AVERAGE(Zinsswaps!AB213:AB308)+'iBoxx Extrapolation'!$J308,2)</f>
        <v>2.5099999999999998</v>
      </c>
      <c r="AC308" s="13">
        <f>ROUND(AVERAGE(Zinsswaps!AC213:AC308)+'iBoxx Extrapolation'!$J308,2)</f>
        <v>2.4900000000000002</v>
      </c>
      <c r="AD308" s="13">
        <f>ROUND(AVERAGE(Zinsswaps!AD213:AD308)+'iBoxx Extrapolation'!$J308,2)</f>
        <v>2.48</v>
      </c>
      <c r="AE308" s="13">
        <f>ROUND(AVERAGE(Zinsswaps!AE213:AE308)+'iBoxx Extrapolation'!$J308,2)</f>
        <v>2.46</v>
      </c>
      <c r="AF308" s="13">
        <f>ROUND(AVERAGE(Zinsswaps!AF213:AF308)+'iBoxx Extrapolation'!$J308,2)</f>
        <v>2.4500000000000002</v>
      </c>
      <c r="AG308" s="13">
        <f>ROUND(AVERAGE(Zinsswaps!AG213:AG308)+'iBoxx Extrapolation'!$J308,2)</f>
        <v>2.4300000000000002</v>
      </c>
      <c r="AH308" s="13">
        <f>ROUND(AVERAGE(Zinsswaps!AH213:AH308)+'iBoxx Extrapolation'!$J308,2)</f>
        <v>2.41</v>
      </c>
      <c r="AI308" s="13">
        <f>ROUND(AVERAGE(Zinsswaps!AI213:AI308)+'iBoxx Extrapolation'!$J308,2)</f>
        <v>2.4</v>
      </c>
      <c r="AJ308" s="13">
        <f>ROUND(AVERAGE(Zinsswaps!AJ213:AJ308)+'iBoxx Extrapolation'!$J308,2)</f>
        <v>2.38</v>
      </c>
      <c r="AK308" s="13">
        <f>ROUND(AVERAGE(Zinsswaps!AK213:AK308)+'iBoxx Extrapolation'!$J308,2)</f>
        <v>2.37</v>
      </c>
      <c r="AL308" s="13">
        <f>ROUND(AVERAGE(Zinsswaps!AL213:AL308)+'iBoxx Extrapolation'!$J308,2)</f>
        <v>2.36</v>
      </c>
      <c r="AM308" s="13">
        <f>ROUND(AVERAGE(Zinsswaps!AM213:AM308)+'iBoxx Extrapolation'!$J308,2)</f>
        <v>2.35</v>
      </c>
      <c r="AN308" s="13">
        <f>ROUND(AVERAGE(Zinsswaps!AN213:AN308)+'iBoxx Extrapolation'!$J308,2)</f>
        <v>2.34</v>
      </c>
      <c r="AO308" s="13">
        <f>ROUND(AVERAGE(Zinsswaps!AO213:AO308)+'iBoxx Extrapolation'!$J308,2)</f>
        <v>2.3199999999999998</v>
      </c>
      <c r="AP308" s="13">
        <f>ROUND(AVERAGE(Zinsswaps!AP213:AP308)+'iBoxx Extrapolation'!$J308,2)</f>
        <v>2.31</v>
      </c>
      <c r="AQ308" s="13">
        <f>ROUND(AVERAGE(Zinsswaps!AQ213:AQ308)+'iBoxx Extrapolation'!$J308,2)</f>
        <v>2.29</v>
      </c>
      <c r="AR308" s="13">
        <f>ROUND(AVERAGE(Zinsswaps!AR213:AR308)+'iBoxx Extrapolation'!$J308,2)</f>
        <v>2.2799999999999998</v>
      </c>
      <c r="AS308" s="13">
        <f>ROUND(AVERAGE(Zinsswaps!AS213:AS308)+'iBoxx Extrapolation'!$J308,2)</f>
        <v>2.2599999999999998</v>
      </c>
      <c r="AT308" s="13">
        <f>ROUND(AVERAGE(Zinsswaps!AT213:AT308)+'iBoxx Extrapolation'!$J308,2)</f>
        <v>2.25</v>
      </c>
      <c r="AU308" s="13">
        <f>ROUND(AVERAGE(Zinsswaps!AU213:AU308)+'iBoxx Extrapolation'!$J308,2)</f>
        <v>2.2400000000000002</v>
      </c>
      <c r="AV308" s="13">
        <f>ROUND(AVERAGE(Zinsswaps!AV213:AV308)+'iBoxx Extrapolation'!$J308,2)</f>
        <v>2.2200000000000002</v>
      </c>
      <c r="AW308" s="13">
        <f>ROUND(AVERAGE(Zinsswaps!AW213:AW308)+'iBoxx Extrapolation'!$J308,2)</f>
        <v>2.21</v>
      </c>
      <c r="AX308" s="13">
        <f>ROUND(AVERAGE(Zinsswaps!AX213:AX308)+'iBoxx Extrapolation'!$J308,2)</f>
        <v>2.2000000000000002</v>
      </c>
      <c r="AY308" s="13">
        <f>ROUND(AVERAGE(Zinsswaps!AY213:AY308)+'iBoxx Extrapolation'!$J308,2)</f>
        <v>2.19</v>
      </c>
    </row>
    <row r="309" spans="1:51" s="16" customFormat="1" x14ac:dyDescent="0.2">
      <c r="A309" s="12">
        <v>46630</v>
      </c>
      <c r="B309" s="13">
        <f>ROUND(AVERAGE(Zinsswaps!B214:B309)+'iBoxx Extrapolation'!$J309,2)</f>
        <v>2.2599999999999998</v>
      </c>
      <c r="C309" s="13">
        <f>ROUND(AVERAGE(Zinsswaps!C214:C309)+'iBoxx Extrapolation'!$J309,2)</f>
        <v>2.23</v>
      </c>
      <c r="D309" s="13">
        <f>ROUND(AVERAGE(Zinsswaps!D214:D309)+'iBoxx Extrapolation'!$J309,2)</f>
        <v>2.2200000000000002</v>
      </c>
      <c r="E309" s="13">
        <f>ROUND(AVERAGE(Zinsswaps!E214:E309)+'iBoxx Extrapolation'!$J309,2)</f>
        <v>2.2400000000000002</v>
      </c>
      <c r="F309" s="13">
        <f>ROUND(AVERAGE(Zinsswaps!F214:F309)+'iBoxx Extrapolation'!$J309,2)</f>
        <v>2.27</v>
      </c>
      <c r="G309" s="13">
        <f>ROUND(AVERAGE(Zinsswaps!G214:G309)+'iBoxx Extrapolation'!$J309,2)</f>
        <v>2.31</v>
      </c>
      <c r="H309" s="13">
        <f>ROUND(AVERAGE(Zinsswaps!H214:H309)+'iBoxx Extrapolation'!$J309,2)</f>
        <v>2.35</v>
      </c>
      <c r="I309" s="13">
        <f>ROUND(AVERAGE(Zinsswaps!I214:I309)+'iBoxx Extrapolation'!$J309,2)</f>
        <v>2.4</v>
      </c>
      <c r="J309" s="13">
        <f>ROUND(AVERAGE(Zinsswaps!J214:J309)+'iBoxx Extrapolation'!$J309,2)</f>
        <v>2.44</v>
      </c>
      <c r="K309" s="13">
        <f>ROUND(AVERAGE(Zinsswaps!K214:K309)+'iBoxx Extrapolation'!$J309,2)</f>
        <v>2.48</v>
      </c>
      <c r="L309" s="13">
        <f>ROUND(AVERAGE(Zinsswaps!L214:L309)+'iBoxx Extrapolation'!$J309,2)</f>
        <v>2.52</v>
      </c>
      <c r="M309" s="13">
        <f>ROUND(AVERAGE(Zinsswaps!M214:M309)+'iBoxx Extrapolation'!$J309,2)</f>
        <v>2.56</v>
      </c>
      <c r="N309" s="13">
        <f>ROUND(AVERAGE(Zinsswaps!N214:N309)+'iBoxx Extrapolation'!$J309,2)</f>
        <v>2.59</v>
      </c>
      <c r="O309" s="13">
        <f>ROUND(AVERAGE(Zinsswaps!O214:O309)+'iBoxx Extrapolation'!$J309,2)</f>
        <v>2.61</v>
      </c>
      <c r="P309" s="13">
        <f>ROUND(AVERAGE(Zinsswaps!P214:P309)+'iBoxx Extrapolation'!$J309,2)</f>
        <v>2.64</v>
      </c>
      <c r="Q309" s="13">
        <f>ROUND(AVERAGE(Zinsswaps!Q214:Q309)+'iBoxx Extrapolation'!$J309,2)</f>
        <v>2.64</v>
      </c>
      <c r="R309" s="13">
        <f>ROUND(AVERAGE(Zinsswaps!R214:R309)+'iBoxx Extrapolation'!$J309,2)</f>
        <v>2.64</v>
      </c>
      <c r="S309" s="13">
        <f>ROUND(AVERAGE(Zinsswaps!S214:S309)+'iBoxx Extrapolation'!$J309,2)</f>
        <v>2.64</v>
      </c>
      <c r="T309" s="13">
        <f>ROUND(AVERAGE(Zinsswaps!T214:T309)+'iBoxx Extrapolation'!$J309,2)</f>
        <v>2.64</v>
      </c>
      <c r="U309" s="13">
        <f>ROUND(AVERAGE(Zinsswaps!U214:U309)+'iBoxx Extrapolation'!$J309,2)</f>
        <v>2.64</v>
      </c>
      <c r="V309" s="13">
        <f>ROUND(AVERAGE(Zinsswaps!V214:V309)+'iBoxx Extrapolation'!$J309,2)</f>
        <v>2.63</v>
      </c>
      <c r="W309" s="13">
        <f>ROUND(AVERAGE(Zinsswaps!W214:W309)+'iBoxx Extrapolation'!$J309,2)</f>
        <v>2.61</v>
      </c>
      <c r="X309" s="13">
        <f>ROUND(AVERAGE(Zinsswaps!X214:X309)+'iBoxx Extrapolation'!$J309,2)</f>
        <v>2.6</v>
      </c>
      <c r="Y309" s="13">
        <f>ROUND(AVERAGE(Zinsswaps!Y214:Y309)+'iBoxx Extrapolation'!$J309,2)</f>
        <v>2.59</v>
      </c>
      <c r="Z309" s="13">
        <f>ROUND(AVERAGE(Zinsswaps!Z214:Z309)+'iBoxx Extrapolation'!$J309,2)</f>
        <v>2.58</v>
      </c>
      <c r="AA309" s="13">
        <f>ROUND(AVERAGE(Zinsswaps!AA214:AA309)+'iBoxx Extrapolation'!$J309,2)</f>
        <v>2.56</v>
      </c>
      <c r="AB309" s="13">
        <f>ROUND(AVERAGE(Zinsswaps!AB214:AB309)+'iBoxx Extrapolation'!$J309,2)</f>
        <v>2.54</v>
      </c>
      <c r="AC309" s="13">
        <f>ROUND(AVERAGE(Zinsswaps!AC214:AC309)+'iBoxx Extrapolation'!$J309,2)</f>
        <v>2.5299999999999998</v>
      </c>
      <c r="AD309" s="13">
        <f>ROUND(AVERAGE(Zinsswaps!AD214:AD309)+'iBoxx Extrapolation'!$J309,2)</f>
        <v>2.5099999999999998</v>
      </c>
      <c r="AE309" s="13">
        <f>ROUND(AVERAGE(Zinsswaps!AE214:AE309)+'iBoxx Extrapolation'!$J309,2)</f>
        <v>2.5</v>
      </c>
      <c r="AF309" s="13">
        <f>ROUND(AVERAGE(Zinsswaps!AF214:AF309)+'iBoxx Extrapolation'!$J309,2)</f>
        <v>2.48</v>
      </c>
      <c r="AG309" s="13">
        <f>ROUND(AVERAGE(Zinsswaps!AG214:AG309)+'iBoxx Extrapolation'!$J309,2)</f>
        <v>2.46</v>
      </c>
      <c r="AH309" s="13">
        <f>ROUND(AVERAGE(Zinsswaps!AH214:AH309)+'iBoxx Extrapolation'!$J309,2)</f>
        <v>2.4500000000000002</v>
      </c>
      <c r="AI309" s="13">
        <f>ROUND(AVERAGE(Zinsswaps!AI214:AI309)+'iBoxx Extrapolation'!$J309,2)</f>
        <v>2.4300000000000002</v>
      </c>
      <c r="AJ309" s="13">
        <f>ROUND(AVERAGE(Zinsswaps!AJ214:AJ309)+'iBoxx Extrapolation'!$J309,2)</f>
        <v>2.42</v>
      </c>
      <c r="AK309" s="13">
        <f>ROUND(AVERAGE(Zinsswaps!AK214:AK309)+'iBoxx Extrapolation'!$J309,2)</f>
        <v>2.4</v>
      </c>
      <c r="AL309" s="13">
        <f>ROUND(AVERAGE(Zinsswaps!AL214:AL309)+'iBoxx Extrapolation'!$J309,2)</f>
        <v>2.39</v>
      </c>
      <c r="AM309" s="13">
        <f>ROUND(AVERAGE(Zinsswaps!AM214:AM309)+'iBoxx Extrapolation'!$J309,2)</f>
        <v>2.38</v>
      </c>
      <c r="AN309" s="13">
        <f>ROUND(AVERAGE(Zinsswaps!AN214:AN309)+'iBoxx Extrapolation'!$J309,2)</f>
        <v>2.37</v>
      </c>
      <c r="AO309" s="13">
        <f>ROUND(AVERAGE(Zinsswaps!AO214:AO309)+'iBoxx Extrapolation'!$J309,2)</f>
        <v>2.36</v>
      </c>
      <c r="AP309" s="13">
        <f>ROUND(AVERAGE(Zinsswaps!AP214:AP309)+'iBoxx Extrapolation'!$J309,2)</f>
        <v>2.34</v>
      </c>
      <c r="AQ309" s="13">
        <f>ROUND(AVERAGE(Zinsswaps!AQ214:AQ309)+'iBoxx Extrapolation'!$J309,2)</f>
        <v>2.33</v>
      </c>
      <c r="AR309" s="13">
        <f>ROUND(AVERAGE(Zinsswaps!AR214:AR309)+'iBoxx Extrapolation'!$J309,2)</f>
        <v>2.31</v>
      </c>
      <c r="AS309" s="13">
        <f>ROUND(AVERAGE(Zinsswaps!AS214:AS309)+'iBoxx Extrapolation'!$J309,2)</f>
        <v>2.29</v>
      </c>
      <c r="AT309" s="13">
        <f>ROUND(AVERAGE(Zinsswaps!AT214:AT309)+'iBoxx Extrapolation'!$J309,2)</f>
        <v>2.2799999999999998</v>
      </c>
      <c r="AU309" s="13">
        <f>ROUND(AVERAGE(Zinsswaps!AU214:AU309)+'iBoxx Extrapolation'!$J309,2)</f>
        <v>2.27</v>
      </c>
      <c r="AV309" s="13">
        <f>ROUND(AVERAGE(Zinsswaps!AV214:AV309)+'iBoxx Extrapolation'!$J309,2)</f>
        <v>2.25</v>
      </c>
      <c r="AW309" s="13">
        <f>ROUND(AVERAGE(Zinsswaps!AW214:AW309)+'iBoxx Extrapolation'!$J309,2)</f>
        <v>2.2400000000000002</v>
      </c>
      <c r="AX309" s="13">
        <f>ROUND(AVERAGE(Zinsswaps!AX214:AX309)+'iBoxx Extrapolation'!$J309,2)</f>
        <v>2.23</v>
      </c>
      <c r="AY309" s="13">
        <f>ROUND(AVERAGE(Zinsswaps!AY214:AY309)+'iBoxx Extrapolation'!$J309,2)</f>
        <v>2.2200000000000002</v>
      </c>
    </row>
    <row r="310" spans="1:51" s="16" customFormat="1" x14ac:dyDescent="0.2">
      <c r="A310" s="12">
        <v>46660</v>
      </c>
      <c r="B310" s="13">
        <f>ROUND(AVERAGE(Zinsswaps!B215:B310)+'iBoxx Extrapolation'!$J310,2)</f>
        <v>2.29</v>
      </c>
      <c r="C310" s="13">
        <f>ROUND(AVERAGE(Zinsswaps!C215:C310)+'iBoxx Extrapolation'!$J310,2)</f>
        <v>2.2599999999999998</v>
      </c>
      <c r="D310" s="13">
        <f>ROUND(AVERAGE(Zinsswaps!D215:D310)+'iBoxx Extrapolation'!$J310,2)</f>
        <v>2.2599999999999998</v>
      </c>
      <c r="E310" s="13">
        <f>ROUND(AVERAGE(Zinsswaps!E215:E310)+'iBoxx Extrapolation'!$J310,2)</f>
        <v>2.2799999999999998</v>
      </c>
      <c r="F310" s="13">
        <f>ROUND(AVERAGE(Zinsswaps!F215:F310)+'iBoxx Extrapolation'!$J310,2)</f>
        <v>2.31</v>
      </c>
      <c r="G310" s="13">
        <f>ROUND(AVERAGE(Zinsswaps!G215:G310)+'iBoxx Extrapolation'!$J310,2)</f>
        <v>2.34</v>
      </c>
      <c r="H310" s="13">
        <f>ROUND(AVERAGE(Zinsswaps!H215:H310)+'iBoxx Extrapolation'!$J310,2)</f>
        <v>2.38</v>
      </c>
      <c r="I310" s="13">
        <f>ROUND(AVERAGE(Zinsswaps!I215:I310)+'iBoxx Extrapolation'!$J310,2)</f>
        <v>2.4300000000000002</v>
      </c>
      <c r="J310" s="13">
        <f>ROUND(AVERAGE(Zinsswaps!J215:J310)+'iBoxx Extrapolation'!$J310,2)</f>
        <v>2.4700000000000002</v>
      </c>
      <c r="K310" s="13">
        <f>ROUND(AVERAGE(Zinsswaps!K215:K310)+'iBoxx Extrapolation'!$J310,2)</f>
        <v>2.5099999999999998</v>
      </c>
      <c r="L310" s="13">
        <f>ROUND(AVERAGE(Zinsswaps!L215:L310)+'iBoxx Extrapolation'!$J310,2)</f>
        <v>2.56</v>
      </c>
      <c r="M310" s="13">
        <f>ROUND(AVERAGE(Zinsswaps!M215:M310)+'iBoxx Extrapolation'!$J310,2)</f>
        <v>2.59</v>
      </c>
      <c r="N310" s="13">
        <f>ROUND(AVERAGE(Zinsswaps!N215:N310)+'iBoxx Extrapolation'!$J310,2)</f>
        <v>2.62</v>
      </c>
      <c r="O310" s="13">
        <f>ROUND(AVERAGE(Zinsswaps!O215:O310)+'iBoxx Extrapolation'!$J310,2)</f>
        <v>2.65</v>
      </c>
      <c r="P310" s="13">
        <f>ROUND(AVERAGE(Zinsswaps!P215:P310)+'iBoxx Extrapolation'!$J310,2)</f>
        <v>2.67</v>
      </c>
      <c r="Q310" s="13">
        <f>ROUND(AVERAGE(Zinsswaps!Q215:Q310)+'iBoxx Extrapolation'!$J310,2)</f>
        <v>2.67</v>
      </c>
      <c r="R310" s="13">
        <f>ROUND(AVERAGE(Zinsswaps!R215:R310)+'iBoxx Extrapolation'!$J310,2)</f>
        <v>2.67</v>
      </c>
      <c r="S310" s="13">
        <f>ROUND(AVERAGE(Zinsswaps!S215:S310)+'iBoxx Extrapolation'!$J310,2)</f>
        <v>2.67</v>
      </c>
      <c r="T310" s="13">
        <f>ROUND(AVERAGE(Zinsswaps!T215:T310)+'iBoxx Extrapolation'!$J310,2)</f>
        <v>2.68</v>
      </c>
      <c r="U310" s="13">
        <f>ROUND(AVERAGE(Zinsswaps!U215:U310)+'iBoxx Extrapolation'!$J310,2)</f>
        <v>2.68</v>
      </c>
      <c r="V310" s="13">
        <f>ROUND(AVERAGE(Zinsswaps!V215:V310)+'iBoxx Extrapolation'!$J310,2)</f>
        <v>2.66</v>
      </c>
      <c r="W310" s="13">
        <f>ROUND(AVERAGE(Zinsswaps!W215:W310)+'iBoxx Extrapolation'!$J310,2)</f>
        <v>2.65</v>
      </c>
      <c r="X310" s="13">
        <f>ROUND(AVERAGE(Zinsswaps!X215:X310)+'iBoxx Extrapolation'!$J310,2)</f>
        <v>2.63</v>
      </c>
      <c r="Y310" s="13">
        <f>ROUND(AVERAGE(Zinsswaps!Y215:Y310)+'iBoxx Extrapolation'!$J310,2)</f>
        <v>2.62</v>
      </c>
      <c r="Z310" s="13">
        <f>ROUND(AVERAGE(Zinsswaps!Z215:Z310)+'iBoxx Extrapolation'!$J310,2)</f>
        <v>2.61</v>
      </c>
      <c r="AA310" s="13">
        <f>ROUND(AVERAGE(Zinsswaps!AA215:AA310)+'iBoxx Extrapolation'!$J310,2)</f>
        <v>2.59</v>
      </c>
      <c r="AB310" s="13">
        <f>ROUND(AVERAGE(Zinsswaps!AB215:AB310)+'iBoxx Extrapolation'!$J310,2)</f>
        <v>2.58</v>
      </c>
      <c r="AC310" s="13">
        <f>ROUND(AVERAGE(Zinsswaps!AC215:AC310)+'iBoxx Extrapolation'!$J310,2)</f>
        <v>2.56</v>
      </c>
      <c r="AD310" s="13">
        <f>ROUND(AVERAGE(Zinsswaps!AD215:AD310)+'iBoxx Extrapolation'!$J310,2)</f>
        <v>2.54</v>
      </c>
      <c r="AE310" s="13">
        <f>ROUND(AVERAGE(Zinsswaps!AE215:AE310)+'iBoxx Extrapolation'!$J310,2)</f>
        <v>2.5299999999999998</v>
      </c>
      <c r="AF310" s="13">
        <f>ROUND(AVERAGE(Zinsswaps!AF215:AF310)+'iBoxx Extrapolation'!$J310,2)</f>
        <v>2.5099999999999998</v>
      </c>
      <c r="AG310" s="13">
        <f>ROUND(AVERAGE(Zinsswaps!AG215:AG310)+'iBoxx Extrapolation'!$J310,2)</f>
        <v>2.5</v>
      </c>
      <c r="AH310" s="13">
        <f>ROUND(AVERAGE(Zinsswaps!AH215:AH310)+'iBoxx Extrapolation'!$J310,2)</f>
        <v>2.48</v>
      </c>
      <c r="AI310" s="13">
        <f>ROUND(AVERAGE(Zinsswaps!AI215:AI310)+'iBoxx Extrapolation'!$J310,2)</f>
        <v>2.46</v>
      </c>
      <c r="AJ310" s="13">
        <f>ROUND(AVERAGE(Zinsswaps!AJ215:AJ310)+'iBoxx Extrapolation'!$J310,2)</f>
        <v>2.4500000000000002</v>
      </c>
      <c r="AK310" s="13">
        <f>ROUND(AVERAGE(Zinsswaps!AK215:AK310)+'iBoxx Extrapolation'!$J310,2)</f>
        <v>2.44</v>
      </c>
      <c r="AL310" s="13">
        <f>ROUND(AVERAGE(Zinsswaps!AL215:AL310)+'iBoxx Extrapolation'!$J310,2)</f>
        <v>2.42</v>
      </c>
      <c r="AM310" s="13">
        <f>ROUND(AVERAGE(Zinsswaps!AM215:AM310)+'iBoxx Extrapolation'!$J310,2)</f>
        <v>2.41</v>
      </c>
      <c r="AN310" s="13">
        <f>ROUND(AVERAGE(Zinsswaps!AN215:AN310)+'iBoxx Extrapolation'!$J310,2)</f>
        <v>2.4</v>
      </c>
      <c r="AO310" s="13">
        <f>ROUND(AVERAGE(Zinsswaps!AO215:AO310)+'iBoxx Extrapolation'!$J310,2)</f>
        <v>2.39</v>
      </c>
      <c r="AP310" s="13">
        <f>ROUND(AVERAGE(Zinsswaps!AP215:AP310)+'iBoxx Extrapolation'!$J310,2)</f>
        <v>2.37</v>
      </c>
      <c r="AQ310" s="13">
        <f>ROUND(AVERAGE(Zinsswaps!AQ215:AQ310)+'iBoxx Extrapolation'!$J310,2)</f>
        <v>2.36</v>
      </c>
      <c r="AR310" s="13">
        <f>ROUND(AVERAGE(Zinsswaps!AR215:AR310)+'iBoxx Extrapolation'!$J310,2)</f>
        <v>2.34</v>
      </c>
      <c r="AS310" s="13">
        <f>ROUND(AVERAGE(Zinsswaps!AS215:AS310)+'iBoxx Extrapolation'!$J310,2)</f>
        <v>2.33</v>
      </c>
      <c r="AT310" s="13">
        <f>ROUND(AVERAGE(Zinsswaps!AT215:AT310)+'iBoxx Extrapolation'!$J310,2)</f>
        <v>2.31</v>
      </c>
      <c r="AU310" s="13">
        <f>ROUND(AVERAGE(Zinsswaps!AU215:AU310)+'iBoxx Extrapolation'!$J310,2)</f>
        <v>2.2999999999999998</v>
      </c>
      <c r="AV310" s="13">
        <f>ROUND(AVERAGE(Zinsswaps!AV215:AV310)+'iBoxx Extrapolation'!$J310,2)</f>
        <v>2.29</v>
      </c>
      <c r="AW310" s="13">
        <f>ROUND(AVERAGE(Zinsswaps!AW215:AW310)+'iBoxx Extrapolation'!$J310,2)</f>
        <v>2.27</v>
      </c>
      <c r="AX310" s="13">
        <f>ROUND(AVERAGE(Zinsswaps!AX215:AX310)+'iBoxx Extrapolation'!$J310,2)</f>
        <v>2.2599999999999998</v>
      </c>
      <c r="AY310" s="13">
        <f>ROUND(AVERAGE(Zinsswaps!AY215:AY310)+'iBoxx Extrapolation'!$J310,2)</f>
        <v>2.25</v>
      </c>
    </row>
    <row r="311" spans="1:51" s="16" customFormat="1" x14ac:dyDescent="0.2">
      <c r="A311" s="12">
        <v>46691</v>
      </c>
      <c r="B311" s="13">
        <f>ROUND(AVERAGE(Zinsswaps!B216:B311)+'iBoxx Extrapolation'!$J311,2)</f>
        <v>2.3199999999999998</v>
      </c>
      <c r="C311" s="13">
        <f>ROUND(AVERAGE(Zinsswaps!C216:C311)+'iBoxx Extrapolation'!$J311,2)</f>
        <v>2.29</v>
      </c>
      <c r="D311" s="13">
        <f>ROUND(AVERAGE(Zinsswaps!D216:D311)+'iBoxx Extrapolation'!$J311,2)</f>
        <v>2.29</v>
      </c>
      <c r="E311" s="13">
        <f>ROUND(AVERAGE(Zinsswaps!E216:E311)+'iBoxx Extrapolation'!$J311,2)</f>
        <v>2.31</v>
      </c>
      <c r="F311" s="13">
        <f>ROUND(AVERAGE(Zinsswaps!F216:F311)+'iBoxx Extrapolation'!$J311,2)</f>
        <v>2.34</v>
      </c>
      <c r="G311" s="13">
        <f>ROUND(AVERAGE(Zinsswaps!G216:G311)+'iBoxx Extrapolation'!$J311,2)</f>
        <v>2.38</v>
      </c>
      <c r="H311" s="13">
        <f>ROUND(AVERAGE(Zinsswaps!H216:H311)+'iBoxx Extrapolation'!$J311,2)</f>
        <v>2.42</v>
      </c>
      <c r="I311" s="13">
        <f>ROUND(AVERAGE(Zinsswaps!I216:I311)+'iBoxx Extrapolation'!$J311,2)</f>
        <v>2.46</v>
      </c>
      <c r="J311" s="13">
        <f>ROUND(AVERAGE(Zinsswaps!J216:J311)+'iBoxx Extrapolation'!$J311,2)</f>
        <v>2.5</v>
      </c>
      <c r="K311" s="13">
        <f>ROUND(AVERAGE(Zinsswaps!K216:K311)+'iBoxx Extrapolation'!$J311,2)</f>
        <v>2.5499999999999998</v>
      </c>
      <c r="L311" s="13">
        <f>ROUND(AVERAGE(Zinsswaps!L216:L311)+'iBoxx Extrapolation'!$J311,2)</f>
        <v>2.59</v>
      </c>
      <c r="M311" s="13">
        <f>ROUND(AVERAGE(Zinsswaps!M216:M311)+'iBoxx Extrapolation'!$J311,2)</f>
        <v>2.62</v>
      </c>
      <c r="N311" s="13">
        <f>ROUND(AVERAGE(Zinsswaps!N216:N311)+'iBoxx Extrapolation'!$J311,2)</f>
        <v>2.65</v>
      </c>
      <c r="O311" s="13">
        <f>ROUND(AVERAGE(Zinsswaps!O216:O311)+'iBoxx Extrapolation'!$J311,2)</f>
        <v>2.68</v>
      </c>
      <c r="P311" s="13">
        <f>ROUND(AVERAGE(Zinsswaps!P216:P311)+'iBoxx Extrapolation'!$J311,2)</f>
        <v>2.7</v>
      </c>
      <c r="Q311" s="13">
        <f>ROUND(AVERAGE(Zinsswaps!Q216:Q311)+'iBoxx Extrapolation'!$J311,2)</f>
        <v>2.7</v>
      </c>
      <c r="R311" s="13">
        <f>ROUND(AVERAGE(Zinsswaps!R216:R311)+'iBoxx Extrapolation'!$J311,2)</f>
        <v>2.71</v>
      </c>
      <c r="S311" s="13">
        <f>ROUND(AVERAGE(Zinsswaps!S216:S311)+'iBoxx Extrapolation'!$J311,2)</f>
        <v>2.71</v>
      </c>
      <c r="T311" s="13">
        <f>ROUND(AVERAGE(Zinsswaps!T216:T311)+'iBoxx Extrapolation'!$J311,2)</f>
        <v>2.71</v>
      </c>
      <c r="U311" s="13">
        <f>ROUND(AVERAGE(Zinsswaps!U216:U311)+'iBoxx Extrapolation'!$J311,2)</f>
        <v>2.71</v>
      </c>
      <c r="V311" s="13">
        <f>ROUND(AVERAGE(Zinsswaps!V216:V311)+'iBoxx Extrapolation'!$J311,2)</f>
        <v>2.69</v>
      </c>
      <c r="W311" s="13">
        <f>ROUND(AVERAGE(Zinsswaps!W216:W311)+'iBoxx Extrapolation'!$J311,2)</f>
        <v>2.68</v>
      </c>
      <c r="X311" s="13">
        <f>ROUND(AVERAGE(Zinsswaps!X216:X311)+'iBoxx Extrapolation'!$J311,2)</f>
        <v>2.67</v>
      </c>
      <c r="Y311" s="13">
        <f>ROUND(AVERAGE(Zinsswaps!Y216:Y311)+'iBoxx Extrapolation'!$J311,2)</f>
        <v>2.65</v>
      </c>
      <c r="Z311" s="13">
        <f>ROUND(AVERAGE(Zinsswaps!Z216:Z311)+'iBoxx Extrapolation'!$J311,2)</f>
        <v>2.64</v>
      </c>
      <c r="AA311" s="13">
        <f>ROUND(AVERAGE(Zinsswaps!AA216:AA311)+'iBoxx Extrapolation'!$J311,2)</f>
        <v>2.62</v>
      </c>
      <c r="AB311" s="13">
        <f>ROUND(AVERAGE(Zinsswaps!AB216:AB311)+'iBoxx Extrapolation'!$J311,2)</f>
        <v>2.61</v>
      </c>
      <c r="AC311" s="13">
        <f>ROUND(AVERAGE(Zinsswaps!AC216:AC311)+'iBoxx Extrapolation'!$J311,2)</f>
        <v>2.59</v>
      </c>
      <c r="AD311" s="13">
        <f>ROUND(AVERAGE(Zinsswaps!AD216:AD311)+'iBoxx Extrapolation'!$J311,2)</f>
        <v>2.58</v>
      </c>
      <c r="AE311" s="13">
        <f>ROUND(AVERAGE(Zinsswaps!AE216:AE311)+'iBoxx Extrapolation'!$J311,2)</f>
        <v>2.56</v>
      </c>
      <c r="AF311" s="13">
        <f>ROUND(AVERAGE(Zinsswaps!AF216:AF311)+'iBoxx Extrapolation'!$J311,2)</f>
        <v>2.54</v>
      </c>
      <c r="AG311" s="13">
        <f>ROUND(AVERAGE(Zinsswaps!AG216:AG311)+'iBoxx Extrapolation'!$J311,2)</f>
        <v>2.5299999999999998</v>
      </c>
      <c r="AH311" s="13">
        <f>ROUND(AVERAGE(Zinsswaps!AH216:AH311)+'iBoxx Extrapolation'!$J311,2)</f>
        <v>2.5099999999999998</v>
      </c>
      <c r="AI311" s="13">
        <f>ROUND(AVERAGE(Zinsswaps!AI216:AI311)+'iBoxx Extrapolation'!$J311,2)</f>
        <v>2.5</v>
      </c>
      <c r="AJ311" s="13">
        <f>ROUND(AVERAGE(Zinsswaps!AJ216:AJ311)+'iBoxx Extrapolation'!$J311,2)</f>
        <v>2.48</v>
      </c>
      <c r="AK311" s="13">
        <f>ROUND(AVERAGE(Zinsswaps!AK216:AK311)+'iBoxx Extrapolation'!$J311,2)</f>
        <v>2.4700000000000002</v>
      </c>
      <c r="AL311" s="13">
        <f>ROUND(AVERAGE(Zinsswaps!AL216:AL311)+'iBoxx Extrapolation'!$J311,2)</f>
        <v>2.4500000000000002</v>
      </c>
      <c r="AM311" s="13">
        <f>ROUND(AVERAGE(Zinsswaps!AM216:AM311)+'iBoxx Extrapolation'!$J311,2)</f>
        <v>2.44</v>
      </c>
      <c r="AN311" s="13">
        <f>ROUND(AVERAGE(Zinsswaps!AN216:AN311)+'iBoxx Extrapolation'!$J311,2)</f>
        <v>2.4300000000000002</v>
      </c>
      <c r="AO311" s="13">
        <f>ROUND(AVERAGE(Zinsswaps!AO216:AO311)+'iBoxx Extrapolation'!$J311,2)</f>
        <v>2.42</v>
      </c>
      <c r="AP311" s="13">
        <f>ROUND(AVERAGE(Zinsswaps!AP216:AP311)+'iBoxx Extrapolation'!$J311,2)</f>
        <v>2.4</v>
      </c>
      <c r="AQ311" s="13">
        <f>ROUND(AVERAGE(Zinsswaps!AQ216:AQ311)+'iBoxx Extrapolation'!$J311,2)</f>
        <v>2.39</v>
      </c>
      <c r="AR311" s="13">
        <f>ROUND(AVERAGE(Zinsswaps!AR216:AR311)+'iBoxx Extrapolation'!$J311,2)</f>
        <v>2.37</v>
      </c>
      <c r="AS311" s="13">
        <f>ROUND(AVERAGE(Zinsswaps!AS216:AS311)+'iBoxx Extrapolation'!$J311,2)</f>
        <v>2.36</v>
      </c>
      <c r="AT311" s="13">
        <f>ROUND(AVERAGE(Zinsswaps!AT216:AT311)+'iBoxx Extrapolation'!$J311,2)</f>
        <v>2.34</v>
      </c>
      <c r="AU311" s="13">
        <f>ROUND(AVERAGE(Zinsswaps!AU216:AU311)+'iBoxx Extrapolation'!$J311,2)</f>
        <v>2.33</v>
      </c>
      <c r="AV311" s="13">
        <f>ROUND(AVERAGE(Zinsswaps!AV216:AV311)+'iBoxx Extrapolation'!$J311,2)</f>
        <v>2.31</v>
      </c>
      <c r="AW311" s="13">
        <f>ROUND(AVERAGE(Zinsswaps!AW216:AW311)+'iBoxx Extrapolation'!$J311,2)</f>
        <v>2.2999999999999998</v>
      </c>
      <c r="AX311" s="13">
        <f>ROUND(AVERAGE(Zinsswaps!AX216:AX311)+'iBoxx Extrapolation'!$J311,2)</f>
        <v>2.29</v>
      </c>
      <c r="AY311" s="13">
        <f>ROUND(AVERAGE(Zinsswaps!AY216:AY311)+'iBoxx Extrapolation'!$J311,2)</f>
        <v>2.2799999999999998</v>
      </c>
    </row>
    <row r="312" spans="1:51" s="16" customFormat="1" x14ac:dyDescent="0.2">
      <c r="A312" s="12">
        <v>46721</v>
      </c>
      <c r="B312" s="13">
        <f>ROUND(AVERAGE(Zinsswaps!B217:B312)+'iBoxx Extrapolation'!$J312,2)</f>
        <v>2.35</v>
      </c>
      <c r="C312" s="13">
        <f>ROUND(AVERAGE(Zinsswaps!C217:C312)+'iBoxx Extrapolation'!$J312,2)</f>
        <v>2.3199999999999998</v>
      </c>
      <c r="D312" s="13">
        <f>ROUND(AVERAGE(Zinsswaps!D217:D312)+'iBoxx Extrapolation'!$J312,2)</f>
        <v>2.3199999999999998</v>
      </c>
      <c r="E312" s="13">
        <f>ROUND(AVERAGE(Zinsswaps!E217:E312)+'iBoxx Extrapolation'!$J312,2)</f>
        <v>2.34</v>
      </c>
      <c r="F312" s="13">
        <f>ROUND(AVERAGE(Zinsswaps!F217:F312)+'iBoxx Extrapolation'!$J312,2)</f>
        <v>2.37</v>
      </c>
      <c r="G312" s="13">
        <f>ROUND(AVERAGE(Zinsswaps!G217:G312)+'iBoxx Extrapolation'!$J312,2)</f>
        <v>2.41</v>
      </c>
      <c r="H312" s="13">
        <f>ROUND(AVERAGE(Zinsswaps!H217:H312)+'iBoxx Extrapolation'!$J312,2)</f>
        <v>2.4500000000000002</v>
      </c>
      <c r="I312" s="13">
        <f>ROUND(AVERAGE(Zinsswaps!I217:I312)+'iBoxx Extrapolation'!$J312,2)</f>
        <v>2.4900000000000002</v>
      </c>
      <c r="J312" s="13">
        <f>ROUND(AVERAGE(Zinsswaps!J217:J312)+'iBoxx Extrapolation'!$J312,2)</f>
        <v>2.54</v>
      </c>
      <c r="K312" s="13">
        <f>ROUND(AVERAGE(Zinsswaps!K217:K312)+'iBoxx Extrapolation'!$J312,2)</f>
        <v>2.58</v>
      </c>
      <c r="L312" s="13">
        <f>ROUND(AVERAGE(Zinsswaps!L217:L312)+'iBoxx Extrapolation'!$J312,2)</f>
        <v>2.62</v>
      </c>
      <c r="M312" s="13">
        <f>ROUND(AVERAGE(Zinsswaps!M217:M312)+'iBoxx Extrapolation'!$J312,2)</f>
        <v>2.66</v>
      </c>
      <c r="N312" s="13">
        <f>ROUND(AVERAGE(Zinsswaps!N217:N312)+'iBoxx Extrapolation'!$J312,2)</f>
        <v>2.69</v>
      </c>
      <c r="O312" s="13">
        <f>ROUND(AVERAGE(Zinsswaps!O217:O312)+'iBoxx Extrapolation'!$J312,2)</f>
        <v>2.71</v>
      </c>
      <c r="P312" s="13">
        <f>ROUND(AVERAGE(Zinsswaps!P217:P312)+'iBoxx Extrapolation'!$J312,2)</f>
        <v>2.73</v>
      </c>
      <c r="Q312" s="13">
        <f>ROUND(AVERAGE(Zinsswaps!Q217:Q312)+'iBoxx Extrapolation'!$J312,2)</f>
        <v>2.74</v>
      </c>
      <c r="R312" s="13">
        <f>ROUND(AVERAGE(Zinsswaps!R217:R312)+'iBoxx Extrapolation'!$J312,2)</f>
        <v>2.74</v>
      </c>
      <c r="S312" s="13">
        <f>ROUND(AVERAGE(Zinsswaps!S217:S312)+'iBoxx Extrapolation'!$J312,2)</f>
        <v>2.74</v>
      </c>
      <c r="T312" s="13">
        <f>ROUND(AVERAGE(Zinsswaps!T217:T312)+'iBoxx Extrapolation'!$J312,2)</f>
        <v>2.74</v>
      </c>
      <c r="U312" s="13">
        <f>ROUND(AVERAGE(Zinsswaps!U217:U312)+'iBoxx Extrapolation'!$J312,2)</f>
        <v>2.74</v>
      </c>
      <c r="V312" s="13">
        <f>ROUND(AVERAGE(Zinsswaps!V217:V312)+'iBoxx Extrapolation'!$J312,2)</f>
        <v>2.72</v>
      </c>
      <c r="W312" s="13">
        <f>ROUND(AVERAGE(Zinsswaps!W217:W312)+'iBoxx Extrapolation'!$J312,2)</f>
        <v>2.71</v>
      </c>
      <c r="X312" s="13">
        <f>ROUND(AVERAGE(Zinsswaps!X217:X312)+'iBoxx Extrapolation'!$J312,2)</f>
        <v>2.7</v>
      </c>
      <c r="Y312" s="13">
        <f>ROUND(AVERAGE(Zinsswaps!Y217:Y312)+'iBoxx Extrapolation'!$J312,2)</f>
        <v>2.69</v>
      </c>
      <c r="Z312" s="13">
        <f>ROUND(AVERAGE(Zinsswaps!Z217:Z312)+'iBoxx Extrapolation'!$J312,2)</f>
        <v>2.67</v>
      </c>
      <c r="AA312" s="13">
        <f>ROUND(AVERAGE(Zinsswaps!AA217:AA312)+'iBoxx Extrapolation'!$J312,2)</f>
        <v>2.66</v>
      </c>
      <c r="AB312" s="13">
        <f>ROUND(AVERAGE(Zinsswaps!AB217:AB312)+'iBoxx Extrapolation'!$J312,2)</f>
        <v>2.64</v>
      </c>
      <c r="AC312" s="13">
        <f>ROUND(AVERAGE(Zinsswaps!AC217:AC312)+'iBoxx Extrapolation'!$J312,2)</f>
        <v>2.62</v>
      </c>
      <c r="AD312" s="13">
        <f>ROUND(AVERAGE(Zinsswaps!AD217:AD312)+'iBoxx Extrapolation'!$J312,2)</f>
        <v>2.61</v>
      </c>
      <c r="AE312" s="13">
        <f>ROUND(AVERAGE(Zinsswaps!AE217:AE312)+'iBoxx Extrapolation'!$J312,2)</f>
        <v>2.59</v>
      </c>
      <c r="AF312" s="13">
        <f>ROUND(AVERAGE(Zinsswaps!AF217:AF312)+'iBoxx Extrapolation'!$J312,2)</f>
        <v>2.57</v>
      </c>
      <c r="AG312" s="13">
        <f>ROUND(AVERAGE(Zinsswaps!AG217:AG312)+'iBoxx Extrapolation'!$J312,2)</f>
        <v>2.56</v>
      </c>
      <c r="AH312" s="13">
        <f>ROUND(AVERAGE(Zinsswaps!AH217:AH312)+'iBoxx Extrapolation'!$J312,2)</f>
        <v>2.54</v>
      </c>
      <c r="AI312" s="13">
        <f>ROUND(AVERAGE(Zinsswaps!AI217:AI312)+'iBoxx Extrapolation'!$J312,2)</f>
        <v>2.5299999999999998</v>
      </c>
      <c r="AJ312" s="13">
        <f>ROUND(AVERAGE(Zinsswaps!AJ217:AJ312)+'iBoxx Extrapolation'!$J312,2)</f>
        <v>2.5099999999999998</v>
      </c>
      <c r="AK312" s="13">
        <f>ROUND(AVERAGE(Zinsswaps!AK217:AK312)+'iBoxx Extrapolation'!$J312,2)</f>
        <v>2.5</v>
      </c>
      <c r="AL312" s="13">
        <f>ROUND(AVERAGE(Zinsswaps!AL217:AL312)+'iBoxx Extrapolation'!$J312,2)</f>
        <v>2.48</v>
      </c>
      <c r="AM312" s="13">
        <f>ROUND(AVERAGE(Zinsswaps!AM217:AM312)+'iBoxx Extrapolation'!$J312,2)</f>
        <v>2.4700000000000002</v>
      </c>
      <c r="AN312" s="13">
        <f>ROUND(AVERAGE(Zinsswaps!AN217:AN312)+'iBoxx Extrapolation'!$J312,2)</f>
        <v>2.46</v>
      </c>
      <c r="AO312" s="13">
        <f>ROUND(AVERAGE(Zinsswaps!AO217:AO312)+'iBoxx Extrapolation'!$J312,2)</f>
        <v>2.4500000000000002</v>
      </c>
      <c r="AP312" s="13">
        <f>ROUND(AVERAGE(Zinsswaps!AP217:AP312)+'iBoxx Extrapolation'!$J312,2)</f>
        <v>2.4300000000000002</v>
      </c>
      <c r="AQ312" s="13">
        <f>ROUND(AVERAGE(Zinsswaps!AQ217:AQ312)+'iBoxx Extrapolation'!$J312,2)</f>
        <v>2.42</v>
      </c>
      <c r="AR312" s="13">
        <f>ROUND(AVERAGE(Zinsswaps!AR217:AR312)+'iBoxx Extrapolation'!$J312,2)</f>
        <v>2.4</v>
      </c>
      <c r="AS312" s="13">
        <f>ROUND(AVERAGE(Zinsswaps!AS217:AS312)+'iBoxx Extrapolation'!$J312,2)</f>
        <v>2.38</v>
      </c>
      <c r="AT312" s="13">
        <f>ROUND(AVERAGE(Zinsswaps!AT217:AT312)+'iBoxx Extrapolation'!$J312,2)</f>
        <v>2.37</v>
      </c>
      <c r="AU312" s="13">
        <f>ROUND(AVERAGE(Zinsswaps!AU217:AU312)+'iBoxx Extrapolation'!$J312,2)</f>
        <v>2.36</v>
      </c>
      <c r="AV312" s="13">
        <f>ROUND(AVERAGE(Zinsswaps!AV217:AV312)+'iBoxx Extrapolation'!$J312,2)</f>
        <v>2.34</v>
      </c>
      <c r="AW312" s="13">
        <f>ROUND(AVERAGE(Zinsswaps!AW217:AW312)+'iBoxx Extrapolation'!$J312,2)</f>
        <v>2.33</v>
      </c>
      <c r="AX312" s="13">
        <f>ROUND(AVERAGE(Zinsswaps!AX217:AX312)+'iBoxx Extrapolation'!$J312,2)</f>
        <v>2.3199999999999998</v>
      </c>
      <c r="AY312" s="13">
        <f>ROUND(AVERAGE(Zinsswaps!AY217:AY312)+'iBoxx Extrapolation'!$J312,2)</f>
        <v>2.31</v>
      </c>
    </row>
    <row r="313" spans="1:51" s="16" customFormat="1" x14ac:dyDescent="0.2">
      <c r="A313" s="12">
        <v>46752</v>
      </c>
      <c r="B313" s="13">
        <f>ROUND(AVERAGE(Zinsswaps!B218:B313)+'iBoxx Extrapolation'!$J313,2)</f>
        <v>2.38</v>
      </c>
      <c r="C313" s="13">
        <f>ROUND(AVERAGE(Zinsswaps!C218:C313)+'iBoxx Extrapolation'!$J313,2)</f>
        <v>2.35</v>
      </c>
      <c r="D313" s="13">
        <f>ROUND(AVERAGE(Zinsswaps!D218:D313)+'iBoxx Extrapolation'!$J313,2)</f>
        <v>2.35</v>
      </c>
      <c r="E313" s="13">
        <f>ROUND(AVERAGE(Zinsswaps!E218:E313)+'iBoxx Extrapolation'!$J313,2)</f>
        <v>2.37</v>
      </c>
      <c r="F313" s="13">
        <f>ROUND(AVERAGE(Zinsswaps!F218:F313)+'iBoxx Extrapolation'!$J313,2)</f>
        <v>2.4</v>
      </c>
      <c r="G313" s="13">
        <f>ROUND(AVERAGE(Zinsswaps!G218:G313)+'iBoxx Extrapolation'!$J313,2)</f>
        <v>2.44</v>
      </c>
      <c r="H313" s="13">
        <f>ROUND(AVERAGE(Zinsswaps!H218:H313)+'iBoxx Extrapolation'!$J313,2)</f>
        <v>2.48</v>
      </c>
      <c r="I313" s="13">
        <f>ROUND(AVERAGE(Zinsswaps!I218:I313)+'iBoxx Extrapolation'!$J313,2)</f>
        <v>2.52</v>
      </c>
      <c r="J313" s="13">
        <f>ROUND(AVERAGE(Zinsswaps!J218:J313)+'iBoxx Extrapolation'!$J313,2)</f>
        <v>2.57</v>
      </c>
      <c r="K313" s="13">
        <f>ROUND(AVERAGE(Zinsswaps!K218:K313)+'iBoxx Extrapolation'!$J313,2)</f>
        <v>2.61</v>
      </c>
      <c r="L313" s="13">
        <f>ROUND(AVERAGE(Zinsswaps!L218:L313)+'iBoxx Extrapolation'!$J313,2)</f>
        <v>2.65</v>
      </c>
      <c r="M313" s="13">
        <f>ROUND(AVERAGE(Zinsswaps!M218:M313)+'iBoxx Extrapolation'!$J313,2)</f>
        <v>2.69</v>
      </c>
      <c r="N313" s="13">
        <f>ROUND(AVERAGE(Zinsswaps!N218:N313)+'iBoxx Extrapolation'!$J313,2)</f>
        <v>2.72</v>
      </c>
      <c r="O313" s="13">
        <f>ROUND(AVERAGE(Zinsswaps!O218:O313)+'iBoxx Extrapolation'!$J313,2)</f>
        <v>2.74</v>
      </c>
      <c r="P313" s="13">
        <f>ROUND(AVERAGE(Zinsswaps!P218:P313)+'iBoxx Extrapolation'!$J313,2)</f>
        <v>2.76</v>
      </c>
      <c r="Q313" s="13">
        <f>ROUND(AVERAGE(Zinsswaps!Q218:Q313)+'iBoxx Extrapolation'!$J313,2)</f>
        <v>2.77</v>
      </c>
      <c r="R313" s="13">
        <f>ROUND(AVERAGE(Zinsswaps!R218:R313)+'iBoxx Extrapolation'!$J313,2)</f>
        <v>2.77</v>
      </c>
      <c r="S313" s="13">
        <f>ROUND(AVERAGE(Zinsswaps!S218:S313)+'iBoxx Extrapolation'!$J313,2)</f>
        <v>2.77</v>
      </c>
      <c r="T313" s="13">
        <f>ROUND(AVERAGE(Zinsswaps!T218:T313)+'iBoxx Extrapolation'!$J313,2)</f>
        <v>2.77</v>
      </c>
      <c r="U313" s="13">
        <f>ROUND(AVERAGE(Zinsswaps!U218:U313)+'iBoxx Extrapolation'!$J313,2)</f>
        <v>2.77</v>
      </c>
      <c r="V313" s="13">
        <f>ROUND(AVERAGE(Zinsswaps!V218:V313)+'iBoxx Extrapolation'!$J313,2)</f>
        <v>2.75</v>
      </c>
      <c r="W313" s="13">
        <f>ROUND(AVERAGE(Zinsswaps!W218:W313)+'iBoxx Extrapolation'!$J313,2)</f>
        <v>2.74</v>
      </c>
      <c r="X313" s="13">
        <f>ROUND(AVERAGE(Zinsswaps!X218:X313)+'iBoxx Extrapolation'!$J313,2)</f>
        <v>2.73</v>
      </c>
      <c r="Y313" s="13">
        <f>ROUND(AVERAGE(Zinsswaps!Y218:Y313)+'iBoxx Extrapolation'!$J313,2)</f>
        <v>2.71</v>
      </c>
      <c r="Z313" s="13">
        <f>ROUND(AVERAGE(Zinsswaps!Z218:Z313)+'iBoxx Extrapolation'!$J313,2)</f>
        <v>2.7</v>
      </c>
      <c r="AA313" s="13">
        <f>ROUND(AVERAGE(Zinsswaps!AA218:AA313)+'iBoxx Extrapolation'!$J313,2)</f>
        <v>2.68</v>
      </c>
      <c r="AB313" s="13">
        <f>ROUND(AVERAGE(Zinsswaps!AB218:AB313)+'iBoxx Extrapolation'!$J313,2)</f>
        <v>2.67</v>
      </c>
      <c r="AC313" s="13">
        <f>ROUND(AVERAGE(Zinsswaps!AC218:AC313)+'iBoxx Extrapolation'!$J313,2)</f>
        <v>2.65</v>
      </c>
      <c r="AD313" s="13">
        <f>ROUND(AVERAGE(Zinsswaps!AD218:AD313)+'iBoxx Extrapolation'!$J313,2)</f>
        <v>2.64</v>
      </c>
      <c r="AE313" s="13">
        <f>ROUND(AVERAGE(Zinsswaps!AE218:AE313)+'iBoxx Extrapolation'!$J313,2)</f>
        <v>2.62</v>
      </c>
      <c r="AF313" s="13">
        <f>ROUND(AVERAGE(Zinsswaps!AF218:AF313)+'iBoxx Extrapolation'!$J313,2)</f>
        <v>2.6</v>
      </c>
      <c r="AG313" s="13">
        <f>ROUND(AVERAGE(Zinsswaps!AG218:AG313)+'iBoxx Extrapolation'!$J313,2)</f>
        <v>2.59</v>
      </c>
      <c r="AH313" s="13">
        <f>ROUND(AVERAGE(Zinsswaps!AH218:AH313)+'iBoxx Extrapolation'!$J313,2)</f>
        <v>2.57</v>
      </c>
      <c r="AI313" s="13">
        <f>ROUND(AVERAGE(Zinsswaps!AI218:AI313)+'iBoxx Extrapolation'!$J313,2)</f>
        <v>2.5499999999999998</v>
      </c>
      <c r="AJ313" s="13">
        <f>ROUND(AVERAGE(Zinsswaps!AJ218:AJ313)+'iBoxx Extrapolation'!$J313,2)</f>
        <v>2.54</v>
      </c>
      <c r="AK313" s="13">
        <f>ROUND(AVERAGE(Zinsswaps!AK218:AK313)+'iBoxx Extrapolation'!$J313,2)</f>
        <v>2.5299999999999998</v>
      </c>
      <c r="AL313" s="13">
        <f>ROUND(AVERAGE(Zinsswaps!AL218:AL313)+'iBoxx Extrapolation'!$J313,2)</f>
        <v>2.5099999999999998</v>
      </c>
      <c r="AM313" s="13">
        <f>ROUND(AVERAGE(Zinsswaps!AM218:AM313)+'iBoxx Extrapolation'!$J313,2)</f>
        <v>2.5</v>
      </c>
      <c r="AN313" s="13">
        <f>ROUND(AVERAGE(Zinsswaps!AN218:AN313)+'iBoxx Extrapolation'!$J313,2)</f>
        <v>2.4900000000000002</v>
      </c>
      <c r="AO313" s="13">
        <f>ROUND(AVERAGE(Zinsswaps!AO218:AO313)+'iBoxx Extrapolation'!$J313,2)</f>
        <v>2.48</v>
      </c>
      <c r="AP313" s="13">
        <f>ROUND(AVERAGE(Zinsswaps!AP218:AP313)+'iBoxx Extrapolation'!$J313,2)</f>
        <v>2.46</v>
      </c>
      <c r="AQ313" s="13">
        <f>ROUND(AVERAGE(Zinsswaps!AQ218:AQ313)+'iBoxx Extrapolation'!$J313,2)</f>
        <v>2.44</v>
      </c>
      <c r="AR313" s="13">
        <f>ROUND(AVERAGE(Zinsswaps!AR218:AR313)+'iBoxx Extrapolation'!$J313,2)</f>
        <v>2.4300000000000002</v>
      </c>
      <c r="AS313" s="13">
        <f>ROUND(AVERAGE(Zinsswaps!AS218:AS313)+'iBoxx Extrapolation'!$J313,2)</f>
        <v>2.41</v>
      </c>
      <c r="AT313" s="13">
        <f>ROUND(AVERAGE(Zinsswaps!AT218:AT313)+'iBoxx Extrapolation'!$J313,2)</f>
        <v>2.4</v>
      </c>
      <c r="AU313" s="13">
        <f>ROUND(AVERAGE(Zinsswaps!AU218:AU313)+'iBoxx Extrapolation'!$J313,2)</f>
        <v>2.38</v>
      </c>
      <c r="AV313" s="13">
        <f>ROUND(AVERAGE(Zinsswaps!AV218:AV313)+'iBoxx Extrapolation'!$J313,2)</f>
        <v>2.37</v>
      </c>
      <c r="AW313" s="13">
        <f>ROUND(AVERAGE(Zinsswaps!AW218:AW313)+'iBoxx Extrapolation'!$J313,2)</f>
        <v>2.36</v>
      </c>
      <c r="AX313" s="13">
        <f>ROUND(AVERAGE(Zinsswaps!AX218:AX313)+'iBoxx Extrapolation'!$J313,2)</f>
        <v>2.35</v>
      </c>
      <c r="AY313" s="13">
        <f>ROUND(AVERAGE(Zinsswaps!AY218:AY313)+'iBoxx Extrapolation'!$J313,2)</f>
        <v>2.33</v>
      </c>
    </row>
    <row r="314" spans="1:51" s="16" customFormat="1" x14ac:dyDescent="0.2">
      <c r="A314" s="12">
        <v>46783</v>
      </c>
      <c r="B314" s="13">
        <f>ROUND(AVERAGE(Zinsswaps!B219:B314)+'iBoxx Extrapolation'!$J314,2)</f>
        <v>2.41</v>
      </c>
      <c r="C314" s="13">
        <f>ROUND(AVERAGE(Zinsswaps!C219:C314)+'iBoxx Extrapolation'!$J314,2)</f>
        <v>2.38</v>
      </c>
      <c r="D314" s="13">
        <f>ROUND(AVERAGE(Zinsswaps!D219:D314)+'iBoxx Extrapolation'!$J314,2)</f>
        <v>2.38</v>
      </c>
      <c r="E314" s="13">
        <f>ROUND(AVERAGE(Zinsswaps!E219:E314)+'iBoxx Extrapolation'!$J314,2)</f>
        <v>2.4</v>
      </c>
      <c r="F314" s="13">
        <f>ROUND(AVERAGE(Zinsswaps!F219:F314)+'iBoxx Extrapolation'!$J314,2)</f>
        <v>2.4300000000000002</v>
      </c>
      <c r="G314" s="13">
        <f>ROUND(AVERAGE(Zinsswaps!G219:G314)+'iBoxx Extrapolation'!$J314,2)</f>
        <v>2.4700000000000002</v>
      </c>
      <c r="H314" s="13">
        <f>ROUND(AVERAGE(Zinsswaps!H219:H314)+'iBoxx Extrapolation'!$J314,2)</f>
        <v>2.5099999999999998</v>
      </c>
      <c r="I314" s="13">
        <f>ROUND(AVERAGE(Zinsswaps!I219:I314)+'iBoxx Extrapolation'!$J314,2)</f>
        <v>2.5499999999999998</v>
      </c>
      <c r="J314" s="13">
        <f>ROUND(AVERAGE(Zinsswaps!J219:J314)+'iBoxx Extrapolation'!$J314,2)</f>
        <v>2.6</v>
      </c>
      <c r="K314" s="13">
        <f>ROUND(AVERAGE(Zinsswaps!K219:K314)+'iBoxx Extrapolation'!$J314,2)</f>
        <v>2.64</v>
      </c>
      <c r="L314" s="13">
        <f>ROUND(AVERAGE(Zinsswaps!L219:L314)+'iBoxx Extrapolation'!$J314,2)</f>
        <v>2.68</v>
      </c>
      <c r="M314" s="13">
        <f>ROUND(AVERAGE(Zinsswaps!M219:M314)+'iBoxx Extrapolation'!$J314,2)</f>
        <v>2.72</v>
      </c>
      <c r="N314" s="13">
        <f>ROUND(AVERAGE(Zinsswaps!N219:N314)+'iBoxx Extrapolation'!$J314,2)</f>
        <v>2.75</v>
      </c>
      <c r="O314" s="13">
        <f>ROUND(AVERAGE(Zinsswaps!O219:O314)+'iBoxx Extrapolation'!$J314,2)</f>
        <v>2.78</v>
      </c>
      <c r="P314" s="13">
        <f>ROUND(AVERAGE(Zinsswaps!P219:P314)+'iBoxx Extrapolation'!$J314,2)</f>
        <v>2.8</v>
      </c>
      <c r="Q314" s="13">
        <f>ROUND(AVERAGE(Zinsswaps!Q219:Q314)+'iBoxx Extrapolation'!$J314,2)</f>
        <v>2.8</v>
      </c>
      <c r="R314" s="13">
        <f>ROUND(AVERAGE(Zinsswaps!R219:R314)+'iBoxx Extrapolation'!$J314,2)</f>
        <v>2.8</v>
      </c>
      <c r="S314" s="13">
        <f>ROUND(AVERAGE(Zinsswaps!S219:S314)+'iBoxx Extrapolation'!$J314,2)</f>
        <v>2.8</v>
      </c>
      <c r="T314" s="13">
        <f>ROUND(AVERAGE(Zinsswaps!T219:T314)+'iBoxx Extrapolation'!$J314,2)</f>
        <v>2.8</v>
      </c>
      <c r="U314" s="13">
        <f>ROUND(AVERAGE(Zinsswaps!U219:U314)+'iBoxx Extrapolation'!$J314,2)</f>
        <v>2.8</v>
      </c>
      <c r="V314" s="13">
        <f>ROUND(AVERAGE(Zinsswaps!V219:V314)+'iBoxx Extrapolation'!$J314,2)</f>
        <v>2.79</v>
      </c>
      <c r="W314" s="13">
        <f>ROUND(AVERAGE(Zinsswaps!W219:W314)+'iBoxx Extrapolation'!$J314,2)</f>
        <v>2.77</v>
      </c>
      <c r="X314" s="13">
        <f>ROUND(AVERAGE(Zinsswaps!X219:X314)+'iBoxx Extrapolation'!$J314,2)</f>
        <v>2.76</v>
      </c>
      <c r="Y314" s="13">
        <f>ROUND(AVERAGE(Zinsswaps!Y219:Y314)+'iBoxx Extrapolation'!$J314,2)</f>
        <v>2.75</v>
      </c>
      <c r="Z314" s="13">
        <f>ROUND(AVERAGE(Zinsswaps!Z219:Z314)+'iBoxx Extrapolation'!$J314,2)</f>
        <v>2.74</v>
      </c>
      <c r="AA314" s="13">
        <f>ROUND(AVERAGE(Zinsswaps!AA219:AA314)+'iBoxx Extrapolation'!$J314,2)</f>
        <v>2.72</v>
      </c>
      <c r="AB314" s="13">
        <f>ROUND(AVERAGE(Zinsswaps!AB219:AB314)+'iBoxx Extrapolation'!$J314,2)</f>
        <v>2.7</v>
      </c>
      <c r="AC314" s="13">
        <f>ROUND(AVERAGE(Zinsswaps!AC219:AC314)+'iBoxx Extrapolation'!$J314,2)</f>
        <v>2.68</v>
      </c>
      <c r="AD314" s="13">
        <f>ROUND(AVERAGE(Zinsswaps!AD219:AD314)+'iBoxx Extrapolation'!$J314,2)</f>
        <v>2.67</v>
      </c>
      <c r="AE314" s="13">
        <f>ROUND(AVERAGE(Zinsswaps!AE219:AE314)+'iBoxx Extrapolation'!$J314,2)</f>
        <v>2.65</v>
      </c>
      <c r="AF314" s="13">
        <f>ROUND(AVERAGE(Zinsswaps!AF219:AF314)+'iBoxx Extrapolation'!$J314,2)</f>
        <v>2.64</v>
      </c>
      <c r="AG314" s="13">
        <f>ROUND(AVERAGE(Zinsswaps!AG219:AG314)+'iBoxx Extrapolation'!$J314,2)</f>
        <v>2.62</v>
      </c>
      <c r="AH314" s="13">
        <f>ROUND(AVERAGE(Zinsswaps!AH219:AH314)+'iBoxx Extrapolation'!$J314,2)</f>
        <v>2.6</v>
      </c>
      <c r="AI314" s="13">
        <f>ROUND(AVERAGE(Zinsswaps!AI219:AI314)+'iBoxx Extrapolation'!$J314,2)</f>
        <v>2.59</v>
      </c>
      <c r="AJ314" s="13">
        <f>ROUND(AVERAGE(Zinsswaps!AJ219:AJ314)+'iBoxx Extrapolation'!$J314,2)</f>
        <v>2.57</v>
      </c>
      <c r="AK314" s="13">
        <f>ROUND(AVERAGE(Zinsswaps!AK219:AK314)+'iBoxx Extrapolation'!$J314,2)</f>
        <v>2.56</v>
      </c>
      <c r="AL314" s="13">
        <f>ROUND(AVERAGE(Zinsswaps!AL219:AL314)+'iBoxx Extrapolation'!$J314,2)</f>
        <v>2.5499999999999998</v>
      </c>
      <c r="AM314" s="13">
        <f>ROUND(AVERAGE(Zinsswaps!AM219:AM314)+'iBoxx Extrapolation'!$J314,2)</f>
        <v>2.5299999999999998</v>
      </c>
      <c r="AN314" s="13">
        <f>ROUND(AVERAGE(Zinsswaps!AN219:AN314)+'iBoxx Extrapolation'!$J314,2)</f>
        <v>2.52</v>
      </c>
      <c r="AO314" s="13">
        <f>ROUND(AVERAGE(Zinsswaps!AO219:AO314)+'iBoxx Extrapolation'!$J314,2)</f>
        <v>2.5099999999999998</v>
      </c>
      <c r="AP314" s="13">
        <f>ROUND(AVERAGE(Zinsswaps!AP219:AP314)+'iBoxx Extrapolation'!$J314,2)</f>
        <v>2.4900000000000002</v>
      </c>
      <c r="AQ314" s="13">
        <f>ROUND(AVERAGE(Zinsswaps!AQ219:AQ314)+'iBoxx Extrapolation'!$J314,2)</f>
        <v>2.48</v>
      </c>
      <c r="AR314" s="13">
        <f>ROUND(AVERAGE(Zinsswaps!AR219:AR314)+'iBoxx Extrapolation'!$J314,2)</f>
        <v>2.46</v>
      </c>
      <c r="AS314" s="13">
        <f>ROUND(AVERAGE(Zinsswaps!AS219:AS314)+'iBoxx Extrapolation'!$J314,2)</f>
        <v>2.44</v>
      </c>
      <c r="AT314" s="13">
        <f>ROUND(AVERAGE(Zinsswaps!AT219:AT314)+'iBoxx Extrapolation'!$J314,2)</f>
        <v>2.4300000000000002</v>
      </c>
      <c r="AU314" s="13">
        <f>ROUND(AVERAGE(Zinsswaps!AU219:AU314)+'iBoxx Extrapolation'!$J314,2)</f>
        <v>2.42</v>
      </c>
      <c r="AV314" s="13">
        <f>ROUND(AVERAGE(Zinsswaps!AV219:AV314)+'iBoxx Extrapolation'!$J314,2)</f>
        <v>2.4</v>
      </c>
      <c r="AW314" s="13">
        <f>ROUND(AVERAGE(Zinsswaps!AW219:AW314)+'iBoxx Extrapolation'!$J314,2)</f>
        <v>2.39</v>
      </c>
      <c r="AX314" s="13">
        <f>ROUND(AVERAGE(Zinsswaps!AX219:AX314)+'iBoxx Extrapolation'!$J314,2)</f>
        <v>2.38</v>
      </c>
      <c r="AY314" s="13">
        <f>ROUND(AVERAGE(Zinsswaps!AY219:AY314)+'iBoxx Extrapolation'!$J314,2)</f>
        <v>2.36</v>
      </c>
    </row>
    <row r="315" spans="1:51" s="16" customFormat="1" x14ac:dyDescent="0.2">
      <c r="A315" s="12">
        <v>46812</v>
      </c>
      <c r="B315" s="13">
        <f>ROUND(AVERAGE(Zinsswaps!B220:B315)+'iBoxx Extrapolation'!$J315,2)</f>
        <v>2.44</v>
      </c>
      <c r="C315" s="13">
        <f>ROUND(AVERAGE(Zinsswaps!C220:C315)+'iBoxx Extrapolation'!$J315,2)</f>
        <v>2.41</v>
      </c>
      <c r="D315" s="13">
        <f>ROUND(AVERAGE(Zinsswaps!D220:D315)+'iBoxx Extrapolation'!$J315,2)</f>
        <v>2.41</v>
      </c>
      <c r="E315" s="13">
        <f>ROUND(AVERAGE(Zinsswaps!E220:E315)+'iBoxx Extrapolation'!$J315,2)</f>
        <v>2.4300000000000002</v>
      </c>
      <c r="F315" s="13">
        <f>ROUND(AVERAGE(Zinsswaps!F220:F315)+'iBoxx Extrapolation'!$J315,2)</f>
        <v>2.46</v>
      </c>
      <c r="G315" s="13">
        <f>ROUND(AVERAGE(Zinsswaps!G220:G315)+'iBoxx Extrapolation'!$J315,2)</f>
        <v>2.5</v>
      </c>
      <c r="H315" s="13">
        <f>ROUND(AVERAGE(Zinsswaps!H220:H315)+'iBoxx Extrapolation'!$J315,2)</f>
        <v>2.54</v>
      </c>
      <c r="I315" s="13">
        <f>ROUND(AVERAGE(Zinsswaps!I220:I315)+'iBoxx Extrapolation'!$J315,2)</f>
        <v>2.59</v>
      </c>
      <c r="J315" s="13">
        <f>ROUND(AVERAGE(Zinsswaps!J220:J315)+'iBoxx Extrapolation'!$J315,2)</f>
        <v>2.63</v>
      </c>
      <c r="K315" s="13">
        <f>ROUND(AVERAGE(Zinsswaps!K220:K315)+'iBoxx Extrapolation'!$J315,2)</f>
        <v>2.67</v>
      </c>
      <c r="L315" s="13">
        <f>ROUND(AVERAGE(Zinsswaps!L220:L315)+'iBoxx Extrapolation'!$J315,2)</f>
        <v>2.72</v>
      </c>
      <c r="M315" s="13">
        <f>ROUND(AVERAGE(Zinsswaps!M220:M315)+'iBoxx Extrapolation'!$J315,2)</f>
        <v>2.75</v>
      </c>
      <c r="N315" s="13">
        <f>ROUND(AVERAGE(Zinsswaps!N220:N315)+'iBoxx Extrapolation'!$J315,2)</f>
        <v>2.78</v>
      </c>
      <c r="O315" s="13">
        <f>ROUND(AVERAGE(Zinsswaps!O220:O315)+'iBoxx Extrapolation'!$J315,2)</f>
        <v>2.81</v>
      </c>
      <c r="P315" s="13">
        <f>ROUND(AVERAGE(Zinsswaps!P220:P315)+'iBoxx Extrapolation'!$J315,2)</f>
        <v>2.83</v>
      </c>
      <c r="Q315" s="13">
        <f>ROUND(AVERAGE(Zinsswaps!Q220:Q315)+'iBoxx Extrapolation'!$J315,2)</f>
        <v>2.83</v>
      </c>
      <c r="R315" s="13">
        <f>ROUND(AVERAGE(Zinsswaps!R220:R315)+'iBoxx Extrapolation'!$J315,2)</f>
        <v>2.83</v>
      </c>
      <c r="S315" s="13">
        <f>ROUND(AVERAGE(Zinsswaps!S220:S315)+'iBoxx Extrapolation'!$J315,2)</f>
        <v>2.84</v>
      </c>
      <c r="T315" s="13">
        <f>ROUND(AVERAGE(Zinsswaps!T220:T315)+'iBoxx Extrapolation'!$J315,2)</f>
        <v>2.84</v>
      </c>
      <c r="U315" s="13">
        <f>ROUND(AVERAGE(Zinsswaps!U220:U315)+'iBoxx Extrapolation'!$J315,2)</f>
        <v>2.84</v>
      </c>
      <c r="V315" s="13">
        <f>ROUND(AVERAGE(Zinsswaps!V220:V315)+'iBoxx Extrapolation'!$J315,2)</f>
        <v>2.82</v>
      </c>
      <c r="W315" s="13">
        <f>ROUND(AVERAGE(Zinsswaps!W220:W315)+'iBoxx Extrapolation'!$J315,2)</f>
        <v>2.81</v>
      </c>
      <c r="X315" s="13">
        <f>ROUND(AVERAGE(Zinsswaps!X220:X315)+'iBoxx Extrapolation'!$J315,2)</f>
        <v>2.79</v>
      </c>
      <c r="Y315" s="13">
        <f>ROUND(AVERAGE(Zinsswaps!Y220:Y315)+'iBoxx Extrapolation'!$J315,2)</f>
        <v>2.78</v>
      </c>
      <c r="Z315" s="13">
        <f>ROUND(AVERAGE(Zinsswaps!Z220:Z315)+'iBoxx Extrapolation'!$J315,2)</f>
        <v>2.77</v>
      </c>
      <c r="AA315" s="13">
        <f>ROUND(AVERAGE(Zinsswaps!AA220:AA315)+'iBoxx Extrapolation'!$J315,2)</f>
        <v>2.75</v>
      </c>
      <c r="AB315" s="13">
        <f>ROUND(AVERAGE(Zinsswaps!AB220:AB315)+'iBoxx Extrapolation'!$J315,2)</f>
        <v>2.73</v>
      </c>
      <c r="AC315" s="13">
        <f>ROUND(AVERAGE(Zinsswaps!AC220:AC315)+'iBoxx Extrapolation'!$J315,2)</f>
        <v>2.72</v>
      </c>
      <c r="AD315" s="13">
        <f>ROUND(AVERAGE(Zinsswaps!AD220:AD315)+'iBoxx Extrapolation'!$J315,2)</f>
        <v>2.7</v>
      </c>
      <c r="AE315" s="13">
        <f>ROUND(AVERAGE(Zinsswaps!AE220:AE315)+'iBoxx Extrapolation'!$J315,2)</f>
        <v>2.69</v>
      </c>
      <c r="AF315" s="13">
        <f>ROUND(AVERAGE(Zinsswaps!AF220:AF315)+'iBoxx Extrapolation'!$J315,2)</f>
        <v>2.67</v>
      </c>
      <c r="AG315" s="13">
        <f>ROUND(AVERAGE(Zinsswaps!AG220:AG315)+'iBoxx Extrapolation'!$J315,2)</f>
        <v>2.65</v>
      </c>
      <c r="AH315" s="13">
        <f>ROUND(AVERAGE(Zinsswaps!AH220:AH315)+'iBoxx Extrapolation'!$J315,2)</f>
        <v>2.64</v>
      </c>
      <c r="AI315" s="13">
        <f>ROUND(AVERAGE(Zinsswaps!AI220:AI315)+'iBoxx Extrapolation'!$J315,2)</f>
        <v>2.62</v>
      </c>
      <c r="AJ315" s="13">
        <f>ROUND(AVERAGE(Zinsswaps!AJ220:AJ315)+'iBoxx Extrapolation'!$J315,2)</f>
        <v>2.61</v>
      </c>
      <c r="AK315" s="13">
        <f>ROUND(AVERAGE(Zinsswaps!AK220:AK315)+'iBoxx Extrapolation'!$J315,2)</f>
        <v>2.59</v>
      </c>
      <c r="AL315" s="13">
        <f>ROUND(AVERAGE(Zinsswaps!AL220:AL315)+'iBoxx Extrapolation'!$J315,2)</f>
        <v>2.58</v>
      </c>
      <c r="AM315" s="13">
        <f>ROUND(AVERAGE(Zinsswaps!AM220:AM315)+'iBoxx Extrapolation'!$J315,2)</f>
        <v>2.57</v>
      </c>
      <c r="AN315" s="13">
        <f>ROUND(AVERAGE(Zinsswaps!AN220:AN315)+'iBoxx Extrapolation'!$J315,2)</f>
        <v>2.5499999999999998</v>
      </c>
      <c r="AO315" s="13">
        <f>ROUND(AVERAGE(Zinsswaps!AO220:AO315)+'iBoxx Extrapolation'!$J315,2)</f>
        <v>2.54</v>
      </c>
      <c r="AP315" s="13">
        <f>ROUND(AVERAGE(Zinsswaps!AP220:AP315)+'iBoxx Extrapolation'!$J315,2)</f>
        <v>2.5299999999999998</v>
      </c>
      <c r="AQ315" s="13">
        <f>ROUND(AVERAGE(Zinsswaps!AQ220:AQ315)+'iBoxx Extrapolation'!$J315,2)</f>
        <v>2.5099999999999998</v>
      </c>
      <c r="AR315" s="13">
        <f>ROUND(AVERAGE(Zinsswaps!AR220:AR315)+'iBoxx Extrapolation'!$J315,2)</f>
        <v>2.4900000000000002</v>
      </c>
      <c r="AS315" s="13">
        <f>ROUND(AVERAGE(Zinsswaps!AS220:AS315)+'iBoxx Extrapolation'!$J315,2)</f>
        <v>2.48</v>
      </c>
      <c r="AT315" s="13">
        <f>ROUND(AVERAGE(Zinsswaps!AT220:AT315)+'iBoxx Extrapolation'!$J315,2)</f>
        <v>2.46</v>
      </c>
      <c r="AU315" s="13">
        <f>ROUND(AVERAGE(Zinsswaps!AU220:AU315)+'iBoxx Extrapolation'!$J315,2)</f>
        <v>2.4500000000000002</v>
      </c>
      <c r="AV315" s="13">
        <f>ROUND(AVERAGE(Zinsswaps!AV220:AV315)+'iBoxx Extrapolation'!$J315,2)</f>
        <v>2.4300000000000002</v>
      </c>
      <c r="AW315" s="13">
        <f>ROUND(AVERAGE(Zinsswaps!AW220:AW315)+'iBoxx Extrapolation'!$J315,2)</f>
        <v>2.42</v>
      </c>
      <c r="AX315" s="13">
        <f>ROUND(AVERAGE(Zinsswaps!AX220:AX315)+'iBoxx Extrapolation'!$J315,2)</f>
        <v>2.41</v>
      </c>
      <c r="AY315" s="13">
        <f>ROUND(AVERAGE(Zinsswaps!AY220:AY315)+'iBoxx Extrapolation'!$J315,2)</f>
        <v>2.4</v>
      </c>
    </row>
    <row r="316" spans="1:51" s="16" customFormat="1" x14ac:dyDescent="0.2">
      <c r="A316" s="12">
        <v>46843</v>
      </c>
      <c r="B316" s="13">
        <f>ROUND(AVERAGE(Zinsswaps!B221:B316)+'iBoxx Extrapolation'!$J316,2)</f>
        <v>2.46</v>
      </c>
      <c r="C316" s="13">
        <f>ROUND(AVERAGE(Zinsswaps!C221:C316)+'iBoxx Extrapolation'!$J316,2)</f>
        <v>2.4300000000000002</v>
      </c>
      <c r="D316" s="13">
        <f>ROUND(AVERAGE(Zinsswaps!D221:D316)+'iBoxx Extrapolation'!$J316,2)</f>
        <v>2.4300000000000002</v>
      </c>
      <c r="E316" s="13">
        <f>ROUND(AVERAGE(Zinsswaps!E221:E316)+'iBoxx Extrapolation'!$J316,2)</f>
        <v>2.4500000000000002</v>
      </c>
      <c r="F316" s="13">
        <f>ROUND(AVERAGE(Zinsswaps!F221:F316)+'iBoxx Extrapolation'!$J316,2)</f>
        <v>2.48</v>
      </c>
      <c r="G316" s="13">
        <f>ROUND(AVERAGE(Zinsswaps!G221:G316)+'iBoxx Extrapolation'!$J316,2)</f>
        <v>2.52</v>
      </c>
      <c r="H316" s="13">
        <f>ROUND(AVERAGE(Zinsswaps!H221:H316)+'iBoxx Extrapolation'!$J316,2)</f>
        <v>2.57</v>
      </c>
      <c r="I316" s="13">
        <f>ROUND(AVERAGE(Zinsswaps!I221:I316)+'iBoxx Extrapolation'!$J316,2)</f>
        <v>2.61</v>
      </c>
      <c r="J316" s="13">
        <f>ROUND(AVERAGE(Zinsswaps!J221:J316)+'iBoxx Extrapolation'!$J316,2)</f>
        <v>2.65</v>
      </c>
      <c r="K316" s="13">
        <f>ROUND(AVERAGE(Zinsswaps!K221:K316)+'iBoxx Extrapolation'!$J316,2)</f>
        <v>2.7</v>
      </c>
      <c r="L316" s="13">
        <f>ROUND(AVERAGE(Zinsswaps!L221:L316)+'iBoxx Extrapolation'!$J316,2)</f>
        <v>2.74</v>
      </c>
      <c r="M316" s="13">
        <f>ROUND(AVERAGE(Zinsswaps!M221:M316)+'iBoxx Extrapolation'!$J316,2)</f>
        <v>2.78</v>
      </c>
      <c r="N316" s="13">
        <f>ROUND(AVERAGE(Zinsswaps!N221:N316)+'iBoxx Extrapolation'!$J316,2)</f>
        <v>2.81</v>
      </c>
      <c r="O316" s="13">
        <f>ROUND(AVERAGE(Zinsswaps!O221:O316)+'iBoxx Extrapolation'!$J316,2)</f>
        <v>2.83</v>
      </c>
      <c r="P316" s="13">
        <f>ROUND(AVERAGE(Zinsswaps!P221:P316)+'iBoxx Extrapolation'!$J316,2)</f>
        <v>2.85</v>
      </c>
      <c r="Q316" s="13">
        <f>ROUND(AVERAGE(Zinsswaps!Q221:Q316)+'iBoxx Extrapolation'!$J316,2)</f>
        <v>2.86</v>
      </c>
      <c r="R316" s="13">
        <f>ROUND(AVERAGE(Zinsswaps!R221:R316)+'iBoxx Extrapolation'!$J316,2)</f>
        <v>2.86</v>
      </c>
      <c r="S316" s="13">
        <f>ROUND(AVERAGE(Zinsswaps!S221:S316)+'iBoxx Extrapolation'!$J316,2)</f>
        <v>2.86</v>
      </c>
      <c r="T316" s="13">
        <f>ROUND(AVERAGE(Zinsswaps!T221:T316)+'iBoxx Extrapolation'!$J316,2)</f>
        <v>2.86</v>
      </c>
      <c r="U316" s="13">
        <f>ROUND(AVERAGE(Zinsswaps!U221:U316)+'iBoxx Extrapolation'!$J316,2)</f>
        <v>2.86</v>
      </c>
      <c r="V316" s="13">
        <f>ROUND(AVERAGE(Zinsswaps!V221:V316)+'iBoxx Extrapolation'!$J316,2)</f>
        <v>2.85</v>
      </c>
      <c r="W316" s="13">
        <f>ROUND(AVERAGE(Zinsswaps!W221:W316)+'iBoxx Extrapolation'!$J316,2)</f>
        <v>2.83</v>
      </c>
      <c r="X316" s="13">
        <f>ROUND(AVERAGE(Zinsswaps!X221:X316)+'iBoxx Extrapolation'!$J316,2)</f>
        <v>2.82</v>
      </c>
      <c r="Y316" s="13">
        <f>ROUND(AVERAGE(Zinsswaps!Y221:Y316)+'iBoxx Extrapolation'!$J316,2)</f>
        <v>2.81</v>
      </c>
      <c r="Z316" s="13">
        <f>ROUND(AVERAGE(Zinsswaps!Z221:Z316)+'iBoxx Extrapolation'!$J316,2)</f>
        <v>2.79</v>
      </c>
      <c r="AA316" s="13">
        <f>ROUND(AVERAGE(Zinsswaps!AA221:AA316)+'iBoxx Extrapolation'!$J316,2)</f>
        <v>2.78</v>
      </c>
      <c r="AB316" s="13">
        <f>ROUND(AVERAGE(Zinsswaps!AB221:AB316)+'iBoxx Extrapolation'!$J316,2)</f>
        <v>2.76</v>
      </c>
      <c r="AC316" s="13">
        <f>ROUND(AVERAGE(Zinsswaps!AC221:AC316)+'iBoxx Extrapolation'!$J316,2)</f>
        <v>2.74</v>
      </c>
      <c r="AD316" s="13">
        <f>ROUND(AVERAGE(Zinsswaps!AD221:AD316)+'iBoxx Extrapolation'!$J316,2)</f>
        <v>2.73</v>
      </c>
      <c r="AE316" s="13">
        <f>ROUND(AVERAGE(Zinsswaps!AE221:AE316)+'iBoxx Extrapolation'!$J316,2)</f>
        <v>2.71</v>
      </c>
      <c r="AF316" s="13">
        <f>ROUND(AVERAGE(Zinsswaps!AF221:AF316)+'iBoxx Extrapolation'!$J316,2)</f>
        <v>2.69</v>
      </c>
      <c r="AG316" s="13">
        <f>ROUND(AVERAGE(Zinsswaps!AG221:AG316)+'iBoxx Extrapolation'!$J316,2)</f>
        <v>2.68</v>
      </c>
      <c r="AH316" s="13">
        <f>ROUND(AVERAGE(Zinsswaps!AH221:AH316)+'iBoxx Extrapolation'!$J316,2)</f>
        <v>2.66</v>
      </c>
      <c r="AI316" s="13">
        <f>ROUND(AVERAGE(Zinsswaps!AI221:AI316)+'iBoxx Extrapolation'!$J316,2)</f>
        <v>2.64</v>
      </c>
      <c r="AJ316" s="13">
        <f>ROUND(AVERAGE(Zinsswaps!AJ221:AJ316)+'iBoxx Extrapolation'!$J316,2)</f>
        <v>2.63</v>
      </c>
      <c r="AK316" s="13">
        <f>ROUND(AVERAGE(Zinsswaps!AK221:AK316)+'iBoxx Extrapolation'!$J316,2)</f>
        <v>2.62</v>
      </c>
      <c r="AL316" s="13">
        <f>ROUND(AVERAGE(Zinsswaps!AL221:AL316)+'iBoxx Extrapolation'!$J316,2)</f>
        <v>2.6</v>
      </c>
      <c r="AM316" s="13">
        <f>ROUND(AVERAGE(Zinsswaps!AM221:AM316)+'iBoxx Extrapolation'!$J316,2)</f>
        <v>2.59</v>
      </c>
      <c r="AN316" s="13">
        <f>ROUND(AVERAGE(Zinsswaps!AN221:AN316)+'iBoxx Extrapolation'!$J316,2)</f>
        <v>2.58</v>
      </c>
      <c r="AO316" s="13">
        <f>ROUND(AVERAGE(Zinsswaps!AO221:AO316)+'iBoxx Extrapolation'!$J316,2)</f>
        <v>2.57</v>
      </c>
      <c r="AP316" s="13">
        <f>ROUND(AVERAGE(Zinsswaps!AP221:AP316)+'iBoxx Extrapolation'!$J316,2)</f>
        <v>2.5499999999999998</v>
      </c>
      <c r="AQ316" s="13">
        <f>ROUND(AVERAGE(Zinsswaps!AQ221:AQ316)+'iBoxx Extrapolation'!$J316,2)</f>
        <v>2.5299999999999998</v>
      </c>
      <c r="AR316" s="13">
        <f>ROUND(AVERAGE(Zinsswaps!AR221:AR316)+'iBoxx Extrapolation'!$J316,2)</f>
        <v>2.52</v>
      </c>
      <c r="AS316" s="13">
        <f>ROUND(AVERAGE(Zinsswaps!AS221:AS316)+'iBoxx Extrapolation'!$J316,2)</f>
        <v>2.5</v>
      </c>
      <c r="AT316" s="13">
        <f>ROUND(AVERAGE(Zinsswaps!AT221:AT316)+'iBoxx Extrapolation'!$J316,2)</f>
        <v>2.48</v>
      </c>
      <c r="AU316" s="13">
        <f>ROUND(AVERAGE(Zinsswaps!AU221:AU316)+'iBoxx Extrapolation'!$J316,2)</f>
        <v>2.4700000000000002</v>
      </c>
      <c r="AV316" s="13">
        <f>ROUND(AVERAGE(Zinsswaps!AV221:AV316)+'iBoxx Extrapolation'!$J316,2)</f>
        <v>2.46</v>
      </c>
      <c r="AW316" s="13">
        <f>ROUND(AVERAGE(Zinsswaps!AW221:AW316)+'iBoxx Extrapolation'!$J316,2)</f>
        <v>2.44</v>
      </c>
      <c r="AX316" s="13">
        <f>ROUND(AVERAGE(Zinsswaps!AX221:AX316)+'iBoxx Extrapolation'!$J316,2)</f>
        <v>2.4300000000000002</v>
      </c>
      <c r="AY316" s="13">
        <f>ROUND(AVERAGE(Zinsswaps!AY221:AY316)+'iBoxx Extrapolation'!$J316,2)</f>
        <v>2.42</v>
      </c>
    </row>
    <row r="317" spans="1:51" s="16" customFormat="1" x14ac:dyDescent="0.2">
      <c r="A317" s="12">
        <v>46873</v>
      </c>
      <c r="B317" s="13">
        <f>ROUND(AVERAGE(Zinsswaps!B222:B317)+'iBoxx Extrapolation'!$J317,2)</f>
        <v>2.4900000000000002</v>
      </c>
      <c r="C317" s="13">
        <f>ROUND(AVERAGE(Zinsswaps!C222:C317)+'iBoxx Extrapolation'!$J317,2)</f>
        <v>2.46</v>
      </c>
      <c r="D317" s="13">
        <f>ROUND(AVERAGE(Zinsswaps!D222:D317)+'iBoxx Extrapolation'!$J317,2)</f>
        <v>2.46</v>
      </c>
      <c r="E317" s="13">
        <f>ROUND(AVERAGE(Zinsswaps!E222:E317)+'iBoxx Extrapolation'!$J317,2)</f>
        <v>2.48</v>
      </c>
      <c r="F317" s="13">
        <f>ROUND(AVERAGE(Zinsswaps!F222:F317)+'iBoxx Extrapolation'!$J317,2)</f>
        <v>2.5099999999999998</v>
      </c>
      <c r="G317" s="13">
        <f>ROUND(AVERAGE(Zinsswaps!G222:G317)+'iBoxx Extrapolation'!$J317,2)</f>
        <v>2.5499999999999998</v>
      </c>
      <c r="H317" s="13">
        <f>ROUND(AVERAGE(Zinsswaps!H222:H317)+'iBoxx Extrapolation'!$J317,2)</f>
        <v>2.59</v>
      </c>
      <c r="I317" s="13">
        <f>ROUND(AVERAGE(Zinsswaps!I222:I317)+'iBoxx Extrapolation'!$J317,2)</f>
        <v>2.64</v>
      </c>
      <c r="J317" s="13">
        <f>ROUND(AVERAGE(Zinsswaps!J222:J317)+'iBoxx Extrapolation'!$J317,2)</f>
        <v>2.68</v>
      </c>
      <c r="K317" s="13">
        <f>ROUND(AVERAGE(Zinsswaps!K222:K317)+'iBoxx Extrapolation'!$J317,2)</f>
        <v>2.73</v>
      </c>
      <c r="L317" s="13">
        <f>ROUND(AVERAGE(Zinsswaps!L222:L317)+'iBoxx Extrapolation'!$J317,2)</f>
        <v>2.77</v>
      </c>
      <c r="M317" s="13">
        <f>ROUND(AVERAGE(Zinsswaps!M222:M317)+'iBoxx Extrapolation'!$J317,2)</f>
        <v>2.81</v>
      </c>
      <c r="N317" s="13">
        <f>ROUND(AVERAGE(Zinsswaps!N222:N317)+'iBoxx Extrapolation'!$J317,2)</f>
        <v>2.84</v>
      </c>
      <c r="O317" s="13">
        <f>ROUND(AVERAGE(Zinsswaps!O222:O317)+'iBoxx Extrapolation'!$J317,2)</f>
        <v>2.86</v>
      </c>
      <c r="P317" s="13">
        <f>ROUND(AVERAGE(Zinsswaps!P222:P317)+'iBoxx Extrapolation'!$J317,2)</f>
        <v>2.89</v>
      </c>
      <c r="Q317" s="13">
        <f>ROUND(AVERAGE(Zinsswaps!Q222:Q317)+'iBoxx Extrapolation'!$J317,2)</f>
        <v>2.89</v>
      </c>
      <c r="R317" s="13">
        <f>ROUND(AVERAGE(Zinsswaps!R222:R317)+'iBoxx Extrapolation'!$J317,2)</f>
        <v>2.89</v>
      </c>
      <c r="S317" s="13">
        <f>ROUND(AVERAGE(Zinsswaps!S222:S317)+'iBoxx Extrapolation'!$J317,2)</f>
        <v>2.89</v>
      </c>
      <c r="T317" s="13">
        <f>ROUND(AVERAGE(Zinsswaps!T222:T317)+'iBoxx Extrapolation'!$J317,2)</f>
        <v>2.89</v>
      </c>
      <c r="U317" s="13">
        <f>ROUND(AVERAGE(Zinsswaps!U222:U317)+'iBoxx Extrapolation'!$J317,2)</f>
        <v>2.89</v>
      </c>
      <c r="V317" s="13">
        <f>ROUND(AVERAGE(Zinsswaps!V222:V317)+'iBoxx Extrapolation'!$J317,2)</f>
        <v>2.88</v>
      </c>
      <c r="W317" s="13">
        <f>ROUND(AVERAGE(Zinsswaps!W222:W317)+'iBoxx Extrapolation'!$J317,2)</f>
        <v>2.86</v>
      </c>
      <c r="X317" s="13">
        <f>ROUND(AVERAGE(Zinsswaps!X222:X317)+'iBoxx Extrapolation'!$J317,2)</f>
        <v>2.85</v>
      </c>
      <c r="Y317" s="13">
        <f>ROUND(AVERAGE(Zinsswaps!Y222:Y317)+'iBoxx Extrapolation'!$J317,2)</f>
        <v>2.84</v>
      </c>
      <c r="Z317" s="13">
        <f>ROUND(AVERAGE(Zinsswaps!Z222:Z317)+'iBoxx Extrapolation'!$J317,2)</f>
        <v>2.83</v>
      </c>
      <c r="AA317" s="13">
        <f>ROUND(AVERAGE(Zinsswaps!AA222:AA317)+'iBoxx Extrapolation'!$J317,2)</f>
        <v>2.81</v>
      </c>
      <c r="AB317" s="13">
        <f>ROUND(AVERAGE(Zinsswaps!AB222:AB317)+'iBoxx Extrapolation'!$J317,2)</f>
        <v>2.79</v>
      </c>
      <c r="AC317" s="13">
        <f>ROUND(AVERAGE(Zinsswaps!AC222:AC317)+'iBoxx Extrapolation'!$J317,2)</f>
        <v>2.77</v>
      </c>
      <c r="AD317" s="13">
        <f>ROUND(AVERAGE(Zinsswaps!AD222:AD317)+'iBoxx Extrapolation'!$J317,2)</f>
        <v>2.76</v>
      </c>
      <c r="AE317" s="13">
        <f>ROUND(AVERAGE(Zinsswaps!AE222:AE317)+'iBoxx Extrapolation'!$J317,2)</f>
        <v>2.74</v>
      </c>
      <c r="AF317" s="13">
        <f>ROUND(AVERAGE(Zinsswaps!AF222:AF317)+'iBoxx Extrapolation'!$J317,2)</f>
        <v>2.73</v>
      </c>
      <c r="AG317" s="13">
        <f>ROUND(AVERAGE(Zinsswaps!AG222:AG317)+'iBoxx Extrapolation'!$J317,2)</f>
        <v>2.71</v>
      </c>
      <c r="AH317" s="13">
        <f>ROUND(AVERAGE(Zinsswaps!AH222:AH317)+'iBoxx Extrapolation'!$J317,2)</f>
        <v>2.69</v>
      </c>
      <c r="AI317" s="13">
        <f>ROUND(AVERAGE(Zinsswaps!AI222:AI317)+'iBoxx Extrapolation'!$J317,2)</f>
        <v>2.68</v>
      </c>
      <c r="AJ317" s="13">
        <f>ROUND(AVERAGE(Zinsswaps!AJ222:AJ317)+'iBoxx Extrapolation'!$J317,2)</f>
        <v>2.66</v>
      </c>
      <c r="AK317" s="13">
        <f>ROUND(AVERAGE(Zinsswaps!AK222:AK317)+'iBoxx Extrapolation'!$J317,2)</f>
        <v>2.65</v>
      </c>
      <c r="AL317" s="13">
        <f>ROUND(AVERAGE(Zinsswaps!AL222:AL317)+'iBoxx Extrapolation'!$J317,2)</f>
        <v>2.63</v>
      </c>
      <c r="AM317" s="13">
        <f>ROUND(AVERAGE(Zinsswaps!AM222:AM317)+'iBoxx Extrapolation'!$J317,2)</f>
        <v>2.62</v>
      </c>
      <c r="AN317" s="13">
        <f>ROUND(AVERAGE(Zinsswaps!AN222:AN317)+'iBoxx Extrapolation'!$J317,2)</f>
        <v>2.61</v>
      </c>
      <c r="AO317" s="13">
        <f>ROUND(AVERAGE(Zinsswaps!AO222:AO317)+'iBoxx Extrapolation'!$J317,2)</f>
        <v>2.6</v>
      </c>
      <c r="AP317" s="13">
        <f>ROUND(AVERAGE(Zinsswaps!AP222:AP317)+'iBoxx Extrapolation'!$J317,2)</f>
        <v>2.58</v>
      </c>
      <c r="AQ317" s="13">
        <f>ROUND(AVERAGE(Zinsswaps!AQ222:AQ317)+'iBoxx Extrapolation'!$J317,2)</f>
        <v>2.56</v>
      </c>
      <c r="AR317" s="13">
        <f>ROUND(AVERAGE(Zinsswaps!AR222:AR317)+'iBoxx Extrapolation'!$J317,2)</f>
        <v>2.5499999999999998</v>
      </c>
      <c r="AS317" s="13">
        <f>ROUND(AVERAGE(Zinsswaps!AS222:AS317)+'iBoxx Extrapolation'!$J317,2)</f>
        <v>2.5299999999999998</v>
      </c>
      <c r="AT317" s="13">
        <f>ROUND(AVERAGE(Zinsswaps!AT222:AT317)+'iBoxx Extrapolation'!$J317,2)</f>
        <v>2.52</v>
      </c>
      <c r="AU317" s="13">
        <f>ROUND(AVERAGE(Zinsswaps!AU222:AU317)+'iBoxx Extrapolation'!$J317,2)</f>
        <v>2.5</v>
      </c>
      <c r="AV317" s="13">
        <f>ROUND(AVERAGE(Zinsswaps!AV222:AV317)+'iBoxx Extrapolation'!$J317,2)</f>
        <v>2.4900000000000002</v>
      </c>
      <c r="AW317" s="13">
        <f>ROUND(AVERAGE(Zinsswaps!AW222:AW317)+'iBoxx Extrapolation'!$J317,2)</f>
        <v>2.4700000000000002</v>
      </c>
      <c r="AX317" s="13">
        <f>ROUND(AVERAGE(Zinsswaps!AX222:AX317)+'iBoxx Extrapolation'!$J317,2)</f>
        <v>2.46</v>
      </c>
      <c r="AY317" s="13">
        <f>ROUND(AVERAGE(Zinsswaps!AY222:AY317)+'iBoxx Extrapolation'!$J317,2)</f>
        <v>2.4500000000000002</v>
      </c>
    </row>
    <row r="318" spans="1:51" s="16" customFormat="1" x14ac:dyDescent="0.2">
      <c r="A318" s="12">
        <v>46904</v>
      </c>
      <c r="B318" s="13">
        <f>ROUND(AVERAGE(Zinsswaps!B223:B318)+'iBoxx Extrapolation'!$J318,2)</f>
        <v>2.5099999999999998</v>
      </c>
      <c r="C318" s="13">
        <f>ROUND(AVERAGE(Zinsswaps!C223:C318)+'iBoxx Extrapolation'!$J318,2)</f>
        <v>2.4900000000000002</v>
      </c>
      <c r="D318" s="13">
        <f>ROUND(AVERAGE(Zinsswaps!D223:D318)+'iBoxx Extrapolation'!$J318,2)</f>
        <v>2.48</v>
      </c>
      <c r="E318" s="13">
        <f>ROUND(AVERAGE(Zinsswaps!E223:E318)+'iBoxx Extrapolation'!$J318,2)</f>
        <v>2.5099999999999998</v>
      </c>
      <c r="F318" s="13">
        <f>ROUND(AVERAGE(Zinsswaps!F223:F318)+'iBoxx Extrapolation'!$J318,2)</f>
        <v>2.54</v>
      </c>
      <c r="G318" s="13">
        <f>ROUND(AVERAGE(Zinsswaps!G223:G318)+'iBoxx Extrapolation'!$J318,2)</f>
        <v>2.58</v>
      </c>
      <c r="H318" s="13">
        <f>ROUND(AVERAGE(Zinsswaps!H223:H318)+'iBoxx Extrapolation'!$J318,2)</f>
        <v>2.62</v>
      </c>
      <c r="I318" s="13">
        <f>ROUND(AVERAGE(Zinsswaps!I223:I318)+'iBoxx Extrapolation'!$J318,2)</f>
        <v>2.67</v>
      </c>
      <c r="J318" s="13">
        <f>ROUND(AVERAGE(Zinsswaps!J223:J318)+'iBoxx Extrapolation'!$J318,2)</f>
        <v>2.71</v>
      </c>
      <c r="K318" s="13">
        <f>ROUND(AVERAGE(Zinsswaps!K223:K318)+'iBoxx Extrapolation'!$J318,2)</f>
        <v>2.76</v>
      </c>
      <c r="L318" s="13">
        <f>ROUND(AVERAGE(Zinsswaps!L223:L318)+'iBoxx Extrapolation'!$J318,2)</f>
        <v>2.8</v>
      </c>
      <c r="M318" s="13">
        <f>ROUND(AVERAGE(Zinsswaps!M223:M318)+'iBoxx Extrapolation'!$J318,2)</f>
        <v>2.84</v>
      </c>
      <c r="N318" s="13">
        <f>ROUND(AVERAGE(Zinsswaps!N223:N318)+'iBoxx Extrapolation'!$J318,2)</f>
        <v>2.87</v>
      </c>
      <c r="O318" s="13">
        <f>ROUND(AVERAGE(Zinsswaps!O223:O318)+'iBoxx Extrapolation'!$J318,2)</f>
        <v>2.89</v>
      </c>
      <c r="P318" s="13">
        <f>ROUND(AVERAGE(Zinsswaps!P223:P318)+'iBoxx Extrapolation'!$J318,2)</f>
        <v>2.92</v>
      </c>
      <c r="Q318" s="13">
        <f>ROUND(AVERAGE(Zinsswaps!Q223:Q318)+'iBoxx Extrapolation'!$J318,2)</f>
        <v>2.92</v>
      </c>
      <c r="R318" s="13">
        <f>ROUND(AVERAGE(Zinsswaps!R223:R318)+'iBoxx Extrapolation'!$J318,2)</f>
        <v>2.92</v>
      </c>
      <c r="S318" s="13">
        <f>ROUND(AVERAGE(Zinsswaps!S223:S318)+'iBoxx Extrapolation'!$J318,2)</f>
        <v>2.92</v>
      </c>
      <c r="T318" s="13">
        <f>ROUND(AVERAGE(Zinsswaps!T223:T318)+'iBoxx Extrapolation'!$J318,2)</f>
        <v>2.92</v>
      </c>
      <c r="U318" s="13">
        <f>ROUND(AVERAGE(Zinsswaps!U223:U318)+'iBoxx Extrapolation'!$J318,2)</f>
        <v>2.92</v>
      </c>
      <c r="V318" s="13">
        <f>ROUND(AVERAGE(Zinsswaps!V223:V318)+'iBoxx Extrapolation'!$J318,2)</f>
        <v>2.91</v>
      </c>
      <c r="W318" s="13">
        <f>ROUND(AVERAGE(Zinsswaps!W223:W318)+'iBoxx Extrapolation'!$J318,2)</f>
        <v>2.89</v>
      </c>
      <c r="X318" s="13">
        <f>ROUND(AVERAGE(Zinsswaps!X223:X318)+'iBoxx Extrapolation'!$J318,2)</f>
        <v>2.88</v>
      </c>
      <c r="Y318" s="13">
        <f>ROUND(AVERAGE(Zinsswaps!Y223:Y318)+'iBoxx Extrapolation'!$J318,2)</f>
        <v>2.87</v>
      </c>
      <c r="Z318" s="13">
        <f>ROUND(AVERAGE(Zinsswaps!Z223:Z318)+'iBoxx Extrapolation'!$J318,2)</f>
        <v>2.86</v>
      </c>
      <c r="AA318" s="13">
        <f>ROUND(AVERAGE(Zinsswaps!AA223:AA318)+'iBoxx Extrapolation'!$J318,2)</f>
        <v>2.84</v>
      </c>
      <c r="AB318" s="13">
        <f>ROUND(AVERAGE(Zinsswaps!AB223:AB318)+'iBoxx Extrapolation'!$J318,2)</f>
        <v>2.82</v>
      </c>
      <c r="AC318" s="13">
        <f>ROUND(AVERAGE(Zinsswaps!AC223:AC318)+'iBoxx Extrapolation'!$J318,2)</f>
        <v>2.81</v>
      </c>
      <c r="AD318" s="13">
        <f>ROUND(AVERAGE(Zinsswaps!AD223:AD318)+'iBoxx Extrapolation'!$J318,2)</f>
        <v>2.79</v>
      </c>
      <c r="AE318" s="13">
        <f>ROUND(AVERAGE(Zinsswaps!AE223:AE318)+'iBoxx Extrapolation'!$J318,2)</f>
        <v>2.78</v>
      </c>
      <c r="AF318" s="13">
        <f>ROUND(AVERAGE(Zinsswaps!AF223:AF318)+'iBoxx Extrapolation'!$J318,2)</f>
        <v>2.76</v>
      </c>
      <c r="AG318" s="13">
        <f>ROUND(AVERAGE(Zinsswaps!AG223:AG318)+'iBoxx Extrapolation'!$J318,2)</f>
        <v>2.74</v>
      </c>
      <c r="AH318" s="13">
        <f>ROUND(AVERAGE(Zinsswaps!AH223:AH318)+'iBoxx Extrapolation'!$J318,2)</f>
        <v>2.72</v>
      </c>
      <c r="AI318" s="13">
        <f>ROUND(AVERAGE(Zinsswaps!AI223:AI318)+'iBoxx Extrapolation'!$J318,2)</f>
        <v>2.71</v>
      </c>
      <c r="AJ318" s="13">
        <f>ROUND(AVERAGE(Zinsswaps!AJ223:AJ318)+'iBoxx Extrapolation'!$J318,2)</f>
        <v>2.69</v>
      </c>
      <c r="AK318" s="13">
        <f>ROUND(AVERAGE(Zinsswaps!AK223:AK318)+'iBoxx Extrapolation'!$J318,2)</f>
        <v>2.68</v>
      </c>
      <c r="AL318" s="13">
        <f>ROUND(AVERAGE(Zinsswaps!AL223:AL318)+'iBoxx Extrapolation'!$J318,2)</f>
        <v>2.67</v>
      </c>
      <c r="AM318" s="13">
        <f>ROUND(AVERAGE(Zinsswaps!AM223:AM318)+'iBoxx Extrapolation'!$J318,2)</f>
        <v>2.65</v>
      </c>
      <c r="AN318" s="13">
        <f>ROUND(AVERAGE(Zinsswaps!AN223:AN318)+'iBoxx Extrapolation'!$J318,2)</f>
        <v>2.64</v>
      </c>
      <c r="AO318" s="13">
        <f>ROUND(AVERAGE(Zinsswaps!AO223:AO318)+'iBoxx Extrapolation'!$J318,2)</f>
        <v>2.63</v>
      </c>
      <c r="AP318" s="13">
        <f>ROUND(AVERAGE(Zinsswaps!AP223:AP318)+'iBoxx Extrapolation'!$J318,2)</f>
        <v>2.61</v>
      </c>
      <c r="AQ318" s="13">
        <f>ROUND(AVERAGE(Zinsswaps!AQ223:AQ318)+'iBoxx Extrapolation'!$J318,2)</f>
        <v>2.59</v>
      </c>
      <c r="AR318" s="13">
        <f>ROUND(AVERAGE(Zinsswaps!AR223:AR318)+'iBoxx Extrapolation'!$J318,2)</f>
        <v>2.58</v>
      </c>
      <c r="AS318" s="13">
        <f>ROUND(AVERAGE(Zinsswaps!AS223:AS318)+'iBoxx Extrapolation'!$J318,2)</f>
        <v>2.56</v>
      </c>
      <c r="AT318" s="13">
        <f>ROUND(AVERAGE(Zinsswaps!AT223:AT318)+'iBoxx Extrapolation'!$J318,2)</f>
        <v>2.5499999999999998</v>
      </c>
      <c r="AU318" s="13">
        <f>ROUND(AVERAGE(Zinsswaps!AU223:AU318)+'iBoxx Extrapolation'!$J318,2)</f>
        <v>2.5299999999999998</v>
      </c>
      <c r="AV318" s="13">
        <f>ROUND(AVERAGE(Zinsswaps!AV223:AV318)+'iBoxx Extrapolation'!$J318,2)</f>
        <v>2.52</v>
      </c>
      <c r="AW318" s="13">
        <f>ROUND(AVERAGE(Zinsswaps!AW223:AW318)+'iBoxx Extrapolation'!$J318,2)</f>
        <v>2.5099999999999998</v>
      </c>
      <c r="AX318" s="13">
        <f>ROUND(AVERAGE(Zinsswaps!AX223:AX318)+'iBoxx Extrapolation'!$J318,2)</f>
        <v>2.4900000000000002</v>
      </c>
      <c r="AY318" s="13">
        <f>ROUND(AVERAGE(Zinsswaps!AY223:AY318)+'iBoxx Extrapolation'!$J318,2)</f>
        <v>2.48</v>
      </c>
    </row>
    <row r="319" spans="1:51" s="16" customFormat="1" x14ac:dyDescent="0.2">
      <c r="A319" s="12">
        <v>46934</v>
      </c>
      <c r="B319" s="13">
        <f>ROUND(AVERAGE(Zinsswaps!B224:B319)+'iBoxx Extrapolation'!$J319,2)</f>
        <v>2.54</v>
      </c>
      <c r="C319" s="13">
        <f>ROUND(AVERAGE(Zinsswaps!C224:C319)+'iBoxx Extrapolation'!$J319,2)</f>
        <v>2.5099999999999998</v>
      </c>
      <c r="D319" s="13">
        <f>ROUND(AVERAGE(Zinsswaps!D224:D319)+'iBoxx Extrapolation'!$J319,2)</f>
        <v>2.5099999999999998</v>
      </c>
      <c r="E319" s="13">
        <f>ROUND(AVERAGE(Zinsswaps!E224:E319)+'iBoxx Extrapolation'!$J319,2)</f>
        <v>2.54</v>
      </c>
      <c r="F319" s="13">
        <f>ROUND(AVERAGE(Zinsswaps!F224:F319)+'iBoxx Extrapolation'!$J319,2)</f>
        <v>2.57</v>
      </c>
      <c r="G319" s="13">
        <f>ROUND(AVERAGE(Zinsswaps!G224:G319)+'iBoxx Extrapolation'!$J319,2)</f>
        <v>2.61</v>
      </c>
      <c r="H319" s="13">
        <f>ROUND(AVERAGE(Zinsswaps!H224:H319)+'iBoxx Extrapolation'!$J319,2)</f>
        <v>2.65</v>
      </c>
      <c r="I319" s="13">
        <f>ROUND(AVERAGE(Zinsswaps!I224:I319)+'iBoxx Extrapolation'!$J319,2)</f>
        <v>2.7</v>
      </c>
      <c r="J319" s="13">
        <f>ROUND(AVERAGE(Zinsswaps!J224:J319)+'iBoxx Extrapolation'!$J319,2)</f>
        <v>2.75</v>
      </c>
      <c r="K319" s="13">
        <f>ROUND(AVERAGE(Zinsswaps!K224:K319)+'iBoxx Extrapolation'!$J319,2)</f>
        <v>2.79</v>
      </c>
      <c r="L319" s="13">
        <f>ROUND(AVERAGE(Zinsswaps!L224:L319)+'iBoxx Extrapolation'!$J319,2)</f>
        <v>2.83</v>
      </c>
      <c r="M319" s="13">
        <f>ROUND(AVERAGE(Zinsswaps!M224:M319)+'iBoxx Extrapolation'!$J319,2)</f>
        <v>2.87</v>
      </c>
      <c r="N319" s="13">
        <f>ROUND(AVERAGE(Zinsswaps!N224:N319)+'iBoxx Extrapolation'!$J319,2)</f>
        <v>2.9</v>
      </c>
      <c r="O319" s="13">
        <f>ROUND(AVERAGE(Zinsswaps!O224:O319)+'iBoxx Extrapolation'!$J319,2)</f>
        <v>2.93</v>
      </c>
      <c r="P319" s="13">
        <f>ROUND(AVERAGE(Zinsswaps!P224:P319)+'iBoxx Extrapolation'!$J319,2)</f>
        <v>2.95</v>
      </c>
      <c r="Q319" s="13">
        <f>ROUND(AVERAGE(Zinsswaps!Q224:Q319)+'iBoxx Extrapolation'!$J319,2)</f>
        <v>2.95</v>
      </c>
      <c r="R319" s="13">
        <f>ROUND(AVERAGE(Zinsswaps!R224:R319)+'iBoxx Extrapolation'!$J319,2)</f>
        <v>2.95</v>
      </c>
      <c r="S319" s="13">
        <f>ROUND(AVERAGE(Zinsswaps!S224:S319)+'iBoxx Extrapolation'!$J319,2)</f>
        <v>2.95</v>
      </c>
      <c r="T319" s="13">
        <f>ROUND(AVERAGE(Zinsswaps!T224:T319)+'iBoxx Extrapolation'!$J319,2)</f>
        <v>2.96</v>
      </c>
      <c r="U319" s="13">
        <f>ROUND(AVERAGE(Zinsswaps!U224:U319)+'iBoxx Extrapolation'!$J319,2)</f>
        <v>2.96</v>
      </c>
      <c r="V319" s="13">
        <f>ROUND(AVERAGE(Zinsswaps!V224:V319)+'iBoxx Extrapolation'!$J319,2)</f>
        <v>2.94</v>
      </c>
      <c r="W319" s="13">
        <f>ROUND(AVERAGE(Zinsswaps!W224:W319)+'iBoxx Extrapolation'!$J319,2)</f>
        <v>2.93</v>
      </c>
      <c r="X319" s="13">
        <f>ROUND(AVERAGE(Zinsswaps!X224:X319)+'iBoxx Extrapolation'!$J319,2)</f>
        <v>2.91</v>
      </c>
      <c r="Y319" s="13">
        <f>ROUND(AVERAGE(Zinsswaps!Y224:Y319)+'iBoxx Extrapolation'!$J319,2)</f>
        <v>2.9</v>
      </c>
      <c r="Z319" s="13">
        <f>ROUND(AVERAGE(Zinsswaps!Z224:Z319)+'iBoxx Extrapolation'!$J319,2)</f>
        <v>2.89</v>
      </c>
      <c r="AA319" s="13">
        <f>ROUND(AVERAGE(Zinsswaps!AA224:AA319)+'iBoxx Extrapolation'!$J319,2)</f>
        <v>2.87</v>
      </c>
      <c r="AB319" s="13">
        <f>ROUND(AVERAGE(Zinsswaps!AB224:AB319)+'iBoxx Extrapolation'!$J319,2)</f>
        <v>2.85</v>
      </c>
      <c r="AC319" s="13">
        <f>ROUND(AVERAGE(Zinsswaps!AC224:AC319)+'iBoxx Extrapolation'!$J319,2)</f>
        <v>2.84</v>
      </c>
      <c r="AD319" s="13">
        <f>ROUND(AVERAGE(Zinsswaps!AD224:AD319)+'iBoxx Extrapolation'!$J319,2)</f>
        <v>2.82</v>
      </c>
      <c r="AE319" s="13">
        <f>ROUND(AVERAGE(Zinsswaps!AE224:AE319)+'iBoxx Extrapolation'!$J319,2)</f>
        <v>2.81</v>
      </c>
      <c r="AF319" s="13">
        <f>ROUND(AVERAGE(Zinsswaps!AF224:AF319)+'iBoxx Extrapolation'!$J319,2)</f>
        <v>2.79</v>
      </c>
      <c r="AG319" s="13">
        <f>ROUND(AVERAGE(Zinsswaps!AG224:AG319)+'iBoxx Extrapolation'!$J319,2)</f>
        <v>2.77</v>
      </c>
      <c r="AH319" s="13">
        <f>ROUND(AVERAGE(Zinsswaps!AH224:AH319)+'iBoxx Extrapolation'!$J319,2)</f>
        <v>2.76</v>
      </c>
      <c r="AI319" s="13">
        <f>ROUND(AVERAGE(Zinsswaps!AI224:AI319)+'iBoxx Extrapolation'!$J319,2)</f>
        <v>2.74</v>
      </c>
      <c r="AJ319" s="13">
        <f>ROUND(AVERAGE(Zinsswaps!AJ224:AJ319)+'iBoxx Extrapolation'!$J319,2)</f>
        <v>2.73</v>
      </c>
      <c r="AK319" s="13">
        <f>ROUND(AVERAGE(Zinsswaps!AK224:AK319)+'iBoxx Extrapolation'!$J319,2)</f>
        <v>2.71</v>
      </c>
      <c r="AL319" s="13">
        <f>ROUND(AVERAGE(Zinsswaps!AL224:AL319)+'iBoxx Extrapolation'!$J319,2)</f>
        <v>2.7</v>
      </c>
      <c r="AM319" s="13">
        <f>ROUND(AVERAGE(Zinsswaps!AM224:AM319)+'iBoxx Extrapolation'!$J319,2)</f>
        <v>2.69</v>
      </c>
      <c r="AN319" s="13">
        <f>ROUND(AVERAGE(Zinsswaps!AN224:AN319)+'iBoxx Extrapolation'!$J319,2)</f>
        <v>2.67</v>
      </c>
      <c r="AO319" s="13">
        <f>ROUND(AVERAGE(Zinsswaps!AO224:AO319)+'iBoxx Extrapolation'!$J319,2)</f>
        <v>2.66</v>
      </c>
      <c r="AP319" s="13">
        <f>ROUND(AVERAGE(Zinsswaps!AP224:AP319)+'iBoxx Extrapolation'!$J319,2)</f>
        <v>2.64</v>
      </c>
      <c r="AQ319" s="13">
        <f>ROUND(AVERAGE(Zinsswaps!AQ224:AQ319)+'iBoxx Extrapolation'!$J319,2)</f>
        <v>2.63</v>
      </c>
      <c r="AR319" s="13">
        <f>ROUND(AVERAGE(Zinsswaps!AR224:AR319)+'iBoxx Extrapolation'!$J319,2)</f>
        <v>2.61</v>
      </c>
      <c r="AS319" s="13">
        <f>ROUND(AVERAGE(Zinsswaps!AS224:AS319)+'iBoxx Extrapolation'!$J319,2)</f>
        <v>2.59</v>
      </c>
      <c r="AT319" s="13">
        <f>ROUND(AVERAGE(Zinsswaps!AT224:AT319)+'iBoxx Extrapolation'!$J319,2)</f>
        <v>2.58</v>
      </c>
      <c r="AU319" s="13">
        <f>ROUND(AVERAGE(Zinsswaps!AU224:AU319)+'iBoxx Extrapolation'!$J319,2)</f>
        <v>2.56</v>
      </c>
      <c r="AV319" s="13">
        <f>ROUND(AVERAGE(Zinsswaps!AV224:AV319)+'iBoxx Extrapolation'!$J319,2)</f>
        <v>2.5499999999999998</v>
      </c>
      <c r="AW319" s="13">
        <f>ROUND(AVERAGE(Zinsswaps!AW224:AW319)+'iBoxx Extrapolation'!$J319,2)</f>
        <v>2.54</v>
      </c>
      <c r="AX319" s="13">
        <f>ROUND(AVERAGE(Zinsswaps!AX224:AX319)+'iBoxx Extrapolation'!$J319,2)</f>
        <v>2.52</v>
      </c>
      <c r="AY319" s="13">
        <f>ROUND(AVERAGE(Zinsswaps!AY224:AY319)+'iBoxx Extrapolation'!$J319,2)</f>
        <v>2.5099999999999998</v>
      </c>
    </row>
    <row r="320" spans="1:51" s="16" customFormat="1" x14ac:dyDescent="0.2">
      <c r="A320" s="12">
        <v>46965</v>
      </c>
      <c r="B320" s="13">
        <f>ROUND(AVERAGE(Zinsswaps!B225:B320)+'iBoxx Extrapolation'!$J320,2)</f>
        <v>2.57</v>
      </c>
      <c r="C320" s="13">
        <f>ROUND(AVERAGE(Zinsswaps!C225:C320)+'iBoxx Extrapolation'!$J320,2)</f>
        <v>2.54</v>
      </c>
      <c r="D320" s="13">
        <f>ROUND(AVERAGE(Zinsswaps!D225:D320)+'iBoxx Extrapolation'!$J320,2)</f>
        <v>2.54</v>
      </c>
      <c r="E320" s="13">
        <f>ROUND(AVERAGE(Zinsswaps!E225:E320)+'iBoxx Extrapolation'!$J320,2)</f>
        <v>2.57</v>
      </c>
      <c r="F320" s="13">
        <f>ROUND(AVERAGE(Zinsswaps!F225:F320)+'iBoxx Extrapolation'!$J320,2)</f>
        <v>2.6</v>
      </c>
      <c r="G320" s="13">
        <f>ROUND(AVERAGE(Zinsswaps!G225:G320)+'iBoxx Extrapolation'!$J320,2)</f>
        <v>2.64</v>
      </c>
      <c r="H320" s="13">
        <f>ROUND(AVERAGE(Zinsswaps!H225:H320)+'iBoxx Extrapolation'!$J320,2)</f>
        <v>2.69</v>
      </c>
      <c r="I320" s="13">
        <f>ROUND(AVERAGE(Zinsswaps!I225:I320)+'iBoxx Extrapolation'!$J320,2)</f>
        <v>2.73</v>
      </c>
      <c r="J320" s="13">
        <f>ROUND(AVERAGE(Zinsswaps!J225:J320)+'iBoxx Extrapolation'!$J320,2)</f>
        <v>2.78</v>
      </c>
      <c r="K320" s="13">
        <f>ROUND(AVERAGE(Zinsswaps!K225:K320)+'iBoxx Extrapolation'!$J320,2)</f>
        <v>2.82</v>
      </c>
      <c r="L320" s="13">
        <f>ROUND(AVERAGE(Zinsswaps!L225:L320)+'iBoxx Extrapolation'!$J320,2)</f>
        <v>2.87</v>
      </c>
      <c r="M320" s="13">
        <f>ROUND(AVERAGE(Zinsswaps!M225:M320)+'iBoxx Extrapolation'!$J320,2)</f>
        <v>2.9</v>
      </c>
      <c r="N320" s="13">
        <f>ROUND(AVERAGE(Zinsswaps!N225:N320)+'iBoxx Extrapolation'!$J320,2)</f>
        <v>2.93</v>
      </c>
      <c r="O320" s="13">
        <f>ROUND(AVERAGE(Zinsswaps!O225:O320)+'iBoxx Extrapolation'!$J320,2)</f>
        <v>2.96</v>
      </c>
      <c r="P320" s="13">
        <f>ROUND(AVERAGE(Zinsswaps!P225:P320)+'iBoxx Extrapolation'!$J320,2)</f>
        <v>2.98</v>
      </c>
      <c r="Q320" s="13">
        <f>ROUND(AVERAGE(Zinsswaps!Q225:Q320)+'iBoxx Extrapolation'!$J320,2)</f>
        <v>2.99</v>
      </c>
      <c r="R320" s="13">
        <f>ROUND(AVERAGE(Zinsswaps!R225:R320)+'iBoxx Extrapolation'!$J320,2)</f>
        <v>2.99</v>
      </c>
      <c r="S320" s="13">
        <f>ROUND(AVERAGE(Zinsswaps!S225:S320)+'iBoxx Extrapolation'!$J320,2)</f>
        <v>2.99</v>
      </c>
      <c r="T320" s="13">
        <f>ROUND(AVERAGE(Zinsswaps!T225:T320)+'iBoxx Extrapolation'!$J320,2)</f>
        <v>2.99</v>
      </c>
      <c r="U320" s="13">
        <f>ROUND(AVERAGE(Zinsswaps!U225:U320)+'iBoxx Extrapolation'!$J320,2)</f>
        <v>2.99</v>
      </c>
      <c r="V320" s="13">
        <f>ROUND(AVERAGE(Zinsswaps!V225:V320)+'iBoxx Extrapolation'!$J320,2)</f>
        <v>2.98</v>
      </c>
      <c r="W320" s="13">
        <f>ROUND(AVERAGE(Zinsswaps!W225:W320)+'iBoxx Extrapolation'!$J320,2)</f>
        <v>2.96</v>
      </c>
      <c r="X320" s="13">
        <f>ROUND(AVERAGE(Zinsswaps!X225:X320)+'iBoxx Extrapolation'!$J320,2)</f>
        <v>2.95</v>
      </c>
      <c r="Y320" s="13">
        <f>ROUND(AVERAGE(Zinsswaps!Y225:Y320)+'iBoxx Extrapolation'!$J320,2)</f>
        <v>2.94</v>
      </c>
      <c r="Z320" s="13">
        <f>ROUND(AVERAGE(Zinsswaps!Z225:Z320)+'iBoxx Extrapolation'!$J320,2)</f>
        <v>2.93</v>
      </c>
      <c r="AA320" s="13">
        <f>ROUND(AVERAGE(Zinsswaps!AA225:AA320)+'iBoxx Extrapolation'!$J320,2)</f>
        <v>2.91</v>
      </c>
      <c r="AB320" s="13">
        <f>ROUND(AVERAGE(Zinsswaps!AB225:AB320)+'iBoxx Extrapolation'!$J320,2)</f>
        <v>2.89</v>
      </c>
      <c r="AC320" s="13">
        <f>ROUND(AVERAGE(Zinsswaps!AC225:AC320)+'iBoxx Extrapolation'!$J320,2)</f>
        <v>2.87</v>
      </c>
      <c r="AD320" s="13">
        <f>ROUND(AVERAGE(Zinsswaps!AD225:AD320)+'iBoxx Extrapolation'!$J320,2)</f>
        <v>2.86</v>
      </c>
      <c r="AE320" s="13">
        <f>ROUND(AVERAGE(Zinsswaps!AE225:AE320)+'iBoxx Extrapolation'!$J320,2)</f>
        <v>2.84</v>
      </c>
      <c r="AF320" s="13">
        <f>ROUND(AVERAGE(Zinsswaps!AF225:AF320)+'iBoxx Extrapolation'!$J320,2)</f>
        <v>2.83</v>
      </c>
      <c r="AG320" s="13">
        <f>ROUND(AVERAGE(Zinsswaps!AG225:AG320)+'iBoxx Extrapolation'!$J320,2)</f>
        <v>2.81</v>
      </c>
      <c r="AH320" s="13">
        <f>ROUND(AVERAGE(Zinsswaps!AH225:AH320)+'iBoxx Extrapolation'!$J320,2)</f>
        <v>2.79</v>
      </c>
      <c r="AI320" s="13">
        <f>ROUND(AVERAGE(Zinsswaps!AI225:AI320)+'iBoxx Extrapolation'!$J320,2)</f>
        <v>2.77</v>
      </c>
      <c r="AJ320" s="13">
        <f>ROUND(AVERAGE(Zinsswaps!AJ225:AJ320)+'iBoxx Extrapolation'!$J320,2)</f>
        <v>2.76</v>
      </c>
      <c r="AK320" s="13">
        <f>ROUND(AVERAGE(Zinsswaps!AK225:AK320)+'iBoxx Extrapolation'!$J320,2)</f>
        <v>2.75</v>
      </c>
      <c r="AL320" s="13">
        <f>ROUND(AVERAGE(Zinsswaps!AL225:AL320)+'iBoxx Extrapolation'!$J320,2)</f>
        <v>2.73</v>
      </c>
      <c r="AM320" s="13">
        <f>ROUND(AVERAGE(Zinsswaps!AM225:AM320)+'iBoxx Extrapolation'!$J320,2)</f>
        <v>2.72</v>
      </c>
      <c r="AN320" s="13">
        <f>ROUND(AVERAGE(Zinsswaps!AN225:AN320)+'iBoxx Extrapolation'!$J320,2)</f>
        <v>2.71</v>
      </c>
      <c r="AO320" s="13">
        <f>ROUND(AVERAGE(Zinsswaps!AO225:AO320)+'iBoxx Extrapolation'!$J320,2)</f>
        <v>2.7</v>
      </c>
      <c r="AP320" s="13">
        <f>ROUND(AVERAGE(Zinsswaps!AP225:AP320)+'iBoxx Extrapolation'!$J320,2)</f>
        <v>2.68</v>
      </c>
      <c r="AQ320" s="13">
        <f>ROUND(AVERAGE(Zinsswaps!AQ225:AQ320)+'iBoxx Extrapolation'!$J320,2)</f>
        <v>2.66</v>
      </c>
      <c r="AR320" s="13">
        <f>ROUND(AVERAGE(Zinsswaps!AR225:AR320)+'iBoxx Extrapolation'!$J320,2)</f>
        <v>2.64</v>
      </c>
      <c r="AS320" s="13">
        <f>ROUND(AVERAGE(Zinsswaps!AS225:AS320)+'iBoxx Extrapolation'!$J320,2)</f>
        <v>2.63</v>
      </c>
      <c r="AT320" s="13">
        <f>ROUND(AVERAGE(Zinsswaps!AT225:AT320)+'iBoxx Extrapolation'!$J320,2)</f>
        <v>2.61</v>
      </c>
      <c r="AU320" s="13">
        <f>ROUND(AVERAGE(Zinsswaps!AU225:AU320)+'iBoxx Extrapolation'!$J320,2)</f>
        <v>2.6</v>
      </c>
      <c r="AV320" s="13">
        <f>ROUND(AVERAGE(Zinsswaps!AV225:AV320)+'iBoxx Extrapolation'!$J320,2)</f>
        <v>2.58</v>
      </c>
      <c r="AW320" s="13">
        <f>ROUND(AVERAGE(Zinsswaps!AW225:AW320)+'iBoxx Extrapolation'!$J320,2)</f>
        <v>2.57</v>
      </c>
      <c r="AX320" s="13">
        <f>ROUND(AVERAGE(Zinsswaps!AX225:AX320)+'iBoxx Extrapolation'!$J320,2)</f>
        <v>2.56</v>
      </c>
      <c r="AY320" s="13">
        <f>ROUND(AVERAGE(Zinsswaps!AY225:AY320)+'iBoxx Extrapolation'!$J320,2)</f>
        <v>2.54</v>
      </c>
    </row>
    <row r="321" spans="1:51" s="16" customFormat="1" x14ac:dyDescent="0.2">
      <c r="A321" s="12">
        <v>46996</v>
      </c>
      <c r="B321" s="13">
        <f>ROUND(AVERAGE(Zinsswaps!B226:B321)+'iBoxx Extrapolation'!$J321,2)</f>
        <v>2.6</v>
      </c>
      <c r="C321" s="13">
        <f>ROUND(AVERAGE(Zinsswaps!C226:C321)+'iBoxx Extrapolation'!$J321,2)</f>
        <v>2.57</v>
      </c>
      <c r="D321" s="13">
        <f>ROUND(AVERAGE(Zinsswaps!D226:D321)+'iBoxx Extrapolation'!$J321,2)</f>
        <v>2.57</v>
      </c>
      <c r="E321" s="13">
        <f>ROUND(AVERAGE(Zinsswaps!E226:E321)+'iBoxx Extrapolation'!$J321,2)</f>
        <v>2.6</v>
      </c>
      <c r="F321" s="13">
        <f>ROUND(AVERAGE(Zinsswaps!F226:F321)+'iBoxx Extrapolation'!$J321,2)</f>
        <v>2.63</v>
      </c>
      <c r="G321" s="13">
        <f>ROUND(AVERAGE(Zinsswaps!G226:G321)+'iBoxx Extrapolation'!$J321,2)</f>
        <v>2.68</v>
      </c>
      <c r="H321" s="13">
        <f>ROUND(AVERAGE(Zinsswaps!H226:H321)+'iBoxx Extrapolation'!$J321,2)</f>
        <v>2.72</v>
      </c>
      <c r="I321" s="13">
        <f>ROUND(AVERAGE(Zinsswaps!I226:I321)+'iBoxx Extrapolation'!$J321,2)</f>
        <v>2.77</v>
      </c>
      <c r="J321" s="13">
        <f>ROUND(AVERAGE(Zinsswaps!J226:J321)+'iBoxx Extrapolation'!$J321,2)</f>
        <v>2.81</v>
      </c>
      <c r="K321" s="13">
        <f>ROUND(AVERAGE(Zinsswaps!K226:K321)+'iBoxx Extrapolation'!$J321,2)</f>
        <v>2.86</v>
      </c>
      <c r="L321" s="13">
        <f>ROUND(AVERAGE(Zinsswaps!L226:L321)+'iBoxx Extrapolation'!$J321,2)</f>
        <v>2.9</v>
      </c>
      <c r="M321" s="13">
        <f>ROUND(AVERAGE(Zinsswaps!M226:M321)+'iBoxx Extrapolation'!$J321,2)</f>
        <v>2.94</v>
      </c>
      <c r="N321" s="13">
        <f>ROUND(AVERAGE(Zinsswaps!N226:N321)+'iBoxx Extrapolation'!$J321,2)</f>
        <v>2.97</v>
      </c>
      <c r="O321" s="13">
        <f>ROUND(AVERAGE(Zinsswaps!O226:O321)+'iBoxx Extrapolation'!$J321,2)</f>
        <v>2.99</v>
      </c>
      <c r="P321" s="13">
        <f>ROUND(AVERAGE(Zinsswaps!P226:P321)+'iBoxx Extrapolation'!$J321,2)</f>
        <v>3.02</v>
      </c>
      <c r="Q321" s="13">
        <f>ROUND(AVERAGE(Zinsswaps!Q226:Q321)+'iBoxx Extrapolation'!$J321,2)</f>
        <v>3.02</v>
      </c>
      <c r="R321" s="13">
        <f>ROUND(AVERAGE(Zinsswaps!R226:R321)+'iBoxx Extrapolation'!$J321,2)</f>
        <v>3.02</v>
      </c>
      <c r="S321" s="13">
        <f>ROUND(AVERAGE(Zinsswaps!S226:S321)+'iBoxx Extrapolation'!$J321,2)</f>
        <v>3.02</v>
      </c>
      <c r="T321" s="13">
        <f>ROUND(AVERAGE(Zinsswaps!T226:T321)+'iBoxx Extrapolation'!$J321,2)</f>
        <v>3.02</v>
      </c>
      <c r="U321" s="13">
        <f>ROUND(AVERAGE(Zinsswaps!U226:U321)+'iBoxx Extrapolation'!$J321,2)</f>
        <v>3.02</v>
      </c>
      <c r="V321" s="13">
        <f>ROUND(AVERAGE(Zinsswaps!V226:V321)+'iBoxx Extrapolation'!$J321,2)</f>
        <v>3.01</v>
      </c>
      <c r="W321" s="13">
        <f>ROUND(AVERAGE(Zinsswaps!W226:W321)+'iBoxx Extrapolation'!$J321,2)</f>
        <v>2.99</v>
      </c>
      <c r="X321" s="13">
        <f>ROUND(AVERAGE(Zinsswaps!X226:X321)+'iBoxx Extrapolation'!$J321,2)</f>
        <v>2.98</v>
      </c>
      <c r="Y321" s="13">
        <f>ROUND(AVERAGE(Zinsswaps!Y226:Y321)+'iBoxx Extrapolation'!$J321,2)</f>
        <v>2.97</v>
      </c>
      <c r="Z321" s="13">
        <f>ROUND(AVERAGE(Zinsswaps!Z226:Z321)+'iBoxx Extrapolation'!$J321,2)</f>
        <v>2.96</v>
      </c>
      <c r="AA321" s="13">
        <f>ROUND(AVERAGE(Zinsswaps!AA226:AA321)+'iBoxx Extrapolation'!$J321,2)</f>
        <v>2.94</v>
      </c>
      <c r="AB321" s="13">
        <f>ROUND(AVERAGE(Zinsswaps!AB226:AB321)+'iBoxx Extrapolation'!$J321,2)</f>
        <v>2.92</v>
      </c>
      <c r="AC321" s="13">
        <f>ROUND(AVERAGE(Zinsswaps!AC226:AC321)+'iBoxx Extrapolation'!$J321,2)</f>
        <v>2.91</v>
      </c>
      <c r="AD321" s="13">
        <f>ROUND(AVERAGE(Zinsswaps!AD226:AD321)+'iBoxx Extrapolation'!$J321,2)</f>
        <v>2.89</v>
      </c>
      <c r="AE321" s="13">
        <f>ROUND(AVERAGE(Zinsswaps!AE226:AE321)+'iBoxx Extrapolation'!$J321,2)</f>
        <v>2.88</v>
      </c>
      <c r="AF321" s="13">
        <f>ROUND(AVERAGE(Zinsswaps!AF226:AF321)+'iBoxx Extrapolation'!$J321,2)</f>
        <v>2.86</v>
      </c>
      <c r="AG321" s="13">
        <f>ROUND(AVERAGE(Zinsswaps!AG226:AG321)+'iBoxx Extrapolation'!$J321,2)</f>
        <v>2.84</v>
      </c>
      <c r="AH321" s="13">
        <f>ROUND(AVERAGE(Zinsswaps!AH226:AH321)+'iBoxx Extrapolation'!$J321,2)</f>
        <v>2.82</v>
      </c>
      <c r="AI321" s="13">
        <f>ROUND(AVERAGE(Zinsswaps!AI226:AI321)+'iBoxx Extrapolation'!$J321,2)</f>
        <v>2.81</v>
      </c>
      <c r="AJ321" s="13">
        <f>ROUND(AVERAGE(Zinsswaps!AJ226:AJ321)+'iBoxx Extrapolation'!$J321,2)</f>
        <v>2.79</v>
      </c>
      <c r="AK321" s="13">
        <f>ROUND(AVERAGE(Zinsswaps!AK226:AK321)+'iBoxx Extrapolation'!$J321,2)</f>
        <v>2.78</v>
      </c>
      <c r="AL321" s="13">
        <f>ROUND(AVERAGE(Zinsswaps!AL226:AL321)+'iBoxx Extrapolation'!$J321,2)</f>
        <v>2.77</v>
      </c>
      <c r="AM321" s="13">
        <f>ROUND(AVERAGE(Zinsswaps!AM226:AM321)+'iBoxx Extrapolation'!$J321,2)</f>
        <v>2.75</v>
      </c>
      <c r="AN321" s="13">
        <f>ROUND(AVERAGE(Zinsswaps!AN226:AN321)+'iBoxx Extrapolation'!$J321,2)</f>
        <v>2.74</v>
      </c>
      <c r="AO321" s="13">
        <f>ROUND(AVERAGE(Zinsswaps!AO226:AO321)+'iBoxx Extrapolation'!$J321,2)</f>
        <v>2.73</v>
      </c>
      <c r="AP321" s="13">
        <f>ROUND(AVERAGE(Zinsswaps!AP226:AP321)+'iBoxx Extrapolation'!$J321,2)</f>
        <v>2.71</v>
      </c>
      <c r="AQ321" s="13">
        <f>ROUND(AVERAGE(Zinsswaps!AQ226:AQ321)+'iBoxx Extrapolation'!$J321,2)</f>
        <v>2.69</v>
      </c>
      <c r="AR321" s="13">
        <f>ROUND(AVERAGE(Zinsswaps!AR226:AR321)+'iBoxx Extrapolation'!$J321,2)</f>
        <v>2.68</v>
      </c>
      <c r="AS321" s="13">
        <f>ROUND(AVERAGE(Zinsswaps!AS226:AS321)+'iBoxx Extrapolation'!$J321,2)</f>
        <v>2.66</v>
      </c>
      <c r="AT321" s="13">
        <f>ROUND(AVERAGE(Zinsswaps!AT226:AT321)+'iBoxx Extrapolation'!$J321,2)</f>
        <v>2.64</v>
      </c>
      <c r="AU321" s="13">
        <f>ROUND(AVERAGE(Zinsswaps!AU226:AU321)+'iBoxx Extrapolation'!$J321,2)</f>
        <v>2.63</v>
      </c>
      <c r="AV321" s="13">
        <f>ROUND(AVERAGE(Zinsswaps!AV226:AV321)+'iBoxx Extrapolation'!$J321,2)</f>
        <v>2.61</v>
      </c>
      <c r="AW321" s="13">
        <f>ROUND(AVERAGE(Zinsswaps!AW226:AW321)+'iBoxx Extrapolation'!$J321,2)</f>
        <v>2.6</v>
      </c>
      <c r="AX321" s="13">
        <f>ROUND(AVERAGE(Zinsswaps!AX226:AX321)+'iBoxx Extrapolation'!$J321,2)</f>
        <v>2.59</v>
      </c>
      <c r="AY321" s="13">
        <f>ROUND(AVERAGE(Zinsswaps!AY226:AY321)+'iBoxx Extrapolation'!$J321,2)</f>
        <v>2.57</v>
      </c>
    </row>
    <row r="322" spans="1:51" s="16" customFormat="1" x14ac:dyDescent="0.2">
      <c r="A322" s="12">
        <v>47026</v>
      </c>
      <c r="B322" s="13">
        <f>ROUND(AVERAGE(Zinsswaps!B227:B322)+'iBoxx Extrapolation'!$J322,2)</f>
        <v>2.63</v>
      </c>
      <c r="C322" s="13">
        <f>ROUND(AVERAGE(Zinsswaps!C227:C322)+'iBoxx Extrapolation'!$J322,2)</f>
        <v>2.6</v>
      </c>
      <c r="D322" s="13">
        <f>ROUND(AVERAGE(Zinsswaps!D227:D322)+'iBoxx Extrapolation'!$J322,2)</f>
        <v>2.6</v>
      </c>
      <c r="E322" s="13">
        <f>ROUND(AVERAGE(Zinsswaps!E227:E322)+'iBoxx Extrapolation'!$J322,2)</f>
        <v>2.63</v>
      </c>
      <c r="F322" s="13">
        <f>ROUND(AVERAGE(Zinsswaps!F227:F322)+'iBoxx Extrapolation'!$J322,2)</f>
        <v>2.66</v>
      </c>
      <c r="G322" s="13">
        <f>ROUND(AVERAGE(Zinsswaps!G227:G322)+'iBoxx Extrapolation'!$J322,2)</f>
        <v>2.71</v>
      </c>
      <c r="H322" s="13">
        <f>ROUND(AVERAGE(Zinsswaps!H227:H322)+'iBoxx Extrapolation'!$J322,2)</f>
        <v>2.75</v>
      </c>
      <c r="I322" s="13">
        <f>ROUND(AVERAGE(Zinsswaps!I227:I322)+'iBoxx Extrapolation'!$J322,2)</f>
        <v>2.8</v>
      </c>
      <c r="J322" s="13">
        <f>ROUND(AVERAGE(Zinsswaps!J227:J322)+'iBoxx Extrapolation'!$J322,2)</f>
        <v>2.84</v>
      </c>
      <c r="K322" s="13">
        <f>ROUND(AVERAGE(Zinsswaps!K227:K322)+'iBoxx Extrapolation'!$J322,2)</f>
        <v>2.89</v>
      </c>
      <c r="L322" s="13">
        <f>ROUND(AVERAGE(Zinsswaps!L227:L322)+'iBoxx Extrapolation'!$J322,2)</f>
        <v>2.93</v>
      </c>
      <c r="M322" s="13">
        <f>ROUND(AVERAGE(Zinsswaps!M227:M322)+'iBoxx Extrapolation'!$J322,2)</f>
        <v>2.97</v>
      </c>
      <c r="N322" s="13">
        <f>ROUND(AVERAGE(Zinsswaps!N227:N322)+'iBoxx Extrapolation'!$J322,2)</f>
        <v>3</v>
      </c>
      <c r="O322" s="13">
        <f>ROUND(AVERAGE(Zinsswaps!O227:O322)+'iBoxx Extrapolation'!$J322,2)</f>
        <v>3.03</v>
      </c>
      <c r="P322" s="13">
        <f>ROUND(AVERAGE(Zinsswaps!P227:P322)+'iBoxx Extrapolation'!$J322,2)</f>
        <v>3.05</v>
      </c>
      <c r="Q322" s="13">
        <f>ROUND(AVERAGE(Zinsswaps!Q227:Q322)+'iBoxx Extrapolation'!$J322,2)</f>
        <v>3.05</v>
      </c>
      <c r="R322" s="13">
        <f>ROUND(AVERAGE(Zinsswaps!R227:R322)+'iBoxx Extrapolation'!$J322,2)</f>
        <v>3.05</v>
      </c>
      <c r="S322" s="13">
        <f>ROUND(AVERAGE(Zinsswaps!S227:S322)+'iBoxx Extrapolation'!$J322,2)</f>
        <v>3.06</v>
      </c>
      <c r="T322" s="13">
        <f>ROUND(AVERAGE(Zinsswaps!T227:T322)+'iBoxx Extrapolation'!$J322,2)</f>
        <v>3.06</v>
      </c>
      <c r="U322" s="13">
        <f>ROUND(AVERAGE(Zinsswaps!U227:U322)+'iBoxx Extrapolation'!$J322,2)</f>
        <v>3.06</v>
      </c>
      <c r="V322" s="13">
        <f>ROUND(AVERAGE(Zinsswaps!V227:V322)+'iBoxx Extrapolation'!$J322,2)</f>
        <v>3.04</v>
      </c>
      <c r="W322" s="13">
        <f>ROUND(AVERAGE(Zinsswaps!W227:W322)+'iBoxx Extrapolation'!$J322,2)</f>
        <v>3.03</v>
      </c>
      <c r="X322" s="13">
        <f>ROUND(AVERAGE(Zinsswaps!X227:X322)+'iBoxx Extrapolation'!$J322,2)</f>
        <v>3.02</v>
      </c>
      <c r="Y322" s="13">
        <f>ROUND(AVERAGE(Zinsswaps!Y227:Y322)+'iBoxx Extrapolation'!$J322,2)</f>
        <v>3</v>
      </c>
      <c r="Z322" s="13">
        <f>ROUND(AVERAGE(Zinsswaps!Z227:Z322)+'iBoxx Extrapolation'!$J322,2)</f>
        <v>2.99</v>
      </c>
      <c r="AA322" s="13">
        <f>ROUND(AVERAGE(Zinsswaps!AA227:AA322)+'iBoxx Extrapolation'!$J322,2)</f>
        <v>2.97</v>
      </c>
      <c r="AB322" s="13">
        <f>ROUND(AVERAGE(Zinsswaps!AB227:AB322)+'iBoxx Extrapolation'!$J322,2)</f>
        <v>2.96</v>
      </c>
      <c r="AC322" s="13">
        <f>ROUND(AVERAGE(Zinsswaps!AC227:AC322)+'iBoxx Extrapolation'!$J322,2)</f>
        <v>2.94</v>
      </c>
      <c r="AD322" s="13">
        <f>ROUND(AVERAGE(Zinsswaps!AD227:AD322)+'iBoxx Extrapolation'!$J322,2)</f>
        <v>2.93</v>
      </c>
      <c r="AE322" s="13">
        <f>ROUND(AVERAGE(Zinsswaps!AE227:AE322)+'iBoxx Extrapolation'!$J322,2)</f>
        <v>2.91</v>
      </c>
      <c r="AF322" s="13">
        <f>ROUND(AVERAGE(Zinsswaps!AF227:AF322)+'iBoxx Extrapolation'!$J322,2)</f>
        <v>2.89</v>
      </c>
      <c r="AG322" s="13">
        <f>ROUND(AVERAGE(Zinsswaps!AG227:AG322)+'iBoxx Extrapolation'!$J322,2)</f>
        <v>2.87</v>
      </c>
      <c r="AH322" s="13">
        <f>ROUND(AVERAGE(Zinsswaps!AH227:AH322)+'iBoxx Extrapolation'!$J322,2)</f>
        <v>2.86</v>
      </c>
      <c r="AI322" s="13">
        <f>ROUND(AVERAGE(Zinsswaps!AI227:AI322)+'iBoxx Extrapolation'!$J322,2)</f>
        <v>2.84</v>
      </c>
      <c r="AJ322" s="13">
        <f>ROUND(AVERAGE(Zinsswaps!AJ227:AJ322)+'iBoxx Extrapolation'!$J322,2)</f>
        <v>2.83</v>
      </c>
      <c r="AK322" s="13">
        <f>ROUND(AVERAGE(Zinsswaps!AK227:AK322)+'iBoxx Extrapolation'!$J322,2)</f>
        <v>2.81</v>
      </c>
      <c r="AL322" s="13">
        <f>ROUND(AVERAGE(Zinsswaps!AL227:AL322)+'iBoxx Extrapolation'!$J322,2)</f>
        <v>2.8</v>
      </c>
      <c r="AM322" s="13">
        <f>ROUND(AVERAGE(Zinsswaps!AM227:AM322)+'iBoxx Extrapolation'!$J322,2)</f>
        <v>2.79</v>
      </c>
      <c r="AN322" s="13">
        <f>ROUND(AVERAGE(Zinsswaps!AN227:AN322)+'iBoxx Extrapolation'!$J322,2)</f>
        <v>2.77</v>
      </c>
      <c r="AO322" s="13">
        <f>ROUND(AVERAGE(Zinsswaps!AO227:AO322)+'iBoxx Extrapolation'!$J322,2)</f>
        <v>2.76</v>
      </c>
      <c r="AP322" s="13">
        <f>ROUND(AVERAGE(Zinsswaps!AP227:AP322)+'iBoxx Extrapolation'!$J322,2)</f>
        <v>2.74</v>
      </c>
      <c r="AQ322" s="13">
        <f>ROUND(AVERAGE(Zinsswaps!AQ227:AQ322)+'iBoxx Extrapolation'!$J322,2)</f>
        <v>2.73</v>
      </c>
      <c r="AR322" s="13">
        <f>ROUND(AVERAGE(Zinsswaps!AR227:AR322)+'iBoxx Extrapolation'!$J322,2)</f>
        <v>2.71</v>
      </c>
      <c r="AS322" s="13">
        <f>ROUND(AVERAGE(Zinsswaps!AS227:AS322)+'iBoxx Extrapolation'!$J322,2)</f>
        <v>2.69</v>
      </c>
      <c r="AT322" s="13">
        <f>ROUND(AVERAGE(Zinsswaps!AT227:AT322)+'iBoxx Extrapolation'!$J322,2)</f>
        <v>2.68</v>
      </c>
      <c r="AU322" s="13">
        <f>ROUND(AVERAGE(Zinsswaps!AU227:AU322)+'iBoxx Extrapolation'!$J322,2)</f>
        <v>2.66</v>
      </c>
      <c r="AV322" s="13">
        <f>ROUND(AVERAGE(Zinsswaps!AV227:AV322)+'iBoxx Extrapolation'!$J322,2)</f>
        <v>2.65</v>
      </c>
      <c r="AW322" s="13">
        <f>ROUND(AVERAGE(Zinsswaps!AW227:AW322)+'iBoxx Extrapolation'!$J322,2)</f>
        <v>2.63</v>
      </c>
      <c r="AX322" s="13">
        <f>ROUND(AVERAGE(Zinsswaps!AX227:AX322)+'iBoxx Extrapolation'!$J322,2)</f>
        <v>2.62</v>
      </c>
      <c r="AY322" s="13">
        <f>ROUND(AVERAGE(Zinsswaps!AY227:AY322)+'iBoxx Extrapolation'!$J322,2)</f>
        <v>2.61</v>
      </c>
    </row>
    <row r="323" spans="1:51" s="16" customFormat="1" x14ac:dyDescent="0.2">
      <c r="A323" s="12">
        <v>47057</v>
      </c>
      <c r="B323" s="13">
        <f>ROUND(AVERAGE(Zinsswaps!B228:B323)+'iBoxx Extrapolation'!$J323,2)</f>
        <v>2.66</v>
      </c>
      <c r="C323" s="13">
        <f>ROUND(AVERAGE(Zinsswaps!C228:C323)+'iBoxx Extrapolation'!$J323,2)</f>
        <v>2.63</v>
      </c>
      <c r="D323" s="13">
        <f>ROUND(AVERAGE(Zinsswaps!D228:D323)+'iBoxx Extrapolation'!$J323,2)</f>
        <v>2.64</v>
      </c>
      <c r="E323" s="13">
        <f>ROUND(AVERAGE(Zinsswaps!E228:E323)+'iBoxx Extrapolation'!$J323,2)</f>
        <v>2.66</v>
      </c>
      <c r="F323" s="13">
        <f>ROUND(AVERAGE(Zinsswaps!F228:F323)+'iBoxx Extrapolation'!$J323,2)</f>
        <v>2.7</v>
      </c>
      <c r="G323" s="13">
        <f>ROUND(AVERAGE(Zinsswaps!G228:G323)+'iBoxx Extrapolation'!$J323,2)</f>
        <v>2.74</v>
      </c>
      <c r="H323" s="13">
        <f>ROUND(AVERAGE(Zinsswaps!H228:H323)+'iBoxx Extrapolation'!$J323,2)</f>
        <v>2.78</v>
      </c>
      <c r="I323" s="13">
        <f>ROUND(AVERAGE(Zinsswaps!I228:I323)+'iBoxx Extrapolation'!$J323,2)</f>
        <v>2.83</v>
      </c>
      <c r="J323" s="13">
        <f>ROUND(AVERAGE(Zinsswaps!J228:J323)+'iBoxx Extrapolation'!$J323,2)</f>
        <v>2.88</v>
      </c>
      <c r="K323" s="13">
        <f>ROUND(AVERAGE(Zinsswaps!K228:K323)+'iBoxx Extrapolation'!$J323,2)</f>
        <v>2.92</v>
      </c>
      <c r="L323" s="13">
        <f>ROUND(AVERAGE(Zinsswaps!L228:L323)+'iBoxx Extrapolation'!$J323,2)</f>
        <v>2.97</v>
      </c>
      <c r="M323" s="13">
        <f>ROUND(AVERAGE(Zinsswaps!M228:M323)+'iBoxx Extrapolation'!$J323,2)</f>
        <v>3</v>
      </c>
      <c r="N323" s="13">
        <f>ROUND(AVERAGE(Zinsswaps!N228:N323)+'iBoxx Extrapolation'!$J323,2)</f>
        <v>3.04</v>
      </c>
      <c r="O323" s="13">
        <f>ROUND(AVERAGE(Zinsswaps!O228:O323)+'iBoxx Extrapolation'!$J323,2)</f>
        <v>3.06</v>
      </c>
      <c r="P323" s="13">
        <f>ROUND(AVERAGE(Zinsswaps!P228:P323)+'iBoxx Extrapolation'!$J323,2)</f>
        <v>3.08</v>
      </c>
      <c r="Q323" s="13">
        <f>ROUND(AVERAGE(Zinsswaps!Q228:Q323)+'iBoxx Extrapolation'!$J323,2)</f>
        <v>3.09</v>
      </c>
      <c r="R323" s="13">
        <f>ROUND(AVERAGE(Zinsswaps!R228:R323)+'iBoxx Extrapolation'!$J323,2)</f>
        <v>3.09</v>
      </c>
      <c r="S323" s="13">
        <f>ROUND(AVERAGE(Zinsswaps!S228:S323)+'iBoxx Extrapolation'!$J323,2)</f>
        <v>3.09</v>
      </c>
      <c r="T323" s="13">
        <f>ROUND(AVERAGE(Zinsswaps!T228:T323)+'iBoxx Extrapolation'!$J323,2)</f>
        <v>3.09</v>
      </c>
      <c r="U323" s="13">
        <f>ROUND(AVERAGE(Zinsswaps!U228:U323)+'iBoxx Extrapolation'!$J323,2)</f>
        <v>3.09</v>
      </c>
      <c r="V323" s="13">
        <f>ROUND(AVERAGE(Zinsswaps!V228:V323)+'iBoxx Extrapolation'!$J323,2)</f>
        <v>3.08</v>
      </c>
      <c r="W323" s="13">
        <f>ROUND(AVERAGE(Zinsswaps!W228:W323)+'iBoxx Extrapolation'!$J323,2)</f>
        <v>3.06</v>
      </c>
      <c r="X323" s="13">
        <f>ROUND(AVERAGE(Zinsswaps!X228:X323)+'iBoxx Extrapolation'!$J323,2)</f>
        <v>3.05</v>
      </c>
      <c r="Y323" s="13">
        <f>ROUND(AVERAGE(Zinsswaps!Y228:Y323)+'iBoxx Extrapolation'!$J323,2)</f>
        <v>3.04</v>
      </c>
      <c r="Z323" s="13">
        <f>ROUND(AVERAGE(Zinsswaps!Z228:Z323)+'iBoxx Extrapolation'!$J323,2)</f>
        <v>3.03</v>
      </c>
      <c r="AA323" s="13">
        <f>ROUND(AVERAGE(Zinsswaps!AA228:AA323)+'iBoxx Extrapolation'!$J323,2)</f>
        <v>3.01</v>
      </c>
      <c r="AB323" s="13">
        <f>ROUND(AVERAGE(Zinsswaps!AB228:AB323)+'iBoxx Extrapolation'!$J323,2)</f>
        <v>2.99</v>
      </c>
      <c r="AC323" s="13">
        <f>ROUND(AVERAGE(Zinsswaps!AC228:AC323)+'iBoxx Extrapolation'!$J323,2)</f>
        <v>2.98</v>
      </c>
      <c r="AD323" s="13">
        <f>ROUND(AVERAGE(Zinsswaps!AD228:AD323)+'iBoxx Extrapolation'!$J323,2)</f>
        <v>2.96</v>
      </c>
      <c r="AE323" s="13">
        <f>ROUND(AVERAGE(Zinsswaps!AE228:AE323)+'iBoxx Extrapolation'!$J323,2)</f>
        <v>2.95</v>
      </c>
      <c r="AF323" s="13">
        <f>ROUND(AVERAGE(Zinsswaps!AF228:AF323)+'iBoxx Extrapolation'!$J323,2)</f>
        <v>2.93</v>
      </c>
      <c r="AG323" s="13">
        <f>ROUND(AVERAGE(Zinsswaps!AG228:AG323)+'iBoxx Extrapolation'!$J323,2)</f>
        <v>2.91</v>
      </c>
      <c r="AH323" s="13">
        <f>ROUND(AVERAGE(Zinsswaps!AH228:AH323)+'iBoxx Extrapolation'!$J323,2)</f>
        <v>2.89</v>
      </c>
      <c r="AI323" s="13">
        <f>ROUND(AVERAGE(Zinsswaps!AI228:AI323)+'iBoxx Extrapolation'!$J323,2)</f>
        <v>2.88</v>
      </c>
      <c r="AJ323" s="13">
        <f>ROUND(AVERAGE(Zinsswaps!AJ228:AJ323)+'iBoxx Extrapolation'!$J323,2)</f>
        <v>2.86</v>
      </c>
      <c r="AK323" s="13">
        <f>ROUND(AVERAGE(Zinsswaps!AK228:AK323)+'iBoxx Extrapolation'!$J323,2)</f>
        <v>2.85</v>
      </c>
      <c r="AL323" s="13">
        <f>ROUND(AVERAGE(Zinsswaps!AL228:AL323)+'iBoxx Extrapolation'!$J323,2)</f>
        <v>2.83</v>
      </c>
      <c r="AM323" s="13">
        <f>ROUND(AVERAGE(Zinsswaps!AM228:AM323)+'iBoxx Extrapolation'!$J323,2)</f>
        <v>2.82</v>
      </c>
      <c r="AN323" s="13">
        <f>ROUND(AVERAGE(Zinsswaps!AN228:AN323)+'iBoxx Extrapolation'!$J323,2)</f>
        <v>2.81</v>
      </c>
      <c r="AO323" s="13">
        <f>ROUND(AVERAGE(Zinsswaps!AO228:AO323)+'iBoxx Extrapolation'!$J323,2)</f>
        <v>2.8</v>
      </c>
      <c r="AP323" s="13">
        <f>ROUND(AVERAGE(Zinsswaps!AP228:AP323)+'iBoxx Extrapolation'!$J323,2)</f>
        <v>2.78</v>
      </c>
      <c r="AQ323" s="13">
        <f>ROUND(AVERAGE(Zinsswaps!AQ228:AQ323)+'iBoxx Extrapolation'!$J323,2)</f>
        <v>2.76</v>
      </c>
      <c r="AR323" s="13">
        <f>ROUND(AVERAGE(Zinsswaps!AR228:AR323)+'iBoxx Extrapolation'!$J323,2)</f>
        <v>2.74</v>
      </c>
      <c r="AS323" s="13">
        <f>ROUND(AVERAGE(Zinsswaps!AS228:AS323)+'iBoxx Extrapolation'!$J323,2)</f>
        <v>2.73</v>
      </c>
      <c r="AT323" s="13">
        <f>ROUND(AVERAGE(Zinsswaps!AT228:AT323)+'iBoxx Extrapolation'!$J323,2)</f>
        <v>2.71</v>
      </c>
      <c r="AU323" s="13">
        <f>ROUND(AVERAGE(Zinsswaps!AU228:AU323)+'iBoxx Extrapolation'!$J323,2)</f>
        <v>2.69</v>
      </c>
      <c r="AV323" s="13">
        <f>ROUND(AVERAGE(Zinsswaps!AV228:AV323)+'iBoxx Extrapolation'!$J323,2)</f>
        <v>2.68</v>
      </c>
      <c r="AW323" s="13">
        <f>ROUND(AVERAGE(Zinsswaps!AW228:AW323)+'iBoxx Extrapolation'!$J323,2)</f>
        <v>2.67</v>
      </c>
      <c r="AX323" s="13">
        <f>ROUND(AVERAGE(Zinsswaps!AX228:AX323)+'iBoxx Extrapolation'!$J323,2)</f>
        <v>2.65</v>
      </c>
      <c r="AY323" s="13">
        <f>ROUND(AVERAGE(Zinsswaps!AY228:AY323)+'iBoxx Extrapolation'!$J323,2)</f>
        <v>2.64</v>
      </c>
    </row>
    <row r="324" spans="1:51" s="16" customFormat="1" x14ac:dyDescent="0.2">
      <c r="A324" s="12">
        <v>47087</v>
      </c>
      <c r="B324" s="13">
        <f>ROUND(AVERAGE(Zinsswaps!B229:B324)+'iBoxx Extrapolation'!$J324,2)</f>
        <v>2.69</v>
      </c>
      <c r="C324" s="13">
        <f>ROUND(AVERAGE(Zinsswaps!C229:C324)+'iBoxx Extrapolation'!$J324,2)</f>
        <v>2.67</v>
      </c>
      <c r="D324" s="13">
        <f>ROUND(AVERAGE(Zinsswaps!D229:D324)+'iBoxx Extrapolation'!$J324,2)</f>
        <v>2.67</v>
      </c>
      <c r="E324" s="13">
        <f>ROUND(AVERAGE(Zinsswaps!E229:E324)+'iBoxx Extrapolation'!$J324,2)</f>
        <v>2.69</v>
      </c>
      <c r="F324" s="13">
        <f>ROUND(AVERAGE(Zinsswaps!F229:F324)+'iBoxx Extrapolation'!$J324,2)</f>
        <v>2.73</v>
      </c>
      <c r="G324" s="13">
        <f>ROUND(AVERAGE(Zinsswaps!G229:G324)+'iBoxx Extrapolation'!$J324,2)</f>
        <v>2.77</v>
      </c>
      <c r="H324" s="13">
        <f>ROUND(AVERAGE(Zinsswaps!H229:H324)+'iBoxx Extrapolation'!$J324,2)</f>
        <v>2.82</v>
      </c>
      <c r="I324" s="13">
        <f>ROUND(AVERAGE(Zinsswaps!I229:I324)+'iBoxx Extrapolation'!$J324,2)</f>
        <v>2.87</v>
      </c>
      <c r="J324" s="13">
        <f>ROUND(AVERAGE(Zinsswaps!J229:J324)+'iBoxx Extrapolation'!$J324,2)</f>
        <v>2.91</v>
      </c>
      <c r="K324" s="13">
        <f>ROUND(AVERAGE(Zinsswaps!K229:K324)+'iBoxx Extrapolation'!$J324,2)</f>
        <v>2.96</v>
      </c>
      <c r="L324" s="13">
        <f>ROUND(AVERAGE(Zinsswaps!L229:L324)+'iBoxx Extrapolation'!$J324,2)</f>
        <v>3</v>
      </c>
      <c r="M324" s="13">
        <f>ROUND(AVERAGE(Zinsswaps!M229:M324)+'iBoxx Extrapolation'!$J324,2)</f>
        <v>3.04</v>
      </c>
      <c r="N324" s="13">
        <f>ROUND(AVERAGE(Zinsswaps!N229:N324)+'iBoxx Extrapolation'!$J324,2)</f>
        <v>3.07</v>
      </c>
      <c r="O324" s="13">
        <f>ROUND(AVERAGE(Zinsswaps!O229:O324)+'iBoxx Extrapolation'!$J324,2)</f>
        <v>3.1</v>
      </c>
      <c r="P324" s="13">
        <f>ROUND(AVERAGE(Zinsswaps!P229:P324)+'iBoxx Extrapolation'!$J324,2)</f>
        <v>3.12</v>
      </c>
      <c r="Q324" s="13">
        <f>ROUND(AVERAGE(Zinsswaps!Q229:Q324)+'iBoxx Extrapolation'!$J324,2)</f>
        <v>3.12</v>
      </c>
      <c r="R324" s="13">
        <f>ROUND(AVERAGE(Zinsswaps!R229:R324)+'iBoxx Extrapolation'!$J324,2)</f>
        <v>3.12</v>
      </c>
      <c r="S324" s="13">
        <f>ROUND(AVERAGE(Zinsswaps!S229:S324)+'iBoxx Extrapolation'!$J324,2)</f>
        <v>3.13</v>
      </c>
      <c r="T324" s="13">
        <f>ROUND(AVERAGE(Zinsswaps!T229:T324)+'iBoxx Extrapolation'!$J324,2)</f>
        <v>3.13</v>
      </c>
      <c r="U324" s="13">
        <f>ROUND(AVERAGE(Zinsswaps!U229:U324)+'iBoxx Extrapolation'!$J324,2)</f>
        <v>3.13</v>
      </c>
      <c r="V324" s="13">
        <f>ROUND(AVERAGE(Zinsswaps!V229:V324)+'iBoxx Extrapolation'!$J324,2)</f>
        <v>3.11</v>
      </c>
      <c r="W324" s="13">
        <f>ROUND(AVERAGE(Zinsswaps!W229:W324)+'iBoxx Extrapolation'!$J324,2)</f>
        <v>3.1</v>
      </c>
      <c r="X324" s="13">
        <f>ROUND(AVERAGE(Zinsswaps!X229:X324)+'iBoxx Extrapolation'!$J324,2)</f>
        <v>3.09</v>
      </c>
      <c r="Y324" s="13">
        <f>ROUND(AVERAGE(Zinsswaps!Y229:Y324)+'iBoxx Extrapolation'!$J324,2)</f>
        <v>3.07</v>
      </c>
      <c r="Z324" s="13">
        <f>ROUND(AVERAGE(Zinsswaps!Z229:Z324)+'iBoxx Extrapolation'!$J324,2)</f>
        <v>3.06</v>
      </c>
      <c r="AA324" s="13">
        <f>ROUND(AVERAGE(Zinsswaps!AA229:AA324)+'iBoxx Extrapolation'!$J324,2)</f>
        <v>3.05</v>
      </c>
      <c r="AB324" s="13">
        <f>ROUND(AVERAGE(Zinsswaps!AB229:AB324)+'iBoxx Extrapolation'!$J324,2)</f>
        <v>3.03</v>
      </c>
      <c r="AC324" s="13">
        <f>ROUND(AVERAGE(Zinsswaps!AC229:AC324)+'iBoxx Extrapolation'!$J324,2)</f>
        <v>3.01</v>
      </c>
      <c r="AD324" s="13">
        <f>ROUND(AVERAGE(Zinsswaps!AD229:AD324)+'iBoxx Extrapolation'!$J324,2)</f>
        <v>3</v>
      </c>
      <c r="AE324" s="13">
        <f>ROUND(AVERAGE(Zinsswaps!AE229:AE324)+'iBoxx Extrapolation'!$J324,2)</f>
        <v>2.98</v>
      </c>
      <c r="AF324" s="13">
        <f>ROUND(AVERAGE(Zinsswaps!AF229:AF324)+'iBoxx Extrapolation'!$J324,2)</f>
        <v>2.96</v>
      </c>
      <c r="AG324" s="13">
        <f>ROUND(AVERAGE(Zinsswaps!AG229:AG324)+'iBoxx Extrapolation'!$J324,2)</f>
        <v>2.94</v>
      </c>
      <c r="AH324" s="13">
        <f>ROUND(AVERAGE(Zinsswaps!AH229:AH324)+'iBoxx Extrapolation'!$J324,2)</f>
        <v>2.93</v>
      </c>
      <c r="AI324" s="13">
        <f>ROUND(AVERAGE(Zinsswaps!AI229:AI324)+'iBoxx Extrapolation'!$J324,2)</f>
        <v>2.91</v>
      </c>
      <c r="AJ324" s="13">
        <f>ROUND(AVERAGE(Zinsswaps!AJ229:AJ324)+'iBoxx Extrapolation'!$J324,2)</f>
        <v>2.9</v>
      </c>
      <c r="AK324" s="13">
        <f>ROUND(AVERAGE(Zinsswaps!AK229:AK324)+'iBoxx Extrapolation'!$J324,2)</f>
        <v>2.88</v>
      </c>
      <c r="AL324" s="13">
        <f>ROUND(AVERAGE(Zinsswaps!AL229:AL324)+'iBoxx Extrapolation'!$J324,2)</f>
        <v>2.87</v>
      </c>
      <c r="AM324" s="13">
        <f>ROUND(AVERAGE(Zinsswaps!AM229:AM324)+'iBoxx Extrapolation'!$J324,2)</f>
        <v>2.86</v>
      </c>
      <c r="AN324" s="13">
        <f>ROUND(AVERAGE(Zinsswaps!AN229:AN324)+'iBoxx Extrapolation'!$J324,2)</f>
        <v>2.84</v>
      </c>
      <c r="AO324" s="13">
        <f>ROUND(AVERAGE(Zinsswaps!AO229:AO324)+'iBoxx Extrapolation'!$J324,2)</f>
        <v>2.83</v>
      </c>
      <c r="AP324" s="13">
        <f>ROUND(AVERAGE(Zinsswaps!AP229:AP324)+'iBoxx Extrapolation'!$J324,2)</f>
        <v>2.81</v>
      </c>
      <c r="AQ324" s="13">
        <f>ROUND(AVERAGE(Zinsswaps!AQ229:AQ324)+'iBoxx Extrapolation'!$J324,2)</f>
        <v>2.79</v>
      </c>
      <c r="AR324" s="13">
        <f>ROUND(AVERAGE(Zinsswaps!AR229:AR324)+'iBoxx Extrapolation'!$J324,2)</f>
        <v>2.78</v>
      </c>
      <c r="AS324" s="13">
        <f>ROUND(AVERAGE(Zinsswaps!AS229:AS324)+'iBoxx Extrapolation'!$J324,2)</f>
        <v>2.76</v>
      </c>
      <c r="AT324" s="13">
        <f>ROUND(AVERAGE(Zinsswaps!AT229:AT324)+'iBoxx Extrapolation'!$J324,2)</f>
        <v>2.74</v>
      </c>
      <c r="AU324" s="13">
        <f>ROUND(AVERAGE(Zinsswaps!AU229:AU324)+'iBoxx Extrapolation'!$J324,2)</f>
        <v>2.73</v>
      </c>
      <c r="AV324" s="13">
        <f>ROUND(AVERAGE(Zinsswaps!AV229:AV324)+'iBoxx Extrapolation'!$J324,2)</f>
        <v>2.71</v>
      </c>
      <c r="AW324" s="13">
        <f>ROUND(AVERAGE(Zinsswaps!AW229:AW324)+'iBoxx Extrapolation'!$J324,2)</f>
        <v>2.7</v>
      </c>
      <c r="AX324" s="13">
        <f>ROUND(AVERAGE(Zinsswaps!AX229:AX324)+'iBoxx Extrapolation'!$J324,2)</f>
        <v>2.69</v>
      </c>
      <c r="AY324" s="13">
        <f>ROUND(AVERAGE(Zinsswaps!AY229:AY324)+'iBoxx Extrapolation'!$J324,2)</f>
        <v>2.67</v>
      </c>
    </row>
    <row r="325" spans="1:51" s="16" customFormat="1" x14ac:dyDescent="0.2">
      <c r="A325" s="12">
        <v>47118</v>
      </c>
      <c r="B325" s="13">
        <f>ROUND(AVERAGE(Zinsswaps!B230:B325)+'iBoxx Extrapolation'!$J325,2)</f>
        <v>2.72</v>
      </c>
      <c r="C325" s="13">
        <f>ROUND(AVERAGE(Zinsswaps!C230:C325)+'iBoxx Extrapolation'!$J325,2)</f>
        <v>2.7</v>
      </c>
      <c r="D325" s="13">
        <f>ROUND(AVERAGE(Zinsswaps!D230:D325)+'iBoxx Extrapolation'!$J325,2)</f>
        <v>2.7</v>
      </c>
      <c r="E325" s="13">
        <f>ROUND(AVERAGE(Zinsswaps!E230:E325)+'iBoxx Extrapolation'!$J325,2)</f>
        <v>2.73</v>
      </c>
      <c r="F325" s="13">
        <f>ROUND(AVERAGE(Zinsswaps!F230:F325)+'iBoxx Extrapolation'!$J325,2)</f>
        <v>2.76</v>
      </c>
      <c r="G325" s="13">
        <f>ROUND(AVERAGE(Zinsswaps!G230:G325)+'iBoxx Extrapolation'!$J325,2)</f>
        <v>2.81</v>
      </c>
      <c r="H325" s="13">
        <f>ROUND(AVERAGE(Zinsswaps!H230:H325)+'iBoxx Extrapolation'!$J325,2)</f>
        <v>2.85</v>
      </c>
      <c r="I325" s="13">
        <f>ROUND(AVERAGE(Zinsswaps!I230:I325)+'iBoxx Extrapolation'!$J325,2)</f>
        <v>2.9</v>
      </c>
      <c r="J325" s="13">
        <f>ROUND(AVERAGE(Zinsswaps!J230:J325)+'iBoxx Extrapolation'!$J325,2)</f>
        <v>2.95</v>
      </c>
      <c r="K325" s="13">
        <f>ROUND(AVERAGE(Zinsswaps!K230:K325)+'iBoxx Extrapolation'!$J325,2)</f>
        <v>2.99</v>
      </c>
      <c r="L325" s="13">
        <f>ROUND(AVERAGE(Zinsswaps!L230:L325)+'iBoxx Extrapolation'!$J325,2)</f>
        <v>3.04</v>
      </c>
      <c r="M325" s="13">
        <f>ROUND(AVERAGE(Zinsswaps!M230:M325)+'iBoxx Extrapolation'!$J325,2)</f>
        <v>3.07</v>
      </c>
      <c r="N325" s="13">
        <f>ROUND(AVERAGE(Zinsswaps!N230:N325)+'iBoxx Extrapolation'!$J325,2)</f>
        <v>3.11</v>
      </c>
      <c r="O325" s="13">
        <f>ROUND(AVERAGE(Zinsswaps!O230:O325)+'iBoxx Extrapolation'!$J325,2)</f>
        <v>3.13</v>
      </c>
      <c r="P325" s="13">
        <f>ROUND(AVERAGE(Zinsswaps!P230:P325)+'iBoxx Extrapolation'!$J325,2)</f>
        <v>3.16</v>
      </c>
      <c r="Q325" s="13">
        <f>ROUND(AVERAGE(Zinsswaps!Q230:Q325)+'iBoxx Extrapolation'!$J325,2)</f>
        <v>3.16</v>
      </c>
      <c r="R325" s="13">
        <f>ROUND(AVERAGE(Zinsswaps!R230:R325)+'iBoxx Extrapolation'!$J325,2)</f>
        <v>3.16</v>
      </c>
      <c r="S325" s="13">
        <f>ROUND(AVERAGE(Zinsswaps!S230:S325)+'iBoxx Extrapolation'!$J325,2)</f>
        <v>3.16</v>
      </c>
      <c r="T325" s="13">
        <f>ROUND(AVERAGE(Zinsswaps!T230:T325)+'iBoxx Extrapolation'!$J325,2)</f>
        <v>3.16</v>
      </c>
      <c r="U325" s="13">
        <f>ROUND(AVERAGE(Zinsswaps!U230:U325)+'iBoxx Extrapolation'!$J325,2)</f>
        <v>3.16</v>
      </c>
      <c r="V325" s="13">
        <f>ROUND(AVERAGE(Zinsswaps!V230:V325)+'iBoxx Extrapolation'!$J325,2)</f>
        <v>3.15</v>
      </c>
      <c r="W325" s="13">
        <f>ROUND(AVERAGE(Zinsswaps!W230:W325)+'iBoxx Extrapolation'!$J325,2)</f>
        <v>3.14</v>
      </c>
      <c r="X325" s="13">
        <f>ROUND(AVERAGE(Zinsswaps!X230:X325)+'iBoxx Extrapolation'!$J325,2)</f>
        <v>3.12</v>
      </c>
      <c r="Y325" s="13">
        <f>ROUND(AVERAGE(Zinsswaps!Y230:Y325)+'iBoxx Extrapolation'!$J325,2)</f>
        <v>3.11</v>
      </c>
      <c r="Z325" s="13">
        <f>ROUND(AVERAGE(Zinsswaps!Z230:Z325)+'iBoxx Extrapolation'!$J325,2)</f>
        <v>3.1</v>
      </c>
      <c r="AA325" s="13">
        <f>ROUND(AVERAGE(Zinsswaps!AA230:AA325)+'iBoxx Extrapolation'!$J325,2)</f>
        <v>3.08</v>
      </c>
      <c r="AB325" s="13">
        <f>ROUND(AVERAGE(Zinsswaps!AB230:AB325)+'iBoxx Extrapolation'!$J325,2)</f>
        <v>3.06</v>
      </c>
      <c r="AC325" s="13">
        <f>ROUND(AVERAGE(Zinsswaps!AC230:AC325)+'iBoxx Extrapolation'!$J325,2)</f>
        <v>3.05</v>
      </c>
      <c r="AD325" s="13">
        <f>ROUND(AVERAGE(Zinsswaps!AD230:AD325)+'iBoxx Extrapolation'!$J325,2)</f>
        <v>3.03</v>
      </c>
      <c r="AE325" s="13">
        <f>ROUND(AVERAGE(Zinsswaps!AE230:AE325)+'iBoxx Extrapolation'!$J325,2)</f>
        <v>3.02</v>
      </c>
      <c r="AF325" s="13">
        <f>ROUND(AVERAGE(Zinsswaps!AF230:AF325)+'iBoxx Extrapolation'!$J325,2)</f>
        <v>3</v>
      </c>
      <c r="AG325" s="13">
        <f>ROUND(AVERAGE(Zinsswaps!AG230:AG325)+'iBoxx Extrapolation'!$J325,2)</f>
        <v>2.98</v>
      </c>
      <c r="AH325" s="13">
        <f>ROUND(AVERAGE(Zinsswaps!AH230:AH325)+'iBoxx Extrapolation'!$J325,2)</f>
        <v>2.96</v>
      </c>
      <c r="AI325" s="13">
        <f>ROUND(AVERAGE(Zinsswaps!AI230:AI325)+'iBoxx Extrapolation'!$J325,2)</f>
        <v>2.95</v>
      </c>
      <c r="AJ325" s="13">
        <f>ROUND(AVERAGE(Zinsswaps!AJ230:AJ325)+'iBoxx Extrapolation'!$J325,2)</f>
        <v>2.93</v>
      </c>
      <c r="AK325" s="13">
        <f>ROUND(AVERAGE(Zinsswaps!AK230:AK325)+'iBoxx Extrapolation'!$J325,2)</f>
        <v>2.92</v>
      </c>
      <c r="AL325" s="13">
        <f>ROUND(AVERAGE(Zinsswaps!AL230:AL325)+'iBoxx Extrapolation'!$J325,2)</f>
        <v>2.9</v>
      </c>
      <c r="AM325" s="13">
        <f>ROUND(AVERAGE(Zinsswaps!AM230:AM325)+'iBoxx Extrapolation'!$J325,2)</f>
        <v>2.89</v>
      </c>
      <c r="AN325" s="13">
        <f>ROUND(AVERAGE(Zinsswaps!AN230:AN325)+'iBoxx Extrapolation'!$J325,2)</f>
        <v>2.88</v>
      </c>
      <c r="AO325" s="13">
        <f>ROUND(AVERAGE(Zinsswaps!AO230:AO325)+'iBoxx Extrapolation'!$J325,2)</f>
        <v>2.87</v>
      </c>
      <c r="AP325" s="13">
        <f>ROUND(AVERAGE(Zinsswaps!AP230:AP325)+'iBoxx Extrapolation'!$J325,2)</f>
        <v>2.85</v>
      </c>
      <c r="AQ325" s="13">
        <f>ROUND(AVERAGE(Zinsswaps!AQ230:AQ325)+'iBoxx Extrapolation'!$J325,2)</f>
        <v>2.83</v>
      </c>
      <c r="AR325" s="13">
        <f>ROUND(AVERAGE(Zinsswaps!AR230:AR325)+'iBoxx Extrapolation'!$J325,2)</f>
        <v>2.81</v>
      </c>
      <c r="AS325" s="13">
        <f>ROUND(AVERAGE(Zinsswaps!AS230:AS325)+'iBoxx Extrapolation'!$J325,2)</f>
        <v>2.79</v>
      </c>
      <c r="AT325" s="13">
        <f>ROUND(AVERAGE(Zinsswaps!AT230:AT325)+'iBoxx Extrapolation'!$J325,2)</f>
        <v>2.78</v>
      </c>
      <c r="AU325" s="13">
        <f>ROUND(AVERAGE(Zinsswaps!AU230:AU325)+'iBoxx Extrapolation'!$J325,2)</f>
        <v>2.76</v>
      </c>
      <c r="AV325" s="13">
        <f>ROUND(AVERAGE(Zinsswaps!AV230:AV325)+'iBoxx Extrapolation'!$J325,2)</f>
        <v>2.75</v>
      </c>
      <c r="AW325" s="13">
        <f>ROUND(AVERAGE(Zinsswaps!AW230:AW325)+'iBoxx Extrapolation'!$J325,2)</f>
        <v>2.73</v>
      </c>
      <c r="AX325" s="13">
        <f>ROUND(AVERAGE(Zinsswaps!AX230:AX325)+'iBoxx Extrapolation'!$J325,2)</f>
        <v>2.72</v>
      </c>
      <c r="AY325" s="13">
        <f>ROUND(AVERAGE(Zinsswaps!AY230:AY325)+'iBoxx Extrapolation'!$J325,2)</f>
        <v>2.71</v>
      </c>
    </row>
    <row r="326" spans="1:51" s="16" customFormat="1" x14ac:dyDescent="0.2">
      <c r="A326" s="12">
        <v>47149</v>
      </c>
      <c r="B326" s="13">
        <f>ROUND(AVERAGE(Zinsswaps!B231:B326)+'iBoxx Extrapolation'!$J326,2)</f>
        <v>2.76</v>
      </c>
      <c r="C326" s="13">
        <f>ROUND(AVERAGE(Zinsswaps!C231:C326)+'iBoxx Extrapolation'!$J326,2)</f>
        <v>2.73</v>
      </c>
      <c r="D326" s="13">
        <f>ROUND(AVERAGE(Zinsswaps!D231:D326)+'iBoxx Extrapolation'!$J326,2)</f>
        <v>2.73</v>
      </c>
      <c r="E326" s="13">
        <f>ROUND(AVERAGE(Zinsswaps!E231:E326)+'iBoxx Extrapolation'!$J326,2)</f>
        <v>2.76</v>
      </c>
      <c r="F326" s="13">
        <f>ROUND(AVERAGE(Zinsswaps!F231:F326)+'iBoxx Extrapolation'!$J326,2)</f>
        <v>2.8</v>
      </c>
      <c r="G326" s="13">
        <f>ROUND(AVERAGE(Zinsswaps!G231:G326)+'iBoxx Extrapolation'!$J326,2)</f>
        <v>2.84</v>
      </c>
      <c r="H326" s="13">
        <f>ROUND(AVERAGE(Zinsswaps!H231:H326)+'iBoxx Extrapolation'!$J326,2)</f>
        <v>2.89</v>
      </c>
      <c r="I326" s="13">
        <f>ROUND(AVERAGE(Zinsswaps!I231:I326)+'iBoxx Extrapolation'!$J326,2)</f>
        <v>2.93</v>
      </c>
      <c r="J326" s="13">
        <f>ROUND(AVERAGE(Zinsswaps!J231:J326)+'iBoxx Extrapolation'!$J326,2)</f>
        <v>2.98</v>
      </c>
      <c r="K326" s="13">
        <f>ROUND(AVERAGE(Zinsswaps!K231:K326)+'iBoxx Extrapolation'!$J326,2)</f>
        <v>3.03</v>
      </c>
      <c r="L326" s="13">
        <f>ROUND(AVERAGE(Zinsswaps!L231:L326)+'iBoxx Extrapolation'!$J326,2)</f>
        <v>3.07</v>
      </c>
      <c r="M326" s="13">
        <f>ROUND(AVERAGE(Zinsswaps!M231:M326)+'iBoxx Extrapolation'!$J326,2)</f>
        <v>3.11</v>
      </c>
      <c r="N326" s="13">
        <f>ROUND(AVERAGE(Zinsswaps!N231:N326)+'iBoxx Extrapolation'!$J326,2)</f>
        <v>3.14</v>
      </c>
      <c r="O326" s="13">
        <f>ROUND(AVERAGE(Zinsswaps!O231:O326)+'iBoxx Extrapolation'!$J326,2)</f>
        <v>3.17</v>
      </c>
      <c r="P326" s="13">
        <f>ROUND(AVERAGE(Zinsswaps!P231:P326)+'iBoxx Extrapolation'!$J326,2)</f>
        <v>3.19</v>
      </c>
      <c r="Q326" s="13">
        <f>ROUND(AVERAGE(Zinsswaps!Q231:Q326)+'iBoxx Extrapolation'!$J326,2)</f>
        <v>3.19</v>
      </c>
      <c r="R326" s="13">
        <f>ROUND(AVERAGE(Zinsswaps!R231:R326)+'iBoxx Extrapolation'!$J326,2)</f>
        <v>3.19</v>
      </c>
      <c r="S326" s="13">
        <f>ROUND(AVERAGE(Zinsswaps!S231:S326)+'iBoxx Extrapolation'!$J326,2)</f>
        <v>3.2</v>
      </c>
      <c r="T326" s="13">
        <f>ROUND(AVERAGE(Zinsswaps!T231:T326)+'iBoxx Extrapolation'!$J326,2)</f>
        <v>3.2</v>
      </c>
      <c r="U326" s="13">
        <f>ROUND(AVERAGE(Zinsswaps!U231:U326)+'iBoxx Extrapolation'!$J326,2)</f>
        <v>3.2</v>
      </c>
      <c r="V326" s="13">
        <f>ROUND(AVERAGE(Zinsswaps!V231:V326)+'iBoxx Extrapolation'!$J326,2)</f>
        <v>3.18</v>
      </c>
      <c r="W326" s="13">
        <f>ROUND(AVERAGE(Zinsswaps!W231:W326)+'iBoxx Extrapolation'!$J326,2)</f>
        <v>3.17</v>
      </c>
      <c r="X326" s="13">
        <f>ROUND(AVERAGE(Zinsswaps!X231:X326)+'iBoxx Extrapolation'!$J326,2)</f>
        <v>3.16</v>
      </c>
      <c r="Y326" s="13">
        <f>ROUND(AVERAGE(Zinsswaps!Y231:Y326)+'iBoxx Extrapolation'!$J326,2)</f>
        <v>3.14</v>
      </c>
      <c r="Z326" s="13">
        <f>ROUND(AVERAGE(Zinsswaps!Z231:Z326)+'iBoxx Extrapolation'!$J326,2)</f>
        <v>3.13</v>
      </c>
      <c r="AA326" s="13">
        <f>ROUND(AVERAGE(Zinsswaps!AA231:AA326)+'iBoxx Extrapolation'!$J326,2)</f>
        <v>3.11</v>
      </c>
      <c r="AB326" s="13">
        <f>ROUND(AVERAGE(Zinsswaps!AB231:AB326)+'iBoxx Extrapolation'!$J326,2)</f>
        <v>3.1</v>
      </c>
      <c r="AC326" s="13">
        <f>ROUND(AVERAGE(Zinsswaps!AC231:AC326)+'iBoxx Extrapolation'!$J326,2)</f>
        <v>3.08</v>
      </c>
      <c r="AD326" s="13">
        <f>ROUND(AVERAGE(Zinsswaps!AD231:AD326)+'iBoxx Extrapolation'!$J326,2)</f>
        <v>3.07</v>
      </c>
      <c r="AE326" s="13">
        <f>ROUND(AVERAGE(Zinsswaps!AE231:AE326)+'iBoxx Extrapolation'!$J326,2)</f>
        <v>3.05</v>
      </c>
      <c r="AF326" s="13">
        <f>ROUND(AVERAGE(Zinsswaps!AF231:AF326)+'iBoxx Extrapolation'!$J326,2)</f>
        <v>3.03</v>
      </c>
      <c r="AG326" s="13">
        <f>ROUND(AVERAGE(Zinsswaps!AG231:AG326)+'iBoxx Extrapolation'!$J326,2)</f>
        <v>3.01</v>
      </c>
      <c r="AH326" s="13">
        <f>ROUND(AVERAGE(Zinsswaps!AH231:AH326)+'iBoxx Extrapolation'!$J326,2)</f>
        <v>3</v>
      </c>
      <c r="AI326" s="13">
        <f>ROUND(AVERAGE(Zinsswaps!AI231:AI326)+'iBoxx Extrapolation'!$J326,2)</f>
        <v>2.98</v>
      </c>
      <c r="AJ326" s="13">
        <f>ROUND(AVERAGE(Zinsswaps!AJ231:AJ326)+'iBoxx Extrapolation'!$J326,2)</f>
        <v>2.96</v>
      </c>
      <c r="AK326" s="13">
        <f>ROUND(AVERAGE(Zinsswaps!AK231:AK326)+'iBoxx Extrapolation'!$J326,2)</f>
        <v>2.95</v>
      </c>
      <c r="AL326" s="13">
        <f>ROUND(AVERAGE(Zinsswaps!AL231:AL326)+'iBoxx Extrapolation'!$J326,2)</f>
        <v>2.94</v>
      </c>
      <c r="AM326" s="13">
        <f>ROUND(AVERAGE(Zinsswaps!AM231:AM326)+'iBoxx Extrapolation'!$J326,2)</f>
        <v>2.92</v>
      </c>
      <c r="AN326" s="13">
        <f>ROUND(AVERAGE(Zinsswaps!AN231:AN326)+'iBoxx Extrapolation'!$J326,2)</f>
        <v>2.91</v>
      </c>
      <c r="AO326" s="13">
        <f>ROUND(AVERAGE(Zinsswaps!AO231:AO326)+'iBoxx Extrapolation'!$J326,2)</f>
        <v>2.9</v>
      </c>
      <c r="AP326" s="13">
        <f>ROUND(AVERAGE(Zinsswaps!AP231:AP326)+'iBoxx Extrapolation'!$J326,2)</f>
        <v>2.88</v>
      </c>
      <c r="AQ326" s="13">
        <f>ROUND(AVERAGE(Zinsswaps!AQ231:AQ326)+'iBoxx Extrapolation'!$J326,2)</f>
        <v>2.86</v>
      </c>
      <c r="AR326" s="13">
        <f>ROUND(AVERAGE(Zinsswaps!AR231:AR326)+'iBoxx Extrapolation'!$J326,2)</f>
        <v>2.84</v>
      </c>
      <c r="AS326" s="13">
        <f>ROUND(AVERAGE(Zinsswaps!AS231:AS326)+'iBoxx Extrapolation'!$J326,2)</f>
        <v>2.83</v>
      </c>
      <c r="AT326" s="13">
        <f>ROUND(AVERAGE(Zinsswaps!AT231:AT326)+'iBoxx Extrapolation'!$J326,2)</f>
        <v>2.81</v>
      </c>
      <c r="AU326" s="13">
        <f>ROUND(AVERAGE(Zinsswaps!AU231:AU326)+'iBoxx Extrapolation'!$J326,2)</f>
        <v>2.79</v>
      </c>
      <c r="AV326" s="13">
        <f>ROUND(AVERAGE(Zinsswaps!AV231:AV326)+'iBoxx Extrapolation'!$J326,2)</f>
        <v>2.78</v>
      </c>
      <c r="AW326" s="13">
        <f>ROUND(AVERAGE(Zinsswaps!AW231:AW326)+'iBoxx Extrapolation'!$J326,2)</f>
        <v>2.77</v>
      </c>
      <c r="AX326" s="13">
        <f>ROUND(AVERAGE(Zinsswaps!AX231:AX326)+'iBoxx Extrapolation'!$J326,2)</f>
        <v>2.75</v>
      </c>
      <c r="AY326" s="13">
        <f>ROUND(AVERAGE(Zinsswaps!AY231:AY326)+'iBoxx Extrapolation'!$J326,2)</f>
        <v>2.74</v>
      </c>
    </row>
    <row r="327" spans="1:51" s="16" customFormat="1" x14ac:dyDescent="0.2">
      <c r="A327" s="12">
        <v>47177</v>
      </c>
      <c r="B327" s="13">
        <f>ROUND(AVERAGE(Zinsswaps!B232:B327)+'iBoxx Extrapolation'!$J327,2)</f>
        <v>2.79</v>
      </c>
      <c r="C327" s="13">
        <f>ROUND(AVERAGE(Zinsswaps!C232:C327)+'iBoxx Extrapolation'!$J327,2)</f>
        <v>2.76</v>
      </c>
      <c r="D327" s="13">
        <f>ROUND(AVERAGE(Zinsswaps!D232:D327)+'iBoxx Extrapolation'!$J327,2)</f>
        <v>2.76</v>
      </c>
      <c r="E327" s="13">
        <f>ROUND(AVERAGE(Zinsswaps!E232:E327)+'iBoxx Extrapolation'!$J327,2)</f>
        <v>2.79</v>
      </c>
      <c r="F327" s="13">
        <f>ROUND(AVERAGE(Zinsswaps!F232:F327)+'iBoxx Extrapolation'!$J327,2)</f>
        <v>2.83</v>
      </c>
      <c r="G327" s="13">
        <f>ROUND(AVERAGE(Zinsswaps!G232:G327)+'iBoxx Extrapolation'!$J327,2)</f>
        <v>2.87</v>
      </c>
      <c r="H327" s="13">
        <f>ROUND(AVERAGE(Zinsswaps!H232:H327)+'iBoxx Extrapolation'!$J327,2)</f>
        <v>2.92</v>
      </c>
      <c r="I327" s="13">
        <f>ROUND(AVERAGE(Zinsswaps!I232:I327)+'iBoxx Extrapolation'!$J327,2)</f>
        <v>2.96</v>
      </c>
      <c r="J327" s="13">
        <f>ROUND(AVERAGE(Zinsswaps!J232:J327)+'iBoxx Extrapolation'!$J327,2)</f>
        <v>3.01</v>
      </c>
      <c r="K327" s="13">
        <f>ROUND(AVERAGE(Zinsswaps!K232:K327)+'iBoxx Extrapolation'!$J327,2)</f>
        <v>3.06</v>
      </c>
      <c r="L327" s="13">
        <f>ROUND(AVERAGE(Zinsswaps!L232:L327)+'iBoxx Extrapolation'!$J327,2)</f>
        <v>3.1</v>
      </c>
      <c r="M327" s="13">
        <f>ROUND(AVERAGE(Zinsswaps!M232:M327)+'iBoxx Extrapolation'!$J327,2)</f>
        <v>3.14</v>
      </c>
      <c r="N327" s="13">
        <f>ROUND(AVERAGE(Zinsswaps!N232:N327)+'iBoxx Extrapolation'!$J327,2)</f>
        <v>3.17</v>
      </c>
      <c r="O327" s="13">
        <f>ROUND(AVERAGE(Zinsswaps!O232:O327)+'iBoxx Extrapolation'!$J327,2)</f>
        <v>3.2</v>
      </c>
      <c r="P327" s="13">
        <f>ROUND(AVERAGE(Zinsswaps!P232:P327)+'iBoxx Extrapolation'!$J327,2)</f>
        <v>3.22</v>
      </c>
      <c r="Q327" s="13">
        <f>ROUND(AVERAGE(Zinsswaps!Q232:Q327)+'iBoxx Extrapolation'!$J327,2)</f>
        <v>3.22</v>
      </c>
      <c r="R327" s="13">
        <f>ROUND(AVERAGE(Zinsswaps!R232:R327)+'iBoxx Extrapolation'!$J327,2)</f>
        <v>3.22</v>
      </c>
      <c r="S327" s="13">
        <f>ROUND(AVERAGE(Zinsswaps!S232:S327)+'iBoxx Extrapolation'!$J327,2)</f>
        <v>3.23</v>
      </c>
      <c r="T327" s="13">
        <f>ROUND(AVERAGE(Zinsswaps!T232:T327)+'iBoxx Extrapolation'!$J327,2)</f>
        <v>3.23</v>
      </c>
      <c r="U327" s="13">
        <f>ROUND(AVERAGE(Zinsswaps!U232:U327)+'iBoxx Extrapolation'!$J327,2)</f>
        <v>3.23</v>
      </c>
      <c r="V327" s="13">
        <f>ROUND(AVERAGE(Zinsswaps!V232:V327)+'iBoxx Extrapolation'!$J327,2)</f>
        <v>3.21</v>
      </c>
      <c r="W327" s="13">
        <f>ROUND(AVERAGE(Zinsswaps!W232:W327)+'iBoxx Extrapolation'!$J327,2)</f>
        <v>3.2</v>
      </c>
      <c r="X327" s="13">
        <f>ROUND(AVERAGE(Zinsswaps!X232:X327)+'iBoxx Extrapolation'!$J327,2)</f>
        <v>3.19</v>
      </c>
      <c r="Y327" s="13">
        <f>ROUND(AVERAGE(Zinsswaps!Y232:Y327)+'iBoxx Extrapolation'!$J327,2)</f>
        <v>3.18</v>
      </c>
      <c r="Z327" s="13">
        <f>ROUND(AVERAGE(Zinsswaps!Z232:Z327)+'iBoxx Extrapolation'!$J327,2)</f>
        <v>3.16</v>
      </c>
      <c r="AA327" s="13">
        <f>ROUND(AVERAGE(Zinsswaps!AA232:AA327)+'iBoxx Extrapolation'!$J327,2)</f>
        <v>3.15</v>
      </c>
      <c r="AB327" s="13">
        <f>ROUND(AVERAGE(Zinsswaps!AB232:AB327)+'iBoxx Extrapolation'!$J327,2)</f>
        <v>3.13</v>
      </c>
      <c r="AC327" s="13">
        <f>ROUND(AVERAGE(Zinsswaps!AC232:AC327)+'iBoxx Extrapolation'!$J327,2)</f>
        <v>3.11</v>
      </c>
      <c r="AD327" s="13">
        <f>ROUND(AVERAGE(Zinsswaps!AD232:AD327)+'iBoxx Extrapolation'!$J327,2)</f>
        <v>3.1</v>
      </c>
      <c r="AE327" s="13">
        <f>ROUND(AVERAGE(Zinsswaps!AE232:AE327)+'iBoxx Extrapolation'!$J327,2)</f>
        <v>3.08</v>
      </c>
      <c r="AF327" s="13">
        <f>ROUND(AVERAGE(Zinsswaps!AF232:AF327)+'iBoxx Extrapolation'!$J327,2)</f>
        <v>3.06</v>
      </c>
      <c r="AG327" s="13">
        <f>ROUND(AVERAGE(Zinsswaps!AG232:AG327)+'iBoxx Extrapolation'!$J327,2)</f>
        <v>3.04</v>
      </c>
      <c r="AH327" s="13">
        <f>ROUND(AVERAGE(Zinsswaps!AH232:AH327)+'iBoxx Extrapolation'!$J327,2)</f>
        <v>3.03</v>
      </c>
      <c r="AI327" s="13">
        <f>ROUND(AVERAGE(Zinsswaps!AI232:AI327)+'iBoxx Extrapolation'!$J327,2)</f>
        <v>3.01</v>
      </c>
      <c r="AJ327" s="13">
        <f>ROUND(AVERAGE(Zinsswaps!AJ232:AJ327)+'iBoxx Extrapolation'!$J327,2)</f>
        <v>2.99</v>
      </c>
      <c r="AK327" s="13">
        <f>ROUND(AVERAGE(Zinsswaps!AK232:AK327)+'iBoxx Extrapolation'!$J327,2)</f>
        <v>2.98</v>
      </c>
      <c r="AL327" s="13">
        <f>ROUND(AVERAGE(Zinsswaps!AL232:AL327)+'iBoxx Extrapolation'!$J327,2)</f>
        <v>2.97</v>
      </c>
      <c r="AM327" s="13">
        <f>ROUND(AVERAGE(Zinsswaps!AM232:AM327)+'iBoxx Extrapolation'!$J327,2)</f>
        <v>2.95</v>
      </c>
      <c r="AN327" s="13">
        <f>ROUND(AVERAGE(Zinsswaps!AN232:AN327)+'iBoxx Extrapolation'!$J327,2)</f>
        <v>2.94</v>
      </c>
      <c r="AO327" s="13">
        <f>ROUND(AVERAGE(Zinsswaps!AO232:AO327)+'iBoxx Extrapolation'!$J327,2)</f>
        <v>2.93</v>
      </c>
      <c r="AP327" s="13">
        <f>ROUND(AVERAGE(Zinsswaps!AP232:AP327)+'iBoxx Extrapolation'!$J327,2)</f>
        <v>2.91</v>
      </c>
      <c r="AQ327" s="13">
        <f>ROUND(AVERAGE(Zinsswaps!AQ232:AQ327)+'iBoxx Extrapolation'!$J327,2)</f>
        <v>2.89</v>
      </c>
      <c r="AR327" s="13">
        <f>ROUND(AVERAGE(Zinsswaps!AR232:AR327)+'iBoxx Extrapolation'!$J327,2)</f>
        <v>2.87</v>
      </c>
      <c r="AS327" s="13">
        <f>ROUND(AVERAGE(Zinsswaps!AS232:AS327)+'iBoxx Extrapolation'!$J327,2)</f>
        <v>2.86</v>
      </c>
      <c r="AT327" s="13">
        <f>ROUND(AVERAGE(Zinsswaps!AT232:AT327)+'iBoxx Extrapolation'!$J327,2)</f>
        <v>2.84</v>
      </c>
      <c r="AU327" s="13">
        <f>ROUND(AVERAGE(Zinsswaps!AU232:AU327)+'iBoxx Extrapolation'!$J327,2)</f>
        <v>2.82</v>
      </c>
      <c r="AV327" s="13">
        <f>ROUND(AVERAGE(Zinsswaps!AV232:AV327)+'iBoxx Extrapolation'!$J327,2)</f>
        <v>2.81</v>
      </c>
      <c r="AW327" s="13">
        <f>ROUND(AVERAGE(Zinsswaps!AW232:AW327)+'iBoxx Extrapolation'!$J327,2)</f>
        <v>2.79</v>
      </c>
      <c r="AX327" s="13">
        <f>ROUND(AVERAGE(Zinsswaps!AX232:AX327)+'iBoxx Extrapolation'!$J327,2)</f>
        <v>2.78</v>
      </c>
      <c r="AY327" s="13">
        <f>ROUND(AVERAGE(Zinsswaps!AY232:AY327)+'iBoxx Extrapolation'!$J327,2)</f>
        <v>2.77</v>
      </c>
    </row>
    <row r="328" spans="1:51" s="16" customFormat="1" x14ac:dyDescent="0.2">
      <c r="A328" s="12">
        <v>47208</v>
      </c>
      <c r="B328" s="13">
        <f>ROUND(AVERAGE(Zinsswaps!B233:B328)+'iBoxx Extrapolation'!$J328,2)</f>
        <v>2.82</v>
      </c>
      <c r="C328" s="13">
        <f>ROUND(AVERAGE(Zinsswaps!C233:C328)+'iBoxx Extrapolation'!$J328,2)</f>
        <v>2.79</v>
      </c>
      <c r="D328" s="13">
        <f>ROUND(AVERAGE(Zinsswaps!D233:D328)+'iBoxx Extrapolation'!$J328,2)</f>
        <v>2.79</v>
      </c>
      <c r="E328" s="13">
        <f>ROUND(AVERAGE(Zinsswaps!E233:E328)+'iBoxx Extrapolation'!$J328,2)</f>
        <v>2.82</v>
      </c>
      <c r="F328" s="13">
        <f>ROUND(AVERAGE(Zinsswaps!F233:F328)+'iBoxx Extrapolation'!$J328,2)</f>
        <v>2.86</v>
      </c>
      <c r="G328" s="13">
        <f>ROUND(AVERAGE(Zinsswaps!G233:G328)+'iBoxx Extrapolation'!$J328,2)</f>
        <v>2.9</v>
      </c>
      <c r="H328" s="13">
        <f>ROUND(AVERAGE(Zinsswaps!H233:H328)+'iBoxx Extrapolation'!$J328,2)</f>
        <v>2.95</v>
      </c>
      <c r="I328" s="13">
        <f>ROUND(AVERAGE(Zinsswaps!I233:I328)+'iBoxx Extrapolation'!$J328,2)</f>
        <v>3</v>
      </c>
      <c r="J328" s="13">
        <f>ROUND(AVERAGE(Zinsswaps!J233:J328)+'iBoxx Extrapolation'!$J328,2)</f>
        <v>3.04</v>
      </c>
      <c r="K328" s="13">
        <f>ROUND(AVERAGE(Zinsswaps!K233:K328)+'iBoxx Extrapolation'!$J328,2)</f>
        <v>3.09</v>
      </c>
      <c r="L328" s="13">
        <f>ROUND(AVERAGE(Zinsswaps!L233:L328)+'iBoxx Extrapolation'!$J328,2)</f>
        <v>3.13</v>
      </c>
      <c r="M328" s="13">
        <f>ROUND(AVERAGE(Zinsswaps!M233:M328)+'iBoxx Extrapolation'!$J328,2)</f>
        <v>3.17</v>
      </c>
      <c r="N328" s="13">
        <f>ROUND(AVERAGE(Zinsswaps!N233:N328)+'iBoxx Extrapolation'!$J328,2)</f>
        <v>3.2</v>
      </c>
      <c r="O328" s="13">
        <f>ROUND(AVERAGE(Zinsswaps!O233:O328)+'iBoxx Extrapolation'!$J328,2)</f>
        <v>3.23</v>
      </c>
      <c r="P328" s="13">
        <f>ROUND(AVERAGE(Zinsswaps!P233:P328)+'iBoxx Extrapolation'!$J328,2)</f>
        <v>3.25</v>
      </c>
      <c r="Q328" s="13">
        <f>ROUND(AVERAGE(Zinsswaps!Q233:Q328)+'iBoxx Extrapolation'!$J328,2)</f>
        <v>3.25</v>
      </c>
      <c r="R328" s="13">
        <f>ROUND(AVERAGE(Zinsswaps!R233:R328)+'iBoxx Extrapolation'!$J328,2)</f>
        <v>3.25</v>
      </c>
      <c r="S328" s="13">
        <f>ROUND(AVERAGE(Zinsswaps!S233:S328)+'iBoxx Extrapolation'!$J328,2)</f>
        <v>3.26</v>
      </c>
      <c r="T328" s="13">
        <f>ROUND(AVERAGE(Zinsswaps!T233:T328)+'iBoxx Extrapolation'!$J328,2)</f>
        <v>3.26</v>
      </c>
      <c r="U328" s="13">
        <f>ROUND(AVERAGE(Zinsswaps!U233:U328)+'iBoxx Extrapolation'!$J328,2)</f>
        <v>3.26</v>
      </c>
      <c r="V328" s="13">
        <f>ROUND(AVERAGE(Zinsswaps!V233:V328)+'iBoxx Extrapolation'!$J328,2)</f>
        <v>3.24</v>
      </c>
      <c r="W328" s="13">
        <f>ROUND(AVERAGE(Zinsswaps!W233:W328)+'iBoxx Extrapolation'!$J328,2)</f>
        <v>3.23</v>
      </c>
      <c r="X328" s="13">
        <f>ROUND(AVERAGE(Zinsswaps!X233:X328)+'iBoxx Extrapolation'!$J328,2)</f>
        <v>3.22</v>
      </c>
      <c r="Y328" s="13">
        <f>ROUND(AVERAGE(Zinsswaps!Y233:Y328)+'iBoxx Extrapolation'!$J328,2)</f>
        <v>3.21</v>
      </c>
      <c r="Z328" s="13">
        <f>ROUND(AVERAGE(Zinsswaps!Z233:Z328)+'iBoxx Extrapolation'!$J328,2)</f>
        <v>3.19</v>
      </c>
      <c r="AA328" s="13">
        <f>ROUND(AVERAGE(Zinsswaps!AA233:AA328)+'iBoxx Extrapolation'!$J328,2)</f>
        <v>3.18</v>
      </c>
      <c r="AB328" s="13">
        <f>ROUND(AVERAGE(Zinsswaps!AB233:AB328)+'iBoxx Extrapolation'!$J328,2)</f>
        <v>3.16</v>
      </c>
      <c r="AC328" s="13">
        <f>ROUND(AVERAGE(Zinsswaps!AC233:AC328)+'iBoxx Extrapolation'!$J328,2)</f>
        <v>3.14</v>
      </c>
      <c r="AD328" s="13">
        <f>ROUND(AVERAGE(Zinsswaps!AD233:AD328)+'iBoxx Extrapolation'!$J328,2)</f>
        <v>3.13</v>
      </c>
      <c r="AE328" s="13">
        <f>ROUND(AVERAGE(Zinsswaps!AE233:AE328)+'iBoxx Extrapolation'!$J328,2)</f>
        <v>3.11</v>
      </c>
      <c r="AF328" s="13">
        <f>ROUND(AVERAGE(Zinsswaps!AF233:AF328)+'iBoxx Extrapolation'!$J328,2)</f>
        <v>3.09</v>
      </c>
      <c r="AG328" s="13">
        <f>ROUND(AVERAGE(Zinsswaps!AG233:AG328)+'iBoxx Extrapolation'!$J328,2)</f>
        <v>3.07</v>
      </c>
      <c r="AH328" s="13">
        <f>ROUND(AVERAGE(Zinsswaps!AH233:AH328)+'iBoxx Extrapolation'!$J328,2)</f>
        <v>3.06</v>
      </c>
      <c r="AI328" s="13">
        <f>ROUND(AVERAGE(Zinsswaps!AI233:AI328)+'iBoxx Extrapolation'!$J328,2)</f>
        <v>3.04</v>
      </c>
      <c r="AJ328" s="13">
        <f>ROUND(AVERAGE(Zinsswaps!AJ233:AJ328)+'iBoxx Extrapolation'!$J328,2)</f>
        <v>3.02</v>
      </c>
      <c r="AK328" s="13">
        <f>ROUND(AVERAGE(Zinsswaps!AK233:AK328)+'iBoxx Extrapolation'!$J328,2)</f>
        <v>3.01</v>
      </c>
      <c r="AL328" s="13">
        <f>ROUND(AVERAGE(Zinsswaps!AL233:AL328)+'iBoxx Extrapolation'!$J328,2)</f>
        <v>3</v>
      </c>
      <c r="AM328" s="13">
        <f>ROUND(AVERAGE(Zinsswaps!AM233:AM328)+'iBoxx Extrapolation'!$J328,2)</f>
        <v>2.98</v>
      </c>
      <c r="AN328" s="13">
        <f>ROUND(AVERAGE(Zinsswaps!AN233:AN328)+'iBoxx Extrapolation'!$J328,2)</f>
        <v>2.97</v>
      </c>
      <c r="AO328" s="13">
        <f>ROUND(AVERAGE(Zinsswaps!AO233:AO328)+'iBoxx Extrapolation'!$J328,2)</f>
        <v>2.96</v>
      </c>
      <c r="AP328" s="13">
        <f>ROUND(AVERAGE(Zinsswaps!AP233:AP328)+'iBoxx Extrapolation'!$J328,2)</f>
        <v>2.94</v>
      </c>
      <c r="AQ328" s="13">
        <f>ROUND(AVERAGE(Zinsswaps!AQ233:AQ328)+'iBoxx Extrapolation'!$J328,2)</f>
        <v>2.92</v>
      </c>
      <c r="AR328" s="13">
        <f>ROUND(AVERAGE(Zinsswaps!AR233:AR328)+'iBoxx Extrapolation'!$J328,2)</f>
        <v>2.9</v>
      </c>
      <c r="AS328" s="13">
        <f>ROUND(AVERAGE(Zinsswaps!AS233:AS328)+'iBoxx Extrapolation'!$J328,2)</f>
        <v>2.88</v>
      </c>
      <c r="AT328" s="13">
        <f>ROUND(AVERAGE(Zinsswaps!AT233:AT328)+'iBoxx Extrapolation'!$J328,2)</f>
        <v>2.87</v>
      </c>
      <c r="AU328" s="13">
        <f>ROUND(AVERAGE(Zinsswaps!AU233:AU328)+'iBoxx Extrapolation'!$J328,2)</f>
        <v>2.85</v>
      </c>
      <c r="AV328" s="13">
        <f>ROUND(AVERAGE(Zinsswaps!AV233:AV328)+'iBoxx Extrapolation'!$J328,2)</f>
        <v>2.84</v>
      </c>
      <c r="AW328" s="13">
        <f>ROUND(AVERAGE(Zinsswaps!AW233:AW328)+'iBoxx Extrapolation'!$J328,2)</f>
        <v>2.82</v>
      </c>
      <c r="AX328" s="13">
        <f>ROUND(AVERAGE(Zinsswaps!AX233:AX328)+'iBoxx Extrapolation'!$J328,2)</f>
        <v>2.81</v>
      </c>
      <c r="AY328" s="13">
        <f>ROUND(AVERAGE(Zinsswaps!AY233:AY328)+'iBoxx Extrapolation'!$J328,2)</f>
        <v>2.79</v>
      </c>
    </row>
    <row r="329" spans="1:51" s="16" customFormat="1" x14ac:dyDescent="0.2">
      <c r="A329" s="12">
        <v>47238</v>
      </c>
      <c r="B329" s="13">
        <f>ROUND(AVERAGE(Zinsswaps!B234:B329)+'iBoxx Extrapolation'!$J329,2)</f>
        <v>2.85</v>
      </c>
      <c r="C329" s="13">
        <f>ROUND(AVERAGE(Zinsswaps!C234:C329)+'iBoxx Extrapolation'!$J329,2)</f>
        <v>2.82</v>
      </c>
      <c r="D329" s="13">
        <f>ROUND(AVERAGE(Zinsswaps!D234:D329)+'iBoxx Extrapolation'!$J329,2)</f>
        <v>2.82</v>
      </c>
      <c r="E329" s="13">
        <f>ROUND(AVERAGE(Zinsswaps!E234:E329)+'iBoxx Extrapolation'!$J329,2)</f>
        <v>2.85</v>
      </c>
      <c r="F329" s="13">
        <f>ROUND(AVERAGE(Zinsswaps!F234:F329)+'iBoxx Extrapolation'!$J329,2)</f>
        <v>2.89</v>
      </c>
      <c r="G329" s="13">
        <f>ROUND(AVERAGE(Zinsswaps!G234:G329)+'iBoxx Extrapolation'!$J329,2)</f>
        <v>2.93</v>
      </c>
      <c r="H329" s="13">
        <f>ROUND(AVERAGE(Zinsswaps!H234:H329)+'iBoxx Extrapolation'!$J329,2)</f>
        <v>2.98</v>
      </c>
      <c r="I329" s="13">
        <f>ROUND(AVERAGE(Zinsswaps!I234:I329)+'iBoxx Extrapolation'!$J329,2)</f>
        <v>3.03</v>
      </c>
      <c r="J329" s="13">
        <f>ROUND(AVERAGE(Zinsswaps!J234:J329)+'iBoxx Extrapolation'!$J329,2)</f>
        <v>3.07</v>
      </c>
      <c r="K329" s="13">
        <f>ROUND(AVERAGE(Zinsswaps!K234:K329)+'iBoxx Extrapolation'!$J329,2)</f>
        <v>3.12</v>
      </c>
      <c r="L329" s="13">
        <f>ROUND(AVERAGE(Zinsswaps!L234:L329)+'iBoxx Extrapolation'!$J329,2)</f>
        <v>3.16</v>
      </c>
      <c r="M329" s="13">
        <f>ROUND(AVERAGE(Zinsswaps!M234:M329)+'iBoxx Extrapolation'!$J329,2)</f>
        <v>3.2</v>
      </c>
      <c r="N329" s="13">
        <f>ROUND(AVERAGE(Zinsswaps!N234:N329)+'iBoxx Extrapolation'!$J329,2)</f>
        <v>3.23</v>
      </c>
      <c r="O329" s="13">
        <f>ROUND(AVERAGE(Zinsswaps!O234:O329)+'iBoxx Extrapolation'!$J329,2)</f>
        <v>3.26</v>
      </c>
      <c r="P329" s="13">
        <f>ROUND(AVERAGE(Zinsswaps!P234:P329)+'iBoxx Extrapolation'!$J329,2)</f>
        <v>3.28</v>
      </c>
      <c r="Q329" s="13">
        <f>ROUND(AVERAGE(Zinsswaps!Q234:Q329)+'iBoxx Extrapolation'!$J329,2)</f>
        <v>3.28</v>
      </c>
      <c r="R329" s="13">
        <f>ROUND(AVERAGE(Zinsswaps!R234:R329)+'iBoxx Extrapolation'!$J329,2)</f>
        <v>3.28</v>
      </c>
      <c r="S329" s="13">
        <f>ROUND(AVERAGE(Zinsswaps!S234:S329)+'iBoxx Extrapolation'!$J329,2)</f>
        <v>3.29</v>
      </c>
      <c r="T329" s="13">
        <f>ROUND(AVERAGE(Zinsswaps!T234:T329)+'iBoxx Extrapolation'!$J329,2)</f>
        <v>3.29</v>
      </c>
      <c r="U329" s="13">
        <f>ROUND(AVERAGE(Zinsswaps!U234:U329)+'iBoxx Extrapolation'!$J329,2)</f>
        <v>3.29</v>
      </c>
      <c r="V329" s="13">
        <f>ROUND(AVERAGE(Zinsswaps!V234:V329)+'iBoxx Extrapolation'!$J329,2)</f>
        <v>3.27</v>
      </c>
      <c r="W329" s="13">
        <f>ROUND(AVERAGE(Zinsswaps!W234:W329)+'iBoxx Extrapolation'!$J329,2)</f>
        <v>3.26</v>
      </c>
      <c r="X329" s="13">
        <f>ROUND(AVERAGE(Zinsswaps!X234:X329)+'iBoxx Extrapolation'!$J329,2)</f>
        <v>3.25</v>
      </c>
      <c r="Y329" s="13">
        <f>ROUND(AVERAGE(Zinsswaps!Y234:Y329)+'iBoxx Extrapolation'!$J329,2)</f>
        <v>3.23</v>
      </c>
      <c r="Z329" s="13">
        <f>ROUND(AVERAGE(Zinsswaps!Z234:Z329)+'iBoxx Extrapolation'!$J329,2)</f>
        <v>3.22</v>
      </c>
      <c r="AA329" s="13">
        <f>ROUND(AVERAGE(Zinsswaps!AA234:AA329)+'iBoxx Extrapolation'!$J329,2)</f>
        <v>3.2</v>
      </c>
      <c r="AB329" s="13">
        <f>ROUND(AVERAGE(Zinsswaps!AB234:AB329)+'iBoxx Extrapolation'!$J329,2)</f>
        <v>3.19</v>
      </c>
      <c r="AC329" s="13">
        <f>ROUND(AVERAGE(Zinsswaps!AC234:AC329)+'iBoxx Extrapolation'!$J329,2)</f>
        <v>3.17</v>
      </c>
      <c r="AD329" s="13">
        <f>ROUND(AVERAGE(Zinsswaps!AD234:AD329)+'iBoxx Extrapolation'!$J329,2)</f>
        <v>3.15</v>
      </c>
      <c r="AE329" s="13">
        <f>ROUND(AVERAGE(Zinsswaps!AE234:AE329)+'iBoxx Extrapolation'!$J329,2)</f>
        <v>3.14</v>
      </c>
      <c r="AF329" s="13">
        <f>ROUND(AVERAGE(Zinsswaps!AF234:AF329)+'iBoxx Extrapolation'!$J329,2)</f>
        <v>3.12</v>
      </c>
      <c r="AG329" s="13">
        <f>ROUND(AVERAGE(Zinsswaps!AG234:AG329)+'iBoxx Extrapolation'!$J329,2)</f>
        <v>3.1</v>
      </c>
      <c r="AH329" s="13">
        <f>ROUND(AVERAGE(Zinsswaps!AH234:AH329)+'iBoxx Extrapolation'!$J329,2)</f>
        <v>3.08</v>
      </c>
      <c r="AI329" s="13">
        <f>ROUND(AVERAGE(Zinsswaps!AI234:AI329)+'iBoxx Extrapolation'!$J329,2)</f>
        <v>3.07</v>
      </c>
      <c r="AJ329" s="13">
        <f>ROUND(AVERAGE(Zinsswaps!AJ234:AJ329)+'iBoxx Extrapolation'!$J329,2)</f>
        <v>3.05</v>
      </c>
      <c r="AK329" s="13">
        <f>ROUND(AVERAGE(Zinsswaps!AK234:AK329)+'iBoxx Extrapolation'!$J329,2)</f>
        <v>3.04</v>
      </c>
      <c r="AL329" s="13">
        <f>ROUND(AVERAGE(Zinsswaps!AL234:AL329)+'iBoxx Extrapolation'!$J329,2)</f>
        <v>3.02</v>
      </c>
      <c r="AM329" s="13">
        <f>ROUND(AVERAGE(Zinsswaps!AM234:AM329)+'iBoxx Extrapolation'!$J329,2)</f>
        <v>3.01</v>
      </c>
      <c r="AN329" s="13">
        <f>ROUND(AVERAGE(Zinsswaps!AN234:AN329)+'iBoxx Extrapolation'!$J329,2)</f>
        <v>3</v>
      </c>
      <c r="AO329" s="13">
        <f>ROUND(AVERAGE(Zinsswaps!AO234:AO329)+'iBoxx Extrapolation'!$J329,2)</f>
        <v>2.99</v>
      </c>
      <c r="AP329" s="13">
        <f>ROUND(AVERAGE(Zinsswaps!AP234:AP329)+'iBoxx Extrapolation'!$J329,2)</f>
        <v>2.97</v>
      </c>
      <c r="AQ329" s="13">
        <f>ROUND(AVERAGE(Zinsswaps!AQ234:AQ329)+'iBoxx Extrapolation'!$J329,2)</f>
        <v>2.95</v>
      </c>
      <c r="AR329" s="13">
        <f>ROUND(AVERAGE(Zinsswaps!AR234:AR329)+'iBoxx Extrapolation'!$J329,2)</f>
        <v>2.93</v>
      </c>
      <c r="AS329" s="13">
        <f>ROUND(AVERAGE(Zinsswaps!AS234:AS329)+'iBoxx Extrapolation'!$J329,2)</f>
        <v>2.91</v>
      </c>
      <c r="AT329" s="13">
        <f>ROUND(AVERAGE(Zinsswaps!AT234:AT329)+'iBoxx Extrapolation'!$J329,2)</f>
        <v>2.89</v>
      </c>
      <c r="AU329" s="13">
        <f>ROUND(AVERAGE(Zinsswaps!AU234:AU329)+'iBoxx Extrapolation'!$J329,2)</f>
        <v>2.88</v>
      </c>
      <c r="AV329" s="13">
        <f>ROUND(AVERAGE(Zinsswaps!AV234:AV329)+'iBoxx Extrapolation'!$J329,2)</f>
        <v>2.86</v>
      </c>
      <c r="AW329" s="13">
        <f>ROUND(AVERAGE(Zinsswaps!AW234:AW329)+'iBoxx Extrapolation'!$J329,2)</f>
        <v>2.85</v>
      </c>
      <c r="AX329" s="13">
        <f>ROUND(AVERAGE(Zinsswaps!AX234:AX329)+'iBoxx Extrapolation'!$J329,2)</f>
        <v>2.83</v>
      </c>
      <c r="AY329" s="13">
        <f>ROUND(AVERAGE(Zinsswaps!AY234:AY329)+'iBoxx Extrapolation'!$J329,2)</f>
        <v>2.82</v>
      </c>
    </row>
    <row r="330" spans="1:51" s="16" customFormat="1" x14ac:dyDescent="0.2">
      <c r="A330" s="12">
        <v>47269</v>
      </c>
      <c r="B330" s="13">
        <f>ROUND(AVERAGE(Zinsswaps!B235:B330)+'iBoxx Extrapolation'!$J330,2)</f>
        <v>2.88</v>
      </c>
      <c r="C330" s="13">
        <f>ROUND(AVERAGE(Zinsswaps!C235:C330)+'iBoxx Extrapolation'!$J330,2)</f>
        <v>2.85</v>
      </c>
      <c r="D330" s="13">
        <f>ROUND(AVERAGE(Zinsswaps!D235:D330)+'iBoxx Extrapolation'!$J330,2)</f>
        <v>2.85</v>
      </c>
      <c r="E330" s="13">
        <f>ROUND(AVERAGE(Zinsswaps!E235:E330)+'iBoxx Extrapolation'!$J330,2)</f>
        <v>2.88</v>
      </c>
      <c r="F330" s="13">
        <f>ROUND(AVERAGE(Zinsswaps!F235:F330)+'iBoxx Extrapolation'!$J330,2)</f>
        <v>2.92</v>
      </c>
      <c r="G330" s="13">
        <f>ROUND(AVERAGE(Zinsswaps!G235:G330)+'iBoxx Extrapolation'!$J330,2)</f>
        <v>2.96</v>
      </c>
      <c r="H330" s="13">
        <f>ROUND(AVERAGE(Zinsswaps!H235:H330)+'iBoxx Extrapolation'!$J330,2)</f>
        <v>3.01</v>
      </c>
      <c r="I330" s="13">
        <f>ROUND(AVERAGE(Zinsswaps!I235:I330)+'iBoxx Extrapolation'!$J330,2)</f>
        <v>3.06</v>
      </c>
      <c r="J330" s="13">
        <f>ROUND(AVERAGE(Zinsswaps!J235:J330)+'iBoxx Extrapolation'!$J330,2)</f>
        <v>3.1</v>
      </c>
      <c r="K330" s="13">
        <f>ROUND(AVERAGE(Zinsswaps!K235:K330)+'iBoxx Extrapolation'!$J330,2)</f>
        <v>3.15</v>
      </c>
      <c r="L330" s="13">
        <f>ROUND(AVERAGE(Zinsswaps!L235:L330)+'iBoxx Extrapolation'!$J330,2)</f>
        <v>3.19</v>
      </c>
      <c r="M330" s="13">
        <f>ROUND(AVERAGE(Zinsswaps!M235:M330)+'iBoxx Extrapolation'!$J330,2)</f>
        <v>3.23</v>
      </c>
      <c r="N330" s="13">
        <f>ROUND(AVERAGE(Zinsswaps!N235:N330)+'iBoxx Extrapolation'!$J330,2)</f>
        <v>3.26</v>
      </c>
      <c r="O330" s="13">
        <f>ROUND(AVERAGE(Zinsswaps!O235:O330)+'iBoxx Extrapolation'!$J330,2)</f>
        <v>3.29</v>
      </c>
      <c r="P330" s="13">
        <f>ROUND(AVERAGE(Zinsswaps!P235:P330)+'iBoxx Extrapolation'!$J330,2)</f>
        <v>3.31</v>
      </c>
      <c r="Q330" s="13">
        <f>ROUND(AVERAGE(Zinsswaps!Q235:Q330)+'iBoxx Extrapolation'!$J330,2)</f>
        <v>3.31</v>
      </c>
      <c r="R330" s="13">
        <f>ROUND(AVERAGE(Zinsswaps!R235:R330)+'iBoxx Extrapolation'!$J330,2)</f>
        <v>3.31</v>
      </c>
      <c r="S330" s="13">
        <f>ROUND(AVERAGE(Zinsswaps!S235:S330)+'iBoxx Extrapolation'!$J330,2)</f>
        <v>3.32</v>
      </c>
      <c r="T330" s="13">
        <f>ROUND(AVERAGE(Zinsswaps!T235:T330)+'iBoxx Extrapolation'!$J330,2)</f>
        <v>3.32</v>
      </c>
      <c r="U330" s="13">
        <f>ROUND(AVERAGE(Zinsswaps!U235:U330)+'iBoxx Extrapolation'!$J330,2)</f>
        <v>3.32</v>
      </c>
      <c r="V330" s="13">
        <f>ROUND(AVERAGE(Zinsswaps!V235:V330)+'iBoxx Extrapolation'!$J330,2)</f>
        <v>3.3</v>
      </c>
      <c r="W330" s="13">
        <f>ROUND(AVERAGE(Zinsswaps!W235:W330)+'iBoxx Extrapolation'!$J330,2)</f>
        <v>3.29</v>
      </c>
      <c r="X330" s="13">
        <f>ROUND(AVERAGE(Zinsswaps!X235:X330)+'iBoxx Extrapolation'!$J330,2)</f>
        <v>3.28</v>
      </c>
      <c r="Y330" s="13">
        <f>ROUND(AVERAGE(Zinsswaps!Y235:Y330)+'iBoxx Extrapolation'!$J330,2)</f>
        <v>3.26</v>
      </c>
      <c r="Z330" s="13">
        <f>ROUND(AVERAGE(Zinsswaps!Z235:Z330)+'iBoxx Extrapolation'!$J330,2)</f>
        <v>3.25</v>
      </c>
      <c r="AA330" s="13">
        <f>ROUND(AVERAGE(Zinsswaps!AA235:AA330)+'iBoxx Extrapolation'!$J330,2)</f>
        <v>3.23</v>
      </c>
      <c r="AB330" s="13">
        <f>ROUND(AVERAGE(Zinsswaps!AB235:AB330)+'iBoxx Extrapolation'!$J330,2)</f>
        <v>3.22</v>
      </c>
      <c r="AC330" s="13">
        <f>ROUND(AVERAGE(Zinsswaps!AC235:AC330)+'iBoxx Extrapolation'!$J330,2)</f>
        <v>3.2</v>
      </c>
      <c r="AD330" s="13">
        <f>ROUND(AVERAGE(Zinsswaps!AD235:AD330)+'iBoxx Extrapolation'!$J330,2)</f>
        <v>3.18</v>
      </c>
      <c r="AE330" s="13">
        <f>ROUND(AVERAGE(Zinsswaps!AE235:AE330)+'iBoxx Extrapolation'!$J330,2)</f>
        <v>3.17</v>
      </c>
      <c r="AF330" s="13">
        <f>ROUND(AVERAGE(Zinsswaps!AF235:AF330)+'iBoxx Extrapolation'!$J330,2)</f>
        <v>3.15</v>
      </c>
      <c r="AG330" s="13">
        <f>ROUND(AVERAGE(Zinsswaps!AG235:AG330)+'iBoxx Extrapolation'!$J330,2)</f>
        <v>3.13</v>
      </c>
      <c r="AH330" s="13">
        <f>ROUND(AVERAGE(Zinsswaps!AH235:AH330)+'iBoxx Extrapolation'!$J330,2)</f>
        <v>3.11</v>
      </c>
      <c r="AI330" s="13">
        <f>ROUND(AVERAGE(Zinsswaps!AI235:AI330)+'iBoxx Extrapolation'!$J330,2)</f>
        <v>3.1</v>
      </c>
      <c r="AJ330" s="13">
        <f>ROUND(AVERAGE(Zinsswaps!AJ235:AJ330)+'iBoxx Extrapolation'!$J330,2)</f>
        <v>3.08</v>
      </c>
      <c r="AK330" s="13">
        <f>ROUND(AVERAGE(Zinsswaps!AK235:AK330)+'iBoxx Extrapolation'!$J330,2)</f>
        <v>3.07</v>
      </c>
      <c r="AL330" s="13">
        <f>ROUND(AVERAGE(Zinsswaps!AL235:AL330)+'iBoxx Extrapolation'!$J330,2)</f>
        <v>3.05</v>
      </c>
      <c r="AM330" s="13">
        <f>ROUND(AVERAGE(Zinsswaps!AM235:AM330)+'iBoxx Extrapolation'!$J330,2)</f>
        <v>3.04</v>
      </c>
      <c r="AN330" s="13">
        <f>ROUND(AVERAGE(Zinsswaps!AN235:AN330)+'iBoxx Extrapolation'!$J330,2)</f>
        <v>3.03</v>
      </c>
      <c r="AO330" s="13">
        <f>ROUND(AVERAGE(Zinsswaps!AO235:AO330)+'iBoxx Extrapolation'!$J330,2)</f>
        <v>3.01</v>
      </c>
      <c r="AP330" s="13">
        <f>ROUND(AVERAGE(Zinsswaps!AP235:AP330)+'iBoxx Extrapolation'!$J330,2)</f>
        <v>2.99</v>
      </c>
      <c r="AQ330" s="13">
        <f>ROUND(AVERAGE(Zinsswaps!AQ235:AQ330)+'iBoxx Extrapolation'!$J330,2)</f>
        <v>2.98</v>
      </c>
      <c r="AR330" s="13">
        <f>ROUND(AVERAGE(Zinsswaps!AR235:AR330)+'iBoxx Extrapolation'!$J330,2)</f>
        <v>2.96</v>
      </c>
      <c r="AS330" s="13">
        <f>ROUND(AVERAGE(Zinsswaps!AS235:AS330)+'iBoxx Extrapolation'!$J330,2)</f>
        <v>2.94</v>
      </c>
      <c r="AT330" s="13">
        <f>ROUND(AVERAGE(Zinsswaps!AT235:AT330)+'iBoxx Extrapolation'!$J330,2)</f>
        <v>2.92</v>
      </c>
      <c r="AU330" s="13">
        <f>ROUND(AVERAGE(Zinsswaps!AU235:AU330)+'iBoxx Extrapolation'!$J330,2)</f>
        <v>2.91</v>
      </c>
      <c r="AV330" s="13">
        <f>ROUND(AVERAGE(Zinsswaps!AV235:AV330)+'iBoxx Extrapolation'!$J330,2)</f>
        <v>2.89</v>
      </c>
      <c r="AW330" s="13">
        <f>ROUND(AVERAGE(Zinsswaps!AW235:AW330)+'iBoxx Extrapolation'!$J330,2)</f>
        <v>2.88</v>
      </c>
      <c r="AX330" s="13">
        <f>ROUND(AVERAGE(Zinsswaps!AX235:AX330)+'iBoxx Extrapolation'!$J330,2)</f>
        <v>2.86</v>
      </c>
      <c r="AY330" s="13">
        <f>ROUND(AVERAGE(Zinsswaps!AY235:AY330)+'iBoxx Extrapolation'!$J330,2)</f>
        <v>2.85</v>
      </c>
    </row>
    <row r="331" spans="1:51" s="16" customFormat="1" x14ac:dyDescent="0.2">
      <c r="A331" s="12">
        <v>47299</v>
      </c>
      <c r="B331" s="13">
        <f>ROUND(AVERAGE(Zinsswaps!B236:B331)+'iBoxx Extrapolation'!$J331,2)</f>
        <v>2.91</v>
      </c>
      <c r="C331" s="13">
        <f>ROUND(AVERAGE(Zinsswaps!C236:C331)+'iBoxx Extrapolation'!$J331,2)</f>
        <v>2.88</v>
      </c>
      <c r="D331" s="13">
        <f>ROUND(AVERAGE(Zinsswaps!D236:D331)+'iBoxx Extrapolation'!$J331,2)</f>
        <v>2.88</v>
      </c>
      <c r="E331" s="13">
        <f>ROUND(AVERAGE(Zinsswaps!E236:E331)+'iBoxx Extrapolation'!$J331,2)</f>
        <v>2.91</v>
      </c>
      <c r="F331" s="13">
        <f>ROUND(AVERAGE(Zinsswaps!F236:F331)+'iBoxx Extrapolation'!$J331,2)</f>
        <v>2.95</v>
      </c>
      <c r="G331" s="13">
        <f>ROUND(AVERAGE(Zinsswaps!G236:G331)+'iBoxx Extrapolation'!$J331,2)</f>
        <v>2.99</v>
      </c>
      <c r="H331" s="13">
        <f>ROUND(AVERAGE(Zinsswaps!H236:H331)+'iBoxx Extrapolation'!$J331,2)</f>
        <v>3.04</v>
      </c>
      <c r="I331" s="13">
        <f>ROUND(AVERAGE(Zinsswaps!I236:I331)+'iBoxx Extrapolation'!$J331,2)</f>
        <v>3.09</v>
      </c>
      <c r="J331" s="13">
        <f>ROUND(AVERAGE(Zinsswaps!J236:J331)+'iBoxx Extrapolation'!$J331,2)</f>
        <v>3.13</v>
      </c>
      <c r="K331" s="13">
        <f>ROUND(AVERAGE(Zinsswaps!K236:K331)+'iBoxx Extrapolation'!$J331,2)</f>
        <v>3.18</v>
      </c>
      <c r="L331" s="13">
        <f>ROUND(AVERAGE(Zinsswaps!L236:L331)+'iBoxx Extrapolation'!$J331,2)</f>
        <v>3.22</v>
      </c>
      <c r="M331" s="13">
        <f>ROUND(AVERAGE(Zinsswaps!M236:M331)+'iBoxx Extrapolation'!$J331,2)</f>
        <v>3.26</v>
      </c>
      <c r="N331" s="13">
        <f>ROUND(AVERAGE(Zinsswaps!N236:N331)+'iBoxx Extrapolation'!$J331,2)</f>
        <v>3.29</v>
      </c>
      <c r="O331" s="13">
        <f>ROUND(AVERAGE(Zinsswaps!O236:O331)+'iBoxx Extrapolation'!$J331,2)</f>
        <v>3.32</v>
      </c>
      <c r="P331" s="13">
        <f>ROUND(AVERAGE(Zinsswaps!P236:P331)+'iBoxx Extrapolation'!$J331,2)</f>
        <v>3.34</v>
      </c>
      <c r="Q331" s="13">
        <f>ROUND(AVERAGE(Zinsswaps!Q236:Q331)+'iBoxx Extrapolation'!$J331,2)</f>
        <v>3.34</v>
      </c>
      <c r="R331" s="13">
        <f>ROUND(AVERAGE(Zinsswaps!R236:R331)+'iBoxx Extrapolation'!$J331,2)</f>
        <v>3.34</v>
      </c>
      <c r="S331" s="13">
        <f>ROUND(AVERAGE(Zinsswaps!S236:S331)+'iBoxx Extrapolation'!$J331,2)</f>
        <v>3.35</v>
      </c>
      <c r="T331" s="13">
        <f>ROUND(AVERAGE(Zinsswaps!T236:T331)+'iBoxx Extrapolation'!$J331,2)</f>
        <v>3.35</v>
      </c>
      <c r="U331" s="13">
        <f>ROUND(AVERAGE(Zinsswaps!U236:U331)+'iBoxx Extrapolation'!$J331,2)</f>
        <v>3.35</v>
      </c>
      <c r="V331" s="13">
        <f>ROUND(AVERAGE(Zinsswaps!V236:V331)+'iBoxx Extrapolation'!$J331,2)</f>
        <v>3.33</v>
      </c>
      <c r="W331" s="13">
        <f>ROUND(AVERAGE(Zinsswaps!W236:W331)+'iBoxx Extrapolation'!$J331,2)</f>
        <v>3.32</v>
      </c>
      <c r="X331" s="13">
        <f>ROUND(AVERAGE(Zinsswaps!X236:X331)+'iBoxx Extrapolation'!$J331,2)</f>
        <v>3.31</v>
      </c>
      <c r="Y331" s="13">
        <f>ROUND(AVERAGE(Zinsswaps!Y236:Y331)+'iBoxx Extrapolation'!$J331,2)</f>
        <v>3.29</v>
      </c>
      <c r="Z331" s="13">
        <f>ROUND(AVERAGE(Zinsswaps!Z236:Z331)+'iBoxx Extrapolation'!$J331,2)</f>
        <v>3.28</v>
      </c>
      <c r="AA331" s="13">
        <f>ROUND(AVERAGE(Zinsswaps!AA236:AA331)+'iBoxx Extrapolation'!$J331,2)</f>
        <v>3.26</v>
      </c>
      <c r="AB331" s="13">
        <f>ROUND(AVERAGE(Zinsswaps!AB236:AB331)+'iBoxx Extrapolation'!$J331,2)</f>
        <v>3.25</v>
      </c>
      <c r="AC331" s="13">
        <f>ROUND(AVERAGE(Zinsswaps!AC236:AC331)+'iBoxx Extrapolation'!$J331,2)</f>
        <v>3.23</v>
      </c>
      <c r="AD331" s="13">
        <f>ROUND(AVERAGE(Zinsswaps!AD236:AD331)+'iBoxx Extrapolation'!$J331,2)</f>
        <v>3.21</v>
      </c>
      <c r="AE331" s="13">
        <f>ROUND(AVERAGE(Zinsswaps!AE236:AE331)+'iBoxx Extrapolation'!$J331,2)</f>
        <v>3.2</v>
      </c>
      <c r="AF331" s="13">
        <f>ROUND(AVERAGE(Zinsswaps!AF236:AF331)+'iBoxx Extrapolation'!$J331,2)</f>
        <v>3.18</v>
      </c>
      <c r="AG331" s="13">
        <f>ROUND(AVERAGE(Zinsswaps!AG236:AG331)+'iBoxx Extrapolation'!$J331,2)</f>
        <v>3.16</v>
      </c>
      <c r="AH331" s="13">
        <f>ROUND(AVERAGE(Zinsswaps!AH236:AH331)+'iBoxx Extrapolation'!$J331,2)</f>
        <v>3.14</v>
      </c>
      <c r="AI331" s="13">
        <f>ROUND(AVERAGE(Zinsswaps!AI236:AI331)+'iBoxx Extrapolation'!$J331,2)</f>
        <v>3.13</v>
      </c>
      <c r="AJ331" s="13">
        <f>ROUND(AVERAGE(Zinsswaps!AJ236:AJ331)+'iBoxx Extrapolation'!$J331,2)</f>
        <v>3.11</v>
      </c>
      <c r="AK331" s="13">
        <f>ROUND(AVERAGE(Zinsswaps!AK236:AK331)+'iBoxx Extrapolation'!$J331,2)</f>
        <v>3.1</v>
      </c>
      <c r="AL331" s="13">
        <f>ROUND(AVERAGE(Zinsswaps!AL236:AL331)+'iBoxx Extrapolation'!$J331,2)</f>
        <v>3.08</v>
      </c>
      <c r="AM331" s="13">
        <f>ROUND(AVERAGE(Zinsswaps!AM236:AM331)+'iBoxx Extrapolation'!$J331,2)</f>
        <v>3.07</v>
      </c>
      <c r="AN331" s="13">
        <f>ROUND(AVERAGE(Zinsswaps!AN236:AN331)+'iBoxx Extrapolation'!$J331,2)</f>
        <v>3.06</v>
      </c>
      <c r="AO331" s="13">
        <f>ROUND(AVERAGE(Zinsswaps!AO236:AO331)+'iBoxx Extrapolation'!$J331,2)</f>
        <v>3.04</v>
      </c>
      <c r="AP331" s="13">
        <f>ROUND(AVERAGE(Zinsswaps!AP236:AP331)+'iBoxx Extrapolation'!$J331,2)</f>
        <v>3.02</v>
      </c>
      <c r="AQ331" s="13">
        <f>ROUND(AVERAGE(Zinsswaps!AQ236:AQ331)+'iBoxx Extrapolation'!$J331,2)</f>
        <v>3</v>
      </c>
      <c r="AR331" s="13">
        <f>ROUND(AVERAGE(Zinsswaps!AR236:AR331)+'iBoxx Extrapolation'!$J331,2)</f>
        <v>2.98</v>
      </c>
      <c r="AS331" s="13">
        <f>ROUND(AVERAGE(Zinsswaps!AS236:AS331)+'iBoxx Extrapolation'!$J331,2)</f>
        <v>2.97</v>
      </c>
      <c r="AT331" s="13">
        <f>ROUND(AVERAGE(Zinsswaps!AT236:AT331)+'iBoxx Extrapolation'!$J331,2)</f>
        <v>2.95</v>
      </c>
      <c r="AU331" s="13">
        <f>ROUND(AVERAGE(Zinsswaps!AU236:AU331)+'iBoxx Extrapolation'!$J331,2)</f>
        <v>2.93</v>
      </c>
      <c r="AV331" s="13">
        <f>ROUND(AVERAGE(Zinsswaps!AV236:AV331)+'iBoxx Extrapolation'!$J331,2)</f>
        <v>2.92</v>
      </c>
      <c r="AW331" s="13">
        <f>ROUND(AVERAGE(Zinsswaps!AW236:AW331)+'iBoxx Extrapolation'!$J331,2)</f>
        <v>2.9</v>
      </c>
      <c r="AX331" s="13">
        <f>ROUND(AVERAGE(Zinsswaps!AX236:AX331)+'iBoxx Extrapolation'!$J331,2)</f>
        <v>2.89</v>
      </c>
      <c r="AY331" s="13">
        <f>ROUND(AVERAGE(Zinsswaps!AY236:AY331)+'iBoxx Extrapolation'!$J331,2)</f>
        <v>2.88</v>
      </c>
    </row>
    <row r="332" spans="1:51" s="16" customFormat="1" x14ac:dyDescent="0.2">
      <c r="A332" s="12">
        <v>47330</v>
      </c>
      <c r="B332" s="13">
        <f>ROUND(AVERAGE(Zinsswaps!B237:B332)+'iBoxx Extrapolation'!$J332,2)</f>
        <v>2.94</v>
      </c>
      <c r="C332" s="13">
        <f>ROUND(AVERAGE(Zinsswaps!C237:C332)+'iBoxx Extrapolation'!$J332,2)</f>
        <v>2.92</v>
      </c>
      <c r="D332" s="13">
        <f>ROUND(AVERAGE(Zinsswaps!D237:D332)+'iBoxx Extrapolation'!$J332,2)</f>
        <v>2.92</v>
      </c>
      <c r="E332" s="13">
        <f>ROUND(AVERAGE(Zinsswaps!E237:E332)+'iBoxx Extrapolation'!$J332,2)</f>
        <v>2.95</v>
      </c>
      <c r="F332" s="13">
        <f>ROUND(AVERAGE(Zinsswaps!F237:F332)+'iBoxx Extrapolation'!$J332,2)</f>
        <v>2.98</v>
      </c>
      <c r="G332" s="13">
        <f>ROUND(AVERAGE(Zinsswaps!G237:G332)+'iBoxx Extrapolation'!$J332,2)</f>
        <v>3.03</v>
      </c>
      <c r="H332" s="13">
        <f>ROUND(AVERAGE(Zinsswaps!H237:H332)+'iBoxx Extrapolation'!$J332,2)</f>
        <v>3.07</v>
      </c>
      <c r="I332" s="13">
        <f>ROUND(AVERAGE(Zinsswaps!I237:I332)+'iBoxx Extrapolation'!$J332,2)</f>
        <v>3.12</v>
      </c>
      <c r="J332" s="13">
        <f>ROUND(AVERAGE(Zinsswaps!J237:J332)+'iBoxx Extrapolation'!$J332,2)</f>
        <v>3.17</v>
      </c>
      <c r="K332" s="13">
        <f>ROUND(AVERAGE(Zinsswaps!K237:K332)+'iBoxx Extrapolation'!$J332,2)</f>
        <v>3.21</v>
      </c>
      <c r="L332" s="13">
        <f>ROUND(AVERAGE(Zinsswaps!L237:L332)+'iBoxx Extrapolation'!$J332,2)</f>
        <v>3.26</v>
      </c>
      <c r="M332" s="13">
        <f>ROUND(AVERAGE(Zinsswaps!M237:M332)+'iBoxx Extrapolation'!$J332,2)</f>
        <v>3.29</v>
      </c>
      <c r="N332" s="13">
        <f>ROUND(AVERAGE(Zinsswaps!N237:N332)+'iBoxx Extrapolation'!$J332,2)</f>
        <v>3.32</v>
      </c>
      <c r="O332" s="13">
        <f>ROUND(AVERAGE(Zinsswaps!O237:O332)+'iBoxx Extrapolation'!$J332,2)</f>
        <v>3.35</v>
      </c>
      <c r="P332" s="13">
        <f>ROUND(AVERAGE(Zinsswaps!P237:P332)+'iBoxx Extrapolation'!$J332,2)</f>
        <v>3.37</v>
      </c>
      <c r="Q332" s="13">
        <f>ROUND(AVERAGE(Zinsswaps!Q237:Q332)+'iBoxx Extrapolation'!$J332,2)</f>
        <v>3.38</v>
      </c>
      <c r="R332" s="13">
        <f>ROUND(AVERAGE(Zinsswaps!R237:R332)+'iBoxx Extrapolation'!$J332,2)</f>
        <v>3.38</v>
      </c>
      <c r="S332" s="13">
        <f>ROUND(AVERAGE(Zinsswaps!S237:S332)+'iBoxx Extrapolation'!$J332,2)</f>
        <v>3.38</v>
      </c>
      <c r="T332" s="13">
        <f>ROUND(AVERAGE(Zinsswaps!T237:T332)+'iBoxx Extrapolation'!$J332,2)</f>
        <v>3.38</v>
      </c>
      <c r="U332" s="13">
        <f>ROUND(AVERAGE(Zinsswaps!U237:U332)+'iBoxx Extrapolation'!$J332,2)</f>
        <v>3.38</v>
      </c>
      <c r="V332" s="13">
        <f>ROUND(AVERAGE(Zinsswaps!V237:V332)+'iBoxx Extrapolation'!$J332,2)</f>
        <v>3.37</v>
      </c>
      <c r="W332" s="13">
        <f>ROUND(AVERAGE(Zinsswaps!W237:W332)+'iBoxx Extrapolation'!$J332,2)</f>
        <v>3.35</v>
      </c>
      <c r="X332" s="13">
        <f>ROUND(AVERAGE(Zinsswaps!X237:X332)+'iBoxx Extrapolation'!$J332,2)</f>
        <v>3.34</v>
      </c>
      <c r="Y332" s="13">
        <f>ROUND(AVERAGE(Zinsswaps!Y237:Y332)+'iBoxx Extrapolation'!$J332,2)</f>
        <v>3.33</v>
      </c>
      <c r="Z332" s="13">
        <f>ROUND(AVERAGE(Zinsswaps!Z237:Z332)+'iBoxx Extrapolation'!$J332,2)</f>
        <v>3.32</v>
      </c>
      <c r="AA332" s="13">
        <f>ROUND(AVERAGE(Zinsswaps!AA237:AA332)+'iBoxx Extrapolation'!$J332,2)</f>
        <v>3.3</v>
      </c>
      <c r="AB332" s="13">
        <f>ROUND(AVERAGE(Zinsswaps!AB237:AB332)+'iBoxx Extrapolation'!$J332,2)</f>
        <v>3.28</v>
      </c>
      <c r="AC332" s="13">
        <f>ROUND(AVERAGE(Zinsswaps!AC237:AC332)+'iBoxx Extrapolation'!$J332,2)</f>
        <v>3.26</v>
      </c>
      <c r="AD332" s="13">
        <f>ROUND(AVERAGE(Zinsswaps!AD237:AD332)+'iBoxx Extrapolation'!$J332,2)</f>
        <v>3.25</v>
      </c>
      <c r="AE332" s="13">
        <f>ROUND(AVERAGE(Zinsswaps!AE237:AE332)+'iBoxx Extrapolation'!$J332,2)</f>
        <v>3.23</v>
      </c>
      <c r="AF332" s="13">
        <f>ROUND(AVERAGE(Zinsswaps!AF237:AF332)+'iBoxx Extrapolation'!$J332,2)</f>
        <v>3.21</v>
      </c>
      <c r="AG332" s="13">
        <f>ROUND(AVERAGE(Zinsswaps!AG237:AG332)+'iBoxx Extrapolation'!$J332,2)</f>
        <v>3.19</v>
      </c>
      <c r="AH332" s="13">
        <f>ROUND(AVERAGE(Zinsswaps!AH237:AH332)+'iBoxx Extrapolation'!$J332,2)</f>
        <v>3.18</v>
      </c>
      <c r="AI332" s="13">
        <f>ROUND(AVERAGE(Zinsswaps!AI237:AI332)+'iBoxx Extrapolation'!$J332,2)</f>
        <v>3.16</v>
      </c>
      <c r="AJ332" s="13">
        <f>ROUND(AVERAGE(Zinsswaps!AJ237:AJ332)+'iBoxx Extrapolation'!$J332,2)</f>
        <v>3.14</v>
      </c>
      <c r="AK332" s="13">
        <f>ROUND(AVERAGE(Zinsswaps!AK237:AK332)+'iBoxx Extrapolation'!$J332,2)</f>
        <v>3.13</v>
      </c>
      <c r="AL332" s="13">
        <f>ROUND(AVERAGE(Zinsswaps!AL237:AL332)+'iBoxx Extrapolation'!$J332,2)</f>
        <v>3.11</v>
      </c>
      <c r="AM332" s="13">
        <f>ROUND(AVERAGE(Zinsswaps!AM237:AM332)+'iBoxx Extrapolation'!$J332,2)</f>
        <v>3.1</v>
      </c>
      <c r="AN332" s="13">
        <f>ROUND(AVERAGE(Zinsswaps!AN237:AN332)+'iBoxx Extrapolation'!$J332,2)</f>
        <v>3.09</v>
      </c>
      <c r="AO332" s="13">
        <f>ROUND(AVERAGE(Zinsswaps!AO237:AO332)+'iBoxx Extrapolation'!$J332,2)</f>
        <v>3.08</v>
      </c>
      <c r="AP332" s="13">
        <f>ROUND(AVERAGE(Zinsswaps!AP237:AP332)+'iBoxx Extrapolation'!$J332,2)</f>
        <v>3.06</v>
      </c>
      <c r="AQ332" s="13">
        <f>ROUND(AVERAGE(Zinsswaps!AQ237:AQ332)+'iBoxx Extrapolation'!$J332,2)</f>
        <v>3.04</v>
      </c>
      <c r="AR332" s="13">
        <f>ROUND(AVERAGE(Zinsswaps!AR237:AR332)+'iBoxx Extrapolation'!$J332,2)</f>
        <v>3.02</v>
      </c>
      <c r="AS332" s="13">
        <f>ROUND(AVERAGE(Zinsswaps!AS237:AS332)+'iBoxx Extrapolation'!$J332,2)</f>
        <v>3</v>
      </c>
      <c r="AT332" s="13">
        <f>ROUND(AVERAGE(Zinsswaps!AT237:AT332)+'iBoxx Extrapolation'!$J332,2)</f>
        <v>2.98</v>
      </c>
      <c r="AU332" s="13">
        <f>ROUND(AVERAGE(Zinsswaps!AU237:AU332)+'iBoxx Extrapolation'!$J332,2)</f>
        <v>2.97</v>
      </c>
      <c r="AV332" s="13">
        <f>ROUND(AVERAGE(Zinsswaps!AV237:AV332)+'iBoxx Extrapolation'!$J332,2)</f>
        <v>2.95</v>
      </c>
      <c r="AW332" s="13">
        <f>ROUND(AVERAGE(Zinsswaps!AW237:AW332)+'iBoxx Extrapolation'!$J332,2)</f>
        <v>2.93</v>
      </c>
      <c r="AX332" s="13">
        <f>ROUND(AVERAGE(Zinsswaps!AX237:AX332)+'iBoxx Extrapolation'!$J332,2)</f>
        <v>2.92</v>
      </c>
      <c r="AY332" s="13">
        <f>ROUND(AVERAGE(Zinsswaps!AY237:AY332)+'iBoxx Extrapolation'!$J332,2)</f>
        <v>2.91</v>
      </c>
    </row>
    <row r="333" spans="1:51" s="16" customFormat="1" x14ac:dyDescent="0.2">
      <c r="A333" s="12">
        <v>47361</v>
      </c>
      <c r="B333" s="13">
        <f>ROUND(AVERAGE(Zinsswaps!B238:B333)+'iBoxx Extrapolation'!$J333,2)</f>
        <v>2.97</v>
      </c>
      <c r="C333" s="13">
        <f>ROUND(AVERAGE(Zinsswaps!C238:C333)+'iBoxx Extrapolation'!$J333,2)</f>
        <v>2.95</v>
      </c>
      <c r="D333" s="13">
        <f>ROUND(AVERAGE(Zinsswaps!D238:D333)+'iBoxx Extrapolation'!$J333,2)</f>
        <v>2.95</v>
      </c>
      <c r="E333" s="13">
        <f>ROUND(AVERAGE(Zinsswaps!E238:E333)+'iBoxx Extrapolation'!$J333,2)</f>
        <v>2.98</v>
      </c>
      <c r="F333" s="13">
        <f>ROUND(AVERAGE(Zinsswaps!F238:F333)+'iBoxx Extrapolation'!$J333,2)</f>
        <v>3.01</v>
      </c>
      <c r="G333" s="13">
        <f>ROUND(AVERAGE(Zinsswaps!G238:G333)+'iBoxx Extrapolation'!$J333,2)</f>
        <v>3.06</v>
      </c>
      <c r="H333" s="13">
        <f>ROUND(AVERAGE(Zinsswaps!H238:H333)+'iBoxx Extrapolation'!$J333,2)</f>
        <v>3.1</v>
      </c>
      <c r="I333" s="13">
        <f>ROUND(AVERAGE(Zinsswaps!I238:I333)+'iBoxx Extrapolation'!$J333,2)</f>
        <v>3.15</v>
      </c>
      <c r="J333" s="13">
        <f>ROUND(AVERAGE(Zinsswaps!J238:J333)+'iBoxx Extrapolation'!$J333,2)</f>
        <v>3.2</v>
      </c>
      <c r="K333" s="13">
        <f>ROUND(AVERAGE(Zinsswaps!K238:K333)+'iBoxx Extrapolation'!$J333,2)</f>
        <v>3.24</v>
      </c>
      <c r="L333" s="13">
        <f>ROUND(AVERAGE(Zinsswaps!L238:L333)+'iBoxx Extrapolation'!$J333,2)</f>
        <v>3.29</v>
      </c>
      <c r="M333" s="13">
        <f>ROUND(AVERAGE(Zinsswaps!M238:M333)+'iBoxx Extrapolation'!$J333,2)</f>
        <v>3.32</v>
      </c>
      <c r="N333" s="13">
        <f>ROUND(AVERAGE(Zinsswaps!N238:N333)+'iBoxx Extrapolation'!$J333,2)</f>
        <v>3.36</v>
      </c>
      <c r="O333" s="13">
        <f>ROUND(AVERAGE(Zinsswaps!O238:O333)+'iBoxx Extrapolation'!$J333,2)</f>
        <v>3.38</v>
      </c>
      <c r="P333" s="13">
        <f>ROUND(AVERAGE(Zinsswaps!P238:P333)+'iBoxx Extrapolation'!$J333,2)</f>
        <v>3.4</v>
      </c>
      <c r="Q333" s="13">
        <f>ROUND(AVERAGE(Zinsswaps!Q238:Q333)+'iBoxx Extrapolation'!$J333,2)</f>
        <v>3.41</v>
      </c>
      <c r="R333" s="13">
        <f>ROUND(AVERAGE(Zinsswaps!R238:R333)+'iBoxx Extrapolation'!$J333,2)</f>
        <v>3.41</v>
      </c>
      <c r="S333" s="13">
        <f>ROUND(AVERAGE(Zinsswaps!S238:S333)+'iBoxx Extrapolation'!$J333,2)</f>
        <v>3.41</v>
      </c>
      <c r="T333" s="13">
        <f>ROUND(AVERAGE(Zinsswaps!T238:T333)+'iBoxx Extrapolation'!$J333,2)</f>
        <v>3.41</v>
      </c>
      <c r="U333" s="13">
        <f>ROUND(AVERAGE(Zinsswaps!U238:U333)+'iBoxx Extrapolation'!$J333,2)</f>
        <v>3.41</v>
      </c>
      <c r="V333" s="13">
        <f>ROUND(AVERAGE(Zinsswaps!V238:V333)+'iBoxx Extrapolation'!$J333,2)</f>
        <v>3.4</v>
      </c>
      <c r="W333" s="13">
        <f>ROUND(AVERAGE(Zinsswaps!W238:W333)+'iBoxx Extrapolation'!$J333,2)</f>
        <v>3.38</v>
      </c>
      <c r="X333" s="13">
        <f>ROUND(AVERAGE(Zinsswaps!X238:X333)+'iBoxx Extrapolation'!$J333,2)</f>
        <v>3.37</v>
      </c>
      <c r="Y333" s="13">
        <f>ROUND(AVERAGE(Zinsswaps!Y238:Y333)+'iBoxx Extrapolation'!$J333,2)</f>
        <v>3.36</v>
      </c>
      <c r="Z333" s="13">
        <f>ROUND(AVERAGE(Zinsswaps!Z238:Z333)+'iBoxx Extrapolation'!$J333,2)</f>
        <v>3.35</v>
      </c>
      <c r="AA333" s="13">
        <f>ROUND(AVERAGE(Zinsswaps!AA238:AA333)+'iBoxx Extrapolation'!$J333,2)</f>
        <v>3.33</v>
      </c>
      <c r="AB333" s="13">
        <f>ROUND(AVERAGE(Zinsswaps!AB238:AB333)+'iBoxx Extrapolation'!$J333,2)</f>
        <v>3.31</v>
      </c>
      <c r="AC333" s="13">
        <f>ROUND(AVERAGE(Zinsswaps!AC238:AC333)+'iBoxx Extrapolation'!$J333,2)</f>
        <v>3.29</v>
      </c>
      <c r="AD333" s="13">
        <f>ROUND(AVERAGE(Zinsswaps!AD238:AD333)+'iBoxx Extrapolation'!$J333,2)</f>
        <v>3.28</v>
      </c>
      <c r="AE333" s="13">
        <f>ROUND(AVERAGE(Zinsswaps!AE238:AE333)+'iBoxx Extrapolation'!$J333,2)</f>
        <v>3.26</v>
      </c>
      <c r="AF333" s="13">
        <f>ROUND(AVERAGE(Zinsswaps!AF238:AF333)+'iBoxx Extrapolation'!$J333,2)</f>
        <v>3.24</v>
      </c>
      <c r="AG333" s="13">
        <f>ROUND(AVERAGE(Zinsswaps!AG238:AG333)+'iBoxx Extrapolation'!$J333,2)</f>
        <v>3.22</v>
      </c>
      <c r="AH333" s="13">
        <f>ROUND(AVERAGE(Zinsswaps!AH238:AH333)+'iBoxx Extrapolation'!$J333,2)</f>
        <v>3.21</v>
      </c>
      <c r="AI333" s="13">
        <f>ROUND(AVERAGE(Zinsswaps!AI238:AI333)+'iBoxx Extrapolation'!$J333,2)</f>
        <v>3.19</v>
      </c>
      <c r="AJ333" s="13">
        <f>ROUND(AVERAGE(Zinsswaps!AJ238:AJ333)+'iBoxx Extrapolation'!$J333,2)</f>
        <v>3.17</v>
      </c>
      <c r="AK333" s="13">
        <f>ROUND(AVERAGE(Zinsswaps!AK238:AK333)+'iBoxx Extrapolation'!$J333,2)</f>
        <v>3.16</v>
      </c>
      <c r="AL333" s="13">
        <f>ROUND(AVERAGE(Zinsswaps!AL238:AL333)+'iBoxx Extrapolation'!$J333,2)</f>
        <v>3.15</v>
      </c>
      <c r="AM333" s="13">
        <f>ROUND(AVERAGE(Zinsswaps!AM238:AM333)+'iBoxx Extrapolation'!$J333,2)</f>
        <v>3.13</v>
      </c>
      <c r="AN333" s="13">
        <f>ROUND(AVERAGE(Zinsswaps!AN238:AN333)+'iBoxx Extrapolation'!$J333,2)</f>
        <v>3.12</v>
      </c>
      <c r="AO333" s="13">
        <f>ROUND(AVERAGE(Zinsswaps!AO238:AO333)+'iBoxx Extrapolation'!$J333,2)</f>
        <v>3.11</v>
      </c>
      <c r="AP333" s="13">
        <f>ROUND(AVERAGE(Zinsswaps!AP238:AP333)+'iBoxx Extrapolation'!$J333,2)</f>
        <v>3.09</v>
      </c>
      <c r="AQ333" s="13">
        <f>ROUND(AVERAGE(Zinsswaps!AQ238:AQ333)+'iBoxx Extrapolation'!$J333,2)</f>
        <v>3.07</v>
      </c>
      <c r="AR333" s="13">
        <f>ROUND(AVERAGE(Zinsswaps!AR238:AR333)+'iBoxx Extrapolation'!$J333,2)</f>
        <v>3.05</v>
      </c>
      <c r="AS333" s="13">
        <f>ROUND(AVERAGE(Zinsswaps!AS238:AS333)+'iBoxx Extrapolation'!$J333,2)</f>
        <v>3.03</v>
      </c>
      <c r="AT333" s="13">
        <f>ROUND(AVERAGE(Zinsswaps!AT238:AT333)+'iBoxx Extrapolation'!$J333,2)</f>
        <v>3.01</v>
      </c>
      <c r="AU333" s="13">
        <f>ROUND(AVERAGE(Zinsswaps!AU238:AU333)+'iBoxx Extrapolation'!$J333,2)</f>
        <v>3</v>
      </c>
      <c r="AV333" s="13">
        <f>ROUND(AVERAGE(Zinsswaps!AV238:AV333)+'iBoxx Extrapolation'!$J333,2)</f>
        <v>2.98</v>
      </c>
      <c r="AW333" s="13">
        <f>ROUND(AVERAGE(Zinsswaps!AW238:AW333)+'iBoxx Extrapolation'!$J333,2)</f>
        <v>2.96</v>
      </c>
      <c r="AX333" s="13">
        <f>ROUND(AVERAGE(Zinsswaps!AX238:AX333)+'iBoxx Extrapolation'!$J333,2)</f>
        <v>2.95</v>
      </c>
      <c r="AY333" s="13">
        <f>ROUND(AVERAGE(Zinsswaps!AY238:AY333)+'iBoxx Extrapolation'!$J333,2)</f>
        <v>2.94</v>
      </c>
    </row>
    <row r="334" spans="1:51" s="16" customFormat="1" x14ac:dyDescent="0.2">
      <c r="A334" s="12">
        <v>47391</v>
      </c>
      <c r="B334" s="13">
        <f>ROUND(AVERAGE(Zinsswaps!B239:B334)+'iBoxx Extrapolation'!$J334,2)</f>
        <v>3</v>
      </c>
      <c r="C334" s="13">
        <f>ROUND(AVERAGE(Zinsswaps!C239:C334)+'iBoxx Extrapolation'!$J334,2)</f>
        <v>2.98</v>
      </c>
      <c r="D334" s="13">
        <f>ROUND(AVERAGE(Zinsswaps!D239:D334)+'iBoxx Extrapolation'!$J334,2)</f>
        <v>2.98</v>
      </c>
      <c r="E334" s="13">
        <f>ROUND(AVERAGE(Zinsswaps!E239:E334)+'iBoxx Extrapolation'!$J334,2)</f>
        <v>3.01</v>
      </c>
      <c r="F334" s="13">
        <f>ROUND(AVERAGE(Zinsswaps!F239:F334)+'iBoxx Extrapolation'!$J334,2)</f>
        <v>3.04</v>
      </c>
      <c r="G334" s="13">
        <f>ROUND(AVERAGE(Zinsswaps!G239:G334)+'iBoxx Extrapolation'!$J334,2)</f>
        <v>3.09</v>
      </c>
      <c r="H334" s="13">
        <f>ROUND(AVERAGE(Zinsswaps!H239:H334)+'iBoxx Extrapolation'!$J334,2)</f>
        <v>3.13</v>
      </c>
      <c r="I334" s="13">
        <f>ROUND(AVERAGE(Zinsswaps!I239:I334)+'iBoxx Extrapolation'!$J334,2)</f>
        <v>3.18</v>
      </c>
      <c r="J334" s="13">
        <f>ROUND(AVERAGE(Zinsswaps!J239:J334)+'iBoxx Extrapolation'!$J334,2)</f>
        <v>3.23</v>
      </c>
      <c r="K334" s="13">
        <f>ROUND(AVERAGE(Zinsswaps!K239:K334)+'iBoxx Extrapolation'!$J334,2)</f>
        <v>3.27</v>
      </c>
      <c r="L334" s="13">
        <f>ROUND(AVERAGE(Zinsswaps!L239:L334)+'iBoxx Extrapolation'!$J334,2)</f>
        <v>3.32</v>
      </c>
      <c r="M334" s="13">
        <f>ROUND(AVERAGE(Zinsswaps!M239:M334)+'iBoxx Extrapolation'!$J334,2)</f>
        <v>3.35</v>
      </c>
      <c r="N334" s="13">
        <f>ROUND(AVERAGE(Zinsswaps!N239:N334)+'iBoxx Extrapolation'!$J334,2)</f>
        <v>3.39</v>
      </c>
      <c r="O334" s="13">
        <f>ROUND(AVERAGE(Zinsswaps!O239:O334)+'iBoxx Extrapolation'!$J334,2)</f>
        <v>3.41</v>
      </c>
      <c r="P334" s="13">
        <f>ROUND(AVERAGE(Zinsswaps!P239:P334)+'iBoxx Extrapolation'!$J334,2)</f>
        <v>3.43</v>
      </c>
      <c r="Q334" s="13">
        <f>ROUND(AVERAGE(Zinsswaps!Q239:Q334)+'iBoxx Extrapolation'!$J334,2)</f>
        <v>3.44</v>
      </c>
      <c r="R334" s="13">
        <f>ROUND(AVERAGE(Zinsswaps!R239:R334)+'iBoxx Extrapolation'!$J334,2)</f>
        <v>3.44</v>
      </c>
      <c r="S334" s="13">
        <f>ROUND(AVERAGE(Zinsswaps!S239:S334)+'iBoxx Extrapolation'!$J334,2)</f>
        <v>3.44</v>
      </c>
      <c r="T334" s="13">
        <f>ROUND(AVERAGE(Zinsswaps!T239:T334)+'iBoxx Extrapolation'!$J334,2)</f>
        <v>3.44</v>
      </c>
      <c r="U334" s="13">
        <f>ROUND(AVERAGE(Zinsswaps!U239:U334)+'iBoxx Extrapolation'!$J334,2)</f>
        <v>3.44</v>
      </c>
      <c r="V334" s="13">
        <f>ROUND(AVERAGE(Zinsswaps!V239:V334)+'iBoxx Extrapolation'!$J334,2)</f>
        <v>3.43</v>
      </c>
      <c r="W334" s="13">
        <f>ROUND(AVERAGE(Zinsswaps!W239:W334)+'iBoxx Extrapolation'!$J334,2)</f>
        <v>3.41</v>
      </c>
      <c r="X334" s="13">
        <f>ROUND(AVERAGE(Zinsswaps!X239:X334)+'iBoxx Extrapolation'!$J334,2)</f>
        <v>3.4</v>
      </c>
      <c r="Y334" s="13">
        <f>ROUND(AVERAGE(Zinsswaps!Y239:Y334)+'iBoxx Extrapolation'!$J334,2)</f>
        <v>3.39</v>
      </c>
      <c r="Z334" s="13">
        <f>ROUND(AVERAGE(Zinsswaps!Z239:Z334)+'iBoxx Extrapolation'!$J334,2)</f>
        <v>3.38</v>
      </c>
      <c r="AA334" s="13">
        <f>ROUND(AVERAGE(Zinsswaps!AA239:AA334)+'iBoxx Extrapolation'!$J334,2)</f>
        <v>3.36</v>
      </c>
      <c r="AB334" s="13">
        <f>ROUND(AVERAGE(Zinsswaps!AB239:AB334)+'iBoxx Extrapolation'!$J334,2)</f>
        <v>3.34</v>
      </c>
      <c r="AC334" s="13">
        <f>ROUND(AVERAGE(Zinsswaps!AC239:AC334)+'iBoxx Extrapolation'!$J334,2)</f>
        <v>3.32</v>
      </c>
      <c r="AD334" s="13">
        <f>ROUND(AVERAGE(Zinsswaps!AD239:AD334)+'iBoxx Extrapolation'!$J334,2)</f>
        <v>3.31</v>
      </c>
      <c r="AE334" s="13">
        <f>ROUND(AVERAGE(Zinsswaps!AE239:AE334)+'iBoxx Extrapolation'!$J334,2)</f>
        <v>3.29</v>
      </c>
      <c r="AF334" s="13">
        <f>ROUND(AVERAGE(Zinsswaps!AF239:AF334)+'iBoxx Extrapolation'!$J334,2)</f>
        <v>3.27</v>
      </c>
      <c r="AG334" s="13">
        <f>ROUND(AVERAGE(Zinsswaps!AG239:AG334)+'iBoxx Extrapolation'!$J334,2)</f>
        <v>3.25</v>
      </c>
      <c r="AH334" s="13">
        <f>ROUND(AVERAGE(Zinsswaps!AH239:AH334)+'iBoxx Extrapolation'!$J334,2)</f>
        <v>3.24</v>
      </c>
      <c r="AI334" s="13">
        <f>ROUND(AVERAGE(Zinsswaps!AI239:AI334)+'iBoxx Extrapolation'!$J334,2)</f>
        <v>3.22</v>
      </c>
      <c r="AJ334" s="13">
        <f>ROUND(AVERAGE(Zinsswaps!AJ239:AJ334)+'iBoxx Extrapolation'!$J334,2)</f>
        <v>3.2</v>
      </c>
      <c r="AK334" s="13">
        <f>ROUND(AVERAGE(Zinsswaps!AK239:AK334)+'iBoxx Extrapolation'!$J334,2)</f>
        <v>3.19</v>
      </c>
      <c r="AL334" s="13">
        <f>ROUND(AVERAGE(Zinsswaps!AL239:AL334)+'iBoxx Extrapolation'!$J334,2)</f>
        <v>3.17</v>
      </c>
      <c r="AM334" s="13">
        <f>ROUND(AVERAGE(Zinsswaps!AM239:AM334)+'iBoxx Extrapolation'!$J334,2)</f>
        <v>3.16</v>
      </c>
      <c r="AN334" s="13">
        <f>ROUND(AVERAGE(Zinsswaps!AN239:AN334)+'iBoxx Extrapolation'!$J334,2)</f>
        <v>3.15</v>
      </c>
      <c r="AO334" s="13">
        <f>ROUND(AVERAGE(Zinsswaps!AO239:AO334)+'iBoxx Extrapolation'!$J334,2)</f>
        <v>3.14</v>
      </c>
      <c r="AP334" s="13">
        <f>ROUND(AVERAGE(Zinsswaps!AP239:AP334)+'iBoxx Extrapolation'!$J334,2)</f>
        <v>3.12</v>
      </c>
      <c r="AQ334" s="13">
        <f>ROUND(AVERAGE(Zinsswaps!AQ239:AQ334)+'iBoxx Extrapolation'!$J334,2)</f>
        <v>3.1</v>
      </c>
      <c r="AR334" s="13">
        <f>ROUND(AVERAGE(Zinsswaps!AR239:AR334)+'iBoxx Extrapolation'!$J334,2)</f>
        <v>3.08</v>
      </c>
      <c r="AS334" s="13">
        <f>ROUND(AVERAGE(Zinsswaps!AS239:AS334)+'iBoxx Extrapolation'!$J334,2)</f>
        <v>3.06</v>
      </c>
      <c r="AT334" s="13">
        <f>ROUND(AVERAGE(Zinsswaps!AT239:AT334)+'iBoxx Extrapolation'!$J334,2)</f>
        <v>3.04</v>
      </c>
      <c r="AU334" s="13">
        <f>ROUND(AVERAGE(Zinsswaps!AU239:AU334)+'iBoxx Extrapolation'!$J334,2)</f>
        <v>3.02</v>
      </c>
      <c r="AV334" s="13">
        <f>ROUND(AVERAGE(Zinsswaps!AV239:AV334)+'iBoxx Extrapolation'!$J334,2)</f>
        <v>3.01</v>
      </c>
      <c r="AW334" s="13">
        <f>ROUND(AVERAGE(Zinsswaps!AW239:AW334)+'iBoxx Extrapolation'!$J334,2)</f>
        <v>2.99</v>
      </c>
      <c r="AX334" s="13">
        <f>ROUND(AVERAGE(Zinsswaps!AX239:AX334)+'iBoxx Extrapolation'!$J334,2)</f>
        <v>2.98</v>
      </c>
      <c r="AY334" s="13">
        <f>ROUND(AVERAGE(Zinsswaps!AY239:AY334)+'iBoxx Extrapolation'!$J334,2)</f>
        <v>2.96</v>
      </c>
    </row>
    <row r="335" spans="1:51" s="16" customFormat="1" x14ac:dyDescent="0.2">
      <c r="A335" s="12">
        <v>47422</v>
      </c>
      <c r="B335" s="13">
        <f>ROUND(AVERAGE(Zinsswaps!B240:B335)+'iBoxx Extrapolation'!$J335,2)</f>
        <v>3.04</v>
      </c>
      <c r="C335" s="13">
        <f>ROUND(AVERAGE(Zinsswaps!C240:C335)+'iBoxx Extrapolation'!$J335,2)</f>
        <v>3.01</v>
      </c>
      <c r="D335" s="13">
        <f>ROUND(AVERAGE(Zinsswaps!D240:D335)+'iBoxx Extrapolation'!$J335,2)</f>
        <v>3.01</v>
      </c>
      <c r="E335" s="13">
        <f>ROUND(AVERAGE(Zinsswaps!E240:E335)+'iBoxx Extrapolation'!$J335,2)</f>
        <v>3.04</v>
      </c>
      <c r="F335" s="13">
        <f>ROUND(AVERAGE(Zinsswaps!F240:F335)+'iBoxx Extrapolation'!$J335,2)</f>
        <v>3.07</v>
      </c>
      <c r="G335" s="13">
        <f>ROUND(AVERAGE(Zinsswaps!G240:G335)+'iBoxx Extrapolation'!$J335,2)</f>
        <v>3.12</v>
      </c>
      <c r="H335" s="13">
        <f>ROUND(AVERAGE(Zinsswaps!H240:H335)+'iBoxx Extrapolation'!$J335,2)</f>
        <v>3.16</v>
      </c>
      <c r="I335" s="13">
        <f>ROUND(AVERAGE(Zinsswaps!I240:I335)+'iBoxx Extrapolation'!$J335,2)</f>
        <v>3.21</v>
      </c>
      <c r="J335" s="13">
        <f>ROUND(AVERAGE(Zinsswaps!J240:J335)+'iBoxx Extrapolation'!$J335,2)</f>
        <v>3.26</v>
      </c>
      <c r="K335" s="13">
        <f>ROUND(AVERAGE(Zinsswaps!K240:K335)+'iBoxx Extrapolation'!$J335,2)</f>
        <v>3.3</v>
      </c>
      <c r="L335" s="13">
        <f>ROUND(AVERAGE(Zinsswaps!L240:L335)+'iBoxx Extrapolation'!$J335,2)</f>
        <v>3.35</v>
      </c>
      <c r="M335" s="13">
        <f>ROUND(AVERAGE(Zinsswaps!M240:M335)+'iBoxx Extrapolation'!$J335,2)</f>
        <v>3.38</v>
      </c>
      <c r="N335" s="13">
        <f>ROUND(AVERAGE(Zinsswaps!N240:N335)+'iBoxx Extrapolation'!$J335,2)</f>
        <v>3.42</v>
      </c>
      <c r="O335" s="13">
        <f>ROUND(AVERAGE(Zinsswaps!O240:O335)+'iBoxx Extrapolation'!$J335,2)</f>
        <v>3.44</v>
      </c>
      <c r="P335" s="13">
        <f>ROUND(AVERAGE(Zinsswaps!P240:P335)+'iBoxx Extrapolation'!$J335,2)</f>
        <v>3.47</v>
      </c>
      <c r="Q335" s="13">
        <f>ROUND(AVERAGE(Zinsswaps!Q240:Q335)+'iBoxx Extrapolation'!$J335,2)</f>
        <v>3.47</v>
      </c>
      <c r="R335" s="13">
        <f>ROUND(AVERAGE(Zinsswaps!R240:R335)+'iBoxx Extrapolation'!$J335,2)</f>
        <v>3.47</v>
      </c>
      <c r="S335" s="13">
        <f>ROUND(AVERAGE(Zinsswaps!S240:S335)+'iBoxx Extrapolation'!$J335,2)</f>
        <v>3.47</v>
      </c>
      <c r="T335" s="13">
        <f>ROUND(AVERAGE(Zinsswaps!T240:T335)+'iBoxx Extrapolation'!$J335,2)</f>
        <v>3.47</v>
      </c>
      <c r="U335" s="13">
        <f>ROUND(AVERAGE(Zinsswaps!U240:U335)+'iBoxx Extrapolation'!$J335,2)</f>
        <v>3.48</v>
      </c>
      <c r="V335" s="13">
        <f>ROUND(AVERAGE(Zinsswaps!V240:V335)+'iBoxx Extrapolation'!$J335,2)</f>
        <v>3.46</v>
      </c>
      <c r="W335" s="13">
        <f>ROUND(AVERAGE(Zinsswaps!W240:W335)+'iBoxx Extrapolation'!$J335,2)</f>
        <v>3.45</v>
      </c>
      <c r="X335" s="13">
        <f>ROUND(AVERAGE(Zinsswaps!X240:X335)+'iBoxx Extrapolation'!$J335,2)</f>
        <v>3.43</v>
      </c>
      <c r="Y335" s="13">
        <f>ROUND(AVERAGE(Zinsswaps!Y240:Y335)+'iBoxx Extrapolation'!$J335,2)</f>
        <v>3.42</v>
      </c>
      <c r="Z335" s="13">
        <f>ROUND(AVERAGE(Zinsswaps!Z240:Z335)+'iBoxx Extrapolation'!$J335,2)</f>
        <v>3.41</v>
      </c>
      <c r="AA335" s="13">
        <f>ROUND(AVERAGE(Zinsswaps!AA240:AA335)+'iBoxx Extrapolation'!$J335,2)</f>
        <v>3.39</v>
      </c>
      <c r="AB335" s="13">
        <f>ROUND(AVERAGE(Zinsswaps!AB240:AB335)+'iBoxx Extrapolation'!$J335,2)</f>
        <v>3.37</v>
      </c>
      <c r="AC335" s="13">
        <f>ROUND(AVERAGE(Zinsswaps!AC240:AC335)+'iBoxx Extrapolation'!$J335,2)</f>
        <v>3.36</v>
      </c>
      <c r="AD335" s="13">
        <f>ROUND(AVERAGE(Zinsswaps!AD240:AD335)+'iBoxx Extrapolation'!$J335,2)</f>
        <v>3.34</v>
      </c>
      <c r="AE335" s="13">
        <f>ROUND(AVERAGE(Zinsswaps!AE240:AE335)+'iBoxx Extrapolation'!$J335,2)</f>
        <v>3.33</v>
      </c>
      <c r="AF335" s="13">
        <f>ROUND(AVERAGE(Zinsswaps!AF240:AF335)+'iBoxx Extrapolation'!$J335,2)</f>
        <v>3.31</v>
      </c>
      <c r="AG335" s="13">
        <f>ROUND(AVERAGE(Zinsswaps!AG240:AG335)+'iBoxx Extrapolation'!$J335,2)</f>
        <v>3.29</v>
      </c>
      <c r="AH335" s="13">
        <f>ROUND(AVERAGE(Zinsswaps!AH240:AH335)+'iBoxx Extrapolation'!$J335,2)</f>
        <v>3.27</v>
      </c>
      <c r="AI335" s="13">
        <f>ROUND(AVERAGE(Zinsswaps!AI240:AI335)+'iBoxx Extrapolation'!$J335,2)</f>
        <v>3.25</v>
      </c>
      <c r="AJ335" s="13">
        <f>ROUND(AVERAGE(Zinsswaps!AJ240:AJ335)+'iBoxx Extrapolation'!$J335,2)</f>
        <v>3.24</v>
      </c>
      <c r="AK335" s="13">
        <f>ROUND(AVERAGE(Zinsswaps!AK240:AK335)+'iBoxx Extrapolation'!$J335,2)</f>
        <v>3.22</v>
      </c>
      <c r="AL335" s="13">
        <f>ROUND(AVERAGE(Zinsswaps!AL240:AL335)+'iBoxx Extrapolation'!$J335,2)</f>
        <v>3.21</v>
      </c>
      <c r="AM335" s="13">
        <f>ROUND(AVERAGE(Zinsswaps!AM240:AM335)+'iBoxx Extrapolation'!$J335,2)</f>
        <v>3.19</v>
      </c>
      <c r="AN335" s="13">
        <f>ROUND(AVERAGE(Zinsswaps!AN240:AN335)+'iBoxx Extrapolation'!$J335,2)</f>
        <v>3.18</v>
      </c>
      <c r="AO335" s="13">
        <f>ROUND(AVERAGE(Zinsswaps!AO240:AO335)+'iBoxx Extrapolation'!$J335,2)</f>
        <v>3.17</v>
      </c>
      <c r="AP335" s="13">
        <f>ROUND(AVERAGE(Zinsswaps!AP240:AP335)+'iBoxx Extrapolation'!$J335,2)</f>
        <v>3.15</v>
      </c>
      <c r="AQ335" s="13">
        <f>ROUND(AVERAGE(Zinsswaps!AQ240:AQ335)+'iBoxx Extrapolation'!$J335,2)</f>
        <v>3.13</v>
      </c>
      <c r="AR335" s="13">
        <f>ROUND(AVERAGE(Zinsswaps!AR240:AR335)+'iBoxx Extrapolation'!$J335,2)</f>
        <v>3.11</v>
      </c>
      <c r="AS335" s="13">
        <f>ROUND(AVERAGE(Zinsswaps!AS240:AS335)+'iBoxx Extrapolation'!$J335,2)</f>
        <v>3.09</v>
      </c>
      <c r="AT335" s="13">
        <f>ROUND(AVERAGE(Zinsswaps!AT240:AT335)+'iBoxx Extrapolation'!$J335,2)</f>
        <v>3.07</v>
      </c>
      <c r="AU335" s="13">
        <f>ROUND(AVERAGE(Zinsswaps!AU240:AU335)+'iBoxx Extrapolation'!$J335,2)</f>
        <v>3.06</v>
      </c>
      <c r="AV335" s="13">
        <f>ROUND(AVERAGE(Zinsswaps!AV240:AV335)+'iBoxx Extrapolation'!$J335,2)</f>
        <v>3.04</v>
      </c>
      <c r="AW335" s="13">
        <f>ROUND(AVERAGE(Zinsswaps!AW240:AW335)+'iBoxx Extrapolation'!$J335,2)</f>
        <v>3.03</v>
      </c>
      <c r="AX335" s="13">
        <f>ROUND(AVERAGE(Zinsswaps!AX240:AX335)+'iBoxx Extrapolation'!$J335,2)</f>
        <v>3.01</v>
      </c>
      <c r="AY335" s="13">
        <f>ROUND(AVERAGE(Zinsswaps!AY240:AY335)+'iBoxx Extrapolation'!$J335,2)</f>
        <v>3</v>
      </c>
    </row>
    <row r="336" spans="1:51" s="16" customFormat="1" x14ac:dyDescent="0.2">
      <c r="A336" s="12">
        <v>47452</v>
      </c>
      <c r="B336" s="13">
        <f>ROUND(AVERAGE(Zinsswaps!B241:B336)+'iBoxx Extrapolation'!$J336,2)</f>
        <v>3.07</v>
      </c>
      <c r="C336" s="13">
        <f>ROUND(AVERAGE(Zinsswaps!C241:C336)+'iBoxx Extrapolation'!$J336,2)</f>
        <v>3.04</v>
      </c>
      <c r="D336" s="13">
        <f>ROUND(AVERAGE(Zinsswaps!D241:D336)+'iBoxx Extrapolation'!$J336,2)</f>
        <v>3.04</v>
      </c>
      <c r="E336" s="13">
        <f>ROUND(AVERAGE(Zinsswaps!E241:E336)+'iBoxx Extrapolation'!$J336,2)</f>
        <v>3.06</v>
      </c>
      <c r="F336" s="13">
        <f>ROUND(AVERAGE(Zinsswaps!F241:F336)+'iBoxx Extrapolation'!$J336,2)</f>
        <v>3.1</v>
      </c>
      <c r="G336" s="13">
        <f>ROUND(AVERAGE(Zinsswaps!G241:G336)+'iBoxx Extrapolation'!$J336,2)</f>
        <v>3.15</v>
      </c>
      <c r="H336" s="13">
        <f>ROUND(AVERAGE(Zinsswaps!H241:H336)+'iBoxx Extrapolation'!$J336,2)</f>
        <v>3.19</v>
      </c>
      <c r="I336" s="13">
        <f>ROUND(AVERAGE(Zinsswaps!I241:I336)+'iBoxx Extrapolation'!$J336,2)</f>
        <v>3.24</v>
      </c>
      <c r="J336" s="13">
        <f>ROUND(AVERAGE(Zinsswaps!J241:J336)+'iBoxx Extrapolation'!$J336,2)</f>
        <v>3.29</v>
      </c>
      <c r="K336" s="13">
        <f>ROUND(AVERAGE(Zinsswaps!K241:K336)+'iBoxx Extrapolation'!$J336,2)</f>
        <v>3.33</v>
      </c>
      <c r="L336" s="13">
        <f>ROUND(AVERAGE(Zinsswaps!L241:L336)+'iBoxx Extrapolation'!$J336,2)</f>
        <v>3.38</v>
      </c>
      <c r="M336" s="13">
        <f>ROUND(AVERAGE(Zinsswaps!M241:M336)+'iBoxx Extrapolation'!$J336,2)</f>
        <v>3.41</v>
      </c>
      <c r="N336" s="13">
        <f>ROUND(AVERAGE(Zinsswaps!N241:N336)+'iBoxx Extrapolation'!$J336,2)</f>
        <v>3.45</v>
      </c>
      <c r="O336" s="13">
        <f>ROUND(AVERAGE(Zinsswaps!O241:O336)+'iBoxx Extrapolation'!$J336,2)</f>
        <v>3.47</v>
      </c>
      <c r="P336" s="13">
        <f>ROUND(AVERAGE(Zinsswaps!P241:P336)+'iBoxx Extrapolation'!$J336,2)</f>
        <v>3.5</v>
      </c>
      <c r="Q336" s="13">
        <f>ROUND(AVERAGE(Zinsswaps!Q241:Q336)+'iBoxx Extrapolation'!$J336,2)</f>
        <v>3.5</v>
      </c>
      <c r="R336" s="13">
        <f>ROUND(AVERAGE(Zinsswaps!R241:R336)+'iBoxx Extrapolation'!$J336,2)</f>
        <v>3.5</v>
      </c>
      <c r="S336" s="13">
        <f>ROUND(AVERAGE(Zinsswaps!S241:S336)+'iBoxx Extrapolation'!$J336,2)</f>
        <v>3.5</v>
      </c>
      <c r="T336" s="13">
        <f>ROUND(AVERAGE(Zinsswaps!T241:T336)+'iBoxx Extrapolation'!$J336,2)</f>
        <v>3.51</v>
      </c>
      <c r="U336" s="13">
        <f>ROUND(AVERAGE(Zinsswaps!U241:U336)+'iBoxx Extrapolation'!$J336,2)</f>
        <v>3.51</v>
      </c>
      <c r="V336" s="13">
        <f>ROUND(AVERAGE(Zinsswaps!V241:V336)+'iBoxx Extrapolation'!$J336,2)</f>
        <v>3.49</v>
      </c>
      <c r="W336" s="13">
        <f>ROUND(AVERAGE(Zinsswaps!W241:W336)+'iBoxx Extrapolation'!$J336,2)</f>
        <v>3.48</v>
      </c>
      <c r="X336" s="13">
        <f>ROUND(AVERAGE(Zinsswaps!X241:X336)+'iBoxx Extrapolation'!$J336,2)</f>
        <v>3.47</v>
      </c>
      <c r="Y336" s="13">
        <f>ROUND(AVERAGE(Zinsswaps!Y241:Y336)+'iBoxx Extrapolation'!$J336,2)</f>
        <v>3.45</v>
      </c>
      <c r="Z336" s="13">
        <f>ROUND(AVERAGE(Zinsswaps!Z241:Z336)+'iBoxx Extrapolation'!$J336,2)</f>
        <v>3.44</v>
      </c>
      <c r="AA336" s="13">
        <f>ROUND(AVERAGE(Zinsswaps!AA241:AA336)+'iBoxx Extrapolation'!$J336,2)</f>
        <v>3.42</v>
      </c>
      <c r="AB336" s="13">
        <f>ROUND(AVERAGE(Zinsswaps!AB241:AB336)+'iBoxx Extrapolation'!$J336,2)</f>
        <v>3.41</v>
      </c>
      <c r="AC336" s="13">
        <f>ROUND(AVERAGE(Zinsswaps!AC241:AC336)+'iBoxx Extrapolation'!$J336,2)</f>
        <v>3.39</v>
      </c>
      <c r="AD336" s="13">
        <f>ROUND(AVERAGE(Zinsswaps!AD241:AD336)+'iBoxx Extrapolation'!$J336,2)</f>
        <v>3.37</v>
      </c>
      <c r="AE336" s="13">
        <f>ROUND(AVERAGE(Zinsswaps!AE241:AE336)+'iBoxx Extrapolation'!$J336,2)</f>
        <v>3.36</v>
      </c>
      <c r="AF336" s="13">
        <f>ROUND(AVERAGE(Zinsswaps!AF241:AF336)+'iBoxx Extrapolation'!$J336,2)</f>
        <v>3.34</v>
      </c>
      <c r="AG336" s="13">
        <f>ROUND(AVERAGE(Zinsswaps!AG241:AG336)+'iBoxx Extrapolation'!$J336,2)</f>
        <v>3.32</v>
      </c>
      <c r="AH336" s="13">
        <f>ROUND(AVERAGE(Zinsswaps!AH241:AH336)+'iBoxx Extrapolation'!$J336,2)</f>
        <v>3.3</v>
      </c>
      <c r="AI336" s="13">
        <f>ROUND(AVERAGE(Zinsswaps!AI241:AI336)+'iBoxx Extrapolation'!$J336,2)</f>
        <v>3.29</v>
      </c>
      <c r="AJ336" s="13">
        <f>ROUND(AVERAGE(Zinsswaps!AJ241:AJ336)+'iBoxx Extrapolation'!$J336,2)</f>
        <v>3.27</v>
      </c>
      <c r="AK336" s="13">
        <f>ROUND(AVERAGE(Zinsswaps!AK241:AK336)+'iBoxx Extrapolation'!$J336,2)</f>
        <v>3.25</v>
      </c>
      <c r="AL336" s="13">
        <f>ROUND(AVERAGE(Zinsswaps!AL241:AL336)+'iBoxx Extrapolation'!$J336,2)</f>
        <v>3.24</v>
      </c>
      <c r="AM336" s="13">
        <f>ROUND(AVERAGE(Zinsswaps!AM241:AM336)+'iBoxx Extrapolation'!$J336,2)</f>
        <v>3.23</v>
      </c>
      <c r="AN336" s="13">
        <f>ROUND(AVERAGE(Zinsswaps!AN241:AN336)+'iBoxx Extrapolation'!$J336,2)</f>
        <v>3.21</v>
      </c>
      <c r="AO336" s="13">
        <f>ROUND(AVERAGE(Zinsswaps!AO241:AO336)+'iBoxx Extrapolation'!$J336,2)</f>
        <v>3.2</v>
      </c>
      <c r="AP336" s="13">
        <f>ROUND(AVERAGE(Zinsswaps!AP241:AP336)+'iBoxx Extrapolation'!$J336,2)</f>
        <v>3.18</v>
      </c>
      <c r="AQ336" s="13">
        <f>ROUND(AVERAGE(Zinsswaps!AQ241:AQ336)+'iBoxx Extrapolation'!$J336,2)</f>
        <v>3.16</v>
      </c>
      <c r="AR336" s="13">
        <f>ROUND(AVERAGE(Zinsswaps!AR241:AR336)+'iBoxx Extrapolation'!$J336,2)</f>
        <v>3.14</v>
      </c>
      <c r="AS336" s="13">
        <f>ROUND(AVERAGE(Zinsswaps!AS241:AS336)+'iBoxx Extrapolation'!$J336,2)</f>
        <v>3.12</v>
      </c>
      <c r="AT336" s="13">
        <f>ROUND(AVERAGE(Zinsswaps!AT241:AT336)+'iBoxx Extrapolation'!$J336,2)</f>
        <v>3.1</v>
      </c>
      <c r="AU336" s="13">
        <f>ROUND(AVERAGE(Zinsswaps!AU241:AU336)+'iBoxx Extrapolation'!$J336,2)</f>
        <v>3.09</v>
      </c>
      <c r="AV336" s="13">
        <f>ROUND(AVERAGE(Zinsswaps!AV241:AV336)+'iBoxx Extrapolation'!$J336,2)</f>
        <v>3.07</v>
      </c>
      <c r="AW336" s="13">
        <f>ROUND(AVERAGE(Zinsswaps!AW241:AW336)+'iBoxx Extrapolation'!$J336,2)</f>
        <v>3.06</v>
      </c>
      <c r="AX336" s="13">
        <f>ROUND(AVERAGE(Zinsswaps!AX241:AX336)+'iBoxx Extrapolation'!$J336,2)</f>
        <v>3.04</v>
      </c>
      <c r="AY336" s="13">
        <f>ROUND(AVERAGE(Zinsswaps!AY241:AY336)+'iBoxx Extrapolation'!$J336,2)</f>
        <v>3.03</v>
      </c>
    </row>
    <row r="337" spans="1:51" s="16" customFormat="1" x14ac:dyDescent="0.2">
      <c r="A337" s="12">
        <v>47483</v>
      </c>
      <c r="B337" s="13">
        <f>ROUND(AVERAGE(Zinsswaps!B242:B337)+'iBoxx Extrapolation'!$J337,2)</f>
        <v>3.1</v>
      </c>
      <c r="C337" s="13">
        <f>ROUND(AVERAGE(Zinsswaps!C242:C337)+'iBoxx Extrapolation'!$J337,2)</f>
        <v>3.07</v>
      </c>
      <c r="D337" s="13">
        <f>ROUND(AVERAGE(Zinsswaps!D242:D337)+'iBoxx Extrapolation'!$J337,2)</f>
        <v>3.06</v>
      </c>
      <c r="E337" s="13">
        <f>ROUND(AVERAGE(Zinsswaps!E242:E337)+'iBoxx Extrapolation'!$J337,2)</f>
        <v>3.09</v>
      </c>
      <c r="F337" s="13">
        <f>ROUND(AVERAGE(Zinsswaps!F242:F337)+'iBoxx Extrapolation'!$J337,2)</f>
        <v>3.13</v>
      </c>
      <c r="G337" s="13">
        <f>ROUND(AVERAGE(Zinsswaps!G242:G337)+'iBoxx Extrapolation'!$J337,2)</f>
        <v>3.17</v>
      </c>
      <c r="H337" s="13">
        <f>ROUND(AVERAGE(Zinsswaps!H242:H337)+'iBoxx Extrapolation'!$J337,2)</f>
        <v>3.22</v>
      </c>
      <c r="I337" s="13">
        <f>ROUND(AVERAGE(Zinsswaps!I242:I337)+'iBoxx Extrapolation'!$J337,2)</f>
        <v>3.27</v>
      </c>
      <c r="J337" s="13">
        <f>ROUND(AVERAGE(Zinsswaps!J242:J337)+'iBoxx Extrapolation'!$J337,2)</f>
        <v>3.32</v>
      </c>
      <c r="K337" s="13">
        <f>ROUND(AVERAGE(Zinsswaps!K242:K337)+'iBoxx Extrapolation'!$J337,2)</f>
        <v>3.36</v>
      </c>
      <c r="L337" s="13">
        <f>ROUND(AVERAGE(Zinsswaps!L242:L337)+'iBoxx Extrapolation'!$J337,2)</f>
        <v>3.41</v>
      </c>
      <c r="M337" s="13">
        <f>ROUND(AVERAGE(Zinsswaps!M242:M337)+'iBoxx Extrapolation'!$J337,2)</f>
        <v>3.44</v>
      </c>
      <c r="N337" s="13">
        <f>ROUND(AVERAGE(Zinsswaps!N242:N337)+'iBoxx Extrapolation'!$J337,2)</f>
        <v>3.48</v>
      </c>
      <c r="O337" s="13">
        <f>ROUND(AVERAGE(Zinsswaps!O242:O337)+'iBoxx Extrapolation'!$J337,2)</f>
        <v>3.5</v>
      </c>
      <c r="P337" s="13">
        <f>ROUND(AVERAGE(Zinsswaps!P242:P337)+'iBoxx Extrapolation'!$J337,2)</f>
        <v>3.53</v>
      </c>
      <c r="Q337" s="13">
        <f>ROUND(AVERAGE(Zinsswaps!Q242:Q337)+'iBoxx Extrapolation'!$J337,2)</f>
        <v>3.53</v>
      </c>
      <c r="R337" s="13">
        <f>ROUND(AVERAGE(Zinsswaps!R242:R337)+'iBoxx Extrapolation'!$J337,2)</f>
        <v>3.53</v>
      </c>
      <c r="S337" s="13">
        <f>ROUND(AVERAGE(Zinsswaps!S242:S337)+'iBoxx Extrapolation'!$J337,2)</f>
        <v>3.53</v>
      </c>
      <c r="T337" s="13">
        <f>ROUND(AVERAGE(Zinsswaps!T242:T337)+'iBoxx Extrapolation'!$J337,2)</f>
        <v>3.54</v>
      </c>
      <c r="U337" s="13">
        <f>ROUND(AVERAGE(Zinsswaps!U242:U337)+'iBoxx Extrapolation'!$J337,2)</f>
        <v>3.54</v>
      </c>
      <c r="V337" s="13">
        <f>ROUND(AVERAGE(Zinsswaps!V242:V337)+'iBoxx Extrapolation'!$J337,2)</f>
        <v>3.52</v>
      </c>
      <c r="W337" s="13">
        <f>ROUND(AVERAGE(Zinsswaps!W242:W337)+'iBoxx Extrapolation'!$J337,2)</f>
        <v>3.51</v>
      </c>
      <c r="X337" s="13">
        <f>ROUND(AVERAGE(Zinsswaps!X242:X337)+'iBoxx Extrapolation'!$J337,2)</f>
        <v>3.5</v>
      </c>
      <c r="Y337" s="13">
        <f>ROUND(AVERAGE(Zinsswaps!Y242:Y337)+'iBoxx Extrapolation'!$J337,2)</f>
        <v>3.48</v>
      </c>
      <c r="Z337" s="13">
        <f>ROUND(AVERAGE(Zinsswaps!Z242:Z337)+'iBoxx Extrapolation'!$J337,2)</f>
        <v>3.47</v>
      </c>
      <c r="AA337" s="13">
        <f>ROUND(AVERAGE(Zinsswaps!AA242:AA337)+'iBoxx Extrapolation'!$J337,2)</f>
        <v>3.45</v>
      </c>
      <c r="AB337" s="13">
        <f>ROUND(AVERAGE(Zinsswaps!AB242:AB337)+'iBoxx Extrapolation'!$J337,2)</f>
        <v>3.44</v>
      </c>
      <c r="AC337" s="13">
        <f>ROUND(AVERAGE(Zinsswaps!AC242:AC337)+'iBoxx Extrapolation'!$J337,2)</f>
        <v>3.42</v>
      </c>
      <c r="AD337" s="13">
        <f>ROUND(AVERAGE(Zinsswaps!AD242:AD337)+'iBoxx Extrapolation'!$J337,2)</f>
        <v>3.4</v>
      </c>
      <c r="AE337" s="13">
        <f>ROUND(AVERAGE(Zinsswaps!AE242:AE337)+'iBoxx Extrapolation'!$J337,2)</f>
        <v>3.39</v>
      </c>
      <c r="AF337" s="13">
        <f>ROUND(AVERAGE(Zinsswaps!AF242:AF337)+'iBoxx Extrapolation'!$J337,2)</f>
        <v>3.37</v>
      </c>
      <c r="AG337" s="13">
        <f>ROUND(AVERAGE(Zinsswaps!AG242:AG337)+'iBoxx Extrapolation'!$J337,2)</f>
        <v>3.35</v>
      </c>
      <c r="AH337" s="13">
        <f>ROUND(AVERAGE(Zinsswaps!AH242:AH337)+'iBoxx Extrapolation'!$J337,2)</f>
        <v>3.33</v>
      </c>
      <c r="AI337" s="13">
        <f>ROUND(AVERAGE(Zinsswaps!AI242:AI337)+'iBoxx Extrapolation'!$J337,2)</f>
        <v>3.32</v>
      </c>
      <c r="AJ337" s="13">
        <f>ROUND(AVERAGE(Zinsswaps!AJ242:AJ337)+'iBoxx Extrapolation'!$J337,2)</f>
        <v>3.3</v>
      </c>
      <c r="AK337" s="13">
        <f>ROUND(AVERAGE(Zinsswaps!AK242:AK337)+'iBoxx Extrapolation'!$J337,2)</f>
        <v>3.28</v>
      </c>
      <c r="AL337" s="13">
        <f>ROUND(AVERAGE(Zinsswaps!AL242:AL337)+'iBoxx Extrapolation'!$J337,2)</f>
        <v>3.27</v>
      </c>
      <c r="AM337" s="13">
        <f>ROUND(AVERAGE(Zinsswaps!AM242:AM337)+'iBoxx Extrapolation'!$J337,2)</f>
        <v>3.26</v>
      </c>
      <c r="AN337" s="13">
        <f>ROUND(AVERAGE(Zinsswaps!AN242:AN337)+'iBoxx Extrapolation'!$J337,2)</f>
        <v>3.24</v>
      </c>
      <c r="AO337" s="13">
        <f>ROUND(AVERAGE(Zinsswaps!AO242:AO337)+'iBoxx Extrapolation'!$J337,2)</f>
        <v>3.23</v>
      </c>
      <c r="AP337" s="13">
        <f>ROUND(AVERAGE(Zinsswaps!AP242:AP337)+'iBoxx Extrapolation'!$J337,2)</f>
        <v>3.21</v>
      </c>
      <c r="AQ337" s="13">
        <f>ROUND(AVERAGE(Zinsswaps!AQ242:AQ337)+'iBoxx Extrapolation'!$J337,2)</f>
        <v>3.19</v>
      </c>
      <c r="AR337" s="13">
        <f>ROUND(AVERAGE(Zinsswaps!AR242:AR337)+'iBoxx Extrapolation'!$J337,2)</f>
        <v>3.17</v>
      </c>
      <c r="AS337" s="13">
        <f>ROUND(AVERAGE(Zinsswaps!AS242:AS337)+'iBoxx Extrapolation'!$J337,2)</f>
        <v>3.15</v>
      </c>
      <c r="AT337" s="13">
        <f>ROUND(AVERAGE(Zinsswaps!AT242:AT337)+'iBoxx Extrapolation'!$J337,2)</f>
        <v>3.13</v>
      </c>
      <c r="AU337" s="13">
        <f>ROUND(AVERAGE(Zinsswaps!AU242:AU337)+'iBoxx Extrapolation'!$J337,2)</f>
        <v>3.12</v>
      </c>
      <c r="AV337" s="13">
        <f>ROUND(AVERAGE(Zinsswaps!AV242:AV337)+'iBoxx Extrapolation'!$J337,2)</f>
        <v>3.1</v>
      </c>
      <c r="AW337" s="13">
        <f>ROUND(AVERAGE(Zinsswaps!AW242:AW337)+'iBoxx Extrapolation'!$J337,2)</f>
        <v>3.09</v>
      </c>
      <c r="AX337" s="13">
        <f>ROUND(AVERAGE(Zinsswaps!AX242:AX337)+'iBoxx Extrapolation'!$J337,2)</f>
        <v>3.07</v>
      </c>
      <c r="AY337" s="13">
        <f>ROUND(AVERAGE(Zinsswaps!AY242:AY337)+'iBoxx Extrapolation'!$J337,2)</f>
        <v>3.06</v>
      </c>
    </row>
    <row r="338" spans="1:51" s="16" customFormat="1" x14ac:dyDescent="0.2">
      <c r="A338" s="12">
        <v>47514</v>
      </c>
      <c r="B338" s="13">
        <f>ROUND(AVERAGE(Zinsswaps!B243:B338)+'iBoxx Extrapolation'!$J338,2)</f>
        <v>3.13</v>
      </c>
      <c r="C338" s="13">
        <f>ROUND(AVERAGE(Zinsswaps!C243:C338)+'iBoxx Extrapolation'!$J338,2)</f>
        <v>3.09</v>
      </c>
      <c r="D338" s="13">
        <f>ROUND(AVERAGE(Zinsswaps!D243:D338)+'iBoxx Extrapolation'!$J338,2)</f>
        <v>3.09</v>
      </c>
      <c r="E338" s="13">
        <f>ROUND(AVERAGE(Zinsswaps!E243:E338)+'iBoxx Extrapolation'!$J338,2)</f>
        <v>3.12</v>
      </c>
      <c r="F338" s="13">
        <f>ROUND(AVERAGE(Zinsswaps!F243:F338)+'iBoxx Extrapolation'!$J338,2)</f>
        <v>3.16</v>
      </c>
      <c r="G338" s="13">
        <f>ROUND(AVERAGE(Zinsswaps!G243:G338)+'iBoxx Extrapolation'!$J338,2)</f>
        <v>3.2</v>
      </c>
      <c r="H338" s="13">
        <f>ROUND(AVERAGE(Zinsswaps!H243:H338)+'iBoxx Extrapolation'!$J338,2)</f>
        <v>3.25</v>
      </c>
      <c r="I338" s="13">
        <f>ROUND(AVERAGE(Zinsswaps!I243:I338)+'iBoxx Extrapolation'!$J338,2)</f>
        <v>3.3</v>
      </c>
      <c r="J338" s="13">
        <f>ROUND(AVERAGE(Zinsswaps!J243:J338)+'iBoxx Extrapolation'!$J338,2)</f>
        <v>3.34</v>
      </c>
      <c r="K338" s="13">
        <f>ROUND(AVERAGE(Zinsswaps!K243:K338)+'iBoxx Extrapolation'!$J338,2)</f>
        <v>3.39</v>
      </c>
      <c r="L338" s="13">
        <f>ROUND(AVERAGE(Zinsswaps!L243:L338)+'iBoxx Extrapolation'!$J338,2)</f>
        <v>3.43</v>
      </c>
      <c r="M338" s="13">
        <f>ROUND(AVERAGE(Zinsswaps!M243:M338)+'iBoxx Extrapolation'!$J338,2)</f>
        <v>3.47</v>
      </c>
      <c r="N338" s="13">
        <f>ROUND(AVERAGE(Zinsswaps!N243:N338)+'iBoxx Extrapolation'!$J338,2)</f>
        <v>3.5</v>
      </c>
      <c r="O338" s="13">
        <f>ROUND(AVERAGE(Zinsswaps!O243:O338)+'iBoxx Extrapolation'!$J338,2)</f>
        <v>3.53</v>
      </c>
      <c r="P338" s="13">
        <f>ROUND(AVERAGE(Zinsswaps!P243:P338)+'iBoxx Extrapolation'!$J338,2)</f>
        <v>3.56</v>
      </c>
      <c r="Q338" s="13">
        <f>ROUND(AVERAGE(Zinsswaps!Q243:Q338)+'iBoxx Extrapolation'!$J338,2)</f>
        <v>3.56</v>
      </c>
      <c r="R338" s="13">
        <f>ROUND(AVERAGE(Zinsswaps!R243:R338)+'iBoxx Extrapolation'!$J338,2)</f>
        <v>3.56</v>
      </c>
      <c r="S338" s="13">
        <f>ROUND(AVERAGE(Zinsswaps!S243:S338)+'iBoxx Extrapolation'!$J338,2)</f>
        <v>3.56</v>
      </c>
      <c r="T338" s="13">
        <f>ROUND(AVERAGE(Zinsswaps!T243:T338)+'iBoxx Extrapolation'!$J338,2)</f>
        <v>3.57</v>
      </c>
      <c r="U338" s="13">
        <f>ROUND(AVERAGE(Zinsswaps!U243:U338)+'iBoxx Extrapolation'!$J338,2)</f>
        <v>3.57</v>
      </c>
      <c r="V338" s="13">
        <f>ROUND(AVERAGE(Zinsswaps!V243:V338)+'iBoxx Extrapolation'!$J338,2)</f>
        <v>3.55</v>
      </c>
      <c r="W338" s="13">
        <f>ROUND(AVERAGE(Zinsswaps!W243:W338)+'iBoxx Extrapolation'!$J338,2)</f>
        <v>3.54</v>
      </c>
      <c r="X338" s="13">
        <f>ROUND(AVERAGE(Zinsswaps!X243:X338)+'iBoxx Extrapolation'!$J338,2)</f>
        <v>3.53</v>
      </c>
      <c r="Y338" s="13">
        <f>ROUND(AVERAGE(Zinsswaps!Y243:Y338)+'iBoxx Extrapolation'!$J338,2)</f>
        <v>3.51</v>
      </c>
      <c r="Z338" s="13">
        <f>ROUND(AVERAGE(Zinsswaps!Z243:Z338)+'iBoxx Extrapolation'!$J338,2)</f>
        <v>3.5</v>
      </c>
      <c r="AA338" s="13">
        <f>ROUND(AVERAGE(Zinsswaps!AA243:AA338)+'iBoxx Extrapolation'!$J338,2)</f>
        <v>3.48</v>
      </c>
      <c r="AB338" s="13">
        <f>ROUND(AVERAGE(Zinsswaps!AB243:AB338)+'iBoxx Extrapolation'!$J338,2)</f>
        <v>3.47</v>
      </c>
      <c r="AC338" s="13">
        <f>ROUND(AVERAGE(Zinsswaps!AC243:AC338)+'iBoxx Extrapolation'!$J338,2)</f>
        <v>3.45</v>
      </c>
      <c r="AD338" s="13">
        <f>ROUND(AVERAGE(Zinsswaps!AD243:AD338)+'iBoxx Extrapolation'!$J338,2)</f>
        <v>3.43</v>
      </c>
      <c r="AE338" s="13">
        <f>ROUND(AVERAGE(Zinsswaps!AE243:AE338)+'iBoxx Extrapolation'!$J338,2)</f>
        <v>3.42</v>
      </c>
      <c r="AF338" s="13">
        <f>ROUND(AVERAGE(Zinsswaps!AF243:AF338)+'iBoxx Extrapolation'!$J338,2)</f>
        <v>3.4</v>
      </c>
      <c r="AG338" s="13">
        <f>ROUND(AVERAGE(Zinsswaps!AG243:AG338)+'iBoxx Extrapolation'!$J338,2)</f>
        <v>3.38</v>
      </c>
      <c r="AH338" s="13">
        <f>ROUND(AVERAGE(Zinsswaps!AH243:AH338)+'iBoxx Extrapolation'!$J338,2)</f>
        <v>3.36</v>
      </c>
      <c r="AI338" s="13">
        <f>ROUND(AVERAGE(Zinsswaps!AI243:AI338)+'iBoxx Extrapolation'!$J338,2)</f>
        <v>3.35</v>
      </c>
      <c r="AJ338" s="13">
        <f>ROUND(AVERAGE(Zinsswaps!AJ243:AJ338)+'iBoxx Extrapolation'!$J338,2)</f>
        <v>3.33</v>
      </c>
      <c r="AK338" s="13">
        <f>ROUND(AVERAGE(Zinsswaps!AK243:AK338)+'iBoxx Extrapolation'!$J338,2)</f>
        <v>3.32</v>
      </c>
      <c r="AL338" s="13">
        <f>ROUND(AVERAGE(Zinsswaps!AL243:AL338)+'iBoxx Extrapolation'!$J338,2)</f>
        <v>3.3</v>
      </c>
      <c r="AM338" s="13">
        <f>ROUND(AVERAGE(Zinsswaps!AM243:AM338)+'iBoxx Extrapolation'!$J338,2)</f>
        <v>3.29</v>
      </c>
      <c r="AN338" s="13">
        <f>ROUND(AVERAGE(Zinsswaps!AN243:AN338)+'iBoxx Extrapolation'!$J338,2)</f>
        <v>3.27</v>
      </c>
      <c r="AO338" s="13">
        <f>ROUND(AVERAGE(Zinsswaps!AO243:AO338)+'iBoxx Extrapolation'!$J338,2)</f>
        <v>3.26</v>
      </c>
      <c r="AP338" s="13">
        <f>ROUND(AVERAGE(Zinsswaps!AP243:AP338)+'iBoxx Extrapolation'!$J338,2)</f>
        <v>3.24</v>
      </c>
      <c r="AQ338" s="13">
        <f>ROUND(AVERAGE(Zinsswaps!AQ243:AQ338)+'iBoxx Extrapolation'!$J338,2)</f>
        <v>3.22</v>
      </c>
      <c r="AR338" s="13">
        <f>ROUND(AVERAGE(Zinsswaps!AR243:AR338)+'iBoxx Extrapolation'!$J338,2)</f>
        <v>3.2</v>
      </c>
      <c r="AS338" s="13">
        <f>ROUND(AVERAGE(Zinsswaps!AS243:AS338)+'iBoxx Extrapolation'!$J338,2)</f>
        <v>3.18</v>
      </c>
      <c r="AT338" s="13">
        <f>ROUND(AVERAGE(Zinsswaps!AT243:AT338)+'iBoxx Extrapolation'!$J338,2)</f>
        <v>3.16</v>
      </c>
      <c r="AU338" s="13">
        <f>ROUND(AVERAGE(Zinsswaps!AU243:AU338)+'iBoxx Extrapolation'!$J338,2)</f>
        <v>3.15</v>
      </c>
      <c r="AV338" s="13">
        <f>ROUND(AVERAGE(Zinsswaps!AV243:AV338)+'iBoxx Extrapolation'!$J338,2)</f>
        <v>3.13</v>
      </c>
      <c r="AW338" s="13">
        <f>ROUND(AVERAGE(Zinsswaps!AW243:AW338)+'iBoxx Extrapolation'!$J338,2)</f>
        <v>3.12</v>
      </c>
      <c r="AX338" s="13">
        <f>ROUND(AVERAGE(Zinsswaps!AX243:AX338)+'iBoxx Extrapolation'!$J338,2)</f>
        <v>3.1</v>
      </c>
      <c r="AY338" s="13">
        <f>ROUND(AVERAGE(Zinsswaps!AY243:AY338)+'iBoxx Extrapolation'!$J338,2)</f>
        <v>3.09</v>
      </c>
    </row>
    <row r="339" spans="1:51" s="16" customFormat="1" x14ac:dyDescent="0.2">
      <c r="A339" s="12">
        <v>47542</v>
      </c>
      <c r="B339" s="13">
        <f>ROUND(AVERAGE(Zinsswaps!B244:B339)+'iBoxx Extrapolation'!$J339,2)</f>
        <v>3.16</v>
      </c>
      <c r="C339" s="13">
        <f>ROUND(AVERAGE(Zinsswaps!C244:C339)+'iBoxx Extrapolation'!$J339,2)</f>
        <v>3.12</v>
      </c>
      <c r="D339" s="13">
        <f>ROUND(AVERAGE(Zinsswaps!D244:D339)+'iBoxx Extrapolation'!$J339,2)</f>
        <v>3.11</v>
      </c>
      <c r="E339" s="13">
        <f>ROUND(AVERAGE(Zinsswaps!E244:E339)+'iBoxx Extrapolation'!$J339,2)</f>
        <v>3.14</v>
      </c>
      <c r="F339" s="13">
        <f>ROUND(AVERAGE(Zinsswaps!F244:F339)+'iBoxx Extrapolation'!$J339,2)</f>
        <v>3.18</v>
      </c>
      <c r="G339" s="13">
        <f>ROUND(AVERAGE(Zinsswaps!G244:G339)+'iBoxx Extrapolation'!$J339,2)</f>
        <v>3.22</v>
      </c>
      <c r="H339" s="13">
        <f>ROUND(AVERAGE(Zinsswaps!H244:H339)+'iBoxx Extrapolation'!$J339,2)</f>
        <v>3.27</v>
      </c>
      <c r="I339" s="13">
        <f>ROUND(AVERAGE(Zinsswaps!I244:I339)+'iBoxx Extrapolation'!$J339,2)</f>
        <v>3.32</v>
      </c>
      <c r="J339" s="13">
        <f>ROUND(AVERAGE(Zinsswaps!J244:J339)+'iBoxx Extrapolation'!$J339,2)</f>
        <v>3.37</v>
      </c>
      <c r="K339" s="13">
        <f>ROUND(AVERAGE(Zinsswaps!K244:K339)+'iBoxx Extrapolation'!$J339,2)</f>
        <v>3.41</v>
      </c>
      <c r="L339" s="13">
        <f>ROUND(AVERAGE(Zinsswaps!L244:L339)+'iBoxx Extrapolation'!$J339,2)</f>
        <v>3.46</v>
      </c>
      <c r="M339" s="13">
        <f>ROUND(AVERAGE(Zinsswaps!M244:M339)+'iBoxx Extrapolation'!$J339,2)</f>
        <v>3.49</v>
      </c>
      <c r="N339" s="13">
        <f>ROUND(AVERAGE(Zinsswaps!N244:N339)+'iBoxx Extrapolation'!$J339,2)</f>
        <v>3.53</v>
      </c>
      <c r="O339" s="13">
        <f>ROUND(AVERAGE(Zinsswaps!O244:O339)+'iBoxx Extrapolation'!$J339,2)</f>
        <v>3.55</v>
      </c>
      <c r="P339" s="13">
        <f>ROUND(AVERAGE(Zinsswaps!P244:P339)+'iBoxx Extrapolation'!$J339,2)</f>
        <v>3.58</v>
      </c>
      <c r="Q339" s="13">
        <f>ROUND(AVERAGE(Zinsswaps!Q244:Q339)+'iBoxx Extrapolation'!$J339,2)</f>
        <v>3.58</v>
      </c>
      <c r="R339" s="13">
        <f>ROUND(AVERAGE(Zinsswaps!R244:R339)+'iBoxx Extrapolation'!$J339,2)</f>
        <v>3.58</v>
      </c>
      <c r="S339" s="13">
        <f>ROUND(AVERAGE(Zinsswaps!S244:S339)+'iBoxx Extrapolation'!$J339,2)</f>
        <v>3.59</v>
      </c>
      <c r="T339" s="13">
        <f>ROUND(AVERAGE(Zinsswaps!T244:T339)+'iBoxx Extrapolation'!$J339,2)</f>
        <v>3.59</v>
      </c>
      <c r="U339" s="13">
        <f>ROUND(AVERAGE(Zinsswaps!U244:U339)+'iBoxx Extrapolation'!$J339,2)</f>
        <v>3.59</v>
      </c>
      <c r="V339" s="13">
        <f>ROUND(AVERAGE(Zinsswaps!V244:V339)+'iBoxx Extrapolation'!$J339,2)</f>
        <v>3.58</v>
      </c>
      <c r="W339" s="13">
        <f>ROUND(AVERAGE(Zinsswaps!W244:W339)+'iBoxx Extrapolation'!$J339,2)</f>
        <v>3.56</v>
      </c>
      <c r="X339" s="13">
        <f>ROUND(AVERAGE(Zinsswaps!X244:X339)+'iBoxx Extrapolation'!$J339,2)</f>
        <v>3.55</v>
      </c>
      <c r="Y339" s="13">
        <f>ROUND(AVERAGE(Zinsswaps!Y244:Y339)+'iBoxx Extrapolation'!$J339,2)</f>
        <v>3.54</v>
      </c>
      <c r="Z339" s="13">
        <f>ROUND(AVERAGE(Zinsswaps!Z244:Z339)+'iBoxx Extrapolation'!$J339,2)</f>
        <v>3.53</v>
      </c>
      <c r="AA339" s="13">
        <f>ROUND(AVERAGE(Zinsswaps!AA244:AA339)+'iBoxx Extrapolation'!$J339,2)</f>
        <v>3.51</v>
      </c>
      <c r="AB339" s="13">
        <f>ROUND(AVERAGE(Zinsswaps!AB244:AB339)+'iBoxx Extrapolation'!$J339,2)</f>
        <v>3.49</v>
      </c>
      <c r="AC339" s="13">
        <f>ROUND(AVERAGE(Zinsswaps!AC244:AC339)+'iBoxx Extrapolation'!$J339,2)</f>
        <v>3.48</v>
      </c>
      <c r="AD339" s="13">
        <f>ROUND(AVERAGE(Zinsswaps!AD244:AD339)+'iBoxx Extrapolation'!$J339,2)</f>
        <v>3.46</v>
      </c>
      <c r="AE339" s="13">
        <f>ROUND(AVERAGE(Zinsswaps!AE244:AE339)+'iBoxx Extrapolation'!$J339,2)</f>
        <v>3.45</v>
      </c>
      <c r="AF339" s="13">
        <f>ROUND(AVERAGE(Zinsswaps!AF244:AF339)+'iBoxx Extrapolation'!$J339,2)</f>
        <v>3.43</v>
      </c>
      <c r="AG339" s="13">
        <f>ROUND(AVERAGE(Zinsswaps!AG244:AG339)+'iBoxx Extrapolation'!$J339,2)</f>
        <v>3.41</v>
      </c>
      <c r="AH339" s="13">
        <f>ROUND(AVERAGE(Zinsswaps!AH244:AH339)+'iBoxx Extrapolation'!$J339,2)</f>
        <v>3.39</v>
      </c>
      <c r="AI339" s="13">
        <f>ROUND(AVERAGE(Zinsswaps!AI244:AI339)+'iBoxx Extrapolation'!$J339,2)</f>
        <v>3.37</v>
      </c>
      <c r="AJ339" s="13">
        <f>ROUND(AVERAGE(Zinsswaps!AJ244:AJ339)+'iBoxx Extrapolation'!$J339,2)</f>
        <v>3.36</v>
      </c>
      <c r="AK339" s="13">
        <f>ROUND(AVERAGE(Zinsswaps!AK244:AK339)+'iBoxx Extrapolation'!$J339,2)</f>
        <v>3.34</v>
      </c>
      <c r="AL339" s="13">
        <f>ROUND(AVERAGE(Zinsswaps!AL244:AL339)+'iBoxx Extrapolation'!$J339,2)</f>
        <v>3.33</v>
      </c>
      <c r="AM339" s="13">
        <f>ROUND(AVERAGE(Zinsswaps!AM244:AM339)+'iBoxx Extrapolation'!$J339,2)</f>
        <v>3.31</v>
      </c>
      <c r="AN339" s="13">
        <f>ROUND(AVERAGE(Zinsswaps!AN244:AN339)+'iBoxx Extrapolation'!$J339,2)</f>
        <v>3.3</v>
      </c>
      <c r="AO339" s="13">
        <f>ROUND(AVERAGE(Zinsswaps!AO244:AO339)+'iBoxx Extrapolation'!$J339,2)</f>
        <v>3.29</v>
      </c>
      <c r="AP339" s="13">
        <f>ROUND(AVERAGE(Zinsswaps!AP244:AP339)+'iBoxx Extrapolation'!$J339,2)</f>
        <v>3.27</v>
      </c>
      <c r="AQ339" s="13">
        <f>ROUND(AVERAGE(Zinsswaps!AQ244:AQ339)+'iBoxx Extrapolation'!$J339,2)</f>
        <v>3.25</v>
      </c>
      <c r="AR339" s="13">
        <f>ROUND(AVERAGE(Zinsswaps!AR244:AR339)+'iBoxx Extrapolation'!$J339,2)</f>
        <v>3.23</v>
      </c>
      <c r="AS339" s="13">
        <f>ROUND(AVERAGE(Zinsswaps!AS244:AS339)+'iBoxx Extrapolation'!$J339,2)</f>
        <v>3.21</v>
      </c>
      <c r="AT339" s="13">
        <f>ROUND(AVERAGE(Zinsswaps!AT244:AT339)+'iBoxx Extrapolation'!$J339,2)</f>
        <v>3.19</v>
      </c>
      <c r="AU339" s="13">
        <f>ROUND(AVERAGE(Zinsswaps!AU244:AU339)+'iBoxx Extrapolation'!$J339,2)</f>
        <v>3.17</v>
      </c>
      <c r="AV339" s="13">
        <f>ROUND(AVERAGE(Zinsswaps!AV244:AV339)+'iBoxx Extrapolation'!$J339,2)</f>
        <v>3.16</v>
      </c>
      <c r="AW339" s="13">
        <f>ROUND(AVERAGE(Zinsswaps!AW244:AW339)+'iBoxx Extrapolation'!$J339,2)</f>
        <v>3.14</v>
      </c>
      <c r="AX339" s="13">
        <f>ROUND(AVERAGE(Zinsswaps!AX244:AX339)+'iBoxx Extrapolation'!$J339,2)</f>
        <v>3.12</v>
      </c>
      <c r="AY339" s="13">
        <f>ROUND(AVERAGE(Zinsswaps!AY244:AY339)+'iBoxx Extrapolation'!$J339,2)</f>
        <v>3.11</v>
      </c>
    </row>
    <row r="340" spans="1:51" s="16" customFormat="1" x14ac:dyDescent="0.2">
      <c r="A340" s="12">
        <v>47573</v>
      </c>
      <c r="B340" s="13">
        <f>ROUND(AVERAGE(Zinsswaps!B245:B340)+'iBoxx Extrapolation'!$J340,2)</f>
        <v>3.19</v>
      </c>
      <c r="C340" s="13">
        <f>ROUND(AVERAGE(Zinsswaps!C245:C340)+'iBoxx Extrapolation'!$J340,2)</f>
        <v>3.14</v>
      </c>
      <c r="D340" s="13">
        <f>ROUND(AVERAGE(Zinsswaps!D245:D340)+'iBoxx Extrapolation'!$J340,2)</f>
        <v>3.13</v>
      </c>
      <c r="E340" s="13">
        <f>ROUND(AVERAGE(Zinsswaps!E245:E340)+'iBoxx Extrapolation'!$J340,2)</f>
        <v>3.16</v>
      </c>
      <c r="F340" s="13">
        <f>ROUND(AVERAGE(Zinsswaps!F245:F340)+'iBoxx Extrapolation'!$J340,2)</f>
        <v>3.2</v>
      </c>
      <c r="G340" s="13">
        <f>ROUND(AVERAGE(Zinsswaps!G245:G340)+'iBoxx Extrapolation'!$J340,2)</f>
        <v>3.24</v>
      </c>
      <c r="H340" s="13">
        <f>ROUND(AVERAGE(Zinsswaps!H245:H340)+'iBoxx Extrapolation'!$J340,2)</f>
        <v>3.29</v>
      </c>
      <c r="I340" s="13">
        <f>ROUND(AVERAGE(Zinsswaps!I245:I340)+'iBoxx Extrapolation'!$J340,2)</f>
        <v>3.34</v>
      </c>
      <c r="J340" s="13">
        <f>ROUND(AVERAGE(Zinsswaps!J245:J340)+'iBoxx Extrapolation'!$J340,2)</f>
        <v>3.39</v>
      </c>
      <c r="K340" s="13">
        <f>ROUND(AVERAGE(Zinsswaps!K245:K340)+'iBoxx Extrapolation'!$J340,2)</f>
        <v>3.43</v>
      </c>
      <c r="L340" s="13">
        <f>ROUND(AVERAGE(Zinsswaps!L245:L340)+'iBoxx Extrapolation'!$J340,2)</f>
        <v>3.48</v>
      </c>
      <c r="M340" s="13">
        <f>ROUND(AVERAGE(Zinsswaps!M245:M340)+'iBoxx Extrapolation'!$J340,2)</f>
        <v>3.52</v>
      </c>
      <c r="N340" s="13">
        <f>ROUND(AVERAGE(Zinsswaps!N245:N340)+'iBoxx Extrapolation'!$J340,2)</f>
        <v>3.55</v>
      </c>
      <c r="O340" s="13">
        <f>ROUND(AVERAGE(Zinsswaps!O245:O340)+'iBoxx Extrapolation'!$J340,2)</f>
        <v>3.58</v>
      </c>
      <c r="P340" s="13">
        <f>ROUND(AVERAGE(Zinsswaps!P245:P340)+'iBoxx Extrapolation'!$J340,2)</f>
        <v>3.6</v>
      </c>
      <c r="Q340" s="13">
        <f>ROUND(AVERAGE(Zinsswaps!Q245:Q340)+'iBoxx Extrapolation'!$J340,2)</f>
        <v>3.6</v>
      </c>
      <c r="R340" s="13">
        <f>ROUND(AVERAGE(Zinsswaps!R245:R340)+'iBoxx Extrapolation'!$J340,2)</f>
        <v>3.61</v>
      </c>
      <c r="S340" s="13">
        <f>ROUND(AVERAGE(Zinsswaps!S245:S340)+'iBoxx Extrapolation'!$J340,2)</f>
        <v>3.61</v>
      </c>
      <c r="T340" s="13">
        <f>ROUND(AVERAGE(Zinsswaps!T245:T340)+'iBoxx Extrapolation'!$J340,2)</f>
        <v>3.61</v>
      </c>
      <c r="U340" s="13">
        <f>ROUND(AVERAGE(Zinsswaps!U245:U340)+'iBoxx Extrapolation'!$J340,2)</f>
        <v>3.62</v>
      </c>
      <c r="V340" s="13">
        <f>ROUND(AVERAGE(Zinsswaps!V245:V340)+'iBoxx Extrapolation'!$J340,2)</f>
        <v>3.6</v>
      </c>
      <c r="W340" s="13">
        <f>ROUND(AVERAGE(Zinsswaps!W245:W340)+'iBoxx Extrapolation'!$J340,2)</f>
        <v>3.59</v>
      </c>
      <c r="X340" s="13">
        <f>ROUND(AVERAGE(Zinsswaps!X245:X340)+'iBoxx Extrapolation'!$J340,2)</f>
        <v>3.58</v>
      </c>
      <c r="Y340" s="13">
        <f>ROUND(AVERAGE(Zinsswaps!Y245:Y340)+'iBoxx Extrapolation'!$J340,2)</f>
        <v>3.56</v>
      </c>
      <c r="Z340" s="13">
        <f>ROUND(AVERAGE(Zinsswaps!Z245:Z340)+'iBoxx Extrapolation'!$J340,2)</f>
        <v>3.55</v>
      </c>
      <c r="AA340" s="13">
        <f>ROUND(AVERAGE(Zinsswaps!AA245:AA340)+'iBoxx Extrapolation'!$J340,2)</f>
        <v>3.54</v>
      </c>
      <c r="AB340" s="13">
        <f>ROUND(AVERAGE(Zinsswaps!AB245:AB340)+'iBoxx Extrapolation'!$J340,2)</f>
        <v>3.52</v>
      </c>
      <c r="AC340" s="13">
        <f>ROUND(AVERAGE(Zinsswaps!AC245:AC340)+'iBoxx Extrapolation'!$J340,2)</f>
        <v>3.5</v>
      </c>
      <c r="AD340" s="13">
        <f>ROUND(AVERAGE(Zinsswaps!AD245:AD340)+'iBoxx Extrapolation'!$J340,2)</f>
        <v>3.49</v>
      </c>
      <c r="AE340" s="13">
        <f>ROUND(AVERAGE(Zinsswaps!AE245:AE340)+'iBoxx Extrapolation'!$J340,2)</f>
        <v>3.47</v>
      </c>
      <c r="AF340" s="13">
        <f>ROUND(AVERAGE(Zinsswaps!AF245:AF340)+'iBoxx Extrapolation'!$J340,2)</f>
        <v>3.45</v>
      </c>
      <c r="AG340" s="13">
        <f>ROUND(AVERAGE(Zinsswaps!AG245:AG340)+'iBoxx Extrapolation'!$J340,2)</f>
        <v>3.43</v>
      </c>
      <c r="AH340" s="13">
        <f>ROUND(AVERAGE(Zinsswaps!AH245:AH340)+'iBoxx Extrapolation'!$J340,2)</f>
        <v>3.42</v>
      </c>
      <c r="AI340" s="13">
        <f>ROUND(AVERAGE(Zinsswaps!AI245:AI340)+'iBoxx Extrapolation'!$J340,2)</f>
        <v>3.4</v>
      </c>
      <c r="AJ340" s="13">
        <f>ROUND(AVERAGE(Zinsswaps!AJ245:AJ340)+'iBoxx Extrapolation'!$J340,2)</f>
        <v>3.38</v>
      </c>
      <c r="AK340" s="13">
        <f>ROUND(AVERAGE(Zinsswaps!AK245:AK340)+'iBoxx Extrapolation'!$J340,2)</f>
        <v>3.37</v>
      </c>
      <c r="AL340" s="13">
        <f>ROUND(AVERAGE(Zinsswaps!AL245:AL340)+'iBoxx Extrapolation'!$J340,2)</f>
        <v>3.35</v>
      </c>
      <c r="AM340" s="13">
        <f>ROUND(AVERAGE(Zinsswaps!AM245:AM340)+'iBoxx Extrapolation'!$J340,2)</f>
        <v>3.34</v>
      </c>
      <c r="AN340" s="13">
        <f>ROUND(AVERAGE(Zinsswaps!AN245:AN340)+'iBoxx Extrapolation'!$J340,2)</f>
        <v>3.33</v>
      </c>
      <c r="AO340" s="13">
        <f>ROUND(AVERAGE(Zinsswaps!AO245:AO340)+'iBoxx Extrapolation'!$J340,2)</f>
        <v>3.32</v>
      </c>
      <c r="AP340" s="13">
        <f>ROUND(AVERAGE(Zinsswaps!AP245:AP340)+'iBoxx Extrapolation'!$J340,2)</f>
        <v>3.29</v>
      </c>
      <c r="AQ340" s="13">
        <f>ROUND(AVERAGE(Zinsswaps!AQ245:AQ340)+'iBoxx Extrapolation'!$J340,2)</f>
        <v>3.27</v>
      </c>
      <c r="AR340" s="13">
        <f>ROUND(AVERAGE(Zinsswaps!AR245:AR340)+'iBoxx Extrapolation'!$J340,2)</f>
        <v>3.25</v>
      </c>
      <c r="AS340" s="13">
        <f>ROUND(AVERAGE(Zinsswaps!AS245:AS340)+'iBoxx Extrapolation'!$J340,2)</f>
        <v>3.23</v>
      </c>
      <c r="AT340" s="13">
        <f>ROUND(AVERAGE(Zinsswaps!AT245:AT340)+'iBoxx Extrapolation'!$J340,2)</f>
        <v>3.22</v>
      </c>
      <c r="AU340" s="13">
        <f>ROUND(AVERAGE(Zinsswaps!AU245:AU340)+'iBoxx Extrapolation'!$J340,2)</f>
        <v>3.2</v>
      </c>
      <c r="AV340" s="13">
        <f>ROUND(AVERAGE(Zinsswaps!AV245:AV340)+'iBoxx Extrapolation'!$J340,2)</f>
        <v>3.18</v>
      </c>
      <c r="AW340" s="13">
        <f>ROUND(AVERAGE(Zinsswaps!AW245:AW340)+'iBoxx Extrapolation'!$J340,2)</f>
        <v>3.17</v>
      </c>
      <c r="AX340" s="13">
        <f>ROUND(AVERAGE(Zinsswaps!AX245:AX340)+'iBoxx Extrapolation'!$J340,2)</f>
        <v>3.15</v>
      </c>
      <c r="AY340" s="13">
        <f>ROUND(AVERAGE(Zinsswaps!AY245:AY340)+'iBoxx Extrapolation'!$J340,2)</f>
        <v>3.14</v>
      </c>
    </row>
    <row r="341" spans="1:51" s="16" customFormat="1" x14ac:dyDescent="0.2">
      <c r="A341" s="12">
        <v>47603</v>
      </c>
      <c r="B341" s="13">
        <f>ROUND(AVERAGE(Zinsswaps!B246:B341)+'iBoxx Extrapolation'!$J341,2)</f>
        <v>3.21</v>
      </c>
      <c r="C341" s="13">
        <f>ROUND(AVERAGE(Zinsswaps!C246:C341)+'iBoxx Extrapolation'!$J341,2)</f>
        <v>3.16</v>
      </c>
      <c r="D341" s="13">
        <f>ROUND(AVERAGE(Zinsswaps!D246:D341)+'iBoxx Extrapolation'!$J341,2)</f>
        <v>3.15</v>
      </c>
      <c r="E341" s="13">
        <f>ROUND(AVERAGE(Zinsswaps!E246:E341)+'iBoxx Extrapolation'!$J341,2)</f>
        <v>3.18</v>
      </c>
      <c r="F341" s="13">
        <f>ROUND(AVERAGE(Zinsswaps!F246:F341)+'iBoxx Extrapolation'!$J341,2)</f>
        <v>3.21</v>
      </c>
      <c r="G341" s="13">
        <f>ROUND(AVERAGE(Zinsswaps!G246:G341)+'iBoxx Extrapolation'!$J341,2)</f>
        <v>3.26</v>
      </c>
      <c r="H341" s="13">
        <f>ROUND(AVERAGE(Zinsswaps!H246:H341)+'iBoxx Extrapolation'!$J341,2)</f>
        <v>3.3</v>
      </c>
      <c r="I341" s="13">
        <f>ROUND(AVERAGE(Zinsswaps!I246:I341)+'iBoxx Extrapolation'!$J341,2)</f>
        <v>3.35</v>
      </c>
      <c r="J341" s="13">
        <f>ROUND(AVERAGE(Zinsswaps!J246:J341)+'iBoxx Extrapolation'!$J341,2)</f>
        <v>3.4</v>
      </c>
      <c r="K341" s="13">
        <f>ROUND(AVERAGE(Zinsswaps!K246:K341)+'iBoxx Extrapolation'!$J341,2)</f>
        <v>3.45</v>
      </c>
      <c r="L341" s="13">
        <f>ROUND(AVERAGE(Zinsswaps!L246:L341)+'iBoxx Extrapolation'!$J341,2)</f>
        <v>3.49</v>
      </c>
      <c r="M341" s="13">
        <f>ROUND(AVERAGE(Zinsswaps!M246:M341)+'iBoxx Extrapolation'!$J341,2)</f>
        <v>3.53</v>
      </c>
      <c r="N341" s="13">
        <f>ROUND(AVERAGE(Zinsswaps!N246:N341)+'iBoxx Extrapolation'!$J341,2)</f>
        <v>3.56</v>
      </c>
      <c r="O341" s="13">
        <f>ROUND(AVERAGE(Zinsswaps!O246:O341)+'iBoxx Extrapolation'!$J341,2)</f>
        <v>3.59</v>
      </c>
      <c r="P341" s="13">
        <f>ROUND(AVERAGE(Zinsswaps!P246:P341)+'iBoxx Extrapolation'!$J341,2)</f>
        <v>3.62</v>
      </c>
      <c r="Q341" s="13">
        <f>ROUND(AVERAGE(Zinsswaps!Q246:Q341)+'iBoxx Extrapolation'!$J341,2)</f>
        <v>3.62</v>
      </c>
      <c r="R341" s="13">
        <f>ROUND(AVERAGE(Zinsswaps!R246:R341)+'iBoxx Extrapolation'!$J341,2)</f>
        <v>3.63</v>
      </c>
      <c r="S341" s="13">
        <f>ROUND(AVERAGE(Zinsswaps!S246:S341)+'iBoxx Extrapolation'!$J341,2)</f>
        <v>3.63</v>
      </c>
      <c r="T341" s="13">
        <f>ROUND(AVERAGE(Zinsswaps!T246:T341)+'iBoxx Extrapolation'!$J341,2)</f>
        <v>3.63</v>
      </c>
      <c r="U341" s="13">
        <f>ROUND(AVERAGE(Zinsswaps!U246:U341)+'iBoxx Extrapolation'!$J341,2)</f>
        <v>3.64</v>
      </c>
      <c r="V341" s="13">
        <f>ROUND(AVERAGE(Zinsswaps!V246:V341)+'iBoxx Extrapolation'!$J341,2)</f>
        <v>3.62</v>
      </c>
      <c r="W341" s="13">
        <f>ROUND(AVERAGE(Zinsswaps!W246:W341)+'iBoxx Extrapolation'!$J341,2)</f>
        <v>3.61</v>
      </c>
      <c r="X341" s="13">
        <f>ROUND(AVERAGE(Zinsswaps!X246:X341)+'iBoxx Extrapolation'!$J341,2)</f>
        <v>3.6</v>
      </c>
      <c r="Y341" s="13">
        <f>ROUND(AVERAGE(Zinsswaps!Y246:Y341)+'iBoxx Extrapolation'!$J341,2)</f>
        <v>3.58</v>
      </c>
      <c r="Z341" s="13">
        <f>ROUND(AVERAGE(Zinsswaps!Z246:Z341)+'iBoxx Extrapolation'!$J341,2)</f>
        <v>3.57</v>
      </c>
      <c r="AA341" s="13">
        <f>ROUND(AVERAGE(Zinsswaps!AA246:AA341)+'iBoxx Extrapolation'!$J341,2)</f>
        <v>3.56</v>
      </c>
      <c r="AB341" s="13">
        <f>ROUND(AVERAGE(Zinsswaps!AB246:AB341)+'iBoxx Extrapolation'!$J341,2)</f>
        <v>3.54</v>
      </c>
      <c r="AC341" s="13">
        <f>ROUND(AVERAGE(Zinsswaps!AC246:AC341)+'iBoxx Extrapolation'!$J341,2)</f>
        <v>3.52</v>
      </c>
      <c r="AD341" s="13">
        <f>ROUND(AVERAGE(Zinsswaps!AD246:AD341)+'iBoxx Extrapolation'!$J341,2)</f>
        <v>3.51</v>
      </c>
      <c r="AE341" s="13">
        <f>ROUND(AVERAGE(Zinsswaps!AE246:AE341)+'iBoxx Extrapolation'!$J341,2)</f>
        <v>3.49</v>
      </c>
      <c r="AF341" s="13">
        <f>ROUND(AVERAGE(Zinsswaps!AF246:AF341)+'iBoxx Extrapolation'!$J341,2)</f>
        <v>3.47</v>
      </c>
      <c r="AG341" s="13">
        <f>ROUND(AVERAGE(Zinsswaps!AG246:AG341)+'iBoxx Extrapolation'!$J341,2)</f>
        <v>3.46</v>
      </c>
      <c r="AH341" s="13">
        <f>ROUND(AVERAGE(Zinsswaps!AH246:AH341)+'iBoxx Extrapolation'!$J341,2)</f>
        <v>3.44</v>
      </c>
      <c r="AI341" s="13">
        <f>ROUND(AVERAGE(Zinsswaps!AI246:AI341)+'iBoxx Extrapolation'!$J341,2)</f>
        <v>3.42</v>
      </c>
      <c r="AJ341" s="13">
        <f>ROUND(AVERAGE(Zinsswaps!AJ246:AJ341)+'iBoxx Extrapolation'!$J341,2)</f>
        <v>3.4</v>
      </c>
      <c r="AK341" s="13">
        <f>ROUND(AVERAGE(Zinsswaps!AK246:AK341)+'iBoxx Extrapolation'!$J341,2)</f>
        <v>3.39</v>
      </c>
      <c r="AL341" s="13">
        <f>ROUND(AVERAGE(Zinsswaps!AL246:AL341)+'iBoxx Extrapolation'!$J341,2)</f>
        <v>3.38</v>
      </c>
      <c r="AM341" s="13">
        <f>ROUND(AVERAGE(Zinsswaps!AM246:AM341)+'iBoxx Extrapolation'!$J341,2)</f>
        <v>3.36</v>
      </c>
      <c r="AN341" s="13">
        <f>ROUND(AVERAGE(Zinsswaps!AN246:AN341)+'iBoxx Extrapolation'!$J341,2)</f>
        <v>3.35</v>
      </c>
      <c r="AO341" s="13">
        <f>ROUND(AVERAGE(Zinsswaps!AO246:AO341)+'iBoxx Extrapolation'!$J341,2)</f>
        <v>3.34</v>
      </c>
      <c r="AP341" s="13">
        <f>ROUND(AVERAGE(Zinsswaps!AP246:AP341)+'iBoxx Extrapolation'!$J341,2)</f>
        <v>3.32</v>
      </c>
      <c r="AQ341" s="13">
        <f>ROUND(AVERAGE(Zinsswaps!AQ246:AQ341)+'iBoxx Extrapolation'!$J341,2)</f>
        <v>3.3</v>
      </c>
      <c r="AR341" s="13">
        <f>ROUND(AVERAGE(Zinsswaps!AR246:AR341)+'iBoxx Extrapolation'!$J341,2)</f>
        <v>3.27</v>
      </c>
      <c r="AS341" s="13">
        <f>ROUND(AVERAGE(Zinsswaps!AS246:AS341)+'iBoxx Extrapolation'!$J341,2)</f>
        <v>3.26</v>
      </c>
      <c r="AT341" s="13">
        <f>ROUND(AVERAGE(Zinsswaps!AT246:AT341)+'iBoxx Extrapolation'!$J341,2)</f>
        <v>3.24</v>
      </c>
      <c r="AU341" s="13">
        <f>ROUND(AVERAGE(Zinsswaps!AU246:AU341)+'iBoxx Extrapolation'!$J341,2)</f>
        <v>3.22</v>
      </c>
      <c r="AV341" s="13">
        <f>ROUND(AVERAGE(Zinsswaps!AV246:AV341)+'iBoxx Extrapolation'!$J341,2)</f>
        <v>3.2</v>
      </c>
      <c r="AW341" s="13">
        <f>ROUND(AVERAGE(Zinsswaps!AW246:AW341)+'iBoxx Extrapolation'!$J341,2)</f>
        <v>3.19</v>
      </c>
      <c r="AX341" s="13">
        <f>ROUND(AVERAGE(Zinsswaps!AX246:AX341)+'iBoxx Extrapolation'!$J341,2)</f>
        <v>3.17</v>
      </c>
      <c r="AY341" s="13">
        <f>ROUND(AVERAGE(Zinsswaps!AY246:AY341)+'iBoxx Extrapolation'!$J341,2)</f>
        <v>3.16</v>
      </c>
    </row>
    <row r="342" spans="1:51" s="16" customFormat="1" x14ac:dyDescent="0.2">
      <c r="A342" s="12">
        <v>47634</v>
      </c>
      <c r="B342" s="13">
        <f>ROUND(AVERAGE(Zinsswaps!B247:B342)+'iBoxx Extrapolation'!$J342,2)</f>
        <v>3.23</v>
      </c>
      <c r="C342" s="13">
        <f>ROUND(AVERAGE(Zinsswaps!C247:C342)+'iBoxx Extrapolation'!$J342,2)</f>
        <v>3.17</v>
      </c>
      <c r="D342" s="13">
        <f>ROUND(AVERAGE(Zinsswaps!D247:D342)+'iBoxx Extrapolation'!$J342,2)</f>
        <v>3.16</v>
      </c>
      <c r="E342" s="13">
        <f>ROUND(AVERAGE(Zinsswaps!E247:E342)+'iBoxx Extrapolation'!$J342,2)</f>
        <v>3.19</v>
      </c>
      <c r="F342" s="13">
        <f>ROUND(AVERAGE(Zinsswaps!F247:F342)+'iBoxx Extrapolation'!$J342,2)</f>
        <v>3.22</v>
      </c>
      <c r="G342" s="13">
        <f>ROUND(AVERAGE(Zinsswaps!G247:G342)+'iBoxx Extrapolation'!$J342,2)</f>
        <v>3.27</v>
      </c>
      <c r="H342" s="13">
        <f>ROUND(AVERAGE(Zinsswaps!H247:H342)+'iBoxx Extrapolation'!$J342,2)</f>
        <v>3.32</v>
      </c>
      <c r="I342" s="13">
        <f>ROUND(AVERAGE(Zinsswaps!I247:I342)+'iBoxx Extrapolation'!$J342,2)</f>
        <v>3.37</v>
      </c>
      <c r="J342" s="13">
        <f>ROUND(AVERAGE(Zinsswaps!J247:J342)+'iBoxx Extrapolation'!$J342,2)</f>
        <v>3.41</v>
      </c>
      <c r="K342" s="13">
        <f>ROUND(AVERAGE(Zinsswaps!K247:K342)+'iBoxx Extrapolation'!$J342,2)</f>
        <v>3.46</v>
      </c>
      <c r="L342" s="13">
        <f>ROUND(AVERAGE(Zinsswaps!L247:L342)+'iBoxx Extrapolation'!$J342,2)</f>
        <v>3.5</v>
      </c>
      <c r="M342" s="13">
        <f>ROUND(AVERAGE(Zinsswaps!M247:M342)+'iBoxx Extrapolation'!$J342,2)</f>
        <v>3.54</v>
      </c>
      <c r="N342" s="13">
        <f>ROUND(AVERAGE(Zinsswaps!N247:N342)+'iBoxx Extrapolation'!$J342,2)</f>
        <v>3.58</v>
      </c>
      <c r="O342" s="13">
        <f>ROUND(AVERAGE(Zinsswaps!O247:O342)+'iBoxx Extrapolation'!$J342,2)</f>
        <v>3.6</v>
      </c>
      <c r="P342" s="13">
        <f>ROUND(AVERAGE(Zinsswaps!P247:P342)+'iBoxx Extrapolation'!$J342,2)</f>
        <v>3.63</v>
      </c>
      <c r="Q342" s="13">
        <f>ROUND(AVERAGE(Zinsswaps!Q247:Q342)+'iBoxx Extrapolation'!$J342,2)</f>
        <v>3.63</v>
      </c>
      <c r="R342" s="13">
        <f>ROUND(AVERAGE(Zinsswaps!R247:R342)+'iBoxx Extrapolation'!$J342,2)</f>
        <v>3.64</v>
      </c>
      <c r="S342" s="13">
        <f>ROUND(AVERAGE(Zinsswaps!S247:S342)+'iBoxx Extrapolation'!$J342,2)</f>
        <v>3.64</v>
      </c>
      <c r="T342" s="13">
        <f>ROUND(AVERAGE(Zinsswaps!T247:T342)+'iBoxx Extrapolation'!$J342,2)</f>
        <v>3.65</v>
      </c>
      <c r="U342" s="13">
        <f>ROUND(AVERAGE(Zinsswaps!U247:U342)+'iBoxx Extrapolation'!$J342,2)</f>
        <v>3.65</v>
      </c>
      <c r="V342" s="13">
        <f>ROUND(AVERAGE(Zinsswaps!V247:V342)+'iBoxx Extrapolation'!$J342,2)</f>
        <v>3.64</v>
      </c>
      <c r="W342" s="13">
        <f>ROUND(AVERAGE(Zinsswaps!W247:W342)+'iBoxx Extrapolation'!$J342,2)</f>
        <v>3.62</v>
      </c>
      <c r="X342" s="13">
        <f>ROUND(AVERAGE(Zinsswaps!X247:X342)+'iBoxx Extrapolation'!$J342,2)</f>
        <v>3.61</v>
      </c>
      <c r="Y342" s="13">
        <f>ROUND(AVERAGE(Zinsswaps!Y247:Y342)+'iBoxx Extrapolation'!$J342,2)</f>
        <v>3.6</v>
      </c>
      <c r="Z342" s="13">
        <f>ROUND(AVERAGE(Zinsswaps!Z247:Z342)+'iBoxx Extrapolation'!$J342,2)</f>
        <v>3.59</v>
      </c>
      <c r="AA342" s="13">
        <f>ROUND(AVERAGE(Zinsswaps!AA247:AA342)+'iBoxx Extrapolation'!$J342,2)</f>
        <v>3.57</v>
      </c>
      <c r="AB342" s="13">
        <f>ROUND(AVERAGE(Zinsswaps!AB247:AB342)+'iBoxx Extrapolation'!$J342,2)</f>
        <v>3.56</v>
      </c>
      <c r="AC342" s="13">
        <f>ROUND(AVERAGE(Zinsswaps!AC247:AC342)+'iBoxx Extrapolation'!$J342,2)</f>
        <v>3.54</v>
      </c>
      <c r="AD342" s="13">
        <f>ROUND(AVERAGE(Zinsswaps!AD247:AD342)+'iBoxx Extrapolation'!$J342,2)</f>
        <v>3.52</v>
      </c>
      <c r="AE342" s="13">
        <f>ROUND(AVERAGE(Zinsswaps!AE247:AE342)+'iBoxx Extrapolation'!$J342,2)</f>
        <v>3.51</v>
      </c>
      <c r="AF342" s="13">
        <f>ROUND(AVERAGE(Zinsswaps!AF247:AF342)+'iBoxx Extrapolation'!$J342,2)</f>
        <v>3.49</v>
      </c>
      <c r="AG342" s="13">
        <f>ROUND(AVERAGE(Zinsswaps!AG247:AG342)+'iBoxx Extrapolation'!$J342,2)</f>
        <v>3.47</v>
      </c>
      <c r="AH342" s="13">
        <f>ROUND(AVERAGE(Zinsswaps!AH247:AH342)+'iBoxx Extrapolation'!$J342,2)</f>
        <v>3.45</v>
      </c>
      <c r="AI342" s="13">
        <f>ROUND(AVERAGE(Zinsswaps!AI247:AI342)+'iBoxx Extrapolation'!$J342,2)</f>
        <v>3.44</v>
      </c>
      <c r="AJ342" s="13">
        <f>ROUND(AVERAGE(Zinsswaps!AJ247:AJ342)+'iBoxx Extrapolation'!$J342,2)</f>
        <v>3.42</v>
      </c>
      <c r="AK342" s="13">
        <f>ROUND(AVERAGE(Zinsswaps!AK247:AK342)+'iBoxx Extrapolation'!$J342,2)</f>
        <v>3.41</v>
      </c>
      <c r="AL342" s="13">
        <f>ROUND(AVERAGE(Zinsswaps!AL247:AL342)+'iBoxx Extrapolation'!$J342,2)</f>
        <v>3.39</v>
      </c>
      <c r="AM342" s="13">
        <f>ROUND(AVERAGE(Zinsswaps!AM247:AM342)+'iBoxx Extrapolation'!$J342,2)</f>
        <v>3.38</v>
      </c>
      <c r="AN342" s="13">
        <f>ROUND(AVERAGE(Zinsswaps!AN247:AN342)+'iBoxx Extrapolation'!$J342,2)</f>
        <v>3.37</v>
      </c>
      <c r="AO342" s="13">
        <f>ROUND(AVERAGE(Zinsswaps!AO247:AO342)+'iBoxx Extrapolation'!$J342,2)</f>
        <v>3.35</v>
      </c>
      <c r="AP342" s="13">
        <f>ROUND(AVERAGE(Zinsswaps!AP247:AP342)+'iBoxx Extrapolation'!$J342,2)</f>
        <v>3.33</v>
      </c>
      <c r="AQ342" s="13">
        <f>ROUND(AVERAGE(Zinsswaps!AQ247:AQ342)+'iBoxx Extrapolation'!$J342,2)</f>
        <v>3.31</v>
      </c>
      <c r="AR342" s="13">
        <f>ROUND(AVERAGE(Zinsswaps!AR247:AR342)+'iBoxx Extrapolation'!$J342,2)</f>
        <v>3.29</v>
      </c>
      <c r="AS342" s="13">
        <f>ROUND(AVERAGE(Zinsswaps!AS247:AS342)+'iBoxx Extrapolation'!$J342,2)</f>
        <v>3.27</v>
      </c>
      <c r="AT342" s="13">
        <f>ROUND(AVERAGE(Zinsswaps!AT247:AT342)+'iBoxx Extrapolation'!$J342,2)</f>
        <v>3.25</v>
      </c>
      <c r="AU342" s="13">
        <f>ROUND(AVERAGE(Zinsswaps!AU247:AU342)+'iBoxx Extrapolation'!$J342,2)</f>
        <v>3.24</v>
      </c>
      <c r="AV342" s="13">
        <f>ROUND(AVERAGE(Zinsswaps!AV247:AV342)+'iBoxx Extrapolation'!$J342,2)</f>
        <v>3.22</v>
      </c>
      <c r="AW342" s="13">
        <f>ROUND(AVERAGE(Zinsswaps!AW247:AW342)+'iBoxx Extrapolation'!$J342,2)</f>
        <v>3.21</v>
      </c>
      <c r="AX342" s="13">
        <f>ROUND(AVERAGE(Zinsswaps!AX247:AX342)+'iBoxx Extrapolation'!$J342,2)</f>
        <v>3.19</v>
      </c>
      <c r="AY342" s="13">
        <f>ROUND(AVERAGE(Zinsswaps!AY247:AY342)+'iBoxx Extrapolation'!$J342,2)</f>
        <v>3.18</v>
      </c>
    </row>
    <row r="343" spans="1:51" s="16" customFormat="1" x14ac:dyDescent="0.2">
      <c r="A343" s="12">
        <v>47664</v>
      </c>
      <c r="B343" s="13">
        <f>ROUND(AVERAGE(Zinsswaps!B248:B343)+'iBoxx Extrapolation'!$J343,2)</f>
        <v>3.25</v>
      </c>
      <c r="C343" s="13">
        <f>ROUND(AVERAGE(Zinsswaps!C248:C343)+'iBoxx Extrapolation'!$J343,2)</f>
        <v>3.18</v>
      </c>
      <c r="D343" s="13">
        <f>ROUND(AVERAGE(Zinsswaps!D248:D343)+'iBoxx Extrapolation'!$J343,2)</f>
        <v>3.17</v>
      </c>
      <c r="E343" s="13">
        <f>ROUND(AVERAGE(Zinsswaps!E248:E343)+'iBoxx Extrapolation'!$J343,2)</f>
        <v>3.19</v>
      </c>
      <c r="F343" s="13">
        <f>ROUND(AVERAGE(Zinsswaps!F248:F343)+'iBoxx Extrapolation'!$J343,2)</f>
        <v>3.23</v>
      </c>
      <c r="G343" s="13">
        <f>ROUND(AVERAGE(Zinsswaps!G248:G343)+'iBoxx Extrapolation'!$J343,2)</f>
        <v>3.27</v>
      </c>
      <c r="H343" s="13">
        <f>ROUND(AVERAGE(Zinsswaps!H248:H343)+'iBoxx Extrapolation'!$J343,2)</f>
        <v>3.32</v>
      </c>
      <c r="I343" s="13">
        <f>ROUND(AVERAGE(Zinsswaps!I248:I343)+'iBoxx Extrapolation'!$J343,2)</f>
        <v>3.37</v>
      </c>
      <c r="J343" s="13">
        <f>ROUND(AVERAGE(Zinsswaps!J248:J343)+'iBoxx Extrapolation'!$J343,2)</f>
        <v>3.42</v>
      </c>
      <c r="K343" s="13">
        <f>ROUND(AVERAGE(Zinsswaps!K248:K343)+'iBoxx Extrapolation'!$J343,2)</f>
        <v>3.46</v>
      </c>
      <c r="L343" s="13">
        <f>ROUND(AVERAGE(Zinsswaps!L248:L343)+'iBoxx Extrapolation'!$J343,2)</f>
        <v>3.51</v>
      </c>
      <c r="M343" s="13">
        <f>ROUND(AVERAGE(Zinsswaps!M248:M343)+'iBoxx Extrapolation'!$J343,2)</f>
        <v>3.55</v>
      </c>
      <c r="N343" s="13">
        <f>ROUND(AVERAGE(Zinsswaps!N248:N343)+'iBoxx Extrapolation'!$J343,2)</f>
        <v>3.58</v>
      </c>
      <c r="O343" s="13">
        <f>ROUND(AVERAGE(Zinsswaps!O248:O343)+'iBoxx Extrapolation'!$J343,2)</f>
        <v>3.61</v>
      </c>
      <c r="P343" s="13">
        <f>ROUND(AVERAGE(Zinsswaps!P248:P343)+'iBoxx Extrapolation'!$J343,2)</f>
        <v>3.64</v>
      </c>
      <c r="Q343" s="13">
        <f>ROUND(AVERAGE(Zinsswaps!Q248:Q343)+'iBoxx Extrapolation'!$J343,2)</f>
        <v>3.64</v>
      </c>
      <c r="R343" s="13">
        <f>ROUND(AVERAGE(Zinsswaps!R248:R343)+'iBoxx Extrapolation'!$J343,2)</f>
        <v>3.65</v>
      </c>
      <c r="S343" s="13">
        <f>ROUND(AVERAGE(Zinsswaps!S248:S343)+'iBoxx Extrapolation'!$J343,2)</f>
        <v>3.65</v>
      </c>
      <c r="T343" s="13">
        <f>ROUND(AVERAGE(Zinsswaps!T248:T343)+'iBoxx Extrapolation'!$J343,2)</f>
        <v>3.65</v>
      </c>
      <c r="U343" s="13">
        <f>ROUND(AVERAGE(Zinsswaps!U248:U343)+'iBoxx Extrapolation'!$J343,2)</f>
        <v>3.66</v>
      </c>
      <c r="V343" s="13">
        <f>ROUND(AVERAGE(Zinsswaps!V248:V343)+'iBoxx Extrapolation'!$J343,2)</f>
        <v>3.64</v>
      </c>
      <c r="W343" s="13">
        <f>ROUND(AVERAGE(Zinsswaps!W248:W343)+'iBoxx Extrapolation'!$J343,2)</f>
        <v>3.63</v>
      </c>
      <c r="X343" s="13">
        <f>ROUND(AVERAGE(Zinsswaps!X248:X343)+'iBoxx Extrapolation'!$J343,2)</f>
        <v>3.62</v>
      </c>
      <c r="Y343" s="13">
        <f>ROUND(AVERAGE(Zinsswaps!Y248:Y343)+'iBoxx Extrapolation'!$J343,2)</f>
        <v>3.61</v>
      </c>
      <c r="Z343" s="13">
        <f>ROUND(AVERAGE(Zinsswaps!Z248:Z343)+'iBoxx Extrapolation'!$J343,2)</f>
        <v>3.6</v>
      </c>
      <c r="AA343" s="13">
        <f>ROUND(AVERAGE(Zinsswaps!AA248:AA343)+'iBoxx Extrapolation'!$J343,2)</f>
        <v>3.58</v>
      </c>
      <c r="AB343" s="13">
        <f>ROUND(AVERAGE(Zinsswaps!AB248:AB343)+'iBoxx Extrapolation'!$J343,2)</f>
        <v>3.57</v>
      </c>
      <c r="AC343" s="13">
        <f>ROUND(AVERAGE(Zinsswaps!AC248:AC343)+'iBoxx Extrapolation'!$J343,2)</f>
        <v>3.55</v>
      </c>
      <c r="AD343" s="13">
        <f>ROUND(AVERAGE(Zinsswaps!AD248:AD343)+'iBoxx Extrapolation'!$J343,2)</f>
        <v>3.54</v>
      </c>
      <c r="AE343" s="13">
        <f>ROUND(AVERAGE(Zinsswaps!AE248:AE343)+'iBoxx Extrapolation'!$J343,2)</f>
        <v>3.52</v>
      </c>
      <c r="AF343" s="13">
        <f>ROUND(AVERAGE(Zinsswaps!AF248:AF343)+'iBoxx Extrapolation'!$J343,2)</f>
        <v>3.5</v>
      </c>
      <c r="AG343" s="13">
        <f>ROUND(AVERAGE(Zinsswaps!AG248:AG343)+'iBoxx Extrapolation'!$J343,2)</f>
        <v>3.48</v>
      </c>
      <c r="AH343" s="13">
        <f>ROUND(AVERAGE(Zinsswaps!AH248:AH343)+'iBoxx Extrapolation'!$J343,2)</f>
        <v>3.47</v>
      </c>
      <c r="AI343" s="13">
        <f>ROUND(AVERAGE(Zinsswaps!AI248:AI343)+'iBoxx Extrapolation'!$J343,2)</f>
        <v>3.45</v>
      </c>
      <c r="AJ343" s="13">
        <f>ROUND(AVERAGE(Zinsswaps!AJ248:AJ343)+'iBoxx Extrapolation'!$J343,2)</f>
        <v>3.43</v>
      </c>
      <c r="AK343" s="13">
        <f>ROUND(AVERAGE(Zinsswaps!AK248:AK343)+'iBoxx Extrapolation'!$J343,2)</f>
        <v>3.42</v>
      </c>
      <c r="AL343" s="13">
        <f>ROUND(AVERAGE(Zinsswaps!AL248:AL343)+'iBoxx Extrapolation'!$J343,2)</f>
        <v>3.41</v>
      </c>
      <c r="AM343" s="13">
        <f>ROUND(AVERAGE(Zinsswaps!AM248:AM343)+'iBoxx Extrapolation'!$J343,2)</f>
        <v>3.39</v>
      </c>
      <c r="AN343" s="13">
        <f>ROUND(AVERAGE(Zinsswaps!AN248:AN343)+'iBoxx Extrapolation'!$J343,2)</f>
        <v>3.38</v>
      </c>
      <c r="AO343" s="13">
        <f>ROUND(AVERAGE(Zinsswaps!AO248:AO343)+'iBoxx Extrapolation'!$J343,2)</f>
        <v>3.37</v>
      </c>
      <c r="AP343" s="13">
        <f>ROUND(AVERAGE(Zinsswaps!AP248:AP343)+'iBoxx Extrapolation'!$J343,2)</f>
        <v>3.35</v>
      </c>
      <c r="AQ343" s="13">
        <f>ROUND(AVERAGE(Zinsswaps!AQ248:AQ343)+'iBoxx Extrapolation'!$J343,2)</f>
        <v>3.32</v>
      </c>
      <c r="AR343" s="13">
        <f>ROUND(AVERAGE(Zinsswaps!AR248:AR343)+'iBoxx Extrapolation'!$J343,2)</f>
        <v>3.3</v>
      </c>
      <c r="AS343" s="13">
        <f>ROUND(AVERAGE(Zinsswaps!AS248:AS343)+'iBoxx Extrapolation'!$J343,2)</f>
        <v>3.29</v>
      </c>
      <c r="AT343" s="13">
        <f>ROUND(AVERAGE(Zinsswaps!AT248:AT343)+'iBoxx Extrapolation'!$J343,2)</f>
        <v>3.27</v>
      </c>
      <c r="AU343" s="13">
        <f>ROUND(AVERAGE(Zinsswaps!AU248:AU343)+'iBoxx Extrapolation'!$J343,2)</f>
        <v>3.25</v>
      </c>
      <c r="AV343" s="13">
        <f>ROUND(AVERAGE(Zinsswaps!AV248:AV343)+'iBoxx Extrapolation'!$J343,2)</f>
        <v>3.23</v>
      </c>
      <c r="AW343" s="13">
        <f>ROUND(AVERAGE(Zinsswaps!AW248:AW343)+'iBoxx Extrapolation'!$J343,2)</f>
        <v>3.22</v>
      </c>
      <c r="AX343" s="13">
        <f>ROUND(AVERAGE(Zinsswaps!AX248:AX343)+'iBoxx Extrapolation'!$J343,2)</f>
        <v>3.2</v>
      </c>
      <c r="AY343" s="13">
        <f>ROUND(AVERAGE(Zinsswaps!AY248:AY343)+'iBoxx Extrapolation'!$J343,2)</f>
        <v>3.19</v>
      </c>
    </row>
    <row r="344" spans="1:51" s="16" customFormat="1" x14ac:dyDescent="0.2">
      <c r="A344" s="12">
        <v>47695</v>
      </c>
      <c r="B344" s="13">
        <f>ROUND(AVERAGE(Zinsswaps!B249:B344)+'iBoxx Extrapolation'!$J344,2)</f>
        <v>3.26</v>
      </c>
      <c r="C344" s="13">
        <f>ROUND(AVERAGE(Zinsswaps!C249:C344)+'iBoxx Extrapolation'!$J344,2)</f>
        <v>3.2</v>
      </c>
      <c r="D344" s="13">
        <f>ROUND(AVERAGE(Zinsswaps!D249:D344)+'iBoxx Extrapolation'!$J344,2)</f>
        <v>3.18</v>
      </c>
      <c r="E344" s="13">
        <f>ROUND(AVERAGE(Zinsswaps!E249:E344)+'iBoxx Extrapolation'!$J344,2)</f>
        <v>3.21</v>
      </c>
      <c r="F344" s="13">
        <f>ROUND(AVERAGE(Zinsswaps!F249:F344)+'iBoxx Extrapolation'!$J344,2)</f>
        <v>3.24</v>
      </c>
      <c r="G344" s="13">
        <f>ROUND(AVERAGE(Zinsswaps!G249:G344)+'iBoxx Extrapolation'!$J344,2)</f>
        <v>3.29</v>
      </c>
      <c r="H344" s="13">
        <f>ROUND(AVERAGE(Zinsswaps!H249:H344)+'iBoxx Extrapolation'!$J344,2)</f>
        <v>3.34</v>
      </c>
      <c r="I344" s="13">
        <f>ROUND(AVERAGE(Zinsswaps!I249:I344)+'iBoxx Extrapolation'!$J344,2)</f>
        <v>3.39</v>
      </c>
      <c r="J344" s="13">
        <f>ROUND(AVERAGE(Zinsswaps!J249:J344)+'iBoxx Extrapolation'!$J344,2)</f>
        <v>3.43</v>
      </c>
      <c r="K344" s="13">
        <f>ROUND(AVERAGE(Zinsswaps!K249:K344)+'iBoxx Extrapolation'!$J344,2)</f>
        <v>3.48</v>
      </c>
      <c r="L344" s="13">
        <f>ROUND(AVERAGE(Zinsswaps!L249:L344)+'iBoxx Extrapolation'!$J344,2)</f>
        <v>3.52</v>
      </c>
      <c r="M344" s="13">
        <f>ROUND(AVERAGE(Zinsswaps!M249:M344)+'iBoxx Extrapolation'!$J344,2)</f>
        <v>3.56</v>
      </c>
      <c r="N344" s="13">
        <f>ROUND(AVERAGE(Zinsswaps!N249:N344)+'iBoxx Extrapolation'!$J344,2)</f>
        <v>3.6</v>
      </c>
      <c r="O344" s="13">
        <f>ROUND(AVERAGE(Zinsswaps!O249:O344)+'iBoxx Extrapolation'!$J344,2)</f>
        <v>3.63</v>
      </c>
      <c r="P344" s="13">
        <f>ROUND(AVERAGE(Zinsswaps!P249:P344)+'iBoxx Extrapolation'!$J344,2)</f>
        <v>3.65</v>
      </c>
      <c r="Q344" s="13">
        <f>ROUND(AVERAGE(Zinsswaps!Q249:Q344)+'iBoxx Extrapolation'!$J344,2)</f>
        <v>3.66</v>
      </c>
      <c r="R344" s="13">
        <f>ROUND(AVERAGE(Zinsswaps!R249:R344)+'iBoxx Extrapolation'!$J344,2)</f>
        <v>3.66</v>
      </c>
      <c r="S344" s="13">
        <f>ROUND(AVERAGE(Zinsswaps!S249:S344)+'iBoxx Extrapolation'!$J344,2)</f>
        <v>3.67</v>
      </c>
      <c r="T344" s="13">
        <f>ROUND(AVERAGE(Zinsswaps!T249:T344)+'iBoxx Extrapolation'!$J344,2)</f>
        <v>3.67</v>
      </c>
      <c r="U344" s="13">
        <f>ROUND(AVERAGE(Zinsswaps!U249:U344)+'iBoxx Extrapolation'!$J344,2)</f>
        <v>3.67</v>
      </c>
      <c r="V344" s="13">
        <f>ROUND(AVERAGE(Zinsswaps!V249:V344)+'iBoxx Extrapolation'!$J344,2)</f>
        <v>3.66</v>
      </c>
      <c r="W344" s="13">
        <f>ROUND(AVERAGE(Zinsswaps!W249:W344)+'iBoxx Extrapolation'!$J344,2)</f>
        <v>3.65</v>
      </c>
      <c r="X344" s="13">
        <f>ROUND(AVERAGE(Zinsswaps!X249:X344)+'iBoxx Extrapolation'!$J344,2)</f>
        <v>3.64</v>
      </c>
      <c r="Y344" s="13">
        <f>ROUND(AVERAGE(Zinsswaps!Y249:Y344)+'iBoxx Extrapolation'!$J344,2)</f>
        <v>3.63</v>
      </c>
      <c r="Z344" s="13">
        <f>ROUND(AVERAGE(Zinsswaps!Z249:Z344)+'iBoxx Extrapolation'!$J344,2)</f>
        <v>3.62</v>
      </c>
      <c r="AA344" s="13">
        <f>ROUND(AVERAGE(Zinsswaps!AA249:AA344)+'iBoxx Extrapolation'!$J344,2)</f>
        <v>3.6</v>
      </c>
      <c r="AB344" s="13">
        <f>ROUND(AVERAGE(Zinsswaps!AB249:AB344)+'iBoxx Extrapolation'!$J344,2)</f>
        <v>3.59</v>
      </c>
      <c r="AC344" s="13">
        <f>ROUND(AVERAGE(Zinsswaps!AC249:AC344)+'iBoxx Extrapolation'!$J344,2)</f>
        <v>3.57</v>
      </c>
      <c r="AD344" s="13">
        <f>ROUND(AVERAGE(Zinsswaps!AD249:AD344)+'iBoxx Extrapolation'!$J344,2)</f>
        <v>3.56</v>
      </c>
      <c r="AE344" s="13">
        <f>ROUND(AVERAGE(Zinsswaps!AE249:AE344)+'iBoxx Extrapolation'!$J344,2)</f>
        <v>3.54</v>
      </c>
      <c r="AF344" s="13">
        <f>ROUND(AVERAGE(Zinsswaps!AF249:AF344)+'iBoxx Extrapolation'!$J344,2)</f>
        <v>3.52</v>
      </c>
      <c r="AG344" s="13">
        <f>ROUND(AVERAGE(Zinsswaps!AG249:AG344)+'iBoxx Extrapolation'!$J344,2)</f>
        <v>3.5</v>
      </c>
      <c r="AH344" s="13">
        <f>ROUND(AVERAGE(Zinsswaps!AH249:AH344)+'iBoxx Extrapolation'!$J344,2)</f>
        <v>3.49</v>
      </c>
      <c r="AI344" s="13">
        <f>ROUND(AVERAGE(Zinsswaps!AI249:AI344)+'iBoxx Extrapolation'!$J344,2)</f>
        <v>3.47</v>
      </c>
      <c r="AJ344" s="13">
        <f>ROUND(AVERAGE(Zinsswaps!AJ249:AJ344)+'iBoxx Extrapolation'!$J344,2)</f>
        <v>3.45</v>
      </c>
      <c r="AK344" s="13">
        <f>ROUND(AVERAGE(Zinsswaps!AK249:AK344)+'iBoxx Extrapolation'!$J344,2)</f>
        <v>3.44</v>
      </c>
      <c r="AL344" s="13">
        <f>ROUND(AVERAGE(Zinsswaps!AL249:AL344)+'iBoxx Extrapolation'!$J344,2)</f>
        <v>3.43</v>
      </c>
      <c r="AM344" s="13">
        <f>ROUND(AVERAGE(Zinsswaps!AM249:AM344)+'iBoxx Extrapolation'!$J344,2)</f>
        <v>3.41</v>
      </c>
      <c r="AN344" s="13">
        <f>ROUND(AVERAGE(Zinsswaps!AN249:AN344)+'iBoxx Extrapolation'!$J344,2)</f>
        <v>3.4</v>
      </c>
      <c r="AO344" s="13">
        <f>ROUND(AVERAGE(Zinsswaps!AO249:AO344)+'iBoxx Extrapolation'!$J344,2)</f>
        <v>3.39</v>
      </c>
      <c r="AP344" s="13">
        <f>ROUND(AVERAGE(Zinsswaps!AP249:AP344)+'iBoxx Extrapolation'!$J344,2)</f>
        <v>3.37</v>
      </c>
      <c r="AQ344" s="13">
        <f>ROUND(AVERAGE(Zinsswaps!AQ249:AQ344)+'iBoxx Extrapolation'!$J344,2)</f>
        <v>3.34</v>
      </c>
      <c r="AR344" s="13">
        <f>ROUND(AVERAGE(Zinsswaps!AR249:AR344)+'iBoxx Extrapolation'!$J344,2)</f>
        <v>3.32</v>
      </c>
      <c r="AS344" s="13">
        <f>ROUND(AVERAGE(Zinsswaps!AS249:AS344)+'iBoxx Extrapolation'!$J344,2)</f>
        <v>3.31</v>
      </c>
      <c r="AT344" s="13">
        <f>ROUND(AVERAGE(Zinsswaps!AT249:AT344)+'iBoxx Extrapolation'!$J344,2)</f>
        <v>3.29</v>
      </c>
      <c r="AU344" s="13">
        <f>ROUND(AVERAGE(Zinsswaps!AU249:AU344)+'iBoxx Extrapolation'!$J344,2)</f>
        <v>3.27</v>
      </c>
      <c r="AV344" s="13">
        <f>ROUND(AVERAGE(Zinsswaps!AV249:AV344)+'iBoxx Extrapolation'!$J344,2)</f>
        <v>3.25</v>
      </c>
      <c r="AW344" s="13">
        <f>ROUND(AVERAGE(Zinsswaps!AW249:AW344)+'iBoxx Extrapolation'!$J344,2)</f>
        <v>3.24</v>
      </c>
      <c r="AX344" s="13">
        <f>ROUND(AVERAGE(Zinsswaps!AX249:AX344)+'iBoxx Extrapolation'!$J344,2)</f>
        <v>3.22</v>
      </c>
      <c r="AY344" s="13">
        <f>ROUND(AVERAGE(Zinsswaps!AY249:AY344)+'iBoxx Extrapolation'!$J344,2)</f>
        <v>3.21</v>
      </c>
    </row>
    <row r="345" spans="1:51" s="16" customFormat="1" x14ac:dyDescent="0.2">
      <c r="A345" s="12">
        <v>47726</v>
      </c>
      <c r="B345" s="13">
        <f>ROUND(AVERAGE(Zinsswaps!B250:B345)+'iBoxx Extrapolation'!$J345,2)</f>
        <v>3.27</v>
      </c>
      <c r="C345" s="13">
        <f>ROUND(AVERAGE(Zinsswaps!C250:C345)+'iBoxx Extrapolation'!$J345,2)</f>
        <v>3.2</v>
      </c>
      <c r="D345" s="13">
        <f>ROUND(AVERAGE(Zinsswaps!D250:D345)+'iBoxx Extrapolation'!$J345,2)</f>
        <v>3.19</v>
      </c>
      <c r="E345" s="13">
        <f>ROUND(AVERAGE(Zinsswaps!E250:E345)+'iBoxx Extrapolation'!$J345,2)</f>
        <v>3.21</v>
      </c>
      <c r="F345" s="13">
        <f>ROUND(AVERAGE(Zinsswaps!F250:F345)+'iBoxx Extrapolation'!$J345,2)</f>
        <v>3.25</v>
      </c>
      <c r="G345" s="13">
        <f>ROUND(AVERAGE(Zinsswaps!G250:G345)+'iBoxx Extrapolation'!$J345,2)</f>
        <v>3.29</v>
      </c>
      <c r="H345" s="13">
        <f>ROUND(AVERAGE(Zinsswaps!H250:H345)+'iBoxx Extrapolation'!$J345,2)</f>
        <v>3.34</v>
      </c>
      <c r="I345" s="13">
        <f>ROUND(AVERAGE(Zinsswaps!I250:I345)+'iBoxx Extrapolation'!$J345,2)</f>
        <v>3.39</v>
      </c>
      <c r="J345" s="13">
        <f>ROUND(AVERAGE(Zinsswaps!J250:J345)+'iBoxx Extrapolation'!$J345,2)</f>
        <v>3.44</v>
      </c>
      <c r="K345" s="13">
        <f>ROUND(AVERAGE(Zinsswaps!K250:K345)+'iBoxx Extrapolation'!$J345,2)</f>
        <v>3.48</v>
      </c>
      <c r="L345" s="13">
        <f>ROUND(AVERAGE(Zinsswaps!L250:L345)+'iBoxx Extrapolation'!$J345,2)</f>
        <v>3.53</v>
      </c>
      <c r="M345" s="13">
        <f>ROUND(AVERAGE(Zinsswaps!M250:M345)+'iBoxx Extrapolation'!$J345,2)</f>
        <v>3.57</v>
      </c>
      <c r="N345" s="13">
        <f>ROUND(AVERAGE(Zinsswaps!N250:N345)+'iBoxx Extrapolation'!$J345,2)</f>
        <v>3.6</v>
      </c>
      <c r="O345" s="13">
        <f>ROUND(AVERAGE(Zinsswaps!O250:O345)+'iBoxx Extrapolation'!$J345,2)</f>
        <v>3.63</v>
      </c>
      <c r="P345" s="13">
        <f>ROUND(AVERAGE(Zinsswaps!P250:P345)+'iBoxx Extrapolation'!$J345,2)</f>
        <v>3.66</v>
      </c>
      <c r="Q345" s="13">
        <f>ROUND(AVERAGE(Zinsswaps!Q250:Q345)+'iBoxx Extrapolation'!$J345,2)</f>
        <v>3.67</v>
      </c>
      <c r="R345" s="13">
        <f>ROUND(AVERAGE(Zinsswaps!R250:R345)+'iBoxx Extrapolation'!$J345,2)</f>
        <v>3.67</v>
      </c>
      <c r="S345" s="13">
        <f>ROUND(AVERAGE(Zinsswaps!S250:S345)+'iBoxx Extrapolation'!$J345,2)</f>
        <v>3.68</v>
      </c>
      <c r="T345" s="13">
        <f>ROUND(AVERAGE(Zinsswaps!T250:T345)+'iBoxx Extrapolation'!$J345,2)</f>
        <v>3.68</v>
      </c>
      <c r="U345" s="13">
        <f>ROUND(AVERAGE(Zinsswaps!U250:U345)+'iBoxx Extrapolation'!$J345,2)</f>
        <v>3.69</v>
      </c>
      <c r="V345" s="13">
        <f>ROUND(AVERAGE(Zinsswaps!V250:V345)+'iBoxx Extrapolation'!$J345,2)</f>
        <v>3.67</v>
      </c>
      <c r="W345" s="13">
        <f>ROUND(AVERAGE(Zinsswaps!W250:W345)+'iBoxx Extrapolation'!$J345,2)</f>
        <v>3.66</v>
      </c>
      <c r="X345" s="13">
        <f>ROUND(AVERAGE(Zinsswaps!X250:X345)+'iBoxx Extrapolation'!$J345,2)</f>
        <v>3.65</v>
      </c>
      <c r="Y345" s="13">
        <f>ROUND(AVERAGE(Zinsswaps!Y250:Y345)+'iBoxx Extrapolation'!$J345,2)</f>
        <v>3.64</v>
      </c>
      <c r="Z345" s="13">
        <f>ROUND(AVERAGE(Zinsswaps!Z250:Z345)+'iBoxx Extrapolation'!$J345,2)</f>
        <v>3.63</v>
      </c>
      <c r="AA345" s="13">
        <f>ROUND(AVERAGE(Zinsswaps!AA250:AA345)+'iBoxx Extrapolation'!$J345,2)</f>
        <v>3.62</v>
      </c>
      <c r="AB345" s="13">
        <f>ROUND(AVERAGE(Zinsswaps!AB250:AB345)+'iBoxx Extrapolation'!$J345,2)</f>
        <v>3.6</v>
      </c>
      <c r="AC345" s="13">
        <f>ROUND(AVERAGE(Zinsswaps!AC250:AC345)+'iBoxx Extrapolation'!$J345,2)</f>
        <v>3.58</v>
      </c>
      <c r="AD345" s="13">
        <f>ROUND(AVERAGE(Zinsswaps!AD250:AD345)+'iBoxx Extrapolation'!$J345,2)</f>
        <v>3.57</v>
      </c>
      <c r="AE345" s="13">
        <f>ROUND(AVERAGE(Zinsswaps!AE250:AE345)+'iBoxx Extrapolation'!$J345,2)</f>
        <v>3.56</v>
      </c>
      <c r="AF345" s="13">
        <f>ROUND(AVERAGE(Zinsswaps!AF250:AF345)+'iBoxx Extrapolation'!$J345,2)</f>
        <v>3.54</v>
      </c>
      <c r="AG345" s="13">
        <f>ROUND(AVERAGE(Zinsswaps!AG250:AG345)+'iBoxx Extrapolation'!$J345,2)</f>
        <v>3.52</v>
      </c>
      <c r="AH345" s="13">
        <f>ROUND(AVERAGE(Zinsswaps!AH250:AH345)+'iBoxx Extrapolation'!$J345,2)</f>
        <v>3.5</v>
      </c>
      <c r="AI345" s="13">
        <f>ROUND(AVERAGE(Zinsswaps!AI250:AI345)+'iBoxx Extrapolation'!$J345,2)</f>
        <v>3.48</v>
      </c>
      <c r="AJ345" s="13">
        <f>ROUND(AVERAGE(Zinsswaps!AJ250:AJ345)+'iBoxx Extrapolation'!$J345,2)</f>
        <v>3.47</v>
      </c>
      <c r="AK345" s="13">
        <f>ROUND(AVERAGE(Zinsswaps!AK250:AK345)+'iBoxx Extrapolation'!$J345,2)</f>
        <v>3.45</v>
      </c>
      <c r="AL345" s="13">
        <f>ROUND(AVERAGE(Zinsswaps!AL250:AL345)+'iBoxx Extrapolation'!$J345,2)</f>
        <v>3.44</v>
      </c>
      <c r="AM345" s="13">
        <f>ROUND(AVERAGE(Zinsswaps!AM250:AM345)+'iBoxx Extrapolation'!$J345,2)</f>
        <v>3.43</v>
      </c>
      <c r="AN345" s="13">
        <f>ROUND(AVERAGE(Zinsswaps!AN250:AN345)+'iBoxx Extrapolation'!$J345,2)</f>
        <v>3.41</v>
      </c>
      <c r="AO345" s="13">
        <f>ROUND(AVERAGE(Zinsswaps!AO250:AO345)+'iBoxx Extrapolation'!$J345,2)</f>
        <v>3.4</v>
      </c>
      <c r="AP345" s="13">
        <f>ROUND(AVERAGE(Zinsswaps!AP250:AP345)+'iBoxx Extrapolation'!$J345,2)</f>
        <v>3.38</v>
      </c>
      <c r="AQ345" s="13">
        <f>ROUND(AVERAGE(Zinsswaps!AQ250:AQ345)+'iBoxx Extrapolation'!$J345,2)</f>
        <v>3.36</v>
      </c>
      <c r="AR345" s="13">
        <f>ROUND(AVERAGE(Zinsswaps!AR250:AR345)+'iBoxx Extrapolation'!$J345,2)</f>
        <v>3.34</v>
      </c>
      <c r="AS345" s="13">
        <f>ROUND(AVERAGE(Zinsswaps!AS250:AS345)+'iBoxx Extrapolation'!$J345,2)</f>
        <v>3.32</v>
      </c>
      <c r="AT345" s="13">
        <f>ROUND(AVERAGE(Zinsswaps!AT250:AT345)+'iBoxx Extrapolation'!$J345,2)</f>
        <v>3.3</v>
      </c>
      <c r="AU345" s="13">
        <f>ROUND(AVERAGE(Zinsswaps!AU250:AU345)+'iBoxx Extrapolation'!$J345,2)</f>
        <v>3.29</v>
      </c>
      <c r="AV345" s="13">
        <f>ROUND(AVERAGE(Zinsswaps!AV250:AV345)+'iBoxx Extrapolation'!$J345,2)</f>
        <v>3.27</v>
      </c>
      <c r="AW345" s="13">
        <f>ROUND(AVERAGE(Zinsswaps!AW250:AW345)+'iBoxx Extrapolation'!$J345,2)</f>
        <v>3.25</v>
      </c>
      <c r="AX345" s="13">
        <f>ROUND(AVERAGE(Zinsswaps!AX250:AX345)+'iBoxx Extrapolation'!$J345,2)</f>
        <v>3.24</v>
      </c>
      <c r="AY345" s="13">
        <f>ROUND(AVERAGE(Zinsswaps!AY250:AY345)+'iBoxx Extrapolation'!$J345,2)</f>
        <v>3.22</v>
      </c>
    </row>
    <row r="346" spans="1:51" s="16" customFormat="1" x14ac:dyDescent="0.2">
      <c r="A346" s="12">
        <v>47756</v>
      </c>
      <c r="B346" s="13">
        <f>ROUND(AVERAGE(Zinsswaps!B251:B346)+'iBoxx Extrapolation'!$J346,2)</f>
        <v>3.27</v>
      </c>
      <c r="C346" s="13">
        <f>ROUND(AVERAGE(Zinsswaps!C251:C346)+'iBoxx Extrapolation'!$J346,2)</f>
        <v>3.2</v>
      </c>
      <c r="D346" s="13">
        <f>ROUND(AVERAGE(Zinsswaps!D251:D346)+'iBoxx Extrapolation'!$J346,2)</f>
        <v>3.18</v>
      </c>
      <c r="E346" s="13">
        <f>ROUND(AVERAGE(Zinsswaps!E251:E346)+'iBoxx Extrapolation'!$J346,2)</f>
        <v>3.21</v>
      </c>
      <c r="F346" s="13">
        <f>ROUND(AVERAGE(Zinsswaps!F251:F346)+'iBoxx Extrapolation'!$J346,2)</f>
        <v>3.25</v>
      </c>
      <c r="G346" s="13">
        <f>ROUND(AVERAGE(Zinsswaps!G251:G346)+'iBoxx Extrapolation'!$J346,2)</f>
        <v>3.29</v>
      </c>
      <c r="H346" s="13">
        <f>ROUND(AVERAGE(Zinsswaps!H251:H346)+'iBoxx Extrapolation'!$J346,2)</f>
        <v>3.34</v>
      </c>
      <c r="I346" s="13">
        <f>ROUND(AVERAGE(Zinsswaps!I251:I346)+'iBoxx Extrapolation'!$J346,2)</f>
        <v>3.39</v>
      </c>
      <c r="J346" s="13">
        <f>ROUND(AVERAGE(Zinsswaps!J251:J346)+'iBoxx Extrapolation'!$J346,2)</f>
        <v>3.44</v>
      </c>
      <c r="K346" s="13">
        <f>ROUND(AVERAGE(Zinsswaps!K251:K346)+'iBoxx Extrapolation'!$J346,2)</f>
        <v>3.48</v>
      </c>
      <c r="L346" s="13">
        <f>ROUND(AVERAGE(Zinsswaps!L251:L346)+'iBoxx Extrapolation'!$J346,2)</f>
        <v>3.53</v>
      </c>
      <c r="M346" s="13">
        <f>ROUND(AVERAGE(Zinsswaps!M251:M346)+'iBoxx Extrapolation'!$J346,2)</f>
        <v>3.57</v>
      </c>
      <c r="N346" s="13">
        <f>ROUND(AVERAGE(Zinsswaps!N251:N346)+'iBoxx Extrapolation'!$J346,2)</f>
        <v>3.61</v>
      </c>
      <c r="O346" s="13">
        <f>ROUND(AVERAGE(Zinsswaps!O251:O346)+'iBoxx Extrapolation'!$J346,2)</f>
        <v>3.64</v>
      </c>
      <c r="P346" s="13">
        <f>ROUND(AVERAGE(Zinsswaps!P251:P346)+'iBoxx Extrapolation'!$J346,2)</f>
        <v>3.66</v>
      </c>
      <c r="Q346" s="13">
        <f>ROUND(AVERAGE(Zinsswaps!Q251:Q346)+'iBoxx Extrapolation'!$J346,2)</f>
        <v>3.67</v>
      </c>
      <c r="R346" s="13">
        <f>ROUND(AVERAGE(Zinsswaps!R251:R346)+'iBoxx Extrapolation'!$J346,2)</f>
        <v>3.68</v>
      </c>
      <c r="S346" s="13">
        <f>ROUND(AVERAGE(Zinsswaps!S251:S346)+'iBoxx Extrapolation'!$J346,2)</f>
        <v>3.68</v>
      </c>
      <c r="T346" s="13">
        <f>ROUND(AVERAGE(Zinsswaps!T251:T346)+'iBoxx Extrapolation'!$J346,2)</f>
        <v>3.69</v>
      </c>
      <c r="U346" s="13">
        <f>ROUND(AVERAGE(Zinsswaps!U251:U346)+'iBoxx Extrapolation'!$J346,2)</f>
        <v>3.69</v>
      </c>
      <c r="V346" s="13">
        <f>ROUND(AVERAGE(Zinsswaps!V251:V346)+'iBoxx Extrapolation'!$J346,2)</f>
        <v>3.68</v>
      </c>
      <c r="W346" s="13">
        <f>ROUND(AVERAGE(Zinsswaps!W251:W346)+'iBoxx Extrapolation'!$J346,2)</f>
        <v>3.67</v>
      </c>
      <c r="X346" s="13">
        <f>ROUND(AVERAGE(Zinsswaps!X251:X346)+'iBoxx Extrapolation'!$J346,2)</f>
        <v>3.66</v>
      </c>
      <c r="Y346" s="13">
        <f>ROUND(AVERAGE(Zinsswaps!Y251:Y346)+'iBoxx Extrapolation'!$J346,2)</f>
        <v>3.65</v>
      </c>
      <c r="Z346" s="13">
        <f>ROUND(AVERAGE(Zinsswaps!Z251:Z346)+'iBoxx Extrapolation'!$J346,2)</f>
        <v>3.64</v>
      </c>
      <c r="AA346" s="13">
        <f>ROUND(AVERAGE(Zinsswaps!AA251:AA346)+'iBoxx Extrapolation'!$J346,2)</f>
        <v>3.63</v>
      </c>
      <c r="AB346" s="13">
        <f>ROUND(AVERAGE(Zinsswaps!AB251:AB346)+'iBoxx Extrapolation'!$J346,2)</f>
        <v>3.61</v>
      </c>
      <c r="AC346" s="13">
        <f>ROUND(AVERAGE(Zinsswaps!AC251:AC346)+'iBoxx Extrapolation'!$J346,2)</f>
        <v>3.6</v>
      </c>
      <c r="AD346" s="13">
        <f>ROUND(AVERAGE(Zinsswaps!AD251:AD346)+'iBoxx Extrapolation'!$J346,2)</f>
        <v>3.58</v>
      </c>
      <c r="AE346" s="13">
        <f>ROUND(AVERAGE(Zinsswaps!AE251:AE346)+'iBoxx Extrapolation'!$J346,2)</f>
        <v>3.57</v>
      </c>
      <c r="AF346" s="13">
        <f>ROUND(AVERAGE(Zinsswaps!AF251:AF346)+'iBoxx Extrapolation'!$J346,2)</f>
        <v>3.55</v>
      </c>
      <c r="AG346" s="13">
        <f>ROUND(AVERAGE(Zinsswaps!AG251:AG346)+'iBoxx Extrapolation'!$J346,2)</f>
        <v>3.53</v>
      </c>
      <c r="AH346" s="13">
        <f>ROUND(AVERAGE(Zinsswaps!AH251:AH346)+'iBoxx Extrapolation'!$J346,2)</f>
        <v>3.51</v>
      </c>
      <c r="AI346" s="13">
        <f>ROUND(AVERAGE(Zinsswaps!AI251:AI346)+'iBoxx Extrapolation'!$J346,2)</f>
        <v>3.5</v>
      </c>
      <c r="AJ346" s="13">
        <f>ROUND(AVERAGE(Zinsswaps!AJ251:AJ346)+'iBoxx Extrapolation'!$J346,2)</f>
        <v>3.48</v>
      </c>
      <c r="AK346" s="13">
        <f>ROUND(AVERAGE(Zinsswaps!AK251:AK346)+'iBoxx Extrapolation'!$J346,2)</f>
        <v>3.47</v>
      </c>
      <c r="AL346" s="13">
        <f>ROUND(AVERAGE(Zinsswaps!AL251:AL346)+'iBoxx Extrapolation'!$J346,2)</f>
        <v>3.45</v>
      </c>
      <c r="AM346" s="13">
        <f>ROUND(AVERAGE(Zinsswaps!AM251:AM346)+'iBoxx Extrapolation'!$J346,2)</f>
        <v>3.44</v>
      </c>
      <c r="AN346" s="13">
        <f>ROUND(AVERAGE(Zinsswaps!AN251:AN346)+'iBoxx Extrapolation'!$J346,2)</f>
        <v>3.43</v>
      </c>
      <c r="AO346" s="13">
        <f>ROUND(AVERAGE(Zinsswaps!AO251:AO346)+'iBoxx Extrapolation'!$J346,2)</f>
        <v>3.42</v>
      </c>
      <c r="AP346" s="13">
        <f>ROUND(AVERAGE(Zinsswaps!AP251:AP346)+'iBoxx Extrapolation'!$J346,2)</f>
        <v>3.39</v>
      </c>
      <c r="AQ346" s="13">
        <f>ROUND(AVERAGE(Zinsswaps!AQ251:AQ346)+'iBoxx Extrapolation'!$J346,2)</f>
        <v>3.37</v>
      </c>
      <c r="AR346" s="13">
        <f>ROUND(AVERAGE(Zinsswaps!AR251:AR346)+'iBoxx Extrapolation'!$J346,2)</f>
        <v>3.35</v>
      </c>
      <c r="AS346" s="13">
        <f>ROUND(AVERAGE(Zinsswaps!AS251:AS346)+'iBoxx Extrapolation'!$J346,2)</f>
        <v>3.33</v>
      </c>
      <c r="AT346" s="13">
        <f>ROUND(AVERAGE(Zinsswaps!AT251:AT346)+'iBoxx Extrapolation'!$J346,2)</f>
        <v>3.32</v>
      </c>
      <c r="AU346" s="13">
        <f>ROUND(AVERAGE(Zinsswaps!AU251:AU346)+'iBoxx Extrapolation'!$J346,2)</f>
        <v>3.3</v>
      </c>
      <c r="AV346" s="13">
        <f>ROUND(AVERAGE(Zinsswaps!AV251:AV346)+'iBoxx Extrapolation'!$J346,2)</f>
        <v>3.28</v>
      </c>
      <c r="AW346" s="13">
        <f>ROUND(AVERAGE(Zinsswaps!AW251:AW346)+'iBoxx Extrapolation'!$J346,2)</f>
        <v>3.27</v>
      </c>
      <c r="AX346" s="13">
        <f>ROUND(AVERAGE(Zinsswaps!AX251:AX346)+'iBoxx Extrapolation'!$J346,2)</f>
        <v>3.25</v>
      </c>
      <c r="AY346" s="13">
        <f>ROUND(AVERAGE(Zinsswaps!AY251:AY346)+'iBoxx Extrapolation'!$J346,2)</f>
        <v>3.24</v>
      </c>
    </row>
    <row r="347" spans="1:51" s="16" customFormat="1" x14ac:dyDescent="0.2">
      <c r="A347" s="12">
        <v>47787</v>
      </c>
      <c r="B347" s="13">
        <f>ROUND(AVERAGE(Zinsswaps!B252:B347)+'iBoxx Extrapolation'!$J347,2)</f>
        <v>3.27</v>
      </c>
      <c r="C347" s="13">
        <f>ROUND(AVERAGE(Zinsswaps!C252:C347)+'iBoxx Extrapolation'!$J347,2)</f>
        <v>3.19</v>
      </c>
      <c r="D347" s="13">
        <f>ROUND(AVERAGE(Zinsswaps!D252:D347)+'iBoxx Extrapolation'!$J347,2)</f>
        <v>3.18</v>
      </c>
      <c r="E347" s="13">
        <f>ROUND(AVERAGE(Zinsswaps!E252:E347)+'iBoxx Extrapolation'!$J347,2)</f>
        <v>3.21</v>
      </c>
      <c r="F347" s="13">
        <f>ROUND(AVERAGE(Zinsswaps!F252:F347)+'iBoxx Extrapolation'!$J347,2)</f>
        <v>3.24</v>
      </c>
      <c r="G347" s="13">
        <f>ROUND(AVERAGE(Zinsswaps!G252:G347)+'iBoxx Extrapolation'!$J347,2)</f>
        <v>3.29</v>
      </c>
      <c r="H347" s="13">
        <f>ROUND(AVERAGE(Zinsswaps!H252:H347)+'iBoxx Extrapolation'!$J347,2)</f>
        <v>3.34</v>
      </c>
      <c r="I347" s="13">
        <f>ROUND(AVERAGE(Zinsswaps!I252:I347)+'iBoxx Extrapolation'!$J347,2)</f>
        <v>3.39</v>
      </c>
      <c r="J347" s="13">
        <f>ROUND(AVERAGE(Zinsswaps!J252:J347)+'iBoxx Extrapolation'!$J347,2)</f>
        <v>3.44</v>
      </c>
      <c r="K347" s="13">
        <f>ROUND(AVERAGE(Zinsswaps!K252:K347)+'iBoxx Extrapolation'!$J347,2)</f>
        <v>3.48</v>
      </c>
      <c r="L347" s="13">
        <f>ROUND(AVERAGE(Zinsswaps!L252:L347)+'iBoxx Extrapolation'!$J347,2)</f>
        <v>3.53</v>
      </c>
      <c r="M347" s="13">
        <f>ROUND(AVERAGE(Zinsswaps!M252:M347)+'iBoxx Extrapolation'!$J347,2)</f>
        <v>3.57</v>
      </c>
      <c r="N347" s="13">
        <f>ROUND(AVERAGE(Zinsswaps!N252:N347)+'iBoxx Extrapolation'!$J347,2)</f>
        <v>3.61</v>
      </c>
      <c r="O347" s="13">
        <f>ROUND(AVERAGE(Zinsswaps!O252:O347)+'iBoxx Extrapolation'!$J347,2)</f>
        <v>3.64</v>
      </c>
      <c r="P347" s="13">
        <f>ROUND(AVERAGE(Zinsswaps!P252:P347)+'iBoxx Extrapolation'!$J347,2)</f>
        <v>3.66</v>
      </c>
      <c r="Q347" s="13">
        <f>ROUND(AVERAGE(Zinsswaps!Q252:Q347)+'iBoxx Extrapolation'!$J347,2)</f>
        <v>3.67</v>
      </c>
      <c r="R347" s="13">
        <f>ROUND(AVERAGE(Zinsswaps!R252:R347)+'iBoxx Extrapolation'!$J347,2)</f>
        <v>3.68</v>
      </c>
      <c r="S347" s="13">
        <f>ROUND(AVERAGE(Zinsswaps!S252:S347)+'iBoxx Extrapolation'!$J347,2)</f>
        <v>3.69</v>
      </c>
      <c r="T347" s="13">
        <f>ROUND(AVERAGE(Zinsswaps!T252:T347)+'iBoxx Extrapolation'!$J347,2)</f>
        <v>3.69</v>
      </c>
      <c r="U347" s="13">
        <f>ROUND(AVERAGE(Zinsswaps!U252:U347)+'iBoxx Extrapolation'!$J347,2)</f>
        <v>3.7</v>
      </c>
      <c r="V347" s="13">
        <f>ROUND(AVERAGE(Zinsswaps!V252:V347)+'iBoxx Extrapolation'!$J347,2)</f>
        <v>3.69</v>
      </c>
      <c r="W347" s="13">
        <f>ROUND(AVERAGE(Zinsswaps!W252:W347)+'iBoxx Extrapolation'!$J347,2)</f>
        <v>3.68</v>
      </c>
      <c r="X347" s="13">
        <f>ROUND(AVERAGE(Zinsswaps!X252:X347)+'iBoxx Extrapolation'!$J347,2)</f>
        <v>3.67</v>
      </c>
      <c r="Y347" s="13">
        <f>ROUND(AVERAGE(Zinsswaps!Y252:Y347)+'iBoxx Extrapolation'!$J347,2)</f>
        <v>3.66</v>
      </c>
      <c r="Z347" s="13">
        <f>ROUND(AVERAGE(Zinsswaps!Z252:Z347)+'iBoxx Extrapolation'!$J347,2)</f>
        <v>3.65</v>
      </c>
      <c r="AA347" s="13">
        <f>ROUND(AVERAGE(Zinsswaps!AA252:AA347)+'iBoxx Extrapolation'!$J347,2)</f>
        <v>3.63</v>
      </c>
      <c r="AB347" s="13">
        <f>ROUND(AVERAGE(Zinsswaps!AB252:AB347)+'iBoxx Extrapolation'!$J347,2)</f>
        <v>3.62</v>
      </c>
      <c r="AC347" s="13">
        <f>ROUND(AVERAGE(Zinsswaps!AC252:AC347)+'iBoxx Extrapolation'!$J347,2)</f>
        <v>3.6</v>
      </c>
      <c r="AD347" s="13">
        <f>ROUND(AVERAGE(Zinsswaps!AD252:AD347)+'iBoxx Extrapolation'!$J347,2)</f>
        <v>3.59</v>
      </c>
      <c r="AE347" s="13">
        <f>ROUND(AVERAGE(Zinsswaps!AE252:AE347)+'iBoxx Extrapolation'!$J347,2)</f>
        <v>3.58</v>
      </c>
      <c r="AF347" s="13">
        <f>ROUND(AVERAGE(Zinsswaps!AF252:AF347)+'iBoxx Extrapolation'!$J347,2)</f>
        <v>3.56</v>
      </c>
      <c r="AG347" s="13">
        <f>ROUND(AVERAGE(Zinsswaps!AG252:AG347)+'iBoxx Extrapolation'!$J347,2)</f>
        <v>3.54</v>
      </c>
      <c r="AH347" s="13">
        <f>ROUND(AVERAGE(Zinsswaps!AH252:AH347)+'iBoxx Extrapolation'!$J347,2)</f>
        <v>3.52</v>
      </c>
      <c r="AI347" s="13">
        <f>ROUND(AVERAGE(Zinsswaps!AI252:AI347)+'iBoxx Extrapolation'!$J347,2)</f>
        <v>3.51</v>
      </c>
      <c r="AJ347" s="13">
        <f>ROUND(AVERAGE(Zinsswaps!AJ252:AJ347)+'iBoxx Extrapolation'!$J347,2)</f>
        <v>3.49</v>
      </c>
      <c r="AK347" s="13">
        <f>ROUND(AVERAGE(Zinsswaps!AK252:AK347)+'iBoxx Extrapolation'!$J347,2)</f>
        <v>3.48</v>
      </c>
      <c r="AL347" s="13">
        <f>ROUND(AVERAGE(Zinsswaps!AL252:AL347)+'iBoxx Extrapolation'!$J347,2)</f>
        <v>3.47</v>
      </c>
      <c r="AM347" s="13">
        <f>ROUND(AVERAGE(Zinsswaps!AM252:AM347)+'iBoxx Extrapolation'!$J347,2)</f>
        <v>3.45</v>
      </c>
      <c r="AN347" s="13">
        <f>ROUND(AVERAGE(Zinsswaps!AN252:AN347)+'iBoxx Extrapolation'!$J347,2)</f>
        <v>3.44</v>
      </c>
      <c r="AO347" s="13">
        <f>ROUND(AVERAGE(Zinsswaps!AO252:AO347)+'iBoxx Extrapolation'!$J347,2)</f>
        <v>3.43</v>
      </c>
      <c r="AP347" s="13">
        <f>ROUND(AVERAGE(Zinsswaps!AP252:AP347)+'iBoxx Extrapolation'!$J347,2)</f>
        <v>3.41</v>
      </c>
      <c r="AQ347" s="13">
        <f>ROUND(AVERAGE(Zinsswaps!AQ252:AQ347)+'iBoxx Extrapolation'!$J347,2)</f>
        <v>3.39</v>
      </c>
      <c r="AR347" s="13">
        <f>ROUND(AVERAGE(Zinsswaps!AR252:AR347)+'iBoxx Extrapolation'!$J347,2)</f>
        <v>3.37</v>
      </c>
      <c r="AS347" s="13">
        <f>ROUND(AVERAGE(Zinsswaps!AS252:AS347)+'iBoxx Extrapolation'!$J347,2)</f>
        <v>3.35</v>
      </c>
      <c r="AT347" s="13">
        <f>ROUND(AVERAGE(Zinsswaps!AT252:AT347)+'iBoxx Extrapolation'!$J347,2)</f>
        <v>3.33</v>
      </c>
      <c r="AU347" s="13">
        <f>ROUND(AVERAGE(Zinsswaps!AU252:AU347)+'iBoxx Extrapolation'!$J347,2)</f>
        <v>3.31</v>
      </c>
      <c r="AV347" s="13">
        <f>ROUND(AVERAGE(Zinsswaps!AV252:AV347)+'iBoxx Extrapolation'!$J347,2)</f>
        <v>3.3</v>
      </c>
      <c r="AW347" s="13">
        <f>ROUND(AVERAGE(Zinsswaps!AW252:AW347)+'iBoxx Extrapolation'!$J347,2)</f>
        <v>3.28</v>
      </c>
      <c r="AX347" s="13">
        <f>ROUND(AVERAGE(Zinsswaps!AX252:AX347)+'iBoxx Extrapolation'!$J347,2)</f>
        <v>3.27</v>
      </c>
      <c r="AY347" s="13">
        <f>ROUND(AVERAGE(Zinsswaps!AY252:AY347)+'iBoxx Extrapolation'!$J347,2)</f>
        <v>3.25</v>
      </c>
    </row>
    <row r="348" spans="1:51" s="16" customFormat="1" x14ac:dyDescent="0.2">
      <c r="A348" s="12">
        <v>47817</v>
      </c>
      <c r="B348" s="13">
        <f>ROUND(AVERAGE(Zinsswaps!B253:B348)+'iBoxx Extrapolation'!$J348,2)</f>
        <v>3.27</v>
      </c>
      <c r="C348" s="13">
        <f>ROUND(AVERAGE(Zinsswaps!C253:C348)+'iBoxx Extrapolation'!$J348,2)</f>
        <v>3.19</v>
      </c>
      <c r="D348" s="13">
        <f>ROUND(AVERAGE(Zinsswaps!D253:D348)+'iBoxx Extrapolation'!$J348,2)</f>
        <v>3.18</v>
      </c>
      <c r="E348" s="13">
        <f>ROUND(AVERAGE(Zinsswaps!E253:E348)+'iBoxx Extrapolation'!$J348,2)</f>
        <v>3.21</v>
      </c>
      <c r="F348" s="13">
        <f>ROUND(AVERAGE(Zinsswaps!F253:F348)+'iBoxx Extrapolation'!$J348,2)</f>
        <v>3.24</v>
      </c>
      <c r="G348" s="13">
        <f>ROUND(AVERAGE(Zinsswaps!G253:G348)+'iBoxx Extrapolation'!$J348,2)</f>
        <v>3.29</v>
      </c>
      <c r="H348" s="13">
        <f>ROUND(AVERAGE(Zinsswaps!H253:H348)+'iBoxx Extrapolation'!$J348,2)</f>
        <v>3.34</v>
      </c>
      <c r="I348" s="13">
        <f>ROUND(AVERAGE(Zinsswaps!I253:I348)+'iBoxx Extrapolation'!$J348,2)</f>
        <v>3.39</v>
      </c>
      <c r="J348" s="13">
        <f>ROUND(AVERAGE(Zinsswaps!J253:J348)+'iBoxx Extrapolation'!$J348,2)</f>
        <v>3.44</v>
      </c>
      <c r="K348" s="13">
        <f>ROUND(AVERAGE(Zinsswaps!K253:K348)+'iBoxx Extrapolation'!$J348,2)</f>
        <v>3.49</v>
      </c>
      <c r="L348" s="13">
        <f>ROUND(AVERAGE(Zinsswaps!L253:L348)+'iBoxx Extrapolation'!$J348,2)</f>
        <v>3.54</v>
      </c>
      <c r="M348" s="13">
        <f>ROUND(AVERAGE(Zinsswaps!M253:M348)+'iBoxx Extrapolation'!$J348,2)</f>
        <v>3.58</v>
      </c>
      <c r="N348" s="13">
        <f>ROUND(AVERAGE(Zinsswaps!N253:N348)+'iBoxx Extrapolation'!$J348,2)</f>
        <v>3.61</v>
      </c>
      <c r="O348" s="13">
        <f>ROUND(AVERAGE(Zinsswaps!O253:O348)+'iBoxx Extrapolation'!$J348,2)</f>
        <v>3.64</v>
      </c>
      <c r="P348" s="13">
        <f>ROUND(AVERAGE(Zinsswaps!P253:P348)+'iBoxx Extrapolation'!$J348,2)</f>
        <v>3.67</v>
      </c>
      <c r="Q348" s="13">
        <f>ROUND(AVERAGE(Zinsswaps!Q253:Q348)+'iBoxx Extrapolation'!$J348,2)</f>
        <v>3.68</v>
      </c>
      <c r="R348" s="13">
        <f>ROUND(AVERAGE(Zinsswaps!R253:R348)+'iBoxx Extrapolation'!$J348,2)</f>
        <v>3.69</v>
      </c>
      <c r="S348" s="13">
        <f>ROUND(AVERAGE(Zinsswaps!S253:S348)+'iBoxx Extrapolation'!$J348,2)</f>
        <v>3.7</v>
      </c>
      <c r="T348" s="13">
        <f>ROUND(AVERAGE(Zinsswaps!T253:T348)+'iBoxx Extrapolation'!$J348,2)</f>
        <v>3.7</v>
      </c>
      <c r="U348" s="13">
        <f>ROUND(AVERAGE(Zinsswaps!U253:U348)+'iBoxx Extrapolation'!$J348,2)</f>
        <v>3.71</v>
      </c>
      <c r="V348" s="13">
        <f>ROUND(AVERAGE(Zinsswaps!V253:V348)+'iBoxx Extrapolation'!$J348,2)</f>
        <v>3.7</v>
      </c>
      <c r="W348" s="13">
        <f>ROUND(AVERAGE(Zinsswaps!W253:W348)+'iBoxx Extrapolation'!$J348,2)</f>
        <v>3.69</v>
      </c>
      <c r="X348" s="13">
        <f>ROUND(AVERAGE(Zinsswaps!X253:X348)+'iBoxx Extrapolation'!$J348,2)</f>
        <v>3.68</v>
      </c>
      <c r="Y348" s="13">
        <f>ROUND(AVERAGE(Zinsswaps!Y253:Y348)+'iBoxx Extrapolation'!$J348,2)</f>
        <v>3.67</v>
      </c>
      <c r="Z348" s="13">
        <f>ROUND(AVERAGE(Zinsswaps!Z253:Z348)+'iBoxx Extrapolation'!$J348,2)</f>
        <v>3.66</v>
      </c>
      <c r="AA348" s="13">
        <f>ROUND(AVERAGE(Zinsswaps!AA253:AA348)+'iBoxx Extrapolation'!$J348,2)</f>
        <v>3.65</v>
      </c>
      <c r="AB348" s="13">
        <f>ROUND(AVERAGE(Zinsswaps!AB253:AB348)+'iBoxx Extrapolation'!$J348,2)</f>
        <v>3.63</v>
      </c>
      <c r="AC348" s="13">
        <f>ROUND(AVERAGE(Zinsswaps!AC253:AC348)+'iBoxx Extrapolation'!$J348,2)</f>
        <v>3.62</v>
      </c>
      <c r="AD348" s="13">
        <f>ROUND(AVERAGE(Zinsswaps!AD253:AD348)+'iBoxx Extrapolation'!$J348,2)</f>
        <v>3.61</v>
      </c>
      <c r="AE348" s="13">
        <f>ROUND(AVERAGE(Zinsswaps!AE253:AE348)+'iBoxx Extrapolation'!$J348,2)</f>
        <v>3.59</v>
      </c>
      <c r="AF348" s="13">
        <f>ROUND(AVERAGE(Zinsswaps!AF253:AF348)+'iBoxx Extrapolation'!$J348,2)</f>
        <v>3.58</v>
      </c>
      <c r="AG348" s="13">
        <f>ROUND(AVERAGE(Zinsswaps!AG253:AG348)+'iBoxx Extrapolation'!$J348,2)</f>
        <v>3.56</v>
      </c>
      <c r="AH348" s="13">
        <f>ROUND(AVERAGE(Zinsswaps!AH253:AH348)+'iBoxx Extrapolation'!$J348,2)</f>
        <v>3.54</v>
      </c>
      <c r="AI348" s="13">
        <f>ROUND(AVERAGE(Zinsswaps!AI253:AI348)+'iBoxx Extrapolation'!$J348,2)</f>
        <v>3.52</v>
      </c>
      <c r="AJ348" s="13">
        <f>ROUND(AVERAGE(Zinsswaps!AJ253:AJ348)+'iBoxx Extrapolation'!$J348,2)</f>
        <v>3.51</v>
      </c>
      <c r="AK348" s="13">
        <f>ROUND(AVERAGE(Zinsswaps!AK253:AK348)+'iBoxx Extrapolation'!$J348,2)</f>
        <v>3.49</v>
      </c>
      <c r="AL348" s="13">
        <f>ROUND(AVERAGE(Zinsswaps!AL253:AL348)+'iBoxx Extrapolation'!$J348,2)</f>
        <v>3.48</v>
      </c>
      <c r="AM348" s="13">
        <f>ROUND(AVERAGE(Zinsswaps!AM253:AM348)+'iBoxx Extrapolation'!$J348,2)</f>
        <v>3.47</v>
      </c>
      <c r="AN348" s="13">
        <f>ROUND(AVERAGE(Zinsswaps!AN253:AN348)+'iBoxx Extrapolation'!$J348,2)</f>
        <v>3.46</v>
      </c>
      <c r="AO348" s="13">
        <f>ROUND(AVERAGE(Zinsswaps!AO253:AO348)+'iBoxx Extrapolation'!$J348,2)</f>
        <v>3.45</v>
      </c>
      <c r="AP348" s="13">
        <f>ROUND(AVERAGE(Zinsswaps!AP253:AP348)+'iBoxx Extrapolation'!$J348,2)</f>
        <v>3.42</v>
      </c>
      <c r="AQ348" s="13">
        <f>ROUND(AVERAGE(Zinsswaps!AQ253:AQ348)+'iBoxx Extrapolation'!$J348,2)</f>
        <v>3.4</v>
      </c>
      <c r="AR348" s="13">
        <f>ROUND(AVERAGE(Zinsswaps!AR253:AR348)+'iBoxx Extrapolation'!$J348,2)</f>
        <v>3.38</v>
      </c>
      <c r="AS348" s="13">
        <f>ROUND(AVERAGE(Zinsswaps!AS253:AS348)+'iBoxx Extrapolation'!$J348,2)</f>
        <v>3.36</v>
      </c>
      <c r="AT348" s="13">
        <f>ROUND(AVERAGE(Zinsswaps!AT253:AT348)+'iBoxx Extrapolation'!$J348,2)</f>
        <v>3.35</v>
      </c>
      <c r="AU348" s="13">
        <f>ROUND(AVERAGE(Zinsswaps!AU253:AU348)+'iBoxx Extrapolation'!$J348,2)</f>
        <v>3.33</v>
      </c>
      <c r="AV348" s="13">
        <f>ROUND(AVERAGE(Zinsswaps!AV253:AV348)+'iBoxx Extrapolation'!$J348,2)</f>
        <v>3.31</v>
      </c>
      <c r="AW348" s="13">
        <f>ROUND(AVERAGE(Zinsswaps!AW253:AW348)+'iBoxx Extrapolation'!$J348,2)</f>
        <v>3.3</v>
      </c>
      <c r="AX348" s="13">
        <f>ROUND(AVERAGE(Zinsswaps!AX253:AX348)+'iBoxx Extrapolation'!$J348,2)</f>
        <v>3.28</v>
      </c>
      <c r="AY348" s="13">
        <f>ROUND(AVERAGE(Zinsswaps!AY253:AY348)+'iBoxx Extrapolation'!$J348,2)</f>
        <v>3.27</v>
      </c>
    </row>
    <row r="349" spans="1:51" s="16" customFormat="1" x14ac:dyDescent="0.2">
      <c r="A349" s="12">
        <v>47848</v>
      </c>
      <c r="B349" s="13">
        <f>ROUND(AVERAGE(Zinsswaps!B254:B349)+'iBoxx Extrapolation'!$J349,2)</f>
        <v>3.26</v>
      </c>
      <c r="C349" s="13">
        <f>ROUND(AVERAGE(Zinsswaps!C254:C349)+'iBoxx Extrapolation'!$J349,2)</f>
        <v>3.18</v>
      </c>
      <c r="D349" s="13">
        <f>ROUND(AVERAGE(Zinsswaps!D254:D349)+'iBoxx Extrapolation'!$J349,2)</f>
        <v>3.17</v>
      </c>
      <c r="E349" s="13">
        <f>ROUND(AVERAGE(Zinsswaps!E254:E349)+'iBoxx Extrapolation'!$J349,2)</f>
        <v>3.2</v>
      </c>
      <c r="F349" s="13">
        <f>ROUND(AVERAGE(Zinsswaps!F254:F349)+'iBoxx Extrapolation'!$J349,2)</f>
        <v>3.24</v>
      </c>
      <c r="G349" s="13">
        <f>ROUND(AVERAGE(Zinsswaps!G254:G349)+'iBoxx Extrapolation'!$J349,2)</f>
        <v>3.29</v>
      </c>
      <c r="H349" s="13">
        <f>ROUND(AVERAGE(Zinsswaps!H254:H349)+'iBoxx Extrapolation'!$J349,2)</f>
        <v>3.34</v>
      </c>
      <c r="I349" s="13">
        <f>ROUND(AVERAGE(Zinsswaps!I254:I349)+'iBoxx Extrapolation'!$J349,2)</f>
        <v>3.39</v>
      </c>
      <c r="J349" s="13">
        <f>ROUND(AVERAGE(Zinsswaps!J254:J349)+'iBoxx Extrapolation'!$J349,2)</f>
        <v>3.44</v>
      </c>
      <c r="K349" s="13">
        <f>ROUND(AVERAGE(Zinsswaps!K254:K349)+'iBoxx Extrapolation'!$J349,2)</f>
        <v>3.49</v>
      </c>
      <c r="L349" s="13">
        <f>ROUND(AVERAGE(Zinsswaps!L254:L349)+'iBoxx Extrapolation'!$J349,2)</f>
        <v>3.54</v>
      </c>
      <c r="M349" s="13">
        <f>ROUND(AVERAGE(Zinsswaps!M254:M349)+'iBoxx Extrapolation'!$J349,2)</f>
        <v>3.58</v>
      </c>
      <c r="N349" s="13">
        <f>ROUND(AVERAGE(Zinsswaps!N254:N349)+'iBoxx Extrapolation'!$J349,2)</f>
        <v>3.62</v>
      </c>
      <c r="O349" s="13">
        <f>ROUND(AVERAGE(Zinsswaps!O254:O349)+'iBoxx Extrapolation'!$J349,2)</f>
        <v>3.65</v>
      </c>
      <c r="P349" s="13">
        <f>ROUND(AVERAGE(Zinsswaps!P254:P349)+'iBoxx Extrapolation'!$J349,2)</f>
        <v>3.67</v>
      </c>
      <c r="Q349" s="13">
        <f>ROUND(AVERAGE(Zinsswaps!Q254:Q349)+'iBoxx Extrapolation'!$J349,2)</f>
        <v>3.68</v>
      </c>
      <c r="R349" s="13">
        <f>ROUND(AVERAGE(Zinsswaps!R254:R349)+'iBoxx Extrapolation'!$J349,2)</f>
        <v>3.69</v>
      </c>
      <c r="S349" s="13">
        <f>ROUND(AVERAGE(Zinsswaps!S254:S349)+'iBoxx Extrapolation'!$J349,2)</f>
        <v>3.7</v>
      </c>
      <c r="T349" s="13">
        <f>ROUND(AVERAGE(Zinsswaps!T254:T349)+'iBoxx Extrapolation'!$J349,2)</f>
        <v>3.71</v>
      </c>
      <c r="U349" s="13">
        <f>ROUND(AVERAGE(Zinsswaps!U254:U349)+'iBoxx Extrapolation'!$J349,2)</f>
        <v>3.71</v>
      </c>
      <c r="V349" s="13">
        <f>ROUND(AVERAGE(Zinsswaps!V254:V349)+'iBoxx Extrapolation'!$J349,2)</f>
        <v>3.7</v>
      </c>
      <c r="W349" s="13">
        <f>ROUND(AVERAGE(Zinsswaps!W254:W349)+'iBoxx Extrapolation'!$J349,2)</f>
        <v>3.7</v>
      </c>
      <c r="X349" s="13">
        <f>ROUND(AVERAGE(Zinsswaps!X254:X349)+'iBoxx Extrapolation'!$J349,2)</f>
        <v>3.69</v>
      </c>
      <c r="Y349" s="13">
        <f>ROUND(AVERAGE(Zinsswaps!Y254:Y349)+'iBoxx Extrapolation'!$J349,2)</f>
        <v>3.68</v>
      </c>
      <c r="Z349" s="13">
        <f>ROUND(AVERAGE(Zinsswaps!Z254:Z349)+'iBoxx Extrapolation'!$J349,2)</f>
        <v>3.67</v>
      </c>
      <c r="AA349" s="13">
        <f>ROUND(AVERAGE(Zinsswaps!AA254:AA349)+'iBoxx Extrapolation'!$J349,2)</f>
        <v>3.66</v>
      </c>
      <c r="AB349" s="13">
        <f>ROUND(AVERAGE(Zinsswaps!AB254:AB349)+'iBoxx Extrapolation'!$J349,2)</f>
        <v>3.64</v>
      </c>
      <c r="AC349" s="13">
        <f>ROUND(AVERAGE(Zinsswaps!AC254:AC349)+'iBoxx Extrapolation'!$J349,2)</f>
        <v>3.63</v>
      </c>
      <c r="AD349" s="13">
        <f>ROUND(AVERAGE(Zinsswaps!AD254:AD349)+'iBoxx Extrapolation'!$J349,2)</f>
        <v>3.62</v>
      </c>
      <c r="AE349" s="13">
        <f>ROUND(AVERAGE(Zinsswaps!AE254:AE349)+'iBoxx Extrapolation'!$J349,2)</f>
        <v>3.61</v>
      </c>
      <c r="AF349" s="13">
        <f>ROUND(AVERAGE(Zinsswaps!AF254:AF349)+'iBoxx Extrapolation'!$J349,2)</f>
        <v>3.59</v>
      </c>
      <c r="AG349" s="13">
        <f>ROUND(AVERAGE(Zinsswaps!AG254:AG349)+'iBoxx Extrapolation'!$J349,2)</f>
        <v>3.57</v>
      </c>
      <c r="AH349" s="13">
        <f>ROUND(AVERAGE(Zinsswaps!AH254:AH349)+'iBoxx Extrapolation'!$J349,2)</f>
        <v>3.55</v>
      </c>
      <c r="AI349" s="13">
        <f>ROUND(AVERAGE(Zinsswaps!AI254:AI349)+'iBoxx Extrapolation'!$J349,2)</f>
        <v>3.54</v>
      </c>
      <c r="AJ349" s="13">
        <f>ROUND(AVERAGE(Zinsswaps!AJ254:AJ349)+'iBoxx Extrapolation'!$J349,2)</f>
        <v>3.52</v>
      </c>
      <c r="AK349" s="13">
        <f>ROUND(AVERAGE(Zinsswaps!AK254:AK349)+'iBoxx Extrapolation'!$J349,2)</f>
        <v>3.51</v>
      </c>
      <c r="AL349" s="13">
        <f>ROUND(AVERAGE(Zinsswaps!AL254:AL349)+'iBoxx Extrapolation'!$J349,2)</f>
        <v>3.49</v>
      </c>
      <c r="AM349" s="13">
        <f>ROUND(AVERAGE(Zinsswaps!AM254:AM349)+'iBoxx Extrapolation'!$J349,2)</f>
        <v>3.48</v>
      </c>
      <c r="AN349" s="13">
        <f>ROUND(AVERAGE(Zinsswaps!AN254:AN349)+'iBoxx Extrapolation'!$J349,2)</f>
        <v>3.47</v>
      </c>
      <c r="AO349" s="13">
        <f>ROUND(AVERAGE(Zinsswaps!AO254:AO349)+'iBoxx Extrapolation'!$J349,2)</f>
        <v>3.46</v>
      </c>
      <c r="AP349" s="13">
        <f>ROUND(AVERAGE(Zinsswaps!AP254:AP349)+'iBoxx Extrapolation'!$J349,2)</f>
        <v>3.44</v>
      </c>
      <c r="AQ349" s="13">
        <f>ROUND(AVERAGE(Zinsswaps!AQ254:AQ349)+'iBoxx Extrapolation'!$J349,2)</f>
        <v>3.42</v>
      </c>
      <c r="AR349" s="13">
        <f>ROUND(AVERAGE(Zinsswaps!AR254:AR349)+'iBoxx Extrapolation'!$J349,2)</f>
        <v>3.4</v>
      </c>
      <c r="AS349" s="13">
        <f>ROUND(AVERAGE(Zinsswaps!AS254:AS349)+'iBoxx Extrapolation'!$J349,2)</f>
        <v>3.38</v>
      </c>
      <c r="AT349" s="13">
        <f>ROUND(AVERAGE(Zinsswaps!AT254:AT349)+'iBoxx Extrapolation'!$J349,2)</f>
        <v>3.36</v>
      </c>
      <c r="AU349" s="13">
        <f>ROUND(AVERAGE(Zinsswaps!AU254:AU349)+'iBoxx Extrapolation'!$J349,2)</f>
        <v>3.34</v>
      </c>
      <c r="AV349" s="13">
        <f>ROUND(AVERAGE(Zinsswaps!AV254:AV349)+'iBoxx Extrapolation'!$J349,2)</f>
        <v>3.33</v>
      </c>
      <c r="AW349" s="13">
        <f>ROUND(AVERAGE(Zinsswaps!AW254:AW349)+'iBoxx Extrapolation'!$J349,2)</f>
        <v>3.31</v>
      </c>
      <c r="AX349" s="13">
        <f>ROUND(AVERAGE(Zinsswaps!AX254:AX349)+'iBoxx Extrapolation'!$J349,2)</f>
        <v>3.3</v>
      </c>
      <c r="AY349" s="13">
        <f>ROUND(AVERAGE(Zinsswaps!AY254:AY349)+'iBoxx Extrapolation'!$J349,2)</f>
        <v>3.28</v>
      </c>
    </row>
    <row r="350" spans="1:51" s="16" customFormat="1" x14ac:dyDescent="0.2">
      <c r="A350" s="12">
        <v>47879</v>
      </c>
      <c r="B350" s="13">
        <f>ROUND(AVERAGE(Zinsswaps!B255:B350)+'iBoxx Extrapolation'!$J350,2)</f>
        <v>3.25</v>
      </c>
      <c r="C350" s="13">
        <f>ROUND(AVERAGE(Zinsswaps!C255:C350)+'iBoxx Extrapolation'!$J350,2)</f>
        <v>3.17</v>
      </c>
      <c r="D350" s="13">
        <f>ROUND(AVERAGE(Zinsswaps!D255:D350)+'iBoxx Extrapolation'!$J350,2)</f>
        <v>3.17</v>
      </c>
      <c r="E350" s="13">
        <f>ROUND(AVERAGE(Zinsswaps!E255:E350)+'iBoxx Extrapolation'!$J350,2)</f>
        <v>3.2</v>
      </c>
      <c r="F350" s="13">
        <f>ROUND(AVERAGE(Zinsswaps!F255:F350)+'iBoxx Extrapolation'!$J350,2)</f>
        <v>3.24</v>
      </c>
      <c r="G350" s="13">
        <f>ROUND(AVERAGE(Zinsswaps!G255:G350)+'iBoxx Extrapolation'!$J350,2)</f>
        <v>3.29</v>
      </c>
      <c r="H350" s="13">
        <f>ROUND(AVERAGE(Zinsswaps!H255:H350)+'iBoxx Extrapolation'!$J350,2)</f>
        <v>3.34</v>
      </c>
      <c r="I350" s="13">
        <f>ROUND(AVERAGE(Zinsswaps!I255:I350)+'iBoxx Extrapolation'!$J350,2)</f>
        <v>3.39</v>
      </c>
      <c r="J350" s="13">
        <f>ROUND(AVERAGE(Zinsswaps!J255:J350)+'iBoxx Extrapolation'!$J350,2)</f>
        <v>3.44</v>
      </c>
      <c r="K350" s="13">
        <f>ROUND(AVERAGE(Zinsswaps!K255:K350)+'iBoxx Extrapolation'!$J350,2)</f>
        <v>3.49</v>
      </c>
      <c r="L350" s="13">
        <f>ROUND(AVERAGE(Zinsswaps!L255:L350)+'iBoxx Extrapolation'!$J350,2)</f>
        <v>3.54</v>
      </c>
      <c r="M350" s="13">
        <f>ROUND(AVERAGE(Zinsswaps!M255:M350)+'iBoxx Extrapolation'!$J350,2)</f>
        <v>3.58</v>
      </c>
      <c r="N350" s="13">
        <f>ROUND(AVERAGE(Zinsswaps!N255:N350)+'iBoxx Extrapolation'!$J350,2)</f>
        <v>3.62</v>
      </c>
      <c r="O350" s="13">
        <f>ROUND(AVERAGE(Zinsswaps!O255:O350)+'iBoxx Extrapolation'!$J350,2)</f>
        <v>3.65</v>
      </c>
      <c r="P350" s="13">
        <f>ROUND(AVERAGE(Zinsswaps!P255:P350)+'iBoxx Extrapolation'!$J350,2)</f>
        <v>3.68</v>
      </c>
      <c r="Q350" s="13">
        <f>ROUND(AVERAGE(Zinsswaps!Q255:Q350)+'iBoxx Extrapolation'!$J350,2)</f>
        <v>3.69</v>
      </c>
      <c r="R350" s="13">
        <f>ROUND(AVERAGE(Zinsswaps!R255:R350)+'iBoxx Extrapolation'!$J350,2)</f>
        <v>3.7</v>
      </c>
      <c r="S350" s="13">
        <f>ROUND(AVERAGE(Zinsswaps!S255:S350)+'iBoxx Extrapolation'!$J350,2)</f>
        <v>3.71</v>
      </c>
      <c r="T350" s="13">
        <f>ROUND(AVERAGE(Zinsswaps!T255:T350)+'iBoxx Extrapolation'!$J350,2)</f>
        <v>3.72</v>
      </c>
      <c r="U350" s="13">
        <f>ROUND(AVERAGE(Zinsswaps!U255:U350)+'iBoxx Extrapolation'!$J350,2)</f>
        <v>3.72</v>
      </c>
      <c r="V350" s="13">
        <f>ROUND(AVERAGE(Zinsswaps!V255:V350)+'iBoxx Extrapolation'!$J350,2)</f>
        <v>3.71</v>
      </c>
      <c r="W350" s="13">
        <f>ROUND(AVERAGE(Zinsswaps!W255:W350)+'iBoxx Extrapolation'!$J350,2)</f>
        <v>3.71</v>
      </c>
      <c r="X350" s="13">
        <f>ROUND(AVERAGE(Zinsswaps!X255:X350)+'iBoxx Extrapolation'!$J350,2)</f>
        <v>3.7</v>
      </c>
      <c r="Y350" s="13">
        <f>ROUND(AVERAGE(Zinsswaps!Y255:Y350)+'iBoxx Extrapolation'!$J350,2)</f>
        <v>3.69</v>
      </c>
      <c r="Z350" s="13">
        <f>ROUND(AVERAGE(Zinsswaps!Z255:Z350)+'iBoxx Extrapolation'!$J350,2)</f>
        <v>3.68</v>
      </c>
      <c r="AA350" s="13">
        <f>ROUND(AVERAGE(Zinsswaps!AA255:AA350)+'iBoxx Extrapolation'!$J350,2)</f>
        <v>3.67</v>
      </c>
      <c r="AB350" s="13">
        <f>ROUND(AVERAGE(Zinsswaps!AB255:AB350)+'iBoxx Extrapolation'!$J350,2)</f>
        <v>3.66</v>
      </c>
      <c r="AC350" s="13">
        <f>ROUND(AVERAGE(Zinsswaps!AC255:AC350)+'iBoxx Extrapolation'!$J350,2)</f>
        <v>3.64</v>
      </c>
      <c r="AD350" s="13">
        <f>ROUND(AVERAGE(Zinsswaps!AD255:AD350)+'iBoxx Extrapolation'!$J350,2)</f>
        <v>3.63</v>
      </c>
      <c r="AE350" s="13">
        <f>ROUND(AVERAGE(Zinsswaps!AE255:AE350)+'iBoxx Extrapolation'!$J350,2)</f>
        <v>3.62</v>
      </c>
      <c r="AF350" s="13">
        <f>ROUND(AVERAGE(Zinsswaps!AF255:AF350)+'iBoxx Extrapolation'!$J350,2)</f>
        <v>3.6</v>
      </c>
      <c r="AG350" s="13">
        <f>ROUND(AVERAGE(Zinsswaps!AG255:AG350)+'iBoxx Extrapolation'!$J350,2)</f>
        <v>3.58</v>
      </c>
      <c r="AH350" s="13">
        <f>ROUND(AVERAGE(Zinsswaps!AH255:AH350)+'iBoxx Extrapolation'!$J350,2)</f>
        <v>3.57</v>
      </c>
      <c r="AI350" s="13">
        <f>ROUND(AVERAGE(Zinsswaps!AI255:AI350)+'iBoxx Extrapolation'!$J350,2)</f>
        <v>3.55</v>
      </c>
      <c r="AJ350" s="13">
        <f>ROUND(AVERAGE(Zinsswaps!AJ255:AJ350)+'iBoxx Extrapolation'!$J350,2)</f>
        <v>3.54</v>
      </c>
      <c r="AK350" s="13">
        <f>ROUND(AVERAGE(Zinsswaps!AK255:AK350)+'iBoxx Extrapolation'!$J350,2)</f>
        <v>3.52</v>
      </c>
      <c r="AL350" s="13">
        <f>ROUND(AVERAGE(Zinsswaps!AL255:AL350)+'iBoxx Extrapolation'!$J350,2)</f>
        <v>3.51</v>
      </c>
      <c r="AM350" s="13">
        <f>ROUND(AVERAGE(Zinsswaps!AM255:AM350)+'iBoxx Extrapolation'!$J350,2)</f>
        <v>3.5</v>
      </c>
      <c r="AN350" s="13">
        <f>ROUND(AVERAGE(Zinsswaps!AN255:AN350)+'iBoxx Extrapolation'!$J350,2)</f>
        <v>3.48</v>
      </c>
      <c r="AO350" s="13">
        <f>ROUND(AVERAGE(Zinsswaps!AO255:AO350)+'iBoxx Extrapolation'!$J350,2)</f>
        <v>3.47</v>
      </c>
      <c r="AP350" s="13">
        <f>ROUND(AVERAGE(Zinsswaps!AP255:AP350)+'iBoxx Extrapolation'!$J350,2)</f>
        <v>3.45</v>
      </c>
      <c r="AQ350" s="13">
        <f>ROUND(AVERAGE(Zinsswaps!AQ255:AQ350)+'iBoxx Extrapolation'!$J350,2)</f>
        <v>3.43</v>
      </c>
      <c r="AR350" s="13">
        <f>ROUND(AVERAGE(Zinsswaps!AR255:AR350)+'iBoxx Extrapolation'!$J350,2)</f>
        <v>3.41</v>
      </c>
      <c r="AS350" s="13">
        <f>ROUND(AVERAGE(Zinsswaps!AS255:AS350)+'iBoxx Extrapolation'!$J350,2)</f>
        <v>3.39</v>
      </c>
      <c r="AT350" s="13">
        <f>ROUND(AVERAGE(Zinsswaps!AT255:AT350)+'iBoxx Extrapolation'!$J350,2)</f>
        <v>3.37</v>
      </c>
      <c r="AU350" s="13">
        <f>ROUND(AVERAGE(Zinsswaps!AU255:AU350)+'iBoxx Extrapolation'!$J350,2)</f>
        <v>3.36</v>
      </c>
      <c r="AV350" s="13">
        <f>ROUND(AVERAGE(Zinsswaps!AV255:AV350)+'iBoxx Extrapolation'!$J350,2)</f>
        <v>3.34</v>
      </c>
      <c r="AW350" s="13">
        <f>ROUND(AVERAGE(Zinsswaps!AW255:AW350)+'iBoxx Extrapolation'!$J350,2)</f>
        <v>3.33</v>
      </c>
      <c r="AX350" s="13">
        <f>ROUND(AVERAGE(Zinsswaps!AX255:AX350)+'iBoxx Extrapolation'!$J350,2)</f>
        <v>3.31</v>
      </c>
      <c r="AY350" s="13">
        <f>ROUND(AVERAGE(Zinsswaps!AY255:AY350)+'iBoxx Extrapolation'!$J350,2)</f>
        <v>3.3</v>
      </c>
    </row>
    <row r="351" spans="1:51" s="16" customFormat="1" x14ac:dyDescent="0.2">
      <c r="A351" s="12">
        <v>47907</v>
      </c>
      <c r="B351" s="13">
        <f>ROUND(AVERAGE(Zinsswaps!B256:B351)+'iBoxx Extrapolation'!$J351,2)</f>
        <v>3.24</v>
      </c>
      <c r="C351" s="13">
        <f>ROUND(AVERAGE(Zinsswaps!C256:C351)+'iBoxx Extrapolation'!$J351,2)</f>
        <v>3.16</v>
      </c>
      <c r="D351" s="13">
        <f>ROUND(AVERAGE(Zinsswaps!D256:D351)+'iBoxx Extrapolation'!$J351,2)</f>
        <v>3.16</v>
      </c>
      <c r="E351" s="13">
        <f>ROUND(AVERAGE(Zinsswaps!E256:E351)+'iBoxx Extrapolation'!$J351,2)</f>
        <v>3.19</v>
      </c>
      <c r="F351" s="13">
        <f>ROUND(AVERAGE(Zinsswaps!F256:F351)+'iBoxx Extrapolation'!$J351,2)</f>
        <v>3.23</v>
      </c>
      <c r="G351" s="13">
        <f>ROUND(AVERAGE(Zinsswaps!G256:G351)+'iBoxx Extrapolation'!$J351,2)</f>
        <v>3.28</v>
      </c>
      <c r="H351" s="13">
        <f>ROUND(AVERAGE(Zinsswaps!H256:H351)+'iBoxx Extrapolation'!$J351,2)</f>
        <v>3.34</v>
      </c>
      <c r="I351" s="13">
        <f>ROUND(AVERAGE(Zinsswaps!I256:I351)+'iBoxx Extrapolation'!$J351,2)</f>
        <v>3.39</v>
      </c>
      <c r="J351" s="13">
        <f>ROUND(AVERAGE(Zinsswaps!J256:J351)+'iBoxx Extrapolation'!$J351,2)</f>
        <v>3.44</v>
      </c>
      <c r="K351" s="13">
        <f>ROUND(AVERAGE(Zinsswaps!K256:K351)+'iBoxx Extrapolation'!$J351,2)</f>
        <v>3.49</v>
      </c>
      <c r="L351" s="13">
        <f>ROUND(AVERAGE(Zinsswaps!L256:L351)+'iBoxx Extrapolation'!$J351,2)</f>
        <v>3.54</v>
      </c>
      <c r="M351" s="13">
        <f>ROUND(AVERAGE(Zinsswaps!M256:M351)+'iBoxx Extrapolation'!$J351,2)</f>
        <v>3.58</v>
      </c>
      <c r="N351" s="13">
        <f>ROUND(AVERAGE(Zinsswaps!N256:N351)+'iBoxx Extrapolation'!$J351,2)</f>
        <v>3.62</v>
      </c>
      <c r="O351" s="13">
        <f>ROUND(AVERAGE(Zinsswaps!O256:O351)+'iBoxx Extrapolation'!$J351,2)</f>
        <v>3.65</v>
      </c>
      <c r="P351" s="13">
        <f>ROUND(AVERAGE(Zinsswaps!P256:P351)+'iBoxx Extrapolation'!$J351,2)</f>
        <v>3.68</v>
      </c>
      <c r="Q351" s="13">
        <f>ROUND(AVERAGE(Zinsswaps!Q256:Q351)+'iBoxx Extrapolation'!$J351,2)</f>
        <v>3.69</v>
      </c>
      <c r="R351" s="13">
        <f>ROUND(AVERAGE(Zinsswaps!R256:R351)+'iBoxx Extrapolation'!$J351,2)</f>
        <v>3.7</v>
      </c>
      <c r="S351" s="13">
        <f>ROUND(AVERAGE(Zinsswaps!S256:S351)+'iBoxx Extrapolation'!$J351,2)</f>
        <v>3.71</v>
      </c>
      <c r="T351" s="13">
        <f>ROUND(AVERAGE(Zinsswaps!T256:T351)+'iBoxx Extrapolation'!$J351,2)</f>
        <v>3.72</v>
      </c>
      <c r="U351" s="13">
        <f>ROUND(AVERAGE(Zinsswaps!U256:U351)+'iBoxx Extrapolation'!$J351,2)</f>
        <v>3.73</v>
      </c>
      <c r="V351" s="13">
        <f>ROUND(AVERAGE(Zinsswaps!V256:V351)+'iBoxx Extrapolation'!$J351,2)</f>
        <v>3.72</v>
      </c>
      <c r="W351" s="13">
        <f>ROUND(AVERAGE(Zinsswaps!W256:W351)+'iBoxx Extrapolation'!$J351,2)</f>
        <v>3.71</v>
      </c>
      <c r="X351" s="13">
        <f>ROUND(AVERAGE(Zinsswaps!X256:X351)+'iBoxx Extrapolation'!$J351,2)</f>
        <v>3.7</v>
      </c>
      <c r="Y351" s="13">
        <f>ROUND(AVERAGE(Zinsswaps!Y256:Y351)+'iBoxx Extrapolation'!$J351,2)</f>
        <v>3.7</v>
      </c>
      <c r="Z351" s="13">
        <f>ROUND(AVERAGE(Zinsswaps!Z256:Z351)+'iBoxx Extrapolation'!$J351,2)</f>
        <v>3.69</v>
      </c>
      <c r="AA351" s="13">
        <f>ROUND(AVERAGE(Zinsswaps!AA256:AA351)+'iBoxx Extrapolation'!$J351,2)</f>
        <v>3.68</v>
      </c>
      <c r="AB351" s="13">
        <f>ROUND(AVERAGE(Zinsswaps!AB256:AB351)+'iBoxx Extrapolation'!$J351,2)</f>
        <v>3.66</v>
      </c>
      <c r="AC351" s="13">
        <f>ROUND(AVERAGE(Zinsswaps!AC256:AC351)+'iBoxx Extrapolation'!$J351,2)</f>
        <v>3.65</v>
      </c>
      <c r="AD351" s="13">
        <f>ROUND(AVERAGE(Zinsswaps!AD256:AD351)+'iBoxx Extrapolation'!$J351,2)</f>
        <v>3.64</v>
      </c>
      <c r="AE351" s="13">
        <f>ROUND(AVERAGE(Zinsswaps!AE256:AE351)+'iBoxx Extrapolation'!$J351,2)</f>
        <v>3.63</v>
      </c>
      <c r="AF351" s="13">
        <f>ROUND(AVERAGE(Zinsswaps!AF256:AF351)+'iBoxx Extrapolation'!$J351,2)</f>
        <v>3.61</v>
      </c>
      <c r="AG351" s="13">
        <f>ROUND(AVERAGE(Zinsswaps!AG256:AG351)+'iBoxx Extrapolation'!$J351,2)</f>
        <v>3.59</v>
      </c>
      <c r="AH351" s="13">
        <f>ROUND(AVERAGE(Zinsswaps!AH256:AH351)+'iBoxx Extrapolation'!$J351,2)</f>
        <v>3.58</v>
      </c>
      <c r="AI351" s="13">
        <f>ROUND(AVERAGE(Zinsswaps!AI256:AI351)+'iBoxx Extrapolation'!$J351,2)</f>
        <v>3.56</v>
      </c>
      <c r="AJ351" s="13">
        <f>ROUND(AVERAGE(Zinsswaps!AJ256:AJ351)+'iBoxx Extrapolation'!$J351,2)</f>
        <v>3.55</v>
      </c>
      <c r="AK351" s="13">
        <f>ROUND(AVERAGE(Zinsswaps!AK256:AK351)+'iBoxx Extrapolation'!$J351,2)</f>
        <v>3.53</v>
      </c>
      <c r="AL351" s="13">
        <f>ROUND(AVERAGE(Zinsswaps!AL256:AL351)+'iBoxx Extrapolation'!$J351,2)</f>
        <v>3.52</v>
      </c>
      <c r="AM351" s="13">
        <f>ROUND(AVERAGE(Zinsswaps!AM256:AM351)+'iBoxx Extrapolation'!$J351,2)</f>
        <v>3.51</v>
      </c>
      <c r="AN351" s="13">
        <f>ROUND(AVERAGE(Zinsswaps!AN256:AN351)+'iBoxx Extrapolation'!$J351,2)</f>
        <v>3.49</v>
      </c>
      <c r="AO351" s="13">
        <f>ROUND(AVERAGE(Zinsswaps!AO256:AO351)+'iBoxx Extrapolation'!$J351,2)</f>
        <v>3.48</v>
      </c>
      <c r="AP351" s="13">
        <f>ROUND(AVERAGE(Zinsswaps!AP256:AP351)+'iBoxx Extrapolation'!$J351,2)</f>
        <v>3.46</v>
      </c>
      <c r="AQ351" s="13">
        <f>ROUND(AVERAGE(Zinsswaps!AQ256:AQ351)+'iBoxx Extrapolation'!$J351,2)</f>
        <v>3.44</v>
      </c>
      <c r="AR351" s="13">
        <f>ROUND(AVERAGE(Zinsswaps!AR256:AR351)+'iBoxx Extrapolation'!$J351,2)</f>
        <v>3.42</v>
      </c>
      <c r="AS351" s="13">
        <f>ROUND(AVERAGE(Zinsswaps!AS256:AS351)+'iBoxx Extrapolation'!$J351,2)</f>
        <v>3.4</v>
      </c>
      <c r="AT351" s="13">
        <f>ROUND(AVERAGE(Zinsswaps!AT256:AT351)+'iBoxx Extrapolation'!$J351,2)</f>
        <v>3.39</v>
      </c>
      <c r="AU351" s="13">
        <f>ROUND(AVERAGE(Zinsswaps!AU256:AU351)+'iBoxx Extrapolation'!$J351,2)</f>
        <v>3.37</v>
      </c>
      <c r="AV351" s="13">
        <f>ROUND(AVERAGE(Zinsswaps!AV256:AV351)+'iBoxx Extrapolation'!$J351,2)</f>
        <v>3.35</v>
      </c>
      <c r="AW351" s="13">
        <f>ROUND(AVERAGE(Zinsswaps!AW256:AW351)+'iBoxx Extrapolation'!$J351,2)</f>
        <v>3.34</v>
      </c>
      <c r="AX351" s="13">
        <f>ROUND(AVERAGE(Zinsswaps!AX256:AX351)+'iBoxx Extrapolation'!$J351,2)</f>
        <v>3.32</v>
      </c>
      <c r="AY351" s="13">
        <f>ROUND(AVERAGE(Zinsswaps!AY256:AY351)+'iBoxx Extrapolation'!$J351,2)</f>
        <v>3.31</v>
      </c>
    </row>
    <row r="352" spans="1:51" s="16" customFormat="1" x14ac:dyDescent="0.2">
      <c r="A352" s="12">
        <v>47938</v>
      </c>
      <c r="B352" s="13">
        <f>ROUND(AVERAGE(Zinsswaps!B257:B352)+'iBoxx Extrapolation'!$J352,2)</f>
        <v>3.23</v>
      </c>
      <c r="C352" s="13">
        <f>ROUND(AVERAGE(Zinsswaps!C257:C352)+'iBoxx Extrapolation'!$J352,2)</f>
        <v>3.15</v>
      </c>
      <c r="D352" s="13">
        <f>ROUND(AVERAGE(Zinsswaps!D257:D352)+'iBoxx Extrapolation'!$J352,2)</f>
        <v>3.15</v>
      </c>
      <c r="E352" s="13">
        <f>ROUND(AVERAGE(Zinsswaps!E257:E352)+'iBoxx Extrapolation'!$J352,2)</f>
        <v>3.18</v>
      </c>
      <c r="F352" s="13">
        <f>ROUND(AVERAGE(Zinsswaps!F257:F352)+'iBoxx Extrapolation'!$J352,2)</f>
        <v>3.23</v>
      </c>
      <c r="G352" s="13">
        <f>ROUND(AVERAGE(Zinsswaps!G257:G352)+'iBoxx Extrapolation'!$J352,2)</f>
        <v>3.28</v>
      </c>
      <c r="H352" s="13">
        <f>ROUND(AVERAGE(Zinsswaps!H257:H352)+'iBoxx Extrapolation'!$J352,2)</f>
        <v>3.34</v>
      </c>
      <c r="I352" s="13">
        <f>ROUND(AVERAGE(Zinsswaps!I257:I352)+'iBoxx Extrapolation'!$J352,2)</f>
        <v>3.39</v>
      </c>
      <c r="J352" s="13">
        <f>ROUND(AVERAGE(Zinsswaps!J257:J352)+'iBoxx Extrapolation'!$J352,2)</f>
        <v>3.44</v>
      </c>
      <c r="K352" s="13">
        <f>ROUND(AVERAGE(Zinsswaps!K257:K352)+'iBoxx Extrapolation'!$J352,2)</f>
        <v>3.49</v>
      </c>
      <c r="L352" s="13">
        <f>ROUND(AVERAGE(Zinsswaps!L257:L352)+'iBoxx Extrapolation'!$J352,2)</f>
        <v>3.54</v>
      </c>
      <c r="M352" s="13">
        <f>ROUND(AVERAGE(Zinsswaps!M257:M352)+'iBoxx Extrapolation'!$J352,2)</f>
        <v>3.58</v>
      </c>
      <c r="N352" s="13">
        <f>ROUND(AVERAGE(Zinsswaps!N257:N352)+'iBoxx Extrapolation'!$J352,2)</f>
        <v>3.62</v>
      </c>
      <c r="O352" s="13">
        <f>ROUND(AVERAGE(Zinsswaps!O257:O352)+'iBoxx Extrapolation'!$J352,2)</f>
        <v>3.66</v>
      </c>
      <c r="P352" s="13">
        <f>ROUND(AVERAGE(Zinsswaps!P257:P352)+'iBoxx Extrapolation'!$J352,2)</f>
        <v>3.68</v>
      </c>
      <c r="Q352" s="13">
        <f>ROUND(AVERAGE(Zinsswaps!Q257:Q352)+'iBoxx Extrapolation'!$J352,2)</f>
        <v>3.7</v>
      </c>
      <c r="R352" s="13">
        <f>ROUND(AVERAGE(Zinsswaps!R257:R352)+'iBoxx Extrapolation'!$J352,2)</f>
        <v>3.71</v>
      </c>
      <c r="S352" s="13">
        <f>ROUND(AVERAGE(Zinsswaps!S257:S352)+'iBoxx Extrapolation'!$J352,2)</f>
        <v>3.72</v>
      </c>
      <c r="T352" s="13">
        <f>ROUND(AVERAGE(Zinsswaps!T257:T352)+'iBoxx Extrapolation'!$J352,2)</f>
        <v>3.73</v>
      </c>
      <c r="U352" s="13">
        <f>ROUND(AVERAGE(Zinsswaps!U257:U352)+'iBoxx Extrapolation'!$J352,2)</f>
        <v>3.74</v>
      </c>
      <c r="V352" s="13">
        <f>ROUND(AVERAGE(Zinsswaps!V257:V352)+'iBoxx Extrapolation'!$J352,2)</f>
        <v>3.73</v>
      </c>
      <c r="W352" s="13">
        <f>ROUND(AVERAGE(Zinsswaps!W257:W352)+'iBoxx Extrapolation'!$J352,2)</f>
        <v>3.72</v>
      </c>
      <c r="X352" s="13">
        <f>ROUND(AVERAGE(Zinsswaps!X257:X352)+'iBoxx Extrapolation'!$J352,2)</f>
        <v>3.71</v>
      </c>
      <c r="Y352" s="13">
        <f>ROUND(AVERAGE(Zinsswaps!Y257:Y352)+'iBoxx Extrapolation'!$J352,2)</f>
        <v>3.71</v>
      </c>
      <c r="Z352" s="13">
        <f>ROUND(AVERAGE(Zinsswaps!Z257:Z352)+'iBoxx Extrapolation'!$J352,2)</f>
        <v>3.7</v>
      </c>
      <c r="AA352" s="13">
        <f>ROUND(AVERAGE(Zinsswaps!AA257:AA352)+'iBoxx Extrapolation'!$J352,2)</f>
        <v>3.69</v>
      </c>
      <c r="AB352" s="13">
        <f>ROUND(AVERAGE(Zinsswaps!AB257:AB352)+'iBoxx Extrapolation'!$J352,2)</f>
        <v>3.67</v>
      </c>
      <c r="AC352" s="13">
        <f>ROUND(AVERAGE(Zinsswaps!AC257:AC352)+'iBoxx Extrapolation'!$J352,2)</f>
        <v>3.66</v>
      </c>
      <c r="AD352" s="13">
        <f>ROUND(AVERAGE(Zinsswaps!AD257:AD352)+'iBoxx Extrapolation'!$J352,2)</f>
        <v>3.65</v>
      </c>
      <c r="AE352" s="13">
        <f>ROUND(AVERAGE(Zinsswaps!AE257:AE352)+'iBoxx Extrapolation'!$J352,2)</f>
        <v>3.64</v>
      </c>
      <c r="AF352" s="13">
        <f>ROUND(AVERAGE(Zinsswaps!AF257:AF352)+'iBoxx Extrapolation'!$J352,2)</f>
        <v>3.62</v>
      </c>
      <c r="AG352" s="13">
        <f>ROUND(AVERAGE(Zinsswaps!AG257:AG352)+'iBoxx Extrapolation'!$J352,2)</f>
        <v>3.6</v>
      </c>
      <c r="AH352" s="13">
        <f>ROUND(AVERAGE(Zinsswaps!AH257:AH352)+'iBoxx Extrapolation'!$J352,2)</f>
        <v>3.59</v>
      </c>
      <c r="AI352" s="13">
        <f>ROUND(AVERAGE(Zinsswaps!AI257:AI352)+'iBoxx Extrapolation'!$J352,2)</f>
        <v>3.57</v>
      </c>
      <c r="AJ352" s="13">
        <f>ROUND(AVERAGE(Zinsswaps!AJ257:AJ352)+'iBoxx Extrapolation'!$J352,2)</f>
        <v>3.56</v>
      </c>
      <c r="AK352" s="13">
        <f>ROUND(AVERAGE(Zinsswaps!AK257:AK352)+'iBoxx Extrapolation'!$J352,2)</f>
        <v>3.54</v>
      </c>
      <c r="AL352" s="13">
        <f>ROUND(AVERAGE(Zinsswaps!AL257:AL352)+'iBoxx Extrapolation'!$J352,2)</f>
        <v>3.53</v>
      </c>
      <c r="AM352" s="13">
        <f>ROUND(AVERAGE(Zinsswaps!AM257:AM352)+'iBoxx Extrapolation'!$J352,2)</f>
        <v>3.52</v>
      </c>
      <c r="AN352" s="13">
        <f>ROUND(AVERAGE(Zinsswaps!AN257:AN352)+'iBoxx Extrapolation'!$J352,2)</f>
        <v>3.51</v>
      </c>
      <c r="AO352" s="13">
        <f>ROUND(AVERAGE(Zinsswaps!AO257:AO352)+'iBoxx Extrapolation'!$J352,2)</f>
        <v>3.5</v>
      </c>
      <c r="AP352" s="13">
        <f>ROUND(AVERAGE(Zinsswaps!AP257:AP352)+'iBoxx Extrapolation'!$J352,2)</f>
        <v>3.47</v>
      </c>
      <c r="AQ352" s="13">
        <f>ROUND(AVERAGE(Zinsswaps!AQ257:AQ352)+'iBoxx Extrapolation'!$J352,2)</f>
        <v>3.45</v>
      </c>
      <c r="AR352" s="13">
        <f>ROUND(AVERAGE(Zinsswaps!AR257:AR352)+'iBoxx Extrapolation'!$J352,2)</f>
        <v>3.43</v>
      </c>
      <c r="AS352" s="13">
        <f>ROUND(AVERAGE(Zinsswaps!AS257:AS352)+'iBoxx Extrapolation'!$J352,2)</f>
        <v>3.42</v>
      </c>
      <c r="AT352" s="13">
        <f>ROUND(AVERAGE(Zinsswaps!AT257:AT352)+'iBoxx Extrapolation'!$J352,2)</f>
        <v>3.4</v>
      </c>
      <c r="AU352" s="13">
        <f>ROUND(AVERAGE(Zinsswaps!AU257:AU352)+'iBoxx Extrapolation'!$J352,2)</f>
        <v>3.38</v>
      </c>
      <c r="AV352" s="13">
        <f>ROUND(AVERAGE(Zinsswaps!AV257:AV352)+'iBoxx Extrapolation'!$J352,2)</f>
        <v>3.36</v>
      </c>
      <c r="AW352" s="13">
        <f>ROUND(AVERAGE(Zinsswaps!AW257:AW352)+'iBoxx Extrapolation'!$J352,2)</f>
        <v>3.35</v>
      </c>
      <c r="AX352" s="13">
        <f>ROUND(AVERAGE(Zinsswaps!AX257:AX352)+'iBoxx Extrapolation'!$J352,2)</f>
        <v>3.33</v>
      </c>
      <c r="AY352" s="13">
        <f>ROUND(AVERAGE(Zinsswaps!AY257:AY352)+'iBoxx Extrapolation'!$J352,2)</f>
        <v>3.32</v>
      </c>
    </row>
    <row r="353" spans="1:51" s="16" customFormat="1" x14ac:dyDescent="0.2">
      <c r="A353" s="12">
        <v>47968</v>
      </c>
      <c r="B353" s="13">
        <f>ROUND(AVERAGE(Zinsswaps!B258:B353)+'iBoxx Extrapolation'!$J353,2)</f>
        <v>3.22</v>
      </c>
      <c r="C353" s="13">
        <f>ROUND(AVERAGE(Zinsswaps!C258:C353)+'iBoxx Extrapolation'!$J353,2)</f>
        <v>3.14</v>
      </c>
      <c r="D353" s="13">
        <f>ROUND(AVERAGE(Zinsswaps!D258:D353)+'iBoxx Extrapolation'!$J353,2)</f>
        <v>3.14</v>
      </c>
      <c r="E353" s="13">
        <f>ROUND(AVERAGE(Zinsswaps!E258:E353)+'iBoxx Extrapolation'!$J353,2)</f>
        <v>3.18</v>
      </c>
      <c r="F353" s="13">
        <f>ROUND(AVERAGE(Zinsswaps!F258:F353)+'iBoxx Extrapolation'!$J353,2)</f>
        <v>3.22</v>
      </c>
      <c r="G353" s="13">
        <f>ROUND(AVERAGE(Zinsswaps!G258:G353)+'iBoxx Extrapolation'!$J353,2)</f>
        <v>3.28</v>
      </c>
      <c r="H353" s="13">
        <f>ROUND(AVERAGE(Zinsswaps!H258:H353)+'iBoxx Extrapolation'!$J353,2)</f>
        <v>3.33</v>
      </c>
      <c r="I353" s="13">
        <f>ROUND(AVERAGE(Zinsswaps!I258:I353)+'iBoxx Extrapolation'!$J353,2)</f>
        <v>3.39</v>
      </c>
      <c r="J353" s="13">
        <f>ROUND(AVERAGE(Zinsswaps!J258:J353)+'iBoxx Extrapolation'!$J353,2)</f>
        <v>3.44</v>
      </c>
      <c r="K353" s="13">
        <f>ROUND(AVERAGE(Zinsswaps!K258:K353)+'iBoxx Extrapolation'!$J353,2)</f>
        <v>3.49</v>
      </c>
      <c r="L353" s="13">
        <f>ROUND(AVERAGE(Zinsswaps!L258:L353)+'iBoxx Extrapolation'!$J353,2)</f>
        <v>3.54</v>
      </c>
      <c r="M353" s="13">
        <f>ROUND(AVERAGE(Zinsswaps!M258:M353)+'iBoxx Extrapolation'!$J353,2)</f>
        <v>3.59</v>
      </c>
      <c r="N353" s="13">
        <f>ROUND(AVERAGE(Zinsswaps!N258:N353)+'iBoxx Extrapolation'!$J353,2)</f>
        <v>3.63</v>
      </c>
      <c r="O353" s="13">
        <f>ROUND(AVERAGE(Zinsswaps!O258:O353)+'iBoxx Extrapolation'!$J353,2)</f>
        <v>3.66</v>
      </c>
      <c r="P353" s="13">
        <f>ROUND(AVERAGE(Zinsswaps!P258:P353)+'iBoxx Extrapolation'!$J353,2)</f>
        <v>3.69</v>
      </c>
      <c r="Q353" s="13">
        <f>ROUND(AVERAGE(Zinsswaps!Q258:Q353)+'iBoxx Extrapolation'!$J353,2)</f>
        <v>3.7</v>
      </c>
      <c r="R353" s="13">
        <f>ROUND(AVERAGE(Zinsswaps!R258:R353)+'iBoxx Extrapolation'!$J353,2)</f>
        <v>3.71</v>
      </c>
      <c r="S353" s="13">
        <f>ROUND(AVERAGE(Zinsswaps!S258:S353)+'iBoxx Extrapolation'!$J353,2)</f>
        <v>3.72</v>
      </c>
      <c r="T353" s="13">
        <f>ROUND(AVERAGE(Zinsswaps!T258:T353)+'iBoxx Extrapolation'!$J353,2)</f>
        <v>3.73</v>
      </c>
      <c r="U353" s="13">
        <f>ROUND(AVERAGE(Zinsswaps!U258:U353)+'iBoxx Extrapolation'!$J353,2)</f>
        <v>3.74</v>
      </c>
      <c r="V353" s="13">
        <f>ROUND(AVERAGE(Zinsswaps!V258:V353)+'iBoxx Extrapolation'!$J353,2)</f>
        <v>3.73</v>
      </c>
      <c r="W353" s="13">
        <f>ROUND(AVERAGE(Zinsswaps!W258:W353)+'iBoxx Extrapolation'!$J353,2)</f>
        <v>3.73</v>
      </c>
      <c r="X353" s="13">
        <f>ROUND(AVERAGE(Zinsswaps!X258:X353)+'iBoxx Extrapolation'!$J353,2)</f>
        <v>3.72</v>
      </c>
      <c r="Y353" s="13">
        <f>ROUND(AVERAGE(Zinsswaps!Y258:Y353)+'iBoxx Extrapolation'!$J353,2)</f>
        <v>3.71</v>
      </c>
      <c r="Z353" s="13">
        <f>ROUND(AVERAGE(Zinsswaps!Z258:Z353)+'iBoxx Extrapolation'!$J353,2)</f>
        <v>3.71</v>
      </c>
      <c r="AA353" s="13">
        <f>ROUND(AVERAGE(Zinsswaps!AA258:AA353)+'iBoxx Extrapolation'!$J353,2)</f>
        <v>3.7</v>
      </c>
      <c r="AB353" s="13">
        <f>ROUND(AVERAGE(Zinsswaps!AB258:AB353)+'iBoxx Extrapolation'!$J353,2)</f>
        <v>3.68</v>
      </c>
      <c r="AC353" s="13">
        <f>ROUND(AVERAGE(Zinsswaps!AC258:AC353)+'iBoxx Extrapolation'!$J353,2)</f>
        <v>3.67</v>
      </c>
      <c r="AD353" s="13">
        <f>ROUND(AVERAGE(Zinsswaps!AD258:AD353)+'iBoxx Extrapolation'!$J353,2)</f>
        <v>3.66</v>
      </c>
      <c r="AE353" s="13">
        <f>ROUND(AVERAGE(Zinsswaps!AE258:AE353)+'iBoxx Extrapolation'!$J353,2)</f>
        <v>3.65</v>
      </c>
      <c r="AF353" s="13">
        <f>ROUND(AVERAGE(Zinsswaps!AF258:AF353)+'iBoxx Extrapolation'!$J353,2)</f>
        <v>3.63</v>
      </c>
      <c r="AG353" s="13">
        <f>ROUND(AVERAGE(Zinsswaps!AG258:AG353)+'iBoxx Extrapolation'!$J353,2)</f>
        <v>3.61</v>
      </c>
      <c r="AH353" s="13">
        <f>ROUND(AVERAGE(Zinsswaps!AH258:AH353)+'iBoxx Extrapolation'!$J353,2)</f>
        <v>3.6</v>
      </c>
      <c r="AI353" s="13">
        <f>ROUND(AVERAGE(Zinsswaps!AI258:AI353)+'iBoxx Extrapolation'!$J353,2)</f>
        <v>3.58</v>
      </c>
      <c r="AJ353" s="13">
        <f>ROUND(AVERAGE(Zinsswaps!AJ258:AJ353)+'iBoxx Extrapolation'!$J353,2)</f>
        <v>3.57</v>
      </c>
      <c r="AK353" s="13">
        <f>ROUND(AVERAGE(Zinsswaps!AK258:AK353)+'iBoxx Extrapolation'!$J353,2)</f>
        <v>3.55</v>
      </c>
      <c r="AL353" s="13">
        <f>ROUND(AVERAGE(Zinsswaps!AL258:AL353)+'iBoxx Extrapolation'!$J353,2)</f>
        <v>3.54</v>
      </c>
      <c r="AM353" s="13">
        <f>ROUND(AVERAGE(Zinsswaps!AM258:AM353)+'iBoxx Extrapolation'!$J353,2)</f>
        <v>3.53</v>
      </c>
      <c r="AN353" s="13">
        <f>ROUND(AVERAGE(Zinsswaps!AN258:AN353)+'iBoxx Extrapolation'!$J353,2)</f>
        <v>3.52</v>
      </c>
      <c r="AO353" s="13">
        <f>ROUND(AVERAGE(Zinsswaps!AO258:AO353)+'iBoxx Extrapolation'!$J353,2)</f>
        <v>3.51</v>
      </c>
      <c r="AP353" s="13">
        <f>ROUND(AVERAGE(Zinsswaps!AP258:AP353)+'iBoxx Extrapolation'!$J353,2)</f>
        <v>3.49</v>
      </c>
      <c r="AQ353" s="13">
        <f>ROUND(AVERAGE(Zinsswaps!AQ258:AQ353)+'iBoxx Extrapolation'!$J353,2)</f>
        <v>3.46</v>
      </c>
      <c r="AR353" s="13">
        <f>ROUND(AVERAGE(Zinsswaps!AR258:AR353)+'iBoxx Extrapolation'!$J353,2)</f>
        <v>3.44</v>
      </c>
      <c r="AS353" s="13">
        <f>ROUND(AVERAGE(Zinsswaps!AS258:AS353)+'iBoxx Extrapolation'!$J353,2)</f>
        <v>3.43</v>
      </c>
      <c r="AT353" s="13">
        <f>ROUND(AVERAGE(Zinsswaps!AT258:AT353)+'iBoxx Extrapolation'!$J353,2)</f>
        <v>3.41</v>
      </c>
      <c r="AU353" s="13">
        <f>ROUND(AVERAGE(Zinsswaps!AU258:AU353)+'iBoxx Extrapolation'!$J353,2)</f>
        <v>3.39</v>
      </c>
      <c r="AV353" s="13">
        <f>ROUND(AVERAGE(Zinsswaps!AV258:AV353)+'iBoxx Extrapolation'!$J353,2)</f>
        <v>3.38</v>
      </c>
      <c r="AW353" s="13">
        <f>ROUND(AVERAGE(Zinsswaps!AW258:AW353)+'iBoxx Extrapolation'!$J353,2)</f>
        <v>3.36</v>
      </c>
      <c r="AX353" s="13">
        <f>ROUND(AVERAGE(Zinsswaps!AX258:AX353)+'iBoxx Extrapolation'!$J353,2)</f>
        <v>3.34</v>
      </c>
      <c r="AY353" s="13">
        <f>ROUND(AVERAGE(Zinsswaps!AY258:AY353)+'iBoxx Extrapolation'!$J353,2)</f>
        <v>3.33</v>
      </c>
    </row>
    <row r="354" spans="1:51" s="16" customFormat="1" x14ac:dyDescent="0.2">
      <c r="A354" s="12">
        <v>47999</v>
      </c>
      <c r="B354" s="13">
        <f>ROUND(AVERAGE(Zinsswaps!B259:B354)+'iBoxx Extrapolation'!$J354,2)</f>
        <v>3.2</v>
      </c>
      <c r="C354" s="13">
        <f>ROUND(AVERAGE(Zinsswaps!C259:C354)+'iBoxx Extrapolation'!$J354,2)</f>
        <v>3.13</v>
      </c>
      <c r="D354" s="13">
        <f>ROUND(AVERAGE(Zinsswaps!D259:D354)+'iBoxx Extrapolation'!$J354,2)</f>
        <v>3.13</v>
      </c>
      <c r="E354" s="13">
        <f>ROUND(AVERAGE(Zinsswaps!E259:E354)+'iBoxx Extrapolation'!$J354,2)</f>
        <v>3.18</v>
      </c>
      <c r="F354" s="13">
        <f>ROUND(AVERAGE(Zinsswaps!F259:F354)+'iBoxx Extrapolation'!$J354,2)</f>
        <v>3.22</v>
      </c>
      <c r="G354" s="13">
        <f>ROUND(AVERAGE(Zinsswaps!G259:G354)+'iBoxx Extrapolation'!$J354,2)</f>
        <v>3.28</v>
      </c>
      <c r="H354" s="13">
        <f>ROUND(AVERAGE(Zinsswaps!H259:H354)+'iBoxx Extrapolation'!$J354,2)</f>
        <v>3.33</v>
      </c>
      <c r="I354" s="13">
        <f>ROUND(AVERAGE(Zinsswaps!I259:I354)+'iBoxx Extrapolation'!$J354,2)</f>
        <v>3.39</v>
      </c>
      <c r="J354" s="13">
        <f>ROUND(AVERAGE(Zinsswaps!J259:J354)+'iBoxx Extrapolation'!$J354,2)</f>
        <v>3.44</v>
      </c>
      <c r="K354" s="13">
        <f>ROUND(AVERAGE(Zinsswaps!K259:K354)+'iBoxx Extrapolation'!$J354,2)</f>
        <v>3.49</v>
      </c>
      <c r="L354" s="13">
        <f>ROUND(AVERAGE(Zinsswaps!L259:L354)+'iBoxx Extrapolation'!$J354,2)</f>
        <v>3.55</v>
      </c>
      <c r="M354" s="13">
        <f>ROUND(AVERAGE(Zinsswaps!M259:M354)+'iBoxx Extrapolation'!$J354,2)</f>
        <v>3.59</v>
      </c>
      <c r="N354" s="13">
        <f>ROUND(AVERAGE(Zinsswaps!N259:N354)+'iBoxx Extrapolation'!$J354,2)</f>
        <v>3.63</v>
      </c>
      <c r="O354" s="13">
        <f>ROUND(AVERAGE(Zinsswaps!O259:O354)+'iBoxx Extrapolation'!$J354,2)</f>
        <v>3.66</v>
      </c>
      <c r="P354" s="13">
        <f>ROUND(AVERAGE(Zinsswaps!P259:P354)+'iBoxx Extrapolation'!$J354,2)</f>
        <v>3.69</v>
      </c>
      <c r="Q354" s="13">
        <f>ROUND(AVERAGE(Zinsswaps!Q259:Q354)+'iBoxx Extrapolation'!$J354,2)</f>
        <v>3.71</v>
      </c>
      <c r="R354" s="13">
        <f>ROUND(AVERAGE(Zinsswaps!R259:R354)+'iBoxx Extrapolation'!$J354,2)</f>
        <v>3.72</v>
      </c>
      <c r="S354" s="13">
        <f>ROUND(AVERAGE(Zinsswaps!S259:S354)+'iBoxx Extrapolation'!$J354,2)</f>
        <v>3.73</v>
      </c>
      <c r="T354" s="13">
        <f>ROUND(AVERAGE(Zinsswaps!T259:T354)+'iBoxx Extrapolation'!$J354,2)</f>
        <v>3.74</v>
      </c>
      <c r="U354" s="13">
        <f>ROUND(AVERAGE(Zinsswaps!U259:U354)+'iBoxx Extrapolation'!$J354,2)</f>
        <v>3.75</v>
      </c>
      <c r="V354" s="13">
        <f>ROUND(AVERAGE(Zinsswaps!V259:V354)+'iBoxx Extrapolation'!$J354,2)</f>
        <v>3.74</v>
      </c>
      <c r="W354" s="13">
        <f>ROUND(AVERAGE(Zinsswaps!W259:W354)+'iBoxx Extrapolation'!$J354,2)</f>
        <v>3.73</v>
      </c>
      <c r="X354" s="13">
        <f>ROUND(AVERAGE(Zinsswaps!X259:X354)+'iBoxx Extrapolation'!$J354,2)</f>
        <v>3.73</v>
      </c>
      <c r="Y354" s="13">
        <f>ROUND(AVERAGE(Zinsswaps!Y259:Y354)+'iBoxx Extrapolation'!$J354,2)</f>
        <v>3.72</v>
      </c>
      <c r="Z354" s="13">
        <f>ROUND(AVERAGE(Zinsswaps!Z259:Z354)+'iBoxx Extrapolation'!$J354,2)</f>
        <v>3.72</v>
      </c>
      <c r="AA354" s="13">
        <f>ROUND(AVERAGE(Zinsswaps!AA259:AA354)+'iBoxx Extrapolation'!$J354,2)</f>
        <v>3.7</v>
      </c>
      <c r="AB354" s="13">
        <f>ROUND(AVERAGE(Zinsswaps!AB259:AB354)+'iBoxx Extrapolation'!$J354,2)</f>
        <v>3.69</v>
      </c>
      <c r="AC354" s="13">
        <f>ROUND(AVERAGE(Zinsswaps!AC259:AC354)+'iBoxx Extrapolation'!$J354,2)</f>
        <v>3.68</v>
      </c>
      <c r="AD354" s="13">
        <f>ROUND(AVERAGE(Zinsswaps!AD259:AD354)+'iBoxx Extrapolation'!$J354,2)</f>
        <v>3.67</v>
      </c>
      <c r="AE354" s="13">
        <f>ROUND(AVERAGE(Zinsswaps!AE259:AE354)+'iBoxx Extrapolation'!$J354,2)</f>
        <v>3.66</v>
      </c>
      <c r="AF354" s="13">
        <f>ROUND(AVERAGE(Zinsswaps!AF259:AF354)+'iBoxx Extrapolation'!$J354,2)</f>
        <v>3.64</v>
      </c>
      <c r="AG354" s="13">
        <f>ROUND(AVERAGE(Zinsswaps!AG259:AG354)+'iBoxx Extrapolation'!$J354,2)</f>
        <v>3.62</v>
      </c>
      <c r="AH354" s="13">
        <f>ROUND(AVERAGE(Zinsswaps!AH259:AH354)+'iBoxx Extrapolation'!$J354,2)</f>
        <v>3.61</v>
      </c>
      <c r="AI354" s="13">
        <f>ROUND(AVERAGE(Zinsswaps!AI259:AI354)+'iBoxx Extrapolation'!$J354,2)</f>
        <v>3.59</v>
      </c>
      <c r="AJ354" s="13">
        <f>ROUND(AVERAGE(Zinsswaps!AJ259:AJ354)+'iBoxx Extrapolation'!$J354,2)</f>
        <v>3.58</v>
      </c>
      <c r="AK354" s="13">
        <f>ROUND(AVERAGE(Zinsswaps!AK259:AK354)+'iBoxx Extrapolation'!$J354,2)</f>
        <v>3.56</v>
      </c>
      <c r="AL354" s="13">
        <f>ROUND(AVERAGE(Zinsswaps!AL259:AL354)+'iBoxx Extrapolation'!$J354,2)</f>
        <v>3.55</v>
      </c>
      <c r="AM354" s="13">
        <f>ROUND(AVERAGE(Zinsswaps!AM259:AM354)+'iBoxx Extrapolation'!$J354,2)</f>
        <v>3.54</v>
      </c>
      <c r="AN354" s="13">
        <f>ROUND(AVERAGE(Zinsswaps!AN259:AN354)+'iBoxx Extrapolation'!$J354,2)</f>
        <v>3.53</v>
      </c>
      <c r="AO354" s="13">
        <f>ROUND(AVERAGE(Zinsswaps!AO259:AO354)+'iBoxx Extrapolation'!$J354,2)</f>
        <v>3.52</v>
      </c>
      <c r="AP354" s="13">
        <f>ROUND(AVERAGE(Zinsswaps!AP259:AP354)+'iBoxx Extrapolation'!$J354,2)</f>
        <v>3.5</v>
      </c>
      <c r="AQ354" s="13">
        <f>ROUND(AVERAGE(Zinsswaps!AQ259:AQ354)+'iBoxx Extrapolation'!$J354,2)</f>
        <v>3.47</v>
      </c>
      <c r="AR354" s="13">
        <f>ROUND(AVERAGE(Zinsswaps!AR259:AR354)+'iBoxx Extrapolation'!$J354,2)</f>
        <v>3.45</v>
      </c>
      <c r="AS354" s="13">
        <f>ROUND(AVERAGE(Zinsswaps!AS259:AS354)+'iBoxx Extrapolation'!$J354,2)</f>
        <v>3.44</v>
      </c>
      <c r="AT354" s="13">
        <f>ROUND(AVERAGE(Zinsswaps!AT259:AT354)+'iBoxx Extrapolation'!$J354,2)</f>
        <v>3.42</v>
      </c>
      <c r="AU354" s="13">
        <f>ROUND(AVERAGE(Zinsswaps!AU259:AU354)+'iBoxx Extrapolation'!$J354,2)</f>
        <v>3.4</v>
      </c>
      <c r="AV354" s="13">
        <f>ROUND(AVERAGE(Zinsswaps!AV259:AV354)+'iBoxx Extrapolation'!$J354,2)</f>
        <v>3.39</v>
      </c>
      <c r="AW354" s="13">
        <f>ROUND(AVERAGE(Zinsswaps!AW259:AW354)+'iBoxx Extrapolation'!$J354,2)</f>
        <v>3.37</v>
      </c>
      <c r="AX354" s="13">
        <f>ROUND(AVERAGE(Zinsswaps!AX259:AX354)+'iBoxx Extrapolation'!$J354,2)</f>
        <v>3.35</v>
      </c>
      <c r="AY354" s="13">
        <f>ROUND(AVERAGE(Zinsswaps!AY259:AY354)+'iBoxx Extrapolation'!$J354,2)</f>
        <v>3.34</v>
      </c>
    </row>
    <row r="355" spans="1:51" s="16" customFormat="1" x14ac:dyDescent="0.2">
      <c r="A355" s="12">
        <v>48029</v>
      </c>
      <c r="B355" s="13">
        <f>ROUND(AVERAGE(Zinsswaps!B260:B355)+'iBoxx Extrapolation'!$J355,2)</f>
        <v>3.18</v>
      </c>
      <c r="C355" s="13">
        <f>ROUND(AVERAGE(Zinsswaps!C260:C355)+'iBoxx Extrapolation'!$J355,2)</f>
        <v>3.12</v>
      </c>
      <c r="D355" s="13">
        <f>ROUND(AVERAGE(Zinsswaps!D260:D355)+'iBoxx Extrapolation'!$J355,2)</f>
        <v>3.12</v>
      </c>
      <c r="E355" s="13">
        <f>ROUND(AVERAGE(Zinsswaps!E260:E355)+'iBoxx Extrapolation'!$J355,2)</f>
        <v>3.17</v>
      </c>
      <c r="F355" s="13">
        <f>ROUND(AVERAGE(Zinsswaps!F260:F355)+'iBoxx Extrapolation'!$J355,2)</f>
        <v>3.22</v>
      </c>
      <c r="G355" s="13">
        <f>ROUND(AVERAGE(Zinsswaps!G260:G355)+'iBoxx Extrapolation'!$J355,2)</f>
        <v>3.27</v>
      </c>
      <c r="H355" s="13">
        <f>ROUND(AVERAGE(Zinsswaps!H260:H355)+'iBoxx Extrapolation'!$J355,2)</f>
        <v>3.33</v>
      </c>
      <c r="I355" s="13">
        <f>ROUND(AVERAGE(Zinsswaps!I260:I355)+'iBoxx Extrapolation'!$J355,2)</f>
        <v>3.39</v>
      </c>
      <c r="J355" s="13">
        <f>ROUND(AVERAGE(Zinsswaps!J260:J355)+'iBoxx Extrapolation'!$J355,2)</f>
        <v>3.44</v>
      </c>
      <c r="K355" s="13">
        <f>ROUND(AVERAGE(Zinsswaps!K260:K355)+'iBoxx Extrapolation'!$J355,2)</f>
        <v>3.49</v>
      </c>
      <c r="L355" s="13">
        <f>ROUND(AVERAGE(Zinsswaps!L260:L355)+'iBoxx Extrapolation'!$J355,2)</f>
        <v>3.55</v>
      </c>
      <c r="M355" s="13">
        <f>ROUND(AVERAGE(Zinsswaps!M260:M355)+'iBoxx Extrapolation'!$J355,2)</f>
        <v>3.59</v>
      </c>
      <c r="N355" s="13">
        <f>ROUND(AVERAGE(Zinsswaps!N260:N355)+'iBoxx Extrapolation'!$J355,2)</f>
        <v>3.63</v>
      </c>
      <c r="O355" s="13">
        <f>ROUND(AVERAGE(Zinsswaps!O260:O355)+'iBoxx Extrapolation'!$J355,2)</f>
        <v>3.67</v>
      </c>
      <c r="P355" s="13">
        <f>ROUND(AVERAGE(Zinsswaps!P260:P355)+'iBoxx Extrapolation'!$J355,2)</f>
        <v>3.7</v>
      </c>
      <c r="Q355" s="13">
        <f>ROUND(AVERAGE(Zinsswaps!Q260:Q355)+'iBoxx Extrapolation'!$J355,2)</f>
        <v>3.71</v>
      </c>
      <c r="R355" s="13">
        <f>ROUND(AVERAGE(Zinsswaps!R260:R355)+'iBoxx Extrapolation'!$J355,2)</f>
        <v>3.72</v>
      </c>
      <c r="S355" s="13">
        <f>ROUND(AVERAGE(Zinsswaps!S260:S355)+'iBoxx Extrapolation'!$J355,2)</f>
        <v>3.73</v>
      </c>
      <c r="T355" s="13">
        <f>ROUND(AVERAGE(Zinsswaps!T260:T355)+'iBoxx Extrapolation'!$J355,2)</f>
        <v>3.74</v>
      </c>
      <c r="U355" s="13">
        <f>ROUND(AVERAGE(Zinsswaps!U260:U355)+'iBoxx Extrapolation'!$J355,2)</f>
        <v>3.75</v>
      </c>
      <c r="V355" s="13">
        <f>ROUND(AVERAGE(Zinsswaps!V260:V355)+'iBoxx Extrapolation'!$J355,2)</f>
        <v>3.75</v>
      </c>
      <c r="W355" s="13">
        <f>ROUND(AVERAGE(Zinsswaps!W260:W355)+'iBoxx Extrapolation'!$J355,2)</f>
        <v>3.74</v>
      </c>
      <c r="X355" s="13">
        <f>ROUND(AVERAGE(Zinsswaps!X260:X355)+'iBoxx Extrapolation'!$J355,2)</f>
        <v>3.74</v>
      </c>
      <c r="Y355" s="13">
        <f>ROUND(AVERAGE(Zinsswaps!Y260:Y355)+'iBoxx Extrapolation'!$J355,2)</f>
        <v>3.73</v>
      </c>
      <c r="Z355" s="13">
        <f>ROUND(AVERAGE(Zinsswaps!Z260:Z355)+'iBoxx Extrapolation'!$J355,2)</f>
        <v>3.73</v>
      </c>
      <c r="AA355" s="13">
        <f>ROUND(AVERAGE(Zinsswaps!AA260:AA355)+'iBoxx Extrapolation'!$J355,2)</f>
        <v>3.71</v>
      </c>
      <c r="AB355" s="13">
        <f>ROUND(AVERAGE(Zinsswaps!AB260:AB355)+'iBoxx Extrapolation'!$J355,2)</f>
        <v>3.7</v>
      </c>
      <c r="AC355" s="13">
        <f>ROUND(AVERAGE(Zinsswaps!AC260:AC355)+'iBoxx Extrapolation'!$J355,2)</f>
        <v>3.69</v>
      </c>
      <c r="AD355" s="13">
        <f>ROUND(AVERAGE(Zinsswaps!AD260:AD355)+'iBoxx Extrapolation'!$J355,2)</f>
        <v>3.68</v>
      </c>
      <c r="AE355" s="13">
        <f>ROUND(AVERAGE(Zinsswaps!AE260:AE355)+'iBoxx Extrapolation'!$J355,2)</f>
        <v>3.67</v>
      </c>
      <c r="AF355" s="13">
        <f>ROUND(AVERAGE(Zinsswaps!AF260:AF355)+'iBoxx Extrapolation'!$J355,2)</f>
        <v>3.65</v>
      </c>
      <c r="AG355" s="13">
        <f>ROUND(AVERAGE(Zinsswaps!AG260:AG355)+'iBoxx Extrapolation'!$J355,2)</f>
        <v>3.63</v>
      </c>
      <c r="AH355" s="13">
        <f>ROUND(AVERAGE(Zinsswaps!AH260:AH355)+'iBoxx Extrapolation'!$J355,2)</f>
        <v>3.62</v>
      </c>
      <c r="AI355" s="13">
        <f>ROUND(AVERAGE(Zinsswaps!AI260:AI355)+'iBoxx Extrapolation'!$J355,2)</f>
        <v>3.6</v>
      </c>
      <c r="AJ355" s="13">
        <f>ROUND(AVERAGE(Zinsswaps!AJ260:AJ355)+'iBoxx Extrapolation'!$J355,2)</f>
        <v>3.59</v>
      </c>
      <c r="AK355" s="13">
        <f>ROUND(AVERAGE(Zinsswaps!AK260:AK355)+'iBoxx Extrapolation'!$J355,2)</f>
        <v>3.57</v>
      </c>
      <c r="AL355" s="13">
        <f>ROUND(AVERAGE(Zinsswaps!AL260:AL355)+'iBoxx Extrapolation'!$J355,2)</f>
        <v>3.56</v>
      </c>
      <c r="AM355" s="13">
        <f>ROUND(AVERAGE(Zinsswaps!AM260:AM355)+'iBoxx Extrapolation'!$J355,2)</f>
        <v>3.55</v>
      </c>
      <c r="AN355" s="13">
        <f>ROUND(AVERAGE(Zinsswaps!AN260:AN355)+'iBoxx Extrapolation'!$J355,2)</f>
        <v>3.54</v>
      </c>
      <c r="AO355" s="13">
        <f>ROUND(AVERAGE(Zinsswaps!AO260:AO355)+'iBoxx Extrapolation'!$J355,2)</f>
        <v>3.53</v>
      </c>
      <c r="AP355" s="13">
        <f>ROUND(AVERAGE(Zinsswaps!AP260:AP355)+'iBoxx Extrapolation'!$J355,2)</f>
        <v>3.51</v>
      </c>
      <c r="AQ355" s="13">
        <f>ROUND(AVERAGE(Zinsswaps!AQ260:AQ355)+'iBoxx Extrapolation'!$J355,2)</f>
        <v>3.49</v>
      </c>
      <c r="AR355" s="13">
        <f>ROUND(AVERAGE(Zinsswaps!AR260:AR355)+'iBoxx Extrapolation'!$J355,2)</f>
        <v>3.47</v>
      </c>
      <c r="AS355" s="13">
        <f>ROUND(AVERAGE(Zinsswaps!AS260:AS355)+'iBoxx Extrapolation'!$J355,2)</f>
        <v>3.45</v>
      </c>
      <c r="AT355" s="13">
        <f>ROUND(AVERAGE(Zinsswaps!AT260:AT355)+'iBoxx Extrapolation'!$J355,2)</f>
        <v>3.43</v>
      </c>
      <c r="AU355" s="13">
        <f>ROUND(AVERAGE(Zinsswaps!AU260:AU355)+'iBoxx Extrapolation'!$J355,2)</f>
        <v>3.41</v>
      </c>
      <c r="AV355" s="13">
        <f>ROUND(AVERAGE(Zinsswaps!AV260:AV355)+'iBoxx Extrapolation'!$J355,2)</f>
        <v>3.4</v>
      </c>
      <c r="AW355" s="13">
        <f>ROUND(AVERAGE(Zinsswaps!AW260:AW355)+'iBoxx Extrapolation'!$J355,2)</f>
        <v>3.38</v>
      </c>
      <c r="AX355" s="13">
        <f>ROUND(AVERAGE(Zinsswaps!AX260:AX355)+'iBoxx Extrapolation'!$J355,2)</f>
        <v>3.37</v>
      </c>
      <c r="AY355" s="13">
        <f>ROUND(AVERAGE(Zinsswaps!AY260:AY355)+'iBoxx Extrapolation'!$J355,2)</f>
        <v>3.35</v>
      </c>
    </row>
    <row r="356" spans="1:51" s="16" customFormat="1" x14ac:dyDescent="0.2">
      <c r="A356" s="12">
        <v>48060</v>
      </c>
      <c r="B356" s="13">
        <f>ROUND(AVERAGE(Zinsswaps!B261:B356)+'iBoxx Extrapolation'!$J356,2)</f>
        <v>3.17</v>
      </c>
      <c r="C356" s="13">
        <f>ROUND(AVERAGE(Zinsswaps!C261:C356)+'iBoxx Extrapolation'!$J356,2)</f>
        <v>3.11</v>
      </c>
      <c r="D356" s="13">
        <f>ROUND(AVERAGE(Zinsswaps!D261:D356)+'iBoxx Extrapolation'!$J356,2)</f>
        <v>3.12</v>
      </c>
      <c r="E356" s="13">
        <f>ROUND(AVERAGE(Zinsswaps!E261:E356)+'iBoxx Extrapolation'!$J356,2)</f>
        <v>3.16</v>
      </c>
      <c r="F356" s="13">
        <f>ROUND(AVERAGE(Zinsswaps!F261:F356)+'iBoxx Extrapolation'!$J356,2)</f>
        <v>3.21</v>
      </c>
      <c r="G356" s="13">
        <f>ROUND(AVERAGE(Zinsswaps!G261:G356)+'iBoxx Extrapolation'!$J356,2)</f>
        <v>3.27</v>
      </c>
      <c r="H356" s="13">
        <f>ROUND(AVERAGE(Zinsswaps!H261:H356)+'iBoxx Extrapolation'!$J356,2)</f>
        <v>3.33</v>
      </c>
      <c r="I356" s="13">
        <f>ROUND(AVERAGE(Zinsswaps!I261:I356)+'iBoxx Extrapolation'!$J356,2)</f>
        <v>3.39</v>
      </c>
      <c r="J356" s="13">
        <f>ROUND(AVERAGE(Zinsswaps!J261:J356)+'iBoxx Extrapolation'!$J356,2)</f>
        <v>3.44</v>
      </c>
      <c r="K356" s="13">
        <f>ROUND(AVERAGE(Zinsswaps!K261:K356)+'iBoxx Extrapolation'!$J356,2)</f>
        <v>3.49</v>
      </c>
      <c r="L356" s="13">
        <f>ROUND(AVERAGE(Zinsswaps!L261:L356)+'iBoxx Extrapolation'!$J356,2)</f>
        <v>3.55</v>
      </c>
      <c r="M356" s="13">
        <f>ROUND(AVERAGE(Zinsswaps!M261:M356)+'iBoxx Extrapolation'!$J356,2)</f>
        <v>3.59</v>
      </c>
      <c r="N356" s="13">
        <f>ROUND(AVERAGE(Zinsswaps!N261:N356)+'iBoxx Extrapolation'!$J356,2)</f>
        <v>3.63</v>
      </c>
      <c r="O356" s="13">
        <f>ROUND(AVERAGE(Zinsswaps!O261:O356)+'iBoxx Extrapolation'!$J356,2)</f>
        <v>3.67</v>
      </c>
      <c r="P356" s="13">
        <f>ROUND(AVERAGE(Zinsswaps!P261:P356)+'iBoxx Extrapolation'!$J356,2)</f>
        <v>3.7</v>
      </c>
      <c r="Q356" s="13">
        <f>ROUND(AVERAGE(Zinsswaps!Q261:Q356)+'iBoxx Extrapolation'!$J356,2)</f>
        <v>3.71</v>
      </c>
      <c r="R356" s="13">
        <f>ROUND(AVERAGE(Zinsswaps!R261:R356)+'iBoxx Extrapolation'!$J356,2)</f>
        <v>3.73</v>
      </c>
      <c r="S356" s="13">
        <f>ROUND(AVERAGE(Zinsswaps!S261:S356)+'iBoxx Extrapolation'!$J356,2)</f>
        <v>3.74</v>
      </c>
      <c r="T356" s="13">
        <f>ROUND(AVERAGE(Zinsswaps!T261:T356)+'iBoxx Extrapolation'!$J356,2)</f>
        <v>3.75</v>
      </c>
      <c r="U356" s="13">
        <f>ROUND(AVERAGE(Zinsswaps!U261:U356)+'iBoxx Extrapolation'!$J356,2)</f>
        <v>3.76</v>
      </c>
      <c r="V356" s="13">
        <f>ROUND(AVERAGE(Zinsswaps!V261:V356)+'iBoxx Extrapolation'!$J356,2)</f>
        <v>3.75</v>
      </c>
      <c r="W356" s="13">
        <f>ROUND(AVERAGE(Zinsswaps!W261:W356)+'iBoxx Extrapolation'!$J356,2)</f>
        <v>3.75</v>
      </c>
      <c r="X356" s="13">
        <f>ROUND(AVERAGE(Zinsswaps!X261:X356)+'iBoxx Extrapolation'!$J356,2)</f>
        <v>3.74</v>
      </c>
      <c r="Y356" s="13">
        <f>ROUND(AVERAGE(Zinsswaps!Y261:Y356)+'iBoxx Extrapolation'!$J356,2)</f>
        <v>3.74</v>
      </c>
      <c r="Z356" s="13">
        <f>ROUND(AVERAGE(Zinsswaps!Z261:Z356)+'iBoxx Extrapolation'!$J356,2)</f>
        <v>3.73</v>
      </c>
      <c r="AA356" s="13">
        <f>ROUND(AVERAGE(Zinsswaps!AA261:AA356)+'iBoxx Extrapolation'!$J356,2)</f>
        <v>3.72</v>
      </c>
      <c r="AB356" s="13">
        <f>ROUND(AVERAGE(Zinsswaps!AB261:AB356)+'iBoxx Extrapolation'!$J356,2)</f>
        <v>3.71</v>
      </c>
      <c r="AC356" s="13">
        <f>ROUND(AVERAGE(Zinsswaps!AC261:AC356)+'iBoxx Extrapolation'!$J356,2)</f>
        <v>3.7</v>
      </c>
      <c r="AD356" s="13">
        <f>ROUND(AVERAGE(Zinsswaps!AD261:AD356)+'iBoxx Extrapolation'!$J356,2)</f>
        <v>3.69</v>
      </c>
      <c r="AE356" s="13">
        <f>ROUND(AVERAGE(Zinsswaps!AE261:AE356)+'iBoxx Extrapolation'!$J356,2)</f>
        <v>3.68</v>
      </c>
      <c r="AF356" s="13">
        <f>ROUND(AVERAGE(Zinsswaps!AF261:AF356)+'iBoxx Extrapolation'!$J356,2)</f>
        <v>3.66</v>
      </c>
      <c r="AG356" s="13">
        <f>ROUND(AVERAGE(Zinsswaps!AG261:AG356)+'iBoxx Extrapolation'!$J356,2)</f>
        <v>3.64</v>
      </c>
      <c r="AH356" s="13">
        <f>ROUND(AVERAGE(Zinsswaps!AH261:AH356)+'iBoxx Extrapolation'!$J356,2)</f>
        <v>3.63</v>
      </c>
      <c r="AI356" s="13">
        <f>ROUND(AVERAGE(Zinsswaps!AI261:AI356)+'iBoxx Extrapolation'!$J356,2)</f>
        <v>3.61</v>
      </c>
      <c r="AJ356" s="13">
        <f>ROUND(AVERAGE(Zinsswaps!AJ261:AJ356)+'iBoxx Extrapolation'!$J356,2)</f>
        <v>3.6</v>
      </c>
      <c r="AK356" s="13">
        <f>ROUND(AVERAGE(Zinsswaps!AK261:AK356)+'iBoxx Extrapolation'!$J356,2)</f>
        <v>3.58</v>
      </c>
      <c r="AL356" s="13">
        <f>ROUND(AVERAGE(Zinsswaps!AL261:AL356)+'iBoxx Extrapolation'!$J356,2)</f>
        <v>3.57</v>
      </c>
      <c r="AM356" s="13">
        <f>ROUND(AVERAGE(Zinsswaps!AM261:AM356)+'iBoxx Extrapolation'!$J356,2)</f>
        <v>3.56</v>
      </c>
      <c r="AN356" s="13">
        <f>ROUND(AVERAGE(Zinsswaps!AN261:AN356)+'iBoxx Extrapolation'!$J356,2)</f>
        <v>3.55</v>
      </c>
      <c r="AO356" s="13">
        <f>ROUND(AVERAGE(Zinsswaps!AO261:AO356)+'iBoxx Extrapolation'!$J356,2)</f>
        <v>3.54</v>
      </c>
      <c r="AP356" s="13">
        <f>ROUND(AVERAGE(Zinsswaps!AP261:AP356)+'iBoxx Extrapolation'!$J356,2)</f>
        <v>3.52</v>
      </c>
      <c r="AQ356" s="13">
        <f>ROUND(AVERAGE(Zinsswaps!AQ261:AQ356)+'iBoxx Extrapolation'!$J356,2)</f>
        <v>3.5</v>
      </c>
      <c r="AR356" s="13">
        <f>ROUND(AVERAGE(Zinsswaps!AR261:AR356)+'iBoxx Extrapolation'!$J356,2)</f>
        <v>3.48</v>
      </c>
      <c r="AS356" s="13">
        <f>ROUND(AVERAGE(Zinsswaps!AS261:AS356)+'iBoxx Extrapolation'!$J356,2)</f>
        <v>3.46</v>
      </c>
      <c r="AT356" s="13">
        <f>ROUND(AVERAGE(Zinsswaps!AT261:AT356)+'iBoxx Extrapolation'!$J356,2)</f>
        <v>3.44</v>
      </c>
      <c r="AU356" s="13">
        <f>ROUND(AVERAGE(Zinsswaps!AU261:AU356)+'iBoxx Extrapolation'!$J356,2)</f>
        <v>3.42</v>
      </c>
      <c r="AV356" s="13">
        <f>ROUND(AVERAGE(Zinsswaps!AV261:AV356)+'iBoxx Extrapolation'!$J356,2)</f>
        <v>3.41</v>
      </c>
      <c r="AW356" s="13">
        <f>ROUND(AVERAGE(Zinsswaps!AW261:AW356)+'iBoxx Extrapolation'!$J356,2)</f>
        <v>3.39</v>
      </c>
      <c r="AX356" s="13">
        <f>ROUND(AVERAGE(Zinsswaps!AX261:AX356)+'iBoxx Extrapolation'!$J356,2)</f>
        <v>3.38</v>
      </c>
      <c r="AY356" s="13">
        <f>ROUND(AVERAGE(Zinsswaps!AY261:AY356)+'iBoxx Extrapolation'!$J356,2)</f>
        <v>3.36</v>
      </c>
    </row>
    <row r="357" spans="1:51" s="16" customFormat="1" x14ac:dyDescent="0.2">
      <c r="A357" s="12">
        <v>48091</v>
      </c>
      <c r="B357" s="13">
        <f>ROUND(AVERAGE(Zinsswaps!B262:B357)+'iBoxx Extrapolation'!$J357,2)</f>
        <v>3.15</v>
      </c>
      <c r="C357" s="13">
        <f>ROUND(AVERAGE(Zinsswaps!C262:C357)+'iBoxx Extrapolation'!$J357,2)</f>
        <v>3.09</v>
      </c>
      <c r="D357" s="13">
        <f>ROUND(AVERAGE(Zinsswaps!D262:D357)+'iBoxx Extrapolation'!$J357,2)</f>
        <v>3.11</v>
      </c>
      <c r="E357" s="13">
        <f>ROUND(AVERAGE(Zinsswaps!E262:E357)+'iBoxx Extrapolation'!$J357,2)</f>
        <v>3.15</v>
      </c>
      <c r="F357" s="13">
        <f>ROUND(AVERAGE(Zinsswaps!F262:F357)+'iBoxx Extrapolation'!$J357,2)</f>
        <v>3.21</v>
      </c>
      <c r="G357" s="13">
        <f>ROUND(AVERAGE(Zinsswaps!G262:G357)+'iBoxx Extrapolation'!$J357,2)</f>
        <v>3.27</v>
      </c>
      <c r="H357" s="13">
        <f>ROUND(AVERAGE(Zinsswaps!H262:H357)+'iBoxx Extrapolation'!$J357,2)</f>
        <v>3.33</v>
      </c>
      <c r="I357" s="13">
        <f>ROUND(AVERAGE(Zinsswaps!I262:I357)+'iBoxx Extrapolation'!$J357,2)</f>
        <v>3.39</v>
      </c>
      <c r="J357" s="13">
        <f>ROUND(AVERAGE(Zinsswaps!J262:J357)+'iBoxx Extrapolation'!$J357,2)</f>
        <v>3.44</v>
      </c>
      <c r="K357" s="13">
        <f>ROUND(AVERAGE(Zinsswaps!K262:K357)+'iBoxx Extrapolation'!$J357,2)</f>
        <v>3.49</v>
      </c>
      <c r="L357" s="13">
        <f>ROUND(AVERAGE(Zinsswaps!L262:L357)+'iBoxx Extrapolation'!$J357,2)</f>
        <v>3.55</v>
      </c>
      <c r="M357" s="13">
        <f>ROUND(AVERAGE(Zinsswaps!M262:M357)+'iBoxx Extrapolation'!$J357,2)</f>
        <v>3.59</v>
      </c>
      <c r="N357" s="13">
        <f>ROUND(AVERAGE(Zinsswaps!N262:N357)+'iBoxx Extrapolation'!$J357,2)</f>
        <v>3.63</v>
      </c>
      <c r="O357" s="13">
        <f>ROUND(AVERAGE(Zinsswaps!O262:O357)+'iBoxx Extrapolation'!$J357,2)</f>
        <v>3.67</v>
      </c>
      <c r="P357" s="13">
        <f>ROUND(AVERAGE(Zinsswaps!P262:P357)+'iBoxx Extrapolation'!$J357,2)</f>
        <v>3.7</v>
      </c>
      <c r="Q357" s="13">
        <f>ROUND(AVERAGE(Zinsswaps!Q262:Q357)+'iBoxx Extrapolation'!$J357,2)</f>
        <v>3.72</v>
      </c>
      <c r="R357" s="13">
        <f>ROUND(AVERAGE(Zinsswaps!R262:R357)+'iBoxx Extrapolation'!$J357,2)</f>
        <v>3.73</v>
      </c>
      <c r="S357" s="13">
        <f>ROUND(AVERAGE(Zinsswaps!S262:S357)+'iBoxx Extrapolation'!$J357,2)</f>
        <v>3.74</v>
      </c>
      <c r="T357" s="13">
        <f>ROUND(AVERAGE(Zinsswaps!T262:T357)+'iBoxx Extrapolation'!$J357,2)</f>
        <v>3.75</v>
      </c>
      <c r="U357" s="13">
        <f>ROUND(AVERAGE(Zinsswaps!U262:U357)+'iBoxx Extrapolation'!$J357,2)</f>
        <v>3.76</v>
      </c>
      <c r="V357" s="13">
        <f>ROUND(AVERAGE(Zinsswaps!V262:V357)+'iBoxx Extrapolation'!$J357,2)</f>
        <v>3.76</v>
      </c>
      <c r="W357" s="13">
        <f>ROUND(AVERAGE(Zinsswaps!W262:W357)+'iBoxx Extrapolation'!$J357,2)</f>
        <v>3.75</v>
      </c>
      <c r="X357" s="13">
        <f>ROUND(AVERAGE(Zinsswaps!X262:X357)+'iBoxx Extrapolation'!$J357,2)</f>
        <v>3.75</v>
      </c>
      <c r="Y357" s="13">
        <f>ROUND(AVERAGE(Zinsswaps!Y262:Y357)+'iBoxx Extrapolation'!$J357,2)</f>
        <v>3.74</v>
      </c>
      <c r="Z357" s="13">
        <f>ROUND(AVERAGE(Zinsswaps!Z262:Z357)+'iBoxx Extrapolation'!$J357,2)</f>
        <v>3.74</v>
      </c>
      <c r="AA357" s="13">
        <f>ROUND(AVERAGE(Zinsswaps!AA262:AA357)+'iBoxx Extrapolation'!$J357,2)</f>
        <v>3.73</v>
      </c>
      <c r="AB357" s="13">
        <f>ROUND(AVERAGE(Zinsswaps!AB262:AB357)+'iBoxx Extrapolation'!$J357,2)</f>
        <v>3.71</v>
      </c>
      <c r="AC357" s="13">
        <f>ROUND(AVERAGE(Zinsswaps!AC262:AC357)+'iBoxx Extrapolation'!$J357,2)</f>
        <v>3.7</v>
      </c>
      <c r="AD357" s="13">
        <f>ROUND(AVERAGE(Zinsswaps!AD262:AD357)+'iBoxx Extrapolation'!$J357,2)</f>
        <v>3.69</v>
      </c>
      <c r="AE357" s="13">
        <f>ROUND(AVERAGE(Zinsswaps!AE262:AE357)+'iBoxx Extrapolation'!$J357,2)</f>
        <v>3.68</v>
      </c>
      <c r="AF357" s="13">
        <f>ROUND(AVERAGE(Zinsswaps!AF262:AF357)+'iBoxx Extrapolation'!$J357,2)</f>
        <v>3.66</v>
      </c>
      <c r="AG357" s="13">
        <f>ROUND(AVERAGE(Zinsswaps!AG262:AG357)+'iBoxx Extrapolation'!$J357,2)</f>
        <v>3.65</v>
      </c>
      <c r="AH357" s="13">
        <f>ROUND(AVERAGE(Zinsswaps!AH262:AH357)+'iBoxx Extrapolation'!$J357,2)</f>
        <v>3.63</v>
      </c>
      <c r="AI357" s="13">
        <f>ROUND(AVERAGE(Zinsswaps!AI262:AI357)+'iBoxx Extrapolation'!$J357,2)</f>
        <v>3.62</v>
      </c>
      <c r="AJ357" s="13">
        <f>ROUND(AVERAGE(Zinsswaps!AJ262:AJ357)+'iBoxx Extrapolation'!$J357,2)</f>
        <v>3.6</v>
      </c>
      <c r="AK357" s="13">
        <f>ROUND(AVERAGE(Zinsswaps!AK262:AK357)+'iBoxx Extrapolation'!$J357,2)</f>
        <v>3.59</v>
      </c>
      <c r="AL357" s="13">
        <f>ROUND(AVERAGE(Zinsswaps!AL262:AL357)+'iBoxx Extrapolation'!$J357,2)</f>
        <v>3.58</v>
      </c>
      <c r="AM357" s="13">
        <f>ROUND(AVERAGE(Zinsswaps!AM262:AM357)+'iBoxx Extrapolation'!$J357,2)</f>
        <v>3.57</v>
      </c>
      <c r="AN357" s="13">
        <f>ROUND(AVERAGE(Zinsswaps!AN262:AN357)+'iBoxx Extrapolation'!$J357,2)</f>
        <v>3.56</v>
      </c>
      <c r="AO357" s="13">
        <f>ROUND(AVERAGE(Zinsswaps!AO262:AO357)+'iBoxx Extrapolation'!$J357,2)</f>
        <v>3.55</v>
      </c>
      <c r="AP357" s="13">
        <f>ROUND(AVERAGE(Zinsswaps!AP262:AP357)+'iBoxx Extrapolation'!$J357,2)</f>
        <v>3.52</v>
      </c>
      <c r="AQ357" s="13">
        <f>ROUND(AVERAGE(Zinsswaps!AQ262:AQ357)+'iBoxx Extrapolation'!$J357,2)</f>
        <v>3.5</v>
      </c>
      <c r="AR357" s="13">
        <f>ROUND(AVERAGE(Zinsswaps!AR262:AR357)+'iBoxx Extrapolation'!$J357,2)</f>
        <v>3.48</v>
      </c>
      <c r="AS357" s="13">
        <f>ROUND(AVERAGE(Zinsswaps!AS262:AS357)+'iBoxx Extrapolation'!$J357,2)</f>
        <v>3.47</v>
      </c>
      <c r="AT357" s="13">
        <f>ROUND(AVERAGE(Zinsswaps!AT262:AT357)+'iBoxx Extrapolation'!$J357,2)</f>
        <v>3.45</v>
      </c>
      <c r="AU357" s="13">
        <f>ROUND(AVERAGE(Zinsswaps!AU262:AU357)+'iBoxx Extrapolation'!$J357,2)</f>
        <v>3.43</v>
      </c>
      <c r="AV357" s="13">
        <f>ROUND(AVERAGE(Zinsswaps!AV262:AV357)+'iBoxx Extrapolation'!$J357,2)</f>
        <v>3.41</v>
      </c>
      <c r="AW357" s="13">
        <f>ROUND(AVERAGE(Zinsswaps!AW262:AW357)+'iBoxx Extrapolation'!$J357,2)</f>
        <v>3.4</v>
      </c>
      <c r="AX357" s="13">
        <f>ROUND(AVERAGE(Zinsswaps!AX262:AX357)+'iBoxx Extrapolation'!$J357,2)</f>
        <v>3.38</v>
      </c>
      <c r="AY357" s="13">
        <f>ROUND(AVERAGE(Zinsswaps!AY262:AY357)+'iBoxx Extrapolation'!$J357,2)</f>
        <v>3.37</v>
      </c>
    </row>
    <row r="358" spans="1:51" s="16" customFormat="1" x14ac:dyDescent="0.2">
      <c r="A358" s="12">
        <v>48121</v>
      </c>
      <c r="B358" s="13">
        <f>ROUND(AVERAGE(Zinsswaps!B263:B358)+'iBoxx Extrapolation'!$J358,2)</f>
        <v>3.14</v>
      </c>
      <c r="C358" s="13">
        <f>ROUND(AVERAGE(Zinsswaps!C263:C358)+'iBoxx Extrapolation'!$J358,2)</f>
        <v>3.08</v>
      </c>
      <c r="D358" s="13">
        <f>ROUND(AVERAGE(Zinsswaps!D263:D358)+'iBoxx Extrapolation'!$J358,2)</f>
        <v>3.09</v>
      </c>
      <c r="E358" s="13">
        <f>ROUND(AVERAGE(Zinsswaps!E263:E358)+'iBoxx Extrapolation'!$J358,2)</f>
        <v>3.14</v>
      </c>
      <c r="F358" s="13">
        <f>ROUND(AVERAGE(Zinsswaps!F263:F358)+'iBoxx Extrapolation'!$J358,2)</f>
        <v>3.2</v>
      </c>
      <c r="G358" s="13">
        <f>ROUND(AVERAGE(Zinsswaps!G263:G358)+'iBoxx Extrapolation'!$J358,2)</f>
        <v>3.26</v>
      </c>
      <c r="H358" s="13">
        <f>ROUND(AVERAGE(Zinsswaps!H263:H358)+'iBoxx Extrapolation'!$J358,2)</f>
        <v>3.32</v>
      </c>
      <c r="I358" s="13">
        <f>ROUND(AVERAGE(Zinsswaps!I263:I358)+'iBoxx Extrapolation'!$J358,2)</f>
        <v>3.38</v>
      </c>
      <c r="J358" s="13">
        <f>ROUND(AVERAGE(Zinsswaps!J263:J358)+'iBoxx Extrapolation'!$J358,2)</f>
        <v>3.44</v>
      </c>
      <c r="K358" s="13">
        <f>ROUND(AVERAGE(Zinsswaps!K263:K358)+'iBoxx Extrapolation'!$J358,2)</f>
        <v>3.49</v>
      </c>
      <c r="L358" s="13">
        <f>ROUND(AVERAGE(Zinsswaps!L263:L358)+'iBoxx Extrapolation'!$J358,2)</f>
        <v>3.54</v>
      </c>
      <c r="M358" s="13">
        <f>ROUND(AVERAGE(Zinsswaps!M263:M358)+'iBoxx Extrapolation'!$J358,2)</f>
        <v>3.59</v>
      </c>
      <c r="N358" s="13">
        <f>ROUND(AVERAGE(Zinsswaps!N263:N358)+'iBoxx Extrapolation'!$J358,2)</f>
        <v>3.63</v>
      </c>
      <c r="O358" s="13">
        <f>ROUND(AVERAGE(Zinsswaps!O263:O358)+'iBoxx Extrapolation'!$J358,2)</f>
        <v>3.67</v>
      </c>
      <c r="P358" s="13">
        <f>ROUND(AVERAGE(Zinsswaps!P263:P358)+'iBoxx Extrapolation'!$J358,2)</f>
        <v>3.7</v>
      </c>
      <c r="Q358" s="13">
        <f>ROUND(AVERAGE(Zinsswaps!Q263:Q358)+'iBoxx Extrapolation'!$J358,2)</f>
        <v>3.71</v>
      </c>
      <c r="R358" s="13">
        <f>ROUND(AVERAGE(Zinsswaps!R263:R358)+'iBoxx Extrapolation'!$J358,2)</f>
        <v>3.73</v>
      </c>
      <c r="S358" s="13">
        <f>ROUND(AVERAGE(Zinsswaps!S263:S358)+'iBoxx Extrapolation'!$J358,2)</f>
        <v>3.74</v>
      </c>
      <c r="T358" s="13">
        <f>ROUND(AVERAGE(Zinsswaps!T263:T358)+'iBoxx Extrapolation'!$J358,2)</f>
        <v>3.75</v>
      </c>
      <c r="U358" s="13">
        <f>ROUND(AVERAGE(Zinsswaps!U263:U358)+'iBoxx Extrapolation'!$J358,2)</f>
        <v>3.76</v>
      </c>
      <c r="V358" s="13">
        <f>ROUND(AVERAGE(Zinsswaps!V263:V358)+'iBoxx Extrapolation'!$J358,2)</f>
        <v>3.76</v>
      </c>
      <c r="W358" s="13">
        <f>ROUND(AVERAGE(Zinsswaps!W263:W358)+'iBoxx Extrapolation'!$J358,2)</f>
        <v>3.75</v>
      </c>
      <c r="X358" s="13">
        <f>ROUND(AVERAGE(Zinsswaps!X263:X358)+'iBoxx Extrapolation'!$J358,2)</f>
        <v>3.75</v>
      </c>
      <c r="Y358" s="13">
        <f>ROUND(AVERAGE(Zinsswaps!Y263:Y358)+'iBoxx Extrapolation'!$J358,2)</f>
        <v>3.74</v>
      </c>
      <c r="Z358" s="13">
        <f>ROUND(AVERAGE(Zinsswaps!Z263:Z358)+'iBoxx Extrapolation'!$J358,2)</f>
        <v>3.74</v>
      </c>
      <c r="AA358" s="13">
        <f>ROUND(AVERAGE(Zinsswaps!AA263:AA358)+'iBoxx Extrapolation'!$J358,2)</f>
        <v>3.73</v>
      </c>
      <c r="AB358" s="13">
        <f>ROUND(AVERAGE(Zinsswaps!AB263:AB358)+'iBoxx Extrapolation'!$J358,2)</f>
        <v>3.72</v>
      </c>
      <c r="AC358" s="13">
        <f>ROUND(AVERAGE(Zinsswaps!AC263:AC358)+'iBoxx Extrapolation'!$J358,2)</f>
        <v>3.71</v>
      </c>
      <c r="AD358" s="13">
        <f>ROUND(AVERAGE(Zinsswaps!AD263:AD358)+'iBoxx Extrapolation'!$J358,2)</f>
        <v>3.69</v>
      </c>
      <c r="AE358" s="13">
        <f>ROUND(AVERAGE(Zinsswaps!AE263:AE358)+'iBoxx Extrapolation'!$J358,2)</f>
        <v>3.69</v>
      </c>
      <c r="AF358" s="13">
        <f>ROUND(AVERAGE(Zinsswaps!AF263:AF358)+'iBoxx Extrapolation'!$J358,2)</f>
        <v>3.67</v>
      </c>
      <c r="AG358" s="13">
        <f>ROUND(AVERAGE(Zinsswaps!AG263:AG358)+'iBoxx Extrapolation'!$J358,2)</f>
        <v>3.65</v>
      </c>
      <c r="AH358" s="13">
        <f>ROUND(AVERAGE(Zinsswaps!AH263:AH358)+'iBoxx Extrapolation'!$J358,2)</f>
        <v>3.64</v>
      </c>
      <c r="AI358" s="13">
        <f>ROUND(AVERAGE(Zinsswaps!AI263:AI358)+'iBoxx Extrapolation'!$J358,2)</f>
        <v>3.62</v>
      </c>
      <c r="AJ358" s="13">
        <f>ROUND(AVERAGE(Zinsswaps!AJ263:AJ358)+'iBoxx Extrapolation'!$J358,2)</f>
        <v>3.61</v>
      </c>
      <c r="AK358" s="13">
        <f>ROUND(AVERAGE(Zinsswaps!AK263:AK358)+'iBoxx Extrapolation'!$J358,2)</f>
        <v>3.6</v>
      </c>
      <c r="AL358" s="13">
        <f>ROUND(AVERAGE(Zinsswaps!AL263:AL358)+'iBoxx Extrapolation'!$J358,2)</f>
        <v>3.58</v>
      </c>
      <c r="AM358" s="13">
        <f>ROUND(AVERAGE(Zinsswaps!AM263:AM358)+'iBoxx Extrapolation'!$J358,2)</f>
        <v>3.57</v>
      </c>
      <c r="AN358" s="13">
        <f>ROUND(AVERAGE(Zinsswaps!AN263:AN358)+'iBoxx Extrapolation'!$J358,2)</f>
        <v>3.56</v>
      </c>
      <c r="AO358" s="13">
        <f>ROUND(AVERAGE(Zinsswaps!AO263:AO358)+'iBoxx Extrapolation'!$J358,2)</f>
        <v>3.55</v>
      </c>
      <c r="AP358" s="13">
        <f>ROUND(AVERAGE(Zinsswaps!AP263:AP358)+'iBoxx Extrapolation'!$J358,2)</f>
        <v>3.53</v>
      </c>
      <c r="AQ358" s="13">
        <f>ROUND(AVERAGE(Zinsswaps!AQ263:AQ358)+'iBoxx Extrapolation'!$J358,2)</f>
        <v>3.51</v>
      </c>
      <c r="AR358" s="13">
        <f>ROUND(AVERAGE(Zinsswaps!AR263:AR358)+'iBoxx Extrapolation'!$J358,2)</f>
        <v>3.49</v>
      </c>
      <c r="AS358" s="13">
        <f>ROUND(AVERAGE(Zinsswaps!AS263:AS358)+'iBoxx Extrapolation'!$J358,2)</f>
        <v>3.47</v>
      </c>
      <c r="AT358" s="13">
        <f>ROUND(AVERAGE(Zinsswaps!AT263:AT358)+'iBoxx Extrapolation'!$J358,2)</f>
        <v>3.45</v>
      </c>
      <c r="AU358" s="13">
        <f>ROUND(AVERAGE(Zinsswaps!AU263:AU358)+'iBoxx Extrapolation'!$J358,2)</f>
        <v>3.44</v>
      </c>
      <c r="AV358" s="13">
        <f>ROUND(AVERAGE(Zinsswaps!AV263:AV358)+'iBoxx Extrapolation'!$J358,2)</f>
        <v>3.42</v>
      </c>
      <c r="AW358" s="13">
        <f>ROUND(AVERAGE(Zinsswaps!AW263:AW358)+'iBoxx Extrapolation'!$J358,2)</f>
        <v>3.4</v>
      </c>
      <c r="AX358" s="13">
        <f>ROUND(AVERAGE(Zinsswaps!AX263:AX358)+'iBoxx Extrapolation'!$J358,2)</f>
        <v>3.39</v>
      </c>
      <c r="AY358" s="13">
        <f>ROUND(AVERAGE(Zinsswaps!AY263:AY358)+'iBoxx Extrapolation'!$J358,2)</f>
        <v>3.37</v>
      </c>
    </row>
    <row r="359" spans="1:51" s="16" customFormat="1" x14ac:dyDescent="0.2">
      <c r="A359" s="12">
        <v>48152</v>
      </c>
      <c r="B359" s="13">
        <f>ROUND(AVERAGE(Zinsswaps!B264:B359)+'iBoxx Extrapolation'!$J359,2)</f>
        <v>3.12</v>
      </c>
      <c r="C359" s="13">
        <f>ROUND(AVERAGE(Zinsswaps!C264:C359)+'iBoxx Extrapolation'!$J359,2)</f>
        <v>3.07</v>
      </c>
      <c r="D359" s="13">
        <f>ROUND(AVERAGE(Zinsswaps!D264:D359)+'iBoxx Extrapolation'!$J359,2)</f>
        <v>3.08</v>
      </c>
      <c r="E359" s="13">
        <f>ROUND(AVERAGE(Zinsswaps!E264:E359)+'iBoxx Extrapolation'!$J359,2)</f>
        <v>3.14</v>
      </c>
      <c r="F359" s="13">
        <f>ROUND(AVERAGE(Zinsswaps!F264:F359)+'iBoxx Extrapolation'!$J359,2)</f>
        <v>3.19</v>
      </c>
      <c r="G359" s="13">
        <f>ROUND(AVERAGE(Zinsswaps!G264:G359)+'iBoxx Extrapolation'!$J359,2)</f>
        <v>3.25</v>
      </c>
      <c r="H359" s="13">
        <f>ROUND(AVERAGE(Zinsswaps!H264:H359)+'iBoxx Extrapolation'!$J359,2)</f>
        <v>3.31</v>
      </c>
      <c r="I359" s="13">
        <f>ROUND(AVERAGE(Zinsswaps!I264:I359)+'iBoxx Extrapolation'!$J359,2)</f>
        <v>3.37</v>
      </c>
      <c r="J359" s="13">
        <f>ROUND(AVERAGE(Zinsswaps!J264:J359)+'iBoxx Extrapolation'!$J359,2)</f>
        <v>3.43</v>
      </c>
      <c r="K359" s="13">
        <f>ROUND(AVERAGE(Zinsswaps!K264:K359)+'iBoxx Extrapolation'!$J359,2)</f>
        <v>3.48</v>
      </c>
      <c r="L359" s="13">
        <f>ROUND(AVERAGE(Zinsswaps!L264:L359)+'iBoxx Extrapolation'!$J359,2)</f>
        <v>3.54</v>
      </c>
      <c r="M359" s="13">
        <f>ROUND(AVERAGE(Zinsswaps!M264:M359)+'iBoxx Extrapolation'!$J359,2)</f>
        <v>3.58</v>
      </c>
      <c r="N359" s="13">
        <f>ROUND(AVERAGE(Zinsswaps!N264:N359)+'iBoxx Extrapolation'!$J359,2)</f>
        <v>3.63</v>
      </c>
      <c r="O359" s="13">
        <f>ROUND(AVERAGE(Zinsswaps!O264:O359)+'iBoxx Extrapolation'!$J359,2)</f>
        <v>3.66</v>
      </c>
      <c r="P359" s="13">
        <f>ROUND(AVERAGE(Zinsswaps!P264:P359)+'iBoxx Extrapolation'!$J359,2)</f>
        <v>3.69</v>
      </c>
      <c r="Q359" s="13">
        <f>ROUND(AVERAGE(Zinsswaps!Q264:Q359)+'iBoxx Extrapolation'!$J359,2)</f>
        <v>3.71</v>
      </c>
      <c r="R359" s="13">
        <f>ROUND(AVERAGE(Zinsswaps!R264:R359)+'iBoxx Extrapolation'!$J359,2)</f>
        <v>3.73</v>
      </c>
      <c r="S359" s="13">
        <f>ROUND(AVERAGE(Zinsswaps!S264:S359)+'iBoxx Extrapolation'!$J359,2)</f>
        <v>3.74</v>
      </c>
      <c r="T359" s="13">
        <f>ROUND(AVERAGE(Zinsswaps!T264:T359)+'iBoxx Extrapolation'!$J359,2)</f>
        <v>3.75</v>
      </c>
      <c r="U359" s="13">
        <f>ROUND(AVERAGE(Zinsswaps!U264:U359)+'iBoxx Extrapolation'!$J359,2)</f>
        <v>3.76</v>
      </c>
      <c r="V359" s="13">
        <f>ROUND(AVERAGE(Zinsswaps!V264:V359)+'iBoxx Extrapolation'!$J359,2)</f>
        <v>3.76</v>
      </c>
      <c r="W359" s="13">
        <f>ROUND(AVERAGE(Zinsswaps!W264:W359)+'iBoxx Extrapolation'!$J359,2)</f>
        <v>3.75</v>
      </c>
      <c r="X359" s="13">
        <f>ROUND(AVERAGE(Zinsswaps!X264:X359)+'iBoxx Extrapolation'!$J359,2)</f>
        <v>3.75</v>
      </c>
      <c r="Y359" s="13">
        <f>ROUND(AVERAGE(Zinsswaps!Y264:Y359)+'iBoxx Extrapolation'!$J359,2)</f>
        <v>3.74</v>
      </c>
      <c r="Z359" s="13">
        <f>ROUND(AVERAGE(Zinsswaps!Z264:Z359)+'iBoxx Extrapolation'!$J359,2)</f>
        <v>3.74</v>
      </c>
      <c r="AA359" s="13">
        <f>ROUND(AVERAGE(Zinsswaps!AA264:AA359)+'iBoxx Extrapolation'!$J359,2)</f>
        <v>3.73</v>
      </c>
      <c r="AB359" s="13">
        <f>ROUND(AVERAGE(Zinsswaps!AB264:AB359)+'iBoxx Extrapolation'!$J359,2)</f>
        <v>3.72</v>
      </c>
      <c r="AC359" s="13">
        <f>ROUND(AVERAGE(Zinsswaps!AC264:AC359)+'iBoxx Extrapolation'!$J359,2)</f>
        <v>3.71</v>
      </c>
      <c r="AD359" s="13">
        <f>ROUND(AVERAGE(Zinsswaps!AD264:AD359)+'iBoxx Extrapolation'!$J359,2)</f>
        <v>3.7</v>
      </c>
      <c r="AE359" s="13">
        <f>ROUND(AVERAGE(Zinsswaps!AE264:AE359)+'iBoxx Extrapolation'!$J359,2)</f>
        <v>3.69</v>
      </c>
      <c r="AF359" s="13">
        <f>ROUND(AVERAGE(Zinsswaps!AF264:AF359)+'iBoxx Extrapolation'!$J359,2)</f>
        <v>3.67</v>
      </c>
      <c r="AG359" s="13">
        <f>ROUND(AVERAGE(Zinsswaps!AG264:AG359)+'iBoxx Extrapolation'!$J359,2)</f>
        <v>3.65</v>
      </c>
      <c r="AH359" s="13">
        <f>ROUND(AVERAGE(Zinsswaps!AH264:AH359)+'iBoxx Extrapolation'!$J359,2)</f>
        <v>3.64</v>
      </c>
      <c r="AI359" s="13">
        <f>ROUND(AVERAGE(Zinsswaps!AI264:AI359)+'iBoxx Extrapolation'!$J359,2)</f>
        <v>3.62</v>
      </c>
      <c r="AJ359" s="13">
        <f>ROUND(AVERAGE(Zinsswaps!AJ264:AJ359)+'iBoxx Extrapolation'!$J359,2)</f>
        <v>3.61</v>
      </c>
      <c r="AK359" s="13">
        <f>ROUND(AVERAGE(Zinsswaps!AK264:AK359)+'iBoxx Extrapolation'!$J359,2)</f>
        <v>3.6</v>
      </c>
      <c r="AL359" s="13">
        <f>ROUND(AVERAGE(Zinsswaps!AL264:AL359)+'iBoxx Extrapolation'!$J359,2)</f>
        <v>3.59</v>
      </c>
      <c r="AM359" s="13">
        <f>ROUND(AVERAGE(Zinsswaps!AM264:AM359)+'iBoxx Extrapolation'!$J359,2)</f>
        <v>3.57</v>
      </c>
      <c r="AN359" s="13">
        <f>ROUND(AVERAGE(Zinsswaps!AN264:AN359)+'iBoxx Extrapolation'!$J359,2)</f>
        <v>3.56</v>
      </c>
      <c r="AO359" s="13">
        <f>ROUND(AVERAGE(Zinsswaps!AO264:AO359)+'iBoxx Extrapolation'!$J359,2)</f>
        <v>3.55</v>
      </c>
      <c r="AP359" s="13">
        <f>ROUND(AVERAGE(Zinsswaps!AP264:AP359)+'iBoxx Extrapolation'!$J359,2)</f>
        <v>3.53</v>
      </c>
      <c r="AQ359" s="13">
        <f>ROUND(AVERAGE(Zinsswaps!AQ264:AQ359)+'iBoxx Extrapolation'!$J359,2)</f>
        <v>3.51</v>
      </c>
      <c r="AR359" s="13">
        <f>ROUND(AVERAGE(Zinsswaps!AR264:AR359)+'iBoxx Extrapolation'!$J359,2)</f>
        <v>3.49</v>
      </c>
      <c r="AS359" s="13">
        <f>ROUND(AVERAGE(Zinsswaps!AS264:AS359)+'iBoxx Extrapolation'!$J359,2)</f>
        <v>3.47</v>
      </c>
      <c r="AT359" s="13">
        <f>ROUND(AVERAGE(Zinsswaps!AT264:AT359)+'iBoxx Extrapolation'!$J359,2)</f>
        <v>3.45</v>
      </c>
      <c r="AU359" s="13">
        <f>ROUND(AVERAGE(Zinsswaps!AU264:AU359)+'iBoxx Extrapolation'!$J359,2)</f>
        <v>3.44</v>
      </c>
      <c r="AV359" s="13">
        <f>ROUND(AVERAGE(Zinsswaps!AV264:AV359)+'iBoxx Extrapolation'!$J359,2)</f>
        <v>3.42</v>
      </c>
      <c r="AW359" s="13">
        <f>ROUND(AVERAGE(Zinsswaps!AW264:AW359)+'iBoxx Extrapolation'!$J359,2)</f>
        <v>3.41</v>
      </c>
      <c r="AX359" s="13">
        <f>ROUND(AVERAGE(Zinsswaps!AX264:AX359)+'iBoxx Extrapolation'!$J359,2)</f>
        <v>3.39</v>
      </c>
      <c r="AY359" s="13">
        <f>ROUND(AVERAGE(Zinsswaps!AY264:AY359)+'iBoxx Extrapolation'!$J359,2)</f>
        <v>3.38</v>
      </c>
    </row>
    <row r="360" spans="1:51" s="16" customFormat="1" x14ac:dyDescent="0.2">
      <c r="A360" s="12">
        <v>48182</v>
      </c>
      <c r="B360" s="13">
        <f>ROUND(AVERAGE(Zinsswaps!B265:B360)+'iBoxx Extrapolation'!$J360,2)</f>
        <v>3.1</v>
      </c>
      <c r="C360" s="13">
        <f>ROUND(AVERAGE(Zinsswaps!C265:C360)+'iBoxx Extrapolation'!$J360,2)</f>
        <v>3.06</v>
      </c>
      <c r="D360" s="13">
        <f>ROUND(AVERAGE(Zinsswaps!D265:D360)+'iBoxx Extrapolation'!$J360,2)</f>
        <v>3.08</v>
      </c>
      <c r="E360" s="13">
        <f>ROUND(AVERAGE(Zinsswaps!E265:E360)+'iBoxx Extrapolation'!$J360,2)</f>
        <v>3.13</v>
      </c>
      <c r="F360" s="13">
        <f>ROUND(AVERAGE(Zinsswaps!F265:F360)+'iBoxx Extrapolation'!$J360,2)</f>
        <v>3.19</v>
      </c>
      <c r="G360" s="13">
        <f>ROUND(AVERAGE(Zinsswaps!G265:G360)+'iBoxx Extrapolation'!$J360,2)</f>
        <v>3.25</v>
      </c>
      <c r="H360" s="13">
        <f>ROUND(AVERAGE(Zinsswaps!H265:H360)+'iBoxx Extrapolation'!$J360,2)</f>
        <v>3.31</v>
      </c>
      <c r="I360" s="13">
        <f>ROUND(AVERAGE(Zinsswaps!I265:I360)+'iBoxx Extrapolation'!$J360,2)</f>
        <v>3.37</v>
      </c>
      <c r="J360" s="13">
        <f>ROUND(AVERAGE(Zinsswaps!J265:J360)+'iBoxx Extrapolation'!$J360,2)</f>
        <v>3.43</v>
      </c>
      <c r="K360" s="13">
        <f>ROUND(AVERAGE(Zinsswaps!K265:K360)+'iBoxx Extrapolation'!$J360,2)</f>
        <v>3.48</v>
      </c>
      <c r="L360" s="13">
        <f>ROUND(AVERAGE(Zinsswaps!L265:L360)+'iBoxx Extrapolation'!$J360,2)</f>
        <v>3.54</v>
      </c>
      <c r="M360" s="13">
        <f>ROUND(AVERAGE(Zinsswaps!M265:M360)+'iBoxx Extrapolation'!$J360,2)</f>
        <v>3.58</v>
      </c>
      <c r="N360" s="13">
        <f>ROUND(AVERAGE(Zinsswaps!N265:N360)+'iBoxx Extrapolation'!$J360,2)</f>
        <v>3.63</v>
      </c>
      <c r="O360" s="13">
        <f>ROUND(AVERAGE(Zinsswaps!O265:O360)+'iBoxx Extrapolation'!$J360,2)</f>
        <v>3.66</v>
      </c>
      <c r="P360" s="13">
        <f>ROUND(AVERAGE(Zinsswaps!P265:P360)+'iBoxx Extrapolation'!$J360,2)</f>
        <v>3.69</v>
      </c>
      <c r="Q360" s="13">
        <f>ROUND(AVERAGE(Zinsswaps!Q265:Q360)+'iBoxx Extrapolation'!$J360,2)</f>
        <v>3.71</v>
      </c>
      <c r="R360" s="13">
        <f>ROUND(AVERAGE(Zinsswaps!R265:R360)+'iBoxx Extrapolation'!$J360,2)</f>
        <v>3.73</v>
      </c>
      <c r="S360" s="13">
        <f>ROUND(AVERAGE(Zinsswaps!S265:S360)+'iBoxx Extrapolation'!$J360,2)</f>
        <v>3.74</v>
      </c>
      <c r="T360" s="13">
        <f>ROUND(AVERAGE(Zinsswaps!T265:T360)+'iBoxx Extrapolation'!$J360,2)</f>
        <v>3.75</v>
      </c>
      <c r="U360" s="13">
        <f>ROUND(AVERAGE(Zinsswaps!U265:U360)+'iBoxx Extrapolation'!$J360,2)</f>
        <v>3.76</v>
      </c>
      <c r="V360" s="13">
        <f>ROUND(AVERAGE(Zinsswaps!V265:V360)+'iBoxx Extrapolation'!$J360,2)</f>
        <v>3.76</v>
      </c>
      <c r="W360" s="13">
        <f>ROUND(AVERAGE(Zinsswaps!W265:W360)+'iBoxx Extrapolation'!$J360,2)</f>
        <v>3.76</v>
      </c>
      <c r="X360" s="13">
        <f>ROUND(AVERAGE(Zinsswaps!X265:X360)+'iBoxx Extrapolation'!$J360,2)</f>
        <v>3.75</v>
      </c>
      <c r="Y360" s="13">
        <f>ROUND(AVERAGE(Zinsswaps!Y265:Y360)+'iBoxx Extrapolation'!$J360,2)</f>
        <v>3.75</v>
      </c>
      <c r="Z360" s="13">
        <f>ROUND(AVERAGE(Zinsswaps!Z265:Z360)+'iBoxx Extrapolation'!$J360,2)</f>
        <v>3.74</v>
      </c>
      <c r="AA360" s="13">
        <f>ROUND(AVERAGE(Zinsswaps!AA265:AA360)+'iBoxx Extrapolation'!$J360,2)</f>
        <v>3.73</v>
      </c>
      <c r="AB360" s="13">
        <f>ROUND(AVERAGE(Zinsswaps!AB265:AB360)+'iBoxx Extrapolation'!$J360,2)</f>
        <v>3.72</v>
      </c>
      <c r="AC360" s="13">
        <f>ROUND(AVERAGE(Zinsswaps!AC265:AC360)+'iBoxx Extrapolation'!$J360,2)</f>
        <v>3.71</v>
      </c>
      <c r="AD360" s="13">
        <f>ROUND(AVERAGE(Zinsswaps!AD265:AD360)+'iBoxx Extrapolation'!$J360,2)</f>
        <v>3.7</v>
      </c>
      <c r="AE360" s="13">
        <f>ROUND(AVERAGE(Zinsswaps!AE265:AE360)+'iBoxx Extrapolation'!$J360,2)</f>
        <v>3.69</v>
      </c>
      <c r="AF360" s="13">
        <f>ROUND(AVERAGE(Zinsswaps!AF265:AF360)+'iBoxx Extrapolation'!$J360,2)</f>
        <v>3.67</v>
      </c>
      <c r="AG360" s="13">
        <f>ROUND(AVERAGE(Zinsswaps!AG265:AG360)+'iBoxx Extrapolation'!$J360,2)</f>
        <v>3.66</v>
      </c>
      <c r="AH360" s="13">
        <f>ROUND(AVERAGE(Zinsswaps!AH265:AH360)+'iBoxx Extrapolation'!$J360,2)</f>
        <v>3.64</v>
      </c>
      <c r="AI360" s="13">
        <f>ROUND(AVERAGE(Zinsswaps!AI265:AI360)+'iBoxx Extrapolation'!$J360,2)</f>
        <v>3.63</v>
      </c>
      <c r="AJ360" s="13">
        <f>ROUND(AVERAGE(Zinsswaps!AJ265:AJ360)+'iBoxx Extrapolation'!$J360,2)</f>
        <v>3.62</v>
      </c>
      <c r="AK360" s="13">
        <f>ROUND(AVERAGE(Zinsswaps!AK265:AK360)+'iBoxx Extrapolation'!$J360,2)</f>
        <v>3.6</v>
      </c>
      <c r="AL360" s="13">
        <f>ROUND(AVERAGE(Zinsswaps!AL265:AL360)+'iBoxx Extrapolation'!$J360,2)</f>
        <v>3.59</v>
      </c>
      <c r="AM360" s="13">
        <f>ROUND(AVERAGE(Zinsswaps!AM265:AM360)+'iBoxx Extrapolation'!$J360,2)</f>
        <v>3.58</v>
      </c>
      <c r="AN360" s="13">
        <f>ROUND(AVERAGE(Zinsswaps!AN265:AN360)+'iBoxx Extrapolation'!$J360,2)</f>
        <v>3.57</v>
      </c>
      <c r="AO360" s="13">
        <f>ROUND(AVERAGE(Zinsswaps!AO265:AO360)+'iBoxx Extrapolation'!$J360,2)</f>
        <v>3.56</v>
      </c>
      <c r="AP360" s="13">
        <f>ROUND(AVERAGE(Zinsswaps!AP265:AP360)+'iBoxx Extrapolation'!$J360,2)</f>
        <v>3.54</v>
      </c>
      <c r="AQ360" s="13">
        <f>ROUND(AVERAGE(Zinsswaps!AQ265:AQ360)+'iBoxx Extrapolation'!$J360,2)</f>
        <v>3.52</v>
      </c>
      <c r="AR360" s="13">
        <f>ROUND(AVERAGE(Zinsswaps!AR265:AR360)+'iBoxx Extrapolation'!$J360,2)</f>
        <v>3.5</v>
      </c>
      <c r="AS360" s="13">
        <f>ROUND(AVERAGE(Zinsswaps!AS265:AS360)+'iBoxx Extrapolation'!$J360,2)</f>
        <v>3.48</v>
      </c>
      <c r="AT360" s="13">
        <f>ROUND(AVERAGE(Zinsswaps!AT265:AT360)+'iBoxx Extrapolation'!$J360,2)</f>
        <v>3.46</v>
      </c>
      <c r="AU360" s="13">
        <f>ROUND(AVERAGE(Zinsswaps!AU265:AU360)+'iBoxx Extrapolation'!$J360,2)</f>
        <v>3.44</v>
      </c>
      <c r="AV360" s="13">
        <f>ROUND(AVERAGE(Zinsswaps!AV265:AV360)+'iBoxx Extrapolation'!$J360,2)</f>
        <v>3.43</v>
      </c>
      <c r="AW360" s="13">
        <f>ROUND(AVERAGE(Zinsswaps!AW265:AW360)+'iBoxx Extrapolation'!$J360,2)</f>
        <v>3.41</v>
      </c>
      <c r="AX360" s="13">
        <f>ROUND(AVERAGE(Zinsswaps!AX265:AX360)+'iBoxx Extrapolation'!$J360,2)</f>
        <v>3.4</v>
      </c>
      <c r="AY360" s="13">
        <f>ROUND(AVERAGE(Zinsswaps!AY265:AY360)+'iBoxx Extrapolation'!$J360,2)</f>
        <v>3.38</v>
      </c>
    </row>
    <row r="361" spans="1:51" s="16" customFormat="1" x14ac:dyDescent="0.2">
      <c r="A361" s="12">
        <v>48213</v>
      </c>
      <c r="B361" s="13">
        <f>ROUND(AVERAGE(Zinsswaps!B266:B361)+'iBoxx Extrapolation'!$J361,2)</f>
        <v>3.09</v>
      </c>
      <c r="C361" s="13">
        <f>ROUND(AVERAGE(Zinsswaps!C266:C361)+'iBoxx Extrapolation'!$J361,2)</f>
        <v>3.05</v>
      </c>
      <c r="D361" s="13">
        <f>ROUND(AVERAGE(Zinsswaps!D266:D361)+'iBoxx Extrapolation'!$J361,2)</f>
        <v>3.08</v>
      </c>
      <c r="E361" s="13">
        <f>ROUND(AVERAGE(Zinsswaps!E266:E361)+'iBoxx Extrapolation'!$J361,2)</f>
        <v>3.13</v>
      </c>
      <c r="F361" s="13">
        <f>ROUND(AVERAGE(Zinsswaps!F266:F361)+'iBoxx Extrapolation'!$J361,2)</f>
        <v>3.19</v>
      </c>
      <c r="G361" s="13">
        <f>ROUND(AVERAGE(Zinsswaps!G266:G361)+'iBoxx Extrapolation'!$J361,2)</f>
        <v>3.25</v>
      </c>
      <c r="H361" s="13">
        <f>ROUND(AVERAGE(Zinsswaps!H266:H361)+'iBoxx Extrapolation'!$J361,2)</f>
        <v>3.31</v>
      </c>
      <c r="I361" s="13">
        <f>ROUND(AVERAGE(Zinsswaps!I266:I361)+'iBoxx Extrapolation'!$J361,2)</f>
        <v>3.38</v>
      </c>
      <c r="J361" s="13">
        <f>ROUND(AVERAGE(Zinsswaps!J266:J361)+'iBoxx Extrapolation'!$J361,2)</f>
        <v>3.43</v>
      </c>
      <c r="K361" s="13">
        <f>ROUND(AVERAGE(Zinsswaps!K266:K361)+'iBoxx Extrapolation'!$J361,2)</f>
        <v>3.49</v>
      </c>
      <c r="L361" s="13">
        <f>ROUND(AVERAGE(Zinsswaps!L266:L361)+'iBoxx Extrapolation'!$J361,2)</f>
        <v>3.54</v>
      </c>
      <c r="M361" s="13">
        <f>ROUND(AVERAGE(Zinsswaps!M266:M361)+'iBoxx Extrapolation'!$J361,2)</f>
        <v>3.59</v>
      </c>
      <c r="N361" s="13">
        <f>ROUND(AVERAGE(Zinsswaps!N266:N361)+'iBoxx Extrapolation'!$J361,2)</f>
        <v>3.63</v>
      </c>
      <c r="O361" s="13">
        <f>ROUND(AVERAGE(Zinsswaps!O266:O361)+'iBoxx Extrapolation'!$J361,2)</f>
        <v>3.67</v>
      </c>
      <c r="P361" s="13">
        <f>ROUND(AVERAGE(Zinsswaps!P266:P361)+'iBoxx Extrapolation'!$J361,2)</f>
        <v>3.7</v>
      </c>
      <c r="Q361" s="13">
        <f>ROUND(AVERAGE(Zinsswaps!Q266:Q361)+'iBoxx Extrapolation'!$J361,2)</f>
        <v>3.72</v>
      </c>
      <c r="R361" s="13">
        <f>ROUND(AVERAGE(Zinsswaps!R266:R361)+'iBoxx Extrapolation'!$J361,2)</f>
        <v>3.73</v>
      </c>
      <c r="S361" s="13">
        <f>ROUND(AVERAGE(Zinsswaps!S266:S361)+'iBoxx Extrapolation'!$J361,2)</f>
        <v>3.75</v>
      </c>
      <c r="T361" s="13">
        <f>ROUND(AVERAGE(Zinsswaps!T266:T361)+'iBoxx Extrapolation'!$J361,2)</f>
        <v>3.76</v>
      </c>
      <c r="U361" s="13">
        <f>ROUND(AVERAGE(Zinsswaps!U266:U361)+'iBoxx Extrapolation'!$J361,2)</f>
        <v>3.77</v>
      </c>
      <c r="V361" s="13">
        <f>ROUND(AVERAGE(Zinsswaps!V266:V361)+'iBoxx Extrapolation'!$J361,2)</f>
        <v>3.77</v>
      </c>
      <c r="W361" s="13">
        <f>ROUND(AVERAGE(Zinsswaps!W266:W361)+'iBoxx Extrapolation'!$J361,2)</f>
        <v>3.76</v>
      </c>
      <c r="X361" s="13">
        <f>ROUND(AVERAGE(Zinsswaps!X266:X361)+'iBoxx Extrapolation'!$J361,2)</f>
        <v>3.76</v>
      </c>
      <c r="Y361" s="13">
        <f>ROUND(AVERAGE(Zinsswaps!Y266:Y361)+'iBoxx Extrapolation'!$J361,2)</f>
        <v>3.76</v>
      </c>
      <c r="Z361" s="13">
        <f>ROUND(AVERAGE(Zinsswaps!Z266:Z361)+'iBoxx Extrapolation'!$J361,2)</f>
        <v>3.75</v>
      </c>
      <c r="AA361" s="13">
        <f>ROUND(AVERAGE(Zinsswaps!AA266:AA361)+'iBoxx Extrapolation'!$J361,2)</f>
        <v>3.74</v>
      </c>
      <c r="AB361" s="13">
        <f>ROUND(AVERAGE(Zinsswaps!AB266:AB361)+'iBoxx Extrapolation'!$J361,2)</f>
        <v>3.73</v>
      </c>
      <c r="AC361" s="13">
        <f>ROUND(AVERAGE(Zinsswaps!AC266:AC361)+'iBoxx Extrapolation'!$J361,2)</f>
        <v>3.72</v>
      </c>
      <c r="AD361" s="13">
        <f>ROUND(AVERAGE(Zinsswaps!AD266:AD361)+'iBoxx Extrapolation'!$J361,2)</f>
        <v>3.71</v>
      </c>
      <c r="AE361" s="13">
        <f>ROUND(AVERAGE(Zinsswaps!AE266:AE361)+'iBoxx Extrapolation'!$J361,2)</f>
        <v>3.7</v>
      </c>
      <c r="AF361" s="13">
        <f>ROUND(AVERAGE(Zinsswaps!AF266:AF361)+'iBoxx Extrapolation'!$J361,2)</f>
        <v>3.68</v>
      </c>
      <c r="AG361" s="13">
        <f>ROUND(AVERAGE(Zinsswaps!AG266:AG361)+'iBoxx Extrapolation'!$J361,2)</f>
        <v>3.67</v>
      </c>
      <c r="AH361" s="13">
        <f>ROUND(AVERAGE(Zinsswaps!AH266:AH361)+'iBoxx Extrapolation'!$J361,2)</f>
        <v>3.65</v>
      </c>
      <c r="AI361" s="13">
        <f>ROUND(AVERAGE(Zinsswaps!AI266:AI361)+'iBoxx Extrapolation'!$J361,2)</f>
        <v>3.64</v>
      </c>
      <c r="AJ361" s="13">
        <f>ROUND(AVERAGE(Zinsswaps!AJ266:AJ361)+'iBoxx Extrapolation'!$J361,2)</f>
        <v>3.63</v>
      </c>
      <c r="AK361" s="13">
        <f>ROUND(AVERAGE(Zinsswaps!AK266:AK361)+'iBoxx Extrapolation'!$J361,2)</f>
        <v>3.61</v>
      </c>
      <c r="AL361" s="13">
        <f>ROUND(AVERAGE(Zinsswaps!AL266:AL361)+'iBoxx Extrapolation'!$J361,2)</f>
        <v>3.6</v>
      </c>
      <c r="AM361" s="13">
        <f>ROUND(AVERAGE(Zinsswaps!AM266:AM361)+'iBoxx Extrapolation'!$J361,2)</f>
        <v>3.59</v>
      </c>
      <c r="AN361" s="13">
        <f>ROUND(AVERAGE(Zinsswaps!AN266:AN361)+'iBoxx Extrapolation'!$J361,2)</f>
        <v>3.58</v>
      </c>
      <c r="AO361" s="13">
        <f>ROUND(AVERAGE(Zinsswaps!AO266:AO361)+'iBoxx Extrapolation'!$J361,2)</f>
        <v>3.57</v>
      </c>
      <c r="AP361" s="13">
        <f>ROUND(AVERAGE(Zinsswaps!AP266:AP361)+'iBoxx Extrapolation'!$J361,2)</f>
        <v>3.55</v>
      </c>
      <c r="AQ361" s="13">
        <f>ROUND(AVERAGE(Zinsswaps!AQ266:AQ361)+'iBoxx Extrapolation'!$J361,2)</f>
        <v>3.53</v>
      </c>
      <c r="AR361" s="13">
        <f>ROUND(AVERAGE(Zinsswaps!AR266:AR361)+'iBoxx Extrapolation'!$J361,2)</f>
        <v>3.51</v>
      </c>
      <c r="AS361" s="13">
        <f>ROUND(AVERAGE(Zinsswaps!AS266:AS361)+'iBoxx Extrapolation'!$J361,2)</f>
        <v>3.49</v>
      </c>
      <c r="AT361" s="13">
        <f>ROUND(AVERAGE(Zinsswaps!AT266:AT361)+'iBoxx Extrapolation'!$J361,2)</f>
        <v>3.47</v>
      </c>
      <c r="AU361" s="13">
        <f>ROUND(AVERAGE(Zinsswaps!AU266:AU361)+'iBoxx Extrapolation'!$J361,2)</f>
        <v>3.45</v>
      </c>
      <c r="AV361" s="13">
        <f>ROUND(AVERAGE(Zinsswaps!AV266:AV361)+'iBoxx Extrapolation'!$J361,2)</f>
        <v>3.44</v>
      </c>
      <c r="AW361" s="13">
        <f>ROUND(AVERAGE(Zinsswaps!AW266:AW361)+'iBoxx Extrapolation'!$J361,2)</f>
        <v>3.42</v>
      </c>
      <c r="AX361" s="13">
        <f>ROUND(AVERAGE(Zinsswaps!AX266:AX361)+'iBoxx Extrapolation'!$J361,2)</f>
        <v>3.41</v>
      </c>
      <c r="AY361" s="13">
        <f>ROUND(AVERAGE(Zinsswaps!AY266:AY361)+'iBoxx Extrapolation'!$J361,2)</f>
        <v>3.39</v>
      </c>
    </row>
    <row r="362" spans="1:51" s="16" customFormat="1" x14ac:dyDescent="0.2">
      <c r="A362" s="12">
        <v>48244</v>
      </c>
      <c r="B362" s="13">
        <f>ROUND(AVERAGE(Zinsswaps!B267:B362)+'iBoxx Extrapolation'!$J362,2)</f>
        <v>3.08</v>
      </c>
      <c r="C362" s="13">
        <f>ROUND(AVERAGE(Zinsswaps!C267:C362)+'iBoxx Extrapolation'!$J362,2)</f>
        <v>3.05</v>
      </c>
      <c r="D362" s="13">
        <f>ROUND(AVERAGE(Zinsswaps!D267:D362)+'iBoxx Extrapolation'!$J362,2)</f>
        <v>3.07</v>
      </c>
      <c r="E362" s="13">
        <f>ROUND(AVERAGE(Zinsswaps!E267:E362)+'iBoxx Extrapolation'!$J362,2)</f>
        <v>3.13</v>
      </c>
      <c r="F362" s="13">
        <f>ROUND(AVERAGE(Zinsswaps!F267:F362)+'iBoxx Extrapolation'!$J362,2)</f>
        <v>3.19</v>
      </c>
      <c r="G362" s="13">
        <f>ROUND(AVERAGE(Zinsswaps!G267:G362)+'iBoxx Extrapolation'!$J362,2)</f>
        <v>3.25</v>
      </c>
      <c r="H362" s="13">
        <f>ROUND(AVERAGE(Zinsswaps!H267:H362)+'iBoxx Extrapolation'!$J362,2)</f>
        <v>3.32</v>
      </c>
      <c r="I362" s="13">
        <f>ROUND(AVERAGE(Zinsswaps!I267:I362)+'iBoxx Extrapolation'!$J362,2)</f>
        <v>3.38</v>
      </c>
      <c r="J362" s="13">
        <f>ROUND(AVERAGE(Zinsswaps!J267:J362)+'iBoxx Extrapolation'!$J362,2)</f>
        <v>3.44</v>
      </c>
      <c r="K362" s="13">
        <f>ROUND(AVERAGE(Zinsswaps!K267:K362)+'iBoxx Extrapolation'!$J362,2)</f>
        <v>3.49</v>
      </c>
      <c r="L362" s="13">
        <f>ROUND(AVERAGE(Zinsswaps!L267:L362)+'iBoxx Extrapolation'!$J362,2)</f>
        <v>3.55</v>
      </c>
      <c r="M362" s="13">
        <f>ROUND(AVERAGE(Zinsswaps!M267:M362)+'iBoxx Extrapolation'!$J362,2)</f>
        <v>3.59</v>
      </c>
      <c r="N362" s="13">
        <f>ROUND(AVERAGE(Zinsswaps!N267:N362)+'iBoxx Extrapolation'!$J362,2)</f>
        <v>3.64</v>
      </c>
      <c r="O362" s="13">
        <f>ROUND(AVERAGE(Zinsswaps!O267:O362)+'iBoxx Extrapolation'!$J362,2)</f>
        <v>3.67</v>
      </c>
      <c r="P362" s="13">
        <f>ROUND(AVERAGE(Zinsswaps!P267:P362)+'iBoxx Extrapolation'!$J362,2)</f>
        <v>3.7</v>
      </c>
      <c r="Q362" s="13">
        <f>ROUND(AVERAGE(Zinsswaps!Q267:Q362)+'iBoxx Extrapolation'!$J362,2)</f>
        <v>3.72</v>
      </c>
      <c r="R362" s="13">
        <f>ROUND(AVERAGE(Zinsswaps!R267:R362)+'iBoxx Extrapolation'!$J362,2)</f>
        <v>3.74</v>
      </c>
      <c r="S362" s="13">
        <f>ROUND(AVERAGE(Zinsswaps!S267:S362)+'iBoxx Extrapolation'!$J362,2)</f>
        <v>3.75</v>
      </c>
      <c r="T362" s="13">
        <f>ROUND(AVERAGE(Zinsswaps!T267:T362)+'iBoxx Extrapolation'!$J362,2)</f>
        <v>3.77</v>
      </c>
      <c r="U362" s="13">
        <f>ROUND(AVERAGE(Zinsswaps!U267:U362)+'iBoxx Extrapolation'!$J362,2)</f>
        <v>3.78</v>
      </c>
      <c r="V362" s="13">
        <f>ROUND(AVERAGE(Zinsswaps!V267:V362)+'iBoxx Extrapolation'!$J362,2)</f>
        <v>3.77</v>
      </c>
      <c r="W362" s="13">
        <f>ROUND(AVERAGE(Zinsswaps!W267:W362)+'iBoxx Extrapolation'!$J362,2)</f>
        <v>3.77</v>
      </c>
      <c r="X362" s="13">
        <f>ROUND(AVERAGE(Zinsswaps!X267:X362)+'iBoxx Extrapolation'!$J362,2)</f>
        <v>3.77</v>
      </c>
      <c r="Y362" s="13">
        <f>ROUND(AVERAGE(Zinsswaps!Y267:Y362)+'iBoxx Extrapolation'!$J362,2)</f>
        <v>3.76</v>
      </c>
      <c r="Z362" s="13">
        <f>ROUND(AVERAGE(Zinsswaps!Z267:Z362)+'iBoxx Extrapolation'!$J362,2)</f>
        <v>3.76</v>
      </c>
      <c r="AA362" s="13">
        <f>ROUND(AVERAGE(Zinsswaps!AA267:AA362)+'iBoxx Extrapolation'!$J362,2)</f>
        <v>3.75</v>
      </c>
      <c r="AB362" s="13">
        <f>ROUND(AVERAGE(Zinsswaps!AB267:AB362)+'iBoxx Extrapolation'!$J362,2)</f>
        <v>3.74</v>
      </c>
      <c r="AC362" s="13">
        <f>ROUND(AVERAGE(Zinsswaps!AC267:AC362)+'iBoxx Extrapolation'!$J362,2)</f>
        <v>3.73</v>
      </c>
      <c r="AD362" s="13">
        <f>ROUND(AVERAGE(Zinsswaps!AD267:AD362)+'iBoxx Extrapolation'!$J362,2)</f>
        <v>3.72</v>
      </c>
      <c r="AE362" s="13">
        <f>ROUND(AVERAGE(Zinsswaps!AE267:AE362)+'iBoxx Extrapolation'!$J362,2)</f>
        <v>3.71</v>
      </c>
      <c r="AF362" s="13">
        <f>ROUND(AVERAGE(Zinsswaps!AF267:AF362)+'iBoxx Extrapolation'!$J362,2)</f>
        <v>3.69</v>
      </c>
      <c r="AG362" s="13">
        <f>ROUND(AVERAGE(Zinsswaps!AG267:AG362)+'iBoxx Extrapolation'!$J362,2)</f>
        <v>3.68</v>
      </c>
      <c r="AH362" s="13">
        <f>ROUND(AVERAGE(Zinsswaps!AH267:AH362)+'iBoxx Extrapolation'!$J362,2)</f>
        <v>3.66</v>
      </c>
      <c r="AI362" s="13">
        <f>ROUND(AVERAGE(Zinsswaps!AI267:AI362)+'iBoxx Extrapolation'!$J362,2)</f>
        <v>3.65</v>
      </c>
      <c r="AJ362" s="13">
        <f>ROUND(AVERAGE(Zinsswaps!AJ267:AJ362)+'iBoxx Extrapolation'!$J362,2)</f>
        <v>3.64</v>
      </c>
      <c r="AK362" s="13">
        <f>ROUND(AVERAGE(Zinsswaps!AK267:AK362)+'iBoxx Extrapolation'!$J362,2)</f>
        <v>3.62</v>
      </c>
      <c r="AL362" s="13">
        <f>ROUND(AVERAGE(Zinsswaps!AL267:AL362)+'iBoxx Extrapolation'!$J362,2)</f>
        <v>3.61</v>
      </c>
      <c r="AM362" s="13">
        <f>ROUND(AVERAGE(Zinsswaps!AM267:AM362)+'iBoxx Extrapolation'!$J362,2)</f>
        <v>3.6</v>
      </c>
      <c r="AN362" s="13">
        <f>ROUND(AVERAGE(Zinsswaps!AN267:AN362)+'iBoxx Extrapolation'!$J362,2)</f>
        <v>3.59</v>
      </c>
      <c r="AO362" s="13">
        <f>ROUND(AVERAGE(Zinsswaps!AO267:AO362)+'iBoxx Extrapolation'!$J362,2)</f>
        <v>3.58</v>
      </c>
      <c r="AP362" s="13">
        <f>ROUND(AVERAGE(Zinsswaps!AP267:AP362)+'iBoxx Extrapolation'!$J362,2)</f>
        <v>3.56</v>
      </c>
      <c r="AQ362" s="13">
        <f>ROUND(AVERAGE(Zinsswaps!AQ267:AQ362)+'iBoxx Extrapolation'!$J362,2)</f>
        <v>3.54</v>
      </c>
      <c r="AR362" s="13">
        <f>ROUND(AVERAGE(Zinsswaps!AR267:AR362)+'iBoxx Extrapolation'!$J362,2)</f>
        <v>3.52</v>
      </c>
      <c r="AS362" s="13">
        <f>ROUND(AVERAGE(Zinsswaps!AS267:AS362)+'iBoxx Extrapolation'!$J362,2)</f>
        <v>3.5</v>
      </c>
      <c r="AT362" s="13">
        <f>ROUND(AVERAGE(Zinsswaps!AT267:AT362)+'iBoxx Extrapolation'!$J362,2)</f>
        <v>3.48</v>
      </c>
      <c r="AU362" s="13">
        <f>ROUND(AVERAGE(Zinsswaps!AU267:AU362)+'iBoxx Extrapolation'!$J362,2)</f>
        <v>3.46</v>
      </c>
      <c r="AV362" s="13">
        <f>ROUND(AVERAGE(Zinsswaps!AV267:AV362)+'iBoxx Extrapolation'!$J362,2)</f>
        <v>3.45</v>
      </c>
      <c r="AW362" s="13">
        <f>ROUND(AVERAGE(Zinsswaps!AW267:AW362)+'iBoxx Extrapolation'!$J362,2)</f>
        <v>3.43</v>
      </c>
      <c r="AX362" s="13">
        <f>ROUND(AVERAGE(Zinsswaps!AX267:AX362)+'iBoxx Extrapolation'!$J362,2)</f>
        <v>3.42</v>
      </c>
      <c r="AY362" s="13">
        <f>ROUND(AVERAGE(Zinsswaps!AY267:AY362)+'iBoxx Extrapolation'!$J362,2)</f>
        <v>3.4</v>
      </c>
    </row>
    <row r="363" spans="1:51" s="16" customFormat="1" x14ac:dyDescent="0.2">
      <c r="A363" s="12">
        <v>48273</v>
      </c>
      <c r="B363" s="13">
        <f>ROUND(AVERAGE(Zinsswaps!B268:B363)+'iBoxx Extrapolation'!$J363,2)</f>
        <v>3.06</v>
      </c>
      <c r="C363" s="13">
        <f>ROUND(AVERAGE(Zinsswaps!C268:C363)+'iBoxx Extrapolation'!$J363,2)</f>
        <v>3.04</v>
      </c>
      <c r="D363" s="13">
        <f>ROUND(AVERAGE(Zinsswaps!D268:D363)+'iBoxx Extrapolation'!$J363,2)</f>
        <v>3.07</v>
      </c>
      <c r="E363" s="13">
        <f>ROUND(AVERAGE(Zinsswaps!E268:E363)+'iBoxx Extrapolation'!$J363,2)</f>
        <v>3.13</v>
      </c>
      <c r="F363" s="13">
        <f>ROUND(AVERAGE(Zinsswaps!F268:F363)+'iBoxx Extrapolation'!$J363,2)</f>
        <v>3.18</v>
      </c>
      <c r="G363" s="13">
        <f>ROUND(AVERAGE(Zinsswaps!G268:G363)+'iBoxx Extrapolation'!$J363,2)</f>
        <v>3.25</v>
      </c>
      <c r="H363" s="13">
        <f>ROUND(AVERAGE(Zinsswaps!H268:H363)+'iBoxx Extrapolation'!$J363,2)</f>
        <v>3.31</v>
      </c>
      <c r="I363" s="13">
        <f>ROUND(AVERAGE(Zinsswaps!I268:I363)+'iBoxx Extrapolation'!$J363,2)</f>
        <v>3.38</v>
      </c>
      <c r="J363" s="13">
        <f>ROUND(AVERAGE(Zinsswaps!J268:J363)+'iBoxx Extrapolation'!$J363,2)</f>
        <v>3.44</v>
      </c>
      <c r="K363" s="13">
        <f>ROUND(AVERAGE(Zinsswaps!K268:K363)+'iBoxx Extrapolation'!$J363,2)</f>
        <v>3.49</v>
      </c>
      <c r="L363" s="13">
        <f>ROUND(AVERAGE(Zinsswaps!L268:L363)+'iBoxx Extrapolation'!$J363,2)</f>
        <v>3.55</v>
      </c>
      <c r="M363" s="13">
        <f>ROUND(AVERAGE(Zinsswaps!M268:M363)+'iBoxx Extrapolation'!$J363,2)</f>
        <v>3.59</v>
      </c>
      <c r="N363" s="13">
        <f>ROUND(AVERAGE(Zinsswaps!N268:N363)+'iBoxx Extrapolation'!$J363,2)</f>
        <v>3.64</v>
      </c>
      <c r="O363" s="13">
        <f>ROUND(AVERAGE(Zinsswaps!O268:O363)+'iBoxx Extrapolation'!$J363,2)</f>
        <v>3.68</v>
      </c>
      <c r="P363" s="13">
        <f>ROUND(AVERAGE(Zinsswaps!P268:P363)+'iBoxx Extrapolation'!$J363,2)</f>
        <v>3.71</v>
      </c>
      <c r="Q363" s="13">
        <f>ROUND(AVERAGE(Zinsswaps!Q268:Q363)+'iBoxx Extrapolation'!$J363,2)</f>
        <v>3.73</v>
      </c>
      <c r="R363" s="13">
        <f>ROUND(AVERAGE(Zinsswaps!R268:R363)+'iBoxx Extrapolation'!$J363,2)</f>
        <v>3.74</v>
      </c>
      <c r="S363" s="13">
        <f>ROUND(AVERAGE(Zinsswaps!S268:S363)+'iBoxx Extrapolation'!$J363,2)</f>
        <v>3.76</v>
      </c>
      <c r="T363" s="13">
        <f>ROUND(AVERAGE(Zinsswaps!T268:T363)+'iBoxx Extrapolation'!$J363,2)</f>
        <v>3.77</v>
      </c>
      <c r="U363" s="13">
        <f>ROUND(AVERAGE(Zinsswaps!U268:U363)+'iBoxx Extrapolation'!$J363,2)</f>
        <v>3.78</v>
      </c>
      <c r="V363" s="13">
        <f>ROUND(AVERAGE(Zinsswaps!V268:V363)+'iBoxx Extrapolation'!$J363,2)</f>
        <v>3.78</v>
      </c>
      <c r="W363" s="13">
        <f>ROUND(AVERAGE(Zinsswaps!W268:W363)+'iBoxx Extrapolation'!$J363,2)</f>
        <v>3.78</v>
      </c>
      <c r="X363" s="13">
        <f>ROUND(AVERAGE(Zinsswaps!X268:X363)+'iBoxx Extrapolation'!$J363,2)</f>
        <v>3.77</v>
      </c>
      <c r="Y363" s="13">
        <f>ROUND(AVERAGE(Zinsswaps!Y268:Y363)+'iBoxx Extrapolation'!$J363,2)</f>
        <v>3.77</v>
      </c>
      <c r="Z363" s="13">
        <f>ROUND(AVERAGE(Zinsswaps!Z268:Z363)+'iBoxx Extrapolation'!$J363,2)</f>
        <v>3.77</v>
      </c>
      <c r="AA363" s="13">
        <f>ROUND(AVERAGE(Zinsswaps!AA268:AA363)+'iBoxx Extrapolation'!$J363,2)</f>
        <v>3.76</v>
      </c>
      <c r="AB363" s="13">
        <f>ROUND(AVERAGE(Zinsswaps!AB268:AB363)+'iBoxx Extrapolation'!$J363,2)</f>
        <v>3.75</v>
      </c>
      <c r="AC363" s="13">
        <f>ROUND(AVERAGE(Zinsswaps!AC268:AC363)+'iBoxx Extrapolation'!$J363,2)</f>
        <v>3.74</v>
      </c>
      <c r="AD363" s="13">
        <f>ROUND(AVERAGE(Zinsswaps!AD268:AD363)+'iBoxx Extrapolation'!$J363,2)</f>
        <v>3.73</v>
      </c>
      <c r="AE363" s="13">
        <f>ROUND(AVERAGE(Zinsswaps!AE268:AE363)+'iBoxx Extrapolation'!$J363,2)</f>
        <v>3.72</v>
      </c>
      <c r="AF363" s="13">
        <f>ROUND(AVERAGE(Zinsswaps!AF268:AF363)+'iBoxx Extrapolation'!$J363,2)</f>
        <v>3.7</v>
      </c>
      <c r="AG363" s="13">
        <f>ROUND(AVERAGE(Zinsswaps!AG268:AG363)+'iBoxx Extrapolation'!$J363,2)</f>
        <v>3.69</v>
      </c>
      <c r="AH363" s="13">
        <f>ROUND(AVERAGE(Zinsswaps!AH268:AH363)+'iBoxx Extrapolation'!$J363,2)</f>
        <v>3.67</v>
      </c>
      <c r="AI363" s="13">
        <f>ROUND(AVERAGE(Zinsswaps!AI268:AI363)+'iBoxx Extrapolation'!$J363,2)</f>
        <v>3.66</v>
      </c>
      <c r="AJ363" s="13">
        <f>ROUND(AVERAGE(Zinsswaps!AJ268:AJ363)+'iBoxx Extrapolation'!$J363,2)</f>
        <v>3.64</v>
      </c>
      <c r="AK363" s="13">
        <f>ROUND(AVERAGE(Zinsswaps!AK268:AK363)+'iBoxx Extrapolation'!$J363,2)</f>
        <v>3.63</v>
      </c>
      <c r="AL363" s="13">
        <f>ROUND(AVERAGE(Zinsswaps!AL268:AL363)+'iBoxx Extrapolation'!$J363,2)</f>
        <v>3.62</v>
      </c>
      <c r="AM363" s="13">
        <f>ROUND(AVERAGE(Zinsswaps!AM268:AM363)+'iBoxx Extrapolation'!$J363,2)</f>
        <v>3.61</v>
      </c>
      <c r="AN363" s="13">
        <f>ROUND(AVERAGE(Zinsswaps!AN268:AN363)+'iBoxx Extrapolation'!$J363,2)</f>
        <v>3.6</v>
      </c>
      <c r="AO363" s="13">
        <f>ROUND(AVERAGE(Zinsswaps!AO268:AO363)+'iBoxx Extrapolation'!$J363,2)</f>
        <v>3.59</v>
      </c>
      <c r="AP363" s="13">
        <f>ROUND(AVERAGE(Zinsswaps!AP268:AP363)+'iBoxx Extrapolation'!$J363,2)</f>
        <v>3.57</v>
      </c>
      <c r="AQ363" s="13">
        <f>ROUND(AVERAGE(Zinsswaps!AQ268:AQ363)+'iBoxx Extrapolation'!$J363,2)</f>
        <v>3.55</v>
      </c>
      <c r="AR363" s="13">
        <f>ROUND(AVERAGE(Zinsswaps!AR268:AR363)+'iBoxx Extrapolation'!$J363,2)</f>
        <v>3.53</v>
      </c>
      <c r="AS363" s="13">
        <f>ROUND(AVERAGE(Zinsswaps!AS268:AS363)+'iBoxx Extrapolation'!$J363,2)</f>
        <v>3.51</v>
      </c>
      <c r="AT363" s="13">
        <f>ROUND(AVERAGE(Zinsswaps!AT268:AT363)+'iBoxx Extrapolation'!$J363,2)</f>
        <v>3.49</v>
      </c>
      <c r="AU363" s="13">
        <f>ROUND(AVERAGE(Zinsswaps!AU268:AU363)+'iBoxx Extrapolation'!$J363,2)</f>
        <v>3.47</v>
      </c>
      <c r="AV363" s="13">
        <f>ROUND(AVERAGE(Zinsswaps!AV268:AV363)+'iBoxx Extrapolation'!$J363,2)</f>
        <v>3.46</v>
      </c>
      <c r="AW363" s="13">
        <f>ROUND(AVERAGE(Zinsswaps!AW268:AW363)+'iBoxx Extrapolation'!$J363,2)</f>
        <v>3.44</v>
      </c>
      <c r="AX363" s="13">
        <f>ROUND(AVERAGE(Zinsswaps!AX268:AX363)+'iBoxx Extrapolation'!$J363,2)</f>
        <v>3.43</v>
      </c>
      <c r="AY363" s="13">
        <f>ROUND(AVERAGE(Zinsswaps!AY268:AY363)+'iBoxx Extrapolation'!$J363,2)</f>
        <v>3.41</v>
      </c>
    </row>
    <row r="364" spans="1:51" s="16" customFormat="1" x14ac:dyDescent="0.2">
      <c r="A364" s="12">
        <v>48304</v>
      </c>
      <c r="B364" s="13">
        <f>ROUND(AVERAGE(Zinsswaps!B269:B364)+'iBoxx Extrapolation'!$J364,2)</f>
        <v>3.05</v>
      </c>
      <c r="C364" s="13">
        <f>ROUND(AVERAGE(Zinsswaps!C269:C364)+'iBoxx Extrapolation'!$J364,2)</f>
        <v>3.03</v>
      </c>
      <c r="D364" s="13">
        <f>ROUND(AVERAGE(Zinsswaps!D269:D364)+'iBoxx Extrapolation'!$J364,2)</f>
        <v>3.06</v>
      </c>
      <c r="E364" s="13">
        <f>ROUND(AVERAGE(Zinsswaps!E269:E364)+'iBoxx Extrapolation'!$J364,2)</f>
        <v>3.12</v>
      </c>
      <c r="F364" s="13">
        <f>ROUND(AVERAGE(Zinsswaps!F269:F364)+'iBoxx Extrapolation'!$J364,2)</f>
        <v>3.18</v>
      </c>
      <c r="G364" s="13">
        <f>ROUND(AVERAGE(Zinsswaps!G269:G364)+'iBoxx Extrapolation'!$J364,2)</f>
        <v>3.25</v>
      </c>
      <c r="H364" s="13">
        <f>ROUND(AVERAGE(Zinsswaps!H269:H364)+'iBoxx Extrapolation'!$J364,2)</f>
        <v>3.32</v>
      </c>
      <c r="I364" s="13">
        <f>ROUND(AVERAGE(Zinsswaps!I269:I364)+'iBoxx Extrapolation'!$J364,2)</f>
        <v>3.38</v>
      </c>
      <c r="J364" s="13">
        <f>ROUND(AVERAGE(Zinsswaps!J269:J364)+'iBoxx Extrapolation'!$J364,2)</f>
        <v>3.44</v>
      </c>
      <c r="K364" s="13">
        <f>ROUND(AVERAGE(Zinsswaps!K269:K364)+'iBoxx Extrapolation'!$J364,2)</f>
        <v>3.5</v>
      </c>
      <c r="L364" s="13">
        <f>ROUND(AVERAGE(Zinsswaps!L269:L364)+'iBoxx Extrapolation'!$J364,2)</f>
        <v>3.55</v>
      </c>
      <c r="M364" s="13">
        <f>ROUND(AVERAGE(Zinsswaps!M269:M364)+'iBoxx Extrapolation'!$J364,2)</f>
        <v>3.6</v>
      </c>
      <c r="N364" s="13">
        <f>ROUND(AVERAGE(Zinsswaps!N269:N364)+'iBoxx Extrapolation'!$J364,2)</f>
        <v>3.64</v>
      </c>
      <c r="O364" s="13">
        <f>ROUND(AVERAGE(Zinsswaps!O269:O364)+'iBoxx Extrapolation'!$J364,2)</f>
        <v>3.68</v>
      </c>
      <c r="P364" s="13">
        <f>ROUND(AVERAGE(Zinsswaps!P269:P364)+'iBoxx Extrapolation'!$J364,2)</f>
        <v>3.71</v>
      </c>
      <c r="Q364" s="13">
        <f>ROUND(AVERAGE(Zinsswaps!Q269:Q364)+'iBoxx Extrapolation'!$J364,2)</f>
        <v>3.73</v>
      </c>
      <c r="R364" s="13">
        <f>ROUND(AVERAGE(Zinsswaps!R269:R364)+'iBoxx Extrapolation'!$J364,2)</f>
        <v>3.75</v>
      </c>
      <c r="S364" s="13">
        <f>ROUND(AVERAGE(Zinsswaps!S269:S364)+'iBoxx Extrapolation'!$J364,2)</f>
        <v>3.77</v>
      </c>
      <c r="T364" s="13">
        <f>ROUND(AVERAGE(Zinsswaps!T269:T364)+'iBoxx Extrapolation'!$J364,2)</f>
        <v>3.78</v>
      </c>
      <c r="U364" s="13">
        <f>ROUND(AVERAGE(Zinsswaps!U269:U364)+'iBoxx Extrapolation'!$J364,2)</f>
        <v>3.79</v>
      </c>
      <c r="V364" s="13">
        <f>ROUND(AVERAGE(Zinsswaps!V269:V364)+'iBoxx Extrapolation'!$J364,2)</f>
        <v>3.79</v>
      </c>
      <c r="W364" s="13">
        <f>ROUND(AVERAGE(Zinsswaps!W269:W364)+'iBoxx Extrapolation'!$J364,2)</f>
        <v>3.79</v>
      </c>
      <c r="X364" s="13">
        <f>ROUND(AVERAGE(Zinsswaps!X269:X364)+'iBoxx Extrapolation'!$J364,2)</f>
        <v>3.78</v>
      </c>
      <c r="Y364" s="13">
        <f>ROUND(AVERAGE(Zinsswaps!Y269:Y364)+'iBoxx Extrapolation'!$J364,2)</f>
        <v>3.78</v>
      </c>
      <c r="Z364" s="13">
        <f>ROUND(AVERAGE(Zinsswaps!Z269:Z364)+'iBoxx Extrapolation'!$J364,2)</f>
        <v>3.78</v>
      </c>
      <c r="AA364" s="13">
        <f>ROUND(AVERAGE(Zinsswaps!AA269:AA364)+'iBoxx Extrapolation'!$J364,2)</f>
        <v>3.77</v>
      </c>
      <c r="AB364" s="13">
        <f>ROUND(AVERAGE(Zinsswaps!AB269:AB364)+'iBoxx Extrapolation'!$J364,2)</f>
        <v>3.76</v>
      </c>
      <c r="AC364" s="13">
        <f>ROUND(AVERAGE(Zinsswaps!AC269:AC364)+'iBoxx Extrapolation'!$J364,2)</f>
        <v>3.75</v>
      </c>
      <c r="AD364" s="13">
        <f>ROUND(AVERAGE(Zinsswaps!AD269:AD364)+'iBoxx Extrapolation'!$J364,2)</f>
        <v>3.74</v>
      </c>
      <c r="AE364" s="13">
        <f>ROUND(AVERAGE(Zinsswaps!AE269:AE364)+'iBoxx Extrapolation'!$J364,2)</f>
        <v>3.73</v>
      </c>
      <c r="AF364" s="13">
        <f>ROUND(AVERAGE(Zinsswaps!AF269:AF364)+'iBoxx Extrapolation'!$J364,2)</f>
        <v>3.71</v>
      </c>
      <c r="AG364" s="13">
        <f>ROUND(AVERAGE(Zinsswaps!AG269:AG364)+'iBoxx Extrapolation'!$J364,2)</f>
        <v>3.7</v>
      </c>
      <c r="AH364" s="13">
        <f>ROUND(AVERAGE(Zinsswaps!AH269:AH364)+'iBoxx Extrapolation'!$J364,2)</f>
        <v>3.68</v>
      </c>
      <c r="AI364" s="13">
        <f>ROUND(AVERAGE(Zinsswaps!AI269:AI364)+'iBoxx Extrapolation'!$J364,2)</f>
        <v>3.67</v>
      </c>
      <c r="AJ364" s="13">
        <f>ROUND(AVERAGE(Zinsswaps!AJ269:AJ364)+'iBoxx Extrapolation'!$J364,2)</f>
        <v>3.65</v>
      </c>
      <c r="AK364" s="13">
        <f>ROUND(AVERAGE(Zinsswaps!AK269:AK364)+'iBoxx Extrapolation'!$J364,2)</f>
        <v>3.64</v>
      </c>
      <c r="AL364" s="13">
        <f>ROUND(AVERAGE(Zinsswaps!AL269:AL364)+'iBoxx Extrapolation'!$J364,2)</f>
        <v>3.63</v>
      </c>
      <c r="AM364" s="13">
        <f>ROUND(AVERAGE(Zinsswaps!AM269:AM364)+'iBoxx Extrapolation'!$J364,2)</f>
        <v>3.62</v>
      </c>
      <c r="AN364" s="13">
        <f>ROUND(AVERAGE(Zinsswaps!AN269:AN364)+'iBoxx Extrapolation'!$J364,2)</f>
        <v>3.61</v>
      </c>
      <c r="AO364" s="13">
        <f>ROUND(AVERAGE(Zinsswaps!AO269:AO364)+'iBoxx Extrapolation'!$J364,2)</f>
        <v>3.6</v>
      </c>
      <c r="AP364" s="13">
        <f>ROUND(AVERAGE(Zinsswaps!AP269:AP364)+'iBoxx Extrapolation'!$J364,2)</f>
        <v>3.58</v>
      </c>
      <c r="AQ364" s="13">
        <f>ROUND(AVERAGE(Zinsswaps!AQ269:AQ364)+'iBoxx Extrapolation'!$J364,2)</f>
        <v>3.56</v>
      </c>
      <c r="AR364" s="13">
        <f>ROUND(AVERAGE(Zinsswaps!AR269:AR364)+'iBoxx Extrapolation'!$J364,2)</f>
        <v>3.54</v>
      </c>
      <c r="AS364" s="13">
        <f>ROUND(AVERAGE(Zinsswaps!AS269:AS364)+'iBoxx Extrapolation'!$J364,2)</f>
        <v>3.52</v>
      </c>
      <c r="AT364" s="13">
        <f>ROUND(AVERAGE(Zinsswaps!AT269:AT364)+'iBoxx Extrapolation'!$J364,2)</f>
        <v>3.5</v>
      </c>
      <c r="AU364" s="13">
        <f>ROUND(AVERAGE(Zinsswaps!AU269:AU364)+'iBoxx Extrapolation'!$J364,2)</f>
        <v>3.48</v>
      </c>
      <c r="AV364" s="13">
        <f>ROUND(AVERAGE(Zinsswaps!AV269:AV364)+'iBoxx Extrapolation'!$J364,2)</f>
        <v>3.47</v>
      </c>
      <c r="AW364" s="13">
        <f>ROUND(AVERAGE(Zinsswaps!AW269:AW364)+'iBoxx Extrapolation'!$J364,2)</f>
        <v>3.45</v>
      </c>
      <c r="AX364" s="13">
        <f>ROUND(AVERAGE(Zinsswaps!AX269:AX364)+'iBoxx Extrapolation'!$J364,2)</f>
        <v>3.44</v>
      </c>
      <c r="AY364" s="13">
        <f>ROUND(AVERAGE(Zinsswaps!AY269:AY364)+'iBoxx Extrapolation'!$J364,2)</f>
        <v>3.42</v>
      </c>
    </row>
    <row r="365" spans="1:51" s="16" customFormat="1" x14ac:dyDescent="0.2">
      <c r="A365" s="12">
        <v>48334</v>
      </c>
      <c r="B365" s="13">
        <f>ROUND(AVERAGE(Zinsswaps!B270:B365)+'iBoxx Extrapolation'!$J365,2)</f>
        <v>3.04</v>
      </c>
      <c r="C365" s="13">
        <f>ROUND(AVERAGE(Zinsswaps!C270:C365)+'iBoxx Extrapolation'!$J365,2)</f>
        <v>3.02</v>
      </c>
      <c r="D365" s="13">
        <f>ROUND(AVERAGE(Zinsswaps!D270:D365)+'iBoxx Extrapolation'!$J365,2)</f>
        <v>3.05</v>
      </c>
      <c r="E365" s="13">
        <f>ROUND(AVERAGE(Zinsswaps!E270:E365)+'iBoxx Extrapolation'!$J365,2)</f>
        <v>3.12</v>
      </c>
      <c r="F365" s="13">
        <f>ROUND(AVERAGE(Zinsswaps!F270:F365)+'iBoxx Extrapolation'!$J365,2)</f>
        <v>3.18</v>
      </c>
      <c r="G365" s="13">
        <f>ROUND(AVERAGE(Zinsswaps!G270:G365)+'iBoxx Extrapolation'!$J365,2)</f>
        <v>3.25</v>
      </c>
      <c r="H365" s="13">
        <f>ROUND(AVERAGE(Zinsswaps!H270:H365)+'iBoxx Extrapolation'!$J365,2)</f>
        <v>3.32</v>
      </c>
      <c r="I365" s="13">
        <f>ROUND(AVERAGE(Zinsswaps!I270:I365)+'iBoxx Extrapolation'!$J365,2)</f>
        <v>3.38</v>
      </c>
      <c r="J365" s="13">
        <f>ROUND(AVERAGE(Zinsswaps!J270:J365)+'iBoxx Extrapolation'!$J365,2)</f>
        <v>3.44</v>
      </c>
      <c r="K365" s="13">
        <f>ROUND(AVERAGE(Zinsswaps!K270:K365)+'iBoxx Extrapolation'!$J365,2)</f>
        <v>3.5</v>
      </c>
      <c r="L365" s="13">
        <f>ROUND(AVERAGE(Zinsswaps!L270:L365)+'iBoxx Extrapolation'!$J365,2)</f>
        <v>3.55</v>
      </c>
      <c r="M365" s="13">
        <f>ROUND(AVERAGE(Zinsswaps!M270:M365)+'iBoxx Extrapolation'!$J365,2)</f>
        <v>3.6</v>
      </c>
      <c r="N365" s="13">
        <f>ROUND(AVERAGE(Zinsswaps!N270:N365)+'iBoxx Extrapolation'!$J365,2)</f>
        <v>3.65</v>
      </c>
      <c r="O365" s="13">
        <f>ROUND(AVERAGE(Zinsswaps!O270:O365)+'iBoxx Extrapolation'!$J365,2)</f>
        <v>3.69</v>
      </c>
      <c r="P365" s="13">
        <f>ROUND(AVERAGE(Zinsswaps!P270:P365)+'iBoxx Extrapolation'!$J365,2)</f>
        <v>3.72</v>
      </c>
      <c r="Q365" s="13">
        <f>ROUND(AVERAGE(Zinsswaps!Q270:Q365)+'iBoxx Extrapolation'!$J365,2)</f>
        <v>3.74</v>
      </c>
      <c r="R365" s="13">
        <f>ROUND(AVERAGE(Zinsswaps!R270:R365)+'iBoxx Extrapolation'!$J365,2)</f>
        <v>3.76</v>
      </c>
      <c r="S365" s="13">
        <f>ROUND(AVERAGE(Zinsswaps!S270:S365)+'iBoxx Extrapolation'!$J365,2)</f>
        <v>3.77</v>
      </c>
      <c r="T365" s="13">
        <f>ROUND(AVERAGE(Zinsswaps!T270:T365)+'iBoxx Extrapolation'!$J365,2)</f>
        <v>3.79</v>
      </c>
      <c r="U365" s="13">
        <f>ROUND(AVERAGE(Zinsswaps!U270:U365)+'iBoxx Extrapolation'!$J365,2)</f>
        <v>3.8</v>
      </c>
      <c r="V365" s="13">
        <f>ROUND(AVERAGE(Zinsswaps!V270:V365)+'iBoxx Extrapolation'!$J365,2)</f>
        <v>3.8</v>
      </c>
      <c r="W365" s="13">
        <f>ROUND(AVERAGE(Zinsswaps!W270:W365)+'iBoxx Extrapolation'!$J365,2)</f>
        <v>3.79</v>
      </c>
      <c r="X365" s="13">
        <f>ROUND(AVERAGE(Zinsswaps!X270:X365)+'iBoxx Extrapolation'!$J365,2)</f>
        <v>3.79</v>
      </c>
      <c r="Y365" s="13">
        <f>ROUND(AVERAGE(Zinsswaps!Y270:Y365)+'iBoxx Extrapolation'!$J365,2)</f>
        <v>3.79</v>
      </c>
      <c r="Z365" s="13">
        <f>ROUND(AVERAGE(Zinsswaps!Z270:Z365)+'iBoxx Extrapolation'!$J365,2)</f>
        <v>3.79</v>
      </c>
      <c r="AA365" s="13">
        <f>ROUND(AVERAGE(Zinsswaps!AA270:AA365)+'iBoxx Extrapolation'!$J365,2)</f>
        <v>3.78</v>
      </c>
      <c r="AB365" s="13">
        <f>ROUND(AVERAGE(Zinsswaps!AB270:AB365)+'iBoxx Extrapolation'!$J365,2)</f>
        <v>3.76</v>
      </c>
      <c r="AC365" s="13">
        <f>ROUND(AVERAGE(Zinsswaps!AC270:AC365)+'iBoxx Extrapolation'!$J365,2)</f>
        <v>3.76</v>
      </c>
      <c r="AD365" s="13">
        <f>ROUND(AVERAGE(Zinsswaps!AD270:AD365)+'iBoxx Extrapolation'!$J365,2)</f>
        <v>3.75</v>
      </c>
      <c r="AE365" s="13">
        <f>ROUND(AVERAGE(Zinsswaps!AE270:AE365)+'iBoxx Extrapolation'!$J365,2)</f>
        <v>3.74</v>
      </c>
      <c r="AF365" s="13">
        <f>ROUND(AVERAGE(Zinsswaps!AF270:AF365)+'iBoxx Extrapolation'!$J365,2)</f>
        <v>3.72</v>
      </c>
      <c r="AG365" s="13">
        <f>ROUND(AVERAGE(Zinsswaps!AG270:AG365)+'iBoxx Extrapolation'!$J365,2)</f>
        <v>3.71</v>
      </c>
      <c r="AH365" s="13">
        <f>ROUND(AVERAGE(Zinsswaps!AH270:AH365)+'iBoxx Extrapolation'!$J365,2)</f>
        <v>3.69</v>
      </c>
      <c r="AI365" s="13">
        <f>ROUND(AVERAGE(Zinsswaps!AI270:AI365)+'iBoxx Extrapolation'!$J365,2)</f>
        <v>3.68</v>
      </c>
      <c r="AJ365" s="13">
        <f>ROUND(AVERAGE(Zinsswaps!AJ270:AJ365)+'iBoxx Extrapolation'!$J365,2)</f>
        <v>3.66</v>
      </c>
      <c r="AK365" s="13">
        <f>ROUND(AVERAGE(Zinsswaps!AK270:AK365)+'iBoxx Extrapolation'!$J365,2)</f>
        <v>3.65</v>
      </c>
      <c r="AL365" s="13">
        <f>ROUND(AVERAGE(Zinsswaps!AL270:AL365)+'iBoxx Extrapolation'!$J365,2)</f>
        <v>3.64</v>
      </c>
      <c r="AM365" s="13">
        <f>ROUND(AVERAGE(Zinsswaps!AM270:AM365)+'iBoxx Extrapolation'!$J365,2)</f>
        <v>3.63</v>
      </c>
      <c r="AN365" s="13">
        <f>ROUND(AVERAGE(Zinsswaps!AN270:AN365)+'iBoxx Extrapolation'!$J365,2)</f>
        <v>3.62</v>
      </c>
      <c r="AO365" s="13">
        <f>ROUND(AVERAGE(Zinsswaps!AO270:AO365)+'iBoxx Extrapolation'!$J365,2)</f>
        <v>3.61</v>
      </c>
      <c r="AP365" s="13">
        <f>ROUND(AVERAGE(Zinsswaps!AP270:AP365)+'iBoxx Extrapolation'!$J365,2)</f>
        <v>3.59</v>
      </c>
      <c r="AQ365" s="13">
        <f>ROUND(AVERAGE(Zinsswaps!AQ270:AQ365)+'iBoxx Extrapolation'!$J365,2)</f>
        <v>3.57</v>
      </c>
      <c r="AR365" s="13">
        <f>ROUND(AVERAGE(Zinsswaps!AR270:AR365)+'iBoxx Extrapolation'!$J365,2)</f>
        <v>3.55</v>
      </c>
      <c r="AS365" s="13">
        <f>ROUND(AVERAGE(Zinsswaps!AS270:AS365)+'iBoxx Extrapolation'!$J365,2)</f>
        <v>3.53</v>
      </c>
      <c r="AT365" s="13">
        <f>ROUND(AVERAGE(Zinsswaps!AT270:AT365)+'iBoxx Extrapolation'!$J365,2)</f>
        <v>3.51</v>
      </c>
      <c r="AU365" s="13">
        <f>ROUND(AVERAGE(Zinsswaps!AU270:AU365)+'iBoxx Extrapolation'!$J365,2)</f>
        <v>3.49</v>
      </c>
      <c r="AV365" s="13">
        <f>ROUND(AVERAGE(Zinsswaps!AV270:AV365)+'iBoxx Extrapolation'!$J365,2)</f>
        <v>3.48</v>
      </c>
      <c r="AW365" s="13">
        <f>ROUND(AVERAGE(Zinsswaps!AW270:AW365)+'iBoxx Extrapolation'!$J365,2)</f>
        <v>3.46</v>
      </c>
      <c r="AX365" s="13">
        <f>ROUND(AVERAGE(Zinsswaps!AX270:AX365)+'iBoxx Extrapolation'!$J365,2)</f>
        <v>3.45</v>
      </c>
      <c r="AY365" s="13">
        <f>ROUND(AVERAGE(Zinsswaps!AY270:AY365)+'iBoxx Extrapolation'!$J365,2)</f>
        <v>3.43</v>
      </c>
    </row>
    <row r="366" spans="1:51" s="16" customFormat="1" x14ac:dyDescent="0.2">
      <c r="A366" s="12">
        <v>48365</v>
      </c>
      <c r="B366" s="13">
        <f>ROUND(AVERAGE(Zinsswaps!B271:B366)+'iBoxx Extrapolation'!$J366,2)</f>
        <v>3.02</v>
      </c>
      <c r="C366" s="13">
        <f>ROUND(AVERAGE(Zinsswaps!C271:C366)+'iBoxx Extrapolation'!$J366,2)</f>
        <v>3.01</v>
      </c>
      <c r="D366" s="13">
        <f>ROUND(AVERAGE(Zinsswaps!D271:D366)+'iBoxx Extrapolation'!$J366,2)</f>
        <v>3.05</v>
      </c>
      <c r="E366" s="13">
        <f>ROUND(AVERAGE(Zinsswaps!E271:E366)+'iBoxx Extrapolation'!$J366,2)</f>
        <v>3.11</v>
      </c>
      <c r="F366" s="13">
        <f>ROUND(AVERAGE(Zinsswaps!F271:F366)+'iBoxx Extrapolation'!$J366,2)</f>
        <v>3.18</v>
      </c>
      <c r="G366" s="13">
        <f>ROUND(AVERAGE(Zinsswaps!G271:G366)+'iBoxx Extrapolation'!$J366,2)</f>
        <v>3.25</v>
      </c>
      <c r="H366" s="13">
        <f>ROUND(AVERAGE(Zinsswaps!H271:H366)+'iBoxx Extrapolation'!$J366,2)</f>
        <v>3.31</v>
      </c>
      <c r="I366" s="13">
        <f>ROUND(AVERAGE(Zinsswaps!I271:I366)+'iBoxx Extrapolation'!$J366,2)</f>
        <v>3.38</v>
      </c>
      <c r="J366" s="13">
        <f>ROUND(AVERAGE(Zinsswaps!J271:J366)+'iBoxx Extrapolation'!$J366,2)</f>
        <v>3.44</v>
      </c>
      <c r="K366" s="13">
        <f>ROUND(AVERAGE(Zinsswaps!K271:K366)+'iBoxx Extrapolation'!$J366,2)</f>
        <v>3.5</v>
      </c>
      <c r="L366" s="13">
        <f>ROUND(AVERAGE(Zinsswaps!L271:L366)+'iBoxx Extrapolation'!$J366,2)</f>
        <v>3.56</v>
      </c>
      <c r="M366" s="13">
        <f>ROUND(AVERAGE(Zinsswaps!M271:M366)+'iBoxx Extrapolation'!$J366,2)</f>
        <v>3.6</v>
      </c>
      <c r="N366" s="13">
        <f>ROUND(AVERAGE(Zinsswaps!N271:N366)+'iBoxx Extrapolation'!$J366,2)</f>
        <v>3.65</v>
      </c>
      <c r="O366" s="13">
        <f>ROUND(AVERAGE(Zinsswaps!O271:O366)+'iBoxx Extrapolation'!$J366,2)</f>
        <v>3.69</v>
      </c>
      <c r="P366" s="13">
        <f>ROUND(AVERAGE(Zinsswaps!P271:P366)+'iBoxx Extrapolation'!$J366,2)</f>
        <v>3.72</v>
      </c>
      <c r="Q366" s="13">
        <f>ROUND(AVERAGE(Zinsswaps!Q271:Q366)+'iBoxx Extrapolation'!$J366,2)</f>
        <v>3.74</v>
      </c>
      <c r="R366" s="13">
        <f>ROUND(AVERAGE(Zinsswaps!R271:R366)+'iBoxx Extrapolation'!$J366,2)</f>
        <v>3.76</v>
      </c>
      <c r="S366" s="13">
        <f>ROUND(AVERAGE(Zinsswaps!S271:S366)+'iBoxx Extrapolation'!$J366,2)</f>
        <v>3.78</v>
      </c>
      <c r="T366" s="13">
        <f>ROUND(AVERAGE(Zinsswaps!T271:T366)+'iBoxx Extrapolation'!$J366,2)</f>
        <v>3.79</v>
      </c>
      <c r="U366" s="13">
        <f>ROUND(AVERAGE(Zinsswaps!U271:U366)+'iBoxx Extrapolation'!$J366,2)</f>
        <v>3.8</v>
      </c>
      <c r="V366" s="13">
        <f>ROUND(AVERAGE(Zinsswaps!V271:V366)+'iBoxx Extrapolation'!$J366,2)</f>
        <v>3.8</v>
      </c>
      <c r="W366" s="13">
        <f>ROUND(AVERAGE(Zinsswaps!W271:W366)+'iBoxx Extrapolation'!$J366,2)</f>
        <v>3.8</v>
      </c>
      <c r="X366" s="13">
        <f>ROUND(AVERAGE(Zinsswaps!X271:X366)+'iBoxx Extrapolation'!$J366,2)</f>
        <v>3.8</v>
      </c>
      <c r="Y366" s="13">
        <f>ROUND(AVERAGE(Zinsswaps!Y271:Y366)+'iBoxx Extrapolation'!$J366,2)</f>
        <v>3.79</v>
      </c>
      <c r="Z366" s="13">
        <f>ROUND(AVERAGE(Zinsswaps!Z271:Z366)+'iBoxx Extrapolation'!$J366,2)</f>
        <v>3.79</v>
      </c>
      <c r="AA366" s="13">
        <f>ROUND(AVERAGE(Zinsswaps!AA271:AA366)+'iBoxx Extrapolation'!$J366,2)</f>
        <v>3.78</v>
      </c>
      <c r="AB366" s="13">
        <f>ROUND(AVERAGE(Zinsswaps!AB271:AB366)+'iBoxx Extrapolation'!$J366,2)</f>
        <v>3.77</v>
      </c>
      <c r="AC366" s="13">
        <f>ROUND(AVERAGE(Zinsswaps!AC271:AC366)+'iBoxx Extrapolation'!$J366,2)</f>
        <v>3.76</v>
      </c>
      <c r="AD366" s="13">
        <f>ROUND(AVERAGE(Zinsswaps!AD271:AD366)+'iBoxx Extrapolation'!$J366,2)</f>
        <v>3.75</v>
      </c>
      <c r="AE366" s="13">
        <f>ROUND(AVERAGE(Zinsswaps!AE271:AE366)+'iBoxx Extrapolation'!$J366,2)</f>
        <v>3.75</v>
      </c>
      <c r="AF366" s="13">
        <f>ROUND(AVERAGE(Zinsswaps!AF271:AF366)+'iBoxx Extrapolation'!$J366,2)</f>
        <v>3.73</v>
      </c>
      <c r="AG366" s="13">
        <f>ROUND(AVERAGE(Zinsswaps!AG271:AG366)+'iBoxx Extrapolation'!$J366,2)</f>
        <v>3.71</v>
      </c>
      <c r="AH366" s="13">
        <f>ROUND(AVERAGE(Zinsswaps!AH271:AH366)+'iBoxx Extrapolation'!$J366,2)</f>
        <v>3.7</v>
      </c>
      <c r="AI366" s="13">
        <f>ROUND(AVERAGE(Zinsswaps!AI271:AI366)+'iBoxx Extrapolation'!$J366,2)</f>
        <v>3.69</v>
      </c>
      <c r="AJ366" s="13">
        <f>ROUND(AVERAGE(Zinsswaps!AJ271:AJ366)+'iBoxx Extrapolation'!$J366,2)</f>
        <v>3.67</v>
      </c>
      <c r="AK366" s="13">
        <f>ROUND(AVERAGE(Zinsswaps!AK271:AK366)+'iBoxx Extrapolation'!$J366,2)</f>
        <v>3.66</v>
      </c>
      <c r="AL366" s="13">
        <f>ROUND(AVERAGE(Zinsswaps!AL271:AL366)+'iBoxx Extrapolation'!$J366,2)</f>
        <v>3.65</v>
      </c>
      <c r="AM366" s="13">
        <f>ROUND(AVERAGE(Zinsswaps!AM271:AM366)+'iBoxx Extrapolation'!$J366,2)</f>
        <v>3.64</v>
      </c>
      <c r="AN366" s="13">
        <f>ROUND(AVERAGE(Zinsswaps!AN271:AN366)+'iBoxx Extrapolation'!$J366,2)</f>
        <v>3.63</v>
      </c>
      <c r="AO366" s="13">
        <f>ROUND(AVERAGE(Zinsswaps!AO271:AO366)+'iBoxx Extrapolation'!$J366,2)</f>
        <v>3.62</v>
      </c>
      <c r="AP366" s="13">
        <f>ROUND(AVERAGE(Zinsswaps!AP271:AP366)+'iBoxx Extrapolation'!$J366,2)</f>
        <v>3.6</v>
      </c>
      <c r="AQ366" s="13">
        <f>ROUND(AVERAGE(Zinsswaps!AQ271:AQ366)+'iBoxx Extrapolation'!$J366,2)</f>
        <v>3.58</v>
      </c>
      <c r="AR366" s="13">
        <f>ROUND(AVERAGE(Zinsswaps!AR271:AR366)+'iBoxx Extrapolation'!$J366,2)</f>
        <v>3.56</v>
      </c>
      <c r="AS366" s="13">
        <f>ROUND(AVERAGE(Zinsswaps!AS271:AS366)+'iBoxx Extrapolation'!$J366,2)</f>
        <v>3.54</v>
      </c>
      <c r="AT366" s="13">
        <f>ROUND(AVERAGE(Zinsswaps!AT271:AT366)+'iBoxx Extrapolation'!$J366,2)</f>
        <v>3.52</v>
      </c>
      <c r="AU366" s="13">
        <f>ROUND(AVERAGE(Zinsswaps!AU271:AU366)+'iBoxx Extrapolation'!$J366,2)</f>
        <v>3.5</v>
      </c>
      <c r="AV366" s="13">
        <f>ROUND(AVERAGE(Zinsswaps!AV271:AV366)+'iBoxx Extrapolation'!$J366,2)</f>
        <v>3.49</v>
      </c>
      <c r="AW366" s="13">
        <f>ROUND(AVERAGE(Zinsswaps!AW271:AW366)+'iBoxx Extrapolation'!$J366,2)</f>
        <v>3.47</v>
      </c>
      <c r="AX366" s="13">
        <f>ROUND(AVERAGE(Zinsswaps!AX271:AX366)+'iBoxx Extrapolation'!$J366,2)</f>
        <v>3.46</v>
      </c>
      <c r="AY366" s="13">
        <f>ROUND(AVERAGE(Zinsswaps!AY271:AY366)+'iBoxx Extrapolation'!$J366,2)</f>
        <v>3.44</v>
      </c>
    </row>
    <row r="367" spans="1:51" s="16" customFormat="1" x14ac:dyDescent="0.2">
      <c r="A367" s="12">
        <v>48395</v>
      </c>
      <c r="B367" s="13">
        <f>ROUND(AVERAGE(Zinsswaps!B272:B367)+'iBoxx Extrapolation'!$J367,2)</f>
        <v>3.01</v>
      </c>
      <c r="C367" s="13">
        <f>ROUND(AVERAGE(Zinsswaps!C272:C367)+'iBoxx Extrapolation'!$J367,2)</f>
        <v>3</v>
      </c>
      <c r="D367" s="13">
        <f>ROUND(AVERAGE(Zinsswaps!D272:D367)+'iBoxx Extrapolation'!$J367,2)</f>
        <v>3.04</v>
      </c>
      <c r="E367" s="13">
        <f>ROUND(AVERAGE(Zinsswaps!E272:E367)+'iBoxx Extrapolation'!$J367,2)</f>
        <v>3.11</v>
      </c>
      <c r="F367" s="13">
        <f>ROUND(AVERAGE(Zinsswaps!F272:F367)+'iBoxx Extrapolation'!$J367,2)</f>
        <v>3.17</v>
      </c>
      <c r="G367" s="13">
        <f>ROUND(AVERAGE(Zinsswaps!G272:G367)+'iBoxx Extrapolation'!$J367,2)</f>
        <v>3.24</v>
      </c>
      <c r="H367" s="13">
        <f>ROUND(AVERAGE(Zinsswaps!H272:H367)+'iBoxx Extrapolation'!$J367,2)</f>
        <v>3.31</v>
      </c>
      <c r="I367" s="13">
        <f>ROUND(AVERAGE(Zinsswaps!I272:I367)+'iBoxx Extrapolation'!$J367,2)</f>
        <v>3.38</v>
      </c>
      <c r="J367" s="13">
        <f>ROUND(AVERAGE(Zinsswaps!J272:J367)+'iBoxx Extrapolation'!$J367,2)</f>
        <v>3.44</v>
      </c>
      <c r="K367" s="13">
        <f>ROUND(AVERAGE(Zinsswaps!K272:K367)+'iBoxx Extrapolation'!$J367,2)</f>
        <v>3.5</v>
      </c>
      <c r="L367" s="13">
        <f>ROUND(AVERAGE(Zinsswaps!L272:L367)+'iBoxx Extrapolation'!$J367,2)</f>
        <v>3.56</v>
      </c>
      <c r="M367" s="13">
        <f>ROUND(AVERAGE(Zinsswaps!M272:M367)+'iBoxx Extrapolation'!$J367,2)</f>
        <v>3.61</v>
      </c>
      <c r="N367" s="13">
        <f>ROUND(AVERAGE(Zinsswaps!N272:N367)+'iBoxx Extrapolation'!$J367,2)</f>
        <v>3.65</v>
      </c>
      <c r="O367" s="13">
        <f>ROUND(AVERAGE(Zinsswaps!O272:O367)+'iBoxx Extrapolation'!$J367,2)</f>
        <v>3.69</v>
      </c>
      <c r="P367" s="13">
        <f>ROUND(AVERAGE(Zinsswaps!P272:P367)+'iBoxx Extrapolation'!$J367,2)</f>
        <v>3.72</v>
      </c>
      <c r="Q367" s="13">
        <f>ROUND(AVERAGE(Zinsswaps!Q272:Q367)+'iBoxx Extrapolation'!$J367,2)</f>
        <v>3.75</v>
      </c>
      <c r="R367" s="13">
        <f>ROUND(AVERAGE(Zinsswaps!R272:R367)+'iBoxx Extrapolation'!$J367,2)</f>
        <v>3.76</v>
      </c>
      <c r="S367" s="13">
        <f>ROUND(AVERAGE(Zinsswaps!S272:S367)+'iBoxx Extrapolation'!$J367,2)</f>
        <v>3.78</v>
      </c>
      <c r="T367" s="13">
        <f>ROUND(AVERAGE(Zinsswaps!T272:T367)+'iBoxx Extrapolation'!$J367,2)</f>
        <v>3.8</v>
      </c>
      <c r="U367" s="13">
        <f>ROUND(AVERAGE(Zinsswaps!U272:U367)+'iBoxx Extrapolation'!$J367,2)</f>
        <v>3.81</v>
      </c>
      <c r="V367" s="13">
        <f>ROUND(AVERAGE(Zinsswaps!V272:V367)+'iBoxx Extrapolation'!$J367,2)</f>
        <v>3.81</v>
      </c>
      <c r="W367" s="13">
        <f>ROUND(AVERAGE(Zinsswaps!W272:W367)+'iBoxx Extrapolation'!$J367,2)</f>
        <v>3.8</v>
      </c>
      <c r="X367" s="13">
        <f>ROUND(AVERAGE(Zinsswaps!X272:X367)+'iBoxx Extrapolation'!$J367,2)</f>
        <v>3.8</v>
      </c>
      <c r="Y367" s="13">
        <f>ROUND(AVERAGE(Zinsswaps!Y272:Y367)+'iBoxx Extrapolation'!$J367,2)</f>
        <v>3.8</v>
      </c>
      <c r="Z367" s="13">
        <f>ROUND(AVERAGE(Zinsswaps!Z272:Z367)+'iBoxx Extrapolation'!$J367,2)</f>
        <v>3.8</v>
      </c>
      <c r="AA367" s="13">
        <f>ROUND(AVERAGE(Zinsswaps!AA272:AA367)+'iBoxx Extrapolation'!$J367,2)</f>
        <v>3.79</v>
      </c>
      <c r="AB367" s="13">
        <f>ROUND(AVERAGE(Zinsswaps!AB272:AB367)+'iBoxx Extrapolation'!$J367,2)</f>
        <v>3.78</v>
      </c>
      <c r="AC367" s="13">
        <f>ROUND(AVERAGE(Zinsswaps!AC272:AC367)+'iBoxx Extrapolation'!$J367,2)</f>
        <v>3.77</v>
      </c>
      <c r="AD367" s="13">
        <f>ROUND(AVERAGE(Zinsswaps!AD272:AD367)+'iBoxx Extrapolation'!$J367,2)</f>
        <v>3.76</v>
      </c>
      <c r="AE367" s="13">
        <f>ROUND(AVERAGE(Zinsswaps!AE272:AE367)+'iBoxx Extrapolation'!$J367,2)</f>
        <v>3.75</v>
      </c>
      <c r="AF367" s="13">
        <f>ROUND(AVERAGE(Zinsswaps!AF272:AF367)+'iBoxx Extrapolation'!$J367,2)</f>
        <v>3.74</v>
      </c>
      <c r="AG367" s="13">
        <f>ROUND(AVERAGE(Zinsswaps!AG272:AG367)+'iBoxx Extrapolation'!$J367,2)</f>
        <v>3.72</v>
      </c>
      <c r="AH367" s="13">
        <f>ROUND(AVERAGE(Zinsswaps!AH272:AH367)+'iBoxx Extrapolation'!$J367,2)</f>
        <v>3.71</v>
      </c>
      <c r="AI367" s="13">
        <f>ROUND(AVERAGE(Zinsswaps!AI272:AI367)+'iBoxx Extrapolation'!$J367,2)</f>
        <v>3.69</v>
      </c>
      <c r="AJ367" s="13">
        <f>ROUND(AVERAGE(Zinsswaps!AJ272:AJ367)+'iBoxx Extrapolation'!$J367,2)</f>
        <v>3.68</v>
      </c>
      <c r="AK367" s="13">
        <f>ROUND(AVERAGE(Zinsswaps!AK272:AK367)+'iBoxx Extrapolation'!$J367,2)</f>
        <v>3.67</v>
      </c>
      <c r="AL367" s="13">
        <f>ROUND(AVERAGE(Zinsswaps!AL272:AL367)+'iBoxx Extrapolation'!$J367,2)</f>
        <v>3.66</v>
      </c>
      <c r="AM367" s="13">
        <f>ROUND(AVERAGE(Zinsswaps!AM272:AM367)+'iBoxx Extrapolation'!$J367,2)</f>
        <v>3.65</v>
      </c>
      <c r="AN367" s="13">
        <f>ROUND(AVERAGE(Zinsswaps!AN272:AN367)+'iBoxx Extrapolation'!$J367,2)</f>
        <v>3.64</v>
      </c>
      <c r="AO367" s="13">
        <f>ROUND(AVERAGE(Zinsswaps!AO272:AO367)+'iBoxx Extrapolation'!$J367,2)</f>
        <v>3.63</v>
      </c>
      <c r="AP367" s="13">
        <f>ROUND(AVERAGE(Zinsswaps!AP272:AP367)+'iBoxx Extrapolation'!$J367,2)</f>
        <v>3.61</v>
      </c>
      <c r="AQ367" s="13">
        <f>ROUND(AVERAGE(Zinsswaps!AQ272:AQ367)+'iBoxx Extrapolation'!$J367,2)</f>
        <v>3.59</v>
      </c>
      <c r="AR367" s="13">
        <f>ROUND(AVERAGE(Zinsswaps!AR272:AR367)+'iBoxx Extrapolation'!$J367,2)</f>
        <v>3.57</v>
      </c>
      <c r="AS367" s="13">
        <f>ROUND(AVERAGE(Zinsswaps!AS272:AS367)+'iBoxx Extrapolation'!$J367,2)</f>
        <v>3.55</v>
      </c>
      <c r="AT367" s="13">
        <f>ROUND(AVERAGE(Zinsswaps!AT272:AT367)+'iBoxx Extrapolation'!$J367,2)</f>
        <v>3.53</v>
      </c>
      <c r="AU367" s="13">
        <f>ROUND(AVERAGE(Zinsswaps!AU272:AU367)+'iBoxx Extrapolation'!$J367,2)</f>
        <v>3.51</v>
      </c>
      <c r="AV367" s="13">
        <f>ROUND(AVERAGE(Zinsswaps!AV272:AV367)+'iBoxx Extrapolation'!$J367,2)</f>
        <v>3.5</v>
      </c>
      <c r="AW367" s="13">
        <f>ROUND(AVERAGE(Zinsswaps!AW272:AW367)+'iBoxx Extrapolation'!$J367,2)</f>
        <v>3.48</v>
      </c>
      <c r="AX367" s="13">
        <f>ROUND(AVERAGE(Zinsswaps!AX272:AX367)+'iBoxx Extrapolation'!$J367,2)</f>
        <v>3.47</v>
      </c>
      <c r="AY367" s="13">
        <f>ROUND(AVERAGE(Zinsswaps!AY272:AY367)+'iBoxx Extrapolation'!$J367,2)</f>
        <v>3.45</v>
      </c>
    </row>
    <row r="368" spans="1:51" s="16" customFormat="1" x14ac:dyDescent="0.2">
      <c r="A368" s="12">
        <v>48426</v>
      </c>
      <c r="B368" s="13">
        <f>ROUND(AVERAGE(Zinsswaps!B273:B368)+'iBoxx Extrapolation'!$J368,2)</f>
        <v>3</v>
      </c>
      <c r="C368" s="13">
        <f>ROUND(AVERAGE(Zinsswaps!C273:C368)+'iBoxx Extrapolation'!$J368,2)</f>
        <v>2.99</v>
      </c>
      <c r="D368" s="13">
        <f>ROUND(AVERAGE(Zinsswaps!D273:D368)+'iBoxx Extrapolation'!$J368,2)</f>
        <v>3.04</v>
      </c>
      <c r="E368" s="13">
        <f>ROUND(AVERAGE(Zinsswaps!E273:E368)+'iBoxx Extrapolation'!$J368,2)</f>
        <v>3.11</v>
      </c>
      <c r="F368" s="13">
        <f>ROUND(AVERAGE(Zinsswaps!F273:F368)+'iBoxx Extrapolation'!$J368,2)</f>
        <v>3.17</v>
      </c>
      <c r="G368" s="13">
        <f>ROUND(AVERAGE(Zinsswaps!G273:G368)+'iBoxx Extrapolation'!$J368,2)</f>
        <v>3.25</v>
      </c>
      <c r="H368" s="13">
        <f>ROUND(AVERAGE(Zinsswaps!H273:H368)+'iBoxx Extrapolation'!$J368,2)</f>
        <v>3.31</v>
      </c>
      <c r="I368" s="13">
        <f>ROUND(AVERAGE(Zinsswaps!I273:I368)+'iBoxx Extrapolation'!$J368,2)</f>
        <v>3.38</v>
      </c>
      <c r="J368" s="13">
        <f>ROUND(AVERAGE(Zinsswaps!J273:J368)+'iBoxx Extrapolation'!$J368,2)</f>
        <v>3.44</v>
      </c>
      <c r="K368" s="13">
        <f>ROUND(AVERAGE(Zinsswaps!K273:K368)+'iBoxx Extrapolation'!$J368,2)</f>
        <v>3.5</v>
      </c>
      <c r="L368" s="13">
        <f>ROUND(AVERAGE(Zinsswaps!L273:L368)+'iBoxx Extrapolation'!$J368,2)</f>
        <v>3.56</v>
      </c>
      <c r="M368" s="13">
        <f>ROUND(AVERAGE(Zinsswaps!M273:M368)+'iBoxx Extrapolation'!$J368,2)</f>
        <v>3.61</v>
      </c>
      <c r="N368" s="13">
        <f>ROUND(AVERAGE(Zinsswaps!N273:N368)+'iBoxx Extrapolation'!$J368,2)</f>
        <v>3.66</v>
      </c>
      <c r="O368" s="13">
        <f>ROUND(AVERAGE(Zinsswaps!O273:O368)+'iBoxx Extrapolation'!$J368,2)</f>
        <v>3.7</v>
      </c>
      <c r="P368" s="13">
        <f>ROUND(AVERAGE(Zinsswaps!P273:P368)+'iBoxx Extrapolation'!$J368,2)</f>
        <v>3.73</v>
      </c>
      <c r="Q368" s="13">
        <f>ROUND(AVERAGE(Zinsswaps!Q273:Q368)+'iBoxx Extrapolation'!$J368,2)</f>
        <v>3.75</v>
      </c>
      <c r="R368" s="13">
        <f>ROUND(AVERAGE(Zinsswaps!R273:R368)+'iBoxx Extrapolation'!$J368,2)</f>
        <v>3.77</v>
      </c>
      <c r="S368" s="13">
        <f>ROUND(AVERAGE(Zinsswaps!S273:S368)+'iBoxx Extrapolation'!$J368,2)</f>
        <v>3.79</v>
      </c>
      <c r="T368" s="13">
        <f>ROUND(AVERAGE(Zinsswaps!T273:T368)+'iBoxx Extrapolation'!$J368,2)</f>
        <v>3.8</v>
      </c>
      <c r="U368" s="13">
        <f>ROUND(AVERAGE(Zinsswaps!U273:U368)+'iBoxx Extrapolation'!$J368,2)</f>
        <v>3.82</v>
      </c>
      <c r="V368" s="13">
        <f>ROUND(AVERAGE(Zinsswaps!V273:V368)+'iBoxx Extrapolation'!$J368,2)</f>
        <v>3.81</v>
      </c>
      <c r="W368" s="13">
        <f>ROUND(AVERAGE(Zinsswaps!W273:W368)+'iBoxx Extrapolation'!$J368,2)</f>
        <v>3.81</v>
      </c>
      <c r="X368" s="13">
        <f>ROUND(AVERAGE(Zinsswaps!X273:X368)+'iBoxx Extrapolation'!$J368,2)</f>
        <v>3.81</v>
      </c>
      <c r="Y368" s="13">
        <f>ROUND(AVERAGE(Zinsswaps!Y273:Y368)+'iBoxx Extrapolation'!$J368,2)</f>
        <v>3.81</v>
      </c>
      <c r="Z368" s="13">
        <f>ROUND(AVERAGE(Zinsswaps!Z273:Z368)+'iBoxx Extrapolation'!$J368,2)</f>
        <v>3.81</v>
      </c>
      <c r="AA368" s="13">
        <f>ROUND(AVERAGE(Zinsswaps!AA273:AA368)+'iBoxx Extrapolation'!$J368,2)</f>
        <v>3.8</v>
      </c>
      <c r="AB368" s="13">
        <f>ROUND(AVERAGE(Zinsswaps!AB273:AB368)+'iBoxx Extrapolation'!$J368,2)</f>
        <v>3.79</v>
      </c>
      <c r="AC368" s="13">
        <f>ROUND(AVERAGE(Zinsswaps!AC273:AC368)+'iBoxx Extrapolation'!$J368,2)</f>
        <v>3.78</v>
      </c>
      <c r="AD368" s="13">
        <f>ROUND(AVERAGE(Zinsswaps!AD273:AD368)+'iBoxx Extrapolation'!$J368,2)</f>
        <v>3.77</v>
      </c>
      <c r="AE368" s="13">
        <f>ROUND(AVERAGE(Zinsswaps!AE273:AE368)+'iBoxx Extrapolation'!$J368,2)</f>
        <v>3.76</v>
      </c>
      <c r="AF368" s="13">
        <f>ROUND(AVERAGE(Zinsswaps!AF273:AF368)+'iBoxx Extrapolation'!$J368,2)</f>
        <v>3.75</v>
      </c>
      <c r="AG368" s="13">
        <f>ROUND(AVERAGE(Zinsswaps!AG273:AG368)+'iBoxx Extrapolation'!$J368,2)</f>
        <v>3.73</v>
      </c>
      <c r="AH368" s="13">
        <f>ROUND(AVERAGE(Zinsswaps!AH273:AH368)+'iBoxx Extrapolation'!$J368,2)</f>
        <v>3.72</v>
      </c>
      <c r="AI368" s="13">
        <f>ROUND(AVERAGE(Zinsswaps!AI273:AI368)+'iBoxx Extrapolation'!$J368,2)</f>
        <v>3.7</v>
      </c>
      <c r="AJ368" s="13">
        <f>ROUND(AVERAGE(Zinsswaps!AJ273:AJ368)+'iBoxx Extrapolation'!$J368,2)</f>
        <v>3.69</v>
      </c>
      <c r="AK368" s="13">
        <f>ROUND(AVERAGE(Zinsswaps!AK273:AK368)+'iBoxx Extrapolation'!$J368,2)</f>
        <v>3.68</v>
      </c>
      <c r="AL368" s="13">
        <f>ROUND(AVERAGE(Zinsswaps!AL273:AL368)+'iBoxx Extrapolation'!$J368,2)</f>
        <v>3.67</v>
      </c>
      <c r="AM368" s="13">
        <f>ROUND(AVERAGE(Zinsswaps!AM273:AM368)+'iBoxx Extrapolation'!$J368,2)</f>
        <v>3.66</v>
      </c>
      <c r="AN368" s="13">
        <f>ROUND(AVERAGE(Zinsswaps!AN273:AN368)+'iBoxx Extrapolation'!$J368,2)</f>
        <v>3.65</v>
      </c>
      <c r="AO368" s="13">
        <f>ROUND(AVERAGE(Zinsswaps!AO273:AO368)+'iBoxx Extrapolation'!$J368,2)</f>
        <v>3.64</v>
      </c>
      <c r="AP368" s="13">
        <f>ROUND(AVERAGE(Zinsswaps!AP273:AP368)+'iBoxx Extrapolation'!$J368,2)</f>
        <v>3.62</v>
      </c>
      <c r="AQ368" s="13">
        <f>ROUND(AVERAGE(Zinsswaps!AQ273:AQ368)+'iBoxx Extrapolation'!$J368,2)</f>
        <v>3.6</v>
      </c>
      <c r="AR368" s="13">
        <f>ROUND(AVERAGE(Zinsswaps!AR273:AR368)+'iBoxx Extrapolation'!$J368,2)</f>
        <v>3.58</v>
      </c>
      <c r="AS368" s="13">
        <f>ROUND(AVERAGE(Zinsswaps!AS273:AS368)+'iBoxx Extrapolation'!$J368,2)</f>
        <v>3.56</v>
      </c>
      <c r="AT368" s="13">
        <f>ROUND(AVERAGE(Zinsswaps!AT273:AT368)+'iBoxx Extrapolation'!$J368,2)</f>
        <v>3.54</v>
      </c>
      <c r="AU368" s="13">
        <f>ROUND(AVERAGE(Zinsswaps!AU273:AU368)+'iBoxx Extrapolation'!$J368,2)</f>
        <v>3.52</v>
      </c>
      <c r="AV368" s="13">
        <f>ROUND(AVERAGE(Zinsswaps!AV273:AV368)+'iBoxx Extrapolation'!$J368,2)</f>
        <v>3.51</v>
      </c>
      <c r="AW368" s="13">
        <f>ROUND(AVERAGE(Zinsswaps!AW273:AW368)+'iBoxx Extrapolation'!$J368,2)</f>
        <v>3.49</v>
      </c>
      <c r="AX368" s="13">
        <f>ROUND(AVERAGE(Zinsswaps!AX273:AX368)+'iBoxx Extrapolation'!$J368,2)</f>
        <v>3.48</v>
      </c>
      <c r="AY368" s="13">
        <f>ROUND(AVERAGE(Zinsswaps!AY273:AY368)+'iBoxx Extrapolation'!$J368,2)</f>
        <v>3.46</v>
      </c>
    </row>
    <row r="369" spans="1:51" s="16" customFormat="1" x14ac:dyDescent="0.2">
      <c r="A369" s="12">
        <v>48457</v>
      </c>
      <c r="B369" s="13">
        <f>ROUND(AVERAGE(Zinsswaps!B274:B369)+'iBoxx Extrapolation'!$J369,2)</f>
        <v>3</v>
      </c>
      <c r="C369" s="13">
        <f>ROUND(AVERAGE(Zinsswaps!C274:C369)+'iBoxx Extrapolation'!$J369,2)</f>
        <v>2.99</v>
      </c>
      <c r="D369" s="13">
        <f>ROUND(AVERAGE(Zinsswaps!D274:D369)+'iBoxx Extrapolation'!$J369,2)</f>
        <v>3.04</v>
      </c>
      <c r="E369" s="13">
        <f>ROUND(AVERAGE(Zinsswaps!E274:E369)+'iBoxx Extrapolation'!$J369,2)</f>
        <v>3.11</v>
      </c>
      <c r="F369" s="13">
        <f>ROUND(AVERAGE(Zinsswaps!F274:F369)+'iBoxx Extrapolation'!$J369,2)</f>
        <v>3.17</v>
      </c>
      <c r="G369" s="13">
        <f>ROUND(AVERAGE(Zinsswaps!G274:G369)+'iBoxx Extrapolation'!$J369,2)</f>
        <v>3.25</v>
      </c>
      <c r="H369" s="13">
        <f>ROUND(AVERAGE(Zinsswaps!H274:H369)+'iBoxx Extrapolation'!$J369,2)</f>
        <v>3.32</v>
      </c>
      <c r="I369" s="13">
        <f>ROUND(AVERAGE(Zinsswaps!I274:I369)+'iBoxx Extrapolation'!$J369,2)</f>
        <v>3.38</v>
      </c>
      <c r="J369" s="13">
        <f>ROUND(AVERAGE(Zinsswaps!J274:J369)+'iBoxx Extrapolation'!$J369,2)</f>
        <v>3.45</v>
      </c>
      <c r="K369" s="13">
        <f>ROUND(AVERAGE(Zinsswaps!K274:K369)+'iBoxx Extrapolation'!$J369,2)</f>
        <v>3.51</v>
      </c>
      <c r="L369" s="13">
        <f>ROUND(AVERAGE(Zinsswaps!L274:L369)+'iBoxx Extrapolation'!$J369,2)</f>
        <v>3.56</v>
      </c>
      <c r="M369" s="13">
        <f>ROUND(AVERAGE(Zinsswaps!M274:M369)+'iBoxx Extrapolation'!$J369,2)</f>
        <v>3.61</v>
      </c>
      <c r="N369" s="13">
        <f>ROUND(AVERAGE(Zinsswaps!N274:N369)+'iBoxx Extrapolation'!$J369,2)</f>
        <v>3.66</v>
      </c>
      <c r="O369" s="13">
        <f>ROUND(AVERAGE(Zinsswaps!O274:O369)+'iBoxx Extrapolation'!$J369,2)</f>
        <v>3.7</v>
      </c>
      <c r="P369" s="13">
        <f>ROUND(AVERAGE(Zinsswaps!P274:P369)+'iBoxx Extrapolation'!$J369,2)</f>
        <v>3.73</v>
      </c>
      <c r="Q369" s="13">
        <f>ROUND(AVERAGE(Zinsswaps!Q274:Q369)+'iBoxx Extrapolation'!$J369,2)</f>
        <v>3.76</v>
      </c>
      <c r="R369" s="13">
        <f>ROUND(AVERAGE(Zinsswaps!R274:R369)+'iBoxx Extrapolation'!$J369,2)</f>
        <v>3.78</v>
      </c>
      <c r="S369" s="13">
        <f>ROUND(AVERAGE(Zinsswaps!S274:S369)+'iBoxx Extrapolation'!$J369,2)</f>
        <v>3.79</v>
      </c>
      <c r="T369" s="13">
        <f>ROUND(AVERAGE(Zinsswaps!T274:T369)+'iBoxx Extrapolation'!$J369,2)</f>
        <v>3.81</v>
      </c>
      <c r="U369" s="13">
        <f>ROUND(AVERAGE(Zinsswaps!U274:U369)+'iBoxx Extrapolation'!$J369,2)</f>
        <v>3.82</v>
      </c>
      <c r="V369" s="13">
        <f>ROUND(AVERAGE(Zinsswaps!V274:V369)+'iBoxx Extrapolation'!$J369,2)</f>
        <v>3.82</v>
      </c>
      <c r="W369" s="13">
        <f>ROUND(AVERAGE(Zinsswaps!W274:W369)+'iBoxx Extrapolation'!$J369,2)</f>
        <v>3.82</v>
      </c>
      <c r="X369" s="13">
        <f>ROUND(AVERAGE(Zinsswaps!X274:X369)+'iBoxx Extrapolation'!$J369,2)</f>
        <v>3.82</v>
      </c>
      <c r="Y369" s="13">
        <f>ROUND(AVERAGE(Zinsswaps!Y274:Y369)+'iBoxx Extrapolation'!$J369,2)</f>
        <v>3.82</v>
      </c>
      <c r="Z369" s="13">
        <f>ROUND(AVERAGE(Zinsswaps!Z274:Z369)+'iBoxx Extrapolation'!$J369,2)</f>
        <v>3.82</v>
      </c>
      <c r="AA369" s="13">
        <f>ROUND(AVERAGE(Zinsswaps!AA274:AA369)+'iBoxx Extrapolation'!$J369,2)</f>
        <v>3.81</v>
      </c>
      <c r="AB369" s="13">
        <f>ROUND(AVERAGE(Zinsswaps!AB274:AB369)+'iBoxx Extrapolation'!$J369,2)</f>
        <v>3.8</v>
      </c>
      <c r="AC369" s="13">
        <f>ROUND(AVERAGE(Zinsswaps!AC274:AC369)+'iBoxx Extrapolation'!$J369,2)</f>
        <v>3.79</v>
      </c>
      <c r="AD369" s="13">
        <f>ROUND(AVERAGE(Zinsswaps!AD274:AD369)+'iBoxx Extrapolation'!$J369,2)</f>
        <v>3.78</v>
      </c>
      <c r="AE369" s="13">
        <f>ROUND(AVERAGE(Zinsswaps!AE274:AE369)+'iBoxx Extrapolation'!$J369,2)</f>
        <v>3.77</v>
      </c>
      <c r="AF369" s="13">
        <f>ROUND(AVERAGE(Zinsswaps!AF274:AF369)+'iBoxx Extrapolation'!$J369,2)</f>
        <v>3.76</v>
      </c>
      <c r="AG369" s="13">
        <f>ROUND(AVERAGE(Zinsswaps!AG274:AG369)+'iBoxx Extrapolation'!$J369,2)</f>
        <v>3.74</v>
      </c>
      <c r="AH369" s="13">
        <f>ROUND(AVERAGE(Zinsswaps!AH274:AH369)+'iBoxx Extrapolation'!$J369,2)</f>
        <v>3.73</v>
      </c>
      <c r="AI369" s="13">
        <f>ROUND(AVERAGE(Zinsswaps!AI274:AI369)+'iBoxx Extrapolation'!$J369,2)</f>
        <v>3.71</v>
      </c>
      <c r="AJ369" s="13">
        <f>ROUND(AVERAGE(Zinsswaps!AJ274:AJ369)+'iBoxx Extrapolation'!$J369,2)</f>
        <v>3.7</v>
      </c>
      <c r="AK369" s="13">
        <f>ROUND(AVERAGE(Zinsswaps!AK274:AK369)+'iBoxx Extrapolation'!$J369,2)</f>
        <v>3.69</v>
      </c>
      <c r="AL369" s="13">
        <f>ROUND(AVERAGE(Zinsswaps!AL274:AL369)+'iBoxx Extrapolation'!$J369,2)</f>
        <v>3.68</v>
      </c>
      <c r="AM369" s="13">
        <f>ROUND(AVERAGE(Zinsswaps!AM274:AM369)+'iBoxx Extrapolation'!$J369,2)</f>
        <v>3.67</v>
      </c>
      <c r="AN369" s="13">
        <f>ROUND(AVERAGE(Zinsswaps!AN274:AN369)+'iBoxx Extrapolation'!$J369,2)</f>
        <v>3.66</v>
      </c>
      <c r="AO369" s="13">
        <f>ROUND(AVERAGE(Zinsswaps!AO274:AO369)+'iBoxx Extrapolation'!$J369,2)</f>
        <v>3.65</v>
      </c>
      <c r="AP369" s="13">
        <f>ROUND(AVERAGE(Zinsswaps!AP274:AP369)+'iBoxx Extrapolation'!$J369,2)</f>
        <v>3.63</v>
      </c>
      <c r="AQ369" s="13">
        <f>ROUND(AVERAGE(Zinsswaps!AQ274:AQ369)+'iBoxx Extrapolation'!$J369,2)</f>
        <v>3.61</v>
      </c>
      <c r="AR369" s="13">
        <f>ROUND(AVERAGE(Zinsswaps!AR274:AR369)+'iBoxx Extrapolation'!$J369,2)</f>
        <v>3.59</v>
      </c>
      <c r="AS369" s="13">
        <f>ROUND(AVERAGE(Zinsswaps!AS274:AS369)+'iBoxx Extrapolation'!$J369,2)</f>
        <v>3.57</v>
      </c>
      <c r="AT369" s="13">
        <f>ROUND(AVERAGE(Zinsswaps!AT274:AT369)+'iBoxx Extrapolation'!$J369,2)</f>
        <v>3.55</v>
      </c>
      <c r="AU369" s="13">
        <f>ROUND(AVERAGE(Zinsswaps!AU274:AU369)+'iBoxx Extrapolation'!$J369,2)</f>
        <v>3.53</v>
      </c>
      <c r="AV369" s="13">
        <f>ROUND(AVERAGE(Zinsswaps!AV274:AV369)+'iBoxx Extrapolation'!$J369,2)</f>
        <v>3.52</v>
      </c>
      <c r="AW369" s="13">
        <f>ROUND(AVERAGE(Zinsswaps!AW274:AW369)+'iBoxx Extrapolation'!$J369,2)</f>
        <v>3.5</v>
      </c>
      <c r="AX369" s="13">
        <f>ROUND(AVERAGE(Zinsswaps!AX274:AX369)+'iBoxx Extrapolation'!$J369,2)</f>
        <v>3.49</v>
      </c>
      <c r="AY369" s="13">
        <f>ROUND(AVERAGE(Zinsswaps!AY274:AY369)+'iBoxx Extrapolation'!$J369,2)</f>
        <v>3.47</v>
      </c>
    </row>
    <row r="370" spans="1:51" s="16" customFormat="1" x14ac:dyDescent="0.2">
      <c r="A370" s="12">
        <v>48487</v>
      </c>
      <c r="B370" s="13">
        <f>ROUND(AVERAGE(Zinsswaps!B275:B370)+'iBoxx Extrapolation'!$J370,2)</f>
        <v>2.99</v>
      </c>
      <c r="C370" s="13">
        <f>ROUND(AVERAGE(Zinsswaps!C275:C370)+'iBoxx Extrapolation'!$J370,2)</f>
        <v>2.99</v>
      </c>
      <c r="D370" s="13">
        <f>ROUND(AVERAGE(Zinsswaps!D275:D370)+'iBoxx Extrapolation'!$J370,2)</f>
        <v>3.04</v>
      </c>
      <c r="E370" s="13">
        <f>ROUND(AVERAGE(Zinsswaps!E275:E370)+'iBoxx Extrapolation'!$J370,2)</f>
        <v>3.11</v>
      </c>
      <c r="F370" s="13">
        <f>ROUND(AVERAGE(Zinsswaps!F275:F370)+'iBoxx Extrapolation'!$J370,2)</f>
        <v>3.18</v>
      </c>
      <c r="G370" s="13">
        <f>ROUND(AVERAGE(Zinsswaps!G275:G370)+'iBoxx Extrapolation'!$J370,2)</f>
        <v>3.25</v>
      </c>
      <c r="H370" s="13">
        <f>ROUND(AVERAGE(Zinsswaps!H275:H370)+'iBoxx Extrapolation'!$J370,2)</f>
        <v>3.32</v>
      </c>
      <c r="I370" s="13">
        <f>ROUND(AVERAGE(Zinsswaps!I275:I370)+'iBoxx Extrapolation'!$J370,2)</f>
        <v>3.39</v>
      </c>
      <c r="J370" s="13">
        <f>ROUND(AVERAGE(Zinsswaps!J275:J370)+'iBoxx Extrapolation'!$J370,2)</f>
        <v>3.45</v>
      </c>
      <c r="K370" s="13">
        <f>ROUND(AVERAGE(Zinsswaps!K275:K370)+'iBoxx Extrapolation'!$J370,2)</f>
        <v>3.51</v>
      </c>
      <c r="L370" s="13">
        <f>ROUND(AVERAGE(Zinsswaps!L275:L370)+'iBoxx Extrapolation'!$J370,2)</f>
        <v>3.57</v>
      </c>
      <c r="M370" s="13">
        <f>ROUND(AVERAGE(Zinsswaps!M275:M370)+'iBoxx Extrapolation'!$J370,2)</f>
        <v>3.62</v>
      </c>
      <c r="N370" s="13">
        <f>ROUND(AVERAGE(Zinsswaps!N275:N370)+'iBoxx Extrapolation'!$J370,2)</f>
        <v>3.67</v>
      </c>
      <c r="O370" s="13">
        <f>ROUND(AVERAGE(Zinsswaps!O275:O370)+'iBoxx Extrapolation'!$J370,2)</f>
        <v>3.71</v>
      </c>
      <c r="P370" s="13">
        <f>ROUND(AVERAGE(Zinsswaps!P275:P370)+'iBoxx Extrapolation'!$J370,2)</f>
        <v>3.74</v>
      </c>
      <c r="Q370" s="13">
        <f>ROUND(AVERAGE(Zinsswaps!Q275:Q370)+'iBoxx Extrapolation'!$J370,2)</f>
        <v>3.76</v>
      </c>
      <c r="R370" s="13">
        <f>ROUND(AVERAGE(Zinsswaps!R275:R370)+'iBoxx Extrapolation'!$J370,2)</f>
        <v>3.78</v>
      </c>
      <c r="S370" s="13">
        <f>ROUND(AVERAGE(Zinsswaps!S275:S370)+'iBoxx Extrapolation'!$J370,2)</f>
        <v>3.8</v>
      </c>
      <c r="T370" s="13">
        <f>ROUND(AVERAGE(Zinsswaps!T275:T370)+'iBoxx Extrapolation'!$J370,2)</f>
        <v>3.82</v>
      </c>
      <c r="U370" s="13">
        <f>ROUND(AVERAGE(Zinsswaps!U275:U370)+'iBoxx Extrapolation'!$J370,2)</f>
        <v>3.83</v>
      </c>
      <c r="V370" s="13">
        <f>ROUND(AVERAGE(Zinsswaps!V275:V370)+'iBoxx Extrapolation'!$J370,2)</f>
        <v>3.83</v>
      </c>
      <c r="W370" s="13">
        <f>ROUND(AVERAGE(Zinsswaps!W275:W370)+'iBoxx Extrapolation'!$J370,2)</f>
        <v>3.83</v>
      </c>
      <c r="X370" s="13">
        <f>ROUND(AVERAGE(Zinsswaps!X275:X370)+'iBoxx Extrapolation'!$J370,2)</f>
        <v>3.83</v>
      </c>
      <c r="Y370" s="13">
        <f>ROUND(AVERAGE(Zinsswaps!Y275:Y370)+'iBoxx Extrapolation'!$J370,2)</f>
        <v>3.82</v>
      </c>
      <c r="Z370" s="13">
        <f>ROUND(AVERAGE(Zinsswaps!Z275:Z370)+'iBoxx Extrapolation'!$J370,2)</f>
        <v>3.82</v>
      </c>
      <c r="AA370" s="13">
        <f>ROUND(AVERAGE(Zinsswaps!AA275:AA370)+'iBoxx Extrapolation'!$J370,2)</f>
        <v>3.81</v>
      </c>
      <c r="AB370" s="13">
        <f>ROUND(AVERAGE(Zinsswaps!AB275:AB370)+'iBoxx Extrapolation'!$J370,2)</f>
        <v>3.81</v>
      </c>
      <c r="AC370" s="13">
        <f>ROUND(AVERAGE(Zinsswaps!AC275:AC370)+'iBoxx Extrapolation'!$J370,2)</f>
        <v>3.8</v>
      </c>
      <c r="AD370" s="13">
        <f>ROUND(AVERAGE(Zinsswaps!AD275:AD370)+'iBoxx Extrapolation'!$J370,2)</f>
        <v>3.79</v>
      </c>
      <c r="AE370" s="13">
        <f>ROUND(AVERAGE(Zinsswaps!AE275:AE370)+'iBoxx Extrapolation'!$J370,2)</f>
        <v>3.78</v>
      </c>
      <c r="AF370" s="13">
        <f>ROUND(AVERAGE(Zinsswaps!AF275:AF370)+'iBoxx Extrapolation'!$J370,2)</f>
        <v>3.77</v>
      </c>
      <c r="AG370" s="13">
        <f>ROUND(AVERAGE(Zinsswaps!AG275:AG370)+'iBoxx Extrapolation'!$J370,2)</f>
        <v>3.75</v>
      </c>
      <c r="AH370" s="13">
        <f>ROUND(AVERAGE(Zinsswaps!AH275:AH370)+'iBoxx Extrapolation'!$J370,2)</f>
        <v>3.74</v>
      </c>
      <c r="AI370" s="13">
        <f>ROUND(AVERAGE(Zinsswaps!AI275:AI370)+'iBoxx Extrapolation'!$J370,2)</f>
        <v>3.72</v>
      </c>
      <c r="AJ370" s="13">
        <f>ROUND(AVERAGE(Zinsswaps!AJ275:AJ370)+'iBoxx Extrapolation'!$J370,2)</f>
        <v>3.71</v>
      </c>
      <c r="AK370" s="13">
        <f>ROUND(AVERAGE(Zinsswaps!AK275:AK370)+'iBoxx Extrapolation'!$J370,2)</f>
        <v>3.7</v>
      </c>
      <c r="AL370" s="13">
        <f>ROUND(AVERAGE(Zinsswaps!AL275:AL370)+'iBoxx Extrapolation'!$J370,2)</f>
        <v>3.69</v>
      </c>
      <c r="AM370" s="13">
        <f>ROUND(AVERAGE(Zinsswaps!AM275:AM370)+'iBoxx Extrapolation'!$J370,2)</f>
        <v>3.68</v>
      </c>
      <c r="AN370" s="13">
        <f>ROUND(AVERAGE(Zinsswaps!AN275:AN370)+'iBoxx Extrapolation'!$J370,2)</f>
        <v>3.67</v>
      </c>
      <c r="AO370" s="13">
        <f>ROUND(AVERAGE(Zinsswaps!AO275:AO370)+'iBoxx Extrapolation'!$J370,2)</f>
        <v>3.66</v>
      </c>
      <c r="AP370" s="13">
        <f>ROUND(AVERAGE(Zinsswaps!AP275:AP370)+'iBoxx Extrapolation'!$J370,2)</f>
        <v>3.63</v>
      </c>
      <c r="AQ370" s="13">
        <f>ROUND(AVERAGE(Zinsswaps!AQ275:AQ370)+'iBoxx Extrapolation'!$J370,2)</f>
        <v>3.61</v>
      </c>
      <c r="AR370" s="13">
        <f>ROUND(AVERAGE(Zinsswaps!AR275:AR370)+'iBoxx Extrapolation'!$J370,2)</f>
        <v>3.59</v>
      </c>
      <c r="AS370" s="13">
        <f>ROUND(AVERAGE(Zinsswaps!AS275:AS370)+'iBoxx Extrapolation'!$J370,2)</f>
        <v>3.58</v>
      </c>
      <c r="AT370" s="13">
        <f>ROUND(AVERAGE(Zinsswaps!AT275:AT370)+'iBoxx Extrapolation'!$J370,2)</f>
        <v>3.56</v>
      </c>
      <c r="AU370" s="13">
        <f>ROUND(AVERAGE(Zinsswaps!AU275:AU370)+'iBoxx Extrapolation'!$J370,2)</f>
        <v>3.54</v>
      </c>
      <c r="AV370" s="13">
        <f>ROUND(AVERAGE(Zinsswaps!AV275:AV370)+'iBoxx Extrapolation'!$J370,2)</f>
        <v>3.53</v>
      </c>
      <c r="AW370" s="13">
        <f>ROUND(AVERAGE(Zinsswaps!AW275:AW370)+'iBoxx Extrapolation'!$J370,2)</f>
        <v>3.51</v>
      </c>
      <c r="AX370" s="13">
        <f>ROUND(AVERAGE(Zinsswaps!AX275:AX370)+'iBoxx Extrapolation'!$J370,2)</f>
        <v>3.5</v>
      </c>
      <c r="AY370" s="13">
        <f>ROUND(AVERAGE(Zinsswaps!AY275:AY370)+'iBoxx Extrapolation'!$J370,2)</f>
        <v>3.48</v>
      </c>
    </row>
    <row r="371" spans="1:51" s="16" customFormat="1" x14ac:dyDescent="0.2">
      <c r="A371" s="12">
        <v>48518</v>
      </c>
      <c r="B371" s="13">
        <f>ROUND(AVERAGE(Zinsswaps!B276:B371)+'iBoxx Extrapolation'!$J371,2)</f>
        <v>2.99</v>
      </c>
      <c r="C371" s="13">
        <f>ROUND(AVERAGE(Zinsswaps!C276:C371)+'iBoxx Extrapolation'!$J371,2)</f>
        <v>2.99</v>
      </c>
      <c r="D371" s="13">
        <f>ROUND(AVERAGE(Zinsswaps!D276:D371)+'iBoxx Extrapolation'!$J371,2)</f>
        <v>3.03</v>
      </c>
      <c r="E371" s="13">
        <f>ROUND(AVERAGE(Zinsswaps!E276:E371)+'iBoxx Extrapolation'!$J371,2)</f>
        <v>3.11</v>
      </c>
      <c r="F371" s="13">
        <f>ROUND(AVERAGE(Zinsswaps!F276:F371)+'iBoxx Extrapolation'!$J371,2)</f>
        <v>3.18</v>
      </c>
      <c r="G371" s="13">
        <f>ROUND(AVERAGE(Zinsswaps!G276:G371)+'iBoxx Extrapolation'!$J371,2)</f>
        <v>3.25</v>
      </c>
      <c r="H371" s="13">
        <f>ROUND(AVERAGE(Zinsswaps!H276:H371)+'iBoxx Extrapolation'!$J371,2)</f>
        <v>3.32</v>
      </c>
      <c r="I371" s="13">
        <f>ROUND(AVERAGE(Zinsswaps!I276:I371)+'iBoxx Extrapolation'!$J371,2)</f>
        <v>3.39</v>
      </c>
      <c r="J371" s="13">
        <f>ROUND(AVERAGE(Zinsswaps!J276:J371)+'iBoxx Extrapolation'!$J371,2)</f>
        <v>3.45</v>
      </c>
      <c r="K371" s="13">
        <f>ROUND(AVERAGE(Zinsswaps!K276:K371)+'iBoxx Extrapolation'!$J371,2)</f>
        <v>3.51</v>
      </c>
      <c r="L371" s="13">
        <f>ROUND(AVERAGE(Zinsswaps!L276:L371)+'iBoxx Extrapolation'!$J371,2)</f>
        <v>3.57</v>
      </c>
      <c r="M371" s="13">
        <f>ROUND(AVERAGE(Zinsswaps!M276:M371)+'iBoxx Extrapolation'!$J371,2)</f>
        <v>3.62</v>
      </c>
      <c r="N371" s="13">
        <f>ROUND(AVERAGE(Zinsswaps!N276:N371)+'iBoxx Extrapolation'!$J371,2)</f>
        <v>3.67</v>
      </c>
      <c r="O371" s="13">
        <f>ROUND(AVERAGE(Zinsswaps!O276:O371)+'iBoxx Extrapolation'!$J371,2)</f>
        <v>3.71</v>
      </c>
      <c r="P371" s="13">
        <f>ROUND(AVERAGE(Zinsswaps!P276:P371)+'iBoxx Extrapolation'!$J371,2)</f>
        <v>3.75</v>
      </c>
      <c r="Q371" s="13">
        <f>ROUND(AVERAGE(Zinsswaps!Q276:Q371)+'iBoxx Extrapolation'!$J371,2)</f>
        <v>3.77</v>
      </c>
      <c r="R371" s="13">
        <f>ROUND(AVERAGE(Zinsswaps!R276:R371)+'iBoxx Extrapolation'!$J371,2)</f>
        <v>3.79</v>
      </c>
      <c r="S371" s="13">
        <f>ROUND(AVERAGE(Zinsswaps!S276:S371)+'iBoxx Extrapolation'!$J371,2)</f>
        <v>3.81</v>
      </c>
      <c r="T371" s="13">
        <f>ROUND(AVERAGE(Zinsswaps!T276:T371)+'iBoxx Extrapolation'!$J371,2)</f>
        <v>3.82</v>
      </c>
      <c r="U371" s="13">
        <f>ROUND(AVERAGE(Zinsswaps!U276:U371)+'iBoxx Extrapolation'!$J371,2)</f>
        <v>3.84</v>
      </c>
      <c r="V371" s="13">
        <f>ROUND(AVERAGE(Zinsswaps!V276:V371)+'iBoxx Extrapolation'!$J371,2)</f>
        <v>3.84</v>
      </c>
      <c r="W371" s="13">
        <f>ROUND(AVERAGE(Zinsswaps!W276:W371)+'iBoxx Extrapolation'!$J371,2)</f>
        <v>3.84</v>
      </c>
      <c r="X371" s="13">
        <f>ROUND(AVERAGE(Zinsswaps!X276:X371)+'iBoxx Extrapolation'!$J371,2)</f>
        <v>3.83</v>
      </c>
      <c r="Y371" s="13">
        <f>ROUND(AVERAGE(Zinsswaps!Y276:Y371)+'iBoxx Extrapolation'!$J371,2)</f>
        <v>3.83</v>
      </c>
      <c r="Z371" s="13">
        <f>ROUND(AVERAGE(Zinsswaps!Z276:Z371)+'iBoxx Extrapolation'!$J371,2)</f>
        <v>3.83</v>
      </c>
      <c r="AA371" s="13">
        <f>ROUND(AVERAGE(Zinsswaps!AA276:AA371)+'iBoxx Extrapolation'!$J371,2)</f>
        <v>3.82</v>
      </c>
      <c r="AB371" s="13">
        <f>ROUND(AVERAGE(Zinsswaps!AB276:AB371)+'iBoxx Extrapolation'!$J371,2)</f>
        <v>3.81</v>
      </c>
      <c r="AC371" s="13">
        <f>ROUND(AVERAGE(Zinsswaps!AC276:AC371)+'iBoxx Extrapolation'!$J371,2)</f>
        <v>3.81</v>
      </c>
      <c r="AD371" s="13">
        <f>ROUND(AVERAGE(Zinsswaps!AD276:AD371)+'iBoxx Extrapolation'!$J371,2)</f>
        <v>3.8</v>
      </c>
      <c r="AE371" s="13">
        <f>ROUND(AVERAGE(Zinsswaps!AE276:AE371)+'iBoxx Extrapolation'!$J371,2)</f>
        <v>3.79</v>
      </c>
      <c r="AF371" s="13">
        <f>ROUND(AVERAGE(Zinsswaps!AF276:AF371)+'iBoxx Extrapolation'!$J371,2)</f>
        <v>3.78</v>
      </c>
      <c r="AG371" s="13">
        <f>ROUND(AVERAGE(Zinsswaps!AG276:AG371)+'iBoxx Extrapolation'!$J371,2)</f>
        <v>3.76</v>
      </c>
      <c r="AH371" s="13">
        <f>ROUND(AVERAGE(Zinsswaps!AH276:AH371)+'iBoxx Extrapolation'!$J371,2)</f>
        <v>3.75</v>
      </c>
      <c r="AI371" s="13">
        <f>ROUND(AVERAGE(Zinsswaps!AI276:AI371)+'iBoxx Extrapolation'!$J371,2)</f>
        <v>3.73</v>
      </c>
      <c r="AJ371" s="13">
        <f>ROUND(AVERAGE(Zinsswaps!AJ276:AJ371)+'iBoxx Extrapolation'!$J371,2)</f>
        <v>3.72</v>
      </c>
      <c r="AK371" s="13">
        <f>ROUND(AVERAGE(Zinsswaps!AK276:AK371)+'iBoxx Extrapolation'!$J371,2)</f>
        <v>3.71</v>
      </c>
      <c r="AL371" s="13">
        <f>ROUND(AVERAGE(Zinsswaps!AL276:AL371)+'iBoxx Extrapolation'!$J371,2)</f>
        <v>3.7</v>
      </c>
      <c r="AM371" s="13">
        <f>ROUND(AVERAGE(Zinsswaps!AM276:AM371)+'iBoxx Extrapolation'!$J371,2)</f>
        <v>3.69</v>
      </c>
      <c r="AN371" s="13">
        <f>ROUND(AVERAGE(Zinsswaps!AN276:AN371)+'iBoxx Extrapolation'!$J371,2)</f>
        <v>3.68</v>
      </c>
      <c r="AO371" s="13">
        <f>ROUND(AVERAGE(Zinsswaps!AO276:AO371)+'iBoxx Extrapolation'!$J371,2)</f>
        <v>3.67</v>
      </c>
      <c r="AP371" s="13">
        <f>ROUND(AVERAGE(Zinsswaps!AP276:AP371)+'iBoxx Extrapolation'!$J371,2)</f>
        <v>3.65</v>
      </c>
      <c r="AQ371" s="13">
        <f>ROUND(AVERAGE(Zinsswaps!AQ276:AQ371)+'iBoxx Extrapolation'!$J371,2)</f>
        <v>3.63</v>
      </c>
      <c r="AR371" s="13">
        <f>ROUND(AVERAGE(Zinsswaps!AR276:AR371)+'iBoxx Extrapolation'!$J371,2)</f>
        <v>3.61</v>
      </c>
      <c r="AS371" s="13">
        <f>ROUND(AVERAGE(Zinsswaps!AS276:AS371)+'iBoxx Extrapolation'!$J371,2)</f>
        <v>3.59</v>
      </c>
      <c r="AT371" s="13">
        <f>ROUND(AVERAGE(Zinsswaps!AT276:AT371)+'iBoxx Extrapolation'!$J371,2)</f>
        <v>3.57</v>
      </c>
      <c r="AU371" s="13">
        <f>ROUND(AVERAGE(Zinsswaps!AU276:AU371)+'iBoxx Extrapolation'!$J371,2)</f>
        <v>3.55</v>
      </c>
      <c r="AV371" s="13">
        <f>ROUND(AVERAGE(Zinsswaps!AV276:AV371)+'iBoxx Extrapolation'!$J371,2)</f>
        <v>3.54</v>
      </c>
      <c r="AW371" s="13">
        <f>ROUND(AVERAGE(Zinsswaps!AW276:AW371)+'iBoxx Extrapolation'!$J371,2)</f>
        <v>3.52</v>
      </c>
      <c r="AX371" s="13">
        <f>ROUND(AVERAGE(Zinsswaps!AX276:AX371)+'iBoxx Extrapolation'!$J371,2)</f>
        <v>3.51</v>
      </c>
      <c r="AY371" s="13">
        <f>ROUND(AVERAGE(Zinsswaps!AY276:AY371)+'iBoxx Extrapolation'!$J371,2)</f>
        <v>3.49</v>
      </c>
    </row>
    <row r="372" spans="1:51" s="16" customFormat="1" x14ac:dyDescent="0.2">
      <c r="A372" s="12">
        <v>48548</v>
      </c>
      <c r="B372" s="13">
        <f>ROUND(AVERAGE(Zinsswaps!B277:B372)+'iBoxx Extrapolation'!$J372,2)</f>
        <v>2.98</v>
      </c>
      <c r="C372" s="13">
        <f>ROUND(AVERAGE(Zinsswaps!C277:C372)+'iBoxx Extrapolation'!$J372,2)</f>
        <v>2.99</v>
      </c>
      <c r="D372" s="13">
        <f>ROUND(AVERAGE(Zinsswaps!D277:D372)+'iBoxx Extrapolation'!$J372,2)</f>
        <v>3.04</v>
      </c>
      <c r="E372" s="13">
        <f>ROUND(AVERAGE(Zinsswaps!E277:E372)+'iBoxx Extrapolation'!$J372,2)</f>
        <v>3.11</v>
      </c>
      <c r="F372" s="13">
        <f>ROUND(AVERAGE(Zinsswaps!F277:F372)+'iBoxx Extrapolation'!$J372,2)</f>
        <v>3.18</v>
      </c>
      <c r="G372" s="13">
        <f>ROUND(AVERAGE(Zinsswaps!G277:G372)+'iBoxx Extrapolation'!$J372,2)</f>
        <v>3.25</v>
      </c>
      <c r="H372" s="13">
        <f>ROUND(AVERAGE(Zinsswaps!H277:H372)+'iBoxx Extrapolation'!$J372,2)</f>
        <v>3.32</v>
      </c>
      <c r="I372" s="13">
        <f>ROUND(AVERAGE(Zinsswaps!I277:I372)+'iBoxx Extrapolation'!$J372,2)</f>
        <v>3.39</v>
      </c>
      <c r="J372" s="13">
        <f>ROUND(AVERAGE(Zinsswaps!J277:J372)+'iBoxx Extrapolation'!$J372,2)</f>
        <v>3.46</v>
      </c>
      <c r="K372" s="13">
        <f>ROUND(AVERAGE(Zinsswaps!K277:K372)+'iBoxx Extrapolation'!$J372,2)</f>
        <v>3.52</v>
      </c>
      <c r="L372" s="13">
        <f>ROUND(AVERAGE(Zinsswaps!L277:L372)+'iBoxx Extrapolation'!$J372,2)</f>
        <v>3.58</v>
      </c>
      <c r="M372" s="13">
        <f>ROUND(AVERAGE(Zinsswaps!M277:M372)+'iBoxx Extrapolation'!$J372,2)</f>
        <v>3.63</v>
      </c>
      <c r="N372" s="13">
        <f>ROUND(AVERAGE(Zinsswaps!N277:N372)+'iBoxx Extrapolation'!$J372,2)</f>
        <v>3.68</v>
      </c>
      <c r="O372" s="13">
        <f>ROUND(AVERAGE(Zinsswaps!O277:O372)+'iBoxx Extrapolation'!$J372,2)</f>
        <v>3.72</v>
      </c>
      <c r="P372" s="13">
        <f>ROUND(AVERAGE(Zinsswaps!P277:P372)+'iBoxx Extrapolation'!$J372,2)</f>
        <v>3.75</v>
      </c>
      <c r="Q372" s="13">
        <f>ROUND(AVERAGE(Zinsswaps!Q277:Q372)+'iBoxx Extrapolation'!$J372,2)</f>
        <v>3.78</v>
      </c>
      <c r="R372" s="13">
        <f>ROUND(AVERAGE(Zinsswaps!R277:R372)+'iBoxx Extrapolation'!$J372,2)</f>
        <v>3.8</v>
      </c>
      <c r="S372" s="13">
        <f>ROUND(AVERAGE(Zinsswaps!S277:S372)+'iBoxx Extrapolation'!$J372,2)</f>
        <v>3.82</v>
      </c>
      <c r="T372" s="13">
        <f>ROUND(AVERAGE(Zinsswaps!T277:T372)+'iBoxx Extrapolation'!$J372,2)</f>
        <v>3.83</v>
      </c>
      <c r="U372" s="13">
        <f>ROUND(AVERAGE(Zinsswaps!U277:U372)+'iBoxx Extrapolation'!$J372,2)</f>
        <v>3.85</v>
      </c>
      <c r="V372" s="13">
        <f>ROUND(AVERAGE(Zinsswaps!V277:V372)+'iBoxx Extrapolation'!$J372,2)</f>
        <v>3.85</v>
      </c>
      <c r="W372" s="13">
        <f>ROUND(AVERAGE(Zinsswaps!W277:W372)+'iBoxx Extrapolation'!$J372,2)</f>
        <v>3.85</v>
      </c>
      <c r="X372" s="13">
        <f>ROUND(AVERAGE(Zinsswaps!X277:X372)+'iBoxx Extrapolation'!$J372,2)</f>
        <v>3.84</v>
      </c>
      <c r="Y372" s="13">
        <f>ROUND(AVERAGE(Zinsswaps!Y277:Y372)+'iBoxx Extrapolation'!$J372,2)</f>
        <v>3.84</v>
      </c>
      <c r="Z372" s="13">
        <f>ROUND(AVERAGE(Zinsswaps!Z277:Z372)+'iBoxx Extrapolation'!$J372,2)</f>
        <v>3.84</v>
      </c>
      <c r="AA372" s="13">
        <f>ROUND(AVERAGE(Zinsswaps!AA277:AA372)+'iBoxx Extrapolation'!$J372,2)</f>
        <v>3.83</v>
      </c>
      <c r="AB372" s="13">
        <f>ROUND(AVERAGE(Zinsswaps!AB277:AB372)+'iBoxx Extrapolation'!$J372,2)</f>
        <v>3.83</v>
      </c>
      <c r="AC372" s="13">
        <f>ROUND(AVERAGE(Zinsswaps!AC277:AC372)+'iBoxx Extrapolation'!$J372,2)</f>
        <v>3.82</v>
      </c>
      <c r="AD372" s="13">
        <f>ROUND(AVERAGE(Zinsswaps!AD277:AD372)+'iBoxx Extrapolation'!$J372,2)</f>
        <v>3.81</v>
      </c>
      <c r="AE372" s="13">
        <f>ROUND(AVERAGE(Zinsswaps!AE277:AE372)+'iBoxx Extrapolation'!$J372,2)</f>
        <v>3.8</v>
      </c>
      <c r="AF372" s="13">
        <f>ROUND(AVERAGE(Zinsswaps!AF277:AF372)+'iBoxx Extrapolation'!$J372,2)</f>
        <v>3.79</v>
      </c>
      <c r="AG372" s="13">
        <f>ROUND(AVERAGE(Zinsswaps!AG277:AG372)+'iBoxx Extrapolation'!$J372,2)</f>
        <v>3.77</v>
      </c>
      <c r="AH372" s="13">
        <f>ROUND(AVERAGE(Zinsswaps!AH277:AH372)+'iBoxx Extrapolation'!$J372,2)</f>
        <v>3.76</v>
      </c>
      <c r="AI372" s="13">
        <f>ROUND(AVERAGE(Zinsswaps!AI277:AI372)+'iBoxx Extrapolation'!$J372,2)</f>
        <v>3.74</v>
      </c>
      <c r="AJ372" s="13">
        <f>ROUND(AVERAGE(Zinsswaps!AJ277:AJ372)+'iBoxx Extrapolation'!$J372,2)</f>
        <v>3.73</v>
      </c>
      <c r="AK372" s="13">
        <f>ROUND(AVERAGE(Zinsswaps!AK277:AK372)+'iBoxx Extrapolation'!$J372,2)</f>
        <v>3.72</v>
      </c>
      <c r="AL372" s="13">
        <f>ROUND(AVERAGE(Zinsswaps!AL277:AL372)+'iBoxx Extrapolation'!$J372,2)</f>
        <v>3.71</v>
      </c>
      <c r="AM372" s="13">
        <f>ROUND(AVERAGE(Zinsswaps!AM277:AM372)+'iBoxx Extrapolation'!$J372,2)</f>
        <v>3.7</v>
      </c>
      <c r="AN372" s="13">
        <f>ROUND(AVERAGE(Zinsswaps!AN277:AN372)+'iBoxx Extrapolation'!$J372,2)</f>
        <v>3.69</v>
      </c>
      <c r="AO372" s="13">
        <f>ROUND(AVERAGE(Zinsswaps!AO277:AO372)+'iBoxx Extrapolation'!$J372,2)</f>
        <v>3.68</v>
      </c>
      <c r="AP372" s="13">
        <f>ROUND(AVERAGE(Zinsswaps!AP277:AP372)+'iBoxx Extrapolation'!$J372,2)</f>
        <v>3.66</v>
      </c>
      <c r="AQ372" s="13">
        <f>ROUND(AVERAGE(Zinsswaps!AQ277:AQ372)+'iBoxx Extrapolation'!$J372,2)</f>
        <v>3.64</v>
      </c>
      <c r="AR372" s="13">
        <f>ROUND(AVERAGE(Zinsswaps!AR277:AR372)+'iBoxx Extrapolation'!$J372,2)</f>
        <v>3.62</v>
      </c>
      <c r="AS372" s="13">
        <f>ROUND(AVERAGE(Zinsswaps!AS277:AS372)+'iBoxx Extrapolation'!$J372,2)</f>
        <v>3.6</v>
      </c>
      <c r="AT372" s="13">
        <f>ROUND(AVERAGE(Zinsswaps!AT277:AT372)+'iBoxx Extrapolation'!$J372,2)</f>
        <v>3.58</v>
      </c>
      <c r="AU372" s="13">
        <f>ROUND(AVERAGE(Zinsswaps!AU277:AU372)+'iBoxx Extrapolation'!$J372,2)</f>
        <v>3.57</v>
      </c>
      <c r="AV372" s="13">
        <f>ROUND(AVERAGE(Zinsswaps!AV277:AV372)+'iBoxx Extrapolation'!$J372,2)</f>
        <v>3.55</v>
      </c>
      <c r="AW372" s="13">
        <f>ROUND(AVERAGE(Zinsswaps!AW277:AW372)+'iBoxx Extrapolation'!$J372,2)</f>
        <v>3.53</v>
      </c>
      <c r="AX372" s="13">
        <f>ROUND(AVERAGE(Zinsswaps!AX277:AX372)+'iBoxx Extrapolation'!$J372,2)</f>
        <v>3.52</v>
      </c>
      <c r="AY372" s="13">
        <f>ROUND(AVERAGE(Zinsswaps!AY277:AY372)+'iBoxx Extrapolation'!$J372,2)</f>
        <v>3.51</v>
      </c>
    </row>
    <row r="373" spans="1:51" s="16" customFormat="1" x14ac:dyDescent="0.2">
      <c r="A373" s="12">
        <v>48579</v>
      </c>
      <c r="B373" s="13">
        <f>ROUND(AVERAGE(Zinsswaps!B278:B373)+'iBoxx Extrapolation'!$J373,2)</f>
        <v>2.98</v>
      </c>
      <c r="C373" s="13">
        <f>ROUND(AVERAGE(Zinsswaps!C278:C373)+'iBoxx Extrapolation'!$J373,2)</f>
        <v>2.99</v>
      </c>
      <c r="D373" s="13">
        <f>ROUND(AVERAGE(Zinsswaps!D278:D373)+'iBoxx Extrapolation'!$J373,2)</f>
        <v>3.04</v>
      </c>
      <c r="E373" s="13">
        <f>ROUND(AVERAGE(Zinsswaps!E278:E373)+'iBoxx Extrapolation'!$J373,2)</f>
        <v>3.11</v>
      </c>
      <c r="F373" s="13">
        <f>ROUND(AVERAGE(Zinsswaps!F278:F373)+'iBoxx Extrapolation'!$J373,2)</f>
        <v>3.18</v>
      </c>
      <c r="G373" s="13">
        <f>ROUND(AVERAGE(Zinsswaps!G278:G373)+'iBoxx Extrapolation'!$J373,2)</f>
        <v>3.26</v>
      </c>
      <c r="H373" s="13">
        <f>ROUND(AVERAGE(Zinsswaps!H278:H373)+'iBoxx Extrapolation'!$J373,2)</f>
        <v>3.33</v>
      </c>
      <c r="I373" s="13">
        <f>ROUND(AVERAGE(Zinsswaps!I278:I373)+'iBoxx Extrapolation'!$J373,2)</f>
        <v>3.4</v>
      </c>
      <c r="J373" s="13">
        <f>ROUND(AVERAGE(Zinsswaps!J278:J373)+'iBoxx Extrapolation'!$J373,2)</f>
        <v>3.46</v>
      </c>
      <c r="K373" s="13">
        <f>ROUND(AVERAGE(Zinsswaps!K278:K373)+'iBoxx Extrapolation'!$J373,2)</f>
        <v>3.52</v>
      </c>
      <c r="L373" s="13">
        <f>ROUND(AVERAGE(Zinsswaps!L278:L373)+'iBoxx Extrapolation'!$J373,2)</f>
        <v>3.58</v>
      </c>
      <c r="M373" s="13">
        <f>ROUND(AVERAGE(Zinsswaps!M278:M373)+'iBoxx Extrapolation'!$J373,2)</f>
        <v>3.63</v>
      </c>
      <c r="N373" s="13">
        <f>ROUND(AVERAGE(Zinsswaps!N278:N373)+'iBoxx Extrapolation'!$J373,2)</f>
        <v>3.68</v>
      </c>
      <c r="O373" s="13">
        <f>ROUND(AVERAGE(Zinsswaps!O278:O373)+'iBoxx Extrapolation'!$J373,2)</f>
        <v>3.72</v>
      </c>
      <c r="P373" s="13">
        <f>ROUND(AVERAGE(Zinsswaps!P278:P373)+'iBoxx Extrapolation'!$J373,2)</f>
        <v>3.76</v>
      </c>
      <c r="Q373" s="13">
        <f>ROUND(AVERAGE(Zinsswaps!Q278:Q373)+'iBoxx Extrapolation'!$J373,2)</f>
        <v>3.78</v>
      </c>
      <c r="R373" s="13">
        <f>ROUND(AVERAGE(Zinsswaps!R278:R373)+'iBoxx Extrapolation'!$J373,2)</f>
        <v>3.8</v>
      </c>
      <c r="S373" s="13">
        <f>ROUND(AVERAGE(Zinsswaps!S278:S373)+'iBoxx Extrapolation'!$J373,2)</f>
        <v>3.82</v>
      </c>
      <c r="T373" s="13">
        <f>ROUND(AVERAGE(Zinsswaps!T278:T373)+'iBoxx Extrapolation'!$J373,2)</f>
        <v>3.84</v>
      </c>
      <c r="U373" s="13">
        <f>ROUND(AVERAGE(Zinsswaps!U278:U373)+'iBoxx Extrapolation'!$J373,2)</f>
        <v>3.85</v>
      </c>
      <c r="V373" s="13">
        <f>ROUND(AVERAGE(Zinsswaps!V278:V373)+'iBoxx Extrapolation'!$J373,2)</f>
        <v>3.85</v>
      </c>
      <c r="W373" s="13">
        <f>ROUND(AVERAGE(Zinsswaps!W278:W373)+'iBoxx Extrapolation'!$J373,2)</f>
        <v>3.85</v>
      </c>
      <c r="X373" s="13">
        <f>ROUND(AVERAGE(Zinsswaps!X278:X373)+'iBoxx Extrapolation'!$J373,2)</f>
        <v>3.85</v>
      </c>
      <c r="Y373" s="13">
        <f>ROUND(AVERAGE(Zinsswaps!Y278:Y373)+'iBoxx Extrapolation'!$J373,2)</f>
        <v>3.85</v>
      </c>
      <c r="Z373" s="13">
        <f>ROUND(AVERAGE(Zinsswaps!Z278:Z373)+'iBoxx Extrapolation'!$J373,2)</f>
        <v>3.85</v>
      </c>
      <c r="AA373" s="13">
        <f>ROUND(AVERAGE(Zinsswaps!AA278:AA373)+'iBoxx Extrapolation'!$J373,2)</f>
        <v>3.84</v>
      </c>
      <c r="AB373" s="13">
        <f>ROUND(AVERAGE(Zinsswaps!AB278:AB373)+'iBoxx Extrapolation'!$J373,2)</f>
        <v>3.84</v>
      </c>
      <c r="AC373" s="13">
        <f>ROUND(AVERAGE(Zinsswaps!AC278:AC373)+'iBoxx Extrapolation'!$J373,2)</f>
        <v>3.83</v>
      </c>
      <c r="AD373" s="13">
        <f>ROUND(AVERAGE(Zinsswaps!AD278:AD373)+'iBoxx Extrapolation'!$J373,2)</f>
        <v>3.82</v>
      </c>
      <c r="AE373" s="13">
        <f>ROUND(AVERAGE(Zinsswaps!AE278:AE373)+'iBoxx Extrapolation'!$J373,2)</f>
        <v>3.81</v>
      </c>
      <c r="AF373" s="13">
        <f>ROUND(AVERAGE(Zinsswaps!AF278:AF373)+'iBoxx Extrapolation'!$J373,2)</f>
        <v>3.8</v>
      </c>
      <c r="AG373" s="13">
        <f>ROUND(AVERAGE(Zinsswaps!AG278:AG373)+'iBoxx Extrapolation'!$J373,2)</f>
        <v>3.78</v>
      </c>
      <c r="AH373" s="13">
        <f>ROUND(AVERAGE(Zinsswaps!AH278:AH373)+'iBoxx Extrapolation'!$J373,2)</f>
        <v>3.77</v>
      </c>
      <c r="AI373" s="13">
        <f>ROUND(AVERAGE(Zinsswaps!AI278:AI373)+'iBoxx Extrapolation'!$J373,2)</f>
        <v>3.75</v>
      </c>
      <c r="AJ373" s="13">
        <f>ROUND(AVERAGE(Zinsswaps!AJ278:AJ373)+'iBoxx Extrapolation'!$J373,2)</f>
        <v>3.74</v>
      </c>
      <c r="AK373" s="13">
        <f>ROUND(AVERAGE(Zinsswaps!AK278:AK373)+'iBoxx Extrapolation'!$J373,2)</f>
        <v>3.73</v>
      </c>
      <c r="AL373" s="13">
        <f>ROUND(AVERAGE(Zinsswaps!AL278:AL373)+'iBoxx Extrapolation'!$J373,2)</f>
        <v>3.72</v>
      </c>
      <c r="AM373" s="13">
        <f>ROUND(AVERAGE(Zinsswaps!AM278:AM373)+'iBoxx Extrapolation'!$J373,2)</f>
        <v>3.71</v>
      </c>
      <c r="AN373" s="13">
        <f>ROUND(AVERAGE(Zinsswaps!AN278:AN373)+'iBoxx Extrapolation'!$J373,2)</f>
        <v>3.7</v>
      </c>
      <c r="AO373" s="13">
        <f>ROUND(AVERAGE(Zinsswaps!AO278:AO373)+'iBoxx Extrapolation'!$J373,2)</f>
        <v>3.69</v>
      </c>
      <c r="AP373" s="13">
        <f>ROUND(AVERAGE(Zinsswaps!AP278:AP373)+'iBoxx Extrapolation'!$J373,2)</f>
        <v>3.67</v>
      </c>
      <c r="AQ373" s="13">
        <f>ROUND(AVERAGE(Zinsswaps!AQ278:AQ373)+'iBoxx Extrapolation'!$J373,2)</f>
        <v>3.65</v>
      </c>
      <c r="AR373" s="13">
        <f>ROUND(AVERAGE(Zinsswaps!AR278:AR373)+'iBoxx Extrapolation'!$J373,2)</f>
        <v>3.63</v>
      </c>
      <c r="AS373" s="13">
        <f>ROUND(AVERAGE(Zinsswaps!AS278:AS373)+'iBoxx Extrapolation'!$J373,2)</f>
        <v>3.61</v>
      </c>
      <c r="AT373" s="13">
        <f>ROUND(AVERAGE(Zinsswaps!AT278:AT373)+'iBoxx Extrapolation'!$J373,2)</f>
        <v>3.59</v>
      </c>
      <c r="AU373" s="13">
        <f>ROUND(AVERAGE(Zinsswaps!AU278:AU373)+'iBoxx Extrapolation'!$J373,2)</f>
        <v>3.58</v>
      </c>
      <c r="AV373" s="13">
        <f>ROUND(AVERAGE(Zinsswaps!AV278:AV373)+'iBoxx Extrapolation'!$J373,2)</f>
        <v>3.56</v>
      </c>
      <c r="AW373" s="13">
        <f>ROUND(AVERAGE(Zinsswaps!AW278:AW373)+'iBoxx Extrapolation'!$J373,2)</f>
        <v>3.54</v>
      </c>
      <c r="AX373" s="13">
        <f>ROUND(AVERAGE(Zinsswaps!AX278:AX373)+'iBoxx Extrapolation'!$J373,2)</f>
        <v>3.53</v>
      </c>
      <c r="AY373" s="13">
        <f>ROUND(AVERAGE(Zinsswaps!AY278:AY373)+'iBoxx Extrapolation'!$J373,2)</f>
        <v>3.52</v>
      </c>
    </row>
    <row r="374" spans="1:51" s="16" customFormat="1" x14ac:dyDescent="0.2">
      <c r="A374" s="12">
        <v>48610</v>
      </c>
      <c r="B374" s="13">
        <f>ROUND(AVERAGE(Zinsswaps!B279:B374)+'iBoxx Extrapolation'!$J374,2)</f>
        <v>2.98</v>
      </c>
      <c r="C374" s="13">
        <f>ROUND(AVERAGE(Zinsswaps!C279:C374)+'iBoxx Extrapolation'!$J374,2)</f>
        <v>2.99</v>
      </c>
      <c r="D374" s="13">
        <f>ROUND(AVERAGE(Zinsswaps!D279:D374)+'iBoxx Extrapolation'!$J374,2)</f>
        <v>3.04</v>
      </c>
      <c r="E374" s="13">
        <f>ROUND(AVERAGE(Zinsswaps!E279:E374)+'iBoxx Extrapolation'!$J374,2)</f>
        <v>3.11</v>
      </c>
      <c r="F374" s="13">
        <f>ROUND(AVERAGE(Zinsswaps!F279:F374)+'iBoxx Extrapolation'!$J374,2)</f>
        <v>3.18</v>
      </c>
      <c r="G374" s="13">
        <f>ROUND(AVERAGE(Zinsswaps!G279:G374)+'iBoxx Extrapolation'!$J374,2)</f>
        <v>3.26</v>
      </c>
      <c r="H374" s="13">
        <f>ROUND(AVERAGE(Zinsswaps!H279:H374)+'iBoxx Extrapolation'!$J374,2)</f>
        <v>3.33</v>
      </c>
      <c r="I374" s="13">
        <f>ROUND(AVERAGE(Zinsswaps!I279:I374)+'iBoxx Extrapolation'!$J374,2)</f>
        <v>3.4</v>
      </c>
      <c r="J374" s="13">
        <f>ROUND(AVERAGE(Zinsswaps!J279:J374)+'iBoxx Extrapolation'!$J374,2)</f>
        <v>3.47</v>
      </c>
      <c r="K374" s="13">
        <f>ROUND(AVERAGE(Zinsswaps!K279:K374)+'iBoxx Extrapolation'!$J374,2)</f>
        <v>3.53</v>
      </c>
      <c r="L374" s="13">
        <f>ROUND(AVERAGE(Zinsswaps!L279:L374)+'iBoxx Extrapolation'!$J374,2)</f>
        <v>3.59</v>
      </c>
      <c r="M374" s="13">
        <f>ROUND(AVERAGE(Zinsswaps!M279:M374)+'iBoxx Extrapolation'!$J374,2)</f>
        <v>3.64</v>
      </c>
      <c r="N374" s="13">
        <f>ROUND(AVERAGE(Zinsswaps!N279:N374)+'iBoxx Extrapolation'!$J374,2)</f>
        <v>3.69</v>
      </c>
      <c r="O374" s="13">
        <f>ROUND(AVERAGE(Zinsswaps!O279:O374)+'iBoxx Extrapolation'!$J374,2)</f>
        <v>3.73</v>
      </c>
      <c r="P374" s="13">
        <f>ROUND(AVERAGE(Zinsswaps!P279:P374)+'iBoxx Extrapolation'!$J374,2)</f>
        <v>3.76</v>
      </c>
      <c r="Q374" s="13">
        <f>ROUND(AVERAGE(Zinsswaps!Q279:Q374)+'iBoxx Extrapolation'!$J374,2)</f>
        <v>3.79</v>
      </c>
      <c r="R374" s="13">
        <f>ROUND(AVERAGE(Zinsswaps!R279:R374)+'iBoxx Extrapolation'!$J374,2)</f>
        <v>3.81</v>
      </c>
      <c r="S374" s="13">
        <f>ROUND(AVERAGE(Zinsswaps!S279:S374)+'iBoxx Extrapolation'!$J374,2)</f>
        <v>3.83</v>
      </c>
      <c r="T374" s="13">
        <f>ROUND(AVERAGE(Zinsswaps!T279:T374)+'iBoxx Extrapolation'!$J374,2)</f>
        <v>3.85</v>
      </c>
      <c r="U374" s="13">
        <f>ROUND(AVERAGE(Zinsswaps!U279:U374)+'iBoxx Extrapolation'!$J374,2)</f>
        <v>3.86</v>
      </c>
      <c r="V374" s="13">
        <f>ROUND(AVERAGE(Zinsswaps!V279:V374)+'iBoxx Extrapolation'!$J374,2)</f>
        <v>3.86</v>
      </c>
      <c r="W374" s="13">
        <f>ROUND(AVERAGE(Zinsswaps!W279:W374)+'iBoxx Extrapolation'!$J374,2)</f>
        <v>3.86</v>
      </c>
      <c r="X374" s="13">
        <f>ROUND(AVERAGE(Zinsswaps!X279:X374)+'iBoxx Extrapolation'!$J374,2)</f>
        <v>3.86</v>
      </c>
      <c r="Y374" s="13">
        <f>ROUND(AVERAGE(Zinsswaps!Y279:Y374)+'iBoxx Extrapolation'!$J374,2)</f>
        <v>3.86</v>
      </c>
      <c r="Z374" s="13">
        <f>ROUND(AVERAGE(Zinsswaps!Z279:Z374)+'iBoxx Extrapolation'!$J374,2)</f>
        <v>3.86</v>
      </c>
      <c r="AA374" s="13">
        <f>ROUND(AVERAGE(Zinsswaps!AA279:AA374)+'iBoxx Extrapolation'!$J374,2)</f>
        <v>3.85</v>
      </c>
      <c r="AB374" s="13">
        <f>ROUND(AVERAGE(Zinsswaps!AB279:AB374)+'iBoxx Extrapolation'!$J374,2)</f>
        <v>3.84</v>
      </c>
      <c r="AC374" s="13">
        <f>ROUND(AVERAGE(Zinsswaps!AC279:AC374)+'iBoxx Extrapolation'!$J374,2)</f>
        <v>3.84</v>
      </c>
      <c r="AD374" s="13">
        <f>ROUND(AVERAGE(Zinsswaps!AD279:AD374)+'iBoxx Extrapolation'!$J374,2)</f>
        <v>3.83</v>
      </c>
      <c r="AE374" s="13">
        <f>ROUND(AVERAGE(Zinsswaps!AE279:AE374)+'iBoxx Extrapolation'!$J374,2)</f>
        <v>3.82</v>
      </c>
      <c r="AF374" s="13">
        <f>ROUND(AVERAGE(Zinsswaps!AF279:AF374)+'iBoxx Extrapolation'!$J374,2)</f>
        <v>3.81</v>
      </c>
      <c r="AG374" s="13">
        <f>ROUND(AVERAGE(Zinsswaps!AG279:AG374)+'iBoxx Extrapolation'!$J374,2)</f>
        <v>3.79</v>
      </c>
      <c r="AH374" s="13">
        <f>ROUND(AVERAGE(Zinsswaps!AH279:AH374)+'iBoxx Extrapolation'!$J374,2)</f>
        <v>3.78</v>
      </c>
      <c r="AI374" s="13">
        <f>ROUND(AVERAGE(Zinsswaps!AI279:AI374)+'iBoxx Extrapolation'!$J374,2)</f>
        <v>3.77</v>
      </c>
      <c r="AJ374" s="13">
        <f>ROUND(AVERAGE(Zinsswaps!AJ279:AJ374)+'iBoxx Extrapolation'!$J374,2)</f>
        <v>3.75</v>
      </c>
      <c r="AK374" s="13">
        <f>ROUND(AVERAGE(Zinsswaps!AK279:AK374)+'iBoxx Extrapolation'!$J374,2)</f>
        <v>3.74</v>
      </c>
      <c r="AL374" s="13">
        <f>ROUND(AVERAGE(Zinsswaps!AL279:AL374)+'iBoxx Extrapolation'!$J374,2)</f>
        <v>3.73</v>
      </c>
      <c r="AM374" s="13">
        <f>ROUND(AVERAGE(Zinsswaps!AM279:AM374)+'iBoxx Extrapolation'!$J374,2)</f>
        <v>3.72</v>
      </c>
      <c r="AN374" s="13">
        <f>ROUND(AVERAGE(Zinsswaps!AN279:AN374)+'iBoxx Extrapolation'!$J374,2)</f>
        <v>3.71</v>
      </c>
      <c r="AO374" s="13">
        <f>ROUND(AVERAGE(Zinsswaps!AO279:AO374)+'iBoxx Extrapolation'!$J374,2)</f>
        <v>3.7</v>
      </c>
      <c r="AP374" s="13">
        <f>ROUND(AVERAGE(Zinsswaps!AP279:AP374)+'iBoxx Extrapolation'!$J374,2)</f>
        <v>3.68</v>
      </c>
      <c r="AQ374" s="13">
        <f>ROUND(AVERAGE(Zinsswaps!AQ279:AQ374)+'iBoxx Extrapolation'!$J374,2)</f>
        <v>3.66</v>
      </c>
      <c r="AR374" s="13">
        <f>ROUND(AVERAGE(Zinsswaps!AR279:AR374)+'iBoxx Extrapolation'!$J374,2)</f>
        <v>3.64</v>
      </c>
      <c r="AS374" s="13">
        <f>ROUND(AVERAGE(Zinsswaps!AS279:AS374)+'iBoxx Extrapolation'!$J374,2)</f>
        <v>3.62</v>
      </c>
      <c r="AT374" s="13">
        <f>ROUND(AVERAGE(Zinsswaps!AT279:AT374)+'iBoxx Extrapolation'!$J374,2)</f>
        <v>3.6</v>
      </c>
      <c r="AU374" s="13">
        <f>ROUND(AVERAGE(Zinsswaps!AU279:AU374)+'iBoxx Extrapolation'!$J374,2)</f>
        <v>3.59</v>
      </c>
      <c r="AV374" s="13">
        <f>ROUND(AVERAGE(Zinsswaps!AV279:AV374)+'iBoxx Extrapolation'!$J374,2)</f>
        <v>3.57</v>
      </c>
      <c r="AW374" s="13">
        <f>ROUND(AVERAGE(Zinsswaps!AW279:AW374)+'iBoxx Extrapolation'!$J374,2)</f>
        <v>3.56</v>
      </c>
      <c r="AX374" s="13">
        <f>ROUND(AVERAGE(Zinsswaps!AX279:AX374)+'iBoxx Extrapolation'!$J374,2)</f>
        <v>3.54</v>
      </c>
      <c r="AY374" s="13">
        <f>ROUND(AVERAGE(Zinsswaps!AY279:AY374)+'iBoxx Extrapolation'!$J374,2)</f>
        <v>3.53</v>
      </c>
    </row>
    <row r="375" spans="1:51" s="16" customFormat="1" x14ac:dyDescent="0.2">
      <c r="A375" s="12">
        <v>48638</v>
      </c>
      <c r="B375" s="13">
        <f>ROUND(AVERAGE(Zinsswaps!B280:B375)+'iBoxx Extrapolation'!$J375,2)</f>
        <v>2.98</v>
      </c>
      <c r="C375" s="13">
        <f>ROUND(AVERAGE(Zinsswaps!C280:C375)+'iBoxx Extrapolation'!$J375,2)</f>
        <v>2.99</v>
      </c>
      <c r="D375" s="13">
        <f>ROUND(AVERAGE(Zinsswaps!D280:D375)+'iBoxx Extrapolation'!$J375,2)</f>
        <v>3.04</v>
      </c>
      <c r="E375" s="13">
        <f>ROUND(AVERAGE(Zinsswaps!E280:E375)+'iBoxx Extrapolation'!$J375,2)</f>
        <v>3.11</v>
      </c>
      <c r="F375" s="13">
        <f>ROUND(AVERAGE(Zinsswaps!F280:F375)+'iBoxx Extrapolation'!$J375,2)</f>
        <v>3.18</v>
      </c>
      <c r="G375" s="13">
        <f>ROUND(AVERAGE(Zinsswaps!G280:G375)+'iBoxx Extrapolation'!$J375,2)</f>
        <v>3.26</v>
      </c>
      <c r="H375" s="13">
        <f>ROUND(AVERAGE(Zinsswaps!H280:H375)+'iBoxx Extrapolation'!$J375,2)</f>
        <v>3.33</v>
      </c>
      <c r="I375" s="13">
        <f>ROUND(AVERAGE(Zinsswaps!I280:I375)+'iBoxx Extrapolation'!$J375,2)</f>
        <v>3.4</v>
      </c>
      <c r="J375" s="13">
        <f>ROUND(AVERAGE(Zinsswaps!J280:J375)+'iBoxx Extrapolation'!$J375,2)</f>
        <v>3.47</v>
      </c>
      <c r="K375" s="13">
        <f>ROUND(AVERAGE(Zinsswaps!K280:K375)+'iBoxx Extrapolation'!$J375,2)</f>
        <v>3.53</v>
      </c>
      <c r="L375" s="13">
        <f>ROUND(AVERAGE(Zinsswaps!L280:L375)+'iBoxx Extrapolation'!$J375,2)</f>
        <v>3.59</v>
      </c>
      <c r="M375" s="13">
        <f>ROUND(AVERAGE(Zinsswaps!M280:M375)+'iBoxx Extrapolation'!$J375,2)</f>
        <v>3.64</v>
      </c>
      <c r="N375" s="13">
        <f>ROUND(AVERAGE(Zinsswaps!N280:N375)+'iBoxx Extrapolation'!$J375,2)</f>
        <v>3.69</v>
      </c>
      <c r="O375" s="13">
        <f>ROUND(AVERAGE(Zinsswaps!O280:O375)+'iBoxx Extrapolation'!$J375,2)</f>
        <v>3.74</v>
      </c>
      <c r="P375" s="13">
        <f>ROUND(AVERAGE(Zinsswaps!P280:P375)+'iBoxx Extrapolation'!$J375,2)</f>
        <v>3.77</v>
      </c>
      <c r="Q375" s="13">
        <f>ROUND(AVERAGE(Zinsswaps!Q280:Q375)+'iBoxx Extrapolation'!$J375,2)</f>
        <v>3.8</v>
      </c>
      <c r="R375" s="13">
        <f>ROUND(AVERAGE(Zinsswaps!R280:R375)+'iBoxx Extrapolation'!$J375,2)</f>
        <v>3.82</v>
      </c>
      <c r="S375" s="13">
        <f>ROUND(AVERAGE(Zinsswaps!S280:S375)+'iBoxx Extrapolation'!$J375,2)</f>
        <v>3.84</v>
      </c>
      <c r="T375" s="13">
        <f>ROUND(AVERAGE(Zinsswaps!T280:T375)+'iBoxx Extrapolation'!$J375,2)</f>
        <v>3.85</v>
      </c>
      <c r="U375" s="13">
        <f>ROUND(AVERAGE(Zinsswaps!U280:U375)+'iBoxx Extrapolation'!$J375,2)</f>
        <v>3.87</v>
      </c>
      <c r="V375" s="13">
        <f>ROUND(AVERAGE(Zinsswaps!V280:V375)+'iBoxx Extrapolation'!$J375,2)</f>
        <v>3.87</v>
      </c>
      <c r="W375" s="13">
        <f>ROUND(AVERAGE(Zinsswaps!W280:W375)+'iBoxx Extrapolation'!$J375,2)</f>
        <v>3.87</v>
      </c>
      <c r="X375" s="13">
        <f>ROUND(AVERAGE(Zinsswaps!X280:X375)+'iBoxx Extrapolation'!$J375,2)</f>
        <v>3.87</v>
      </c>
      <c r="Y375" s="13">
        <f>ROUND(AVERAGE(Zinsswaps!Y280:Y375)+'iBoxx Extrapolation'!$J375,2)</f>
        <v>3.87</v>
      </c>
      <c r="Z375" s="13">
        <f>ROUND(AVERAGE(Zinsswaps!Z280:Z375)+'iBoxx Extrapolation'!$J375,2)</f>
        <v>3.87</v>
      </c>
      <c r="AA375" s="13">
        <f>ROUND(AVERAGE(Zinsswaps!AA280:AA375)+'iBoxx Extrapolation'!$J375,2)</f>
        <v>3.86</v>
      </c>
      <c r="AB375" s="13">
        <f>ROUND(AVERAGE(Zinsswaps!AB280:AB375)+'iBoxx Extrapolation'!$J375,2)</f>
        <v>3.85</v>
      </c>
      <c r="AC375" s="13">
        <f>ROUND(AVERAGE(Zinsswaps!AC280:AC375)+'iBoxx Extrapolation'!$J375,2)</f>
        <v>3.85</v>
      </c>
      <c r="AD375" s="13">
        <f>ROUND(AVERAGE(Zinsswaps!AD280:AD375)+'iBoxx Extrapolation'!$J375,2)</f>
        <v>3.84</v>
      </c>
      <c r="AE375" s="13">
        <f>ROUND(AVERAGE(Zinsswaps!AE280:AE375)+'iBoxx Extrapolation'!$J375,2)</f>
        <v>3.83</v>
      </c>
      <c r="AF375" s="13">
        <f>ROUND(AVERAGE(Zinsswaps!AF280:AF375)+'iBoxx Extrapolation'!$J375,2)</f>
        <v>3.82</v>
      </c>
      <c r="AG375" s="13">
        <f>ROUND(AVERAGE(Zinsswaps!AG280:AG375)+'iBoxx Extrapolation'!$J375,2)</f>
        <v>3.8</v>
      </c>
      <c r="AH375" s="13">
        <f>ROUND(AVERAGE(Zinsswaps!AH280:AH375)+'iBoxx Extrapolation'!$J375,2)</f>
        <v>3.79</v>
      </c>
      <c r="AI375" s="13">
        <f>ROUND(AVERAGE(Zinsswaps!AI280:AI375)+'iBoxx Extrapolation'!$J375,2)</f>
        <v>3.77</v>
      </c>
      <c r="AJ375" s="13">
        <f>ROUND(AVERAGE(Zinsswaps!AJ280:AJ375)+'iBoxx Extrapolation'!$J375,2)</f>
        <v>3.76</v>
      </c>
      <c r="AK375" s="13">
        <f>ROUND(AVERAGE(Zinsswaps!AK280:AK375)+'iBoxx Extrapolation'!$J375,2)</f>
        <v>3.75</v>
      </c>
      <c r="AL375" s="13">
        <f>ROUND(AVERAGE(Zinsswaps!AL280:AL375)+'iBoxx Extrapolation'!$J375,2)</f>
        <v>3.74</v>
      </c>
      <c r="AM375" s="13">
        <f>ROUND(AVERAGE(Zinsswaps!AM280:AM375)+'iBoxx Extrapolation'!$J375,2)</f>
        <v>3.73</v>
      </c>
      <c r="AN375" s="13">
        <f>ROUND(AVERAGE(Zinsswaps!AN280:AN375)+'iBoxx Extrapolation'!$J375,2)</f>
        <v>3.72</v>
      </c>
      <c r="AO375" s="13">
        <f>ROUND(AVERAGE(Zinsswaps!AO280:AO375)+'iBoxx Extrapolation'!$J375,2)</f>
        <v>3.71</v>
      </c>
      <c r="AP375" s="13">
        <f>ROUND(AVERAGE(Zinsswaps!AP280:AP375)+'iBoxx Extrapolation'!$J375,2)</f>
        <v>3.69</v>
      </c>
      <c r="AQ375" s="13">
        <f>ROUND(AVERAGE(Zinsswaps!AQ280:AQ375)+'iBoxx Extrapolation'!$J375,2)</f>
        <v>3.67</v>
      </c>
      <c r="AR375" s="13">
        <f>ROUND(AVERAGE(Zinsswaps!AR280:AR375)+'iBoxx Extrapolation'!$J375,2)</f>
        <v>3.65</v>
      </c>
      <c r="AS375" s="13">
        <f>ROUND(AVERAGE(Zinsswaps!AS280:AS375)+'iBoxx Extrapolation'!$J375,2)</f>
        <v>3.63</v>
      </c>
      <c r="AT375" s="13">
        <f>ROUND(AVERAGE(Zinsswaps!AT280:AT375)+'iBoxx Extrapolation'!$J375,2)</f>
        <v>3.61</v>
      </c>
      <c r="AU375" s="13">
        <f>ROUND(AVERAGE(Zinsswaps!AU280:AU375)+'iBoxx Extrapolation'!$J375,2)</f>
        <v>3.6</v>
      </c>
      <c r="AV375" s="13">
        <f>ROUND(AVERAGE(Zinsswaps!AV280:AV375)+'iBoxx Extrapolation'!$J375,2)</f>
        <v>3.58</v>
      </c>
      <c r="AW375" s="13">
        <f>ROUND(AVERAGE(Zinsswaps!AW280:AW375)+'iBoxx Extrapolation'!$J375,2)</f>
        <v>3.56</v>
      </c>
      <c r="AX375" s="13">
        <f>ROUND(AVERAGE(Zinsswaps!AX280:AX375)+'iBoxx Extrapolation'!$J375,2)</f>
        <v>3.55</v>
      </c>
      <c r="AY375" s="13">
        <f>ROUND(AVERAGE(Zinsswaps!AY280:AY375)+'iBoxx Extrapolation'!$J375,2)</f>
        <v>3.54</v>
      </c>
    </row>
    <row r="376" spans="1:51" s="16" customFormat="1" x14ac:dyDescent="0.2">
      <c r="A376" s="12">
        <v>48669</v>
      </c>
      <c r="B376" s="13">
        <f>ROUND(AVERAGE(Zinsswaps!B281:B376)+'iBoxx Extrapolation'!$J376,2)</f>
        <v>2.98</v>
      </c>
      <c r="C376" s="13">
        <f>ROUND(AVERAGE(Zinsswaps!C281:C376)+'iBoxx Extrapolation'!$J376,2)</f>
        <v>2.99</v>
      </c>
      <c r="D376" s="13">
        <f>ROUND(AVERAGE(Zinsswaps!D281:D376)+'iBoxx Extrapolation'!$J376,2)</f>
        <v>3.04</v>
      </c>
      <c r="E376" s="13">
        <f>ROUND(AVERAGE(Zinsswaps!E281:E376)+'iBoxx Extrapolation'!$J376,2)</f>
        <v>3.11</v>
      </c>
      <c r="F376" s="13">
        <f>ROUND(AVERAGE(Zinsswaps!F281:F376)+'iBoxx Extrapolation'!$J376,2)</f>
        <v>3.18</v>
      </c>
      <c r="G376" s="13">
        <f>ROUND(AVERAGE(Zinsswaps!G281:G376)+'iBoxx Extrapolation'!$J376,2)</f>
        <v>3.26</v>
      </c>
      <c r="H376" s="13">
        <f>ROUND(AVERAGE(Zinsswaps!H281:H376)+'iBoxx Extrapolation'!$J376,2)</f>
        <v>3.33</v>
      </c>
      <c r="I376" s="13">
        <f>ROUND(AVERAGE(Zinsswaps!I281:I376)+'iBoxx Extrapolation'!$J376,2)</f>
        <v>3.4</v>
      </c>
      <c r="J376" s="13">
        <f>ROUND(AVERAGE(Zinsswaps!J281:J376)+'iBoxx Extrapolation'!$J376,2)</f>
        <v>3.47</v>
      </c>
      <c r="K376" s="13">
        <f>ROUND(AVERAGE(Zinsswaps!K281:K376)+'iBoxx Extrapolation'!$J376,2)</f>
        <v>3.53</v>
      </c>
      <c r="L376" s="13">
        <f>ROUND(AVERAGE(Zinsswaps!L281:L376)+'iBoxx Extrapolation'!$J376,2)</f>
        <v>3.59</v>
      </c>
      <c r="M376" s="13">
        <f>ROUND(AVERAGE(Zinsswaps!M281:M376)+'iBoxx Extrapolation'!$J376,2)</f>
        <v>3.65</v>
      </c>
      <c r="N376" s="13">
        <f>ROUND(AVERAGE(Zinsswaps!N281:N376)+'iBoxx Extrapolation'!$J376,2)</f>
        <v>3.69</v>
      </c>
      <c r="O376" s="13">
        <f>ROUND(AVERAGE(Zinsswaps!O281:O376)+'iBoxx Extrapolation'!$J376,2)</f>
        <v>3.74</v>
      </c>
      <c r="P376" s="13">
        <f>ROUND(AVERAGE(Zinsswaps!P281:P376)+'iBoxx Extrapolation'!$J376,2)</f>
        <v>3.77</v>
      </c>
      <c r="Q376" s="13">
        <f>ROUND(AVERAGE(Zinsswaps!Q281:Q376)+'iBoxx Extrapolation'!$J376,2)</f>
        <v>3.8</v>
      </c>
      <c r="R376" s="13">
        <f>ROUND(AVERAGE(Zinsswaps!R281:R376)+'iBoxx Extrapolation'!$J376,2)</f>
        <v>3.82</v>
      </c>
      <c r="S376" s="13">
        <f>ROUND(AVERAGE(Zinsswaps!S281:S376)+'iBoxx Extrapolation'!$J376,2)</f>
        <v>3.84</v>
      </c>
      <c r="T376" s="13">
        <f>ROUND(AVERAGE(Zinsswaps!T281:T376)+'iBoxx Extrapolation'!$J376,2)</f>
        <v>3.86</v>
      </c>
      <c r="U376" s="13">
        <f>ROUND(AVERAGE(Zinsswaps!U281:U376)+'iBoxx Extrapolation'!$J376,2)</f>
        <v>3.87</v>
      </c>
      <c r="V376" s="13">
        <f>ROUND(AVERAGE(Zinsswaps!V281:V376)+'iBoxx Extrapolation'!$J376,2)</f>
        <v>3.87</v>
      </c>
      <c r="W376" s="13">
        <f>ROUND(AVERAGE(Zinsswaps!W281:W376)+'iBoxx Extrapolation'!$J376,2)</f>
        <v>3.87</v>
      </c>
      <c r="X376" s="13">
        <f>ROUND(AVERAGE(Zinsswaps!X281:X376)+'iBoxx Extrapolation'!$J376,2)</f>
        <v>3.87</v>
      </c>
      <c r="Y376" s="13">
        <f>ROUND(AVERAGE(Zinsswaps!Y281:Y376)+'iBoxx Extrapolation'!$J376,2)</f>
        <v>3.87</v>
      </c>
      <c r="Z376" s="13">
        <f>ROUND(AVERAGE(Zinsswaps!Z281:Z376)+'iBoxx Extrapolation'!$J376,2)</f>
        <v>3.88</v>
      </c>
      <c r="AA376" s="13">
        <f>ROUND(AVERAGE(Zinsswaps!AA281:AA376)+'iBoxx Extrapolation'!$J376,2)</f>
        <v>3.87</v>
      </c>
      <c r="AB376" s="13">
        <f>ROUND(AVERAGE(Zinsswaps!AB281:AB376)+'iBoxx Extrapolation'!$J376,2)</f>
        <v>3.86</v>
      </c>
      <c r="AC376" s="13">
        <f>ROUND(AVERAGE(Zinsswaps!AC281:AC376)+'iBoxx Extrapolation'!$J376,2)</f>
        <v>3.85</v>
      </c>
      <c r="AD376" s="13">
        <f>ROUND(AVERAGE(Zinsswaps!AD281:AD376)+'iBoxx Extrapolation'!$J376,2)</f>
        <v>3.84</v>
      </c>
      <c r="AE376" s="13">
        <f>ROUND(AVERAGE(Zinsswaps!AE281:AE376)+'iBoxx Extrapolation'!$J376,2)</f>
        <v>3.84</v>
      </c>
      <c r="AF376" s="13">
        <f>ROUND(AVERAGE(Zinsswaps!AF281:AF376)+'iBoxx Extrapolation'!$J376,2)</f>
        <v>3.82</v>
      </c>
      <c r="AG376" s="13">
        <f>ROUND(AVERAGE(Zinsswaps!AG281:AG376)+'iBoxx Extrapolation'!$J376,2)</f>
        <v>3.81</v>
      </c>
      <c r="AH376" s="13">
        <f>ROUND(AVERAGE(Zinsswaps!AH281:AH376)+'iBoxx Extrapolation'!$J376,2)</f>
        <v>3.79</v>
      </c>
      <c r="AI376" s="13">
        <f>ROUND(AVERAGE(Zinsswaps!AI281:AI376)+'iBoxx Extrapolation'!$J376,2)</f>
        <v>3.78</v>
      </c>
      <c r="AJ376" s="13">
        <f>ROUND(AVERAGE(Zinsswaps!AJ281:AJ376)+'iBoxx Extrapolation'!$J376,2)</f>
        <v>3.77</v>
      </c>
      <c r="AK376" s="13">
        <f>ROUND(AVERAGE(Zinsswaps!AK281:AK376)+'iBoxx Extrapolation'!$J376,2)</f>
        <v>3.75</v>
      </c>
      <c r="AL376" s="13">
        <f>ROUND(AVERAGE(Zinsswaps!AL281:AL376)+'iBoxx Extrapolation'!$J376,2)</f>
        <v>3.74</v>
      </c>
      <c r="AM376" s="13">
        <f>ROUND(AVERAGE(Zinsswaps!AM281:AM376)+'iBoxx Extrapolation'!$J376,2)</f>
        <v>3.73</v>
      </c>
      <c r="AN376" s="13">
        <f>ROUND(AVERAGE(Zinsswaps!AN281:AN376)+'iBoxx Extrapolation'!$J376,2)</f>
        <v>3.72</v>
      </c>
      <c r="AO376" s="13">
        <f>ROUND(AVERAGE(Zinsswaps!AO281:AO376)+'iBoxx Extrapolation'!$J376,2)</f>
        <v>3.71</v>
      </c>
      <c r="AP376" s="13">
        <f>ROUND(AVERAGE(Zinsswaps!AP281:AP376)+'iBoxx Extrapolation'!$J376,2)</f>
        <v>3.69</v>
      </c>
      <c r="AQ376" s="13">
        <f>ROUND(AVERAGE(Zinsswaps!AQ281:AQ376)+'iBoxx Extrapolation'!$J376,2)</f>
        <v>3.67</v>
      </c>
      <c r="AR376" s="13">
        <f>ROUND(AVERAGE(Zinsswaps!AR281:AR376)+'iBoxx Extrapolation'!$J376,2)</f>
        <v>3.65</v>
      </c>
      <c r="AS376" s="13">
        <f>ROUND(AVERAGE(Zinsswaps!AS281:AS376)+'iBoxx Extrapolation'!$J376,2)</f>
        <v>3.63</v>
      </c>
      <c r="AT376" s="13">
        <f>ROUND(AVERAGE(Zinsswaps!AT281:AT376)+'iBoxx Extrapolation'!$J376,2)</f>
        <v>3.62</v>
      </c>
      <c r="AU376" s="13">
        <f>ROUND(AVERAGE(Zinsswaps!AU281:AU376)+'iBoxx Extrapolation'!$J376,2)</f>
        <v>3.6</v>
      </c>
      <c r="AV376" s="13">
        <f>ROUND(AVERAGE(Zinsswaps!AV281:AV376)+'iBoxx Extrapolation'!$J376,2)</f>
        <v>3.58</v>
      </c>
      <c r="AW376" s="13">
        <f>ROUND(AVERAGE(Zinsswaps!AW281:AW376)+'iBoxx Extrapolation'!$J376,2)</f>
        <v>3.57</v>
      </c>
      <c r="AX376" s="13">
        <f>ROUND(AVERAGE(Zinsswaps!AX281:AX376)+'iBoxx Extrapolation'!$J376,2)</f>
        <v>3.55</v>
      </c>
      <c r="AY376" s="13">
        <f>ROUND(AVERAGE(Zinsswaps!AY281:AY376)+'iBoxx Extrapolation'!$J376,2)</f>
        <v>3.54</v>
      </c>
    </row>
    <row r="377" spans="1:51" s="16" customFormat="1" x14ac:dyDescent="0.2">
      <c r="A377" s="12">
        <v>48699</v>
      </c>
      <c r="B377" s="13">
        <f>ROUND(AVERAGE(Zinsswaps!B282:B377)+'iBoxx Extrapolation'!$J377,2)</f>
        <v>2.98</v>
      </c>
      <c r="C377" s="13">
        <f>ROUND(AVERAGE(Zinsswaps!C282:C377)+'iBoxx Extrapolation'!$J377,2)</f>
        <v>2.99</v>
      </c>
      <c r="D377" s="13">
        <f>ROUND(AVERAGE(Zinsswaps!D282:D377)+'iBoxx Extrapolation'!$J377,2)</f>
        <v>3.04</v>
      </c>
      <c r="E377" s="13">
        <f>ROUND(AVERAGE(Zinsswaps!E282:E377)+'iBoxx Extrapolation'!$J377,2)</f>
        <v>3.11</v>
      </c>
      <c r="F377" s="13">
        <f>ROUND(AVERAGE(Zinsswaps!F282:F377)+'iBoxx Extrapolation'!$J377,2)</f>
        <v>3.19</v>
      </c>
      <c r="G377" s="13">
        <f>ROUND(AVERAGE(Zinsswaps!G282:G377)+'iBoxx Extrapolation'!$J377,2)</f>
        <v>3.26</v>
      </c>
      <c r="H377" s="13">
        <f>ROUND(AVERAGE(Zinsswaps!H282:H377)+'iBoxx Extrapolation'!$J377,2)</f>
        <v>3.34</v>
      </c>
      <c r="I377" s="13">
        <f>ROUND(AVERAGE(Zinsswaps!I282:I377)+'iBoxx Extrapolation'!$J377,2)</f>
        <v>3.41</v>
      </c>
      <c r="J377" s="13">
        <f>ROUND(AVERAGE(Zinsswaps!J282:J377)+'iBoxx Extrapolation'!$J377,2)</f>
        <v>3.47</v>
      </c>
      <c r="K377" s="13">
        <f>ROUND(AVERAGE(Zinsswaps!K282:K377)+'iBoxx Extrapolation'!$J377,2)</f>
        <v>3.53</v>
      </c>
      <c r="L377" s="13">
        <f>ROUND(AVERAGE(Zinsswaps!L282:L377)+'iBoxx Extrapolation'!$J377,2)</f>
        <v>3.6</v>
      </c>
      <c r="M377" s="13">
        <f>ROUND(AVERAGE(Zinsswaps!M282:M377)+'iBoxx Extrapolation'!$J377,2)</f>
        <v>3.65</v>
      </c>
      <c r="N377" s="13">
        <f>ROUND(AVERAGE(Zinsswaps!N282:N377)+'iBoxx Extrapolation'!$J377,2)</f>
        <v>3.7</v>
      </c>
      <c r="O377" s="13">
        <f>ROUND(AVERAGE(Zinsswaps!O282:O377)+'iBoxx Extrapolation'!$J377,2)</f>
        <v>3.74</v>
      </c>
      <c r="P377" s="13">
        <f>ROUND(AVERAGE(Zinsswaps!P282:P377)+'iBoxx Extrapolation'!$J377,2)</f>
        <v>3.78</v>
      </c>
      <c r="Q377" s="13">
        <f>ROUND(AVERAGE(Zinsswaps!Q282:Q377)+'iBoxx Extrapolation'!$J377,2)</f>
        <v>3.8</v>
      </c>
      <c r="R377" s="13">
        <f>ROUND(AVERAGE(Zinsswaps!R282:R377)+'iBoxx Extrapolation'!$J377,2)</f>
        <v>3.82</v>
      </c>
      <c r="S377" s="13">
        <f>ROUND(AVERAGE(Zinsswaps!S282:S377)+'iBoxx Extrapolation'!$J377,2)</f>
        <v>3.84</v>
      </c>
      <c r="T377" s="13">
        <f>ROUND(AVERAGE(Zinsswaps!T282:T377)+'iBoxx Extrapolation'!$J377,2)</f>
        <v>3.86</v>
      </c>
      <c r="U377" s="13">
        <f>ROUND(AVERAGE(Zinsswaps!U282:U377)+'iBoxx Extrapolation'!$J377,2)</f>
        <v>3.88</v>
      </c>
      <c r="V377" s="13">
        <f>ROUND(AVERAGE(Zinsswaps!V282:V377)+'iBoxx Extrapolation'!$J377,2)</f>
        <v>3.88</v>
      </c>
      <c r="W377" s="13">
        <f>ROUND(AVERAGE(Zinsswaps!W282:W377)+'iBoxx Extrapolation'!$J377,2)</f>
        <v>3.88</v>
      </c>
      <c r="X377" s="13">
        <f>ROUND(AVERAGE(Zinsswaps!X282:X377)+'iBoxx Extrapolation'!$J377,2)</f>
        <v>3.88</v>
      </c>
      <c r="Y377" s="13">
        <f>ROUND(AVERAGE(Zinsswaps!Y282:Y377)+'iBoxx Extrapolation'!$J377,2)</f>
        <v>3.88</v>
      </c>
      <c r="Z377" s="13">
        <f>ROUND(AVERAGE(Zinsswaps!Z282:Z377)+'iBoxx Extrapolation'!$J377,2)</f>
        <v>3.88</v>
      </c>
      <c r="AA377" s="13">
        <f>ROUND(AVERAGE(Zinsswaps!AA282:AA377)+'iBoxx Extrapolation'!$J377,2)</f>
        <v>3.87</v>
      </c>
      <c r="AB377" s="13">
        <f>ROUND(AVERAGE(Zinsswaps!AB282:AB377)+'iBoxx Extrapolation'!$J377,2)</f>
        <v>3.86</v>
      </c>
      <c r="AC377" s="13">
        <f>ROUND(AVERAGE(Zinsswaps!AC282:AC377)+'iBoxx Extrapolation'!$J377,2)</f>
        <v>3.86</v>
      </c>
      <c r="AD377" s="13">
        <f>ROUND(AVERAGE(Zinsswaps!AD282:AD377)+'iBoxx Extrapolation'!$J377,2)</f>
        <v>3.85</v>
      </c>
      <c r="AE377" s="13">
        <f>ROUND(AVERAGE(Zinsswaps!AE282:AE377)+'iBoxx Extrapolation'!$J377,2)</f>
        <v>3.84</v>
      </c>
      <c r="AF377" s="13">
        <f>ROUND(AVERAGE(Zinsswaps!AF282:AF377)+'iBoxx Extrapolation'!$J377,2)</f>
        <v>3.83</v>
      </c>
      <c r="AG377" s="13">
        <f>ROUND(AVERAGE(Zinsswaps!AG282:AG377)+'iBoxx Extrapolation'!$J377,2)</f>
        <v>3.81</v>
      </c>
      <c r="AH377" s="13">
        <f>ROUND(AVERAGE(Zinsswaps!AH282:AH377)+'iBoxx Extrapolation'!$J377,2)</f>
        <v>3.8</v>
      </c>
      <c r="AI377" s="13">
        <f>ROUND(AVERAGE(Zinsswaps!AI282:AI377)+'iBoxx Extrapolation'!$J377,2)</f>
        <v>3.79</v>
      </c>
      <c r="AJ377" s="13">
        <f>ROUND(AVERAGE(Zinsswaps!AJ282:AJ377)+'iBoxx Extrapolation'!$J377,2)</f>
        <v>3.77</v>
      </c>
      <c r="AK377" s="13">
        <f>ROUND(AVERAGE(Zinsswaps!AK282:AK377)+'iBoxx Extrapolation'!$J377,2)</f>
        <v>3.76</v>
      </c>
      <c r="AL377" s="13">
        <f>ROUND(AVERAGE(Zinsswaps!AL282:AL377)+'iBoxx Extrapolation'!$J377,2)</f>
        <v>3.75</v>
      </c>
      <c r="AM377" s="13">
        <f>ROUND(AVERAGE(Zinsswaps!AM282:AM377)+'iBoxx Extrapolation'!$J377,2)</f>
        <v>3.74</v>
      </c>
      <c r="AN377" s="13">
        <f>ROUND(AVERAGE(Zinsswaps!AN282:AN377)+'iBoxx Extrapolation'!$J377,2)</f>
        <v>3.73</v>
      </c>
      <c r="AO377" s="13">
        <f>ROUND(AVERAGE(Zinsswaps!AO282:AO377)+'iBoxx Extrapolation'!$J377,2)</f>
        <v>3.72</v>
      </c>
      <c r="AP377" s="13">
        <f>ROUND(AVERAGE(Zinsswaps!AP282:AP377)+'iBoxx Extrapolation'!$J377,2)</f>
        <v>3.7</v>
      </c>
      <c r="AQ377" s="13">
        <f>ROUND(AVERAGE(Zinsswaps!AQ282:AQ377)+'iBoxx Extrapolation'!$J377,2)</f>
        <v>3.68</v>
      </c>
      <c r="AR377" s="13">
        <f>ROUND(AVERAGE(Zinsswaps!AR282:AR377)+'iBoxx Extrapolation'!$J377,2)</f>
        <v>3.66</v>
      </c>
      <c r="AS377" s="13">
        <f>ROUND(AVERAGE(Zinsswaps!AS282:AS377)+'iBoxx Extrapolation'!$J377,2)</f>
        <v>3.64</v>
      </c>
      <c r="AT377" s="13">
        <f>ROUND(AVERAGE(Zinsswaps!AT282:AT377)+'iBoxx Extrapolation'!$J377,2)</f>
        <v>3.62</v>
      </c>
      <c r="AU377" s="13">
        <f>ROUND(AVERAGE(Zinsswaps!AU282:AU377)+'iBoxx Extrapolation'!$J377,2)</f>
        <v>3.61</v>
      </c>
      <c r="AV377" s="13">
        <f>ROUND(AVERAGE(Zinsswaps!AV282:AV377)+'iBoxx Extrapolation'!$J377,2)</f>
        <v>3.59</v>
      </c>
      <c r="AW377" s="13">
        <f>ROUND(AVERAGE(Zinsswaps!AW282:AW377)+'iBoxx Extrapolation'!$J377,2)</f>
        <v>3.57</v>
      </c>
      <c r="AX377" s="13">
        <f>ROUND(AVERAGE(Zinsswaps!AX282:AX377)+'iBoxx Extrapolation'!$J377,2)</f>
        <v>3.56</v>
      </c>
      <c r="AY377" s="13">
        <f>ROUND(AVERAGE(Zinsswaps!AY282:AY377)+'iBoxx Extrapolation'!$J377,2)</f>
        <v>3.54</v>
      </c>
    </row>
    <row r="378" spans="1:51" s="16" customFormat="1" x14ac:dyDescent="0.2">
      <c r="A378" s="12">
        <v>48730</v>
      </c>
      <c r="B378" s="13">
        <f>ROUND(AVERAGE(Zinsswaps!B283:B378)+'iBoxx Extrapolation'!$J378,2)</f>
        <v>2.98</v>
      </c>
      <c r="C378" s="13">
        <f>ROUND(AVERAGE(Zinsswaps!C283:C378)+'iBoxx Extrapolation'!$J378,2)</f>
        <v>2.99</v>
      </c>
      <c r="D378" s="13">
        <f>ROUND(AVERAGE(Zinsswaps!D283:D378)+'iBoxx Extrapolation'!$J378,2)</f>
        <v>3.04</v>
      </c>
      <c r="E378" s="13">
        <f>ROUND(AVERAGE(Zinsswaps!E283:E378)+'iBoxx Extrapolation'!$J378,2)</f>
        <v>3.12</v>
      </c>
      <c r="F378" s="13">
        <f>ROUND(AVERAGE(Zinsswaps!F283:F378)+'iBoxx Extrapolation'!$J378,2)</f>
        <v>3.19</v>
      </c>
      <c r="G378" s="13">
        <f>ROUND(AVERAGE(Zinsswaps!G283:G378)+'iBoxx Extrapolation'!$J378,2)</f>
        <v>3.26</v>
      </c>
      <c r="H378" s="13">
        <f>ROUND(AVERAGE(Zinsswaps!H283:H378)+'iBoxx Extrapolation'!$J378,2)</f>
        <v>3.34</v>
      </c>
      <c r="I378" s="13">
        <f>ROUND(AVERAGE(Zinsswaps!I283:I378)+'iBoxx Extrapolation'!$J378,2)</f>
        <v>3.41</v>
      </c>
      <c r="J378" s="13">
        <f>ROUND(AVERAGE(Zinsswaps!J283:J378)+'iBoxx Extrapolation'!$J378,2)</f>
        <v>3.47</v>
      </c>
      <c r="K378" s="13">
        <f>ROUND(AVERAGE(Zinsswaps!K283:K378)+'iBoxx Extrapolation'!$J378,2)</f>
        <v>3.54</v>
      </c>
      <c r="L378" s="13">
        <f>ROUND(AVERAGE(Zinsswaps!L283:L378)+'iBoxx Extrapolation'!$J378,2)</f>
        <v>3.6</v>
      </c>
      <c r="M378" s="13">
        <f>ROUND(AVERAGE(Zinsswaps!M283:M378)+'iBoxx Extrapolation'!$J378,2)</f>
        <v>3.65</v>
      </c>
      <c r="N378" s="13">
        <f>ROUND(AVERAGE(Zinsswaps!N283:N378)+'iBoxx Extrapolation'!$J378,2)</f>
        <v>3.7</v>
      </c>
      <c r="O378" s="13">
        <f>ROUND(AVERAGE(Zinsswaps!O283:O378)+'iBoxx Extrapolation'!$J378,2)</f>
        <v>3.74</v>
      </c>
      <c r="P378" s="13">
        <f>ROUND(AVERAGE(Zinsswaps!P283:P378)+'iBoxx Extrapolation'!$J378,2)</f>
        <v>3.78</v>
      </c>
      <c r="Q378" s="13">
        <f>ROUND(AVERAGE(Zinsswaps!Q283:Q378)+'iBoxx Extrapolation'!$J378,2)</f>
        <v>3.8</v>
      </c>
      <c r="R378" s="13">
        <f>ROUND(AVERAGE(Zinsswaps!R283:R378)+'iBoxx Extrapolation'!$J378,2)</f>
        <v>3.83</v>
      </c>
      <c r="S378" s="13">
        <f>ROUND(AVERAGE(Zinsswaps!S283:S378)+'iBoxx Extrapolation'!$J378,2)</f>
        <v>3.85</v>
      </c>
      <c r="T378" s="13">
        <f>ROUND(AVERAGE(Zinsswaps!T283:T378)+'iBoxx Extrapolation'!$J378,2)</f>
        <v>3.86</v>
      </c>
      <c r="U378" s="13">
        <f>ROUND(AVERAGE(Zinsswaps!U283:U378)+'iBoxx Extrapolation'!$J378,2)</f>
        <v>3.88</v>
      </c>
      <c r="V378" s="13">
        <f>ROUND(AVERAGE(Zinsswaps!V283:V378)+'iBoxx Extrapolation'!$J378,2)</f>
        <v>3.88</v>
      </c>
      <c r="W378" s="13">
        <f>ROUND(AVERAGE(Zinsswaps!W283:W378)+'iBoxx Extrapolation'!$J378,2)</f>
        <v>3.88</v>
      </c>
      <c r="X378" s="13">
        <f>ROUND(AVERAGE(Zinsswaps!X283:X378)+'iBoxx Extrapolation'!$J378,2)</f>
        <v>3.88</v>
      </c>
      <c r="Y378" s="13">
        <f>ROUND(AVERAGE(Zinsswaps!Y283:Y378)+'iBoxx Extrapolation'!$J378,2)</f>
        <v>3.88</v>
      </c>
      <c r="Z378" s="13">
        <f>ROUND(AVERAGE(Zinsswaps!Z283:Z378)+'iBoxx Extrapolation'!$J378,2)</f>
        <v>3.88</v>
      </c>
      <c r="AA378" s="13">
        <f>ROUND(AVERAGE(Zinsswaps!AA283:AA378)+'iBoxx Extrapolation'!$J378,2)</f>
        <v>3.88</v>
      </c>
      <c r="AB378" s="13">
        <f>ROUND(AVERAGE(Zinsswaps!AB283:AB378)+'iBoxx Extrapolation'!$J378,2)</f>
        <v>3.87</v>
      </c>
      <c r="AC378" s="13">
        <f>ROUND(AVERAGE(Zinsswaps!AC283:AC378)+'iBoxx Extrapolation'!$J378,2)</f>
        <v>3.86</v>
      </c>
      <c r="AD378" s="13">
        <f>ROUND(AVERAGE(Zinsswaps!AD283:AD378)+'iBoxx Extrapolation'!$J378,2)</f>
        <v>3.85</v>
      </c>
      <c r="AE378" s="13">
        <f>ROUND(AVERAGE(Zinsswaps!AE283:AE378)+'iBoxx Extrapolation'!$J378,2)</f>
        <v>3.85</v>
      </c>
      <c r="AF378" s="13">
        <f>ROUND(AVERAGE(Zinsswaps!AF283:AF378)+'iBoxx Extrapolation'!$J378,2)</f>
        <v>3.83</v>
      </c>
      <c r="AG378" s="13">
        <f>ROUND(AVERAGE(Zinsswaps!AG283:AG378)+'iBoxx Extrapolation'!$J378,2)</f>
        <v>3.82</v>
      </c>
      <c r="AH378" s="13">
        <f>ROUND(AVERAGE(Zinsswaps!AH283:AH378)+'iBoxx Extrapolation'!$J378,2)</f>
        <v>3.8</v>
      </c>
      <c r="AI378" s="13">
        <f>ROUND(AVERAGE(Zinsswaps!AI283:AI378)+'iBoxx Extrapolation'!$J378,2)</f>
        <v>3.79</v>
      </c>
      <c r="AJ378" s="13">
        <f>ROUND(AVERAGE(Zinsswaps!AJ283:AJ378)+'iBoxx Extrapolation'!$J378,2)</f>
        <v>3.78</v>
      </c>
      <c r="AK378" s="13">
        <f>ROUND(AVERAGE(Zinsswaps!AK283:AK378)+'iBoxx Extrapolation'!$J378,2)</f>
        <v>3.76</v>
      </c>
      <c r="AL378" s="13">
        <f>ROUND(AVERAGE(Zinsswaps!AL283:AL378)+'iBoxx Extrapolation'!$J378,2)</f>
        <v>3.75</v>
      </c>
      <c r="AM378" s="13">
        <f>ROUND(AVERAGE(Zinsswaps!AM283:AM378)+'iBoxx Extrapolation'!$J378,2)</f>
        <v>3.74</v>
      </c>
      <c r="AN378" s="13">
        <f>ROUND(AVERAGE(Zinsswaps!AN283:AN378)+'iBoxx Extrapolation'!$J378,2)</f>
        <v>3.73</v>
      </c>
      <c r="AO378" s="13">
        <f>ROUND(AVERAGE(Zinsswaps!AO283:AO378)+'iBoxx Extrapolation'!$J378,2)</f>
        <v>3.72</v>
      </c>
      <c r="AP378" s="13">
        <f>ROUND(AVERAGE(Zinsswaps!AP283:AP378)+'iBoxx Extrapolation'!$J378,2)</f>
        <v>3.7</v>
      </c>
      <c r="AQ378" s="13">
        <f>ROUND(AVERAGE(Zinsswaps!AQ283:AQ378)+'iBoxx Extrapolation'!$J378,2)</f>
        <v>3.68</v>
      </c>
      <c r="AR378" s="13">
        <f>ROUND(AVERAGE(Zinsswaps!AR283:AR378)+'iBoxx Extrapolation'!$J378,2)</f>
        <v>3.66</v>
      </c>
      <c r="AS378" s="13">
        <f>ROUND(AVERAGE(Zinsswaps!AS283:AS378)+'iBoxx Extrapolation'!$J378,2)</f>
        <v>3.64</v>
      </c>
      <c r="AT378" s="13">
        <f>ROUND(AVERAGE(Zinsswaps!AT283:AT378)+'iBoxx Extrapolation'!$J378,2)</f>
        <v>3.62</v>
      </c>
      <c r="AU378" s="13">
        <f>ROUND(AVERAGE(Zinsswaps!AU283:AU378)+'iBoxx Extrapolation'!$J378,2)</f>
        <v>3.61</v>
      </c>
      <c r="AV378" s="13">
        <f>ROUND(AVERAGE(Zinsswaps!AV283:AV378)+'iBoxx Extrapolation'!$J378,2)</f>
        <v>3.59</v>
      </c>
      <c r="AW378" s="13">
        <f>ROUND(AVERAGE(Zinsswaps!AW283:AW378)+'iBoxx Extrapolation'!$J378,2)</f>
        <v>3.58</v>
      </c>
      <c r="AX378" s="13">
        <f>ROUND(AVERAGE(Zinsswaps!AX283:AX378)+'iBoxx Extrapolation'!$J378,2)</f>
        <v>3.56</v>
      </c>
      <c r="AY378" s="13">
        <f>ROUND(AVERAGE(Zinsswaps!AY283:AY378)+'iBoxx Extrapolation'!$J378,2)</f>
        <v>3.55</v>
      </c>
    </row>
    <row r="379" spans="1:51" s="16" customFormat="1" x14ac:dyDescent="0.2">
      <c r="A379" s="12">
        <v>48760</v>
      </c>
      <c r="B379" s="13">
        <f>ROUND(AVERAGE(Zinsswaps!B284:B379)+'iBoxx Extrapolation'!$J379,2)</f>
        <v>2.99</v>
      </c>
      <c r="C379" s="13">
        <f>ROUND(AVERAGE(Zinsswaps!C284:C379)+'iBoxx Extrapolation'!$J379,2)</f>
        <v>3</v>
      </c>
      <c r="D379" s="13">
        <f>ROUND(AVERAGE(Zinsswaps!D284:D379)+'iBoxx Extrapolation'!$J379,2)</f>
        <v>3.04</v>
      </c>
      <c r="E379" s="13">
        <f>ROUND(AVERAGE(Zinsswaps!E284:E379)+'iBoxx Extrapolation'!$J379,2)</f>
        <v>3.12</v>
      </c>
      <c r="F379" s="13">
        <f>ROUND(AVERAGE(Zinsswaps!F284:F379)+'iBoxx Extrapolation'!$J379,2)</f>
        <v>3.19</v>
      </c>
      <c r="G379" s="13">
        <f>ROUND(AVERAGE(Zinsswaps!G284:G379)+'iBoxx Extrapolation'!$J379,2)</f>
        <v>3.26</v>
      </c>
      <c r="H379" s="13">
        <f>ROUND(AVERAGE(Zinsswaps!H284:H379)+'iBoxx Extrapolation'!$J379,2)</f>
        <v>3.34</v>
      </c>
      <c r="I379" s="13">
        <f>ROUND(AVERAGE(Zinsswaps!I284:I379)+'iBoxx Extrapolation'!$J379,2)</f>
        <v>3.41</v>
      </c>
      <c r="J379" s="13">
        <f>ROUND(AVERAGE(Zinsswaps!J284:J379)+'iBoxx Extrapolation'!$J379,2)</f>
        <v>3.48</v>
      </c>
      <c r="K379" s="13">
        <f>ROUND(AVERAGE(Zinsswaps!K284:K379)+'iBoxx Extrapolation'!$J379,2)</f>
        <v>3.54</v>
      </c>
      <c r="L379" s="13">
        <f>ROUND(AVERAGE(Zinsswaps!L284:L379)+'iBoxx Extrapolation'!$J379,2)</f>
        <v>3.6</v>
      </c>
      <c r="M379" s="13">
        <f>ROUND(AVERAGE(Zinsswaps!M284:M379)+'iBoxx Extrapolation'!$J379,2)</f>
        <v>3.65</v>
      </c>
      <c r="N379" s="13">
        <f>ROUND(AVERAGE(Zinsswaps!N284:N379)+'iBoxx Extrapolation'!$J379,2)</f>
        <v>3.7</v>
      </c>
      <c r="O379" s="13">
        <f>ROUND(AVERAGE(Zinsswaps!O284:O379)+'iBoxx Extrapolation'!$J379,2)</f>
        <v>3.74</v>
      </c>
      <c r="P379" s="13">
        <f>ROUND(AVERAGE(Zinsswaps!P284:P379)+'iBoxx Extrapolation'!$J379,2)</f>
        <v>3.78</v>
      </c>
      <c r="Q379" s="13">
        <f>ROUND(AVERAGE(Zinsswaps!Q284:Q379)+'iBoxx Extrapolation'!$J379,2)</f>
        <v>3.81</v>
      </c>
      <c r="R379" s="13">
        <f>ROUND(AVERAGE(Zinsswaps!R284:R379)+'iBoxx Extrapolation'!$J379,2)</f>
        <v>3.83</v>
      </c>
      <c r="S379" s="13">
        <f>ROUND(AVERAGE(Zinsswaps!S284:S379)+'iBoxx Extrapolation'!$J379,2)</f>
        <v>3.85</v>
      </c>
      <c r="T379" s="13">
        <f>ROUND(AVERAGE(Zinsswaps!T284:T379)+'iBoxx Extrapolation'!$J379,2)</f>
        <v>3.87</v>
      </c>
      <c r="U379" s="13">
        <f>ROUND(AVERAGE(Zinsswaps!U284:U379)+'iBoxx Extrapolation'!$J379,2)</f>
        <v>3.88</v>
      </c>
      <c r="V379" s="13">
        <f>ROUND(AVERAGE(Zinsswaps!V284:V379)+'iBoxx Extrapolation'!$J379,2)</f>
        <v>3.88</v>
      </c>
      <c r="W379" s="13">
        <f>ROUND(AVERAGE(Zinsswaps!W284:W379)+'iBoxx Extrapolation'!$J379,2)</f>
        <v>3.88</v>
      </c>
      <c r="X379" s="13">
        <f>ROUND(AVERAGE(Zinsswaps!X284:X379)+'iBoxx Extrapolation'!$J379,2)</f>
        <v>3.89</v>
      </c>
      <c r="Y379" s="13">
        <f>ROUND(AVERAGE(Zinsswaps!Y284:Y379)+'iBoxx Extrapolation'!$J379,2)</f>
        <v>3.89</v>
      </c>
      <c r="Z379" s="13">
        <f>ROUND(AVERAGE(Zinsswaps!Z284:Z379)+'iBoxx Extrapolation'!$J379,2)</f>
        <v>3.89</v>
      </c>
      <c r="AA379" s="13">
        <f>ROUND(AVERAGE(Zinsswaps!AA284:AA379)+'iBoxx Extrapolation'!$J379,2)</f>
        <v>3.88</v>
      </c>
      <c r="AB379" s="13">
        <f>ROUND(AVERAGE(Zinsswaps!AB284:AB379)+'iBoxx Extrapolation'!$J379,2)</f>
        <v>3.87</v>
      </c>
      <c r="AC379" s="13">
        <f>ROUND(AVERAGE(Zinsswaps!AC284:AC379)+'iBoxx Extrapolation'!$J379,2)</f>
        <v>3.86</v>
      </c>
      <c r="AD379" s="13">
        <f>ROUND(AVERAGE(Zinsswaps!AD284:AD379)+'iBoxx Extrapolation'!$J379,2)</f>
        <v>3.86</v>
      </c>
      <c r="AE379" s="13">
        <f>ROUND(AVERAGE(Zinsswaps!AE284:AE379)+'iBoxx Extrapolation'!$J379,2)</f>
        <v>3.85</v>
      </c>
      <c r="AF379" s="13">
        <f>ROUND(AVERAGE(Zinsswaps!AF284:AF379)+'iBoxx Extrapolation'!$J379,2)</f>
        <v>3.83</v>
      </c>
      <c r="AG379" s="13">
        <f>ROUND(AVERAGE(Zinsswaps!AG284:AG379)+'iBoxx Extrapolation'!$J379,2)</f>
        <v>3.82</v>
      </c>
      <c r="AH379" s="13">
        <f>ROUND(AVERAGE(Zinsswaps!AH284:AH379)+'iBoxx Extrapolation'!$J379,2)</f>
        <v>3.81</v>
      </c>
      <c r="AI379" s="13">
        <f>ROUND(AVERAGE(Zinsswaps!AI284:AI379)+'iBoxx Extrapolation'!$J379,2)</f>
        <v>3.79</v>
      </c>
      <c r="AJ379" s="13">
        <f>ROUND(AVERAGE(Zinsswaps!AJ284:AJ379)+'iBoxx Extrapolation'!$J379,2)</f>
        <v>3.78</v>
      </c>
      <c r="AK379" s="13">
        <f>ROUND(AVERAGE(Zinsswaps!AK284:AK379)+'iBoxx Extrapolation'!$J379,2)</f>
        <v>3.77</v>
      </c>
      <c r="AL379" s="13">
        <f>ROUND(AVERAGE(Zinsswaps!AL284:AL379)+'iBoxx Extrapolation'!$J379,2)</f>
        <v>3.76</v>
      </c>
      <c r="AM379" s="13">
        <f>ROUND(AVERAGE(Zinsswaps!AM284:AM379)+'iBoxx Extrapolation'!$J379,2)</f>
        <v>3.75</v>
      </c>
      <c r="AN379" s="13">
        <f>ROUND(AVERAGE(Zinsswaps!AN284:AN379)+'iBoxx Extrapolation'!$J379,2)</f>
        <v>3.73</v>
      </c>
      <c r="AO379" s="13">
        <f>ROUND(AVERAGE(Zinsswaps!AO284:AO379)+'iBoxx Extrapolation'!$J379,2)</f>
        <v>3.72</v>
      </c>
      <c r="AP379" s="13">
        <f>ROUND(AVERAGE(Zinsswaps!AP284:AP379)+'iBoxx Extrapolation'!$J379,2)</f>
        <v>3.7</v>
      </c>
      <c r="AQ379" s="13">
        <f>ROUND(AVERAGE(Zinsswaps!AQ284:AQ379)+'iBoxx Extrapolation'!$J379,2)</f>
        <v>3.68</v>
      </c>
      <c r="AR379" s="13">
        <f>ROUND(AVERAGE(Zinsswaps!AR284:AR379)+'iBoxx Extrapolation'!$J379,2)</f>
        <v>3.66</v>
      </c>
      <c r="AS379" s="13">
        <f>ROUND(AVERAGE(Zinsswaps!AS284:AS379)+'iBoxx Extrapolation'!$J379,2)</f>
        <v>3.64</v>
      </c>
      <c r="AT379" s="13">
        <f>ROUND(AVERAGE(Zinsswaps!AT284:AT379)+'iBoxx Extrapolation'!$J379,2)</f>
        <v>3.63</v>
      </c>
      <c r="AU379" s="13">
        <f>ROUND(AVERAGE(Zinsswaps!AU284:AU379)+'iBoxx Extrapolation'!$J379,2)</f>
        <v>3.61</v>
      </c>
      <c r="AV379" s="13">
        <f>ROUND(AVERAGE(Zinsswaps!AV284:AV379)+'iBoxx Extrapolation'!$J379,2)</f>
        <v>3.59</v>
      </c>
      <c r="AW379" s="13">
        <f>ROUND(AVERAGE(Zinsswaps!AW284:AW379)+'iBoxx Extrapolation'!$J379,2)</f>
        <v>3.58</v>
      </c>
      <c r="AX379" s="13">
        <f>ROUND(AVERAGE(Zinsswaps!AX284:AX379)+'iBoxx Extrapolation'!$J379,2)</f>
        <v>3.56</v>
      </c>
      <c r="AY379" s="13">
        <f>ROUND(AVERAGE(Zinsswaps!AY284:AY379)+'iBoxx Extrapolation'!$J379,2)</f>
        <v>3.55</v>
      </c>
    </row>
    <row r="380" spans="1:51" s="16" customFormat="1" x14ac:dyDescent="0.2">
      <c r="A380" s="12">
        <v>48791</v>
      </c>
      <c r="B380" s="13">
        <f>ROUND(AVERAGE(Zinsswaps!B285:B380)+'iBoxx Extrapolation'!$J380,2)</f>
        <v>2.99</v>
      </c>
      <c r="C380" s="13">
        <f>ROUND(AVERAGE(Zinsswaps!C285:C380)+'iBoxx Extrapolation'!$J380,2)</f>
        <v>3</v>
      </c>
      <c r="D380" s="13">
        <f>ROUND(AVERAGE(Zinsswaps!D285:D380)+'iBoxx Extrapolation'!$J380,2)</f>
        <v>3.05</v>
      </c>
      <c r="E380" s="13">
        <f>ROUND(AVERAGE(Zinsswaps!E285:E380)+'iBoxx Extrapolation'!$J380,2)</f>
        <v>3.12</v>
      </c>
      <c r="F380" s="13">
        <f>ROUND(AVERAGE(Zinsswaps!F285:F380)+'iBoxx Extrapolation'!$J380,2)</f>
        <v>3.19</v>
      </c>
      <c r="G380" s="13">
        <f>ROUND(AVERAGE(Zinsswaps!G285:G380)+'iBoxx Extrapolation'!$J380,2)</f>
        <v>3.27</v>
      </c>
      <c r="H380" s="13">
        <f>ROUND(AVERAGE(Zinsswaps!H285:H380)+'iBoxx Extrapolation'!$J380,2)</f>
        <v>3.34</v>
      </c>
      <c r="I380" s="13">
        <f>ROUND(AVERAGE(Zinsswaps!I285:I380)+'iBoxx Extrapolation'!$J380,2)</f>
        <v>3.41</v>
      </c>
      <c r="J380" s="13">
        <f>ROUND(AVERAGE(Zinsswaps!J285:J380)+'iBoxx Extrapolation'!$J380,2)</f>
        <v>3.48</v>
      </c>
      <c r="K380" s="13">
        <f>ROUND(AVERAGE(Zinsswaps!K285:K380)+'iBoxx Extrapolation'!$J380,2)</f>
        <v>3.54</v>
      </c>
      <c r="L380" s="13">
        <f>ROUND(AVERAGE(Zinsswaps!L285:L380)+'iBoxx Extrapolation'!$J380,2)</f>
        <v>3.6</v>
      </c>
      <c r="M380" s="13">
        <f>ROUND(AVERAGE(Zinsswaps!M285:M380)+'iBoxx Extrapolation'!$J380,2)</f>
        <v>3.65</v>
      </c>
      <c r="N380" s="13">
        <f>ROUND(AVERAGE(Zinsswaps!N285:N380)+'iBoxx Extrapolation'!$J380,2)</f>
        <v>3.7</v>
      </c>
      <c r="O380" s="13">
        <f>ROUND(AVERAGE(Zinsswaps!O285:O380)+'iBoxx Extrapolation'!$J380,2)</f>
        <v>3.75</v>
      </c>
      <c r="P380" s="13">
        <f>ROUND(AVERAGE(Zinsswaps!P285:P380)+'iBoxx Extrapolation'!$J380,2)</f>
        <v>3.78</v>
      </c>
      <c r="Q380" s="13">
        <f>ROUND(AVERAGE(Zinsswaps!Q285:Q380)+'iBoxx Extrapolation'!$J380,2)</f>
        <v>3.81</v>
      </c>
      <c r="R380" s="13">
        <f>ROUND(AVERAGE(Zinsswaps!R285:R380)+'iBoxx Extrapolation'!$J380,2)</f>
        <v>3.83</v>
      </c>
      <c r="S380" s="13">
        <f>ROUND(AVERAGE(Zinsswaps!S285:S380)+'iBoxx Extrapolation'!$J380,2)</f>
        <v>3.85</v>
      </c>
      <c r="T380" s="13">
        <f>ROUND(AVERAGE(Zinsswaps!T285:T380)+'iBoxx Extrapolation'!$J380,2)</f>
        <v>3.87</v>
      </c>
      <c r="U380" s="13">
        <f>ROUND(AVERAGE(Zinsswaps!U285:U380)+'iBoxx Extrapolation'!$J380,2)</f>
        <v>3.89</v>
      </c>
      <c r="V380" s="13">
        <f>ROUND(AVERAGE(Zinsswaps!V285:V380)+'iBoxx Extrapolation'!$J380,2)</f>
        <v>3.89</v>
      </c>
      <c r="W380" s="13">
        <f>ROUND(AVERAGE(Zinsswaps!W285:W380)+'iBoxx Extrapolation'!$J380,2)</f>
        <v>3.89</v>
      </c>
      <c r="X380" s="13">
        <f>ROUND(AVERAGE(Zinsswaps!X285:X380)+'iBoxx Extrapolation'!$J380,2)</f>
        <v>3.89</v>
      </c>
      <c r="Y380" s="13">
        <f>ROUND(AVERAGE(Zinsswaps!Y285:Y380)+'iBoxx Extrapolation'!$J380,2)</f>
        <v>3.89</v>
      </c>
      <c r="Z380" s="13">
        <f>ROUND(AVERAGE(Zinsswaps!Z285:Z380)+'iBoxx Extrapolation'!$J380,2)</f>
        <v>3.89</v>
      </c>
      <c r="AA380" s="13">
        <f>ROUND(AVERAGE(Zinsswaps!AA285:AA380)+'iBoxx Extrapolation'!$J380,2)</f>
        <v>3.88</v>
      </c>
      <c r="AB380" s="13">
        <f>ROUND(AVERAGE(Zinsswaps!AB285:AB380)+'iBoxx Extrapolation'!$J380,2)</f>
        <v>3.87</v>
      </c>
      <c r="AC380" s="13">
        <f>ROUND(AVERAGE(Zinsswaps!AC285:AC380)+'iBoxx Extrapolation'!$J380,2)</f>
        <v>3.87</v>
      </c>
      <c r="AD380" s="13">
        <f>ROUND(AVERAGE(Zinsswaps!AD285:AD380)+'iBoxx Extrapolation'!$J380,2)</f>
        <v>3.86</v>
      </c>
      <c r="AE380" s="13">
        <f>ROUND(AVERAGE(Zinsswaps!AE285:AE380)+'iBoxx Extrapolation'!$J380,2)</f>
        <v>3.85</v>
      </c>
      <c r="AF380" s="13">
        <f>ROUND(AVERAGE(Zinsswaps!AF285:AF380)+'iBoxx Extrapolation'!$J380,2)</f>
        <v>3.84</v>
      </c>
      <c r="AG380" s="13">
        <f>ROUND(AVERAGE(Zinsswaps!AG285:AG380)+'iBoxx Extrapolation'!$J380,2)</f>
        <v>3.82</v>
      </c>
      <c r="AH380" s="13">
        <f>ROUND(AVERAGE(Zinsswaps!AH285:AH380)+'iBoxx Extrapolation'!$J380,2)</f>
        <v>3.81</v>
      </c>
      <c r="AI380" s="13">
        <f>ROUND(AVERAGE(Zinsswaps!AI285:AI380)+'iBoxx Extrapolation'!$J380,2)</f>
        <v>3.79</v>
      </c>
      <c r="AJ380" s="13">
        <f>ROUND(AVERAGE(Zinsswaps!AJ285:AJ380)+'iBoxx Extrapolation'!$J380,2)</f>
        <v>3.78</v>
      </c>
      <c r="AK380" s="13">
        <f>ROUND(AVERAGE(Zinsswaps!AK285:AK380)+'iBoxx Extrapolation'!$J380,2)</f>
        <v>3.77</v>
      </c>
      <c r="AL380" s="13">
        <f>ROUND(AVERAGE(Zinsswaps!AL285:AL380)+'iBoxx Extrapolation'!$J380,2)</f>
        <v>3.76</v>
      </c>
      <c r="AM380" s="13">
        <f>ROUND(AVERAGE(Zinsswaps!AM285:AM380)+'iBoxx Extrapolation'!$J380,2)</f>
        <v>3.75</v>
      </c>
      <c r="AN380" s="13">
        <f>ROUND(AVERAGE(Zinsswaps!AN285:AN380)+'iBoxx Extrapolation'!$J380,2)</f>
        <v>3.74</v>
      </c>
      <c r="AO380" s="13">
        <f>ROUND(AVERAGE(Zinsswaps!AO285:AO380)+'iBoxx Extrapolation'!$J380,2)</f>
        <v>3.73</v>
      </c>
      <c r="AP380" s="13">
        <f>ROUND(AVERAGE(Zinsswaps!AP285:AP380)+'iBoxx Extrapolation'!$J380,2)</f>
        <v>3.71</v>
      </c>
      <c r="AQ380" s="13">
        <f>ROUND(AVERAGE(Zinsswaps!AQ285:AQ380)+'iBoxx Extrapolation'!$J380,2)</f>
        <v>3.69</v>
      </c>
      <c r="AR380" s="13">
        <f>ROUND(AVERAGE(Zinsswaps!AR285:AR380)+'iBoxx Extrapolation'!$J380,2)</f>
        <v>3.66</v>
      </c>
      <c r="AS380" s="13">
        <f>ROUND(AVERAGE(Zinsswaps!AS285:AS380)+'iBoxx Extrapolation'!$J380,2)</f>
        <v>3.65</v>
      </c>
      <c r="AT380" s="13">
        <f>ROUND(AVERAGE(Zinsswaps!AT285:AT380)+'iBoxx Extrapolation'!$J380,2)</f>
        <v>3.63</v>
      </c>
      <c r="AU380" s="13">
        <f>ROUND(AVERAGE(Zinsswaps!AU285:AU380)+'iBoxx Extrapolation'!$J380,2)</f>
        <v>3.61</v>
      </c>
      <c r="AV380" s="13">
        <f>ROUND(AVERAGE(Zinsswaps!AV285:AV380)+'iBoxx Extrapolation'!$J380,2)</f>
        <v>3.59</v>
      </c>
      <c r="AW380" s="13">
        <f>ROUND(AVERAGE(Zinsswaps!AW285:AW380)+'iBoxx Extrapolation'!$J380,2)</f>
        <v>3.58</v>
      </c>
      <c r="AX380" s="13">
        <f>ROUND(AVERAGE(Zinsswaps!AX285:AX380)+'iBoxx Extrapolation'!$J380,2)</f>
        <v>3.56</v>
      </c>
      <c r="AY380" s="13">
        <f>ROUND(AVERAGE(Zinsswaps!AY285:AY380)+'iBoxx Extrapolation'!$J380,2)</f>
        <v>3.55</v>
      </c>
    </row>
    <row r="381" spans="1:51" s="16" customFormat="1" x14ac:dyDescent="0.2">
      <c r="A381" s="12">
        <v>48822</v>
      </c>
      <c r="B381" s="13">
        <f>ROUND(AVERAGE(Zinsswaps!B286:B381)+'iBoxx Extrapolation'!$J381,2)</f>
        <v>2.99</v>
      </c>
      <c r="C381" s="13">
        <f>ROUND(AVERAGE(Zinsswaps!C286:C381)+'iBoxx Extrapolation'!$J381,2)</f>
        <v>3</v>
      </c>
      <c r="D381" s="13">
        <f>ROUND(AVERAGE(Zinsswaps!D286:D381)+'iBoxx Extrapolation'!$J381,2)</f>
        <v>3.05</v>
      </c>
      <c r="E381" s="13">
        <f>ROUND(AVERAGE(Zinsswaps!E286:E381)+'iBoxx Extrapolation'!$J381,2)</f>
        <v>3.12</v>
      </c>
      <c r="F381" s="13">
        <f>ROUND(AVERAGE(Zinsswaps!F286:F381)+'iBoxx Extrapolation'!$J381,2)</f>
        <v>3.19</v>
      </c>
      <c r="G381" s="13">
        <f>ROUND(AVERAGE(Zinsswaps!G286:G381)+'iBoxx Extrapolation'!$J381,2)</f>
        <v>3.27</v>
      </c>
      <c r="H381" s="13">
        <f>ROUND(AVERAGE(Zinsswaps!H286:H381)+'iBoxx Extrapolation'!$J381,2)</f>
        <v>3.34</v>
      </c>
      <c r="I381" s="13">
        <f>ROUND(AVERAGE(Zinsswaps!I286:I381)+'iBoxx Extrapolation'!$J381,2)</f>
        <v>3.41</v>
      </c>
      <c r="J381" s="13">
        <f>ROUND(AVERAGE(Zinsswaps!J286:J381)+'iBoxx Extrapolation'!$J381,2)</f>
        <v>3.48</v>
      </c>
      <c r="K381" s="13">
        <f>ROUND(AVERAGE(Zinsswaps!K286:K381)+'iBoxx Extrapolation'!$J381,2)</f>
        <v>3.54</v>
      </c>
      <c r="L381" s="13">
        <f>ROUND(AVERAGE(Zinsswaps!L286:L381)+'iBoxx Extrapolation'!$J381,2)</f>
        <v>3.6</v>
      </c>
      <c r="M381" s="13">
        <f>ROUND(AVERAGE(Zinsswaps!M286:M381)+'iBoxx Extrapolation'!$J381,2)</f>
        <v>3.65</v>
      </c>
      <c r="N381" s="13">
        <f>ROUND(AVERAGE(Zinsswaps!N286:N381)+'iBoxx Extrapolation'!$J381,2)</f>
        <v>3.7</v>
      </c>
      <c r="O381" s="13">
        <f>ROUND(AVERAGE(Zinsswaps!O286:O381)+'iBoxx Extrapolation'!$J381,2)</f>
        <v>3.75</v>
      </c>
      <c r="P381" s="13">
        <f>ROUND(AVERAGE(Zinsswaps!P286:P381)+'iBoxx Extrapolation'!$J381,2)</f>
        <v>3.78</v>
      </c>
      <c r="Q381" s="13">
        <f>ROUND(AVERAGE(Zinsswaps!Q286:Q381)+'iBoxx Extrapolation'!$J381,2)</f>
        <v>3.81</v>
      </c>
      <c r="R381" s="13">
        <f>ROUND(AVERAGE(Zinsswaps!R286:R381)+'iBoxx Extrapolation'!$J381,2)</f>
        <v>3.83</v>
      </c>
      <c r="S381" s="13">
        <f>ROUND(AVERAGE(Zinsswaps!S286:S381)+'iBoxx Extrapolation'!$J381,2)</f>
        <v>3.85</v>
      </c>
      <c r="T381" s="13">
        <f>ROUND(AVERAGE(Zinsswaps!T286:T381)+'iBoxx Extrapolation'!$J381,2)</f>
        <v>3.87</v>
      </c>
      <c r="U381" s="13">
        <f>ROUND(AVERAGE(Zinsswaps!U286:U381)+'iBoxx Extrapolation'!$J381,2)</f>
        <v>3.89</v>
      </c>
      <c r="V381" s="13">
        <f>ROUND(AVERAGE(Zinsswaps!V286:V381)+'iBoxx Extrapolation'!$J381,2)</f>
        <v>3.89</v>
      </c>
      <c r="W381" s="13">
        <f>ROUND(AVERAGE(Zinsswaps!W286:W381)+'iBoxx Extrapolation'!$J381,2)</f>
        <v>3.89</v>
      </c>
      <c r="X381" s="13">
        <f>ROUND(AVERAGE(Zinsswaps!X286:X381)+'iBoxx Extrapolation'!$J381,2)</f>
        <v>3.89</v>
      </c>
      <c r="Y381" s="13">
        <f>ROUND(AVERAGE(Zinsswaps!Y286:Y381)+'iBoxx Extrapolation'!$J381,2)</f>
        <v>3.89</v>
      </c>
      <c r="Z381" s="13">
        <f>ROUND(AVERAGE(Zinsswaps!Z286:Z381)+'iBoxx Extrapolation'!$J381,2)</f>
        <v>3.89</v>
      </c>
      <c r="AA381" s="13">
        <f>ROUND(AVERAGE(Zinsswaps!AA286:AA381)+'iBoxx Extrapolation'!$J381,2)</f>
        <v>3.88</v>
      </c>
      <c r="AB381" s="13">
        <f>ROUND(AVERAGE(Zinsswaps!AB286:AB381)+'iBoxx Extrapolation'!$J381,2)</f>
        <v>3.88</v>
      </c>
      <c r="AC381" s="13">
        <f>ROUND(AVERAGE(Zinsswaps!AC286:AC381)+'iBoxx Extrapolation'!$J381,2)</f>
        <v>3.87</v>
      </c>
      <c r="AD381" s="13">
        <f>ROUND(AVERAGE(Zinsswaps!AD286:AD381)+'iBoxx Extrapolation'!$J381,2)</f>
        <v>3.86</v>
      </c>
      <c r="AE381" s="13">
        <f>ROUND(AVERAGE(Zinsswaps!AE286:AE381)+'iBoxx Extrapolation'!$J381,2)</f>
        <v>3.85</v>
      </c>
      <c r="AF381" s="13">
        <f>ROUND(AVERAGE(Zinsswaps!AF286:AF381)+'iBoxx Extrapolation'!$J381,2)</f>
        <v>3.84</v>
      </c>
      <c r="AG381" s="13">
        <f>ROUND(AVERAGE(Zinsswaps!AG286:AG381)+'iBoxx Extrapolation'!$J381,2)</f>
        <v>3.82</v>
      </c>
      <c r="AH381" s="13">
        <f>ROUND(AVERAGE(Zinsswaps!AH286:AH381)+'iBoxx Extrapolation'!$J381,2)</f>
        <v>3.81</v>
      </c>
      <c r="AI381" s="13">
        <f>ROUND(AVERAGE(Zinsswaps!AI286:AI381)+'iBoxx Extrapolation'!$J381,2)</f>
        <v>3.79</v>
      </c>
      <c r="AJ381" s="13">
        <f>ROUND(AVERAGE(Zinsswaps!AJ286:AJ381)+'iBoxx Extrapolation'!$J381,2)</f>
        <v>3.78</v>
      </c>
      <c r="AK381" s="13">
        <f>ROUND(AVERAGE(Zinsswaps!AK286:AK381)+'iBoxx Extrapolation'!$J381,2)</f>
        <v>3.77</v>
      </c>
      <c r="AL381" s="13">
        <f>ROUND(AVERAGE(Zinsswaps!AL286:AL381)+'iBoxx Extrapolation'!$J381,2)</f>
        <v>3.76</v>
      </c>
      <c r="AM381" s="13">
        <f>ROUND(AVERAGE(Zinsswaps!AM286:AM381)+'iBoxx Extrapolation'!$J381,2)</f>
        <v>3.75</v>
      </c>
      <c r="AN381" s="13">
        <f>ROUND(AVERAGE(Zinsswaps!AN286:AN381)+'iBoxx Extrapolation'!$J381,2)</f>
        <v>3.74</v>
      </c>
      <c r="AO381" s="13">
        <f>ROUND(AVERAGE(Zinsswaps!AO286:AO381)+'iBoxx Extrapolation'!$J381,2)</f>
        <v>3.73</v>
      </c>
      <c r="AP381" s="13">
        <f>ROUND(AVERAGE(Zinsswaps!AP286:AP381)+'iBoxx Extrapolation'!$J381,2)</f>
        <v>3.71</v>
      </c>
      <c r="AQ381" s="13">
        <f>ROUND(AVERAGE(Zinsswaps!AQ286:AQ381)+'iBoxx Extrapolation'!$J381,2)</f>
        <v>3.68</v>
      </c>
      <c r="AR381" s="13">
        <f>ROUND(AVERAGE(Zinsswaps!AR286:AR381)+'iBoxx Extrapolation'!$J381,2)</f>
        <v>3.66</v>
      </c>
      <c r="AS381" s="13">
        <f>ROUND(AVERAGE(Zinsswaps!AS286:AS381)+'iBoxx Extrapolation'!$J381,2)</f>
        <v>3.65</v>
      </c>
      <c r="AT381" s="13">
        <f>ROUND(AVERAGE(Zinsswaps!AT286:AT381)+'iBoxx Extrapolation'!$J381,2)</f>
        <v>3.63</v>
      </c>
      <c r="AU381" s="13">
        <f>ROUND(AVERAGE(Zinsswaps!AU286:AU381)+'iBoxx Extrapolation'!$J381,2)</f>
        <v>3.61</v>
      </c>
      <c r="AV381" s="13">
        <f>ROUND(AVERAGE(Zinsswaps!AV286:AV381)+'iBoxx Extrapolation'!$J381,2)</f>
        <v>3.59</v>
      </c>
      <c r="AW381" s="13">
        <f>ROUND(AVERAGE(Zinsswaps!AW286:AW381)+'iBoxx Extrapolation'!$J381,2)</f>
        <v>3.58</v>
      </c>
      <c r="AX381" s="13">
        <f>ROUND(AVERAGE(Zinsswaps!AX286:AX381)+'iBoxx Extrapolation'!$J381,2)</f>
        <v>3.56</v>
      </c>
      <c r="AY381" s="13">
        <f>ROUND(AVERAGE(Zinsswaps!AY286:AY381)+'iBoxx Extrapolation'!$J381,2)</f>
        <v>3.55</v>
      </c>
    </row>
    <row r="382" spans="1:51" s="16" customFormat="1" x14ac:dyDescent="0.2">
      <c r="A382" s="12">
        <v>48852</v>
      </c>
      <c r="B382" s="13">
        <f>ROUND(AVERAGE(Zinsswaps!B287:B382)+'iBoxx Extrapolation'!$J382,2)</f>
        <v>2.99</v>
      </c>
      <c r="C382" s="13">
        <f>ROUND(AVERAGE(Zinsswaps!C287:C382)+'iBoxx Extrapolation'!$J382,2)</f>
        <v>3</v>
      </c>
      <c r="D382" s="13">
        <f>ROUND(AVERAGE(Zinsswaps!D287:D382)+'iBoxx Extrapolation'!$J382,2)</f>
        <v>3.05</v>
      </c>
      <c r="E382" s="13">
        <f>ROUND(AVERAGE(Zinsswaps!E287:E382)+'iBoxx Extrapolation'!$J382,2)</f>
        <v>3.12</v>
      </c>
      <c r="F382" s="13">
        <f>ROUND(AVERAGE(Zinsswaps!F287:F382)+'iBoxx Extrapolation'!$J382,2)</f>
        <v>3.19</v>
      </c>
      <c r="G382" s="13">
        <f>ROUND(AVERAGE(Zinsswaps!G287:G382)+'iBoxx Extrapolation'!$J382,2)</f>
        <v>3.27</v>
      </c>
      <c r="H382" s="13">
        <f>ROUND(AVERAGE(Zinsswaps!H287:H382)+'iBoxx Extrapolation'!$J382,2)</f>
        <v>3.34</v>
      </c>
      <c r="I382" s="13">
        <f>ROUND(AVERAGE(Zinsswaps!I287:I382)+'iBoxx Extrapolation'!$J382,2)</f>
        <v>3.41</v>
      </c>
      <c r="J382" s="13">
        <f>ROUND(AVERAGE(Zinsswaps!J287:J382)+'iBoxx Extrapolation'!$J382,2)</f>
        <v>3.48</v>
      </c>
      <c r="K382" s="13">
        <f>ROUND(AVERAGE(Zinsswaps!K287:K382)+'iBoxx Extrapolation'!$J382,2)</f>
        <v>3.54</v>
      </c>
      <c r="L382" s="13">
        <f>ROUND(AVERAGE(Zinsswaps!L287:L382)+'iBoxx Extrapolation'!$J382,2)</f>
        <v>3.6</v>
      </c>
      <c r="M382" s="13">
        <f>ROUND(AVERAGE(Zinsswaps!M287:M382)+'iBoxx Extrapolation'!$J382,2)</f>
        <v>3.65</v>
      </c>
      <c r="N382" s="13">
        <f>ROUND(AVERAGE(Zinsswaps!N287:N382)+'iBoxx Extrapolation'!$J382,2)</f>
        <v>3.7</v>
      </c>
      <c r="O382" s="13">
        <f>ROUND(AVERAGE(Zinsswaps!O287:O382)+'iBoxx Extrapolation'!$J382,2)</f>
        <v>3.75</v>
      </c>
      <c r="P382" s="13">
        <f>ROUND(AVERAGE(Zinsswaps!P287:P382)+'iBoxx Extrapolation'!$J382,2)</f>
        <v>3.78</v>
      </c>
      <c r="Q382" s="13">
        <f>ROUND(AVERAGE(Zinsswaps!Q287:Q382)+'iBoxx Extrapolation'!$J382,2)</f>
        <v>3.81</v>
      </c>
      <c r="R382" s="13">
        <f>ROUND(AVERAGE(Zinsswaps!R287:R382)+'iBoxx Extrapolation'!$J382,2)</f>
        <v>3.83</v>
      </c>
      <c r="S382" s="13">
        <f>ROUND(AVERAGE(Zinsswaps!S287:S382)+'iBoxx Extrapolation'!$J382,2)</f>
        <v>3.85</v>
      </c>
      <c r="T382" s="13">
        <f>ROUND(AVERAGE(Zinsswaps!T287:T382)+'iBoxx Extrapolation'!$J382,2)</f>
        <v>3.87</v>
      </c>
      <c r="U382" s="13">
        <f>ROUND(AVERAGE(Zinsswaps!U287:U382)+'iBoxx Extrapolation'!$J382,2)</f>
        <v>3.89</v>
      </c>
      <c r="V382" s="13">
        <f>ROUND(AVERAGE(Zinsswaps!V287:V382)+'iBoxx Extrapolation'!$J382,2)</f>
        <v>3.89</v>
      </c>
      <c r="W382" s="13">
        <f>ROUND(AVERAGE(Zinsswaps!W287:W382)+'iBoxx Extrapolation'!$J382,2)</f>
        <v>3.89</v>
      </c>
      <c r="X382" s="13">
        <f>ROUND(AVERAGE(Zinsswaps!X287:X382)+'iBoxx Extrapolation'!$J382,2)</f>
        <v>3.89</v>
      </c>
      <c r="Y382" s="13">
        <f>ROUND(AVERAGE(Zinsswaps!Y287:Y382)+'iBoxx Extrapolation'!$J382,2)</f>
        <v>3.89</v>
      </c>
      <c r="Z382" s="13">
        <f>ROUND(AVERAGE(Zinsswaps!Z287:Z382)+'iBoxx Extrapolation'!$J382,2)</f>
        <v>3.89</v>
      </c>
      <c r="AA382" s="13">
        <f>ROUND(AVERAGE(Zinsswaps!AA287:AA382)+'iBoxx Extrapolation'!$J382,2)</f>
        <v>3.89</v>
      </c>
      <c r="AB382" s="13">
        <f>ROUND(AVERAGE(Zinsswaps!AB287:AB382)+'iBoxx Extrapolation'!$J382,2)</f>
        <v>3.88</v>
      </c>
      <c r="AC382" s="13">
        <f>ROUND(AVERAGE(Zinsswaps!AC287:AC382)+'iBoxx Extrapolation'!$J382,2)</f>
        <v>3.87</v>
      </c>
      <c r="AD382" s="13">
        <f>ROUND(AVERAGE(Zinsswaps!AD287:AD382)+'iBoxx Extrapolation'!$J382,2)</f>
        <v>3.86</v>
      </c>
      <c r="AE382" s="13">
        <f>ROUND(AVERAGE(Zinsswaps!AE287:AE382)+'iBoxx Extrapolation'!$J382,2)</f>
        <v>3.86</v>
      </c>
      <c r="AF382" s="13">
        <f>ROUND(AVERAGE(Zinsswaps!AF287:AF382)+'iBoxx Extrapolation'!$J382,2)</f>
        <v>3.84</v>
      </c>
      <c r="AG382" s="13">
        <f>ROUND(AVERAGE(Zinsswaps!AG287:AG382)+'iBoxx Extrapolation'!$J382,2)</f>
        <v>3.82</v>
      </c>
      <c r="AH382" s="13">
        <f>ROUND(AVERAGE(Zinsswaps!AH287:AH382)+'iBoxx Extrapolation'!$J382,2)</f>
        <v>3.81</v>
      </c>
      <c r="AI382" s="13">
        <f>ROUND(AVERAGE(Zinsswaps!AI287:AI382)+'iBoxx Extrapolation'!$J382,2)</f>
        <v>3.8</v>
      </c>
      <c r="AJ382" s="13">
        <f>ROUND(AVERAGE(Zinsswaps!AJ287:AJ382)+'iBoxx Extrapolation'!$J382,2)</f>
        <v>3.78</v>
      </c>
      <c r="AK382" s="13">
        <f>ROUND(AVERAGE(Zinsswaps!AK287:AK382)+'iBoxx Extrapolation'!$J382,2)</f>
        <v>3.77</v>
      </c>
      <c r="AL382" s="13">
        <f>ROUND(AVERAGE(Zinsswaps!AL287:AL382)+'iBoxx Extrapolation'!$J382,2)</f>
        <v>3.76</v>
      </c>
      <c r="AM382" s="13">
        <f>ROUND(AVERAGE(Zinsswaps!AM287:AM382)+'iBoxx Extrapolation'!$J382,2)</f>
        <v>3.75</v>
      </c>
      <c r="AN382" s="13">
        <f>ROUND(AVERAGE(Zinsswaps!AN287:AN382)+'iBoxx Extrapolation'!$J382,2)</f>
        <v>3.74</v>
      </c>
      <c r="AO382" s="13">
        <f>ROUND(AVERAGE(Zinsswaps!AO287:AO382)+'iBoxx Extrapolation'!$J382,2)</f>
        <v>3.73</v>
      </c>
      <c r="AP382" s="13">
        <f>ROUND(AVERAGE(Zinsswaps!AP287:AP382)+'iBoxx Extrapolation'!$J382,2)</f>
        <v>3.71</v>
      </c>
      <c r="AQ382" s="13">
        <f>ROUND(AVERAGE(Zinsswaps!AQ287:AQ382)+'iBoxx Extrapolation'!$J382,2)</f>
        <v>3.69</v>
      </c>
      <c r="AR382" s="13">
        <f>ROUND(AVERAGE(Zinsswaps!AR287:AR382)+'iBoxx Extrapolation'!$J382,2)</f>
        <v>3.67</v>
      </c>
      <c r="AS382" s="13">
        <f>ROUND(AVERAGE(Zinsswaps!AS287:AS382)+'iBoxx Extrapolation'!$J382,2)</f>
        <v>3.65</v>
      </c>
      <c r="AT382" s="13">
        <f>ROUND(AVERAGE(Zinsswaps!AT287:AT382)+'iBoxx Extrapolation'!$J382,2)</f>
        <v>3.63</v>
      </c>
      <c r="AU382" s="13">
        <f>ROUND(AVERAGE(Zinsswaps!AU287:AU382)+'iBoxx Extrapolation'!$J382,2)</f>
        <v>3.61</v>
      </c>
      <c r="AV382" s="13">
        <f>ROUND(AVERAGE(Zinsswaps!AV287:AV382)+'iBoxx Extrapolation'!$J382,2)</f>
        <v>3.59</v>
      </c>
      <c r="AW382" s="13">
        <f>ROUND(AVERAGE(Zinsswaps!AW287:AW382)+'iBoxx Extrapolation'!$J382,2)</f>
        <v>3.58</v>
      </c>
      <c r="AX382" s="13">
        <f>ROUND(AVERAGE(Zinsswaps!AX287:AX382)+'iBoxx Extrapolation'!$J382,2)</f>
        <v>3.56</v>
      </c>
      <c r="AY382" s="13">
        <f>ROUND(AVERAGE(Zinsswaps!AY287:AY382)+'iBoxx Extrapolation'!$J382,2)</f>
        <v>3.55</v>
      </c>
    </row>
    <row r="383" spans="1:51" s="16" customFormat="1" x14ac:dyDescent="0.2">
      <c r="A383" s="12">
        <v>48883</v>
      </c>
      <c r="B383" s="13">
        <f>ROUND(AVERAGE(Zinsswaps!B288:B383)+'iBoxx Extrapolation'!$J383,2)</f>
        <v>2.99</v>
      </c>
      <c r="C383" s="13">
        <f>ROUND(AVERAGE(Zinsswaps!C288:C383)+'iBoxx Extrapolation'!$J383,2)</f>
        <v>3</v>
      </c>
      <c r="D383" s="13">
        <f>ROUND(AVERAGE(Zinsswaps!D288:D383)+'iBoxx Extrapolation'!$J383,2)</f>
        <v>3.05</v>
      </c>
      <c r="E383" s="13">
        <f>ROUND(AVERAGE(Zinsswaps!E288:E383)+'iBoxx Extrapolation'!$J383,2)</f>
        <v>3.12</v>
      </c>
      <c r="F383" s="13">
        <f>ROUND(AVERAGE(Zinsswaps!F288:F383)+'iBoxx Extrapolation'!$J383,2)</f>
        <v>3.19</v>
      </c>
      <c r="G383" s="13">
        <f>ROUND(AVERAGE(Zinsswaps!G288:G383)+'iBoxx Extrapolation'!$J383,2)</f>
        <v>3.27</v>
      </c>
      <c r="H383" s="13">
        <f>ROUND(AVERAGE(Zinsswaps!H288:H383)+'iBoxx Extrapolation'!$J383,2)</f>
        <v>3.34</v>
      </c>
      <c r="I383" s="13">
        <f>ROUND(AVERAGE(Zinsswaps!I288:I383)+'iBoxx Extrapolation'!$J383,2)</f>
        <v>3.41</v>
      </c>
      <c r="J383" s="13">
        <f>ROUND(AVERAGE(Zinsswaps!J288:J383)+'iBoxx Extrapolation'!$J383,2)</f>
        <v>3.48</v>
      </c>
      <c r="K383" s="13">
        <f>ROUND(AVERAGE(Zinsswaps!K288:K383)+'iBoxx Extrapolation'!$J383,2)</f>
        <v>3.54</v>
      </c>
      <c r="L383" s="13">
        <f>ROUND(AVERAGE(Zinsswaps!L288:L383)+'iBoxx Extrapolation'!$J383,2)</f>
        <v>3.6</v>
      </c>
      <c r="M383" s="13">
        <f>ROUND(AVERAGE(Zinsswaps!M288:M383)+'iBoxx Extrapolation'!$J383,2)</f>
        <v>3.65</v>
      </c>
      <c r="N383" s="13">
        <f>ROUND(AVERAGE(Zinsswaps!N288:N383)+'iBoxx Extrapolation'!$J383,2)</f>
        <v>3.71</v>
      </c>
      <c r="O383" s="13">
        <f>ROUND(AVERAGE(Zinsswaps!O288:O383)+'iBoxx Extrapolation'!$J383,2)</f>
        <v>3.75</v>
      </c>
      <c r="P383" s="13">
        <f>ROUND(AVERAGE(Zinsswaps!P288:P383)+'iBoxx Extrapolation'!$J383,2)</f>
        <v>3.79</v>
      </c>
      <c r="Q383" s="13">
        <f>ROUND(AVERAGE(Zinsswaps!Q288:Q383)+'iBoxx Extrapolation'!$J383,2)</f>
        <v>3.81</v>
      </c>
      <c r="R383" s="13">
        <f>ROUND(AVERAGE(Zinsswaps!R288:R383)+'iBoxx Extrapolation'!$J383,2)</f>
        <v>3.83</v>
      </c>
      <c r="S383" s="13">
        <f>ROUND(AVERAGE(Zinsswaps!S288:S383)+'iBoxx Extrapolation'!$J383,2)</f>
        <v>3.86</v>
      </c>
      <c r="T383" s="13">
        <f>ROUND(AVERAGE(Zinsswaps!T288:T383)+'iBoxx Extrapolation'!$J383,2)</f>
        <v>3.87</v>
      </c>
      <c r="U383" s="13">
        <f>ROUND(AVERAGE(Zinsswaps!U288:U383)+'iBoxx Extrapolation'!$J383,2)</f>
        <v>3.89</v>
      </c>
      <c r="V383" s="13">
        <f>ROUND(AVERAGE(Zinsswaps!V288:V383)+'iBoxx Extrapolation'!$J383,2)</f>
        <v>3.89</v>
      </c>
      <c r="W383" s="13">
        <f>ROUND(AVERAGE(Zinsswaps!W288:W383)+'iBoxx Extrapolation'!$J383,2)</f>
        <v>3.89</v>
      </c>
      <c r="X383" s="13">
        <f>ROUND(AVERAGE(Zinsswaps!X288:X383)+'iBoxx Extrapolation'!$J383,2)</f>
        <v>3.89</v>
      </c>
      <c r="Y383" s="13">
        <f>ROUND(AVERAGE(Zinsswaps!Y288:Y383)+'iBoxx Extrapolation'!$J383,2)</f>
        <v>3.89</v>
      </c>
      <c r="Z383" s="13">
        <f>ROUND(AVERAGE(Zinsswaps!Z288:Z383)+'iBoxx Extrapolation'!$J383,2)</f>
        <v>3.9</v>
      </c>
      <c r="AA383" s="13">
        <f>ROUND(AVERAGE(Zinsswaps!AA288:AA383)+'iBoxx Extrapolation'!$J383,2)</f>
        <v>3.89</v>
      </c>
      <c r="AB383" s="13">
        <f>ROUND(AVERAGE(Zinsswaps!AB288:AB383)+'iBoxx Extrapolation'!$J383,2)</f>
        <v>3.88</v>
      </c>
      <c r="AC383" s="13">
        <f>ROUND(AVERAGE(Zinsswaps!AC288:AC383)+'iBoxx Extrapolation'!$J383,2)</f>
        <v>3.87</v>
      </c>
      <c r="AD383" s="13">
        <f>ROUND(AVERAGE(Zinsswaps!AD288:AD383)+'iBoxx Extrapolation'!$J383,2)</f>
        <v>3.86</v>
      </c>
      <c r="AE383" s="13">
        <f>ROUND(AVERAGE(Zinsswaps!AE288:AE383)+'iBoxx Extrapolation'!$J383,2)</f>
        <v>3.86</v>
      </c>
      <c r="AF383" s="13">
        <f>ROUND(AVERAGE(Zinsswaps!AF288:AF383)+'iBoxx Extrapolation'!$J383,2)</f>
        <v>3.84</v>
      </c>
      <c r="AG383" s="13">
        <f>ROUND(AVERAGE(Zinsswaps!AG288:AG383)+'iBoxx Extrapolation'!$J383,2)</f>
        <v>3.83</v>
      </c>
      <c r="AH383" s="13">
        <f>ROUND(AVERAGE(Zinsswaps!AH288:AH383)+'iBoxx Extrapolation'!$J383,2)</f>
        <v>3.81</v>
      </c>
      <c r="AI383" s="13">
        <f>ROUND(AVERAGE(Zinsswaps!AI288:AI383)+'iBoxx Extrapolation'!$J383,2)</f>
        <v>3.8</v>
      </c>
      <c r="AJ383" s="13">
        <f>ROUND(AVERAGE(Zinsswaps!AJ288:AJ383)+'iBoxx Extrapolation'!$J383,2)</f>
        <v>3.79</v>
      </c>
      <c r="AK383" s="13">
        <f>ROUND(AVERAGE(Zinsswaps!AK288:AK383)+'iBoxx Extrapolation'!$J383,2)</f>
        <v>3.77</v>
      </c>
      <c r="AL383" s="13">
        <f>ROUND(AVERAGE(Zinsswaps!AL288:AL383)+'iBoxx Extrapolation'!$J383,2)</f>
        <v>3.76</v>
      </c>
      <c r="AM383" s="13">
        <f>ROUND(AVERAGE(Zinsswaps!AM288:AM383)+'iBoxx Extrapolation'!$J383,2)</f>
        <v>3.75</v>
      </c>
      <c r="AN383" s="13">
        <f>ROUND(AVERAGE(Zinsswaps!AN288:AN383)+'iBoxx Extrapolation'!$J383,2)</f>
        <v>3.74</v>
      </c>
      <c r="AO383" s="13">
        <f>ROUND(AVERAGE(Zinsswaps!AO288:AO383)+'iBoxx Extrapolation'!$J383,2)</f>
        <v>3.73</v>
      </c>
      <c r="AP383" s="13">
        <f>ROUND(AVERAGE(Zinsswaps!AP288:AP383)+'iBoxx Extrapolation'!$J383,2)</f>
        <v>3.71</v>
      </c>
      <c r="AQ383" s="13">
        <f>ROUND(AVERAGE(Zinsswaps!AQ288:AQ383)+'iBoxx Extrapolation'!$J383,2)</f>
        <v>3.69</v>
      </c>
      <c r="AR383" s="13">
        <f>ROUND(AVERAGE(Zinsswaps!AR288:AR383)+'iBoxx Extrapolation'!$J383,2)</f>
        <v>3.67</v>
      </c>
      <c r="AS383" s="13">
        <f>ROUND(AVERAGE(Zinsswaps!AS288:AS383)+'iBoxx Extrapolation'!$J383,2)</f>
        <v>3.65</v>
      </c>
      <c r="AT383" s="13">
        <f>ROUND(AVERAGE(Zinsswaps!AT288:AT383)+'iBoxx Extrapolation'!$J383,2)</f>
        <v>3.63</v>
      </c>
      <c r="AU383" s="13">
        <f>ROUND(AVERAGE(Zinsswaps!AU288:AU383)+'iBoxx Extrapolation'!$J383,2)</f>
        <v>3.61</v>
      </c>
      <c r="AV383" s="13">
        <f>ROUND(AVERAGE(Zinsswaps!AV288:AV383)+'iBoxx Extrapolation'!$J383,2)</f>
        <v>3.59</v>
      </c>
      <c r="AW383" s="13">
        <f>ROUND(AVERAGE(Zinsswaps!AW288:AW383)+'iBoxx Extrapolation'!$J383,2)</f>
        <v>3.58</v>
      </c>
      <c r="AX383" s="13">
        <f>ROUND(AVERAGE(Zinsswaps!AX288:AX383)+'iBoxx Extrapolation'!$J383,2)</f>
        <v>3.56</v>
      </c>
      <c r="AY383" s="13">
        <f>ROUND(AVERAGE(Zinsswaps!AY288:AY383)+'iBoxx Extrapolation'!$J383,2)</f>
        <v>3.55</v>
      </c>
    </row>
    <row r="384" spans="1:51" s="16" customFormat="1" x14ac:dyDescent="0.2">
      <c r="A384" s="12">
        <v>48913</v>
      </c>
      <c r="B384" s="13">
        <f>ROUND(AVERAGE(Zinsswaps!B289:B384)+'iBoxx Extrapolation'!$J384,2)</f>
        <v>2.99</v>
      </c>
      <c r="C384" s="13">
        <f>ROUND(AVERAGE(Zinsswaps!C289:C384)+'iBoxx Extrapolation'!$J384,2)</f>
        <v>3</v>
      </c>
      <c r="D384" s="13">
        <f>ROUND(AVERAGE(Zinsswaps!D289:D384)+'iBoxx Extrapolation'!$J384,2)</f>
        <v>3.05</v>
      </c>
      <c r="E384" s="13">
        <f>ROUND(AVERAGE(Zinsswaps!E289:E384)+'iBoxx Extrapolation'!$J384,2)</f>
        <v>3.12</v>
      </c>
      <c r="F384" s="13">
        <f>ROUND(AVERAGE(Zinsswaps!F289:F384)+'iBoxx Extrapolation'!$J384,2)</f>
        <v>3.19</v>
      </c>
      <c r="G384" s="13">
        <f>ROUND(AVERAGE(Zinsswaps!G289:G384)+'iBoxx Extrapolation'!$J384,2)</f>
        <v>3.27</v>
      </c>
      <c r="H384" s="13">
        <f>ROUND(AVERAGE(Zinsswaps!H289:H384)+'iBoxx Extrapolation'!$J384,2)</f>
        <v>3.34</v>
      </c>
      <c r="I384" s="13">
        <f>ROUND(AVERAGE(Zinsswaps!I289:I384)+'iBoxx Extrapolation'!$J384,2)</f>
        <v>3.41</v>
      </c>
      <c r="J384" s="13">
        <f>ROUND(AVERAGE(Zinsswaps!J289:J384)+'iBoxx Extrapolation'!$J384,2)</f>
        <v>3.48</v>
      </c>
      <c r="K384" s="13">
        <f>ROUND(AVERAGE(Zinsswaps!K289:K384)+'iBoxx Extrapolation'!$J384,2)</f>
        <v>3.54</v>
      </c>
      <c r="L384" s="13">
        <f>ROUND(AVERAGE(Zinsswaps!L289:L384)+'iBoxx Extrapolation'!$J384,2)</f>
        <v>3.6</v>
      </c>
      <c r="M384" s="13">
        <f>ROUND(AVERAGE(Zinsswaps!M289:M384)+'iBoxx Extrapolation'!$J384,2)</f>
        <v>3.65</v>
      </c>
      <c r="N384" s="13">
        <f>ROUND(AVERAGE(Zinsswaps!N289:N384)+'iBoxx Extrapolation'!$J384,2)</f>
        <v>3.71</v>
      </c>
      <c r="O384" s="13">
        <f>ROUND(AVERAGE(Zinsswaps!O289:O384)+'iBoxx Extrapolation'!$J384,2)</f>
        <v>3.75</v>
      </c>
      <c r="P384" s="13">
        <f>ROUND(AVERAGE(Zinsswaps!P289:P384)+'iBoxx Extrapolation'!$J384,2)</f>
        <v>3.79</v>
      </c>
      <c r="Q384" s="13">
        <f>ROUND(AVERAGE(Zinsswaps!Q289:Q384)+'iBoxx Extrapolation'!$J384,2)</f>
        <v>3.81</v>
      </c>
      <c r="R384" s="13">
        <f>ROUND(AVERAGE(Zinsswaps!R289:R384)+'iBoxx Extrapolation'!$J384,2)</f>
        <v>3.83</v>
      </c>
      <c r="S384" s="13">
        <f>ROUND(AVERAGE(Zinsswaps!S289:S384)+'iBoxx Extrapolation'!$J384,2)</f>
        <v>3.86</v>
      </c>
      <c r="T384" s="13">
        <f>ROUND(AVERAGE(Zinsswaps!T289:T384)+'iBoxx Extrapolation'!$J384,2)</f>
        <v>3.87</v>
      </c>
      <c r="U384" s="13">
        <f>ROUND(AVERAGE(Zinsswaps!U289:U384)+'iBoxx Extrapolation'!$J384,2)</f>
        <v>3.89</v>
      </c>
      <c r="V384" s="13">
        <f>ROUND(AVERAGE(Zinsswaps!V289:V384)+'iBoxx Extrapolation'!$J384,2)</f>
        <v>3.89</v>
      </c>
      <c r="W384" s="13">
        <f>ROUND(AVERAGE(Zinsswaps!W289:W384)+'iBoxx Extrapolation'!$J384,2)</f>
        <v>3.89</v>
      </c>
      <c r="X384" s="13">
        <f>ROUND(AVERAGE(Zinsswaps!X289:X384)+'iBoxx Extrapolation'!$J384,2)</f>
        <v>3.89</v>
      </c>
      <c r="Y384" s="13">
        <f>ROUND(AVERAGE(Zinsswaps!Y289:Y384)+'iBoxx Extrapolation'!$J384,2)</f>
        <v>3.89</v>
      </c>
      <c r="Z384" s="13">
        <f>ROUND(AVERAGE(Zinsswaps!Z289:Z384)+'iBoxx Extrapolation'!$J384,2)</f>
        <v>3.9</v>
      </c>
      <c r="AA384" s="13">
        <f>ROUND(AVERAGE(Zinsswaps!AA289:AA384)+'iBoxx Extrapolation'!$J384,2)</f>
        <v>3.89</v>
      </c>
      <c r="AB384" s="13">
        <f>ROUND(AVERAGE(Zinsswaps!AB289:AB384)+'iBoxx Extrapolation'!$J384,2)</f>
        <v>3.88</v>
      </c>
      <c r="AC384" s="13">
        <f>ROUND(AVERAGE(Zinsswaps!AC289:AC384)+'iBoxx Extrapolation'!$J384,2)</f>
        <v>3.87</v>
      </c>
      <c r="AD384" s="13">
        <f>ROUND(AVERAGE(Zinsswaps!AD289:AD384)+'iBoxx Extrapolation'!$J384,2)</f>
        <v>3.86</v>
      </c>
      <c r="AE384" s="13">
        <f>ROUND(AVERAGE(Zinsswaps!AE289:AE384)+'iBoxx Extrapolation'!$J384,2)</f>
        <v>3.86</v>
      </c>
      <c r="AF384" s="13">
        <f>ROUND(AVERAGE(Zinsswaps!AF289:AF384)+'iBoxx Extrapolation'!$J384,2)</f>
        <v>3.84</v>
      </c>
      <c r="AG384" s="13">
        <f>ROUND(AVERAGE(Zinsswaps!AG289:AG384)+'iBoxx Extrapolation'!$J384,2)</f>
        <v>3.83</v>
      </c>
      <c r="AH384" s="13">
        <f>ROUND(AVERAGE(Zinsswaps!AH289:AH384)+'iBoxx Extrapolation'!$J384,2)</f>
        <v>3.81</v>
      </c>
      <c r="AI384" s="13">
        <f>ROUND(AVERAGE(Zinsswaps!AI289:AI384)+'iBoxx Extrapolation'!$J384,2)</f>
        <v>3.8</v>
      </c>
      <c r="AJ384" s="13">
        <f>ROUND(AVERAGE(Zinsswaps!AJ289:AJ384)+'iBoxx Extrapolation'!$J384,2)</f>
        <v>3.78</v>
      </c>
      <c r="AK384" s="13">
        <f>ROUND(AVERAGE(Zinsswaps!AK289:AK384)+'iBoxx Extrapolation'!$J384,2)</f>
        <v>3.77</v>
      </c>
      <c r="AL384" s="13">
        <f>ROUND(AVERAGE(Zinsswaps!AL289:AL384)+'iBoxx Extrapolation'!$J384,2)</f>
        <v>3.76</v>
      </c>
      <c r="AM384" s="13">
        <f>ROUND(AVERAGE(Zinsswaps!AM289:AM384)+'iBoxx Extrapolation'!$J384,2)</f>
        <v>3.75</v>
      </c>
      <c r="AN384" s="13">
        <f>ROUND(AVERAGE(Zinsswaps!AN289:AN384)+'iBoxx Extrapolation'!$J384,2)</f>
        <v>3.74</v>
      </c>
      <c r="AO384" s="13">
        <f>ROUND(AVERAGE(Zinsswaps!AO289:AO384)+'iBoxx Extrapolation'!$J384,2)</f>
        <v>3.73</v>
      </c>
      <c r="AP384" s="13">
        <f>ROUND(AVERAGE(Zinsswaps!AP289:AP384)+'iBoxx Extrapolation'!$J384,2)</f>
        <v>3.71</v>
      </c>
      <c r="AQ384" s="13">
        <f>ROUND(AVERAGE(Zinsswaps!AQ289:AQ384)+'iBoxx Extrapolation'!$J384,2)</f>
        <v>3.69</v>
      </c>
      <c r="AR384" s="13">
        <f>ROUND(AVERAGE(Zinsswaps!AR289:AR384)+'iBoxx Extrapolation'!$J384,2)</f>
        <v>3.67</v>
      </c>
      <c r="AS384" s="13">
        <f>ROUND(AVERAGE(Zinsswaps!AS289:AS384)+'iBoxx Extrapolation'!$J384,2)</f>
        <v>3.65</v>
      </c>
      <c r="AT384" s="13">
        <f>ROUND(AVERAGE(Zinsswaps!AT289:AT384)+'iBoxx Extrapolation'!$J384,2)</f>
        <v>3.63</v>
      </c>
      <c r="AU384" s="13">
        <f>ROUND(AVERAGE(Zinsswaps!AU289:AU384)+'iBoxx Extrapolation'!$J384,2)</f>
        <v>3.61</v>
      </c>
      <c r="AV384" s="13">
        <f>ROUND(AVERAGE(Zinsswaps!AV289:AV384)+'iBoxx Extrapolation'!$J384,2)</f>
        <v>3.59</v>
      </c>
      <c r="AW384" s="13">
        <f>ROUND(AVERAGE(Zinsswaps!AW289:AW384)+'iBoxx Extrapolation'!$J384,2)</f>
        <v>3.58</v>
      </c>
      <c r="AX384" s="13">
        <f>ROUND(AVERAGE(Zinsswaps!AX289:AX384)+'iBoxx Extrapolation'!$J384,2)</f>
        <v>3.56</v>
      </c>
      <c r="AY384" s="13">
        <f>ROUND(AVERAGE(Zinsswaps!AY289:AY384)+'iBoxx Extrapolation'!$J384,2)</f>
        <v>3.55</v>
      </c>
    </row>
    <row r="385" spans="1:51" s="16" customFormat="1" x14ac:dyDescent="0.2">
      <c r="A385" s="12">
        <v>48944</v>
      </c>
      <c r="B385" s="13">
        <f>ROUND(AVERAGE(Zinsswaps!B290:B385)+'iBoxx Extrapolation'!$J385,2)</f>
        <v>2.99</v>
      </c>
      <c r="C385" s="13">
        <f>ROUND(AVERAGE(Zinsswaps!C290:C385)+'iBoxx Extrapolation'!$J385,2)</f>
        <v>3</v>
      </c>
      <c r="D385" s="13">
        <f>ROUND(AVERAGE(Zinsswaps!D290:D385)+'iBoxx Extrapolation'!$J385,2)</f>
        <v>3.05</v>
      </c>
      <c r="E385" s="13">
        <f>ROUND(AVERAGE(Zinsswaps!E290:E385)+'iBoxx Extrapolation'!$J385,2)</f>
        <v>3.12</v>
      </c>
      <c r="F385" s="13">
        <f>ROUND(AVERAGE(Zinsswaps!F290:F385)+'iBoxx Extrapolation'!$J385,2)</f>
        <v>3.19</v>
      </c>
      <c r="G385" s="13">
        <f>ROUND(AVERAGE(Zinsswaps!G290:G385)+'iBoxx Extrapolation'!$J385,2)</f>
        <v>3.27</v>
      </c>
      <c r="H385" s="13">
        <f>ROUND(AVERAGE(Zinsswaps!H290:H385)+'iBoxx Extrapolation'!$J385,2)</f>
        <v>3.34</v>
      </c>
      <c r="I385" s="13">
        <f>ROUND(AVERAGE(Zinsswaps!I290:I385)+'iBoxx Extrapolation'!$J385,2)</f>
        <v>3.41</v>
      </c>
      <c r="J385" s="13">
        <f>ROUND(AVERAGE(Zinsswaps!J290:J385)+'iBoxx Extrapolation'!$J385,2)</f>
        <v>3.48</v>
      </c>
      <c r="K385" s="13">
        <f>ROUND(AVERAGE(Zinsswaps!K290:K385)+'iBoxx Extrapolation'!$J385,2)</f>
        <v>3.54</v>
      </c>
      <c r="L385" s="13">
        <f>ROUND(AVERAGE(Zinsswaps!L290:L385)+'iBoxx Extrapolation'!$J385,2)</f>
        <v>3.6</v>
      </c>
      <c r="M385" s="13">
        <f>ROUND(AVERAGE(Zinsswaps!M290:M385)+'iBoxx Extrapolation'!$J385,2)</f>
        <v>3.65</v>
      </c>
      <c r="N385" s="13">
        <f>ROUND(AVERAGE(Zinsswaps!N290:N385)+'iBoxx Extrapolation'!$J385,2)</f>
        <v>3.7</v>
      </c>
      <c r="O385" s="13">
        <f>ROUND(AVERAGE(Zinsswaps!O290:O385)+'iBoxx Extrapolation'!$J385,2)</f>
        <v>3.75</v>
      </c>
      <c r="P385" s="13">
        <f>ROUND(AVERAGE(Zinsswaps!P290:P385)+'iBoxx Extrapolation'!$J385,2)</f>
        <v>3.78</v>
      </c>
      <c r="Q385" s="13">
        <f>ROUND(AVERAGE(Zinsswaps!Q290:Q385)+'iBoxx Extrapolation'!$J385,2)</f>
        <v>3.81</v>
      </c>
      <c r="R385" s="13">
        <f>ROUND(AVERAGE(Zinsswaps!R290:R385)+'iBoxx Extrapolation'!$J385,2)</f>
        <v>3.83</v>
      </c>
      <c r="S385" s="13">
        <f>ROUND(AVERAGE(Zinsswaps!S290:S385)+'iBoxx Extrapolation'!$J385,2)</f>
        <v>3.85</v>
      </c>
      <c r="T385" s="13">
        <f>ROUND(AVERAGE(Zinsswaps!T290:T385)+'iBoxx Extrapolation'!$J385,2)</f>
        <v>3.87</v>
      </c>
      <c r="U385" s="13">
        <f>ROUND(AVERAGE(Zinsswaps!U290:U385)+'iBoxx Extrapolation'!$J385,2)</f>
        <v>3.89</v>
      </c>
      <c r="V385" s="13">
        <f>ROUND(AVERAGE(Zinsswaps!V290:V385)+'iBoxx Extrapolation'!$J385,2)</f>
        <v>3.89</v>
      </c>
      <c r="W385" s="13">
        <f>ROUND(AVERAGE(Zinsswaps!W290:W385)+'iBoxx Extrapolation'!$J385,2)</f>
        <v>3.89</v>
      </c>
      <c r="X385" s="13">
        <f>ROUND(AVERAGE(Zinsswaps!X290:X385)+'iBoxx Extrapolation'!$J385,2)</f>
        <v>3.89</v>
      </c>
      <c r="Y385" s="13">
        <f>ROUND(AVERAGE(Zinsswaps!Y290:Y385)+'iBoxx Extrapolation'!$J385,2)</f>
        <v>3.89</v>
      </c>
      <c r="Z385" s="13">
        <f>ROUND(AVERAGE(Zinsswaps!Z290:Z385)+'iBoxx Extrapolation'!$J385,2)</f>
        <v>3.89</v>
      </c>
      <c r="AA385" s="13">
        <f>ROUND(AVERAGE(Zinsswaps!AA290:AA385)+'iBoxx Extrapolation'!$J385,2)</f>
        <v>3.89</v>
      </c>
      <c r="AB385" s="13">
        <f>ROUND(AVERAGE(Zinsswaps!AB290:AB385)+'iBoxx Extrapolation'!$J385,2)</f>
        <v>3.88</v>
      </c>
      <c r="AC385" s="13">
        <f>ROUND(AVERAGE(Zinsswaps!AC290:AC385)+'iBoxx Extrapolation'!$J385,2)</f>
        <v>3.87</v>
      </c>
      <c r="AD385" s="13">
        <f>ROUND(AVERAGE(Zinsswaps!AD290:AD385)+'iBoxx Extrapolation'!$J385,2)</f>
        <v>3.86</v>
      </c>
      <c r="AE385" s="13">
        <f>ROUND(AVERAGE(Zinsswaps!AE290:AE385)+'iBoxx Extrapolation'!$J385,2)</f>
        <v>3.86</v>
      </c>
      <c r="AF385" s="13">
        <f>ROUND(AVERAGE(Zinsswaps!AF290:AF385)+'iBoxx Extrapolation'!$J385,2)</f>
        <v>3.84</v>
      </c>
      <c r="AG385" s="13">
        <f>ROUND(AVERAGE(Zinsswaps!AG290:AG385)+'iBoxx Extrapolation'!$J385,2)</f>
        <v>3.82</v>
      </c>
      <c r="AH385" s="13">
        <f>ROUND(AVERAGE(Zinsswaps!AH290:AH385)+'iBoxx Extrapolation'!$J385,2)</f>
        <v>3.81</v>
      </c>
      <c r="AI385" s="13">
        <f>ROUND(AVERAGE(Zinsswaps!AI290:AI385)+'iBoxx Extrapolation'!$J385,2)</f>
        <v>3.8</v>
      </c>
      <c r="AJ385" s="13">
        <f>ROUND(AVERAGE(Zinsswaps!AJ290:AJ385)+'iBoxx Extrapolation'!$J385,2)</f>
        <v>3.78</v>
      </c>
      <c r="AK385" s="13">
        <f>ROUND(AVERAGE(Zinsswaps!AK290:AK385)+'iBoxx Extrapolation'!$J385,2)</f>
        <v>3.77</v>
      </c>
      <c r="AL385" s="13">
        <f>ROUND(AVERAGE(Zinsswaps!AL290:AL385)+'iBoxx Extrapolation'!$J385,2)</f>
        <v>3.76</v>
      </c>
      <c r="AM385" s="13">
        <f>ROUND(AVERAGE(Zinsswaps!AM290:AM385)+'iBoxx Extrapolation'!$J385,2)</f>
        <v>3.75</v>
      </c>
      <c r="AN385" s="13">
        <f>ROUND(AVERAGE(Zinsswaps!AN290:AN385)+'iBoxx Extrapolation'!$J385,2)</f>
        <v>3.74</v>
      </c>
      <c r="AO385" s="13">
        <f>ROUND(AVERAGE(Zinsswaps!AO290:AO385)+'iBoxx Extrapolation'!$J385,2)</f>
        <v>3.73</v>
      </c>
      <c r="AP385" s="13">
        <f>ROUND(AVERAGE(Zinsswaps!AP290:AP385)+'iBoxx Extrapolation'!$J385,2)</f>
        <v>3.7</v>
      </c>
      <c r="AQ385" s="13">
        <f>ROUND(AVERAGE(Zinsswaps!AQ290:AQ385)+'iBoxx Extrapolation'!$J385,2)</f>
        <v>3.68</v>
      </c>
      <c r="AR385" s="13">
        <f>ROUND(AVERAGE(Zinsswaps!AR290:AR385)+'iBoxx Extrapolation'!$J385,2)</f>
        <v>3.66</v>
      </c>
      <c r="AS385" s="13">
        <f>ROUND(AVERAGE(Zinsswaps!AS290:AS385)+'iBoxx Extrapolation'!$J385,2)</f>
        <v>3.64</v>
      </c>
      <c r="AT385" s="13">
        <f>ROUND(AVERAGE(Zinsswaps!AT290:AT385)+'iBoxx Extrapolation'!$J385,2)</f>
        <v>3.62</v>
      </c>
      <c r="AU385" s="13">
        <f>ROUND(AVERAGE(Zinsswaps!AU290:AU385)+'iBoxx Extrapolation'!$J385,2)</f>
        <v>3.61</v>
      </c>
      <c r="AV385" s="13">
        <f>ROUND(AVERAGE(Zinsswaps!AV290:AV385)+'iBoxx Extrapolation'!$J385,2)</f>
        <v>3.59</v>
      </c>
      <c r="AW385" s="13">
        <f>ROUND(AVERAGE(Zinsswaps!AW290:AW385)+'iBoxx Extrapolation'!$J385,2)</f>
        <v>3.57</v>
      </c>
      <c r="AX385" s="13">
        <f>ROUND(AVERAGE(Zinsswaps!AX290:AX385)+'iBoxx Extrapolation'!$J385,2)</f>
        <v>3.56</v>
      </c>
      <c r="AY385" s="13">
        <f>ROUND(AVERAGE(Zinsswaps!AY290:AY385)+'iBoxx Extrapolation'!$J385,2)</f>
        <v>3.54</v>
      </c>
    </row>
    <row r="386" spans="1:51" s="16" customFormat="1" x14ac:dyDescent="0.2">
      <c r="A386" s="12">
        <v>48975</v>
      </c>
      <c r="B386" s="13">
        <f>ROUND(AVERAGE(Zinsswaps!B291:B386)+'iBoxx Extrapolation'!$J386,2)</f>
        <v>2.99</v>
      </c>
      <c r="C386" s="13">
        <f>ROUND(AVERAGE(Zinsswaps!C291:C386)+'iBoxx Extrapolation'!$J386,2)</f>
        <v>3</v>
      </c>
      <c r="D386" s="13">
        <f>ROUND(AVERAGE(Zinsswaps!D291:D386)+'iBoxx Extrapolation'!$J386,2)</f>
        <v>3.05</v>
      </c>
      <c r="E386" s="13">
        <f>ROUND(AVERAGE(Zinsswaps!E291:E386)+'iBoxx Extrapolation'!$J386,2)</f>
        <v>3.12</v>
      </c>
      <c r="F386" s="13">
        <f>ROUND(AVERAGE(Zinsswaps!F291:F386)+'iBoxx Extrapolation'!$J386,2)</f>
        <v>3.19</v>
      </c>
      <c r="G386" s="13">
        <f>ROUND(AVERAGE(Zinsswaps!G291:G386)+'iBoxx Extrapolation'!$J386,2)</f>
        <v>3.27</v>
      </c>
      <c r="H386" s="13">
        <f>ROUND(AVERAGE(Zinsswaps!H291:H386)+'iBoxx Extrapolation'!$J386,2)</f>
        <v>3.34</v>
      </c>
      <c r="I386" s="13">
        <f>ROUND(AVERAGE(Zinsswaps!I291:I386)+'iBoxx Extrapolation'!$J386,2)</f>
        <v>3.41</v>
      </c>
      <c r="J386" s="13">
        <f>ROUND(AVERAGE(Zinsswaps!J291:J386)+'iBoxx Extrapolation'!$J386,2)</f>
        <v>3.48</v>
      </c>
      <c r="K386" s="13">
        <f>ROUND(AVERAGE(Zinsswaps!K291:K386)+'iBoxx Extrapolation'!$J386,2)</f>
        <v>3.54</v>
      </c>
      <c r="L386" s="13">
        <f>ROUND(AVERAGE(Zinsswaps!L291:L386)+'iBoxx Extrapolation'!$J386,2)</f>
        <v>3.6</v>
      </c>
      <c r="M386" s="13">
        <f>ROUND(AVERAGE(Zinsswaps!M291:M386)+'iBoxx Extrapolation'!$J386,2)</f>
        <v>3.65</v>
      </c>
      <c r="N386" s="13">
        <f>ROUND(AVERAGE(Zinsswaps!N291:N386)+'iBoxx Extrapolation'!$J386,2)</f>
        <v>3.7</v>
      </c>
      <c r="O386" s="13">
        <f>ROUND(AVERAGE(Zinsswaps!O291:O386)+'iBoxx Extrapolation'!$J386,2)</f>
        <v>3.75</v>
      </c>
      <c r="P386" s="13">
        <f>ROUND(AVERAGE(Zinsswaps!P291:P386)+'iBoxx Extrapolation'!$J386,2)</f>
        <v>3.78</v>
      </c>
      <c r="Q386" s="13">
        <f>ROUND(AVERAGE(Zinsswaps!Q291:Q386)+'iBoxx Extrapolation'!$J386,2)</f>
        <v>3.81</v>
      </c>
      <c r="R386" s="13">
        <f>ROUND(AVERAGE(Zinsswaps!R291:R386)+'iBoxx Extrapolation'!$J386,2)</f>
        <v>3.83</v>
      </c>
      <c r="S386" s="13">
        <f>ROUND(AVERAGE(Zinsswaps!S291:S386)+'iBoxx Extrapolation'!$J386,2)</f>
        <v>3.85</v>
      </c>
      <c r="T386" s="13">
        <f>ROUND(AVERAGE(Zinsswaps!T291:T386)+'iBoxx Extrapolation'!$J386,2)</f>
        <v>3.87</v>
      </c>
      <c r="U386" s="13">
        <f>ROUND(AVERAGE(Zinsswaps!U291:U386)+'iBoxx Extrapolation'!$J386,2)</f>
        <v>3.89</v>
      </c>
      <c r="V386" s="13">
        <f>ROUND(AVERAGE(Zinsswaps!V291:V386)+'iBoxx Extrapolation'!$J386,2)</f>
        <v>3.89</v>
      </c>
      <c r="W386" s="13">
        <f>ROUND(AVERAGE(Zinsswaps!W291:W386)+'iBoxx Extrapolation'!$J386,2)</f>
        <v>3.89</v>
      </c>
      <c r="X386" s="13">
        <f>ROUND(AVERAGE(Zinsswaps!X291:X386)+'iBoxx Extrapolation'!$J386,2)</f>
        <v>3.89</v>
      </c>
      <c r="Y386" s="13">
        <f>ROUND(AVERAGE(Zinsswaps!Y291:Y386)+'iBoxx Extrapolation'!$J386,2)</f>
        <v>3.89</v>
      </c>
      <c r="Z386" s="13">
        <f>ROUND(AVERAGE(Zinsswaps!Z291:Z386)+'iBoxx Extrapolation'!$J386,2)</f>
        <v>3.89</v>
      </c>
      <c r="AA386" s="13">
        <f>ROUND(AVERAGE(Zinsswaps!AA291:AA386)+'iBoxx Extrapolation'!$J386,2)</f>
        <v>3.88</v>
      </c>
      <c r="AB386" s="13">
        <f>ROUND(AVERAGE(Zinsswaps!AB291:AB386)+'iBoxx Extrapolation'!$J386,2)</f>
        <v>3.88</v>
      </c>
      <c r="AC386" s="13">
        <f>ROUND(AVERAGE(Zinsswaps!AC291:AC386)+'iBoxx Extrapolation'!$J386,2)</f>
        <v>3.87</v>
      </c>
      <c r="AD386" s="13">
        <f>ROUND(AVERAGE(Zinsswaps!AD291:AD386)+'iBoxx Extrapolation'!$J386,2)</f>
        <v>3.86</v>
      </c>
      <c r="AE386" s="13">
        <f>ROUND(AVERAGE(Zinsswaps!AE291:AE386)+'iBoxx Extrapolation'!$J386,2)</f>
        <v>3.86</v>
      </c>
      <c r="AF386" s="13">
        <f>ROUND(AVERAGE(Zinsswaps!AF291:AF386)+'iBoxx Extrapolation'!$J386,2)</f>
        <v>3.84</v>
      </c>
      <c r="AG386" s="13">
        <f>ROUND(AVERAGE(Zinsswaps!AG291:AG386)+'iBoxx Extrapolation'!$J386,2)</f>
        <v>3.82</v>
      </c>
      <c r="AH386" s="13">
        <f>ROUND(AVERAGE(Zinsswaps!AH291:AH386)+'iBoxx Extrapolation'!$J386,2)</f>
        <v>3.81</v>
      </c>
      <c r="AI386" s="13">
        <f>ROUND(AVERAGE(Zinsswaps!AI291:AI386)+'iBoxx Extrapolation'!$J386,2)</f>
        <v>3.79</v>
      </c>
      <c r="AJ386" s="13">
        <f>ROUND(AVERAGE(Zinsswaps!AJ291:AJ386)+'iBoxx Extrapolation'!$J386,2)</f>
        <v>3.78</v>
      </c>
      <c r="AK386" s="13">
        <f>ROUND(AVERAGE(Zinsswaps!AK291:AK386)+'iBoxx Extrapolation'!$J386,2)</f>
        <v>3.77</v>
      </c>
      <c r="AL386" s="13">
        <f>ROUND(AVERAGE(Zinsswaps!AL291:AL386)+'iBoxx Extrapolation'!$J386,2)</f>
        <v>3.76</v>
      </c>
      <c r="AM386" s="13">
        <f>ROUND(AVERAGE(Zinsswaps!AM291:AM386)+'iBoxx Extrapolation'!$J386,2)</f>
        <v>3.75</v>
      </c>
      <c r="AN386" s="13">
        <f>ROUND(AVERAGE(Zinsswaps!AN291:AN386)+'iBoxx Extrapolation'!$J386,2)</f>
        <v>3.74</v>
      </c>
      <c r="AO386" s="13">
        <f>ROUND(AVERAGE(Zinsswaps!AO291:AO386)+'iBoxx Extrapolation'!$J386,2)</f>
        <v>3.73</v>
      </c>
      <c r="AP386" s="13">
        <f>ROUND(AVERAGE(Zinsswaps!AP291:AP386)+'iBoxx Extrapolation'!$J386,2)</f>
        <v>3.7</v>
      </c>
      <c r="AQ386" s="13">
        <f>ROUND(AVERAGE(Zinsswaps!AQ291:AQ386)+'iBoxx Extrapolation'!$J386,2)</f>
        <v>3.68</v>
      </c>
      <c r="AR386" s="13">
        <f>ROUND(AVERAGE(Zinsswaps!AR291:AR386)+'iBoxx Extrapolation'!$J386,2)</f>
        <v>3.66</v>
      </c>
      <c r="AS386" s="13">
        <f>ROUND(AVERAGE(Zinsswaps!AS291:AS386)+'iBoxx Extrapolation'!$J386,2)</f>
        <v>3.64</v>
      </c>
      <c r="AT386" s="13">
        <f>ROUND(AVERAGE(Zinsswaps!AT291:AT386)+'iBoxx Extrapolation'!$J386,2)</f>
        <v>3.62</v>
      </c>
      <c r="AU386" s="13">
        <f>ROUND(AVERAGE(Zinsswaps!AU291:AU386)+'iBoxx Extrapolation'!$J386,2)</f>
        <v>3.61</v>
      </c>
      <c r="AV386" s="13">
        <f>ROUND(AVERAGE(Zinsswaps!AV291:AV386)+'iBoxx Extrapolation'!$J386,2)</f>
        <v>3.59</v>
      </c>
      <c r="AW386" s="13">
        <f>ROUND(AVERAGE(Zinsswaps!AW291:AW386)+'iBoxx Extrapolation'!$J386,2)</f>
        <v>3.57</v>
      </c>
      <c r="AX386" s="13">
        <f>ROUND(AVERAGE(Zinsswaps!AX291:AX386)+'iBoxx Extrapolation'!$J386,2)</f>
        <v>3.56</v>
      </c>
      <c r="AY386" s="13">
        <f>ROUND(AVERAGE(Zinsswaps!AY291:AY386)+'iBoxx Extrapolation'!$J386,2)</f>
        <v>3.54</v>
      </c>
    </row>
    <row r="387" spans="1:51" s="16" customFormat="1" x14ac:dyDescent="0.2">
      <c r="A387" s="12">
        <v>49003</v>
      </c>
      <c r="B387" s="13">
        <f>ROUND(AVERAGE(Zinsswaps!B292:B387)+'iBoxx Extrapolation'!$J387,2)</f>
        <v>2.99</v>
      </c>
      <c r="C387" s="13">
        <f>ROUND(AVERAGE(Zinsswaps!C292:C387)+'iBoxx Extrapolation'!$J387,2)</f>
        <v>3</v>
      </c>
      <c r="D387" s="13">
        <f>ROUND(AVERAGE(Zinsswaps!D292:D387)+'iBoxx Extrapolation'!$J387,2)</f>
        <v>3.05</v>
      </c>
      <c r="E387" s="13">
        <f>ROUND(AVERAGE(Zinsswaps!E292:E387)+'iBoxx Extrapolation'!$J387,2)</f>
        <v>3.12</v>
      </c>
      <c r="F387" s="13">
        <f>ROUND(AVERAGE(Zinsswaps!F292:F387)+'iBoxx Extrapolation'!$J387,2)</f>
        <v>3.19</v>
      </c>
      <c r="G387" s="13">
        <f>ROUND(AVERAGE(Zinsswaps!G292:G387)+'iBoxx Extrapolation'!$J387,2)</f>
        <v>3.27</v>
      </c>
      <c r="H387" s="13">
        <f>ROUND(AVERAGE(Zinsswaps!H292:H387)+'iBoxx Extrapolation'!$J387,2)</f>
        <v>3.34</v>
      </c>
      <c r="I387" s="13">
        <f>ROUND(AVERAGE(Zinsswaps!I292:I387)+'iBoxx Extrapolation'!$J387,2)</f>
        <v>3.41</v>
      </c>
      <c r="J387" s="13">
        <f>ROUND(AVERAGE(Zinsswaps!J292:J387)+'iBoxx Extrapolation'!$J387,2)</f>
        <v>3.48</v>
      </c>
      <c r="K387" s="13">
        <f>ROUND(AVERAGE(Zinsswaps!K292:K387)+'iBoxx Extrapolation'!$J387,2)</f>
        <v>3.54</v>
      </c>
      <c r="L387" s="13">
        <f>ROUND(AVERAGE(Zinsswaps!L292:L387)+'iBoxx Extrapolation'!$J387,2)</f>
        <v>3.6</v>
      </c>
      <c r="M387" s="13">
        <f>ROUND(AVERAGE(Zinsswaps!M292:M387)+'iBoxx Extrapolation'!$J387,2)</f>
        <v>3.65</v>
      </c>
      <c r="N387" s="13">
        <f>ROUND(AVERAGE(Zinsswaps!N292:N387)+'iBoxx Extrapolation'!$J387,2)</f>
        <v>3.7</v>
      </c>
      <c r="O387" s="13">
        <f>ROUND(AVERAGE(Zinsswaps!O292:O387)+'iBoxx Extrapolation'!$J387,2)</f>
        <v>3.75</v>
      </c>
      <c r="P387" s="13">
        <f>ROUND(AVERAGE(Zinsswaps!P292:P387)+'iBoxx Extrapolation'!$J387,2)</f>
        <v>3.78</v>
      </c>
      <c r="Q387" s="13">
        <f>ROUND(AVERAGE(Zinsswaps!Q292:Q387)+'iBoxx Extrapolation'!$J387,2)</f>
        <v>3.81</v>
      </c>
      <c r="R387" s="13">
        <f>ROUND(AVERAGE(Zinsswaps!R292:R387)+'iBoxx Extrapolation'!$J387,2)</f>
        <v>3.83</v>
      </c>
      <c r="S387" s="13">
        <f>ROUND(AVERAGE(Zinsswaps!S292:S387)+'iBoxx Extrapolation'!$J387,2)</f>
        <v>3.85</v>
      </c>
      <c r="T387" s="13">
        <f>ROUND(AVERAGE(Zinsswaps!T292:T387)+'iBoxx Extrapolation'!$J387,2)</f>
        <v>3.87</v>
      </c>
      <c r="U387" s="13">
        <f>ROUND(AVERAGE(Zinsswaps!U292:U387)+'iBoxx Extrapolation'!$J387,2)</f>
        <v>3.89</v>
      </c>
      <c r="V387" s="13">
        <f>ROUND(AVERAGE(Zinsswaps!V292:V387)+'iBoxx Extrapolation'!$J387,2)</f>
        <v>3.89</v>
      </c>
      <c r="W387" s="13">
        <f>ROUND(AVERAGE(Zinsswaps!W292:W387)+'iBoxx Extrapolation'!$J387,2)</f>
        <v>3.89</v>
      </c>
      <c r="X387" s="13">
        <f>ROUND(AVERAGE(Zinsswaps!X292:X387)+'iBoxx Extrapolation'!$J387,2)</f>
        <v>3.89</v>
      </c>
      <c r="Y387" s="13">
        <f>ROUND(AVERAGE(Zinsswaps!Y292:Y387)+'iBoxx Extrapolation'!$J387,2)</f>
        <v>3.89</v>
      </c>
      <c r="Z387" s="13">
        <f>ROUND(AVERAGE(Zinsswaps!Z292:Z387)+'iBoxx Extrapolation'!$J387,2)</f>
        <v>3.89</v>
      </c>
      <c r="AA387" s="13">
        <f>ROUND(AVERAGE(Zinsswaps!AA292:AA387)+'iBoxx Extrapolation'!$J387,2)</f>
        <v>3.88</v>
      </c>
      <c r="AB387" s="13">
        <f>ROUND(AVERAGE(Zinsswaps!AB292:AB387)+'iBoxx Extrapolation'!$J387,2)</f>
        <v>3.88</v>
      </c>
      <c r="AC387" s="13">
        <f>ROUND(AVERAGE(Zinsswaps!AC292:AC387)+'iBoxx Extrapolation'!$J387,2)</f>
        <v>3.87</v>
      </c>
      <c r="AD387" s="13">
        <f>ROUND(AVERAGE(Zinsswaps!AD292:AD387)+'iBoxx Extrapolation'!$J387,2)</f>
        <v>3.86</v>
      </c>
      <c r="AE387" s="13">
        <f>ROUND(AVERAGE(Zinsswaps!AE292:AE387)+'iBoxx Extrapolation'!$J387,2)</f>
        <v>3.86</v>
      </c>
      <c r="AF387" s="13">
        <f>ROUND(AVERAGE(Zinsswaps!AF292:AF387)+'iBoxx Extrapolation'!$J387,2)</f>
        <v>3.84</v>
      </c>
      <c r="AG387" s="13">
        <f>ROUND(AVERAGE(Zinsswaps!AG292:AG387)+'iBoxx Extrapolation'!$J387,2)</f>
        <v>3.82</v>
      </c>
      <c r="AH387" s="13">
        <f>ROUND(AVERAGE(Zinsswaps!AH292:AH387)+'iBoxx Extrapolation'!$J387,2)</f>
        <v>3.81</v>
      </c>
      <c r="AI387" s="13">
        <f>ROUND(AVERAGE(Zinsswaps!AI292:AI387)+'iBoxx Extrapolation'!$J387,2)</f>
        <v>3.79</v>
      </c>
      <c r="AJ387" s="13">
        <f>ROUND(AVERAGE(Zinsswaps!AJ292:AJ387)+'iBoxx Extrapolation'!$J387,2)</f>
        <v>3.78</v>
      </c>
      <c r="AK387" s="13">
        <f>ROUND(AVERAGE(Zinsswaps!AK292:AK387)+'iBoxx Extrapolation'!$J387,2)</f>
        <v>3.77</v>
      </c>
      <c r="AL387" s="13">
        <f>ROUND(AVERAGE(Zinsswaps!AL292:AL387)+'iBoxx Extrapolation'!$J387,2)</f>
        <v>3.76</v>
      </c>
      <c r="AM387" s="13">
        <f>ROUND(AVERAGE(Zinsswaps!AM292:AM387)+'iBoxx Extrapolation'!$J387,2)</f>
        <v>3.75</v>
      </c>
      <c r="AN387" s="13">
        <f>ROUND(AVERAGE(Zinsswaps!AN292:AN387)+'iBoxx Extrapolation'!$J387,2)</f>
        <v>3.74</v>
      </c>
      <c r="AO387" s="13">
        <f>ROUND(AVERAGE(Zinsswaps!AO292:AO387)+'iBoxx Extrapolation'!$J387,2)</f>
        <v>3.73</v>
      </c>
      <c r="AP387" s="13">
        <f>ROUND(AVERAGE(Zinsswaps!AP292:AP387)+'iBoxx Extrapolation'!$J387,2)</f>
        <v>3.7</v>
      </c>
      <c r="AQ387" s="13">
        <f>ROUND(AVERAGE(Zinsswaps!AQ292:AQ387)+'iBoxx Extrapolation'!$J387,2)</f>
        <v>3.68</v>
      </c>
      <c r="AR387" s="13">
        <f>ROUND(AVERAGE(Zinsswaps!AR292:AR387)+'iBoxx Extrapolation'!$J387,2)</f>
        <v>3.66</v>
      </c>
      <c r="AS387" s="13">
        <f>ROUND(AVERAGE(Zinsswaps!AS292:AS387)+'iBoxx Extrapolation'!$J387,2)</f>
        <v>3.64</v>
      </c>
      <c r="AT387" s="13">
        <f>ROUND(AVERAGE(Zinsswaps!AT292:AT387)+'iBoxx Extrapolation'!$J387,2)</f>
        <v>3.62</v>
      </c>
      <c r="AU387" s="13">
        <f>ROUND(AVERAGE(Zinsswaps!AU292:AU387)+'iBoxx Extrapolation'!$J387,2)</f>
        <v>3.61</v>
      </c>
      <c r="AV387" s="13">
        <f>ROUND(AVERAGE(Zinsswaps!AV292:AV387)+'iBoxx Extrapolation'!$J387,2)</f>
        <v>3.59</v>
      </c>
      <c r="AW387" s="13">
        <f>ROUND(AVERAGE(Zinsswaps!AW292:AW387)+'iBoxx Extrapolation'!$J387,2)</f>
        <v>3.57</v>
      </c>
      <c r="AX387" s="13">
        <f>ROUND(AVERAGE(Zinsswaps!AX292:AX387)+'iBoxx Extrapolation'!$J387,2)</f>
        <v>3.56</v>
      </c>
      <c r="AY387" s="13">
        <f>ROUND(AVERAGE(Zinsswaps!AY292:AY387)+'iBoxx Extrapolation'!$J387,2)</f>
        <v>3.54</v>
      </c>
    </row>
    <row r="388" spans="1:51" s="16" customFormat="1" x14ac:dyDescent="0.2">
      <c r="A388" s="12">
        <v>49034</v>
      </c>
      <c r="B388" s="13">
        <f>ROUND(AVERAGE(Zinsswaps!B293:B388)+'iBoxx Extrapolation'!$J388,2)</f>
        <v>2.99</v>
      </c>
      <c r="C388" s="13">
        <f>ROUND(AVERAGE(Zinsswaps!C293:C388)+'iBoxx Extrapolation'!$J388,2)</f>
        <v>3</v>
      </c>
      <c r="D388" s="13">
        <f>ROUND(AVERAGE(Zinsswaps!D293:D388)+'iBoxx Extrapolation'!$J388,2)</f>
        <v>3.05</v>
      </c>
      <c r="E388" s="13">
        <f>ROUND(AVERAGE(Zinsswaps!E293:E388)+'iBoxx Extrapolation'!$J388,2)</f>
        <v>3.12</v>
      </c>
      <c r="F388" s="13">
        <f>ROUND(AVERAGE(Zinsswaps!F293:F388)+'iBoxx Extrapolation'!$J388,2)</f>
        <v>3.19</v>
      </c>
      <c r="G388" s="13">
        <f>ROUND(AVERAGE(Zinsswaps!G293:G388)+'iBoxx Extrapolation'!$J388,2)</f>
        <v>3.27</v>
      </c>
      <c r="H388" s="13">
        <f>ROUND(AVERAGE(Zinsswaps!H293:H388)+'iBoxx Extrapolation'!$J388,2)</f>
        <v>3.34</v>
      </c>
      <c r="I388" s="13">
        <f>ROUND(AVERAGE(Zinsswaps!I293:I388)+'iBoxx Extrapolation'!$J388,2)</f>
        <v>3.41</v>
      </c>
      <c r="J388" s="13">
        <f>ROUND(AVERAGE(Zinsswaps!J293:J388)+'iBoxx Extrapolation'!$J388,2)</f>
        <v>3.48</v>
      </c>
      <c r="K388" s="13">
        <f>ROUND(AVERAGE(Zinsswaps!K293:K388)+'iBoxx Extrapolation'!$J388,2)</f>
        <v>3.54</v>
      </c>
      <c r="L388" s="13">
        <f>ROUND(AVERAGE(Zinsswaps!L293:L388)+'iBoxx Extrapolation'!$J388,2)</f>
        <v>3.6</v>
      </c>
      <c r="M388" s="13">
        <f>ROUND(AVERAGE(Zinsswaps!M293:M388)+'iBoxx Extrapolation'!$J388,2)</f>
        <v>3.65</v>
      </c>
      <c r="N388" s="13">
        <f>ROUND(AVERAGE(Zinsswaps!N293:N388)+'iBoxx Extrapolation'!$J388,2)</f>
        <v>3.7</v>
      </c>
      <c r="O388" s="13">
        <f>ROUND(AVERAGE(Zinsswaps!O293:O388)+'iBoxx Extrapolation'!$J388,2)</f>
        <v>3.75</v>
      </c>
      <c r="P388" s="13">
        <f>ROUND(AVERAGE(Zinsswaps!P293:P388)+'iBoxx Extrapolation'!$J388,2)</f>
        <v>3.78</v>
      </c>
      <c r="Q388" s="13">
        <f>ROUND(AVERAGE(Zinsswaps!Q293:Q388)+'iBoxx Extrapolation'!$J388,2)</f>
        <v>3.81</v>
      </c>
      <c r="R388" s="13">
        <f>ROUND(AVERAGE(Zinsswaps!R293:R388)+'iBoxx Extrapolation'!$J388,2)</f>
        <v>3.83</v>
      </c>
      <c r="S388" s="13">
        <f>ROUND(AVERAGE(Zinsswaps!S293:S388)+'iBoxx Extrapolation'!$J388,2)</f>
        <v>3.85</v>
      </c>
      <c r="T388" s="13">
        <f>ROUND(AVERAGE(Zinsswaps!T293:T388)+'iBoxx Extrapolation'!$J388,2)</f>
        <v>3.87</v>
      </c>
      <c r="U388" s="13">
        <f>ROUND(AVERAGE(Zinsswaps!U293:U388)+'iBoxx Extrapolation'!$J388,2)</f>
        <v>3.89</v>
      </c>
      <c r="V388" s="13">
        <f>ROUND(AVERAGE(Zinsswaps!V293:V388)+'iBoxx Extrapolation'!$J388,2)</f>
        <v>3.89</v>
      </c>
      <c r="W388" s="13">
        <f>ROUND(AVERAGE(Zinsswaps!W293:W388)+'iBoxx Extrapolation'!$J388,2)</f>
        <v>3.89</v>
      </c>
      <c r="X388" s="13">
        <f>ROUND(AVERAGE(Zinsswaps!X293:X388)+'iBoxx Extrapolation'!$J388,2)</f>
        <v>3.89</v>
      </c>
      <c r="Y388" s="13">
        <f>ROUND(AVERAGE(Zinsswaps!Y293:Y388)+'iBoxx Extrapolation'!$J388,2)</f>
        <v>3.89</v>
      </c>
      <c r="Z388" s="13">
        <f>ROUND(AVERAGE(Zinsswaps!Z293:Z388)+'iBoxx Extrapolation'!$J388,2)</f>
        <v>3.89</v>
      </c>
      <c r="AA388" s="13">
        <f>ROUND(AVERAGE(Zinsswaps!AA293:AA388)+'iBoxx Extrapolation'!$J388,2)</f>
        <v>3.88</v>
      </c>
      <c r="AB388" s="13">
        <f>ROUND(AVERAGE(Zinsswaps!AB293:AB388)+'iBoxx Extrapolation'!$J388,2)</f>
        <v>3.88</v>
      </c>
      <c r="AC388" s="13">
        <f>ROUND(AVERAGE(Zinsswaps!AC293:AC388)+'iBoxx Extrapolation'!$J388,2)</f>
        <v>3.87</v>
      </c>
      <c r="AD388" s="13">
        <f>ROUND(AVERAGE(Zinsswaps!AD293:AD388)+'iBoxx Extrapolation'!$J388,2)</f>
        <v>3.86</v>
      </c>
      <c r="AE388" s="13">
        <f>ROUND(AVERAGE(Zinsswaps!AE293:AE388)+'iBoxx Extrapolation'!$J388,2)</f>
        <v>3.86</v>
      </c>
      <c r="AF388" s="13">
        <f>ROUND(AVERAGE(Zinsswaps!AF293:AF388)+'iBoxx Extrapolation'!$J388,2)</f>
        <v>3.84</v>
      </c>
      <c r="AG388" s="13">
        <f>ROUND(AVERAGE(Zinsswaps!AG293:AG388)+'iBoxx Extrapolation'!$J388,2)</f>
        <v>3.82</v>
      </c>
      <c r="AH388" s="13">
        <f>ROUND(AVERAGE(Zinsswaps!AH293:AH388)+'iBoxx Extrapolation'!$J388,2)</f>
        <v>3.81</v>
      </c>
      <c r="AI388" s="13">
        <f>ROUND(AVERAGE(Zinsswaps!AI293:AI388)+'iBoxx Extrapolation'!$J388,2)</f>
        <v>3.79</v>
      </c>
      <c r="AJ388" s="13">
        <f>ROUND(AVERAGE(Zinsswaps!AJ293:AJ388)+'iBoxx Extrapolation'!$J388,2)</f>
        <v>3.78</v>
      </c>
      <c r="AK388" s="13">
        <f>ROUND(AVERAGE(Zinsswaps!AK293:AK388)+'iBoxx Extrapolation'!$J388,2)</f>
        <v>3.77</v>
      </c>
      <c r="AL388" s="13">
        <f>ROUND(AVERAGE(Zinsswaps!AL293:AL388)+'iBoxx Extrapolation'!$J388,2)</f>
        <v>3.76</v>
      </c>
      <c r="AM388" s="13">
        <f>ROUND(AVERAGE(Zinsswaps!AM293:AM388)+'iBoxx Extrapolation'!$J388,2)</f>
        <v>3.75</v>
      </c>
      <c r="AN388" s="13">
        <f>ROUND(AVERAGE(Zinsswaps!AN293:AN388)+'iBoxx Extrapolation'!$J388,2)</f>
        <v>3.74</v>
      </c>
      <c r="AO388" s="13">
        <f>ROUND(AVERAGE(Zinsswaps!AO293:AO388)+'iBoxx Extrapolation'!$J388,2)</f>
        <v>3.73</v>
      </c>
      <c r="AP388" s="13">
        <f>ROUND(AVERAGE(Zinsswaps!AP293:AP388)+'iBoxx Extrapolation'!$J388,2)</f>
        <v>3.7</v>
      </c>
      <c r="AQ388" s="13">
        <f>ROUND(AVERAGE(Zinsswaps!AQ293:AQ388)+'iBoxx Extrapolation'!$J388,2)</f>
        <v>3.68</v>
      </c>
      <c r="AR388" s="13">
        <f>ROUND(AVERAGE(Zinsswaps!AR293:AR388)+'iBoxx Extrapolation'!$J388,2)</f>
        <v>3.66</v>
      </c>
      <c r="AS388" s="13">
        <f>ROUND(AVERAGE(Zinsswaps!AS293:AS388)+'iBoxx Extrapolation'!$J388,2)</f>
        <v>3.64</v>
      </c>
      <c r="AT388" s="13">
        <f>ROUND(AVERAGE(Zinsswaps!AT293:AT388)+'iBoxx Extrapolation'!$J388,2)</f>
        <v>3.62</v>
      </c>
      <c r="AU388" s="13">
        <f>ROUND(AVERAGE(Zinsswaps!AU293:AU388)+'iBoxx Extrapolation'!$J388,2)</f>
        <v>3.61</v>
      </c>
      <c r="AV388" s="13">
        <f>ROUND(AVERAGE(Zinsswaps!AV293:AV388)+'iBoxx Extrapolation'!$J388,2)</f>
        <v>3.59</v>
      </c>
      <c r="AW388" s="13">
        <f>ROUND(AVERAGE(Zinsswaps!AW293:AW388)+'iBoxx Extrapolation'!$J388,2)</f>
        <v>3.57</v>
      </c>
      <c r="AX388" s="13">
        <f>ROUND(AVERAGE(Zinsswaps!AX293:AX388)+'iBoxx Extrapolation'!$J388,2)</f>
        <v>3.56</v>
      </c>
      <c r="AY388" s="13">
        <f>ROUND(AVERAGE(Zinsswaps!AY293:AY388)+'iBoxx Extrapolation'!$J388,2)</f>
        <v>3.54</v>
      </c>
    </row>
    <row r="389" spans="1:51" s="16" customFormat="1" x14ac:dyDescent="0.2">
      <c r="A389" s="12">
        <v>49064</v>
      </c>
      <c r="B389" s="13">
        <f>ROUND(AVERAGE(Zinsswaps!B294:B389)+'iBoxx Extrapolation'!$J389,2)</f>
        <v>2.99</v>
      </c>
      <c r="C389" s="13">
        <f>ROUND(AVERAGE(Zinsswaps!C294:C389)+'iBoxx Extrapolation'!$J389,2)</f>
        <v>3</v>
      </c>
      <c r="D389" s="13">
        <f>ROUND(AVERAGE(Zinsswaps!D294:D389)+'iBoxx Extrapolation'!$J389,2)</f>
        <v>3.05</v>
      </c>
      <c r="E389" s="13">
        <f>ROUND(AVERAGE(Zinsswaps!E294:E389)+'iBoxx Extrapolation'!$J389,2)</f>
        <v>3.12</v>
      </c>
      <c r="F389" s="13">
        <f>ROUND(AVERAGE(Zinsswaps!F294:F389)+'iBoxx Extrapolation'!$J389,2)</f>
        <v>3.19</v>
      </c>
      <c r="G389" s="13">
        <f>ROUND(AVERAGE(Zinsswaps!G294:G389)+'iBoxx Extrapolation'!$J389,2)</f>
        <v>3.27</v>
      </c>
      <c r="H389" s="13">
        <f>ROUND(AVERAGE(Zinsswaps!H294:H389)+'iBoxx Extrapolation'!$J389,2)</f>
        <v>3.34</v>
      </c>
      <c r="I389" s="13">
        <f>ROUND(AVERAGE(Zinsswaps!I294:I389)+'iBoxx Extrapolation'!$J389,2)</f>
        <v>3.41</v>
      </c>
      <c r="J389" s="13">
        <f>ROUND(AVERAGE(Zinsswaps!J294:J389)+'iBoxx Extrapolation'!$J389,2)</f>
        <v>3.48</v>
      </c>
      <c r="K389" s="13">
        <f>ROUND(AVERAGE(Zinsswaps!K294:K389)+'iBoxx Extrapolation'!$J389,2)</f>
        <v>3.54</v>
      </c>
      <c r="L389" s="13">
        <f>ROUND(AVERAGE(Zinsswaps!L294:L389)+'iBoxx Extrapolation'!$J389,2)</f>
        <v>3.6</v>
      </c>
      <c r="M389" s="13">
        <f>ROUND(AVERAGE(Zinsswaps!M294:M389)+'iBoxx Extrapolation'!$J389,2)</f>
        <v>3.65</v>
      </c>
      <c r="N389" s="13">
        <f>ROUND(AVERAGE(Zinsswaps!N294:N389)+'iBoxx Extrapolation'!$J389,2)</f>
        <v>3.7</v>
      </c>
      <c r="O389" s="13">
        <f>ROUND(AVERAGE(Zinsswaps!O294:O389)+'iBoxx Extrapolation'!$J389,2)</f>
        <v>3.75</v>
      </c>
      <c r="P389" s="13">
        <f>ROUND(AVERAGE(Zinsswaps!P294:P389)+'iBoxx Extrapolation'!$J389,2)</f>
        <v>3.78</v>
      </c>
      <c r="Q389" s="13">
        <f>ROUND(AVERAGE(Zinsswaps!Q294:Q389)+'iBoxx Extrapolation'!$J389,2)</f>
        <v>3.81</v>
      </c>
      <c r="R389" s="13">
        <f>ROUND(AVERAGE(Zinsswaps!R294:R389)+'iBoxx Extrapolation'!$J389,2)</f>
        <v>3.83</v>
      </c>
      <c r="S389" s="13">
        <f>ROUND(AVERAGE(Zinsswaps!S294:S389)+'iBoxx Extrapolation'!$J389,2)</f>
        <v>3.85</v>
      </c>
      <c r="T389" s="13">
        <f>ROUND(AVERAGE(Zinsswaps!T294:T389)+'iBoxx Extrapolation'!$J389,2)</f>
        <v>3.87</v>
      </c>
      <c r="U389" s="13">
        <f>ROUND(AVERAGE(Zinsswaps!U294:U389)+'iBoxx Extrapolation'!$J389,2)</f>
        <v>3.89</v>
      </c>
      <c r="V389" s="13">
        <f>ROUND(AVERAGE(Zinsswaps!V294:V389)+'iBoxx Extrapolation'!$J389,2)</f>
        <v>3.89</v>
      </c>
      <c r="W389" s="13">
        <f>ROUND(AVERAGE(Zinsswaps!W294:W389)+'iBoxx Extrapolation'!$J389,2)</f>
        <v>3.89</v>
      </c>
      <c r="X389" s="13">
        <f>ROUND(AVERAGE(Zinsswaps!X294:X389)+'iBoxx Extrapolation'!$J389,2)</f>
        <v>3.89</v>
      </c>
      <c r="Y389" s="13">
        <f>ROUND(AVERAGE(Zinsswaps!Y294:Y389)+'iBoxx Extrapolation'!$J389,2)</f>
        <v>3.89</v>
      </c>
      <c r="Z389" s="13">
        <f>ROUND(AVERAGE(Zinsswaps!Z294:Z389)+'iBoxx Extrapolation'!$J389,2)</f>
        <v>3.89</v>
      </c>
      <c r="AA389" s="13">
        <f>ROUND(AVERAGE(Zinsswaps!AA294:AA389)+'iBoxx Extrapolation'!$J389,2)</f>
        <v>3.88</v>
      </c>
      <c r="AB389" s="13">
        <f>ROUND(AVERAGE(Zinsswaps!AB294:AB389)+'iBoxx Extrapolation'!$J389,2)</f>
        <v>3.88</v>
      </c>
      <c r="AC389" s="13">
        <f>ROUND(AVERAGE(Zinsswaps!AC294:AC389)+'iBoxx Extrapolation'!$J389,2)</f>
        <v>3.87</v>
      </c>
      <c r="AD389" s="13">
        <f>ROUND(AVERAGE(Zinsswaps!AD294:AD389)+'iBoxx Extrapolation'!$J389,2)</f>
        <v>3.86</v>
      </c>
      <c r="AE389" s="13">
        <f>ROUND(AVERAGE(Zinsswaps!AE294:AE389)+'iBoxx Extrapolation'!$J389,2)</f>
        <v>3.86</v>
      </c>
      <c r="AF389" s="13">
        <f>ROUND(AVERAGE(Zinsswaps!AF294:AF389)+'iBoxx Extrapolation'!$J389,2)</f>
        <v>3.84</v>
      </c>
      <c r="AG389" s="13">
        <f>ROUND(AVERAGE(Zinsswaps!AG294:AG389)+'iBoxx Extrapolation'!$J389,2)</f>
        <v>3.82</v>
      </c>
      <c r="AH389" s="13">
        <f>ROUND(AVERAGE(Zinsswaps!AH294:AH389)+'iBoxx Extrapolation'!$J389,2)</f>
        <v>3.81</v>
      </c>
      <c r="AI389" s="13">
        <f>ROUND(AVERAGE(Zinsswaps!AI294:AI389)+'iBoxx Extrapolation'!$J389,2)</f>
        <v>3.79</v>
      </c>
      <c r="AJ389" s="13">
        <f>ROUND(AVERAGE(Zinsswaps!AJ294:AJ389)+'iBoxx Extrapolation'!$J389,2)</f>
        <v>3.78</v>
      </c>
      <c r="AK389" s="13">
        <f>ROUND(AVERAGE(Zinsswaps!AK294:AK389)+'iBoxx Extrapolation'!$J389,2)</f>
        <v>3.77</v>
      </c>
      <c r="AL389" s="13">
        <f>ROUND(AVERAGE(Zinsswaps!AL294:AL389)+'iBoxx Extrapolation'!$J389,2)</f>
        <v>3.76</v>
      </c>
      <c r="AM389" s="13">
        <f>ROUND(AVERAGE(Zinsswaps!AM294:AM389)+'iBoxx Extrapolation'!$J389,2)</f>
        <v>3.75</v>
      </c>
      <c r="AN389" s="13">
        <f>ROUND(AVERAGE(Zinsswaps!AN294:AN389)+'iBoxx Extrapolation'!$J389,2)</f>
        <v>3.74</v>
      </c>
      <c r="AO389" s="13">
        <f>ROUND(AVERAGE(Zinsswaps!AO294:AO389)+'iBoxx Extrapolation'!$J389,2)</f>
        <v>3.73</v>
      </c>
      <c r="AP389" s="13">
        <f>ROUND(AVERAGE(Zinsswaps!AP294:AP389)+'iBoxx Extrapolation'!$J389,2)</f>
        <v>3.7</v>
      </c>
      <c r="AQ389" s="13">
        <f>ROUND(AVERAGE(Zinsswaps!AQ294:AQ389)+'iBoxx Extrapolation'!$J389,2)</f>
        <v>3.68</v>
      </c>
      <c r="AR389" s="13">
        <f>ROUND(AVERAGE(Zinsswaps!AR294:AR389)+'iBoxx Extrapolation'!$J389,2)</f>
        <v>3.66</v>
      </c>
      <c r="AS389" s="13">
        <f>ROUND(AVERAGE(Zinsswaps!AS294:AS389)+'iBoxx Extrapolation'!$J389,2)</f>
        <v>3.64</v>
      </c>
      <c r="AT389" s="13">
        <f>ROUND(AVERAGE(Zinsswaps!AT294:AT389)+'iBoxx Extrapolation'!$J389,2)</f>
        <v>3.62</v>
      </c>
      <c r="AU389" s="13">
        <f>ROUND(AVERAGE(Zinsswaps!AU294:AU389)+'iBoxx Extrapolation'!$J389,2)</f>
        <v>3.61</v>
      </c>
      <c r="AV389" s="13">
        <f>ROUND(AVERAGE(Zinsswaps!AV294:AV389)+'iBoxx Extrapolation'!$J389,2)</f>
        <v>3.59</v>
      </c>
      <c r="AW389" s="13">
        <f>ROUND(AVERAGE(Zinsswaps!AW294:AW389)+'iBoxx Extrapolation'!$J389,2)</f>
        <v>3.57</v>
      </c>
      <c r="AX389" s="13">
        <f>ROUND(AVERAGE(Zinsswaps!AX294:AX389)+'iBoxx Extrapolation'!$J389,2)</f>
        <v>3.56</v>
      </c>
      <c r="AY389" s="13">
        <f>ROUND(AVERAGE(Zinsswaps!AY294:AY389)+'iBoxx Extrapolation'!$J389,2)</f>
        <v>3.54</v>
      </c>
    </row>
    <row r="390" spans="1:51" s="16" customFormat="1" x14ac:dyDescent="0.2">
      <c r="A390" s="12">
        <v>49095</v>
      </c>
      <c r="B390" s="13">
        <f>ROUND(AVERAGE(Zinsswaps!B295:B390)+'iBoxx Extrapolation'!$J390,2)</f>
        <v>2.99</v>
      </c>
      <c r="C390" s="13">
        <f>ROUND(AVERAGE(Zinsswaps!C295:C390)+'iBoxx Extrapolation'!$J390,2)</f>
        <v>3</v>
      </c>
      <c r="D390" s="13">
        <f>ROUND(AVERAGE(Zinsswaps!D295:D390)+'iBoxx Extrapolation'!$J390,2)</f>
        <v>3.05</v>
      </c>
      <c r="E390" s="13">
        <f>ROUND(AVERAGE(Zinsswaps!E295:E390)+'iBoxx Extrapolation'!$J390,2)</f>
        <v>3.12</v>
      </c>
      <c r="F390" s="13">
        <f>ROUND(AVERAGE(Zinsswaps!F295:F390)+'iBoxx Extrapolation'!$J390,2)</f>
        <v>3.19</v>
      </c>
      <c r="G390" s="13">
        <f>ROUND(AVERAGE(Zinsswaps!G295:G390)+'iBoxx Extrapolation'!$J390,2)</f>
        <v>3.27</v>
      </c>
      <c r="H390" s="13">
        <f>ROUND(AVERAGE(Zinsswaps!H295:H390)+'iBoxx Extrapolation'!$J390,2)</f>
        <v>3.34</v>
      </c>
      <c r="I390" s="13">
        <f>ROUND(AVERAGE(Zinsswaps!I295:I390)+'iBoxx Extrapolation'!$J390,2)</f>
        <v>3.41</v>
      </c>
      <c r="J390" s="13">
        <f>ROUND(AVERAGE(Zinsswaps!J295:J390)+'iBoxx Extrapolation'!$J390,2)</f>
        <v>3.48</v>
      </c>
      <c r="K390" s="13">
        <f>ROUND(AVERAGE(Zinsswaps!K295:K390)+'iBoxx Extrapolation'!$J390,2)</f>
        <v>3.54</v>
      </c>
      <c r="L390" s="13">
        <f>ROUND(AVERAGE(Zinsswaps!L295:L390)+'iBoxx Extrapolation'!$J390,2)</f>
        <v>3.6</v>
      </c>
      <c r="M390" s="13">
        <f>ROUND(AVERAGE(Zinsswaps!M295:M390)+'iBoxx Extrapolation'!$J390,2)</f>
        <v>3.65</v>
      </c>
      <c r="N390" s="13">
        <f>ROUND(AVERAGE(Zinsswaps!N295:N390)+'iBoxx Extrapolation'!$J390,2)</f>
        <v>3.7</v>
      </c>
      <c r="O390" s="13">
        <f>ROUND(AVERAGE(Zinsswaps!O295:O390)+'iBoxx Extrapolation'!$J390,2)</f>
        <v>3.75</v>
      </c>
      <c r="P390" s="13">
        <f>ROUND(AVERAGE(Zinsswaps!P295:P390)+'iBoxx Extrapolation'!$J390,2)</f>
        <v>3.78</v>
      </c>
      <c r="Q390" s="13">
        <f>ROUND(AVERAGE(Zinsswaps!Q295:Q390)+'iBoxx Extrapolation'!$J390,2)</f>
        <v>3.81</v>
      </c>
      <c r="R390" s="13">
        <f>ROUND(AVERAGE(Zinsswaps!R295:R390)+'iBoxx Extrapolation'!$J390,2)</f>
        <v>3.83</v>
      </c>
      <c r="S390" s="13">
        <f>ROUND(AVERAGE(Zinsswaps!S295:S390)+'iBoxx Extrapolation'!$J390,2)</f>
        <v>3.85</v>
      </c>
      <c r="T390" s="13">
        <f>ROUND(AVERAGE(Zinsswaps!T295:T390)+'iBoxx Extrapolation'!$J390,2)</f>
        <v>3.87</v>
      </c>
      <c r="U390" s="13">
        <f>ROUND(AVERAGE(Zinsswaps!U295:U390)+'iBoxx Extrapolation'!$J390,2)</f>
        <v>3.89</v>
      </c>
      <c r="V390" s="13">
        <f>ROUND(AVERAGE(Zinsswaps!V295:V390)+'iBoxx Extrapolation'!$J390,2)</f>
        <v>3.89</v>
      </c>
      <c r="W390" s="13">
        <f>ROUND(AVERAGE(Zinsswaps!W295:W390)+'iBoxx Extrapolation'!$J390,2)</f>
        <v>3.89</v>
      </c>
      <c r="X390" s="13">
        <f>ROUND(AVERAGE(Zinsswaps!X295:X390)+'iBoxx Extrapolation'!$J390,2)</f>
        <v>3.89</v>
      </c>
      <c r="Y390" s="13">
        <f>ROUND(AVERAGE(Zinsswaps!Y295:Y390)+'iBoxx Extrapolation'!$J390,2)</f>
        <v>3.89</v>
      </c>
      <c r="Z390" s="13">
        <f>ROUND(AVERAGE(Zinsswaps!Z295:Z390)+'iBoxx Extrapolation'!$J390,2)</f>
        <v>3.89</v>
      </c>
      <c r="AA390" s="13">
        <f>ROUND(AVERAGE(Zinsswaps!AA295:AA390)+'iBoxx Extrapolation'!$J390,2)</f>
        <v>3.88</v>
      </c>
      <c r="AB390" s="13">
        <f>ROUND(AVERAGE(Zinsswaps!AB295:AB390)+'iBoxx Extrapolation'!$J390,2)</f>
        <v>3.88</v>
      </c>
      <c r="AC390" s="13">
        <f>ROUND(AVERAGE(Zinsswaps!AC295:AC390)+'iBoxx Extrapolation'!$J390,2)</f>
        <v>3.87</v>
      </c>
      <c r="AD390" s="13">
        <f>ROUND(AVERAGE(Zinsswaps!AD295:AD390)+'iBoxx Extrapolation'!$J390,2)</f>
        <v>3.86</v>
      </c>
      <c r="AE390" s="13">
        <f>ROUND(AVERAGE(Zinsswaps!AE295:AE390)+'iBoxx Extrapolation'!$J390,2)</f>
        <v>3.86</v>
      </c>
      <c r="AF390" s="13">
        <f>ROUND(AVERAGE(Zinsswaps!AF295:AF390)+'iBoxx Extrapolation'!$J390,2)</f>
        <v>3.84</v>
      </c>
      <c r="AG390" s="13">
        <f>ROUND(AVERAGE(Zinsswaps!AG295:AG390)+'iBoxx Extrapolation'!$J390,2)</f>
        <v>3.82</v>
      </c>
      <c r="AH390" s="13">
        <f>ROUND(AVERAGE(Zinsswaps!AH295:AH390)+'iBoxx Extrapolation'!$J390,2)</f>
        <v>3.81</v>
      </c>
      <c r="AI390" s="13">
        <f>ROUND(AVERAGE(Zinsswaps!AI295:AI390)+'iBoxx Extrapolation'!$J390,2)</f>
        <v>3.79</v>
      </c>
      <c r="AJ390" s="13">
        <f>ROUND(AVERAGE(Zinsswaps!AJ295:AJ390)+'iBoxx Extrapolation'!$J390,2)</f>
        <v>3.78</v>
      </c>
      <c r="AK390" s="13">
        <f>ROUND(AVERAGE(Zinsswaps!AK295:AK390)+'iBoxx Extrapolation'!$J390,2)</f>
        <v>3.77</v>
      </c>
      <c r="AL390" s="13">
        <f>ROUND(AVERAGE(Zinsswaps!AL295:AL390)+'iBoxx Extrapolation'!$J390,2)</f>
        <v>3.76</v>
      </c>
      <c r="AM390" s="13">
        <f>ROUND(AVERAGE(Zinsswaps!AM295:AM390)+'iBoxx Extrapolation'!$J390,2)</f>
        <v>3.75</v>
      </c>
      <c r="AN390" s="13">
        <f>ROUND(AVERAGE(Zinsswaps!AN295:AN390)+'iBoxx Extrapolation'!$J390,2)</f>
        <v>3.74</v>
      </c>
      <c r="AO390" s="13">
        <f>ROUND(AVERAGE(Zinsswaps!AO295:AO390)+'iBoxx Extrapolation'!$J390,2)</f>
        <v>3.73</v>
      </c>
      <c r="AP390" s="13">
        <f>ROUND(AVERAGE(Zinsswaps!AP295:AP390)+'iBoxx Extrapolation'!$J390,2)</f>
        <v>3.7</v>
      </c>
      <c r="AQ390" s="13">
        <f>ROUND(AVERAGE(Zinsswaps!AQ295:AQ390)+'iBoxx Extrapolation'!$J390,2)</f>
        <v>3.68</v>
      </c>
      <c r="AR390" s="13">
        <f>ROUND(AVERAGE(Zinsswaps!AR295:AR390)+'iBoxx Extrapolation'!$J390,2)</f>
        <v>3.66</v>
      </c>
      <c r="AS390" s="13">
        <f>ROUND(AVERAGE(Zinsswaps!AS295:AS390)+'iBoxx Extrapolation'!$J390,2)</f>
        <v>3.64</v>
      </c>
      <c r="AT390" s="13">
        <f>ROUND(AVERAGE(Zinsswaps!AT295:AT390)+'iBoxx Extrapolation'!$J390,2)</f>
        <v>3.62</v>
      </c>
      <c r="AU390" s="13">
        <f>ROUND(AVERAGE(Zinsswaps!AU295:AU390)+'iBoxx Extrapolation'!$J390,2)</f>
        <v>3.61</v>
      </c>
      <c r="AV390" s="13">
        <f>ROUND(AVERAGE(Zinsswaps!AV295:AV390)+'iBoxx Extrapolation'!$J390,2)</f>
        <v>3.59</v>
      </c>
      <c r="AW390" s="13">
        <f>ROUND(AVERAGE(Zinsswaps!AW295:AW390)+'iBoxx Extrapolation'!$J390,2)</f>
        <v>3.57</v>
      </c>
      <c r="AX390" s="13">
        <f>ROUND(AVERAGE(Zinsswaps!AX295:AX390)+'iBoxx Extrapolation'!$J390,2)</f>
        <v>3.56</v>
      </c>
      <c r="AY390" s="13">
        <f>ROUND(AVERAGE(Zinsswaps!AY295:AY390)+'iBoxx Extrapolation'!$J390,2)</f>
        <v>3.54</v>
      </c>
    </row>
    <row r="391" spans="1:51" s="16" customFormat="1" x14ac:dyDescent="0.2">
      <c r="A391" s="12">
        <v>49125</v>
      </c>
      <c r="B391" s="13">
        <f>ROUND(AVERAGE(Zinsswaps!B296:B391)+'iBoxx Extrapolation'!$J391,2)</f>
        <v>2.99</v>
      </c>
      <c r="C391" s="13">
        <f>ROUND(AVERAGE(Zinsswaps!C296:C391)+'iBoxx Extrapolation'!$J391,2)</f>
        <v>3</v>
      </c>
      <c r="D391" s="13">
        <f>ROUND(AVERAGE(Zinsswaps!D296:D391)+'iBoxx Extrapolation'!$J391,2)</f>
        <v>3.05</v>
      </c>
      <c r="E391" s="13">
        <f>ROUND(AVERAGE(Zinsswaps!E296:E391)+'iBoxx Extrapolation'!$J391,2)</f>
        <v>3.12</v>
      </c>
      <c r="F391" s="13">
        <f>ROUND(AVERAGE(Zinsswaps!F296:F391)+'iBoxx Extrapolation'!$J391,2)</f>
        <v>3.19</v>
      </c>
      <c r="G391" s="13">
        <f>ROUND(AVERAGE(Zinsswaps!G296:G391)+'iBoxx Extrapolation'!$J391,2)</f>
        <v>3.27</v>
      </c>
      <c r="H391" s="13">
        <f>ROUND(AVERAGE(Zinsswaps!H296:H391)+'iBoxx Extrapolation'!$J391,2)</f>
        <v>3.34</v>
      </c>
      <c r="I391" s="13">
        <f>ROUND(AVERAGE(Zinsswaps!I296:I391)+'iBoxx Extrapolation'!$J391,2)</f>
        <v>3.41</v>
      </c>
      <c r="J391" s="13">
        <f>ROUND(AVERAGE(Zinsswaps!J296:J391)+'iBoxx Extrapolation'!$J391,2)</f>
        <v>3.48</v>
      </c>
      <c r="K391" s="13">
        <f>ROUND(AVERAGE(Zinsswaps!K296:K391)+'iBoxx Extrapolation'!$J391,2)</f>
        <v>3.54</v>
      </c>
      <c r="L391" s="13">
        <f>ROUND(AVERAGE(Zinsswaps!L296:L391)+'iBoxx Extrapolation'!$J391,2)</f>
        <v>3.6</v>
      </c>
      <c r="M391" s="13">
        <f>ROUND(AVERAGE(Zinsswaps!M296:M391)+'iBoxx Extrapolation'!$J391,2)</f>
        <v>3.65</v>
      </c>
      <c r="N391" s="13">
        <f>ROUND(AVERAGE(Zinsswaps!N296:N391)+'iBoxx Extrapolation'!$J391,2)</f>
        <v>3.7</v>
      </c>
      <c r="O391" s="13">
        <f>ROUND(AVERAGE(Zinsswaps!O296:O391)+'iBoxx Extrapolation'!$J391,2)</f>
        <v>3.75</v>
      </c>
      <c r="P391" s="13">
        <f>ROUND(AVERAGE(Zinsswaps!P296:P391)+'iBoxx Extrapolation'!$J391,2)</f>
        <v>3.78</v>
      </c>
      <c r="Q391" s="13">
        <f>ROUND(AVERAGE(Zinsswaps!Q296:Q391)+'iBoxx Extrapolation'!$J391,2)</f>
        <v>3.81</v>
      </c>
      <c r="R391" s="13">
        <f>ROUND(AVERAGE(Zinsswaps!R296:R391)+'iBoxx Extrapolation'!$J391,2)</f>
        <v>3.83</v>
      </c>
      <c r="S391" s="13">
        <f>ROUND(AVERAGE(Zinsswaps!S296:S391)+'iBoxx Extrapolation'!$J391,2)</f>
        <v>3.85</v>
      </c>
      <c r="T391" s="13">
        <f>ROUND(AVERAGE(Zinsswaps!T296:T391)+'iBoxx Extrapolation'!$J391,2)</f>
        <v>3.87</v>
      </c>
      <c r="U391" s="13">
        <f>ROUND(AVERAGE(Zinsswaps!U296:U391)+'iBoxx Extrapolation'!$J391,2)</f>
        <v>3.89</v>
      </c>
      <c r="V391" s="13">
        <f>ROUND(AVERAGE(Zinsswaps!V296:V391)+'iBoxx Extrapolation'!$J391,2)</f>
        <v>3.89</v>
      </c>
      <c r="W391" s="13">
        <f>ROUND(AVERAGE(Zinsswaps!W296:W391)+'iBoxx Extrapolation'!$J391,2)</f>
        <v>3.89</v>
      </c>
      <c r="X391" s="13">
        <f>ROUND(AVERAGE(Zinsswaps!X296:X391)+'iBoxx Extrapolation'!$J391,2)</f>
        <v>3.89</v>
      </c>
      <c r="Y391" s="13">
        <f>ROUND(AVERAGE(Zinsswaps!Y296:Y391)+'iBoxx Extrapolation'!$J391,2)</f>
        <v>3.89</v>
      </c>
      <c r="Z391" s="13">
        <f>ROUND(AVERAGE(Zinsswaps!Z296:Z391)+'iBoxx Extrapolation'!$J391,2)</f>
        <v>3.89</v>
      </c>
      <c r="AA391" s="13">
        <f>ROUND(AVERAGE(Zinsswaps!AA296:AA391)+'iBoxx Extrapolation'!$J391,2)</f>
        <v>3.88</v>
      </c>
      <c r="AB391" s="13">
        <f>ROUND(AVERAGE(Zinsswaps!AB296:AB391)+'iBoxx Extrapolation'!$J391,2)</f>
        <v>3.88</v>
      </c>
      <c r="AC391" s="13">
        <f>ROUND(AVERAGE(Zinsswaps!AC296:AC391)+'iBoxx Extrapolation'!$J391,2)</f>
        <v>3.87</v>
      </c>
      <c r="AD391" s="13">
        <f>ROUND(AVERAGE(Zinsswaps!AD296:AD391)+'iBoxx Extrapolation'!$J391,2)</f>
        <v>3.86</v>
      </c>
      <c r="AE391" s="13">
        <f>ROUND(AVERAGE(Zinsswaps!AE296:AE391)+'iBoxx Extrapolation'!$J391,2)</f>
        <v>3.86</v>
      </c>
      <c r="AF391" s="13">
        <f>ROUND(AVERAGE(Zinsswaps!AF296:AF391)+'iBoxx Extrapolation'!$J391,2)</f>
        <v>3.84</v>
      </c>
      <c r="AG391" s="13">
        <f>ROUND(AVERAGE(Zinsswaps!AG296:AG391)+'iBoxx Extrapolation'!$J391,2)</f>
        <v>3.82</v>
      </c>
      <c r="AH391" s="13">
        <f>ROUND(AVERAGE(Zinsswaps!AH296:AH391)+'iBoxx Extrapolation'!$J391,2)</f>
        <v>3.81</v>
      </c>
      <c r="AI391" s="13">
        <f>ROUND(AVERAGE(Zinsswaps!AI296:AI391)+'iBoxx Extrapolation'!$J391,2)</f>
        <v>3.79</v>
      </c>
      <c r="AJ391" s="13">
        <f>ROUND(AVERAGE(Zinsswaps!AJ296:AJ391)+'iBoxx Extrapolation'!$J391,2)</f>
        <v>3.78</v>
      </c>
      <c r="AK391" s="13">
        <f>ROUND(AVERAGE(Zinsswaps!AK296:AK391)+'iBoxx Extrapolation'!$J391,2)</f>
        <v>3.77</v>
      </c>
      <c r="AL391" s="13">
        <f>ROUND(AVERAGE(Zinsswaps!AL296:AL391)+'iBoxx Extrapolation'!$J391,2)</f>
        <v>3.76</v>
      </c>
      <c r="AM391" s="13">
        <f>ROUND(AVERAGE(Zinsswaps!AM296:AM391)+'iBoxx Extrapolation'!$J391,2)</f>
        <v>3.75</v>
      </c>
      <c r="AN391" s="13">
        <f>ROUND(AVERAGE(Zinsswaps!AN296:AN391)+'iBoxx Extrapolation'!$J391,2)</f>
        <v>3.74</v>
      </c>
      <c r="AO391" s="13">
        <f>ROUND(AVERAGE(Zinsswaps!AO296:AO391)+'iBoxx Extrapolation'!$J391,2)</f>
        <v>3.73</v>
      </c>
      <c r="AP391" s="13">
        <f>ROUND(AVERAGE(Zinsswaps!AP296:AP391)+'iBoxx Extrapolation'!$J391,2)</f>
        <v>3.7</v>
      </c>
      <c r="AQ391" s="13">
        <f>ROUND(AVERAGE(Zinsswaps!AQ296:AQ391)+'iBoxx Extrapolation'!$J391,2)</f>
        <v>3.68</v>
      </c>
      <c r="AR391" s="13">
        <f>ROUND(AVERAGE(Zinsswaps!AR296:AR391)+'iBoxx Extrapolation'!$J391,2)</f>
        <v>3.66</v>
      </c>
      <c r="AS391" s="13">
        <f>ROUND(AVERAGE(Zinsswaps!AS296:AS391)+'iBoxx Extrapolation'!$J391,2)</f>
        <v>3.64</v>
      </c>
      <c r="AT391" s="13">
        <f>ROUND(AVERAGE(Zinsswaps!AT296:AT391)+'iBoxx Extrapolation'!$J391,2)</f>
        <v>3.62</v>
      </c>
      <c r="AU391" s="13">
        <f>ROUND(AVERAGE(Zinsswaps!AU296:AU391)+'iBoxx Extrapolation'!$J391,2)</f>
        <v>3.61</v>
      </c>
      <c r="AV391" s="13">
        <f>ROUND(AVERAGE(Zinsswaps!AV296:AV391)+'iBoxx Extrapolation'!$J391,2)</f>
        <v>3.59</v>
      </c>
      <c r="AW391" s="13">
        <f>ROUND(AVERAGE(Zinsswaps!AW296:AW391)+'iBoxx Extrapolation'!$J391,2)</f>
        <v>3.57</v>
      </c>
      <c r="AX391" s="13">
        <f>ROUND(AVERAGE(Zinsswaps!AX296:AX391)+'iBoxx Extrapolation'!$J391,2)</f>
        <v>3.56</v>
      </c>
      <c r="AY391" s="13">
        <f>ROUND(AVERAGE(Zinsswaps!AY296:AY391)+'iBoxx Extrapolation'!$J391,2)</f>
        <v>3.54</v>
      </c>
    </row>
    <row r="392" spans="1:51" s="16" customFormat="1" x14ac:dyDescent="0.2">
      <c r="A392" s="12">
        <v>49156</v>
      </c>
      <c r="B392" s="13">
        <f>ROUND(AVERAGE(Zinsswaps!B297:B392)+'iBoxx Extrapolation'!$J392,2)</f>
        <v>2.99</v>
      </c>
      <c r="C392" s="13">
        <f>ROUND(AVERAGE(Zinsswaps!C297:C392)+'iBoxx Extrapolation'!$J392,2)</f>
        <v>3</v>
      </c>
      <c r="D392" s="13">
        <f>ROUND(AVERAGE(Zinsswaps!D297:D392)+'iBoxx Extrapolation'!$J392,2)</f>
        <v>3.05</v>
      </c>
      <c r="E392" s="13">
        <f>ROUND(AVERAGE(Zinsswaps!E297:E392)+'iBoxx Extrapolation'!$J392,2)</f>
        <v>3.12</v>
      </c>
      <c r="F392" s="13">
        <f>ROUND(AVERAGE(Zinsswaps!F297:F392)+'iBoxx Extrapolation'!$J392,2)</f>
        <v>3.19</v>
      </c>
      <c r="G392" s="13">
        <f>ROUND(AVERAGE(Zinsswaps!G297:G392)+'iBoxx Extrapolation'!$J392,2)</f>
        <v>3.27</v>
      </c>
      <c r="H392" s="13">
        <f>ROUND(AVERAGE(Zinsswaps!H297:H392)+'iBoxx Extrapolation'!$J392,2)</f>
        <v>3.34</v>
      </c>
      <c r="I392" s="13">
        <f>ROUND(AVERAGE(Zinsswaps!I297:I392)+'iBoxx Extrapolation'!$J392,2)</f>
        <v>3.41</v>
      </c>
      <c r="J392" s="13">
        <f>ROUND(AVERAGE(Zinsswaps!J297:J392)+'iBoxx Extrapolation'!$J392,2)</f>
        <v>3.48</v>
      </c>
      <c r="K392" s="13">
        <f>ROUND(AVERAGE(Zinsswaps!K297:K392)+'iBoxx Extrapolation'!$J392,2)</f>
        <v>3.54</v>
      </c>
      <c r="L392" s="13">
        <f>ROUND(AVERAGE(Zinsswaps!L297:L392)+'iBoxx Extrapolation'!$J392,2)</f>
        <v>3.6</v>
      </c>
      <c r="M392" s="13">
        <f>ROUND(AVERAGE(Zinsswaps!M297:M392)+'iBoxx Extrapolation'!$J392,2)</f>
        <v>3.65</v>
      </c>
      <c r="N392" s="13">
        <f>ROUND(AVERAGE(Zinsswaps!N297:N392)+'iBoxx Extrapolation'!$J392,2)</f>
        <v>3.7</v>
      </c>
      <c r="O392" s="13">
        <f>ROUND(AVERAGE(Zinsswaps!O297:O392)+'iBoxx Extrapolation'!$J392,2)</f>
        <v>3.75</v>
      </c>
      <c r="P392" s="13">
        <f>ROUND(AVERAGE(Zinsswaps!P297:P392)+'iBoxx Extrapolation'!$J392,2)</f>
        <v>3.78</v>
      </c>
      <c r="Q392" s="13">
        <f>ROUND(AVERAGE(Zinsswaps!Q297:Q392)+'iBoxx Extrapolation'!$J392,2)</f>
        <v>3.81</v>
      </c>
      <c r="R392" s="13">
        <f>ROUND(AVERAGE(Zinsswaps!R297:R392)+'iBoxx Extrapolation'!$J392,2)</f>
        <v>3.83</v>
      </c>
      <c r="S392" s="13">
        <f>ROUND(AVERAGE(Zinsswaps!S297:S392)+'iBoxx Extrapolation'!$J392,2)</f>
        <v>3.85</v>
      </c>
      <c r="T392" s="13">
        <f>ROUND(AVERAGE(Zinsswaps!T297:T392)+'iBoxx Extrapolation'!$J392,2)</f>
        <v>3.87</v>
      </c>
      <c r="U392" s="13">
        <f>ROUND(AVERAGE(Zinsswaps!U297:U392)+'iBoxx Extrapolation'!$J392,2)</f>
        <v>3.89</v>
      </c>
      <c r="V392" s="13">
        <f>ROUND(AVERAGE(Zinsswaps!V297:V392)+'iBoxx Extrapolation'!$J392,2)</f>
        <v>3.89</v>
      </c>
      <c r="W392" s="13">
        <f>ROUND(AVERAGE(Zinsswaps!W297:W392)+'iBoxx Extrapolation'!$J392,2)</f>
        <v>3.89</v>
      </c>
      <c r="X392" s="13">
        <f>ROUND(AVERAGE(Zinsswaps!X297:X392)+'iBoxx Extrapolation'!$J392,2)</f>
        <v>3.89</v>
      </c>
      <c r="Y392" s="13">
        <f>ROUND(AVERAGE(Zinsswaps!Y297:Y392)+'iBoxx Extrapolation'!$J392,2)</f>
        <v>3.89</v>
      </c>
      <c r="Z392" s="13">
        <f>ROUND(AVERAGE(Zinsswaps!Z297:Z392)+'iBoxx Extrapolation'!$J392,2)</f>
        <v>3.89</v>
      </c>
      <c r="AA392" s="13">
        <f>ROUND(AVERAGE(Zinsswaps!AA297:AA392)+'iBoxx Extrapolation'!$J392,2)</f>
        <v>3.88</v>
      </c>
      <c r="AB392" s="13">
        <f>ROUND(AVERAGE(Zinsswaps!AB297:AB392)+'iBoxx Extrapolation'!$J392,2)</f>
        <v>3.88</v>
      </c>
      <c r="AC392" s="13">
        <f>ROUND(AVERAGE(Zinsswaps!AC297:AC392)+'iBoxx Extrapolation'!$J392,2)</f>
        <v>3.87</v>
      </c>
      <c r="AD392" s="13">
        <f>ROUND(AVERAGE(Zinsswaps!AD297:AD392)+'iBoxx Extrapolation'!$J392,2)</f>
        <v>3.86</v>
      </c>
      <c r="AE392" s="13">
        <f>ROUND(AVERAGE(Zinsswaps!AE297:AE392)+'iBoxx Extrapolation'!$J392,2)</f>
        <v>3.86</v>
      </c>
      <c r="AF392" s="13">
        <f>ROUND(AVERAGE(Zinsswaps!AF297:AF392)+'iBoxx Extrapolation'!$J392,2)</f>
        <v>3.84</v>
      </c>
      <c r="AG392" s="13">
        <f>ROUND(AVERAGE(Zinsswaps!AG297:AG392)+'iBoxx Extrapolation'!$J392,2)</f>
        <v>3.82</v>
      </c>
      <c r="AH392" s="13">
        <f>ROUND(AVERAGE(Zinsswaps!AH297:AH392)+'iBoxx Extrapolation'!$J392,2)</f>
        <v>3.81</v>
      </c>
      <c r="AI392" s="13">
        <f>ROUND(AVERAGE(Zinsswaps!AI297:AI392)+'iBoxx Extrapolation'!$J392,2)</f>
        <v>3.79</v>
      </c>
      <c r="AJ392" s="13">
        <f>ROUND(AVERAGE(Zinsswaps!AJ297:AJ392)+'iBoxx Extrapolation'!$J392,2)</f>
        <v>3.78</v>
      </c>
      <c r="AK392" s="13">
        <f>ROUND(AVERAGE(Zinsswaps!AK297:AK392)+'iBoxx Extrapolation'!$J392,2)</f>
        <v>3.77</v>
      </c>
      <c r="AL392" s="13">
        <f>ROUND(AVERAGE(Zinsswaps!AL297:AL392)+'iBoxx Extrapolation'!$J392,2)</f>
        <v>3.76</v>
      </c>
      <c r="AM392" s="13">
        <f>ROUND(AVERAGE(Zinsswaps!AM297:AM392)+'iBoxx Extrapolation'!$J392,2)</f>
        <v>3.75</v>
      </c>
      <c r="AN392" s="13">
        <f>ROUND(AVERAGE(Zinsswaps!AN297:AN392)+'iBoxx Extrapolation'!$J392,2)</f>
        <v>3.74</v>
      </c>
      <c r="AO392" s="13">
        <f>ROUND(AVERAGE(Zinsswaps!AO297:AO392)+'iBoxx Extrapolation'!$J392,2)</f>
        <v>3.73</v>
      </c>
      <c r="AP392" s="13">
        <f>ROUND(AVERAGE(Zinsswaps!AP297:AP392)+'iBoxx Extrapolation'!$J392,2)</f>
        <v>3.7</v>
      </c>
      <c r="AQ392" s="13">
        <f>ROUND(AVERAGE(Zinsswaps!AQ297:AQ392)+'iBoxx Extrapolation'!$J392,2)</f>
        <v>3.68</v>
      </c>
      <c r="AR392" s="13">
        <f>ROUND(AVERAGE(Zinsswaps!AR297:AR392)+'iBoxx Extrapolation'!$J392,2)</f>
        <v>3.66</v>
      </c>
      <c r="AS392" s="13">
        <f>ROUND(AVERAGE(Zinsswaps!AS297:AS392)+'iBoxx Extrapolation'!$J392,2)</f>
        <v>3.64</v>
      </c>
      <c r="AT392" s="13">
        <f>ROUND(AVERAGE(Zinsswaps!AT297:AT392)+'iBoxx Extrapolation'!$J392,2)</f>
        <v>3.62</v>
      </c>
      <c r="AU392" s="13">
        <f>ROUND(AVERAGE(Zinsswaps!AU297:AU392)+'iBoxx Extrapolation'!$J392,2)</f>
        <v>3.61</v>
      </c>
      <c r="AV392" s="13">
        <f>ROUND(AVERAGE(Zinsswaps!AV297:AV392)+'iBoxx Extrapolation'!$J392,2)</f>
        <v>3.59</v>
      </c>
      <c r="AW392" s="13">
        <f>ROUND(AVERAGE(Zinsswaps!AW297:AW392)+'iBoxx Extrapolation'!$J392,2)</f>
        <v>3.57</v>
      </c>
      <c r="AX392" s="13">
        <f>ROUND(AVERAGE(Zinsswaps!AX297:AX392)+'iBoxx Extrapolation'!$J392,2)</f>
        <v>3.56</v>
      </c>
      <c r="AY392" s="13">
        <f>ROUND(AVERAGE(Zinsswaps!AY297:AY392)+'iBoxx Extrapolation'!$J392,2)</f>
        <v>3.54</v>
      </c>
    </row>
    <row r="393" spans="1:51" s="16" customFormat="1" x14ac:dyDescent="0.2">
      <c r="A393" s="12">
        <v>49187</v>
      </c>
      <c r="B393" s="13">
        <f>ROUND(AVERAGE(Zinsswaps!B298:B393)+'iBoxx Extrapolation'!$J393,2)</f>
        <v>2.99</v>
      </c>
      <c r="C393" s="13">
        <f>ROUND(AVERAGE(Zinsswaps!C298:C393)+'iBoxx Extrapolation'!$J393,2)</f>
        <v>3</v>
      </c>
      <c r="D393" s="13">
        <f>ROUND(AVERAGE(Zinsswaps!D298:D393)+'iBoxx Extrapolation'!$J393,2)</f>
        <v>3.05</v>
      </c>
      <c r="E393" s="13">
        <f>ROUND(AVERAGE(Zinsswaps!E298:E393)+'iBoxx Extrapolation'!$J393,2)</f>
        <v>3.12</v>
      </c>
      <c r="F393" s="13">
        <f>ROUND(AVERAGE(Zinsswaps!F298:F393)+'iBoxx Extrapolation'!$J393,2)</f>
        <v>3.19</v>
      </c>
      <c r="G393" s="13">
        <f>ROUND(AVERAGE(Zinsswaps!G298:G393)+'iBoxx Extrapolation'!$J393,2)</f>
        <v>3.27</v>
      </c>
      <c r="H393" s="13">
        <f>ROUND(AVERAGE(Zinsswaps!H298:H393)+'iBoxx Extrapolation'!$J393,2)</f>
        <v>3.34</v>
      </c>
      <c r="I393" s="13">
        <f>ROUND(AVERAGE(Zinsswaps!I298:I393)+'iBoxx Extrapolation'!$J393,2)</f>
        <v>3.41</v>
      </c>
      <c r="J393" s="13">
        <f>ROUND(AVERAGE(Zinsswaps!J298:J393)+'iBoxx Extrapolation'!$J393,2)</f>
        <v>3.48</v>
      </c>
      <c r="K393" s="13">
        <f>ROUND(AVERAGE(Zinsswaps!K298:K393)+'iBoxx Extrapolation'!$J393,2)</f>
        <v>3.54</v>
      </c>
      <c r="L393" s="13">
        <f>ROUND(AVERAGE(Zinsswaps!L298:L393)+'iBoxx Extrapolation'!$J393,2)</f>
        <v>3.6</v>
      </c>
      <c r="M393" s="13">
        <f>ROUND(AVERAGE(Zinsswaps!M298:M393)+'iBoxx Extrapolation'!$J393,2)</f>
        <v>3.65</v>
      </c>
      <c r="N393" s="13">
        <f>ROUND(AVERAGE(Zinsswaps!N298:N393)+'iBoxx Extrapolation'!$J393,2)</f>
        <v>3.7</v>
      </c>
      <c r="O393" s="13">
        <f>ROUND(AVERAGE(Zinsswaps!O298:O393)+'iBoxx Extrapolation'!$J393,2)</f>
        <v>3.75</v>
      </c>
      <c r="P393" s="13">
        <f>ROUND(AVERAGE(Zinsswaps!P298:P393)+'iBoxx Extrapolation'!$J393,2)</f>
        <v>3.78</v>
      </c>
      <c r="Q393" s="13">
        <f>ROUND(AVERAGE(Zinsswaps!Q298:Q393)+'iBoxx Extrapolation'!$J393,2)</f>
        <v>3.81</v>
      </c>
      <c r="R393" s="13">
        <f>ROUND(AVERAGE(Zinsswaps!R298:R393)+'iBoxx Extrapolation'!$J393,2)</f>
        <v>3.83</v>
      </c>
      <c r="S393" s="13">
        <f>ROUND(AVERAGE(Zinsswaps!S298:S393)+'iBoxx Extrapolation'!$J393,2)</f>
        <v>3.85</v>
      </c>
      <c r="T393" s="13">
        <f>ROUND(AVERAGE(Zinsswaps!T298:T393)+'iBoxx Extrapolation'!$J393,2)</f>
        <v>3.87</v>
      </c>
      <c r="U393" s="13">
        <f>ROUND(AVERAGE(Zinsswaps!U298:U393)+'iBoxx Extrapolation'!$J393,2)</f>
        <v>3.89</v>
      </c>
      <c r="V393" s="13">
        <f>ROUND(AVERAGE(Zinsswaps!V298:V393)+'iBoxx Extrapolation'!$J393,2)</f>
        <v>3.89</v>
      </c>
      <c r="W393" s="13">
        <f>ROUND(AVERAGE(Zinsswaps!W298:W393)+'iBoxx Extrapolation'!$J393,2)</f>
        <v>3.89</v>
      </c>
      <c r="X393" s="13">
        <f>ROUND(AVERAGE(Zinsswaps!X298:X393)+'iBoxx Extrapolation'!$J393,2)</f>
        <v>3.89</v>
      </c>
      <c r="Y393" s="13">
        <f>ROUND(AVERAGE(Zinsswaps!Y298:Y393)+'iBoxx Extrapolation'!$J393,2)</f>
        <v>3.89</v>
      </c>
      <c r="Z393" s="13">
        <f>ROUND(AVERAGE(Zinsswaps!Z298:Z393)+'iBoxx Extrapolation'!$J393,2)</f>
        <v>3.89</v>
      </c>
      <c r="AA393" s="13">
        <f>ROUND(AVERAGE(Zinsswaps!AA298:AA393)+'iBoxx Extrapolation'!$J393,2)</f>
        <v>3.88</v>
      </c>
      <c r="AB393" s="13">
        <f>ROUND(AVERAGE(Zinsswaps!AB298:AB393)+'iBoxx Extrapolation'!$J393,2)</f>
        <v>3.88</v>
      </c>
      <c r="AC393" s="13">
        <f>ROUND(AVERAGE(Zinsswaps!AC298:AC393)+'iBoxx Extrapolation'!$J393,2)</f>
        <v>3.87</v>
      </c>
      <c r="AD393" s="13">
        <f>ROUND(AVERAGE(Zinsswaps!AD298:AD393)+'iBoxx Extrapolation'!$J393,2)</f>
        <v>3.86</v>
      </c>
      <c r="AE393" s="13">
        <f>ROUND(AVERAGE(Zinsswaps!AE298:AE393)+'iBoxx Extrapolation'!$J393,2)</f>
        <v>3.86</v>
      </c>
      <c r="AF393" s="13">
        <f>ROUND(AVERAGE(Zinsswaps!AF298:AF393)+'iBoxx Extrapolation'!$J393,2)</f>
        <v>3.84</v>
      </c>
      <c r="AG393" s="13">
        <f>ROUND(AVERAGE(Zinsswaps!AG298:AG393)+'iBoxx Extrapolation'!$J393,2)</f>
        <v>3.82</v>
      </c>
      <c r="AH393" s="13">
        <f>ROUND(AVERAGE(Zinsswaps!AH298:AH393)+'iBoxx Extrapolation'!$J393,2)</f>
        <v>3.81</v>
      </c>
      <c r="AI393" s="13">
        <f>ROUND(AVERAGE(Zinsswaps!AI298:AI393)+'iBoxx Extrapolation'!$J393,2)</f>
        <v>3.79</v>
      </c>
      <c r="AJ393" s="13">
        <f>ROUND(AVERAGE(Zinsswaps!AJ298:AJ393)+'iBoxx Extrapolation'!$J393,2)</f>
        <v>3.78</v>
      </c>
      <c r="AK393" s="13">
        <f>ROUND(AVERAGE(Zinsswaps!AK298:AK393)+'iBoxx Extrapolation'!$J393,2)</f>
        <v>3.77</v>
      </c>
      <c r="AL393" s="13">
        <f>ROUND(AVERAGE(Zinsswaps!AL298:AL393)+'iBoxx Extrapolation'!$J393,2)</f>
        <v>3.76</v>
      </c>
      <c r="AM393" s="13">
        <f>ROUND(AVERAGE(Zinsswaps!AM298:AM393)+'iBoxx Extrapolation'!$J393,2)</f>
        <v>3.75</v>
      </c>
      <c r="AN393" s="13">
        <f>ROUND(AVERAGE(Zinsswaps!AN298:AN393)+'iBoxx Extrapolation'!$J393,2)</f>
        <v>3.74</v>
      </c>
      <c r="AO393" s="13">
        <f>ROUND(AVERAGE(Zinsswaps!AO298:AO393)+'iBoxx Extrapolation'!$J393,2)</f>
        <v>3.73</v>
      </c>
      <c r="AP393" s="13">
        <f>ROUND(AVERAGE(Zinsswaps!AP298:AP393)+'iBoxx Extrapolation'!$J393,2)</f>
        <v>3.7</v>
      </c>
      <c r="AQ393" s="13">
        <f>ROUND(AVERAGE(Zinsswaps!AQ298:AQ393)+'iBoxx Extrapolation'!$J393,2)</f>
        <v>3.68</v>
      </c>
      <c r="AR393" s="13">
        <f>ROUND(AVERAGE(Zinsswaps!AR298:AR393)+'iBoxx Extrapolation'!$J393,2)</f>
        <v>3.66</v>
      </c>
      <c r="AS393" s="13">
        <f>ROUND(AVERAGE(Zinsswaps!AS298:AS393)+'iBoxx Extrapolation'!$J393,2)</f>
        <v>3.64</v>
      </c>
      <c r="AT393" s="13">
        <f>ROUND(AVERAGE(Zinsswaps!AT298:AT393)+'iBoxx Extrapolation'!$J393,2)</f>
        <v>3.62</v>
      </c>
      <c r="AU393" s="13">
        <f>ROUND(AVERAGE(Zinsswaps!AU298:AU393)+'iBoxx Extrapolation'!$J393,2)</f>
        <v>3.61</v>
      </c>
      <c r="AV393" s="13">
        <f>ROUND(AVERAGE(Zinsswaps!AV298:AV393)+'iBoxx Extrapolation'!$J393,2)</f>
        <v>3.59</v>
      </c>
      <c r="AW393" s="13">
        <f>ROUND(AVERAGE(Zinsswaps!AW298:AW393)+'iBoxx Extrapolation'!$J393,2)</f>
        <v>3.57</v>
      </c>
      <c r="AX393" s="13">
        <f>ROUND(AVERAGE(Zinsswaps!AX298:AX393)+'iBoxx Extrapolation'!$J393,2)</f>
        <v>3.56</v>
      </c>
      <c r="AY393" s="13">
        <f>ROUND(AVERAGE(Zinsswaps!AY298:AY393)+'iBoxx Extrapolation'!$J393,2)</f>
        <v>3.54</v>
      </c>
    </row>
    <row r="394" spans="1:51" s="16" customFormat="1" x14ac:dyDescent="0.2">
      <c r="A394" s="12">
        <v>49217</v>
      </c>
      <c r="B394" s="13">
        <f>ROUND(AVERAGE(Zinsswaps!B299:B394)+'iBoxx Extrapolation'!$J394,2)</f>
        <v>2.99</v>
      </c>
      <c r="C394" s="13">
        <f>ROUND(AVERAGE(Zinsswaps!C299:C394)+'iBoxx Extrapolation'!$J394,2)</f>
        <v>3</v>
      </c>
      <c r="D394" s="13">
        <f>ROUND(AVERAGE(Zinsswaps!D299:D394)+'iBoxx Extrapolation'!$J394,2)</f>
        <v>3.05</v>
      </c>
      <c r="E394" s="13">
        <f>ROUND(AVERAGE(Zinsswaps!E299:E394)+'iBoxx Extrapolation'!$J394,2)</f>
        <v>3.12</v>
      </c>
      <c r="F394" s="13">
        <f>ROUND(AVERAGE(Zinsswaps!F299:F394)+'iBoxx Extrapolation'!$J394,2)</f>
        <v>3.19</v>
      </c>
      <c r="G394" s="13">
        <f>ROUND(AVERAGE(Zinsswaps!G299:G394)+'iBoxx Extrapolation'!$J394,2)</f>
        <v>3.27</v>
      </c>
      <c r="H394" s="13">
        <f>ROUND(AVERAGE(Zinsswaps!H299:H394)+'iBoxx Extrapolation'!$J394,2)</f>
        <v>3.34</v>
      </c>
      <c r="I394" s="13">
        <f>ROUND(AVERAGE(Zinsswaps!I299:I394)+'iBoxx Extrapolation'!$J394,2)</f>
        <v>3.41</v>
      </c>
      <c r="J394" s="13">
        <f>ROUND(AVERAGE(Zinsswaps!J299:J394)+'iBoxx Extrapolation'!$J394,2)</f>
        <v>3.48</v>
      </c>
      <c r="K394" s="13">
        <f>ROUND(AVERAGE(Zinsswaps!K299:K394)+'iBoxx Extrapolation'!$J394,2)</f>
        <v>3.54</v>
      </c>
      <c r="L394" s="13">
        <f>ROUND(AVERAGE(Zinsswaps!L299:L394)+'iBoxx Extrapolation'!$J394,2)</f>
        <v>3.6</v>
      </c>
      <c r="M394" s="13">
        <f>ROUND(AVERAGE(Zinsswaps!M299:M394)+'iBoxx Extrapolation'!$J394,2)</f>
        <v>3.65</v>
      </c>
      <c r="N394" s="13">
        <f>ROUND(AVERAGE(Zinsswaps!N299:N394)+'iBoxx Extrapolation'!$J394,2)</f>
        <v>3.7</v>
      </c>
      <c r="O394" s="13">
        <f>ROUND(AVERAGE(Zinsswaps!O299:O394)+'iBoxx Extrapolation'!$J394,2)</f>
        <v>3.75</v>
      </c>
      <c r="P394" s="13">
        <f>ROUND(AVERAGE(Zinsswaps!P299:P394)+'iBoxx Extrapolation'!$J394,2)</f>
        <v>3.78</v>
      </c>
      <c r="Q394" s="13">
        <f>ROUND(AVERAGE(Zinsswaps!Q299:Q394)+'iBoxx Extrapolation'!$J394,2)</f>
        <v>3.81</v>
      </c>
      <c r="R394" s="13">
        <f>ROUND(AVERAGE(Zinsswaps!R299:R394)+'iBoxx Extrapolation'!$J394,2)</f>
        <v>3.83</v>
      </c>
      <c r="S394" s="13">
        <f>ROUND(AVERAGE(Zinsswaps!S299:S394)+'iBoxx Extrapolation'!$J394,2)</f>
        <v>3.85</v>
      </c>
      <c r="T394" s="13">
        <f>ROUND(AVERAGE(Zinsswaps!T299:T394)+'iBoxx Extrapolation'!$J394,2)</f>
        <v>3.87</v>
      </c>
      <c r="U394" s="13">
        <f>ROUND(AVERAGE(Zinsswaps!U299:U394)+'iBoxx Extrapolation'!$J394,2)</f>
        <v>3.89</v>
      </c>
      <c r="V394" s="13">
        <f>ROUND(AVERAGE(Zinsswaps!V299:V394)+'iBoxx Extrapolation'!$J394,2)</f>
        <v>3.89</v>
      </c>
      <c r="W394" s="13">
        <f>ROUND(AVERAGE(Zinsswaps!W299:W394)+'iBoxx Extrapolation'!$J394,2)</f>
        <v>3.89</v>
      </c>
      <c r="X394" s="13">
        <f>ROUND(AVERAGE(Zinsswaps!X299:X394)+'iBoxx Extrapolation'!$J394,2)</f>
        <v>3.89</v>
      </c>
      <c r="Y394" s="13">
        <f>ROUND(AVERAGE(Zinsswaps!Y299:Y394)+'iBoxx Extrapolation'!$J394,2)</f>
        <v>3.89</v>
      </c>
      <c r="Z394" s="13">
        <f>ROUND(AVERAGE(Zinsswaps!Z299:Z394)+'iBoxx Extrapolation'!$J394,2)</f>
        <v>3.89</v>
      </c>
      <c r="AA394" s="13">
        <f>ROUND(AVERAGE(Zinsswaps!AA299:AA394)+'iBoxx Extrapolation'!$J394,2)</f>
        <v>3.88</v>
      </c>
      <c r="AB394" s="13">
        <f>ROUND(AVERAGE(Zinsswaps!AB299:AB394)+'iBoxx Extrapolation'!$J394,2)</f>
        <v>3.88</v>
      </c>
      <c r="AC394" s="13">
        <f>ROUND(AVERAGE(Zinsswaps!AC299:AC394)+'iBoxx Extrapolation'!$J394,2)</f>
        <v>3.87</v>
      </c>
      <c r="AD394" s="13">
        <f>ROUND(AVERAGE(Zinsswaps!AD299:AD394)+'iBoxx Extrapolation'!$J394,2)</f>
        <v>3.86</v>
      </c>
      <c r="AE394" s="13">
        <f>ROUND(AVERAGE(Zinsswaps!AE299:AE394)+'iBoxx Extrapolation'!$J394,2)</f>
        <v>3.86</v>
      </c>
      <c r="AF394" s="13">
        <f>ROUND(AVERAGE(Zinsswaps!AF299:AF394)+'iBoxx Extrapolation'!$J394,2)</f>
        <v>3.84</v>
      </c>
      <c r="AG394" s="13">
        <f>ROUND(AVERAGE(Zinsswaps!AG299:AG394)+'iBoxx Extrapolation'!$J394,2)</f>
        <v>3.82</v>
      </c>
      <c r="AH394" s="13">
        <f>ROUND(AVERAGE(Zinsswaps!AH299:AH394)+'iBoxx Extrapolation'!$J394,2)</f>
        <v>3.81</v>
      </c>
      <c r="AI394" s="13">
        <f>ROUND(AVERAGE(Zinsswaps!AI299:AI394)+'iBoxx Extrapolation'!$J394,2)</f>
        <v>3.79</v>
      </c>
      <c r="AJ394" s="13">
        <f>ROUND(AVERAGE(Zinsswaps!AJ299:AJ394)+'iBoxx Extrapolation'!$J394,2)</f>
        <v>3.78</v>
      </c>
      <c r="AK394" s="13">
        <f>ROUND(AVERAGE(Zinsswaps!AK299:AK394)+'iBoxx Extrapolation'!$J394,2)</f>
        <v>3.77</v>
      </c>
      <c r="AL394" s="13">
        <f>ROUND(AVERAGE(Zinsswaps!AL299:AL394)+'iBoxx Extrapolation'!$J394,2)</f>
        <v>3.76</v>
      </c>
      <c r="AM394" s="13">
        <f>ROUND(AVERAGE(Zinsswaps!AM299:AM394)+'iBoxx Extrapolation'!$J394,2)</f>
        <v>3.75</v>
      </c>
      <c r="AN394" s="13">
        <f>ROUND(AVERAGE(Zinsswaps!AN299:AN394)+'iBoxx Extrapolation'!$J394,2)</f>
        <v>3.74</v>
      </c>
      <c r="AO394" s="13">
        <f>ROUND(AVERAGE(Zinsswaps!AO299:AO394)+'iBoxx Extrapolation'!$J394,2)</f>
        <v>3.73</v>
      </c>
      <c r="AP394" s="13">
        <f>ROUND(AVERAGE(Zinsswaps!AP299:AP394)+'iBoxx Extrapolation'!$J394,2)</f>
        <v>3.7</v>
      </c>
      <c r="AQ394" s="13">
        <f>ROUND(AVERAGE(Zinsswaps!AQ299:AQ394)+'iBoxx Extrapolation'!$J394,2)</f>
        <v>3.68</v>
      </c>
      <c r="AR394" s="13">
        <f>ROUND(AVERAGE(Zinsswaps!AR299:AR394)+'iBoxx Extrapolation'!$J394,2)</f>
        <v>3.66</v>
      </c>
      <c r="AS394" s="13">
        <f>ROUND(AVERAGE(Zinsswaps!AS299:AS394)+'iBoxx Extrapolation'!$J394,2)</f>
        <v>3.64</v>
      </c>
      <c r="AT394" s="13">
        <f>ROUND(AVERAGE(Zinsswaps!AT299:AT394)+'iBoxx Extrapolation'!$J394,2)</f>
        <v>3.62</v>
      </c>
      <c r="AU394" s="13">
        <f>ROUND(AVERAGE(Zinsswaps!AU299:AU394)+'iBoxx Extrapolation'!$J394,2)</f>
        <v>3.61</v>
      </c>
      <c r="AV394" s="13">
        <f>ROUND(AVERAGE(Zinsswaps!AV299:AV394)+'iBoxx Extrapolation'!$J394,2)</f>
        <v>3.59</v>
      </c>
      <c r="AW394" s="13">
        <f>ROUND(AVERAGE(Zinsswaps!AW299:AW394)+'iBoxx Extrapolation'!$J394,2)</f>
        <v>3.57</v>
      </c>
      <c r="AX394" s="13">
        <f>ROUND(AVERAGE(Zinsswaps!AX299:AX394)+'iBoxx Extrapolation'!$J394,2)</f>
        <v>3.56</v>
      </c>
      <c r="AY394" s="13">
        <f>ROUND(AVERAGE(Zinsswaps!AY299:AY394)+'iBoxx Extrapolation'!$J394,2)</f>
        <v>3.54</v>
      </c>
    </row>
    <row r="395" spans="1:51" s="16" customFormat="1" x14ac:dyDescent="0.2">
      <c r="A395" s="12">
        <v>49248</v>
      </c>
      <c r="B395" s="13">
        <f>ROUND(AVERAGE(Zinsswaps!B300:B395)+'iBoxx Extrapolation'!$J395,2)</f>
        <v>2.99</v>
      </c>
      <c r="C395" s="13">
        <f>ROUND(AVERAGE(Zinsswaps!C300:C395)+'iBoxx Extrapolation'!$J395,2)</f>
        <v>3</v>
      </c>
      <c r="D395" s="13">
        <f>ROUND(AVERAGE(Zinsswaps!D300:D395)+'iBoxx Extrapolation'!$J395,2)</f>
        <v>3.05</v>
      </c>
      <c r="E395" s="13">
        <f>ROUND(AVERAGE(Zinsswaps!E300:E395)+'iBoxx Extrapolation'!$J395,2)</f>
        <v>3.12</v>
      </c>
      <c r="F395" s="13">
        <f>ROUND(AVERAGE(Zinsswaps!F300:F395)+'iBoxx Extrapolation'!$J395,2)</f>
        <v>3.19</v>
      </c>
      <c r="G395" s="13">
        <f>ROUND(AVERAGE(Zinsswaps!G300:G395)+'iBoxx Extrapolation'!$J395,2)</f>
        <v>3.27</v>
      </c>
      <c r="H395" s="13">
        <f>ROUND(AVERAGE(Zinsswaps!H300:H395)+'iBoxx Extrapolation'!$J395,2)</f>
        <v>3.34</v>
      </c>
      <c r="I395" s="13">
        <f>ROUND(AVERAGE(Zinsswaps!I300:I395)+'iBoxx Extrapolation'!$J395,2)</f>
        <v>3.41</v>
      </c>
      <c r="J395" s="13">
        <f>ROUND(AVERAGE(Zinsswaps!J300:J395)+'iBoxx Extrapolation'!$J395,2)</f>
        <v>3.48</v>
      </c>
      <c r="K395" s="13">
        <f>ROUND(AVERAGE(Zinsswaps!K300:K395)+'iBoxx Extrapolation'!$J395,2)</f>
        <v>3.54</v>
      </c>
      <c r="L395" s="13">
        <f>ROUND(AVERAGE(Zinsswaps!L300:L395)+'iBoxx Extrapolation'!$J395,2)</f>
        <v>3.6</v>
      </c>
      <c r="M395" s="13">
        <f>ROUND(AVERAGE(Zinsswaps!M300:M395)+'iBoxx Extrapolation'!$J395,2)</f>
        <v>3.65</v>
      </c>
      <c r="N395" s="13">
        <f>ROUND(AVERAGE(Zinsswaps!N300:N395)+'iBoxx Extrapolation'!$J395,2)</f>
        <v>3.7</v>
      </c>
      <c r="O395" s="13">
        <f>ROUND(AVERAGE(Zinsswaps!O300:O395)+'iBoxx Extrapolation'!$J395,2)</f>
        <v>3.75</v>
      </c>
      <c r="P395" s="13">
        <f>ROUND(AVERAGE(Zinsswaps!P300:P395)+'iBoxx Extrapolation'!$J395,2)</f>
        <v>3.78</v>
      </c>
      <c r="Q395" s="13">
        <f>ROUND(AVERAGE(Zinsswaps!Q300:Q395)+'iBoxx Extrapolation'!$J395,2)</f>
        <v>3.81</v>
      </c>
      <c r="R395" s="13">
        <f>ROUND(AVERAGE(Zinsswaps!R300:R395)+'iBoxx Extrapolation'!$J395,2)</f>
        <v>3.83</v>
      </c>
      <c r="S395" s="13">
        <f>ROUND(AVERAGE(Zinsswaps!S300:S395)+'iBoxx Extrapolation'!$J395,2)</f>
        <v>3.85</v>
      </c>
      <c r="T395" s="13">
        <f>ROUND(AVERAGE(Zinsswaps!T300:T395)+'iBoxx Extrapolation'!$J395,2)</f>
        <v>3.87</v>
      </c>
      <c r="U395" s="13">
        <f>ROUND(AVERAGE(Zinsswaps!U300:U395)+'iBoxx Extrapolation'!$J395,2)</f>
        <v>3.89</v>
      </c>
      <c r="V395" s="13">
        <f>ROUND(AVERAGE(Zinsswaps!V300:V395)+'iBoxx Extrapolation'!$J395,2)</f>
        <v>3.89</v>
      </c>
      <c r="W395" s="13">
        <f>ROUND(AVERAGE(Zinsswaps!W300:W395)+'iBoxx Extrapolation'!$J395,2)</f>
        <v>3.89</v>
      </c>
      <c r="X395" s="13">
        <f>ROUND(AVERAGE(Zinsswaps!X300:X395)+'iBoxx Extrapolation'!$J395,2)</f>
        <v>3.89</v>
      </c>
      <c r="Y395" s="13">
        <f>ROUND(AVERAGE(Zinsswaps!Y300:Y395)+'iBoxx Extrapolation'!$J395,2)</f>
        <v>3.89</v>
      </c>
      <c r="Z395" s="13">
        <f>ROUND(AVERAGE(Zinsswaps!Z300:Z395)+'iBoxx Extrapolation'!$J395,2)</f>
        <v>3.89</v>
      </c>
      <c r="AA395" s="13">
        <f>ROUND(AVERAGE(Zinsswaps!AA300:AA395)+'iBoxx Extrapolation'!$J395,2)</f>
        <v>3.88</v>
      </c>
      <c r="AB395" s="13">
        <f>ROUND(AVERAGE(Zinsswaps!AB300:AB395)+'iBoxx Extrapolation'!$J395,2)</f>
        <v>3.88</v>
      </c>
      <c r="AC395" s="13">
        <f>ROUND(AVERAGE(Zinsswaps!AC300:AC395)+'iBoxx Extrapolation'!$J395,2)</f>
        <v>3.87</v>
      </c>
      <c r="AD395" s="13">
        <f>ROUND(AVERAGE(Zinsswaps!AD300:AD395)+'iBoxx Extrapolation'!$J395,2)</f>
        <v>3.86</v>
      </c>
      <c r="AE395" s="13">
        <f>ROUND(AVERAGE(Zinsswaps!AE300:AE395)+'iBoxx Extrapolation'!$J395,2)</f>
        <v>3.86</v>
      </c>
      <c r="AF395" s="13">
        <f>ROUND(AVERAGE(Zinsswaps!AF300:AF395)+'iBoxx Extrapolation'!$J395,2)</f>
        <v>3.84</v>
      </c>
      <c r="AG395" s="13">
        <f>ROUND(AVERAGE(Zinsswaps!AG300:AG395)+'iBoxx Extrapolation'!$J395,2)</f>
        <v>3.82</v>
      </c>
      <c r="AH395" s="13">
        <f>ROUND(AVERAGE(Zinsswaps!AH300:AH395)+'iBoxx Extrapolation'!$J395,2)</f>
        <v>3.81</v>
      </c>
      <c r="AI395" s="13">
        <f>ROUND(AVERAGE(Zinsswaps!AI300:AI395)+'iBoxx Extrapolation'!$J395,2)</f>
        <v>3.79</v>
      </c>
      <c r="AJ395" s="13">
        <f>ROUND(AVERAGE(Zinsswaps!AJ300:AJ395)+'iBoxx Extrapolation'!$J395,2)</f>
        <v>3.78</v>
      </c>
      <c r="AK395" s="13">
        <f>ROUND(AVERAGE(Zinsswaps!AK300:AK395)+'iBoxx Extrapolation'!$J395,2)</f>
        <v>3.77</v>
      </c>
      <c r="AL395" s="13">
        <f>ROUND(AVERAGE(Zinsswaps!AL300:AL395)+'iBoxx Extrapolation'!$J395,2)</f>
        <v>3.76</v>
      </c>
      <c r="AM395" s="13">
        <f>ROUND(AVERAGE(Zinsswaps!AM300:AM395)+'iBoxx Extrapolation'!$J395,2)</f>
        <v>3.75</v>
      </c>
      <c r="AN395" s="13">
        <f>ROUND(AVERAGE(Zinsswaps!AN300:AN395)+'iBoxx Extrapolation'!$J395,2)</f>
        <v>3.74</v>
      </c>
      <c r="AO395" s="13">
        <f>ROUND(AVERAGE(Zinsswaps!AO300:AO395)+'iBoxx Extrapolation'!$J395,2)</f>
        <v>3.73</v>
      </c>
      <c r="AP395" s="13">
        <f>ROUND(AVERAGE(Zinsswaps!AP300:AP395)+'iBoxx Extrapolation'!$J395,2)</f>
        <v>3.7</v>
      </c>
      <c r="AQ395" s="13">
        <f>ROUND(AVERAGE(Zinsswaps!AQ300:AQ395)+'iBoxx Extrapolation'!$J395,2)</f>
        <v>3.68</v>
      </c>
      <c r="AR395" s="13">
        <f>ROUND(AVERAGE(Zinsswaps!AR300:AR395)+'iBoxx Extrapolation'!$J395,2)</f>
        <v>3.66</v>
      </c>
      <c r="AS395" s="13">
        <f>ROUND(AVERAGE(Zinsswaps!AS300:AS395)+'iBoxx Extrapolation'!$J395,2)</f>
        <v>3.64</v>
      </c>
      <c r="AT395" s="13">
        <f>ROUND(AVERAGE(Zinsswaps!AT300:AT395)+'iBoxx Extrapolation'!$J395,2)</f>
        <v>3.62</v>
      </c>
      <c r="AU395" s="13">
        <f>ROUND(AVERAGE(Zinsswaps!AU300:AU395)+'iBoxx Extrapolation'!$J395,2)</f>
        <v>3.61</v>
      </c>
      <c r="AV395" s="13">
        <f>ROUND(AVERAGE(Zinsswaps!AV300:AV395)+'iBoxx Extrapolation'!$J395,2)</f>
        <v>3.59</v>
      </c>
      <c r="AW395" s="13">
        <f>ROUND(AVERAGE(Zinsswaps!AW300:AW395)+'iBoxx Extrapolation'!$J395,2)</f>
        <v>3.57</v>
      </c>
      <c r="AX395" s="13">
        <f>ROUND(AVERAGE(Zinsswaps!AX300:AX395)+'iBoxx Extrapolation'!$J395,2)</f>
        <v>3.56</v>
      </c>
      <c r="AY395" s="13">
        <f>ROUND(AVERAGE(Zinsswaps!AY300:AY395)+'iBoxx Extrapolation'!$J395,2)</f>
        <v>3.54</v>
      </c>
    </row>
    <row r="396" spans="1:51" s="16" customFormat="1" x14ac:dyDescent="0.2">
      <c r="A396" s="12">
        <v>49278</v>
      </c>
      <c r="B396" s="13">
        <f>ROUND(AVERAGE(Zinsswaps!B301:B396)+'iBoxx Extrapolation'!$J396,2)</f>
        <v>2.99</v>
      </c>
      <c r="C396" s="13">
        <f>ROUND(AVERAGE(Zinsswaps!C301:C396)+'iBoxx Extrapolation'!$J396,2)</f>
        <v>3</v>
      </c>
      <c r="D396" s="13">
        <f>ROUND(AVERAGE(Zinsswaps!D301:D396)+'iBoxx Extrapolation'!$J396,2)</f>
        <v>3.05</v>
      </c>
      <c r="E396" s="13">
        <f>ROUND(AVERAGE(Zinsswaps!E301:E396)+'iBoxx Extrapolation'!$J396,2)</f>
        <v>3.12</v>
      </c>
      <c r="F396" s="13">
        <f>ROUND(AVERAGE(Zinsswaps!F301:F396)+'iBoxx Extrapolation'!$J396,2)</f>
        <v>3.19</v>
      </c>
      <c r="G396" s="13">
        <f>ROUND(AVERAGE(Zinsswaps!G301:G396)+'iBoxx Extrapolation'!$J396,2)</f>
        <v>3.27</v>
      </c>
      <c r="H396" s="13">
        <f>ROUND(AVERAGE(Zinsswaps!H301:H396)+'iBoxx Extrapolation'!$J396,2)</f>
        <v>3.34</v>
      </c>
      <c r="I396" s="13">
        <f>ROUND(AVERAGE(Zinsswaps!I301:I396)+'iBoxx Extrapolation'!$J396,2)</f>
        <v>3.41</v>
      </c>
      <c r="J396" s="13">
        <f>ROUND(AVERAGE(Zinsswaps!J301:J396)+'iBoxx Extrapolation'!$J396,2)</f>
        <v>3.48</v>
      </c>
      <c r="K396" s="13">
        <f>ROUND(AVERAGE(Zinsswaps!K301:K396)+'iBoxx Extrapolation'!$J396,2)</f>
        <v>3.54</v>
      </c>
      <c r="L396" s="13">
        <f>ROUND(AVERAGE(Zinsswaps!L301:L396)+'iBoxx Extrapolation'!$J396,2)</f>
        <v>3.6</v>
      </c>
      <c r="M396" s="13">
        <f>ROUND(AVERAGE(Zinsswaps!M301:M396)+'iBoxx Extrapolation'!$J396,2)</f>
        <v>3.65</v>
      </c>
      <c r="N396" s="13">
        <f>ROUND(AVERAGE(Zinsswaps!N301:N396)+'iBoxx Extrapolation'!$J396,2)</f>
        <v>3.7</v>
      </c>
      <c r="O396" s="13">
        <f>ROUND(AVERAGE(Zinsswaps!O301:O396)+'iBoxx Extrapolation'!$J396,2)</f>
        <v>3.75</v>
      </c>
      <c r="P396" s="13">
        <f>ROUND(AVERAGE(Zinsswaps!P301:P396)+'iBoxx Extrapolation'!$J396,2)</f>
        <v>3.78</v>
      </c>
      <c r="Q396" s="13">
        <f>ROUND(AVERAGE(Zinsswaps!Q301:Q396)+'iBoxx Extrapolation'!$J396,2)</f>
        <v>3.81</v>
      </c>
      <c r="R396" s="13">
        <f>ROUND(AVERAGE(Zinsswaps!R301:R396)+'iBoxx Extrapolation'!$J396,2)</f>
        <v>3.83</v>
      </c>
      <c r="S396" s="13">
        <f>ROUND(AVERAGE(Zinsswaps!S301:S396)+'iBoxx Extrapolation'!$J396,2)</f>
        <v>3.85</v>
      </c>
      <c r="T396" s="13">
        <f>ROUND(AVERAGE(Zinsswaps!T301:T396)+'iBoxx Extrapolation'!$J396,2)</f>
        <v>3.87</v>
      </c>
      <c r="U396" s="13">
        <f>ROUND(AVERAGE(Zinsswaps!U301:U396)+'iBoxx Extrapolation'!$J396,2)</f>
        <v>3.89</v>
      </c>
      <c r="V396" s="13">
        <f>ROUND(AVERAGE(Zinsswaps!V301:V396)+'iBoxx Extrapolation'!$J396,2)</f>
        <v>3.89</v>
      </c>
      <c r="W396" s="13">
        <f>ROUND(AVERAGE(Zinsswaps!W301:W396)+'iBoxx Extrapolation'!$J396,2)</f>
        <v>3.89</v>
      </c>
      <c r="X396" s="13">
        <f>ROUND(AVERAGE(Zinsswaps!X301:X396)+'iBoxx Extrapolation'!$J396,2)</f>
        <v>3.89</v>
      </c>
      <c r="Y396" s="13">
        <f>ROUND(AVERAGE(Zinsswaps!Y301:Y396)+'iBoxx Extrapolation'!$J396,2)</f>
        <v>3.89</v>
      </c>
      <c r="Z396" s="13">
        <f>ROUND(AVERAGE(Zinsswaps!Z301:Z396)+'iBoxx Extrapolation'!$J396,2)</f>
        <v>3.89</v>
      </c>
      <c r="AA396" s="13">
        <f>ROUND(AVERAGE(Zinsswaps!AA301:AA396)+'iBoxx Extrapolation'!$J396,2)</f>
        <v>3.88</v>
      </c>
      <c r="AB396" s="13">
        <f>ROUND(AVERAGE(Zinsswaps!AB301:AB396)+'iBoxx Extrapolation'!$J396,2)</f>
        <v>3.88</v>
      </c>
      <c r="AC396" s="13">
        <f>ROUND(AVERAGE(Zinsswaps!AC301:AC396)+'iBoxx Extrapolation'!$J396,2)</f>
        <v>3.87</v>
      </c>
      <c r="AD396" s="13">
        <f>ROUND(AVERAGE(Zinsswaps!AD301:AD396)+'iBoxx Extrapolation'!$J396,2)</f>
        <v>3.86</v>
      </c>
      <c r="AE396" s="13">
        <f>ROUND(AVERAGE(Zinsswaps!AE301:AE396)+'iBoxx Extrapolation'!$J396,2)</f>
        <v>3.86</v>
      </c>
      <c r="AF396" s="13">
        <f>ROUND(AVERAGE(Zinsswaps!AF301:AF396)+'iBoxx Extrapolation'!$J396,2)</f>
        <v>3.84</v>
      </c>
      <c r="AG396" s="13">
        <f>ROUND(AVERAGE(Zinsswaps!AG301:AG396)+'iBoxx Extrapolation'!$J396,2)</f>
        <v>3.82</v>
      </c>
      <c r="AH396" s="13">
        <f>ROUND(AVERAGE(Zinsswaps!AH301:AH396)+'iBoxx Extrapolation'!$J396,2)</f>
        <v>3.81</v>
      </c>
      <c r="AI396" s="13">
        <f>ROUND(AVERAGE(Zinsswaps!AI301:AI396)+'iBoxx Extrapolation'!$J396,2)</f>
        <v>3.79</v>
      </c>
      <c r="AJ396" s="13">
        <f>ROUND(AVERAGE(Zinsswaps!AJ301:AJ396)+'iBoxx Extrapolation'!$J396,2)</f>
        <v>3.78</v>
      </c>
      <c r="AK396" s="13">
        <f>ROUND(AVERAGE(Zinsswaps!AK301:AK396)+'iBoxx Extrapolation'!$J396,2)</f>
        <v>3.77</v>
      </c>
      <c r="AL396" s="13">
        <f>ROUND(AVERAGE(Zinsswaps!AL301:AL396)+'iBoxx Extrapolation'!$J396,2)</f>
        <v>3.76</v>
      </c>
      <c r="AM396" s="13">
        <f>ROUND(AVERAGE(Zinsswaps!AM301:AM396)+'iBoxx Extrapolation'!$J396,2)</f>
        <v>3.75</v>
      </c>
      <c r="AN396" s="13">
        <f>ROUND(AVERAGE(Zinsswaps!AN301:AN396)+'iBoxx Extrapolation'!$J396,2)</f>
        <v>3.74</v>
      </c>
      <c r="AO396" s="13">
        <f>ROUND(AVERAGE(Zinsswaps!AO301:AO396)+'iBoxx Extrapolation'!$J396,2)</f>
        <v>3.73</v>
      </c>
      <c r="AP396" s="13">
        <f>ROUND(AVERAGE(Zinsswaps!AP301:AP396)+'iBoxx Extrapolation'!$J396,2)</f>
        <v>3.7</v>
      </c>
      <c r="AQ396" s="13">
        <f>ROUND(AVERAGE(Zinsswaps!AQ301:AQ396)+'iBoxx Extrapolation'!$J396,2)</f>
        <v>3.68</v>
      </c>
      <c r="AR396" s="13">
        <f>ROUND(AVERAGE(Zinsswaps!AR301:AR396)+'iBoxx Extrapolation'!$J396,2)</f>
        <v>3.66</v>
      </c>
      <c r="AS396" s="13">
        <f>ROUND(AVERAGE(Zinsswaps!AS301:AS396)+'iBoxx Extrapolation'!$J396,2)</f>
        <v>3.64</v>
      </c>
      <c r="AT396" s="13">
        <f>ROUND(AVERAGE(Zinsswaps!AT301:AT396)+'iBoxx Extrapolation'!$J396,2)</f>
        <v>3.62</v>
      </c>
      <c r="AU396" s="13">
        <f>ROUND(AVERAGE(Zinsswaps!AU301:AU396)+'iBoxx Extrapolation'!$J396,2)</f>
        <v>3.61</v>
      </c>
      <c r="AV396" s="13">
        <f>ROUND(AVERAGE(Zinsswaps!AV301:AV396)+'iBoxx Extrapolation'!$J396,2)</f>
        <v>3.59</v>
      </c>
      <c r="AW396" s="13">
        <f>ROUND(AVERAGE(Zinsswaps!AW301:AW396)+'iBoxx Extrapolation'!$J396,2)</f>
        <v>3.57</v>
      </c>
      <c r="AX396" s="13">
        <f>ROUND(AVERAGE(Zinsswaps!AX301:AX396)+'iBoxx Extrapolation'!$J396,2)</f>
        <v>3.56</v>
      </c>
      <c r="AY396" s="13">
        <f>ROUND(AVERAGE(Zinsswaps!AY301:AY396)+'iBoxx Extrapolation'!$J396,2)</f>
        <v>3.54</v>
      </c>
    </row>
    <row r="397" spans="1:51" s="16" customFormat="1" x14ac:dyDescent="0.2">
      <c r="A397" s="12">
        <v>49309</v>
      </c>
      <c r="B397" s="13">
        <f>ROUND(AVERAGE(Zinsswaps!B302:B397)+'iBoxx Extrapolation'!$J397,2)</f>
        <v>2.99</v>
      </c>
      <c r="C397" s="13">
        <f>ROUND(AVERAGE(Zinsswaps!C302:C397)+'iBoxx Extrapolation'!$J397,2)</f>
        <v>3</v>
      </c>
      <c r="D397" s="13">
        <f>ROUND(AVERAGE(Zinsswaps!D302:D397)+'iBoxx Extrapolation'!$J397,2)</f>
        <v>3.05</v>
      </c>
      <c r="E397" s="13">
        <f>ROUND(AVERAGE(Zinsswaps!E302:E397)+'iBoxx Extrapolation'!$J397,2)</f>
        <v>3.12</v>
      </c>
      <c r="F397" s="13">
        <f>ROUND(AVERAGE(Zinsswaps!F302:F397)+'iBoxx Extrapolation'!$J397,2)</f>
        <v>3.19</v>
      </c>
      <c r="G397" s="13">
        <f>ROUND(AVERAGE(Zinsswaps!G302:G397)+'iBoxx Extrapolation'!$J397,2)</f>
        <v>3.27</v>
      </c>
      <c r="H397" s="13">
        <f>ROUND(AVERAGE(Zinsswaps!H302:H397)+'iBoxx Extrapolation'!$J397,2)</f>
        <v>3.34</v>
      </c>
      <c r="I397" s="13">
        <f>ROUND(AVERAGE(Zinsswaps!I302:I397)+'iBoxx Extrapolation'!$J397,2)</f>
        <v>3.41</v>
      </c>
      <c r="J397" s="13">
        <f>ROUND(AVERAGE(Zinsswaps!J302:J397)+'iBoxx Extrapolation'!$J397,2)</f>
        <v>3.48</v>
      </c>
      <c r="K397" s="13">
        <f>ROUND(AVERAGE(Zinsswaps!K302:K397)+'iBoxx Extrapolation'!$J397,2)</f>
        <v>3.54</v>
      </c>
      <c r="L397" s="13">
        <f>ROUND(AVERAGE(Zinsswaps!L302:L397)+'iBoxx Extrapolation'!$J397,2)</f>
        <v>3.6</v>
      </c>
      <c r="M397" s="13">
        <f>ROUND(AVERAGE(Zinsswaps!M302:M397)+'iBoxx Extrapolation'!$J397,2)</f>
        <v>3.65</v>
      </c>
      <c r="N397" s="13">
        <f>ROUND(AVERAGE(Zinsswaps!N302:N397)+'iBoxx Extrapolation'!$J397,2)</f>
        <v>3.7</v>
      </c>
      <c r="O397" s="13">
        <f>ROUND(AVERAGE(Zinsswaps!O302:O397)+'iBoxx Extrapolation'!$J397,2)</f>
        <v>3.75</v>
      </c>
      <c r="P397" s="13">
        <f>ROUND(AVERAGE(Zinsswaps!P302:P397)+'iBoxx Extrapolation'!$J397,2)</f>
        <v>3.78</v>
      </c>
      <c r="Q397" s="13">
        <f>ROUND(AVERAGE(Zinsswaps!Q302:Q397)+'iBoxx Extrapolation'!$J397,2)</f>
        <v>3.81</v>
      </c>
      <c r="R397" s="13">
        <f>ROUND(AVERAGE(Zinsswaps!R302:R397)+'iBoxx Extrapolation'!$J397,2)</f>
        <v>3.83</v>
      </c>
      <c r="S397" s="13">
        <f>ROUND(AVERAGE(Zinsswaps!S302:S397)+'iBoxx Extrapolation'!$J397,2)</f>
        <v>3.85</v>
      </c>
      <c r="T397" s="13">
        <f>ROUND(AVERAGE(Zinsswaps!T302:T397)+'iBoxx Extrapolation'!$J397,2)</f>
        <v>3.87</v>
      </c>
      <c r="U397" s="13">
        <f>ROUND(AVERAGE(Zinsswaps!U302:U397)+'iBoxx Extrapolation'!$J397,2)</f>
        <v>3.89</v>
      </c>
      <c r="V397" s="13">
        <f>ROUND(AVERAGE(Zinsswaps!V302:V397)+'iBoxx Extrapolation'!$J397,2)</f>
        <v>3.89</v>
      </c>
      <c r="W397" s="13">
        <f>ROUND(AVERAGE(Zinsswaps!W302:W397)+'iBoxx Extrapolation'!$J397,2)</f>
        <v>3.89</v>
      </c>
      <c r="X397" s="13">
        <f>ROUND(AVERAGE(Zinsswaps!X302:X397)+'iBoxx Extrapolation'!$J397,2)</f>
        <v>3.89</v>
      </c>
      <c r="Y397" s="13">
        <f>ROUND(AVERAGE(Zinsswaps!Y302:Y397)+'iBoxx Extrapolation'!$J397,2)</f>
        <v>3.89</v>
      </c>
      <c r="Z397" s="13">
        <f>ROUND(AVERAGE(Zinsswaps!Z302:Z397)+'iBoxx Extrapolation'!$J397,2)</f>
        <v>3.89</v>
      </c>
      <c r="AA397" s="13">
        <f>ROUND(AVERAGE(Zinsswaps!AA302:AA397)+'iBoxx Extrapolation'!$J397,2)</f>
        <v>3.88</v>
      </c>
      <c r="AB397" s="13">
        <f>ROUND(AVERAGE(Zinsswaps!AB302:AB397)+'iBoxx Extrapolation'!$J397,2)</f>
        <v>3.88</v>
      </c>
      <c r="AC397" s="13">
        <f>ROUND(AVERAGE(Zinsswaps!AC302:AC397)+'iBoxx Extrapolation'!$J397,2)</f>
        <v>3.87</v>
      </c>
      <c r="AD397" s="13">
        <f>ROUND(AVERAGE(Zinsswaps!AD302:AD397)+'iBoxx Extrapolation'!$J397,2)</f>
        <v>3.86</v>
      </c>
      <c r="AE397" s="13">
        <f>ROUND(AVERAGE(Zinsswaps!AE302:AE397)+'iBoxx Extrapolation'!$J397,2)</f>
        <v>3.86</v>
      </c>
      <c r="AF397" s="13">
        <f>ROUND(AVERAGE(Zinsswaps!AF302:AF397)+'iBoxx Extrapolation'!$J397,2)</f>
        <v>3.84</v>
      </c>
      <c r="AG397" s="13">
        <f>ROUND(AVERAGE(Zinsswaps!AG302:AG397)+'iBoxx Extrapolation'!$J397,2)</f>
        <v>3.82</v>
      </c>
      <c r="AH397" s="13">
        <f>ROUND(AVERAGE(Zinsswaps!AH302:AH397)+'iBoxx Extrapolation'!$J397,2)</f>
        <v>3.81</v>
      </c>
      <c r="AI397" s="13">
        <f>ROUND(AVERAGE(Zinsswaps!AI302:AI397)+'iBoxx Extrapolation'!$J397,2)</f>
        <v>3.79</v>
      </c>
      <c r="AJ397" s="13">
        <f>ROUND(AVERAGE(Zinsswaps!AJ302:AJ397)+'iBoxx Extrapolation'!$J397,2)</f>
        <v>3.78</v>
      </c>
      <c r="AK397" s="13">
        <f>ROUND(AVERAGE(Zinsswaps!AK302:AK397)+'iBoxx Extrapolation'!$J397,2)</f>
        <v>3.77</v>
      </c>
      <c r="AL397" s="13">
        <f>ROUND(AVERAGE(Zinsswaps!AL302:AL397)+'iBoxx Extrapolation'!$J397,2)</f>
        <v>3.76</v>
      </c>
      <c r="AM397" s="13">
        <f>ROUND(AVERAGE(Zinsswaps!AM302:AM397)+'iBoxx Extrapolation'!$J397,2)</f>
        <v>3.75</v>
      </c>
      <c r="AN397" s="13">
        <f>ROUND(AVERAGE(Zinsswaps!AN302:AN397)+'iBoxx Extrapolation'!$J397,2)</f>
        <v>3.74</v>
      </c>
      <c r="AO397" s="13">
        <f>ROUND(AVERAGE(Zinsswaps!AO302:AO397)+'iBoxx Extrapolation'!$J397,2)</f>
        <v>3.73</v>
      </c>
      <c r="AP397" s="13">
        <f>ROUND(AVERAGE(Zinsswaps!AP302:AP397)+'iBoxx Extrapolation'!$J397,2)</f>
        <v>3.7</v>
      </c>
      <c r="AQ397" s="13">
        <f>ROUND(AVERAGE(Zinsswaps!AQ302:AQ397)+'iBoxx Extrapolation'!$J397,2)</f>
        <v>3.68</v>
      </c>
      <c r="AR397" s="13">
        <f>ROUND(AVERAGE(Zinsswaps!AR302:AR397)+'iBoxx Extrapolation'!$J397,2)</f>
        <v>3.66</v>
      </c>
      <c r="AS397" s="13">
        <f>ROUND(AVERAGE(Zinsswaps!AS302:AS397)+'iBoxx Extrapolation'!$J397,2)</f>
        <v>3.64</v>
      </c>
      <c r="AT397" s="13">
        <f>ROUND(AVERAGE(Zinsswaps!AT302:AT397)+'iBoxx Extrapolation'!$J397,2)</f>
        <v>3.62</v>
      </c>
      <c r="AU397" s="13">
        <f>ROUND(AVERAGE(Zinsswaps!AU302:AU397)+'iBoxx Extrapolation'!$J397,2)</f>
        <v>3.61</v>
      </c>
      <c r="AV397" s="13">
        <f>ROUND(AVERAGE(Zinsswaps!AV302:AV397)+'iBoxx Extrapolation'!$J397,2)</f>
        <v>3.59</v>
      </c>
      <c r="AW397" s="13">
        <f>ROUND(AVERAGE(Zinsswaps!AW302:AW397)+'iBoxx Extrapolation'!$J397,2)</f>
        <v>3.57</v>
      </c>
      <c r="AX397" s="13">
        <f>ROUND(AVERAGE(Zinsswaps!AX302:AX397)+'iBoxx Extrapolation'!$J397,2)</f>
        <v>3.56</v>
      </c>
      <c r="AY397" s="13">
        <f>ROUND(AVERAGE(Zinsswaps!AY302:AY397)+'iBoxx Extrapolation'!$J397,2)</f>
        <v>3.54</v>
      </c>
    </row>
    <row r="398" spans="1:51" s="16" customFormat="1" x14ac:dyDescent="0.2">
      <c r="A398" s="12">
        <v>49340</v>
      </c>
      <c r="B398" s="13">
        <f>ROUND(AVERAGE(Zinsswaps!B303:B398)+'iBoxx Extrapolation'!$J398,2)</f>
        <v>2.99</v>
      </c>
      <c r="C398" s="13">
        <f>ROUND(AVERAGE(Zinsswaps!C303:C398)+'iBoxx Extrapolation'!$J398,2)</f>
        <v>3</v>
      </c>
      <c r="D398" s="13">
        <f>ROUND(AVERAGE(Zinsswaps!D303:D398)+'iBoxx Extrapolation'!$J398,2)</f>
        <v>3.05</v>
      </c>
      <c r="E398" s="13">
        <f>ROUND(AVERAGE(Zinsswaps!E303:E398)+'iBoxx Extrapolation'!$J398,2)</f>
        <v>3.12</v>
      </c>
      <c r="F398" s="13">
        <f>ROUND(AVERAGE(Zinsswaps!F303:F398)+'iBoxx Extrapolation'!$J398,2)</f>
        <v>3.19</v>
      </c>
      <c r="G398" s="13">
        <f>ROUND(AVERAGE(Zinsswaps!G303:G398)+'iBoxx Extrapolation'!$J398,2)</f>
        <v>3.27</v>
      </c>
      <c r="H398" s="13">
        <f>ROUND(AVERAGE(Zinsswaps!H303:H398)+'iBoxx Extrapolation'!$J398,2)</f>
        <v>3.34</v>
      </c>
      <c r="I398" s="13">
        <f>ROUND(AVERAGE(Zinsswaps!I303:I398)+'iBoxx Extrapolation'!$J398,2)</f>
        <v>3.41</v>
      </c>
      <c r="J398" s="13">
        <f>ROUND(AVERAGE(Zinsswaps!J303:J398)+'iBoxx Extrapolation'!$J398,2)</f>
        <v>3.48</v>
      </c>
      <c r="K398" s="13">
        <f>ROUND(AVERAGE(Zinsswaps!K303:K398)+'iBoxx Extrapolation'!$J398,2)</f>
        <v>3.54</v>
      </c>
      <c r="L398" s="13">
        <f>ROUND(AVERAGE(Zinsswaps!L303:L398)+'iBoxx Extrapolation'!$J398,2)</f>
        <v>3.6</v>
      </c>
      <c r="M398" s="13">
        <f>ROUND(AVERAGE(Zinsswaps!M303:M398)+'iBoxx Extrapolation'!$J398,2)</f>
        <v>3.65</v>
      </c>
      <c r="N398" s="13">
        <f>ROUND(AVERAGE(Zinsswaps!N303:N398)+'iBoxx Extrapolation'!$J398,2)</f>
        <v>3.7</v>
      </c>
      <c r="O398" s="13">
        <f>ROUND(AVERAGE(Zinsswaps!O303:O398)+'iBoxx Extrapolation'!$J398,2)</f>
        <v>3.75</v>
      </c>
      <c r="P398" s="13">
        <f>ROUND(AVERAGE(Zinsswaps!P303:P398)+'iBoxx Extrapolation'!$J398,2)</f>
        <v>3.78</v>
      </c>
      <c r="Q398" s="13">
        <f>ROUND(AVERAGE(Zinsswaps!Q303:Q398)+'iBoxx Extrapolation'!$J398,2)</f>
        <v>3.81</v>
      </c>
      <c r="R398" s="13">
        <f>ROUND(AVERAGE(Zinsswaps!R303:R398)+'iBoxx Extrapolation'!$J398,2)</f>
        <v>3.83</v>
      </c>
      <c r="S398" s="13">
        <f>ROUND(AVERAGE(Zinsswaps!S303:S398)+'iBoxx Extrapolation'!$J398,2)</f>
        <v>3.85</v>
      </c>
      <c r="T398" s="13">
        <f>ROUND(AVERAGE(Zinsswaps!T303:T398)+'iBoxx Extrapolation'!$J398,2)</f>
        <v>3.87</v>
      </c>
      <c r="U398" s="13">
        <f>ROUND(AVERAGE(Zinsswaps!U303:U398)+'iBoxx Extrapolation'!$J398,2)</f>
        <v>3.89</v>
      </c>
      <c r="V398" s="13">
        <f>ROUND(AVERAGE(Zinsswaps!V303:V398)+'iBoxx Extrapolation'!$J398,2)</f>
        <v>3.89</v>
      </c>
      <c r="W398" s="13">
        <f>ROUND(AVERAGE(Zinsswaps!W303:W398)+'iBoxx Extrapolation'!$J398,2)</f>
        <v>3.89</v>
      </c>
      <c r="X398" s="13">
        <f>ROUND(AVERAGE(Zinsswaps!X303:X398)+'iBoxx Extrapolation'!$J398,2)</f>
        <v>3.89</v>
      </c>
      <c r="Y398" s="13">
        <f>ROUND(AVERAGE(Zinsswaps!Y303:Y398)+'iBoxx Extrapolation'!$J398,2)</f>
        <v>3.89</v>
      </c>
      <c r="Z398" s="13">
        <f>ROUND(AVERAGE(Zinsswaps!Z303:Z398)+'iBoxx Extrapolation'!$J398,2)</f>
        <v>3.89</v>
      </c>
      <c r="AA398" s="13">
        <f>ROUND(AVERAGE(Zinsswaps!AA303:AA398)+'iBoxx Extrapolation'!$J398,2)</f>
        <v>3.88</v>
      </c>
      <c r="AB398" s="13">
        <f>ROUND(AVERAGE(Zinsswaps!AB303:AB398)+'iBoxx Extrapolation'!$J398,2)</f>
        <v>3.88</v>
      </c>
      <c r="AC398" s="13">
        <f>ROUND(AVERAGE(Zinsswaps!AC303:AC398)+'iBoxx Extrapolation'!$J398,2)</f>
        <v>3.87</v>
      </c>
      <c r="AD398" s="13">
        <f>ROUND(AVERAGE(Zinsswaps!AD303:AD398)+'iBoxx Extrapolation'!$J398,2)</f>
        <v>3.86</v>
      </c>
      <c r="AE398" s="13">
        <f>ROUND(AVERAGE(Zinsswaps!AE303:AE398)+'iBoxx Extrapolation'!$J398,2)</f>
        <v>3.86</v>
      </c>
      <c r="AF398" s="13">
        <f>ROUND(AVERAGE(Zinsswaps!AF303:AF398)+'iBoxx Extrapolation'!$J398,2)</f>
        <v>3.84</v>
      </c>
      <c r="AG398" s="13">
        <f>ROUND(AVERAGE(Zinsswaps!AG303:AG398)+'iBoxx Extrapolation'!$J398,2)</f>
        <v>3.82</v>
      </c>
      <c r="AH398" s="13">
        <f>ROUND(AVERAGE(Zinsswaps!AH303:AH398)+'iBoxx Extrapolation'!$J398,2)</f>
        <v>3.81</v>
      </c>
      <c r="AI398" s="13">
        <f>ROUND(AVERAGE(Zinsswaps!AI303:AI398)+'iBoxx Extrapolation'!$J398,2)</f>
        <v>3.79</v>
      </c>
      <c r="AJ398" s="13">
        <f>ROUND(AVERAGE(Zinsswaps!AJ303:AJ398)+'iBoxx Extrapolation'!$J398,2)</f>
        <v>3.78</v>
      </c>
      <c r="AK398" s="13">
        <f>ROUND(AVERAGE(Zinsswaps!AK303:AK398)+'iBoxx Extrapolation'!$J398,2)</f>
        <v>3.77</v>
      </c>
      <c r="AL398" s="13">
        <f>ROUND(AVERAGE(Zinsswaps!AL303:AL398)+'iBoxx Extrapolation'!$J398,2)</f>
        <v>3.76</v>
      </c>
      <c r="AM398" s="13">
        <f>ROUND(AVERAGE(Zinsswaps!AM303:AM398)+'iBoxx Extrapolation'!$J398,2)</f>
        <v>3.75</v>
      </c>
      <c r="AN398" s="13">
        <f>ROUND(AVERAGE(Zinsswaps!AN303:AN398)+'iBoxx Extrapolation'!$J398,2)</f>
        <v>3.74</v>
      </c>
      <c r="AO398" s="13">
        <f>ROUND(AVERAGE(Zinsswaps!AO303:AO398)+'iBoxx Extrapolation'!$J398,2)</f>
        <v>3.73</v>
      </c>
      <c r="AP398" s="13">
        <f>ROUND(AVERAGE(Zinsswaps!AP303:AP398)+'iBoxx Extrapolation'!$J398,2)</f>
        <v>3.7</v>
      </c>
      <c r="AQ398" s="13">
        <f>ROUND(AVERAGE(Zinsswaps!AQ303:AQ398)+'iBoxx Extrapolation'!$J398,2)</f>
        <v>3.68</v>
      </c>
      <c r="AR398" s="13">
        <f>ROUND(AVERAGE(Zinsswaps!AR303:AR398)+'iBoxx Extrapolation'!$J398,2)</f>
        <v>3.66</v>
      </c>
      <c r="AS398" s="13">
        <f>ROUND(AVERAGE(Zinsswaps!AS303:AS398)+'iBoxx Extrapolation'!$J398,2)</f>
        <v>3.64</v>
      </c>
      <c r="AT398" s="13">
        <f>ROUND(AVERAGE(Zinsswaps!AT303:AT398)+'iBoxx Extrapolation'!$J398,2)</f>
        <v>3.62</v>
      </c>
      <c r="AU398" s="13">
        <f>ROUND(AVERAGE(Zinsswaps!AU303:AU398)+'iBoxx Extrapolation'!$J398,2)</f>
        <v>3.61</v>
      </c>
      <c r="AV398" s="13">
        <f>ROUND(AVERAGE(Zinsswaps!AV303:AV398)+'iBoxx Extrapolation'!$J398,2)</f>
        <v>3.59</v>
      </c>
      <c r="AW398" s="13">
        <f>ROUND(AVERAGE(Zinsswaps!AW303:AW398)+'iBoxx Extrapolation'!$J398,2)</f>
        <v>3.57</v>
      </c>
      <c r="AX398" s="13">
        <f>ROUND(AVERAGE(Zinsswaps!AX303:AX398)+'iBoxx Extrapolation'!$J398,2)</f>
        <v>3.56</v>
      </c>
      <c r="AY398" s="13">
        <f>ROUND(AVERAGE(Zinsswaps!AY303:AY398)+'iBoxx Extrapolation'!$J398,2)</f>
        <v>3.54</v>
      </c>
    </row>
    <row r="399" spans="1:51" s="16" customFormat="1" x14ac:dyDescent="0.2">
      <c r="A399" s="12">
        <v>49368</v>
      </c>
      <c r="B399" s="13">
        <f>ROUND(AVERAGE(Zinsswaps!B304:B399)+'iBoxx Extrapolation'!$J399,2)</f>
        <v>2.99</v>
      </c>
      <c r="C399" s="13">
        <f>ROUND(AVERAGE(Zinsswaps!C304:C399)+'iBoxx Extrapolation'!$J399,2)</f>
        <v>3</v>
      </c>
      <c r="D399" s="13">
        <f>ROUND(AVERAGE(Zinsswaps!D304:D399)+'iBoxx Extrapolation'!$J399,2)</f>
        <v>3.05</v>
      </c>
      <c r="E399" s="13">
        <f>ROUND(AVERAGE(Zinsswaps!E304:E399)+'iBoxx Extrapolation'!$J399,2)</f>
        <v>3.12</v>
      </c>
      <c r="F399" s="13">
        <f>ROUND(AVERAGE(Zinsswaps!F304:F399)+'iBoxx Extrapolation'!$J399,2)</f>
        <v>3.19</v>
      </c>
      <c r="G399" s="13">
        <f>ROUND(AVERAGE(Zinsswaps!G304:G399)+'iBoxx Extrapolation'!$J399,2)</f>
        <v>3.27</v>
      </c>
      <c r="H399" s="13">
        <f>ROUND(AVERAGE(Zinsswaps!H304:H399)+'iBoxx Extrapolation'!$J399,2)</f>
        <v>3.34</v>
      </c>
      <c r="I399" s="13">
        <f>ROUND(AVERAGE(Zinsswaps!I304:I399)+'iBoxx Extrapolation'!$J399,2)</f>
        <v>3.41</v>
      </c>
      <c r="J399" s="13">
        <f>ROUND(AVERAGE(Zinsswaps!J304:J399)+'iBoxx Extrapolation'!$J399,2)</f>
        <v>3.48</v>
      </c>
      <c r="K399" s="13">
        <f>ROUND(AVERAGE(Zinsswaps!K304:K399)+'iBoxx Extrapolation'!$J399,2)</f>
        <v>3.54</v>
      </c>
      <c r="L399" s="13">
        <f>ROUND(AVERAGE(Zinsswaps!L304:L399)+'iBoxx Extrapolation'!$J399,2)</f>
        <v>3.6</v>
      </c>
      <c r="M399" s="13">
        <f>ROUND(AVERAGE(Zinsswaps!M304:M399)+'iBoxx Extrapolation'!$J399,2)</f>
        <v>3.65</v>
      </c>
      <c r="N399" s="13">
        <f>ROUND(AVERAGE(Zinsswaps!N304:N399)+'iBoxx Extrapolation'!$J399,2)</f>
        <v>3.7</v>
      </c>
      <c r="O399" s="13">
        <f>ROUND(AVERAGE(Zinsswaps!O304:O399)+'iBoxx Extrapolation'!$J399,2)</f>
        <v>3.75</v>
      </c>
      <c r="P399" s="13">
        <f>ROUND(AVERAGE(Zinsswaps!P304:P399)+'iBoxx Extrapolation'!$J399,2)</f>
        <v>3.78</v>
      </c>
      <c r="Q399" s="13">
        <f>ROUND(AVERAGE(Zinsswaps!Q304:Q399)+'iBoxx Extrapolation'!$J399,2)</f>
        <v>3.81</v>
      </c>
      <c r="R399" s="13">
        <f>ROUND(AVERAGE(Zinsswaps!R304:R399)+'iBoxx Extrapolation'!$J399,2)</f>
        <v>3.83</v>
      </c>
      <c r="S399" s="13">
        <f>ROUND(AVERAGE(Zinsswaps!S304:S399)+'iBoxx Extrapolation'!$J399,2)</f>
        <v>3.85</v>
      </c>
      <c r="T399" s="13">
        <f>ROUND(AVERAGE(Zinsswaps!T304:T399)+'iBoxx Extrapolation'!$J399,2)</f>
        <v>3.87</v>
      </c>
      <c r="U399" s="13">
        <f>ROUND(AVERAGE(Zinsswaps!U304:U399)+'iBoxx Extrapolation'!$J399,2)</f>
        <v>3.89</v>
      </c>
      <c r="V399" s="13">
        <f>ROUND(AVERAGE(Zinsswaps!V304:V399)+'iBoxx Extrapolation'!$J399,2)</f>
        <v>3.89</v>
      </c>
      <c r="W399" s="13">
        <f>ROUND(AVERAGE(Zinsswaps!W304:W399)+'iBoxx Extrapolation'!$J399,2)</f>
        <v>3.89</v>
      </c>
      <c r="X399" s="13">
        <f>ROUND(AVERAGE(Zinsswaps!X304:X399)+'iBoxx Extrapolation'!$J399,2)</f>
        <v>3.89</v>
      </c>
      <c r="Y399" s="13">
        <f>ROUND(AVERAGE(Zinsswaps!Y304:Y399)+'iBoxx Extrapolation'!$J399,2)</f>
        <v>3.89</v>
      </c>
      <c r="Z399" s="13">
        <f>ROUND(AVERAGE(Zinsswaps!Z304:Z399)+'iBoxx Extrapolation'!$J399,2)</f>
        <v>3.89</v>
      </c>
      <c r="AA399" s="13">
        <f>ROUND(AVERAGE(Zinsswaps!AA304:AA399)+'iBoxx Extrapolation'!$J399,2)</f>
        <v>3.88</v>
      </c>
      <c r="AB399" s="13">
        <f>ROUND(AVERAGE(Zinsswaps!AB304:AB399)+'iBoxx Extrapolation'!$J399,2)</f>
        <v>3.88</v>
      </c>
      <c r="AC399" s="13">
        <f>ROUND(AVERAGE(Zinsswaps!AC304:AC399)+'iBoxx Extrapolation'!$J399,2)</f>
        <v>3.87</v>
      </c>
      <c r="AD399" s="13">
        <f>ROUND(AVERAGE(Zinsswaps!AD304:AD399)+'iBoxx Extrapolation'!$J399,2)</f>
        <v>3.86</v>
      </c>
      <c r="AE399" s="13">
        <f>ROUND(AVERAGE(Zinsswaps!AE304:AE399)+'iBoxx Extrapolation'!$J399,2)</f>
        <v>3.86</v>
      </c>
      <c r="AF399" s="13">
        <f>ROUND(AVERAGE(Zinsswaps!AF304:AF399)+'iBoxx Extrapolation'!$J399,2)</f>
        <v>3.84</v>
      </c>
      <c r="AG399" s="13">
        <f>ROUND(AVERAGE(Zinsswaps!AG304:AG399)+'iBoxx Extrapolation'!$J399,2)</f>
        <v>3.82</v>
      </c>
      <c r="AH399" s="13">
        <f>ROUND(AVERAGE(Zinsswaps!AH304:AH399)+'iBoxx Extrapolation'!$J399,2)</f>
        <v>3.81</v>
      </c>
      <c r="AI399" s="13">
        <f>ROUND(AVERAGE(Zinsswaps!AI304:AI399)+'iBoxx Extrapolation'!$J399,2)</f>
        <v>3.79</v>
      </c>
      <c r="AJ399" s="13">
        <f>ROUND(AVERAGE(Zinsswaps!AJ304:AJ399)+'iBoxx Extrapolation'!$J399,2)</f>
        <v>3.78</v>
      </c>
      <c r="AK399" s="13">
        <f>ROUND(AVERAGE(Zinsswaps!AK304:AK399)+'iBoxx Extrapolation'!$J399,2)</f>
        <v>3.77</v>
      </c>
      <c r="AL399" s="13">
        <f>ROUND(AVERAGE(Zinsswaps!AL304:AL399)+'iBoxx Extrapolation'!$J399,2)</f>
        <v>3.76</v>
      </c>
      <c r="AM399" s="13">
        <f>ROUND(AVERAGE(Zinsswaps!AM304:AM399)+'iBoxx Extrapolation'!$J399,2)</f>
        <v>3.75</v>
      </c>
      <c r="AN399" s="13">
        <f>ROUND(AVERAGE(Zinsswaps!AN304:AN399)+'iBoxx Extrapolation'!$J399,2)</f>
        <v>3.74</v>
      </c>
      <c r="AO399" s="13">
        <f>ROUND(AVERAGE(Zinsswaps!AO304:AO399)+'iBoxx Extrapolation'!$J399,2)</f>
        <v>3.73</v>
      </c>
      <c r="AP399" s="13">
        <f>ROUND(AVERAGE(Zinsswaps!AP304:AP399)+'iBoxx Extrapolation'!$J399,2)</f>
        <v>3.7</v>
      </c>
      <c r="AQ399" s="13">
        <f>ROUND(AVERAGE(Zinsswaps!AQ304:AQ399)+'iBoxx Extrapolation'!$J399,2)</f>
        <v>3.68</v>
      </c>
      <c r="AR399" s="13">
        <f>ROUND(AVERAGE(Zinsswaps!AR304:AR399)+'iBoxx Extrapolation'!$J399,2)</f>
        <v>3.66</v>
      </c>
      <c r="AS399" s="13">
        <f>ROUND(AVERAGE(Zinsswaps!AS304:AS399)+'iBoxx Extrapolation'!$J399,2)</f>
        <v>3.64</v>
      </c>
      <c r="AT399" s="13">
        <f>ROUND(AVERAGE(Zinsswaps!AT304:AT399)+'iBoxx Extrapolation'!$J399,2)</f>
        <v>3.62</v>
      </c>
      <c r="AU399" s="13">
        <f>ROUND(AVERAGE(Zinsswaps!AU304:AU399)+'iBoxx Extrapolation'!$J399,2)</f>
        <v>3.61</v>
      </c>
      <c r="AV399" s="13">
        <f>ROUND(AVERAGE(Zinsswaps!AV304:AV399)+'iBoxx Extrapolation'!$J399,2)</f>
        <v>3.59</v>
      </c>
      <c r="AW399" s="13">
        <f>ROUND(AVERAGE(Zinsswaps!AW304:AW399)+'iBoxx Extrapolation'!$J399,2)</f>
        <v>3.57</v>
      </c>
      <c r="AX399" s="13">
        <f>ROUND(AVERAGE(Zinsswaps!AX304:AX399)+'iBoxx Extrapolation'!$J399,2)</f>
        <v>3.56</v>
      </c>
      <c r="AY399" s="13">
        <f>ROUND(AVERAGE(Zinsswaps!AY304:AY399)+'iBoxx Extrapolation'!$J399,2)</f>
        <v>3.54</v>
      </c>
    </row>
    <row r="400" spans="1:51" s="16" customFormat="1" x14ac:dyDescent="0.2">
      <c r="A400" s="12">
        <v>49399</v>
      </c>
      <c r="B400" s="13">
        <f>ROUND(AVERAGE(Zinsswaps!B305:B400)+'iBoxx Extrapolation'!$J400,2)</f>
        <v>2.99</v>
      </c>
      <c r="C400" s="13">
        <f>ROUND(AVERAGE(Zinsswaps!C305:C400)+'iBoxx Extrapolation'!$J400,2)</f>
        <v>3</v>
      </c>
      <c r="D400" s="13">
        <f>ROUND(AVERAGE(Zinsswaps!D305:D400)+'iBoxx Extrapolation'!$J400,2)</f>
        <v>3.05</v>
      </c>
      <c r="E400" s="13">
        <f>ROUND(AVERAGE(Zinsswaps!E305:E400)+'iBoxx Extrapolation'!$J400,2)</f>
        <v>3.12</v>
      </c>
      <c r="F400" s="13">
        <f>ROUND(AVERAGE(Zinsswaps!F305:F400)+'iBoxx Extrapolation'!$J400,2)</f>
        <v>3.19</v>
      </c>
      <c r="G400" s="13">
        <f>ROUND(AVERAGE(Zinsswaps!G305:G400)+'iBoxx Extrapolation'!$J400,2)</f>
        <v>3.27</v>
      </c>
      <c r="H400" s="13">
        <f>ROUND(AVERAGE(Zinsswaps!H305:H400)+'iBoxx Extrapolation'!$J400,2)</f>
        <v>3.34</v>
      </c>
      <c r="I400" s="13">
        <f>ROUND(AVERAGE(Zinsswaps!I305:I400)+'iBoxx Extrapolation'!$J400,2)</f>
        <v>3.41</v>
      </c>
      <c r="J400" s="13">
        <f>ROUND(AVERAGE(Zinsswaps!J305:J400)+'iBoxx Extrapolation'!$J400,2)</f>
        <v>3.48</v>
      </c>
      <c r="K400" s="13">
        <f>ROUND(AVERAGE(Zinsswaps!K305:K400)+'iBoxx Extrapolation'!$J400,2)</f>
        <v>3.54</v>
      </c>
      <c r="L400" s="13">
        <f>ROUND(AVERAGE(Zinsswaps!L305:L400)+'iBoxx Extrapolation'!$J400,2)</f>
        <v>3.6</v>
      </c>
      <c r="M400" s="13">
        <f>ROUND(AVERAGE(Zinsswaps!M305:M400)+'iBoxx Extrapolation'!$J400,2)</f>
        <v>3.65</v>
      </c>
      <c r="N400" s="13">
        <f>ROUND(AVERAGE(Zinsswaps!N305:N400)+'iBoxx Extrapolation'!$J400,2)</f>
        <v>3.7</v>
      </c>
      <c r="O400" s="13">
        <f>ROUND(AVERAGE(Zinsswaps!O305:O400)+'iBoxx Extrapolation'!$J400,2)</f>
        <v>3.75</v>
      </c>
      <c r="P400" s="13">
        <f>ROUND(AVERAGE(Zinsswaps!P305:P400)+'iBoxx Extrapolation'!$J400,2)</f>
        <v>3.78</v>
      </c>
      <c r="Q400" s="13">
        <f>ROUND(AVERAGE(Zinsswaps!Q305:Q400)+'iBoxx Extrapolation'!$J400,2)</f>
        <v>3.81</v>
      </c>
      <c r="R400" s="13">
        <f>ROUND(AVERAGE(Zinsswaps!R305:R400)+'iBoxx Extrapolation'!$J400,2)</f>
        <v>3.83</v>
      </c>
      <c r="S400" s="13">
        <f>ROUND(AVERAGE(Zinsswaps!S305:S400)+'iBoxx Extrapolation'!$J400,2)</f>
        <v>3.85</v>
      </c>
      <c r="T400" s="13">
        <f>ROUND(AVERAGE(Zinsswaps!T305:T400)+'iBoxx Extrapolation'!$J400,2)</f>
        <v>3.87</v>
      </c>
      <c r="U400" s="13">
        <f>ROUND(AVERAGE(Zinsswaps!U305:U400)+'iBoxx Extrapolation'!$J400,2)</f>
        <v>3.89</v>
      </c>
      <c r="V400" s="13">
        <f>ROUND(AVERAGE(Zinsswaps!V305:V400)+'iBoxx Extrapolation'!$J400,2)</f>
        <v>3.89</v>
      </c>
      <c r="W400" s="13">
        <f>ROUND(AVERAGE(Zinsswaps!W305:W400)+'iBoxx Extrapolation'!$J400,2)</f>
        <v>3.89</v>
      </c>
      <c r="X400" s="13">
        <f>ROUND(AVERAGE(Zinsswaps!X305:X400)+'iBoxx Extrapolation'!$J400,2)</f>
        <v>3.89</v>
      </c>
      <c r="Y400" s="13">
        <f>ROUND(AVERAGE(Zinsswaps!Y305:Y400)+'iBoxx Extrapolation'!$J400,2)</f>
        <v>3.89</v>
      </c>
      <c r="Z400" s="13">
        <f>ROUND(AVERAGE(Zinsswaps!Z305:Z400)+'iBoxx Extrapolation'!$J400,2)</f>
        <v>3.89</v>
      </c>
      <c r="AA400" s="13">
        <f>ROUND(AVERAGE(Zinsswaps!AA305:AA400)+'iBoxx Extrapolation'!$J400,2)</f>
        <v>3.88</v>
      </c>
      <c r="AB400" s="13">
        <f>ROUND(AVERAGE(Zinsswaps!AB305:AB400)+'iBoxx Extrapolation'!$J400,2)</f>
        <v>3.88</v>
      </c>
      <c r="AC400" s="13">
        <f>ROUND(AVERAGE(Zinsswaps!AC305:AC400)+'iBoxx Extrapolation'!$J400,2)</f>
        <v>3.87</v>
      </c>
      <c r="AD400" s="13">
        <f>ROUND(AVERAGE(Zinsswaps!AD305:AD400)+'iBoxx Extrapolation'!$J400,2)</f>
        <v>3.86</v>
      </c>
      <c r="AE400" s="13">
        <f>ROUND(AVERAGE(Zinsswaps!AE305:AE400)+'iBoxx Extrapolation'!$J400,2)</f>
        <v>3.86</v>
      </c>
      <c r="AF400" s="13">
        <f>ROUND(AVERAGE(Zinsswaps!AF305:AF400)+'iBoxx Extrapolation'!$J400,2)</f>
        <v>3.84</v>
      </c>
      <c r="AG400" s="13">
        <f>ROUND(AVERAGE(Zinsswaps!AG305:AG400)+'iBoxx Extrapolation'!$J400,2)</f>
        <v>3.82</v>
      </c>
      <c r="AH400" s="13">
        <f>ROUND(AVERAGE(Zinsswaps!AH305:AH400)+'iBoxx Extrapolation'!$J400,2)</f>
        <v>3.81</v>
      </c>
      <c r="AI400" s="13">
        <f>ROUND(AVERAGE(Zinsswaps!AI305:AI400)+'iBoxx Extrapolation'!$J400,2)</f>
        <v>3.79</v>
      </c>
      <c r="AJ400" s="13">
        <f>ROUND(AVERAGE(Zinsswaps!AJ305:AJ400)+'iBoxx Extrapolation'!$J400,2)</f>
        <v>3.78</v>
      </c>
      <c r="AK400" s="13">
        <f>ROUND(AVERAGE(Zinsswaps!AK305:AK400)+'iBoxx Extrapolation'!$J400,2)</f>
        <v>3.77</v>
      </c>
      <c r="AL400" s="13">
        <f>ROUND(AVERAGE(Zinsswaps!AL305:AL400)+'iBoxx Extrapolation'!$J400,2)</f>
        <v>3.76</v>
      </c>
      <c r="AM400" s="13">
        <f>ROUND(AVERAGE(Zinsswaps!AM305:AM400)+'iBoxx Extrapolation'!$J400,2)</f>
        <v>3.75</v>
      </c>
      <c r="AN400" s="13">
        <f>ROUND(AVERAGE(Zinsswaps!AN305:AN400)+'iBoxx Extrapolation'!$J400,2)</f>
        <v>3.74</v>
      </c>
      <c r="AO400" s="13">
        <f>ROUND(AVERAGE(Zinsswaps!AO305:AO400)+'iBoxx Extrapolation'!$J400,2)</f>
        <v>3.73</v>
      </c>
      <c r="AP400" s="13">
        <f>ROUND(AVERAGE(Zinsswaps!AP305:AP400)+'iBoxx Extrapolation'!$J400,2)</f>
        <v>3.7</v>
      </c>
      <c r="AQ400" s="13">
        <f>ROUND(AVERAGE(Zinsswaps!AQ305:AQ400)+'iBoxx Extrapolation'!$J400,2)</f>
        <v>3.68</v>
      </c>
      <c r="AR400" s="13">
        <f>ROUND(AVERAGE(Zinsswaps!AR305:AR400)+'iBoxx Extrapolation'!$J400,2)</f>
        <v>3.66</v>
      </c>
      <c r="AS400" s="13">
        <f>ROUND(AVERAGE(Zinsswaps!AS305:AS400)+'iBoxx Extrapolation'!$J400,2)</f>
        <v>3.64</v>
      </c>
      <c r="AT400" s="13">
        <f>ROUND(AVERAGE(Zinsswaps!AT305:AT400)+'iBoxx Extrapolation'!$J400,2)</f>
        <v>3.62</v>
      </c>
      <c r="AU400" s="13">
        <f>ROUND(AVERAGE(Zinsswaps!AU305:AU400)+'iBoxx Extrapolation'!$J400,2)</f>
        <v>3.61</v>
      </c>
      <c r="AV400" s="13">
        <f>ROUND(AVERAGE(Zinsswaps!AV305:AV400)+'iBoxx Extrapolation'!$J400,2)</f>
        <v>3.59</v>
      </c>
      <c r="AW400" s="13">
        <f>ROUND(AVERAGE(Zinsswaps!AW305:AW400)+'iBoxx Extrapolation'!$J400,2)</f>
        <v>3.57</v>
      </c>
      <c r="AX400" s="13">
        <f>ROUND(AVERAGE(Zinsswaps!AX305:AX400)+'iBoxx Extrapolation'!$J400,2)</f>
        <v>3.56</v>
      </c>
      <c r="AY400" s="13">
        <f>ROUND(AVERAGE(Zinsswaps!AY305:AY400)+'iBoxx Extrapolation'!$J400,2)</f>
        <v>3.54</v>
      </c>
    </row>
    <row r="401" spans="1:51" s="16" customFormat="1" x14ac:dyDescent="0.2">
      <c r="A401" s="12">
        <v>49429</v>
      </c>
      <c r="B401" s="13">
        <f>ROUND(AVERAGE(Zinsswaps!B306:B401)+'iBoxx Extrapolation'!$J401,2)</f>
        <v>2.99</v>
      </c>
      <c r="C401" s="13">
        <f>ROUND(AVERAGE(Zinsswaps!C306:C401)+'iBoxx Extrapolation'!$J401,2)</f>
        <v>3</v>
      </c>
      <c r="D401" s="13">
        <f>ROUND(AVERAGE(Zinsswaps!D306:D401)+'iBoxx Extrapolation'!$J401,2)</f>
        <v>3.05</v>
      </c>
      <c r="E401" s="13">
        <f>ROUND(AVERAGE(Zinsswaps!E306:E401)+'iBoxx Extrapolation'!$J401,2)</f>
        <v>3.12</v>
      </c>
      <c r="F401" s="13">
        <f>ROUND(AVERAGE(Zinsswaps!F306:F401)+'iBoxx Extrapolation'!$J401,2)</f>
        <v>3.19</v>
      </c>
      <c r="G401" s="13">
        <f>ROUND(AVERAGE(Zinsswaps!G306:G401)+'iBoxx Extrapolation'!$J401,2)</f>
        <v>3.27</v>
      </c>
      <c r="H401" s="13">
        <f>ROUND(AVERAGE(Zinsswaps!H306:H401)+'iBoxx Extrapolation'!$J401,2)</f>
        <v>3.34</v>
      </c>
      <c r="I401" s="13">
        <f>ROUND(AVERAGE(Zinsswaps!I306:I401)+'iBoxx Extrapolation'!$J401,2)</f>
        <v>3.41</v>
      </c>
      <c r="J401" s="13">
        <f>ROUND(AVERAGE(Zinsswaps!J306:J401)+'iBoxx Extrapolation'!$J401,2)</f>
        <v>3.48</v>
      </c>
      <c r="K401" s="13">
        <f>ROUND(AVERAGE(Zinsswaps!K306:K401)+'iBoxx Extrapolation'!$J401,2)</f>
        <v>3.54</v>
      </c>
      <c r="L401" s="13">
        <f>ROUND(AVERAGE(Zinsswaps!L306:L401)+'iBoxx Extrapolation'!$J401,2)</f>
        <v>3.6</v>
      </c>
      <c r="M401" s="13">
        <f>ROUND(AVERAGE(Zinsswaps!M306:M401)+'iBoxx Extrapolation'!$J401,2)</f>
        <v>3.65</v>
      </c>
      <c r="N401" s="13">
        <f>ROUND(AVERAGE(Zinsswaps!N306:N401)+'iBoxx Extrapolation'!$J401,2)</f>
        <v>3.7</v>
      </c>
      <c r="O401" s="13">
        <f>ROUND(AVERAGE(Zinsswaps!O306:O401)+'iBoxx Extrapolation'!$J401,2)</f>
        <v>3.75</v>
      </c>
      <c r="P401" s="13">
        <f>ROUND(AVERAGE(Zinsswaps!P306:P401)+'iBoxx Extrapolation'!$J401,2)</f>
        <v>3.78</v>
      </c>
      <c r="Q401" s="13">
        <f>ROUND(AVERAGE(Zinsswaps!Q306:Q401)+'iBoxx Extrapolation'!$J401,2)</f>
        <v>3.81</v>
      </c>
      <c r="R401" s="13">
        <f>ROUND(AVERAGE(Zinsswaps!R306:R401)+'iBoxx Extrapolation'!$J401,2)</f>
        <v>3.83</v>
      </c>
      <c r="S401" s="13">
        <f>ROUND(AVERAGE(Zinsswaps!S306:S401)+'iBoxx Extrapolation'!$J401,2)</f>
        <v>3.85</v>
      </c>
      <c r="T401" s="13">
        <f>ROUND(AVERAGE(Zinsswaps!T306:T401)+'iBoxx Extrapolation'!$J401,2)</f>
        <v>3.87</v>
      </c>
      <c r="U401" s="13">
        <f>ROUND(AVERAGE(Zinsswaps!U306:U401)+'iBoxx Extrapolation'!$J401,2)</f>
        <v>3.89</v>
      </c>
      <c r="V401" s="13">
        <f>ROUND(AVERAGE(Zinsswaps!V306:V401)+'iBoxx Extrapolation'!$J401,2)</f>
        <v>3.89</v>
      </c>
      <c r="W401" s="13">
        <f>ROUND(AVERAGE(Zinsswaps!W306:W401)+'iBoxx Extrapolation'!$J401,2)</f>
        <v>3.89</v>
      </c>
      <c r="X401" s="13">
        <f>ROUND(AVERAGE(Zinsswaps!X306:X401)+'iBoxx Extrapolation'!$J401,2)</f>
        <v>3.89</v>
      </c>
      <c r="Y401" s="13">
        <f>ROUND(AVERAGE(Zinsswaps!Y306:Y401)+'iBoxx Extrapolation'!$J401,2)</f>
        <v>3.89</v>
      </c>
      <c r="Z401" s="13">
        <f>ROUND(AVERAGE(Zinsswaps!Z306:Z401)+'iBoxx Extrapolation'!$J401,2)</f>
        <v>3.89</v>
      </c>
      <c r="AA401" s="13">
        <f>ROUND(AVERAGE(Zinsswaps!AA306:AA401)+'iBoxx Extrapolation'!$J401,2)</f>
        <v>3.88</v>
      </c>
      <c r="AB401" s="13">
        <f>ROUND(AVERAGE(Zinsswaps!AB306:AB401)+'iBoxx Extrapolation'!$J401,2)</f>
        <v>3.88</v>
      </c>
      <c r="AC401" s="13">
        <f>ROUND(AVERAGE(Zinsswaps!AC306:AC401)+'iBoxx Extrapolation'!$J401,2)</f>
        <v>3.87</v>
      </c>
      <c r="AD401" s="13">
        <f>ROUND(AVERAGE(Zinsswaps!AD306:AD401)+'iBoxx Extrapolation'!$J401,2)</f>
        <v>3.86</v>
      </c>
      <c r="AE401" s="13">
        <f>ROUND(AVERAGE(Zinsswaps!AE306:AE401)+'iBoxx Extrapolation'!$J401,2)</f>
        <v>3.86</v>
      </c>
      <c r="AF401" s="13">
        <f>ROUND(AVERAGE(Zinsswaps!AF306:AF401)+'iBoxx Extrapolation'!$J401,2)</f>
        <v>3.84</v>
      </c>
      <c r="AG401" s="13">
        <f>ROUND(AVERAGE(Zinsswaps!AG306:AG401)+'iBoxx Extrapolation'!$J401,2)</f>
        <v>3.82</v>
      </c>
      <c r="AH401" s="13">
        <f>ROUND(AVERAGE(Zinsswaps!AH306:AH401)+'iBoxx Extrapolation'!$J401,2)</f>
        <v>3.81</v>
      </c>
      <c r="AI401" s="13">
        <f>ROUND(AVERAGE(Zinsswaps!AI306:AI401)+'iBoxx Extrapolation'!$J401,2)</f>
        <v>3.79</v>
      </c>
      <c r="AJ401" s="13">
        <f>ROUND(AVERAGE(Zinsswaps!AJ306:AJ401)+'iBoxx Extrapolation'!$J401,2)</f>
        <v>3.78</v>
      </c>
      <c r="AK401" s="13">
        <f>ROUND(AVERAGE(Zinsswaps!AK306:AK401)+'iBoxx Extrapolation'!$J401,2)</f>
        <v>3.77</v>
      </c>
      <c r="AL401" s="13">
        <f>ROUND(AVERAGE(Zinsswaps!AL306:AL401)+'iBoxx Extrapolation'!$J401,2)</f>
        <v>3.76</v>
      </c>
      <c r="AM401" s="13">
        <f>ROUND(AVERAGE(Zinsswaps!AM306:AM401)+'iBoxx Extrapolation'!$J401,2)</f>
        <v>3.75</v>
      </c>
      <c r="AN401" s="13">
        <f>ROUND(AVERAGE(Zinsswaps!AN306:AN401)+'iBoxx Extrapolation'!$J401,2)</f>
        <v>3.74</v>
      </c>
      <c r="AO401" s="13">
        <f>ROUND(AVERAGE(Zinsswaps!AO306:AO401)+'iBoxx Extrapolation'!$J401,2)</f>
        <v>3.73</v>
      </c>
      <c r="AP401" s="13">
        <f>ROUND(AVERAGE(Zinsswaps!AP306:AP401)+'iBoxx Extrapolation'!$J401,2)</f>
        <v>3.7</v>
      </c>
      <c r="AQ401" s="13">
        <f>ROUND(AVERAGE(Zinsswaps!AQ306:AQ401)+'iBoxx Extrapolation'!$J401,2)</f>
        <v>3.68</v>
      </c>
      <c r="AR401" s="13">
        <f>ROUND(AVERAGE(Zinsswaps!AR306:AR401)+'iBoxx Extrapolation'!$J401,2)</f>
        <v>3.66</v>
      </c>
      <c r="AS401" s="13">
        <f>ROUND(AVERAGE(Zinsswaps!AS306:AS401)+'iBoxx Extrapolation'!$J401,2)</f>
        <v>3.64</v>
      </c>
      <c r="AT401" s="13">
        <f>ROUND(AVERAGE(Zinsswaps!AT306:AT401)+'iBoxx Extrapolation'!$J401,2)</f>
        <v>3.62</v>
      </c>
      <c r="AU401" s="13">
        <f>ROUND(AVERAGE(Zinsswaps!AU306:AU401)+'iBoxx Extrapolation'!$J401,2)</f>
        <v>3.61</v>
      </c>
      <c r="AV401" s="13">
        <f>ROUND(AVERAGE(Zinsswaps!AV306:AV401)+'iBoxx Extrapolation'!$J401,2)</f>
        <v>3.59</v>
      </c>
      <c r="AW401" s="13">
        <f>ROUND(AVERAGE(Zinsswaps!AW306:AW401)+'iBoxx Extrapolation'!$J401,2)</f>
        <v>3.57</v>
      </c>
      <c r="AX401" s="13">
        <f>ROUND(AVERAGE(Zinsswaps!AX306:AX401)+'iBoxx Extrapolation'!$J401,2)</f>
        <v>3.56</v>
      </c>
      <c r="AY401" s="13">
        <f>ROUND(AVERAGE(Zinsswaps!AY306:AY401)+'iBoxx Extrapolation'!$J401,2)</f>
        <v>3.54</v>
      </c>
    </row>
    <row r="402" spans="1:51" s="16" customFormat="1" x14ac:dyDescent="0.2">
      <c r="A402" s="12">
        <v>49460</v>
      </c>
      <c r="B402" s="13">
        <f>ROUND(AVERAGE(Zinsswaps!B307:B402)+'iBoxx Extrapolation'!$J402,2)</f>
        <v>2.99</v>
      </c>
      <c r="C402" s="13">
        <f>ROUND(AVERAGE(Zinsswaps!C307:C402)+'iBoxx Extrapolation'!$J402,2)</f>
        <v>3</v>
      </c>
      <c r="D402" s="13">
        <f>ROUND(AVERAGE(Zinsswaps!D307:D402)+'iBoxx Extrapolation'!$J402,2)</f>
        <v>3.05</v>
      </c>
      <c r="E402" s="13">
        <f>ROUND(AVERAGE(Zinsswaps!E307:E402)+'iBoxx Extrapolation'!$J402,2)</f>
        <v>3.12</v>
      </c>
      <c r="F402" s="13">
        <f>ROUND(AVERAGE(Zinsswaps!F307:F402)+'iBoxx Extrapolation'!$J402,2)</f>
        <v>3.19</v>
      </c>
      <c r="G402" s="13">
        <f>ROUND(AVERAGE(Zinsswaps!G307:G402)+'iBoxx Extrapolation'!$J402,2)</f>
        <v>3.27</v>
      </c>
      <c r="H402" s="13">
        <f>ROUND(AVERAGE(Zinsswaps!H307:H402)+'iBoxx Extrapolation'!$J402,2)</f>
        <v>3.34</v>
      </c>
      <c r="I402" s="13">
        <f>ROUND(AVERAGE(Zinsswaps!I307:I402)+'iBoxx Extrapolation'!$J402,2)</f>
        <v>3.41</v>
      </c>
      <c r="J402" s="13">
        <f>ROUND(AVERAGE(Zinsswaps!J307:J402)+'iBoxx Extrapolation'!$J402,2)</f>
        <v>3.48</v>
      </c>
      <c r="K402" s="13">
        <f>ROUND(AVERAGE(Zinsswaps!K307:K402)+'iBoxx Extrapolation'!$J402,2)</f>
        <v>3.54</v>
      </c>
      <c r="L402" s="13">
        <f>ROUND(AVERAGE(Zinsswaps!L307:L402)+'iBoxx Extrapolation'!$J402,2)</f>
        <v>3.6</v>
      </c>
      <c r="M402" s="13">
        <f>ROUND(AVERAGE(Zinsswaps!M307:M402)+'iBoxx Extrapolation'!$J402,2)</f>
        <v>3.65</v>
      </c>
      <c r="N402" s="13">
        <f>ROUND(AVERAGE(Zinsswaps!N307:N402)+'iBoxx Extrapolation'!$J402,2)</f>
        <v>3.7</v>
      </c>
      <c r="O402" s="13">
        <f>ROUND(AVERAGE(Zinsswaps!O307:O402)+'iBoxx Extrapolation'!$J402,2)</f>
        <v>3.75</v>
      </c>
      <c r="P402" s="13">
        <f>ROUND(AVERAGE(Zinsswaps!P307:P402)+'iBoxx Extrapolation'!$J402,2)</f>
        <v>3.78</v>
      </c>
      <c r="Q402" s="13">
        <f>ROUND(AVERAGE(Zinsswaps!Q307:Q402)+'iBoxx Extrapolation'!$J402,2)</f>
        <v>3.81</v>
      </c>
      <c r="R402" s="13">
        <f>ROUND(AVERAGE(Zinsswaps!R307:R402)+'iBoxx Extrapolation'!$J402,2)</f>
        <v>3.83</v>
      </c>
      <c r="S402" s="13">
        <f>ROUND(AVERAGE(Zinsswaps!S307:S402)+'iBoxx Extrapolation'!$J402,2)</f>
        <v>3.85</v>
      </c>
      <c r="T402" s="13">
        <f>ROUND(AVERAGE(Zinsswaps!T307:T402)+'iBoxx Extrapolation'!$J402,2)</f>
        <v>3.87</v>
      </c>
      <c r="U402" s="13">
        <f>ROUND(AVERAGE(Zinsswaps!U307:U402)+'iBoxx Extrapolation'!$J402,2)</f>
        <v>3.89</v>
      </c>
      <c r="V402" s="13">
        <f>ROUND(AVERAGE(Zinsswaps!V307:V402)+'iBoxx Extrapolation'!$J402,2)</f>
        <v>3.89</v>
      </c>
      <c r="W402" s="13">
        <f>ROUND(AVERAGE(Zinsswaps!W307:W402)+'iBoxx Extrapolation'!$J402,2)</f>
        <v>3.89</v>
      </c>
      <c r="X402" s="13">
        <f>ROUND(AVERAGE(Zinsswaps!X307:X402)+'iBoxx Extrapolation'!$J402,2)</f>
        <v>3.89</v>
      </c>
      <c r="Y402" s="13">
        <f>ROUND(AVERAGE(Zinsswaps!Y307:Y402)+'iBoxx Extrapolation'!$J402,2)</f>
        <v>3.89</v>
      </c>
      <c r="Z402" s="13">
        <f>ROUND(AVERAGE(Zinsswaps!Z307:Z402)+'iBoxx Extrapolation'!$J402,2)</f>
        <v>3.89</v>
      </c>
      <c r="AA402" s="13">
        <f>ROUND(AVERAGE(Zinsswaps!AA307:AA402)+'iBoxx Extrapolation'!$J402,2)</f>
        <v>3.88</v>
      </c>
      <c r="AB402" s="13">
        <f>ROUND(AVERAGE(Zinsswaps!AB307:AB402)+'iBoxx Extrapolation'!$J402,2)</f>
        <v>3.88</v>
      </c>
      <c r="AC402" s="13">
        <f>ROUND(AVERAGE(Zinsswaps!AC307:AC402)+'iBoxx Extrapolation'!$J402,2)</f>
        <v>3.87</v>
      </c>
      <c r="AD402" s="13">
        <f>ROUND(AVERAGE(Zinsswaps!AD307:AD402)+'iBoxx Extrapolation'!$J402,2)</f>
        <v>3.86</v>
      </c>
      <c r="AE402" s="13">
        <f>ROUND(AVERAGE(Zinsswaps!AE307:AE402)+'iBoxx Extrapolation'!$J402,2)</f>
        <v>3.86</v>
      </c>
      <c r="AF402" s="13">
        <f>ROUND(AVERAGE(Zinsswaps!AF307:AF402)+'iBoxx Extrapolation'!$J402,2)</f>
        <v>3.84</v>
      </c>
      <c r="AG402" s="13">
        <f>ROUND(AVERAGE(Zinsswaps!AG307:AG402)+'iBoxx Extrapolation'!$J402,2)</f>
        <v>3.82</v>
      </c>
      <c r="AH402" s="13">
        <f>ROUND(AVERAGE(Zinsswaps!AH307:AH402)+'iBoxx Extrapolation'!$J402,2)</f>
        <v>3.81</v>
      </c>
      <c r="AI402" s="13">
        <f>ROUND(AVERAGE(Zinsswaps!AI307:AI402)+'iBoxx Extrapolation'!$J402,2)</f>
        <v>3.79</v>
      </c>
      <c r="AJ402" s="13">
        <f>ROUND(AVERAGE(Zinsswaps!AJ307:AJ402)+'iBoxx Extrapolation'!$J402,2)</f>
        <v>3.78</v>
      </c>
      <c r="AK402" s="13">
        <f>ROUND(AVERAGE(Zinsswaps!AK307:AK402)+'iBoxx Extrapolation'!$J402,2)</f>
        <v>3.77</v>
      </c>
      <c r="AL402" s="13">
        <f>ROUND(AVERAGE(Zinsswaps!AL307:AL402)+'iBoxx Extrapolation'!$J402,2)</f>
        <v>3.76</v>
      </c>
      <c r="AM402" s="13">
        <f>ROUND(AVERAGE(Zinsswaps!AM307:AM402)+'iBoxx Extrapolation'!$J402,2)</f>
        <v>3.75</v>
      </c>
      <c r="AN402" s="13">
        <f>ROUND(AVERAGE(Zinsswaps!AN307:AN402)+'iBoxx Extrapolation'!$J402,2)</f>
        <v>3.74</v>
      </c>
      <c r="AO402" s="13">
        <f>ROUND(AVERAGE(Zinsswaps!AO307:AO402)+'iBoxx Extrapolation'!$J402,2)</f>
        <v>3.73</v>
      </c>
      <c r="AP402" s="13">
        <f>ROUND(AVERAGE(Zinsswaps!AP307:AP402)+'iBoxx Extrapolation'!$J402,2)</f>
        <v>3.7</v>
      </c>
      <c r="AQ402" s="13">
        <f>ROUND(AVERAGE(Zinsswaps!AQ307:AQ402)+'iBoxx Extrapolation'!$J402,2)</f>
        <v>3.68</v>
      </c>
      <c r="AR402" s="13">
        <f>ROUND(AVERAGE(Zinsswaps!AR307:AR402)+'iBoxx Extrapolation'!$J402,2)</f>
        <v>3.66</v>
      </c>
      <c r="AS402" s="13">
        <f>ROUND(AVERAGE(Zinsswaps!AS307:AS402)+'iBoxx Extrapolation'!$J402,2)</f>
        <v>3.64</v>
      </c>
      <c r="AT402" s="13">
        <f>ROUND(AVERAGE(Zinsswaps!AT307:AT402)+'iBoxx Extrapolation'!$J402,2)</f>
        <v>3.62</v>
      </c>
      <c r="AU402" s="13">
        <f>ROUND(AVERAGE(Zinsswaps!AU307:AU402)+'iBoxx Extrapolation'!$J402,2)</f>
        <v>3.61</v>
      </c>
      <c r="AV402" s="13">
        <f>ROUND(AVERAGE(Zinsswaps!AV307:AV402)+'iBoxx Extrapolation'!$J402,2)</f>
        <v>3.59</v>
      </c>
      <c r="AW402" s="13">
        <f>ROUND(AVERAGE(Zinsswaps!AW307:AW402)+'iBoxx Extrapolation'!$J402,2)</f>
        <v>3.57</v>
      </c>
      <c r="AX402" s="13">
        <f>ROUND(AVERAGE(Zinsswaps!AX307:AX402)+'iBoxx Extrapolation'!$J402,2)</f>
        <v>3.56</v>
      </c>
      <c r="AY402" s="13">
        <f>ROUND(AVERAGE(Zinsswaps!AY307:AY402)+'iBoxx Extrapolation'!$J402,2)</f>
        <v>3.54</v>
      </c>
    </row>
    <row r="403" spans="1:51" s="16" customFormat="1" x14ac:dyDescent="0.2">
      <c r="A403" s="12">
        <v>49490</v>
      </c>
      <c r="B403" s="13">
        <f>ROUND(AVERAGE(Zinsswaps!B308:B403)+'iBoxx Extrapolation'!$J403,2)</f>
        <v>2.99</v>
      </c>
      <c r="C403" s="13">
        <f>ROUND(AVERAGE(Zinsswaps!C308:C403)+'iBoxx Extrapolation'!$J403,2)</f>
        <v>3</v>
      </c>
      <c r="D403" s="13">
        <f>ROUND(AVERAGE(Zinsswaps!D308:D403)+'iBoxx Extrapolation'!$J403,2)</f>
        <v>3.05</v>
      </c>
      <c r="E403" s="13">
        <f>ROUND(AVERAGE(Zinsswaps!E308:E403)+'iBoxx Extrapolation'!$J403,2)</f>
        <v>3.12</v>
      </c>
      <c r="F403" s="13">
        <f>ROUND(AVERAGE(Zinsswaps!F308:F403)+'iBoxx Extrapolation'!$J403,2)</f>
        <v>3.19</v>
      </c>
      <c r="G403" s="13">
        <f>ROUND(AVERAGE(Zinsswaps!G308:G403)+'iBoxx Extrapolation'!$J403,2)</f>
        <v>3.27</v>
      </c>
      <c r="H403" s="13">
        <f>ROUND(AVERAGE(Zinsswaps!H308:H403)+'iBoxx Extrapolation'!$J403,2)</f>
        <v>3.34</v>
      </c>
      <c r="I403" s="13">
        <f>ROUND(AVERAGE(Zinsswaps!I308:I403)+'iBoxx Extrapolation'!$J403,2)</f>
        <v>3.41</v>
      </c>
      <c r="J403" s="13">
        <f>ROUND(AVERAGE(Zinsswaps!J308:J403)+'iBoxx Extrapolation'!$J403,2)</f>
        <v>3.48</v>
      </c>
      <c r="K403" s="13">
        <f>ROUND(AVERAGE(Zinsswaps!K308:K403)+'iBoxx Extrapolation'!$J403,2)</f>
        <v>3.54</v>
      </c>
      <c r="L403" s="13">
        <f>ROUND(AVERAGE(Zinsswaps!L308:L403)+'iBoxx Extrapolation'!$J403,2)</f>
        <v>3.6</v>
      </c>
      <c r="M403" s="13">
        <f>ROUND(AVERAGE(Zinsswaps!M308:M403)+'iBoxx Extrapolation'!$J403,2)</f>
        <v>3.65</v>
      </c>
      <c r="N403" s="13">
        <f>ROUND(AVERAGE(Zinsswaps!N308:N403)+'iBoxx Extrapolation'!$J403,2)</f>
        <v>3.7</v>
      </c>
      <c r="O403" s="13">
        <f>ROUND(AVERAGE(Zinsswaps!O308:O403)+'iBoxx Extrapolation'!$J403,2)</f>
        <v>3.75</v>
      </c>
      <c r="P403" s="13">
        <f>ROUND(AVERAGE(Zinsswaps!P308:P403)+'iBoxx Extrapolation'!$J403,2)</f>
        <v>3.78</v>
      </c>
      <c r="Q403" s="13">
        <f>ROUND(AVERAGE(Zinsswaps!Q308:Q403)+'iBoxx Extrapolation'!$J403,2)</f>
        <v>3.81</v>
      </c>
      <c r="R403" s="13">
        <f>ROUND(AVERAGE(Zinsswaps!R308:R403)+'iBoxx Extrapolation'!$J403,2)</f>
        <v>3.83</v>
      </c>
      <c r="S403" s="13">
        <f>ROUND(AVERAGE(Zinsswaps!S308:S403)+'iBoxx Extrapolation'!$J403,2)</f>
        <v>3.85</v>
      </c>
      <c r="T403" s="13">
        <f>ROUND(AVERAGE(Zinsswaps!T308:T403)+'iBoxx Extrapolation'!$J403,2)</f>
        <v>3.87</v>
      </c>
      <c r="U403" s="13">
        <f>ROUND(AVERAGE(Zinsswaps!U308:U403)+'iBoxx Extrapolation'!$J403,2)</f>
        <v>3.89</v>
      </c>
      <c r="V403" s="13">
        <f>ROUND(AVERAGE(Zinsswaps!V308:V403)+'iBoxx Extrapolation'!$J403,2)</f>
        <v>3.89</v>
      </c>
      <c r="W403" s="13">
        <f>ROUND(AVERAGE(Zinsswaps!W308:W403)+'iBoxx Extrapolation'!$J403,2)</f>
        <v>3.89</v>
      </c>
      <c r="X403" s="13">
        <f>ROUND(AVERAGE(Zinsswaps!X308:X403)+'iBoxx Extrapolation'!$J403,2)</f>
        <v>3.89</v>
      </c>
      <c r="Y403" s="13">
        <f>ROUND(AVERAGE(Zinsswaps!Y308:Y403)+'iBoxx Extrapolation'!$J403,2)</f>
        <v>3.89</v>
      </c>
      <c r="Z403" s="13">
        <f>ROUND(AVERAGE(Zinsswaps!Z308:Z403)+'iBoxx Extrapolation'!$J403,2)</f>
        <v>3.89</v>
      </c>
      <c r="AA403" s="13">
        <f>ROUND(AVERAGE(Zinsswaps!AA308:AA403)+'iBoxx Extrapolation'!$J403,2)</f>
        <v>3.88</v>
      </c>
      <c r="AB403" s="13">
        <f>ROUND(AVERAGE(Zinsswaps!AB308:AB403)+'iBoxx Extrapolation'!$J403,2)</f>
        <v>3.88</v>
      </c>
      <c r="AC403" s="13">
        <f>ROUND(AVERAGE(Zinsswaps!AC308:AC403)+'iBoxx Extrapolation'!$J403,2)</f>
        <v>3.87</v>
      </c>
      <c r="AD403" s="13">
        <f>ROUND(AVERAGE(Zinsswaps!AD308:AD403)+'iBoxx Extrapolation'!$J403,2)</f>
        <v>3.86</v>
      </c>
      <c r="AE403" s="13">
        <f>ROUND(AVERAGE(Zinsswaps!AE308:AE403)+'iBoxx Extrapolation'!$J403,2)</f>
        <v>3.86</v>
      </c>
      <c r="AF403" s="13">
        <f>ROUND(AVERAGE(Zinsswaps!AF308:AF403)+'iBoxx Extrapolation'!$J403,2)</f>
        <v>3.84</v>
      </c>
      <c r="AG403" s="13">
        <f>ROUND(AVERAGE(Zinsswaps!AG308:AG403)+'iBoxx Extrapolation'!$J403,2)</f>
        <v>3.82</v>
      </c>
      <c r="AH403" s="13">
        <f>ROUND(AVERAGE(Zinsswaps!AH308:AH403)+'iBoxx Extrapolation'!$J403,2)</f>
        <v>3.81</v>
      </c>
      <c r="AI403" s="13">
        <f>ROUND(AVERAGE(Zinsswaps!AI308:AI403)+'iBoxx Extrapolation'!$J403,2)</f>
        <v>3.79</v>
      </c>
      <c r="AJ403" s="13">
        <f>ROUND(AVERAGE(Zinsswaps!AJ308:AJ403)+'iBoxx Extrapolation'!$J403,2)</f>
        <v>3.78</v>
      </c>
      <c r="AK403" s="13">
        <f>ROUND(AVERAGE(Zinsswaps!AK308:AK403)+'iBoxx Extrapolation'!$J403,2)</f>
        <v>3.77</v>
      </c>
      <c r="AL403" s="13">
        <f>ROUND(AVERAGE(Zinsswaps!AL308:AL403)+'iBoxx Extrapolation'!$J403,2)</f>
        <v>3.76</v>
      </c>
      <c r="AM403" s="13">
        <f>ROUND(AVERAGE(Zinsswaps!AM308:AM403)+'iBoxx Extrapolation'!$J403,2)</f>
        <v>3.75</v>
      </c>
      <c r="AN403" s="13">
        <f>ROUND(AVERAGE(Zinsswaps!AN308:AN403)+'iBoxx Extrapolation'!$J403,2)</f>
        <v>3.74</v>
      </c>
      <c r="AO403" s="13">
        <f>ROUND(AVERAGE(Zinsswaps!AO308:AO403)+'iBoxx Extrapolation'!$J403,2)</f>
        <v>3.73</v>
      </c>
      <c r="AP403" s="13">
        <f>ROUND(AVERAGE(Zinsswaps!AP308:AP403)+'iBoxx Extrapolation'!$J403,2)</f>
        <v>3.7</v>
      </c>
      <c r="AQ403" s="13">
        <f>ROUND(AVERAGE(Zinsswaps!AQ308:AQ403)+'iBoxx Extrapolation'!$J403,2)</f>
        <v>3.68</v>
      </c>
      <c r="AR403" s="13">
        <f>ROUND(AVERAGE(Zinsswaps!AR308:AR403)+'iBoxx Extrapolation'!$J403,2)</f>
        <v>3.66</v>
      </c>
      <c r="AS403" s="13">
        <f>ROUND(AVERAGE(Zinsswaps!AS308:AS403)+'iBoxx Extrapolation'!$J403,2)</f>
        <v>3.64</v>
      </c>
      <c r="AT403" s="13">
        <f>ROUND(AVERAGE(Zinsswaps!AT308:AT403)+'iBoxx Extrapolation'!$J403,2)</f>
        <v>3.62</v>
      </c>
      <c r="AU403" s="13">
        <f>ROUND(AVERAGE(Zinsswaps!AU308:AU403)+'iBoxx Extrapolation'!$J403,2)</f>
        <v>3.61</v>
      </c>
      <c r="AV403" s="13">
        <f>ROUND(AVERAGE(Zinsswaps!AV308:AV403)+'iBoxx Extrapolation'!$J403,2)</f>
        <v>3.59</v>
      </c>
      <c r="AW403" s="13">
        <f>ROUND(AVERAGE(Zinsswaps!AW308:AW403)+'iBoxx Extrapolation'!$J403,2)</f>
        <v>3.57</v>
      </c>
      <c r="AX403" s="13">
        <f>ROUND(AVERAGE(Zinsswaps!AX308:AX403)+'iBoxx Extrapolation'!$J403,2)</f>
        <v>3.56</v>
      </c>
      <c r="AY403" s="13">
        <f>ROUND(AVERAGE(Zinsswaps!AY308:AY403)+'iBoxx Extrapolation'!$J403,2)</f>
        <v>3.54</v>
      </c>
    </row>
    <row r="404" spans="1:51" s="16" customFormat="1" x14ac:dyDescent="0.2">
      <c r="A404" s="12">
        <v>49521</v>
      </c>
      <c r="B404" s="13">
        <f>ROUND(AVERAGE(Zinsswaps!B309:B404)+'iBoxx Extrapolation'!$J404,2)</f>
        <v>2.99</v>
      </c>
      <c r="C404" s="13">
        <f>ROUND(AVERAGE(Zinsswaps!C309:C404)+'iBoxx Extrapolation'!$J404,2)</f>
        <v>3</v>
      </c>
      <c r="D404" s="13">
        <f>ROUND(AVERAGE(Zinsswaps!D309:D404)+'iBoxx Extrapolation'!$J404,2)</f>
        <v>3.05</v>
      </c>
      <c r="E404" s="13">
        <f>ROUND(AVERAGE(Zinsswaps!E309:E404)+'iBoxx Extrapolation'!$J404,2)</f>
        <v>3.12</v>
      </c>
      <c r="F404" s="13">
        <f>ROUND(AVERAGE(Zinsswaps!F309:F404)+'iBoxx Extrapolation'!$J404,2)</f>
        <v>3.19</v>
      </c>
      <c r="G404" s="13">
        <f>ROUND(AVERAGE(Zinsswaps!G309:G404)+'iBoxx Extrapolation'!$J404,2)</f>
        <v>3.27</v>
      </c>
      <c r="H404" s="13">
        <f>ROUND(AVERAGE(Zinsswaps!H309:H404)+'iBoxx Extrapolation'!$J404,2)</f>
        <v>3.34</v>
      </c>
      <c r="I404" s="13">
        <f>ROUND(AVERAGE(Zinsswaps!I309:I404)+'iBoxx Extrapolation'!$J404,2)</f>
        <v>3.41</v>
      </c>
      <c r="J404" s="13">
        <f>ROUND(AVERAGE(Zinsswaps!J309:J404)+'iBoxx Extrapolation'!$J404,2)</f>
        <v>3.48</v>
      </c>
      <c r="K404" s="13">
        <f>ROUND(AVERAGE(Zinsswaps!K309:K404)+'iBoxx Extrapolation'!$J404,2)</f>
        <v>3.54</v>
      </c>
      <c r="L404" s="13">
        <f>ROUND(AVERAGE(Zinsswaps!L309:L404)+'iBoxx Extrapolation'!$J404,2)</f>
        <v>3.6</v>
      </c>
      <c r="M404" s="13">
        <f>ROUND(AVERAGE(Zinsswaps!M309:M404)+'iBoxx Extrapolation'!$J404,2)</f>
        <v>3.65</v>
      </c>
      <c r="N404" s="13">
        <f>ROUND(AVERAGE(Zinsswaps!N309:N404)+'iBoxx Extrapolation'!$J404,2)</f>
        <v>3.7</v>
      </c>
      <c r="O404" s="13">
        <f>ROUND(AVERAGE(Zinsswaps!O309:O404)+'iBoxx Extrapolation'!$J404,2)</f>
        <v>3.75</v>
      </c>
      <c r="P404" s="13">
        <f>ROUND(AVERAGE(Zinsswaps!P309:P404)+'iBoxx Extrapolation'!$J404,2)</f>
        <v>3.78</v>
      </c>
      <c r="Q404" s="13">
        <f>ROUND(AVERAGE(Zinsswaps!Q309:Q404)+'iBoxx Extrapolation'!$J404,2)</f>
        <v>3.81</v>
      </c>
      <c r="R404" s="13">
        <f>ROUND(AVERAGE(Zinsswaps!R309:R404)+'iBoxx Extrapolation'!$J404,2)</f>
        <v>3.83</v>
      </c>
      <c r="S404" s="13">
        <f>ROUND(AVERAGE(Zinsswaps!S309:S404)+'iBoxx Extrapolation'!$J404,2)</f>
        <v>3.85</v>
      </c>
      <c r="T404" s="13">
        <f>ROUND(AVERAGE(Zinsswaps!T309:T404)+'iBoxx Extrapolation'!$J404,2)</f>
        <v>3.87</v>
      </c>
      <c r="U404" s="13">
        <f>ROUND(AVERAGE(Zinsswaps!U309:U404)+'iBoxx Extrapolation'!$J404,2)</f>
        <v>3.89</v>
      </c>
      <c r="V404" s="13">
        <f>ROUND(AVERAGE(Zinsswaps!V309:V404)+'iBoxx Extrapolation'!$J404,2)</f>
        <v>3.89</v>
      </c>
      <c r="W404" s="13">
        <f>ROUND(AVERAGE(Zinsswaps!W309:W404)+'iBoxx Extrapolation'!$J404,2)</f>
        <v>3.89</v>
      </c>
      <c r="X404" s="13">
        <f>ROUND(AVERAGE(Zinsswaps!X309:X404)+'iBoxx Extrapolation'!$J404,2)</f>
        <v>3.89</v>
      </c>
      <c r="Y404" s="13">
        <f>ROUND(AVERAGE(Zinsswaps!Y309:Y404)+'iBoxx Extrapolation'!$J404,2)</f>
        <v>3.89</v>
      </c>
      <c r="Z404" s="13">
        <f>ROUND(AVERAGE(Zinsswaps!Z309:Z404)+'iBoxx Extrapolation'!$J404,2)</f>
        <v>3.89</v>
      </c>
      <c r="AA404" s="13">
        <f>ROUND(AVERAGE(Zinsswaps!AA309:AA404)+'iBoxx Extrapolation'!$J404,2)</f>
        <v>3.88</v>
      </c>
      <c r="AB404" s="13">
        <f>ROUND(AVERAGE(Zinsswaps!AB309:AB404)+'iBoxx Extrapolation'!$J404,2)</f>
        <v>3.88</v>
      </c>
      <c r="AC404" s="13">
        <f>ROUND(AVERAGE(Zinsswaps!AC309:AC404)+'iBoxx Extrapolation'!$J404,2)</f>
        <v>3.87</v>
      </c>
      <c r="AD404" s="13">
        <f>ROUND(AVERAGE(Zinsswaps!AD309:AD404)+'iBoxx Extrapolation'!$J404,2)</f>
        <v>3.86</v>
      </c>
      <c r="AE404" s="13">
        <f>ROUND(AVERAGE(Zinsswaps!AE309:AE404)+'iBoxx Extrapolation'!$J404,2)</f>
        <v>3.86</v>
      </c>
      <c r="AF404" s="13">
        <f>ROUND(AVERAGE(Zinsswaps!AF309:AF404)+'iBoxx Extrapolation'!$J404,2)</f>
        <v>3.84</v>
      </c>
      <c r="AG404" s="13">
        <f>ROUND(AVERAGE(Zinsswaps!AG309:AG404)+'iBoxx Extrapolation'!$J404,2)</f>
        <v>3.82</v>
      </c>
      <c r="AH404" s="13">
        <f>ROUND(AVERAGE(Zinsswaps!AH309:AH404)+'iBoxx Extrapolation'!$J404,2)</f>
        <v>3.81</v>
      </c>
      <c r="AI404" s="13">
        <f>ROUND(AVERAGE(Zinsswaps!AI309:AI404)+'iBoxx Extrapolation'!$J404,2)</f>
        <v>3.79</v>
      </c>
      <c r="AJ404" s="13">
        <f>ROUND(AVERAGE(Zinsswaps!AJ309:AJ404)+'iBoxx Extrapolation'!$J404,2)</f>
        <v>3.78</v>
      </c>
      <c r="AK404" s="13">
        <f>ROUND(AVERAGE(Zinsswaps!AK309:AK404)+'iBoxx Extrapolation'!$J404,2)</f>
        <v>3.77</v>
      </c>
      <c r="AL404" s="13">
        <f>ROUND(AVERAGE(Zinsswaps!AL309:AL404)+'iBoxx Extrapolation'!$J404,2)</f>
        <v>3.76</v>
      </c>
      <c r="AM404" s="13">
        <f>ROUND(AVERAGE(Zinsswaps!AM309:AM404)+'iBoxx Extrapolation'!$J404,2)</f>
        <v>3.75</v>
      </c>
      <c r="AN404" s="13">
        <f>ROUND(AVERAGE(Zinsswaps!AN309:AN404)+'iBoxx Extrapolation'!$J404,2)</f>
        <v>3.74</v>
      </c>
      <c r="AO404" s="13">
        <f>ROUND(AVERAGE(Zinsswaps!AO309:AO404)+'iBoxx Extrapolation'!$J404,2)</f>
        <v>3.73</v>
      </c>
      <c r="AP404" s="13">
        <f>ROUND(AVERAGE(Zinsswaps!AP309:AP404)+'iBoxx Extrapolation'!$J404,2)</f>
        <v>3.7</v>
      </c>
      <c r="AQ404" s="13">
        <f>ROUND(AVERAGE(Zinsswaps!AQ309:AQ404)+'iBoxx Extrapolation'!$J404,2)</f>
        <v>3.68</v>
      </c>
      <c r="AR404" s="13">
        <f>ROUND(AVERAGE(Zinsswaps!AR309:AR404)+'iBoxx Extrapolation'!$J404,2)</f>
        <v>3.66</v>
      </c>
      <c r="AS404" s="13">
        <f>ROUND(AVERAGE(Zinsswaps!AS309:AS404)+'iBoxx Extrapolation'!$J404,2)</f>
        <v>3.64</v>
      </c>
      <c r="AT404" s="13">
        <f>ROUND(AVERAGE(Zinsswaps!AT309:AT404)+'iBoxx Extrapolation'!$J404,2)</f>
        <v>3.62</v>
      </c>
      <c r="AU404" s="13">
        <f>ROUND(AVERAGE(Zinsswaps!AU309:AU404)+'iBoxx Extrapolation'!$J404,2)</f>
        <v>3.61</v>
      </c>
      <c r="AV404" s="13">
        <f>ROUND(AVERAGE(Zinsswaps!AV309:AV404)+'iBoxx Extrapolation'!$J404,2)</f>
        <v>3.59</v>
      </c>
      <c r="AW404" s="13">
        <f>ROUND(AVERAGE(Zinsswaps!AW309:AW404)+'iBoxx Extrapolation'!$J404,2)</f>
        <v>3.57</v>
      </c>
      <c r="AX404" s="13">
        <f>ROUND(AVERAGE(Zinsswaps!AX309:AX404)+'iBoxx Extrapolation'!$J404,2)</f>
        <v>3.56</v>
      </c>
      <c r="AY404" s="13">
        <f>ROUND(AVERAGE(Zinsswaps!AY309:AY404)+'iBoxx Extrapolation'!$J404,2)</f>
        <v>3.54</v>
      </c>
    </row>
    <row r="405" spans="1:51" s="16" customFormat="1" x14ac:dyDescent="0.2">
      <c r="A405" s="12">
        <v>49552</v>
      </c>
      <c r="B405" s="13">
        <f>ROUND(AVERAGE(Zinsswaps!B310:B405)+'iBoxx Extrapolation'!$J405,2)</f>
        <v>2.99</v>
      </c>
      <c r="C405" s="13">
        <f>ROUND(AVERAGE(Zinsswaps!C310:C405)+'iBoxx Extrapolation'!$J405,2)</f>
        <v>3</v>
      </c>
      <c r="D405" s="13">
        <f>ROUND(AVERAGE(Zinsswaps!D310:D405)+'iBoxx Extrapolation'!$J405,2)</f>
        <v>3.05</v>
      </c>
      <c r="E405" s="13">
        <f>ROUND(AVERAGE(Zinsswaps!E310:E405)+'iBoxx Extrapolation'!$J405,2)</f>
        <v>3.12</v>
      </c>
      <c r="F405" s="13">
        <f>ROUND(AVERAGE(Zinsswaps!F310:F405)+'iBoxx Extrapolation'!$J405,2)</f>
        <v>3.19</v>
      </c>
      <c r="G405" s="13">
        <f>ROUND(AVERAGE(Zinsswaps!G310:G405)+'iBoxx Extrapolation'!$J405,2)</f>
        <v>3.27</v>
      </c>
      <c r="H405" s="13">
        <f>ROUND(AVERAGE(Zinsswaps!H310:H405)+'iBoxx Extrapolation'!$J405,2)</f>
        <v>3.34</v>
      </c>
      <c r="I405" s="13">
        <f>ROUND(AVERAGE(Zinsswaps!I310:I405)+'iBoxx Extrapolation'!$J405,2)</f>
        <v>3.41</v>
      </c>
      <c r="J405" s="13">
        <f>ROUND(AVERAGE(Zinsswaps!J310:J405)+'iBoxx Extrapolation'!$J405,2)</f>
        <v>3.48</v>
      </c>
      <c r="K405" s="13">
        <f>ROUND(AVERAGE(Zinsswaps!K310:K405)+'iBoxx Extrapolation'!$J405,2)</f>
        <v>3.54</v>
      </c>
      <c r="L405" s="13">
        <f>ROUND(AVERAGE(Zinsswaps!L310:L405)+'iBoxx Extrapolation'!$J405,2)</f>
        <v>3.6</v>
      </c>
      <c r="M405" s="13">
        <f>ROUND(AVERAGE(Zinsswaps!M310:M405)+'iBoxx Extrapolation'!$J405,2)</f>
        <v>3.65</v>
      </c>
      <c r="N405" s="13">
        <f>ROUND(AVERAGE(Zinsswaps!N310:N405)+'iBoxx Extrapolation'!$J405,2)</f>
        <v>3.7</v>
      </c>
      <c r="O405" s="13">
        <f>ROUND(AVERAGE(Zinsswaps!O310:O405)+'iBoxx Extrapolation'!$J405,2)</f>
        <v>3.75</v>
      </c>
      <c r="P405" s="13">
        <f>ROUND(AVERAGE(Zinsswaps!P310:P405)+'iBoxx Extrapolation'!$J405,2)</f>
        <v>3.78</v>
      </c>
      <c r="Q405" s="13">
        <f>ROUND(AVERAGE(Zinsswaps!Q310:Q405)+'iBoxx Extrapolation'!$J405,2)</f>
        <v>3.81</v>
      </c>
      <c r="R405" s="13">
        <f>ROUND(AVERAGE(Zinsswaps!R310:R405)+'iBoxx Extrapolation'!$J405,2)</f>
        <v>3.83</v>
      </c>
      <c r="S405" s="13">
        <f>ROUND(AVERAGE(Zinsswaps!S310:S405)+'iBoxx Extrapolation'!$J405,2)</f>
        <v>3.85</v>
      </c>
      <c r="T405" s="13">
        <f>ROUND(AVERAGE(Zinsswaps!T310:T405)+'iBoxx Extrapolation'!$J405,2)</f>
        <v>3.87</v>
      </c>
      <c r="U405" s="13">
        <f>ROUND(AVERAGE(Zinsswaps!U310:U405)+'iBoxx Extrapolation'!$J405,2)</f>
        <v>3.89</v>
      </c>
      <c r="V405" s="13">
        <f>ROUND(AVERAGE(Zinsswaps!V310:V405)+'iBoxx Extrapolation'!$J405,2)</f>
        <v>3.89</v>
      </c>
      <c r="W405" s="13">
        <f>ROUND(AVERAGE(Zinsswaps!W310:W405)+'iBoxx Extrapolation'!$J405,2)</f>
        <v>3.89</v>
      </c>
      <c r="X405" s="13">
        <f>ROUND(AVERAGE(Zinsswaps!X310:X405)+'iBoxx Extrapolation'!$J405,2)</f>
        <v>3.89</v>
      </c>
      <c r="Y405" s="13">
        <f>ROUND(AVERAGE(Zinsswaps!Y310:Y405)+'iBoxx Extrapolation'!$J405,2)</f>
        <v>3.89</v>
      </c>
      <c r="Z405" s="13">
        <f>ROUND(AVERAGE(Zinsswaps!Z310:Z405)+'iBoxx Extrapolation'!$J405,2)</f>
        <v>3.89</v>
      </c>
      <c r="AA405" s="13">
        <f>ROUND(AVERAGE(Zinsswaps!AA310:AA405)+'iBoxx Extrapolation'!$J405,2)</f>
        <v>3.88</v>
      </c>
      <c r="AB405" s="13">
        <f>ROUND(AVERAGE(Zinsswaps!AB310:AB405)+'iBoxx Extrapolation'!$J405,2)</f>
        <v>3.88</v>
      </c>
      <c r="AC405" s="13">
        <f>ROUND(AVERAGE(Zinsswaps!AC310:AC405)+'iBoxx Extrapolation'!$J405,2)</f>
        <v>3.87</v>
      </c>
      <c r="AD405" s="13">
        <f>ROUND(AVERAGE(Zinsswaps!AD310:AD405)+'iBoxx Extrapolation'!$J405,2)</f>
        <v>3.86</v>
      </c>
      <c r="AE405" s="13">
        <f>ROUND(AVERAGE(Zinsswaps!AE310:AE405)+'iBoxx Extrapolation'!$J405,2)</f>
        <v>3.86</v>
      </c>
      <c r="AF405" s="13">
        <f>ROUND(AVERAGE(Zinsswaps!AF310:AF405)+'iBoxx Extrapolation'!$J405,2)</f>
        <v>3.84</v>
      </c>
      <c r="AG405" s="13">
        <f>ROUND(AVERAGE(Zinsswaps!AG310:AG405)+'iBoxx Extrapolation'!$J405,2)</f>
        <v>3.82</v>
      </c>
      <c r="AH405" s="13">
        <f>ROUND(AVERAGE(Zinsswaps!AH310:AH405)+'iBoxx Extrapolation'!$J405,2)</f>
        <v>3.81</v>
      </c>
      <c r="AI405" s="13">
        <f>ROUND(AVERAGE(Zinsswaps!AI310:AI405)+'iBoxx Extrapolation'!$J405,2)</f>
        <v>3.79</v>
      </c>
      <c r="AJ405" s="13">
        <f>ROUND(AVERAGE(Zinsswaps!AJ310:AJ405)+'iBoxx Extrapolation'!$J405,2)</f>
        <v>3.78</v>
      </c>
      <c r="AK405" s="13">
        <f>ROUND(AVERAGE(Zinsswaps!AK310:AK405)+'iBoxx Extrapolation'!$J405,2)</f>
        <v>3.77</v>
      </c>
      <c r="AL405" s="13">
        <f>ROUND(AVERAGE(Zinsswaps!AL310:AL405)+'iBoxx Extrapolation'!$J405,2)</f>
        <v>3.76</v>
      </c>
      <c r="AM405" s="13">
        <f>ROUND(AVERAGE(Zinsswaps!AM310:AM405)+'iBoxx Extrapolation'!$J405,2)</f>
        <v>3.75</v>
      </c>
      <c r="AN405" s="13">
        <f>ROUND(AVERAGE(Zinsswaps!AN310:AN405)+'iBoxx Extrapolation'!$J405,2)</f>
        <v>3.74</v>
      </c>
      <c r="AO405" s="13">
        <f>ROUND(AVERAGE(Zinsswaps!AO310:AO405)+'iBoxx Extrapolation'!$J405,2)</f>
        <v>3.73</v>
      </c>
      <c r="AP405" s="13">
        <f>ROUND(AVERAGE(Zinsswaps!AP310:AP405)+'iBoxx Extrapolation'!$J405,2)</f>
        <v>3.7</v>
      </c>
      <c r="AQ405" s="13">
        <f>ROUND(AVERAGE(Zinsswaps!AQ310:AQ405)+'iBoxx Extrapolation'!$J405,2)</f>
        <v>3.68</v>
      </c>
      <c r="AR405" s="13">
        <f>ROUND(AVERAGE(Zinsswaps!AR310:AR405)+'iBoxx Extrapolation'!$J405,2)</f>
        <v>3.66</v>
      </c>
      <c r="AS405" s="13">
        <f>ROUND(AVERAGE(Zinsswaps!AS310:AS405)+'iBoxx Extrapolation'!$J405,2)</f>
        <v>3.64</v>
      </c>
      <c r="AT405" s="13">
        <f>ROUND(AVERAGE(Zinsswaps!AT310:AT405)+'iBoxx Extrapolation'!$J405,2)</f>
        <v>3.62</v>
      </c>
      <c r="AU405" s="13">
        <f>ROUND(AVERAGE(Zinsswaps!AU310:AU405)+'iBoxx Extrapolation'!$J405,2)</f>
        <v>3.61</v>
      </c>
      <c r="AV405" s="13">
        <f>ROUND(AVERAGE(Zinsswaps!AV310:AV405)+'iBoxx Extrapolation'!$J405,2)</f>
        <v>3.59</v>
      </c>
      <c r="AW405" s="13">
        <f>ROUND(AVERAGE(Zinsswaps!AW310:AW405)+'iBoxx Extrapolation'!$J405,2)</f>
        <v>3.57</v>
      </c>
      <c r="AX405" s="13">
        <f>ROUND(AVERAGE(Zinsswaps!AX310:AX405)+'iBoxx Extrapolation'!$J405,2)</f>
        <v>3.56</v>
      </c>
      <c r="AY405" s="13">
        <f>ROUND(AVERAGE(Zinsswaps!AY310:AY405)+'iBoxx Extrapolation'!$J405,2)</f>
        <v>3.54</v>
      </c>
    </row>
    <row r="406" spans="1:51" s="16" customFormat="1" x14ac:dyDescent="0.2">
      <c r="A406" s="12">
        <v>49582</v>
      </c>
      <c r="B406" s="13">
        <f>ROUND(AVERAGE(Zinsswaps!B311:B406)+'iBoxx Extrapolation'!$J406,2)</f>
        <v>2.99</v>
      </c>
      <c r="C406" s="13">
        <f>ROUND(AVERAGE(Zinsswaps!C311:C406)+'iBoxx Extrapolation'!$J406,2)</f>
        <v>3</v>
      </c>
      <c r="D406" s="13">
        <f>ROUND(AVERAGE(Zinsswaps!D311:D406)+'iBoxx Extrapolation'!$J406,2)</f>
        <v>3.05</v>
      </c>
      <c r="E406" s="13">
        <f>ROUND(AVERAGE(Zinsswaps!E311:E406)+'iBoxx Extrapolation'!$J406,2)</f>
        <v>3.12</v>
      </c>
      <c r="F406" s="13">
        <f>ROUND(AVERAGE(Zinsswaps!F311:F406)+'iBoxx Extrapolation'!$J406,2)</f>
        <v>3.19</v>
      </c>
      <c r="G406" s="13">
        <f>ROUND(AVERAGE(Zinsswaps!G311:G406)+'iBoxx Extrapolation'!$J406,2)</f>
        <v>3.27</v>
      </c>
      <c r="H406" s="13">
        <f>ROUND(AVERAGE(Zinsswaps!H311:H406)+'iBoxx Extrapolation'!$J406,2)</f>
        <v>3.34</v>
      </c>
      <c r="I406" s="13">
        <f>ROUND(AVERAGE(Zinsswaps!I311:I406)+'iBoxx Extrapolation'!$J406,2)</f>
        <v>3.41</v>
      </c>
      <c r="J406" s="13">
        <f>ROUND(AVERAGE(Zinsswaps!J311:J406)+'iBoxx Extrapolation'!$J406,2)</f>
        <v>3.48</v>
      </c>
      <c r="K406" s="13">
        <f>ROUND(AVERAGE(Zinsswaps!K311:K406)+'iBoxx Extrapolation'!$J406,2)</f>
        <v>3.54</v>
      </c>
      <c r="L406" s="13">
        <f>ROUND(AVERAGE(Zinsswaps!L311:L406)+'iBoxx Extrapolation'!$J406,2)</f>
        <v>3.6</v>
      </c>
      <c r="M406" s="13">
        <f>ROUND(AVERAGE(Zinsswaps!M311:M406)+'iBoxx Extrapolation'!$J406,2)</f>
        <v>3.65</v>
      </c>
      <c r="N406" s="13">
        <f>ROUND(AVERAGE(Zinsswaps!N311:N406)+'iBoxx Extrapolation'!$J406,2)</f>
        <v>3.7</v>
      </c>
      <c r="O406" s="13">
        <f>ROUND(AVERAGE(Zinsswaps!O311:O406)+'iBoxx Extrapolation'!$J406,2)</f>
        <v>3.75</v>
      </c>
      <c r="P406" s="13">
        <f>ROUND(AVERAGE(Zinsswaps!P311:P406)+'iBoxx Extrapolation'!$J406,2)</f>
        <v>3.78</v>
      </c>
      <c r="Q406" s="13">
        <f>ROUND(AVERAGE(Zinsswaps!Q311:Q406)+'iBoxx Extrapolation'!$J406,2)</f>
        <v>3.81</v>
      </c>
      <c r="R406" s="13">
        <f>ROUND(AVERAGE(Zinsswaps!R311:R406)+'iBoxx Extrapolation'!$J406,2)</f>
        <v>3.83</v>
      </c>
      <c r="S406" s="13">
        <f>ROUND(AVERAGE(Zinsswaps!S311:S406)+'iBoxx Extrapolation'!$J406,2)</f>
        <v>3.85</v>
      </c>
      <c r="T406" s="13">
        <f>ROUND(AVERAGE(Zinsswaps!T311:T406)+'iBoxx Extrapolation'!$J406,2)</f>
        <v>3.87</v>
      </c>
      <c r="U406" s="13">
        <f>ROUND(AVERAGE(Zinsswaps!U311:U406)+'iBoxx Extrapolation'!$J406,2)</f>
        <v>3.89</v>
      </c>
      <c r="V406" s="13">
        <f>ROUND(AVERAGE(Zinsswaps!V311:V406)+'iBoxx Extrapolation'!$J406,2)</f>
        <v>3.89</v>
      </c>
      <c r="W406" s="13">
        <f>ROUND(AVERAGE(Zinsswaps!W311:W406)+'iBoxx Extrapolation'!$J406,2)</f>
        <v>3.89</v>
      </c>
      <c r="X406" s="13">
        <f>ROUND(AVERAGE(Zinsswaps!X311:X406)+'iBoxx Extrapolation'!$J406,2)</f>
        <v>3.89</v>
      </c>
      <c r="Y406" s="13">
        <f>ROUND(AVERAGE(Zinsswaps!Y311:Y406)+'iBoxx Extrapolation'!$J406,2)</f>
        <v>3.89</v>
      </c>
      <c r="Z406" s="13">
        <f>ROUND(AVERAGE(Zinsswaps!Z311:Z406)+'iBoxx Extrapolation'!$J406,2)</f>
        <v>3.89</v>
      </c>
      <c r="AA406" s="13">
        <f>ROUND(AVERAGE(Zinsswaps!AA311:AA406)+'iBoxx Extrapolation'!$J406,2)</f>
        <v>3.88</v>
      </c>
      <c r="AB406" s="13">
        <f>ROUND(AVERAGE(Zinsswaps!AB311:AB406)+'iBoxx Extrapolation'!$J406,2)</f>
        <v>3.88</v>
      </c>
      <c r="AC406" s="13">
        <f>ROUND(AVERAGE(Zinsswaps!AC311:AC406)+'iBoxx Extrapolation'!$J406,2)</f>
        <v>3.87</v>
      </c>
      <c r="AD406" s="13">
        <f>ROUND(AVERAGE(Zinsswaps!AD311:AD406)+'iBoxx Extrapolation'!$J406,2)</f>
        <v>3.86</v>
      </c>
      <c r="AE406" s="13">
        <f>ROUND(AVERAGE(Zinsswaps!AE311:AE406)+'iBoxx Extrapolation'!$J406,2)</f>
        <v>3.86</v>
      </c>
      <c r="AF406" s="13">
        <f>ROUND(AVERAGE(Zinsswaps!AF311:AF406)+'iBoxx Extrapolation'!$J406,2)</f>
        <v>3.84</v>
      </c>
      <c r="AG406" s="13">
        <f>ROUND(AVERAGE(Zinsswaps!AG311:AG406)+'iBoxx Extrapolation'!$J406,2)</f>
        <v>3.82</v>
      </c>
      <c r="AH406" s="13">
        <f>ROUND(AVERAGE(Zinsswaps!AH311:AH406)+'iBoxx Extrapolation'!$J406,2)</f>
        <v>3.81</v>
      </c>
      <c r="AI406" s="13">
        <f>ROUND(AVERAGE(Zinsswaps!AI311:AI406)+'iBoxx Extrapolation'!$J406,2)</f>
        <v>3.79</v>
      </c>
      <c r="AJ406" s="13">
        <f>ROUND(AVERAGE(Zinsswaps!AJ311:AJ406)+'iBoxx Extrapolation'!$J406,2)</f>
        <v>3.78</v>
      </c>
      <c r="AK406" s="13">
        <f>ROUND(AVERAGE(Zinsswaps!AK311:AK406)+'iBoxx Extrapolation'!$J406,2)</f>
        <v>3.77</v>
      </c>
      <c r="AL406" s="13">
        <f>ROUND(AVERAGE(Zinsswaps!AL311:AL406)+'iBoxx Extrapolation'!$J406,2)</f>
        <v>3.76</v>
      </c>
      <c r="AM406" s="13">
        <f>ROUND(AVERAGE(Zinsswaps!AM311:AM406)+'iBoxx Extrapolation'!$J406,2)</f>
        <v>3.75</v>
      </c>
      <c r="AN406" s="13">
        <f>ROUND(AVERAGE(Zinsswaps!AN311:AN406)+'iBoxx Extrapolation'!$J406,2)</f>
        <v>3.74</v>
      </c>
      <c r="AO406" s="13">
        <f>ROUND(AVERAGE(Zinsswaps!AO311:AO406)+'iBoxx Extrapolation'!$J406,2)</f>
        <v>3.73</v>
      </c>
      <c r="AP406" s="13">
        <f>ROUND(AVERAGE(Zinsswaps!AP311:AP406)+'iBoxx Extrapolation'!$J406,2)</f>
        <v>3.7</v>
      </c>
      <c r="AQ406" s="13">
        <f>ROUND(AVERAGE(Zinsswaps!AQ311:AQ406)+'iBoxx Extrapolation'!$J406,2)</f>
        <v>3.68</v>
      </c>
      <c r="AR406" s="13">
        <f>ROUND(AVERAGE(Zinsswaps!AR311:AR406)+'iBoxx Extrapolation'!$J406,2)</f>
        <v>3.66</v>
      </c>
      <c r="AS406" s="13">
        <f>ROUND(AVERAGE(Zinsswaps!AS311:AS406)+'iBoxx Extrapolation'!$J406,2)</f>
        <v>3.64</v>
      </c>
      <c r="AT406" s="13">
        <f>ROUND(AVERAGE(Zinsswaps!AT311:AT406)+'iBoxx Extrapolation'!$J406,2)</f>
        <v>3.62</v>
      </c>
      <c r="AU406" s="13">
        <f>ROUND(AVERAGE(Zinsswaps!AU311:AU406)+'iBoxx Extrapolation'!$J406,2)</f>
        <v>3.61</v>
      </c>
      <c r="AV406" s="13">
        <f>ROUND(AVERAGE(Zinsswaps!AV311:AV406)+'iBoxx Extrapolation'!$J406,2)</f>
        <v>3.59</v>
      </c>
      <c r="AW406" s="13">
        <f>ROUND(AVERAGE(Zinsswaps!AW311:AW406)+'iBoxx Extrapolation'!$J406,2)</f>
        <v>3.57</v>
      </c>
      <c r="AX406" s="13">
        <f>ROUND(AVERAGE(Zinsswaps!AX311:AX406)+'iBoxx Extrapolation'!$J406,2)</f>
        <v>3.56</v>
      </c>
      <c r="AY406" s="13">
        <f>ROUND(AVERAGE(Zinsswaps!AY311:AY406)+'iBoxx Extrapolation'!$J406,2)</f>
        <v>3.54</v>
      </c>
    </row>
    <row r="407" spans="1:51" s="16" customFormat="1" x14ac:dyDescent="0.2">
      <c r="A407" s="12">
        <v>49613</v>
      </c>
      <c r="B407" s="13">
        <f>ROUND(AVERAGE(Zinsswaps!B312:B407)+'iBoxx Extrapolation'!$J407,2)</f>
        <v>2.99</v>
      </c>
      <c r="C407" s="13">
        <f>ROUND(AVERAGE(Zinsswaps!C312:C407)+'iBoxx Extrapolation'!$J407,2)</f>
        <v>3</v>
      </c>
      <c r="D407" s="13">
        <f>ROUND(AVERAGE(Zinsswaps!D312:D407)+'iBoxx Extrapolation'!$J407,2)</f>
        <v>3.05</v>
      </c>
      <c r="E407" s="13">
        <f>ROUND(AVERAGE(Zinsswaps!E312:E407)+'iBoxx Extrapolation'!$J407,2)</f>
        <v>3.12</v>
      </c>
      <c r="F407" s="13">
        <f>ROUND(AVERAGE(Zinsswaps!F312:F407)+'iBoxx Extrapolation'!$J407,2)</f>
        <v>3.19</v>
      </c>
      <c r="G407" s="13">
        <f>ROUND(AVERAGE(Zinsswaps!G312:G407)+'iBoxx Extrapolation'!$J407,2)</f>
        <v>3.27</v>
      </c>
      <c r="H407" s="13">
        <f>ROUND(AVERAGE(Zinsswaps!H312:H407)+'iBoxx Extrapolation'!$J407,2)</f>
        <v>3.34</v>
      </c>
      <c r="I407" s="13">
        <f>ROUND(AVERAGE(Zinsswaps!I312:I407)+'iBoxx Extrapolation'!$J407,2)</f>
        <v>3.41</v>
      </c>
      <c r="J407" s="13">
        <f>ROUND(AVERAGE(Zinsswaps!J312:J407)+'iBoxx Extrapolation'!$J407,2)</f>
        <v>3.48</v>
      </c>
      <c r="K407" s="13">
        <f>ROUND(AVERAGE(Zinsswaps!K312:K407)+'iBoxx Extrapolation'!$J407,2)</f>
        <v>3.54</v>
      </c>
      <c r="L407" s="13">
        <f>ROUND(AVERAGE(Zinsswaps!L312:L407)+'iBoxx Extrapolation'!$J407,2)</f>
        <v>3.6</v>
      </c>
      <c r="M407" s="13">
        <f>ROUND(AVERAGE(Zinsswaps!M312:M407)+'iBoxx Extrapolation'!$J407,2)</f>
        <v>3.65</v>
      </c>
      <c r="N407" s="13">
        <f>ROUND(AVERAGE(Zinsswaps!N312:N407)+'iBoxx Extrapolation'!$J407,2)</f>
        <v>3.7</v>
      </c>
      <c r="O407" s="13">
        <f>ROUND(AVERAGE(Zinsswaps!O312:O407)+'iBoxx Extrapolation'!$J407,2)</f>
        <v>3.75</v>
      </c>
      <c r="P407" s="13">
        <f>ROUND(AVERAGE(Zinsswaps!P312:P407)+'iBoxx Extrapolation'!$J407,2)</f>
        <v>3.78</v>
      </c>
      <c r="Q407" s="13">
        <f>ROUND(AVERAGE(Zinsswaps!Q312:Q407)+'iBoxx Extrapolation'!$J407,2)</f>
        <v>3.81</v>
      </c>
      <c r="R407" s="13">
        <f>ROUND(AVERAGE(Zinsswaps!R312:R407)+'iBoxx Extrapolation'!$J407,2)</f>
        <v>3.83</v>
      </c>
      <c r="S407" s="13">
        <f>ROUND(AVERAGE(Zinsswaps!S312:S407)+'iBoxx Extrapolation'!$J407,2)</f>
        <v>3.85</v>
      </c>
      <c r="T407" s="13">
        <f>ROUND(AVERAGE(Zinsswaps!T312:T407)+'iBoxx Extrapolation'!$J407,2)</f>
        <v>3.87</v>
      </c>
      <c r="U407" s="13">
        <f>ROUND(AVERAGE(Zinsswaps!U312:U407)+'iBoxx Extrapolation'!$J407,2)</f>
        <v>3.89</v>
      </c>
      <c r="V407" s="13">
        <f>ROUND(AVERAGE(Zinsswaps!V312:V407)+'iBoxx Extrapolation'!$J407,2)</f>
        <v>3.89</v>
      </c>
      <c r="W407" s="13">
        <f>ROUND(AVERAGE(Zinsswaps!W312:W407)+'iBoxx Extrapolation'!$J407,2)</f>
        <v>3.89</v>
      </c>
      <c r="X407" s="13">
        <f>ROUND(AVERAGE(Zinsswaps!X312:X407)+'iBoxx Extrapolation'!$J407,2)</f>
        <v>3.89</v>
      </c>
      <c r="Y407" s="13">
        <f>ROUND(AVERAGE(Zinsswaps!Y312:Y407)+'iBoxx Extrapolation'!$J407,2)</f>
        <v>3.89</v>
      </c>
      <c r="Z407" s="13">
        <f>ROUND(AVERAGE(Zinsswaps!Z312:Z407)+'iBoxx Extrapolation'!$J407,2)</f>
        <v>3.89</v>
      </c>
      <c r="AA407" s="13">
        <f>ROUND(AVERAGE(Zinsswaps!AA312:AA407)+'iBoxx Extrapolation'!$J407,2)</f>
        <v>3.88</v>
      </c>
      <c r="AB407" s="13">
        <f>ROUND(AVERAGE(Zinsswaps!AB312:AB407)+'iBoxx Extrapolation'!$J407,2)</f>
        <v>3.88</v>
      </c>
      <c r="AC407" s="13">
        <f>ROUND(AVERAGE(Zinsswaps!AC312:AC407)+'iBoxx Extrapolation'!$J407,2)</f>
        <v>3.87</v>
      </c>
      <c r="AD407" s="13">
        <f>ROUND(AVERAGE(Zinsswaps!AD312:AD407)+'iBoxx Extrapolation'!$J407,2)</f>
        <v>3.86</v>
      </c>
      <c r="AE407" s="13">
        <f>ROUND(AVERAGE(Zinsswaps!AE312:AE407)+'iBoxx Extrapolation'!$J407,2)</f>
        <v>3.86</v>
      </c>
      <c r="AF407" s="13">
        <f>ROUND(AVERAGE(Zinsswaps!AF312:AF407)+'iBoxx Extrapolation'!$J407,2)</f>
        <v>3.84</v>
      </c>
      <c r="AG407" s="13">
        <f>ROUND(AVERAGE(Zinsswaps!AG312:AG407)+'iBoxx Extrapolation'!$J407,2)</f>
        <v>3.82</v>
      </c>
      <c r="AH407" s="13">
        <f>ROUND(AVERAGE(Zinsswaps!AH312:AH407)+'iBoxx Extrapolation'!$J407,2)</f>
        <v>3.81</v>
      </c>
      <c r="AI407" s="13">
        <f>ROUND(AVERAGE(Zinsswaps!AI312:AI407)+'iBoxx Extrapolation'!$J407,2)</f>
        <v>3.79</v>
      </c>
      <c r="AJ407" s="13">
        <f>ROUND(AVERAGE(Zinsswaps!AJ312:AJ407)+'iBoxx Extrapolation'!$J407,2)</f>
        <v>3.78</v>
      </c>
      <c r="AK407" s="13">
        <f>ROUND(AVERAGE(Zinsswaps!AK312:AK407)+'iBoxx Extrapolation'!$J407,2)</f>
        <v>3.77</v>
      </c>
      <c r="AL407" s="13">
        <f>ROUND(AVERAGE(Zinsswaps!AL312:AL407)+'iBoxx Extrapolation'!$J407,2)</f>
        <v>3.76</v>
      </c>
      <c r="AM407" s="13">
        <f>ROUND(AVERAGE(Zinsswaps!AM312:AM407)+'iBoxx Extrapolation'!$J407,2)</f>
        <v>3.75</v>
      </c>
      <c r="AN407" s="13">
        <f>ROUND(AVERAGE(Zinsswaps!AN312:AN407)+'iBoxx Extrapolation'!$J407,2)</f>
        <v>3.74</v>
      </c>
      <c r="AO407" s="13">
        <f>ROUND(AVERAGE(Zinsswaps!AO312:AO407)+'iBoxx Extrapolation'!$J407,2)</f>
        <v>3.73</v>
      </c>
      <c r="AP407" s="13">
        <f>ROUND(AVERAGE(Zinsswaps!AP312:AP407)+'iBoxx Extrapolation'!$J407,2)</f>
        <v>3.7</v>
      </c>
      <c r="AQ407" s="13">
        <f>ROUND(AVERAGE(Zinsswaps!AQ312:AQ407)+'iBoxx Extrapolation'!$J407,2)</f>
        <v>3.68</v>
      </c>
      <c r="AR407" s="13">
        <f>ROUND(AVERAGE(Zinsswaps!AR312:AR407)+'iBoxx Extrapolation'!$J407,2)</f>
        <v>3.66</v>
      </c>
      <c r="AS407" s="13">
        <f>ROUND(AVERAGE(Zinsswaps!AS312:AS407)+'iBoxx Extrapolation'!$J407,2)</f>
        <v>3.64</v>
      </c>
      <c r="AT407" s="13">
        <f>ROUND(AVERAGE(Zinsswaps!AT312:AT407)+'iBoxx Extrapolation'!$J407,2)</f>
        <v>3.62</v>
      </c>
      <c r="AU407" s="13">
        <f>ROUND(AVERAGE(Zinsswaps!AU312:AU407)+'iBoxx Extrapolation'!$J407,2)</f>
        <v>3.61</v>
      </c>
      <c r="AV407" s="13">
        <f>ROUND(AVERAGE(Zinsswaps!AV312:AV407)+'iBoxx Extrapolation'!$J407,2)</f>
        <v>3.59</v>
      </c>
      <c r="AW407" s="13">
        <f>ROUND(AVERAGE(Zinsswaps!AW312:AW407)+'iBoxx Extrapolation'!$J407,2)</f>
        <v>3.57</v>
      </c>
      <c r="AX407" s="13">
        <f>ROUND(AVERAGE(Zinsswaps!AX312:AX407)+'iBoxx Extrapolation'!$J407,2)</f>
        <v>3.56</v>
      </c>
      <c r="AY407" s="13">
        <f>ROUND(AVERAGE(Zinsswaps!AY312:AY407)+'iBoxx Extrapolation'!$J407,2)</f>
        <v>3.54</v>
      </c>
    </row>
    <row r="408" spans="1:51" s="16" customFormat="1" x14ac:dyDescent="0.2">
      <c r="A408" s="12">
        <v>49643</v>
      </c>
      <c r="B408" s="13">
        <f>ROUND(AVERAGE(Zinsswaps!B313:B408)+'iBoxx Extrapolation'!$J408,2)</f>
        <v>2.99</v>
      </c>
      <c r="C408" s="13">
        <f>ROUND(AVERAGE(Zinsswaps!C313:C408)+'iBoxx Extrapolation'!$J408,2)</f>
        <v>3</v>
      </c>
      <c r="D408" s="13">
        <f>ROUND(AVERAGE(Zinsswaps!D313:D408)+'iBoxx Extrapolation'!$J408,2)</f>
        <v>3.05</v>
      </c>
      <c r="E408" s="13">
        <f>ROUND(AVERAGE(Zinsswaps!E313:E408)+'iBoxx Extrapolation'!$J408,2)</f>
        <v>3.12</v>
      </c>
      <c r="F408" s="13">
        <f>ROUND(AVERAGE(Zinsswaps!F313:F408)+'iBoxx Extrapolation'!$J408,2)</f>
        <v>3.19</v>
      </c>
      <c r="G408" s="13">
        <f>ROUND(AVERAGE(Zinsswaps!G313:G408)+'iBoxx Extrapolation'!$J408,2)</f>
        <v>3.27</v>
      </c>
      <c r="H408" s="13">
        <f>ROUND(AVERAGE(Zinsswaps!H313:H408)+'iBoxx Extrapolation'!$J408,2)</f>
        <v>3.34</v>
      </c>
      <c r="I408" s="13">
        <f>ROUND(AVERAGE(Zinsswaps!I313:I408)+'iBoxx Extrapolation'!$J408,2)</f>
        <v>3.41</v>
      </c>
      <c r="J408" s="13">
        <f>ROUND(AVERAGE(Zinsswaps!J313:J408)+'iBoxx Extrapolation'!$J408,2)</f>
        <v>3.48</v>
      </c>
      <c r="K408" s="13">
        <f>ROUND(AVERAGE(Zinsswaps!K313:K408)+'iBoxx Extrapolation'!$J408,2)</f>
        <v>3.54</v>
      </c>
      <c r="L408" s="13">
        <f>ROUND(AVERAGE(Zinsswaps!L313:L408)+'iBoxx Extrapolation'!$J408,2)</f>
        <v>3.6</v>
      </c>
      <c r="M408" s="13">
        <f>ROUND(AVERAGE(Zinsswaps!M313:M408)+'iBoxx Extrapolation'!$J408,2)</f>
        <v>3.65</v>
      </c>
      <c r="N408" s="13">
        <f>ROUND(AVERAGE(Zinsswaps!N313:N408)+'iBoxx Extrapolation'!$J408,2)</f>
        <v>3.7</v>
      </c>
      <c r="O408" s="13">
        <f>ROUND(AVERAGE(Zinsswaps!O313:O408)+'iBoxx Extrapolation'!$J408,2)</f>
        <v>3.75</v>
      </c>
      <c r="P408" s="13">
        <f>ROUND(AVERAGE(Zinsswaps!P313:P408)+'iBoxx Extrapolation'!$J408,2)</f>
        <v>3.78</v>
      </c>
      <c r="Q408" s="13">
        <f>ROUND(AVERAGE(Zinsswaps!Q313:Q408)+'iBoxx Extrapolation'!$J408,2)</f>
        <v>3.81</v>
      </c>
      <c r="R408" s="13">
        <f>ROUND(AVERAGE(Zinsswaps!R313:R408)+'iBoxx Extrapolation'!$J408,2)</f>
        <v>3.83</v>
      </c>
      <c r="S408" s="13">
        <f>ROUND(AVERAGE(Zinsswaps!S313:S408)+'iBoxx Extrapolation'!$J408,2)</f>
        <v>3.85</v>
      </c>
      <c r="T408" s="13">
        <f>ROUND(AVERAGE(Zinsswaps!T313:T408)+'iBoxx Extrapolation'!$J408,2)</f>
        <v>3.87</v>
      </c>
      <c r="U408" s="13">
        <f>ROUND(AVERAGE(Zinsswaps!U313:U408)+'iBoxx Extrapolation'!$J408,2)</f>
        <v>3.89</v>
      </c>
      <c r="V408" s="13">
        <f>ROUND(AVERAGE(Zinsswaps!V313:V408)+'iBoxx Extrapolation'!$J408,2)</f>
        <v>3.89</v>
      </c>
      <c r="W408" s="13">
        <f>ROUND(AVERAGE(Zinsswaps!W313:W408)+'iBoxx Extrapolation'!$J408,2)</f>
        <v>3.89</v>
      </c>
      <c r="X408" s="13">
        <f>ROUND(AVERAGE(Zinsswaps!X313:X408)+'iBoxx Extrapolation'!$J408,2)</f>
        <v>3.89</v>
      </c>
      <c r="Y408" s="13">
        <f>ROUND(AVERAGE(Zinsswaps!Y313:Y408)+'iBoxx Extrapolation'!$J408,2)</f>
        <v>3.89</v>
      </c>
      <c r="Z408" s="13">
        <f>ROUND(AVERAGE(Zinsswaps!Z313:Z408)+'iBoxx Extrapolation'!$J408,2)</f>
        <v>3.89</v>
      </c>
      <c r="AA408" s="13">
        <f>ROUND(AVERAGE(Zinsswaps!AA313:AA408)+'iBoxx Extrapolation'!$J408,2)</f>
        <v>3.88</v>
      </c>
      <c r="AB408" s="13">
        <f>ROUND(AVERAGE(Zinsswaps!AB313:AB408)+'iBoxx Extrapolation'!$J408,2)</f>
        <v>3.88</v>
      </c>
      <c r="AC408" s="13">
        <f>ROUND(AVERAGE(Zinsswaps!AC313:AC408)+'iBoxx Extrapolation'!$J408,2)</f>
        <v>3.87</v>
      </c>
      <c r="AD408" s="13">
        <f>ROUND(AVERAGE(Zinsswaps!AD313:AD408)+'iBoxx Extrapolation'!$J408,2)</f>
        <v>3.86</v>
      </c>
      <c r="AE408" s="13">
        <f>ROUND(AVERAGE(Zinsswaps!AE313:AE408)+'iBoxx Extrapolation'!$J408,2)</f>
        <v>3.86</v>
      </c>
      <c r="AF408" s="13">
        <f>ROUND(AVERAGE(Zinsswaps!AF313:AF408)+'iBoxx Extrapolation'!$J408,2)</f>
        <v>3.84</v>
      </c>
      <c r="AG408" s="13">
        <f>ROUND(AVERAGE(Zinsswaps!AG313:AG408)+'iBoxx Extrapolation'!$J408,2)</f>
        <v>3.82</v>
      </c>
      <c r="AH408" s="13">
        <f>ROUND(AVERAGE(Zinsswaps!AH313:AH408)+'iBoxx Extrapolation'!$J408,2)</f>
        <v>3.81</v>
      </c>
      <c r="AI408" s="13">
        <f>ROUND(AVERAGE(Zinsswaps!AI313:AI408)+'iBoxx Extrapolation'!$J408,2)</f>
        <v>3.79</v>
      </c>
      <c r="AJ408" s="13">
        <f>ROUND(AVERAGE(Zinsswaps!AJ313:AJ408)+'iBoxx Extrapolation'!$J408,2)</f>
        <v>3.78</v>
      </c>
      <c r="AK408" s="13">
        <f>ROUND(AVERAGE(Zinsswaps!AK313:AK408)+'iBoxx Extrapolation'!$J408,2)</f>
        <v>3.77</v>
      </c>
      <c r="AL408" s="13">
        <f>ROUND(AVERAGE(Zinsswaps!AL313:AL408)+'iBoxx Extrapolation'!$J408,2)</f>
        <v>3.76</v>
      </c>
      <c r="AM408" s="13">
        <f>ROUND(AVERAGE(Zinsswaps!AM313:AM408)+'iBoxx Extrapolation'!$J408,2)</f>
        <v>3.75</v>
      </c>
      <c r="AN408" s="13">
        <f>ROUND(AVERAGE(Zinsswaps!AN313:AN408)+'iBoxx Extrapolation'!$J408,2)</f>
        <v>3.74</v>
      </c>
      <c r="AO408" s="13">
        <f>ROUND(AVERAGE(Zinsswaps!AO313:AO408)+'iBoxx Extrapolation'!$J408,2)</f>
        <v>3.73</v>
      </c>
      <c r="AP408" s="13">
        <f>ROUND(AVERAGE(Zinsswaps!AP313:AP408)+'iBoxx Extrapolation'!$J408,2)</f>
        <v>3.7</v>
      </c>
      <c r="AQ408" s="13">
        <f>ROUND(AVERAGE(Zinsswaps!AQ313:AQ408)+'iBoxx Extrapolation'!$J408,2)</f>
        <v>3.68</v>
      </c>
      <c r="AR408" s="13">
        <f>ROUND(AVERAGE(Zinsswaps!AR313:AR408)+'iBoxx Extrapolation'!$J408,2)</f>
        <v>3.66</v>
      </c>
      <c r="AS408" s="13">
        <f>ROUND(AVERAGE(Zinsswaps!AS313:AS408)+'iBoxx Extrapolation'!$J408,2)</f>
        <v>3.64</v>
      </c>
      <c r="AT408" s="13">
        <f>ROUND(AVERAGE(Zinsswaps!AT313:AT408)+'iBoxx Extrapolation'!$J408,2)</f>
        <v>3.62</v>
      </c>
      <c r="AU408" s="13">
        <f>ROUND(AVERAGE(Zinsswaps!AU313:AU408)+'iBoxx Extrapolation'!$J408,2)</f>
        <v>3.61</v>
      </c>
      <c r="AV408" s="13">
        <f>ROUND(AVERAGE(Zinsswaps!AV313:AV408)+'iBoxx Extrapolation'!$J408,2)</f>
        <v>3.59</v>
      </c>
      <c r="AW408" s="13">
        <f>ROUND(AVERAGE(Zinsswaps!AW313:AW408)+'iBoxx Extrapolation'!$J408,2)</f>
        <v>3.57</v>
      </c>
      <c r="AX408" s="13">
        <f>ROUND(AVERAGE(Zinsswaps!AX313:AX408)+'iBoxx Extrapolation'!$J408,2)</f>
        <v>3.56</v>
      </c>
      <c r="AY408" s="13">
        <f>ROUND(AVERAGE(Zinsswaps!AY313:AY408)+'iBoxx Extrapolation'!$J408,2)</f>
        <v>3.54</v>
      </c>
    </row>
    <row r="409" spans="1:51" s="16" customFormat="1" x14ac:dyDescent="0.2">
      <c r="A409" s="12">
        <v>49674</v>
      </c>
      <c r="B409" s="13">
        <f>ROUND(AVERAGE(Zinsswaps!B314:B409)+'iBoxx Extrapolation'!$J409,2)</f>
        <v>2.99</v>
      </c>
      <c r="C409" s="13">
        <f>ROUND(AVERAGE(Zinsswaps!C314:C409)+'iBoxx Extrapolation'!$J409,2)</f>
        <v>3</v>
      </c>
      <c r="D409" s="13">
        <f>ROUND(AVERAGE(Zinsswaps!D314:D409)+'iBoxx Extrapolation'!$J409,2)</f>
        <v>3.05</v>
      </c>
      <c r="E409" s="13">
        <f>ROUND(AVERAGE(Zinsswaps!E314:E409)+'iBoxx Extrapolation'!$J409,2)</f>
        <v>3.12</v>
      </c>
      <c r="F409" s="13">
        <f>ROUND(AVERAGE(Zinsswaps!F314:F409)+'iBoxx Extrapolation'!$J409,2)</f>
        <v>3.19</v>
      </c>
      <c r="G409" s="13">
        <f>ROUND(AVERAGE(Zinsswaps!G314:G409)+'iBoxx Extrapolation'!$J409,2)</f>
        <v>3.27</v>
      </c>
      <c r="H409" s="13">
        <f>ROUND(AVERAGE(Zinsswaps!H314:H409)+'iBoxx Extrapolation'!$J409,2)</f>
        <v>3.34</v>
      </c>
      <c r="I409" s="13">
        <f>ROUND(AVERAGE(Zinsswaps!I314:I409)+'iBoxx Extrapolation'!$J409,2)</f>
        <v>3.41</v>
      </c>
      <c r="J409" s="13">
        <f>ROUND(AVERAGE(Zinsswaps!J314:J409)+'iBoxx Extrapolation'!$J409,2)</f>
        <v>3.48</v>
      </c>
      <c r="K409" s="13">
        <f>ROUND(AVERAGE(Zinsswaps!K314:K409)+'iBoxx Extrapolation'!$J409,2)</f>
        <v>3.54</v>
      </c>
      <c r="L409" s="13">
        <f>ROUND(AVERAGE(Zinsswaps!L314:L409)+'iBoxx Extrapolation'!$J409,2)</f>
        <v>3.6</v>
      </c>
      <c r="M409" s="13">
        <f>ROUND(AVERAGE(Zinsswaps!M314:M409)+'iBoxx Extrapolation'!$J409,2)</f>
        <v>3.65</v>
      </c>
      <c r="N409" s="13">
        <f>ROUND(AVERAGE(Zinsswaps!N314:N409)+'iBoxx Extrapolation'!$J409,2)</f>
        <v>3.7</v>
      </c>
      <c r="O409" s="13">
        <f>ROUND(AVERAGE(Zinsswaps!O314:O409)+'iBoxx Extrapolation'!$J409,2)</f>
        <v>3.75</v>
      </c>
      <c r="P409" s="13">
        <f>ROUND(AVERAGE(Zinsswaps!P314:P409)+'iBoxx Extrapolation'!$J409,2)</f>
        <v>3.78</v>
      </c>
      <c r="Q409" s="13">
        <f>ROUND(AVERAGE(Zinsswaps!Q314:Q409)+'iBoxx Extrapolation'!$J409,2)</f>
        <v>3.81</v>
      </c>
      <c r="R409" s="13">
        <f>ROUND(AVERAGE(Zinsswaps!R314:R409)+'iBoxx Extrapolation'!$J409,2)</f>
        <v>3.83</v>
      </c>
      <c r="S409" s="13">
        <f>ROUND(AVERAGE(Zinsswaps!S314:S409)+'iBoxx Extrapolation'!$J409,2)</f>
        <v>3.85</v>
      </c>
      <c r="T409" s="13">
        <f>ROUND(AVERAGE(Zinsswaps!T314:T409)+'iBoxx Extrapolation'!$J409,2)</f>
        <v>3.87</v>
      </c>
      <c r="U409" s="13">
        <f>ROUND(AVERAGE(Zinsswaps!U314:U409)+'iBoxx Extrapolation'!$J409,2)</f>
        <v>3.89</v>
      </c>
      <c r="V409" s="13">
        <f>ROUND(AVERAGE(Zinsswaps!V314:V409)+'iBoxx Extrapolation'!$J409,2)</f>
        <v>3.89</v>
      </c>
      <c r="W409" s="13">
        <f>ROUND(AVERAGE(Zinsswaps!W314:W409)+'iBoxx Extrapolation'!$J409,2)</f>
        <v>3.89</v>
      </c>
      <c r="X409" s="13">
        <f>ROUND(AVERAGE(Zinsswaps!X314:X409)+'iBoxx Extrapolation'!$J409,2)</f>
        <v>3.89</v>
      </c>
      <c r="Y409" s="13">
        <f>ROUND(AVERAGE(Zinsswaps!Y314:Y409)+'iBoxx Extrapolation'!$J409,2)</f>
        <v>3.89</v>
      </c>
      <c r="Z409" s="13">
        <f>ROUND(AVERAGE(Zinsswaps!Z314:Z409)+'iBoxx Extrapolation'!$J409,2)</f>
        <v>3.89</v>
      </c>
      <c r="AA409" s="13">
        <f>ROUND(AVERAGE(Zinsswaps!AA314:AA409)+'iBoxx Extrapolation'!$J409,2)</f>
        <v>3.88</v>
      </c>
      <c r="AB409" s="13">
        <f>ROUND(AVERAGE(Zinsswaps!AB314:AB409)+'iBoxx Extrapolation'!$J409,2)</f>
        <v>3.88</v>
      </c>
      <c r="AC409" s="13">
        <f>ROUND(AVERAGE(Zinsswaps!AC314:AC409)+'iBoxx Extrapolation'!$J409,2)</f>
        <v>3.87</v>
      </c>
      <c r="AD409" s="13">
        <f>ROUND(AVERAGE(Zinsswaps!AD314:AD409)+'iBoxx Extrapolation'!$J409,2)</f>
        <v>3.86</v>
      </c>
      <c r="AE409" s="13">
        <f>ROUND(AVERAGE(Zinsswaps!AE314:AE409)+'iBoxx Extrapolation'!$J409,2)</f>
        <v>3.86</v>
      </c>
      <c r="AF409" s="13">
        <f>ROUND(AVERAGE(Zinsswaps!AF314:AF409)+'iBoxx Extrapolation'!$J409,2)</f>
        <v>3.84</v>
      </c>
      <c r="AG409" s="13">
        <f>ROUND(AVERAGE(Zinsswaps!AG314:AG409)+'iBoxx Extrapolation'!$J409,2)</f>
        <v>3.82</v>
      </c>
      <c r="AH409" s="13">
        <f>ROUND(AVERAGE(Zinsswaps!AH314:AH409)+'iBoxx Extrapolation'!$J409,2)</f>
        <v>3.81</v>
      </c>
      <c r="AI409" s="13">
        <f>ROUND(AVERAGE(Zinsswaps!AI314:AI409)+'iBoxx Extrapolation'!$J409,2)</f>
        <v>3.79</v>
      </c>
      <c r="AJ409" s="13">
        <f>ROUND(AVERAGE(Zinsswaps!AJ314:AJ409)+'iBoxx Extrapolation'!$J409,2)</f>
        <v>3.78</v>
      </c>
      <c r="AK409" s="13">
        <f>ROUND(AVERAGE(Zinsswaps!AK314:AK409)+'iBoxx Extrapolation'!$J409,2)</f>
        <v>3.77</v>
      </c>
      <c r="AL409" s="13">
        <f>ROUND(AVERAGE(Zinsswaps!AL314:AL409)+'iBoxx Extrapolation'!$J409,2)</f>
        <v>3.76</v>
      </c>
      <c r="AM409" s="13">
        <f>ROUND(AVERAGE(Zinsswaps!AM314:AM409)+'iBoxx Extrapolation'!$J409,2)</f>
        <v>3.75</v>
      </c>
      <c r="AN409" s="13">
        <f>ROUND(AVERAGE(Zinsswaps!AN314:AN409)+'iBoxx Extrapolation'!$J409,2)</f>
        <v>3.74</v>
      </c>
      <c r="AO409" s="13">
        <f>ROUND(AVERAGE(Zinsswaps!AO314:AO409)+'iBoxx Extrapolation'!$J409,2)</f>
        <v>3.73</v>
      </c>
      <c r="AP409" s="13">
        <f>ROUND(AVERAGE(Zinsswaps!AP314:AP409)+'iBoxx Extrapolation'!$J409,2)</f>
        <v>3.7</v>
      </c>
      <c r="AQ409" s="13">
        <f>ROUND(AVERAGE(Zinsswaps!AQ314:AQ409)+'iBoxx Extrapolation'!$J409,2)</f>
        <v>3.68</v>
      </c>
      <c r="AR409" s="13">
        <f>ROUND(AVERAGE(Zinsswaps!AR314:AR409)+'iBoxx Extrapolation'!$J409,2)</f>
        <v>3.66</v>
      </c>
      <c r="AS409" s="13">
        <f>ROUND(AVERAGE(Zinsswaps!AS314:AS409)+'iBoxx Extrapolation'!$J409,2)</f>
        <v>3.64</v>
      </c>
      <c r="AT409" s="13">
        <f>ROUND(AVERAGE(Zinsswaps!AT314:AT409)+'iBoxx Extrapolation'!$J409,2)</f>
        <v>3.62</v>
      </c>
      <c r="AU409" s="13">
        <f>ROUND(AVERAGE(Zinsswaps!AU314:AU409)+'iBoxx Extrapolation'!$J409,2)</f>
        <v>3.61</v>
      </c>
      <c r="AV409" s="13">
        <f>ROUND(AVERAGE(Zinsswaps!AV314:AV409)+'iBoxx Extrapolation'!$J409,2)</f>
        <v>3.59</v>
      </c>
      <c r="AW409" s="13">
        <f>ROUND(AVERAGE(Zinsswaps!AW314:AW409)+'iBoxx Extrapolation'!$J409,2)</f>
        <v>3.57</v>
      </c>
      <c r="AX409" s="13">
        <f>ROUND(AVERAGE(Zinsswaps!AX314:AX409)+'iBoxx Extrapolation'!$J409,2)</f>
        <v>3.56</v>
      </c>
      <c r="AY409" s="13">
        <f>ROUND(AVERAGE(Zinsswaps!AY314:AY409)+'iBoxx Extrapolation'!$J409,2)</f>
        <v>3.54</v>
      </c>
    </row>
    <row r="410" spans="1:51" s="16" customFormat="1" x14ac:dyDescent="0.2">
      <c r="A410" s="12">
        <v>49705</v>
      </c>
      <c r="B410" s="13">
        <f>ROUND(AVERAGE(Zinsswaps!B315:B410)+'iBoxx Extrapolation'!$J410,2)</f>
        <v>2.99</v>
      </c>
      <c r="C410" s="13">
        <f>ROUND(AVERAGE(Zinsswaps!C315:C410)+'iBoxx Extrapolation'!$J410,2)</f>
        <v>3</v>
      </c>
      <c r="D410" s="13">
        <f>ROUND(AVERAGE(Zinsswaps!D315:D410)+'iBoxx Extrapolation'!$J410,2)</f>
        <v>3.05</v>
      </c>
      <c r="E410" s="13">
        <f>ROUND(AVERAGE(Zinsswaps!E315:E410)+'iBoxx Extrapolation'!$J410,2)</f>
        <v>3.12</v>
      </c>
      <c r="F410" s="13">
        <f>ROUND(AVERAGE(Zinsswaps!F315:F410)+'iBoxx Extrapolation'!$J410,2)</f>
        <v>3.19</v>
      </c>
      <c r="G410" s="13">
        <f>ROUND(AVERAGE(Zinsswaps!G315:G410)+'iBoxx Extrapolation'!$J410,2)</f>
        <v>3.27</v>
      </c>
      <c r="H410" s="13">
        <f>ROUND(AVERAGE(Zinsswaps!H315:H410)+'iBoxx Extrapolation'!$J410,2)</f>
        <v>3.34</v>
      </c>
      <c r="I410" s="13">
        <f>ROUND(AVERAGE(Zinsswaps!I315:I410)+'iBoxx Extrapolation'!$J410,2)</f>
        <v>3.41</v>
      </c>
      <c r="J410" s="13">
        <f>ROUND(AVERAGE(Zinsswaps!J315:J410)+'iBoxx Extrapolation'!$J410,2)</f>
        <v>3.48</v>
      </c>
      <c r="K410" s="13">
        <f>ROUND(AVERAGE(Zinsswaps!K315:K410)+'iBoxx Extrapolation'!$J410,2)</f>
        <v>3.54</v>
      </c>
      <c r="L410" s="13">
        <f>ROUND(AVERAGE(Zinsswaps!L315:L410)+'iBoxx Extrapolation'!$J410,2)</f>
        <v>3.6</v>
      </c>
      <c r="M410" s="13">
        <f>ROUND(AVERAGE(Zinsswaps!M315:M410)+'iBoxx Extrapolation'!$J410,2)</f>
        <v>3.65</v>
      </c>
      <c r="N410" s="13">
        <f>ROUND(AVERAGE(Zinsswaps!N315:N410)+'iBoxx Extrapolation'!$J410,2)</f>
        <v>3.7</v>
      </c>
      <c r="O410" s="13">
        <f>ROUND(AVERAGE(Zinsswaps!O315:O410)+'iBoxx Extrapolation'!$J410,2)</f>
        <v>3.75</v>
      </c>
      <c r="P410" s="13">
        <f>ROUND(AVERAGE(Zinsswaps!P315:P410)+'iBoxx Extrapolation'!$J410,2)</f>
        <v>3.78</v>
      </c>
      <c r="Q410" s="13">
        <f>ROUND(AVERAGE(Zinsswaps!Q315:Q410)+'iBoxx Extrapolation'!$J410,2)</f>
        <v>3.81</v>
      </c>
      <c r="R410" s="13">
        <f>ROUND(AVERAGE(Zinsswaps!R315:R410)+'iBoxx Extrapolation'!$J410,2)</f>
        <v>3.83</v>
      </c>
      <c r="S410" s="13">
        <f>ROUND(AVERAGE(Zinsswaps!S315:S410)+'iBoxx Extrapolation'!$J410,2)</f>
        <v>3.85</v>
      </c>
      <c r="T410" s="13">
        <f>ROUND(AVERAGE(Zinsswaps!T315:T410)+'iBoxx Extrapolation'!$J410,2)</f>
        <v>3.87</v>
      </c>
      <c r="U410" s="13">
        <f>ROUND(AVERAGE(Zinsswaps!U315:U410)+'iBoxx Extrapolation'!$J410,2)</f>
        <v>3.89</v>
      </c>
      <c r="V410" s="13">
        <f>ROUND(AVERAGE(Zinsswaps!V315:V410)+'iBoxx Extrapolation'!$J410,2)</f>
        <v>3.89</v>
      </c>
      <c r="W410" s="13">
        <f>ROUND(AVERAGE(Zinsswaps!W315:W410)+'iBoxx Extrapolation'!$J410,2)</f>
        <v>3.89</v>
      </c>
      <c r="X410" s="13">
        <f>ROUND(AVERAGE(Zinsswaps!X315:X410)+'iBoxx Extrapolation'!$J410,2)</f>
        <v>3.89</v>
      </c>
      <c r="Y410" s="13">
        <f>ROUND(AVERAGE(Zinsswaps!Y315:Y410)+'iBoxx Extrapolation'!$J410,2)</f>
        <v>3.89</v>
      </c>
      <c r="Z410" s="13">
        <f>ROUND(AVERAGE(Zinsswaps!Z315:Z410)+'iBoxx Extrapolation'!$J410,2)</f>
        <v>3.89</v>
      </c>
      <c r="AA410" s="13">
        <f>ROUND(AVERAGE(Zinsswaps!AA315:AA410)+'iBoxx Extrapolation'!$J410,2)</f>
        <v>3.88</v>
      </c>
      <c r="AB410" s="13">
        <f>ROUND(AVERAGE(Zinsswaps!AB315:AB410)+'iBoxx Extrapolation'!$J410,2)</f>
        <v>3.88</v>
      </c>
      <c r="AC410" s="13">
        <f>ROUND(AVERAGE(Zinsswaps!AC315:AC410)+'iBoxx Extrapolation'!$J410,2)</f>
        <v>3.87</v>
      </c>
      <c r="AD410" s="13">
        <f>ROUND(AVERAGE(Zinsswaps!AD315:AD410)+'iBoxx Extrapolation'!$J410,2)</f>
        <v>3.86</v>
      </c>
      <c r="AE410" s="13">
        <f>ROUND(AVERAGE(Zinsswaps!AE315:AE410)+'iBoxx Extrapolation'!$J410,2)</f>
        <v>3.86</v>
      </c>
      <c r="AF410" s="13">
        <f>ROUND(AVERAGE(Zinsswaps!AF315:AF410)+'iBoxx Extrapolation'!$J410,2)</f>
        <v>3.84</v>
      </c>
      <c r="AG410" s="13">
        <f>ROUND(AVERAGE(Zinsswaps!AG315:AG410)+'iBoxx Extrapolation'!$J410,2)</f>
        <v>3.82</v>
      </c>
      <c r="AH410" s="13">
        <f>ROUND(AVERAGE(Zinsswaps!AH315:AH410)+'iBoxx Extrapolation'!$J410,2)</f>
        <v>3.81</v>
      </c>
      <c r="AI410" s="13">
        <f>ROUND(AVERAGE(Zinsswaps!AI315:AI410)+'iBoxx Extrapolation'!$J410,2)</f>
        <v>3.79</v>
      </c>
      <c r="AJ410" s="13">
        <f>ROUND(AVERAGE(Zinsswaps!AJ315:AJ410)+'iBoxx Extrapolation'!$J410,2)</f>
        <v>3.78</v>
      </c>
      <c r="AK410" s="13">
        <f>ROUND(AVERAGE(Zinsswaps!AK315:AK410)+'iBoxx Extrapolation'!$J410,2)</f>
        <v>3.77</v>
      </c>
      <c r="AL410" s="13">
        <f>ROUND(AVERAGE(Zinsswaps!AL315:AL410)+'iBoxx Extrapolation'!$J410,2)</f>
        <v>3.76</v>
      </c>
      <c r="AM410" s="13">
        <f>ROUND(AVERAGE(Zinsswaps!AM315:AM410)+'iBoxx Extrapolation'!$J410,2)</f>
        <v>3.75</v>
      </c>
      <c r="AN410" s="13">
        <f>ROUND(AVERAGE(Zinsswaps!AN315:AN410)+'iBoxx Extrapolation'!$J410,2)</f>
        <v>3.74</v>
      </c>
      <c r="AO410" s="13">
        <f>ROUND(AVERAGE(Zinsswaps!AO315:AO410)+'iBoxx Extrapolation'!$J410,2)</f>
        <v>3.73</v>
      </c>
      <c r="AP410" s="13">
        <f>ROUND(AVERAGE(Zinsswaps!AP315:AP410)+'iBoxx Extrapolation'!$J410,2)</f>
        <v>3.7</v>
      </c>
      <c r="AQ410" s="13">
        <f>ROUND(AVERAGE(Zinsswaps!AQ315:AQ410)+'iBoxx Extrapolation'!$J410,2)</f>
        <v>3.68</v>
      </c>
      <c r="AR410" s="13">
        <f>ROUND(AVERAGE(Zinsswaps!AR315:AR410)+'iBoxx Extrapolation'!$J410,2)</f>
        <v>3.66</v>
      </c>
      <c r="AS410" s="13">
        <f>ROUND(AVERAGE(Zinsswaps!AS315:AS410)+'iBoxx Extrapolation'!$J410,2)</f>
        <v>3.64</v>
      </c>
      <c r="AT410" s="13">
        <f>ROUND(AVERAGE(Zinsswaps!AT315:AT410)+'iBoxx Extrapolation'!$J410,2)</f>
        <v>3.62</v>
      </c>
      <c r="AU410" s="13">
        <f>ROUND(AVERAGE(Zinsswaps!AU315:AU410)+'iBoxx Extrapolation'!$J410,2)</f>
        <v>3.61</v>
      </c>
      <c r="AV410" s="13">
        <f>ROUND(AVERAGE(Zinsswaps!AV315:AV410)+'iBoxx Extrapolation'!$J410,2)</f>
        <v>3.59</v>
      </c>
      <c r="AW410" s="13">
        <f>ROUND(AVERAGE(Zinsswaps!AW315:AW410)+'iBoxx Extrapolation'!$J410,2)</f>
        <v>3.57</v>
      </c>
      <c r="AX410" s="13">
        <f>ROUND(AVERAGE(Zinsswaps!AX315:AX410)+'iBoxx Extrapolation'!$J410,2)</f>
        <v>3.56</v>
      </c>
      <c r="AY410" s="13">
        <f>ROUND(AVERAGE(Zinsswaps!AY315:AY410)+'iBoxx Extrapolation'!$J410,2)</f>
        <v>3.54</v>
      </c>
    </row>
    <row r="411" spans="1:51" s="16" customFormat="1" x14ac:dyDescent="0.2">
      <c r="A411" s="12">
        <v>49734</v>
      </c>
      <c r="B411" s="13">
        <f>ROUND(AVERAGE(Zinsswaps!B316:B411)+'iBoxx Extrapolation'!$J411,2)</f>
        <v>2.99</v>
      </c>
      <c r="C411" s="13">
        <f>ROUND(AVERAGE(Zinsswaps!C316:C411)+'iBoxx Extrapolation'!$J411,2)</f>
        <v>3</v>
      </c>
      <c r="D411" s="13">
        <f>ROUND(AVERAGE(Zinsswaps!D316:D411)+'iBoxx Extrapolation'!$J411,2)</f>
        <v>3.05</v>
      </c>
      <c r="E411" s="13">
        <f>ROUND(AVERAGE(Zinsswaps!E316:E411)+'iBoxx Extrapolation'!$J411,2)</f>
        <v>3.12</v>
      </c>
      <c r="F411" s="13">
        <f>ROUND(AVERAGE(Zinsswaps!F316:F411)+'iBoxx Extrapolation'!$J411,2)</f>
        <v>3.19</v>
      </c>
      <c r="G411" s="13">
        <f>ROUND(AVERAGE(Zinsswaps!G316:G411)+'iBoxx Extrapolation'!$J411,2)</f>
        <v>3.27</v>
      </c>
      <c r="H411" s="13">
        <f>ROUND(AVERAGE(Zinsswaps!H316:H411)+'iBoxx Extrapolation'!$J411,2)</f>
        <v>3.34</v>
      </c>
      <c r="I411" s="13">
        <f>ROUND(AVERAGE(Zinsswaps!I316:I411)+'iBoxx Extrapolation'!$J411,2)</f>
        <v>3.41</v>
      </c>
      <c r="J411" s="13">
        <f>ROUND(AVERAGE(Zinsswaps!J316:J411)+'iBoxx Extrapolation'!$J411,2)</f>
        <v>3.48</v>
      </c>
      <c r="K411" s="13">
        <f>ROUND(AVERAGE(Zinsswaps!K316:K411)+'iBoxx Extrapolation'!$J411,2)</f>
        <v>3.54</v>
      </c>
      <c r="L411" s="13">
        <f>ROUND(AVERAGE(Zinsswaps!L316:L411)+'iBoxx Extrapolation'!$J411,2)</f>
        <v>3.6</v>
      </c>
      <c r="M411" s="13">
        <f>ROUND(AVERAGE(Zinsswaps!M316:M411)+'iBoxx Extrapolation'!$J411,2)</f>
        <v>3.65</v>
      </c>
      <c r="N411" s="13">
        <f>ROUND(AVERAGE(Zinsswaps!N316:N411)+'iBoxx Extrapolation'!$J411,2)</f>
        <v>3.7</v>
      </c>
      <c r="O411" s="13">
        <f>ROUND(AVERAGE(Zinsswaps!O316:O411)+'iBoxx Extrapolation'!$J411,2)</f>
        <v>3.75</v>
      </c>
      <c r="P411" s="13">
        <f>ROUND(AVERAGE(Zinsswaps!P316:P411)+'iBoxx Extrapolation'!$J411,2)</f>
        <v>3.78</v>
      </c>
      <c r="Q411" s="13">
        <f>ROUND(AVERAGE(Zinsswaps!Q316:Q411)+'iBoxx Extrapolation'!$J411,2)</f>
        <v>3.81</v>
      </c>
      <c r="R411" s="13">
        <f>ROUND(AVERAGE(Zinsswaps!R316:R411)+'iBoxx Extrapolation'!$J411,2)</f>
        <v>3.83</v>
      </c>
      <c r="S411" s="13">
        <f>ROUND(AVERAGE(Zinsswaps!S316:S411)+'iBoxx Extrapolation'!$J411,2)</f>
        <v>3.85</v>
      </c>
      <c r="T411" s="13">
        <f>ROUND(AVERAGE(Zinsswaps!T316:T411)+'iBoxx Extrapolation'!$J411,2)</f>
        <v>3.87</v>
      </c>
      <c r="U411" s="13">
        <f>ROUND(AVERAGE(Zinsswaps!U316:U411)+'iBoxx Extrapolation'!$J411,2)</f>
        <v>3.89</v>
      </c>
      <c r="V411" s="13">
        <f>ROUND(AVERAGE(Zinsswaps!V316:V411)+'iBoxx Extrapolation'!$J411,2)</f>
        <v>3.89</v>
      </c>
      <c r="W411" s="13">
        <f>ROUND(AVERAGE(Zinsswaps!W316:W411)+'iBoxx Extrapolation'!$J411,2)</f>
        <v>3.89</v>
      </c>
      <c r="X411" s="13">
        <f>ROUND(AVERAGE(Zinsswaps!X316:X411)+'iBoxx Extrapolation'!$J411,2)</f>
        <v>3.89</v>
      </c>
      <c r="Y411" s="13">
        <f>ROUND(AVERAGE(Zinsswaps!Y316:Y411)+'iBoxx Extrapolation'!$J411,2)</f>
        <v>3.89</v>
      </c>
      <c r="Z411" s="13">
        <f>ROUND(AVERAGE(Zinsswaps!Z316:Z411)+'iBoxx Extrapolation'!$J411,2)</f>
        <v>3.89</v>
      </c>
      <c r="AA411" s="13">
        <f>ROUND(AVERAGE(Zinsswaps!AA316:AA411)+'iBoxx Extrapolation'!$J411,2)</f>
        <v>3.88</v>
      </c>
      <c r="AB411" s="13">
        <f>ROUND(AVERAGE(Zinsswaps!AB316:AB411)+'iBoxx Extrapolation'!$J411,2)</f>
        <v>3.88</v>
      </c>
      <c r="AC411" s="13">
        <f>ROUND(AVERAGE(Zinsswaps!AC316:AC411)+'iBoxx Extrapolation'!$J411,2)</f>
        <v>3.87</v>
      </c>
      <c r="AD411" s="13">
        <f>ROUND(AVERAGE(Zinsswaps!AD316:AD411)+'iBoxx Extrapolation'!$J411,2)</f>
        <v>3.86</v>
      </c>
      <c r="AE411" s="13">
        <f>ROUND(AVERAGE(Zinsswaps!AE316:AE411)+'iBoxx Extrapolation'!$J411,2)</f>
        <v>3.86</v>
      </c>
      <c r="AF411" s="13">
        <f>ROUND(AVERAGE(Zinsswaps!AF316:AF411)+'iBoxx Extrapolation'!$J411,2)</f>
        <v>3.84</v>
      </c>
      <c r="AG411" s="13">
        <f>ROUND(AVERAGE(Zinsswaps!AG316:AG411)+'iBoxx Extrapolation'!$J411,2)</f>
        <v>3.82</v>
      </c>
      <c r="AH411" s="13">
        <f>ROUND(AVERAGE(Zinsswaps!AH316:AH411)+'iBoxx Extrapolation'!$J411,2)</f>
        <v>3.81</v>
      </c>
      <c r="AI411" s="13">
        <f>ROUND(AVERAGE(Zinsswaps!AI316:AI411)+'iBoxx Extrapolation'!$J411,2)</f>
        <v>3.79</v>
      </c>
      <c r="AJ411" s="13">
        <f>ROUND(AVERAGE(Zinsswaps!AJ316:AJ411)+'iBoxx Extrapolation'!$J411,2)</f>
        <v>3.78</v>
      </c>
      <c r="AK411" s="13">
        <f>ROUND(AVERAGE(Zinsswaps!AK316:AK411)+'iBoxx Extrapolation'!$J411,2)</f>
        <v>3.77</v>
      </c>
      <c r="AL411" s="13">
        <f>ROUND(AVERAGE(Zinsswaps!AL316:AL411)+'iBoxx Extrapolation'!$J411,2)</f>
        <v>3.76</v>
      </c>
      <c r="AM411" s="13">
        <f>ROUND(AVERAGE(Zinsswaps!AM316:AM411)+'iBoxx Extrapolation'!$J411,2)</f>
        <v>3.75</v>
      </c>
      <c r="AN411" s="13">
        <f>ROUND(AVERAGE(Zinsswaps!AN316:AN411)+'iBoxx Extrapolation'!$J411,2)</f>
        <v>3.74</v>
      </c>
      <c r="AO411" s="13">
        <f>ROUND(AVERAGE(Zinsswaps!AO316:AO411)+'iBoxx Extrapolation'!$J411,2)</f>
        <v>3.73</v>
      </c>
      <c r="AP411" s="13">
        <f>ROUND(AVERAGE(Zinsswaps!AP316:AP411)+'iBoxx Extrapolation'!$J411,2)</f>
        <v>3.7</v>
      </c>
      <c r="AQ411" s="13">
        <f>ROUND(AVERAGE(Zinsswaps!AQ316:AQ411)+'iBoxx Extrapolation'!$J411,2)</f>
        <v>3.68</v>
      </c>
      <c r="AR411" s="13">
        <f>ROUND(AVERAGE(Zinsswaps!AR316:AR411)+'iBoxx Extrapolation'!$J411,2)</f>
        <v>3.66</v>
      </c>
      <c r="AS411" s="13">
        <f>ROUND(AVERAGE(Zinsswaps!AS316:AS411)+'iBoxx Extrapolation'!$J411,2)</f>
        <v>3.64</v>
      </c>
      <c r="AT411" s="13">
        <f>ROUND(AVERAGE(Zinsswaps!AT316:AT411)+'iBoxx Extrapolation'!$J411,2)</f>
        <v>3.62</v>
      </c>
      <c r="AU411" s="13">
        <f>ROUND(AVERAGE(Zinsswaps!AU316:AU411)+'iBoxx Extrapolation'!$J411,2)</f>
        <v>3.61</v>
      </c>
      <c r="AV411" s="13">
        <f>ROUND(AVERAGE(Zinsswaps!AV316:AV411)+'iBoxx Extrapolation'!$J411,2)</f>
        <v>3.59</v>
      </c>
      <c r="AW411" s="13">
        <f>ROUND(AVERAGE(Zinsswaps!AW316:AW411)+'iBoxx Extrapolation'!$J411,2)</f>
        <v>3.57</v>
      </c>
      <c r="AX411" s="13">
        <f>ROUND(AVERAGE(Zinsswaps!AX316:AX411)+'iBoxx Extrapolation'!$J411,2)</f>
        <v>3.56</v>
      </c>
      <c r="AY411" s="13">
        <f>ROUND(AVERAGE(Zinsswaps!AY316:AY411)+'iBoxx Extrapolation'!$J411,2)</f>
        <v>3.54</v>
      </c>
    </row>
    <row r="412" spans="1:51" s="16" customFormat="1" x14ac:dyDescent="0.2">
      <c r="A412" s="12">
        <v>49765</v>
      </c>
      <c r="B412" s="13">
        <f>ROUND(AVERAGE(Zinsswaps!B317:B412)+'iBoxx Extrapolation'!$J412,2)</f>
        <v>2.99</v>
      </c>
      <c r="C412" s="13">
        <f>ROUND(AVERAGE(Zinsswaps!C317:C412)+'iBoxx Extrapolation'!$J412,2)</f>
        <v>3</v>
      </c>
      <c r="D412" s="13">
        <f>ROUND(AVERAGE(Zinsswaps!D317:D412)+'iBoxx Extrapolation'!$J412,2)</f>
        <v>3.05</v>
      </c>
      <c r="E412" s="13">
        <f>ROUND(AVERAGE(Zinsswaps!E317:E412)+'iBoxx Extrapolation'!$J412,2)</f>
        <v>3.12</v>
      </c>
      <c r="F412" s="13">
        <f>ROUND(AVERAGE(Zinsswaps!F317:F412)+'iBoxx Extrapolation'!$J412,2)</f>
        <v>3.19</v>
      </c>
      <c r="G412" s="13">
        <f>ROUND(AVERAGE(Zinsswaps!G317:G412)+'iBoxx Extrapolation'!$J412,2)</f>
        <v>3.27</v>
      </c>
      <c r="H412" s="13">
        <f>ROUND(AVERAGE(Zinsswaps!H317:H412)+'iBoxx Extrapolation'!$J412,2)</f>
        <v>3.34</v>
      </c>
      <c r="I412" s="13">
        <f>ROUND(AVERAGE(Zinsswaps!I317:I412)+'iBoxx Extrapolation'!$J412,2)</f>
        <v>3.41</v>
      </c>
      <c r="J412" s="13">
        <f>ROUND(AVERAGE(Zinsswaps!J317:J412)+'iBoxx Extrapolation'!$J412,2)</f>
        <v>3.48</v>
      </c>
      <c r="K412" s="13">
        <f>ROUND(AVERAGE(Zinsswaps!K317:K412)+'iBoxx Extrapolation'!$J412,2)</f>
        <v>3.54</v>
      </c>
      <c r="L412" s="13">
        <f>ROUND(AVERAGE(Zinsswaps!L317:L412)+'iBoxx Extrapolation'!$J412,2)</f>
        <v>3.6</v>
      </c>
      <c r="M412" s="13">
        <f>ROUND(AVERAGE(Zinsswaps!M317:M412)+'iBoxx Extrapolation'!$J412,2)</f>
        <v>3.65</v>
      </c>
      <c r="N412" s="13">
        <f>ROUND(AVERAGE(Zinsswaps!N317:N412)+'iBoxx Extrapolation'!$J412,2)</f>
        <v>3.7</v>
      </c>
      <c r="O412" s="13">
        <f>ROUND(AVERAGE(Zinsswaps!O317:O412)+'iBoxx Extrapolation'!$J412,2)</f>
        <v>3.75</v>
      </c>
      <c r="P412" s="13">
        <f>ROUND(AVERAGE(Zinsswaps!P317:P412)+'iBoxx Extrapolation'!$J412,2)</f>
        <v>3.78</v>
      </c>
      <c r="Q412" s="13">
        <f>ROUND(AVERAGE(Zinsswaps!Q317:Q412)+'iBoxx Extrapolation'!$J412,2)</f>
        <v>3.81</v>
      </c>
      <c r="R412" s="13">
        <f>ROUND(AVERAGE(Zinsswaps!R317:R412)+'iBoxx Extrapolation'!$J412,2)</f>
        <v>3.83</v>
      </c>
      <c r="S412" s="13">
        <f>ROUND(AVERAGE(Zinsswaps!S317:S412)+'iBoxx Extrapolation'!$J412,2)</f>
        <v>3.85</v>
      </c>
      <c r="T412" s="13">
        <f>ROUND(AVERAGE(Zinsswaps!T317:T412)+'iBoxx Extrapolation'!$J412,2)</f>
        <v>3.87</v>
      </c>
      <c r="U412" s="13">
        <f>ROUND(AVERAGE(Zinsswaps!U317:U412)+'iBoxx Extrapolation'!$J412,2)</f>
        <v>3.89</v>
      </c>
      <c r="V412" s="13">
        <f>ROUND(AVERAGE(Zinsswaps!V317:V412)+'iBoxx Extrapolation'!$J412,2)</f>
        <v>3.89</v>
      </c>
      <c r="W412" s="13">
        <f>ROUND(AVERAGE(Zinsswaps!W317:W412)+'iBoxx Extrapolation'!$J412,2)</f>
        <v>3.89</v>
      </c>
      <c r="X412" s="13">
        <f>ROUND(AVERAGE(Zinsswaps!X317:X412)+'iBoxx Extrapolation'!$J412,2)</f>
        <v>3.89</v>
      </c>
      <c r="Y412" s="13">
        <f>ROUND(AVERAGE(Zinsswaps!Y317:Y412)+'iBoxx Extrapolation'!$J412,2)</f>
        <v>3.89</v>
      </c>
      <c r="Z412" s="13">
        <f>ROUND(AVERAGE(Zinsswaps!Z317:Z412)+'iBoxx Extrapolation'!$J412,2)</f>
        <v>3.89</v>
      </c>
      <c r="AA412" s="13">
        <f>ROUND(AVERAGE(Zinsswaps!AA317:AA412)+'iBoxx Extrapolation'!$J412,2)</f>
        <v>3.88</v>
      </c>
      <c r="AB412" s="13">
        <f>ROUND(AVERAGE(Zinsswaps!AB317:AB412)+'iBoxx Extrapolation'!$J412,2)</f>
        <v>3.88</v>
      </c>
      <c r="AC412" s="13">
        <f>ROUND(AVERAGE(Zinsswaps!AC317:AC412)+'iBoxx Extrapolation'!$J412,2)</f>
        <v>3.87</v>
      </c>
      <c r="AD412" s="13">
        <f>ROUND(AVERAGE(Zinsswaps!AD317:AD412)+'iBoxx Extrapolation'!$J412,2)</f>
        <v>3.86</v>
      </c>
      <c r="AE412" s="13">
        <f>ROUND(AVERAGE(Zinsswaps!AE317:AE412)+'iBoxx Extrapolation'!$J412,2)</f>
        <v>3.86</v>
      </c>
      <c r="AF412" s="13">
        <f>ROUND(AVERAGE(Zinsswaps!AF317:AF412)+'iBoxx Extrapolation'!$J412,2)</f>
        <v>3.84</v>
      </c>
      <c r="AG412" s="13">
        <f>ROUND(AVERAGE(Zinsswaps!AG317:AG412)+'iBoxx Extrapolation'!$J412,2)</f>
        <v>3.82</v>
      </c>
      <c r="AH412" s="13">
        <f>ROUND(AVERAGE(Zinsswaps!AH317:AH412)+'iBoxx Extrapolation'!$J412,2)</f>
        <v>3.81</v>
      </c>
      <c r="AI412" s="13">
        <f>ROUND(AVERAGE(Zinsswaps!AI317:AI412)+'iBoxx Extrapolation'!$J412,2)</f>
        <v>3.79</v>
      </c>
      <c r="AJ412" s="13">
        <f>ROUND(AVERAGE(Zinsswaps!AJ317:AJ412)+'iBoxx Extrapolation'!$J412,2)</f>
        <v>3.78</v>
      </c>
      <c r="AK412" s="13">
        <f>ROUND(AVERAGE(Zinsswaps!AK317:AK412)+'iBoxx Extrapolation'!$J412,2)</f>
        <v>3.77</v>
      </c>
      <c r="AL412" s="13">
        <f>ROUND(AVERAGE(Zinsswaps!AL317:AL412)+'iBoxx Extrapolation'!$J412,2)</f>
        <v>3.76</v>
      </c>
      <c r="AM412" s="13">
        <f>ROUND(AVERAGE(Zinsswaps!AM317:AM412)+'iBoxx Extrapolation'!$J412,2)</f>
        <v>3.75</v>
      </c>
      <c r="AN412" s="13">
        <f>ROUND(AVERAGE(Zinsswaps!AN317:AN412)+'iBoxx Extrapolation'!$J412,2)</f>
        <v>3.74</v>
      </c>
      <c r="AO412" s="13">
        <f>ROUND(AVERAGE(Zinsswaps!AO317:AO412)+'iBoxx Extrapolation'!$J412,2)</f>
        <v>3.73</v>
      </c>
      <c r="AP412" s="13">
        <f>ROUND(AVERAGE(Zinsswaps!AP317:AP412)+'iBoxx Extrapolation'!$J412,2)</f>
        <v>3.7</v>
      </c>
      <c r="AQ412" s="13">
        <f>ROUND(AVERAGE(Zinsswaps!AQ317:AQ412)+'iBoxx Extrapolation'!$J412,2)</f>
        <v>3.68</v>
      </c>
      <c r="AR412" s="13">
        <f>ROUND(AVERAGE(Zinsswaps!AR317:AR412)+'iBoxx Extrapolation'!$J412,2)</f>
        <v>3.66</v>
      </c>
      <c r="AS412" s="13">
        <f>ROUND(AVERAGE(Zinsswaps!AS317:AS412)+'iBoxx Extrapolation'!$J412,2)</f>
        <v>3.64</v>
      </c>
      <c r="AT412" s="13">
        <f>ROUND(AVERAGE(Zinsswaps!AT317:AT412)+'iBoxx Extrapolation'!$J412,2)</f>
        <v>3.62</v>
      </c>
      <c r="AU412" s="13">
        <f>ROUND(AVERAGE(Zinsswaps!AU317:AU412)+'iBoxx Extrapolation'!$J412,2)</f>
        <v>3.61</v>
      </c>
      <c r="AV412" s="13">
        <f>ROUND(AVERAGE(Zinsswaps!AV317:AV412)+'iBoxx Extrapolation'!$J412,2)</f>
        <v>3.59</v>
      </c>
      <c r="AW412" s="13">
        <f>ROUND(AVERAGE(Zinsswaps!AW317:AW412)+'iBoxx Extrapolation'!$J412,2)</f>
        <v>3.57</v>
      </c>
      <c r="AX412" s="13">
        <f>ROUND(AVERAGE(Zinsswaps!AX317:AX412)+'iBoxx Extrapolation'!$J412,2)</f>
        <v>3.56</v>
      </c>
      <c r="AY412" s="13">
        <f>ROUND(AVERAGE(Zinsswaps!AY317:AY412)+'iBoxx Extrapolation'!$J412,2)</f>
        <v>3.54</v>
      </c>
    </row>
    <row r="413" spans="1:51" s="16" customFormat="1" x14ac:dyDescent="0.2">
      <c r="A413" s="12">
        <v>49795</v>
      </c>
      <c r="B413" s="13">
        <f>ROUND(AVERAGE(Zinsswaps!B318:B413)+'iBoxx Extrapolation'!$J413,2)</f>
        <v>2.99</v>
      </c>
      <c r="C413" s="13">
        <f>ROUND(AVERAGE(Zinsswaps!C318:C413)+'iBoxx Extrapolation'!$J413,2)</f>
        <v>3</v>
      </c>
      <c r="D413" s="13">
        <f>ROUND(AVERAGE(Zinsswaps!D318:D413)+'iBoxx Extrapolation'!$J413,2)</f>
        <v>3.05</v>
      </c>
      <c r="E413" s="13">
        <f>ROUND(AVERAGE(Zinsswaps!E318:E413)+'iBoxx Extrapolation'!$J413,2)</f>
        <v>3.12</v>
      </c>
      <c r="F413" s="13">
        <f>ROUND(AVERAGE(Zinsswaps!F318:F413)+'iBoxx Extrapolation'!$J413,2)</f>
        <v>3.19</v>
      </c>
      <c r="G413" s="13">
        <f>ROUND(AVERAGE(Zinsswaps!G318:G413)+'iBoxx Extrapolation'!$J413,2)</f>
        <v>3.27</v>
      </c>
      <c r="H413" s="13">
        <f>ROUND(AVERAGE(Zinsswaps!H318:H413)+'iBoxx Extrapolation'!$J413,2)</f>
        <v>3.34</v>
      </c>
      <c r="I413" s="13">
        <f>ROUND(AVERAGE(Zinsswaps!I318:I413)+'iBoxx Extrapolation'!$J413,2)</f>
        <v>3.41</v>
      </c>
      <c r="J413" s="13">
        <f>ROUND(AVERAGE(Zinsswaps!J318:J413)+'iBoxx Extrapolation'!$J413,2)</f>
        <v>3.48</v>
      </c>
      <c r="K413" s="13">
        <f>ROUND(AVERAGE(Zinsswaps!K318:K413)+'iBoxx Extrapolation'!$J413,2)</f>
        <v>3.54</v>
      </c>
      <c r="L413" s="13">
        <f>ROUND(AVERAGE(Zinsswaps!L318:L413)+'iBoxx Extrapolation'!$J413,2)</f>
        <v>3.6</v>
      </c>
      <c r="M413" s="13">
        <f>ROUND(AVERAGE(Zinsswaps!M318:M413)+'iBoxx Extrapolation'!$J413,2)</f>
        <v>3.65</v>
      </c>
      <c r="N413" s="13">
        <f>ROUND(AVERAGE(Zinsswaps!N318:N413)+'iBoxx Extrapolation'!$J413,2)</f>
        <v>3.7</v>
      </c>
      <c r="O413" s="13">
        <f>ROUND(AVERAGE(Zinsswaps!O318:O413)+'iBoxx Extrapolation'!$J413,2)</f>
        <v>3.75</v>
      </c>
      <c r="P413" s="13">
        <f>ROUND(AVERAGE(Zinsswaps!P318:P413)+'iBoxx Extrapolation'!$J413,2)</f>
        <v>3.78</v>
      </c>
      <c r="Q413" s="13">
        <f>ROUND(AVERAGE(Zinsswaps!Q318:Q413)+'iBoxx Extrapolation'!$J413,2)</f>
        <v>3.81</v>
      </c>
      <c r="R413" s="13">
        <f>ROUND(AVERAGE(Zinsswaps!R318:R413)+'iBoxx Extrapolation'!$J413,2)</f>
        <v>3.83</v>
      </c>
      <c r="S413" s="13">
        <f>ROUND(AVERAGE(Zinsswaps!S318:S413)+'iBoxx Extrapolation'!$J413,2)</f>
        <v>3.85</v>
      </c>
      <c r="T413" s="13">
        <f>ROUND(AVERAGE(Zinsswaps!T318:T413)+'iBoxx Extrapolation'!$J413,2)</f>
        <v>3.87</v>
      </c>
      <c r="U413" s="13">
        <f>ROUND(AVERAGE(Zinsswaps!U318:U413)+'iBoxx Extrapolation'!$J413,2)</f>
        <v>3.89</v>
      </c>
      <c r="V413" s="13">
        <f>ROUND(AVERAGE(Zinsswaps!V318:V413)+'iBoxx Extrapolation'!$J413,2)</f>
        <v>3.89</v>
      </c>
      <c r="W413" s="13">
        <f>ROUND(AVERAGE(Zinsswaps!W318:W413)+'iBoxx Extrapolation'!$J413,2)</f>
        <v>3.89</v>
      </c>
      <c r="X413" s="13">
        <f>ROUND(AVERAGE(Zinsswaps!X318:X413)+'iBoxx Extrapolation'!$J413,2)</f>
        <v>3.89</v>
      </c>
      <c r="Y413" s="13">
        <f>ROUND(AVERAGE(Zinsswaps!Y318:Y413)+'iBoxx Extrapolation'!$J413,2)</f>
        <v>3.89</v>
      </c>
      <c r="Z413" s="13">
        <f>ROUND(AVERAGE(Zinsswaps!Z318:Z413)+'iBoxx Extrapolation'!$J413,2)</f>
        <v>3.89</v>
      </c>
      <c r="AA413" s="13">
        <f>ROUND(AVERAGE(Zinsswaps!AA318:AA413)+'iBoxx Extrapolation'!$J413,2)</f>
        <v>3.88</v>
      </c>
      <c r="AB413" s="13">
        <f>ROUND(AVERAGE(Zinsswaps!AB318:AB413)+'iBoxx Extrapolation'!$J413,2)</f>
        <v>3.88</v>
      </c>
      <c r="AC413" s="13">
        <f>ROUND(AVERAGE(Zinsswaps!AC318:AC413)+'iBoxx Extrapolation'!$J413,2)</f>
        <v>3.87</v>
      </c>
      <c r="AD413" s="13">
        <f>ROUND(AVERAGE(Zinsswaps!AD318:AD413)+'iBoxx Extrapolation'!$J413,2)</f>
        <v>3.86</v>
      </c>
      <c r="AE413" s="13">
        <f>ROUND(AVERAGE(Zinsswaps!AE318:AE413)+'iBoxx Extrapolation'!$J413,2)</f>
        <v>3.86</v>
      </c>
      <c r="AF413" s="13">
        <f>ROUND(AVERAGE(Zinsswaps!AF318:AF413)+'iBoxx Extrapolation'!$J413,2)</f>
        <v>3.84</v>
      </c>
      <c r="AG413" s="13">
        <f>ROUND(AVERAGE(Zinsswaps!AG318:AG413)+'iBoxx Extrapolation'!$J413,2)</f>
        <v>3.82</v>
      </c>
      <c r="AH413" s="13">
        <f>ROUND(AVERAGE(Zinsswaps!AH318:AH413)+'iBoxx Extrapolation'!$J413,2)</f>
        <v>3.81</v>
      </c>
      <c r="AI413" s="13">
        <f>ROUND(AVERAGE(Zinsswaps!AI318:AI413)+'iBoxx Extrapolation'!$J413,2)</f>
        <v>3.79</v>
      </c>
      <c r="AJ413" s="13">
        <f>ROUND(AVERAGE(Zinsswaps!AJ318:AJ413)+'iBoxx Extrapolation'!$J413,2)</f>
        <v>3.78</v>
      </c>
      <c r="AK413" s="13">
        <f>ROUND(AVERAGE(Zinsswaps!AK318:AK413)+'iBoxx Extrapolation'!$J413,2)</f>
        <v>3.77</v>
      </c>
      <c r="AL413" s="13">
        <f>ROUND(AVERAGE(Zinsswaps!AL318:AL413)+'iBoxx Extrapolation'!$J413,2)</f>
        <v>3.76</v>
      </c>
      <c r="AM413" s="13">
        <f>ROUND(AVERAGE(Zinsswaps!AM318:AM413)+'iBoxx Extrapolation'!$J413,2)</f>
        <v>3.75</v>
      </c>
      <c r="AN413" s="13">
        <f>ROUND(AVERAGE(Zinsswaps!AN318:AN413)+'iBoxx Extrapolation'!$J413,2)</f>
        <v>3.74</v>
      </c>
      <c r="AO413" s="13">
        <f>ROUND(AVERAGE(Zinsswaps!AO318:AO413)+'iBoxx Extrapolation'!$J413,2)</f>
        <v>3.73</v>
      </c>
      <c r="AP413" s="13">
        <f>ROUND(AVERAGE(Zinsswaps!AP318:AP413)+'iBoxx Extrapolation'!$J413,2)</f>
        <v>3.7</v>
      </c>
      <c r="AQ413" s="13">
        <f>ROUND(AVERAGE(Zinsswaps!AQ318:AQ413)+'iBoxx Extrapolation'!$J413,2)</f>
        <v>3.68</v>
      </c>
      <c r="AR413" s="13">
        <f>ROUND(AVERAGE(Zinsswaps!AR318:AR413)+'iBoxx Extrapolation'!$J413,2)</f>
        <v>3.66</v>
      </c>
      <c r="AS413" s="13">
        <f>ROUND(AVERAGE(Zinsswaps!AS318:AS413)+'iBoxx Extrapolation'!$J413,2)</f>
        <v>3.64</v>
      </c>
      <c r="AT413" s="13">
        <f>ROUND(AVERAGE(Zinsswaps!AT318:AT413)+'iBoxx Extrapolation'!$J413,2)</f>
        <v>3.62</v>
      </c>
      <c r="AU413" s="13">
        <f>ROUND(AVERAGE(Zinsswaps!AU318:AU413)+'iBoxx Extrapolation'!$J413,2)</f>
        <v>3.61</v>
      </c>
      <c r="AV413" s="13">
        <f>ROUND(AVERAGE(Zinsswaps!AV318:AV413)+'iBoxx Extrapolation'!$J413,2)</f>
        <v>3.59</v>
      </c>
      <c r="AW413" s="13">
        <f>ROUND(AVERAGE(Zinsswaps!AW318:AW413)+'iBoxx Extrapolation'!$J413,2)</f>
        <v>3.57</v>
      </c>
      <c r="AX413" s="13">
        <f>ROUND(AVERAGE(Zinsswaps!AX318:AX413)+'iBoxx Extrapolation'!$J413,2)</f>
        <v>3.56</v>
      </c>
      <c r="AY413" s="13">
        <f>ROUND(AVERAGE(Zinsswaps!AY318:AY413)+'iBoxx Extrapolation'!$J413,2)</f>
        <v>3.54</v>
      </c>
    </row>
    <row r="414" spans="1:51" s="16" customFormat="1" x14ac:dyDescent="0.2">
      <c r="A414" s="12">
        <v>49826</v>
      </c>
      <c r="B414" s="13">
        <f>ROUND(AVERAGE(Zinsswaps!B319:B414)+'iBoxx Extrapolation'!$J414,2)</f>
        <v>2.99</v>
      </c>
      <c r="C414" s="13">
        <f>ROUND(AVERAGE(Zinsswaps!C319:C414)+'iBoxx Extrapolation'!$J414,2)</f>
        <v>3</v>
      </c>
      <c r="D414" s="13">
        <f>ROUND(AVERAGE(Zinsswaps!D319:D414)+'iBoxx Extrapolation'!$J414,2)</f>
        <v>3.05</v>
      </c>
      <c r="E414" s="13">
        <f>ROUND(AVERAGE(Zinsswaps!E319:E414)+'iBoxx Extrapolation'!$J414,2)</f>
        <v>3.12</v>
      </c>
      <c r="F414" s="13">
        <f>ROUND(AVERAGE(Zinsswaps!F319:F414)+'iBoxx Extrapolation'!$J414,2)</f>
        <v>3.19</v>
      </c>
      <c r="G414" s="13">
        <f>ROUND(AVERAGE(Zinsswaps!G319:G414)+'iBoxx Extrapolation'!$J414,2)</f>
        <v>3.27</v>
      </c>
      <c r="H414" s="13">
        <f>ROUND(AVERAGE(Zinsswaps!H319:H414)+'iBoxx Extrapolation'!$J414,2)</f>
        <v>3.34</v>
      </c>
      <c r="I414" s="13">
        <f>ROUND(AVERAGE(Zinsswaps!I319:I414)+'iBoxx Extrapolation'!$J414,2)</f>
        <v>3.41</v>
      </c>
      <c r="J414" s="13">
        <f>ROUND(AVERAGE(Zinsswaps!J319:J414)+'iBoxx Extrapolation'!$J414,2)</f>
        <v>3.48</v>
      </c>
      <c r="K414" s="13">
        <f>ROUND(AVERAGE(Zinsswaps!K319:K414)+'iBoxx Extrapolation'!$J414,2)</f>
        <v>3.54</v>
      </c>
      <c r="L414" s="13">
        <f>ROUND(AVERAGE(Zinsswaps!L319:L414)+'iBoxx Extrapolation'!$J414,2)</f>
        <v>3.6</v>
      </c>
      <c r="M414" s="13">
        <f>ROUND(AVERAGE(Zinsswaps!M319:M414)+'iBoxx Extrapolation'!$J414,2)</f>
        <v>3.65</v>
      </c>
      <c r="N414" s="13">
        <f>ROUND(AVERAGE(Zinsswaps!N319:N414)+'iBoxx Extrapolation'!$J414,2)</f>
        <v>3.7</v>
      </c>
      <c r="O414" s="13">
        <f>ROUND(AVERAGE(Zinsswaps!O319:O414)+'iBoxx Extrapolation'!$J414,2)</f>
        <v>3.75</v>
      </c>
      <c r="P414" s="13">
        <f>ROUND(AVERAGE(Zinsswaps!P319:P414)+'iBoxx Extrapolation'!$J414,2)</f>
        <v>3.78</v>
      </c>
      <c r="Q414" s="13">
        <f>ROUND(AVERAGE(Zinsswaps!Q319:Q414)+'iBoxx Extrapolation'!$J414,2)</f>
        <v>3.81</v>
      </c>
      <c r="R414" s="13">
        <f>ROUND(AVERAGE(Zinsswaps!R319:R414)+'iBoxx Extrapolation'!$J414,2)</f>
        <v>3.83</v>
      </c>
      <c r="S414" s="13">
        <f>ROUND(AVERAGE(Zinsswaps!S319:S414)+'iBoxx Extrapolation'!$J414,2)</f>
        <v>3.85</v>
      </c>
      <c r="T414" s="13">
        <f>ROUND(AVERAGE(Zinsswaps!T319:T414)+'iBoxx Extrapolation'!$J414,2)</f>
        <v>3.87</v>
      </c>
      <c r="U414" s="13">
        <f>ROUND(AVERAGE(Zinsswaps!U319:U414)+'iBoxx Extrapolation'!$J414,2)</f>
        <v>3.89</v>
      </c>
      <c r="V414" s="13">
        <f>ROUND(AVERAGE(Zinsswaps!V319:V414)+'iBoxx Extrapolation'!$J414,2)</f>
        <v>3.89</v>
      </c>
      <c r="W414" s="13">
        <f>ROUND(AVERAGE(Zinsswaps!W319:W414)+'iBoxx Extrapolation'!$J414,2)</f>
        <v>3.89</v>
      </c>
      <c r="X414" s="13">
        <f>ROUND(AVERAGE(Zinsswaps!X319:X414)+'iBoxx Extrapolation'!$J414,2)</f>
        <v>3.89</v>
      </c>
      <c r="Y414" s="13">
        <f>ROUND(AVERAGE(Zinsswaps!Y319:Y414)+'iBoxx Extrapolation'!$J414,2)</f>
        <v>3.89</v>
      </c>
      <c r="Z414" s="13">
        <f>ROUND(AVERAGE(Zinsswaps!Z319:Z414)+'iBoxx Extrapolation'!$J414,2)</f>
        <v>3.89</v>
      </c>
      <c r="AA414" s="13">
        <f>ROUND(AVERAGE(Zinsswaps!AA319:AA414)+'iBoxx Extrapolation'!$J414,2)</f>
        <v>3.88</v>
      </c>
      <c r="AB414" s="13">
        <f>ROUND(AVERAGE(Zinsswaps!AB319:AB414)+'iBoxx Extrapolation'!$J414,2)</f>
        <v>3.88</v>
      </c>
      <c r="AC414" s="13">
        <f>ROUND(AVERAGE(Zinsswaps!AC319:AC414)+'iBoxx Extrapolation'!$J414,2)</f>
        <v>3.87</v>
      </c>
      <c r="AD414" s="13">
        <f>ROUND(AVERAGE(Zinsswaps!AD319:AD414)+'iBoxx Extrapolation'!$J414,2)</f>
        <v>3.86</v>
      </c>
      <c r="AE414" s="13">
        <f>ROUND(AVERAGE(Zinsswaps!AE319:AE414)+'iBoxx Extrapolation'!$J414,2)</f>
        <v>3.86</v>
      </c>
      <c r="AF414" s="13">
        <f>ROUND(AVERAGE(Zinsswaps!AF319:AF414)+'iBoxx Extrapolation'!$J414,2)</f>
        <v>3.84</v>
      </c>
      <c r="AG414" s="13">
        <f>ROUND(AVERAGE(Zinsswaps!AG319:AG414)+'iBoxx Extrapolation'!$J414,2)</f>
        <v>3.82</v>
      </c>
      <c r="AH414" s="13">
        <f>ROUND(AVERAGE(Zinsswaps!AH319:AH414)+'iBoxx Extrapolation'!$J414,2)</f>
        <v>3.81</v>
      </c>
      <c r="AI414" s="13">
        <f>ROUND(AVERAGE(Zinsswaps!AI319:AI414)+'iBoxx Extrapolation'!$J414,2)</f>
        <v>3.79</v>
      </c>
      <c r="AJ414" s="13">
        <f>ROUND(AVERAGE(Zinsswaps!AJ319:AJ414)+'iBoxx Extrapolation'!$J414,2)</f>
        <v>3.78</v>
      </c>
      <c r="AK414" s="13">
        <f>ROUND(AVERAGE(Zinsswaps!AK319:AK414)+'iBoxx Extrapolation'!$J414,2)</f>
        <v>3.77</v>
      </c>
      <c r="AL414" s="13">
        <f>ROUND(AVERAGE(Zinsswaps!AL319:AL414)+'iBoxx Extrapolation'!$J414,2)</f>
        <v>3.76</v>
      </c>
      <c r="AM414" s="13">
        <f>ROUND(AVERAGE(Zinsswaps!AM319:AM414)+'iBoxx Extrapolation'!$J414,2)</f>
        <v>3.75</v>
      </c>
      <c r="AN414" s="13">
        <f>ROUND(AVERAGE(Zinsswaps!AN319:AN414)+'iBoxx Extrapolation'!$J414,2)</f>
        <v>3.74</v>
      </c>
      <c r="AO414" s="13">
        <f>ROUND(AVERAGE(Zinsswaps!AO319:AO414)+'iBoxx Extrapolation'!$J414,2)</f>
        <v>3.73</v>
      </c>
      <c r="AP414" s="13">
        <f>ROUND(AVERAGE(Zinsswaps!AP319:AP414)+'iBoxx Extrapolation'!$J414,2)</f>
        <v>3.7</v>
      </c>
      <c r="AQ414" s="13">
        <f>ROUND(AVERAGE(Zinsswaps!AQ319:AQ414)+'iBoxx Extrapolation'!$J414,2)</f>
        <v>3.68</v>
      </c>
      <c r="AR414" s="13">
        <f>ROUND(AVERAGE(Zinsswaps!AR319:AR414)+'iBoxx Extrapolation'!$J414,2)</f>
        <v>3.66</v>
      </c>
      <c r="AS414" s="13">
        <f>ROUND(AVERAGE(Zinsswaps!AS319:AS414)+'iBoxx Extrapolation'!$J414,2)</f>
        <v>3.64</v>
      </c>
      <c r="AT414" s="13">
        <f>ROUND(AVERAGE(Zinsswaps!AT319:AT414)+'iBoxx Extrapolation'!$J414,2)</f>
        <v>3.62</v>
      </c>
      <c r="AU414" s="13">
        <f>ROUND(AVERAGE(Zinsswaps!AU319:AU414)+'iBoxx Extrapolation'!$J414,2)</f>
        <v>3.61</v>
      </c>
      <c r="AV414" s="13">
        <f>ROUND(AVERAGE(Zinsswaps!AV319:AV414)+'iBoxx Extrapolation'!$J414,2)</f>
        <v>3.59</v>
      </c>
      <c r="AW414" s="13">
        <f>ROUND(AVERAGE(Zinsswaps!AW319:AW414)+'iBoxx Extrapolation'!$J414,2)</f>
        <v>3.57</v>
      </c>
      <c r="AX414" s="13">
        <f>ROUND(AVERAGE(Zinsswaps!AX319:AX414)+'iBoxx Extrapolation'!$J414,2)</f>
        <v>3.56</v>
      </c>
      <c r="AY414" s="13">
        <f>ROUND(AVERAGE(Zinsswaps!AY319:AY414)+'iBoxx Extrapolation'!$J414,2)</f>
        <v>3.54</v>
      </c>
    </row>
    <row r="415" spans="1:51" s="16" customFormat="1" x14ac:dyDescent="0.2">
      <c r="A415" s="12">
        <v>49856</v>
      </c>
      <c r="B415" s="13">
        <f>ROUND(AVERAGE(Zinsswaps!B320:B415)+'iBoxx Extrapolation'!$J415,2)</f>
        <v>2.99</v>
      </c>
      <c r="C415" s="13">
        <f>ROUND(AVERAGE(Zinsswaps!C320:C415)+'iBoxx Extrapolation'!$J415,2)</f>
        <v>3</v>
      </c>
      <c r="D415" s="13">
        <f>ROUND(AVERAGE(Zinsswaps!D320:D415)+'iBoxx Extrapolation'!$J415,2)</f>
        <v>3.05</v>
      </c>
      <c r="E415" s="13">
        <f>ROUND(AVERAGE(Zinsswaps!E320:E415)+'iBoxx Extrapolation'!$J415,2)</f>
        <v>3.12</v>
      </c>
      <c r="F415" s="13">
        <f>ROUND(AVERAGE(Zinsswaps!F320:F415)+'iBoxx Extrapolation'!$J415,2)</f>
        <v>3.19</v>
      </c>
      <c r="G415" s="13">
        <f>ROUND(AVERAGE(Zinsswaps!G320:G415)+'iBoxx Extrapolation'!$J415,2)</f>
        <v>3.27</v>
      </c>
      <c r="H415" s="13">
        <f>ROUND(AVERAGE(Zinsswaps!H320:H415)+'iBoxx Extrapolation'!$J415,2)</f>
        <v>3.34</v>
      </c>
      <c r="I415" s="13">
        <f>ROUND(AVERAGE(Zinsswaps!I320:I415)+'iBoxx Extrapolation'!$J415,2)</f>
        <v>3.41</v>
      </c>
      <c r="J415" s="13">
        <f>ROUND(AVERAGE(Zinsswaps!J320:J415)+'iBoxx Extrapolation'!$J415,2)</f>
        <v>3.48</v>
      </c>
      <c r="K415" s="13">
        <f>ROUND(AVERAGE(Zinsswaps!K320:K415)+'iBoxx Extrapolation'!$J415,2)</f>
        <v>3.54</v>
      </c>
      <c r="L415" s="13">
        <f>ROUND(AVERAGE(Zinsswaps!L320:L415)+'iBoxx Extrapolation'!$J415,2)</f>
        <v>3.6</v>
      </c>
      <c r="M415" s="13">
        <f>ROUND(AVERAGE(Zinsswaps!M320:M415)+'iBoxx Extrapolation'!$J415,2)</f>
        <v>3.65</v>
      </c>
      <c r="N415" s="13">
        <f>ROUND(AVERAGE(Zinsswaps!N320:N415)+'iBoxx Extrapolation'!$J415,2)</f>
        <v>3.7</v>
      </c>
      <c r="O415" s="13">
        <f>ROUND(AVERAGE(Zinsswaps!O320:O415)+'iBoxx Extrapolation'!$J415,2)</f>
        <v>3.75</v>
      </c>
      <c r="P415" s="13">
        <f>ROUND(AVERAGE(Zinsswaps!P320:P415)+'iBoxx Extrapolation'!$J415,2)</f>
        <v>3.78</v>
      </c>
      <c r="Q415" s="13">
        <f>ROUND(AVERAGE(Zinsswaps!Q320:Q415)+'iBoxx Extrapolation'!$J415,2)</f>
        <v>3.81</v>
      </c>
      <c r="R415" s="13">
        <f>ROUND(AVERAGE(Zinsswaps!R320:R415)+'iBoxx Extrapolation'!$J415,2)</f>
        <v>3.83</v>
      </c>
      <c r="S415" s="13">
        <f>ROUND(AVERAGE(Zinsswaps!S320:S415)+'iBoxx Extrapolation'!$J415,2)</f>
        <v>3.85</v>
      </c>
      <c r="T415" s="13">
        <f>ROUND(AVERAGE(Zinsswaps!T320:T415)+'iBoxx Extrapolation'!$J415,2)</f>
        <v>3.87</v>
      </c>
      <c r="U415" s="13">
        <f>ROUND(AVERAGE(Zinsswaps!U320:U415)+'iBoxx Extrapolation'!$J415,2)</f>
        <v>3.89</v>
      </c>
      <c r="V415" s="13">
        <f>ROUND(AVERAGE(Zinsswaps!V320:V415)+'iBoxx Extrapolation'!$J415,2)</f>
        <v>3.89</v>
      </c>
      <c r="W415" s="13">
        <f>ROUND(AVERAGE(Zinsswaps!W320:W415)+'iBoxx Extrapolation'!$J415,2)</f>
        <v>3.89</v>
      </c>
      <c r="X415" s="13">
        <f>ROUND(AVERAGE(Zinsswaps!X320:X415)+'iBoxx Extrapolation'!$J415,2)</f>
        <v>3.89</v>
      </c>
      <c r="Y415" s="13">
        <f>ROUND(AVERAGE(Zinsswaps!Y320:Y415)+'iBoxx Extrapolation'!$J415,2)</f>
        <v>3.89</v>
      </c>
      <c r="Z415" s="13">
        <f>ROUND(AVERAGE(Zinsswaps!Z320:Z415)+'iBoxx Extrapolation'!$J415,2)</f>
        <v>3.89</v>
      </c>
      <c r="AA415" s="13">
        <f>ROUND(AVERAGE(Zinsswaps!AA320:AA415)+'iBoxx Extrapolation'!$J415,2)</f>
        <v>3.88</v>
      </c>
      <c r="AB415" s="13">
        <f>ROUND(AVERAGE(Zinsswaps!AB320:AB415)+'iBoxx Extrapolation'!$J415,2)</f>
        <v>3.88</v>
      </c>
      <c r="AC415" s="13">
        <f>ROUND(AVERAGE(Zinsswaps!AC320:AC415)+'iBoxx Extrapolation'!$J415,2)</f>
        <v>3.87</v>
      </c>
      <c r="AD415" s="13">
        <f>ROUND(AVERAGE(Zinsswaps!AD320:AD415)+'iBoxx Extrapolation'!$J415,2)</f>
        <v>3.86</v>
      </c>
      <c r="AE415" s="13">
        <f>ROUND(AVERAGE(Zinsswaps!AE320:AE415)+'iBoxx Extrapolation'!$J415,2)</f>
        <v>3.86</v>
      </c>
      <c r="AF415" s="13">
        <f>ROUND(AVERAGE(Zinsswaps!AF320:AF415)+'iBoxx Extrapolation'!$J415,2)</f>
        <v>3.84</v>
      </c>
      <c r="AG415" s="13">
        <f>ROUND(AVERAGE(Zinsswaps!AG320:AG415)+'iBoxx Extrapolation'!$J415,2)</f>
        <v>3.82</v>
      </c>
      <c r="AH415" s="13">
        <f>ROUND(AVERAGE(Zinsswaps!AH320:AH415)+'iBoxx Extrapolation'!$J415,2)</f>
        <v>3.81</v>
      </c>
      <c r="AI415" s="13">
        <f>ROUND(AVERAGE(Zinsswaps!AI320:AI415)+'iBoxx Extrapolation'!$J415,2)</f>
        <v>3.79</v>
      </c>
      <c r="AJ415" s="13">
        <f>ROUND(AVERAGE(Zinsswaps!AJ320:AJ415)+'iBoxx Extrapolation'!$J415,2)</f>
        <v>3.78</v>
      </c>
      <c r="AK415" s="13">
        <f>ROUND(AVERAGE(Zinsswaps!AK320:AK415)+'iBoxx Extrapolation'!$J415,2)</f>
        <v>3.77</v>
      </c>
      <c r="AL415" s="13">
        <f>ROUND(AVERAGE(Zinsswaps!AL320:AL415)+'iBoxx Extrapolation'!$J415,2)</f>
        <v>3.76</v>
      </c>
      <c r="AM415" s="13">
        <f>ROUND(AVERAGE(Zinsswaps!AM320:AM415)+'iBoxx Extrapolation'!$J415,2)</f>
        <v>3.75</v>
      </c>
      <c r="AN415" s="13">
        <f>ROUND(AVERAGE(Zinsswaps!AN320:AN415)+'iBoxx Extrapolation'!$J415,2)</f>
        <v>3.74</v>
      </c>
      <c r="AO415" s="13">
        <f>ROUND(AVERAGE(Zinsswaps!AO320:AO415)+'iBoxx Extrapolation'!$J415,2)</f>
        <v>3.73</v>
      </c>
      <c r="AP415" s="13">
        <f>ROUND(AVERAGE(Zinsswaps!AP320:AP415)+'iBoxx Extrapolation'!$J415,2)</f>
        <v>3.7</v>
      </c>
      <c r="AQ415" s="13">
        <f>ROUND(AVERAGE(Zinsswaps!AQ320:AQ415)+'iBoxx Extrapolation'!$J415,2)</f>
        <v>3.68</v>
      </c>
      <c r="AR415" s="13">
        <f>ROUND(AVERAGE(Zinsswaps!AR320:AR415)+'iBoxx Extrapolation'!$J415,2)</f>
        <v>3.66</v>
      </c>
      <c r="AS415" s="13">
        <f>ROUND(AVERAGE(Zinsswaps!AS320:AS415)+'iBoxx Extrapolation'!$J415,2)</f>
        <v>3.64</v>
      </c>
      <c r="AT415" s="13">
        <f>ROUND(AVERAGE(Zinsswaps!AT320:AT415)+'iBoxx Extrapolation'!$J415,2)</f>
        <v>3.62</v>
      </c>
      <c r="AU415" s="13">
        <f>ROUND(AVERAGE(Zinsswaps!AU320:AU415)+'iBoxx Extrapolation'!$J415,2)</f>
        <v>3.61</v>
      </c>
      <c r="AV415" s="13">
        <f>ROUND(AVERAGE(Zinsswaps!AV320:AV415)+'iBoxx Extrapolation'!$J415,2)</f>
        <v>3.59</v>
      </c>
      <c r="AW415" s="13">
        <f>ROUND(AVERAGE(Zinsswaps!AW320:AW415)+'iBoxx Extrapolation'!$J415,2)</f>
        <v>3.57</v>
      </c>
      <c r="AX415" s="13">
        <f>ROUND(AVERAGE(Zinsswaps!AX320:AX415)+'iBoxx Extrapolation'!$J415,2)</f>
        <v>3.56</v>
      </c>
      <c r="AY415" s="13">
        <f>ROUND(AVERAGE(Zinsswaps!AY320:AY415)+'iBoxx Extrapolation'!$J415,2)</f>
        <v>3.54</v>
      </c>
    </row>
    <row r="416" spans="1:51" s="16" customFormat="1" x14ac:dyDescent="0.2">
      <c r="A416" s="12">
        <v>49887</v>
      </c>
      <c r="B416" s="13">
        <f>ROUND(AVERAGE(Zinsswaps!B321:B416)+'iBoxx Extrapolation'!$J416,2)</f>
        <v>2.99</v>
      </c>
      <c r="C416" s="13">
        <f>ROUND(AVERAGE(Zinsswaps!C321:C416)+'iBoxx Extrapolation'!$J416,2)</f>
        <v>3</v>
      </c>
      <c r="D416" s="13">
        <f>ROUND(AVERAGE(Zinsswaps!D321:D416)+'iBoxx Extrapolation'!$J416,2)</f>
        <v>3.05</v>
      </c>
      <c r="E416" s="13">
        <f>ROUND(AVERAGE(Zinsswaps!E321:E416)+'iBoxx Extrapolation'!$J416,2)</f>
        <v>3.12</v>
      </c>
      <c r="F416" s="13">
        <f>ROUND(AVERAGE(Zinsswaps!F321:F416)+'iBoxx Extrapolation'!$J416,2)</f>
        <v>3.19</v>
      </c>
      <c r="G416" s="13">
        <f>ROUND(AVERAGE(Zinsswaps!G321:G416)+'iBoxx Extrapolation'!$J416,2)</f>
        <v>3.27</v>
      </c>
      <c r="H416" s="13">
        <f>ROUND(AVERAGE(Zinsswaps!H321:H416)+'iBoxx Extrapolation'!$J416,2)</f>
        <v>3.34</v>
      </c>
      <c r="I416" s="13">
        <f>ROUND(AVERAGE(Zinsswaps!I321:I416)+'iBoxx Extrapolation'!$J416,2)</f>
        <v>3.41</v>
      </c>
      <c r="J416" s="13">
        <f>ROUND(AVERAGE(Zinsswaps!J321:J416)+'iBoxx Extrapolation'!$J416,2)</f>
        <v>3.48</v>
      </c>
      <c r="K416" s="13">
        <f>ROUND(AVERAGE(Zinsswaps!K321:K416)+'iBoxx Extrapolation'!$J416,2)</f>
        <v>3.54</v>
      </c>
      <c r="L416" s="13">
        <f>ROUND(AVERAGE(Zinsswaps!L321:L416)+'iBoxx Extrapolation'!$J416,2)</f>
        <v>3.6</v>
      </c>
      <c r="M416" s="13">
        <f>ROUND(AVERAGE(Zinsswaps!M321:M416)+'iBoxx Extrapolation'!$J416,2)</f>
        <v>3.65</v>
      </c>
      <c r="N416" s="13">
        <f>ROUND(AVERAGE(Zinsswaps!N321:N416)+'iBoxx Extrapolation'!$J416,2)</f>
        <v>3.7</v>
      </c>
      <c r="O416" s="13">
        <f>ROUND(AVERAGE(Zinsswaps!O321:O416)+'iBoxx Extrapolation'!$J416,2)</f>
        <v>3.75</v>
      </c>
      <c r="P416" s="13">
        <f>ROUND(AVERAGE(Zinsswaps!P321:P416)+'iBoxx Extrapolation'!$J416,2)</f>
        <v>3.78</v>
      </c>
      <c r="Q416" s="13">
        <f>ROUND(AVERAGE(Zinsswaps!Q321:Q416)+'iBoxx Extrapolation'!$J416,2)</f>
        <v>3.81</v>
      </c>
      <c r="R416" s="13">
        <f>ROUND(AVERAGE(Zinsswaps!R321:R416)+'iBoxx Extrapolation'!$J416,2)</f>
        <v>3.83</v>
      </c>
      <c r="S416" s="13">
        <f>ROUND(AVERAGE(Zinsswaps!S321:S416)+'iBoxx Extrapolation'!$J416,2)</f>
        <v>3.85</v>
      </c>
      <c r="T416" s="13">
        <f>ROUND(AVERAGE(Zinsswaps!T321:T416)+'iBoxx Extrapolation'!$J416,2)</f>
        <v>3.87</v>
      </c>
      <c r="U416" s="13">
        <f>ROUND(AVERAGE(Zinsswaps!U321:U416)+'iBoxx Extrapolation'!$J416,2)</f>
        <v>3.89</v>
      </c>
      <c r="V416" s="13">
        <f>ROUND(AVERAGE(Zinsswaps!V321:V416)+'iBoxx Extrapolation'!$J416,2)</f>
        <v>3.89</v>
      </c>
      <c r="W416" s="13">
        <f>ROUND(AVERAGE(Zinsswaps!W321:W416)+'iBoxx Extrapolation'!$J416,2)</f>
        <v>3.89</v>
      </c>
      <c r="X416" s="13">
        <f>ROUND(AVERAGE(Zinsswaps!X321:X416)+'iBoxx Extrapolation'!$J416,2)</f>
        <v>3.89</v>
      </c>
      <c r="Y416" s="13">
        <f>ROUND(AVERAGE(Zinsswaps!Y321:Y416)+'iBoxx Extrapolation'!$J416,2)</f>
        <v>3.89</v>
      </c>
      <c r="Z416" s="13">
        <f>ROUND(AVERAGE(Zinsswaps!Z321:Z416)+'iBoxx Extrapolation'!$J416,2)</f>
        <v>3.89</v>
      </c>
      <c r="AA416" s="13">
        <f>ROUND(AVERAGE(Zinsswaps!AA321:AA416)+'iBoxx Extrapolation'!$J416,2)</f>
        <v>3.88</v>
      </c>
      <c r="AB416" s="13">
        <f>ROUND(AVERAGE(Zinsswaps!AB321:AB416)+'iBoxx Extrapolation'!$J416,2)</f>
        <v>3.88</v>
      </c>
      <c r="AC416" s="13">
        <f>ROUND(AVERAGE(Zinsswaps!AC321:AC416)+'iBoxx Extrapolation'!$J416,2)</f>
        <v>3.87</v>
      </c>
      <c r="AD416" s="13">
        <f>ROUND(AVERAGE(Zinsswaps!AD321:AD416)+'iBoxx Extrapolation'!$J416,2)</f>
        <v>3.86</v>
      </c>
      <c r="AE416" s="13">
        <f>ROUND(AVERAGE(Zinsswaps!AE321:AE416)+'iBoxx Extrapolation'!$J416,2)</f>
        <v>3.86</v>
      </c>
      <c r="AF416" s="13">
        <f>ROUND(AVERAGE(Zinsswaps!AF321:AF416)+'iBoxx Extrapolation'!$J416,2)</f>
        <v>3.84</v>
      </c>
      <c r="AG416" s="13">
        <f>ROUND(AVERAGE(Zinsswaps!AG321:AG416)+'iBoxx Extrapolation'!$J416,2)</f>
        <v>3.82</v>
      </c>
      <c r="AH416" s="13">
        <f>ROUND(AVERAGE(Zinsswaps!AH321:AH416)+'iBoxx Extrapolation'!$J416,2)</f>
        <v>3.81</v>
      </c>
      <c r="AI416" s="13">
        <f>ROUND(AVERAGE(Zinsswaps!AI321:AI416)+'iBoxx Extrapolation'!$J416,2)</f>
        <v>3.79</v>
      </c>
      <c r="AJ416" s="13">
        <f>ROUND(AVERAGE(Zinsswaps!AJ321:AJ416)+'iBoxx Extrapolation'!$J416,2)</f>
        <v>3.78</v>
      </c>
      <c r="AK416" s="13">
        <f>ROUND(AVERAGE(Zinsswaps!AK321:AK416)+'iBoxx Extrapolation'!$J416,2)</f>
        <v>3.77</v>
      </c>
      <c r="AL416" s="13">
        <f>ROUND(AVERAGE(Zinsswaps!AL321:AL416)+'iBoxx Extrapolation'!$J416,2)</f>
        <v>3.76</v>
      </c>
      <c r="AM416" s="13">
        <f>ROUND(AVERAGE(Zinsswaps!AM321:AM416)+'iBoxx Extrapolation'!$J416,2)</f>
        <v>3.75</v>
      </c>
      <c r="AN416" s="13">
        <f>ROUND(AVERAGE(Zinsswaps!AN321:AN416)+'iBoxx Extrapolation'!$J416,2)</f>
        <v>3.74</v>
      </c>
      <c r="AO416" s="13">
        <f>ROUND(AVERAGE(Zinsswaps!AO321:AO416)+'iBoxx Extrapolation'!$J416,2)</f>
        <v>3.73</v>
      </c>
      <c r="AP416" s="13">
        <f>ROUND(AVERAGE(Zinsswaps!AP321:AP416)+'iBoxx Extrapolation'!$J416,2)</f>
        <v>3.7</v>
      </c>
      <c r="AQ416" s="13">
        <f>ROUND(AVERAGE(Zinsswaps!AQ321:AQ416)+'iBoxx Extrapolation'!$J416,2)</f>
        <v>3.68</v>
      </c>
      <c r="AR416" s="13">
        <f>ROUND(AVERAGE(Zinsswaps!AR321:AR416)+'iBoxx Extrapolation'!$J416,2)</f>
        <v>3.66</v>
      </c>
      <c r="AS416" s="13">
        <f>ROUND(AVERAGE(Zinsswaps!AS321:AS416)+'iBoxx Extrapolation'!$J416,2)</f>
        <v>3.64</v>
      </c>
      <c r="AT416" s="13">
        <f>ROUND(AVERAGE(Zinsswaps!AT321:AT416)+'iBoxx Extrapolation'!$J416,2)</f>
        <v>3.62</v>
      </c>
      <c r="AU416" s="13">
        <f>ROUND(AVERAGE(Zinsswaps!AU321:AU416)+'iBoxx Extrapolation'!$J416,2)</f>
        <v>3.61</v>
      </c>
      <c r="AV416" s="13">
        <f>ROUND(AVERAGE(Zinsswaps!AV321:AV416)+'iBoxx Extrapolation'!$J416,2)</f>
        <v>3.59</v>
      </c>
      <c r="AW416" s="13">
        <f>ROUND(AVERAGE(Zinsswaps!AW321:AW416)+'iBoxx Extrapolation'!$J416,2)</f>
        <v>3.57</v>
      </c>
      <c r="AX416" s="13">
        <f>ROUND(AVERAGE(Zinsswaps!AX321:AX416)+'iBoxx Extrapolation'!$J416,2)</f>
        <v>3.56</v>
      </c>
      <c r="AY416" s="13">
        <f>ROUND(AVERAGE(Zinsswaps!AY321:AY416)+'iBoxx Extrapolation'!$J416,2)</f>
        <v>3.54</v>
      </c>
    </row>
    <row r="417" spans="1:51" s="16" customFormat="1" x14ac:dyDescent="0.2">
      <c r="A417" s="12">
        <v>49918</v>
      </c>
      <c r="B417" s="13">
        <f>ROUND(AVERAGE(Zinsswaps!B322:B417)+'iBoxx Extrapolation'!$J417,2)</f>
        <v>2.99</v>
      </c>
      <c r="C417" s="13">
        <f>ROUND(AVERAGE(Zinsswaps!C322:C417)+'iBoxx Extrapolation'!$J417,2)</f>
        <v>3</v>
      </c>
      <c r="D417" s="13">
        <f>ROUND(AVERAGE(Zinsswaps!D322:D417)+'iBoxx Extrapolation'!$J417,2)</f>
        <v>3.05</v>
      </c>
      <c r="E417" s="13">
        <f>ROUND(AVERAGE(Zinsswaps!E322:E417)+'iBoxx Extrapolation'!$J417,2)</f>
        <v>3.12</v>
      </c>
      <c r="F417" s="13">
        <f>ROUND(AVERAGE(Zinsswaps!F322:F417)+'iBoxx Extrapolation'!$J417,2)</f>
        <v>3.19</v>
      </c>
      <c r="G417" s="13">
        <f>ROUND(AVERAGE(Zinsswaps!G322:G417)+'iBoxx Extrapolation'!$J417,2)</f>
        <v>3.27</v>
      </c>
      <c r="H417" s="13">
        <f>ROUND(AVERAGE(Zinsswaps!H322:H417)+'iBoxx Extrapolation'!$J417,2)</f>
        <v>3.34</v>
      </c>
      <c r="I417" s="13">
        <f>ROUND(AVERAGE(Zinsswaps!I322:I417)+'iBoxx Extrapolation'!$J417,2)</f>
        <v>3.41</v>
      </c>
      <c r="J417" s="13">
        <f>ROUND(AVERAGE(Zinsswaps!J322:J417)+'iBoxx Extrapolation'!$J417,2)</f>
        <v>3.48</v>
      </c>
      <c r="K417" s="13">
        <f>ROUND(AVERAGE(Zinsswaps!K322:K417)+'iBoxx Extrapolation'!$J417,2)</f>
        <v>3.54</v>
      </c>
      <c r="L417" s="13">
        <f>ROUND(AVERAGE(Zinsswaps!L322:L417)+'iBoxx Extrapolation'!$J417,2)</f>
        <v>3.6</v>
      </c>
      <c r="M417" s="13">
        <f>ROUND(AVERAGE(Zinsswaps!M322:M417)+'iBoxx Extrapolation'!$J417,2)</f>
        <v>3.65</v>
      </c>
      <c r="N417" s="13">
        <f>ROUND(AVERAGE(Zinsswaps!N322:N417)+'iBoxx Extrapolation'!$J417,2)</f>
        <v>3.7</v>
      </c>
      <c r="O417" s="13">
        <f>ROUND(AVERAGE(Zinsswaps!O322:O417)+'iBoxx Extrapolation'!$J417,2)</f>
        <v>3.75</v>
      </c>
      <c r="P417" s="13">
        <f>ROUND(AVERAGE(Zinsswaps!P322:P417)+'iBoxx Extrapolation'!$J417,2)</f>
        <v>3.78</v>
      </c>
      <c r="Q417" s="13">
        <f>ROUND(AVERAGE(Zinsswaps!Q322:Q417)+'iBoxx Extrapolation'!$J417,2)</f>
        <v>3.81</v>
      </c>
      <c r="R417" s="13">
        <f>ROUND(AVERAGE(Zinsswaps!R322:R417)+'iBoxx Extrapolation'!$J417,2)</f>
        <v>3.83</v>
      </c>
      <c r="S417" s="13">
        <f>ROUND(AVERAGE(Zinsswaps!S322:S417)+'iBoxx Extrapolation'!$J417,2)</f>
        <v>3.85</v>
      </c>
      <c r="T417" s="13">
        <f>ROUND(AVERAGE(Zinsswaps!T322:T417)+'iBoxx Extrapolation'!$J417,2)</f>
        <v>3.87</v>
      </c>
      <c r="U417" s="13">
        <f>ROUND(AVERAGE(Zinsswaps!U322:U417)+'iBoxx Extrapolation'!$J417,2)</f>
        <v>3.89</v>
      </c>
      <c r="V417" s="13">
        <f>ROUND(AVERAGE(Zinsswaps!V322:V417)+'iBoxx Extrapolation'!$J417,2)</f>
        <v>3.89</v>
      </c>
      <c r="W417" s="13">
        <f>ROUND(AVERAGE(Zinsswaps!W322:W417)+'iBoxx Extrapolation'!$J417,2)</f>
        <v>3.89</v>
      </c>
      <c r="X417" s="13">
        <f>ROUND(AVERAGE(Zinsswaps!X322:X417)+'iBoxx Extrapolation'!$J417,2)</f>
        <v>3.89</v>
      </c>
      <c r="Y417" s="13">
        <f>ROUND(AVERAGE(Zinsswaps!Y322:Y417)+'iBoxx Extrapolation'!$J417,2)</f>
        <v>3.89</v>
      </c>
      <c r="Z417" s="13">
        <f>ROUND(AVERAGE(Zinsswaps!Z322:Z417)+'iBoxx Extrapolation'!$J417,2)</f>
        <v>3.89</v>
      </c>
      <c r="AA417" s="13">
        <f>ROUND(AVERAGE(Zinsswaps!AA322:AA417)+'iBoxx Extrapolation'!$J417,2)</f>
        <v>3.88</v>
      </c>
      <c r="AB417" s="13">
        <f>ROUND(AVERAGE(Zinsswaps!AB322:AB417)+'iBoxx Extrapolation'!$J417,2)</f>
        <v>3.88</v>
      </c>
      <c r="AC417" s="13">
        <f>ROUND(AVERAGE(Zinsswaps!AC322:AC417)+'iBoxx Extrapolation'!$J417,2)</f>
        <v>3.87</v>
      </c>
      <c r="AD417" s="13">
        <f>ROUND(AVERAGE(Zinsswaps!AD322:AD417)+'iBoxx Extrapolation'!$J417,2)</f>
        <v>3.86</v>
      </c>
      <c r="AE417" s="13">
        <f>ROUND(AVERAGE(Zinsswaps!AE322:AE417)+'iBoxx Extrapolation'!$J417,2)</f>
        <v>3.86</v>
      </c>
      <c r="AF417" s="13">
        <f>ROUND(AVERAGE(Zinsswaps!AF322:AF417)+'iBoxx Extrapolation'!$J417,2)</f>
        <v>3.84</v>
      </c>
      <c r="AG417" s="13">
        <f>ROUND(AVERAGE(Zinsswaps!AG322:AG417)+'iBoxx Extrapolation'!$J417,2)</f>
        <v>3.82</v>
      </c>
      <c r="AH417" s="13">
        <f>ROUND(AVERAGE(Zinsswaps!AH322:AH417)+'iBoxx Extrapolation'!$J417,2)</f>
        <v>3.81</v>
      </c>
      <c r="AI417" s="13">
        <f>ROUND(AVERAGE(Zinsswaps!AI322:AI417)+'iBoxx Extrapolation'!$J417,2)</f>
        <v>3.79</v>
      </c>
      <c r="AJ417" s="13">
        <f>ROUND(AVERAGE(Zinsswaps!AJ322:AJ417)+'iBoxx Extrapolation'!$J417,2)</f>
        <v>3.78</v>
      </c>
      <c r="AK417" s="13">
        <f>ROUND(AVERAGE(Zinsswaps!AK322:AK417)+'iBoxx Extrapolation'!$J417,2)</f>
        <v>3.77</v>
      </c>
      <c r="AL417" s="13">
        <f>ROUND(AVERAGE(Zinsswaps!AL322:AL417)+'iBoxx Extrapolation'!$J417,2)</f>
        <v>3.76</v>
      </c>
      <c r="AM417" s="13">
        <f>ROUND(AVERAGE(Zinsswaps!AM322:AM417)+'iBoxx Extrapolation'!$J417,2)</f>
        <v>3.75</v>
      </c>
      <c r="AN417" s="13">
        <f>ROUND(AVERAGE(Zinsswaps!AN322:AN417)+'iBoxx Extrapolation'!$J417,2)</f>
        <v>3.74</v>
      </c>
      <c r="AO417" s="13">
        <f>ROUND(AVERAGE(Zinsswaps!AO322:AO417)+'iBoxx Extrapolation'!$J417,2)</f>
        <v>3.73</v>
      </c>
      <c r="AP417" s="13">
        <f>ROUND(AVERAGE(Zinsswaps!AP322:AP417)+'iBoxx Extrapolation'!$J417,2)</f>
        <v>3.7</v>
      </c>
      <c r="AQ417" s="13">
        <f>ROUND(AVERAGE(Zinsswaps!AQ322:AQ417)+'iBoxx Extrapolation'!$J417,2)</f>
        <v>3.68</v>
      </c>
      <c r="AR417" s="13">
        <f>ROUND(AVERAGE(Zinsswaps!AR322:AR417)+'iBoxx Extrapolation'!$J417,2)</f>
        <v>3.66</v>
      </c>
      <c r="AS417" s="13">
        <f>ROUND(AVERAGE(Zinsswaps!AS322:AS417)+'iBoxx Extrapolation'!$J417,2)</f>
        <v>3.64</v>
      </c>
      <c r="AT417" s="13">
        <f>ROUND(AVERAGE(Zinsswaps!AT322:AT417)+'iBoxx Extrapolation'!$J417,2)</f>
        <v>3.62</v>
      </c>
      <c r="AU417" s="13">
        <f>ROUND(AVERAGE(Zinsswaps!AU322:AU417)+'iBoxx Extrapolation'!$J417,2)</f>
        <v>3.61</v>
      </c>
      <c r="AV417" s="13">
        <f>ROUND(AVERAGE(Zinsswaps!AV322:AV417)+'iBoxx Extrapolation'!$J417,2)</f>
        <v>3.59</v>
      </c>
      <c r="AW417" s="13">
        <f>ROUND(AVERAGE(Zinsswaps!AW322:AW417)+'iBoxx Extrapolation'!$J417,2)</f>
        <v>3.57</v>
      </c>
      <c r="AX417" s="13">
        <f>ROUND(AVERAGE(Zinsswaps!AX322:AX417)+'iBoxx Extrapolation'!$J417,2)</f>
        <v>3.56</v>
      </c>
      <c r="AY417" s="13">
        <f>ROUND(AVERAGE(Zinsswaps!AY322:AY417)+'iBoxx Extrapolation'!$J417,2)</f>
        <v>3.54</v>
      </c>
    </row>
    <row r="418" spans="1:51" s="16" customFormat="1" x14ac:dyDescent="0.2">
      <c r="A418" s="12">
        <v>49948</v>
      </c>
      <c r="B418" s="13">
        <f>ROUND(AVERAGE(Zinsswaps!B323:B418)+'iBoxx Extrapolation'!$J418,2)</f>
        <v>2.99</v>
      </c>
      <c r="C418" s="13">
        <f>ROUND(AVERAGE(Zinsswaps!C323:C418)+'iBoxx Extrapolation'!$J418,2)</f>
        <v>3</v>
      </c>
      <c r="D418" s="13">
        <f>ROUND(AVERAGE(Zinsswaps!D323:D418)+'iBoxx Extrapolation'!$J418,2)</f>
        <v>3.05</v>
      </c>
      <c r="E418" s="13">
        <f>ROUND(AVERAGE(Zinsswaps!E323:E418)+'iBoxx Extrapolation'!$J418,2)</f>
        <v>3.12</v>
      </c>
      <c r="F418" s="13">
        <f>ROUND(AVERAGE(Zinsswaps!F323:F418)+'iBoxx Extrapolation'!$J418,2)</f>
        <v>3.19</v>
      </c>
      <c r="G418" s="13">
        <f>ROUND(AVERAGE(Zinsswaps!G323:G418)+'iBoxx Extrapolation'!$J418,2)</f>
        <v>3.27</v>
      </c>
      <c r="H418" s="13">
        <f>ROUND(AVERAGE(Zinsswaps!H323:H418)+'iBoxx Extrapolation'!$J418,2)</f>
        <v>3.34</v>
      </c>
      <c r="I418" s="13">
        <f>ROUND(AVERAGE(Zinsswaps!I323:I418)+'iBoxx Extrapolation'!$J418,2)</f>
        <v>3.41</v>
      </c>
      <c r="J418" s="13">
        <f>ROUND(AVERAGE(Zinsswaps!J323:J418)+'iBoxx Extrapolation'!$J418,2)</f>
        <v>3.48</v>
      </c>
      <c r="K418" s="13">
        <f>ROUND(AVERAGE(Zinsswaps!K323:K418)+'iBoxx Extrapolation'!$J418,2)</f>
        <v>3.54</v>
      </c>
      <c r="L418" s="13">
        <f>ROUND(AVERAGE(Zinsswaps!L323:L418)+'iBoxx Extrapolation'!$J418,2)</f>
        <v>3.6</v>
      </c>
      <c r="M418" s="13">
        <f>ROUND(AVERAGE(Zinsswaps!M323:M418)+'iBoxx Extrapolation'!$J418,2)</f>
        <v>3.65</v>
      </c>
      <c r="N418" s="13">
        <f>ROUND(AVERAGE(Zinsswaps!N323:N418)+'iBoxx Extrapolation'!$J418,2)</f>
        <v>3.7</v>
      </c>
      <c r="O418" s="13">
        <f>ROUND(AVERAGE(Zinsswaps!O323:O418)+'iBoxx Extrapolation'!$J418,2)</f>
        <v>3.75</v>
      </c>
      <c r="P418" s="13">
        <f>ROUND(AVERAGE(Zinsswaps!P323:P418)+'iBoxx Extrapolation'!$J418,2)</f>
        <v>3.78</v>
      </c>
      <c r="Q418" s="13">
        <f>ROUND(AVERAGE(Zinsswaps!Q323:Q418)+'iBoxx Extrapolation'!$J418,2)</f>
        <v>3.81</v>
      </c>
      <c r="R418" s="13">
        <f>ROUND(AVERAGE(Zinsswaps!R323:R418)+'iBoxx Extrapolation'!$J418,2)</f>
        <v>3.83</v>
      </c>
      <c r="S418" s="13">
        <f>ROUND(AVERAGE(Zinsswaps!S323:S418)+'iBoxx Extrapolation'!$J418,2)</f>
        <v>3.85</v>
      </c>
      <c r="T418" s="13">
        <f>ROUND(AVERAGE(Zinsswaps!T323:T418)+'iBoxx Extrapolation'!$J418,2)</f>
        <v>3.87</v>
      </c>
      <c r="U418" s="13">
        <f>ROUND(AVERAGE(Zinsswaps!U323:U418)+'iBoxx Extrapolation'!$J418,2)</f>
        <v>3.89</v>
      </c>
      <c r="V418" s="13">
        <f>ROUND(AVERAGE(Zinsswaps!V323:V418)+'iBoxx Extrapolation'!$J418,2)</f>
        <v>3.89</v>
      </c>
      <c r="W418" s="13">
        <f>ROUND(AVERAGE(Zinsswaps!W323:W418)+'iBoxx Extrapolation'!$J418,2)</f>
        <v>3.89</v>
      </c>
      <c r="X418" s="13">
        <f>ROUND(AVERAGE(Zinsswaps!X323:X418)+'iBoxx Extrapolation'!$J418,2)</f>
        <v>3.89</v>
      </c>
      <c r="Y418" s="13">
        <f>ROUND(AVERAGE(Zinsswaps!Y323:Y418)+'iBoxx Extrapolation'!$J418,2)</f>
        <v>3.89</v>
      </c>
      <c r="Z418" s="13">
        <f>ROUND(AVERAGE(Zinsswaps!Z323:Z418)+'iBoxx Extrapolation'!$J418,2)</f>
        <v>3.89</v>
      </c>
      <c r="AA418" s="13">
        <f>ROUND(AVERAGE(Zinsswaps!AA323:AA418)+'iBoxx Extrapolation'!$J418,2)</f>
        <v>3.88</v>
      </c>
      <c r="AB418" s="13">
        <f>ROUND(AVERAGE(Zinsswaps!AB323:AB418)+'iBoxx Extrapolation'!$J418,2)</f>
        <v>3.88</v>
      </c>
      <c r="AC418" s="13">
        <f>ROUND(AVERAGE(Zinsswaps!AC323:AC418)+'iBoxx Extrapolation'!$J418,2)</f>
        <v>3.87</v>
      </c>
      <c r="AD418" s="13">
        <f>ROUND(AVERAGE(Zinsswaps!AD323:AD418)+'iBoxx Extrapolation'!$J418,2)</f>
        <v>3.86</v>
      </c>
      <c r="AE418" s="13">
        <f>ROUND(AVERAGE(Zinsswaps!AE323:AE418)+'iBoxx Extrapolation'!$J418,2)</f>
        <v>3.86</v>
      </c>
      <c r="AF418" s="13">
        <f>ROUND(AVERAGE(Zinsswaps!AF323:AF418)+'iBoxx Extrapolation'!$J418,2)</f>
        <v>3.84</v>
      </c>
      <c r="AG418" s="13">
        <f>ROUND(AVERAGE(Zinsswaps!AG323:AG418)+'iBoxx Extrapolation'!$J418,2)</f>
        <v>3.82</v>
      </c>
      <c r="AH418" s="13">
        <f>ROUND(AVERAGE(Zinsswaps!AH323:AH418)+'iBoxx Extrapolation'!$J418,2)</f>
        <v>3.81</v>
      </c>
      <c r="AI418" s="13">
        <f>ROUND(AVERAGE(Zinsswaps!AI323:AI418)+'iBoxx Extrapolation'!$J418,2)</f>
        <v>3.79</v>
      </c>
      <c r="AJ418" s="13">
        <f>ROUND(AVERAGE(Zinsswaps!AJ323:AJ418)+'iBoxx Extrapolation'!$J418,2)</f>
        <v>3.78</v>
      </c>
      <c r="AK418" s="13">
        <f>ROUND(AVERAGE(Zinsswaps!AK323:AK418)+'iBoxx Extrapolation'!$J418,2)</f>
        <v>3.77</v>
      </c>
      <c r="AL418" s="13">
        <f>ROUND(AVERAGE(Zinsswaps!AL323:AL418)+'iBoxx Extrapolation'!$J418,2)</f>
        <v>3.76</v>
      </c>
      <c r="AM418" s="13">
        <f>ROUND(AVERAGE(Zinsswaps!AM323:AM418)+'iBoxx Extrapolation'!$J418,2)</f>
        <v>3.75</v>
      </c>
      <c r="AN418" s="13">
        <f>ROUND(AVERAGE(Zinsswaps!AN323:AN418)+'iBoxx Extrapolation'!$J418,2)</f>
        <v>3.74</v>
      </c>
      <c r="AO418" s="13">
        <f>ROUND(AVERAGE(Zinsswaps!AO323:AO418)+'iBoxx Extrapolation'!$J418,2)</f>
        <v>3.73</v>
      </c>
      <c r="AP418" s="13">
        <f>ROUND(AVERAGE(Zinsswaps!AP323:AP418)+'iBoxx Extrapolation'!$J418,2)</f>
        <v>3.7</v>
      </c>
      <c r="AQ418" s="13">
        <f>ROUND(AVERAGE(Zinsswaps!AQ323:AQ418)+'iBoxx Extrapolation'!$J418,2)</f>
        <v>3.68</v>
      </c>
      <c r="AR418" s="13">
        <f>ROUND(AVERAGE(Zinsswaps!AR323:AR418)+'iBoxx Extrapolation'!$J418,2)</f>
        <v>3.66</v>
      </c>
      <c r="AS418" s="13">
        <f>ROUND(AVERAGE(Zinsswaps!AS323:AS418)+'iBoxx Extrapolation'!$J418,2)</f>
        <v>3.64</v>
      </c>
      <c r="AT418" s="13">
        <f>ROUND(AVERAGE(Zinsswaps!AT323:AT418)+'iBoxx Extrapolation'!$J418,2)</f>
        <v>3.62</v>
      </c>
      <c r="AU418" s="13">
        <f>ROUND(AVERAGE(Zinsswaps!AU323:AU418)+'iBoxx Extrapolation'!$J418,2)</f>
        <v>3.61</v>
      </c>
      <c r="AV418" s="13">
        <f>ROUND(AVERAGE(Zinsswaps!AV323:AV418)+'iBoxx Extrapolation'!$J418,2)</f>
        <v>3.59</v>
      </c>
      <c r="AW418" s="13">
        <f>ROUND(AVERAGE(Zinsswaps!AW323:AW418)+'iBoxx Extrapolation'!$J418,2)</f>
        <v>3.57</v>
      </c>
      <c r="AX418" s="13">
        <f>ROUND(AVERAGE(Zinsswaps!AX323:AX418)+'iBoxx Extrapolation'!$J418,2)</f>
        <v>3.56</v>
      </c>
      <c r="AY418" s="13">
        <f>ROUND(AVERAGE(Zinsswaps!AY323:AY418)+'iBoxx Extrapolation'!$J418,2)</f>
        <v>3.54</v>
      </c>
    </row>
    <row r="419" spans="1:51" s="16" customFormat="1" x14ac:dyDescent="0.2">
      <c r="A419" s="12">
        <v>49979</v>
      </c>
      <c r="B419" s="13">
        <f>ROUND(AVERAGE(Zinsswaps!B324:B419)+'iBoxx Extrapolation'!$J419,2)</f>
        <v>2.99</v>
      </c>
      <c r="C419" s="13">
        <f>ROUND(AVERAGE(Zinsswaps!C324:C419)+'iBoxx Extrapolation'!$J419,2)</f>
        <v>3</v>
      </c>
      <c r="D419" s="13">
        <f>ROUND(AVERAGE(Zinsswaps!D324:D419)+'iBoxx Extrapolation'!$J419,2)</f>
        <v>3.05</v>
      </c>
      <c r="E419" s="13">
        <f>ROUND(AVERAGE(Zinsswaps!E324:E419)+'iBoxx Extrapolation'!$J419,2)</f>
        <v>3.12</v>
      </c>
      <c r="F419" s="13">
        <f>ROUND(AVERAGE(Zinsswaps!F324:F419)+'iBoxx Extrapolation'!$J419,2)</f>
        <v>3.19</v>
      </c>
      <c r="G419" s="13">
        <f>ROUND(AVERAGE(Zinsswaps!G324:G419)+'iBoxx Extrapolation'!$J419,2)</f>
        <v>3.27</v>
      </c>
      <c r="H419" s="13">
        <f>ROUND(AVERAGE(Zinsswaps!H324:H419)+'iBoxx Extrapolation'!$J419,2)</f>
        <v>3.34</v>
      </c>
      <c r="I419" s="13">
        <f>ROUND(AVERAGE(Zinsswaps!I324:I419)+'iBoxx Extrapolation'!$J419,2)</f>
        <v>3.41</v>
      </c>
      <c r="J419" s="13">
        <f>ROUND(AVERAGE(Zinsswaps!J324:J419)+'iBoxx Extrapolation'!$J419,2)</f>
        <v>3.48</v>
      </c>
      <c r="K419" s="13">
        <f>ROUND(AVERAGE(Zinsswaps!K324:K419)+'iBoxx Extrapolation'!$J419,2)</f>
        <v>3.54</v>
      </c>
      <c r="L419" s="13">
        <f>ROUND(AVERAGE(Zinsswaps!L324:L419)+'iBoxx Extrapolation'!$J419,2)</f>
        <v>3.6</v>
      </c>
      <c r="M419" s="13">
        <f>ROUND(AVERAGE(Zinsswaps!M324:M419)+'iBoxx Extrapolation'!$J419,2)</f>
        <v>3.65</v>
      </c>
      <c r="N419" s="13">
        <f>ROUND(AVERAGE(Zinsswaps!N324:N419)+'iBoxx Extrapolation'!$J419,2)</f>
        <v>3.7</v>
      </c>
      <c r="O419" s="13">
        <f>ROUND(AVERAGE(Zinsswaps!O324:O419)+'iBoxx Extrapolation'!$J419,2)</f>
        <v>3.75</v>
      </c>
      <c r="P419" s="13">
        <f>ROUND(AVERAGE(Zinsswaps!P324:P419)+'iBoxx Extrapolation'!$J419,2)</f>
        <v>3.78</v>
      </c>
      <c r="Q419" s="13">
        <f>ROUND(AVERAGE(Zinsswaps!Q324:Q419)+'iBoxx Extrapolation'!$J419,2)</f>
        <v>3.81</v>
      </c>
      <c r="R419" s="13">
        <f>ROUND(AVERAGE(Zinsswaps!R324:R419)+'iBoxx Extrapolation'!$J419,2)</f>
        <v>3.83</v>
      </c>
      <c r="S419" s="13">
        <f>ROUND(AVERAGE(Zinsswaps!S324:S419)+'iBoxx Extrapolation'!$J419,2)</f>
        <v>3.85</v>
      </c>
      <c r="T419" s="13">
        <f>ROUND(AVERAGE(Zinsswaps!T324:T419)+'iBoxx Extrapolation'!$J419,2)</f>
        <v>3.87</v>
      </c>
      <c r="U419" s="13">
        <f>ROUND(AVERAGE(Zinsswaps!U324:U419)+'iBoxx Extrapolation'!$J419,2)</f>
        <v>3.89</v>
      </c>
      <c r="V419" s="13">
        <f>ROUND(AVERAGE(Zinsswaps!V324:V419)+'iBoxx Extrapolation'!$J419,2)</f>
        <v>3.89</v>
      </c>
      <c r="W419" s="13">
        <f>ROUND(AVERAGE(Zinsswaps!W324:W419)+'iBoxx Extrapolation'!$J419,2)</f>
        <v>3.89</v>
      </c>
      <c r="X419" s="13">
        <f>ROUND(AVERAGE(Zinsswaps!X324:X419)+'iBoxx Extrapolation'!$J419,2)</f>
        <v>3.89</v>
      </c>
      <c r="Y419" s="13">
        <f>ROUND(AVERAGE(Zinsswaps!Y324:Y419)+'iBoxx Extrapolation'!$J419,2)</f>
        <v>3.89</v>
      </c>
      <c r="Z419" s="13">
        <f>ROUND(AVERAGE(Zinsswaps!Z324:Z419)+'iBoxx Extrapolation'!$J419,2)</f>
        <v>3.89</v>
      </c>
      <c r="AA419" s="13">
        <f>ROUND(AVERAGE(Zinsswaps!AA324:AA419)+'iBoxx Extrapolation'!$J419,2)</f>
        <v>3.88</v>
      </c>
      <c r="AB419" s="13">
        <f>ROUND(AVERAGE(Zinsswaps!AB324:AB419)+'iBoxx Extrapolation'!$J419,2)</f>
        <v>3.88</v>
      </c>
      <c r="AC419" s="13">
        <f>ROUND(AVERAGE(Zinsswaps!AC324:AC419)+'iBoxx Extrapolation'!$J419,2)</f>
        <v>3.87</v>
      </c>
      <c r="AD419" s="13">
        <f>ROUND(AVERAGE(Zinsswaps!AD324:AD419)+'iBoxx Extrapolation'!$J419,2)</f>
        <v>3.86</v>
      </c>
      <c r="AE419" s="13">
        <f>ROUND(AVERAGE(Zinsswaps!AE324:AE419)+'iBoxx Extrapolation'!$J419,2)</f>
        <v>3.86</v>
      </c>
      <c r="AF419" s="13">
        <f>ROUND(AVERAGE(Zinsswaps!AF324:AF419)+'iBoxx Extrapolation'!$J419,2)</f>
        <v>3.84</v>
      </c>
      <c r="AG419" s="13">
        <f>ROUND(AVERAGE(Zinsswaps!AG324:AG419)+'iBoxx Extrapolation'!$J419,2)</f>
        <v>3.82</v>
      </c>
      <c r="AH419" s="13">
        <f>ROUND(AVERAGE(Zinsswaps!AH324:AH419)+'iBoxx Extrapolation'!$J419,2)</f>
        <v>3.81</v>
      </c>
      <c r="AI419" s="13">
        <f>ROUND(AVERAGE(Zinsswaps!AI324:AI419)+'iBoxx Extrapolation'!$J419,2)</f>
        <v>3.79</v>
      </c>
      <c r="AJ419" s="13">
        <f>ROUND(AVERAGE(Zinsswaps!AJ324:AJ419)+'iBoxx Extrapolation'!$J419,2)</f>
        <v>3.78</v>
      </c>
      <c r="AK419" s="13">
        <f>ROUND(AVERAGE(Zinsswaps!AK324:AK419)+'iBoxx Extrapolation'!$J419,2)</f>
        <v>3.77</v>
      </c>
      <c r="AL419" s="13">
        <f>ROUND(AVERAGE(Zinsswaps!AL324:AL419)+'iBoxx Extrapolation'!$J419,2)</f>
        <v>3.76</v>
      </c>
      <c r="AM419" s="13">
        <f>ROUND(AVERAGE(Zinsswaps!AM324:AM419)+'iBoxx Extrapolation'!$J419,2)</f>
        <v>3.75</v>
      </c>
      <c r="AN419" s="13">
        <f>ROUND(AVERAGE(Zinsswaps!AN324:AN419)+'iBoxx Extrapolation'!$J419,2)</f>
        <v>3.74</v>
      </c>
      <c r="AO419" s="13">
        <f>ROUND(AVERAGE(Zinsswaps!AO324:AO419)+'iBoxx Extrapolation'!$J419,2)</f>
        <v>3.73</v>
      </c>
      <c r="AP419" s="13">
        <f>ROUND(AVERAGE(Zinsswaps!AP324:AP419)+'iBoxx Extrapolation'!$J419,2)</f>
        <v>3.7</v>
      </c>
      <c r="AQ419" s="13">
        <f>ROUND(AVERAGE(Zinsswaps!AQ324:AQ419)+'iBoxx Extrapolation'!$J419,2)</f>
        <v>3.68</v>
      </c>
      <c r="AR419" s="13">
        <f>ROUND(AVERAGE(Zinsswaps!AR324:AR419)+'iBoxx Extrapolation'!$J419,2)</f>
        <v>3.66</v>
      </c>
      <c r="AS419" s="13">
        <f>ROUND(AVERAGE(Zinsswaps!AS324:AS419)+'iBoxx Extrapolation'!$J419,2)</f>
        <v>3.64</v>
      </c>
      <c r="AT419" s="13">
        <f>ROUND(AVERAGE(Zinsswaps!AT324:AT419)+'iBoxx Extrapolation'!$J419,2)</f>
        <v>3.62</v>
      </c>
      <c r="AU419" s="13">
        <f>ROUND(AVERAGE(Zinsswaps!AU324:AU419)+'iBoxx Extrapolation'!$J419,2)</f>
        <v>3.61</v>
      </c>
      <c r="AV419" s="13">
        <f>ROUND(AVERAGE(Zinsswaps!AV324:AV419)+'iBoxx Extrapolation'!$J419,2)</f>
        <v>3.59</v>
      </c>
      <c r="AW419" s="13">
        <f>ROUND(AVERAGE(Zinsswaps!AW324:AW419)+'iBoxx Extrapolation'!$J419,2)</f>
        <v>3.57</v>
      </c>
      <c r="AX419" s="13">
        <f>ROUND(AVERAGE(Zinsswaps!AX324:AX419)+'iBoxx Extrapolation'!$J419,2)</f>
        <v>3.56</v>
      </c>
      <c r="AY419" s="13">
        <f>ROUND(AVERAGE(Zinsswaps!AY324:AY419)+'iBoxx Extrapolation'!$J419,2)</f>
        <v>3.54</v>
      </c>
    </row>
    <row r="420" spans="1:51" s="16" customFormat="1" x14ac:dyDescent="0.2">
      <c r="A420" s="12">
        <v>50009</v>
      </c>
      <c r="B420" s="13">
        <f>ROUND(AVERAGE(Zinsswaps!B325:B420)+'iBoxx Extrapolation'!$J420,2)</f>
        <v>2.99</v>
      </c>
      <c r="C420" s="13">
        <f>ROUND(AVERAGE(Zinsswaps!C325:C420)+'iBoxx Extrapolation'!$J420,2)</f>
        <v>3</v>
      </c>
      <c r="D420" s="13">
        <f>ROUND(AVERAGE(Zinsswaps!D325:D420)+'iBoxx Extrapolation'!$J420,2)</f>
        <v>3.05</v>
      </c>
      <c r="E420" s="13">
        <f>ROUND(AVERAGE(Zinsswaps!E325:E420)+'iBoxx Extrapolation'!$J420,2)</f>
        <v>3.12</v>
      </c>
      <c r="F420" s="13">
        <f>ROUND(AVERAGE(Zinsswaps!F325:F420)+'iBoxx Extrapolation'!$J420,2)</f>
        <v>3.19</v>
      </c>
      <c r="G420" s="13">
        <f>ROUND(AVERAGE(Zinsswaps!G325:G420)+'iBoxx Extrapolation'!$J420,2)</f>
        <v>3.27</v>
      </c>
      <c r="H420" s="13">
        <f>ROUND(AVERAGE(Zinsswaps!H325:H420)+'iBoxx Extrapolation'!$J420,2)</f>
        <v>3.34</v>
      </c>
      <c r="I420" s="13">
        <f>ROUND(AVERAGE(Zinsswaps!I325:I420)+'iBoxx Extrapolation'!$J420,2)</f>
        <v>3.41</v>
      </c>
      <c r="J420" s="13">
        <f>ROUND(AVERAGE(Zinsswaps!J325:J420)+'iBoxx Extrapolation'!$J420,2)</f>
        <v>3.48</v>
      </c>
      <c r="K420" s="13">
        <f>ROUND(AVERAGE(Zinsswaps!K325:K420)+'iBoxx Extrapolation'!$J420,2)</f>
        <v>3.54</v>
      </c>
      <c r="L420" s="13">
        <f>ROUND(AVERAGE(Zinsswaps!L325:L420)+'iBoxx Extrapolation'!$J420,2)</f>
        <v>3.6</v>
      </c>
      <c r="M420" s="13">
        <f>ROUND(AVERAGE(Zinsswaps!M325:M420)+'iBoxx Extrapolation'!$J420,2)</f>
        <v>3.65</v>
      </c>
      <c r="N420" s="13">
        <f>ROUND(AVERAGE(Zinsswaps!N325:N420)+'iBoxx Extrapolation'!$J420,2)</f>
        <v>3.7</v>
      </c>
      <c r="O420" s="13">
        <f>ROUND(AVERAGE(Zinsswaps!O325:O420)+'iBoxx Extrapolation'!$J420,2)</f>
        <v>3.75</v>
      </c>
      <c r="P420" s="13">
        <f>ROUND(AVERAGE(Zinsswaps!P325:P420)+'iBoxx Extrapolation'!$J420,2)</f>
        <v>3.78</v>
      </c>
      <c r="Q420" s="13">
        <f>ROUND(AVERAGE(Zinsswaps!Q325:Q420)+'iBoxx Extrapolation'!$J420,2)</f>
        <v>3.81</v>
      </c>
      <c r="R420" s="13">
        <f>ROUND(AVERAGE(Zinsswaps!R325:R420)+'iBoxx Extrapolation'!$J420,2)</f>
        <v>3.83</v>
      </c>
      <c r="S420" s="13">
        <f>ROUND(AVERAGE(Zinsswaps!S325:S420)+'iBoxx Extrapolation'!$J420,2)</f>
        <v>3.85</v>
      </c>
      <c r="T420" s="13">
        <f>ROUND(AVERAGE(Zinsswaps!T325:T420)+'iBoxx Extrapolation'!$J420,2)</f>
        <v>3.87</v>
      </c>
      <c r="U420" s="13">
        <f>ROUND(AVERAGE(Zinsswaps!U325:U420)+'iBoxx Extrapolation'!$J420,2)</f>
        <v>3.89</v>
      </c>
      <c r="V420" s="13">
        <f>ROUND(AVERAGE(Zinsswaps!V325:V420)+'iBoxx Extrapolation'!$J420,2)</f>
        <v>3.89</v>
      </c>
      <c r="W420" s="13">
        <f>ROUND(AVERAGE(Zinsswaps!W325:W420)+'iBoxx Extrapolation'!$J420,2)</f>
        <v>3.89</v>
      </c>
      <c r="X420" s="13">
        <f>ROUND(AVERAGE(Zinsswaps!X325:X420)+'iBoxx Extrapolation'!$J420,2)</f>
        <v>3.89</v>
      </c>
      <c r="Y420" s="13">
        <f>ROUND(AVERAGE(Zinsswaps!Y325:Y420)+'iBoxx Extrapolation'!$J420,2)</f>
        <v>3.89</v>
      </c>
      <c r="Z420" s="13">
        <f>ROUND(AVERAGE(Zinsswaps!Z325:Z420)+'iBoxx Extrapolation'!$J420,2)</f>
        <v>3.89</v>
      </c>
      <c r="AA420" s="13">
        <f>ROUND(AVERAGE(Zinsswaps!AA325:AA420)+'iBoxx Extrapolation'!$J420,2)</f>
        <v>3.88</v>
      </c>
      <c r="AB420" s="13">
        <f>ROUND(AVERAGE(Zinsswaps!AB325:AB420)+'iBoxx Extrapolation'!$J420,2)</f>
        <v>3.88</v>
      </c>
      <c r="AC420" s="13">
        <f>ROUND(AVERAGE(Zinsswaps!AC325:AC420)+'iBoxx Extrapolation'!$J420,2)</f>
        <v>3.87</v>
      </c>
      <c r="AD420" s="13">
        <f>ROUND(AVERAGE(Zinsswaps!AD325:AD420)+'iBoxx Extrapolation'!$J420,2)</f>
        <v>3.86</v>
      </c>
      <c r="AE420" s="13">
        <f>ROUND(AVERAGE(Zinsswaps!AE325:AE420)+'iBoxx Extrapolation'!$J420,2)</f>
        <v>3.86</v>
      </c>
      <c r="AF420" s="13">
        <f>ROUND(AVERAGE(Zinsswaps!AF325:AF420)+'iBoxx Extrapolation'!$J420,2)</f>
        <v>3.84</v>
      </c>
      <c r="AG420" s="13">
        <f>ROUND(AVERAGE(Zinsswaps!AG325:AG420)+'iBoxx Extrapolation'!$J420,2)</f>
        <v>3.82</v>
      </c>
      <c r="AH420" s="13">
        <f>ROUND(AVERAGE(Zinsswaps!AH325:AH420)+'iBoxx Extrapolation'!$J420,2)</f>
        <v>3.81</v>
      </c>
      <c r="AI420" s="13">
        <f>ROUND(AVERAGE(Zinsswaps!AI325:AI420)+'iBoxx Extrapolation'!$J420,2)</f>
        <v>3.79</v>
      </c>
      <c r="AJ420" s="13">
        <f>ROUND(AVERAGE(Zinsswaps!AJ325:AJ420)+'iBoxx Extrapolation'!$J420,2)</f>
        <v>3.78</v>
      </c>
      <c r="AK420" s="13">
        <f>ROUND(AVERAGE(Zinsswaps!AK325:AK420)+'iBoxx Extrapolation'!$J420,2)</f>
        <v>3.77</v>
      </c>
      <c r="AL420" s="13">
        <f>ROUND(AVERAGE(Zinsswaps!AL325:AL420)+'iBoxx Extrapolation'!$J420,2)</f>
        <v>3.76</v>
      </c>
      <c r="AM420" s="13">
        <f>ROUND(AVERAGE(Zinsswaps!AM325:AM420)+'iBoxx Extrapolation'!$J420,2)</f>
        <v>3.75</v>
      </c>
      <c r="AN420" s="13">
        <f>ROUND(AVERAGE(Zinsswaps!AN325:AN420)+'iBoxx Extrapolation'!$J420,2)</f>
        <v>3.74</v>
      </c>
      <c r="AO420" s="13">
        <f>ROUND(AVERAGE(Zinsswaps!AO325:AO420)+'iBoxx Extrapolation'!$J420,2)</f>
        <v>3.73</v>
      </c>
      <c r="AP420" s="13">
        <f>ROUND(AVERAGE(Zinsswaps!AP325:AP420)+'iBoxx Extrapolation'!$J420,2)</f>
        <v>3.7</v>
      </c>
      <c r="AQ420" s="13">
        <f>ROUND(AVERAGE(Zinsswaps!AQ325:AQ420)+'iBoxx Extrapolation'!$J420,2)</f>
        <v>3.68</v>
      </c>
      <c r="AR420" s="13">
        <f>ROUND(AVERAGE(Zinsswaps!AR325:AR420)+'iBoxx Extrapolation'!$J420,2)</f>
        <v>3.66</v>
      </c>
      <c r="AS420" s="13">
        <f>ROUND(AVERAGE(Zinsswaps!AS325:AS420)+'iBoxx Extrapolation'!$J420,2)</f>
        <v>3.64</v>
      </c>
      <c r="AT420" s="13">
        <f>ROUND(AVERAGE(Zinsswaps!AT325:AT420)+'iBoxx Extrapolation'!$J420,2)</f>
        <v>3.62</v>
      </c>
      <c r="AU420" s="13">
        <f>ROUND(AVERAGE(Zinsswaps!AU325:AU420)+'iBoxx Extrapolation'!$J420,2)</f>
        <v>3.61</v>
      </c>
      <c r="AV420" s="13">
        <f>ROUND(AVERAGE(Zinsswaps!AV325:AV420)+'iBoxx Extrapolation'!$J420,2)</f>
        <v>3.59</v>
      </c>
      <c r="AW420" s="13">
        <f>ROUND(AVERAGE(Zinsswaps!AW325:AW420)+'iBoxx Extrapolation'!$J420,2)</f>
        <v>3.57</v>
      </c>
      <c r="AX420" s="13">
        <f>ROUND(AVERAGE(Zinsswaps!AX325:AX420)+'iBoxx Extrapolation'!$J420,2)</f>
        <v>3.56</v>
      </c>
      <c r="AY420" s="13">
        <f>ROUND(AVERAGE(Zinsswaps!AY325:AY420)+'iBoxx Extrapolation'!$J420,2)</f>
        <v>3.54</v>
      </c>
    </row>
    <row r="421" spans="1:51" s="16" customFormat="1" x14ac:dyDescent="0.2">
      <c r="A421" s="12">
        <v>50040</v>
      </c>
      <c r="B421" s="13">
        <f>ROUND(AVERAGE(Zinsswaps!B326:B421)+'iBoxx Extrapolation'!$J421,2)</f>
        <v>2.99</v>
      </c>
      <c r="C421" s="13">
        <f>ROUND(AVERAGE(Zinsswaps!C326:C421)+'iBoxx Extrapolation'!$J421,2)</f>
        <v>3</v>
      </c>
      <c r="D421" s="13">
        <f>ROUND(AVERAGE(Zinsswaps!D326:D421)+'iBoxx Extrapolation'!$J421,2)</f>
        <v>3.05</v>
      </c>
      <c r="E421" s="13">
        <f>ROUND(AVERAGE(Zinsswaps!E326:E421)+'iBoxx Extrapolation'!$J421,2)</f>
        <v>3.12</v>
      </c>
      <c r="F421" s="13">
        <f>ROUND(AVERAGE(Zinsswaps!F326:F421)+'iBoxx Extrapolation'!$J421,2)</f>
        <v>3.19</v>
      </c>
      <c r="G421" s="13">
        <f>ROUND(AVERAGE(Zinsswaps!G326:G421)+'iBoxx Extrapolation'!$J421,2)</f>
        <v>3.27</v>
      </c>
      <c r="H421" s="13">
        <f>ROUND(AVERAGE(Zinsswaps!H326:H421)+'iBoxx Extrapolation'!$J421,2)</f>
        <v>3.34</v>
      </c>
      <c r="I421" s="13">
        <f>ROUND(AVERAGE(Zinsswaps!I326:I421)+'iBoxx Extrapolation'!$J421,2)</f>
        <v>3.41</v>
      </c>
      <c r="J421" s="13">
        <f>ROUND(AVERAGE(Zinsswaps!J326:J421)+'iBoxx Extrapolation'!$J421,2)</f>
        <v>3.48</v>
      </c>
      <c r="K421" s="13">
        <f>ROUND(AVERAGE(Zinsswaps!K326:K421)+'iBoxx Extrapolation'!$J421,2)</f>
        <v>3.54</v>
      </c>
      <c r="L421" s="13">
        <f>ROUND(AVERAGE(Zinsswaps!L326:L421)+'iBoxx Extrapolation'!$J421,2)</f>
        <v>3.6</v>
      </c>
      <c r="M421" s="13">
        <f>ROUND(AVERAGE(Zinsswaps!M326:M421)+'iBoxx Extrapolation'!$J421,2)</f>
        <v>3.65</v>
      </c>
      <c r="N421" s="13">
        <f>ROUND(AVERAGE(Zinsswaps!N326:N421)+'iBoxx Extrapolation'!$J421,2)</f>
        <v>3.7</v>
      </c>
      <c r="O421" s="13">
        <f>ROUND(AVERAGE(Zinsswaps!O326:O421)+'iBoxx Extrapolation'!$J421,2)</f>
        <v>3.75</v>
      </c>
      <c r="P421" s="13">
        <f>ROUND(AVERAGE(Zinsswaps!P326:P421)+'iBoxx Extrapolation'!$J421,2)</f>
        <v>3.78</v>
      </c>
      <c r="Q421" s="13">
        <f>ROUND(AVERAGE(Zinsswaps!Q326:Q421)+'iBoxx Extrapolation'!$J421,2)</f>
        <v>3.81</v>
      </c>
      <c r="R421" s="13">
        <f>ROUND(AVERAGE(Zinsswaps!R326:R421)+'iBoxx Extrapolation'!$J421,2)</f>
        <v>3.83</v>
      </c>
      <c r="S421" s="13">
        <f>ROUND(AVERAGE(Zinsswaps!S326:S421)+'iBoxx Extrapolation'!$J421,2)</f>
        <v>3.85</v>
      </c>
      <c r="T421" s="13">
        <f>ROUND(AVERAGE(Zinsswaps!T326:T421)+'iBoxx Extrapolation'!$J421,2)</f>
        <v>3.87</v>
      </c>
      <c r="U421" s="13">
        <f>ROUND(AVERAGE(Zinsswaps!U326:U421)+'iBoxx Extrapolation'!$J421,2)</f>
        <v>3.89</v>
      </c>
      <c r="V421" s="13">
        <f>ROUND(AVERAGE(Zinsswaps!V326:V421)+'iBoxx Extrapolation'!$J421,2)</f>
        <v>3.89</v>
      </c>
      <c r="W421" s="13">
        <f>ROUND(AVERAGE(Zinsswaps!W326:W421)+'iBoxx Extrapolation'!$J421,2)</f>
        <v>3.89</v>
      </c>
      <c r="X421" s="13">
        <f>ROUND(AVERAGE(Zinsswaps!X326:X421)+'iBoxx Extrapolation'!$J421,2)</f>
        <v>3.89</v>
      </c>
      <c r="Y421" s="13">
        <f>ROUND(AVERAGE(Zinsswaps!Y326:Y421)+'iBoxx Extrapolation'!$J421,2)</f>
        <v>3.89</v>
      </c>
      <c r="Z421" s="13">
        <f>ROUND(AVERAGE(Zinsswaps!Z326:Z421)+'iBoxx Extrapolation'!$J421,2)</f>
        <v>3.89</v>
      </c>
      <c r="AA421" s="13">
        <f>ROUND(AVERAGE(Zinsswaps!AA326:AA421)+'iBoxx Extrapolation'!$J421,2)</f>
        <v>3.88</v>
      </c>
      <c r="AB421" s="13">
        <f>ROUND(AVERAGE(Zinsswaps!AB326:AB421)+'iBoxx Extrapolation'!$J421,2)</f>
        <v>3.88</v>
      </c>
      <c r="AC421" s="13">
        <f>ROUND(AVERAGE(Zinsswaps!AC326:AC421)+'iBoxx Extrapolation'!$J421,2)</f>
        <v>3.87</v>
      </c>
      <c r="AD421" s="13">
        <f>ROUND(AVERAGE(Zinsswaps!AD326:AD421)+'iBoxx Extrapolation'!$J421,2)</f>
        <v>3.86</v>
      </c>
      <c r="AE421" s="13">
        <f>ROUND(AVERAGE(Zinsswaps!AE326:AE421)+'iBoxx Extrapolation'!$J421,2)</f>
        <v>3.86</v>
      </c>
      <c r="AF421" s="13">
        <f>ROUND(AVERAGE(Zinsswaps!AF326:AF421)+'iBoxx Extrapolation'!$J421,2)</f>
        <v>3.84</v>
      </c>
      <c r="AG421" s="13">
        <f>ROUND(AVERAGE(Zinsswaps!AG326:AG421)+'iBoxx Extrapolation'!$J421,2)</f>
        <v>3.82</v>
      </c>
      <c r="AH421" s="13">
        <f>ROUND(AVERAGE(Zinsswaps!AH326:AH421)+'iBoxx Extrapolation'!$J421,2)</f>
        <v>3.81</v>
      </c>
      <c r="AI421" s="13">
        <f>ROUND(AVERAGE(Zinsswaps!AI326:AI421)+'iBoxx Extrapolation'!$J421,2)</f>
        <v>3.79</v>
      </c>
      <c r="AJ421" s="13">
        <f>ROUND(AVERAGE(Zinsswaps!AJ326:AJ421)+'iBoxx Extrapolation'!$J421,2)</f>
        <v>3.78</v>
      </c>
      <c r="AK421" s="13">
        <f>ROUND(AVERAGE(Zinsswaps!AK326:AK421)+'iBoxx Extrapolation'!$J421,2)</f>
        <v>3.77</v>
      </c>
      <c r="AL421" s="13">
        <f>ROUND(AVERAGE(Zinsswaps!AL326:AL421)+'iBoxx Extrapolation'!$J421,2)</f>
        <v>3.76</v>
      </c>
      <c r="AM421" s="13">
        <f>ROUND(AVERAGE(Zinsswaps!AM326:AM421)+'iBoxx Extrapolation'!$J421,2)</f>
        <v>3.75</v>
      </c>
      <c r="AN421" s="13">
        <f>ROUND(AVERAGE(Zinsswaps!AN326:AN421)+'iBoxx Extrapolation'!$J421,2)</f>
        <v>3.74</v>
      </c>
      <c r="AO421" s="13">
        <f>ROUND(AVERAGE(Zinsswaps!AO326:AO421)+'iBoxx Extrapolation'!$J421,2)</f>
        <v>3.73</v>
      </c>
      <c r="AP421" s="13">
        <f>ROUND(AVERAGE(Zinsswaps!AP326:AP421)+'iBoxx Extrapolation'!$J421,2)</f>
        <v>3.7</v>
      </c>
      <c r="AQ421" s="13">
        <f>ROUND(AVERAGE(Zinsswaps!AQ326:AQ421)+'iBoxx Extrapolation'!$J421,2)</f>
        <v>3.68</v>
      </c>
      <c r="AR421" s="13">
        <f>ROUND(AVERAGE(Zinsswaps!AR326:AR421)+'iBoxx Extrapolation'!$J421,2)</f>
        <v>3.66</v>
      </c>
      <c r="AS421" s="13">
        <f>ROUND(AVERAGE(Zinsswaps!AS326:AS421)+'iBoxx Extrapolation'!$J421,2)</f>
        <v>3.64</v>
      </c>
      <c r="AT421" s="13">
        <f>ROUND(AVERAGE(Zinsswaps!AT326:AT421)+'iBoxx Extrapolation'!$J421,2)</f>
        <v>3.62</v>
      </c>
      <c r="AU421" s="13">
        <f>ROUND(AVERAGE(Zinsswaps!AU326:AU421)+'iBoxx Extrapolation'!$J421,2)</f>
        <v>3.61</v>
      </c>
      <c r="AV421" s="13">
        <f>ROUND(AVERAGE(Zinsswaps!AV326:AV421)+'iBoxx Extrapolation'!$J421,2)</f>
        <v>3.59</v>
      </c>
      <c r="AW421" s="13">
        <f>ROUND(AVERAGE(Zinsswaps!AW326:AW421)+'iBoxx Extrapolation'!$J421,2)</f>
        <v>3.57</v>
      </c>
      <c r="AX421" s="13">
        <f>ROUND(AVERAGE(Zinsswaps!AX326:AX421)+'iBoxx Extrapolation'!$J421,2)</f>
        <v>3.56</v>
      </c>
      <c r="AY421" s="13">
        <f>ROUND(AVERAGE(Zinsswaps!AY326:AY421)+'iBoxx Extrapolation'!$J421,2)</f>
        <v>3.54</v>
      </c>
    </row>
    <row r="422" spans="1:51" s="16" customFormat="1" x14ac:dyDescent="0.2">
      <c r="A422" s="12">
        <v>50071</v>
      </c>
      <c r="B422" s="13">
        <f>ROUND(AVERAGE(Zinsswaps!B327:B422)+'iBoxx Extrapolation'!$J422,2)</f>
        <v>2.99</v>
      </c>
      <c r="C422" s="13">
        <f>ROUND(AVERAGE(Zinsswaps!C327:C422)+'iBoxx Extrapolation'!$J422,2)</f>
        <v>3</v>
      </c>
      <c r="D422" s="13">
        <f>ROUND(AVERAGE(Zinsswaps!D327:D422)+'iBoxx Extrapolation'!$J422,2)</f>
        <v>3.05</v>
      </c>
      <c r="E422" s="13">
        <f>ROUND(AVERAGE(Zinsswaps!E327:E422)+'iBoxx Extrapolation'!$J422,2)</f>
        <v>3.12</v>
      </c>
      <c r="F422" s="13">
        <f>ROUND(AVERAGE(Zinsswaps!F327:F422)+'iBoxx Extrapolation'!$J422,2)</f>
        <v>3.19</v>
      </c>
      <c r="G422" s="13">
        <f>ROUND(AVERAGE(Zinsswaps!G327:G422)+'iBoxx Extrapolation'!$J422,2)</f>
        <v>3.27</v>
      </c>
      <c r="H422" s="13">
        <f>ROUND(AVERAGE(Zinsswaps!H327:H422)+'iBoxx Extrapolation'!$J422,2)</f>
        <v>3.34</v>
      </c>
      <c r="I422" s="13">
        <f>ROUND(AVERAGE(Zinsswaps!I327:I422)+'iBoxx Extrapolation'!$J422,2)</f>
        <v>3.41</v>
      </c>
      <c r="J422" s="13">
        <f>ROUND(AVERAGE(Zinsswaps!J327:J422)+'iBoxx Extrapolation'!$J422,2)</f>
        <v>3.48</v>
      </c>
      <c r="K422" s="13">
        <f>ROUND(AVERAGE(Zinsswaps!K327:K422)+'iBoxx Extrapolation'!$J422,2)</f>
        <v>3.54</v>
      </c>
      <c r="L422" s="13">
        <f>ROUND(AVERAGE(Zinsswaps!L327:L422)+'iBoxx Extrapolation'!$J422,2)</f>
        <v>3.6</v>
      </c>
      <c r="M422" s="13">
        <f>ROUND(AVERAGE(Zinsswaps!M327:M422)+'iBoxx Extrapolation'!$J422,2)</f>
        <v>3.65</v>
      </c>
      <c r="N422" s="13">
        <f>ROUND(AVERAGE(Zinsswaps!N327:N422)+'iBoxx Extrapolation'!$J422,2)</f>
        <v>3.7</v>
      </c>
      <c r="O422" s="13">
        <f>ROUND(AVERAGE(Zinsswaps!O327:O422)+'iBoxx Extrapolation'!$J422,2)</f>
        <v>3.75</v>
      </c>
      <c r="P422" s="13">
        <f>ROUND(AVERAGE(Zinsswaps!P327:P422)+'iBoxx Extrapolation'!$J422,2)</f>
        <v>3.78</v>
      </c>
      <c r="Q422" s="13">
        <f>ROUND(AVERAGE(Zinsswaps!Q327:Q422)+'iBoxx Extrapolation'!$J422,2)</f>
        <v>3.81</v>
      </c>
      <c r="R422" s="13">
        <f>ROUND(AVERAGE(Zinsswaps!R327:R422)+'iBoxx Extrapolation'!$J422,2)</f>
        <v>3.83</v>
      </c>
      <c r="S422" s="13">
        <f>ROUND(AVERAGE(Zinsswaps!S327:S422)+'iBoxx Extrapolation'!$J422,2)</f>
        <v>3.85</v>
      </c>
      <c r="T422" s="13">
        <f>ROUND(AVERAGE(Zinsswaps!T327:T422)+'iBoxx Extrapolation'!$J422,2)</f>
        <v>3.87</v>
      </c>
      <c r="U422" s="13">
        <f>ROUND(AVERAGE(Zinsswaps!U327:U422)+'iBoxx Extrapolation'!$J422,2)</f>
        <v>3.89</v>
      </c>
      <c r="V422" s="13">
        <f>ROUND(AVERAGE(Zinsswaps!V327:V422)+'iBoxx Extrapolation'!$J422,2)</f>
        <v>3.89</v>
      </c>
      <c r="W422" s="13">
        <f>ROUND(AVERAGE(Zinsswaps!W327:W422)+'iBoxx Extrapolation'!$J422,2)</f>
        <v>3.89</v>
      </c>
      <c r="X422" s="13">
        <f>ROUND(AVERAGE(Zinsswaps!X327:X422)+'iBoxx Extrapolation'!$J422,2)</f>
        <v>3.89</v>
      </c>
      <c r="Y422" s="13">
        <f>ROUND(AVERAGE(Zinsswaps!Y327:Y422)+'iBoxx Extrapolation'!$J422,2)</f>
        <v>3.89</v>
      </c>
      <c r="Z422" s="13">
        <f>ROUND(AVERAGE(Zinsswaps!Z327:Z422)+'iBoxx Extrapolation'!$J422,2)</f>
        <v>3.89</v>
      </c>
      <c r="AA422" s="13">
        <f>ROUND(AVERAGE(Zinsswaps!AA327:AA422)+'iBoxx Extrapolation'!$J422,2)</f>
        <v>3.88</v>
      </c>
      <c r="AB422" s="13">
        <f>ROUND(AVERAGE(Zinsswaps!AB327:AB422)+'iBoxx Extrapolation'!$J422,2)</f>
        <v>3.88</v>
      </c>
      <c r="AC422" s="13">
        <f>ROUND(AVERAGE(Zinsswaps!AC327:AC422)+'iBoxx Extrapolation'!$J422,2)</f>
        <v>3.87</v>
      </c>
      <c r="AD422" s="13">
        <f>ROUND(AVERAGE(Zinsswaps!AD327:AD422)+'iBoxx Extrapolation'!$J422,2)</f>
        <v>3.86</v>
      </c>
      <c r="AE422" s="13">
        <f>ROUND(AVERAGE(Zinsswaps!AE327:AE422)+'iBoxx Extrapolation'!$J422,2)</f>
        <v>3.86</v>
      </c>
      <c r="AF422" s="13">
        <f>ROUND(AVERAGE(Zinsswaps!AF327:AF422)+'iBoxx Extrapolation'!$J422,2)</f>
        <v>3.84</v>
      </c>
      <c r="AG422" s="13">
        <f>ROUND(AVERAGE(Zinsswaps!AG327:AG422)+'iBoxx Extrapolation'!$J422,2)</f>
        <v>3.82</v>
      </c>
      <c r="AH422" s="13">
        <f>ROUND(AVERAGE(Zinsswaps!AH327:AH422)+'iBoxx Extrapolation'!$J422,2)</f>
        <v>3.81</v>
      </c>
      <c r="AI422" s="13">
        <f>ROUND(AVERAGE(Zinsswaps!AI327:AI422)+'iBoxx Extrapolation'!$J422,2)</f>
        <v>3.79</v>
      </c>
      <c r="AJ422" s="13">
        <f>ROUND(AVERAGE(Zinsswaps!AJ327:AJ422)+'iBoxx Extrapolation'!$J422,2)</f>
        <v>3.78</v>
      </c>
      <c r="AK422" s="13">
        <f>ROUND(AVERAGE(Zinsswaps!AK327:AK422)+'iBoxx Extrapolation'!$J422,2)</f>
        <v>3.77</v>
      </c>
      <c r="AL422" s="13">
        <f>ROUND(AVERAGE(Zinsswaps!AL327:AL422)+'iBoxx Extrapolation'!$J422,2)</f>
        <v>3.76</v>
      </c>
      <c r="AM422" s="13">
        <f>ROUND(AVERAGE(Zinsswaps!AM327:AM422)+'iBoxx Extrapolation'!$J422,2)</f>
        <v>3.75</v>
      </c>
      <c r="AN422" s="13">
        <f>ROUND(AVERAGE(Zinsswaps!AN327:AN422)+'iBoxx Extrapolation'!$J422,2)</f>
        <v>3.74</v>
      </c>
      <c r="AO422" s="13">
        <f>ROUND(AVERAGE(Zinsswaps!AO327:AO422)+'iBoxx Extrapolation'!$J422,2)</f>
        <v>3.73</v>
      </c>
      <c r="AP422" s="13">
        <f>ROUND(AVERAGE(Zinsswaps!AP327:AP422)+'iBoxx Extrapolation'!$J422,2)</f>
        <v>3.7</v>
      </c>
      <c r="AQ422" s="13">
        <f>ROUND(AVERAGE(Zinsswaps!AQ327:AQ422)+'iBoxx Extrapolation'!$J422,2)</f>
        <v>3.68</v>
      </c>
      <c r="AR422" s="13">
        <f>ROUND(AVERAGE(Zinsswaps!AR327:AR422)+'iBoxx Extrapolation'!$J422,2)</f>
        <v>3.66</v>
      </c>
      <c r="AS422" s="13">
        <f>ROUND(AVERAGE(Zinsswaps!AS327:AS422)+'iBoxx Extrapolation'!$J422,2)</f>
        <v>3.64</v>
      </c>
      <c r="AT422" s="13">
        <f>ROUND(AVERAGE(Zinsswaps!AT327:AT422)+'iBoxx Extrapolation'!$J422,2)</f>
        <v>3.62</v>
      </c>
      <c r="AU422" s="13">
        <f>ROUND(AVERAGE(Zinsswaps!AU327:AU422)+'iBoxx Extrapolation'!$J422,2)</f>
        <v>3.61</v>
      </c>
      <c r="AV422" s="13">
        <f>ROUND(AVERAGE(Zinsswaps!AV327:AV422)+'iBoxx Extrapolation'!$J422,2)</f>
        <v>3.59</v>
      </c>
      <c r="AW422" s="13">
        <f>ROUND(AVERAGE(Zinsswaps!AW327:AW422)+'iBoxx Extrapolation'!$J422,2)</f>
        <v>3.57</v>
      </c>
      <c r="AX422" s="13">
        <f>ROUND(AVERAGE(Zinsswaps!AX327:AX422)+'iBoxx Extrapolation'!$J422,2)</f>
        <v>3.56</v>
      </c>
      <c r="AY422" s="13">
        <f>ROUND(AVERAGE(Zinsswaps!AY327:AY422)+'iBoxx Extrapolation'!$J422,2)</f>
        <v>3.54</v>
      </c>
    </row>
    <row r="423" spans="1:51" s="16" customFormat="1" x14ac:dyDescent="0.2">
      <c r="A423" s="12">
        <v>50099</v>
      </c>
      <c r="B423" s="13">
        <f>ROUND(AVERAGE(Zinsswaps!B328:B423)+'iBoxx Extrapolation'!$J423,2)</f>
        <v>2.99</v>
      </c>
      <c r="C423" s="13">
        <f>ROUND(AVERAGE(Zinsswaps!C328:C423)+'iBoxx Extrapolation'!$J423,2)</f>
        <v>3</v>
      </c>
      <c r="D423" s="13">
        <f>ROUND(AVERAGE(Zinsswaps!D328:D423)+'iBoxx Extrapolation'!$J423,2)</f>
        <v>3.05</v>
      </c>
      <c r="E423" s="13">
        <f>ROUND(AVERAGE(Zinsswaps!E328:E423)+'iBoxx Extrapolation'!$J423,2)</f>
        <v>3.12</v>
      </c>
      <c r="F423" s="13">
        <f>ROUND(AVERAGE(Zinsswaps!F328:F423)+'iBoxx Extrapolation'!$J423,2)</f>
        <v>3.19</v>
      </c>
      <c r="G423" s="13">
        <f>ROUND(AVERAGE(Zinsswaps!G328:G423)+'iBoxx Extrapolation'!$J423,2)</f>
        <v>3.27</v>
      </c>
      <c r="H423" s="13">
        <f>ROUND(AVERAGE(Zinsswaps!H328:H423)+'iBoxx Extrapolation'!$J423,2)</f>
        <v>3.34</v>
      </c>
      <c r="I423" s="13">
        <f>ROUND(AVERAGE(Zinsswaps!I328:I423)+'iBoxx Extrapolation'!$J423,2)</f>
        <v>3.41</v>
      </c>
      <c r="J423" s="13">
        <f>ROUND(AVERAGE(Zinsswaps!J328:J423)+'iBoxx Extrapolation'!$J423,2)</f>
        <v>3.48</v>
      </c>
      <c r="K423" s="13">
        <f>ROUND(AVERAGE(Zinsswaps!K328:K423)+'iBoxx Extrapolation'!$J423,2)</f>
        <v>3.54</v>
      </c>
      <c r="L423" s="13">
        <f>ROUND(AVERAGE(Zinsswaps!L328:L423)+'iBoxx Extrapolation'!$J423,2)</f>
        <v>3.6</v>
      </c>
      <c r="M423" s="13">
        <f>ROUND(AVERAGE(Zinsswaps!M328:M423)+'iBoxx Extrapolation'!$J423,2)</f>
        <v>3.65</v>
      </c>
      <c r="N423" s="13">
        <f>ROUND(AVERAGE(Zinsswaps!N328:N423)+'iBoxx Extrapolation'!$J423,2)</f>
        <v>3.7</v>
      </c>
      <c r="O423" s="13">
        <f>ROUND(AVERAGE(Zinsswaps!O328:O423)+'iBoxx Extrapolation'!$J423,2)</f>
        <v>3.75</v>
      </c>
      <c r="P423" s="13">
        <f>ROUND(AVERAGE(Zinsswaps!P328:P423)+'iBoxx Extrapolation'!$J423,2)</f>
        <v>3.78</v>
      </c>
      <c r="Q423" s="13">
        <f>ROUND(AVERAGE(Zinsswaps!Q328:Q423)+'iBoxx Extrapolation'!$J423,2)</f>
        <v>3.81</v>
      </c>
      <c r="R423" s="13">
        <f>ROUND(AVERAGE(Zinsswaps!R328:R423)+'iBoxx Extrapolation'!$J423,2)</f>
        <v>3.83</v>
      </c>
      <c r="S423" s="13">
        <f>ROUND(AVERAGE(Zinsswaps!S328:S423)+'iBoxx Extrapolation'!$J423,2)</f>
        <v>3.85</v>
      </c>
      <c r="T423" s="13">
        <f>ROUND(AVERAGE(Zinsswaps!T328:T423)+'iBoxx Extrapolation'!$J423,2)</f>
        <v>3.87</v>
      </c>
      <c r="U423" s="13">
        <f>ROUND(AVERAGE(Zinsswaps!U328:U423)+'iBoxx Extrapolation'!$J423,2)</f>
        <v>3.89</v>
      </c>
      <c r="V423" s="13">
        <f>ROUND(AVERAGE(Zinsswaps!V328:V423)+'iBoxx Extrapolation'!$J423,2)</f>
        <v>3.89</v>
      </c>
      <c r="W423" s="13">
        <f>ROUND(AVERAGE(Zinsswaps!W328:W423)+'iBoxx Extrapolation'!$J423,2)</f>
        <v>3.89</v>
      </c>
      <c r="X423" s="13">
        <f>ROUND(AVERAGE(Zinsswaps!X328:X423)+'iBoxx Extrapolation'!$J423,2)</f>
        <v>3.89</v>
      </c>
      <c r="Y423" s="13">
        <f>ROUND(AVERAGE(Zinsswaps!Y328:Y423)+'iBoxx Extrapolation'!$J423,2)</f>
        <v>3.89</v>
      </c>
      <c r="Z423" s="13">
        <f>ROUND(AVERAGE(Zinsswaps!Z328:Z423)+'iBoxx Extrapolation'!$J423,2)</f>
        <v>3.89</v>
      </c>
      <c r="AA423" s="13">
        <f>ROUND(AVERAGE(Zinsswaps!AA328:AA423)+'iBoxx Extrapolation'!$J423,2)</f>
        <v>3.88</v>
      </c>
      <c r="AB423" s="13">
        <f>ROUND(AVERAGE(Zinsswaps!AB328:AB423)+'iBoxx Extrapolation'!$J423,2)</f>
        <v>3.88</v>
      </c>
      <c r="AC423" s="13">
        <f>ROUND(AVERAGE(Zinsswaps!AC328:AC423)+'iBoxx Extrapolation'!$J423,2)</f>
        <v>3.87</v>
      </c>
      <c r="AD423" s="13">
        <f>ROUND(AVERAGE(Zinsswaps!AD328:AD423)+'iBoxx Extrapolation'!$J423,2)</f>
        <v>3.86</v>
      </c>
      <c r="AE423" s="13">
        <f>ROUND(AVERAGE(Zinsswaps!AE328:AE423)+'iBoxx Extrapolation'!$J423,2)</f>
        <v>3.86</v>
      </c>
      <c r="AF423" s="13">
        <f>ROUND(AVERAGE(Zinsswaps!AF328:AF423)+'iBoxx Extrapolation'!$J423,2)</f>
        <v>3.84</v>
      </c>
      <c r="AG423" s="13">
        <f>ROUND(AVERAGE(Zinsswaps!AG328:AG423)+'iBoxx Extrapolation'!$J423,2)</f>
        <v>3.82</v>
      </c>
      <c r="AH423" s="13">
        <f>ROUND(AVERAGE(Zinsswaps!AH328:AH423)+'iBoxx Extrapolation'!$J423,2)</f>
        <v>3.81</v>
      </c>
      <c r="AI423" s="13">
        <f>ROUND(AVERAGE(Zinsswaps!AI328:AI423)+'iBoxx Extrapolation'!$J423,2)</f>
        <v>3.79</v>
      </c>
      <c r="AJ423" s="13">
        <f>ROUND(AVERAGE(Zinsswaps!AJ328:AJ423)+'iBoxx Extrapolation'!$J423,2)</f>
        <v>3.78</v>
      </c>
      <c r="AK423" s="13">
        <f>ROUND(AVERAGE(Zinsswaps!AK328:AK423)+'iBoxx Extrapolation'!$J423,2)</f>
        <v>3.77</v>
      </c>
      <c r="AL423" s="13">
        <f>ROUND(AVERAGE(Zinsswaps!AL328:AL423)+'iBoxx Extrapolation'!$J423,2)</f>
        <v>3.76</v>
      </c>
      <c r="AM423" s="13">
        <f>ROUND(AVERAGE(Zinsswaps!AM328:AM423)+'iBoxx Extrapolation'!$J423,2)</f>
        <v>3.75</v>
      </c>
      <c r="AN423" s="13">
        <f>ROUND(AVERAGE(Zinsswaps!AN328:AN423)+'iBoxx Extrapolation'!$J423,2)</f>
        <v>3.74</v>
      </c>
      <c r="AO423" s="13">
        <f>ROUND(AVERAGE(Zinsswaps!AO328:AO423)+'iBoxx Extrapolation'!$J423,2)</f>
        <v>3.73</v>
      </c>
      <c r="AP423" s="13">
        <f>ROUND(AVERAGE(Zinsswaps!AP328:AP423)+'iBoxx Extrapolation'!$J423,2)</f>
        <v>3.7</v>
      </c>
      <c r="AQ423" s="13">
        <f>ROUND(AVERAGE(Zinsswaps!AQ328:AQ423)+'iBoxx Extrapolation'!$J423,2)</f>
        <v>3.68</v>
      </c>
      <c r="AR423" s="13">
        <f>ROUND(AVERAGE(Zinsswaps!AR328:AR423)+'iBoxx Extrapolation'!$J423,2)</f>
        <v>3.66</v>
      </c>
      <c r="AS423" s="13">
        <f>ROUND(AVERAGE(Zinsswaps!AS328:AS423)+'iBoxx Extrapolation'!$J423,2)</f>
        <v>3.64</v>
      </c>
      <c r="AT423" s="13">
        <f>ROUND(AVERAGE(Zinsswaps!AT328:AT423)+'iBoxx Extrapolation'!$J423,2)</f>
        <v>3.62</v>
      </c>
      <c r="AU423" s="13">
        <f>ROUND(AVERAGE(Zinsswaps!AU328:AU423)+'iBoxx Extrapolation'!$J423,2)</f>
        <v>3.61</v>
      </c>
      <c r="AV423" s="13">
        <f>ROUND(AVERAGE(Zinsswaps!AV328:AV423)+'iBoxx Extrapolation'!$J423,2)</f>
        <v>3.59</v>
      </c>
      <c r="AW423" s="13">
        <f>ROUND(AVERAGE(Zinsswaps!AW328:AW423)+'iBoxx Extrapolation'!$J423,2)</f>
        <v>3.57</v>
      </c>
      <c r="AX423" s="13">
        <f>ROUND(AVERAGE(Zinsswaps!AX328:AX423)+'iBoxx Extrapolation'!$J423,2)</f>
        <v>3.56</v>
      </c>
      <c r="AY423" s="13">
        <f>ROUND(AVERAGE(Zinsswaps!AY328:AY423)+'iBoxx Extrapolation'!$J423,2)</f>
        <v>3.54</v>
      </c>
    </row>
    <row r="424" spans="1:51" s="16" customFormat="1" x14ac:dyDescent="0.2">
      <c r="A424" s="12">
        <v>50130</v>
      </c>
      <c r="B424" s="13">
        <f>ROUND(AVERAGE(Zinsswaps!B329:B424)+'iBoxx Extrapolation'!$J424,2)</f>
        <v>2.99</v>
      </c>
      <c r="C424" s="13">
        <f>ROUND(AVERAGE(Zinsswaps!C329:C424)+'iBoxx Extrapolation'!$J424,2)</f>
        <v>3</v>
      </c>
      <c r="D424" s="13">
        <f>ROUND(AVERAGE(Zinsswaps!D329:D424)+'iBoxx Extrapolation'!$J424,2)</f>
        <v>3.05</v>
      </c>
      <c r="E424" s="13">
        <f>ROUND(AVERAGE(Zinsswaps!E329:E424)+'iBoxx Extrapolation'!$J424,2)</f>
        <v>3.12</v>
      </c>
      <c r="F424" s="13">
        <f>ROUND(AVERAGE(Zinsswaps!F329:F424)+'iBoxx Extrapolation'!$J424,2)</f>
        <v>3.19</v>
      </c>
      <c r="G424" s="13">
        <f>ROUND(AVERAGE(Zinsswaps!G329:G424)+'iBoxx Extrapolation'!$J424,2)</f>
        <v>3.27</v>
      </c>
      <c r="H424" s="13">
        <f>ROUND(AVERAGE(Zinsswaps!H329:H424)+'iBoxx Extrapolation'!$J424,2)</f>
        <v>3.34</v>
      </c>
      <c r="I424" s="13">
        <f>ROUND(AVERAGE(Zinsswaps!I329:I424)+'iBoxx Extrapolation'!$J424,2)</f>
        <v>3.41</v>
      </c>
      <c r="J424" s="13">
        <f>ROUND(AVERAGE(Zinsswaps!J329:J424)+'iBoxx Extrapolation'!$J424,2)</f>
        <v>3.48</v>
      </c>
      <c r="K424" s="13">
        <f>ROUND(AVERAGE(Zinsswaps!K329:K424)+'iBoxx Extrapolation'!$J424,2)</f>
        <v>3.54</v>
      </c>
      <c r="L424" s="13">
        <f>ROUND(AVERAGE(Zinsswaps!L329:L424)+'iBoxx Extrapolation'!$J424,2)</f>
        <v>3.6</v>
      </c>
      <c r="M424" s="13">
        <f>ROUND(AVERAGE(Zinsswaps!M329:M424)+'iBoxx Extrapolation'!$J424,2)</f>
        <v>3.65</v>
      </c>
      <c r="N424" s="13">
        <f>ROUND(AVERAGE(Zinsswaps!N329:N424)+'iBoxx Extrapolation'!$J424,2)</f>
        <v>3.7</v>
      </c>
      <c r="O424" s="13">
        <f>ROUND(AVERAGE(Zinsswaps!O329:O424)+'iBoxx Extrapolation'!$J424,2)</f>
        <v>3.75</v>
      </c>
      <c r="P424" s="13">
        <f>ROUND(AVERAGE(Zinsswaps!P329:P424)+'iBoxx Extrapolation'!$J424,2)</f>
        <v>3.78</v>
      </c>
      <c r="Q424" s="13">
        <f>ROUND(AVERAGE(Zinsswaps!Q329:Q424)+'iBoxx Extrapolation'!$J424,2)</f>
        <v>3.81</v>
      </c>
      <c r="R424" s="13">
        <f>ROUND(AVERAGE(Zinsswaps!R329:R424)+'iBoxx Extrapolation'!$J424,2)</f>
        <v>3.83</v>
      </c>
      <c r="S424" s="13">
        <f>ROUND(AVERAGE(Zinsswaps!S329:S424)+'iBoxx Extrapolation'!$J424,2)</f>
        <v>3.85</v>
      </c>
      <c r="T424" s="13">
        <f>ROUND(AVERAGE(Zinsswaps!T329:T424)+'iBoxx Extrapolation'!$J424,2)</f>
        <v>3.87</v>
      </c>
      <c r="U424" s="13">
        <f>ROUND(AVERAGE(Zinsswaps!U329:U424)+'iBoxx Extrapolation'!$J424,2)</f>
        <v>3.89</v>
      </c>
      <c r="V424" s="13">
        <f>ROUND(AVERAGE(Zinsswaps!V329:V424)+'iBoxx Extrapolation'!$J424,2)</f>
        <v>3.89</v>
      </c>
      <c r="W424" s="13">
        <f>ROUND(AVERAGE(Zinsswaps!W329:W424)+'iBoxx Extrapolation'!$J424,2)</f>
        <v>3.89</v>
      </c>
      <c r="X424" s="13">
        <f>ROUND(AVERAGE(Zinsswaps!X329:X424)+'iBoxx Extrapolation'!$J424,2)</f>
        <v>3.89</v>
      </c>
      <c r="Y424" s="13">
        <f>ROUND(AVERAGE(Zinsswaps!Y329:Y424)+'iBoxx Extrapolation'!$J424,2)</f>
        <v>3.89</v>
      </c>
      <c r="Z424" s="13">
        <f>ROUND(AVERAGE(Zinsswaps!Z329:Z424)+'iBoxx Extrapolation'!$J424,2)</f>
        <v>3.89</v>
      </c>
      <c r="AA424" s="13">
        <f>ROUND(AVERAGE(Zinsswaps!AA329:AA424)+'iBoxx Extrapolation'!$J424,2)</f>
        <v>3.88</v>
      </c>
      <c r="AB424" s="13">
        <f>ROUND(AVERAGE(Zinsswaps!AB329:AB424)+'iBoxx Extrapolation'!$J424,2)</f>
        <v>3.88</v>
      </c>
      <c r="AC424" s="13">
        <f>ROUND(AVERAGE(Zinsswaps!AC329:AC424)+'iBoxx Extrapolation'!$J424,2)</f>
        <v>3.87</v>
      </c>
      <c r="AD424" s="13">
        <f>ROUND(AVERAGE(Zinsswaps!AD329:AD424)+'iBoxx Extrapolation'!$J424,2)</f>
        <v>3.86</v>
      </c>
      <c r="AE424" s="13">
        <f>ROUND(AVERAGE(Zinsswaps!AE329:AE424)+'iBoxx Extrapolation'!$J424,2)</f>
        <v>3.86</v>
      </c>
      <c r="AF424" s="13">
        <f>ROUND(AVERAGE(Zinsswaps!AF329:AF424)+'iBoxx Extrapolation'!$J424,2)</f>
        <v>3.84</v>
      </c>
      <c r="AG424" s="13">
        <f>ROUND(AVERAGE(Zinsswaps!AG329:AG424)+'iBoxx Extrapolation'!$J424,2)</f>
        <v>3.82</v>
      </c>
      <c r="AH424" s="13">
        <f>ROUND(AVERAGE(Zinsswaps!AH329:AH424)+'iBoxx Extrapolation'!$J424,2)</f>
        <v>3.81</v>
      </c>
      <c r="AI424" s="13">
        <f>ROUND(AVERAGE(Zinsswaps!AI329:AI424)+'iBoxx Extrapolation'!$J424,2)</f>
        <v>3.79</v>
      </c>
      <c r="AJ424" s="13">
        <f>ROUND(AVERAGE(Zinsswaps!AJ329:AJ424)+'iBoxx Extrapolation'!$J424,2)</f>
        <v>3.78</v>
      </c>
      <c r="AK424" s="13">
        <f>ROUND(AVERAGE(Zinsswaps!AK329:AK424)+'iBoxx Extrapolation'!$J424,2)</f>
        <v>3.77</v>
      </c>
      <c r="AL424" s="13">
        <f>ROUND(AVERAGE(Zinsswaps!AL329:AL424)+'iBoxx Extrapolation'!$J424,2)</f>
        <v>3.76</v>
      </c>
      <c r="AM424" s="13">
        <f>ROUND(AVERAGE(Zinsswaps!AM329:AM424)+'iBoxx Extrapolation'!$J424,2)</f>
        <v>3.75</v>
      </c>
      <c r="AN424" s="13">
        <f>ROUND(AVERAGE(Zinsswaps!AN329:AN424)+'iBoxx Extrapolation'!$J424,2)</f>
        <v>3.74</v>
      </c>
      <c r="AO424" s="13">
        <f>ROUND(AVERAGE(Zinsswaps!AO329:AO424)+'iBoxx Extrapolation'!$J424,2)</f>
        <v>3.73</v>
      </c>
      <c r="AP424" s="13">
        <f>ROUND(AVERAGE(Zinsswaps!AP329:AP424)+'iBoxx Extrapolation'!$J424,2)</f>
        <v>3.7</v>
      </c>
      <c r="AQ424" s="13">
        <f>ROUND(AVERAGE(Zinsswaps!AQ329:AQ424)+'iBoxx Extrapolation'!$J424,2)</f>
        <v>3.68</v>
      </c>
      <c r="AR424" s="13">
        <f>ROUND(AVERAGE(Zinsswaps!AR329:AR424)+'iBoxx Extrapolation'!$J424,2)</f>
        <v>3.66</v>
      </c>
      <c r="AS424" s="13">
        <f>ROUND(AVERAGE(Zinsswaps!AS329:AS424)+'iBoxx Extrapolation'!$J424,2)</f>
        <v>3.64</v>
      </c>
      <c r="AT424" s="13">
        <f>ROUND(AVERAGE(Zinsswaps!AT329:AT424)+'iBoxx Extrapolation'!$J424,2)</f>
        <v>3.62</v>
      </c>
      <c r="AU424" s="13">
        <f>ROUND(AVERAGE(Zinsswaps!AU329:AU424)+'iBoxx Extrapolation'!$J424,2)</f>
        <v>3.61</v>
      </c>
      <c r="AV424" s="13">
        <f>ROUND(AVERAGE(Zinsswaps!AV329:AV424)+'iBoxx Extrapolation'!$J424,2)</f>
        <v>3.59</v>
      </c>
      <c r="AW424" s="13">
        <f>ROUND(AVERAGE(Zinsswaps!AW329:AW424)+'iBoxx Extrapolation'!$J424,2)</f>
        <v>3.57</v>
      </c>
      <c r="AX424" s="13">
        <f>ROUND(AVERAGE(Zinsswaps!AX329:AX424)+'iBoxx Extrapolation'!$J424,2)</f>
        <v>3.56</v>
      </c>
      <c r="AY424" s="13">
        <f>ROUND(AVERAGE(Zinsswaps!AY329:AY424)+'iBoxx Extrapolation'!$J424,2)</f>
        <v>3.54</v>
      </c>
    </row>
    <row r="425" spans="1:51" s="16" customFormat="1" x14ac:dyDescent="0.2">
      <c r="A425" s="12">
        <v>50160</v>
      </c>
      <c r="B425" s="13">
        <f>ROUND(AVERAGE(Zinsswaps!B330:B425)+'iBoxx Extrapolation'!$J425,2)</f>
        <v>2.99</v>
      </c>
      <c r="C425" s="13">
        <f>ROUND(AVERAGE(Zinsswaps!C330:C425)+'iBoxx Extrapolation'!$J425,2)</f>
        <v>3</v>
      </c>
      <c r="D425" s="13">
        <f>ROUND(AVERAGE(Zinsswaps!D330:D425)+'iBoxx Extrapolation'!$J425,2)</f>
        <v>3.05</v>
      </c>
      <c r="E425" s="13">
        <f>ROUND(AVERAGE(Zinsswaps!E330:E425)+'iBoxx Extrapolation'!$J425,2)</f>
        <v>3.12</v>
      </c>
      <c r="F425" s="13">
        <f>ROUND(AVERAGE(Zinsswaps!F330:F425)+'iBoxx Extrapolation'!$J425,2)</f>
        <v>3.19</v>
      </c>
      <c r="G425" s="13">
        <f>ROUND(AVERAGE(Zinsswaps!G330:G425)+'iBoxx Extrapolation'!$J425,2)</f>
        <v>3.27</v>
      </c>
      <c r="H425" s="13">
        <f>ROUND(AVERAGE(Zinsswaps!H330:H425)+'iBoxx Extrapolation'!$J425,2)</f>
        <v>3.34</v>
      </c>
      <c r="I425" s="13">
        <f>ROUND(AVERAGE(Zinsswaps!I330:I425)+'iBoxx Extrapolation'!$J425,2)</f>
        <v>3.41</v>
      </c>
      <c r="J425" s="13">
        <f>ROUND(AVERAGE(Zinsswaps!J330:J425)+'iBoxx Extrapolation'!$J425,2)</f>
        <v>3.48</v>
      </c>
      <c r="K425" s="13">
        <f>ROUND(AVERAGE(Zinsswaps!K330:K425)+'iBoxx Extrapolation'!$J425,2)</f>
        <v>3.54</v>
      </c>
      <c r="L425" s="13">
        <f>ROUND(AVERAGE(Zinsswaps!L330:L425)+'iBoxx Extrapolation'!$J425,2)</f>
        <v>3.6</v>
      </c>
      <c r="M425" s="13">
        <f>ROUND(AVERAGE(Zinsswaps!M330:M425)+'iBoxx Extrapolation'!$J425,2)</f>
        <v>3.65</v>
      </c>
      <c r="N425" s="13">
        <f>ROUND(AVERAGE(Zinsswaps!N330:N425)+'iBoxx Extrapolation'!$J425,2)</f>
        <v>3.7</v>
      </c>
      <c r="O425" s="13">
        <f>ROUND(AVERAGE(Zinsswaps!O330:O425)+'iBoxx Extrapolation'!$J425,2)</f>
        <v>3.75</v>
      </c>
      <c r="P425" s="13">
        <f>ROUND(AVERAGE(Zinsswaps!P330:P425)+'iBoxx Extrapolation'!$J425,2)</f>
        <v>3.78</v>
      </c>
      <c r="Q425" s="13">
        <f>ROUND(AVERAGE(Zinsswaps!Q330:Q425)+'iBoxx Extrapolation'!$J425,2)</f>
        <v>3.81</v>
      </c>
      <c r="R425" s="13">
        <f>ROUND(AVERAGE(Zinsswaps!R330:R425)+'iBoxx Extrapolation'!$J425,2)</f>
        <v>3.83</v>
      </c>
      <c r="S425" s="13">
        <f>ROUND(AVERAGE(Zinsswaps!S330:S425)+'iBoxx Extrapolation'!$J425,2)</f>
        <v>3.85</v>
      </c>
      <c r="T425" s="13">
        <f>ROUND(AVERAGE(Zinsswaps!T330:T425)+'iBoxx Extrapolation'!$J425,2)</f>
        <v>3.87</v>
      </c>
      <c r="U425" s="13">
        <f>ROUND(AVERAGE(Zinsswaps!U330:U425)+'iBoxx Extrapolation'!$J425,2)</f>
        <v>3.89</v>
      </c>
      <c r="V425" s="13">
        <f>ROUND(AVERAGE(Zinsswaps!V330:V425)+'iBoxx Extrapolation'!$J425,2)</f>
        <v>3.89</v>
      </c>
      <c r="W425" s="13">
        <f>ROUND(AVERAGE(Zinsswaps!W330:W425)+'iBoxx Extrapolation'!$J425,2)</f>
        <v>3.89</v>
      </c>
      <c r="X425" s="13">
        <f>ROUND(AVERAGE(Zinsswaps!X330:X425)+'iBoxx Extrapolation'!$J425,2)</f>
        <v>3.89</v>
      </c>
      <c r="Y425" s="13">
        <f>ROUND(AVERAGE(Zinsswaps!Y330:Y425)+'iBoxx Extrapolation'!$J425,2)</f>
        <v>3.89</v>
      </c>
      <c r="Z425" s="13">
        <f>ROUND(AVERAGE(Zinsswaps!Z330:Z425)+'iBoxx Extrapolation'!$J425,2)</f>
        <v>3.89</v>
      </c>
      <c r="AA425" s="13">
        <f>ROUND(AVERAGE(Zinsswaps!AA330:AA425)+'iBoxx Extrapolation'!$J425,2)</f>
        <v>3.88</v>
      </c>
      <c r="AB425" s="13">
        <f>ROUND(AVERAGE(Zinsswaps!AB330:AB425)+'iBoxx Extrapolation'!$J425,2)</f>
        <v>3.88</v>
      </c>
      <c r="AC425" s="13">
        <f>ROUND(AVERAGE(Zinsswaps!AC330:AC425)+'iBoxx Extrapolation'!$J425,2)</f>
        <v>3.87</v>
      </c>
      <c r="AD425" s="13">
        <f>ROUND(AVERAGE(Zinsswaps!AD330:AD425)+'iBoxx Extrapolation'!$J425,2)</f>
        <v>3.86</v>
      </c>
      <c r="AE425" s="13">
        <f>ROUND(AVERAGE(Zinsswaps!AE330:AE425)+'iBoxx Extrapolation'!$J425,2)</f>
        <v>3.86</v>
      </c>
      <c r="AF425" s="13">
        <f>ROUND(AVERAGE(Zinsswaps!AF330:AF425)+'iBoxx Extrapolation'!$J425,2)</f>
        <v>3.84</v>
      </c>
      <c r="AG425" s="13">
        <f>ROUND(AVERAGE(Zinsswaps!AG330:AG425)+'iBoxx Extrapolation'!$J425,2)</f>
        <v>3.82</v>
      </c>
      <c r="AH425" s="13">
        <f>ROUND(AVERAGE(Zinsswaps!AH330:AH425)+'iBoxx Extrapolation'!$J425,2)</f>
        <v>3.81</v>
      </c>
      <c r="AI425" s="13">
        <f>ROUND(AVERAGE(Zinsswaps!AI330:AI425)+'iBoxx Extrapolation'!$J425,2)</f>
        <v>3.79</v>
      </c>
      <c r="AJ425" s="13">
        <f>ROUND(AVERAGE(Zinsswaps!AJ330:AJ425)+'iBoxx Extrapolation'!$J425,2)</f>
        <v>3.78</v>
      </c>
      <c r="AK425" s="13">
        <f>ROUND(AVERAGE(Zinsswaps!AK330:AK425)+'iBoxx Extrapolation'!$J425,2)</f>
        <v>3.77</v>
      </c>
      <c r="AL425" s="13">
        <f>ROUND(AVERAGE(Zinsswaps!AL330:AL425)+'iBoxx Extrapolation'!$J425,2)</f>
        <v>3.76</v>
      </c>
      <c r="AM425" s="13">
        <f>ROUND(AVERAGE(Zinsswaps!AM330:AM425)+'iBoxx Extrapolation'!$J425,2)</f>
        <v>3.75</v>
      </c>
      <c r="AN425" s="13">
        <f>ROUND(AVERAGE(Zinsswaps!AN330:AN425)+'iBoxx Extrapolation'!$J425,2)</f>
        <v>3.74</v>
      </c>
      <c r="AO425" s="13">
        <f>ROUND(AVERAGE(Zinsswaps!AO330:AO425)+'iBoxx Extrapolation'!$J425,2)</f>
        <v>3.73</v>
      </c>
      <c r="AP425" s="13">
        <f>ROUND(AVERAGE(Zinsswaps!AP330:AP425)+'iBoxx Extrapolation'!$J425,2)</f>
        <v>3.7</v>
      </c>
      <c r="AQ425" s="13">
        <f>ROUND(AVERAGE(Zinsswaps!AQ330:AQ425)+'iBoxx Extrapolation'!$J425,2)</f>
        <v>3.68</v>
      </c>
      <c r="AR425" s="13">
        <f>ROUND(AVERAGE(Zinsswaps!AR330:AR425)+'iBoxx Extrapolation'!$J425,2)</f>
        <v>3.66</v>
      </c>
      <c r="AS425" s="13">
        <f>ROUND(AVERAGE(Zinsswaps!AS330:AS425)+'iBoxx Extrapolation'!$J425,2)</f>
        <v>3.64</v>
      </c>
      <c r="AT425" s="13">
        <f>ROUND(AVERAGE(Zinsswaps!AT330:AT425)+'iBoxx Extrapolation'!$J425,2)</f>
        <v>3.62</v>
      </c>
      <c r="AU425" s="13">
        <f>ROUND(AVERAGE(Zinsswaps!AU330:AU425)+'iBoxx Extrapolation'!$J425,2)</f>
        <v>3.61</v>
      </c>
      <c r="AV425" s="13">
        <f>ROUND(AVERAGE(Zinsswaps!AV330:AV425)+'iBoxx Extrapolation'!$J425,2)</f>
        <v>3.59</v>
      </c>
      <c r="AW425" s="13">
        <f>ROUND(AVERAGE(Zinsswaps!AW330:AW425)+'iBoxx Extrapolation'!$J425,2)</f>
        <v>3.57</v>
      </c>
      <c r="AX425" s="13">
        <f>ROUND(AVERAGE(Zinsswaps!AX330:AX425)+'iBoxx Extrapolation'!$J425,2)</f>
        <v>3.56</v>
      </c>
      <c r="AY425" s="13">
        <f>ROUND(AVERAGE(Zinsswaps!AY330:AY425)+'iBoxx Extrapolation'!$J425,2)</f>
        <v>3.54</v>
      </c>
    </row>
    <row r="426" spans="1:51" s="16" customFormat="1" x14ac:dyDescent="0.2">
      <c r="A426" s="12">
        <v>50191</v>
      </c>
      <c r="B426" s="13">
        <f>ROUND(AVERAGE(Zinsswaps!B331:B426)+'iBoxx Extrapolation'!$J426,2)</f>
        <v>2.99</v>
      </c>
      <c r="C426" s="13">
        <f>ROUND(AVERAGE(Zinsswaps!C331:C426)+'iBoxx Extrapolation'!$J426,2)</f>
        <v>3</v>
      </c>
      <c r="D426" s="13">
        <f>ROUND(AVERAGE(Zinsswaps!D331:D426)+'iBoxx Extrapolation'!$J426,2)</f>
        <v>3.05</v>
      </c>
      <c r="E426" s="13">
        <f>ROUND(AVERAGE(Zinsswaps!E331:E426)+'iBoxx Extrapolation'!$J426,2)</f>
        <v>3.12</v>
      </c>
      <c r="F426" s="13">
        <f>ROUND(AVERAGE(Zinsswaps!F331:F426)+'iBoxx Extrapolation'!$J426,2)</f>
        <v>3.19</v>
      </c>
      <c r="G426" s="13">
        <f>ROUND(AVERAGE(Zinsswaps!G331:G426)+'iBoxx Extrapolation'!$J426,2)</f>
        <v>3.27</v>
      </c>
      <c r="H426" s="13">
        <f>ROUND(AVERAGE(Zinsswaps!H331:H426)+'iBoxx Extrapolation'!$J426,2)</f>
        <v>3.34</v>
      </c>
      <c r="I426" s="13">
        <f>ROUND(AVERAGE(Zinsswaps!I331:I426)+'iBoxx Extrapolation'!$J426,2)</f>
        <v>3.41</v>
      </c>
      <c r="J426" s="13">
        <f>ROUND(AVERAGE(Zinsswaps!J331:J426)+'iBoxx Extrapolation'!$J426,2)</f>
        <v>3.48</v>
      </c>
      <c r="K426" s="13">
        <f>ROUND(AVERAGE(Zinsswaps!K331:K426)+'iBoxx Extrapolation'!$J426,2)</f>
        <v>3.54</v>
      </c>
      <c r="L426" s="13">
        <f>ROUND(AVERAGE(Zinsswaps!L331:L426)+'iBoxx Extrapolation'!$J426,2)</f>
        <v>3.6</v>
      </c>
      <c r="M426" s="13">
        <f>ROUND(AVERAGE(Zinsswaps!M331:M426)+'iBoxx Extrapolation'!$J426,2)</f>
        <v>3.65</v>
      </c>
      <c r="N426" s="13">
        <f>ROUND(AVERAGE(Zinsswaps!N331:N426)+'iBoxx Extrapolation'!$J426,2)</f>
        <v>3.7</v>
      </c>
      <c r="O426" s="13">
        <f>ROUND(AVERAGE(Zinsswaps!O331:O426)+'iBoxx Extrapolation'!$J426,2)</f>
        <v>3.75</v>
      </c>
      <c r="P426" s="13">
        <f>ROUND(AVERAGE(Zinsswaps!P331:P426)+'iBoxx Extrapolation'!$J426,2)</f>
        <v>3.78</v>
      </c>
      <c r="Q426" s="13">
        <f>ROUND(AVERAGE(Zinsswaps!Q331:Q426)+'iBoxx Extrapolation'!$J426,2)</f>
        <v>3.81</v>
      </c>
      <c r="R426" s="13">
        <f>ROUND(AVERAGE(Zinsswaps!R331:R426)+'iBoxx Extrapolation'!$J426,2)</f>
        <v>3.83</v>
      </c>
      <c r="S426" s="13">
        <f>ROUND(AVERAGE(Zinsswaps!S331:S426)+'iBoxx Extrapolation'!$J426,2)</f>
        <v>3.85</v>
      </c>
      <c r="T426" s="13">
        <f>ROUND(AVERAGE(Zinsswaps!T331:T426)+'iBoxx Extrapolation'!$J426,2)</f>
        <v>3.87</v>
      </c>
      <c r="U426" s="13">
        <f>ROUND(AVERAGE(Zinsswaps!U331:U426)+'iBoxx Extrapolation'!$J426,2)</f>
        <v>3.89</v>
      </c>
      <c r="V426" s="13">
        <f>ROUND(AVERAGE(Zinsswaps!V331:V426)+'iBoxx Extrapolation'!$J426,2)</f>
        <v>3.89</v>
      </c>
      <c r="W426" s="13">
        <f>ROUND(AVERAGE(Zinsswaps!W331:W426)+'iBoxx Extrapolation'!$J426,2)</f>
        <v>3.89</v>
      </c>
      <c r="X426" s="13">
        <f>ROUND(AVERAGE(Zinsswaps!X331:X426)+'iBoxx Extrapolation'!$J426,2)</f>
        <v>3.89</v>
      </c>
      <c r="Y426" s="13">
        <f>ROUND(AVERAGE(Zinsswaps!Y331:Y426)+'iBoxx Extrapolation'!$J426,2)</f>
        <v>3.89</v>
      </c>
      <c r="Z426" s="13">
        <f>ROUND(AVERAGE(Zinsswaps!Z331:Z426)+'iBoxx Extrapolation'!$J426,2)</f>
        <v>3.89</v>
      </c>
      <c r="AA426" s="13">
        <f>ROUND(AVERAGE(Zinsswaps!AA331:AA426)+'iBoxx Extrapolation'!$J426,2)</f>
        <v>3.88</v>
      </c>
      <c r="AB426" s="13">
        <f>ROUND(AVERAGE(Zinsswaps!AB331:AB426)+'iBoxx Extrapolation'!$J426,2)</f>
        <v>3.88</v>
      </c>
      <c r="AC426" s="13">
        <f>ROUND(AVERAGE(Zinsswaps!AC331:AC426)+'iBoxx Extrapolation'!$J426,2)</f>
        <v>3.87</v>
      </c>
      <c r="AD426" s="13">
        <f>ROUND(AVERAGE(Zinsswaps!AD331:AD426)+'iBoxx Extrapolation'!$J426,2)</f>
        <v>3.86</v>
      </c>
      <c r="AE426" s="13">
        <f>ROUND(AVERAGE(Zinsswaps!AE331:AE426)+'iBoxx Extrapolation'!$J426,2)</f>
        <v>3.86</v>
      </c>
      <c r="AF426" s="13">
        <f>ROUND(AVERAGE(Zinsswaps!AF331:AF426)+'iBoxx Extrapolation'!$J426,2)</f>
        <v>3.84</v>
      </c>
      <c r="AG426" s="13">
        <f>ROUND(AVERAGE(Zinsswaps!AG331:AG426)+'iBoxx Extrapolation'!$J426,2)</f>
        <v>3.82</v>
      </c>
      <c r="AH426" s="13">
        <f>ROUND(AVERAGE(Zinsswaps!AH331:AH426)+'iBoxx Extrapolation'!$J426,2)</f>
        <v>3.81</v>
      </c>
      <c r="AI426" s="13">
        <f>ROUND(AVERAGE(Zinsswaps!AI331:AI426)+'iBoxx Extrapolation'!$J426,2)</f>
        <v>3.79</v>
      </c>
      <c r="AJ426" s="13">
        <f>ROUND(AVERAGE(Zinsswaps!AJ331:AJ426)+'iBoxx Extrapolation'!$J426,2)</f>
        <v>3.78</v>
      </c>
      <c r="AK426" s="13">
        <f>ROUND(AVERAGE(Zinsswaps!AK331:AK426)+'iBoxx Extrapolation'!$J426,2)</f>
        <v>3.77</v>
      </c>
      <c r="AL426" s="13">
        <f>ROUND(AVERAGE(Zinsswaps!AL331:AL426)+'iBoxx Extrapolation'!$J426,2)</f>
        <v>3.76</v>
      </c>
      <c r="AM426" s="13">
        <f>ROUND(AVERAGE(Zinsswaps!AM331:AM426)+'iBoxx Extrapolation'!$J426,2)</f>
        <v>3.75</v>
      </c>
      <c r="AN426" s="13">
        <f>ROUND(AVERAGE(Zinsswaps!AN331:AN426)+'iBoxx Extrapolation'!$J426,2)</f>
        <v>3.74</v>
      </c>
      <c r="AO426" s="13">
        <f>ROUND(AVERAGE(Zinsswaps!AO331:AO426)+'iBoxx Extrapolation'!$J426,2)</f>
        <v>3.73</v>
      </c>
      <c r="AP426" s="13">
        <f>ROUND(AVERAGE(Zinsswaps!AP331:AP426)+'iBoxx Extrapolation'!$J426,2)</f>
        <v>3.7</v>
      </c>
      <c r="AQ426" s="13">
        <f>ROUND(AVERAGE(Zinsswaps!AQ331:AQ426)+'iBoxx Extrapolation'!$J426,2)</f>
        <v>3.68</v>
      </c>
      <c r="AR426" s="13">
        <f>ROUND(AVERAGE(Zinsswaps!AR331:AR426)+'iBoxx Extrapolation'!$J426,2)</f>
        <v>3.66</v>
      </c>
      <c r="AS426" s="13">
        <f>ROUND(AVERAGE(Zinsswaps!AS331:AS426)+'iBoxx Extrapolation'!$J426,2)</f>
        <v>3.64</v>
      </c>
      <c r="AT426" s="13">
        <f>ROUND(AVERAGE(Zinsswaps!AT331:AT426)+'iBoxx Extrapolation'!$J426,2)</f>
        <v>3.62</v>
      </c>
      <c r="AU426" s="13">
        <f>ROUND(AVERAGE(Zinsswaps!AU331:AU426)+'iBoxx Extrapolation'!$J426,2)</f>
        <v>3.61</v>
      </c>
      <c r="AV426" s="13">
        <f>ROUND(AVERAGE(Zinsswaps!AV331:AV426)+'iBoxx Extrapolation'!$J426,2)</f>
        <v>3.59</v>
      </c>
      <c r="AW426" s="13">
        <f>ROUND(AVERAGE(Zinsswaps!AW331:AW426)+'iBoxx Extrapolation'!$J426,2)</f>
        <v>3.57</v>
      </c>
      <c r="AX426" s="13">
        <f>ROUND(AVERAGE(Zinsswaps!AX331:AX426)+'iBoxx Extrapolation'!$J426,2)</f>
        <v>3.56</v>
      </c>
      <c r="AY426" s="13">
        <f>ROUND(AVERAGE(Zinsswaps!AY331:AY426)+'iBoxx Extrapolation'!$J426,2)</f>
        <v>3.54</v>
      </c>
    </row>
    <row r="427" spans="1:51" s="16" customFormat="1" x14ac:dyDescent="0.2">
      <c r="A427" s="12">
        <v>50221</v>
      </c>
      <c r="B427" s="13">
        <f>ROUND(AVERAGE(Zinsswaps!B332:B427)+'iBoxx Extrapolation'!$J427,2)</f>
        <v>2.99</v>
      </c>
      <c r="C427" s="13">
        <f>ROUND(AVERAGE(Zinsswaps!C332:C427)+'iBoxx Extrapolation'!$J427,2)</f>
        <v>3</v>
      </c>
      <c r="D427" s="13">
        <f>ROUND(AVERAGE(Zinsswaps!D332:D427)+'iBoxx Extrapolation'!$J427,2)</f>
        <v>3.05</v>
      </c>
      <c r="E427" s="13">
        <f>ROUND(AVERAGE(Zinsswaps!E332:E427)+'iBoxx Extrapolation'!$J427,2)</f>
        <v>3.12</v>
      </c>
      <c r="F427" s="13">
        <f>ROUND(AVERAGE(Zinsswaps!F332:F427)+'iBoxx Extrapolation'!$J427,2)</f>
        <v>3.19</v>
      </c>
      <c r="G427" s="13">
        <f>ROUND(AVERAGE(Zinsswaps!G332:G427)+'iBoxx Extrapolation'!$J427,2)</f>
        <v>3.27</v>
      </c>
      <c r="H427" s="13">
        <f>ROUND(AVERAGE(Zinsswaps!H332:H427)+'iBoxx Extrapolation'!$J427,2)</f>
        <v>3.34</v>
      </c>
      <c r="I427" s="13">
        <f>ROUND(AVERAGE(Zinsswaps!I332:I427)+'iBoxx Extrapolation'!$J427,2)</f>
        <v>3.41</v>
      </c>
      <c r="J427" s="13">
        <f>ROUND(AVERAGE(Zinsswaps!J332:J427)+'iBoxx Extrapolation'!$J427,2)</f>
        <v>3.48</v>
      </c>
      <c r="K427" s="13">
        <f>ROUND(AVERAGE(Zinsswaps!K332:K427)+'iBoxx Extrapolation'!$J427,2)</f>
        <v>3.54</v>
      </c>
      <c r="L427" s="13">
        <f>ROUND(AVERAGE(Zinsswaps!L332:L427)+'iBoxx Extrapolation'!$J427,2)</f>
        <v>3.6</v>
      </c>
      <c r="M427" s="13">
        <f>ROUND(AVERAGE(Zinsswaps!M332:M427)+'iBoxx Extrapolation'!$J427,2)</f>
        <v>3.65</v>
      </c>
      <c r="N427" s="13">
        <f>ROUND(AVERAGE(Zinsswaps!N332:N427)+'iBoxx Extrapolation'!$J427,2)</f>
        <v>3.7</v>
      </c>
      <c r="O427" s="13">
        <f>ROUND(AVERAGE(Zinsswaps!O332:O427)+'iBoxx Extrapolation'!$J427,2)</f>
        <v>3.75</v>
      </c>
      <c r="P427" s="13">
        <f>ROUND(AVERAGE(Zinsswaps!P332:P427)+'iBoxx Extrapolation'!$J427,2)</f>
        <v>3.78</v>
      </c>
      <c r="Q427" s="13">
        <f>ROUND(AVERAGE(Zinsswaps!Q332:Q427)+'iBoxx Extrapolation'!$J427,2)</f>
        <v>3.81</v>
      </c>
      <c r="R427" s="13">
        <f>ROUND(AVERAGE(Zinsswaps!R332:R427)+'iBoxx Extrapolation'!$J427,2)</f>
        <v>3.83</v>
      </c>
      <c r="S427" s="13">
        <f>ROUND(AVERAGE(Zinsswaps!S332:S427)+'iBoxx Extrapolation'!$J427,2)</f>
        <v>3.85</v>
      </c>
      <c r="T427" s="13">
        <f>ROUND(AVERAGE(Zinsswaps!T332:T427)+'iBoxx Extrapolation'!$J427,2)</f>
        <v>3.87</v>
      </c>
      <c r="U427" s="13">
        <f>ROUND(AVERAGE(Zinsswaps!U332:U427)+'iBoxx Extrapolation'!$J427,2)</f>
        <v>3.89</v>
      </c>
      <c r="V427" s="13">
        <f>ROUND(AVERAGE(Zinsswaps!V332:V427)+'iBoxx Extrapolation'!$J427,2)</f>
        <v>3.89</v>
      </c>
      <c r="W427" s="13">
        <f>ROUND(AVERAGE(Zinsswaps!W332:W427)+'iBoxx Extrapolation'!$J427,2)</f>
        <v>3.89</v>
      </c>
      <c r="X427" s="13">
        <f>ROUND(AVERAGE(Zinsswaps!X332:X427)+'iBoxx Extrapolation'!$J427,2)</f>
        <v>3.89</v>
      </c>
      <c r="Y427" s="13">
        <f>ROUND(AVERAGE(Zinsswaps!Y332:Y427)+'iBoxx Extrapolation'!$J427,2)</f>
        <v>3.89</v>
      </c>
      <c r="Z427" s="13">
        <f>ROUND(AVERAGE(Zinsswaps!Z332:Z427)+'iBoxx Extrapolation'!$J427,2)</f>
        <v>3.89</v>
      </c>
      <c r="AA427" s="13">
        <f>ROUND(AVERAGE(Zinsswaps!AA332:AA427)+'iBoxx Extrapolation'!$J427,2)</f>
        <v>3.88</v>
      </c>
      <c r="AB427" s="13">
        <f>ROUND(AVERAGE(Zinsswaps!AB332:AB427)+'iBoxx Extrapolation'!$J427,2)</f>
        <v>3.88</v>
      </c>
      <c r="AC427" s="13">
        <f>ROUND(AVERAGE(Zinsswaps!AC332:AC427)+'iBoxx Extrapolation'!$J427,2)</f>
        <v>3.87</v>
      </c>
      <c r="AD427" s="13">
        <f>ROUND(AVERAGE(Zinsswaps!AD332:AD427)+'iBoxx Extrapolation'!$J427,2)</f>
        <v>3.86</v>
      </c>
      <c r="AE427" s="13">
        <f>ROUND(AVERAGE(Zinsswaps!AE332:AE427)+'iBoxx Extrapolation'!$J427,2)</f>
        <v>3.86</v>
      </c>
      <c r="AF427" s="13">
        <f>ROUND(AVERAGE(Zinsswaps!AF332:AF427)+'iBoxx Extrapolation'!$J427,2)</f>
        <v>3.84</v>
      </c>
      <c r="AG427" s="13">
        <f>ROUND(AVERAGE(Zinsswaps!AG332:AG427)+'iBoxx Extrapolation'!$J427,2)</f>
        <v>3.82</v>
      </c>
      <c r="AH427" s="13">
        <f>ROUND(AVERAGE(Zinsswaps!AH332:AH427)+'iBoxx Extrapolation'!$J427,2)</f>
        <v>3.81</v>
      </c>
      <c r="AI427" s="13">
        <f>ROUND(AVERAGE(Zinsswaps!AI332:AI427)+'iBoxx Extrapolation'!$J427,2)</f>
        <v>3.79</v>
      </c>
      <c r="AJ427" s="13">
        <f>ROUND(AVERAGE(Zinsswaps!AJ332:AJ427)+'iBoxx Extrapolation'!$J427,2)</f>
        <v>3.78</v>
      </c>
      <c r="AK427" s="13">
        <f>ROUND(AVERAGE(Zinsswaps!AK332:AK427)+'iBoxx Extrapolation'!$J427,2)</f>
        <v>3.77</v>
      </c>
      <c r="AL427" s="13">
        <f>ROUND(AVERAGE(Zinsswaps!AL332:AL427)+'iBoxx Extrapolation'!$J427,2)</f>
        <v>3.76</v>
      </c>
      <c r="AM427" s="13">
        <f>ROUND(AVERAGE(Zinsswaps!AM332:AM427)+'iBoxx Extrapolation'!$J427,2)</f>
        <v>3.75</v>
      </c>
      <c r="AN427" s="13">
        <f>ROUND(AVERAGE(Zinsswaps!AN332:AN427)+'iBoxx Extrapolation'!$J427,2)</f>
        <v>3.74</v>
      </c>
      <c r="AO427" s="13">
        <f>ROUND(AVERAGE(Zinsswaps!AO332:AO427)+'iBoxx Extrapolation'!$J427,2)</f>
        <v>3.73</v>
      </c>
      <c r="AP427" s="13">
        <f>ROUND(AVERAGE(Zinsswaps!AP332:AP427)+'iBoxx Extrapolation'!$J427,2)</f>
        <v>3.7</v>
      </c>
      <c r="AQ427" s="13">
        <f>ROUND(AVERAGE(Zinsswaps!AQ332:AQ427)+'iBoxx Extrapolation'!$J427,2)</f>
        <v>3.68</v>
      </c>
      <c r="AR427" s="13">
        <f>ROUND(AVERAGE(Zinsswaps!AR332:AR427)+'iBoxx Extrapolation'!$J427,2)</f>
        <v>3.66</v>
      </c>
      <c r="AS427" s="13">
        <f>ROUND(AVERAGE(Zinsswaps!AS332:AS427)+'iBoxx Extrapolation'!$J427,2)</f>
        <v>3.64</v>
      </c>
      <c r="AT427" s="13">
        <f>ROUND(AVERAGE(Zinsswaps!AT332:AT427)+'iBoxx Extrapolation'!$J427,2)</f>
        <v>3.62</v>
      </c>
      <c r="AU427" s="13">
        <f>ROUND(AVERAGE(Zinsswaps!AU332:AU427)+'iBoxx Extrapolation'!$J427,2)</f>
        <v>3.61</v>
      </c>
      <c r="AV427" s="13">
        <f>ROUND(AVERAGE(Zinsswaps!AV332:AV427)+'iBoxx Extrapolation'!$J427,2)</f>
        <v>3.59</v>
      </c>
      <c r="AW427" s="13">
        <f>ROUND(AVERAGE(Zinsswaps!AW332:AW427)+'iBoxx Extrapolation'!$J427,2)</f>
        <v>3.57</v>
      </c>
      <c r="AX427" s="13">
        <f>ROUND(AVERAGE(Zinsswaps!AX332:AX427)+'iBoxx Extrapolation'!$J427,2)</f>
        <v>3.56</v>
      </c>
      <c r="AY427" s="13">
        <f>ROUND(AVERAGE(Zinsswaps!AY332:AY427)+'iBoxx Extrapolation'!$J427,2)</f>
        <v>3.54</v>
      </c>
    </row>
    <row r="428" spans="1:51" s="16" customFormat="1" x14ac:dyDescent="0.2">
      <c r="A428" s="12">
        <v>50252</v>
      </c>
      <c r="B428" s="13">
        <f>ROUND(AVERAGE(Zinsswaps!B333:B428)+'iBoxx Extrapolation'!$J428,2)</f>
        <v>2.99</v>
      </c>
      <c r="C428" s="13">
        <f>ROUND(AVERAGE(Zinsswaps!C333:C428)+'iBoxx Extrapolation'!$J428,2)</f>
        <v>3</v>
      </c>
      <c r="D428" s="13">
        <f>ROUND(AVERAGE(Zinsswaps!D333:D428)+'iBoxx Extrapolation'!$J428,2)</f>
        <v>3.05</v>
      </c>
      <c r="E428" s="13">
        <f>ROUND(AVERAGE(Zinsswaps!E333:E428)+'iBoxx Extrapolation'!$J428,2)</f>
        <v>3.12</v>
      </c>
      <c r="F428" s="13">
        <f>ROUND(AVERAGE(Zinsswaps!F333:F428)+'iBoxx Extrapolation'!$J428,2)</f>
        <v>3.19</v>
      </c>
      <c r="G428" s="13">
        <f>ROUND(AVERAGE(Zinsswaps!G333:G428)+'iBoxx Extrapolation'!$J428,2)</f>
        <v>3.27</v>
      </c>
      <c r="H428" s="13">
        <f>ROUND(AVERAGE(Zinsswaps!H333:H428)+'iBoxx Extrapolation'!$J428,2)</f>
        <v>3.34</v>
      </c>
      <c r="I428" s="13">
        <f>ROUND(AVERAGE(Zinsswaps!I333:I428)+'iBoxx Extrapolation'!$J428,2)</f>
        <v>3.41</v>
      </c>
      <c r="J428" s="13">
        <f>ROUND(AVERAGE(Zinsswaps!J333:J428)+'iBoxx Extrapolation'!$J428,2)</f>
        <v>3.48</v>
      </c>
      <c r="K428" s="13">
        <f>ROUND(AVERAGE(Zinsswaps!K333:K428)+'iBoxx Extrapolation'!$J428,2)</f>
        <v>3.54</v>
      </c>
      <c r="L428" s="13">
        <f>ROUND(AVERAGE(Zinsswaps!L333:L428)+'iBoxx Extrapolation'!$J428,2)</f>
        <v>3.6</v>
      </c>
      <c r="M428" s="13">
        <f>ROUND(AVERAGE(Zinsswaps!M333:M428)+'iBoxx Extrapolation'!$J428,2)</f>
        <v>3.65</v>
      </c>
      <c r="N428" s="13">
        <f>ROUND(AVERAGE(Zinsswaps!N333:N428)+'iBoxx Extrapolation'!$J428,2)</f>
        <v>3.7</v>
      </c>
      <c r="O428" s="13">
        <f>ROUND(AVERAGE(Zinsswaps!O333:O428)+'iBoxx Extrapolation'!$J428,2)</f>
        <v>3.75</v>
      </c>
      <c r="P428" s="13">
        <f>ROUND(AVERAGE(Zinsswaps!P333:P428)+'iBoxx Extrapolation'!$J428,2)</f>
        <v>3.78</v>
      </c>
      <c r="Q428" s="13">
        <f>ROUND(AVERAGE(Zinsswaps!Q333:Q428)+'iBoxx Extrapolation'!$J428,2)</f>
        <v>3.81</v>
      </c>
      <c r="R428" s="13">
        <f>ROUND(AVERAGE(Zinsswaps!R333:R428)+'iBoxx Extrapolation'!$J428,2)</f>
        <v>3.83</v>
      </c>
      <c r="S428" s="13">
        <f>ROUND(AVERAGE(Zinsswaps!S333:S428)+'iBoxx Extrapolation'!$J428,2)</f>
        <v>3.85</v>
      </c>
      <c r="T428" s="13">
        <f>ROUND(AVERAGE(Zinsswaps!T333:T428)+'iBoxx Extrapolation'!$J428,2)</f>
        <v>3.87</v>
      </c>
      <c r="U428" s="13">
        <f>ROUND(AVERAGE(Zinsswaps!U333:U428)+'iBoxx Extrapolation'!$J428,2)</f>
        <v>3.89</v>
      </c>
      <c r="V428" s="13">
        <f>ROUND(AVERAGE(Zinsswaps!V333:V428)+'iBoxx Extrapolation'!$J428,2)</f>
        <v>3.89</v>
      </c>
      <c r="W428" s="13">
        <f>ROUND(AVERAGE(Zinsswaps!W333:W428)+'iBoxx Extrapolation'!$J428,2)</f>
        <v>3.89</v>
      </c>
      <c r="X428" s="13">
        <f>ROUND(AVERAGE(Zinsswaps!X333:X428)+'iBoxx Extrapolation'!$J428,2)</f>
        <v>3.89</v>
      </c>
      <c r="Y428" s="13">
        <f>ROUND(AVERAGE(Zinsswaps!Y333:Y428)+'iBoxx Extrapolation'!$J428,2)</f>
        <v>3.89</v>
      </c>
      <c r="Z428" s="13">
        <f>ROUND(AVERAGE(Zinsswaps!Z333:Z428)+'iBoxx Extrapolation'!$J428,2)</f>
        <v>3.89</v>
      </c>
      <c r="AA428" s="13">
        <f>ROUND(AVERAGE(Zinsswaps!AA333:AA428)+'iBoxx Extrapolation'!$J428,2)</f>
        <v>3.88</v>
      </c>
      <c r="AB428" s="13">
        <f>ROUND(AVERAGE(Zinsswaps!AB333:AB428)+'iBoxx Extrapolation'!$J428,2)</f>
        <v>3.88</v>
      </c>
      <c r="AC428" s="13">
        <f>ROUND(AVERAGE(Zinsswaps!AC333:AC428)+'iBoxx Extrapolation'!$J428,2)</f>
        <v>3.87</v>
      </c>
      <c r="AD428" s="13">
        <f>ROUND(AVERAGE(Zinsswaps!AD333:AD428)+'iBoxx Extrapolation'!$J428,2)</f>
        <v>3.86</v>
      </c>
      <c r="AE428" s="13">
        <f>ROUND(AVERAGE(Zinsswaps!AE333:AE428)+'iBoxx Extrapolation'!$J428,2)</f>
        <v>3.86</v>
      </c>
      <c r="AF428" s="13">
        <f>ROUND(AVERAGE(Zinsswaps!AF333:AF428)+'iBoxx Extrapolation'!$J428,2)</f>
        <v>3.84</v>
      </c>
      <c r="AG428" s="13">
        <f>ROUND(AVERAGE(Zinsswaps!AG333:AG428)+'iBoxx Extrapolation'!$J428,2)</f>
        <v>3.82</v>
      </c>
      <c r="AH428" s="13">
        <f>ROUND(AVERAGE(Zinsswaps!AH333:AH428)+'iBoxx Extrapolation'!$J428,2)</f>
        <v>3.81</v>
      </c>
      <c r="AI428" s="13">
        <f>ROUND(AVERAGE(Zinsswaps!AI333:AI428)+'iBoxx Extrapolation'!$J428,2)</f>
        <v>3.79</v>
      </c>
      <c r="AJ428" s="13">
        <f>ROUND(AVERAGE(Zinsswaps!AJ333:AJ428)+'iBoxx Extrapolation'!$J428,2)</f>
        <v>3.78</v>
      </c>
      <c r="AK428" s="13">
        <f>ROUND(AVERAGE(Zinsswaps!AK333:AK428)+'iBoxx Extrapolation'!$J428,2)</f>
        <v>3.77</v>
      </c>
      <c r="AL428" s="13">
        <f>ROUND(AVERAGE(Zinsswaps!AL333:AL428)+'iBoxx Extrapolation'!$J428,2)</f>
        <v>3.76</v>
      </c>
      <c r="AM428" s="13">
        <f>ROUND(AVERAGE(Zinsswaps!AM333:AM428)+'iBoxx Extrapolation'!$J428,2)</f>
        <v>3.75</v>
      </c>
      <c r="AN428" s="13">
        <f>ROUND(AVERAGE(Zinsswaps!AN333:AN428)+'iBoxx Extrapolation'!$J428,2)</f>
        <v>3.74</v>
      </c>
      <c r="AO428" s="13">
        <f>ROUND(AVERAGE(Zinsswaps!AO333:AO428)+'iBoxx Extrapolation'!$J428,2)</f>
        <v>3.73</v>
      </c>
      <c r="AP428" s="13">
        <f>ROUND(AVERAGE(Zinsswaps!AP333:AP428)+'iBoxx Extrapolation'!$J428,2)</f>
        <v>3.7</v>
      </c>
      <c r="AQ428" s="13">
        <f>ROUND(AVERAGE(Zinsswaps!AQ333:AQ428)+'iBoxx Extrapolation'!$J428,2)</f>
        <v>3.68</v>
      </c>
      <c r="AR428" s="13">
        <f>ROUND(AVERAGE(Zinsswaps!AR333:AR428)+'iBoxx Extrapolation'!$J428,2)</f>
        <v>3.66</v>
      </c>
      <c r="AS428" s="13">
        <f>ROUND(AVERAGE(Zinsswaps!AS333:AS428)+'iBoxx Extrapolation'!$J428,2)</f>
        <v>3.64</v>
      </c>
      <c r="AT428" s="13">
        <f>ROUND(AVERAGE(Zinsswaps!AT333:AT428)+'iBoxx Extrapolation'!$J428,2)</f>
        <v>3.62</v>
      </c>
      <c r="AU428" s="13">
        <f>ROUND(AVERAGE(Zinsswaps!AU333:AU428)+'iBoxx Extrapolation'!$J428,2)</f>
        <v>3.61</v>
      </c>
      <c r="AV428" s="13">
        <f>ROUND(AVERAGE(Zinsswaps!AV333:AV428)+'iBoxx Extrapolation'!$J428,2)</f>
        <v>3.59</v>
      </c>
      <c r="AW428" s="13">
        <f>ROUND(AVERAGE(Zinsswaps!AW333:AW428)+'iBoxx Extrapolation'!$J428,2)</f>
        <v>3.57</v>
      </c>
      <c r="AX428" s="13">
        <f>ROUND(AVERAGE(Zinsswaps!AX333:AX428)+'iBoxx Extrapolation'!$J428,2)</f>
        <v>3.56</v>
      </c>
      <c r="AY428" s="13">
        <f>ROUND(AVERAGE(Zinsswaps!AY333:AY428)+'iBoxx Extrapolation'!$J428,2)</f>
        <v>3.54</v>
      </c>
    </row>
    <row r="429" spans="1:51" s="16" customFormat="1" x14ac:dyDescent="0.2">
      <c r="A429" s="12">
        <v>50283</v>
      </c>
      <c r="B429" s="13">
        <f>ROUND(AVERAGE(Zinsswaps!B334:B429)+'iBoxx Extrapolation'!$J429,2)</f>
        <v>2.99</v>
      </c>
      <c r="C429" s="13">
        <f>ROUND(AVERAGE(Zinsswaps!C334:C429)+'iBoxx Extrapolation'!$J429,2)</f>
        <v>3</v>
      </c>
      <c r="D429" s="13">
        <f>ROUND(AVERAGE(Zinsswaps!D334:D429)+'iBoxx Extrapolation'!$J429,2)</f>
        <v>3.05</v>
      </c>
      <c r="E429" s="13">
        <f>ROUND(AVERAGE(Zinsswaps!E334:E429)+'iBoxx Extrapolation'!$J429,2)</f>
        <v>3.12</v>
      </c>
      <c r="F429" s="13">
        <f>ROUND(AVERAGE(Zinsswaps!F334:F429)+'iBoxx Extrapolation'!$J429,2)</f>
        <v>3.19</v>
      </c>
      <c r="G429" s="13">
        <f>ROUND(AVERAGE(Zinsswaps!G334:G429)+'iBoxx Extrapolation'!$J429,2)</f>
        <v>3.27</v>
      </c>
      <c r="H429" s="13">
        <f>ROUND(AVERAGE(Zinsswaps!H334:H429)+'iBoxx Extrapolation'!$J429,2)</f>
        <v>3.34</v>
      </c>
      <c r="I429" s="13">
        <f>ROUND(AVERAGE(Zinsswaps!I334:I429)+'iBoxx Extrapolation'!$J429,2)</f>
        <v>3.41</v>
      </c>
      <c r="J429" s="13">
        <f>ROUND(AVERAGE(Zinsswaps!J334:J429)+'iBoxx Extrapolation'!$J429,2)</f>
        <v>3.48</v>
      </c>
      <c r="K429" s="13">
        <f>ROUND(AVERAGE(Zinsswaps!K334:K429)+'iBoxx Extrapolation'!$J429,2)</f>
        <v>3.54</v>
      </c>
      <c r="L429" s="13">
        <f>ROUND(AVERAGE(Zinsswaps!L334:L429)+'iBoxx Extrapolation'!$J429,2)</f>
        <v>3.6</v>
      </c>
      <c r="M429" s="13">
        <f>ROUND(AVERAGE(Zinsswaps!M334:M429)+'iBoxx Extrapolation'!$J429,2)</f>
        <v>3.65</v>
      </c>
      <c r="N429" s="13">
        <f>ROUND(AVERAGE(Zinsswaps!N334:N429)+'iBoxx Extrapolation'!$J429,2)</f>
        <v>3.7</v>
      </c>
      <c r="O429" s="13">
        <f>ROUND(AVERAGE(Zinsswaps!O334:O429)+'iBoxx Extrapolation'!$J429,2)</f>
        <v>3.75</v>
      </c>
      <c r="P429" s="13">
        <f>ROUND(AVERAGE(Zinsswaps!P334:P429)+'iBoxx Extrapolation'!$J429,2)</f>
        <v>3.78</v>
      </c>
      <c r="Q429" s="13">
        <f>ROUND(AVERAGE(Zinsswaps!Q334:Q429)+'iBoxx Extrapolation'!$J429,2)</f>
        <v>3.81</v>
      </c>
      <c r="R429" s="13">
        <f>ROUND(AVERAGE(Zinsswaps!R334:R429)+'iBoxx Extrapolation'!$J429,2)</f>
        <v>3.83</v>
      </c>
      <c r="S429" s="13">
        <f>ROUND(AVERAGE(Zinsswaps!S334:S429)+'iBoxx Extrapolation'!$J429,2)</f>
        <v>3.85</v>
      </c>
      <c r="T429" s="13">
        <f>ROUND(AVERAGE(Zinsswaps!T334:T429)+'iBoxx Extrapolation'!$J429,2)</f>
        <v>3.87</v>
      </c>
      <c r="U429" s="13">
        <f>ROUND(AVERAGE(Zinsswaps!U334:U429)+'iBoxx Extrapolation'!$J429,2)</f>
        <v>3.89</v>
      </c>
      <c r="V429" s="13">
        <f>ROUND(AVERAGE(Zinsswaps!V334:V429)+'iBoxx Extrapolation'!$J429,2)</f>
        <v>3.89</v>
      </c>
      <c r="W429" s="13">
        <f>ROUND(AVERAGE(Zinsswaps!W334:W429)+'iBoxx Extrapolation'!$J429,2)</f>
        <v>3.89</v>
      </c>
      <c r="X429" s="13">
        <f>ROUND(AVERAGE(Zinsswaps!X334:X429)+'iBoxx Extrapolation'!$J429,2)</f>
        <v>3.89</v>
      </c>
      <c r="Y429" s="13">
        <f>ROUND(AVERAGE(Zinsswaps!Y334:Y429)+'iBoxx Extrapolation'!$J429,2)</f>
        <v>3.89</v>
      </c>
      <c r="Z429" s="13">
        <f>ROUND(AVERAGE(Zinsswaps!Z334:Z429)+'iBoxx Extrapolation'!$J429,2)</f>
        <v>3.89</v>
      </c>
      <c r="AA429" s="13">
        <f>ROUND(AVERAGE(Zinsswaps!AA334:AA429)+'iBoxx Extrapolation'!$J429,2)</f>
        <v>3.88</v>
      </c>
      <c r="AB429" s="13">
        <f>ROUND(AVERAGE(Zinsswaps!AB334:AB429)+'iBoxx Extrapolation'!$J429,2)</f>
        <v>3.88</v>
      </c>
      <c r="AC429" s="13">
        <f>ROUND(AVERAGE(Zinsswaps!AC334:AC429)+'iBoxx Extrapolation'!$J429,2)</f>
        <v>3.87</v>
      </c>
      <c r="AD429" s="13">
        <f>ROUND(AVERAGE(Zinsswaps!AD334:AD429)+'iBoxx Extrapolation'!$J429,2)</f>
        <v>3.86</v>
      </c>
      <c r="AE429" s="13">
        <f>ROUND(AVERAGE(Zinsswaps!AE334:AE429)+'iBoxx Extrapolation'!$J429,2)</f>
        <v>3.86</v>
      </c>
      <c r="AF429" s="13">
        <f>ROUND(AVERAGE(Zinsswaps!AF334:AF429)+'iBoxx Extrapolation'!$J429,2)</f>
        <v>3.84</v>
      </c>
      <c r="AG429" s="13">
        <f>ROUND(AVERAGE(Zinsswaps!AG334:AG429)+'iBoxx Extrapolation'!$J429,2)</f>
        <v>3.82</v>
      </c>
      <c r="AH429" s="13">
        <f>ROUND(AVERAGE(Zinsswaps!AH334:AH429)+'iBoxx Extrapolation'!$J429,2)</f>
        <v>3.81</v>
      </c>
      <c r="AI429" s="13">
        <f>ROUND(AVERAGE(Zinsswaps!AI334:AI429)+'iBoxx Extrapolation'!$J429,2)</f>
        <v>3.79</v>
      </c>
      <c r="AJ429" s="13">
        <f>ROUND(AVERAGE(Zinsswaps!AJ334:AJ429)+'iBoxx Extrapolation'!$J429,2)</f>
        <v>3.78</v>
      </c>
      <c r="AK429" s="13">
        <f>ROUND(AVERAGE(Zinsswaps!AK334:AK429)+'iBoxx Extrapolation'!$J429,2)</f>
        <v>3.77</v>
      </c>
      <c r="AL429" s="13">
        <f>ROUND(AVERAGE(Zinsswaps!AL334:AL429)+'iBoxx Extrapolation'!$J429,2)</f>
        <v>3.76</v>
      </c>
      <c r="AM429" s="13">
        <f>ROUND(AVERAGE(Zinsswaps!AM334:AM429)+'iBoxx Extrapolation'!$J429,2)</f>
        <v>3.75</v>
      </c>
      <c r="AN429" s="13">
        <f>ROUND(AVERAGE(Zinsswaps!AN334:AN429)+'iBoxx Extrapolation'!$J429,2)</f>
        <v>3.74</v>
      </c>
      <c r="AO429" s="13">
        <f>ROUND(AVERAGE(Zinsswaps!AO334:AO429)+'iBoxx Extrapolation'!$J429,2)</f>
        <v>3.73</v>
      </c>
      <c r="AP429" s="13">
        <f>ROUND(AVERAGE(Zinsswaps!AP334:AP429)+'iBoxx Extrapolation'!$J429,2)</f>
        <v>3.7</v>
      </c>
      <c r="AQ429" s="13">
        <f>ROUND(AVERAGE(Zinsswaps!AQ334:AQ429)+'iBoxx Extrapolation'!$J429,2)</f>
        <v>3.68</v>
      </c>
      <c r="AR429" s="13">
        <f>ROUND(AVERAGE(Zinsswaps!AR334:AR429)+'iBoxx Extrapolation'!$J429,2)</f>
        <v>3.66</v>
      </c>
      <c r="AS429" s="13">
        <f>ROUND(AVERAGE(Zinsswaps!AS334:AS429)+'iBoxx Extrapolation'!$J429,2)</f>
        <v>3.64</v>
      </c>
      <c r="AT429" s="13">
        <f>ROUND(AVERAGE(Zinsswaps!AT334:AT429)+'iBoxx Extrapolation'!$J429,2)</f>
        <v>3.62</v>
      </c>
      <c r="AU429" s="13">
        <f>ROUND(AVERAGE(Zinsswaps!AU334:AU429)+'iBoxx Extrapolation'!$J429,2)</f>
        <v>3.61</v>
      </c>
      <c r="AV429" s="13">
        <f>ROUND(AVERAGE(Zinsswaps!AV334:AV429)+'iBoxx Extrapolation'!$J429,2)</f>
        <v>3.59</v>
      </c>
      <c r="AW429" s="13">
        <f>ROUND(AVERAGE(Zinsswaps!AW334:AW429)+'iBoxx Extrapolation'!$J429,2)</f>
        <v>3.57</v>
      </c>
      <c r="AX429" s="13">
        <f>ROUND(AVERAGE(Zinsswaps!AX334:AX429)+'iBoxx Extrapolation'!$J429,2)</f>
        <v>3.56</v>
      </c>
      <c r="AY429" s="13">
        <f>ROUND(AVERAGE(Zinsswaps!AY334:AY429)+'iBoxx Extrapolation'!$J429,2)</f>
        <v>3.54</v>
      </c>
    </row>
    <row r="430" spans="1:51" s="16" customFormat="1" x14ac:dyDescent="0.2">
      <c r="A430" s="12">
        <v>50313</v>
      </c>
      <c r="B430" s="13">
        <f>ROUND(AVERAGE(Zinsswaps!B335:B430)+'iBoxx Extrapolation'!$J430,2)</f>
        <v>2.99</v>
      </c>
      <c r="C430" s="13">
        <f>ROUND(AVERAGE(Zinsswaps!C335:C430)+'iBoxx Extrapolation'!$J430,2)</f>
        <v>3</v>
      </c>
      <c r="D430" s="13">
        <f>ROUND(AVERAGE(Zinsswaps!D335:D430)+'iBoxx Extrapolation'!$J430,2)</f>
        <v>3.05</v>
      </c>
      <c r="E430" s="13">
        <f>ROUND(AVERAGE(Zinsswaps!E335:E430)+'iBoxx Extrapolation'!$J430,2)</f>
        <v>3.12</v>
      </c>
      <c r="F430" s="13">
        <f>ROUND(AVERAGE(Zinsswaps!F335:F430)+'iBoxx Extrapolation'!$J430,2)</f>
        <v>3.19</v>
      </c>
      <c r="G430" s="13">
        <f>ROUND(AVERAGE(Zinsswaps!G335:G430)+'iBoxx Extrapolation'!$J430,2)</f>
        <v>3.27</v>
      </c>
      <c r="H430" s="13">
        <f>ROUND(AVERAGE(Zinsswaps!H335:H430)+'iBoxx Extrapolation'!$J430,2)</f>
        <v>3.34</v>
      </c>
      <c r="I430" s="13">
        <f>ROUND(AVERAGE(Zinsswaps!I335:I430)+'iBoxx Extrapolation'!$J430,2)</f>
        <v>3.41</v>
      </c>
      <c r="J430" s="13">
        <f>ROUND(AVERAGE(Zinsswaps!J335:J430)+'iBoxx Extrapolation'!$J430,2)</f>
        <v>3.48</v>
      </c>
      <c r="K430" s="13">
        <f>ROUND(AVERAGE(Zinsswaps!K335:K430)+'iBoxx Extrapolation'!$J430,2)</f>
        <v>3.54</v>
      </c>
      <c r="L430" s="13">
        <f>ROUND(AVERAGE(Zinsswaps!L335:L430)+'iBoxx Extrapolation'!$J430,2)</f>
        <v>3.6</v>
      </c>
      <c r="M430" s="13">
        <f>ROUND(AVERAGE(Zinsswaps!M335:M430)+'iBoxx Extrapolation'!$J430,2)</f>
        <v>3.65</v>
      </c>
      <c r="N430" s="13">
        <f>ROUND(AVERAGE(Zinsswaps!N335:N430)+'iBoxx Extrapolation'!$J430,2)</f>
        <v>3.7</v>
      </c>
      <c r="O430" s="13">
        <f>ROUND(AVERAGE(Zinsswaps!O335:O430)+'iBoxx Extrapolation'!$J430,2)</f>
        <v>3.75</v>
      </c>
      <c r="P430" s="13">
        <f>ROUND(AVERAGE(Zinsswaps!P335:P430)+'iBoxx Extrapolation'!$J430,2)</f>
        <v>3.78</v>
      </c>
      <c r="Q430" s="13">
        <f>ROUND(AVERAGE(Zinsswaps!Q335:Q430)+'iBoxx Extrapolation'!$J430,2)</f>
        <v>3.81</v>
      </c>
      <c r="R430" s="13">
        <f>ROUND(AVERAGE(Zinsswaps!R335:R430)+'iBoxx Extrapolation'!$J430,2)</f>
        <v>3.83</v>
      </c>
      <c r="S430" s="13">
        <f>ROUND(AVERAGE(Zinsswaps!S335:S430)+'iBoxx Extrapolation'!$J430,2)</f>
        <v>3.85</v>
      </c>
      <c r="T430" s="13">
        <f>ROUND(AVERAGE(Zinsswaps!T335:T430)+'iBoxx Extrapolation'!$J430,2)</f>
        <v>3.87</v>
      </c>
      <c r="U430" s="13">
        <f>ROUND(AVERAGE(Zinsswaps!U335:U430)+'iBoxx Extrapolation'!$J430,2)</f>
        <v>3.89</v>
      </c>
      <c r="V430" s="13">
        <f>ROUND(AVERAGE(Zinsswaps!V335:V430)+'iBoxx Extrapolation'!$J430,2)</f>
        <v>3.89</v>
      </c>
      <c r="W430" s="13">
        <f>ROUND(AVERAGE(Zinsswaps!W335:W430)+'iBoxx Extrapolation'!$J430,2)</f>
        <v>3.89</v>
      </c>
      <c r="X430" s="13">
        <f>ROUND(AVERAGE(Zinsswaps!X335:X430)+'iBoxx Extrapolation'!$J430,2)</f>
        <v>3.89</v>
      </c>
      <c r="Y430" s="13">
        <f>ROUND(AVERAGE(Zinsswaps!Y335:Y430)+'iBoxx Extrapolation'!$J430,2)</f>
        <v>3.89</v>
      </c>
      <c r="Z430" s="13">
        <f>ROUND(AVERAGE(Zinsswaps!Z335:Z430)+'iBoxx Extrapolation'!$J430,2)</f>
        <v>3.89</v>
      </c>
      <c r="AA430" s="13">
        <f>ROUND(AVERAGE(Zinsswaps!AA335:AA430)+'iBoxx Extrapolation'!$J430,2)</f>
        <v>3.88</v>
      </c>
      <c r="AB430" s="13">
        <f>ROUND(AVERAGE(Zinsswaps!AB335:AB430)+'iBoxx Extrapolation'!$J430,2)</f>
        <v>3.88</v>
      </c>
      <c r="AC430" s="13">
        <f>ROUND(AVERAGE(Zinsswaps!AC335:AC430)+'iBoxx Extrapolation'!$J430,2)</f>
        <v>3.87</v>
      </c>
      <c r="AD430" s="13">
        <f>ROUND(AVERAGE(Zinsswaps!AD335:AD430)+'iBoxx Extrapolation'!$J430,2)</f>
        <v>3.86</v>
      </c>
      <c r="AE430" s="13">
        <f>ROUND(AVERAGE(Zinsswaps!AE335:AE430)+'iBoxx Extrapolation'!$J430,2)</f>
        <v>3.86</v>
      </c>
      <c r="AF430" s="13">
        <f>ROUND(AVERAGE(Zinsswaps!AF335:AF430)+'iBoxx Extrapolation'!$J430,2)</f>
        <v>3.84</v>
      </c>
      <c r="AG430" s="13">
        <f>ROUND(AVERAGE(Zinsswaps!AG335:AG430)+'iBoxx Extrapolation'!$J430,2)</f>
        <v>3.82</v>
      </c>
      <c r="AH430" s="13">
        <f>ROUND(AVERAGE(Zinsswaps!AH335:AH430)+'iBoxx Extrapolation'!$J430,2)</f>
        <v>3.81</v>
      </c>
      <c r="AI430" s="13">
        <f>ROUND(AVERAGE(Zinsswaps!AI335:AI430)+'iBoxx Extrapolation'!$J430,2)</f>
        <v>3.79</v>
      </c>
      <c r="AJ430" s="13">
        <f>ROUND(AVERAGE(Zinsswaps!AJ335:AJ430)+'iBoxx Extrapolation'!$J430,2)</f>
        <v>3.78</v>
      </c>
      <c r="AK430" s="13">
        <f>ROUND(AVERAGE(Zinsswaps!AK335:AK430)+'iBoxx Extrapolation'!$J430,2)</f>
        <v>3.77</v>
      </c>
      <c r="AL430" s="13">
        <f>ROUND(AVERAGE(Zinsswaps!AL335:AL430)+'iBoxx Extrapolation'!$J430,2)</f>
        <v>3.76</v>
      </c>
      <c r="AM430" s="13">
        <f>ROUND(AVERAGE(Zinsswaps!AM335:AM430)+'iBoxx Extrapolation'!$J430,2)</f>
        <v>3.75</v>
      </c>
      <c r="AN430" s="13">
        <f>ROUND(AVERAGE(Zinsswaps!AN335:AN430)+'iBoxx Extrapolation'!$J430,2)</f>
        <v>3.74</v>
      </c>
      <c r="AO430" s="13">
        <f>ROUND(AVERAGE(Zinsswaps!AO335:AO430)+'iBoxx Extrapolation'!$J430,2)</f>
        <v>3.73</v>
      </c>
      <c r="AP430" s="13">
        <f>ROUND(AVERAGE(Zinsswaps!AP335:AP430)+'iBoxx Extrapolation'!$J430,2)</f>
        <v>3.7</v>
      </c>
      <c r="AQ430" s="13">
        <f>ROUND(AVERAGE(Zinsswaps!AQ335:AQ430)+'iBoxx Extrapolation'!$J430,2)</f>
        <v>3.68</v>
      </c>
      <c r="AR430" s="13">
        <f>ROUND(AVERAGE(Zinsswaps!AR335:AR430)+'iBoxx Extrapolation'!$J430,2)</f>
        <v>3.66</v>
      </c>
      <c r="AS430" s="13">
        <f>ROUND(AVERAGE(Zinsswaps!AS335:AS430)+'iBoxx Extrapolation'!$J430,2)</f>
        <v>3.64</v>
      </c>
      <c r="AT430" s="13">
        <f>ROUND(AVERAGE(Zinsswaps!AT335:AT430)+'iBoxx Extrapolation'!$J430,2)</f>
        <v>3.62</v>
      </c>
      <c r="AU430" s="13">
        <f>ROUND(AVERAGE(Zinsswaps!AU335:AU430)+'iBoxx Extrapolation'!$J430,2)</f>
        <v>3.61</v>
      </c>
      <c r="AV430" s="13">
        <f>ROUND(AVERAGE(Zinsswaps!AV335:AV430)+'iBoxx Extrapolation'!$J430,2)</f>
        <v>3.59</v>
      </c>
      <c r="AW430" s="13">
        <f>ROUND(AVERAGE(Zinsswaps!AW335:AW430)+'iBoxx Extrapolation'!$J430,2)</f>
        <v>3.57</v>
      </c>
      <c r="AX430" s="13">
        <f>ROUND(AVERAGE(Zinsswaps!AX335:AX430)+'iBoxx Extrapolation'!$J430,2)</f>
        <v>3.56</v>
      </c>
      <c r="AY430" s="13">
        <f>ROUND(AVERAGE(Zinsswaps!AY335:AY430)+'iBoxx Extrapolation'!$J430,2)</f>
        <v>3.54</v>
      </c>
    </row>
    <row r="431" spans="1:51" s="16" customFormat="1" x14ac:dyDescent="0.2">
      <c r="A431" s="12">
        <v>50344</v>
      </c>
      <c r="B431" s="13">
        <f>ROUND(AVERAGE(Zinsswaps!B336:B431)+'iBoxx Extrapolation'!$J431,2)</f>
        <v>2.99</v>
      </c>
      <c r="C431" s="13">
        <f>ROUND(AVERAGE(Zinsswaps!C336:C431)+'iBoxx Extrapolation'!$J431,2)</f>
        <v>3</v>
      </c>
      <c r="D431" s="13">
        <f>ROUND(AVERAGE(Zinsswaps!D336:D431)+'iBoxx Extrapolation'!$J431,2)</f>
        <v>3.05</v>
      </c>
      <c r="E431" s="13">
        <f>ROUND(AVERAGE(Zinsswaps!E336:E431)+'iBoxx Extrapolation'!$J431,2)</f>
        <v>3.12</v>
      </c>
      <c r="F431" s="13">
        <f>ROUND(AVERAGE(Zinsswaps!F336:F431)+'iBoxx Extrapolation'!$J431,2)</f>
        <v>3.19</v>
      </c>
      <c r="G431" s="13">
        <f>ROUND(AVERAGE(Zinsswaps!G336:G431)+'iBoxx Extrapolation'!$J431,2)</f>
        <v>3.27</v>
      </c>
      <c r="H431" s="13">
        <f>ROUND(AVERAGE(Zinsswaps!H336:H431)+'iBoxx Extrapolation'!$J431,2)</f>
        <v>3.34</v>
      </c>
      <c r="I431" s="13">
        <f>ROUND(AVERAGE(Zinsswaps!I336:I431)+'iBoxx Extrapolation'!$J431,2)</f>
        <v>3.41</v>
      </c>
      <c r="J431" s="13">
        <f>ROUND(AVERAGE(Zinsswaps!J336:J431)+'iBoxx Extrapolation'!$J431,2)</f>
        <v>3.48</v>
      </c>
      <c r="K431" s="13">
        <f>ROUND(AVERAGE(Zinsswaps!K336:K431)+'iBoxx Extrapolation'!$J431,2)</f>
        <v>3.54</v>
      </c>
      <c r="L431" s="13">
        <f>ROUND(AVERAGE(Zinsswaps!L336:L431)+'iBoxx Extrapolation'!$J431,2)</f>
        <v>3.6</v>
      </c>
      <c r="M431" s="13">
        <f>ROUND(AVERAGE(Zinsswaps!M336:M431)+'iBoxx Extrapolation'!$J431,2)</f>
        <v>3.65</v>
      </c>
      <c r="N431" s="13">
        <f>ROUND(AVERAGE(Zinsswaps!N336:N431)+'iBoxx Extrapolation'!$J431,2)</f>
        <v>3.7</v>
      </c>
      <c r="O431" s="13">
        <f>ROUND(AVERAGE(Zinsswaps!O336:O431)+'iBoxx Extrapolation'!$J431,2)</f>
        <v>3.75</v>
      </c>
      <c r="P431" s="13">
        <f>ROUND(AVERAGE(Zinsswaps!P336:P431)+'iBoxx Extrapolation'!$J431,2)</f>
        <v>3.78</v>
      </c>
      <c r="Q431" s="13">
        <f>ROUND(AVERAGE(Zinsswaps!Q336:Q431)+'iBoxx Extrapolation'!$J431,2)</f>
        <v>3.81</v>
      </c>
      <c r="R431" s="13">
        <f>ROUND(AVERAGE(Zinsswaps!R336:R431)+'iBoxx Extrapolation'!$J431,2)</f>
        <v>3.83</v>
      </c>
      <c r="S431" s="13">
        <f>ROUND(AVERAGE(Zinsswaps!S336:S431)+'iBoxx Extrapolation'!$J431,2)</f>
        <v>3.85</v>
      </c>
      <c r="T431" s="13">
        <f>ROUND(AVERAGE(Zinsswaps!T336:T431)+'iBoxx Extrapolation'!$J431,2)</f>
        <v>3.87</v>
      </c>
      <c r="U431" s="13">
        <f>ROUND(AVERAGE(Zinsswaps!U336:U431)+'iBoxx Extrapolation'!$J431,2)</f>
        <v>3.89</v>
      </c>
      <c r="V431" s="13">
        <f>ROUND(AVERAGE(Zinsswaps!V336:V431)+'iBoxx Extrapolation'!$J431,2)</f>
        <v>3.89</v>
      </c>
      <c r="W431" s="13">
        <f>ROUND(AVERAGE(Zinsswaps!W336:W431)+'iBoxx Extrapolation'!$J431,2)</f>
        <v>3.89</v>
      </c>
      <c r="X431" s="13">
        <f>ROUND(AVERAGE(Zinsswaps!X336:X431)+'iBoxx Extrapolation'!$J431,2)</f>
        <v>3.89</v>
      </c>
      <c r="Y431" s="13">
        <f>ROUND(AVERAGE(Zinsswaps!Y336:Y431)+'iBoxx Extrapolation'!$J431,2)</f>
        <v>3.89</v>
      </c>
      <c r="Z431" s="13">
        <f>ROUND(AVERAGE(Zinsswaps!Z336:Z431)+'iBoxx Extrapolation'!$J431,2)</f>
        <v>3.89</v>
      </c>
      <c r="AA431" s="13">
        <f>ROUND(AVERAGE(Zinsswaps!AA336:AA431)+'iBoxx Extrapolation'!$J431,2)</f>
        <v>3.88</v>
      </c>
      <c r="AB431" s="13">
        <f>ROUND(AVERAGE(Zinsswaps!AB336:AB431)+'iBoxx Extrapolation'!$J431,2)</f>
        <v>3.88</v>
      </c>
      <c r="AC431" s="13">
        <f>ROUND(AVERAGE(Zinsswaps!AC336:AC431)+'iBoxx Extrapolation'!$J431,2)</f>
        <v>3.87</v>
      </c>
      <c r="AD431" s="13">
        <f>ROUND(AVERAGE(Zinsswaps!AD336:AD431)+'iBoxx Extrapolation'!$J431,2)</f>
        <v>3.86</v>
      </c>
      <c r="AE431" s="13">
        <f>ROUND(AVERAGE(Zinsswaps!AE336:AE431)+'iBoxx Extrapolation'!$J431,2)</f>
        <v>3.86</v>
      </c>
      <c r="AF431" s="13">
        <f>ROUND(AVERAGE(Zinsswaps!AF336:AF431)+'iBoxx Extrapolation'!$J431,2)</f>
        <v>3.84</v>
      </c>
      <c r="AG431" s="13">
        <f>ROUND(AVERAGE(Zinsswaps!AG336:AG431)+'iBoxx Extrapolation'!$J431,2)</f>
        <v>3.82</v>
      </c>
      <c r="AH431" s="13">
        <f>ROUND(AVERAGE(Zinsswaps!AH336:AH431)+'iBoxx Extrapolation'!$J431,2)</f>
        <v>3.81</v>
      </c>
      <c r="AI431" s="13">
        <f>ROUND(AVERAGE(Zinsswaps!AI336:AI431)+'iBoxx Extrapolation'!$J431,2)</f>
        <v>3.79</v>
      </c>
      <c r="AJ431" s="13">
        <f>ROUND(AVERAGE(Zinsswaps!AJ336:AJ431)+'iBoxx Extrapolation'!$J431,2)</f>
        <v>3.78</v>
      </c>
      <c r="AK431" s="13">
        <f>ROUND(AVERAGE(Zinsswaps!AK336:AK431)+'iBoxx Extrapolation'!$J431,2)</f>
        <v>3.77</v>
      </c>
      <c r="AL431" s="13">
        <f>ROUND(AVERAGE(Zinsswaps!AL336:AL431)+'iBoxx Extrapolation'!$J431,2)</f>
        <v>3.76</v>
      </c>
      <c r="AM431" s="13">
        <f>ROUND(AVERAGE(Zinsswaps!AM336:AM431)+'iBoxx Extrapolation'!$J431,2)</f>
        <v>3.75</v>
      </c>
      <c r="AN431" s="13">
        <f>ROUND(AVERAGE(Zinsswaps!AN336:AN431)+'iBoxx Extrapolation'!$J431,2)</f>
        <v>3.74</v>
      </c>
      <c r="AO431" s="13">
        <f>ROUND(AVERAGE(Zinsswaps!AO336:AO431)+'iBoxx Extrapolation'!$J431,2)</f>
        <v>3.73</v>
      </c>
      <c r="AP431" s="13">
        <f>ROUND(AVERAGE(Zinsswaps!AP336:AP431)+'iBoxx Extrapolation'!$J431,2)</f>
        <v>3.7</v>
      </c>
      <c r="AQ431" s="13">
        <f>ROUND(AVERAGE(Zinsswaps!AQ336:AQ431)+'iBoxx Extrapolation'!$J431,2)</f>
        <v>3.68</v>
      </c>
      <c r="AR431" s="13">
        <f>ROUND(AVERAGE(Zinsswaps!AR336:AR431)+'iBoxx Extrapolation'!$J431,2)</f>
        <v>3.66</v>
      </c>
      <c r="AS431" s="13">
        <f>ROUND(AVERAGE(Zinsswaps!AS336:AS431)+'iBoxx Extrapolation'!$J431,2)</f>
        <v>3.64</v>
      </c>
      <c r="AT431" s="13">
        <f>ROUND(AVERAGE(Zinsswaps!AT336:AT431)+'iBoxx Extrapolation'!$J431,2)</f>
        <v>3.62</v>
      </c>
      <c r="AU431" s="13">
        <f>ROUND(AVERAGE(Zinsswaps!AU336:AU431)+'iBoxx Extrapolation'!$J431,2)</f>
        <v>3.61</v>
      </c>
      <c r="AV431" s="13">
        <f>ROUND(AVERAGE(Zinsswaps!AV336:AV431)+'iBoxx Extrapolation'!$J431,2)</f>
        <v>3.59</v>
      </c>
      <c r="AW431" s="13">
        <f>ROUND(AVERAGE(Zinsswaps!AW336:AW431)+'iBoxx Extrapolation'!$J431,2)</f>
        <v>3.57</v>
      </c>
      <c r="AX431" s="13">
        <f>ROUND(AVERAGE(Zinsswaps!AX336:AX431)+'iBoxx Extrapolation'!$J431,2)</f>
        <v>3.56</v>
      </c>
      <c r="AY431" s="13">
        <f>ROUND(AVERAGE(Zinsswaps!AY336:AY431)+'iBoxx Extrapolation'!$J431,2)</f>
        <v>3.54</v>
      </c>
    </row>
    <row r="432" spans="1:51" s="16" customFormat="1" x14ac:dyDescent="0.2">
      <c r="A432" s="12">
        <v>50374</v>
      </c>
      <c r="B432" s="13">
        <f>ROUND(AVERAGE(Zinsswaps!B337:B432)+'iBoxx Extrapolation'!$J432,2)</f>
        <v>2.99</v>
      </c>
      <c r="C432" s="13">
        <f>ROUND(AVERAGE(Zinsswaps!C337:C432)+'iBoxx Extrapolation'!$J432,2)</f>
        <v>3</v>
      </c>
      <c r="D432" s="13">
        <f>ROUND(AVERAGE(Zinsswaps!D337:D432)+'iBoxx Extrapolation'!$J432,2)</f>
        <v>3.05</v>
      </c>
      <c r="E432" s="13">
        <f>ROUND(AVERAGE(Zinsswaps!E337:E432)+'iBoxx Extrapolation'!$J432,2)</f>
        <v>3.12</v>
      </c>
      <c r="F432" s="13">
        <f>ROUND(AVERAGE(Zinsswaps!F337:F432)+'iBoxx Extrapolation'!$J432,2)</f>
        <v>3.19</v>
      </c>
      <c r="G432" s="13">
        <f>ROUND(AVERAGE(Zinsswaps!G337:G432)+'iBoxx Extrapolation'!$J432,2)</f>
        <v>3.27</v>
      </c>
      <c r="H432" s="13">
        <f>ROUND(AVERAGE(Zinsswaps!H337:H432)+'iBoxx Extrapolation'!$J432,2)</f>
        <v>3.34</v>
      </c>
      <c r="I432" s="13">
        <f>ROUND(AVERAGE(Zinsswaps!I337:I432)+'iBoxx Extrapolation'!$J432,2)</f>
        <v>3.41</v>
      </c>
      <c r="J432" s="13">
        <f>ROUND(AVERAGE(Zinsswaps!J337:J432)+'iBoxx Extrapolation'!$J432,2)</f>
        <v>3.48</v>
      </c>
      <c r="K432" s="13">
        <f>ROUND(AVERAGE(Zinsswaps!K337:K432)+'iBoxx Extrapolation'!$J432,2)</f>
        <v>3.54</v>
      </c>
      <c r="L432" s="13">
        <f>ROUND(AVERAGE(Zinsswaps!L337:L432)+'iBoxx Extrapolation'!$J432,2)</f>
        <v>3.6</v>
      </c>
      <c r="M432" s="13">
        <f>ROUND(AVERAGE(Zinsswaps!M337:M432)+'iBoxx Extrapolation'!$J432,2)</f>
        <v>3.65</v>
      </c>
      <c r="N432" s="13">
        <f>ROUND(AVERAGE(Zinsswaps!N337:N432)+'iBoxx Extrapolation'!$J432,2)</f>
        <v>3.7</v>
      </c>
      <c r="O432" s="13">
        <f>ROUND(AVERAGE(Zinsswaps!O337:O432)+'iBoxx Extrapolation'!$J432,2)</f>
        <v>3.75</v>
      </c>
      <c r="P432" s="13">
        <f>ROUND(AVERAGE(Zinsswaps!P337:P432)+'iBoxx Extrapolation'!$J432,2)</f>
        <v>3.78</v>
      </c>
      <c r="Q432" s="13">
        <f>ROUND(AVERAGE(Zinsswaps!Q337:Q432)+'iBoxx Extrapolation'!$J432,2)</f>
        <v>3.81</v>
      </c>
      <c r="R432" s="13">
        <f>ROUND(AVERAGE(Zinsswaps!R337:R432)+'iBoxx Extrapolation'!$J432,2)</f>
        <v>3.83</v>
      </c>
      <c r="S432" s="13">
        <f>ROUND(AVERAGE(Zinsswaps!S337:S432)+'iBoxx Extrapolation'!$J432,2)</f>
        <v>3.85</v>
      </c>
      <c r="T432" s="13">
        <f>ROUND(AVERAGE(Zinsswaps!T337:T432)+'iBoxx Extrapolation'!$J432,2)</f>
        <v>3.87</v>
      </c>
      <c r="U432" s="13">
        <f>ROUND(AVERAGE(Zinsswaps!U337:U432)+'iBoxx Extrapolation'!$J432,2)</f>
        <v>3.89</v>
      </c>
      <c r="V432" s="13">
        <f>ROUND(AVERAGE(Zinsswaps!V337:V432)+'iBoxx Extrapolation'!$J432,2)</f>
        <v>3.89</v>
      </c>
      <c r="W432" s="13">
        <f>ROUND(AVERAGE(Zinsswaps!W337:W432)+'iBoxx Extrapolation'!$J432,2)</f>
        <v>3.89</v>
      </c>
      <c r="X432" s="13">
        <f>ROUND(AVERAGE(Zinsswaps!X337:X432)+'iBoxx Extrapolation'!$J432,2)</f>
        <v>3.89</v>
      </c>
      <c r="Y432" s="13">
        <f>ROUND(AVERAGE(Zinsswaps!Y337:Y432)+'iBoxx Extrapolation'!$J432,2)</f>
        <v>3.89</v>
      </c>
      <c r="Z432" s="13">
        <f>ROUND(AVERAGE(Zinsswaps!Z337:Z432)+'iBoxx Extrapolation'!$J432,2)</f>
        <v>3.89</v>
      </c>
      <c r="AA432" s="13">
        <f>ROUND(AVERAGE(Zinsswaps!AA337:AA432)+'iBoxx Extrapolation'!$J432,2)</f>
        <v>3.88</v>
      </c>
      <c r="AB432" s="13">
        <f>ROUND(AVERAGE(Zinsswaps!AB337:AB432)+'iBoxx Extrapolation'!$J432,2)</f>
        <v>3.88</v>
      </c>
      <c r="AC432" s="13">
        <f>ROUND(AVERAGE(Zinsswaps!AC337:AC432)+'iBoxx Extrapolation'!$J432,2)</f>
        <v>3.87</v>
      </c>
      <c r="AD432" s="13">
        <f>ROUND(AVERAGE(Zinsswaps!AD337:AD432)+'iBoxx Extrapolation'!$J432,2)</f>
        <v>3.86</v>
      </c>
      <c r="AE432" s="13">
        <f>ROUND(AVERAGE(Zinsswaps!AE337:AE432)+'iBoxx Extrapolation'!$J432,2)</f>
        <v>3.86</v>
      </c>
      <c r="AF432" s="13">
        <f>ROUND(AVERAGE(Zinsswaps!AF337:AF432)+'iBoxx Extrapolation'!$J432,2)</f>
        <v>3.84</v>
      </c>
      <c r="AG432" s="13">
        <f>ROUND(AVERAGE(Zinsswaps!AG337:AG432)+'iBoxx Extrapolation'!$J432,2)</f>
        <v>3.82</v>
      </c>
      <c r="AH432" s="13">
        <f>ROUND(AVERAGE(Zinsswaps!AH337:AH432)+'iBoxx Extrapolation'!$J432,2)</f>
        <v>3.81</v>
      </c>
      <c r="AI432" s="13">
        <f>ROUND(AVERAGE(Zinsswaps!AI337:AI432)+'iBoxx Extrapolation'!$J432,2)</f>
        <v>3.79</v>
      </c>
      <c r="AJ432" s="13">
        <f>ROUND(AVERAGE(Zinsswaps!AJ337:AJ432)+'iBoxx Extrapolation'!$J432,2)</f>
        <v>3.78</v>
      </c>
      <c r="AK432" s="13">
        <f>ROUND(AVERAGE(Zinsswaps!AK337:AK432)+'iBoxx Extrapolation'!$J432,2)</f>
        <v>3.77</v>
      </c>
      <c r="AL432" s="13">
        <f>ROUND(AVERAGE(Zinsswaps!AL337:AL432)+'iBoxx Extrapolation'!$J432,2)</f>
        <v>3.76</v>
      </c>
      <c r="AM432" s="13">
        <f>ROUND(AVERAGE(Zinsswaps!AM337:AM432)+'iBoxx Extrapolation'!$J432,2)</f>
        <v>3.75</v>
      </c>
      <c r="AN432" s="13">
        <f>ROUND(AVERAGE(Zinsswaps!AN337:AN432)+'iBoxx Extrapolation'!$J432,2)</f>
        <v>3.74</v>
      </c>
      <c r="AO432" s="13">
        <f>ROUND(AVERAGE(Zinsswaps!AO337:AO432)+'iBoxx Extrapolation'!$J432,2)</f>
        <v>3.73</v>
      </c>
      <c r="AP432" s="13">
        <f>ROUND(AVERAGE(Zinsswaps!AP337:AP432)+'iBoxx Extrapolation'!$J432,2)</f>
        <v>3.7</v>
      </c>
      <c r="AQ432" s="13">
        <f>ROUND(AVERAGE(Zinsswaps!AQ337:AQ432)+'iBoxx Extrapolation'!$J432,2)</f>
        <v>3.68</v>
      </c>
      <c r="AR432" s="13">
        <f>ROUND(AVERAGE(Zinsswaps!AR337:AR432)+'iBoxx Extrapolation'!$J432,2)</f>
        <v>3.66</v>
      </c>
      <c r="AS432" s="13">
        <f>ROUND(AVERAGE(Zinsswaps!AS337:AS432)+'iBoxx Extrapolation'!$J432,2)</f>
        <v>3.64</v>
      </c>
      <c r="AT432" s="13">
        <f>ROUND(AVERAGE(Zinsswaps!AT337:AT432)+'iBoxx Extrapolation'!$J432,2)</f>
        <v>3.62</v>
      </c>
      <c r="AU432" s="13">
        <f>ROUND(AVERAGE(Zinsswaps!AU337:AU432)+'iBoxx Extrapolation'!$J432,2)</f>
        <v>3.61</v>
      </c>
      <c r="AV432" s="13">
        <f>ROUND(AVERAGE(Zinsswaps!AV337:AV432)+'iBoxx Extrapolation'!$J432,2)</f>
        <v>3.59</v>
      </c>
      <c r="AW432" s="13">
        <f>ROUND(AVERAGE(Zinsswaps!AW337:AW432)+'iBoxx Extrapolation'!$J432,2)</f>
        <v>3.57</v>
      </c>
      <c r="AX432" s="13">
        <f>ROUND(AVERAGE(Zinsswaps!AX337:AX432)+'iBoxx Extrapolation'!$J432,2)</f>
        <v>3.56</v>
      </c>
      <c r="AY432" s="13">
        <f>ROUND(AVERAGE(Zinsswaps!AY337:AY432)+'iBoxx Extrapolation'!$J432,2)</f>
        <v>3.54</v>
      </c>
    </row>
    <row r="433" spans="1:51" s="16" customFormat="1" x14ac:dyDescent="0.2">
      <c r="A433" s="12">
        <v>50405</v>
      </c>
      <c r="B433" s="13">
        <f>ROUND(AVERAGE(Zinsswaps!B338:B433)+'iBoxx Extrapolation'!$J433,2)</f>
        <v>2.99</v>
      </c>
      <c r="C433" s="13">
        <f>ROUND(AVERAGE(Zinsswaps!C338:C433)+'iBoxx Extrapolation'!$J433,2)</f>
        <v>3</v>
      </c>
      <c r="D433" s="13">
        <f>ROUND(AVERAGE(Zinsswaps!D338:D433)+'iBoxx Extrapolation'!$J433,2)</f>
        <v>3.05</v>
      </c>
      <c r="E433" s="13">
        <f>ROUND(AVERAGE(Zinsswaps!E338:E433)+'iBoxx Extrapolation'!$J433,2)</f>
        <v>3.12</v>
      </c>
      <c r="F433" s="13">
        <f>ROUND(AVERAGE(Zinsswaps!F338:F433)+'iBoxx Extrapolation'!$J433,2)</f>
        <v>3.19</v>
      </c>
      <c r="G433" s="13">
        <f>ROUND(AVERAGE(Zinsswaps!G338:G433)+'iBoxx Extrapolation'!$J433,2)</f>
        <v>3.27</v>
      </c>
      <c r="H433" s="13">
        <f>ROUND(AVERAGE(Zinsswaps!H338:H433)+'iBoxx Extrapolation'!$J433,2)</f>
        <v>3.34</v>
      </c>
      <c r="I433" s="13">
        <f>ROUND(AVERAGE(Zinsswaps!I338:I433)+'iBoxx Extrapolation'!$J433,2)</f>
        <v>3.41</v>
      </c>
      <c r="J433" s="13">
        <f>ROUND(AVERAGE(Zinsswaps!J338:J433)+'iBoxx Extrapolation'!$J433,2)</f>
        <v>3.48</v>
      </c>
      <c r="K433" s="13">
        <f>ROUND(AVERAGE(Zinsswaps!K338:K433)+'iBoxx Extrapolation'!$J433,2)</f>
        <v>3.54</v>
      </c>
      <c r="L433" s="13">
        <f>ROUND(AVERAGE(Zinsswaps!L338:L433)+'iBoxx Extrapolation'!$J433,2)</f>
        <v>3.6</v>
      </c>
      <c r="M433" s="13">
        <f>ROUND(AVERAGE(Zinsswaps!M338:M433)+'iBoxx Extrapolation'!$J433,2)</f>
        <v>3.65</v>
      </c>
      <c r="N433" s="13">
        <f>ROUND(AVERAGE(Zinsswaps!N338:N433)+'iBoxx Extrapolation'!$J433,2)</f>
        <v>3.7</v>
      </c>
      <c r="O433" s="13">
        <f>ROUND(AVERAGE(Zinsswaps!O338:O433)+'iBoxx Extrapolation'!$J433,2)</f>
        <v>3.75</v>
      </c>
      <c r="P433" s="13">
        <f>ROUND(AVERAGE(Zinsswaps!P338:P433)+'iBoxx Extrapolation'!$J433,2)</f>
        <v>3.78</v>
      </c>
      <c r="Q433" s="13">
        <f>ROUND(AVERAGE(Zinsswaps!Q338:Q433)+'iBoxx Extrapolation'!$J433,2)</f>
        <v>3.81</v>
      </c>
      <c r="R433" s="13">
        <f>ROUND(AVERAGE(Zinsswaps!R338:R433)+'iBoxx Extrapolation'!$J433,2)</f>
        <v>3.83</v>
      </c>
      <c r="S433" s="13">
        <f>ROUND(AVERAGE(Zinsswaps!S338:S433)+'iBoxx Extrapolation'!$J433,2)</f>
        <v>3.85</v>
      </c>
      <c r="T433" s="13">
        <f>ROUND(AVERAGE(Zinsswaps!T338:T433)+'iBoxx Extrapolation'!$J433,2)</f>
        <v>3.87</v>
      </c>
      <c r="U433" s="13">
        <f>ROUND(AVERAGE(Zinsswaps!U338:U433)+'iBoxx Extrapolation'!$J433,2)</f>
        <v>3.89</v>
      </c>
      <c r="V433" s="13">
        <f>ROUND(AVERAGE(Zinsswaps!V338:V433)+'iBoxx Extrapolation'!$J433,2)</f>
        <v>3.89</v>
      </c>
      <c r="W433" s="13">
        <f>ROUND(AVERAGE(Zinsswaps!W338:W433)+'iBoxx Extrapolation'!$J433,2)</f>
        <v>3.89</v>
      </c>
      <c r="X433" s="13">
        <f>ROUND(AVERAGE(Zinsswaps!X338:X433)+'iBoxx Extrapolation'!$J433,2)</f>
        <v>3.89</v>
      </c>
      <c r="Y433" s="13">
        <f>ROUND(AVERAGE(Zinsswaps!Y338:Y433)+'iBoxx Extrapolation'!$J433,2)</f>
        <v>3.89</v>
      </c>
      <c r="Z433" s="13">
        <f>ROUND(AVERAGE(Zinsswaps!Z338:Z433)+'iBoxx Extrapolation'!$J433,2)</f>
        <v>3.89</v>
      </c>
      <c r="AA433" s="13">
        <f>ROUND(AVERAGE(Zinsswaps!AA338:AA433)+'iBoxx Extrapolation'!$J433,2)</f>
        <v>3.88</v>
      </c>
      <c r="AB433" s="13">
        <f>ROUND(AVERAGE(Zinsswaps!AB338:AB433)+'iBoxx Extrapolation'!$J433,2)</f>
        <v>3.88</v>
      </c>
      <c r="AC433" s="13">
        <f>ROUND(AVERAGE(Zinsswaps!AC338:AC433)+'iBoxx Extrapolation'!$J433,2)</f>
        <v>3.87</v>
      </c>
      <c r="AD433" s="13">
        <f>ROUND(AVERAGE(Zinsswaps!AD338:AD433)+'iBoxx Extrapolation'!$J433,2)</f>
        <v>3.86</v>
      </c>
      <c r="AE433" s="13">
        <f>ROUND(AVERAGE(Zinsswaps!AE338:AE433)+'iBoxx Extrapolation'!$J433,2)</f>
        <v>3.86</v>
      </c>
      <c r="AF433" s="13">
        <f>ROUND(AVERAGE(Zinsswaps!AF338:AF433)+'iBoxx Extrapolation'!$J433,2)</f>
        <v>3.84</v>
      </c>
      <c r="AG433" s="13">
        <f>ROUND(AVERAGE(Zinsswaps!AG338:AG433)+'iBoxx Extrapolation'!$J433,2)</f>
        <v>3.82</v>
      </c>
      <c r="AH433" s="13">
        <f>ROUND(AVERAGE(Zinsswaps!AH338:AH433)+'iBoxx Extrapolation'!$J433,2)</f>
        <v>3.81</v>
      </c>
      <c r="AI433" s="13">
        <f>ROUND(AVERAGE(Zinsswaps!AI338:AI433)+'iBoxx Extrapolation'!$J433,2)</f>
        <v>3.79</v>
      </c>
      <c r="AJ433" s="13">
        <f>ROUND(AVERAGE(Zinsswaps!AJ338:AJ433)+'iBoxx Extrapolation'!$J433,2)</f>
        <v>3.78</v>
      </c>
      <c r="AK433" s="13">
        <f>ROUND(AVERAGE(Zinsswaps!AK338:AK433)+'iBoxx Extrapolation'!$J433,2)</f>
        <v>3.77</v>
      </c>
      <c r="AL433" s="13">
        <f>ROUND(AVERAGE(Zinsswaps!AL338:AL433)+'iBoxx Extrapolation'!$J433,2)</f>
        <v>3.76</v>
      </c>
      <c r="AM433" s="13">
        <f>ROUND(AVERAGE(Zinsswaps!AM338:AM433)+'iBoxx Extrapolation'!$J433,2)</f>
        <v>3.75</v>
      </c>
      <c r="AN433" s="13">
        <f>ROUND(AVERAGE(Zinsswaps!AN338:AN433)+'iBoxx Extrapolation'!$J433,2)</f>
        <v>3.74</v>
      </c>
      <c r="AO433" s="13">
        <f>ROUND(AVERAGE(Zinsswaps!AO338:AO433)+'iBoxx Extrapolation'!$J433,2)</f>
        <v>3.73</v>
      </c>
      <c r="AP433" s="13">
        <f>ROUND(AVERAGE(Zinsswaps!AP338:AP433)+'iBoxx Extrapolation'!$J433,2)</f>
        <v>3.7</v>
      </c>
      <c r="AQ433" s="13">
        <f>ROUND(AVERAGE(Zinsswaps!AQ338:AQ433)+'iBoxx Extrapolation'!$J433,2)</f>
        <v>3.68</v>
      </c>
      <c r="AR433" s="13">
        <f>ROUND(AVERAGE(Zinsswaps!AR338:AR433)+'iBoxx Extrapolation'!$J433,2)</f>
        <v>3.66</v>
      </c>
      <c r="AS433" s="13">
        <f>ROUND(AVERAGE(Zinsswaps!AS338:AS433)+'iBoxx Extrapolation'!$J433,2)</f>
        <v>3.64</v>
      </c>
      <c r="AT433" s="13">
        <f>ROUND(AVERAGE(Zinsswaps!AT338:AT433)+'iBoxx Extrapolation'!$J433,2)</f>
        <v>3.62</v>
      </c>
      <c r="AU433" s="13">
        <f>ROUND(AVERAGE(Zinsswaps!AU338:AU433)+'iBoxx Extrapolation'!$J433,2)</f>
        <v>3.61</v>
      </c>
      <c r="AV433" s="13">
        <f>ROUND(AVERAGE(Zinsswaps!AV338:AV433)+'iBoxx Extrapolation'!$J433,2)</f>
        <v>3.59</v>
      </c>
      <c r="AW433" s="13">
        <f>ROUND(AVERAGE(Zinsswaps!AW338:AW433)+'iBoxx Extrapolation'!$J433,2)</f>
        <v>3.57</v>
      </c>
      <c r="AX433" s="13">
        <f>ROUND(AVERAGE(Zinsswaps!AX338:AX433)+'iBoxx Extrapolation'!$J433,2)</f>
        <v>3.56</v>
      </c>
      <c r="AY433" s="13">
        <f>ROUND(AVERAGE(Zinsswaps!AY338:AY433)+'iBoxx Extrapolation'!$J433,2)</f>
        <v>3.54</v>
      </c>
    </row>
    <row r="434" spans="1:51" s="16" customFormat="1" x14ac:dyDescent="0.2">
      <c r="A434" s="12">
        <v>50436</v>
      </c>
      <c r="B434" s="13">
        <f>ROUND(AVERAGE(Zinsswaps!B339:B434)+'iBoxx Extrapolation'!$J434,2)</f>
        <v>2.99</v>
      </c>
      <c r="C434" s="13">
        <f>ROUND(AVERAGE(Zinsswaps!C339:C434)+'iBoxx Extrapolation'!$J434,2)</f>
        <v>3</v>
      </c>
      <c r="D434" s="13">
        <f>ROUND(AVERAGE(Zinsswaps!D339:D434)+'iBoxx Extrapolation'!$J434,2)</f>
        <v>3.05</v>
      </c>
      <c r="E434" s="13">
        <f>ROUND(AVERAGE(Zinsswaps!E339:E434)+'iBoxx Extrapolation'!$J434,2)</f>
        <v>3.12</v>
      </c>
      <c r="F434" s="13">
        <f>ROUND(AVERAGE(Zinsswaps!F339:F434)+'iBoxx Extrapolation'!$J434,2)</f>
        <v>3.19</v>
      </c>
      <c r="G434" s="13">
        <f>ROUND(AVERAGE(Zinsswaps!G339:G434)+'iBoxx Extrapolation'!$J434,2)</f>
        <v>3.27</v>
      </c>
      <c r="H434" s="13">
        <f>ROUND(AVERAGE(Zinsswaps!H339:H434)+'iBoxx Extrapolation'!$J434,2)</f>
        <v>3.34</v>
      </c>
      <c r="I434" s="13">
        <f>ROUND(AVERAGE(Zinsswaps!I339:I434)+'iBoxx Extrapolation'!$J434,2)</f>
        <v>3.41</v>
      </c>
      <c r="J434" s="13">
        <f>ROUND(AVERAGE(Zinsswaps!J339:J434)+'iBoxx Extrapolation'!$J434,2)</f>
        <v>3.48</v>
      </c>
      <c r="K434" s="13">
        <f>ROUND(AVERAGE(Zinsswaps!K339:K434)+'iBoxx Extrapolation'!$J434,2)</f>
        <v>3.54</v>
      </c>
      <c r="L434" s="13">
        <f>ROUND(AVERAGE(Zinsswaps!L339:L434)+'iBoxx Extrapolation'!$J434,2)</f>
        <v>3.6</v>
      </c>
      <c r="M434" s="13">
        <f>ROUND(AVERAGE(Zinsswaps!M339:M434)+'iBoxx Extrapolation'!$J434,2)</f>
        <v>3.65</v>
      </c>
      <c r="N434" s="13">
        <f>ROUND(AVERAGE(Zinsswaps!N339:N434)+'iBoxx Extrapolation'!$J434,2)</f>
        <v>3.7</v>
      </c>
      <c r="O434" s="13">
        <f>ROUND(AVERAGE(Zinsswaps!O339:O434)+'iBoxx Extrapolation'!$J434,2)</f>
        <v>3.75</v>
      </c>
      <c r="P434" s="13">
        <f>ROUND(AVERAGE(Zinsswaps!P339:P434)+'iBoxx Extrapolation'!$J434,2)</f>
        <v>3.78</v>
      </c>
      <c r="Q434" s="13">
        <f>ROUND(AVERAGE(Zinsswaps!Q339:Q434)+'iBoxx Extrapolation'!$J434,2)</f>
        <v>3.81</v>
      </c>
      <c r="R434" s="13">
        <f>ROUND(AVERAGE(Zinsswaps!R339:R434)+'iBoxx Extrapolation'!$J434,2)</f>
        <v>3.83</v>
      </c>
      <c r="S434" s="13">
        <f>ROUND(AVERAGE(Zinsswaps!S339:S434)+'iBoxx Extrapolation'!$J434,2)</f>
        <v>3.85</v>
      </c>
      <c r="T434" s="13">
        <f>ROUND(AVERAGE(Zinsswaps!T339:T434)+'iBoxx Extrapolation'!$J434,2)</f>
        <v>3.87</v>
      </c>
      <c r="U434" s="13">
        <f>ROUND(AVERAGE(Zinsswaps!U339:U434)+'iBoxx Extrapolation'!$J434,2)</f>
        <v>3.89</v>
      </c>
      <c r="V434" s="13">
        <f>ROUND(AVERAGE(Zinsswaps!V339:V434)+'iBoxx Extrapolation'!$J434,2)</f>
        <v>3.89</v>
      </c>
      <c r="W434" s="13">
        <f>ROUND(AVERAGE(Zinsswaps!W339:W434)+'iBoxx Extrapolation'!$J434,2)</f>
        <v>3.89</v>
      </c>
      <c r="X434" s="13">
        <f>ROUND(AVERAGE(Zinsswaps!X339:X434)+'iBoxx Extrapolation'!$J434,2)</f>
        <v>3.89</v>
      </c>
      <c r="Y434" s="13">
        <f>ROUND(AVERAGE(Zinsswaps!Y339:Y434)+'iBoxx Extrapolation'!$J434,2)</f>
        <v>3.89</v>
      </c>
      <c r="Z434" s="13">
        <f>ROUND(AVERAGE(Zinsswaps!Z339:Z434)+'iBoxx Extrapolation'!$J434,2)</f>
        <v>3.89</v>
      </c>
      <c r="AA434" s="13">
        <f>ROUND(AVERAGE(Zinsswaps!AA339:AA434)+'iBoxx Extrapolation'!$J434,2)</f>
        <v>3.88</v>
      </c>
      <c r="AB434" s="13">
        <f>ROUND(AVERAGE(Zinsswaps!AB339:AB434)+'iBoxx Extrapolation'!$J434,2)</f>
        <v>3.88</v>
      </c>
      <c r="AC434" s="13">
        <f>ROUND(AVERAGE(Zinsswaps!AC339:AC434)+'iBoxx Extrapolation'!$J434,2)</f>
        <v>3.87</v>
      </c>
      <c r="AD434" s="13">
        <f>ROUND(AVERAGE(Zinsswaps!AD339:AD434)+'iBoxx Extrapolation'!$J434,2)</f>
        <v>3.86</v>
      </c>
      <c r="AE434" s="13">
        <f>ROUND(AVERAGE(Zinsswaps!AE339:AE434)+'iBoxx Extrapolation'!$J434,2)</f>
        <v>3.86</v>
      </c>
      <c r="AF434" s="13">
        <f>ROUND(AVERAGE(Zinsswaps!AF339:AF434)+'iBoxx Extrapolation'!$J434,2)</f>
        <v>3.84</v>
      </c>
      <c r="AG434" s="13">
        <f>ROUND(AVERAGE(Zinsswaps!AG339:AG434)+'iBoxx Extrapolation'!$J434,2)</f>
        <v>3.82</v>
      </c>
      <c r="AH434" s="13">
        <f>ROUND(AVERAGE(Zinsswaps!AH339:AH434)+'iBoxx Extrapolation'!$J434,2)</f>
        <v>3.81</v>
      </c>
      <c r="AI434" s="13">
        <f>ROUND(AVERAGE(Zinsswaps!AI339:AI434)+'iBoxx Extrapolation'!$J434,2)</f>
        <v>3.79</v>
      </c>
      <c r="AJ434" s="13">
        <f>ROUND(AVERAGE(Zinsswaps!AJ339:AJ434)+'iBoxx Extrapolation'!$J434,2)</f>
        <v>3.78</v>
      </c>
      <c r="AK434" s="13">
        <f>ROUND(AVERAGE(Zinsswaps!AK339:AK434)+'iBoxx Extrapolation'!$J434,2)</f>
        <v>3.77</v>
      </c>
      <c r="AL434" s="13">
        <f>ROUND(AVERAGE(Zinsswaps!AL339:AL434)+'iBoxx Extrapolation'!$J434,2)</f>
        <v>3.76</v>
      </c>
      <c r="AM434" s="13">
        <f>ROUND(AVERAGE(Zinsswaps!AM339:AM434)+'iBoxx Extrapolation'!$J434,2)</f>
        <v>3.75</v>
      </c>
      <c r="AN434" s="13">
        <f>ROUND(AVERAGE(Zinsswaps!AN339:AN434)+'iBoxx Extrapolation'!$J434,2)</f>
        <v>3.74</v>
      </c>
      <c r="AO434" s="13">
        <f>ROUND(AVERAGE(Zinsswaps!AO339:AO434)+'iBoxx Extrapolation'!$J434,2)</f>
        <v>3.73</v>
      </c>
      <c r="AP434" s="13">
        <f>ROUND(AVERAGE(Zinsswaps!AP339:AP434)+'iBoxx Extrapolation'!$J434,2)</f>
        <v>3.7</v>
      </c>
      <c r="AQ434" s="13">
        <f>ROUND(AVERAGE(Zinsswaps!AQ339:AQ434)+'iBoxx Extrapolation'!$J434,2)</f>
        <v>3.68</v>
      </c>
      <c r="AR434" s="13">
        <f>ROUND(AVERAGE(Zinsswaps!AR339:AR434)+'iBoxx Extrapolation'!$J434,2)</f>
        <v>3.66</v>
      </c>
      <c r="AS434" s="13">
        <f>ROUND(AVERAGE(Zinsswaps!AS339:AS434)+'iBoxx Extrapolation'!$J434,2)</f>
        <v>3.64</v>
      </c>
      <c r="AT434" s="13">
        <f>ROUND(AVERAGE(Zinsswaps!AT339:AT434)+'iBoxx Extrapolation'!$J434,2)</f>
        <v>3.62</v>
      </c>
      <c r="AU434" s="13">
        <f>ROUND(AVERAGE(Zinsswaps!AU339:AU434)+'iBoxx Extrapolation'!$J434,2)</f>
        <v>3.61</v>
      </c>
      <c r="AV434" s="13">
        <f>ROUND(AVERAGE(Zinsswaps!AV339:AV434)+'iBoxx Extrapolation'!$J434,2)</f>
        <v>3.59</v>
      </c>
      <c r="AW434" s="13">
        <f>ROUND(AVERAGE(Zinsswaps!AW339:AW434)+'iBoxx Extrapolation'!$J434,2)</f>
        <v>3.57</v>
      </c>
      <c r="AX434" s="13">
        <f>ROUND(AVERAGE(Zinsswaps!AX339:AX434)+'iBoxx Extrapolation'!$J434,2)</f>
        <v>3.56</v>
      </c>
      <c r="AY434" s="13">
        <f>ROUND(AVERAGE(Zinsswaps!AY339:AY434)+'iBoxx Extrapolation'!$J434,2)</f>
        <v>3.54</v>
      </c>
    </row>
    <row r="435" spans="1:51" s="16" customFormat="1" x14ac:dyDescent="0.2">
      <c r="A435" s="12">
        <v>50464</v>
      </c>
      <c r="B435" s="13">
        <f>ROUND(AVERAGE(Zinsswaps!B340:B435)+'iBoxx Extrapolation'!$J435,2)</f>
        <v>2.99</v>
      </c>
      <c r="C435" s="13">
        <f>ROUND(AVERAGE(Zinsswaps!C340:C435)+'iBoxx Extrapolation'!$J435,2)</f>
        <v>3</v>
      </c>
      <c r="D435" s="13">
        <f>ROUND(AVERAGE(Zinsswaps!D340:D435)+'iBoxx Extrapolation'!$J435,2)</f>
        <v>3.05</v>
      </c>
      <c r="E435" s="13">
        <f>ROUND(AVERAGE(Zinsswaps!E340:E435)+'iBoxx Extrapolation'!$J435,2)</f>
        <v>3.12</v>
      </c>
      <c r="F435" s="13">
        <f>ROUND(AVERAGE(Zinsswaps!F340:F435)+'iBoxx Extrapolation'!$J435,2)</f>
        <v>3.19</v>
      </c>
      <c r="G435" s="13">
        <f>ROUND(AVERAGE(Zinsswaps!G340:G435)+'iBoxx Extrapolation'!$J435,2)</f>
        <v>3.27</v>
      </c>
      <c r="H435" s="13">
        <f>ROUND(AVERAGE(Zinsswaps!H340:H435)+'iBoxx Extrapolation'!$J435,2)</f>
        <v>3.34</v>
      </c>
      <c r="I435" s="13">
        <f>ROUND(AVERAGE(Zinsswaps!I340:I435)+'iBoxx Extrapolation'!$J435,2)</f>
        <v>3.41</v>
      </c>
      <c r="J435" s="13">
        <f>ROUND(AVERAGE(Zinsswaps!J340:J435)+'iBoxx Extrapolation'!$J435,2)</f>
        <v>3.48</v>
      </c>
      <c r="K435" s="13">
        <f>ROUND(AVERAGE(Zinsswaps!K340:K435)+'iBoxx Extrapolation'!$J435,2)</f>
        <v>3.54</v>
      </c>
      <c r="L435" s="13">
        <f>ROUND(AVERAGE(Zinsswaps!L340:L435)+'iBoxx Extrapolation'!$J435,2)</f>
        <v>3.6</v>
      </c>
      <c r="M435" s="13">
        <f>ROUND(AVERAGE(Zinsswaps!M340:M435)+'iBoxx Extrapolation'!$J435,2)</f>
        <v>3.65</v>
      </c>
      <c r="N435" s="13">
        <f>ROUND(AVERAGE(Zinsswaps!N340:N435)+'iBoxx Extrapolation'!$J435,2)</f>
        <v>3.7</v>
      </c>
      <c r="O435" s="13">
        <f>ROUND(AVERAGE(Zinsswaps!O340:O435)+'iBoxx Extrapolation'!$J435,2)</f>
        <v>3.75</v>
      </c>
      <c r="P435" s="13">
        <f>ROUND(AVERAGE(Zinsswaps!P340:P435)+'iBoxx Extrapolation'!$J435,2)</f>
        <v>3.78</v>
      </c>
      <c r="Q435" s="13">
        <f>ROUND(AVERAGE(Zinsswaps!Q340:Q435)+'iBoxx Extrapolation'!$J435,2)</f>
        <v>3.81</v>
      </c>
      <c r="R435" s="13">
        <f>ROUND(AVERAGE(Zinsswaps!R340:R435)+'iBoxx Extrapolation'!$J435,2)</f>
        <v>3.83</v>
      </c>
      <c r="S435" s="13">
        <f>ROUND(AVERAGE(Zinsswaps!S340:S435)+'iBoxx Extrapolation'!$J435,2)</f>
        <v>3.85</v>
      </c>
      <c r="T435" s="13">
        <f>ROUND(AVERAGE(Zinsswaps!T340:T435)+'iBoxx Extrapolation'!$J435,2)</f>
        <v>3.87</v>
      </c>
      <c r="U435" s="13">
        <f>ROUND(AVERAGE(Zinsswaps!U340:U435)+'iBoxx Extrapolation'!$J435,2)</f>
        <v>3.89</v>
      </c>
      <c r="V435" s="13">
        <f>ROUND(AVERAGE(Zinsswaps!V340:V435)+'iBoxx Extrapolation'!$J435,2)</f>
        <v>3.89</v>
      </c>
      <c r="W435" s="13">
        <f>ROUND(AVERAGE(Zinsswaps!W340:W435)+'iBoxx Extrapolation'!$J435,2)</f>
        <v>3.89</v>
      </c>
      <c r="X435" s="13">
        <f>ROUND(AVERAGE(Zinsswaps!X340:X435)+'iBoxx Extrapolation'!$J435,2)</f>
        <v>3.89</v>
      </c>
      <c r="Y435" s="13">
        <f>ROUND(AVERAGE(Zinsswaps!Y340:Y435)+'iBoxx Extrapolation'!$J435,2)</f>
        <v>3.89</v>
      </c>
      <c r="Z435" s="13">
        <f>ROUND(AVERAGE(Zinsswaps!Z340:Z435)+'iBoxx Extrapolation'!$J435,2)</f>
        <v>3.89</v>
      </c>
      <c r="AA435" s="13">
        <f>ROUND(AVERAGE(Zinsswaps!AA340:AA435)+'iBoxx Extrapolation'!$J435,2)</f>
        <v>3.88</v>
      </c>
      <c r="AB435" s="13">
        <f>ROUND(AVERAGE(Zinsswaps!AB340:AB435)+'iBoxx Extrapolation'!$J435,2)</f>
        <v>3.88</v>
      </c>
      <c r="AC435" s="13">
        <f>ROUND(AVERAGE(Zinsswaps!AC340:AC435)+'iBoxx Extrapolation'!$J435,2)</f>
        <v>3.87</v>
      </c>
      <c r="AD435" s="13">
        <f>ROUND(AVERAGE(Zinsswaps!AD340:AD435)+'iBoxx Extrapolation'!$J435,2)</f>
        <v>3.86</v>
      </c>
      <c r="AE435" s="13">
        <f>ROUND(AVERAGE(Zinsswaps!AE340:AE435)+'iBoxx Extrapolation'!$J435,2)</f>
        <v>3.86</v>
      </c>
      <c r="AF435" s="13">
        <f>ROUND(AVERAGE(Zinsswaps!AF340:AF435)+'iBoxx Extrapolation'!$J435,2)</f>
        <v>3.84</v>
      </c>
      <c r="AG435" s="13">
        <f>ROUND(AVERAGE(Zinsswaps!AG340:AG435)+'iBoxx Extrapolation'!$J435,2)</f>
        <v>3.82</v>
      </c>
      <c r="AH435" s="13">
        <f>ROUND(AVERAGE(Zinsswaps!AH340:AH435)+'iBoxx Extrapolation'!$J435,2)</f>
        <v>3.81</v>
      </c>
      <c r="AI435" s="13">
        <f>ROUND(AVERAGE(Zinsswaps!AI340:AI435)+'iBoxx Extrapolation'!$J435,2)</f>
        <v>3.79</v>
      </c>
      <c r="AJ435" s="13">
        <f>ROUND(AVERAGE(Zinsswaps!AJ340:AJ435)+'iBoxx Extrapolation'!$J435,2)</f>
        <v>3.78</v>
      </c>
      <c r="AK435" s="13">
        <f>ROUND(AVERAGE(Zinsswaps!AK340:AK435)+'iBoxx Extrapolation'!$J435,2)</f>
        <v>3.77</v>
      </c>
      <c r="AL435" s="13">
        <f>ROUND(AVERAGE(Zinsswaps!AL340:AL435)+'iBoxx Extrapolation'!$J435,2)</f>
        <v>3.76</v>
      </c>
      <c r="AM435" s="13">
        <f>ROUND(AVERAGE(Zinsswaps!AM340:AM435)+'iBoxx Extrapolation'!$J435,2)</f>
        <v>3.75</v>
      </c>
      <c r="AN435" s="13">
        <f>ROUND(AVERAGE(Zinsswaps!AN340:AN435)+'iBoxx Extrapolation'!$J435,2)</f>
        <v>3.74</v>
      </c>
      <c r="AO435" s="13">
        <f>ROUND(AVERAGE(Zinsswaps!AO340:AO435)+'iBoxx Extrapolation'!$J435,2)</f>
        <v>3.73</v>
      </c>
      <c r="AP435" s="13">
        <f>ROUND(AVERAGE(Zinsswaps!AP340:AP435)+'iBoxx Extrapolation'!$J435,2)</f>
        <v>3.7</v>
      </c>
      <c r="AQ435" s="13">
        <f>ROUND(AVERAGE(Zinsswaps!AQ340:AQ435)+'iBoxx Extrapolation'!$J435,2)</f>
        <v>3.68</v>
      </c>
      <c r="AR435" s="13">
        <f>ROUND(AVERAGE(Zinsswaps!AR340:AR435)+'iBoxx Extrapolation'!$J435,2)</f>
        <v>3.66</v>
      </c>
      <c r="AS435" s="13">
        <f>ROUND(AVERAGE(Zinsswaps!AS340:AS435)+'iBoxx Extrapolation'!$J435,2)</f>
        <v>3.64</v>
      </c>
      <c r="AT435" s="13">
        <f>ROUND(AVERAGE(Zinsswaps!AT340:AT435)+'iBoxx Extrapolation'!$J435,2)</f>
        <v>3.62</v>
      </c>
      <c r="AU435" s="13">
        <f>ROUND(AVERAGE(Zinsswaps!AU340:AU435)+'iBoxx Extrapolation'!$J435,2)</f>
        <v>3.61</v>
      </c>
      <c r="AV435" s="13">
        <f>ROUND(AVERAGE(Zinsswaps!AV340:AV435)+'iBoxx Extrapolation'!$J435,2)</f>
        <v>3.59</v>
      </c>
      <c r="AW435" s="13">
        <f>ROUND(AVERAGE(Zinsswaps!AW340:AW435)+'iBoxx Extrapolation'!$J435,2)</f>
        <v>3.57</v>
      </c>
      <c r="AX435" s="13">
        <f>ROUND(AVERAGE(Zinsswaps!AX340:AX435)+'iBoxx Extrapolation'!$J435,2)</f>
        <v>3.56</v>
      </c>
      <c r="AY435" s="13">
        <f>ROUND(AVERAGE(Zinsswaps!AY340:AY435)+'iBoxx Extrapolation'!$J435,2)</f>
        <v>3.54</v>
      </c>
    </row>
    <row r="436" spans="1:51" s="16" customFormat="1" x14ac:dyDescent="0.2">
      <c r="A436" s="12">
        <v>50495</v>
      </c>
      <c r="B436" s="13">
        <f>ROUND(AVERAGE(Zinsswaps!B341:B436)+'iBoxx Extrapolation'!$J436,2)</f>
        <v>2.99</v>
      </c>
      <c r="C436" s="13">
        <f>ROUND(AVERAGE(Zinsswaps!C341:C436)+'iBoxx Extrapolation'!$J436,2)</f>
        <v>3</v>
      </c>
      <c r="D436" s="13">
        <f>ROUND(AVERAGE(Zinsswaps!D341:D436)+'iBoxx Extrapolation'!$J436,2)</f>
        <v>3.05</v>
      </c>
      <c r="E436" s="13">
        <f>ROUND(AVERAGE(Zinsswaps!E341:E436)+'iBoxx Extrapolation'!$J436,2)</f>
        <v>3.12</v>
      </c>
      <c r="F436" s="13">
        <f>ROUND(AVERAGE(Zinsswaps!F341:F436)+'iBoxx Extrapolation'!$J436,2)</f>
        <v>3.19</v>
      </c>
      <c r="G436" s="13">
        <f>ROUND(AVERAGE(Zinsswaps!G341:G436)+'iBoxx Extrapolation'!$J436,2)</f>
        <v>3.27</v>
      </c>
      <c r="H436" s="13">
        <f>ROUND(AVERAGE(Zinsswaps!H341:H436)+'iBoxx Extrapolation'!$J436,2)</f>
        <v>3.34</v>
      </c>
      <c r="I436" s="13">
        <f>ROUND(AVERAGE(Zinsswaps!I341:I436)+'iBoxx Extrapolation'!$J436,2)</f>
        <v>3.41</v>
      </c>
      <c r="J436" s="13">
        <f>ROUND(AVERAGE(Zinsswaps!J341:J436)+'iBoxx Extrapolation'!$J436,2)</f>
        <v>3.48</v>
      </c>
      <c r="K436" s="13">
        <f>ROUND(AVERAGE(Zinsswaps!K341:K436)+'iBoxx Extrapolation'!$J436,2)</f>
        <v>3.54</v>
      </c>
      <c r="L436" s="13">
        <f>ROUND(AVERAGE(Zinsswaps!L341:L436)+'iBoxx Extrapolation'!$J436,2)</f>
        <v>3.6</v>
      </c>
      <c r="M436" s="13">
        <f>ROUND(AVERAGE(Zinsswaps!M341:M436)+'iBoxx Extrapolation'!$J436,2)</f>
        <v>3.65</v>
      </c>
      <c r="N436" s="13">
        <f>ROUND(AVERAGE(Zinsswaps!N341:N436)+'iBoxx Extrapolation'!$J436,2)</f>
        <v>3.7</v>
      </c>
      <c r="O436" s="13">
        <f>ROUND(AVERAGE(Zinsswaps!O341:O436)+'iBoxx Extrapolation'!$J436,2)</f>
        <v>3.75</v>
      </c>
      <c r="P436" s="13">
        <f>ROUND(AVERAGE(Zinsswaps!P341:P436)+'iBoxx Extrapolation'!$J436,2)</f>
        <v>3.78</v>
      </c>
      <c r="Q436" s="13">
        <f>ROUND(AVERAGE(Zinsswaps!Q341:Q436)+'iBoxx Extrapolation'!$J436,2)</f>
        <v>3.81</v>
      </c>
      <c r="R436" s="13">
        <f>ROUND(AVERAGE(Zinsswaps!R341:R436)+'iBoxx Extrapolation'!$J436,2)</f>
        <v>3.83</v>
      </c>
      <c r="S436" s="13">
        <f>ROUND(AVERAGE(Zinsswaps!S341:S436)+'iBoxx Extrapolation'!$J436,2)</f>
        <v>3.85</v>
      </c>
      <c r="T436" s="13">
        <f>ROUND(AVERAGE(Zinsswaps!T341:T436)+'iBoxx Extrapolation'!$J436,2)</f>
        <v>3.87</v>
      </c>
      <c r="U436" s="13">
        <f>ROUND(AVERAGE(Zinsswaps!U341:U436)+'iBoxx Extrapolation'!$J436,2)</f>
        <v>3.89</v>
      </c>
      <c r="V436" s="13">
        <f>ROUND(AVERAGE(Zinsswaps!V341:V436)+'iBoxx Extrapolation'!$J436,2)</f>
        <v>3.89</v>
      </c>
      <c r="W436" s="13">
        <f>ROUND(AVERAGE(Zinsswaps!W341:W436)+'iBoxx Extrapolation'!$J436,2)</f>
        <v>3.89</v>
      </c>
      <c r="X436" s="13">
        <f>ROUND(AVERAGE(Zinsswaps!X341:X436)+'iBoxx Extrapolation'!$J436,2)</f>
        <v>3.89</v>
      </c>
      <c r="Y436" s="13">
        <f>ROUND(AVERAGE(Zinsswaps!Y341:Y436)+'iBoxx Extrapolation'!$J436,2)</f>
        <v>3.89</v>
      </c>
      <c r="Z436" s="13">
        <f>ROUND(AVERAGE(Zinsswaps!Z341:Z436)+'iBoxx Extrapolation'!$J436,2)</f>
        <v>3.89</v>
      </c>
      <c r="AA436" s="13">
        <f>ROUND(AVERAGE(Zinsswaps!AA341:AA436)+'iBoxx Extrapolation'!$J436,2)</f>
        <v>3.88</v>
      </c>
      <c r="AB436" s="13">
        <f>ROUND(AVERAGE(Zinsswaps!AB341:AB436)+'iBoxx Extrapolation'!$J436,2)</f>
        <v>3.88</v>
      </c>
      <c r="AC436" s="13">
        <f>ROUND(AVERAGE(Zinsswaps!AC341:AC436)+'iBoxx Extrapolation'!$J436,2)</f>
        <v>3.87</v>
      </c>
      <c r="AD436" s="13">
        <f>ROUND(AVERAGE(Zinsswaps!AD341:AD436)+'iBoxx Extrapolation'!$J436,2)</f>
        <v>3.86</v>
      </c>
      <c r="AE436" s="13">
        <f>ROUND(AVERAGE(Zinsswaps!AE341:AE436)+'iBoxx Extrapolation'!$J436,2)</f>
        <v>3.86</v>
      </c>
      <c r="AF436" s="13">
        <f>ROUND(AVERAGE(Zinsswaps!AF341:AF436)+'iBoxx Extrapolation'!$J436,2)</f>
        <v>3.84</v>
      </c>
      <c r="AG436" s="13">
        <f>ROUND(AVERAGE(Zinsswaps!AG341:AG436)+'iBoxx Extrapolation'!$J436,2)</f>
        <v>3.82</v>
      </c>
      <c r="AH436" s="13">
        <f>ROUND(AVERAGE(Zinsswaps!AH341:AH436)+'iBoxx Extrapolation'!$J436,2)</f>
        <v>3.81</v>
      </c>
      <c r="AI436" s="13">
        <f>ROUND(AVERAGE(Zinsswaps!AI341:AI436)+'iBoxx Extrapolation'!$J436,2)</f>
        <v>3.79</v>
      </c>
      <c r="AJ436" s="13">
        <f>ROUND(AVERAGE(Zinsswaps!AJ341:AJ436)+'iBoxx Extrapolation'!$J436,2)</f>
        <v>3.78</v>
      </c>
      <c r="AK436" s="13">
        <f>ROUND(AVERAGE(Zinsswaps!AK341:AK436)+'iBoxx Extrapolation'!$J436,2)</f>
        <v>3.77</v>
      </c>
      <c r="AL436" s="13">
        <f>ROUND(AVERAGE(Zinsswaps!AL341:AL436)+'iBoxx Extrapolation'!$J436,2)</f>
        <v>3.76</v>
      </c>
      <c r="AM436" s="13">
        <f>ROUND(AVERAGE(Zinsswaps!AM341:AM436)+'iBoxx Extrapolation'!$J436,2)</f>
        <v>3.75</v>
      </c>
      <c r="AN436" s="13">
        <f>ROUND(AVERAGE(Zinsswaps!AN341:AN436)+'iBoxx Extrapolation'!$J436,2)</f>
        <v>3.74</v>
      </c>
      <c r="AO436" s="13">
        <f>ROUND(AVERAGE(Zinsswaps!AO341:AO436)+'iBoxx Extrapolation'!$J436,2)</f>
        <v>3.73</v>
      </c>
      <c r="AP436" s="13">
        <f>ROUND(AVERAGE(Zinsswaps!AP341:AP436)+'iBoxx Extrapolation'!$J436,2)</f>
        <v>3.7</v>
      </c>
      <c r="AQ436" s="13">
        <f>ROUND(AVERAGE(Zinsswaps!AQ341:AQ436)+'iBoxx Extrapolation'!$J436,2)</f>
        <v>3.68</v>
      </c>
      <c r="AR436" s="13">
        <f>ROUND(AVERAGE(Zinsswaps!AR341:AR436)+'iBoxx Extrapolation'!$J436,2)</f>
        <v>3.66</v>
      </c>
      <c r="AS436" s="13">
        <f>ROUND(AVERAGE(Zinsswaps!AS341:AS436)+'iBoxx Extrapolation'!$J436,2)</f>
        <v>3.64</v>
      </c>
      <c r="AT436" s="13">
        <f>ROUND(AVERAGE(Zinsswaps!AT341:AT436)+'iBoxx Extrapolation'!$J436,2)</f>
        <v>3.62</v>
      </c>
      <c r="AU436" s="13">
        <f>ROUND(AVERAGE(Zinsswaps!AU341:AU436)+'iBoxx Extrapolation'!$J436,2)</f>
        <v>3.61</v>
      </c>
      <c r="AV436" s="13">
        <f>ROUND(AVERAGE(Zinsswaps!AV341:AV436)+'iBoxx Extrapolation'!$J436,2)</f>
        <v>3.59</v>
      </c>
      <c r="AW436" s="13">
        <f>ROUND(AVERAGE(Zinsswaps!AW341:AW436)+'iBoxx Extrapolation'!$J436,2)</f>
        <v>3.57</v>
      </c>
      <c r="AX436" s="13">
        <f>ROUND(AVERAGE(Zinsswaps!AX341:AX436)+'iBoxx Extrapolation'!$J436,2)</f>
        <v>3.56</v>
      </c>
      <c r="AY436" s="13">
        <f>ROUND(AVERAGE(Zinsswaps!AY341:AY436)+'iBoxx Extrapolation'!$J436,2)</f>
        <v>3.54</v>
      </c>
    </row>
    <row r="437" spans="1:51" s="16" customFormat="1" x14ac:dyDescent="0.2">
      <c r="A437" s="12">
        <v>50525</v>
      </c>
      <c r="B437" s="13">
        <f>ROUND(AVERAGE(Zinsswaps!B342:B437)+'iBoxx Extrapolation'!$J437,2)</f>
        <v>2.99</v>
      </c>
      <c r="C437" s="13">
        <f>ROUND(AVERAGE(Zinsswaps!C342:C437)+'iBoxx Extrapolation'!$J437,2)</f>
        <v>3</v>
      </c>
      <c r="D437" s="13">
        <f>ROUND(AVERAGE(Zinsswaps!D342:D437)+'iBoxx Extrapolation'!$J437,2)</f>
        <v>3.05</v>
      </c>
      <c r="E437" s="13">
        <f>ROUND(AVERAGE(Zinsswaps!E342:E437)+'iBoxx Extrapolation'!$J437,2)</f>
        <v>3.12</v>
      </c>
      <c r="F437" s="13">
        <f>ROUND(AVERAGE(Zinsswaps!F342:F437)+'iBoxx Extrapolation'!$J437,2)</f>
        <v>3.19</v>
      </c>
      <c r="G437" s="13">
        <f>ROUND(AVERAGE(Zinsswaps!G342:G437)+'iBoxx Extrapolation'!$J437,2)</f>
        <v>3.27</v>
      </c>
      <c r="H437" s="13">
        <f>ROUND(AVERAGE(Zinsswaps!H342:H437)+'iBoxx Extrapolation'!$J437,2)</f>
        <v>3.34</v>
      </c>
      <c r="I437" s="13">
        <f>ROUND(AVERAGE(Zinsswaps!I342:I437)+'iBoxx Extrapolation'!$J437,2)</f>
        <v>3.41</v>
      </c>
      <c r="J437" s="13">
        <f>ROUND(AVERAGE(Zinsswaps!J342:J437)+'iBoxx Extrapolation'!$J437,2)</f>
        <v>3.48</v>
      </c>
      <c r="K437" s="13">
        <f>ROUND(AVERAGE(Zinsswaps!K342:K437)+'iBoxx Extrapolation'!$J437,2)</f>
        <v>3.54</v>
      </c>
      <c r="L437" s="13">
        <f>ROUND(AVERAGE(Zinsswaps!L342:L437)+'iBoxx Extrapolation'!$J437,2)</f>
        <v>3.6</v>
      </c>
      <c r="M437" s="13">
        <f>ROUND(AVERAGE(Zinsswaps!M342:M437)+'iBoxx Extrapolation'!$J437,2)</f>
        <v>3.65</v>
      </c>
      <c r="N437" s="13">
        <f>ROUND(AVERAGE(Zinsswaps!N342:N437)+'iBoxx Extrapolation'!$J437,2)</f>
        <v>3.7</v>
      </c>
      <c r="O437" s="13">
        <f>ROUND(AVERAGE(Zinsswaps!O342:O437)+'iBoxx Extrapolation'!$J437,2)</f>
        <v>3.75</v>
      </c>
      <c r="P437" s="13">
        <f>ROUND(AVERAGE(Zinsswaps!P342:P437)+'iBoxx Extrapolation'!$J437,2)</f>
        <v>3.78</v>
      </c>
      <c r="Q437" s="13">
        <f>ROUND(AVERAGE(Zinsswaps!Q342:Q437)+'iBoxx Extrapolation'!$J437,2)</f>
        <v>3.81</v>
      </c>
      <c r="R437" s="13">
        <f>ROUND(AVERAGE(Zinsswaps!R342:R437)+'iBoxx Extrapolation'!$J437,2)</f>
        <v>3.83</v>
      </c>
      <c r="S437" s="13">
        <f>ROUND(AVERAGE(Zinsswaps!S342:S437)+'iBoxx Extrapolation'!$J437,2)</f>
        <v>3.85</v>
      </c>
      <c r="T437" s="13">
        <f>ROUND(AVERAGE(Zinsswaps!T342:T437)+'iBoxx Extrapolation'!$J437,2)</f>
        <v>3.87</v>
      </c>
      <c r="U437" s="13">
        <f>ROUND(AVERAGE(Zinsswaps!U342:U437)+'iBoxx Extrapolation'!$J437,2)</f>
        <v>3.89</v>
      </c>
      <c r="V437" s="13">
        <f>ROUND(AVERAGE(Zinsswaps!V342:V437)+'iBoxx Extrapolation'!$J437,2)</f>
        <v>3.89</v>
      </c>
      <c r="W437" s="13">
        <f>ROUND(AVERAGE(Zinsswaps!W342:W437)+'iBoxx Extrapolation'!$J437,2)</f>
        <v>3.89</v>
      </c>
      <c r="X437" s="13">
        <f>ROUND(AVERAGE(Zinsswaps!X342:X437)+'iBoxx Extrapolation'!$J437,2)</f>
        <v>3.89</v>
      </c>
      <c r="Y437" s="13">
        <f>ROUND(AVERAGE(Zinsswaps!Y342:Y437)+'iBoxx Extrapolation'!$J437,2)</f>
        <v>3.89</v>
      </c>
      <c r="Z437" s="13">
        <f>ROUND(AVERAGE(Zinsswaps!Z342:Z437)+'iBoxx Extrapolation'!$J437,2)</f>
        <v>3.89</v>
      </c>
      <c r="AA437" s="13">
        <f>ROUND(AVERAGE(Zinsswaps!AA342:AA437)+'iBoxx Extrapolation'!$J437,2)</f>
        <v>3.88</v>
      </c>
      <c r="AB437" s="13">
        <f>ROUND(AVERAGE(Zinsswaps!AB342:AB437)+'iBoxx Extrapolation'!$J437,2)</f>
        <v>3.88</v>
      </c>
      <c r="AC437" s="13">
        <f>ROUND(AVERAGE(Zinsswaps!AC342:AC437)+'iBoxx Extrapolation'!$J437,2)</f>
        <v>3.87</v>
      </c>
      <c r="AD437" s="13">
        <f>ROUND(AVERAGE(Zinsswaps!AD342:AD437)+'iBoxx Extrapolation'!$J437,2)</f>
        <v>3.86</v>
      </c>
      <c r="AE437" s="13">
        <f>ROUND(AVERAGE(Zinsswaps!AE342:AE437)+'iBoxx Extrapolation'!$J437,2)</f>
        <v>3.86</v>
      </c>
      <c r="AF437" s="13">
        <f>ROUND(AVERAGE(Zinsswaps!AF342:AF437)+'iBoxx Extrapolation'!$J437,2)</f>
        <v>3.84</v>
      </c>
      <c r="AG437" s="13">
        <f>ROUND(AVERAGE(Zinsswaps!AG342:AG437)+'iBoxx Extrapolation'!$J437,2)</f>
        <v>3.82</v>
      </c>
      <c r="AH437" s="13">
        <f>ROUND(AVERAGE(Zinsswaps!AH342:AH437)+'iBoxx Extrapolation'!$J437,2)</f>
        <v>3.81</v>
      </c>
      <c r="AI437" s="13">
        <f>ROUND(AVERAGE(Zinsswaps!AI342:AI437)+'iBoxx Extrapolation'!$J437,2)</f>
        <v>3.79</v>
      </c>
      <c r="AJ437" s="13">
        <f>ROUND(AVERAGE(Zinsswaps!AJ342:AJ437)+'iBoxx Extrapolation'!$J437,2)</f>
        <v>3.78</v>
      </c>
      <c r="AK437" s="13">
        <f>ROUND(AVERAGE(Zinsswaps!AK342:AK437)+'iBoxx Extrapolation'!$J437,2)</f>
        <v>3.77</v>
      </c>
      <c r="AL437" s="13">
        <f>ROUND(AVERAGE(Zinsswaps!AL342:AL437)+'iBoxx Extrapolation'!$J437,2)</f>
        <v>3.76</v>
      </c>
      <c r="AM437" s="13">
        <f>ROUND(AVERAGE(Zinsswaps!AM342:AM437)+'iBoxx Extrapolation'!$J437,2)</f>
        <v>3.75</v>
      </c>
      <c r="AN437" s="13">
        <f>ROUND(AVERAGE(Zinsswaps!AN342:AN437)+'iBoxx Extrapolation'!$J437,2)</f>
        <v>3.74</v>
      </c>
      <c r="AO437" s="13">
        <f>ROUND(AVERAGE(Zinsswaps!AO342:AO437)+'iBoxx Extrapolation'!$J437,2)</f>
        <v>3.73</v>
      </c>
      <c r="AP437" s="13">
        <f>ROUND(AVERAGE(Zinsswaps!AP342:AP437)+'iBoxx Extrapolation'!$J437,2)</f>
        <v>3.7</v>
      </c>
      <c r="AQ437" s="13">
        <f>ROUND(AVERAGE(Zinsswaps!AQ342:AQ437)+'iBoxx Extrapolation'!$J437,2)</f>
        <v>3.68</v>
      </c>
      <c r="AR437" s="13">
        <f>ROUND(AVERAGE(Zinsswaps!AR342:AR437)+'iBoxx Extrapolation'!$J437,2)</f>
        <v>3.66</v>
      </c>
      <c r="AS437" s="13">
        <f>ROUND(AVERAGE(Zinsswaps!AS342:AS437)+'iBoxx Extrapolation'!$J437,2)</f>
        <v>3.64</v>
      </c>
      <c r="AT437" s="13">
        <f>ROUND(AVERAGE(Zinsswaps!AT342:AT437)+'iBoxx Extrapolation'!$J437,2)</f>
        <v>3.62</v>
      </c>
      <c r="AU437" s="13">
        <f>ROUND(AVERAGE(Zinsswaps!AU342:AU437)+'iBoxx Extrapolation'!$J437,2)</f>
        <v>3.61</v>
      </c>
      <c r="AV437" s="13">
        <f>ROUND(AVERAGE(Zinsswaps!AV342:AV437)+'iBoxx Extrapolation'!$J437,2)</f>
        <v>3.59</v>
      </c>
      <c r="AW437" s="13">
        <f>ROUND(AVERAGE(Zinsswaps!AW342:AW437)+'iBoxx Extrapolation'!$J437,2)</f>
        <v>3.57</v>
      </c>
      <c r="AX437" s="13">
        <f>ROUND(AVERAGE(Zinsswaps!AX342:AX437)+'iBoxx Extrapolation'!$J437,2)</f>
        <v>3.56</v>
      </c>
      <c r="AY437" s="13">
        <f>ROUND(AVERAGE(Zinsswaps!AY342:AY437)+'iBoxx Extrapolation'!$J437,2)</f>
        <v>3.54</v>
      </c>
    </row>
    <row r="438" spans="1:51" s="16" customFormat="1" x14ac:dyDescent="0.2">
      <c r="A438" s="12">
        <v>50556</v>
      </c>
      <c r="B438" s="13">
        <f>ROUND(AVERAGE(Zinsswaps!B343:B438)+'iBoxx Extrapolation'!$J438,2)</f>
        <v>2.99</v>
      </c>
      <c r="C438" s="13">
        <f>ROUND(AVERAGE(Zinsswaps!C343:C438)+'iBoxx Extrapolation'!$J438,2)</f>
        <v>3</v>
      </c>
      <c r="D438" s="13">
        <f>ROUND(AVERAGE(Zinsswaps!D343:D438)+'iBoxx Extrapolation'!$J438,2)</f>
        <v>3.05</v>
      </c>
      <c r="E438" s="13">
        <f>ROUND(AVERAGE(Zinsswaps!E343:E438)+'iBoxx Extrapolation'!$J438,2)</f>
        <v>3.12</v>
      </c>
      <c r="F438" s="13">
        <f>ROUND(AVERAGE(Zinsswaps!F343:F438)+'iBoxx Extrapolation'!$J438,2)</f>
        <v>3.19</v>
      </c>
      <c r="G438" s="13">
        <f>ROUND(AVERAGE(Zinsswaps!G343:G438)+'iBoxx Extrapolation'!$J438,2)</f>
        <v>3.27</v>
      </c>
      <c r="H438" s="13">
        <f>ROUND(AVERAGE(Zinsswaps!H343:H438)+'iBoxx Extrapolation'!$J438,2)</f>
        <v>3.34</v>
      </c>
      <c r="I438" s="13">
        <f>ROUND(AVERAGE(Zinsswaps!I343:I438)+'iBoxx Extrapolation'!$J438,2)</f>
        <v>3.41</v>
      </c>
      <c r="J438" s="13">
        <f>ROUND(AVERAGE(Zinsswaps!J343:J438)+'iBoxx Extrapolation'!$J438,2)</f>
        <v>3.48</v>
      </c>
      <c r="K438" s="13">
        <f>ROUND(AVERAGE(Zinsswaps!K343:K438)+'iBoxx Extrapolation'!$J438,2)</f>
        <v>3.54</v>
      </c>
      <c r="L438" s="13">
        <f>ROUND(AVERAGE(Zinsswaps!L343:L438)+'iBoxx Extrapolation'!$J438,2)</f>
        <v>3.6</v>
      </c>
      <c r="M438" s="13">
        <f>ROUND(AVERAGE(Zinsswaps!M343:M438)+'iBoxx Extrapolation'!$J438,2)</f>
        <v>3.65</v>
      </c>
      <c r="N438" s="13">
        <f>ROUND(AVERAGE(Zinsswaps!N343:N438)+'iBoxx Extrapolation'!$J438,2)</f>
        <v>3.7</v>
      </c>
      <c r="O438" s="13">
        <f>ROUND(AVERAGE(Zinsswaps!O343:O438)+'iBoxx Extrapolation'!$J438,2)</f>
        <v>3.75</v>
      </c>
      <c r="P438" s="13">
        <f>ROUND(AVERAGE(Zinsswaps!P343:P438)+'iBoxx Extrapolation'!$J438,2)</f>
        <v>3.78</v>
      </c>
      <c r="Q438" s="13">
        <f>ROUND(AVERAGE(Zinsswaps!Q343:Q438)+'iBoxx Extrapolation'!$J438,2)</f>
        <v>3.81</v>
      </c>
      <c r="R438" s="13">
        <f>ROUND(AVERAGE(Zinsswaps!R343:R438)+'iBoxx Extrapolation'!$J438,2)</f>
        <v>3.83</v>
      </c>
      <c r="S438" s="13">
        <f>ROUND(AVERAGE(Zinsswaps!S343:S438)+'iBoxx Extrapolation'!$J438,2)</f>
        <v>3.85</v>
      </c>
      <c r="T438" s="13">
        <f>ROUND(AVERAGE(Zinsswaps!T343:T438)+'iBoxx Extrapolation'!$J438,2)</f>
        <v>3.87</v>
      </c>
      <c r="U438" s="13">
        <f>ROUND(AVERAGE(Zinsswaps!U343:U438)+'iBoxx Extrapolation'!$J438,2)</f>
        <v>3.89</v>
      </c>
      <c r="V438" s="13">
        <f>ROUND(AVERAGE(Zinsswaps!V343:V438)+'iBoxx Extrapolation'!$J438,2)</f>
        <v>3.89</v>
      </c>
      <c r="W438" s="13">
        <f>ROUND(AVERAGE(Zinsswaps!W343:W438)+'iBoxx Extrapolation'!$J438,2)</f>
        <v>3.89</v>
      </c>
      <c r="X438" s="13">
        <f>ROUND(AVERAGE(Zinsswaps!X343:X438)+'iBoxx Extrapolation'!$J438,2)</f>
        <v>3.89</v>
      </c>
      <c r="Y438" s="13">
        <f>ROUND(AVERAGE(Zinsswaps!Y343:Y438)+'iBoxx Extrapolation'!$J438,2)</f>
        <v>3.89</v>
      </c>
      <c r="Z438" s="13">
        <f>ROUND(AVERAGE(Zinsswaps!Z343:Z438)+'iBoxx Extrapolation'!$J438,2)</f>
        <v>3.89</v>
      </c>
      <c r="AA438" s="13">
        <f>ROUND(AVERAGE(Zinsswaps!AA343:AA438)+'iBoxx Extrapolation'!$J438,2)</f>
        <v>3.88</v>
      </c>
      <c r="AB438" s="13">
        <f>ROUND(AVERAGE(Zinsswaps!AB343:AB438)+'iBoxx Extrapolation'!$J438,2)</f>
        <v>3.88</v>
      </c>
      <c r="AC438" s="13">
        <f>ROUND(AVERAGE(Zinsswaps!AC343:AC438)+'iBoxx Extrapolation'!$J438,2)</f>
        <v>3.87</v>
      </c>
      <c r="AD438" s="13">
        <f>ROUND(AVERAGE(Zinsswaps!AD343:AD438)+'iBoxx Extrapolation'!$J438,2)</f>
        <v>3.86</v>
      </c>
      <c r="AE438" s="13">
        <f>ROUND(AVERAGE(Zinsswaps!AE343:AE438)+'iBoxx Extrapolation'!$J438,2)</f>
        <v>3.86</v>
      </c>
      <c r="AF438" s="13">
        <f>ROUND(AVERAGE(Zinsswaps!AF343:AF438)+'iBoxx Extrapolation'!$J438,2)</f>
        <v>3.84</v>
      </c>
      <c r="AG438" s="13">
        <f>ROUND(AVERAGE(Zinsswaps!AG343:AG438)+'iBoxx Extrapolation'!$J438,2)</f>
        <v>3.82</v>
      </c>
      <c r="AH438" s="13">
        <f>ROUND(AVERAGE(Zinsswaps!AH343:AH438)+'iBoxx Extrapolation'!$J438,2)</f>
        <v>3.81</v>
      </c>
      <c r="AI438" s="13">
        <f>ROUND(AVERAGE(Zinsswaps!AI343:AI438)+'iBoxx Extrapolation'!$J438,2)</f>
        <v>3.79</v>
      </c>
      <c r="AJ438" s="13">
        <f>ROUND(AVERAGE(Zinsswaps!AJ343:AJ438)+'iBoxx Extrapolation'!$J438,2)</f>
        <v>3.78</v>
      </c>
      <c r="AK438" s="13">
        <f>ROUND(AVERAGE(Zinsswaps!AK343:AK438)+'iBoxx Extrapolation'!$J438,2)</f>
        <v>3.77</v>
      </c>
      <c r="AL438" s="13">
        <f>ROUND(AVERAGE(Zinsswaps!AL343:AL438)+'iBoxx Extrapolation'!$J438,2)</f>
        <v>3.76</v>
      </c>
      <c r="AM438" s="13">
        <f>ROUND(AVERAGE(Zinsswaps!AM343:AM438)+'iBoxx Extrapolation'!$J438,2)</f>
        <v>3.75</v>
      </c>
      <c r="AN438" s="13">
        <f>ROUND(AVERAGE(Zinsswaps!AN343:AN438)+'iBoxx Extrapolation'!$J438,2)</f>
        <v>3.74</v>
      </c>
      <c r="AO438" s="13">
        <f>ROUND(AVERAGE(Zinsswaps!AO343:AO438)+'iBoxx Extrapolation'!$J438,2)</f>
        <v>3.73</v>
      </c>
      <c r="AP438" s="13">
        <f>ROUND(AVERAGE(Zinsswaps!AP343:AP438)+'iBoxx Extrapolation'!$J438,2)</f>
        <v>3.7</v>
      </c>
      <c r="AQ438" s="13">
        <f>ROUND(AVERAGE(Zinsswaps!AQ343:AQ438)+'iBoxx Extrapolation'!$J438,2)</f>
        <v>3.68</v>
      </c>
      <c r="AR438" s="13">
        <f>ROUND(AVERAGE(Zinsswaps!AR343:AR438)+'iBoxx Extrapolation'!$J438,2)</f>
        <v>3.66</v>
      </c>
      <c r="AS438" s="13">
        <f>ROUND(AVERAGE(Zinsswaps!AS343:AS438)+'iBoxx Extrapolation'!$J438,2)</f>
        <v>3.64</v>
      </c>
      <c r="AT438" s="13">
        <f>ROUND(AVERAGE(Zinsswaps!AT343:AT438)+'iBoxx Extrapolation'!$J438,2)</f>
        <v>3.62</v>
      </c>
      <c r="AU438" s="13">
        <f>ROUND(AVERAGE(Zinsswaps!AU343:AU438)+'iBoxx Extrapolation'!$J438,2)</f>
        <v>3.61</v>
      </c>
      <c r="AV438" s="13">
        <f>ROUND(AVERAGE(Zinsswaps!AV343:AV438)+'iBoxx Extrapolation'!$J438,2)</f>
        <v>3.59</v>
      </c>
      <c r="AW438" s="13">
        <f>ROUND(AVERAGE(Zinsswaps!AW343:AW438)+'iBoxx Extrapolation'!$J438,2)</f>
        <v>3.57</v>
      </c>
      <c r="AX438" s="13">
        <f>ROUND(AVERAGE(Zinsswaps!AX343:AX438)+'iBoxx Extrapolation'!$J438,2)</f>
        <v>3.56</v>
      </c>
      <c r="AY438" s="13">
        <f>ROUND(AVERAGE(Zinsswaps!AY343:AY438)+'iBoxx Extrapolation'!$J438,2)</f>
        <v>3.54</v>
      </c>
    </row>
    <row r="439" spans="1:51" s="16" customFormat="1" x14ac:dyDescent="0.2">
      <c r="A439" s="12">
        <v>50586</v>
      </c>
      <c r="B439" s="13">
        <f>ROUND(AVERAGE(Zinsswaps!B344:B439)+'iBoxx Extrapolation'!$J439,2)</f>
        <v>2.99</v>
      </c>
      <c r="C439" s="13">
        <f>ROUND(AVERAGE(Zinsswaps!C344:C439)+'iBoxx Extrapolation'!$J439,2)</f>
        <v>3</v>
      </c>
      <c r="D439" s="13">
        <f>ROUND(AVERAGE(Zinsswaps!D344:D439)+'iBoxx Extrapolation'!$J439,2)</f>
        <v>3.05</v>
      </c>
      <c r="E439" s="13">
        <f>ROUND(AVERAGE(Zinsswaps!E344:E439)+'iBoxx Extrapolation'!$J439,2)</f>
        <v>3.12</v>
      </c>
      <c r="F439" s="13">
        <f>ROUND(AVERAGE(Zinsswaps!F344:F439)+'iBoxx Extrapolation'!$J439,2)</f>
        <v>3.19</v>
      </c>
      <c r="G439" s="13">
        <f>ROUND(AVERAGE(Zinsswaps!G344:G439)+'iBoxx Extrapolation'!$J439,2)</f>
        <v>3.27</v>
      </c>
      <c r="H439" s="13">
        <f>ROUND(AVERAGE(Zinsswaps!H344:H439)+'iBoxx Extrapolation'!$J439,2)</f>
        <v>3.34</v>
      </c>
      <c r="I439" s="13">
        <f>ROUND(AVERAGE(Zinsswaps!I344:I439)+'iBoxx Extrapolation'!$J439,2)</f>
        <v>3.41</v>
      </c>
      <c r="J439" s="13">
        <f>ROUND(AVERAGE(Zinsswaps!J344:J439)+'iBoxx Extrapolation'!$J439,2)</f>
        <v>3.48</v>
      </c>
      <c r="K439" s="13">
        <f>ROUND(AVERAGE(Zinsswaps!K344:K439)+'iBoxx Extrapolation'!$J439,2)</f>
        <v>3.54</v>
      </c>
      <c r="L439" s="13">
        <f>ROUND(AVERAGE(Zinsswaps!L344:L439)+'iBoxx Extrapolation'!$J439,2)</f>
        <v>3.6</v>
      </c>
      <c r="M439" s="13">
        <f>ROUND(AVERAGE(Zinsswaps!M344:M439)+'iBoxx Extrapolation'!$J439,2)</f>
        <v>3.65</v>
      </c>
      <c r="N439" s="13">
        <f>ROUND(AVERAGE(Zinsswaps!N344:N439)+'iBoxx Extrapolation'!$J439,2)</f>
        <v>3.7</v>
      </c>
      <c r="O439" s="13">
        <f>ROUND(AVERAGE(Zinsswaps!O344:O439)+'iBoxx Extrapolation'!$J439,2)</f>
        <v>3.75</v>
      </c>
      <c r="P439" s="13">
        <f>ROUND(AVERAGE(Zinsswaps!P344:P439)+'iBoxx Extrapolation'!$J439,2)</f>
        <v>3.78</v>
      </c>
      <c r="Q439" s="13">
        <f>ROUND(AVERAGE(Zinsswaps!Q344:Q439)+'iBoxx Extrapolation'!$J439,2)</f>
        <v>3.81</v>
      </c>
      <c r="R439" s="13">
        <f>ROUND(AVERAGE(Zinsswaps!R344:R439)+'iBoxx Extrapolation'!$J439,2)</f>
        <v>3.83</v>
      </c>
      <c r="S439" s="13">
        <f>ROUND(AVERAGE(Zinsswaps!S344:S439)+'iBoxx Extrapolation'!$J439,2)</f>
        <v>3.85</v>
      </c>
      <c r="T439" s="13">
        <f>ROUND(AVERAGE(Zinsswaps!T344:T439)+'iBoxx Extrapolation'!$J439,2)</f>
        <v>3.87</v>
      </c>
      <c r="U439" s="13">
        <f>ROUND(AVERAGE(Zinsswaps!U344:U439)+'iBoxx Extrapolation'!$J439,2)</f>
        <v>3.89</v>
      </c>
      <c r="V439" s="13">
        <f>ROUND(AVERAGE(Zinsswaps!V344:V439)+'iBoxx Extrapolation'!$J439,2)</f>
        <v>3.89</v>
      </c>
      <c r="W439" s="13">
        <f>ROUND(AVERAGE(Zinsswaps!W344:W439)+'iBoxx Extrapolation'!$J439,2)</f>
        <v>3.89</v>
      </c>
      <c r="X439" s="13">
        <f>ROUND(AVERAGE(Zinsswaps!X344:X439)+'iBoxx Extrapolation'!$J439,2)</f>
        <v>3.89</v>
      </c>
      <c r="Y439" s="13">
        <f>ROUND(AVERAGE(Zinsswaps!Y344:Y439)+'iBoxx Extrapolation'!$J439,2)</f>
        <v>3.89</v>
      </c>
      <c r="Z439" s="13">
        <f>ROUND(AVERAGE(Zinsswaps!Z344:Z439)+'iBoxx Extrapolation'!$J439,2)</f>
        <v>3.89</v>
      </c>
      <c r="AA439" s="13">
        <f>ROUND(AVERAGE(Zinsswaps!AA344:AA439)+'iBoxx Extrapolation'!$J439,2)</f>
        <v>3.88</v>
      </c>
      <c r="AB439" s="13">
        <f>ROUND(AVERAGE(Zinsswaps!AB344:AB439)+'iBoxx Extrapolation'!$J439,2)</f>
        <v>3.88</v>
      </c>
      <c r="AC439" s="13">
        <f>ROUND(AVERAGE(Zinsswaps!AC344:AC439)+'iBoxx Extrapolation'!$J439,2)</f>
        <v>3.87</v>
      </c>
      <c r="AD439" s="13">
        <f>ROUND(AVERAGE(Zinsswaps!AD344:AD439)+'iBoxx Extrapolation'!$J439,2)</f>
        <v>3.86</v>
      </c>
      <c r="AE439" s="13">
        <f>ROUND(AVERAGE(Zinsswaps!AE344:AE439)+'iBoxx Extrapolation'!$J439,2)</f>
        <v>3.86</v>
      </c>
      <c r="AF439" s="13">
        <f>ROUND(AVERAGE(Zinsswaps!AF344:AF439)+'iBoxx Extrapolation'!$J439,2)</f>
        <v>3.84</v>
      </c>
      <c r="AG439" s="13">
        <f>ROUND(AVERAGE(Zinsswaps!AG344:AG439)+'iBoxx Extrapolation'!$J439,2)</f>
        <v>3.82</v>
      </c>
      <c r="AH439" s="13">
        <f>ROUND(AVERAGE(Zinsswaps!AH344:AH439)+'iBoxx Extrapolation'!$J439,2)</f>
        <v>3.81</v>
      </c>
      <c r="AI439" s="13">
        <f>ROUND(AVERAGE(Zinsswaps!AI344:AI439)+'iBoxx Extrapolation'!$J439,2)</f>
        <v>3.79</v>
      </c>
      <c r="AJ439" s="13">
        <f>ROUND(AVERAGE(Zinsswaps!AJ344:AJ439)+'iBoxx Extrapolation'!$J439,2)</f>
        <v>3.78</v>
      </c>
      <c r="AK439" s="13">
        <f>ROUND(AVERAGE(Zinsswaps!AK344:AK439)+'iBoxx Extrapolation'!$J439,2)</f>
        <v>3.77</v>
      </c>
      <c r="AL439" s="13">
        <f>ROUND(AVERAGE(Zinsswaps!AL344:AL439)+'iBoxx Extrapolation'!$J439,2)</f>
        <v>3.76</v>
      </c>
      <c r="AM439" s="13">
        <f>ROUND(AVERAGE(Zinsswaps!AM344:AM439)+'iBoxx Extrapolation'!$J439,2)</f>
        <v>3.75</v>
      </c>
      <c r="AN439" s="13">
        <f>ROUND(AVERAGE(Zinsswaps!AN344:AN439)+'iBoxx Extrapolation'!$J439,2)</f>
        <v>3.74</v>
      </c>
      <c r="AO439" s="13">
        <f>ROUND(AVERAGE(Zinsswaps!AO344:AO439)+'iBoxx Extrapolation'!$J439,2)</f>
        <v>3.73</v>
      </c>
      <c r="AP439" s="13">
        <f>ROUND(AVERAGE(Zinsswaps!AP344:AP439)+'iBoxx Extrapolation'!$J439,2)</f>
        <v>3.7</v>
      </c>
      <c r="AQ439" s="13">
        <f>ROUND(AVERAGE(Zinsswaps!AQ344:AQ439)+'iBoxx Extrapolation'!$J439,2)</f>
        <v>3.68</v>
      </c>
      <c r="AR439" s="13">
        <f>ROUND(AVERAGE(Zinsswaps!AR344:AR439)+'iBoxx Extrapolation'!$J439,2)</f>
        <v>3.66</v>
      </c>
      <c r="AS439" s="13">
        <f>ROUND(AVERAGE(Zinsswaps!AS344:AS439)+'iBoxx Extrapolation'!$J439,2)</f>
        <v>3.64</v>
      </c>
      <c r="AT439" s="13">
        <f>ROUND(AVERAGE(Zinsswaps!AT344:AT439)+'iBoxx Extrapolation'!$J439,2)</f>
        <v>3.62</v>
      </c>
      <c r="AU439" s="13">
        <f>ROUND(AVERAGE(Zinsswaps!AU344:AU439)+'iBoxx Extrapolation'!$J439,2)</f>
        <v>3.61</v>
      </c>
      <c r="AV439" s="13">
        <f>ROUND(AVERAGE(Zinsswaps!AV344:AV439)+'iBoxx Extrapolation'!$J439,2)</f>
        <v>3.59</v>
      </c>
      <c r="AW439" s="13">
        <f>ROUND(AVERAGE(Zinsswaps!AW344:AW439)+'iBoxx Extrapolation'!$J439,2)</f>
        <v>3.57</v>
      </c>
      <c r="AX439" s="13">
        <f>ROUND(AVERAGE(Zinsswaps!AX344:AX439)+'iBoxx Extrapolation'!$J439,2)</f>
        <v>3.56</v>
      </c>
      <c r="AY439" s="13">
        <f>ROUND(AVERAGE(Zinsswaps!AY344:AY439)+'iBoxx Extrapolation'!$J439,2)</f>
        <v>3.54</v>
      </c>
    </row>
    <row r="440" spans="1:51" s="16" customFormat="1" x14ac:dyDescent="0.2">
      <c r="A440" s="12">
        <v>50617</v>
      </c>
      <c r="B440" s="13">
        <f>ROUND(AVERAGE(Zinsswaps!B345:B440)+'iBoxx Extrapolation'!$J440,2)</f>
        <v>2.99</v>
      </c>
      <c r="C440" s="13">
        <f>ROUND(AVERAGE(Zinsswaps!C345:C440)+'iBoxx Extrapolation'!$J440,2)</f>
        <v>3</v>
      </c>
      <c r="D440" s="13">
        <f>ROUND(AVERAGE(Zinsswaps!D345:D440)+'iBoxx Extrapolation'!$J440,2)</f>
        <v>3.05</v>
      </c>
      <c r="E440" s="13">
        <f>ROUND(AVERAGE(Zinsswaps!E345:E440)+'iBoxx Extrapolation'!$J440,2)</f>
        <v>3.12</v>
      </c>
      <c r="F440" s="13">
        <f>ROUND(AVERAGE(Zinsswaps!F345:F440)+'iBoxx Extrapolation'!$J440,2)</f>
        <v>3.19</v>
      </c>
      <c r="G440" s="13">
        <f>ROUND(AVERAGE(Zinsswaps!G345:G440)+'iBoxx Extrapolation'!$J440,2)</f>
        <v>3.27</v>
      </c>
      <c r="H440" s="13">
        <f>ROUND(AVERAGE(Zinsswaps!H345:H440)+'iBoxx Extrapolation'!$J440,2)</f>
        <v>3.34</v>
      </c>
      <c r="I440" s="13">
        <f>ROUND(AVERAGE(Zinsswaps!I345:I440)+'iBoxx Extrapolation'!$J440,2)</f>
        <v>3.41</v>
      </c>
      <c r="J440" s="13">
        <f>ROUND(AVERAGE(Zinsswaps!J345:J440)+'iBoxx Extrapolation'!$J440,2)</f>
        <v>3.48</v>
      </c>
      <c r="K440" s="13">
        <f>ROUND(AVERAGE(Zinsswaps!K345:K440)+'iBoxx Extrapolation'!$J440,2)</f>
        <v>3.54</v>
      </c>
      <c r="L440" s="13">
        <f>ROUND(AVERAGE(Zinsswaps!L345:L440)+'iBoxx Extrapolation'!$J440,2)</f>
        <v>3.6</v>
      </c>
      <c r="M440" s="13">
        <f>ROUND(AVERAGE(Zinsswaps!M345:M440)+'iBoxx Extrapolation'!$J440,2)</f>
        <v>3.65</v>
      </c>
      <c r="N440" s="13">
        <f>ROUND(AVERAGE(Zinsswaps!N345:N440)+'iBoxx Extrapolation'!$J440,2)</f>
        <v>3.7</v>
      </c>
      <c r="O440" s="13">
        <f>ROUND(AVERAGE(Zinsswaps!O345:O440)+'iBoxx Extrapolation'!$J440,2)</f>
        <v>3.75</v>
      </c>
      <c r="P440" s="13">
        <f>ROUND(AVERAGE(Zinsswaps!P345:P440)+'iBoxx Extrapolation'!$J440,2)</f>
        <v>3.78</v>
      </c>
      <c r="Q440" s="13">
        <f>ROUND(AVERAGE(Zinsswaps!Q345:Q440)+'iBoxx Extrapolation'!$J440,2)</f>
        <v>3.81</v>
      </c>
      <c r="R440" s="13">
        <f>ROUND(AVERAGE(Zinsswaps!R345:R440)+'iBoxx Extrapolation'!$J440,2)</f>
        <v>3.83</v>
      </c>
      <c r="S440" s="13">
        <f>ROUND(AVERAGE(Zinsswaps!S345:S440)+'iBoxx Extrapolation'!$J440,2)</f>
        <v>3.85</v>
      </c>
      <c r="T440" s="13">
        <f>ROUND(AVERAGE(Zinsswaps!T345:T440)+'iBoxx Extrapolation'!$J440,2)</f>
        <v>3.87</v>
      </c>
      <c r="U440" s="13">
        <f>ROUND(AVERAGE(Zinsswaps!U345:U440)+'iBoxx Extrapolation'!$J440,2)</f>
        <v>3.89</v>
      </c>
      <c r="V440" s="13">
        <f>ROUND(AVERAGE(Zinsswaps!V345:V440)+'iBoxx Extrapolation'!$J440,2)</f>
        <v>3.89</v>
      </c>
      <c r="W440" s="13">
        <f>ROUND(AVERAGE(Zinsswaps!W345:W440)+'iBoxx Extrapolation'!$J440,2)</f>
        <v>3.89</v>
      </c>
      <c r="X440" s="13">
        <f>ROUND(AVERAGE(Zinsswaps!X345:X440)+'iBoxx Extrapolation'!$J440,2)</f>
        <v>3.89</v>
      </c>
      <c r="Y440" s="13">
        <f>ROUND(AVERAGE(Zinsswaps!Y345:Y440)+'iBoxx Extrapolation'!$J440,2)</f>
        <v>3.89</v>
      </c>
      <c r="Z440" s="13">
        <f>ROUND(AVERAGE(Zinsswaps!Z345:Z440)+'iBoxx Extrapolation'!$J440,2)</f>
        <v>3.89</v>
      </c>
      <c r="AA440" s="13">
        <f>ROUND(AVERAGE(Zinsswaps!AA345:AA440)+'iBoxx Extrapolation'!$J440,2)</f>
        <v>3.88</v>
      </c>
      <c r="AB440" s="13">
        <f>ROUND(AVERAGE(Zinsswaps!AB345:AB440)+'iBoxx Extrapolation'!$J440,2)</f>
        <v>3.88</v>
      </c>
      <c r="AC440" s="13">
        <f>ROUND(AVERAGE(Zinsswaps!AC345:AC440)+'iBoxx Extrapolation'!$J440,2)</f>
        <v>3.87</v>
      </c>
      <c r="AD440" s="13">
        <f>ROUND(AVERAGE(Zinsswaps!AD345:AD440)+'iBoxx Extrapolation'!$J440,2)</f>
        <v>3.86</v>
      </c>
      <c r="AE440" s="13">
        <f>ROUND(AVERAGE(Zinsswaps!AE345:AE440)+'iBoxx Extrapolation'!$J440,2)</f>
        <v>3.86</v>
      </c>
      <c r="AF440" s="13">
        <f>ROUND(AVERAGE(Zinsswaps!AF345:AF440)+'iBoxx Extrapolation'!$J440,2)</f>
        <v>3.84</v>
      </c>
      <c r="AG440" s="13">
        <f>ROUND(AVERAGE(Zinsswaps!AG345:AG440)+'iBoxx Extrapolation'!$J440,2)</f>
        <v>3.82</v>
      </c>
      <c r="AH440" s="13">
        <f>ROUND(AVERAGE(Zinsswaps!AH345:AH440)+'iBoxx Extrapolation'!$J440,2)</f>
        <v>3.81</v>
      </c>
      <c r="AI440" s="13">
        <f>ROUND(AVERAGE(Zinsswaps!AI345:AI440)+'iBoxx Extrapolation'!$J440,2)</f>
        <v>3.79</v>
      </c>
      <c r="AJ440" s="13">
        <f>ROUND(AVERAGE(Zinsswaps!AJ345:AJ440)+'iBoxx Extrapolation'!$J440,2)</f>
        <v>3.78</v>
      </c>
      <c r="AK440" s="13">
        <f>ROUND(AVERAGE(Zinsswaps!AK345:AK440)+'iBoxx Extrapolation'!$J440,2)</f>
        <v>3.77</v>
      </c>
      <c r="AL440" s="13">
        <f>ROUND(AVERAGE(Zinsswaps!AL345:AL440)+'iBoxx Extrapolation'!$J440,2)</f>
        <v>3.76</v>
      </c>
      <c r="AM440" s="13">
        <f>ROUND(AVERAGE(Zinsswaps!AM345:AM440)+'iBoxx Extrapolation'!$J440,2)</f>
        <v>3.75</v>
      </c>
      <c r="AN440" s="13">
        <f>ROUND(AVERAGE(Zinsswaps!AN345:AN440)+'iBoxx Extrapolation'!$J440,2)</f>
        <v>3.74</v>
      </c>
      <c r="AO440" s="13">
        <f>ROUND(AVERAGE(Zinsswaps!AO345:AO440)+'iBoxx Extrapolation'!$J440,2)</f>
        <v>3.73</v>
      </c>
      <c r="AP440" s="13">
        <f>ROUND(AVERAGE(Zinsswaps!AP345:AP440)+'iBoxx Extrapolation'!$J440,2)</f>
        <v>3.7</v>
      </c>
      <c r="AQ440" s="13">
        <f>ROUND(AVERAGE(Zinsswaps!AQ345:AQ440)+'iBoxx Extrapolation'!$J440,2)</f>
        <v>3.68</v>
      </c>
      <c r="AR440" s="13">
        <f>ROUND(AVERAGE(Zinsswaps!AR345:AR440)+'iBoxx Extrapolation'!$J440,2)</f>
        <v>3.66</v>
      </c>
      <c r="AS440" s="13">
        <f>ROUND(AVERAGE(Zinsswaps!AS345:AS440)+'iBoxx Extrapolation'!$J440,2)</f>
        <v>3.64</v>
      </c>
      <c r="AT440" s="13">
        <f>ROUND(AVERAGE(Zinsswaps!AT345:AT440)+'iBoxx Extrapolation'!$J440,2)</f>
        <v>3.62</v>
      </c>
      <c r="AU440" s="13">
        <f>ROUND(AVERAGE(Zinsswaps!AU345:AU440)+'iBoxx Extrapolation'!$J440,2)</f>
        <v>3.61</v>
      </c>
      <c r="AV440" s="13">
        <f>ROUND(AVERAGE(Zinsswaps!AV345:AV440)+'iBoxx Extrapolation'!$J440,2)</f>
        <v>3.59</v>
      </c>
      <c r="AW440" s="13">
        <f>ROUND(AVERAGE(Zinsswaps!AW345:AW440)+'iBoxx Extrapolation'!$J440,2)</f>
        <v>3.57</v>
      </c>
      <c r="AX440" s="13">
        <f>ROUND(AVERAGE(Zinsswaps!AX345:AX440)+'iBoxx Extrapolation'!$J440,2)</f>
        <v>3.56</v>
      </c>
      <c r="AY440" s="13">
        <f>ROUND(AVERAGE(Zinsswaps!AY345:AY440)+'iBoxx Extrapolation'!$J440,2)</f>
        <v>3.54</v>
      </c>
    </row>
    <row r="441" spans="1:51" s="16" customFormat="1" x14ac:dyDescent="0.2">
      <c r="A441" s="12">
        <v>50648</v>
      </c>
      <c r="B441" s="13">
        <f>ROUND(AVERAGE(Zinsswaps!B346:B441)+'iBoxx Extrapolation'!$J441,2)</f>
        <v>2.99</v>
      </c>
      <c r="C441" s="13">
        <f>ROUND(AVERAGE(Zinsswaps!C346:C441)+'iBoxx Extrapolation'!$J441,2)</f>
        <v>3</v>
      </c>
      <c r="D441" s="13">
        <f>ROUND(AVERAGE(Zinsswaps!D346:D441)+'iBoxx Extrapolation'!$J441,2)</f>
        <v>3.05</v>
      </c>
      <c r="E441" s="13">
        <f>ROUND(AVERAGE(Zinsswaps!E346:E441)+'iBoxx Extrapolation'!$J441,2)</f>
        <v>3.12</v>
      </c>
      <c r="F441" s="13">
        <f>ROUND(AVERAGE(Zinsswaps!F346:F441)+'iBoxx Extrapolation'!$J441,2)</f>
        <v>3.19</v>
      </c>
      <c r="G441" s="13">
        <f>ROUND(AVERAGE(Zinsswaps!G346:G441)+'iBoxx Extrapolation'!$J441,2)</f>
        <v>3.27</v>
      </c>
      <c r="H441" s="13">
        <f>ROUND(AVERAGE(Zinsswaps!H346:H441)+'iBoxx Extrapolation'!$J441,2)</f>
        <v>3.34</v>
      </c>
      <c r="I441" s="13">
        <f>ROUND(AVERAGE(Zinsswaps!I346:I441)+'iBoxx Extrapolation'!$J441,2)</f>
        <v>3.41</v>
      </c>
      <c r="J441" s="13">
        <f>ROUND(AVERAGE(Zinsswaps!J346:J441)+'iBoxx Extrapolation'!$J441,2)</f>
        <v>3.48</v>
      </c>
      <c r="K441" s="13">
        <f>ROUND(AVERAGE(Zinsswaps!K346:K441)+'iBoxx Extrapolation'!$J441,2)</f>
        <v>3.54</v>
      </c>
      <c r="L441" s="13">
        <f>ROUND(AVERAGE(Zinsswaps!L346:L441)+'iBoxx Extrapolation'!$J441,2)</f>
        <v>3.6</v>
      </c>
      <c r="M441" s="13">
        <f>ROUND(AVERAGE(Zinsswaps!M346:M441)+'iBoxx Extrapolation'!$J441,2)</f>
        <v>3.65</v>
      </c>
      <c r="N441" s="13">
        <f>ROUND(AVERAGE(Zinsswaps!N346:N441)+'iBoxx Extrapolation'!$J441,2)</f>
        <v>3.7</v>
      </c>
      <c r="O441" s="13">
        <f>ROUND(AVERAGE(Zinsswaps!O346:O441)+'iBoxx Extrapolation'!$J441,2)</f>
        <v>3.75</v>
      </c>
      <c r="P441" s="13">
        <f>ROUND(AVERAGE(Zinsswaps!P346:P441)+'iBoxx Extrapolation'!$J441,2)</f>
        <v>3.78</v>
      </c>
      <c r="Q441" s="13">
        <f>ROUND(AVERAGE(Zinsswaps!Q346:Q441)+'iBoxx Extrapolation'!$J441,2)</f>
        <v>3.81</v>
      </c>
      <c r="R441" s="13">
        <f>ROUND(AVERAGE(Zinsswaps!R346:R441)+'iBoxx Extrapolation'!$J441,2)</f>
        <v>3.83</v>
      </c>
      <c r="S441" s="13">
        <f>ROUND(AVERAGE(Zinsswaps!S346:S441)+'iBoxx Extrapolation'!$J441,2)</f>
        <v>3.85</v>
      </c>
      <c r="T441" s="13">
        <f>ROUND(AVERAGE(Zinsswaps!T346:T441)+'iBoxx Extrapolation'!$J441,2)</f>
        <v>3.87</v>
      </c>
      <c r="U441" s="13">
        <f>ROUND(AVERAGE(Zinsswaps!U346:U441)+'iBoxx Extrapolation'!$J441,2)</f>
        <v>3.89</v>
      </c>
      <c r="V441" s="13">
        <f>ROUND(AVERAGE(Zinsswaps!V346:V441)+'iBoxx Extrapolation'!$J441,2)</f>
        <v>3.89</v>
      </c>
      <c r="W441" s="13">
        <f>ROUND(AVERAGE(Zinsswaps!W346:W441)+'iBoxx Extrapolation'!$J441,2)</f>
        <v>3.89</v>
      </c>
      <c r="X441" s="13">
        <f>ROUND(AVERAGE(Zinsswaps!X346:X441)+'iBoxx Extrapolation'!$J441,2)</f>
        <v>3.89</v>
      </c>
      <c r="Y441" s="13">
        <f>ROUND(AVERAGE(Zinsswaps!Y346:Y441)+'iBoxx Extrapolation'!$J441,2)</f>
        <v>3.89</v>
      </c>
      <c r="Z441" s="13">
        <f>ROUND(AVERAGE(Zinsswaps!Z346:Z441)+'iBoxx Extrapolation'!$J441,2)</f>
        <v>3.89</v>
      </c>
      <c r="AA441" s="13">
        <f>ROUND(AVERAGE(Zinsswaps!AA346:AA441)+'iBoxx Extrapolation'!$J441,2)</f>
        <v>3.88</v>
      </c>
      <c r="AB441" s="13">
        <f>ROUND(AVERAGE(Zinsswaps!AB346:AB441)+'iBoxx Extrapolation'!$J441,2)</f>
        <v>3.88</v>
      </c>
      <c r="AC441" s="13">
        <f>ROUND(AVERAGE(Zinsswaps!AC346:AC441)+'iBoxx Extrapolation'!$J441,2)</f>
        <v>3.87</v>
      </c>
      <c r="AD441" s="13">
        <f>ROUND(AVERAGE(Zinsswaps!AD346:AD441)+'iBoxx Extrapolation'!$J441,2)</f>
        <v>3.86</v>
      </c>
      <c r="AE441" s="13">
        <f>ROUND(AVERAGE(Zinsswaps!AE346:AE441)+'iBoxx Extrapolation'!$J441,2)</f>
        <v>3.86</v>
      </c>
      <c r="AF441" s="13">
        <f>ROUND(AVERAGE(Zinsswaps!AF346:AF441)+'iBoxx Extrapolation'!$J441,2)</f>
        <v>3.84</v>
      </c>
      <c r="AG441" s="13">
        <f>ROUND(AVERAGE(Zinsswaps!AG346:AG441)+'iBoxx Extrapolation'!$J441,2)</f>
        <v>3.82</v>
      </c>
      <c r="AH441" s="13">
        <f>ROUND(AVERAGE(Zinsswaps!AH346:AH441)+'iBoxx Extrapolation'!$J441,2)</f>
        <v>3.81</v>
      </c>
      <c r="AI441" s="13">
        <f>ROUND(AVERAGE(Zinsswaps!AI346:AI441)+'iBoxx Extrapolation'!$J441,2)</f>
        <v>3.79</v>
      </c>
      <c r="AJ441" s="13">
        <f>ROUND(AVERAGE(Zinsswaps!AJ346:AJ441)+'iBoxx Extrapolation'!$J441,2)</f>
        <v>3.78</v>
      </c>
      <c r="AK441" s="13">
        <f>ROUND(AVERAGE(Zinsswaps!AK346:AK441)+'iBoxx Extrapolation'!$J441,2)</f>
        <v>3.77</v>
      </c>
      <c r="AL441" s="13">
        <f>ROUND(AVERAGE(Zinsswaps!AL346:AL441)+'iBoxx Extrapolation'!$J441,2)</f>
        <v>3.76</v>
      </c>
      <c r="AM441" s="13">
        <f>ROUND(AVERAGE(Zinsswaps!AM346:AM441)+'iBoxx Extrapolation'!$J441,2)</f>
        <v>3.75</v>
      </c>
      <c r="AN441" s="13">
        <f>ROUND(AVERAGE(Zinsswaps!AN346:AN441)+'iBoxx Extrapolation'!$J441,2)</f>
        <v>3.74</v>
      </c>
      <c r="AO441" s="13">
        <f>ROUND(AVERAGE(Zinsswaps!AO346:AO441)+'iBoxx Extrapolation'!$J441,2)</f>
        <v>3.73</v>
      </c>
      <c r="AP441" s="13">
        <f>ROUND(AVERAGE(Zinsswaps!AP346:AP441)+'iBoxx Extrapolation'!$J441,2)</f>
        <v>3.7</v>
      </c>
      <c r="AQ441" s="13">
        <f>ROUND(AVERAGE(Zinsswaps!AQ346:AQ441)+'iBoxx Extrapolation'!$J441,2)</f>
        <v>3.68</v>
      </c>
      <c r="AR441" s="13">
        <f>ROUND(AVERAGE(Zinsswaps!AR346:AR441)+'iBoxx Extrapolation'!$J441,2)</f>
        <v>3.66</v>
      </c>
      <c r="AS441" s="13">
        <f>ROUND(AVERAGE(Zinsswaps!AS346:AS441)+'iBoxx Extrapolation'!$J441,2)</f>
        <v>3.64</v>
      </c>
      <c r="AT441" s="13">
        <f>ROUND(AVERAGE(Zinsswaps!AT346:AT441)+'iBoxx Extrapolation'!$J441,2)</f>
        <v>3.62</v>
      </c>
      <c r="AU441" s="13">
        <f>ROUND(AVERAGE(Zinsswaps!AU346:AU441)+'iBoxx Extrapolation'!$J441,2)</f>
        <v>3.61</v>
      </c>
      <c r="AV441" s="13">
        <f>ROUND(AVERAGE(Zinsswaps!AV346:AV441)+'iBoxx Extrapolation'!$J441,2)</f>
        <v>3.59</v>
      </c>
      <c r="AW441" s="13">
        <f>ROUND(AVERAGE(Zinsswaps!AW346:AW441)+'iBoxx Extrapolation'!$J441,2)</f>
        <v>3.57</v>
      </c>
      <c r="AX441" s="13">
        <f>ROUND(AVERAGE(Zinsswaps!AX346:AX441)+'iBoxx Extrapolation'!$J441,2)</f>
        <v>3.56</v>
      </c>
      <c r="AY441" s="13">
        <f>ROUND(AVERAGE(Zinsswaps!AY346:AY441)+'iBoxx Extrapolation'!$J441,2)</f>
        <v>3.54</v>
      </c>
    </row>
    <row r="442" spans="1:51" s="16" customFormat="1" x14ac:dyDescent="0.2">
      <c r="A442" s="12">
        <v>50678</v>
      </c>
      <c r="B442" s="13">
        <f>ROUND(AVERAGE(Zinsswaps!B347:B442)+'iBoxx Extrapolation'!$J442,2)</f>
        <v>2.99</v>
      </c>
      <c r="C442" s="13">
        <f>ROUND(AVERAGE(Zinsswaps!C347:C442)+'iBoxx Extrapolation'!$J442,2)</f>
        <v>3</v>
      </c>
      <c r="D442" s="13">
        <f>ROUND(AVERAGE(Zinsswaps!D347:D442)+'iBoxx Extrapolation'!$J442,2)</f>
        <v>3.05</v>
      </c>
      <c r="E442" s="13">
        <f>ROUND(AVERAGE(Zinsswaps!E347:E442)+'iBoxx Extrapolation'!$J442,2)</f>
        <v>3.12</v>
      </c>
      <c r="F442" s="13">
        <f>ROUND(AVERAGE(Zinsswaps!F347:F442)+'iBoxx Extrapolation'!$J442,2)</f>
        <v>3.19</v>
      </c>
      <c r="G442" s="13">
        <f>ROUND(AVERAGE(Zinsswaps!G347:G442)+'iBoxx Extrapolation'!$J442,2)</f>
        <v>3.27</v>
      </c>
      <c r="H442" s="13">
        <f>ROUND(AVERAGE(Zinsswaps!H347:H442)+'iBoxx Extrapolation'!$J442,2)</f>
        <v>3.34</v>
      </c>
      <c r="I442" s="13">
        <f>ROUND(AVERAGE(Zinsswaps!I347:I442)+'iBoxx Extrapolation'!$J442,2)</f>
        <v>3.41</v>
      </c>
      <c r="J442" s="13">
        <f>ROUND(AVERAGE(Zinsswaps!J347:J442)+'iBoxx Extrapolation'!$J442,2)</f>
        <v>3.48</v>
      </c>
      <c r="K442" s="13">
        <f>ROUND(AVERAGE(Zinsswaps!K347:K442)+'iBoxx Extrapolation'!$J442,2)</f>
        <v>3.54</v>
      </c>
      <c r="L442" s="13">
        <f>ROUND(AVERAGE(Zinsswaps!L347:L442)+'iBoxx Extrapolation'!$J442,2)</f>
        <v>3.6</v>
      </c>
      <c r="M442" s="13">
        <f>ROUND(AVERAGE(Zinsswaps!M347:M442)+'iBoxx Extrapolation'!$J442,2)</f>
        <v>3.65</v>
      </c>
      <c r="N442" s="13">
        <f>ROUND(AVERAGE(Zinsswaps!N347:N442)+'iBoxx Extrapolation'!$J442,2)</f>
        <v>3.7</v>
      </c>
      <c r="O442" s="13">
        <f>ROUND(AVERAGE(Zinsswaps!O347:O442)+'iBoxx Extrapolation'!$J442,2)</f>
        <v>3.75</v>
      </c>
      <c r="P442" s="13">
        <f>ROUND(AVERAGE(Zinsswaps!P347:P442)+'iBoxx Extrapolation'!$J442,2)</f>
        <v>3.78</v>
      </c>
      <c r="Q442" s="13">
        <f>ROUND(AVERAGE(Zinsswaps!Q347:Q442)+'iBoxx Extrapolation'!$J442,2)</f>
        <v>3.81</v>
      </c>
      <c r="R442" s="13">
        <f>ROUND(AVERAGE(Zinsswaps!R347:R442)+'iBoxx Extrapolation'!$J442,2)</f>
        <v>3.83</v>
      </c>
      <c r="S442" s="13">
        <f>ROUND(AVERAGE(Zinsswaps!S347:S442)+'iBoxx Extrapolation'!$J442,2)</f>
        <v>3.85</v>
      </c>
      <c r="T442" s="13">
        <f>ROUND(AVERAGE(Zinsswaps!T347:T442)+'iBoxx Extrapolation'!$J442,2)</f>
        <v>3.87</v>
      </c>
      <c r="U442" s="13">
        <f>ROUND(AVERAGE(Zinsswaps!U347:U442)+'iBoxx Extrapolation'!$J442,2)</f>
        <v>3.89</v>
      </c>
      <c r="V442" s="13">
        <f>ROUND(AVERAGE(Zinsswaps!V347:V442)+'iBoxx Extrapolation'!$J442,2)</f>
        <v>3.89</v>
      </c>
      <c r="W442" s="13">
        <f>ROUND(AVERAGE(Zinsswaps!W347:W442)+'iBoxx Extrapolation'!$J442,2)</f>
        <v>3.89</v>
      </c>
      <c r="X442" s="13">
        <f>ROUND(AVERAGE(Zinsswaps!X347:X442)+'iBoxx Extrapolation'!$J442,2)</f>
        <v>3.89</v>
      </c>
      <c r="Y442" s="13">
        <f>ROUND(AVERAGE(Zinsswaps!Y347:Y442)+'iBoxx Extrapolation'!$J442,2)</f>
        <v>3.89</v>
      </c>
      <c r="Z442" s="13">
        <f>ROUND(AVERAGE(Zinsswaps!Z347:Z442)+'iBoxx Extrapolation'!$J442,2)</f>
        <v>3.89</v>
      </c>
      <c r="AA442" s="13">
        <f>ROUND(AVERAGE(Zinsswaps!AA347:AA442)+'iBoxx Extrapolation'!$J442,2)</f>
        <v>3.88</v>
      </c>
      <c r="AB442" s="13">
        <f>ROUND(AVERAGE(Zinsswaps!AB347:AB442)+'iBoxx Extrapolation'!$J442,2)</f>
        <v>3.88</v>
      </c>
      <c r="AC442" s="13">
        <f>ROUND(AVERAGE(Zinsswaps!AC347:AC442)+'iBoxx Extrapolation'!$J442,2)</f>
        <v>3.87</v>
      </c>
      <c r="AD442" s="13">
        <f>ROUND(AVERAGE(Zinsswaps!AD347:AD442)+'iBoxx Extrapolation'!$J442,2)</f>
        <v>3.86</v>
      </c>
      <c r="AE442" s="13">
        <f>ROUND(AVERAGE(Zinsswaps!AE347:AE442)+'iBoxx Extrapolation'!$J442,2)</f>
        <v>3.86</v>
      </c>
      <c r="AF442" s="13">
        <f>ROUND(AVERAGE(Zinsswaps!AF347:AF442)+'iBoxx Extrapolation'!$J442,2)</f>
        <v>3.84</v>
      </c>
      <c r="AG442" s="13">
        <f>ROUND(AVERAGE(Zinsswaps!AG347:AG442)+'iBoxx Extrapolation'!$J442,2)</f>
        <v>3.82</v>
      </c>
      <c r="AH442" s="13">
        <f>ROUND(AVERAGE(Zinsswaps!AH347:AH442)+'iBoxx Extrapolation'!$J442,2)</f>
        <v>3.81</v>
      </c>
      <c r="AI442" s="13">
        <f>ROUND(AVERAGE(Zinsswaps!AI347:AI442)+'iBoxx Extrapolation'!$J442,2)</f>
        <v>3.79</v>
      </c>
      <c r="AJ442" s="13">
        <f>ROUND(AVERAGE(Zinsswaps!AJ347:AJ442)+'iBoxx Extrapolation'!$J442,2)</f>
        <v>3.78</v>
      </c>
      <c r="AK442" s="13">
        <f>ROUND(AVERAGE(Zinsswaps!AK347:AK442)+'iBoxx Extrapolation'!$J442,2)</f>
        <v>3.77</v>
      </c>
      <c r="AL442" s="13">
        <f>ROUND(AVERAGE(Zinsswaps!AL347:AL442)+'iBoxx Extrapolation'!$J442,2)</f>
        <v>3.76</v>
      </c>
      <c r="AM442" s="13">
        <f>ROUND(AVERAGE(Zinsswaps!AM347:AM442)+'iBoxx Extrapolation'!$J442,2)</f>
        <v>3.75</v>
      </c>
      <c r="AN442" s="13">
        <f>ROUND(AVERAGE(Zinsswaps!AN347:AN442)+'iBoxx Extrapolation'!$J442,2)</f>
        <v>3.74</v>
      </c>
      <c r="AO442" s="13">
        <f>ROUND(AVERAGE(Zinsswaps!AO347:AO442)+'iBoxx Extrapolation'!$J442,2)</f>
        <v>3.73</v>
      </c>
      <c r="AP442" s="13">
        <f>ROUND(AVERAGE(Zinsswaps!AP347:AP442)+'iBoxx Extrapolation'!$J442,2)</f>
        <v>3.7</v>
      </c>
      <c r="AQ442" s="13">
        <f>ROUND(AVERAGE(Zinsswaps!AQ347:AQ442)+'iBoxx Extrapolation'!$J442,2)</f>
        <v>3.68</v>
      </c>
      <c r="AR442" s="13">
        <f>ROUND(AVERAGE(Zinsswaps!AR347:AR442)+'iBoxx Extrapolation'!$J442,2)</f>
        <v>3.66</v>
      </c>
      <c r="AS442" s="13">
        <f>ROUND(AVERAGE(Zinsswaps!AS347:AS442)+'iBoxx Extrapolation'!$J442,2)</f>
        <v>3.64</v>
      </c>
      <c r="AT442" s="13">
        <f>ROUND(AVERAGE(Zinsswaps!AT347:AT442)+'iBoxx Extrapolation'!$J442,2)</f>
        <v>3.62</v>
      </c>
      <c r="AU442" s="13">
        <f>ROUND(AVERAGE(Zinsswaps!AU347:AU442)+'iBoxx Extrapolation'!$J442,2)</f>
        <v>3.61</v>
      </c>
      <c r="AV442" s="13">
        <f>ROUND(AVERAGE(Zinsswaps!AV347:AV442)+'iBoxx Extrapolation'!$J442,2)</f>
        <v>3.59</v>
      </c>
      <c r="AW442" s="13">
        <f>ROUND(AVERAGE(Zinsswaps!AW347:AW442)+'iBoxx Extrapolation'!$J442,2)</f>
        <v>3.57</v>
      </c>
      <c r="AX442" s="13">
        <f>ROUND(AVERAGE(Zinsswaps!AX347:AX442)+'iBoxx Extrapolation'!$J442,2)</f>
        <v>3.56</v>
      </c>
      <c r="AY442" s="13">
        <f>ROUND(AVERAGE(Zinsswaps!AY347:AY442)+'iBoxx Extrapolation'!$J442,2)</f>
        <v>3.54</v>
      </c>
    </row>
    <row r="443" spans="1:51" s="16" customFormat="1" x14ac:dyDescent="0.2">
      <c r="A443" s="12">
        <v>50709</v>
      </c>
      <c r="B443" s="13">
        <f>ROUND(AVERAGE(Zinsswaps!B348:B443)+'iBoxx Extrapolation'!$J443,2)</f>
        <v>2.99</v>
      </c>
      <c r="C443" s="13">
        <f>ROUND(AVERAGE(Zinsswaps!C348:C443)+'iBoxx Extrapolation'!$J443,2)</f>
        <v>3</v>
      </c>
      <c r="D443" s="13">
        <f>ROUND(AVERAGE(Zinsswaps!D348:D443)+'iBoxx Extrapolation'!$J443,2)</f>
        <v>3.05</v>
      </c>
      <c r="E443" s="13">
        <f>ROUND(AVERAGE(Zinsswaps!E348:E443)+'iBoxx Extrapolation'!$J443,2)</f>
        <v>3.12</v>
      </c>
      <c r="F443" s="13">
        <f>ROUND(AVERAGE(Zinsswaps!F348:F443)+'iBoxx Extrapolation'!$J443,2)</f>
        <v>3.19</v>
      </c>
      <c r="G443" s="13">
        <f>ROUND(AVERAGE(Zinsswaps!G348:G443)+'iBoxx Extrapolation'!$J443,2)</f>
        <v>3.27</v>
      </c>
      <c r="H443" s="13">
        <f>ROUND(AVERAGE(Zinsswaps!H348:H443)+'iBoxx Extrapolation'!$J443,2)</f>
        <v>3.34</v>
      </c>
      <c r="I443" s="13">
        <f>ROUND(AVERAGE(Zinsswaps!I348:I443)+'iBoxx Extrapolation'!$J443,2)</f>
        <v>3.41</v>
      </c>
      <c r="J443" s="13">
        <f>ROUND(AVERAGE(Zinsswaps!J348:J443)+'iBoxx Extrapolation'!$J443,2)</f>
        <v>3.48</v>
      </c>
      <c r="K443" s="13">
        <f>ROUND(AVERAGE(Zinsswaps!K348:K443)+'iBoxx Extrapolation'!$J443,2)</f>
        <v>3.54</v>
      </c>
      <c r="L443" s="13">
        <f>ROUND(AVERAGE(Zinsswaps!L348:L443)+'iBoxx Extrapolation'!$J443,2)</f>
        <v>3.6</v>
      </c>
      <c r="M443" s="13">
        <f>ROUND(AVERAGE(Zinsswaps!M348:M443)+'iBoxx Extrapolation'!$J443,2)</f>
        <v>3.65</v>
      </c>
      <c r="N443" s="13">
        <f>ROUND(AVERAGE(Zinsswaps!N348:N443)+'iBoxx Extrapolation'!$J443,2)</f>
        <v>3.7</v>
      </c>
      <c r="O443" s="13">
        <f>ROUND(AVERAGE(Zinsswaps!O348:O443)+'iBoxx Extrapolation'!$J443,2)</f>
        <v>3.75</v>
      </c>
      <c r="P443" s="13">
        <f>ROUND(AVERAGE(Zinsswaps!P348:P443)+'iBoxx Extrapolation'!$J443,2)</f>
        <v>3.78</v>
      </c>
      <c r="Q443" s="13">
        <f>ROUND(AVERAGE(Zinsswaps!Q348:Q443)+'iBoxx Extrapolation'!$J443,2)</f>
        <v>3.81</v>
      </c>
      <c r="R443" s="13">
        <f>ROUND(AVERAGE(Zinsswaps!R348:R443)+'iBoxx Extrapolation'!$J443,2)</f>
        <v>3.83</v>
      </c>
      <c r="S443" s="13">
        <f>ROUND(AVERAGE(Zinsswaps!S348:S443)+'iBoxx Extrapolation'!$J443,2)</f>
        <v>3.85</v>
      </c>
      <c r="T443" s="13">
        <f>ROUND(AVERAGE(Zinsswaps!T348:T443)+'iBoxx Extrapolation'!$J443,2)</f>
        <v>3.87</v>
      </c>
      <c r="U443" s="13">
        <f>ROUND(AVERAGE(Zinsswaps!U348:U443)+'iBoxx Extrapolation'!$J443,2)</f>
        <v>3.89</v>
      </c>
      <c r="V443" s="13">
        <f>ROUND(AVERAGE(Zinsswaps!V348:V443)+'iBoxx Extrapolation'!$J443,2)</f>
        <v>3.89</v>
      </c>
      <c r="W443" s="13">
        <f>ROUND(AVERAGE(Zinsswaps!W348:W443)+'iBoxx Extrapolation'!$J443,2)</f>
        <v>3.89</v>
      </c>
      <c r="X443" s="13">
        <f>ROUND(AVERAGE(Zinsswaps!X348:X443)+'iBoxx Extrapolation'!$J443,2)</f>
        <v>3.89</v>
      </c>
      <c r="Y443" s="13">
        <f>ROUND(AVERAGE(Zinsswaps!Y348:Y443)+'iBoxx Extrapolation'!$J443,2)</f>
        <v>3.89</v>
      </c>
      <c r="Z443" s="13">
        <f>ROUND(AVERAGE(Zinsswaps!Z348:Z443)+'iBoxx Extrapolation'!$J443,2)</f>
        <v>3.89</v>
      </c>
      <c r="AA443" s="13">
        <f>ROUND(AVERAGE(Zinsswaps!AA348:AA443)+'iBoxx Extrapolation'!$J443,2)</f>
        <v>3.88</v>
      </c>
      <c r="AB443" s="13">
        <f>ROUND(AVERAGE(Zinsswaps!AB348:AB443)+'iBoxx Extrapolation'!$J443,2)</f>
        <v>3.88</v>
      </c>
      <c r="AC443" s="13">
        <f>ROUND(AVERAGE(Zinsswaps!AC348:AC443)+'iBoxx Extrapolation'!$J443,2)</f>
        <v>3.87</v>
      </c>
      <c r="AD443" s="13">
        <f>ROUND(AVERAGE(Zinsswaps!AD348:AD443)+'iBoxx Extrapolation'!$J443,2)</f>
        <v>3.86</v>
      </c>
      <c r="AE443" s="13">
        <f>ROUND(AVERAGE(Zinsswaps!AE348:AE443)+'iBoxx Extrapolation'!$J443,2)</f>
        <v>3.86</v>
      </c>
      <c r="AF443" s="13">
        <f>ROUND(AVERAGE(Zinsswaps!AF348:AF443)+'iBoxx Extrapolation'!$J443,2)</f>
        <v>3.84</v>
      </c>
      <c r="AG443" s="13">
        <f>ROUND(AVERAGE(Zinsswaps!AG348:AG443)+'iBoxx Extrapolation'!$J443,2)</f>
        <v>3.82</v>
      </c>
      <c r="AH443" s="13">
        <f>ROUND(AVERAGE(Zinsswaps!AH348:AH443)+'iBoxx Extrapolation'!$J443,2)</f>
        <v>3.81</v>
      </c>
      <c r="AI443" s="13">
        <f>ROUND(AVERAGE(Zinsswaps!AI348:AI443)+'iBoxx Extrapolation'!$J443,2)</f>
        <v>3.79</v>
      </c>
      <c r="AJ443" s="13">
        <f>ROUND(AVERAGE(Zinsswaps!AJ348:AJ443)+'iBoxx Extrapolation'!$J443,2)</f>
        <v>3.78</v>
      </c>
      <c r="AK443" s="13">
        <f>ROUND(AVERAGE(Zinsswaps!AK348:AK443)+'iBoxx Extrapolation'!$J443,2)</f>
        <v>3.77</v>
      </c>
      <c r="AL443" s="13">
        <f>ROUND(AVERAGE(Zinsswaps!AL348:AL443)+'iBoxx Extrapolation'!$J443,2)</f>
        <v>3.76</v>
      </c>
      <c r="AM443" s="13">
        <f>ROUND(AVERAGE(Zinsswaps!AM348:AM443)+'iBoxx Extrapolation'!$J443,2)</f>
        <v>3.75</v>
      </c>
      <c r="AN443" s="13">
        <f>ROUND(AVERAGE(Zinsswaps!AN348:AN443)+'iBoxx Extrapolation'!$J443,2)</f>
        <v>3.74</v>
      </c>
      <c r="AO443" s="13">
        <f>ROUND(AVERAGE(Zinsswaps!AO348:AO443)+'iBoxx Extrapolation'!$J443,2)</f>
        <v>3.73</v>
      </c>
      <c r="AP443" s="13">
        <f>ROUND(AVERAGE(Zinsswaps!AP348:AP443)+'iBoxx Extrapolation'!$J443,2)</f>
        <v>3.7</v>
      </c>
      <c r="AQ443" s="13">
        <f>ROUND(AVERAGE(Zinsswaps!AQ348:AQ443)+'iBoxx Extrapolation'!$J443,2)</f>
        <v>3.68</v>
      </c>
      <c r="AR443" s="13">
        <f>ROUND(AVERAGE(Zinsswaps!AR348:AR443)+'iBoxx Extrapolation'!$J443,2)</f>
        <v>3.66</v>
      </c>
      <c r="AS443" s="13">
        <f>ROUND(AVERAGE(Zinsswaps!AS348:AS443)+'iBoxx Extrapolation'!$J443,2)</f>
        <v>3.64</v>
      </c>
      <c r="AT443" s="13">
        <f>ROUND(AVERAGE(Zinsswaps!AT348:AT443)+'iBoxx Extrapolation'!$J443,2)</f>
        <v>3.62</v>
      </c>
      <c r="AU443" s="13">
        <f>ROUND(AVERAGE(Zinsswaps!AU348:AU443)+'iBoxx Extrapolation'!$J443,2)</f>
        <v>3.61</v>
      </c>
      <c r="AV443" s="13">
        <f>ROUND(AVERAGE(Zinsswaps!AV348:AV443)+'iBoxx Extrapolation'!$J443,2)</f>
        <v>3.59</v>
      </c>
      <c r="AW443" s="13">
        <f>ROUND(AVERAGE(Zinsswaps!AW348:AW443)+'iBoxx Extrapolation'!$J443,2)</f>
        <v>3.57</v>
      </c>
      <c r="AX443" s="13">
        <f>ROUND(AVERAGE(Zinsswaps!AX348:AX443)+'iBoxx Extrapolation'!$J443,2)</f>
        <v>3.56</v>
      </c>
      <c r="AY443" s="13">
        <f>ROUND(AVERAGE(Zinsswaps!AY348:AY443)+'iBoxx Extrapolation'!$J443,2)</f>
        <v>3.54</v>
      </c>
    </row>
    <row r="444" spans="1:51" s="16" customFormat="1" x14ac:dyDescent="0.2">
      <c r="A444" s="12">
        <v>50739</v>
      </c>
      <c r="B444" s="13">
        <f>ROUND(AVERAGE(Zinsswaps!B349:B444)+'iBoxx Extrapolation'!$J444,2)</f>
        <v>2.99</v>
      </c>
      <c r="C444" s="13">
        <f>ROUND(AVERAGE(Zinsswaps!C349:C444)+'iBoxx Extrapolation'!$J444,2)</f>
        <v>3</v>
      </c>
      <c r="D444" s="13">
        <f>ROUND(AVERAGE(Zinsswaps!D349:D444)+'iBoxx Extrapolation'!$J444,2)</f>
        <v>3.05</v>
      </c>
      <c r="E444" s="13">
        <f>ROUND(AVERAGE(Zinsswaps!E349:E444)+'iBoxx Extrapolation'!$J444,2)</f>
        <v>3.12</v>
      </c>
      <c r="F444" s="13">
        <f>ROUND(AVERAGE(Zinsswaps!F349:F444)+'iBoxx Extrapolation'!$J444,2)</f>
        <v>3.19</v>
      </c>
      <c r="G444" s="13">
        <f>ROUND(AVERAGE(Zinsswaps!G349:G444)+'iBoxx Extrapolation'!$J444,2)</f>
        <v>3.27</v>
      </c>
      <c r="H444" s="13">
        <f>ROUND(AVERAGE(Zinsswaps!H349:H444)+'iBoxx Extrapolation'!$J444,2)</f>
        <v>3.34</v>
      </c>
      <c r="I444" s="13">
        <f>ROUND(AVERAGE(Zinsswaps!I349:I444)+'iBoxx Extrapolation'!$J444,2)</f>
        <v>3.41</v>
      </c>
      <c r="J444" s="13">
        <f>ROUND(AVERAGE(Zinsswaps!J349:J444)+'iBoxx Extrapolation'!$J444,2)</f>
        <v>3.48</v>
      </c>
      <c r="K444" s="13">
        <f>ROUND(AVERAGE(Zinsswaps!K349:K444)+'iBoxx Extrapolation'!$J444,2)</f>
        <v>3.54</v>
      </c>
      <c r="L444" s="13">
        <f>ROUND(AVERAGE(Zinsswaps!L349:L444)+'iBoxx Extrapolation'!$J444,2)</f>
        <v>3.6</v>
      </c>
      <c r="M444" s="13">
        <f>ROUND(AVERAGE(Zinsswaps!M349:M444)+'iBoxx Extrapolation'!$J444,2)</f>
        <v>3.65</v>
      </c>
      <c r="N444" s="13">
        <f>ROUND(AVERAGE(Zinsswaps!N349:N444)+'iBoxx Extrapolation'!$J444,2)</f>
        <v>3.7</v>
      </c>
      <c r="O444" s="13">
        <f>ROUND(AVERAGE(Zinsswaps!O349:O444)+'iBoxx Extrapolation'!$J444,2)</f>
        <v>3.75</v>
      </c>
      <c r="P444" s="13">
        <f>ROUND(AVERAGE(Zinsswaps!P349:P444)+'iBoxx Extrapolation'!$J444,2)</f>
        <v>3.78</v>
      </c>
      <c r="Q444" s="13">
        <f>ROUND(AVERAGE(Zinsswaps!Q349:Q444)+'iBoxx Extrapolation'!$J444,2)</f>
        <v>3.81</v>
      </c>
      <c r="R444" s="13">
        <f>ROUND(AVERAGE(Zinsswaps!R349:R444)+'iBoxx Extrapolation'!$J444,2)</f>
        <v>3.83</v>
      </c>
      <c r="S444" s="13">
        <f>ROUND(AVERAGE(Zinsswaps!S349:S444)+'iBoxx Extrapolation'!$J444,2)</f>
        <v>3.85</v>
      </c>
      <c r="T444" s="13">
        <f>ROUND(AVERAGE(Zinsswaps!T349:T444)+'iBoxx Extrapolation'!$J444,2)</f>
        <v>3.87</v>
      </c>
      <c r="U444" s="13">
        <f>ROUND(AVERAGE(Zinsswaps!U349:U444)+'iBoxx Extrapolation'!$J444,2)</f>
        <v>3.89</v>
      </c>
      <c r="V444" s="13">
        <f>ROUND(AVERAGE(Zinsswaps!V349:V444)+'iBoxx Extrapolation'!$J444,2)</f>
        <v>3.89</v>
      </c>
      <c r="W444" s="13">
        <f>ROUND(AVERAGE(Zinsswaps!W349:W444)+'iBoxx Extrapolation'!$J444,2)</f>
        <v>3.89</v>
      </c>
      <c r="X444" s="13">
        <f>ROUND(AVERAGE(Zinsswaps!X349:X444)+'iBoxx Extrapolation'!$J444,2)</f>
        <v>3.89</v>
      </c>
      <c r="Y444" s="13">
        <f>ROUND(AVERAGE(Zinsswaps!Y349:Y444)+'iBoxx Extrapolation'!$J444,2)</f>
        <v>3.89</v>
      </c>
      <c r="Z444" s="13">
        <f>ROUND(AVERAGE(Zinsswaps!Z349:Z444)+'iBoxx Extrapolation'!$J444,2)</f>
        <v>3.89</v>
      </c>
      <c r="AA444" s="13">
        <f>ROUND(AVERAGE(Zinsswaps!AA349:AA444)+'iBoxx Extrapolation'!$J444,2)</f>
        <v>3.88</v>
      </c>
      <c r="AB444" s="13">
        <f>ROUND(AVERAGE(Zinsswaps!AB349:AB444)+'iBoxx Extrapolation'!$J444,2)</f>
        <v>3.88</v>
      </c>
      <c r="AC444" s="13">
        <f>ROUND(AVERAGE(Zinsswaps!AC349:AC444)+'iBoxx Extrapolation'!$J444,2)</f>
        <v>3.87</v>
      </c>
      <c r="AD444" s="13">
        <f>ROUND(AVERAGE(Zinsswaps!AD349:AD444)+'iBoxx Extrapolation'!$J444,2)</f>
        <v>3.86</v>
      </c>
      <c r="AE444" s="13">
        <f>ROUND(AVERAGE(Zinsswaps!AE349:AE444)+'iBoxx Extrapolation'!$J444,2)</f>
        <v>3.86</v>
      </c>
      <c r="AF444" s="13">
        <f>ROUND(AVERAGE(Zinsswaps!AF349:AF444)+'iBoxx Extrapolation'!$J444,2)</f>
        <v>3.84</v>
      </c>
      <c r="AG444" s="13">
        <f>ROUND(AVERAGE(Zinsswaps!AG349:AG444)+'iBoxx Extrapolation'!$J444,2)</f>
        <v>3.82</v>
      </c>
      <c r="AH444" s="13">
        <f>ROUND(AVERAGE(Zinsswaps!AH349:AH444)+'iBoxx Extrapolation'!$J444,2)</f>
        <v>3.81</v>
      </c>
      <c r="AI444" s="13">
        <f>ROUND(AVERAGE(Zinsswaps!AI349:AI444)+'iBoxx Extrapolation'!$J444,2)</f>
        <v>3.79</v>
      </c>
      <c r="AJ444" s="13">
        <f>ROUND(AVERAGE(Zinsswaps!AJ349:AJ444)+'iBoxx Extrapolation'!$J444,2)</f>
        <v>3.78</v>
      </c>
      <c r="AK444" s="13">
        <f>ROUND(AVERAGE(Zinsswaps!AK349:AK444)+'iBoxx Extrapolation'!$J444,2)</f>
        <v>3.77</v>
      </c>
      <c r="AL444" s="13">
        <f>ROUND(AVERAGE(Zinsswaps!AL349:AL444)+'iBoxx Extrapolation'!$J444,2)</f>
        <v>3.76</v>
      </c>
      <c r="AM444" s="13">
        <f>ROUND(AVERAGE(Zinsswaps!AM349:AM444)+'iBoxx Extrapolation'!$J444,2)</f>
        <v>3.75</v>
      </c>
      <c r="AN444" s="13">
        <f>ROUND(AVERAGE(Zinsswaps!AN349:AN444)+'iBoxx Extrapolation'!$J444,2)</f>
        <v>3.74</v>
      </c>
      <c r="AO444" s="13">
        <f>ROUND(AVERAGE(Zinsswaps!AO349:AO444)+'iBoxx Extrapolation'!$J444,2)</f>
        <v>3.73</v>
      </c>
      <c r="AP444" s="13">
        <f>ROUND(AVERAGE(Zinsswaps!AP349:AP444)+'iBoxx Extrapolation'!$J444,2)</f>
        <v>3.7</v>
      </c>
      <c r="AQ444" s="13">
        <f>ROUND(AVERAGE(Zinsswaps!AQ349:AQ444)+'iBoxx Extrapolation'!$J444,2)</f>
        <v>3.68</v>
      </c>
      <c r="AR444" s="13">
        <f>ROUND(AVERAGE(Zinsswaps!AR349:AR444)+'iBoxx Extrapolation'!$J444,2)</f>
        <v>3.66</v>
      </c>
      <c r="AS444" s="13">
        <f>ROUND(AVERAGE(Zinsswaps!AS349:AS444)+'iBoxx Extrapolation'!$J444,2)</f>
        <v>3.64</v>
      </c>
      <c r="AT444" s="13">
        <f>ROUND(AVERAGE(Zinsswaps!AT349:AT444)+'iBoxx Extrapolation'!$J444,2)</f>
        <v>3.62</v>
      </c>
      <c r="AU444" s="13">
        <f>ROUND(AVERAGE(Zinsswaps!AU349:AU444)+'iBoxx Extrapolation'!$J444,2)</f>
        <v>3.61</v>
      </c>
      <c r="AV444" s="13">
        <f>ROUND(AVERAGE(Zinsswaps!AV349:AV444)+'iBoxx Extrapolation'!$J444,2)</f>
        <v>3.59</v>
      </c>
      <c r="AW444" s="13">
        <f>ROUND(AVERAGE(Zinsswaps!AW349:AW444)+'iBoxx Extrapolation'!$J444,2)</f>
        <v>3.57</v>
      </c>
      <c r="AX444" s="13">
        <f>ROUND(AVERAGE(Zinsswaps!AX349:AX444)+'iBoxx Extrapolation'!$J444,2)</f>
        <v>3.56</v>
      </c>
      <c r="AY444" s="13">
        <f>ROUND(AVERAGE(Zinsswaps!AY349:AY444)+'iBoxx Extrapolation'!$J444,2)</f>
        <v>3.54</v>
      </c>
    </row>
    <row r="445" spans="1:51" s="16" customFormat="1" x14ac:dyDescent="0.2">
      <c r="A445" s="12">
        <v>50770</v>
      </c>
      <c r="B445" s="13">
        <f>ROUND(AVERAGE(Zinsswaps!B350:B445)+'iBoxx Extrapolation'!$J445,2)</f>
        <v>2.99</v>
      </c>
      <c r="C445" s="13">
        <f>ROUND(AVERAGE(Zinsswaps!C350:C445)+'iBoxx Extrapolation'!$J445,2)</f>
        <v>3</v>
      </c>
      <c r="D445" s="13">
        <f>ROUND(AVERAGE(Zinsswaps!D350:D445)+'iBoxx Extrapolation'!$J445,2)</f>
        <v>3.05</v>
      </c>
      <c r="E445" s="13">
        <f>ROUND(AVERAGE(Zinsswaps!E350:E445)+'iBoxx Extrapolation'!$J445,2)</f>
        <v>3.12</v>
      </c>
      <c r="F445" s="13">
        <f>ROUND(AVERAGE(Zinsswaps!F350:F445)+'iBoxx Extrapolation'!$J445,2)</f>
        <v>3.19</v>
      </c>
      <c r="G445" s="13">
        <f>ROUND(AVERAGE(Zinsswaps!G350:G445)+'iBoxx Extrapolation'!$J445,2)</f>
        <v>3.27</v>
      </c>
      <c r="H445" s="13">
        <f>ROUND(AVERAGE(Zinsswaps!H350:H445)+'iBoxx Extrapolation'!$J445,2)</f>
        <v>3.34</v>
      </c>
      <c r="I445" s="13">
        <f>ROUND(AVERAGE(Zinsswaps!I350:I445)+'iBoxx Extrapolation'!$J445,2)</f>
        <v>3.41</v>
      </c>
      <c r="J445" s="13">
        <f>ROUND(AVERAGE(Zinsswaps!J350:J445)+'iBoxx Extrapolation'!$J445,2)</f>
        <v>3.48</v>
      </c>
      <c r="K445" s="13">
        <f>ROUND(AVERAGE(Zinsswaps!K350:K445)+'iBoxx Extrapolation'!$J445,2)</f>
        <v>3.54</v>
      </c>
      <c r="L445" s="13">
        <f>ROUND(AVERAGE(Zinsswaps!L350:L445)+'iBoxx Extrapolation'!$J445,2)</f>
        <v>3.6</v>
      </c>
      <c r="M445" s="13">
        <f>ROUND(AVERAGE(Zinsswaps!M350:M445)+'iBoxx Extrapolation'!$J445,2)</f>
        <v>3.65</v>
      </c>
      <c r="N445" s="13">
        <f>ROUND(AVERAGE(Zinsswaps!N350:N445)+'iBoxx Extrapolation'!$J445,2)</f>
        <v>3.7</v>
      </c>
      <c r="O445" s="13">
        <f>ROUND(AVERAGE(Zinsswaps!O350:O445)+'iBoxx Extrapolation'!$J445,2)</f>
        <v>3.75</v>
      </c>
      <c r="P445" s="13">
        <f>ROUND(AVERAGE(Zinsswaps!P350:P445)+'iBoxx Extrapolation'!$J445,2)</f>
        <v>3.78</v>
      </c>
      <c r="Q445" s="13">
        <f>ROUND(AVERAGE(Zinsswaps!Q350:Q445)+'iBoxx Extrapolation'!$J445,2)</f>
        <v>3.81</v>
      </c>
      <c r="R445" s="13">
        <f>ROUND(AVERAGE(Zinsswaps!R350:R445)+'iBoxx Extrapolation'!$J445,2)</f>
        <v>3.83</v>
      </c>
      <c r="S445" s="13">
        <f>ROUND(AVERAGE(Zinsswaps!S350:S445)+'iBoxx Extrapolation'!$J445,2)</f>
        <v>3.85</v>
      </c>
      <c r="T445" s="13">
        <f>ROUND(AVERAGE(Zinsswaps!T350:T445)+'iBoxx Extrapolation'!$J445,2)</f>
        <v>3.87</v>
      </c>
      <c r="U445" s="13">
        <f>ROUND(AVERAGE(Zinsswaps!U350:U445)+'iBoxx Extrapolation'!$J445,2)</f>
        <v>3.89</v>
      </c>
      <c r="V445" s="13">
        <f>ROUND(AVERAGE(Zinsswaps!V350:V445)+'iBoxx Extrapolation'!$J445,2)</f>
        <v>3.89</v>
      </c>
      <c r="W445" s="13">
        <f>ROUND(AVERAGE(Zinsswaps!W350:W445)+'iBoxx Extrapolation'!$J445,2)</f>
        <v>3.89</v>
      </c>
      <c r="X445" s="13">
        <f>ROUND(AVERAGE(Zinsswaps!X350:X445)+'iBoxx Extrapolation'!$J445,2)</f>
        <v>3.89</v>
      </c>
      <c r="Y445" s="13">
        <f>ROUND(AVERAGE(Zinsswaps!Y350:Y445)+'iBoxx Extrapolation'!$J445,2)</f>
        <v>3.89</v>
      </c>
      <c r="Z445" s="13">
        <f>ROUND(AVERAGE(Zinsswaps!Z350:Z445)+'iBoxx Extrapolation'!$J445,2)</f>
        <v>3.89</v>
      </c>
      <c r="AA445" s="13">
        <f>ROUND(AVERAGE(Zinsswaps!AA350:AA445)+'iBoxx Extrapolation'!$J445,2)</f>
        <v>3.88</v>
      </c>
      <c r="AB445" s="13">
        <f>ROUND(AVERAGE(Zinsswaps!AB350:AB445)+'iBoxx Extrapolation'!$J445,2)</f>
        <v>3.88</v>
      </c>
      <c r="AC445" s="13">
        <f>ROUND(AVERAGE(Zinsswaps!AC350:AC445)+'iBoxx Extrapolation'!$J445,2)</f>
        <v>3.87</v>
      </c>
      <c r="AD445" s="13">
        <f>ROUND(AVERAGE(Zinsswaps!AD350:AD445)+'iBoxx Extrapolation'!$J445,2)</f>
        <v>3.86</v>
      </c>
      <c r="AE445" s="13">
        <f>ROUND(AVERAGE(Zinsswaps!AE350:AE445)+'iBoxx Extrapolation'!$J445,2)</f>
        <v>3.86</v>
      </c>
      <c r="AF445" s="13">
        <f>ROUND(AVERAGE(Zinsswaps!AF350:AF445)+'iBoxx Extrapolation'!$J445,2)</f>
        <v>3.84</v>
      </c>
      <c r="AG445" s="13">
        <f>ROUND(AVERAGE(Zinsswaps!AG350:AG445)+'iBoxx Extrapolation'!$J445,2)</f>
        <v>3.82</v>
      </c>
      <c r="AH445" s="13">
        <f>ROUND(AVERAGE(Zinsswaps!AH350:AH445)+'iBoxx Extrapolation'!$J445,2)</f>
        <v>3.81</v>
      </c>
      <c r="AI445" s="13">
        <f>ROUND(AVERAGE(Zinsswaps!AI350:AI445)+'iBoxx Extrapolation'!$J445,2)</f>
        <v>3.79</v>
      </c>
      <c r="AJ445" s="13">
        <f>ROUND(AVERAGE(Zinsswaps!AJ350:AJ445)+'iBoxx Extrapolation'!$J445,2)</f>
        <v>3.78</v>
      </c>
      <c r="AK445" s="13">
        <f>ROUND(AVERAGE(Zinsswaps!AK350:AK445)+'iBoxx Extrapolation'!$J445,2)</f>
        <v>3.77</v>
      </c>
      <c r="AL445" s="13">
        <f>ROUND(AVERAGE(Zinsswaps!AL350:AL445)+'iBoxx Extrapolation'!$J445,2)</f>
        <v>3.76</v>
      </c>
      <c r="AM445" s="13">
        <f>ROUND(AVERAGE(Zinsswaps!AM350:AM445)+'iBoxx Extrapolation'!$J445,2)</f>
        <v>3.75</v>
      </c>
      <c r="AN445" s="13">
        <f>ROUND(AVERAGE(Zinsswaps!AN350:AN445)+'iBoxx Extrapolation'!$J445,2)</f>
        <v>3.74</v>
      </c>
      <c r="AO445" s="13">
        <f>ROUND(AVERAGE(Zinsswaps!AO350:AO445)+'iBoxx Extrapolation'!$J445,2)</f>
        <v>3.73</v>
      </c>
      <c r="AP445" s="13">
        <f>ROUND(AVERAGE(Zinsswaps!AP350:AP445)+'iBoxx Extrapolation'!$J445,2)</f>
        <v>3.7</v>
      </c>
      <c r="AQ445" s="13">
        <f>ROUND(AVERAGE(Zinsswaps!AQ350:AQ445)+'iBoxx Extrapolation'!$J445,2)</f>
        <v>3.68</v>
      </c>
      <c r="AR445" s="13">
        <f>ROUND(AVERAGE(Zinsswaps!AR350:AR445)+'iBoxx Extrapolation'!$J445,2)</f>
        <v>3.66</v>
      </c>
      <c r="AS445" s="13">
        <f>ROUND(AVERAGE(Zinsswaps!AS350:AS445)+'iBoxx Extrapolation'!$J445,2)</f>
        <v>3.64</v>
      </c>
      <c r="AT445" s="13">
        <f>ROUND(AVERAGE(Zinsswaps!AT350:AT445)+'iBoxx Extrapolation'!$J445,2)</f>
        <v>3.62</v>
      </c>
      <c r="AU445" s="13">
        <f>ROUND(AVERAGE(Zinsswaps!AU350:AU445)+'iBoxx Extrapolation'!$J445,2)</f>
        <v>3.61</v>
      </c>
      <c r="AV445" s="13">
        <f>ROUND(AVERAGE(Zinsswaps!AV350:AV445)+'iBoxx Extrapolation'!$J445,2)</f>
        <v>3.59</v>
      </c>
      <c r="AW445" s="13">
        <f>ROUND(AVERAGE(Zinsswaps!AW350:AW445)+'iBoxx Extrapolation'!$J445,2)</f>
        <v>3.57</v>
      </c>
      <c r="AX445" s="13">
        <f>ROUND(AVERAGE(Zinsswaps!AX350:AX445)+'iBoxx Extrapolation'!$J445,2)</f>
        <v>3.56</v>
      </c>
      <c r="AY445" s="13">
        <f>ROUND(AVERAGE(Zinsswaps!AY350:AY445)+'iBoxx Extrapolation'!$J445,2)</f>
        <v>3.54</v>
      </c>
    </row>
    <row r="446" spans="1:51" s="16" customFormat="1" x14ac:dyDescent="0.2">
      <c r="A446" s="12">
        <v>50801</v>
      </c>
      <c r="B446" s="13">
        <f>ROUND(AVERAGE(Zinsswaps!B351:B446)+'iBoxx Extrapolation'!$J446,2)</f>
        <v>2.99</v>
      </c>
      <c r="C446" s="13">
        <f>ROUND(AVERAGE(Zinsswaps!C351:C446)+'iBoxx Extrapolation'!$J446,2)</f>
        <v>3</v>
      </c>
      <c r="D446" s="13">
        <f>ROUND(AVERAGE(Zinsswaps!D351:D446)+'iBoxx Extrapolation'!$J446,2)</f>
        <v>3.05</v>
      </c>
      <c r="E446" s="13">
        <f>ROUND(AVERAGE(Zinsswaps!E351:E446)+'iBoxx Extrapolation'!$J446,2)</f>
        <v>3.12</v>
      </c>
      <c r="F446" s="13">
        <f>ROUND(AVERAGE(Zinsswaps!F351:F446)+'iBoxx Extrapolation'!$J446,2)</f>
        <v>3.19</v>
      </c>
      <c r="G446" s="13">
        <f>ROUND(AVERAGE(Zinsswaps!G351:G446)+'iBoxx Extrapolation'!$J446,2)</f>
        <v>3.27</v>
      </c>
      <c r="H446" s="13">
        <f>ROUND(AVERAGE(Zinsswaps!H351:H446)+'iBoxx Extrapolation'!$J446,2)</f>
        <v>3.34</v>
      </c>
      <c r="I446" s="13">
        <f>ROUND(AVERAGE(Zinsswaps!I351:I446)+'iBoxx Extrapolation'!$J446,2)</f>
        <v>3.41</v>
      </c>
      <c r="J446" s="13">
        <f>ROUND(AVERAGE(Zinsswaps!J351:J446)+'iBoxx Extrapolation'!$J446,2)</f>
        <v>3.48</v>
      </c>
      <c r="K446" s="13">
        <f>ROUND(AVERAGE(Zinsswaps!K351:K446)+'iBoxx Extrapolation'!$J446,2)</f>
        <v>3.54</v>
      </c>
      <c r="L446" s="13">
        <f>ROUND(AVERAGE(Zinsswaps!L351:L446)+'iBoxx Extrapolation'!$J446,2)</f>
        <v>3.6</v>
      </c>
      <c r="M446" s="13">
        <f>ROUND(AVERAGE(Zinsswaps!M351:M446)+'iBoxx Extrapolation'!$J446,2)</f>
        <v>3.65</v>
      </c>
      <c r="N446" s="13">
        <f>ROUND(AVERAGE(Zinsswaps!N351:N446)+'iBoxx Extrapolation'!$J446,2)</f>
        <v>3.7</v>
      </c>
      <c r="O446" s="13">
        <f>ROUND(AVERAGE(Zinsswaps!O351:O446)+'iBoxx Extrapolation'!$J446,2)</f>
        <v>3.75</v>
      </c>
      <c r="P446" s="13">
        <f>ROUND(AVERAGE(Zinsswaps!P351:P446)+'iBoxx Extrapolation'!$J446,2)</f>
        <v>3.78</v>
      </c>
      <c r="Q446" s="13">
        <f>ROUND(AVERAGE(Zinsswaps!Q351:Q446)+'iBoxx Extrapolation'!$J446,2)</f>
        <v>3.81</v>
      </c>
      <c r="R446" s="13">
        <f>ROUND(AVERAGE(Zinsswaps!R351:R446)+'iBoxx Extrapolation'!$J446,2)</f>
        <v>3.83</v>
      </c>
      <c r="S446" s="13">
        <f>ROUND(AVERAGE(Zinsswaps!S351:S446)+'iBoxx Extrapolation'!$J446,2)</f>
        <v>3.85</v>
      </c>
      <c r="T446" s="13">
        <f>ROUND(AVERAGE(Zinsswaps!T351:T446)+'iBoxx Extrapolation'!$J446,2)</f>
        <v>3.87</v>
      </c>
      <c r="U446" s="13">
        <f>ROUND(AVERAGE(Zinsswaps!U351:U446)+'iBoxx Extrapolation'!$J446,2)</f>
        <v>3.89</v>
      </c>
      <c r="V446" s="13">
        <f>ROUND(AVERAGE(Zinsswaps!V351:V446)+'iBoxx Extrapolation'!$J446,2)</f>
        <v>3.89</v>
      </c>
      <c r="W446" s="13">
        <f>ROUND(AVERAGE(Zinsswaps!W351:W446)+'iBoxx Extrapolation'!$J446,2)</f>
        <v>3.89</v>
      </c>
      <c r="X446" s="13">
        <f>ROUND(AVERAGE(Zinsswaps!X351:X446)+'iBoxx Extrapolation'!$J446,2)</f>
        <v>3.89</v>
      </c>
      <c r="Y446" s="13">
        <f>ROUND(AVERAGE(Zinsswaps!Y351:Y446)+'iBoxx Extrapolation'!$J446,2)</f>
        <v>3.89</v>
      </c>
      <c r="Z446" s="13">
        <f>ROUND(AVERAGE(Zinsswaps!Z351:Z446)+'iBoxx Extrapolation'!$J446,2)</f>
        <v>3.89</v>
      </c>
      <c r="AA446" s="13">
        <f>ROUND(AVERAGE(Zinsswaps!AA351:AA446)+'iBoxx Extrapolation'!$J446,2)</f>
        <v>3.88</v>
      </c>
      <c r="AB446" s="13">
        <f>ROUND(AVERAGE(Zinsswaps!AB351:AB446)+'iBoxx Extrapolation'!$J446,2)</f>
        <v>3.88</v>
      </c>
      <c r="AC446" s="13">
        <f>ROUND(AVERAGE(Zinsswaps!AC351:AC446)+'iBoxx Extrapolation'!$J446,2)</f>
        <v>3.87</v>
      </c>
      <c r="AD446" s="13">
        <f>ROUND(AVERAGE(Zinsswaps!AD351:AD446)+'iBoxx Extrapolation'!$J446,2)</f>
        <v>3.86</v>
      </c>
      <c r="AE446" s="13">
        <f>ROUND(AVERAGE(Zinsswaps!AE351:AE446)+'iBoxx Extrapolation'!$J446,2)</f>
        <v>3.86</v>
      </c>
      <c r="AF446" s="13">
        <f>ROUND(AVERAGE(Zinsswaps!AF351:AF446)+'iBoxx Extrapolation'!$J446,2)</f>
        <v>3.84</v>
      </c>
      <c r="AG446" s="13">
        <f>ROUND(AVERAGE(Zinsswaps!AG351:AG446)+'iBoxx Extrapolation'!$J446,2)</f>
        <v>3.82</v>
      </c>
      <c r="AH446" s="13">
        <f>ROUND(AVERAGE(Zinsswaps!AH351:AH446)+'iBoxx Extrapolation'!$J446,2)</f>
        <v>3.81</v>
      </c>
      <c r="AI446" s="13">
        <f>ROUND(AVERAGE(Zinsswaps!AI351:AI446)+'iBoxx Extrapolation'!$J446,2)</f>
        <v>3.79</v>
      </c>
      <c r="AJ446" s="13">
        <f>ROUND(AVERAGE(Zinsswaps!AJ351:AJ446)+'iBoxx Extrapolation'!$J446,2)</f>
        <v>3.78</v>
      </c>
      <c r="AK446" s="13">
        <f>ROUND(AVERAGE(Zinsswaps!AK351:AK446)+'iBoxx Extrapolation'!$J446,2)</f>
        <v>3.77</v>
      </c>
      <c r="AL446" s="13">
        <f>ROUND(AVERAGE(Zinsswaps!AL351:AL446)+'iBoxx Extrapolation'!$J446,2)</f>
        <v>3.76</v>
      </c>
      <c r="AM446" s="13">
        <f>ROUND(AVERAGE(Zinsswaps!AM351:AM446)+'iBoxx Extrapolation'!$J446,2)</f>
        <v>3.75</v>
      </c>
      <c r="AN446" s="13">
        <f>ROUND(AVERAGE(Zinsswaps!AN351:AN446)+'iBoxx Extrapolation'!$J446,2)</f>
        <v>3.74</v>
      </c>
      <c r="AO446" s="13">
        <f>ROUND(AVERAGE(Zinsswaps!AO351:AO446)+'iBoxx Extrapolation'!$J446,2)</f>
        <v>3.73</v>
      </c>
      <c r="AP446" s="13">
        <f>ROUND(AVERAGE(Zinsswaps!AP351:AP446)+'iBoxx Extrapolation'!$J446,2)</f>
        <v>3.7</v>
      </c>
      <c r="AQ446" s="13">
        <f>ROUND(AVERAGE(Zinsswaps!AQ351:AQ446)+'iBoxx Extrapolation'!$J446,2)</f>
        <v>3.68</v>
      </c>
      <c r="AR446" s="13">
        <f>ROUND(AVERAGE(Zinsswaps!AR351:AR446)+'iBoxx Extrapolation'!$J446,2)</f>
        <v>3.66</v>
      </c>
      <c r="AS446" s="13">
        <f>ROUND(AVERAGE(Zinsswaps!AS351:AS446)+'iBoxx Extrapolation'!$J446,2)</f>
        <v>3.64</v>
      </c>
      <c r="AT446" s="13">
        <f>ROUND(AVERAGE(Zinsswaps!AT351:AT446)+'iBoxx Extrapolation'!$J446,2)</f>
        <v>3.62</v>
      </c>
      <c r="AU446" s="13">
        <f>ROUND(AVERAGE(Zinsswaps!AU351:AU446)+'iBoxx Extrapolation'!$J446,2)</f>
        <v>3.61</v>
      </c>
      <c r="AV446" s="13">
        <f>ROUND(AVERAGE(Zinsswaps!AV351:AV446)+'iBoxx Extrapolation'!$J446,2)</f>
        <v>3.59</v>
      </c>
      <c r="AW446" s="13">
        <f>ROUND(AVERAGE(Zinsswaps!AW351:AW446)+'iBoxx Extrapolation'!$J446,2)</f>
        <v>3.57</v>
      </c>
      <c r="AX446" s="13">
        <f>ROUND(AVERAGE(Zinsswaps!AX351:AX446)+'iBoxx Extrapolation'!$J446,2)</f>
        <v>3.56</v>
      </c>
      <c r="AY446" s="13">
        <f>ROUND(AVERAGE(Zinsswaps!AY351:AY446)+'iBoxx Extrapolation'!$J446,2)</f>
        <v>3.54</v>
      </c>
    </row>
    <row r="447" spans="1:51" s="16" customFormat="1" x14ac:dyDescent="0.2">
      <c r="A447" s="12">
        <v>50829</v>
      </c>
      <c r="B447" s="13">
        <f>ROUND(AVERAGE(Zinsswaps!B352:B447)+'iBoxx Extrapolation'!$J447,2)</f>
        <v>2.99</v>
      </c>
      <c r="C447" s="13">
        <f>ROUND(AVERAGE(Zinsswaps!C352:C447)+'iBoxx Extrapolation'!$J447,2)</f>
        <v>3</v>
      </c>
      <c r="D447" s="13">
        <f>ROUND(AVERAGE(Zinsswaps!D352:D447)+'iBoxx Extrapolation'!$J447,2)</f>
        <v>3.05</v>
      </c>
      <c r="E447" s="13">
        <f>ROUND(AVERAGE(Zinsswaps!E352:E447)+'iBoxx Extrapolation'!$J447,2)</f>
        <v>3.12</v>
      </c>
      <c r="F447" s="13">
        <f>ROUND(AVERAGE(Zinsswaps!F352:F447)+'iBoxx Extrapolation'!$J447,2)</f>
        <v>3.19</v>
      </c>
      <c r="G447" s="13">
        <f>ROUND(AVERAGE(Zinsswaps!G352:G447)+'iBoxx Extrapolation'!$J447,2)</f>
        <v>3.27</v>
      </c>
      <c r="H447" s="13">
        <f>ROUND(AVERAGE(Zinsswaps!H352:H447)+'iBoxx Extrapolation'!$J447,2)</f>
        <v>3.34</v>
      </c>
      <c r="I447" s="13">
        <f>ROUND(AVERAGE(Zinsswaps!I352:I447)+'iBoxx Extrapolation'!$J447,2)</f>
        <v>3.41</v>
      </c>
      <c r="J447" s="13">
        <f>ROUND(AVERAGE(Zinsswaps!J352:J447)+'iBoxx Extrapolation'!$J447,2)</f>
        <v>3.48</v>
      </c>
      <c r="K447" s="13">
        <f>ROUND(AVERAGE(Zinsswaps!K352:K447)+'iBoxx Extrapolation'!$J447,2)</f>
        <v>3.54</v>
      </c>
      <c r="L447" s="13">
        <f>ROUND(AVERAGE(Zinsswaps!L352:L447)+'iBoxx Extrapolation'!$J447,2)</f>
        <v>3.6</v>
      </c>
      <c r="M447" s="13">
        <f>ROUND(AVERAGE(Zinsswaps!M352:M447)+'iBoxx Extrapolation'!$J447,2)</f>
        <v>3.65</v>
      </c>
      <c r="N447" s="13">
        <f>ROUND(AVERAGE(Zinsswaps!N352:N447)+'iBoxx Extrapolation'!$J447,2)</f>
        <v>3.7</v>
      </c>
      <c r="O447" s="13">
        <f>ROUND(AVERAGE(Zinsswaps!O352:O447)+'iBoxx Extrapolation'!$J447,2)</f>
        <v>3.75</v>
      </c>
      <c r="P447" s="13">
        <f>ROUND(AVERAGE(Zinsswaps!P352:P447)+'iBoxx Extrapolation'!$J447,2)</f>
        <v>3.78</v>
      </c>
      <c r="Q447" s="13">
        <f>ROUND(AVERAGE(Zinsswaps!Q352:Q447)+'iBoxx Extrapolation'!$J447,2)</f>
        <v>3.81</v>
      </c>
      <c r="R447" s="13">
        <f>ROUND(AVERAGE(Zinsswaps!R352:R447)+'iBoxx Extrapolation'!$J447,2)</f>
        <v>3.83</v>
      </c>
      <c r="S447" s="13">
        <f>ROUND(AVERAGE(Zinsswaps!S352:S447)+'iBoxx Extrapolation'!$J447,2)</f>
        <v>3.85</v>
      </c>
      <c r="T447" s="13">
        <f>ROUND(AVERAGE(Zinsswaps!T352:T447)+'iBoxx Extrapolation'!$J447,2)</f>
        <v>3.87</v>
      </c>
      <c r="U447" s="13">
        <f>ROUND(AVERAGE(Zinsswaps!U352:U447)+'iBoxx Extrapolation'!$J447,2)</f>
        <v>3.89</v>
      </c>
      <c r="V447" s="13">
        <f>ROUND(AVERAGE(Zinsswaps!V352:V447)+'iBoxx Extrapolation'!$J447,2)</f>
        <v>3.89</v>
      </c>
      <c r="W447" s="13">
        <f>ROUND(AVERAGE(Zinsswaps!W352:W447)+'iBoxx Extrapolation'!$J447,2)</f>
        <v>3.89</v>
      </c>
      <c r="X447" s="13">
        <f>ROUND(AVERAGE(Zinsswaps!X352:X447)+'iBoxx Extrapolation'!$J447,2)</f>
        <v>3.89</v>
      </c>
      <c r="Y447" s="13">
        <f>ROUND(AVERAGE(Zinsswaps!Y352:Y447)+'iBoxx Extrapolation'!$J447,2)</f>
        <v>3.89</v>
      </c>
      <c r="Z447" s="13">
        <f>ROUND(AVERAGE(Zinsswaps!Z352:Z447)+'iBoxx Extrapolation'!$J447,2)</f>
        <v>3.89</v>
      </c>
      <c r="AA447" s="13">
        <f>ROUND(AVERAGE(Zinsswaps!AA352:AA447)+'iBoxx Extrapolation'!$J447,2)</f>
        <v>3.88</v>
      </c>
      <c r="AB447" s="13">
        <f>ROUND(AVERAGE(Zinsswaps!AB352:AB447)+'iBoxx Extrapolation'!$J447,2)</f>
        <v>3.88</v>
      </c>
      <c r="AC447" s="13">
        <f>ROUND(AVERAGE(Zinsswaps!AC352:AC447)+'iBoxx Extrapolation'!$J447,2)</f>
        <v>3.87</v>
      </c>
      <c r="AD447" s="13">
        <f>ROUND(AVERAGE(Zinsswaps!AD352:AD447)+'iBoxx Extrapolation'!$J447,2)</f>
        <v>3.86</v>
      </c>
      <c r="AE447" s="13">
        <f>ROUND(AVERAGE(Zinsswaps!AE352:AE447)+'iBoxx Extrapolation'!$J447,2)</f>
        <v>3.86</v>
      </c>
      <c r="AF447" s="13">
        <f>ROUND(AVERAGE(Zinsswaps!AF352:AF447)+'iBoxx Extrapolation'!$J447,2)</f>
        <v>3.84</v>
      </c>
      <c r="AG447" s="13">
        <f>ROUND(AVERAGE(Zinsswaps!AG352:AG447)+'iBoxx Extrapolation'!$J447,2)</f>
        <v>3.82</v>
      </c>
      <c r="AH447" s="13">
        <f>ROUND(AVERAGE(Zinsswaps!AH352:AH447)+'iBoxx Extrapolation'!$J447,2)</f>
        <v>3.81</v>
      </c>
      <c r="AI447" s="13">
        <f>ROUND(AVERAGE(Zinsswaps!AI352:AI447)+'iBoxx Extrapolation'!$J447,2)</f>
        <v>3.79</v>
      </c>
      <c r="AJ447" s="13">
        <f>ROUND(AVERAGE(Zinsswaps!AJ352:AJ447)+'iBoxx Extrapolation'!$J447,2)</f>
        <v>3.78</v>
      </c>
      <c r="AK447" s="13">
        <f>ROUND(AVERAGE(Zinsswaps!AK352:AK447)+'iBoxx Extrapolation'!$J447,2)</f>
        <v>3.77</v>
      </c>
      <c r="AL447" s="13">
        <f>ROUND(AVERAGE(Zinsswaps!AL352:AL447)+'iBoxx Extrapolation'!$J447,2)</f>
        <v>3.76</v>
      </c>
      <c r="AM447" s="13">
        <f>ROUND(AVERAGE(Zinsswaps!AM352:AM447)+'iBoxx Extrapolation'!$J447,2)</f>
        <v>3.75</v>
      </c>
      <c r="AN447" s="13">
        <f>ROUND(AVERAGE(Zinsswaps!AN352:AN447)+'iBoxx Extrapolation'!$J447,2)</f>
        <v>3.74</v>
      </c>
      <c r="AO447" s="13">
        <f>ROUND(AVERAGE(Zinsswaps!AO352:AO447)+'iBoxx Extrapolation'!$J447,2)</f>
        <v>3.73</v>
      </c>
      <c r="AP447" s="13">
        <f>ROUND(AVERAGE(Zinsswaps!AP352:AP447)+'iBoxx Extrapolation'!$J447,2)</f>
        <v>3.7</v>
      </c>
      <c r="AQ447" s="13">
        <f>ROUND(AVERAGE(Zinsswaps!AQ352:AQ447)+'iBoxx Extrapolation'!$J447,2)</f>
        <v>3.68</v>
      </c>
      <c r="AR447" s="13">
        <f>ROUND(AVERAGE(Zinsswaps!AR352:AR447)+'iBoxx Extrapolation'!$J447,2)</f>
        <v>3.66</v>
      </c>
      <c r="AS447" s="13">
        <f>ROUND(AVERAGE(Zinsswaps!AS352:AS447)+'iBoxx Extrapolation'!$J447,2)</f>
        <v>3.64</v>
      </c>
      <c r="AT447" s="13">
        <f>ROUND(AVERAGE(Zinsswaps!AT352:AT447)+'iBoxx Extrapolation'!$J447,2)</f>
        <v>3.62</v>
      </c>
      <c r="AU447" s="13">
        <f>ROUND(AVERAGE(Zinsswaps!AU352:AU447)+'iBoxx Extrapolation'!$J447,2)</f>
        <v>3.61</v>
      </c>
      <c r="AV447" s="13">
        <f>ROUND(AVERAGE(Zinsswaps!AV352:AV447)+'iBoxx Extrapolation'!$J447,2)</f>
        <v>3.59</v>
      </c>
      <c r="AW447" s="13">
        <f>ROUND(AVERAGE(Zinsswaps!AW352:AW447)+'iBoxx Extrapolation'!$J447,2)</f>
        <v>3.57</v>
      </c>
      <c r="AX447" s="13">
        <f>ROUND(AVERAGE(Zinsswaps!AX352:AX447)+'iBoxx Extrapolation'!$J447,2)</f>
        <v>3.56</v>
      </c>
      <c r="AY447" s="13">
        <f>ROUND(AVERAGE(Zinsswaps!AY352:AY447)+'iBoxx Extrapolation'!$J447,2)</f>
        <v>3.54</v>
      </c>
    </row>
    <row r="448" spans="1:51" s="16" customFormat="1" x14ac:dyDescent="0.2">
      <c r="A448" s="12">
        <v>50860</v>
      </c>
      <c r="B448" s="13">
        <f>ROUND(AVERAGE(Zinsswaps!B353:B448)+'iBoxx Extrapolation'!$J448,2)</f>
        <v>2.99</v>
      </c>
      <c r="C448" s="13">
        <f>ROUND(AVERAGE(Zinsswaps!C353:C448)+'iBoxx Extrapolation'!$J448,2)</f>
        <v>3</v>
      </c>
      <c r="D448" s="13">
        <f>ROUND(AVERAGE(Zinsswaps!D353:D448)+'iBoxx Extrapolation'!$J448,2)</f>
        <v>3.05</v>
      </c>
      <c r="E448" s="13">
        <f>ROUND(AVERAGE(Zinsswaps!E353:E448)+'iBoxx Extrapolation'!$J448,2)</f>
        <v>3.12</v>
      </c>
      <c r="F448" s="13">
        <f>ROUND(AVERAGE(Zinsswaps!F353:F448)+'iBoxx Extrapolation'!$J448,2)</f>
        <v>3.19</v>
      </c>
      <c r="G448" s="13">
        <f>ROUND(AVERAGE(Zinsswaps!G353:G448)+'iBoxx Extrapolation'!$J448,2)</f>
        <v>3.27</v>
      </c>
      <c r="H448" s="13">
        <f>ROUND(AVERAGE(Zinsswaps!H353:H448)+'iBoxx Extrapolation'!$J448,2)</f>
        <v>3.34</v>
      </c>
      <c r="I448" s="13">
        <f>ROUND(AVERAGE(Zinsswaps!I353:I448)+'iBoxx Extrapolation'!$J448,2)</f>
        <v>3.41</v>
      </c>
      <c r="J448" s="13">
        <f>ROUND(AVERAGE(Zinsswaps!J353:J448)+'iBoxx Extrapolation'!$J448,2)</f>
        <v>3.48</v>
      </c>
      <c r="K448" s="13">
        <f>ROUND(AVERAGE(Zinsswaps!K353:K448)+'iBoxx Extrapolation'!$J448,2)</f>
        <v>3.54</v>
      </c>
      <c r="L448" s="13">
        <f>ROUND(AVERAGE(Zinsswaps!L353:L448)+'iBoxx Extrapolation'!$J448,2)</f>
        <v>3.6</v>
      </c>
      <c r="M448" s="13">
        <f>ROUND(AVERAGE(Zinsswaps!M353:M448)+'iBoxx Extrapolation'!$J448,2)</f>
        <v>3.65</v>
      </c>
      <c r="N448" s="13">
        <f>ROUND(AVERAGE(Zinsswaps!N353:N448)+'iBoxx Extrapolation'!$J448,2)</f>
        <v>3.7</v>
      </c>
      <c r="O448" s="13">
        <f>ROUND(AVERAGE(Zinsswaps!O353:O448)+'iBoxx Extrapolation'!$J448,2)</f>
        <v>3.75</v>
      </c>
      <c r="P448" s="13">
        <f>ROUND(AVERAGE(Zinsswaps!P353:P448)+'iBoxx Extrapolation'!$J448,2)</f>
        <v>3.78</v>
      </c>
      <c r="Q448" s="13">
        <f>ROUND(AVERAGE(Zinsswaps!Q353:Q448)+'iBoxx Extrapolation'!$J448,2)</f>
        <v>3.81</v>
      </c>
      <c r="R448" s="13">
        <f>ROUND(AVERAGE(Zinsswaps!R353:R448)+'iBoxx Extrapolation'!$J448,2)</f>
        <v>3.83</v>
      </c>
      <c r="S448" s="13">
        <f>ROUND(AVERAGE(Zinsswaps!S353:S448)+'iBoxx Extrapolation'!$J448,2)</f>
        <v>3.85</v>
      </c>
      <c r="T448" s="13">
        <f>ROUND(AVERAGE(Zinsswaps!T353:T448)+'iBoxx Extrapolation'!$J448,2)</f>
        <v>3.87</v>
      </c>
      <c r="U448" s="13">
        <f>ROUND(AVERAGE(Zinsswaps!U353:U448)+'iBoxx Extrapolation'!$J448,2)</f>
        <v>3.89</v>
      </c>
      <c r="V448" s="13">
        <f>ROUND(AVERAGE(Zinsswaps!V353:V448)+'iBoxx Extrapolation'!$J448,2)</f>
        <v>3.89</v>
      </c>
      <c r="W448" s="13">
        <f>ROUND(AVERAGE(Zinsswaps!W353:W448)+'iBoxx Extrapolation'!$J448,2)</f>
        <v>3.89</v>
      </c>
      <c r="X448" s="13">
        <f>ROUND(AVERAGE(Zinsswaps!X353:X448)+'iBoxx Extrapolation'!$J448,2)</f>
        <v>3.89</v>
      </c>
      <c r="Y448" s="13">
        <f>ROUND(AVERAGE(Zinsswaps!Y353:Y448)+'iBoxx Extrapolation'!$J448,2)</f>
        <v>3.89</v>
      </c>
      <c r="Z448" s="13">
        <f>ROUND(AVERAGE(Zinsswaps!Z353:Z448)+'iBoxx Extrapolation'!$J448,2)</f>
        <v>3.89</v>
      </c>
      <c r="AA448" s="13">
        <f>ROUND(AVERAGE(Zinsswaps!AA353:AA448)+'iBoxx Extrapolation'!$J448,2)</f>
        <v>3.88</v>
      </c>
      <c r="AB448" s="13">
        <f>ROUND(AVERAGE(Zinsswaps!AB353:AB448)+'iBoxx Extrapolation'!$J448,2)</f>
        <v>3.88</v>
      </c>
      <c r="AC448" s="13">
        <f>ROUND(AVERAGE(Zinsswaps!AC353:AC448)+'iBoxx Extrapolation'!$J448,2)</f>
        <v>3.87</v>
      </c>
      <c r="AD448" s="13">
        <f>ROUND(AVERAGE(Zinsswaps!AD353:AD448)+'iBoxx Extrapolation'!$J448,2)</f>
        <v>3.86</v>
      </c>
      <c r="AE448" s="13">
        <f>ROUND(AVERAGE(Zinsswaps!AE353:AE448)+'iBoxx Extrapolation'!$J448,2)</f>
        <v>3.86</v>
      </c>
      <c r="AF448" s="13">
        <f>ROUND(AVERAGE(Zinsswaps!AF353:AF448)+'iBoxx Extrapolation'!$J448,2)</f>
        <v>3.84</v>
      </c>
      <c r="AG448" s="13">
        <f>ROUND(AVERAGE(Zinsswaps!AG353:AG448)+'iBoxx Extrapolation'!$J448,2)</f>
        <v>3.82</v>
      </c>
      <c r="AH448" s="13">
        <f>ROUND(AVERAGE(Zinsswaps!AH353:AH448)+'iBoxx Extrapolation'!$J448,2)</f>
        <v>3.81</v>
      </c>
      <c r="AI448" s="13">
        <f>ROUND(AVERAGE(Zinsswaps!AI353:AI448)+'iBoxx Extrapolation'!$J448,2)</f>
        <v>3.79</v>
      </c>
      <c r="AJ448" s="13">
        <f>ROUND(AVERAGE(Zinsswaps!AJ353:AJ448)+'iBoxx Extrapolation'!$J448,2)</f>
        <v>3.78</v>
      </c>
      <c r="AK448" s="13">
        <f>ROUND(AVERAGE(Zinsswaps!AK353:AK448)+'iBoxx Extrapolation'!$J448,2)</f>
        <v>3.77</v>
      </c>
      <c r="AL448" s="13">
        <f>ROUND(AVERAGE(Zinsswaps!AL353:AL448)+'iBoxx Extrapolation'!$J448,2)</f>
        <v>3.76</v>
      </c>
      <c r="AM448" s="13">
        <f>ROUND(AVERAGE(Zinsswaps!AM353:AM448)+'iBoxx Extrapolation'!$J448,2)</f>
        <v>3.75</v>
      </c>
      <c r="AN448" s="13">
        <f>ROUND(AVERAGE(Zinsswaps!AN353:AN448)+'iBoxx Extrapolation'!$J448,2)</f>
        <v>3.74</v>
      </c>
      <c r="AO448" s="13">
        <f>ROUND(AVERAGE(Zinsswaps!AO353:AO448)+'iBoxx Extrapolation'!$J448,2)</f>
        <v>3.73</v>
      </c>
      <c r="AP448" s="13">
        <f>ROUND(AVERAGE(Zinsswaps!AP353:AP448)+'iBoxx Extrapolation'!$J448,2)</f>
        <v>3.7</v>
      </c>
      <c r="AQ448" s="13">
        <f>ROUND(AVERAGE(Zinsswaps!AQ353:AQ448)+'iBoxx Extrapolation'!$J448,2)</f>
        <v>3.68</v>
      </c>
      <c r="AR448" s="13">
        <f>ROUND(AVERAGE(Zinsswaps!AR353:AR448)+'iBoxx Extrapolation'!$J448,2)</f>
        <v>3.66</v>
      </c>
      <c r="AS448" s="13">
        <f>ROUND(AVERAGE(Zinsswaps!AS353:AS448)+'iBoxx Extrapolation'!$J448,2)</f>
        <v>3.64</v>
      </c>
      <c r="AT448" s="13">
        <f>ROUND(AVERAGE(Zinsswaps!AT353:AT448)+'iBoxx Extrapolation'!$J448,2)</f>
        <v>3.62</v>
      </c>
      <c r="AU448" s="13">
        <f>ROUND(AVERAGE(Zinsswaps!AU353:AU448)+'iBoxx Extrapolation'!$J448,2)</f>
        <v>3.61</v>
      </c>
      <c r="AV448" s="13">
        <f>ROUND(AVERAGE(Zinsswaps!AV353:AV448)+'iBoxx Extrapolation'!$J448,2)</f>
        <v>3.59</v>
      </c>
      <c r="AW448" s="13">
        <f>ROUND(AVERAGE(Zinsswaps!AW353:AW448)+'iBoxx Extrapolation'!$J448,2)</f>
        <v>3.57</v>
      </c>
      <c r="AX448" s="13">
        <f>ROUND(AVERAGE(Zinsswaps!AX353:AX448)+'iBoxx Extrapolation'!$J448,2)</f>
        <v>3.56</v>
      </c>
      <c r="AY448" s="13">
        <f>ROUND(AVERAGE(Zinsswaps!AY353:AY448)+'iBoxx Extrapolation'!$J448,2)</f>
        <v>3.54</v>
      </c>
    </row>
    <row r="449" spans="1:51" s="16" customFormat="1" x14ac:dyDescent="0.2">
      <c r="A449" s="12">
        <v>50890</v>
      </c>
      <c r="B449" s="13">
        <f>ROUND(AVERAGE(Zinsswaps!B354:B449)+'iBoxx Extrapolation'!$J449,2)</f>
        <v>2.99</v>
      </c>
      <c r="C449" s="13">
        <f>ROUND(AVERAGE(Zinsswaps!C354:C449)+'iBoxx Extrapolation'!$J449,2)</f>
        <v>3</v>
      </c>
      <c r="D449" s="13">
        <f>ROUND(AVERAGE(Zinsswaps!D354:D449)+'iBoxx Extrapolation'!$J449,2)</f>
        <v>3.05</v>
      </c>
      <c r="E449" s="13">
        <f>ROUND(AVERAGE(Zinsswaps!E354:E449)+'iBoxx Extrapolation'!$J449,2)</f>
        <v>3.12</v>
      </c>
      <c r="F449" s="13">
        <f>ROUND(AVERAGE(Zinsswaps!F354:F449)+'iBoxx Extrapolation'!$J449,2)</f>
        <v>3.19</v>
      </c>
      <c r="G449" s="13">
        <f>ROUND(AVERAGE(Zinsswaps!G354:G449)+'iBoxx Extrapolation'!$J449,2)</f>
        <v>3.27</v>
      </c>
      <c r="H449" s="13">
        <f>ROUND(AVERAGE(Zinsswaps!H354:H449)+'iBoxx Extrapolation'!$J449,2)</f>
        <v>3.34</v>
      </c>
      <c r="I449" s="13">
        <f>ROUND(AVERAGE(Zinsswaps!I354:I449)+'iBoxx Extrapolation'!$J449,2)</f>
        <v>3.41</v>
      </c>
      <c r="J449" s="13">
        <f>ROUND(AVERAGE(Zinsswaps!J354:J449)+'iBoxx Extrapolation'!$J449,2)</f>
        <v>3.48</v>
      </c>
      <c r="K449" s="13">
        <f>ROUND(AVERAGE(Zinsswaps!K354:K449)+'iBoxx Extrapolation'!$J449,2)</f>
        <v>3.54</v>
      </c>
      <c r="L449" s="13">
        <f>ROUND(AVERAGE(Zinsswaps!L354:L449)+'iBoxx Extrapolation'!$J449,2)</f>
        <v>3.6</v>
      </c>
      <c r="M449" s="13">
        <f>ROUND(AVERAGE(Zinsswaps!M354:M449)+'iBoxx Extrapolation'!$J449,2)</f>
        <v>3.65</v>
      </c>
      <c r="N449" s="13">
        <f>ROUND(AVERAGE(Zinsswaps!N354:N449)+'iBoxx Extrapolation'!$J449,2)</f>
        <v>3.7</v>
      </c>
      <c r="O449" s="13">
        <f>ROUND(AVERAGE(Zinsswaps!O354:O449)+'iBoxx Extrapolation'!$J449,2)</f>
        <v>3.75</v>
      </c>
      <c r="P449" s="13">
        <f>ROUND(AVERAGE(Zinsswaps!P354:P449)+'iBoxx Extrapolation'!$J449,2)</f>
        <v>3.78</v>
      </c>
      <c r="Q449" s="13">
        <f>ROUND(AVERAGE(Zinsswaps!Q354:Q449)+'iBoxx Extrapolation'!$J449,2)</f>
        <v>3.81</v>
      </c>
      <c r="R449" s="13">
        <f>ROUND(AVERAGE(Zinsswaps!R354:R449)+'iBoxx Extrapolation'!$J449,2)</f>
        <v>3.83</v>
      </c>
      <c r="S449" s="13">
        <f>ROUND(AVERAGE(Zinsswaps!S354:S449)+'iBoxx Extrapolation'!$J449,2)</f>
        <v>3.85</v>
      </c>
      <c r="T449" s="13">
        <f>ROUND(AVERAGE(Zinsswaps!T354:T449)+'iBoxx Extrapolation'!$J449,2)</f>
        <v>3.87</v>
      </c>
      <c r="U449" s="13">
        <f>ROUND(AVERAGE(Zinsswaps!U354:U449)+'iBoxx Extrapolation'!$J449,2)</f>
        <v>3.89</v>
      </c>
      <c r="V449" s="13">
        <f>ROUND(AVERAGE(Zinsswaps!V354:V449)+'iBoxx Extrapolation'!$J449,2)</f>
        <v>3.89</v>
      </c>
      <c r="W449" s="13">
        <f>ROUND(AVERAGE(Zinsswaps!W354:W449)+'iBoxx Extrapolation'!$J449,2)</f>
        <v>3.89</v>
      </c>
      <c r="X449" s="13">
        <f>ROUND(AVERAGE(Zinsswaps!X354:X449)+'iBoxx Extrapolation'!$J449,2)</f>
        <v>3.89</v>
      </c>
      <c r="Y449" s="13">
        <f>ROUND(AVERAGE(Zinsswaps!Y354:Y449)+'iBoxx Extrapolation'!$J449,2)</f>
        <v>3.89</v>
      </c>
      <c r="Z449" s="13">
        <f>ROUND(AVERAGE(Zinsswaps!Z354:Z449)+'iBoxx Extrapolation'!$J449,2)</f>
        <v>3.89</v>
      </c>
      <c r="AA449" s="13">
        <f>ROUND(AVERAGE(Zinsswaps!AA354:AA449)+'iBoxx Extrapolation'!$J449,2)</f>
        <v>3.88</v>
      </c>
      <c r="AB449" s="13">
        <f>ROUND(AVERAGE(Zinsswaps!AB354:AB449)+'iBoxx Extrapolation'!$J449,2)</f>
        <v>3.88</v>
      </c>
      <c r="AC449" s="13">
        <f>ROUND(AVERAGE(Zinsswaps!AC354:AC449)+'iBoxx Extrapolation'!$J449,2)</f>
        <v>3.87</v>
      </c>
      <c r="AD449" s="13">
        <f>ROUND(AVERAGE(Zinsswaps!AD354:AD449)+'iBoxx Extrapolation'!$J449,2)</f>
        <v>3.86</v>
      </c>
      <c r="AE449" s="13">
        <f>ROUND(AVERAGE(Zinsswaps!AE354:AE449)+'iBoxx Extrapolation'!$J449,2)</f>
        <v>3.86</v>
      </c>
      <c r="AF449" s="13">
        <f>ROUND(AVERAGE(Zinsswaps!AF354:AF449)+'iBoxx Extrapolation'!$J449,2)</f>
        <v>3.84</v>
      </c>
      <c r="AG449" s="13">
        <f>ROUND(AVERAGE(Zinsswaps!AG354:AG449)+'iBoxx Extrapolation'!$J449,2)</f>
        <v>3.82</v>
      </c>
      <c r="AH449" s="13">
        <f>ROUND(AVERAGE(Zinsswaps!AH354:AH449)+'iBoxx Extrapolation'!$J449,2)</f>
        <v>3.81</v>
      </c>
      <c r="AI449" s="13">
        <f>ROUND(AVERAGE(Zinsswaps!AI354:AI449)+'iBoxx Extrapolation'!$J449,2)</f>
        <v>3.79</v>
      </c>
      <c r="AJ449" s="13">
        <f>ROUND(AVERAGE(Zinsswaps!AJ354:AJ449)+'iBoxx Extrapolation'!$J449,2)</f>
        <v>3.78</v>
      </c>
      <c r="AK449" s="13">
        <f>ROUND(AVERAGE(Zinsswaps!AK354:AK449)+'iBoxx Extrapolation'!$J449,2)</f>
        <v>3.77</v>
      </c>
      <c r="AL449" s="13">
        <f>ROUND(AVERAGE(Zinsswaps!AL354:AL449)+'iBoxx Extrapolation'!$J449,2)</f>
        <v>3.76</v>
      </c>
      <c r="AM449" s="13">
        <f>ROUND(AVERAGE(Zinsswaps!AM354:AM449)+'iBoxx Extrapolation'!$J449,2)</f>
        <v>3.75</v>
      </c>
      <c r="AN449" s="13">
        <f>ROUND(AVERAGE(Zinsswaps!AN354:AN449)+'iBoxx Extrapolation'!$J449,2)</f>
        <v>3.74</v>
      </c>
      <c r="AO449" s="13">
        <f>ROUND(AVERAGE(Zinsswaps!AO354:AO449)+'iBoxx Extrapolation'!$J449,2)</f>
        <v>3.73</v>
      </c>
      <c r="AP449" s="13">
        <f>ROUND(AVERAGE(Zinsswaps!AP354:AP449)+'iBoxx Extrapolation'!$J449,2)</f>
        <v>3.7</v>
      </c>
      <c r="AQ449" s="13">
        <f>ROUND(AVERAGE(Zinsswaps!AQ354:AQ449)+'iBoxx Extrapolation'!$J449,2)</f>
        <v>3.68</v>
      </c>
      <c r="AR449" s="13">
        <f>ROUND(AVERAGE(Zinsswaps!AR354:AR449)+'iBoxx Extrapolation'!$J449,2)</f>
        <v>3.66</v>
      </c>
      <c r="AS449" s="13">
        <f>ROUND(AVERAGE(Zinsswaps!AS354:AS449)+'iBoxx Extrapolation'!$J449,2)</f>
        <v>3.64</v>
      </c>
      <c r="AT449" s="13">
        <f>ROUND(AVERAGE(Zinsswaps!AT354:AT449)+'iBoxx Extrapolation'!$J449,2)</f>
        <v>3.62</v>
      </c>
      <c r="AU449" s="13">
        <f>ROUND(AVERAGE(Zinsswaps!AU354:AU449)+'iBoxx Extrapolation'!$J449,2)</f>
        <v>3.61</v>
      </c>
      <c r="AV449" s="13">
        <f>ROUND(AVERAGE(Zinsswaps!AV354:AV449)+'iBoxx Extrapolation'!$J449,2)</f>
        <v>3.59</v>
      </c>
      <c r="AW449" s="13">
        <f>ROUND(AVERAGE(Zinsswaps!AW354:AW449)+'iBoxx Extrapolation'!$J449,2)</f>
        <v>3.57</v>
      </c>
      <c r="AX449" s="13">
        <f>ROUND(AVERAGE(Zinsswaps!AX354:AX449)+'iBoxx Extrapolation'!$J449,2)</f>
        <v>3.56</v>
      </c>
      <c r="AY449" s="13">
        <f>ROUND(AVERAGE(Zinsswaps!AY354:AY449)+'iBoxx Extrapolation'!$J449,2)</f>
        <v>3.54</v>
      </c>
    </row>
    <row r="450" spans="1:51" s="16" customFormat="1" x14ac:dyDescent="0.2">
      <c r="A450" s="12">
        <v>50921</v>
      </c>
      <c r="B450" s="13">
        <f>ROUND(AVERAGE(Zinsswaps!B355:B450)+'iBoxx Extrapolation'!$J450,2)</f>
        <v>2.99</v>
      </c>
      <c r="C450" s="13">
        <f>ROUND(AVERAGE(Zinsswaps!C355:C450)+'iBoxx Extrapolation'!$J450,2)</f>
        <v>3</v>
      </c>
      <c r="D450" s="13">
        <f>ROUND(AVERAGE(Zinsswaps!D355:D450)+'iBoxx Extrapolation'!$J450,2)</f>
        <v>3.05</v>
      </c>
      <c r="E450" s="13">
        <f>ROUND(AVERAGE(Zinsswaps!E355:E450)+'iBoxx Extrapolation'!$J450,2)</f>
        <v>3.12</v>
      </c>
      <c r="F450" s="13">
        <f>ROUND(AVERAGE(Zinsswaps!F355:F450)+'iBoxx Extrapolation'!$J450,2)</f>
        <v>3.19</v>
      </c>
      <c r="G450" s="13">
        <f>ROUND(AVERAGE(Zinsswaps!G355:G450)+'iBoxx Extrapolation'!$J450,2)</f>
        <v>3.27</v>
      </c>
      <c r="H450" s="13">
        <f>ROUND(AVERAGE(Zinsswaps!H355:H450)+'iBoxx Extrapolation'!$J450,2)</f>
        <v>3.34</v>
      </c>
      <c r="I450" s="13">
        <f>ROUND(AVERAGE(Zinsswaps!I355:I450)+'iBoxx Extrapolation'!$J450,2)</f>
        <v>3.41</v>
      </c>
      <c r="J450" s="13">
        <f>ROUND(AVERAGE(Zinsswaps!J355:J450)+'iBoxx Extrapolation'!$J450,2)</f>
        <v>3.48</v>
      </c>
      <c r="K450" s="13">
        <f>ROUND(AVERAGE(Zinsswaps!K355:K450)+'iBoxx Extrapolation'!$J450,2)</f>
        <v>3.54</v>
      </c>
      <c r="L450" s="13">
        <f>ROUND(AVERAGE(Zinsswaps!L355:L450)+'iBoxx Extrapolation'!$J450,2)</f>
        <v>3.6</v>
      </c>
      <c r="M450" s="13">
        <f>ROUND(AVERAGE(Zinsswaps!M355:M450)+'iBoxx Extrapolation'!$J450,2)</f>
        <v>3.65</v>
      </c>
      <c r="N450" s="13">
        <f>ROUND(AVERAGE(Zinsswaps!N355:N450)+'iBoxx Extrapolation'!$J450,2)</f>
        <v>3.7</v>
      </c>
      <c r="O450" s="13">
        <f>ROUND(AVERAGE(Zinsswaps!O355:O450)+'iBoxx Extrapolation'!$J450,2)</f>
        <v>3.75</v>
      </c>
      <c r="P450" s="13">
        <f>ROUND(AVERAGE(Zinsswaps!P355:P450)+'iBoxx Extrapolation'!$J450,2)</f>
        <v>3.78</v>
      </c>
      <c r="Q450" s="13">
        <f>ROUND(AVERAGE(Zinsswaps!Q355:Q450)+'iBoxx Extrapolation'!$J450,2)</f>
        <v>3.81</v>
      </c>
      <c r="R450" s="13">
        <f>ROUND(AVERAGE(Zinsswaps!R355:R450)+'iBoxx Extrapolation'!$J450,2)</f>
        <v>3.83</v>
      </c>
      <c r="S450" s="13">
        <f>ROUND(AVERAGE(Zinsswaps!S355:S450)+'iBoxx Extrapolation'!$J450,2)</f>
        <v>3.85</v>
      </c>
      <c r="T450" s="13">
        <f>ROUND(AVERAGE(Zinsswaps!T355:T450)+'iBoxx Extrapolation'!$J450,2)</f>
        <v>3.87</v>
      </c>
      <c r="U450" s="13">
        <f>ROUND(AVERAGE(Zinsswaps!U355:U450)+'iBoxx Extrapolation'!$J450,2)</f>
        <v>3.89</v>
      </c>
      <c r="V450" s="13">
        <f>ROUND(AVERAGE(Zinsswaps!V355:V450)+'iBoxx Extrapolation'!$J450,2)</f>
        <v>3.89</v>
      </c>
      <c r="W450" s="13">
        <f>ROUND(AVERAGE(Zinsswaps!W355:W450)+'iBoxx Extrapolation'!$J450,2)</f>
        <v>3.89</v>
      </c>
      <c r="X450" s="13">
        <f>ROUND(AVERAGE(Zinsswaps!X355:X450)+'iBoxx Extrapolation'!$J450,2)</f>
        <v>3.89</v>
      </c>
      <c r="Y450" s="13">
        <f>ROUND(AVERAGE(Zinsswaps!Y355:Y450)+'iBoxx Extrapolation'!$J450,2)</f>
        <v>3.89</v>
      </c>
      <c r="Z450" s="13">
        <f>ROUND(AVERAGE(Zinsswaps!Z355:Z450)+'iBoxx Extrapolation'!$J450,2)</f>
        <v>3.89</v>
      </c>
      <c r="AA450" s="13">
        <f>ROUND(AVERAGE(Zinsswaps!AA355:AA450)+'iBoxx Extrapolation'!$J450,2)</f>
        <v>3.88</v>
      </c>
      <c r="AB450" s="13">
        <f>ROUND(AVERAGE(Zinsswaps!AB355:AB450)+'iBoxx Extrapolation'!$J450,2)</f>
        <v>3.88</v>
      </c>
      <c r="AC450" s="13">
        <f>ROUND(AVERAGE(Zinsswaps!AC355:AC450)+'iBoxx Extrapolation'!$J450,2)</f>
        <v>3.87</v>
      </c>
      <c r="AD450" s="13">
        <f>ROUND(AVERAGE(Zinsswaps!AD355:AD450)+'iBoxx Extrapolation'!$J450,2)</f>
        <v>3.86</v>
      </c>
      <c r="AE450" s="13">
        <f>ROUND(AVERAGE(Zinsswaps!AE355:AE450)+'iBoxx Extrapolation'!$J450,2)</f>
        <v>3.86</v>
      </c>
      <c r="AF450" s="13">
        <f>ROUND(AVERAGE(Zinsswaps!AF355:AF450)+'iBoxx Extrapolation'!$J450,2)</f>
        <v>3.84</v>
      </c>
      <c r="AG450" s="13">
        <f>ROUND(AVERAGE(Zinsswaps!AG355:AG450)+'iBoxx Extrapolation'!$J450,2)</f>
        <v>3.82</v>
      </c>
      <c r="AH450" s="13">
        <f>ROUND(AVERAGE(Zinsswaps!AH355:AH450)+'iBoxx Extrapolation'!$J450,2)</f>
        <v>3.81</v>
      </c>
      <c r="AI450" s="13">
        <f>ROUND(AVERAGE(Zinsswaps!AI355:AI450)+'iBoxx Extrapolation'!$J450,2)</f>
        <v>3.79</v>
      </c>
      <c r="AJ450" s="13">
        <f>ROUND(AVERAGE(Zinsswaps!AJ355:AJ450)+'iBoxx Extrapolation'!$J450,2)</f>
        <v>3.78</v>
      </c>
      <c r="AK450" s="13">
        <f>ROUND(AVERAGE(Zinsswaps!AK355:AK450)+'iBoxx Extrapolation'!$J450,2)</f>
        <v>3.77</v>
      </c>
      <c r="AL450" s="13">
        <f>ROUND(AVERAGE(Zinsswaps!AL355:AL450)+'iBoxx Extrapolation'!$J450,2)</f>
        <v>3.76</v>
      </c>
      <c r="AM450" s="13">
        <f>ROUND(AVERAGE(Zinsswaps!AM355:AM450)+'iBoxx Extrapolation'!$J450,2)</f>
        <v>3.75</v>
      </c>
      <c r="AN450" s="13">
        <f>ROUND(AVERAGE(Zinsswaps!AN355:AN450)+'iBoxx Extrapolation'!$J450,2)</f>
        <v>3.74</v>
      </c>
      <c r="AO450" s="13">
        <f>ROUND(AVERAGE(Zinsswaps!AO355:AO450)+'iBoxx Extrapolation'!$J450,2)</f>
        <v>3.73</v>
      </c>
      <c r="AP450" s="13">
        <f>ROUND(AVERAGE(Zinsswaps!AP355:AP450)+'iBoxx Extrapolation'!$J450,2)</f>
        <v>3.7</v>
      </c>
      <c r="AQ450" s="13">
        <f>ROUND(AVERAGE(Zinsswaps!AQ355:AQ450)+'iBoxx Extrapolation'!$J450,2)</f>
        <v>3.68</v>
      </c>
      <c r="AR450" s="13">
        <f>ROUND(AVERAGE(Zinsswaps!AR355:AR450)+'iBoxx Extrapolation'!$J450,2)</f>
        <v>3.66</v>
      </c>
      <c r="AS450" s="13">
        <f>ROUND(AVERAGE(Zinsswaps!AS355:AS450)+'iBoxx Extrapolation'!$J450,2)</f>
        <v>3.64</v>
      </c>
      <c r="AT450" s="13">
        <f>ROUND(AVERAGE(Zinsswaps!AT355:AT450)+'iBoxx Extrapolation'!$J450,2)</f>
        <v>3.62</v>
      </c>
      <c r="AU450" s="13">
        <f>ROUND(AVERAGE(Zinsswaps!AU355:AU450)+'iBoxx Extrapolation'!$J450,2)</f>
        <v>3.61</v>
      </c>
      <c r="AV450" s="13">
        <f>ROUND(AVERAGE(Zinsswaps!AV355:AV450)+'iBoxx Extrapolation'!$J450,2)</f>
        <v>3.59</v>
      </c>
      <c r="AW450" s="13">
        <f>ROUND(AVERAGE(Zinsswaps!AW355:AW450)+'iBoxx Extrapolation'!$J450,2)</f>
        <v>3.57</v>
      </c>
      <c r="AX450" s="13">
        <f>ROUND(AVERAGE(Zinsswaps!AX355:AX450)+'iBoxx Extrapolation'!$J450,2)</f>
        <v>3.56</v>
      </c>
      <c r="AY450" s="13">
        <f>ROUND(AVERAGE(Zinsswaps!AY355:AY450)+'iBoxx Extrapolation'!$J450,2)</f>
        <v>3.54</v>
      </c>
    </row>
    <row r="451" spans="1:51" s="16" customFormat="1" x14ac:dyDescent="0.2">
      <c r="A451" s="12">
        <v>50951</v>
      </c>
      <c r="B451" s="13">
        <f>ROUND(AVERAGE(Zinsswaps!B356:B451)+'iBoxx Extrapolation'!$J451,2)</f>
        <v>2.99</v>
      </c>
      <c r="C451" s="13">
        <f>ROUND(AVERAGE(Zinsswaps!C356:C451)+'iBoxx Extrapolation'!$J451,2)</f>
        <v>3</v>
      </c>
      <c r="D451" s="13">
        <f>ROUND(AVERAGE(Zinsswaps!D356:D451)+'iBoxx Extrapolation'!$J451,2)</f>
        <v>3.05</v>
      </c>
      <c r="E451" s="13">
        <f>ROUND(AVERAGE(Zinsswaps!E356:E451)+'iBoxx Extrapolation'!$J451,2)</f>
        <v>3.12</v>
      </c>
      <c r="F451" s="13">
        <f>ROUND(AVERAGE(Zinsswaps!F356:F451)+'iBoxx Extrapolation'!$J451,2)</f>
        <v>3.19</v>
      </c>
      <c r="G451" s="13">
        <f>ROUND(AVERAGE(Zinsswaps!G356:G451)+'iBoxx Extrapolation'!$J451,2)</f>
        <v>3.27</v>
      </c>
      <c r="H451" s="13">
        <f>ROUND(AVERAGE(Zinsswaps!H356:H451)+'iBoxx Extrapolation'!$J451,2)</f>
        <v>3.34</v>
      </c>
      <c r="I451" s="13">
        <f>ROUND(AVERAGE(Zinsswaps!I356:I451)+'iBoxx Extrapolation'!$J451,2)</f>
        <v>3.41</v>
      </c>
      <c r="J451" s="13">
        <f>ROUND(AVERAGE(Zinsswaps!J356:J451)+'iBoxx Extrapolation'!$J451,2)</f>
        <v>3.48</v>
      </c>
      <c r="K451" s="13">
        <f>ROUND(AVERAGE(Zinsswaps!K356:K451)+'iBoxx Extrapolation'!$J451,2)</f>
        <v>3.54</v>
      </c>
      <c r="L451" s="13">
        <f>ROUND(AVERAGE(Zinsswaps!L356:L451)+'iBoxx Extrapolation'!$J451,2)</f>
        <v>3.6</v>
      </c>
      <c r="M451" s="13">
        <f>ROUND(AVERAGE(Zinsswaps!M356:M451)+'iBoxx Extrapolation'!$J451,2)</f>
        <v>3.65</v>
      </c>
      <c r="N451" s="13">
        <f>ROUND(AVERAGE(Zinsswaps!N356:N451)+'iBoxx Extrapolation'!$J451,2)</f>
        <v>3.7</v>
      </c>
      <c r="O451" s="13">
        <f>ROUND(AVERAGE(Zinsswaps!O356:O451)+'iBoxx Extrapolation'!$J451,2)</f>
        <v>3.75</v>
      </c>
      <c r="P451" s="13">
        <f>ROUND(AVERAGE(Zinsswaps!P356:P451)+'iBoxx Extrapolation'!$J451,2)</f>
        <v>3.78</v>
      </c>
      <c r="Q451" s="13">
        <f>ROUND(AVERAGE(Zinsswaps!Q356:Q451)+'iBoxx Extrapolation'!$J451,2)</f>
        <v>3.81</v>
      </c>
      <c r="R451" s="13">
        <f>ROUND(AVERAGE(Zinsswaps!R356:R451)+'iBoxx Extrapolation'!$J451,2)</f>
        <v>3.83</v>
      </c>
      <c r="S451" s="13">
        <f>ROUND(AVERAGE(Zinsswaps!S356:S451)+'iBoxx Extrapolation'!$J451,2)</f>
        <v>3.85</v>
      </c>
      <c r="T451" s="13">
        <f>ROUND(AVERAGE(Zinsswaps!T356:T451)+'iBoxx Extrapolation'!$J451,2)</f>
        <v>3.87</v>
      </c>
      <c r="U451" s="13">
        <f>ROUND(AVERAGE(Zinsswaps!U356:U451)+'iBoxx Extrapolation'!$J451,2)</f>
        <v>3.89</v>
      </c>
      <c r="V451" s="13">
        <f>ROUND(AVERAGE(Zinsswaps!V356:V451)+'iBoxx Extrapolation'!$J451,2)</f>
        <v>3.89</v>
      </c>
      <c r="W451" s="13">
        <f>ROUND(AVERAGE(Zinsswaps!W356:W451)+'iBoxx Extrapolation'!$J451,2)</f>
        <v>3.89</v>
      </c>
      <c r="X451" s="13">
        <f>ROUND(AVERAGE(Zinsswaps!X356:X451)+'iBoxx Extrapolation'!$J451,2)</f>
        <v>3.89</v>
      </c>
      <c r="Y451" s="13">
        <f>ROUND(AVERAGE(Zinsswaps!Y356:Y451)+'iBoxx Extrapolation'!$J451,2)</f>
        <v>3.89</v>
      </c>
      <c r="Z451" s="13">
        <f>ROUND(AVERAGE(Zinsswaps!Z356:Z451)+'iBoxx Extrapolation'!$J451,2)</f>
        <v>3.89</v>
      </c>
      <c r="AA451" s="13">
        <f>ROUND(AVERAGE(Zinsswaps!AA356:AA451)+'iBoxx Extrapolation'!$J451,2)</f>
        <v>3.88</v>
      </c>
      <c r="AB451" s="13">
        <f>ROUND(AVERAGE(Zinsswaps!AB356:AB451)+'iBoxx Extrapolation'!$J451,2)</f>
        <v>3.88</v>
      </c>
      <c r="AC451" s="13">
        <f>ROUND(AVERAGE(Zinsswaps!AC356:AC451)+'iBoxx Extrapolation'!$J451,2)</f>
        <v>3.87</v>
      </c>
      <c r="AD451" s="13">
        <f>ROUND(AVERAGE(Zinsswaps!AD356:AD451)+'iBoxx Extrapolation'!$J451,2)</f>
        <v>3.86</v>
      </c>
      <c r="AE451" s="13">
        <f>ROUND(AVERAGE(Zinsswaps!AE356:AE451)+'iBoxx Extrapolation'!$J451,2)</f>
        <v>3.86</v>
      </c>
      <c r="AF451" s="13">
        <f>ROUND(AVERAGE(Zinsswaps!AF356:AF451)+'iBoxx Extrapolation'!$J451,2)</f>
        <v>3.84</v>
      </c>
      <c r="AG451" s="13">
        <f>ROUND(AVERAGE(Zinsswaps!AG356:AG451)+'iBoxx Extrapolation'!$J451,2)</f>
        <v>3.82</v>
      </c>
      <c r="AH451" s="13">
        <f>ROUND(AVERAGE(Zinsswaps!AH356:AH451)+'iBoxx Extrapolation'!$J451,2)</f>
        <v>3.81</v>
      </c>
      <c r="AI451" s="13">
        <f>ROUND(AVERAGE(Zinsswaps!AI356:AI451)+'iBoxx Extrapolation'!$J451,2)</f>
        <v>3.79</v>
      </c>
      <c r="AJ451" s="13">
        <f>ROUND(AVERAGE(Zinsswaps!AJ356:AJ451)+'iBoxx Extrapolation'!$J451,2)</f>
        <v>3.78</v>
      </c>
      <c r="AK451" s="13">
        <f>ROUND(AVERAGE(Zinsswaps!AK356:AK451)+'iBoxx Extrapolation'!$J451,2)</f>
        <v>3.77</v>
      </c>
      <c r="AL451" s="13">
        <f>ROUND(AVERAGE(Zinsswaps!AL356:AL451)+'iBoxx Extrapolation'!$J451,2)</f>
        <v>3.76</v>
      </c>
      <c r="AM451" s="13">
        <f>ROUND(AVERAGE(Zinsswaps!AM356:AM451)+'iBoxx Extrapolation'!$J451,2)</f>
        <v>3.75</v>
      </c>
      <c r="AN451" s="13">
        <f>ROUND(AVERAGE(Zinsswaps!AN356:AN451)+'iBoxx Extrapolation'!$J451,2)</f>
        <v>3.74</v>
      </c>
      <c r="AO451" s="13">
        <f>ROUND(AVERAGE(Zinsswaps!AO356:AO451)+'iBoxx Extrapolation'!$J451,2)</f>
        <v>3.73</v>
      </c>
      <c r="AP451" s="13">
        <f>ROUND(AVERAGE(Zinsswaps!AP356:AP451)+'iBoxx Extrapolation'!$J451,2)</f>
        <v>3.7</v>
      </c>
      <c r="AQ451" s="13">
        <f>ROUND(AVERAGE(Zinsswaps!AQ356:AQ451)+'iBoxx Extrapolation'!$J451,2)</f>
        <v>3.68</v>
      </c>
      <c r="AR451" s="13">
        <f>ROUND(AVERAGE(Zinsswaps!AR356:AR451)+'iBoxx Extrapolation'!$J451,2)</f>
        <v>3.66</v>
      </c>
      <c r="AS451" s="13">
        <f>ROUND(AVERAGE(Zinsswaps!AS356:AS451)+'iBoxx Extrapolation'!$J451,2)</f>
        <v>3.64</v>
      </c>
      <c r="AT451" s="13">
        <f>ROUND(AVERAGE(Zinsswaps!AT356:AT451)+'iBoxx Extrapolation'!$J451,2)</f>
        <v>3.62</v>
      </c>
      <c r="AU451" s="13">
        <f>ROUND(AVERAGE(Zinsswaps!AU356:AU451)+'iBoxx Extrapolation'!$J451,2)</f>
        <v>3.61</v>
      </c>
      <c r="AV451" s="13">
        <f>ROUND(AVERAGE(Zinsswaps!AV356:AV451)+'iBoxx Extrapolation'!$J451,2)</f>
        <v>3.59</v>
      </c>
      <c r="AW451" s="13">
        <f>ROUND(AVERAGE(Zinsswaps!AW356:AW451)+'iBoxx Extrapolation'!$J451,2)</f>
        <v>3.57</v>
      </c>
      <c r="AX451" s="13">
        <f>ROUND(AVERAGE(Zinsswaps!AX356:AX451)+'iBoxx Extrapolation'!$J451,2)</f>
        <v>3.56</v>
      </c>
      <c r="AY451" s="13">
        <f>ROUND(AVERAGE(Zinsswaps!AY356:AY451)+'iBoxx Extrapolation'!$J451,2)</f>
        <v>3.54</v>
      </c>
    </row>
    <row r="452" spans="1:51" s="16" customFormat="1" x14ac:dyDescent="0.2">
      <c r="A452" s="12">
        <v>50982</v>
      </c>
      <c r="B452" s="13">
        <f>ROUND(AVERAGE(Zinsswaps!B357:B452)+'iBoxx Extrapolation'!$J452,2)</f>
        <v>2.99</v>
      </c>
      <c r="C452" s="13">
        <f>ROUND(AVERAGE(Zinsswaps!C357:C452)+'iBoxx Extrapolation'!$J452,2)</f>
        <v>3</v>
      </c>
      <c r="D452" s="13">
        <f>ROUND(AVERAGE(Zinsswaps!D357:D452)+'iBoxx Extrapolation'!$J452,2)</f>
        <v>3.05</v>
      </c>
      <c r="E452" s="13">
        <f>ROUND(AVERAGE(Zinsswaps!E357:E452)+'iBoxx Extrapolation'!$J452,2)</f>
        <v>3.12</v>
      </c>
      <c r="F452" s="13">
        <f>ROUND(AVERAGE(Zinsswaps!F357:F452)+'iBoxx Extrapolation'!$J452,2)</f>
        <v>3.19</v>
      </c>
      <c r="G452" s="13">
        <f>ROUND(AVERAGE(Zinsswaps!G357:G452)+'iBoxx Extrapolation'!$J452,2)</f>
        <v>3.27</v>
      </c>
      <c r="H452" s="13">
        <f>ROUND(AVERAGE(Zinsswaps!H357:H452)+'iBoxx Extrapolation'!$J452,2)</f>
        <v>3.34</v>
      </c>
      <c r="I452" s="13">
        <f>ROUND(AVERAGE(Zinsswaps!I357:I452)+'iBoxx Extrapolation'!$J452,2)</f>
        <v>3.41</v>
      </c>
      <c r="J452" s="13">
        <f>ROUND(AVERAGE(Zinsswaps!J357:J452)+'iBoxx Extrapolation'!$J452,2)</f>
        <v>3.48</v>
      </c>
      <c r="K452" s="13">
        <f>ROUND(AVERAGE(Zinsswaps!K357:K452)+'iBoxx Extrapolation'!$J452,2)</f>
        <v>3.54</v>
      </c>
      <c r="L452" s="13">
        <f>ROUND(AVERAGE(Zinsswaps!L357:L452)+'iBoxx Extrapolation'!$J452,2)</f>
        <v>3.6</v>
      </c>
      <c r="M452" s="13">
        <f>ROUND(AVERAGE(Zinsswaps!M357:M452)+'iBoxx Extrapolation'!$J452,2)</f>
        <v>3.65</v>
      </c>
      <c r="N452" s="13">
        <f>ROUND(AVERAGE(Zinsswaps!N357:N452)+'iBoxx Extrapolation'!$J452,2)</f>
        <v>3.7</v>
      </c>
      <c r="O452" s="13">
        <f>ROUND(AVERAGE(Zinsswaps!O357:O452)+'iBoxx Extrapolation'!$J452,2)</f>
        <v>3.75</v>
      </c>
      <c r="P452" s="13">
        <f>ROUND(AVERAGE(Zinsswaps!P357:P452)+'iBoxx Extrapolation'!$J452,2)</f>
        <v>3.78</v>
      </c>
      <c r="Q452" s="13">
        <f>ROUND(AVERAGE(Zinsswaps!Q357:Q452)+'iBoxx Extrapolation'!$J452,2)</f>
        <v>3.81</v>
      </c>
      <c r="R452" s="13">
        <f>ROUND(AVERAGE(Zinsswaps!R357:R452)+'iBoxx Extrapolation'!$J452,2)</f>
        <v>3.83</v>
      </c>
      <c r="S452" s="13">
        <f>ROUND(AVERAGE(Zinsswaps!S357:S452)+'iBoxx Extrapolation'!$J452,2)</f>
        <v>3.85</v>
      </c>
      <c r="T452" s="13">
        <f>ROUND(AVERAGE(Zinsswaps!T357:T452)+'iBoxx Extrapolation'!$J452,2)</f>
        <v>3.87</v>
      </c>
      <c r="U452" s="13">
        <f>ROUND(AVERAGE(Zinsswaps!U357:U452)+'iBoxx Extrapolation'!$J452,2)</f>
        <v>3.89</v>
      </c>
      <c r="V452" s="13">
        <f>ROUND(AVERAGE(Zinsswaps!V357:V452)+'iBoxx Extrapolation'!$J452,2)</f>
        <v>3.89</v>
      </c>
      <c r="W452" s="13">
        <f>ROUND(AVERAGE(Zinsswaps!W357:W452)+'iBoxx Extrapolation'!$J452,2)</f>
        <v>3.89</v>
      </c>
      <c r="X452" s="13">
        <f>ROUND(AVERAGE(Zinsswaps!X357:X452)+'iBoxx Extrapolation'!$J452,2)</f>
        <v>3.89</v>
      </c>
      <c r="Y452" s="13">
        <f>ROUND(AVERAGE(Zinsswaps!Y357:Y452)+'iBoxx Extrapolation'!$J452,2)</f>
        <v>3.89</v>
      </c>
      <c r="Z452" s="13">
        <f>ROUND(AVERAGE(Zinsswaps!Z357:Z452)+'iBoxx Extrapolation'!$J452,2)</f>
        <v>3.89</v>
      </c>
      <c r="AA452" s="13">
        <f>ROUND(AVERAGE(Zinsswaps!AA357:AA452)+'iBoxx Extrapolation'!$J452,2)</f>
        <v>3.88</v>
      </c>
      <c r="AB452" s="13">
        <f>ROUND(AVERAGE(Zinsswaps!AB357:AB452)+'iBoxx Extrapolation'!$J452,2)</f>
        <v>3.88</v>
      </c>
      <c r="AC452" s="13">
        <f>ROUND(AVERAGE(Zinsswaps!AC357:AC452)+'iBoxx Extrapolation'!$J452,2)</f>
        <v>3.87</v>
      </c>
      <c r="AD452" s="13">
        <f>ROUND(AVERAGE(Zinsswaps!AD357:AD452)+'iBoxx Extrapolation'!$J452,2)</f>
        <v>3.86</v>
      </c>
      <c r="AE452" s="13">
        <f>ROUND(AVERAGE(Zinsswaps!AE357:AE452)+'iBoxx Extrapolation'!$J452,2)</f>
        <v>3.86</v>
      </c>
      <c r="AF452" s="13">
        <f>ROUND(AVERAGE(Zinsswaps!AF357:AF452)+'iBoxx Extrapolation'!$J452,2)</f>
        <v>3.84</v>
      </c>
      <c r="AG452" s="13">
        <f>ROUND(AVERAGE(Zinsswaps!AG357:AG452)+'iBoxx Extrapolation'!$J452,2)</f>
        <v>3.82</v>
      </c>
      <c r="AH452" s="13">
        <f>ROUND(AVERAGE(Zinsswaps!AH357:AH452)+'iBoxx Extrapolation'!$J452,2)</f>
        <v>3.81</v>
      </c>
      <c r="AI452" s="13">
        <f>ROUND(AVERAGE(Zinsswaps!AI357:AI452)+'iBoxx Extrapolation'!$J452,2)</f>
        <v>3.79</v>
      </c>
      <c r="AJ452" s="13">
        <f>ROUND(AVERAGE(Zinsswaps!AJ357:AJ452)+'iBoxx Extrapolation'!$J452,2)</f>
        <v>3.78</v>
      </c>
      <c r="AK452" s="13">
        <f>ROUND(AVERAGE(Zinsswaps!AK357:AK452)+'iBoxx Extrapolation'!$J452,2)</f>
        <v>3.77</v>
      </c>
      <c r="AL452" s="13">
        <f>ROUND(AVERAGE(Zinsswaps!AL357:AL452)+'iBoxx Extrapolation'!$J452,2)</f>
        <v>3.76</v>
      </c>
      <c r="AM452" s="13">
        <f>ROUND(AVERAGE(Zinsswaps!AM357:AM452)+'iBoxx Extrapolation'!$J452,2)</f>
        <v>3.75</v>
      </c>
      <c r="AN452" s="13">
        <f>ROUND(AVERAGE(Zinsswaps!AN357:AN452)+'iBoxx Extrapolation'!$J452,2)</f>
        <v>3.74</v>
      </c>
      <c r="AO452" s="13">
        <f>ROUND(AVERAGE(Zinsswaps!AO357:AO452)+'iBoxx Extrapolation'!$J452,2)</f>
        <v>3.73</v>
      </c>
      <c r="AP452" s="13">
        <f>ROUND(AVERAGE(Zinsswaps!AP357:AP452)+'iBoxx Extrapolation'!$J452,2)</f>
        <v>3.7</v>
      </c>
      <c r="AQ452" s="13">
        <f>ROUND(AVERAGE(Zinsswaps!AQ357:AQ452)+'iBoxx Extrapolation'!$J452,2)</f>
        <v>3.68</v>
      </c>
      <c r="AR452" s="13">
        <f>ROUND(AVERAGE(Zinsswaps!AR357:AR452)+'iBoxx Extrapolation'!$J452,2)</f>
        <v>3.66</v>
      </c>
      <c r="AS452" s="13">
        <f>ROUND(AVERAGE(Zinsswaps!AS357:AS452)+'iBoxx Extrapolation'!$J452,2)</f>
        <v>3.64</v>
      </c>
      <c r="AT452" s="13">
        <f>ROUND(AVERAGE(Zinsswaps!AT357:AT452)+'iBoxx Extrapolation'!$J452,2)</f>
        <v>3.62</v>
      </c>
      <c r="AU452" s="13">
        <f>ROUND(AVERAGE(Zinsswaps!AU357:AU452)+'iBoxx Extrapolation'!$J452,2)</f>
        <v>3.61</v>
      </c>
      <c r="AV452" s="13">
        <f>ROUND(AVERAGE(Zinsswaps!AV357:AV452)+'iBoxx Extrapolation'!$J452,2)</f>
        <v>3.59</v>
      </c>
      <c r="AW452" s="13">
        <f>ROUND(AVERAGE(Zinsswaps!AW357:AW452)+'iBoxx Extrapolation'!$J452,2)</f>
        <v>3.57</v>
      </c>
      <c r="AX452" s="13">
        <f>ROUND(AVERAGE(Zinsswaps!AX357:AX452)+'iBoxx Extrapolation'!$J452,2)</f>
        <v>3.56</v>
      </c>
      <c r="AY452" s="13">
        <f>ROUND(AVERAGE(Zinsswaps!AY357:AY452)+'iBoxx Extrapolation'!$J452,2)</f>
        <v>3.54</v>
      </c>
    </row>
    <row r="453" spans="1:51" s="16" customFormat="1" x14ac:dyDescent="0.2">
      <c r="A453" s="12">
        <v>51013</v>
      </c>
      <c r="B453" s="13">
        <f>ROUND(AVERAGE(Zinsswaps!B358:B453)+'iBoxx Extrapolation'!$J453,2)</f>
        <v>2.99</v>
      </c>
      <c r="C453" s="13">
        <f>ROUND(AVERAGE(Zinsswaps!C358:C453)+'iBoxx Extrapolation'!$J453,2)</f>
        <v>3</v>
      </c>
      <c r="D453" s="13">
        <f>ROUND(AVERAGE(Zinsswaps!D358:D453)+'iBoxx Extrapolation'!$J453,2)</f>
        <v>3.05</v>
      </c>
      <c r="E453" s="13">
        <f>ROUND(AVERAGE(Zinsswaps!E358:E453)+'iBoxx Extrapolation'!$J453,2)</f>
        <v>3.12</v>
      </c>
      <c r="F453" s="13">
        <f>ROUND(AVERAGE(Zinsswaps!F358:F453)+'iBoxx Extrapolation'!$J453,2)</f>
        <v>3.19</v>
      </c>
      <c r="G453" s="13">
        <f>ROUND(AVERAGE(Zinsswaps!G358:G453)+'iBoxx Extrapolation'!$J453,2)</f>
        <v>3.27</v>
      </c>
      <c r="H453" s="13">
        <f>ROUND(AVERAGE(Zinsswaps!H358:H453)+'iBoxx Extrapolation'!$J453,2)</f>
        <v>3.34</v>
      </c>
      <c r="I453" s="13">
        <f>ROUND(AVERAGE(Zinsswaps!I358:I453)+'iBoxx Extrapolation'!$J453,2)</f>
        <v>3.41</v>
      </c>
      <c r="J453" s="13">
        <f>ROUND(AVERAGE(Zinsswaps!J358:J453)+'iBoxx Extrapolation'!$J453,2)</f>
        <v>3.48</v>
      </c>
      <c r="K453" s="13">
        <f>ROUND(AVERAGE(Zinsswaps!K358:K453)+'iBoxx Extrapolation'!$J453,2)</f>
        <v>3.54</v>
      </c>
      <c r="L453" s="13">
        <f>ROUND(AVERAGE(Zinsswaps!L358:L453)+'iBoxx Extrapolation'!$J453,2)</f>
        <v>3.6</v>
      </c>
      <c r="M453" s="13">
        <f>ROUND(AVERAGE(Zinsswaps!M358:M453)+'iBoxx Extrapolation'!$J453,2)</f>
        <v>3.65</v>
      </c>
      <c r="N453" s="13">
        <f>ROUND(AVERAGE(Zinsswaps!N358:N453)+'iBoxx Extrapolation'!$J453,2)</f>
        <v>3.7</v>
      </c>
      <c r="O453" s="13">
        <f>ROUND(AVERAGE(Zinsswaps!O358:O453)+'iBoxx Extrapolation'!$J453,2)</f>
        <v>3.75</v>
      </c>
      <c r="P453" s="13">
        <f>ROUND(AVERAGE(Zinsswaps!P358:P453)+'iBoxx Extrapolation'!$J453,2)</f>
        <v>3.78</v>
      </c>
      <c r="Q453" s="13">
        <f>ROUND(AVERAGE(Zinsswaps!Q358:Q453)+'iBoxx Extrapolation'!$J453,2)</f>
        <v>3.81</v>
      </c>
      <c r="R453" s="13">
        <f>ROUND(AVERAGE(Zinsswaps!R358:R453)+'iBoxx Extrapolation'!$J453,2)</f>
        <v>3.83</v>
      </c>
      <c r="S453" s="13">
        <f>ROUND(AVERAGE(Zinsswaps!S358:S453)+'iBoxx Extrapolation'!$J453,2)</f>
        <v>3.85</v>
      </c>
      <c r="T453" s="13">
        <f>ROUND(AVERAGE(Zinsswaps!T358:T453)+'iBoxx Extrapolation'!$J453,2)</f>
        <v>3.87</v>
      </c>
      <c r="U453" s="13">
        <f>ROUND(AVERAGE(Zinsswaps!U358:U453)+'iBoxx Extrapolation'!$J453,2)</f>
        <v>3.89</v>
      </c>
      <c r="V453" s="13">
        <f>ROUND(AVERAGE(Zinsswaps!V358:V453)+'iBoxx Extrapolation'!$J453,2)</f>
        <v>3.89</v>
      </c>
      <c r="W453" s="13">
        <f>ROUND(AVERAGE(Zinsswaps!W358:W453)+'iBoxx Extrapolation'!$J453,2)</f>
        <v>3.89</v>
      </c>
      <c r="X453" s="13">
        <f>ROUND(AVERAGE(Zinsswaps!X358:X453)+'iBoxx Extrapolation'!$J453,2)</f>
        <v>3.89</v>
      </c>
      <c r="Y453" s="13">
        <f>ROUND(AVERAGE(Zinsswaps!Y358:Y453)+'iBoxx Extrapolation'!$J453,2)</f>
        <v>3.89</v>
      </c>
      <c r="Z453" s="13">
        <f>ROUND(AVERAGE(Zinsswaps!Z358:Z453)+'iBoxx Extrapolation'!$J453,2)</f>
        <v>3.89</v>
      </c>
      <c r="AA453" s="13">
        <f>ROUND(AVERAGE(Zinsswaps!AA358:AA453)+'iBoxx Extrapolation'!$J453,2)</f>
        <v>3.88</v>
      </c>
      <c r="AB453" s="13">
        <f>ROUND(AVERAGE(Zinsswaps!AB358:AB453)+'iBoxx Extrapolation'!$J453,2)</f>
        <v>3.88</v>
      </c>
      <c r="AC453" s="13">
        <f>ROUND(AVERAGE(Zinsswaps!AC358:AC453)+'iBoxx Extrapolation'!$J453,2)</f>
        <v>3.87</v>
      </c>
      <c r="AD453" s="13">
        <f>ROUND(AVERAGE(Zinsswaps!AD358:AD453)+'iBoxx Extrapolation'!$J453,2)</f>
        <v>3.86</v>
      </c>
      <c r="AE453" s="13">
        <f>ROUND(AVERAGE(Zinsswaps!AE358:AE453)+'iBoxx Extrapolation'!$J453,2)</f>
        <v>3.86</v>
      </c>
      <c r="AF453" s="13">
        <f>ROUND(AVERAGE(Zinsswaps!AF358:AF453)+'iBoxx Extrapolation'!$J453,2)</f>
        <v>3.84</v>
      </c>
      <c r="AG453" s="13">
        <f>ROUND(AVERAGE(Zinsswaps!AG358:AG453)+'iBoxx Extrapolation'!$J453,2)</f>
        <v>3.82</v>
      </c>
      <c r="AH453" s="13">
        <f>ROUND(AVERAGE(Zinsswaps!AH358:AH453)+'iBoxx Extrapolation'!$J453,2)</f>
        <v>3.81</v>
      </c>
      <c r="AI453" s="13">
        <f>ROUND(AVERAGE(Zinsswaps!AI358:AI453)+'iBoxx Extrapolation'!$J453,2)</f>
        <v>3.79</v>
      </c>
      <c r="AJ453" s="13">
        <f>ROUND(AVERAGE(Zinsswaps!AJ358:AJ453)+'iBoxx Extrapolation'!$J453,2)</f>
        <v>3.78</v>
      </c>
      <c r="AK453" s="13">
        <f>ROUND(AVERAGE(Zinsswaps!AK358:AK453)+'iBoxx Extrapolation'!$J453,2)</f>
        <v>3.77</v>
      </c>
      <c r="AL453" s="13">
        <f>ROUND(AVERAGE(Zinsswaps!AL358:AL453)+'iBoxx Extrapolation'!$J453,2)</f>
        <v>3.76</v>
      </c>
      <c r="AM453" s="13">
        <f>ROUND(AVERAGE(Zinsswaps!AM358:AM453)+'iBoxx Extrapolation'!$J453,2)</f>
        <v>3.75</v>
      </c>
      <c r="AN453" s="13">
        <f>ROUND(AVERAGE(Zinsswaps!AN358:AN453)+'iBoxx Extrapolation'!$J453,2)</f>
        <v>3.74</v>
      </c>
      <c r="AO453" s="13">
        <f>ROUND(AVERAGE(Zinsswaps!AO358:AO453)+'iBoxx Extrapolation'!$J453,2)</f>
        <v>3.73</v>
      </c>
      <c r="AP453" s="13">
        <f>ROUND(AVERAGE(Zinsswaps!AP358:AP453)+'iBoxx Extrapolation'!$J453,2)</f>
        <v>3.7</v>
      </c>
      <c r="AQ453" s="13">
        <f>ROUND(AVERAGE(Zinsswaps!AQ358:AQ453)+'iBoxx Extrapolation'!$J453,2)</f>
        <v>3.68</v>
      </c>
      <c r="AR453" s="13">
        <f>ROUND(AVERAGE(Zinsswaps!AR358:AR453)+'iBoxx Extrapolation'!$J453,2)</f>
        <v>3.66</v>
      </c>
      <c r="AS453" s="13">
        <f>ROUND(AVERAGE(Zinsswaps!AS358:AS453)+'iBoxx Extrapolation'!$J453,2)</f>
        <v>3.64</v>
      </c>
      <c r="AT453" s="13">
        <f>ROUND(AVERAGE(Zinsswaps!AT358:AT453)+'iBoxx Extrapolation'!$J453,2)</f>
        <v>3.62</v>
      </c>
      <c r="AU453" s="13">
        <f>ROUND(AVERAGE(Zinsswaps!AU358:AU453)+'iBoxx Extrapolation'!$J453,2)</f>
        <v>3.61</v>
      </c>
      <c r="AV453" s="13">
        <f>ROUND(AVERAGE(Zinsswaps!AV358:AV453)+'iBoxx Extrapolation'!$J453,2)</f>
        <v>3.59</v>
      </c>
      <c r="AW453" s="13">
        <f>ROUND(AVERAGE(Zinsswaps!AW358:AW453)+'iBoxx Extrapolation'!$J453,2)</f>
        <v>3.57</v>
      </c>
      <c r="AX453" s="13">
        <f>ROUND(AVERAGE(Zinsswaps!AX358:AX453)+'iBoxx Extrapolation'!$J453,2)</f>
        <v>3.56</v>
      </c>
      <c r="AY453" s="13">
        <f>ROUND(AVERAGE(Zinsswaps!AY358:AY453)+'iBoxx Extrapolation'!$J453,2)</f>
        <v>3.54</v>
      </c>
    </row>
    <row r="454" spans="1:51" s="16" customFormat="1" x14ac:dyDescent="0.2">
      <c r="A454" s="12">
        <v>51043</v>
      </c>
      <c r="B454" s="13">
        <f>ROUND(AVERAGE(Zinsswaps!B359:B454)+'iBoxx Extrapolation'!$J454,2)</f>
        <v>2.99</v>
      </c>
      <c r="C454" s="13">
        <f>ROUND(AVERAGE(Zinsswaps!C359:C454)+'iBoxx Extrapolation'!$J454,2)</f>
        <v>3</v>
      </c>
      <c r="D454" s="13">
        <f>ROUND(AVERAGE(Zinsswaps!D359:D454)+'iBoxx Extrapolation'!$J454,2)</f>
        <v>3.05</v>
      </c>
      <c r="E454" s="13">
        <f>ROUND(AVERAGE(Zinsswaps!E359:E454)+'iBoxx Extrapolation'!$J454,2)</f>
        <v>3.12</v>
      </c>
      <c r="F454" s="13">
        <f>ROUND(AVERAGE(Zinsswaps!F359:F454)+'iBoxx Extrapolation'!$J454,2)</f>
        <v>3.19</v>
      </c>
      <c r="G454" s="13">
        <f>ROUND(AVERAGE(Zinsswaps!G359:G454)+'iBoxx Extrapolation'!$J454,2)</f>
        <v>3.27</v>
      </c>
      <c r="H454" s="13">
        <f>ROUND(AVERAGE(Zinsswaps!H359:H454)+'iBoxx Extrapolation'!$J454,2)</f>
        <v>3.34</v>
      </c>
      <c r="I454" s="13">
        <f>ROUND(AVERAGE(Zinsswaps!I359:I454)+'iBoxx Extrapolation'!$J454,2)</f>
        <v>3.41</v>
      </c>
      <c r="J454" s="13">
        <f>ROUND(AVERAGE(Zinsswaps!J359:J454)+'iBoxx Extrapolation'!$J454,2)</f>
        <v>3.48</v>
      </c>
      <c r="K454" s="13">
        <f>ROUND(AVERAGE(Zinsswaps!K359:K454)+'iBoxx Extrapolation'!$J454,2)</f>
        <v>3.54</v>
      </c>
      <c r="L454" s="13">
        <f>ROUND(AVERAGE(Zinsswaps!L359:L454)+'iBoxx Extrapolation'!$J454,2)</f>
        <v>3.6</v>
      </c>
      <c r="M454" s="13">
        <f>ROUND(AVERAGE(Zinsswaps!M359:M454)+'iBoxx Extrapolation'!$J454,2)</f>
        <v>3.65</v>
      </c>
      <c r="N454" s="13">
        <f>ROUND(AVERAGE(Zinsswaps!N359:N454)+'iBoxx Extrapolation'!$J454,2)</f>
        <v>3.7</v>
      </c>
      <c r="O454" s="13">
        <f>ROUND(AVERAGE(Zinsswaps!O359:O454)+'iBoxx Extrapolation'!$J454,2)</f>
        <v>3.75</v>
      </c>
      <c r="P454" s="13">
        <f>ROUND(AVERAGE(Zinsswaps!P359:P454)+'iBoxx Extrapolation'!$J454,2)</f>
        <v>3.78</v>
      </c>
      <c r="Q454" s="13">
        <f>ROUND(AVERAGE(Zinsswaps!Q359:Q454)+'iBoxx Extrapolation'!$J454,2)</f>
        <v>3.81</v>
      </c>
      <c r="R454" s="13">
        <f>ROUND(AVERAGE(Zinsswaps!R359:R454)+'iBoxx Extrapolation'!$J454,2)</f>
        <v>3.83</v>
      </c>
      <c r="S454" s="13">
        <f>ROUND(AVERAGE(Zinsswaps!S359:S454)+'iBoxx Extrapolation'!$J454,2)</f>
        <v>3.85</v>
      </c>
      <c r="T454" s="13">
        <f>ROUND(AVERAGE(Zinsswaps!T359:T454)+'iBoxx Extrapolation'!$J454,2)</f>
        <v>3.87</v>
      </c>
      <c r="U454" s="13">
        <f>ROUND(AVERAGE(Zinsswaps!U359:U454)+'iBoxx Extrapolation'!$J454,2)</f>
        <v>3.89</v>
      </c>
      <c r="V454" s="13">
        <f>ROUND(AVERAGE(Zinsswaps!V359:V454)+'iBoxx Extrapolation'!$J454,2)</f>
        <v>3.89</v>
      </c>
      <c r="W454" s="13">
        <f>ROUND(AVERAGE(Zinsswaps!W359:W454)+'iBoxx Extrapolation'!$J454,2)</f>
        <v>3.89</v>
      </c>
      <c r="X454" s="13">
        <f>ROUND(AVERAGE(Zinsswaps!X359:X454)+'iBoxx Extrapolation'!$J454,2)</f>
        <v>3.89</v>
      </c>
      <c r="Y454" s="13">
        <f>ROUND(AVERAGE(Zinsswaps!Y359:Y454)+'iBoxx Extrapolation'!$J454,2)</f>
        <v>3.89</v>
      </c>
      <c r="Z454" s="13">
        <f>ROUND(AVERAGE(Zinsswaps!Z359:Z454)+'iBoxx Extrapolation'!$J454,2)</f>
        <v>3.89</v>
      </c>
      <c r="AA454" s="13">
        <f>ROUND(AVERAGE(Zinsswaps!AA359:AA454)+'iBoxx Extrapolation'!$J454,2)</f>
        <v>3.88</v>
      </c>
      <c r="AB454" s="13">
        <f>ROUND(AVERAGE(Zinsswaps!AB359:AB454)+'iBoxx Extrapolation'!$J454,2)</f>
        <v>3.88</v>
      </c>
      <c r="AC454" s="13">
        <f>ROUND(AVERAGE(Zinsswaps!AC359:AC454)+'iBoxx Extrapolation'!$J454,2)</f>
        <v>3.87</v>
      </c>
      <c r="AD454" s="13">
        <f>ROUND(AVERAGE(Zinsswaps!AD359:AD454)+'iBoxx Extrapolation'!$J454,2)</f>
        <v>3.86</v>
      </c>
      <c r="AE454" s="13">
        <f>ROUND(AVERAGE(Zinsswaps!AE359:AE454)+'iBoxx Extrapolation'!$J454,2)</f>
        <v>3.86</v>
      </c>
      <c r="AF454" s="13">
        <f>ROUND(AVERAGE(Zinsswaps!AF359:AF454)+'iBoxx Extrapolation'!$J454,2)</f>
        <v>3.84</v>
      </c>
      <c r="AG454" s="13">
        <f>ROUND(AVERAGE(Zinsswaps!AG359:AG454)+'iBoxx Extrapolation'!$J454,2)</f>
        <v>3.82</v>
      </c>
      <c r="AH454" s="13">
        <f>ROUND(AVERAGE(Zinsswaps!AH359:AH454)+'iBoxx Extrapolation'!$J454,2)</f>
        <v>3.81</v>
      </c>
      <c r="AI454" s="13">
        <f>ROUND(AVERAGE(Zinsswaps!AI359:AI454)+'iBoxx Extrapolation'!$J454,2)</f>
        <v>3.79</v>
      </c>
      <c r="AJ454" s="13">
        <f>ROUND(AVERAGE(Zinsswaps!AJ359:AJ454)+'iBoxx Extrapolation'!$J454,2)</f>
        <v>3.78</v>
      </c>
      <c r="AK454" s="13">
        <f>ROUND(AVERAGE(Zinsswaps!AK359:AK454)+'iBoxx Extrapolation'!$J454,2)</f>
        <v>3.77</v>
      </c>
      <c r="AL454" s="13">
        <f>ROUND(AVERAGE(Zinsswaps!AL359:AL454)+'iBoxx Extrapolation'!$J454,2)</f>
        <v>3.76</v>
      </c>
      <c r="AM454" s="13">
        <f>ROUND(AVERAGE(Zinsswaps!AM359:AM454)+'iBoxx Extrapolation'!$J454,2)</f>
        <v>3.75</v>
      </c>
      <c r="AN454" s="13">
        <f>ROUND(AVERAGE(Zinsswaps!AN359:AN454)+'iBoxx Extrapolation'!$J454,2)</f>
        <v>3.74</v>
      </c>
      <c r="AO454" s="13">
        <f>ROUND(AVERAGE(Zinsswaps!AO359:AO454)+'iBoxx Extrapolation'!$J454,2)</f>
        <v>3.73</v>
      </c>
      <c r="AP454" s="13">
        <f>ROUND(AVERAGE(Zinsswaps!AP359:AP454)+'iBoxx Extrapolation'!$J454,2)</f>
        <v>3.7</v>
      </c>
      <c r="AQ454" s="13">
        <f>ROUND(AVERAGE(Zinsswaps!AQ359:AQ454)+'iBoxx Extrapolation'!$J454,2)</f>
        <v>3.68</v>
      </c>
      <c r="AR454" s="13">
        <f>ROUND(AVERAGE(Zinsswaps!AR359:AR454)+'iBoxx Extrapolation'!$J454,2)</f>
        <v>3.66</v>
      </c>
      <c r="AS454" s="13">
        <f>ROUND(AVERAGE(Zinsswaps!AS359:AS454)+'iBoxx Extrapolation'!$J454,2)</f>
        <v>3.64</v>
      </c>
      <c r="AT454" s="13">
        <f>ROUND(AVERAGE(Zinsswaps!AT359:AT454)+'iBoxx Extrapolation'!$J454,2)</f>
        <v>3.62</v>
      </c>
      <c r="AU454" s="13">
        <f>ROUND(AVERAGE(Zinsswaps!AU359:AU454)+'iBoxx Extrapolation'!$J454,2)</f>
        <v>3.61</v>
      </c>
      <c r="AV454" s="13">
        <f>ROUND(AVERAGE(Zinsswaps!AV359:AV454)+'iBoxx Extrapolation'!$J454,2)</f>
        <v>3.59</v>
      </c>
      <c r="AW454" s="13">
        <f>ROUND(AVERAGE(Zinsswaps!AW359:AW454)+'iBoxx Extrapolation'!$J454,2)</f>
        <v>3.57</v>
      </c>
      <c r="AX454" s="13">
        <f>ROUND(AVERAGE(Zinsswaps!AX359:AX454)+'iBoxx Extrapolation'!$J454,2)</f>
        <v>3.56</v>
      </c>
      <c r="AY454" s="13">
        <f>ROUND(AVERAGE(Zinsswaps!AY359:AY454)+'iBoxx Extrapolation'!$J454,2)</f>
        <v>3.54</v>
      </c>
    </row>
    <row r="455" spans="1:51" s="16" customFormat="1" x14ac:dyDescent="0.2">
      <c r="A455" s="12">
        <v>51074</v>
      </c>
      <c r="B455" s="13">
        <f>ROUND(AVERAGE(Zinsswaps!B360:B455)+'iBoxx Extrapolation'!$J455,2)</f>
        <v>2.99</v>
      </c>
      <c r="C455" s="13">
        <f>ROUND(AVERAGE(Zinsswaps!C360:C455)+'iBoxx Extrapolation'!$J455,2)</f>
        <v>3</v>
      </c>
      <c r="D455" s="13">
        <f>ROUND(AVERAGE(Zinsswaps!D360:D455)+'iBoxx Extrapolation'!$J455,2)</f>
        <v>3.05</v>
      </c>
      <c r="E455" s="13">
        <f>ROUND(AVERAGE(Zinsswaps!E360:E455)+'iBoxx Extrapolation'!$J455,2)</f>
        <v>3.12</v>
      </c>
      <c r="F455" s="13">
        <f>ROUND(AVERAGE(Zinsswaps!F360:F455)+'iBoxx Extrapolation'!$J455,2)</f>
        <v>3.19</v>
      </c>
      <c r="G455" s="13">
        <f>ROUND(AVERAGE(Zinsswaps!G360:G455)+'iBoxx Extrapolation'!$J455,2)</f>
        <v>3.27</v>
      </c>
      <c r="H455" s="13">
        <f>ROUND(AVERAGE(Zinsswaps!H360:H455)+'iBoxx Extrapolation'!$J455,2)</f>
        <v>3.34</v>
      </c>
      <c r="I455" s="13">
        <f>ROUND(AVERAGE(Zinsswaps!I360:I455)+'iBoxx Extrapolation'!$J455,2)</f>
        <v>3.41</v>
      </c>
      <c r="J455" s="13">
        <f>ROUND(AVERAGE(Zinsswaps!J360:J455)+'iBoxx Extrapolation'!$J455,2)</f>
        <v>3.48</v>
      </c>
      <c r="K455" s="13">
        <f>ROUND(AVERAGE(Zinsswaps!K360:K455)+'iBoxx Extrapolation'!$J455,2)</f>
        <v>3.54</v>
      </c>
      <c r="L455" s="13">
        <f>ROUND(AVERAGE(Zinsswaps!L360:L455)+'iBoxx Extrapolation'!$J455,2)</f>
        <v>3.6</v>
      </c>
      <c r="M455" s="13">
        <f>ROUND(AVERAGE(Zinsswaps!M360:M455)+'iBoxx Extrapolation'!$J455,2)</f>
        <v>3.65</v>
      </c>
      <c r="N455" s="13">
        <f>ROUND(AVERAGE(Zinsswaps!N360:N455)+'iBoxx Extrapolation'!$J455,2)</f>
        <v>3.7</v>
      </c>
      <c r="O455" s="13">
        <f>ROUND(AVERAGE(Zinsswaps!O360:O455)+'iBoxx Extrapolation'!$J455,2)</f>
        <v>3.75</v>
      </c>
      <c r="P455" s="13">
        <f>ROUND(AVERAGE(Zinsswaps!P360:P455)+'iBoxx Extrapolation'!$J455,2)</f>
        <v>3.78</v>
      </c>
      <c r="Q455" s="13">
        <f>ROUND(AVERAGE(Zinsswaps!Q360:Q455)+'iBoxx Extrapolation'!$J455,2)</f>
        <v>3.81</v>
      </c>
      <c r="R455" s="13">
        <f>ROUND(AVERAGE(Zinsswaps!R360:R455)+'iBoxx Extrapolation'!$J455,2)</f>
        <v>3.83</v>
      </c>
      <c r="S455" s="13">
        <f>ROUND(AVERAGE(Zinsswaps!S360:S455)+'iBoxx Extrapolation'!$J455,2)</f>
        <v>3.85</v>
      </c>
      <c r="T455" s="13">
        <f>ROUND(AVERAGE(Zinsswaps!T360:T455)+'iBoxx Extrapolation'!$J455,2)</f>
        <v>3.87</v>
      </c>
      <c r="U455" s="13">
        <f>ROUND(AVERAGE(Zinsswaps!U360:U455)+'iBoxx Extrapolation'!$J455,2)</f>
        <v>3.89</v>
      </c>
      <c r="V455" s="13">
        <f>ROUND(AVERAGE(Zinsswaps!V360:V455)+'iBoxx Extrapolation'!$J455,2)</f>
        <v>3.89</v>
      </c>
      <c r="W455" s="13">
        <f>ROUND(AVERAGE(Zinsswaps!W360:W455)+'iBoxx Extrapolation'!$J455,2)</f>
        <v>3.89</v>
      </c>
      <c r="X455" s="13">
        <f>ROUND(AVERAGE(Zinsswaps!X360:X455)+'iBoxx Extrapolation'!$J455,2)</f>
        <v>3.89</v>
      </c>
      <c r="Y455" s="13">
        <f>ROUND(AVERAGE(Zinsswaps!Y360:Y455)+'iBoxx Extrapolation'!$J455,2)</f>
        <v>3.89</v>
      </c>
      <c r="Z455" s="13">
        <f>ROUND(AVERAGE(Zinsswaps!Z360:Z455)+'iBoxx Extrapolation'!$J455,2)</f>
        <v>3.89</v>
      </c>
      <c r="AA455" s="13">
        <f>ROUND(AVERAGE(Zinsswaps!AA360:AA455)+'iBoxx Extrapolation'!$J455,2)</f>
        <v>3.88</v>
      </c>
      <c r="AB455" s="13">
        <f>ROUND(AVERAGE(Zinsswaps!AB360:AB455)+'iBoxx Extrapolation'!$J455,2)</f>
        <v>3.88</v>
      </c>
      <c r="AC455" s="13">
        <f>ROUND(AVERAGE(Zinsswaps!AC360:AC455)+'iBoxx Extrapolation'!$J455,2)</f>
        <v>3.87</v>
      </c>
      <c r="AD455" s="13">
        <f>ROUND(AVERAGE(Zinsswaps!AD360:AD455)+'iBoxx Extrapolation'!$J455,2)</f>
        <v>3.86</v>
      </c>
      <c r="AE455" s="13">
        <f>ROUND(AVERAGE(Zinsswaps!AE360:AE455)+'iBoxx Extrapolation'!$J455,2)</f>
        <v>3.86</v>
      </c>
      <c r="AF455" s="13">
        <f>ROUND(AVERAGE(Zinsswaps!AF360:AF455)+'iBoxx Extrapolation'!$J455,2)</f>
        <v>3.84</v>
      </c>
      <c r="AG455" s="13">
        <f>ROUND(AVERAGE(Zinsswaps!AG360:AG455)+'iBoxx Extrapolation'!$J455,2)</f>
        <v>3.82</v>
      </c>
      <c r="AH455" s="13">
        <f>ROUND(AVERAGE(Zinsswaps!AH360:AH455)+'iBoxx Extrapolation'!$J455,2)</f>
        <v>3.81</v>
      </c>
      <c r="AI455" s="13">
        <f>ROUND(AVERAGE(Zinsswaps!AI360:AI455)+'iBoxx Extrapolation'!$J455,2)</f>
        <v>3.79</v>
      </c>
      <c r="AJ455" s="13">
        <f>ROUND(AVERAGE(Zinsswaps!AJ360:AJ455)+'iBoxx Extrapolation'!$J455,2)</f>
        <v>3.78</v>
      </c>
      <c r="AK455" s="13">
        <f>ROUND(AVERAGE(Zinsswaps!AK360:AK455)+'iBoxx Extrapolation'!$J455,2)</f>
        <v>3.77</v>
      </c>
      <c r="AL455" s="13">
        <f>ROUND(AVERAGE(Zinsswaps!AL360:AL455)+'iBoxx Extrapolation'!$J455,2)</f>
        <v>3.76</v>
      </c>
      <c r="AM455" s="13">
        <f>ROUND(AVERAGE(Zinsswaps!AM360:AM455)+'iBoxx Extrapolation'!$J455,2)</f>
        <v>3.75</v>
      </c>
      <c r="AN455" s="13">
        <f>ROUND(AVERAGE(Zinsswaps!AN360:AN455)+'iBoxx Extrapolation'!$J455,2)</f>
        <v>3.74</v>
      </c>
      <c r="AO455" s="13">
        <f>ROUND(AVERAGE(Zinsswaps!AO360:AO455)+'iBoxx Extrapolation'!$J455,2)</f>
        <v>3.73</v>
      </c>
      <c r="AP455" s="13">
        <f>ROUND(AVERAGE(Zinsswaps!AP360:AP455)+'iBoxx Extrapolation'!$J455,2)</f>
        <v>3.7</v>
      </c>
      <c r="AQ455" s="13">
        <f>ROUND(AVERAGE(Zinsswaps!AQ360:AQ455)+'iBoxx Extrapolation'!$J455,2)</f>
        <v>3.68</v>
      </c>
      <c r="AR455" s="13">
        <f>ROUND(AVERAGE(Zinsswaps!AR360:AR455)+'iBoxx Extrapolation'!$J455,2)</f>
        <v>3.66</v>
      </c>
      <c r="AS455" s="13">
        <f>ROUND(AVERAGE(Zinsswaps!AS360:AS455)+'iBoxx Extrapolation'!$J455,2)</f>
        <v>3.64</v>
      </c>
      <c r="AT455" s="13">
        <f>ROUND(AVERAGE(Zinsswaps!AT360:AT455)+'iBoxx Extrapolation'!$J455,2)</f>
        <v>3.62</v>
      </c>
      <c r="AU455" s="13">
        <f>ROUND(AVERAGE(Zinsswaps!AU360:AU455)+'iBoxx Extrapolation'!$J455,2)</f>
        <v>3.61</v>
      </c>
      <c r="AV455" s="13">
        <f>ROUND(AVERAGE(Zinsswaps!AV360:AV455)+'iBoxx Extrapolation'!$J455,2)</f>
        <v>3.59</v>
      </c>
      <c r="AW455" s="13">
        <f>ROUND(AVERAGE(Zinsswaps!AW360:AW455)+'iBoxx Extrapolation'!$J455,2)</f>
        <v>3.57</v>
      </c>
      <c r="AX455" s="13">
        <f>ROUND(AVERAGE(Zinsswaps!AX360:AX455)+'iBoxx Extrapolation'!$J455,2)</f>
        <v>3.56</v>
      </c>
      <c r="AY455" s="13">
        <f>ROUND(AVERAGE(Zinsswaps!AY360:AY455)+'iBoxx Extrapolation'!$J455,2)</f>
        <v>3.54</v>
      </c>
    </row>
    <row r="456" spans="1:51" s="16" customFormat="1" x14ac:dyDescent="0.2">
      <c r="A456" s="12">
        <v>51104</v>
      </c>
      <c r="B456" s="13">
        <f>ROUND(AVERAGE(Zinsswaps!B361:B456)+'iBoxx Extrapolation'!$J456,2)</f>
        <v>2.99</v>
      </c>
      <c r="C456" s="13">
        <f>ROUND(AVERAGE(Zinsswaps!C361:C456)+'iBoxx Extrapolation'!$J456,2)</f>
        <v>3</v>
      </c>
      <c r="D456" s="13">
        <f>ROUND(AVERAGE(Zinsswaps!D361:D456)+'iBoxx Extrapolation'!$J456,2)</f>
        <v>3.05</v>
      </c>
      <c r="E456" s="13">
        <f>ROUND(AVERAGE(Zinsswaps!E361:E456)+'iBoxx Extrapolation'!$J456,2)</f>
        <v>3.12</v>
      </c>
      <c r="F456" s="13">
        <f>ROUND(AVERAGE(Zinsswaps!F361:F456)+'iBoxx Extrapolation'!$J456,2)</f>
        <v>3.19</v>
      </c>
      <c r="G456" s="13">
        <f>ROUND(AVERAGE(Zinsswaps!G361:G456)+'iBoxx Extrapolation'!$J456,2)</f>
        <v>3.27</v>
      </c>
      <c r="H456" s="13">
        <f>ROUND(AVERAGE(Zinsswaps!H361:H456)+'iBoxx Extrapolation'!$J456,2)</f>
        <v>3.34</v>
      </c>
      <c r="I456" s="13">
        <f>ROUND(AVERAGE(Zinsswaps!I361:I456)+'iBoxx Extrapolation'!$J456,2)</f>
        <v>3.41</v>
      </c>
      <c r="J456" s="13">
        <f>ROUND(AVERAGE(Zinsswaps!J361:J456)+'iBoxx Extrapolation'!$J456,2)</f>
        <v>3.48</v>
      </c>
      <c r="K456" s="13">
        <f>ROUND(AVERAGE(Zinsswaps!K361:K456)+'iBoxx Extrapolation'!$J456,2)</f>
        <v>3.54</v>
      </c>
      <c r="L456" s="13">
        <f>ROUND(AVERAGE(Zinsswaps!L361:L456)+'iBoxx Extrapolation'!$J456,2)</f>
        <v>3.6</v>
      </c>
      <c r="M456" s="13">
        <f>ROUND(AVERAGE(Zinsswaps!M361:M456)+'iBoxx Extrapolation'!$J456,2)</f>
        <v>3.65</v>
      </c>
      <c r="N456" s="13">
        <f>ROUND(AVERAGE(Zinsswaps!N361:N456)+'iBoxx Extrapolation'!$J456,2)</f>
        <v>3.7</v>
      </c>
      <c r="O456" s="13">
        <f>ROUND(AVERAGE(Zinsswaps!O361:O456)+'iBoxx Extrapolation'!$J456,2)</f>
        <v>3.75</v>
      </c>
      <c r="P456" s="13">
        <f>ROUND(AVERAGE(Zinsswaps!P361:P456)+'iBoxx Extrapolation'!$J456,2)</f>
        <v>3.78</v>
      </c>
      <c r="Q456" s="13">
        <f>ROUND(AVERAGE(Zinsswaps!Q361:Q456)+'iBoxx Extrapolation'!$J456,2)</f>
        <v>3.81</v>
      </c>
      <c r="R456" s="13">
        <f>ROUND(AVERAGE(Zinsswaps!R361:R456)+'iBoxx Extrapolation'!$J456,2)</f>
        <v>3.83</v>
      </c>
      <c r="S456" s="13">
        <f>ROUND(AVERAGE(Zinsswaps!S361:S456)+'iBoxx Extrapolation'!$J456,2)</f>
        <v>3.85</v>
      </c>
      <c r="T456" s="13">
        <f>ROUND(AVERAGE(Zinsswaps!T361:T456)+'iBoxx Extrapolation'!$J456,2)</f>
        <v>3.87</v>
      </c>
      <c r="U456" s="13">
        <f>ROUND(AVERAGE(Zinsswaps!U361:U456)+'iBoxx Extrapolation'!$J456,2)</f>
        <v>3.89</v>
      </c>
      <c r="V456" s="13">
        <f>ROUND(AVERAGE(Zinsswaps!V361:V456)+'iBoxx Extrapolation'!$J456,2)</f>
        <v>3.89</v>
      </c>
      <c r="W456" s="13">
        <f>ROUND(AVERAGE(Zinsswaps!W361:W456)+'iBoxx Extrapolation'!$J456,2)</f>
        <v>3.89</v>
      </c>
      <c r="X456" s="13">
        <f>ROUND(AVERAGE(Zinsswaps!X361:X456)+'iBoxx Extrapolation'!$J456,2)</f>
        <v>3.89</v>
      </c>
      <c r="Y456" s="13">
        <f>ROUND(AVERAGE(Zinsswaps!Y361:Y456)+'iBoxx Extrapolation'!$J456,2)</f>
        <v>3.89</v>
      </c>
      <c r="Z456" s="13">
        <f>ROUND(AVERAGE(Zinsswaps!Z361:Z456)+'iBoxx Extrapolation'!$J456,2)</f>
        <v>3.89</v>
      </c>
      <c r="AA456" s="13">
        <f>ROUND(AVERAGE(Zinsswaps!AA361:AA456)+'iBoxx Extrapolation'!$J456,2)</f>
        <v>3.88</v>
      </c>
      <c r="AB456" s="13">
        <f>ROUND(AVERAGE(Zinsswaps!AB361:AB456)+'iBoxx Extrapolation'!$J456,2)</f>
        <v>3.88</v>
      </c>
      <c r="AC456" s="13">
        <f>ROUND(AVERAGE(Zinsswaps!AC361:AC456)+'iBoxx Extrapolation'!$J456,2)</f>
        <v>3.87</v>
      </c>
      <c r="AD456" s="13">
        <f>ROUND(AVERAGE(Zinsswaps!AD361:AD456)+'iBoxx Extrapolation'!$J456,2)</f>
        <v>3.86</v>
      </c>
      <c r="AE456" s="13">
        <f>ROUND(AVERAGE(Zinsswaps!AE361:AE456)+'iBoxx Extrapolation'!$J456,2)</f>
        <v>3.86</v>
      </c>
      <c r="AF456" s="13">
        <f>ROUND(AVERAGE(Zinsswaps!AF361:AF456)+'iBoxx Extrapolation'!$J456,2)</f>
        <v>3.84</v>
      </c>
      <c r="AG456" s="13">
        <f>ROUND(AVERAGE(Zinsswaps!AG361:AG456)+'iBoxx Extrapolation'!$J456,2)</f>
        <v>3.82</v>
      </c>
      <c r="AH456" s="13">
        <f>ROUND(AVERAGE(Zinsswaps!AH361:AH456)+'iBoxx Extrapolation'!$J456,2)</f>
        <v>3.81</v>
      </c>
      <c r="AI456" s="13">
        <f>ROUND(AVERAGE(Zinsswaps!AI361:AI456)+'iBoxx Extrapolation'!$J456,2)</f>
        <v>3.79</v>
      </c>
      <c r="AJ456" s="13">
        <f>ROUND(AVERAGE(Zinsswaps!AJ361:AJ456)+'iBoxx Extrapolation'!$J456,2)</f>
        <v>3.78</v>
      </c>
      <c r="AK456" s="13">
        <f>ROUND(AVERAGE(Zinsswaps!AK361:AK456)+'iBoxx Extrapolation'!$J456,2)</f>
        <v>3.77</v>
      </c>
      <c r="AL456" s="13">
        <f>ROUND(AVERAGE(Zinsswaps!AL361:AL456)+'iBoxx Extrapolation'!$J456,2)</f>
        <v>3.76</v>
      </c>
      <c r="AM456" s="13">
        <f>ROUND(AVERAGE(Zinsswaps!AM361:AM456)+'iBoxx Extrapolation'!$J456,2)</f>
        <v>3.75</v>
      </c>
      <c r="AN456" s="13">
        <f>ROUND(AVERAGE(Zinsswaps!AN361:AN456)+'iBoxx Extrapolation'!$J456,2)</f>
        <v>3.74</v>
      </c>
      <c r="AO456" s="13">
        <f>ROUND(AVERAGE(Zinsswaps!AO361:AO456)+'iBoxx Extrapolation'!$J456,2)</f>
        <v>3.73</v>
      </c>
      <c r="AP456" s="13">
        <f>ROUND(AVERAGE(Zinsswaps!AP361:AP456)+'iBoxx Extrapolation'!$J456,2)</f>
        <v>3.7</v>
      </c>
      <c r="AQ456" s="13">
        <f>ROUND(AVERAGE(Zinsswaps!AQ361:AQ456)+'iBoxx Extrapolation'!$J456,2)</f>
        <v>3.68</v>
      </c>
      <c r="AR456" s="13">
        <f>ROUND(AVERAGE(Zinsswaps!AR361:AR456)+'iBoxx Extrapolation'!$J456,2)</f>
        <v>3.66</v>
      </c>
      <c r="AS456" s="13">
        <f>ROUND(AVERAGE(Zinsswaps!AS361:AS456)+'iBoxx Extrapolation'!$J456,2)</f>
        <v>3.64</v>
      </c>
      <c r="AT456" s="13">
        <f>ROUND(AVERAGE(Zinsswaps!AT361:AT456)+'iBoxx Extrapolation'!$J456,2)</f>
        <v>3.62</v>
      </c>
      <c r="AU456" s="13">
        <f>ROUND(AVERAGE(Zinsswaps!AU361:AU456)+'iBoxx Extrapolation'!$J456,2)</f>
        <v>3.61</v>
      </c>
      <c r="AV456" s="13">
        <f>ROUND(AVERAGE(Zinsswaps!AV361:AV456)+'iBoxx Extrapolation'!$J456,2)</f>
        <v>3.59</v>
      </c>
      <c r="AW456" s="13">
        <f>ROUND(AVERAGE(Zinsswaps!AW361:AW456)+'iBoxx Extrapolation'!$J456,2)</f>
        <v>3.57</v>
      </c>
      <c r="AX456" s="13">
        <f>ROUND(AVERAGE(Zinsswaps!AX361:AX456)+'iBoxx Extrapolation'!$J456,2)</f>
        <v>3.56</v>
      </c>
      <c r="AY456" s="13">
        <f>ROUND(AVERAGE(Zinsswaps!AY361:AY456)+'iBoxx Extrapolation'!$J456,2)</f>
        <v>3.54</v>
      </c>
    </row>
    <row r="457" spans="1:51" s="16" customFormat="1" x14ac:dyDescent="0.2">
      <c r="A457" s="12">
        <v>51135</v>
      </c>
      <c r="B457" s="13">
        <f>ROUND(AVERAGE(Zinsswaps!B362:B457)+'iBoxx Extrapolation'!$J457,2)</f>
        <v>2.99</v>
      </c>
      <c r="C457" s="13">
        <f>ROUND(AVERAGE(Zinsswaps!C362:C457)+'iBoxx Extrapolation'!$J457,2)</f>
        <v>3</v>
      </c>
      <c r="D457" s="13">
        <f>ROUND(AVERAGE(Zinsswaps!D362:D457)+'iBoxx Extrapolation'!$J457,2)</f>
        <v>3.05</v>
      </c>
      <c r="E457" s="13">
        <f>ROUND(AVERAGE(Zinsswaps!E362:E457)+'iBoxx Extrapolation'!$J457,2)</f>
        <v>3.12</v>
      </c>
      <c r="F457" s="13">
        <f>ROUND(AVERAGE(Zinsswaps!F362:F457)+'iBoxx Extrapolation'!$J457,2)</f>
        <v>3.19</v>
      </c>
      <c r="G457" s="13">
        <f>ROUND(AVERAGE(Zinsswaps!G362:G457)+'iBoxx Extrapolation'!$J457,2)</f>
        <v>3.27</v>
      </c>
      <c r="H457" s="13">
        <f>ROUND(AVERAGE(Zinsswaps!H362:H457)+'iBoxx Extrapolation'!$J457,2)</f>
        <v>3.34</v>
      </c>
      <c r="I457" s="13">
        <f>ROUND(AVERAGE(Zinsswaps!I362:I457)+'iBoxx Extrapolation'!$J457,2)</f>
        <v>3.41</v>
      </c>
      <c r="J457" s="13">
        <f>ROUND(AVERAGE(Zinsswaps!J362:J457)+'iBoxx Extrapolation'!$J457,2)</f>
        <v>3.48</v>
      </c>
      <c r="K457" s="13">
        <f>ROUND(AVERAGE(Zinsswaps!K362:K457)+'iBoxx Extrapolation'!$J457,2)</f>
        <v>3.54</v>
      </c>
      <c r="L457" s="13">
        <f>ROUND(AVERAGE(Zinsswaps!L362:L457)+'iBoxx Extrapolation'!$J457,2)</f>
        <v>3.6</v>
      </c>
      <c r="M457" s="13">
        <f>ROUND(AVERAGE(Zinsswaps!M362:M457)+'iBoxx Extrapolation'!$J457,2)</f>
        <v>3.65</v>
      </c>
      <c r="N457" s="13">
        <f>ROUND(AVERAGE(Zinsswaps!N362:N457)+'iBoxx Extrapolation'!$J457,2)</f>
        <v>3.7</v>
      </c>
      <c r="O457" s="13">
        <f>ROUND(AVERAGE(Zinsswaps!O362:O457)+'iBoxx Extrapolation'!$J457,2)</f>
        <v>3.75</v>
      </c>
      <c r="P457" s="13">
        <f>ROUND(AVERAGE(Zinsswaps!P362:P457)+'iBoxx Extrapolation'!$J457,2)</f>
        <v>3.78</v>
      </c>
      <c r="Q457" s="13">
        <f>ROUND(AVERAGE(Zinsswaps!Q362:Q457)+'iBoxx Extrapolation'!$J457,2)</f>
        <v>3.81</v>
      </c>
      <c r="R457" s="13">
        <f>ROUND(AVERAGE(Zinsswaps!R362:R457)+'iBoxx Extrapolation'!$J457,2)</f>
        <v>3.83</v>
      </c>
      <c r="S457" s="13">
        <f>ROUND(AVERAGE(Zinsswaps!S362:S457)+'iBoxx Extrapolation'!$J457,2)</f>
        <v>3.85</v>
      </c>
      <c r="T457" s="13">
        <f>ROUND(AVERAGE(Zinsswaps!T362:T457)+'iBoxx Extrapolation'!$J457,2)</f>
        <v>3.87</v>
      </c>
      <c r="U457" s="13">
        <f>ROUND(AVERAGE(Zinsswaps!U362:U457)+'iBoxx Extrapolation'!$J457,2)</f>
        <v>3.89</v>
      </c>
      <c r="V457" s="13">
        <f>ROUND(AVERAGE(Zinsswaps!V362:V457)+'iBoxx Extrapolation'!$J457,2)</f>
        <v>3.89</v>
      </c>
      <c r="W457" s="13">
        <f>ROUND(AVERAGE(Zinsswaps!W362:W457)+'iBoxx Extrapolation'!$J457,2)</f>
        <v>3.89</v>
      </c>
      <c r="X457" s="13">
        <f>ROUND(AVERAGE(Zinsswaps!X362:X457)+'iBoxx Extrapolation'!$J457,2)</f>
        <v>3.89</v>
      </c>
      <c r="Y457" s="13">
        <f>ROUND(AVERAGE(Zinsswaps!Y362:Y457)+'iBoxx Extrapolation'!$J457,2)</f>
        <v>3.89</v>
      </c>
      <c r="Z457" s="13">
        <f>ROUND(AVERAGE(Zinsswaps!Z362:Z457)+'iBoxx Extrapolation'!$J457,2)</f>
        <v>3.89</v>
      </c>
      <c r="AA457" s="13">
        <f>ROUND(AVERAGE(Zinsswaps!AA362:AA457)+'iBoxx Extrapolation'!$J457,2)</f>
        <v>3.88</v>
      </c>
      <c r="AB457" s="13">
        <f>ROUND(AVERAGE(Zinsswaps!AB362:AB457)+'iBoxx Extrapolation'!$J457,2)</f>
        <v>3.88</v>
      </c>
      <c r="AC457" s="13">
        <f>ROUND(AVERAGE(Zinsswaps!AC362:AC457)+'iBoxx Extrapolation'!$J457,2)</f>
        <v>3.87</v>
      </c>
      <c r="AD457" s="13">
        <f>ROUND(AVERAGE(Zinsswaps!AD362:AD457)+'iBoxx Extrapolation'!$J457,2)</f>
        <v>3.86</v>
      </c>
      <c r="AE457" s="13">
        <f>ROUND(AVERAGE(Zinsswaps!AE362:AE457)+'iBoxx Extrapolation'!$J457,2)</f>
        <v>3.86</v>
      </c>
      <c r="AF457" s="13">
        <f>ROUND(AVERAGE(Zinsswaps!AF362:AF457)+'iBoxx Extrapolation'!$J457,2)</f>
        <v>3.84</v>
      </c>
      <c r="AG457" s="13">
        <f>ROUND(AVERAGE(Zinsswaps!AG362:AG457)+'iBoxx Extrapolation'!$J457,2)</f>
        <v>3.82</v>
      </c>
      <c r="AH457" s="13">
        <f>ROUND(AVERAGE(Zinsswaps!AH362:AH457)+'iBoxx Extrapolation'!$J457,2)</f>
        <v>3.81</v>
      </c>
      <c r="AI457" s="13">
        <f>ROUND(AVERAGE(Zinsswaps!AI362:AI457)+'iBoxx Extrapolation'!$J457,2)</f>
        <v>3.79</v>
      </c>
      <c r="AJ457" s="13">
        <f>ROUND(AVERAGE(Zinsswaps!AJ362:AJ457)+'iBoxx Extrapolation'!$J457,2)</f>
        <v>3.78</v>
      </c>
      <c r="AK457" s="13">
        <f>ROUND(AVERAGE(Zinsswaps!AK362:AK457)+'iBoxx Extrapolation'!$J457,2)</f>
        <v>3.77</v>
      </c>
      <c r="AL457" s="13">
        <f>ROUND(AVERAGE(Zinsswaps!AL362:AL457)+'iBoxx Extrapolation'!$J457,2)</f>
        <v>3.76</v>
      </c>
      <c r="AM457" s="13">
        <f>ROUND(AVERAGE(Zinsswaps!AM362:AM457)+'iBoxx Extrapolation'!$J457,2)</f>
        <v>3.75</v>
      </c>
      <c r="AN457" s="13">
        <f>ROUND(AVERAGE(Zinsswaps!AN362:AN457)+'iBoxx Extrapolation'!$J457,2)</f>
        <v>3.74</v>
      </c>
      <c r="AO457" s="13">
        <f>ROUND(AVERAGE(Zinsswaps!AO362:AO457)+'iBoxx Extrapolation'!$J457,2)</f>
        <v>3.73</v>
      </c>
      <c r="AP457" s="13">
        <f>ROUND(AVERAGE(Zinsswaps!AP362:AP457)+'iBoxx Extrapolation'!$J457,2)</f>
        <v>3.7</v>
      </c>
      <c r="AQ457" s="13">
        <f>ROUND(AVERAGE(Zinsswaps!AQ362:AQ457)+'iBoxx Extrapolation'!$J457,2)</f>
        <v>3.68</v>
      </c>
      <c r="AR457" s="13">
        <f>ROUND(AVERAGE(Zinsswaps!AR362:AR457)+'iBoxx Extrapolation'!$J457,2)</f>
        <v>3.66</v>
      </c>
      <c r="AS457" s="13">
        <f>ROUND(AVERAGE(Zinsswaps!AS362:AS457)+'iBoxx Extrapolation'!$J457,2)</f>
        <v>3.64</v>
      </c>
      <c r="AT457" s="13">
        <f>ROUND(AVERAGE(Zinsswaps!AT362:AT457)+'iBoxx Extrapolation'!$J457,2)</f>
        <v>3.62</v>
      </c>
      <c r="AU457" s="13">
        <f>ROUND(AVERAGE(Zinsswaps!AU362:AU457)+'iBoxx Extrapolation'!$J457,2)</f>
        <v>3.61</v>
      </c>
      <c r="AV457" s="13">
        <f>ROUND(AVERAGE(Zinsswaps!AV362:AV457)+'iBoxx Extrapolation'!$J457,2)</f>
        <v>3.59</v>
      </c>
      <c r="AW457" s="13">
        <f>ROUND(AVERAGE(Zinsswaps!AW362:AW457)+'iBoxx Extrapolation'!$J457,2)</f>
        <v>3.57</v>
      </c>
      <c r="AX457" s="13">
        <f>ROUND(AVERAGE(Zinsswaps!AX362:AX457)+'iBoxx Extrapolation'!$J457,2)</f>
        <v>3.56</v>
      </c>
      <c r="AY457" s="13">
        <f>ROUND(AVERAGE(Zinsswaps!AY362:AY457)+'iBoxx Extrapolation'!$J457,2)</f>
        <v>3.54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A1C-C9D7-4C3C-A1DE-589D70397A7B}">
  <dimension ref="A1:AY457"/>
  <sheetViews>
    <sheetView workbookViewId="0">
      <pane xSplit="1" ySplit="1" topLeftCell="B265" activePane="bottomRight" state="frozen"/>
      <selection pane="topRight" activeCell="B1" sqref="B1"/>
      <selection pane="bottomLeft" activeCell="A2" sqref="A2"/>
      <selection pane="bottomRight" activeCell="P304" sqref="P304"/>
    </sheetView>
  </sheetViews>
  <sheetFormatPr baseColWidth="10" defaultColWidth="9.140625" defaultRowHeight="12" x14ac:dyDescent="0.2"/>
  <cols>
    <col min="1" max="1" width="8.7109375" style="7" bestFit="1" customWidth="1"/>
    <col min="2" max="10" width="6.140625" style="7" bestFit="1" customWidth="1"/>
    <col min="11" max="51" width="7" style="7" bestFit="1" customWidth="1"/>
    <col min="52" max="16384" width="9.140625" style="7"/>
  </cols>
  <sheetData>
    <row r="1" spans="1:51" x14ac:dyDescent="0.2">
      <c r="A1" s="4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">
      <c r="A2" s="5">
        <v>37287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">
      <c r="A3" s="5">
        <v>37315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">
      <c r="A4" s="5">
        <v>37346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">
      <c r="A5" s="5">
        <v>37376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">
      <c r="A6" s="5">
        <v>37407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">
      <c r="A7" s="5">
        <v>37437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">
      <c r="A8" s="5">
        <v>37468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">
      <c r="A9" s="5">
        <v>37499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">
      <c r="A10" s="5">
        <v>37529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">
      <c r="A11" s="5">
        <v>37560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">
      <c r="A12" s="5">
        <v>37590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">
      <c r="A13" s="5">
        <v>37621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">
      <c r="A14" s="5">
        <v>37652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">
      <c r="A15" s="5">
        <v>37680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">
      <c r="A16" s="5">
        <v>37711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">
      <c r="A17" s="5">
        <v>37741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">
      <c r="A18" s="5">
        <v>37772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">
      <c r="A19" s="5">
        <v>37802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">
      <c r="A20" s="5">
        <v>37833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">
      <c r="A21" s="5">
        <v>37864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">
      <c r="A22" s="5">
        <v>37894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">
      <c r="A23" s="5">
        <v>37925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">
      <c r="A24" s="5">
        <v>37955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">
      <c r="A25" s="5">
        <v>37986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">
      <c r="A26" s="5">
        <v>38017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">
      <c r="A27" s="5">
        <v>38046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">
      <c r="A28" s="5">
        <v>38077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">
      <c r="A29" s="5">
        <v>38107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">
      <c r="A30" s="5">
        <v>38138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">
      <c r="A31" s="5">
        <v>38168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">
      <c r="A32" s="5">
        <v>38199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">
      <c r="A33" s="5">
        <v>38230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">
      <c r="A34" s="5">
        <v>38260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">
      <c r="A35" s="5">
        <v>38291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">
      <c r="A36" s="5">
        <v>38321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">
      <c r="A37" s="5">
        <v>38352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">
      <c r="A38" s="5">
        <v>38383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">
      <c r="A39" s="5">
        <v>38411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">
      <c r="A40" s="5">
        <v>38442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">
      <c r="A41" s="5">
        <v>38472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">
      <c r="A42" s="5">
        <v>38503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">
      <c r="A43" s="5">
        <v>38533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">
      <c r="A44" s="5">
        <v>38564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">
      <c r="A45" s="5">
        <v>38595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">
      <c r="A46" s="5">
        <v>38625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">
      <c r="A47" s="5">
        <v>38656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">
      <c r="A48" s="5">
        <v>38686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">
      <c r="A49" s="5">
        <v>38717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">
      <c r="A50" s="5">
        <v>38748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">
      <c r="A51" s="5">
        <v>38776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">
      <c r="A52" s="5">
        <v>38807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">
      <c r="A53" s="5">
        <v>38837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">
      <c r="A54" s="5">
        <v>38868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">
      <c r="A55" s="5">
        <v>38898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">
      <c r="A56" s="5">
        <v>38929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">
      <c r="A57" s="5">
        <v>38960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">
      <c r="A58" s="5">
        <v>38990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">
      <c r="A59" s="5">
        <v>39021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">
      <c r="A60" s="5">
        <v>39051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">
      <c r="A61" s="5">
        <v>39082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">
      <c r="A62" s="5">
        <v>39113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">
      <c r="A63" s="5">
        <v>39141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">
      <c r="A64" s="5">
        <v>39172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">
      <c r="A65" s="5">
        <v>39202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">
      <c r="A66" s="5">
        <v>39233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">
      <c r="A67" s="5">
        <v>39263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">
      <c r="A68" s="5">
        <v>39294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">
      <c r="A69" s="5">
        <v>39325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">
      <c r="A70" s="5">
        <v>39355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">
      <c r="A71" s="5">
        <v>39386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">
      <c r="A72" s="5">
        <v>39416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">
      <c r="A73" s="5">
        <v>39447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">
      <c r="A74" s="5">
        <v>39478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">
      <c r="A75" s="5">
        <v>39507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">
      <c r="A76" s="5">
        <v>39538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">
      <c r="A77" s="5">
        <v>39568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">
      <c r="A78" s="5">
        <v>39599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">
      <c r="A79" s="5">
        <v>39629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">
      <c r="A80" s="5">
        <v>39660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">
      <c r="A81" s="5">
        <v>39691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">
      <c r="A82" s="5">
        <v>39721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">
      <c r="A83" s="5">
        <v>39752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">
      <c r="A84" s="5">
        <v>39782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">
      <c r="A85" s="5">
        <v>39813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">
      <c r="A86" s="5">
        <v>39844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">
      <c r="A87" s="5">
        <v>39872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">
      <c r="A88" s="5">
        <v>39903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">
      <c r="A89" s="5">
        <v>39933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">
      <c r="A90" s="5">
        <v>39964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">
      <c r="A91" s="5">
        <v>39994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">
      <c r="A92" s="5">
        <v>40025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">
      <c r="A93" s="5">
        <v>40056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">
      <c r="A94" s="5">
        <v>40086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">
      <c r="A95" s="5">
        <v>40117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">
      <c r="A96" s="5">
        <v>40147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">
      <c r="A97" s="5">
        <v>40178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">
      <c r="A98" s="5">
        <v>40209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">
      <c r="A99" s="5">
        <v>40237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">
      <c r="A100" s="5">
        <v>40268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">
      <c r="A101" s="5">
        <v>40298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">
      <c r="A102" s="5">
        <v>40329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">
      <c r="A103" s="5">
        <v>40359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">
      <c r="A104" s="5">
        <v>40390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">
      <c r="A105" s="5">
        <v>40421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">
      <c r="A106" s="5">
        <v>40451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">
      <c r="A107" s="5">
        <v>40482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">
      <c r="A108" s="5">
        <v>40512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">
      <c r="A109" s="5">
        <v>40543</v>
      </c>
      <c r="B109" s="6">
        <v>3.73</v>
      </c>
      <c r="C109" s="6">
        <v>3.91</v>
      </c>
      <c r="D109" s="6">
        <v>4.1100000000000003</v>
      </c>
      <c r="E109" s="6">
        <v>4.29</v>
      </c>
      <c r="F109" s="6">
        <v>4.4400000000000004</v>
      </c>
      <c r="G109" s="6">
        <v>4.58</v>
      </c>
      <c r="H109" s="6">
        <v>4.71</v>
      </c>
      <c r="I109" s="6">
        <v>4.82</v>
      </c>
      <c r="J109" s="6">
        <v>4.91</v>
      </c>
      <c r="K109" s="6">
        <v>5</v>
      </c>
      <c r="L109" s="6">
        <v>5.08</v>
      </c>
      <c r="M109" s="6">
        <v>5.14</v>
      </c>
      <c r="N109" s="6">
        <v>5.2</v>
      </c>
      <c r="O109" s="6">
        <v>5.25</v>
      </c>
      <c r="P109" s="6">
        <v>5.3</v>
      </c>
      <c r="Q109" s="6">
        <v>5.33</v>
      </c>
      <c r="R109" s="6">
        <v>5.36</v>
      </c>
      <c r="S109" s="6">
        <v>5.38</v>
      </c>
      <c r="T109" s="6">
        <v>5.4</v>
      </c>
      <c r="U109" s="6">
        <v>5.42</v>
      </c>
      <c r="V109" s="6">
        <v>5.42</v>
      </c>
      <c r="W109" s="6">
        <v>5.42</v>
      </c>
      <c r="X109" s="6">
        <v>5.42</v>
      </c>
      <c r="Y109" s="6">
        <v>5.42</v>
      </c>
      <c r="Z109" s="6">
        <v>5.42</v>
      </c>
      <c r="AA109" s="6">
        <v>5.41</v>
      </c>
      <c r="AB109" s="6">
        <v>5.39</v>
      </c>
      <c r="AC109" s="6">
        <v>5.38</v>
      </c>
      <c r="AD109" s="6">
        <v>5.37</v>
      </c>
      <c r="AE109" s="6">
        <v>5.36</v>
      </c>
      <c r="AF109" s="6">
        <v>5.35</v>
      </c>
      <c r="AG109" s="6">
        <v>5.33</v>
      </c>
      <c r="AH109" s="6">
        <v>5.32</v>
      </c>
      <c r="AI109" s="6">
        <v>5.31</v>
      </c>
      <c r="AJ109" s="6">
        <v>5.29</v>
      </c>
      <c r="AK109" s="6">
        <v>5.28</v>
      </c>
      <c r="AL109" s="6">
        <v>5.27</v>
      </c>
      <c r="AM109" s="6">
        <v>5.26</v>
      </c>
      <c r="AN109" s="6">
        <v>5.25</v>
      </c>
      <c r="AO109" s="6">
        <v>5.24</v>
      </c>
      <c r="AP109" s="6">
        <v>5.23</v>
      </c>
      <c r="AQ109" s="6">
        <v>5.22</v>
      </c>
      <c r="AR109" s="6">
        <v>5.21</v>
      </c>
      <c r="AS109" s="6">
        <v>5.2</v>
      </c>
      <c r="AT109" s="6">
        <v>5.19</v>
      </c>
      <c r="AU109" s="6">
        <v>5.19</v>
      </c>
      <c r="AV109" s="6">
        <v>5.18</v>
      </c>
      <c r="AW109" s="6">
        <v>5.17</v>
      </c>
      <c r="AX109" s="6">
        <v>5.16</v>
      </c>
      <c r="AY109" s="6">
        <v>5.15</v>
      </c>
    </row>
    <row r="110" spans="1:51" x14ac:dyDescent="0.2">
      <c r="A110" s="5">
        <v>40574</v>
      </c>
      <c r="B110" s="6">
        <v>3.72</v>
      </c>
      <c r="C110" s="6">
        <v>3.9</v>
      </c>
      <c r="D110" s="6">
        <v>4.0999999999999996</v>
      </c>
      <c r="E110" s="6">
        <v>4.28</v>
      </c>
      <c r="F110" s="6">
        <v>4.43</v>
      </c>
      <c r="G110" s="6">
        <v>4.57</v>
      </c>
      <c r="H110" s="6">
        <v>4.7</v>
      </c>
      <c r="I110" s="6">
        <v>4.8099999999999996</v>
      </c>
      <c r="J110" s="6">
        <v>4.9000000000000004</v>
      </c>
      <c r="K110" s="6">
        <v>4.99</v>
      </c>
      <c r="L110" s="6">
        <v>5.07</v>
      </c>
      <c r="M110" s="6">
        <v>5.13</v>
      </c>
      <c r="N110" s="6">
        <v>5.19</v>
      </c>
      <c r="O110" s="6">
        <v>5.25</v>
      </c>
      <c r="P110" s="6">
        <v>5.29</v>
      </c>
      <c r="Q110" s="6">
        <v>5.32</v>
      </c>
      <c r="R110" s="6">
        <v>5.35</v>
      </c>
      <c r="S110" s="6">
        <v>5.37</v>
      </c>
      <c r="T110" s="6">
        <v>5.4</v>
      </c>
      <c r="U110" s="6">
        <v>5.42</v>
      </c>
      <c r="V110" s="6">
        <v>5.41</v>
      </c>
      <c r="W110" s="6">
        <v>5.41</v>
      </c>
      <c r="X110" s="6">
        <v>5.41</v>
      </c>
      <c r="Y110" s="6">
        <v>5.41</v>
      </c>
      <c r="Z110" s="6">
        <v>5.41</v>
      </c>
      <c r="AA110" s="6">
        <v>5.4</v>
      </c>
      <c r="AB110" s="6">
        <v>5.39</v>
      </c>
      <c r="AC110" s="6">
        <v>5.37</v>
      </c>
      <c r="AD110" s="6">
        <v>5.36</v>
      </c>
      <c r="AE110" s="6">
        <v>5.35</v>
      </c>
      <c r="AF110" s="6">
        <v>5.34</v>
      </c>
      <c r="AG110" s="6">
        <v>5.32</v>
      </c>
      <c r="AH110" s="6">
        <v>5.31</v>
      </c>
      <c r="AI110" s="6">
        <v>5.3</v>
      </c>
      <c r="AJ110" s="6">
        <v>5.28</v>
      </c>
      <c r="AK110" s="6">
        <v>5.27</v>
      </c>
      <c r="AL110" s="6">
        <v>5.26</v>
      </c>
      <c r="AM110" s="6">
        <v>5.25</v>
      </c>
      <c r="AN110" s="6">
        <v>5.24</v>
      </c>
      <c r="AO110" s="6">
        <v>5.23</v>
      </c>
      <c r="AP110" s="6">
        <v>5.22</v>
      </c>
      <c r="AQ110" s="6">
        <v>5.21</v>
      </c>
      <c r="AR110" s="6">
        <v>5.2</v>
      </c>
      <c r="AS110" s="6">
        <v>5.19</v>
      </c>
      <c r="AT110" s="6">
        <v>5.18</v>
      </c>
      <c r="AU110" s="6">
        <v>5.18</v>
      </c>
      <c r="AV110" s="6">
        <v>5.17</v>
      </c>
      <c r="AW110" s="6">
        <v>5.16</v>
      </c>
      <c r="AX110" s="6">
        <v>5.15</v>
      </c>
      <c r="AY110" s="6">
        <v>5.15</v>
      </c>
    </row>
    <row r="111" spans="1:51" x14ac:dyDescent="0.2">
      <c r="A111" s="5">
        <v>40602</v>
      </c>
      <c r="B111" s="6">
        <v>3.71</v>
      </c>
      <c r="C111" s="6">
        <v>3.89</v>
      </c>
      <c r="D111" s="6">
        <v>4.09</v>
      </c>
      <c r="E111" s="6">
        <v>4.2699999999999996</v>
      </c>
      <c r="F111" s="6">
        <v>4.42</v>
      </c>
      <c r="G111" s="6">
        <v>4.5599999999999996</v>
      </c>
      <c r="H111" s="6">
        <v>4.6900000000000004</v>
      </c>
      <c r="I111" s="6">
        <v>4.8</v>
      </c>
      <c r="J111" s="6">
        <v>4.8899999999999997</v>
      </c>
      <c r="K111" s="6">
        <v>4.9800000000000004</v>
      </c>
      <c r="L111" s="6">
        <v>5.0599999999999996</v>
      </c>
      <c r="M111" s="6">
        <v>5.12</v>
      </c>
      <c r="N111" s="6">
        <v>5.19</v>
      </c>
      <c r="O111" s="6">
        <v>5.24</v>
      </c>
      <c r="P111" s="6">
        <v>5.28</v>
      </c>
      <c r="Q111" s="6">
        <v>5.31</v>
      </c>
      <c r="R111" s="6">
        <v>5.34</v>
      </c>
      <c r="S111" s="6">
        <v>5.37</v>
      </c>
      <c r="T111" s="6">
        <v>5.39</v>
      </c>
      <c r="U111" s="6">
        <v>5.41</v>
      </c>
      <c r="V111" s="6">
        <v>5.41</v>
      </c>
      <c r="W111" s="6">
        <v>5.4</v>
      </c>
      <c r="X111" s="6">
        <v>5.4</v>
      </c>
      <c r="Y111" s="6">
        <v>5.4</v>
      </c>
      <c r="Z111" s="6">
        <v>5.4</v>
      </c>
      <c r="AA111" s="6">
        <v>5.39</v>
      </c>
      <c r="AB111" s="6">
        <v>5.38</v>
      </c>
      <c r="AC111" s="6">
        <v>5.36</v>
      </c>
      <c r="AD111" s="6">
        <v>5.35</v>
      </c>
      <c r="AE111" s="6">
        <v>5.34</v>
      </c>
      <c r="AF111" s="6">
        <v>5.33</v>
      </c>
      <c r="AG111" s="6">
        <v>5.31</v>
      </c>
      <c r="AH111" s="6">
        <v>5.3</v>
      </c>
      <c r="AI111" s="6">
        <v>5.29</v>
      </c>
      <c r="AJ111" s="6">
        <v>5.27</v>
      </c>
      <c r="AK111" s="6">
        <v>5.26</v>
      </c>
      <c r="AL111" s="6">
        <v>5.25</v>
      </c>
      <c r="AM111" s="6">
        <v>5.24</v>
      </c>
      <c r="AN111" s="6">
        <v>5.23</v>
      </c>
      <c r="AO111" s="6">
        <v>5.22</v>
      </c>
      <c r="AP111" s="6">
        <v>5.21</v>
      </c>
      <c r="AQ111" s="6">
        <v>5.2</v>
      </c>
      <c r="AR111" s="6">
        <v>5.19</v>
      </c>
      <c r="AS111" s="6">
        <v>5.18</v>
      </c>
      <c r="AT111" s="6">
        <v>5.17</v>
      </c>
      <c r="AU111" s="6">
        <v>5.16</v>
      </c>
      <c r="AV111" s="6">
        <v>5.16</v>
      </c>
      <c r="AW111" s="6">
        <v>5.15</v>
      </c>
      <c r="AX111" s="6">
        <v>5.14</v>
      </c>
      <c r="AY111" s="6">
        <v>5.13</v>
      </c>
    </row>
    <row r="112" spans="1:51" x14ac:dyDescent="0.2">
      <c r="A112" s="5">
        <v>40633</v>
      </c>
      <c r="B112" s="6">
        <v>3.69</v>
      </c>
      <c r="C112" s="6">
        <v>3.88</v>
      </c>
      <c r="D112" s="6">
        <v>4.08</v>
      </c>
      <c r="E112" s="6">
        <v>4.25</v>
      </c>
      <c r="F112" s="6">
        <v>4.41</v>
      </c>
      <c r="G112" s="6">
        <v>4.55</v>
      </c>
      <c r="H112" s="6">
        <v>4.68</v>
      </c>
      <c r="I112" s="6">
        <v>4.79</v>
      </c>
      <c r="J112" s="6">
        <v>4.88</v>
      </c>
      <c r="K112" s="6">
        <v>4.97</v>
      </c>
      <c r="L112" s="6">
        <v>5.05</v>
      </c>
      <c r="M112" s="6">
        <v>5.1100000000000003</v>
      </c>
      <c r="N112" s="6">
        <v>5.18</v>
      </c>
      <c r="O112" s="6">
        <v>5.23</v>
      </c>
      <c r="P112" s="6">
        <v>5.28</v>
      </c>
      <c r="Q112" s="6">
        <v>5.31</v>
      </c>
      <c r="R112" s="6">
        <v>5.33</v>
      </c>
      <c r="S112" s="6">
        <v>5.36</v>
      </c>
      <c r="T112" s="6">
        <v>5.38</v>
      </c>
      <c r="U112" s="6">
        <v>5.4</v>
      </c>
      <c r="V112" s="6">
        <v>5.4</v>
      </c>
      <c r="W112" s="6">
        <v>5.4</v>
      </c>
      <c r="X112" s="6">
        <v>5.39</v>
      </c>
      <c r="Y112" s="6">
        <v>5.39</v>
      </c>
      <c r="Z112" s="6">
        <v>5.39</v>
      </c>
      <c r="AA112" s="6">
        <v>5.38</v>
      </c>
      <c r="AB112" s="6">
        <v>5.37</v>
      </c>
      <c r="AC112" s="6">
        <v>5.35</v>
      </c>
      <c r="AD112" s="6">
        <v>5.34</v>
      </c>
      <c r="AE112" s="6">
        <v>5.33</v>
      </c>
      <c r="AF112" s="6">
        <v>5.32</v>
      </c>
      <c r="AG112" s="6">
        <v>5.3</v>
      </c>
      <c r="AH112" s="6">
        <v>5.29</v>
      </c>
      <c r="AI112" s="6">
        <v>5.27</v>
      </c>
      <c r="AJ112" s="6">
        <v>5.26</v>
      </c>
      <c r="AK112" s="6">
        <v>5.25</v>
      </c>
      <c r="AL112" s="6">
        <v>5.24</v>
      </c>
      <c r="AM112" s="6">
        <v>5.23</v>
      </c>
      <c r="AN112" s="6">
        <v>5.22</v>
      </c>
      <c r="AO112" s="6">
        <v>5.21</v>
      </c>
      <c r="AP112" s="6">
        <v>5.2</v>
      </c>
      <c r="AQ112" s="6">
        <v>5.19</v>
      </c>
      <c r="AR112" s="6">
        <v>5.18</v>
      </c>
      <c r="AS112" s="6">
        <v>5.17</v>
      </c>
      <c r="AT112" s="6">
        <v>5.16</v>
      </c>
      <c r="AU112" s="6">
        <v>5.15</v>
      </c>
      <c r="AV112" s="6">
        <v>5.15</v>
      </c>
      <c r="AW112" s="6">
        <v>5.14</v>
      </c>
      <c r="AX112" s="6">
        <v>5.13</v>
      </c>
      <c r="AY112" s="6">
        <v>5.12</v>
      </c>
    </row>
    <row r="113" spans="1:51" x14ac:dyDescent="0.2">
      <c r="A113" s="5">
        <v>40663</v>
      </c>
      <c r="B113" s="6">
        <v>3.68</v>
      </c>
      <c r="C113" s="6">
        <v>3.86</v>
      </c>
      <c r="D113" s="6">
        <v>4.0599999999999996</v>
      </c>
      <c r="E113" s="6">
        <v>4.24</v>
      </c>
      <c r="F113" s="6">
        <v>4.4000000000000004</v>
      </c>
      <c r="G113" s="6">
        <v>4.54</v>
      </c>
      <c r="H113" s="6">
        <v>4.66</v>
      </c>
      <c r="I113" s="6">
        <v>4.78</v>
      </c>
      <c r="J113" s="6">
        <v>4.87</v>
      </c>
      <c r="K113" s="6">
        <v>4.96</v>
      </c>
      <c r="L113" s="6">
        <v>5.04</v>
      </c>
      <c r="M113" s="6">
        <v>5.0999999999999996</v>
      </c>
      <c r="N113" s="6">
        <v>5.17</v>
      </c>
      <c r="O113" s="6">
        <v>5.22</v>
      </c>
      <c r="P113" s="6">
        <v>5.27</v>
      </c>
      <c r="Q113" s="6">
        <v>5.3</v>
      </c>
      <c r="R113" s="6">
        <v>5.32</v>
      </c>
      <c r="S113" s="6">
        <v>5.35</v>
      </c>
      <c r="T113" s="6">
        <v>5.37</v>
      </c>
      <c r="U113" s="6">
        <v>5.39</v>
      </c>
      <c r="V113" s="6">
        <v>5.39</v>
      </c>
      <c r="W113" s="6">
        <v>5.39</v>
      </c>
      <c r="X113" s="6">
        <v>5.38</v>
      </c>
      <c r="Y113" s="6">
        <v>5.38</v>
      </c>
      <c r="Z113" s="6">
        <v>5.38</v>
      </c>
      <c r="AA113" s="6">
        <v>5.37</v>
      </c>
      <c r="AB113" s="6">
        <v>5.35</v>
      </c>
      <c r="AC113" s="6">
        <v>5.34</v>
      </c>
      <c r="AD113" s="6">
        <v>5.33</v>
      </c>
      <c r="AE113" s="6">
        <v>5.32</v>
      </c>
      <c r="AF113" s="6">
        <v>5.3</v>
      </c>
      <c r="AG113" s="6">
        <v>5.29</v>
      </c>
      <c r="AH113" s="6">
        <v>5.28</v>
      </c>
      <c r="AI113" s="6">
        <v>5.26</v>
      </c>
      <c r="AJ113" s="6">
        <v>5.25</v>
      </c>
      <c r="AK113" s="6">
        <v>5.24</v>
      </c>
      <c r="AL113" s="6">
        <v>5.23</v>
      </c>
      <c r="AM113" s="6">
        <v>5.22</v>
      </c>
      <c r="AN113" s="6">
        <v>5.21</v>
      </c>
      <c r="AO113" s="6">
        <v>5.2</v>
      </c>
      <c r="AP113" s="6">
        <v>5.19</v>
      </c>
      <c r="AQ113" s="6">
        <v>5.18</v>
      </c>
      <c r="AR113" s="6">
        <v>5.17</v>
      </c>
      <c r="AS113" s="6">
        <v>5.16</v>
      </c>
      <c r="AT113" s="6">
        <v>5.15</v>
      </c>
      <c r="AU113" s="6">
        <v>5.14</v>
      </c>
      <c r="AV113" s="6">
        <v>5.13</v>
      </c>
      <c r="AW113" s="6">
        <v>5.13</v>
      </c>
      <c r="AX113" s="6">
        <v>5.12</v>
      </c>
      <c r="AY113" s="6">
        <v>5.1100000000000003</v>
      </c>
    </row>
    <row r="114" spans="1:51" x14ac:dyDescent="0.2">
      <c r="A114" s="5">
        <v>40694</v>
      </c>
      <c r="B114" s="6">
        <v>3.67</v>
      </c>
      <c r="C114" s="6">
        <v>3.85</v>
      </c>
      <c r="D114" s="6">
        <v>4.05</v>
      </c>
      <c r="E114" s="6">
        <v>4.2300000000000004</v>
      </c>
      <c r="F114" s="6">
        <v>4.3899999999999997</v>
      </c>
      <c r="G114" s="6">
        <v>4.53</v>
      </c>
      <c r="H114" s="6">
        <v>4.6500000000000004</v>
      </c>
      <c r="I114" s="6">
        <v>4.76</v>
      </c>
      <c r="J114" s="6">
        <v>4.8600000000000003</v>
      </c>
      <c r="K114" s="6">
        <v>4.95</v>
      </c>
      <c r="L114" s="6">
        <v>5.03</v>
      </c>
      <c r="M114" s="6">
        <v>5.09</v>
      </c>
      <c r="N114" s="6">
        <v>5.16</v>
      </c>
      <c r="O114" s="6">
        <v>5.21</v>
      </c>
      <c r="P114" s="6">
        <v>5.26</v>
      </c>
      <c r="Q114" s="6">
        <v>5.29</v>
      </c>
      <c r="R114" s="6">
        <v>5.31</v>
      </c>
      <c r="S114" s="6">
        <v>5.34</v>
      </c>
      <c r="T114" s="6">
        <v>5.36</v>
      </c>
      <c r="U114" s="6">
        <v>5.38</v>
      </c>
      <c r="V114" s="6">
        <v>5.38</v>
      </c>
      <c r="W114" s="6">
        <v>5.37</v>
      </c>
      <c r="X114" s="6">
        <v>5.37</v>
      </c>
      <c r="Y114" s="6">
        <v>5.37</v>
      </c>
      <c r="Z114" s="6">
        <v>5.37</v>
      </c>
      <c r="AA114" s="6">
        <v>5.36</v>
      </c>
      <c r="AB114" s="6">
        <v>5.34</v>
      </c>
      <c r="AC114" s="6">
        <v>5.33</v>
      </c>
      <c r="AD114" s="6">
        <v>5.32</v>
      </c>
      <c r="AE114" s="6">
        <v>5.31</v>
      </c>
      <c r="AF114" s="6">
        <v>5.29</v>
      </c>
      <c r="AG114" s="6">
        <v>5.28</v>
      </c>
      <c r="AH114" s="6">
        <v>5.26</v>
      </c>
      <c r="AI114" s="6">
        <v>5.25</v>
      </c>
      <c r="AJ114" s="6">
        <v>5.24</v>
      </c>
      <c r="AK114" s="6">
        <v>5.23</v>
      </c>
      <c r="AL114" s="6">
        <v>5.22</v>
      </c>
      <c r="AM114" s="6">
        <v>5.21</v>
      </c>
      <c r="AN114" s="6">
        <v>5.2</v>
      </c>
      <c r="AO114" s="6">
        <v>5.19</v>
      </c>
      <c r="AP114" s="6">
        <v>5.18</v>
      </c>
      <c r="AQ114" s="6">
        <v>5.17</v>
      </c>
      <c r="AR114" s="6">
        <v>5.16</v>
      </c>
      <c r="AS114" s="6">
        <v>5.15</v>
      </c>
      <c r="AT114" s="6">
        <v>5.14</v>
      </c>
      <c r="AU114" s="6">
        <v>5.13</v>
      </c>
      <c r="AV114" s="6">
        <v>5.12</v>
      </c>
      <c r="AW114" s="6">
        <v>5.1100000000000003</v>
      </c>
      <c r="AX114" s="6">
        <v>5.1100000000000003</v>
      </c>
      <c r="AY114" s="6">
        <v>5.0999999999999996</v>
      </c>
    </row>
    <row r="115" spans="1:51" x14ac:dyDescent="0.2">
      <c r="A115" s="5">
        <v>40724</v>
      </c>
      <c r="B115" s="6">
        <v>3.66</v>
      </c>
      <c r="C115" s="6">
        <v>3.84</v>
      </c>
      <c r="D115" s="6">
        <v>4.04</v>
      </c>
      <c r="E115" s="6">
        <v>4.22</v>
      </c>
      <c r="F115" s="6">
        <v>4.38</v>
      </c>
      <c r="G115" s="6">
        <v>4.5199999999999996</v>
      </c>
      <c r="H115" s="6">
        <v>4.6399999999999997</v>
      </c>
      <c r="I115" s="6">
        <v>4.75</v>
      </c>
      <c r="J115" s="6">
        <v>4.8499999999999996</v>
      </c>
      <c r="K115" s="6">
        <v>4.9400000000000004</v>
      </c>
      <c r="L115" s="6">
        <v>5.0199999999999996</v>
      </c>
      <c r="M115" s="6">
        <v>5.09</v>
      </c>
      <c r="N115" s="6">
        <v>5.15</v>
      </c>
      <c r="O115" s="6">
        <v>5.2</v>
      </c>
      <c r="P115" s="6">
        <v>5.25</v>
      </c>
      <c r="Q115" s="6">
        <v>5.28</v>
      </c>
      <c r="R115" s="6">
        <v>5.31</v>
      </c>
      <c r="S115" s="6">
        <v>5.33</v>
      </c>
      <c r="T115" s="6">
        <v>5.35</v>
      </c>
      <c r="U115" s="6">
        <v>5.37</v>
      </c>
      <c r="V115" s="6">
        <v>5.37</v>
      </c>
      <c r="W115" s="6">
        <v>5.37</v>
      </c>
      <c r="X115" s="6">
        <v>5.37</v>
      </c>
      <c r="Y115" s="6">
        <v>5.37</v>
      </c>
      <c r="Z115" s="6">
        <v>5.37</v>
      </c>
      <c r="AA115" s="6">
        <v>5.35</v>
      </c>
      <c r="AB115" s="6">
        <v>5.34</v>
      </c>
      <c r="AC115" s="6">
        <v>5.32</v>
      </c>
      <c r="AD115" s="6">
        <v>5.31</v>
      </c>
      <c r="AE115" s="6">
        <v>5.3</v>
      </c>
      <c r="AF115" s="6">
        <v>5.29</v>
      </c>
      <c r="AG115" s="6">
        <v>5.27</v>
      </c>
      <c r="AH115" s="6">
        <v>5.26</v>
      </c>
      <c r="AI115" s="6">
        <v>5.25</v>
      </c>
      <c r="AJ115" s="6">
        <v>5.23</v>
      </c>
      <c r="AK115" s="6">
        <v>5.22</v>
      </c>
      <c r="AL115" s="6">
        <v>5.21</v>
      </c>
      <c r="AM115" s="6">
        <v>5.2</v>
      </c>
      <c r="AN115" s="6">
        <v>5.19</v>
      </c>
      <c r="AO115" s="6">
        <v>5.18</v>
      </c>
      <c r="AP115" s="6">
        <v>5.17</v>
      </c>
      <c r="AQ115" s="6">
        <v>5.16</v>
      </c>
      <c r="AR115" s="6">
        <v>5.15</v>
      </c>
      <c r="AS115" s="6">
        <v>5.14</v>
      </c>
      <c r="AT115" s="6">
        <v>5.13</v>
      </c>
      <c r="AU115" s="6">
        <v>5.13</v>
      </c>
      <c r="AV115" s="6">
        <v>5.12</v>
      </c>
      <c r="AW115" s="6">
        <v>5.1100000000000003</v>
      </c>
      <c r="AX115" s="6">
        <v>5.0999999999999996</v>
      </c>
      <c r="AY115" s="6">
        <v>5.0999999999999996</v>
      </c>
    </row>
    <row r="116" spans="1:51" x14ac:dyDescent="0.2">
      <c r="A116" s="5">
        <v>40755</v>
      </c>
      <c r="B116" s="6">
        <v>3.65</v>
      </c>
      <c r="C116" s="6">
        <v>3.83</v>
      </c>
      <c r="D116" s="6">
        <v>4.03</v>
      </c>
      <c r="E116" s="6">
        <v>4.21</v>
      </c>
      <c r="F116" s="6">
        <v>4.3600000000000003</v>
      </c>
      <c r="G116" s="6">
        <v>4.5</v>
      </c>
      <c r="H116" s="6">
        <v>4.63</v>
      </c>
      <c r="I116" s="6">
        <v>4.74</v>
      </c>
      <c r="J116" s="6">
        <v>4.84</v>
      </c>
      <c r="K116" s="6">
        <v>4.93</v>
      </c>
      <c r="L116" s="6">
        <v>5.01</v>
      </c>
      <c r="M116" s="6">
        <v>5.08</v>
      </c>
      <c r="N116" s="6">
        <v>5.14</v>
      </c>
      <c r="O116" s="6">
        <v>5.19</v>
      </c>
      <c r="P116" s="6">
        <v>5.24</v>
      </c>
      <c r="Q116" s="6">
        <v>5.27</v>
      </c>
      <c r="R116" s="6">
        <v>5.3</v>
      </c>
      <c r="S116" s="6">
        <v>5.32</v>
      </c>
      <c r="T116" s="6">
        <v>5.34</v>
      </c>
      <c r="U116" s="6">
        <v>5.36</v>
      </c>
      <c r="V116" s="6">
        <v>5.36</v>
      </c>
      <c r="W116" s="6">
        <v>5.36</v>
      </c>
      <c r="X116" s="6">
        <v>5.36</v>
      </c>
      <c r="Y116" s="6">
        <v>5.36</v>
      </c>
      <c r="Z116" s="6">
        <v>5.36</v>
      </c>
      <c r="AA116" s="6">
        <v>5.34</v>
      </c>
      <c r="AB116" s="6">
        <v>5.33</v>
      </c>
      <c r="AC116" s="6">
        <v>5.31</v>
      </c>
      <c r="AD116" s="6">
        <v>5.3</v>
      </c>
      <c r="AE116" s="6">
        <v>5.29</v>
      </c>
      <c r="AF116" s="6">
        <v>5.28</v>
      </c>
      <c r="AG116" s="6">
        <v>5.26</v>
      </c>
      <c r="AH116" s="6">
        <v>5.25</v>
      </c>
      <c r="AI116" s="6">
        <v>5.24</v>
      </c>
      <c r="AJ116" s="6">
        <v>5.22</v>
      </c>
      <c r="AK116" s="6">
        <v>5.21</v>
      </c>
      <c r="AL116" s="6">
        <v>5.2</v>
      </c>
      <c r="AM116" s="6">
        <v>5.19</v>
      </c>
      <c r="AN116" s="6">
        <v>5.18</v>
      </c>
      <c r="AO116" s="6">
        <v>5.17</v>
      </c>
      <c r="AP116" s="6">
        <v>5.16</v>
      </c>
      <c r="AQ116" s="6">
        <v>5.15</v>
      </c>
      <c r="AR116" s="6">
        <v>5.14</v>
      </c>
      <c r="AS116" s="6">
        <v>5.13</v>
      </c>
      <c r="AT116" s="6">
        <v>5.13</v>
      </c>
      <c r="AU116" s="6">
        <v>5.12</v>
      </c>
      <c r="AV116" s="6">
        <v>5.1100000000000003</v>
      </c>
      <c r="AW116" s="6">
        <v>5.0999999999999996</v>
      </c>
      <c r="AX116" s="6">
        <v>5.09</v>
      </c>
      <c r="AY116" s="6">
        <v>5.09</v>
      </c>
    </row>
    <row r="117" spans="1:51" x14ac:dyDescent="0.2">
      <c r="A117" s="5">
        <v>40786</v>
      </c>
      <c r="B117" s="6">
        <v>3.65</v>
      </c>
      <c r="C117" s="6">
        <v>3.82</v>
      </c>
      <c r="D117" s="6">
        <v>4.0199999999999996</v>
      </c>
      <c r="E117" s="6">
        <v>4.2</v>
      </c>
      <c r="F117" s="6">
        <v>4.3600000000000003</v>
      </c>
      <c r="G117" s="6">
        <v>4.5</v>
      </c>
      <c r="H117" s="6">
        <v>4.62</v>
      </c>
      <c r="I117" s="6">
        <v>4.74</v>
      </c>
      <c r="J117" s="6">
        <v>4.84</v>
      </c>
      <c r="K117" s="6">
        <v>4.92</v>
      </c>
      <c r="L117" s="6">
        <v>5</v>
      </c>
      <c r="M117" s="6">
        <v>5.07</v>
      </c>
      <c r="N117" s="6">
        <v>5.13</v>
      </c>
      <c r="O117" s="6">
        <v>5.19</v>
      </c>
      <c r="P117" s="6">
        <v>5.24</v>
      </c>
      <c r="Q117" s="6">
        <v>5.27</v>
      </c>
      <c r="R117" s="6">
        <v>5.29</v>
      </c>
      <c r="S117" s="6">
        <v>5.32</v>
      </c>
      <c r="T117" s="6">
        <v>5.34</v>
      </c>
      <c r="U117" s="6">
        <v>5.36</v>
      </c>
      <c r="V117" s="6">
        <v>5.36</v>
      </c>
      <c r="W117" s="6">
        <v>5.35</v>
      </c>
      <c r="X117" s="6">
        <v>5.35</v>
      </c>
      <c r="Y117" s="6">
        <v>5.35</v>
      </c>
      <c r="Z117" s="6">
        <v>5.35</v>
      </c>
      <c r="AA117" s="6">
        <v>5.33</v>
      </c>
      <c r="AB117" s="6">
        <v>5.32</v>
      </c>
      <c r="AC117" s="6">
        <v>5.31</v>
      </c>
      <c r="AD117" s="6">
        <v>5.3</v>
      </c>
      <c r="AE117" s="6">
        <v>5.29</v>
      </c>
      <c r="AF117" s="6">
        <v>5.27</v>
      </c>
      <c r="AG117" s="6">
        <v>5.26</v>
      </c>
      <c r="AH117" s="6">
        <v>5.24</v>
      </c>
      <c r="AI117" s="6">
        <v>5.23</v>
      </c>
      <c r="AJ117" s="6">
        <v>5.22</v>
      </c>
      <c r="AK117" s="6">
        <v>5.21</v>
      </c>
      <c r="AL117" s="6">
        <v>5.2</v>
      </c>
      <c r="AM117" s="6">
        <v>5.19</v>
      </c>
      <c r="AN117" s="6">
        <v>5.18</v>
      </c>
      <c r="AO117" s="6">
        <v>5.17</v>
      </c>
      <c r="AP117" s="6">
        <v>5.16</v>
      </c>
      <c r="AQ117" s="6">
        <v>5.15</v>
      </c>
      <c r="AR117" s="6">
        <v>5.14</v>
      </c>
      <c r="AS117" s="6">
        <v>5.13</v>
      </c>
      <c r="AT117" s="6">
        <v>5.12</v>
      </c>
      <c r="AU117" s="6">
        <v>5.1100000000000003</v>
      </c>
      <c r="AV117" s="6">
        <v>5.1100000000000003</v>
      </c>
      <c r="AW117" s="6">
        <v>5.0999999999999996</v>
      </c>
      <c r="AX117" s="6">
        <v>5.09</v>
      </c>
      <c r="AY117" s="6">
        <v>5.08</v>
      </c>
    </row>
    <row r="118" spans="1:51" x14ac:dyDescent="0.2">
      <c r="A118" s="5">
        <v>40816</v>
      </c>
      <c r="B118" s="6">
        <v>3.65</v>
      </c>
      <c r="C118" s="6">
        <v>3.82</v>
      </c>
      <c r="D118" s="6">
        <v>4.0199999999999996</v>
      </c>
      <c r="E118" s="6">
        <v>4.2</v>
      </c>
      <c r="F118" s="6">
        <v>4.3499999999999996</v>
      </c>
      <c r="G118" s="6">
        <v>4.49</v>
      </c>
      <c r="H118" s="6">
        <v>4.62</v>
      </c>
      <c r="I118" s="6">
        <v>4.7300000000000004</v>
      </c>
      <c r="J118" s="6">
        <v>4.83</v>
      </c>
      <c r="K118" s="6">
        <v>4.92</v>
      </c>
      <c r="L118" s="6">
        <v>5</v>
      </c>
      <c r="M118" s="6">
        <v>5.07</v>
      </c>
      <c r="N118" s="6">
        <v>5.13</v>
      </c>
      <c r="O118" s="6">
        <v>5.18</v>
      </c>
      <c r="P118" s="6">
        <v>5.23</v>
      </c>
      <c r="Q118" s="6">
        <v>5.26</v>
      </c>
      <c r="R118" s="6">
        <v>5.29</v>
      </c>
      <c r="S118" s="6">
        <v>5.31</v>
      </c>
      <c r="T118" s="6">
        <v>5.33</v>
      </c>
      <c r="U118" s="6">
        <v>5.35</v>
      </c>
      <c r="V118" s="6">
        <v>5.35</v>
      </c>
      <c r="W118" s="6">
        <v>5.35</v>
      </c>
      <c r="X118" s="6">
        <v>5.35</v>
      </c>
      <c r="Y118" s="6">
        <v>5.34</v>
      </c>
      <c r="Z118" s="6">
        <v>5.34</v>
      </c>
      <c r="AA118" s="6">
        <v>5.33</v>
      </c>
      <c r="AB118" s="6">
        <v>5.31</v>
      </c>
      <c r="AC118" s="6">
        <v>5.3</v>
      </c>
      <c r="AD118" s="6">
        <v>5.29</v>
      </c>
      <c r="AE118" s="6">
        <v>5.28</v>
      </c>
      <c r="AF118" s="6">
        <v>5.26</v>
      </c>
      <c r="AG118" s="6">
        <v>5.25</v>
      </c>
      <c r="AH118" s="6">
        <v>5.24</v>
      </c>
      <c r="AI118" s="6">
        <v>5.22</v>
      </c>
      <c r="AJ118" s="6">
        <v>5.21</v>
      </c>
      <c r="AK118" s="6">
        <v>5.2</v>
      </c>
      <c r="AL118" s="6">
        <v>5.19</v>
      </c>
      <c r="AM118" s="6">
        <v>5.18</v>
      </c>
      <c r="AN118" s="6">
        <v>5.17</v>
      </c>
      <c r="AO118" s="6">
        <v>5.16</v>
      </c>
      <c r="AP118" s="6">
        <v>5.15</v>
      </c>
      <c r="AQ118" s="6">
        <v>5.14</v>
      </c>
      <c r="AR118" s="6">
        <v>5.13</v>
      </c>
      <c r="AS118" s="6">
        <v>5.12</v>
      </c>
      <c r="AT118" s="6">
        <v>5.12</v>
      </c>
      <c r="AU118" s="6">
        <v>5.1100000000000003</v>
      </c>
      <c r="AV118" s="6">
        <v>5.0999999999999996</v>
      </c>
      <c r="AW118" s="6">
        <v>5.09</v>
      </c>
      <c r="AX118" s="6">
        <v>5.09</v>
      </c>
      <c r="AY118" s="6">
        <v>5.08</v>
      </c>
    </row>
    <row r="119" spans="1:51" x14ac:dyDescent="0.2">
      <c r="A119" s="5">
        <v>40847</v>
      </c>
      <c r="B119" s="6">
        <v>3.65</v>
      </c>
      <c r="C119" s="6">
        <v>3.82</v>
      </c>
      <c r="D119" s="6">
        <v>4.01</v>
      </c>
      <c r="E119" s="6">
        <v>4.1900000000000004</v>
      </c>
      <c r="F119" s="6">
        <v>4.34</v>
      </c>
      <c r="G119" s="6">
        <v>4.4800000000000004</v>
      </c>
      <c r="H119" s="6">
        <v>4.6100000000000003</v>
      </c>
      <c r="I119" s="6">
        <v>4.72</v>
      </c>
      <c r="J119" s="6">
        <v>4.82</v>
      </c>
      <c r="K119" s="6">
        <v>4.91</v>
      </c>
      <c r="L119" s="6">
        <v>4.99</v>
      </c>
      <c r="M119" s="6">
        <v>5.0599999999999996</v>
      </c>
      <c r="N119" s="6">
        <v>5.12</v>
      </c>
      <c r="O119" s="6">
        <v>5.17</v>
      </c>
      <c r="P119" s="6">
        <v>5.22</v>
      </c>
      <c r="Q119" s="6">
        <v>5.25</v>
      </c>
      <c r="R119" s="6">
        <v>5.28</v>
      </c>
      <c r="S119" s="6">
        <v>5.3</v>
      </c>
      <c r="T119" s="6">
        <v>5.32</v>
      </c>
      <c r="U119" s="6">
        <v>5.34</v>
      </c>
      <c r="V119" s="6">
        <v>5.34</v>
      </c>
      <c r="W119" s="6">
        <v>5.34</v>
      </c>
      <c r="X119" s="6">
        <v>5.33</v>
      </c>
      <c r="Y119" s="6">
        <v>5.33</v>
      </c>
      <c r="Z119" s="6">
        <v>5.33</v>
      </c>
      <c r="AA119" s="6">
        <v>5.32</v>
      </c>
      <c r="AB119" s="6">
        <v>5.3</v>
      </c>
      <c r="AC119" s="6">
        <v>5.29</v>
      </c>
      <c r="AD119" s="6">
        <v>5.28</v>
      </c>
      <c r="AE119" s="6">
        <v>5.27</v>
      </c>
      <c r="AF119" s="6">
        <v>5.25</v>
      </c>
      <c r="AG119" s="6">
        <v>5.24</v>
      </c>
      <c r="AH119" s="6">
        <v>5.22</v>
      </c>
      <c r="AI119" s="6">
        <v>5.21</v>
      </c>
      <c r="AJ119" s="6">
        <v>5.2</v>
      </c>
      <c r="AK119" s="6">
        <v>5.19</v>
      </c>
      <c r="AL119" s="6">
        <v>5.18</v>
      </c>
      <c r="AM119" s="6">
        <v>5.17</v>
      </c>
      <c r="AN119" s="6">
        <v>5.16</v>
      </c>
      <c r="AO119" s="6">
        <v>5.15</v>
      </c>
      <c r="AP119" s="6">
        <v>5.14</v>
      </c>
      <c r="AQ119" s="6">
        <v>5.13</v>
      </c>
      <c r="AR119" s="6">
        <v>5.12</v>
      </c>
      <c r="AS119" s="6">
        <v>5.1100000000000003</v>
      </c>
      <c r="AT119" s="6">
        <v>5.1100000000000003</v>
      </c>
      <c r="AU119" s="6">
        <v>5.0999999999999996</v>
      </c>
      <c r="AV119" s="6">
        <v>5.09</v>
      </c>
      <c r="AW119" s="6">
        <v>5.08</v>
      </c>
      <c r="AX119" s="6">
        <v>5.08</v>
      </c>
      <c r="AY119" s="6">
        <v>5.07</v>
      </c>
    </row>
    <row r="120" spans="1:51" x14ac:dyDescent="0.2">
      <c r="A120" s="5">
        <v>40877</v>
      </c>
      <c r="B120" s="6">
        <v>3.65</v>
      </c>
      <c r="C120" s="6">
        <v>3.81</v>
      </c>
      <c r="D120" s="6">
        <v>4</v>
      </c>
      <c r="E120" s="6">
        <v>4.18</v>
      </c>
      <c r="F120" s="6">
        <v>4.34</v>
      </c>
      <c r="G120" s="6">
        <v>4.4800000000000004</v>
      </c>
      <c r="H120" s="6">
        <v>4.6100000000000003</v>
      </c>
      <c r="I120" s="6">
        <v>4.72</v>
      </c>
      <c r="J120" s="6">
        <v>4.82</v>
      </c>
      <c r="K120" s="6">
        <v>4.9000000000000004</v>
      </c>
      <c r="L120" s="6">
        <v>4.99</v>
      </c>
      <c r="M120" s="6">
        <v>5.05</v>
      </c>
      <c r="N120" s="6">
        <v>5.12</v>
      </c>
      <c r="O120" s="6">
        <v>5.17</v>
      </c>
      <c r="P120" s="6">
        <v>5.22</v>
      </c>
      <c r="Q120" s="6">
        <v>5.25</v>
      </c>
      <c r="R120" s="6">
        <v>5.27</v>
      </c>
      <c r="S120" s="6">
        <v>5.3</v>
      </c>
      <c r="T120" s="6">
        <v>5.32</v>
      </c>
      <c r="U120" s="6">
        <v>5.34</v>
      </c>
      <c r="V120" s="6">
        <v>5.33</v>
      </c>
      <c r="W120" s="6">
        <v>5.33</v>
      </c>
      <c r="X120" s="6">
        <v>5.33</v>
      </c>
      <c r="Y120" s="6">
        <v>5.32</v>
      </c>
      <c r="Z120" s="6">
        <v>5.32</v>
      </c>
      <c r="AA120" s="6">
        <v>5.31</v>
      </c>
      <c r="AB120" s="6">
        <v>5.29</v>
      </c>
      <c r="AC120" s="6">
        <v>5.28</v>
      </c>
      <c r="AD120" s="6">
        <v>5.27</v>
      </c>
      <c r="AE120" s="6">
        <v>5.26</v>
      </c>
      <c r="AF120" s="6">
        <v>5.24</v>
      </c>
      <c r="AG120" s="6">
        <v>5.23</v>
      </c>
      <c r="AH120" s="6">
        <v>5.22</v>
      </c>
      <c r="AI120" s="6">
        <v>5.2</v>
      </c>
      <c r="AJ120" s="6">
        <v>5.19</v>
      </c>
      <c r="AK120" s="6">
        <v>5.18</v>
      </c>
      <c r="AL120" s="6">
        <v>5.17</v>
      </c>
      <c r="AM120" s="6">
        <v>5.16</v>
      </c>
      <c r="AN120" s="6">
        <v>5.15</v>
      </c>
      <c r="AO120" s="6">
        <v>5.14</v>
      </c>
      <c r="AP120" s="6">
        <v>5.13</v>
      </c>
      <c r="AQ120" s="6">
        <v>5.12</v>
      </c>
      <c r="AR120" s="6">
        <v>5.12</v>
      </c>
      <c r="AS120" s="6">
        <v>5.1100000000000003</v>
      </c>
      <c r="AT120" s="6">
        <v>5.0999999999999996</v>
      </c>
      <c r="AU120" s="6">
        <v>5.09</v>
      </c>
      <c r="AV120" s="6">
        <v>5.08</v>
      </c>
      <c r="AW120" s="6">
        <v>5.08</v>
      </c>
      <c r="AX120" s="6">
        <v>5.07</v>
      </c>
      <c r="AY120" s="6">
        <v>5.07</v>
      </c>
    </row>
    <row r="121" spans="1:51" x14ac:dyDescent="0.2">
      <c r="A121" s="5">
        <v>40908</v>
      </c>
      <c r="B121" s="6">
        <v>3.65</v>
      </c>
      <c r="C121" s="6">
        <v>3.81</v>
      </c>
      <c r="D121" s="6">
        <v>4</v>
      </c>
      <c r="E121" s="6">
        <v>4.18</v>
      </c>
      <c r="F121" s="6">
        <v>4.33</v>
      </c>
      <c r="G121" s="6">
        <v>4.47</v>
      </c>
      <c r="H121" s="6">
        <v>4.5999999999999996</v>
      </c>
      <c r="I121" s="6">
        <v>4.71</v>
      </c>
      <c r="J121" s="6">
        <v>4.8099999999999996</v>
      </c>
      <c r="K121" s="6">
        <v>4.9000000000000004</v>
      </c>
      <c r="L121" s="6">
        <v>4.9800000000000004</v>
      </c>
      <c r="M121" s="6">
        <v>5.04</v>
      </c>
      <c r="N121" s="6">
        <v>5.1100000000000003</v>
      </c>
      <c r="O121" s="6">
        <v>5.16</v>
      </c>
      <c r="P121" s="6">
        <v>5.21</v>
      </c>
      <c r="Q121" s="6">
        <v>5.24</v>
      </c>
      <c r="R121" s="6">
        <v>5.26</v>
      </c>
      <c r="S121" s="6">
        <v>5.29</v>
      </c>
      <c r="T121" s="6">
        <v>5.31</v>
      </c>
      <c r="U121" s="6">
        <v>5.33</v>
      </c>
      <c r="V121" s="6">
        <v>5.32</v>
      </c>
      <c r="W121" s="6">
        <v>5.32</v>
      </c>
      <c r="X121" s="6">
        <v>5.32</v>
      </c>
      <c r="Y121" s="6">
        <v>5.31</v>
      </c>
      <c r="Z121" s="6">
        <v>5.31</v>
      </c>
      <c r="AA121" s="6">
        <v>5.3</v>
      </c>
      <c r="AB121" s="6">
        <v>5.28</v>
      </c>
      <c r="AC121" s="6">
        <v>5.27</v>
      </c>
      <c r="AD121" s="6">
        <v>5.26</v>
      </c>
      <c r="AE121" s="6">
        <v>5.25</v>
      </c>
      <c r="AF121" s="6">
        <v>5.23</v>
      </c>
      <c r="AG121" s="6">
        <v>5.22</v>
      </c>
      <c r="AH121" s="6">
        <v>5.2</v>
      </c>
      <c r="AI121" s="6">
        <v>5.19</v>
      </c>
      <c r="AJ121" s="6">
        <v>5.18</v>
      </c>
      <c r="AK121" s="6">
        <v>5.17</v>
      </c>
      <c r="AL121" s="6">
        <v>5.16</v>
      </c>
      <c r="AM121" s="6">
        <v>5.15</v>
      </c>
      <c r="AN121" s="6">
        <v>5.14</v>
      </c>
      <c r="AO121" s="6">
        <v>5.13</v>
      </c>
      <c r="AP121" s="6">
        <v>5.12</v>
      </c>
      <c r="AQ121" s="6">
        <v>5.1100000000000003</v>
      </c>
      <c r="AR121" s="6">
        <v>5.1100000000000003</v>
      </c>
      <c r="AS121" s="6">
        <v>5.0999999999999996</v>
      </c>
      <c r="AT121" s="6">
        <v>5.09</v>
      </c>
      <c r="AU121" s="6">
        <v>5.08</v>
      </c>
      <c r="AV121" s="6">
        <v>5.08</v>
      </c>
      <c r="AW121" s="6">
        <v>5.07</v>
      </c>
      <c r="AX121" s="6">
        <v>5.0599999999999996</v>
      </c>
      <c r="AY121" s="6">
        <v>5.0599999999999996</v>
      </c>
    </row>
    <row r="122" spans="1:51" x14ac:dyDescent="0.2">
      <c r="A122" s="5">
        <v>40939</v>
      </c>
      <c r="B122" s="6">
        <v>3.64</v>
      </c>
      <c r="C122" s="6">
        <v>3.8</v>
      </c>
      <c r="D122" s="6">
        <v>3.99</v>
      </c>
      <c r="E122" s="6">
        <v>4.17</v>
      </c>
      <c r="F122" s="6">
        <v>4.32</v>
      </c>
      <c r="G122" s="6">
        <v>4.46</v>
      </c>
      <c r="H122" s="6">
        <v>4.59</v>
      </c>
      <c r="I122" s="6">
        <v>4.7</v>
      </c>
      <c r="J122" s="6">
        <v>4.8</v>
      </c>
      <c r="K122" s="6">
        <v>4.8899999999999997</v>
      </c>
      <c r="L122" s="6">
        <v>4.97</v>
      </c>
      <c r="M122" s="6">
        <v>5.03</v>
      </c>
      <c r="N122" s="6">
        <v>5.0999999999999996</v>
      </c>
      <c r="O122" s="6">
        <v>5.15</v>
      </c>
      <c r="P122" s="6">
        <v>5.2</v>
      </c>
      <c r="Q122" s="6">
        <v>5.23</v>
      </c>
      <c r="R122" s="6">
        <v>5.25</v>
      </c>
      <c r="S122" s="6">
        <v>5.27</v>
      </c>
      <c r="T122" s="6">
        <v>5.29</v>
      </c>
      <c r="U122" s="6">
        <v>5.31</v>
      </c>
      <c r="V122" s="6">
        <v>5.31</v>
      </c>
      <c r="W122" s="6">
        <v>5.31</v>
      </c>
      <c r="X122" s="6">
        <v>5.3</v>
      </c>
      <c r="Y122" s="6">
        <v>5.3</v>
      </c>
      <c r="Z122" s="6">
        <v>5.3</v>
      </c>
      <c r="AA122" s="6">
        <v>5.28</v>
      </c>
      <c r="AB122" s="6">
        <v>5.27</v>
      </c>
      <c r="AC122" s="6">
        <v>5.26</v>
      </c>
      <c r="AD122" s="6">
        <v>5.24</v>
      </c>
      <c r="AE122" s="6">
        <v>5.23</v>
      </c>
      <c r="AF122" s="6">
        <v>5.22</v>
      </c>
      <c r="AG122" s="6">
        <v>5.2</v>
      </c>
      <c r="AH122" s="6">
        <v>5.19</v>
      </c>
      <c r="AI122" s="6">
        <v>5.18</v>
      </c>
      <c r="AJ122" s="6">
        <v>5.17</v>
      </c>
      <c r="AK122" s="6">
        <v>5.16</v>
      </c>
      <c r="AL122" s="6">
        <v>5.15</v>
      </c>
      <c r="AM122" s="6">
        <v>5.14</v>
      </c>
      <c r="AN122" s="6">
        <v>5.13</v>
      </c>
      <c r="AO122" s="6">
        <v>5.12</v>
      </c>
      <c r="AP122" s="6">
        <v>5.1100000000000003</v>
      </c>
      <c r="AQ122" s="6">
        <v>5.0999999999999996</v>
      </c>
      <c r="AR122" s="6">
        <v>5.09</v>
      </c>
      <c r="AS122" s="6">
        <v>5.09</v>
      </c>
      <c r="AT122" s="6">
        <v>5.08</v>
      </c>
      <c r="AU122" s="6">
        <v>5.07</v>
      </c>
      <c r="AV122" s="6">
        <v>5.0599999999999996</v>
      </c>
      <c r="AW122" s="6">
        <v>5.0599999999999996</v>
      </c>
      <c r="AX122" s="6">
        <v>5.05</v>
      </c>
      <c r="AY122" s="6">
        <v>5.04</v>
      </c>
    </row>
    <row r="123" spans="1:51" x14ac:dyDescent="0.2">
      <c r="A123" s="5">
        <v>40968</v>
      </c>
      <c r="B123" s="6">
        <v>3.64</v>
      </c>
      <c r="C123" s="6">
        <v>3.8</v>
      </c>
      <c r="D123" s="6">
        <v>3.98</v>
      </c>
      <c r="E123" s="6">
        <v>4.16</v>
      </c>
      <c r="F123" s="6">
        <v>4.3099999999999996</v>
      </c>
      <c r="G123" s="6">
        <v>4.45</v>
      </c>
      <c r="H123" s="6">
        <v>4.58</v>
      </c>
      <c r="I123" s="6">
        <v>4.6900000000000004</v>
      </c>
      <c r="J123" s="6">
        <v>4.79</v>
      </c>
      <c r="K123" s="6">
        <v>4.87</v>
      </c>
      <c r="L123" s="6">
        <v>4.95</v>
      </c>
      <c r="M123" s="6">
        <v>5.0199999999999996</v>
      </c>
      <c r="N123" s="6">
        <v>5.08</v>
      </c>
      <c r="O123" s="6">
        <v>5.14</v>
      </c>
      <c r="P123" s="6">
        <v>5.18</v>
      </c>
      <c r="Q123" s="6">
        <v>5.21</v>
      </c>
      <c r="R123" s="6">
        <v>5.24</v>
      </c>
      <c r="S123" s="6">
        <v>5.26</v>
      </c>
      <c r="T123" s="6">
        <v>5.28</v>
      </c>
      <c r="U123" s="6">
        <v>5.3</v>
      </c>
      <c r="V123" s="6">
        <v>5.29</v>
      </c>
      <c r="W123" s="6">
        <v>5.29</v>
      </c>
      <c r="X123" s="6">
        <v>5.29</v>
      </c>
      <c r="Y123" s="6">
        <v>5.28</v>
      </c>
      <c r="Z123" s="6">
        <v>5.28</v>
      </c>
      <c r="AA123" s="6">
        <v>5.27</v>
      </c>
      <c r="AB123" s="6">
        <v>5.25</v>
      </c>
      <c r="AC123" s="6">
        <v>5.24</v>
      </c>
      <c r="AD123" s="6">
        <v>5.23</v>
      </c>
      <c r="AE123" s="6">
        <v>5.22</v>
      </c>
      <c r="AF123" s="6">
        <v>5.2</v>
      </c>
      <c r="AG123" s="6">
        <v>5.19</v>
      </c>
      <c r="AH123" s="6">
        <v>5.17</v>
      </c>
      <c r="AI123" s="6">
        <v>5.16</v>
      </c>
      <c r="AJ123" s="6">
        <v>5.15</v>
      </c>
      <c r="AK123" s="6">
        <v>5.14</v>
      </c>
      <c r="AL123" s="6">
        <v>5.13</v>
      </c>
      <c r="AM123" s="6">
        <v>5.12</v>
      </c>
      <c r="AN123" s="6">
        <v>5.1100000000000003</v>
      </c>
      <c r="AO123" s="6">
        <v>5.0999999999999996</v>
      </c>
      <c r="AP123" s="6">
        <v>5.09</v>
      </c>
      <c r="AQ123" s="6">
        <v>5.09</v>
      </c>
      <c r="AR123" s="6">
        <v>5.08</v>
      </c>
      <c r="AS123" s="6">
        <v>5.07</v>
      </c>
      <c r="AT123" s="6">
        <v>5.0599999999999996</v>
      </c>
      <c r="AU123" s="6">
        <v>5.0599999999999996</v>
      </c>
      <c r="AV123" s="6">
        <v>5.05</v>
      </c>
      <c r="AW123" s="6">
        <v>5.04</v>
      </c>
      <c r="AX123" s="6">
        <v>5.04</v>
      </c>
      <c r="AY123" s="6">
        <v>5.03</v>
      </c>
    </row>
    <row r="124" spans="1:51" x14ac:dyDescent="0.2">
      <c r="A124" s="5">
        <v>40999</v>
      </c>
      <c r="B124" s="6">
        <v>3.63</v>
      </c>
      <c r="C124" s="6">
        <v>3.79</v>
      </c>
      <c r="D124" s="6">
        <v>3.97</v>
      </c>
      <c r="E124" s="6">
        <v>4.1399999999999997</v>
      </c>
      <c r="F124" s="6">
        <v>4.3</v>
      </c>
      <c r="G124" s="6">
        <v>4.4400000000000004</v>
      </c>
      <c r="H124" s="6">
        <v>4.57</v>
      </c>
      <c r="I124" s="6">
        <v>4.68</v>
      </c>
      <c r="J124" s="6">
        <v>4.7699999999999996</v>
      </c>
      <c r="K124" s="6">
        <v>4.8600000000000003</v>
      </c>
      <c r="L124" s="6">
        <v>4.9400000000000004</v>
      </c>
      <c r="M124" s="6">
        <v>5.01</v>
      </c>
      <c r="N124" s="6">
        <v>5.07</v>
      </c>
      <c r="O124" s="6">
        <v>5.12</v>
      </c>
      <c r="P124" s="6">
        <v>5.17</v>
      </c>
      <c r="Q124" s="6">
        <v>5.2</v>
      </c>
      <c r="R124" s="6">
        <v>5.22</v>
      </c>
      <c r="S124" s="6">
        <v>5.24</v>
      </c>
      <c r="T124" s="6">
        <v>5.26</v>
      </c>
      <c r="U124" s="6">
        <v>5.28</v>
      </c>
      <c r="V124" s="6">
        <v>5.28</v>
      </c>
      <c r="W124" s="6">
        <v>5.27</v>
      </c>
      <c r="X124" s="6">
        <v>5.27</v>
      </c>
      <c r="Y124" s="6">
        <v>5.27</v>
      </c>
      <c r="Z124" s="6">
        <v>5.26</v>
      </c>
      <c r="AA124" s="6">
        <v>5.25</v>
      </c>
      <c r="AB124" s="6">
        <v>5.23</v>
      </c>
      <c r="AC124" s="6">
        <v>5.22</v>
      </c>
      <c r="AD124" s="6">
        <v>5.21</v>
      </c>
      <c r="AE124" s="6">
        <v>5.2</v>
      </c>
      <c r="AF124" s="6">
        <v>5.18</v>
      </c>
      <c r="AG124" s="6">
        <v>5.17</v>
      </c>
      <c r="AH124" s="6">
        <v>5.16</v>
      </c>
      <c r="AI124" s="6">
        <v>5.14</v>
      </c>
      <c r="AJ124" s="6">
        <v>5.13</v>
      </c>
      <c r="AK124" s="6">
        <v>5.12</v>
      </c>
      <c r="AL124" s="6">
        <v>5.1100000000000003</v>
      </c>
      <c r="AM124" s="6">
        <v>5.0999999999999996</v>
      </c>
      <c r="AN124" s="6">
        <v>5.09</v>
      </c>
      <c r="AO124" s="6">
        <v>5.08</v>
      </c>
      <c r="AP124" s="6">
        <v>5.08</v>
      </c>
      <c r="AQ124" s="6">
        <v>5.07</v>
      </c>
      <c r="AR124" s="6">
        <v>5.0599999999999996</v>
      </c>
      <c r="AS124" s="6">
        <v>5.05</v>
      </c>
      <c r="AT124" s="6">
        <v>5.04</v>
      </c>
      <c r="AU124" s="6">
        <v>5.04</v>
      </c>
      <c r="AV124" s="6">
        <v>5.03</v>
      </c>
      <c r="AW124" s="6">
        <v>5.0199999999999996</v>
      </c>
      <c r="AX124" s="6">
        <v>5.0199999999999996</v>
      </c>
      <c r="AY124" s="6">
        <v>5.01</v>
      </c>
    </row>
    <row r="125" spans="1:51" x14ac:dyDescent="0.2">
      <c r="A125" s="5">
        <v>41029</v>
      </c>
      <c r="B125" s="6">
        <v>3.62</v>
      </c>
      <c r="C125" s="6">
        <v>3.78</v>
      </c>
      <c r="D125" s="6">
        <v>3.96</v>
      </c>
      <c r="E125" s="6">
        <v>4.13</v>
      </c>
      <c r="F125" s="6">
        <v>4.29</v>
      </c>
      <c r="G125" s="6">
        <v>4.43</v>
      </c>
      <c r="H125" s="6">
        <v>4.55</v>
      </c>
      <c r="I125" s="6">
        <v>4.66</v>
      </c>
      <c r="J125" s="6">
        <v>4.76</v>
      </c>
      <c r="K125" s="6">
        <v>4.8499999999999996</v>
      </c>
      <c r="L125" s="6">
        <v>4.93</v>
      </c>
      <c r="M125" s="6">
        <v>4.99</v>
      </c>
      <c r="N125" s="6">
        <v>5.05</v>
      </c>
      <c r="O125" s="6">
        <v>5.1100000000000003</v>
      </c>
      <c r="P125" s="6">
        <v>5.15</v>
      </c>
      <c r="Q125" s="6">
        <v>5.18</v>
      </c>
      <c r="R125" s="6">
        <v>5.21</v>
      </c>
      <c r="S125" s="6">
        <v>5.23</v>
      </c>
      <c r="T125" s="6">
        <v>5.25</v>
      </c>
      <c r="U125" s="6">
        <v>5.26</v>
      </c>
      <c r="V125" s="6">
        <v>5.26</v>
      </c>
      <c r="W125" s="6">
        <v>5.25</v>
      </c>
      <c r="X125" s="6">
        <v>5.25</v>
      </c>
      <c r="Y125" s="6">
        <v>5.25</v>
      </c>
      <c r="Z125" s="6">
        <v>5.24</v>
      </c>
      <c r="AA125" s="6">
        <v>5.23</v>
      </c>
      <c r="AB125" s="6">
        <v>5.21</v>
      </c>
      <c r="AC125" s="6">
        <v>5.2</v>
      </c>
      <c r="AD125" s="6">
        <v>5.19</v>
      </c>
      <c r="AE125" s="6">
        <v>5.18</v>
      </c>
      <c r="AF125" s="6">
        <v>5.16</v>
      </c>
      <c r="AG125" s="6">
        <v>5.15</v>
      </c>
      <c r="AH125" s="6">
        <v>5.14</v>
      </c>
      <c r="AI125" s="6">
        <v>5.12</v>
      </c>
      <c r="AJ125" s="6">
        <v>5.1100000000000003</v>
      </c>
      <c r="AK125" s="6">
        <v>5.0999999999999996</v>
      </c>
      <c r="AL125" s="6">
        <v>5.09</v>
      </c>
      <c r="AM125" s="6">
        <v>5.08</v>
      </c>
      <c r="AN125" s="6">
        <v>5.07</v>
      </c>
      <c r="AO125" s="6">
        <v>5.07</v>
      </c>
      <c r="AP125" s="6">
        <v>5.0599999999999996</v>
      </c>
      <c r="AQ125" s="6">
        <v>5.05</v>
      </c>
      <c r="AR125" s="6">
        <v>5.04</v>
      </c>
      <c r="AS125" s="6">
        <v>5.03</v>
      </c>
      <c r="AT125" s="6">
        <v>5.03</v>
      </c>
      <c r="AU125" s="6">
        <v>5.0199999999999996</v>
      </c>
      <c r="AV125" s="6">
        <v>5.01</v>
      </c>
      <c r="AW125" s="6">
        <v>5.01</v>
      </c>
      <c r="AX125" s="6">
        <v>5</v>
      </c>
      <c r="AY125" s="6">
        <v>5</v>
      </c>
    </row>
    <row r="126" spans="1:51" x14ac:dyDescent="0.2">
      <c r="A126" s="5">
        <v>41060</v>
      </c>
      <c r="B126" s="6">
        <v>3.61</v>
      </c>
      <c r="C126" s="6">
        <v>3.77</v>
      </c>
      <c r="D126" s="6">
        <v>3.95</v>
      </c>
      <c r="E126" s="6">
        <v>4.12</v>
      </c>
      <c r="F126" s="6">
        <v>4.2699999999999996</v>
      </c>
      <c r="G126" s="6">
        <v>4.41</v>
      </c>
      <c r="H126" s="6">
        <v>4.54</v>
      </c>
      <c r="I126" s="6">
        <v>4.6500000000000004</v>
      </c>
      <c r="J126" s="6">
        <v>4.74</v>
      </c>
      <c r="K126" s="6">
        <v>4.83</v>
      </c>
      <c r="L126" s="6">
        <v>4.91</v>
      </c>
      <c r="M126" s="6">
        <v>4.9800000000000004</v>
      </c>
      <c r="N126" s="6">
        <v>5.04</v>
      </c>
      <c r="O126" s="6">
        <v>5.09</v>
      </c>
      <c r="P126" s="6">
        <v>5.13</v>
      </c>
      <c r="Q126" s="6">
        <v>5.16</v>
      </c>
      <c r="R126" s="6">
        <v>5.18</v>
      </c>
      <c r="S126" s="6">
        <v>5.21</v>
      </c>
      <c r="T126" s="6">
        <v>5.22</v>
      </c>
      <c r="U126" s="6">
        <v>5.24</v>
      </c>
      <c r="V126" s="6">
        <v>5.24</v>
      </c>
      <c r="W126" s="6">
        <v>5.23</v>
      </c>
      <c r="X126" s="6">
        <v>5.23</v>
      </c>
      <c r="Y126" s="6">
        <v>5.22</v>
      </c>
      <c r="Z126" s="6">
        <v>5.22</v>
      </c>
      <c r="AA126" s="6">
        <v>5.2</v>
      </c>
      <c r="AB126" s="6">
        <v>5.19</v>
      </c>
      <c r="AC126" s="6">
        <v>5.18</v>
      </c>
      <c r="AD126" s="6">
        <v>5.16</v>
      </c>
      <c r="AE126" s="6">
        <v>5.15</v>
      </c>
      <c r="AF126" s="6">
        <v>5.14</v>
      </c>
      <c r="AG126" s="6">
        <v>5.13</v>
      </c>
      <c r="AH126" s="6">
        <v>5.1100000000000003</v>
      </c>
      <c r="AI126" s="6">
        <v>5.0999999999999996</v>
      </c>
      <c r="AJ126" s="6">
        <v>5.09</v>
      </c>
      <c r="AK126" s="6">
        <v>5.08</v>
      </c>
      <c r="AL126" s="6">
        <v>5.07</v>
      </c>
      <c r="AM126" s="6">
        <v>5.0599999999999996</v>
      </c>
      <c r="AN126" s="6">
        <v>5.05</v>
      </c>
      <c r="AO126" s="6">
        <v>5.04</v>
      </c>
      <c r="AP126" s="6">
        <v>5.03</v>
      </c>
      <c r="AQ126" s="6">
        <v>5.03</v>
      </c>
      <c r="AR126" s="6">
        <v>5.0199999999999996</v>
      </c>
      <c r="AS126" s="6">
        <v>5.01</v>
      </c>
      <c r="AT126" s="6">
        <v>5</v>
      </c>
      <c r="AU126" s="6">
        <v>5</v>
      </c>
      <c r="AV126" s="6">
        <v>4.99</v>
      </c>
      <c r="AW126" s="6">
        <v>4.9800000000000004</v>
      </c>
      <c r="AX126" s="6">
        <v>4.9800000000000004</v>
      </c>
      <c r="AY126" s="6">
        <v>4.97</v>
      </c>
    </row>
    <row r="127" spans="1:51" x14ac:dyDescent="0.2">
      <c r="A127" s="5">
        <v>41090</v>
      </c>
      <c r="B127" s="6">
        <v>3.61</v>
      </c>
      <c r="C127" s="6">
        <v>3.76</v>
      </c>
      <c r="D127" s="6">
        <v>3.94</v>
      </c>
      <c r="E127" s="6">
        <v>4.1100000000000003</v>
      </c>
      <c r="F127" s="6">
        <v>4.26</v>
      </c>
      <c r="G127" s="6">
        <v>4.4000000000000004</v>
      </c>
      <c r="H127" s="6">
        <v>4.5199999999999996</v>
      </c>
      <c r="I127" s="6">
        <v>4.63</v>
      </c>
      <c r="J127" s="6">
        <v>4.7300000000000004</v>
      </c>
      <c r="K127" s="6">
        <v>4.8099999999999996</v>
      </c>
      <c r="L127" s="6">
        <v>4.8899999999999997</v>
      </c>
      <c r="M127" s="6">
        <v>4.96</v>
      </c>
      <c r="N127" s="6">
        <v>5.0199999999999996</v>
      </c>
      <c r="O127" s="6">
        <v>5.07</v>
      </c>
      <c r="P127" s="6">
        <v>5.12</v>
      </c>
      <c r="Q127" s="6">
        <v>5.15</v>
      </c>
      <c r="R127" s="6">
        <v>5.17</v>
      </c>
      <c r="S127" s="6">
        <v>5.19</v>
      </c>
      <c r="T127" s="6">
        <v>5.21</v>
      </c>
      <c r="U127" s="6">
        <v>5.22</v>
      </c>
      <c r="V127" s="6">
        <v>5.22</v>
      </c>
      <c r="W127" s="6">
        <v>5.21</v>
      </c>
      <c r="X127" s="6">
        <v>5.21</v>
      </c>
      <c r="Y127" s="6">
        <v>5.2</v>
      </c>
      <c r="Z127" s="6">
        <v>5.2</v>
      </c>
      <c r="AA127" s="6">
        <v>5.18</v>
      </c>
      <c r="AB127" s="6">
        <v>5.17</v>
      </c>
      <c r="AC127" s="6">
        <v>5.16</v>
      </c>
      <c r="AD127" s="6">
        <v>5.14</v>
      </c>
      <c r="AE127" s="6">
        <v>5.13</v>
      </c>
      <c r="AF127" s="6">
        <v>5.12</v>
      </c>
      <c r="AG127" s="6">
        <v>5.0999999999999996</v>
      </c>
      <c r="AH127" s="6">
        <v>5.09</v>
      </c>
      <c r="AI127" s="6">
        <v>5.08</v>
      </c>
      <c r="AJ127" s="6">
        <v>5.07</v>
      </c>
      <c r="AK127" s="6">
        <v>5.0599999999999996</v>
      </c>
      <c r="AL127" s="6">
        <v>5.05</v>
      </c>
      <c r="AM127" s="6">
        <v>5.04</v>
      </c>
      <c r="AN127" s="6">
        <v>5.03</v>
      </c>
      <c r="AO127" s="6">
        <v>5.0199999999999996</v>
      </c>
      <c r="AP127" s="6">
        <v>5.01</v>
      </c>
      <c r="AQ127" s="6">
        <v>5.01</v>
      </c>
      <c r="AR127" s="6">
        <v>5</v>
      </c>
      <c r="AS127" s="6">
        <v>4.99</v>
      </c>
      <c r="AT127" s="6">
        <v>4.9800000000000004</v>
      </c>
      <c r="AU127" s="6">
        <v>4.9800000000000004</v>
      </c>
      <c r="AV127" s="6">
        <v>4.97</v>
      </c>
      <c r="AW127" s="6">
        <v>4.97</v>
      </c>
      <c r="AX127" s="6">
        <v>4.96</v>
      </c>
      <c r="AY127" s="6">
        <v>4.95</v>
      </c>
    </row>
    <row r="128" spans="1:51" x14ac:dyDescent="0.2">
      <c r="A128" s="5">
        <v>41121</v>
      </c>
      <c r="B128" s="6">
        <v>3.59</v>
      </c>
      <c r="C128" s="6">
        <v>3.74</v>
      </c>
      <c r="D128" s="6">
        <v>3.92</v>
      </c>
      <c r="E128" s="6">
        <v>4.09</v>
      </c>
      <c r="F128" s="6">
        <v>4.24</v>
      </c>
      <c r="G128" s="6">
        <v>4.38</v>
      </c>
      <c r="H128" s="6">
        <v>4.5</v>
      </c>
      <c r="I128" s="6">
        <v>4.6100000000000003</v>
      </c>
      <c r="J128" s="6">
        <v>4.71</v>
      </c>
      <c r="K128" s="6">
        <v>4.79</v>
      </c>
      <c r="L128" s="6">
        <v>4.87</v>
      </c>
      <c r="M128" s="6">
        <v>4.9400000000000004</v>
      </c>
      <c r="N128" s="6">
        <v>5</v>
      </c>
      <c r="O128" s="6">
        <v>5.05</v>
      </c>
      <c r="P128" s="6">
        <v>5.0999999999999996</v>
      </c>
      <c r="Q128" s="6">
        <v>5.12</v>
      </c>
      <c r="R128" s="6">
        <v>5.15</v>
      </c>
      <c r="S128" s="6">
        <v>5.17</v>
      </c>
      <c r="T128" s="6">
        <v>5.18</v>
      </c>
      <c r="U128" s="6">
        <v>5.2</v>
      </c>
      <c r="V128" s="6">
        <v>5.19</v>
      </c>
      <c r="W128" s="6">
        <v>5.19</v>
      </c>
      <c r="X128" s="6">
        <v>5.18</v>
      </c>
      <c r="Y128" s="6">
        <v>5.18</v>
      </c>
      <c r="Z128" s="6">
        <v>5.18</v>
      </c>
      <c r="AA128" s="6">
        <v>5.16</v>
      </c>
      <c r="AB128" s="6">
        <v>5.15</v>
      </c>
      <c r="AC128" s="6">
        <v>5.13</v>
      </c>
      <c r="AD128" s="6">
        <v>5.12</v>
      </c>
      <c r="AE128" s="6">
        <v>5.1100000000000003</v>
      </c>
      <c r="AF128" s="6">
        <v>5.09</v>
      </c>
      <c r="AG128" s="6">
        <v>5.08</v>
      </c>
      <c r="AH128" s="6">
        <v>5.07</v>
      </c>
      <c r="AI128" s="6">
        <v>5.0599999999999996</v>
      </c>
      <c r="AJ128" s="6">
        <v>5.05</v>
      </c>
      <c r="AK128" s="6">
        <v>5.03</v>
      </c>
      <c r="AL128" s="6">
        <v>5.03</v>
      </c>
      <c r="AM128" s="6">
        <v>5.0199999999999996</v>
      </c>
      <c r="AN128" s="6">
        <v>5.01</v>
      </c>
      <c r="AO128" s="6">
        <v>5</v>
      </c>
      <c r="AP128" s="6">
        <v>4.99</v>
      </c>
      <c r="AQ128" s="6">
        <v>4.9800000000000004</v>
      </c>
      <c r="AR128" s="6">
        <v>4.9800000000000004</v>
      </c>
      <c r="AS128" s="6">
        <v>4.97</v>
      </c>
      <c r="AT128" s="6">
        <v>4.96</v>
      </c>
      <c r="AU128" s="6">
        <v>4.96</v>
      </c>
      <c r="AV128" s="6">
        <v>4.95</v>
      </c>
      <c r="AW128" s="6">
        <v>4.9400000000000004</v>
      </c>
      <c r="AX128" s="6">
        <v>4.9400000000000004</v>
      </c>
      <c r="AY128" s="6">
        <v>4.93</v>
      </c>
    </row>
    <row r="129" spans="1:51" x14ac:dyDescent="0.2">
      <c r="A129" s="5">
        <v>41152</v>
      </c>
      <c r="B129" s="6">
        <v>3.58</v>
      </c>
      <c r="C129" s="6">
        <v>3.73</v>
      </c>
      <c r="D129" s="6">
        <v>3.9</v>
      </c>
      <c r="E129" s="6">
        <v>4.07</v>
      </c>
      <c r="F129" s="6">
        <v>4.22</v>
      </c>
      <c r="G129" s="6">
        <v>4.3600000000000003</v>
      </c>
      <c r="H129" s="6">
        <v>4.4800000000000004</v>
      </c>
      <c r="I129" s="6">
        <v>4.59</v>
      </c>
      <c r="J129" s="6">
        <v>4.6900000000000004</v>
      </c>
      <c r="K129" s="6">
        <v>4.7699999999999996</v>
      </c>
      <c r="L129" s="6">
        <v>4.8499999999999996</v>
      </c>
      <c r="M129" s="6">
        <v>4.92</v>
      </c>
      <c r="N129" s="6">
        <v>4.9800000000000004</v>
      </c>
      <c r="O129" s="6">
        <v>5.03</v>
      </c>
      <c r="P129" s="6">
        <v>5.08</v>
      </c>
      <c r="Q129" s="6">
        <v>5.0999999999999996</v>
      </c>
      <c r="R129" s="6">
        <v>5.13</v>
      </c>
      <c r="S129" s="6">
        <v>5.14</v>
      </c>
      <c r="T129" s="6">
        <v>5.16</v>
      </c>
      <c r="U129" s="6">
        <v>5.18</v>
      </c>
      <c r="V129" s="6">
        <v>5.17</v>
      </c>
      <c r="W129" s="6">
        <v>5.17</v>
      </c>
      <c r="X129" s="6">
        <v>5.16</v>
      </c>
      <c r="Y129" s="6">
        <v>5.16</v>
      </c>
      <c r="Z129" s="6">
        <v>5.15</v>
      </c>
      <c r="AA129" s="6">
        <v>5.14</v>
      </c>
      <c r="AB129" s="6">
        <v>5.12</v>
      </c>
      <c r="AC129" s="6">
        <v>5.1100000000000003</v>
      </c>
      <c r="AD129" s="6">
        <v>5.0999999999999996</v>
      </c>
      <c r="AE129" s="6">
        <v>5.08</v>
      </c>
      <c r="AF129" s="6">
        <v>5.07</v>
      </c>
      <c r="AG129" s="6">
        <v>5.0599999999999996</v>
      </c>
      <c r="AH129" s="6">
        <v>5.04</v>
      </c>
      <c r="AI129" s="6">
        <v>5.03</v>
      </c>
      <c r="AJ129" s="6">
        <v>5.0199999999999996</v>
      </c>
      <c r="AK129" s="6">
        <v>5.01</v>
      </c>
      <c r="AL129" s="6">
        <v>5</v>
      </c>
      <c r="AM129" s="6">
        <v>4.99</v>
      </c>
      <c r="AN129" s="6">
        <v>4.9800000000000004</v>
      </c>
      <c r="AO129" s="6">
        <v>4.9800000000000004</v>
      </c>
      <c r="AP129" s="6">
        <v>4.97</v>
      </c>
      <c r="AQ129" s="6">
        <v>4.96</v>
      </c>
      <c r="AR129" s="6">
        <v>4.95</v>
      </c>
      <c r="AS129" s="6">
        <v>4.95</v>
      </c>
      <c r="AT129" s="6">
        <v>4.9400000000000004</v>
      </c>
      <c r="AU129" s="6">
        <v>4.93</v>
      </c>
      <c r="AV129" s="6">
        <v>4.93</v>
      </c>
      <c r="AW129" s="6">
        <v>4.92</v>
      </c>
      <c r="AX129" s="6">
        <v>4.92</v>
      </c>
      <c r="AY129" s="6">
        <v>4.91</v>
      </c>
    </row>
    <row r="130" spans="1:51" x14ac:dyDescent="0.2">
      <c r="A130" s="5">
        <v>41182</v>
      </c>
      <c r="B130" s="6">
        <v>3.57</v>
      </c>
      <c r="C130" s="6">
        <v>3.71</v>
      </c>
      <c r="D130" s="6">
        <v>3.89</v>
      </c>
      <c r="E130" s="6">
        <v>4.05</v>
      </c>
      <c r="F130" s="6">
        <v>4.2</v>
      </c>
      <c r="G130" s="6">
        <v>4.34</v>
      </c>
      <c r="H130" s="6">
        <v>4.46</v>
      </c>
      <c r="I130" s="6">
        <v>4.57</v>
      </c>
      <c r="J130" s="6">
        <v>4.67</v>
      </c>
      <c r="K130" s="6">
        <v>4.76</v>
      </c>
      <c r="L130" s="6">
        <v>4.84</v>
      </c>
      <c r="M130" s="6">
        <v>4.9000000000000004</v>
      </c>
      <c r="N130" s="6">
        <v>4.96</v>
      </c>
      <c r="O130" s="6">
        <v>5.01</v>
      </c>
      <c r="P130" s="6">
        <v>5.0599999999999996</v>
      </c>
      <c r="Q130" s="6">
        <v>5.08</v>
      </c>
      <c r="R130" s="6">
        <v>5.1100000000000003</v>
      </c>
      <c r="S130" s="6">
        <v>5.12</v>
      </c>
      <c r="T130" s="6">
        <v>5.14</v>
      </c>
      <c r="U130" s="6">
        <v>5.16</v>
      </c>
      <c r="V130" s="6">
        <v>5.15</v>
      </c>
      <c r="W130" s="6">
        <v>5.15</v>
      </c>
      <c r="X130" s="6">
        <v>5.14</v>
      </c>
      <c r="Y130" s="6">
        <v>5.14</v>
      </c>
      <c r="Z130" s="6">
        <v>5.13</v>
      </c>
      <c r="AA130" s="6">
        <v>5.12</v>
      </c>
      <c r="AB130" s="6">
        <v>5.0999999999999996</v>
      </c>
      <c r="AC130" s="6">
        <v>5.09</v>
      </c>
      <c r="AD130" s="6">
        <v>5.07</v>
      </c>
      <c r="AE130" s="6">
        <v>5.0599999999999996</v>
      </c>
      <c r="AF130" s="6">
        <v>5.05</v>
      </c>
      <c r="AG130" s="6">
        <v>5.04</v>
      </c>
      <c r="AH130" s="6">
        <v>5.0199999999999996</v>
      </c>
      <c r="AI130" s="6">
        <v>5.01</v>
      </c>
      <c r="AJ130" s="6">
        <v>5</v>
      </c>
      <c r="AK130" s="6">
        <v>4.99</v>
      </c>
      <c r="AL130" s="6">
        <v>4.9800000000000004</v>
      </c>
      <c r="AM130" s="6">
        <v>4.97</v>
      </c>
      <c r="AN130" s="6">
        <v>4.96</v>
      </c>
      <c r="AO130" s="6">
        <v>4.96</v>
      </c>
      <c r="AP130" s="6">
        <v>4.95</v>
      </c>
      <c r="AQ130" s="6">
        <v>4.9400000000000004</v>
      </c>
      <c r="AR130" s="6">
        <v>4.93</v>
      </c>
      <c r="AS130" s="6">
        <v>4.93</v>
      </c>
      <c r="AT130" s="6">
        <v>4.92</v>
      </c>
      <c r="AU130" s="6">
        <v>4.91</v>
      </c>
      <c r="AV130" s="6">
        <v>4.91</v>
      </c>
      <c r="AW130" s="6">
        <v>4.9000000000000004</v>
      </c>
      <c r="AX130" s="6">
        <v>4.9000000000000004</v>
      </c>
      <c r="AY130" s="6">
        <v>4.8899999999999997</v>
      </c>
    </row>
    <row r="131" spans="1:51" x14ac:dyDescent="0.2">
      <c r="A131" s="5">
        <v>41213</v>
      </c>
      <c r="B131" s="6">
        <v>3.55</v>
      </c>
      <c r="C131" s="6">
        <v>3.69</v>
      </c>
      <c r="D131" s="6">
        <v>3.86</v>
      </c>
      <c r="E131" s="6">
        <v>4.03</v>
      </c>
      <c r="F131" s="6">
        <v>4.18</v>
      </c>
      <c r="G131" s="6">
        <v>4.32</v>
      </c>
      <c r="H131" s="6">
        <v>4.4400000000000004</v>
      </c>
      <c r="I131" s="6">
        <v>4.55</v>
      </c>
      <c r="J131" s="6">
        <v>4.6500000000000004</v>
      </c>
      <c r="K131" s="6">
        <v>4.7300000000000004</v>
      </c>
      <c r="L131" s="6">
        <v>4.8099999999999996</v>
      </c>
      <c r="M131" s="6">
        <v>4.88</v>
      </c>
      <c r="N131" s="6">
        <v>4.9400000000000004</v>
      </c>
      <c r="O131" s="6">
        <v>4.99</v>
      </c>
      <c r="P131" s="6">
        <v>5.04</v>
      </c>
      <c r="Q131" s="6">
        <v>5.0599999999999996</v>
      </c>
      <c r="R131" s="6">
        <v>5.08</v>
      </c>
      <c r="S131" s="6">
        <v>5.0999999999999996</v>
      </c>
      <c r="T131" s="6">
        <v>5.12</v>
      </c>
      <c r="U131" s="6">
        <v>5.14</v>
      </c>
      <c r="V131" s="6">
        <v>5.13</v>
      </c>
      <c r="W131" s="6">
        <v>5.12</v>
      </c>
      <c r="X131" s="6">
        <v>5.12</v>
      </c>
      <c r="Y131" s="6">
        <v>5.1100000000000003</v>
      </c>
      <c r="Z131" s="6">
        <v>5.1100000000000003</v>
      </c>
      <c r="AA131" s="6">
        <v>5.09</v>
      </c>
      <c r="AB131" s="6">
        <v>5.08</v>
      </c>
      <c r="AC131" s="6">
        <v>5.0599999999999996</v>
      </c>
      <c r="AD131" s="6">
        <v>5.05</v>
      </c>
      <c r="AE131" s="6">
        <v>5.04</v>
      </c>
      <c r="AF131" s="6">
        <v>5.03</v>
      </c>
      <c r="AG131" s="6">
        <v>5.01</v>
      </c>
      <c r="AH131" s="6">
        <v>5</v>
      </c>
      <c r="AI131" s="6">
        <v>4.99</v>
      </c>
      <c r="AJ131" s="6">
        <v>4.9800000000000004</v>
      </c>
      <c r="AK131" s="6">
        <v>4.97</v>
      </c>
      <c r="AL131" s="6">
        <v>4.96</v>
      </c>
      <c r="AM131" s="6">
        <v>4.95</v>
      </c>
      <c r="AN131" s="6">
        <v>4.9400000000000004</v>
      </c>
      <c r="AO131" s="6">
        <v>4.93</v>
      </c>
      <c r="AP131" s="6">
        <v>4.93</v>
      </c>
      <c r="AQ131" s="6">
        <v>4.92</v>
      </c>
      <c r="AR131" s="6">
        <v>4.91</v>
      </c>
      <c r="AS131" s="6">
        <v>4.91</v>
      </c>
      <c r="AT131" s="6">
        <v>4.9000000000000004</v>
      </c>
      <c r="AU131" s="6">
        <v>4.8899999999999997</v>
      </c>
      <c r="AV131" s="6">
        <v>4.8899999999999997</v>
      </c>
      <c r="AW131" s="6">
        <v>4.88</v>
      </c>
      <c r="AX131" s="6">
        <v>4.88</v>
      </c>
      <c r="AY131" s="6">
        <v>4.87</v>
      </c>
    </row>
    <row r="132" spans="1:51" x14ac:dyDescent="0.2">
      <c r="A132" s="5">
        <v>41243</v>
      </c>
      <c r="B132" s="6">
        <v>3.54</v>
      </c>
      <c r="C132" s="6">
        <v>3.67</v>
      </c>
      <c r="D132" s="6">
        <v>3.84</v>
      </c>
      <c r="E132" s="6">
        <v>4</v>
      </c>
      <c r="F132" s="6">
        <v>4.16</v>
      </c>
      <c r="G132" s="6">
        <v>4.29</v>
      </c>
      <c r="H132" s="6">
        <v>4.42</v>
      </c>
      <c r="I132" s="6">
        <v>4.53</v>
      </c>
      <c r="J132" s="6">
        <v>4.62</v>
      </c>
      <c r="K132" s="6">
        <v>4.71</v>
      </c>
      <c r="L132" s="6">
        <v>4.79</v>
      </c>
      <c r="M132" s="6">
        <v>4.8600000000000003</v>
      </c>
      <c r="N132" s="6">
        <v>4.92</v>
      </c>
      <c r="O132" s="6">
        <v>4.97</v>
      </c>
      <c r="P132" s="6">
        <v>5.0199999999999996</v>
      </c>
      <c r="Q132" s="6">
        <v>5.04</v>
      </c>
      <c r="R132" s="6">
        <v>5.0599999999999996</v>
      </c>
      <c r="S132" s="6">
        <v>5.08</v>
      </c>
      <c r="T132" s="6">
        <v>5.0999999999999996</v>
      </c>
      <c r="U132" s="6">
        <v>5.1100000000000003</v>
      </c>
      <c r="V132" s="6">
        <v>5.1100000000000003</v>
      </c>
      <c r="W132" s="6">
        <v>5.0999999999999996</v>
      </c>
      <c r="X132" s="6">
        <v>5.09</v>
      </c>
      <c r="Y132" s="6">
        <v>5.09</v>
      </c>
      <c r="Z132" s="6">
        <v>5.09</v>
      </c>
      <c r="AA132" s="6">
        <v>5.07</v>
      </c>
      <c r="AB132" s="6">
        <v>5.05</v>
      </c>
      <c r="AC132" s="6">
        <v>5.04</v>
      </c>
      <c r="AD132" s="6">
        <v>5.03</v>
      </c>
      <c r="AE132" s="6">
        <v>5.0199999999999996</v>
      </c>
      <c r="AF132" s="6">
        <v>5</v>
      </c>
      <c r="AG132" s="6">
        <v>4.99</v>
      </c>
      <c r="AH132" s="6">
        <v>4.9800000000000004</v>
      </c>
      <c r="AI132" s="6">
        <v>4.97</v>
      </c>
      <c r="AJ132" s="6">
        <v>4.96</v>
      </c>
      <c r="AK132" s="6">
        <v>4.95</v>
      </c>
      <c r="AL132" s="6">
        <v>4.9400000000000004</v>
      </c>
      <c r="AM132" s="6">
        <v>4.93</v>
      </c>
      <c r="AN132" s="6">
        <v>4.92</v>
      </c>
      <c r="AO132" s="6">
        <v>4.91</v>
      </c>
      <c r="AP132" s="6">
        <v>4.9000000000000004</v>
      </c>
      <c r="AQ132" s="6">
        <v>4.9000000000000004</v>
      </c>
      <c r="AR132" s="6">
        <v>4.8899999999999997</v>
      </c>
      <c r="AS132" s="6">
        <v>4.88</v>
      </c>
      <c r="AT132" s="6">
        <v>4.88</v>
      </c>
      <c r="AU132" s="6">
        <v>4.87</v>
      </c>
      <c r="AV132" s="6">
        <v>4.87</v>
      </c>
      <c r="AW132" s="6">
        <v>4.8600000000000003</v>
      </c>
      <c r="AX132" s="6">
        <v>4.8600000000000003</v>
      </c>
      <c r="AY132" s="6">
        <v>4.8499999999999996</v>
      </c>
    </row>
    <row r="133" spans="1:51" x14ac:dyDescent="0.2">
      <c r="A133" s="5">
        <v>41274</v>
      </c>
      <c r="B133" s="6">
        <v>3.52</v>
      </c>
      <c r="C133" s="6">
        <v>3.66</v>
      </c>
      <c r="D133" s="6">
        <v>3.82</v>
      </c>
      <c r="E133" s="6">
        <v>3.98</v>
      </c>
      <c r="F133" s="6">
        <v>4.13</v>
      </c>
      <c r="G133" s="6">
        <v>4.2699999999999996</v>
      </c>
      <c r="H133" s="6">
        <v>4.3899999999999997</v>
      </c>
      <c r="I133" s="6">
        <v>4.5</v>
      </c>
      <c r="J133" s="6">
        <v>4.5999999999999996</v>
      </c>
      <c r="K133" s="6">
        <v>4.6900000000000004</v>
      </c>
      <c r="L133" s="6">
        <v>4.7699999999999996</v>
      </c>
      <c r="M133" s="6">
        <v>4.84</v>
      </c>
      <c r="N133" s="6">
        <v>4.9000000000000004</v>
      </c>
      <c r="O133" s="6">
        <v>4.95</v>
      </c>
      <c r="P133" s="6">
        <v>4.99</v>
      </c>
      <c r="Q133" s="6">
        <v>5.0199999999999996</v>
      </c>
      <c r="R133" s="6">
        <v>5.04</v>
      </c>
      <c r="S133" s="6">
        <v>5.0599999999999996</v>
      </c>
      <c r="T133" s="6">
        <v>5.07</v>
      </c>
      <c r="U133" s="6">
        <v>5.09</v>
      </c>
      <c r="V133" s="6">
        <v>5.08</v>
      </c>
      <c r="W133" s="6">
        <v>5.08</v>
      </c>
      <c r="X133" s="6">
        <v>5.07</v>
      </c>
      <c r="Y133" s="6">
        <v>5.07</v>
      </c>
      <c r="Z133" s="6">
        <v>5.0599999999999996</v>
      </c>
      <c r="AA133" s="6">
        <v>5.05</v>
      </c>
      <c r="AB133" s="6">
        <v>5.03</v>
      </c>
      <c r="AC133" s="6">
        <v>5.0199999999999996</v>
      </c>
      <c r="AD133" s="6">
        <v>5</v>
      </c>
      <c r="AE133" s="6">
        <v>4.99</v>
      </c>
      <c r="AF133" s="6">
        <v>4.9800000000000004</v>
      </c>
      <c r="AG133" s="6">
        <v>4.97</v>
      </c>
      <c r="AH133" s="6">
        <v>4.95</v>
      </c>
      <c r="AI133" s="6">
        <v>4.9400000000000004</v>
      </c>
      <c r="AJ133" s="6">
        <v>4.93</v>
      </c>
      <c r="AK133" s="6">
        <v>4.92</v>
      </c>
      <c r="AL133" s="6">
        <v>4.91</v>
      </c>
      <c r="AM133" s="6">
        <v>4.9000000000000004</v>
      </c>
      <c r="AN133" s="6">
        <v>4.9000000000000004</v>
      </c>
      <c r="AO133" s="6">
        <v>4.8899999999999997</v>
      </c>
      <c r="AP133" s="6">
        <v>4.88</v>
      </c>
      <c r="AQ133" s="6">
        <v>4.87</v>
      </c>
      <c r="AR133" s="6">
        <v>4.87</v>
      </c>
      <c r="AS133" s="6">
        <v>4.8600000000000003</v>
      </c>
      <c r="AT133" s="6">
        <v>4.8600000000000003</v>
      </c>
      <c r="AU133" s="6">
        <v>4.8499999999999996</v>
      </c>
      <c r="AV133" s="6">
        <v>4.84</v>
      </c>
      <c r="AW133" s="6">
        <v>4.84</v>
      </c>
      <c r="AX133" s="6">
        <v>4.83</v>
      </c>
      <c r="AY133" s="6">
        <v>4.83</v>
      </c>
    </row>
    <row r="134" spans="1:51" x14ac:dyDescent="0.2">
      <c r="A134" s="5">
        <v>41305</v>
      </c>
      <c r="B134" s="6">
        <v>3.51</v>
      </c>
      <c r="C134" s="6">
        <v>3.64</v>
      </c>
      <c r="D134" s="6">
        <v>3.8</v>
      </c>
      <c r="E134" s="6">
        <v>3.96</v>
      </c>
      <c r="F134" s="6">
        <v>4.1100000000000003</v>
      </c>
      <c r="G134" s="6">
        <v>4.25</v>
      </c>
      <c r="H134" s="6">
        <v>4.37</v>
      </c>
      <c r="I134" s="6">
        <v>4.4800000000000004</v>
      </c>
      <c r="J134" s="6">
        <v>4.58</v>
      </c>
      <c r="K134" s="6">
        <v>4.67</v>
      </c>
      <c r="L134" s="6">
        <v>4.75</v>
      </c>
      <c r="M134" s="6">
        <v>4.8099999999999996</v>
      </c>
      <c r="N134" s="6">
        <v>4.88</v>
      </c>
      <c r="O134" s="6">
        <v>4.93</v>
      </c>
      <c r="P134" s="6">
        <v>4.97</v>
      </c>
      <c r="Q134" s="6">
        <v>5</v>
      </c>
      <c r="R134" s="6">
        <v>5.0199999999999996</v>
      </c>
      <c r="S134" s="6">
        <v>5.04</v>
      </c>
      <c r="T134" s="6">
        <v>5.05</v>
      </c>
      <c r="U134" s="6">
        <v>5.07</v>
      </c>
      <c r="V134" s="6">
        <v>5.0599999999999996</v>
      </c>
      <c r="W134" s="6">
        <v>5.05</v>
      </c>
      <c r="X134" s="6">
        <v>5.05</v>
      </c>
      <c r="Y134" s="6">
        <v>5.04</v>
      </c>
      <c r="Z134" s="6">
        <v>5.04</v>
      </c>
      <c r="AA134" s="6">
        <v>5.0199999999999996</v>
      </c>
      <c r="AB134" s="6">
        <v>5.01</v>
      </c>
      <c r="AC134" s="6">
        <v>4.99</v>
      </c>
      <c r="AD134" s="6">
        <v>4.9800000000000004</v>
      </c>
      <c r="AE134" s="6">
        <v>4.97</v>
      </c>
      <c r="AF134" s="6">
        <v>4.96</v>
      </c>
      <c r="AG134" s="6">
        <v>4.9400000000000004</v>
      </c>
      <c r="AH134" s="6">
        <v>4.93</v>
      </c>
      <c r="AI134" s="6">
        <v>4.92</v>
      </c>
      <c r="AJ134" s="6">
        <v>4.91</v>
      </c>
      <c r="AK134" s="6">
        <v>4.9000000000000004</v>
      </c>
      <c r="AL134" s="6">
        <v>4.8899999999999997</v>
      </c>
      <c r="AM134" s="6">
        <v>4.88</v>
      </c>
      <c r="AN134" s="6">
        <v>4.87</v>
      </c>
      <c r="AO134" s="6">
        <v>4.87</v>
      </c>
      <c r="AP134" s="6">
        <v>4.8600000000000003</v>
      </c>
      <c r="AQ134" s="6">
        <v>4.8499999999999996</v>
      </c>
      <c r="AR134" s="6">
        <v>4.8499999999999996</v>
      </c>
      <c r="AS134" s="6">
        <v>4.84</v>
      </c>
      <c r="AT134" s="6">
        <v>4.83</v>
      </c>
      <c r="AU134" s="6">
        <v>4.83</v>
      </c>
      <c r="AV134" s="6">
        <v>4.82</v>
      </c>
      <c r="AW134" s="6">
        <v>4.82</v>
      </c>
      <c r="AX134" s="6">
        <v>4.8099999999999996</v>
      </c>
      <c r="AY134" s="6">
        <v>4.8099999999999996</v>
      </c>
    </row>
    <row r="135" spans="1:51" x14ac:dyDescent="0.2">
      <c r="A135" s="5">
        <v>41333</v>
      </c>
      <c r="B135" s="6">
        <v>3.5</v>
      </c>
      <c r="C135" s="6">
        <v>3.62</v>
      </c>
      <c r="D135" s="6">
        <v>3.78</v>
      </c>
      <c r="E135" s="6">
        <v>3.94</v>
      </c>
      <c r="F135" s="6">
        <v>4.09</v>
      </c>
      <c r="G135" s="6">
        <v>4.2300000000000004</v>
      </c>
      <c r="H135" s="6">
        <v>4.3499999999999996</v>
      </c>
      <c r="I135" s="6">
        <v>4.46</v>
      </c>
      <c r="J135" s="6">
        <v>4.5599999999999996</v>
      </c>
      <c r="K135" s="6">
        <v>4.6500000000000004</v>
      </c>
      <c r="L135" s="6">
        <v>4.7300000000000004</v>
      </c>
      <c r="M135" s="6">
        <v>4.79</v>
      </c>
      <c r="N135" s="6">
        <v>4.8499999999999996</v>
      </c>
      <c r="O135" s="6">
        <v>4.91</v>
      </c>
      <c r="P135" s="6">
        <v>4.95</v>
      </c>
      <c r="Q135" s="6">
        <v>4.9800000000000004</v>
      </c>
      <c r="R135" s="6">
        <v>5</v>
      </c>
      <c r="S135" s="6">
        <v>5.01</v>
      </c>
      <c r="T135" s="6">
        <v>5.03</v>
      </c>
      <c r="U135" s="6">
        <v>5.05</v>
      </c>
      <c r="V135" s="6">
        <v>5.04</v>
      </c>
      <c r="W135" s="6">
        <v>5.03</v>
      </c>
      <c r="X135" s="6">
        <v>5.03</v>
      </c>
      <c r="Y135" s="6">
        <v>5.0199999999999996</v>
      </c>
      <c r="Z135" s="6">
        <v>5.0199999999999996</v>
      </c>
      <c r="AA135" s="6">
        <v>5</v>
      </c>
      <c r="AB135" s="6">
        <v>4.9800000000000004</v>
      </c>
      <c r="AC135" s="6">
        <v>4.97</v>
      </c>
      <c r="AD135" s="6">
        <v>4.96</v>
      </c>
      <c r="AE135" s="6">
        <v>4.95</v>
      </c>
      <c r="AF135" s="6">
        <v>4.93</v>
      </c>
      <c r="AG135" s="6">
        <v>4.92</v>
      </c>
      <c r="AH135" s="6">
        <v>4.91</v>
      </c>
      <c r="AI135" s="6">
        <v>4.9000000000000004</v>
      </c>
      <c r="AJ135" s="6">
        <v>4.8899999999999997</v>
      </c>
      <c r="AK135" s="6">
        <v>4.88</v>
      </c>
      <c r="AL135" s="6">
        <v>4.87</v>
      </c>
      <c r="AM135" s="6">
        <v>4.8600000000000003</v>
      </c>
      <c r="AN135" s="6">
        <v>4.8499999999999996</v>
      </c>
      <c r="AO135" s="6">
        <v>4.84</v>
      </c>
      <c r="AP135" s="6">
        <v>4.84</v>
      </c>
      <c r="AQ135" s="6">
        <v>4.83</v>
      </c>
      <c r="AR135" s="6">
        <v>4.82</v>
      </c>
      <c r="AS135" s="6">
        <v>4.82</v>
      </c>
      <c r="AT135" s="6">
        <v>4.8099999999999996</v>
      </c>
      <c r="AU135" s="6">
        <v>4.8099999999999996</v>
      </c>
      <c r="AV135" s="6">
        <v>4.8</v>
      </c>
      <c r="AW135" s="6">
        <v>4.8</v>
      </c>
      <c r="AX135" s="6">
        <v>4.79</v>
      </c>
      <c r="AY135" s="6">
        <v>4.79</v>
      </c>
    </row>
    <row r="136" spans="1:51" x14ac:dyDescent="0.2">
      <c r="A136" s="5">
        <v>41364</v>
      </c>
      <c r="B136" s="6">
        <v>3.48</v>
      </c>
      <c r="C136" s="6">
        <v>3.61</v>
      </c>
      <c r="D136" s="6">
        <v>3.77</v>
      </c>
      <c r="E136" s="6">
        <v>3.92</v>
      </c>
      <c r="F136" s="6">
        <v>4.07</v>
      </c>
      <c r="G136" s="6">
        <v>4.21</v>
      </c>
      <c r="H136" s="6">
        <v>4.33</v>
      </c>
      <c r="I136" s="6">
        <v>4.4400000000000004</v>
      </c>
      <c r="J136" s="6">
        <v>4.54</v>
      </c>
      <c r="K136" s="6">
        <v>4.62</v>
      </c>
      <c r="L136" s="6">
        <v>4.7</v>
      </c>
      <c r="M136" s="6">
        <v>4.7699999999999996</v>
      </c>
      <c r="N136" s="6">
        <v>4.83</v>
      </c>
      <c r="O136" s="6">
        <v>4.88</v>
      </c>
      <c r="P136" s="6">
        <v>4.93</v>
      </c>
      <c r="Q136" s="6">
        <v>4.95</v>
      </c>
      <c r="R136" s="6">
        <v>4.97</v>
      </c>
      <c r="S136" s="6">
        <v>4.99</v>
      </c>
      <c r="T136" s="6">
        <v>5.01</v>
      </c>
      <c r="U136" s="6">
        <v>5.0199999999999996</v>
      </c>
      <c r="V136" s="6">
        <v>5.0199999999999996</v>
      </c>
      <c r="W136" s="6">
        <v>5.01</v>
      </c>
      <c r="X136" s="6">
        <v>5</v>
      </c>
      <c r="Y136" s="6">
        <v>5</v>
      </c>
      <c r="Z136" s="6">
        <v>4.99</v>
      </c>
      <c r="AA136" s="6">
        <v>4.9800000000000004</v>
      </c>
      <c r="AB136" s="6">
        <v>4.96</v>
      </c>
      <c r="AC136" s="6">
        <v>4.95</v>
      </c>
      <c r="AD136" s="6">
        <v>4.93</v>
      </c>
      <c r="AE136" s="6">
        <v>4.92</v>
      </c>
      <c r="AF136" s="6">
        <v>4.91</v>
      </c>
      <c r="AG136" s="6">
        <v>4.9000000000000004</v>
      </c>
      <c r="AH136" s="6">
        <v>4.88</v>
      </c>
      <c r="AI136" s="6">
        <v>4.87</v>
      </c>
      <c r="AJ136" s="6">
        <v>4.8600000000000003</v>
      </c>
      <c r="AK136" s="6">
        <v>4.8499999999999996</v>
      </c>
      <c r="AL136" s="6">
        <v>4.84</v>
      </c>
      <c r="AM136" s="6">
        <v>4.84</v>
      </c>
      <c r="AN136" s="6">
        <v>4.83</v>
      </c>
      <c r="AO136" s="6">
        <v>4.82</v>
      </c>
      <c r="AP136" s="6">
        <v>4.8099999999999996</v>
      </c>
      <c r="AQ136" s="6">
        <v>4.8099999999999996</v>
      </c>
      <c r="AR136" s="6">
        <v>4.8</v>
      </c>
      <c r="AS136" s="6">
        <v>4.79</v>
      </c>
      <c r="AT136" s="6">
        <v>4.79</v>
      </c>
      <c r="AU136" s="6">
        <v>4.78</v>
      </c>
      <c r="AV136" s="6">
        <v>4.78</v>
      </c>
      <c r="AW136" s="6">
        <v>4.7699999999999996</v>
      </c>
      <c r="AX136" s="6">
        <v>4.7699999999999996</v>
      </c>
      <c r="AY136" s="6">
        <v>4.7699999999999996</v>
      </c>
    </row>
    <row r="137" spans="1:51" x14ac:dyDescent="0.2">
      <c r="A137" s="5">
        <v>41394</v>
      </c>
      <c r="B137" s="6">
        <v>3.47</v>
      </c>
      <c r="C137" s="6">
        <v>3.59</v>
      </c>
      <c r="D137" s="6">
        <v>3.75</v>
      </c>
      <c r="E137" s="6">
        <v>3.9</v>
      </c>
      <c r="F137" s="6">
        <v>4.05</v>
      </c>
      <c r="G137" s="6">
        <v>4.18</v>
      </c>
      <c r="H137" s="6">
        <v>4.3099999999999996</v>
      </c>
      <c r="I137" s="6">
        <v>4.42</v>
      </c>
      <c r="J137" s="6">
        <v>4.51</v>
      </c>
      <c r="K137" s="6">
        <v>4.5999999999999996</v>
      </c>
      <c r="L137" s="6">
        <v>4.68</v>
      </c>
      <c r="M137" s="6">
        <v>4.75</v>
      </c>
      <c r="N137" s="6">
        <v>4.8099999999999996</v>
      </c>
      <c r="O137" s="6">
        <v>4.8600000000000003</v>
      </c>
      <c r="P137" s="6">
        <v>4.91</v>
      </c>
      <c r="Q137" s="6">
        <v>4.93</v>
      </c>
      <c r="R137" s="6">
        <v>4.95</v>
      </c>
      <c r="S137" s="6">
        <v>4.97</v>
      </c>
      <c r="T137" s="6">
        <v>4.9800000000000004</v>
      </c>
      <c r="U137" s="6">
        <v>5</v>
      </c>
      <c r="V137" s="6">
        <v>4.99</v>
      </c>
      <c r="W137" s="6">
        <v>4.9800000000000004</v>
      </c>
      <c r="X137" s="6">
        <v>4.9800000000000004</v>
      </c>
      <c r="Y137" s="6">
        <v>4.97</v>
      </c>
      <c r="Z137" s="6">
        <v>4.97</v>
      </c>
      <c r="AA137" s="6">
        <v>4.95</v>
      </c>
      <c r="AB137" s="6">
        <v>4.9400000000000004</v>
      </c>
      <c r="AC137" s="6">
        <v>4.92</v>
      </c>
      <c r="AD137" s="6">
        <v>4.91</v>
      </c>
      <c r="AE137" s="6">
        <v>4.9000000000000004</v>
      </c>
      <c r="AF137" s="6">
        <v>4.88</v>
      </c>
      <c r="AG137" s="6">
        <v>4.87</v>
      </c>
      <c r="AH137" s="6">
        <v>4.8600000000000003</v>
      </c>
      <c r="AI137" s="6">
        <v>4.8499999999999996</v>
      </c>
      <c r="AJ137" s="6">
        <v>4.84</v>
      </c>
      <c r="AK137" s="6">
        <v>4.83</v>
      </c>
      <c r="AL137" s="6">
        <v>4.82</v>
      </c>
      <c r="AM137" s="6">
        <v>4.8099999999999996</v>
      </c>
      <c r="AN137" s="6">
        <v>4.8</v>
      </c>
      <c r="AO137" s="6">
        <v>4.8</v>
      </c>
      <c r="AP137" s="6">
        <v>4.79</v>
      </c>
      <c r="AQ137" s="6">
        <v>4.78</v>
      </c>
      <c r="AR137" s="6">
        <v>4.78</v>
      </c>
      <c r="AS137" s="6">
        <v>4.7699999999999996</v>
      </c>
      <c r="AT137" s="6">
        <v>4.7699999999999996</v>
      </c>
      <c r="AU137" s="6">
        <v>4.76</v>
      </c>
      <c r="AV137" s="6">
        <v>4.76</v>
      </c>
      <c r="AW137" s="6">
        <v>4.75</v>
      </c>
      <c r="AX137" s="6">
        <v>4.75</v>
      </c>
      <c r="AY137" s="6">
        <v>4.74</v>
      </c>
    </row>
    <row r="138" spans="1:51" x14ac:dyDescent="0.2">
      <c r="A138" s="5">
        <v>41425</v>
      </c>
      <c r="B138" s="6">
        <v>3.45</v>
      </c>
      <c r="C138" s="6">
        <v>3.57</v>
      </c>
      <c r="D138" s="6">
        <v>3.72</v>
      </c>
      <c r="E138" s="6">
        <v>3.88</v>
      </c>
      <c r="F138" s="6">
        <v>4.0199999999999996</v>
      </c>
      <c r="G138" s="6">
        <v>4.16</v>
      </c>
      <c r="H138" s="6">
        <v>4.28</v>
      </c>
      <c r="I138" s="6">
        <v>4.3899999999999997</v>
      </c>
      <c r="J138" s="6">
        <v>4.49</v>
      </c>
      <c r="K138" s="6">
        <v>4.58</v>
      </c>
      <c r="L138" s="6">
        <v>4.66</v>
      </c>
      <c r="M138" s="6">
        <v>4.7300000000000004</v>
      </c>
      <c r="N138" s="6">
        <v>4.79</v>
      </c>
      <c r="O138" s="6">
        <v>4.84</v>
      </c>
      <c r="P138" s="6">
        <v>4.88</v>
      </c>
      <c r="Q138" s="6">
        <v>4.91</v>
      </c>
      <c r="R138" s="6">
        <v>4.93</v>
      </c>
      <c r="S138" s="6">
        <v>4.9400000000000004</v>
      </c>
      <c r="T138" s="6">
        <v>4.96</v>
      </c>
      <c r="U138" s="6">
        <v>4.9800000000000004</v>
      </c>
      <c r="V138" s="6">
        <v>4.97</v>
      </c>
      <c r="W138" s="6">
        <v>4.96</v>
      </c>
      <c r="X138" s="6">
        <v>4.95</v>
      </c>
      <c r="Y138" s="6">
        <v>4.95</v>
      </c>
      <c r="Z138" s="6">
        <v>4.9400000000000004</v>
      </c>
      <c r="AA138" s="6">
        <v>4.93</v>
      </c>
      <c r="AB138" s="6">
        <v>4.91</v>
      </c>
      <c r="AC138" s="6">
        <v>4.9000000000000004</v>
      </c>
      <c r="AD138" s="6">
        <v>4.8899999999999997</v>
      </c>
      <c r="AE138" s="6">
        <v>4.87</v>
      </c>
      <c r="AF138" s="6">
        <v>4.8600000000000003</v>
      </c>
      <c r="AG138" s="6">
        <v>4.8499999999999996</v>
      </c>
      <c r="AH138" s="6">
        <v>4.84</v>
      </c>
      <c r="AI138" s="6">
        <v>4.83</v>
      </c>
      <c r="AJ138" s="6">
        <v>4.82</v>
      </c>
      <c r="AK138" s="6">
        <v>4.8099999999999996</v>
      </c>
      <c r="AL138" s="6">
        <v>4.8</v>
      </c>
      <c r="AM138" s="6">
        <v>4.79</v>
      </c>
      <c r="AN138" s="6">
        <v>4.78</v>
      </c>
      <c r="AO138" s="6">
        <v>4.7699999999999996</v>
      </c>
      <c r="AP138" s="6">
        <v>4.7699999999999996</v>
      </c>
      <c r="AQ138" s="6">
        <v>4.76</v>
      </c>
      <c r="AR138" s="6">
        <v>4.75</v>
      </c>
      <c r="AS138" s="6">
        <v>4.75</v>
      </c>
      <c r="AT138" s="6">
        <v>4.74</v>
      </c>
      <c r="AU138" s="6">
        <v>4.74</v>
      </c>
      <c r="AV138" s="6">
        <v>4.7300000000000004</v>
      </c>
      <c r="AW138" s="6">
        <v>4.7300000000000004</v>
      </c>
      <c r="AX138" s="6">
        <v>4.72</v>
      </c>
      <c r="AY138" s="6">
        <v>4.72</v>
      </c>
    </row>
    <row r="139" spans="1:51" x14ac:dyDescent="0.2">
      <c r="A139" s="5">
        <v>41455</v>
      </c>
      <c r="B139" s="6">
        <v>3.44</v>
      </c>
      <c r="C139" s="6">
        <v>3.55</v>
      </c>
      <c r="D139" s="6">
        <v>3.71</v>
      </c>
      <c r="E139" s="6">
        <v>3.86</v>
      </c>
      <c r="F139" s="6">
        <v>4</v>
      </c>
      <c r="G139" s="6">
        <v>4.1399999999999997</v>
      </c>
      <c r="H139" s="6">
        <v>4.26</v>
      </c>
      <c r="I139" s="6">
        <v>4.37</v>
      </c>
      <c r="J139" s="6">
        <v>4.47</v>
      </c>
      <c r="K139" s="6">
        <v>4.5599999999999996</v>
      </c>
      <c r="L139" s="6">
        <v>4.6399999999999997</v>
      </c>
      <c r="M139" s="6">
        <v>4.71</v>
      </c>
      <c r="N139" s="6">
        <v>4.7699999999999996</v>
      </c>
      <c r="O139" s="6">
        <v>4.82</v>
      </c>
      <c r="P139" s="6">
        <v>4.8600000000000003</v>
      </c>
      <c r="Q139" s="6">
        <v>4.8899999999999997</v>
      </c>
      <c r="R139" s="6">
        <v>4.91</v>
      </c>
      <c r="S139" s="6">
        <v>4.92</v>
      </c>
      <c r="T139" s="6">
        <v>4.9400000000000004</v>
      </c>
      <c r="U139" s="6">
        <v>4.96</v>
      </c>
      <c r="V139" s="6">
        <v>4.95</v>
      </c>
      <c r="W139" s="6">
        <v>4.9400000000000004</v>
      </c>
      <c r="X139" s="6">
        <v>4.93</v>
      </c>
      <c r="Y139" s="6">
        <v>4.93</v>
      </c>
      <c r="Z139" s="6">
        <v>4.92</v>
      </c>
      <c r="AA139" s="6">
        <v>4.91</v>
      </c>
      <c r="AB139" s="6">
        <v>4.8899999999999997</v>
      </c>
      <c r="AC139" s="6">
        <v>4.88</v>
      </c>
      <c r="AD139" s="6">
        <v>4.8600000000000003</v>
      </c>
      <c r="AE139" s="6">
        <v>4.8499999999999996</v>
      </c>
      <c r="AF139" s="6">
        <v>4.84</v>
      </c>
      <c r="AG139" s="6">
        <v>4.83</v>
      </c>
      <c r="AH139" s="6">
        <v>4.82</v>
      </c>
      <c r="AI139" s="6">
        <v>4.8</v>
      </c>
      <c r="AJ139" s="6">
        <v>4.79</v>
      </c>
      <c r="AK139" s="6">
        <v>4.78</v>
      </c>
      <c r="AL139" s="6">
        <v>4.78</v>
      </c>
      <c r="AM139" s="6">
        <v>4.7699999999999996</v>
      </c>
      <c r="AN139" s="6">
        <v>4.76</v>
      </c>
      <c r="AO139" s="6">
        <v>4.75</v>
      </c>
      <c r="AP139" s="6">
        <v>4.75</v>
      </c>
      <c r="AQ139" s="6">
        <v>4.74</v>
      </c>
      <c r="AR139" s="6">
        <v>4.7300000000000004</v>
      </c>
      <c r="AS139" s="6">
        <v>4.7300000000000004</v>
      </c>
      <c r="AT139" s="6">
        <v>4.72</v>
      </c>
      <c r="AU139" s="6">
        <v>4.72</v>
      </c>
      <c r="AV139" s="6">
        <v>4.71</v>
      </c>
      <c r="AW139" s="6">
        <v>4.71</v>
      </c>
      <c r="AX139" s="6">
        <v>4.71</v>
      </c>
      <c r="AY139" s="6">
        <v>4.7</v>
      </c>
    </row>
    <row r="140" spans="1:51" x14ac:dyDescent="0.2">
      <c r="A140" s="5">
        <v>41486</v>
      </c>
      <c r="B140" s="6">
        <v>3.42</v>
      </c>
      <c r="C140" s="6">
        <v>3.54</v>
      </c>
      <c r="D140" s="6">
        <v>3.69</v>
      </c>
      <c r="E140" s="6">
        <v>3.84</v>
      </c>
      <c r="F140" s="6">
        <v>3.98</v>
      </c>
      <c r="G140" s="6">
        <v>4.12</v>
      </c>
      <c r="H140" s="6">
        <v>4.24</v>
      </c>
      <c r="I140" s="6">
        <v>4.3499999999999996</v>
      </c>
      <c r="J140" s="6">
        <v>4.45</v>
      </c>
      <c r="K140" s="6">
        <v>4.54</v>
      </c>
      <c r="L140" s="6">
        <v>4.62</v>
      </c>
      <c r="M140" s="6">
        <v>4.6900000000000004</v>
      </c>
      <c r="N140" s="6">
        <v>4.75</v>
      </c>
      <c r="O140" s="6">
        <v>4.8</v>
      </c>
      <c r="P140" s="6">
        <v>4.8499999999999996</v>
      </c>
      <c r="Q140" s="6">
        <v>4.87</v>
      </c>
      <c r="R140" s="6">
        <v>4.8899999999999997</v>
      </c>
      <c r="S140" s="6">
        <v>4.91</v>
      </c>
      <c r="T140" s="6">
        <v>4.92</v>
      </c>
      <c r="U140" s="6">
        <v>4.9400000000000004</v>
      </c>
      <c r="V140" s="6">
        <v>4.93</v>
      </c>
      <c r="W140" s="6">
        <v>4.92</v>
      </c>
      <c r="X140" s="6">
        <v>4.91</v>
      </c>
      <c r="Y140" s="6">
        <v>4.91</v>
      </c>
      <c r="Z140" s="6">
        <v>4.9000000000000004</v>
      </c>
      <c r="AA140" s="6">
        <v>4.8899999999999997</v>
      </c>
      <c r="AB140" s="6">
        <v>4.87</v>
      </c>
      <c r="AC140" s="6">
        <v>4.8600000000000003</v>
      </c>
      <c r="AD140" s="6">
        <v>4.84</v>
      </c>
      <c r="AE140" s="6">
        <v>4.83</v>
      </c>
      <c r="AF140" s="6">
        <v>4.82</v>
      </c>
      <c r="AG140" s="6">
        <v>4.8099999999999996</v>
      </c>
      <c r="AH140" s="6">
        <v>4.79</v>
      </c>
      <c r="AI140" s="6">
        <v>4.78</v>
      </c>
      <c r="AJ140" s="6">
        <v>4.7699999999999996</v>
      </c>
      <c r="AK140" s="6">
        <v>4.76</v>
      </c>
      <c r="AL140" s="6">
        <v>4.76</v>
      </c>
      <c r="AM140" s="6">
        <v>4.75</v>
      </c>
      <c r="AN140" s="6">
        <v>4.74</v>
      </c>
      <c r="AO140" s="6">
        <v>4.7300000000000004</v>
      </c>
      <c r="AP140" s="6">
        <v>4.72</v>
      </c>
      <c r="AQ140" s="6">
        <v>4.72</v>
      </c>
      <c r="AR140" s="6">
        <v>4.71</v>
      </c>
      <c r="AS140" s="6">
        <v>4.71</v>
      </c>
      <c r="AT140" s="6">
        <v>4.7</v>
      </c>
      <c r="AU140" s="6">
        <v>4.7</v>
      </c>
      <c r="AV140" s="6">
        <v>4.6900000000000004</v>
      </c>
      <c r="AW140" s="6">
        <v>4.6900000000000004</v>
      </c>
      <c r="AX140" s="6">
        <v>4.6900000000000004</v>
      </c>
      <c r="AY140" s="6">
        <v>4.68</v>
      </c>
    </row>
    <row r="141" spans="1:51" x14ac:dyDescent="0.2">
      <c r="A141" s="5">
        <v>41517</v>
      </c>
      <c r="B141" s="6">
        <v>3.41</v>
      </c>
      <c r="C141" s="6">
        <v>3.52</v>
      </c>
      <c r="D141" s="6">
        <v>3.67</v>
      </c>
      <c r="E141" s="6">
        <v>3.82</v>
      </c>
      <c r="F141" s="6">
        <v>3.97</v>
      </c>
      <c r="G141" s="6">
        <v>4.0999999999999996</v>
      </c>
      <c r="H141" s="6">
        <v>4.2300000000000004</v>
      </c>
      <c r="I141" s="6">
        <v>4.33</v>
      </c>
      <c r="J141" s="6">
        <v>4.43</v>
      </c>
      <c r="K141" s="6">
        <v>4.5199999999999996</v>
      </c>
      <c r="L141" s="6">
        <v>4.5999999999999996</v>
      </c>
      <c r="M141" s="6">
        <v>4.67</v>
      </c>
      <c r="N141" s="6">
        <v>4.7300000000000004</v>
      </c>
      <c r="O141" s="6">
        <v>4.78</v>
      </c>
      <c r="P141" s="6">
        <v>4.83</v>
      </c>
      <c r="Q141" s="6">
        <v>4.8499999999999996</v>
      </c>
      <c r="R141" s="6">
        <v>4.87</v>
      </c>
      <c r="S141" s="6">
        <v>4.8899999999999997</v>
      </c>
      <c r="T141" s="6">
        <v>4.91</v>
      </c>
      <c r="U141" s="6">
        <v>4.92</v>
      </c>
      <c r="V141" s="6">
        <v>4.91</v>
      </c>
      <c r="W141" s="6">
        <v>4.9000000000000004</v>
      </c>
      <c r="X141" s="6">
        <v>4.9000000000000004</v>
      </c>
      <c r="Y141" s="6">
        <v>4.8899999999999997</v>
      </c>
      <c r="Z141" s="6">
        <v>4.88</v>
      </c>
      <c r="AA141" s="6">
        <v>4.87</v>
      </c>
      <c r="AB141" s="6">
        <v>4.8499999999999996</v>
      </c>
      <c r="AC141" s="6">
        <v>4.84</v>
      </c>
      <c r="AD141" s="6">
        <v>4.83</v>
      </c>
      <c r="AE141" s="6">
        <v>4.8099999999999996</v>
      </c>
      <c r="AF141" s="6">
        <v>4.8</v>
      </c>
      <c r="AG141" s="6">
        <v>4.79</v>
      </c>
      <c r="AH141" s="6">
        <v>4.78</v>
      </c>
      <c r="AI141" s="6">
        <v>4.7699999999999996</v>
      </c>
      <c r="AJ141" s="6">
        <v>4.76</v>
      </c>
      <c r="AK141" s="6">
        <v>4.75</v>
      </c>
      <c r="AL141" s="6">
        <v>4.74</v>
      </c>
      <c r="AM141" s="6">
        <v>4.7300000000000004</v>
      </c>
      <c r="AN141" s="6">
        <v>4.72</v>
      </c>
      <c r="AO141" s="6">
        <v>4.71</v>
      </c>
      <c r="AP141" s="6">
        <v>4.71</v>
      </c>
      <c r="AQ141" s="6">
        <v>4.7</v>
      </c>
      <c r="AR141" s="6">
        <v>4.7</v>
      </c>
      <c r="AS141" s="6">
        <v>4.6900000000000004</v>
      </c>
      <c r="AT141" s="6">
        <v>4.6900000000000004</v>
      </c>
      <c r="AU141" s="6">
        <v>4.68</v>
      </c>
      <c r="AV141" s="6">
        <v>4.68</v>
      </c>
      <c r="AW141" s="6">
        <v>4.67</v>
      </c>
      <c r="AX141" s="6">
        <v>4.67</v>
      </c>
      <c r="AY141" s="6">
        <v>4.66</v>
      </c>
    </row>
    <row r="142" spans="1:51" x14ac:dyDescent="0.2">
      <c r="A142" s="5">
        <v>41547</v>
      </c>
      <c r="B142" s="6">
        <v>3.39</v>
      </c>
      <c r="C142" s="6">
        <v>3.5</v>
      </c>
      <c r="D142" s="6">
        <v>3.65</v>
      </c>
      <c r="E142" s="6">
        <v>3.8</v>
      </c>
      <c r="F142" s="6">
        <v>3.95</v>
      </c>
      <c r="G142" s="6">
        <v>4.09</v>
      </c>
      <c r="H142" s="6">
        <v>4.21</v>
      </c>
      <c r="I142" s="6">
        <v>4.32</v>
      </c>
      <c r="J142" s="6">
        <v>4.42</v>
      </c>
      <c r="K142" s="6">
        <v>4.5</v>
      </c>
      <c r="L142" s="6">
        <v>4.59</v>
      </c>
      <c r="M142" s="6">
        <v>4.66</v>
      </c>
      <c r="N142" s="6">
        <v>4.72</v>
      </c>
      <c r="O142" s="6">
        <v>4.7699999999999996</v>
      </c>
      <c r="P142" s="6">
        <v>4.8099999999999996</v>
      </c>
      <c r="Q142" s="6">
        <v>4.84</v>
      </c>
      <c r="R142" s="6">
        <v>4.8600000000000003</v>
      </c>
      <c r="S142" s="6">
        <v>4.87</v>
      </c>
      <c r="T142" s="6">
        <v>4.8899999999999997</v>
      </c>
      <c r="U142" s="6">
        <v>4.9000000000000004</v>
      </c>
      <c r="V142" s="6">
        <v>4.8899999999999997</v>
      </c>
      <c r="W142" s="6">
        <v>4.8899999999999997</v>
      </c>
      <c r="X142" s="6">
        <v>4.88</v>
      </c>
      <c r="Y142" s="6">
        <v>4.87</v>
      </c>
      <c r="Z142" s="6">
        <v>4.87</v>
      </c>
      <c r="AA142" s="6">
        <v>4.8499999999999996</v>
      </c>
      <c r="AB142" s="6">
        <v>4.84</v>
      </c>
      <c r="AC142" s="6">
        <v>4.82</v>
      </c>
      <c r="AD142" s="6">
        <v>4.8099999999999996</v>
      </c>
      <c r="AE142" s="6">
        <v>4.8</v>
      </c>
      <c r="AF142" s="6">
        <v>4.78</v>
      </c>
      <c r="AG142" s="6">
        <v>4.7699999999999996</v>
      </c>
      <c r="AH142" s="6">
        <v>4.76</v>
      </c>
      <c r="AI142" s="6">
        <v>4.75</v>
      </c>
      <c r="AJ142" s="6">
        <v>4.74</v>
      </c>
      <c r="AK142" s="6">
        <v>4.7300000000000004</v>
      </c>
      <c r="AL142" s="6">
        <v>4.72</v>
      </c>
      <c r="AM142" s="6">
        <v>4.71</v>
      </c>
      <c r="AN142" s="6">
        <v>4.7</v>
      </c>
      <c r="AO142" s="6">
        <v>4.6900000000000004</v>
      </c>
      <c r="AP142" s="6">
        <v>4.6900000000000004</v>
      </c>
      <c r="AQ142" s="6">
        <v>4.68</v>
      </c>
      <c r="AR142" s="6">
        <v>4.68</v>
      </c>
      <c r="AS142" s="6">
        <v>4.67</v>
      </c>
      <c r="AT142" s="6">
        <v>4.67</v>
      </c>
      <c r="AU142" s="6">
        <v>4.66</v>
      </c>
      <c r="AV142" s="6">
        <v>4.66</v>
      </c>
      <c r="AW142" s="6">
        <v>4.66</v>
      </c>
      <c r="AX142" s="6">
        <v>4.6500000000000004</v>
      </c>
      <c r="AY142" s="6">
        <v>4.6500000000000004</v>
      </c>
    </row>
    <row r="143" spans="1:51" x14ac:dyDescent="0.2">
      <c r="A143" s="5">
        <v>41578</v>
      </c>
      <c r="B143" s="6">
        <v>3.37</v>
      </c>
      <c r="C143" s="6">
        <v>3.48</v>
      </c>
      <c r="D143" s="6">
        <v>3.63</v>
      </c>
      <c r="E143" s="6">
        <v>3.78</v>
      </c>
      <c r="F143" s="6">
        <v>3.93</v>
      </c>
      <c r="G143" s="6">
        <v>4.07</v>
      </c>
      <c r="H143" s="6">
        <v>4.1900000000000004</v>
      </c>
      <c r="I143" s="6">
        <v>4.3</v>
      </c>
      <c r="J143" s="6">
        <v>4.4000000000000004</v>
      </c>
      <c r="K143" s="6">
        <v>4.49</v>
      </c>
      <c r="L143" s="6">
        <v>4.57</v>
      </c>
      <c r="M143" s="6">
        <v>4.6399999999999997</v>
      </c>
      <c r="N143" s="6">
        <v>4.7</v>
      </c>
      <c r="O143" s="6">
        <v>4.75</v>
      </c>
      <c r="P143" s="6">
        <v>4.8</v>
      </c>
      <c r="Q143" s="6">
        <v>4.82</v>
      </c>
      <c r="R143" s="6">
        <v>4.84</v>
      </c>
      <c r="S143" s="6">
        <v>4.8600000000000003</v>
      </c>
      <c r="T143" s="6">
        <v>4.87</v>
      </c>
      <c r="U143" s="6">
        <v>4.8899999999999997</v>
      </c>
      <c r="V143" s="6">
        <v>4.88</v>
      </c>
      <c r="W143" s="6">
        <v>4.87</v>
      </c>
      <c r="X143" s="6">
        <v>4.8600000000000003</v>
      </c>
      <c r="Y143" s="6">
        <v>4.8600000000000003</v>
      </c>
      <c r="Z143" s="6">
        <v>4.8499999999999996</v>
      </c>
      <c r="AA143" s="6">
        <v>4.83</v>
      </c>
      <c r="AB143" s="6">
        <v>4.82</v>
      </c>
      <c r="AC143" s="6">
        <v>4.8</v>
      </c>
      <c r="AD143" s="6">
        <v>4.79</v>
      </c>
      <c r="AE143" s="6">
        <v>4.78</v>
      </c>
      <c r="AF143" s="6">
        <v>4.7699999999999996</v>
      </c>
      <c r="AG143" s="6">
        <v>4.75</v>
      </c>
      <c r="AH143" s="6">
        <v>4.74</v>
      </c>
      <c r="AI143" s="6">
        <v>4.7300000000000004</v>
      </c>
      <c r="AJ143" s="6">
        <v>4.72</v>
      </c>
      <c r="AK143" s="6">
        <v>4.71</v>
      </c>
      <c r="AL143" s="6">
        <v>4.7</v>
      </c>
      <c r="AM143" s="6">
        <v>4.6900000000000004</v>
      </c>
      <c r="AN143" s="6">
        <v>4.6900000000000004</v>
      </c>
      <c r="AO143" s="6">
        <v>4.68</v>
      </c>
      <c r="AP143" s="6">
        <v>4.67</v>
      </c>
      <c r="AQ143" s="6">
        <v>4.67</v>
      </c>
      <c r="AR143" s="6">
        <v>4.66</v>
      </c>
      <c r="AS143" s="6">
        <v>4.66</v>
      </c>
      <c r="AT143" s="6">
        <v>4.6500000000000004</v>
      </c>
      <c r="AU143" s="6">
        <v>4.6500000000000004</v>
      </c>
      <c r="AV143" s="6">
        <v>4.6399999999999997</v>
      </c>
      <c r="AW143" s="6">
        <v>4.6399999999999997</v>
      </c>
      <c r="AX143" s="6">
        <v>4.63</v>
      </c>
      <c r="AY143" s="6">
        <v>4.63</v>
      </c>
    </row>
    <row r="144" spans="1:51" x14ac:dyDescent="0.2">
      <c r="A144" s="5">
        <v>41608</v>
      </c>
      <c r="B144" s="6">
        <v>3.36</v>
      </c>
      <c r="C144" s="6">
        <v>3.47</v>
      </c>
      <c r="D144" s="6">
        <v>3.62</v>
      </c>
      <c r="E144" s="6">
        <v>3.77</v>
      </c>
      <c r="F144" s="6">
        <v>3.92</v>
      </c>
      <c r="G144" s="6">
        <v>4.05</v>
      </c>
      <c r="H144" s="6">
        <v>4.18</v>
      </c>
      <c r="I144" s="6">
        <v>4.29</v>
      </c>
      <c r="J144" s="6">
        <v>4.38</v>
      </c>
      <c r="K144" s="6">
        <v>4.47</v>
      </c>
      <c r="L144" s="6">
        <v>4.5599999999999996</v>
      </c>
      <c r="M144" s="6">
        <v>4.63</v>
      </c>
      <c r="N144" s="6">
        <v>4.6900000000000004</v>
      </c>
      <c r="O144" s="6">
        <v>4.74</v>
      </c>
      <c r="P144" s="6">
        <v>4.79</v>
      </c>
      <c r="Q144" s="6">
        <v>4.8099999999999996</v>
      </c>
      <c r="R144" s="6">
        <v>4.83</v>
      </c>
      <c r="S144" s="6">
        <v>4.84</v>
      </c>
      <c r="T144" s="6">
        <v>4.8600000000000003</v>
      </c>
      <c r="U144" s="6">
        <v>4.87</v>
      </c>
      <c r="V144" s="6">
        <v>4.8600000000000003</v>
      </c>
      <c r="W144" s="6">
        <v>4.8600000000000003</v>
      </c>
      <c r="X144" s="6">
        <v>4.8499999999999996</v>
      </c>
      <c r="Y144" s="6">
        <v>4.84</v>
      </c>
      <c r="Z144" s="6">
        <v>4.84</v>
      </c>
      <c r="AA144" s="6">
        <v>4.82</v>
      </c>
      <c r="AB144" s="6">
        <v>4.8</v>
      </c>
      <c r="AC144" s="6">
        <v>4.79</v>
      </c>
      <c r="AD144" s="6">
        <v>4.78</v>
      </c>
      <c r="AE144" s="6">
        <v>4.76</v>
      </c>
      <c r="AF144" s="6">
        <v>4.75</v>
      </c>
      <c r="AG144" s="6">
        <v>4.74</v>
      </c>
      <c r="AH144" s="6">
        <v>4.7300000000000004</v>
      </c>
      <c r="AI144" s="6">
        <v>4.72</v>
      </c>
      <c r="AJ144" s="6">
        <v>4.71</v>
      </c>
      <c r="AK144" s="6">
        <v>4.7</v>
      </c>
      <c r="AL144" s="6">
        <v>4.6900000000000004</v>
      </c>
      <c r="AM144" s="6">
        <v>4.68</v>
      </c>
      <c r="AN144" s="6">
        <v>4.67</v>
      </c>
      <c r="AO144" s="6">
        <v>4.66</v>
      </c>
      <c r="AP144" s="6">
        <v>4.66</v>
      </c>
      <c r="AQ144" s="6">
        <v>4.6500000000000004</v>
      </c>
      <c r="AR144" s="6">
        <v>4.6500000000000004</v>
      </c>
      <c r="AS144" s="6">
        <v>4.6399999999999997</v>
      </c>
      <c r="AT144" s="6">
        <v>4.6399999999999997</v>
      </c>
      <c r="AU144" s="6">
        <v>4.63</v>
      </c>
      <c r="AV144" s="6">
        <v>4.63</v>
      </c>
      <c r="AW144" s="6">
        <v>4.62</v>
      </c>
      <c r="AX144" s="6">
        <v>4.62</v>
      </c>
      <c r="AY144" s="6">
        <v>4.62</v>
      </c>
    </row>
    <row r="145" spans="1:51" x14ac:dyDescent="0.2">
      <c r="A145" s="5">
        <v>41639</v>
      </c>
      <c r="B145" s="6">
        <v>3.35</v>
      </c>
      <c r="C145" s="6">
        <v>3.45</v>
      </c>
      <c r="D145" s="6">
        <v>3.6</v>
      </c>
      <c r="E145" s="6">
        <v>3.75</v>
      </c>
      <c r="F145" s="6">
        <v>3.9</v>
      </c>
      <c r="G145" s="6">
        <v>4.04</v>
      </c>
      <c r="H145" s="6">
        <v>4.16</v>
      </c>
      <c r="I145" s="6">
        <v>4.2699999999999996</v>
      </c>
      <c r="J145" s="6">
        <v>4.37</v>
      </c>
      <c r="K145" s="6">
        <v>4.46</v>
      </c>
      <c r="L145" s="6">
        <v>4.55</v>
      </c>
      <c r="M145" s="6">
        <v>4.62</v>
      </c>
      <c r="N145" s="6">
        <v>4.68</v>
      </c>
      <c r="O145" s="6">
        <v>4.7300000000000004</v>
      </c>
      <c r="P145" s="6">
        <v>4.78</v>
      </c>
      <c r="Q145" s="6">
        <v>4.8</v>
      </c>
      <c r="R145" s="6">
        <v>4.82</v>
      </c>
      <c r="S145" s="6">
        <v>4.83</v>
      </c>
      <c r="T145" s="6">
        <v>4.8499999999999996</v>
      </c>
      <c r="U145" s="6">
        <v>4.8600000000000003</v>
      </c>
      <c r="V145" s="6">
        <v>4.8499999999999996</v>
      </c>
      <c r="W145" s="6">
        <v>4.84</v>
      </c>
      <c r="X145" s="6">
        <v>4.84</v>
      </c>
      <c r="Y145" s="6">
        <v>4.83</v>
      </c>
      <c r="Z145" s="6">
        <v>4.82</v>
      </c>
      <c r="AA145" s="6">
        <v>4.8099999999999996</v>
      </c>
      <c r="AB145" s="6">
        <v>4.79</v>
      </c>
      <c r="AC145" s="6">
        <v>4.78</v>
      </c>
      <c r="AD145" s="6">
        <v>4.76</v>
      </c>
      <c r="AE145" s="6">
        <v>4.75</v>
      </c>
      <c r="AF145" s="6">
        <v>4.74</v>
      </c>
      <c r="AG145" s="6">
        <v>4.7300000000000004</v>
      </c>
      <c r="AH145" s="6">
        <v>4.71</v>
      </c>
      <c r="AI145" s="6">
        <v>4.7</v>
      </c>
      <c r="AJ145" s="6">
        <v>4.6900000000000004</v>
      </c>
      <c r="AK145" s="6">
        <v>4.68</v>
      </c>
      <c r="AL145" s="6">
        <v>4.67</v>
      </c>
      <c r="AM145" s="6">
        <v>4.67</v>
      </c>
      <c r="AN145" s="6">
        <v>4.66</v>
      </c>
      <c r="AO145" s="6">
        <v>4.6500000000000004</v>
      </c>
      <c r="AP145" s="6">
        <v>4.6399999999999997</v>
      </c>
      <c r="AQ145" s="6">
        <v>4.6399999999999997</v>
      </c>
      <c r="AR145" s="6">
        <v>4.63</v>
      </c>
      <c r="AS145" s="6">
        <v>4.63</v>
      </c>
      <c r="AT145" s="6">
        <v>4.62</v>
      </c>
      <c r="AU145" s="6">
        <v>4.62</v>
      </c>
      <c r="AV145" s="6">
        <v>4.62</v>
      </c>
      <c r="AW145" s="6">
        <v>4.6100000000000003</v>
      </c>
      <c r="AX145" s="6">
        <v>4.6100000000000003</v>
      </c>
      <c r="AY145" s="6">
        <v>4.5999999999999996</v>
      </c>
    </row>
    <row r="146" spans="1:51" x14ac:dyDescent="0.2">
      <c r="A146" s="5">
        <v>41670</v>
      </c>
      <c r="B146" s="6">
        <v>3.33</v>
      </c>
      <c r="C146" s="6">
        <v>3.44</v>
      </c>
      <c r="D146" s="6">
        <v>3.59</v>
      </c>
      <c r="E146" s="6">
        <v>3.74</v>
      </c>
      <c r="F146" s="6">
        <v>3.89</v>
      </c>
      <c r="G146" s="6">
        <v>4.0199999999999996</v>
      </c>
      <c r="H146" s="6">
        <v>4.1500000000000004</v>
      </c>
      <c r="I146" s="6">
        <v>4.26</v>
      </c>
      <c r="J146" s="6">
        <v>4.3600000000000003</v>
      </c>
      <c r="K146" s="6">
        <v>4.45</v>
      </c>
      <c r="L146" s="6">
        <v>4.53</v>
      </c>
      <c r="M146" s="6">
        <v>4.6100000000000003</v>
      </c>
      <c r="N146" s="6">
        <v>4.67</v>
      </c>
      <c r="O146" s="6">
        <v>4.72</v>
      </c>
      <c r="P146" s="6">
        <v>4.7699999999999996</v>
      </c>
      <c r="Q146" s="6">
        <v>4.79</v>
      </c>
      <c r="R146" s="6">
        <v>4.8099999999999996</v>
      </c>
      <c r="S146" s="6">
        <v>4.82</v>
      </c>
      <c r="T146" s="6">
        <v>4.84</v>
      </c>
      <c r="U146" s="6">
        <v>4.8499999999999996</v>
      </c>
      <c r="V146" s="6">
        <v>4.84</v>
      </c>
      <c r="W146" s="6">
        <v>4.83</v>
      </c>
      <c r="X146" s="6">
        <v>4.83</v>
      </c>
      <c r="Y146" s="6">
        <v>4.82</v>
      </c>
      <c r="Z146" s="6">
        <v>4.8099999999999996</v>
      </c>
      <c r="AA146" s="6">
        <v>4.8</v>
      </c>
      <c r="AB146" s="6">
        <v>4.78</v>
      </c>
      <c r="AC146" s="6">
        <v>4.7699999999999996</v>
      </c>
      <c r="AD146" s="6">
        <v>4.75</v>
      </c>
      <c r="AE146" s="6">
        <v>4.74</v>
      </c>
      <c r="AF146" s="6">
        <v>4.7300000000000004</v>
      </c>
      <c r="AG146" s="6">
        <v>4.71</v>
      </c>
      <c r="AH146" s="6">
        <v>4.7</v>
      </c>
      <c r="AI146" s="6">
        <v>4.6900000000000004</v>
      </c>
      <c r="AJ146" s="6">
        <v>4.68</v>
      </c>
      <c r="AK146" s="6">
        <v>4.67</v>
      </c>
      <c r="AL146" s="6">
        <v>4.66</v>
      </c>
      <c r="AM146" s="6">
        <v>4.6500000000000004</v>
      </c>
      <c r="AN146" s="6">
        <v>4.6500000000000004</v>
      </c>
      <c r="AO146" s="6">
        <v>4.6399999999999997</v>
      </c>
      <c r="AP146" s="6">
        <v>4.63</v>
      </c>
      <c r="AQ146" s="6">
        <v>4.63</v>
      </c>
      <c r="AR146" s="6">
        <v>4.62</v>
      </c>
      <c r="AS146" s="6">
        <v>4.62</v>
      </c>
      <c r="AT146" s="6">
        <v>4.6100000000000003</v>
      </c>
      <c r="AU146" s="6">
        <v>4.6100000000000003</v>
      </c>
      <c r="AV146" s="6">
        <v>4.5999999999999996</v>
      </c>
      <c r="AW146" s="6">
        <v>4.5999999999999996</v>
      </c>
      <c r="AX146" s="6">
        <v>4.5999999999999996</v>
      </c>
      <c r="AY146" s="6">
        <v>4.59</v>
      </c>
    </row>
    <row r="147" spans="1:51" x14ac:dyDescent="0.2">
      <c r="A147" s="5">
        <v>41698</v>
      </c>
      <c r="B147" s="6">
        <v>3.32</v>
      </c>
      <c r="C147" s="6">
        <v>3.42</v>
      </c>
      <c r="D147" s="6">
        <v>3.57</v>
      </c>
      <c r="E147" s="6">
        <v>3.72</v>
      </c>
      <c r="F147" s="6">
        <v>3.87</v>
      </c>
      <c r="G147" s="6">
        <v>4.01</v>
      </c>
      <c r="H147" s="6">
        <v>4.13</v>
      </c>
      <c r="I147" s="6">
        <v>4.25</v>
      </c>
      <c r="J147" s="6">
        <v>4.3499999999999996</v>
      </c>
      <c r="K147" s="6">
        <v>4.4400000000000004</v>
      </c>
      <c r="L147" s="6">
        <v>4.5199999999999996</v>
      </c>
      <c r="M147" s="6">
        <v>4.59</v>
      </c>
      <c r="N147" s="6">
        <v>4.6500000000000004</v>
      </c>
      <c r="O147" s="6">
        <v>4.71</v>
      </c>
      <c r="P147" s="6">
        <v>4.75</v>
      </c>
      <c r="Q147" s="6">
        <v>4.7699999999999996</v>
      </c>
      <c r="R147" s="6">
        <v>4.79</v>
      </c>
      <c r="S147" s="6">
        <v>4.8099999999999996</v>
      </c>
      <c r="T147" s="6">
        <v>4.83</v>
      </c>
      <c r="U147" s="6">
        <v>4.84</v>
      </c>
      <c r="V147" s="6">
        <v>4.83</v>
      </c>
      <c r="W147" s="6">
        <v>4.82</v>
      </c>
      <c r="X147" s="6">
        <v>4.8099999999999996</v>
      </c>
      <c r="Y147" s="6">
        <v>4.8099999999999996</v>
      </c>
      <c r="Z147" s="6">
        <v>4.8</v>
      </c>
      <c r="AA147" s="6">
        <v>4.78</v>
      </c>
      <c r="AB147" s="6">
        <v>4.7699999999999996</v>
      </c>
      <c r="AC147" s="6">
        <v>4.75</v>
      </c>
      <c r="AD147" s="6">
        <v>4.74</v>
      </c>
      <c r="AE147" s="6">
        <v>4.7300000000000004</v>
      </c>
      <c r="AF147" s="6">
        <v>4.71</v>
      </c>
      <c r="AG147" s="6">
        <v>4.7</v>
      </c>
      <c r="AH147" s="6">
        <v>4.6900000000000004</v>
      </c>
      <c r="AI147" s="6">
        <v>4.68</v>
      </c>
      <c r="AJ147" s="6">
        <v>4.67</v>
      </c>
      <c r="AK147" s="6">
        <v>4.66</v>
      </c>
      <c r="AL147" s="6">
        <v>4.6500000000000004</v>
      </c>
      <c r="AM147" s="6">
        <v>4.6399999999999997</v>
      </c>
      <c r="AN147" s="6">
        <v>4.63</v>
      </c>
      <c r="AO147" s="6">
        <v>4.62</v>
      </c>
      <c r="AP147" s="6">
        <v>4.62</v>
      </c>
      <c r="AQ147" s="6">
        <v>4.6100000000000003</v>
      </c>
      <c r="AR147" s="6">
        <v>4.6100000000000003</v>
      </c>
      <c r="AS147" s="6">
        <v>4.5999999999999996</v>
      </c>
      <c r="AT147" s="6">
        <v>4.5999999999999996</v>
      </c>
      <c r="AU147" s="6">
        <v>4.59</v>
      </c>
      <c r="AV147" s="6">
        <v>4.59</v>
      </c>
      <c r="AW147" s="6">
        <v>4.59</v>
      </c>
      <c r="AX147" s="6">
        <v>4.58</v>
      </c>
      <c r="AY147" s="6">
        <v>4.58</v>
      </c>
    </row>
    <row r="148" spans="1:51" x14ac:dyDescent="0.2">
      <c r="A148" s="5">
        <v>41729</v>
      </c>
      <c r="B148" s="6">
        <v>3.3</v>
      </c>
      <c r="C148" s="6">
        <v>3.41</v>
      </c>
      <c r="D148" s="6">
        <v>3.55</v>
      </c>
      <c r="E148" s="6">
        <v>3.7</v>
      </c>
      <c r="F148" s="6">
        <v>3.85</v>
      </c>
      <c r="G148" s="6">
        <v>3.99</v>
      </c>
      <c r="H148" s="6">
        <v>4.12</v>
      </c>
      <c r="I148" s="6">
        <v>4.2300000000000004</v>
      </c>
      <c r="J148" s="6">
        <v>4.33</v>
      </c>
      <c r="K148" s="6">
        <v>4.42</v>
      </c>
      <c r="L148" s="6">
        <v>4.51</v>
      </c>
      <c r="M148" s="6">
        <v>4.58</v>
      </c>
      <c r="N148" s="6">
        <v>4.6399999999999997</v>
      </c>
      <c r="O148" s="6">
        <v>4.6900000000000004</v>
      </c>
      <c r="P148" s="6">
        <v>4.74</v>
      </c>
      <c r="Q148" s="6">
        <v>4.76</v>
      </c>
      <c r="R148" s="6">
        <v>4.78</v>
      </c>
      <c r="S148" s="6">
        <v>4.8</v>
      </c>
      <c r="T148" s="6">
        <v>4.8099999999999996</v>
      </c>
      <c r="U148" s="6">
        <v>4.83</v>
      </c>
      <c r="V148" s="6">
        <v>4.82</v>
      </c>
      <c r="W148" s="6">
        <v>4.8099999999999996</v>
      </c>
      <c r="X148" s="6">
        <v>4.8</v>
      </c>
      <c r="Y148" s="6">
        <v>4.79</v>
      </c>
      <c r="Z148" s="6">
        <v>4.79</v>
      </c>
      <c r="AA148" s="6">
        <v>4.7699999999999996</v>
      </c>
      <c r="AB148" s="6">
        <v>4.75</v>
      </c>
      <c r="AC148" s="6">
        <v>4.74</v>
      </c>
      <c r="AD148" s="6">
        <v>4.7300000000000004</v>
      </c>
      <c r="AE148" s="6">
        <v>4.71</v>
      </c>
      <c r="AF148" s="6">
        <v>4.7</v>
      </c>
      <c r="AG148" s="6">
        <v>4.6900000000000004</v>
      </c>
      <c r="AH148" s="6">
        <v>4.68</v>
      </c>
      <c r="AI148" s="6">
        <v>4.66</v>
      </c>
      <c r="AJ148" s="6">
        <v>4.6500000000000004</v>
      </c>
      <c r="AK148" s="6">
        <v>4.6399999999999997</v>
      </c>
      <c r="AL148" s="6">
        <v>4.6399999999999997</v>
      </c>
      <c r="AM148" s="6">
        <v>4.63</v>
      </c>
      <c r="AN148" s="6">
        <v>4.62</v>
      </c>
      <c r="AO148" s="6">
        <v>4.6100000000000003</v>
      </c>
      <c r="AP148" s="6">
        <v>4.6100000000000003</v>
      </c>
      <c r="AQ148" s="6">
        <v>4.5999999999999996</v>
      </c>
      <c r="AR148" s="6">
        <v>4.5999999999999996</v>
      </c>
      <c r="AS148" s="6">
        <v>4.59</v>
      </c>
      <c r="AT148" s="6">
        <v>4.59</v>
      </c>
      <c r="AU148" s="6">
        <v>4.58</v>
      </c>
      <c r="AV148" s="6">
        <v>4.58</v>
      </c>
      <c r="AW148" s="6">
        <v>4.57</v>
      </c>
      <c r="AX148" s="6">
        <v>4.57</v>
      </c>
      <c r="AY148" s="6">
        <v>4.57</v>
      </c>
    </row>
    <row r="149" spans="1:51" x14ac:dyDescent="0.2">
      <c r="A149" s="5">
        <v>41759</v>
      </c>
      <c r="B149" s="6">
        <v>3.29</v>
      </c>
      <c r="C149" s="6">
        <v>3.39</v>
      </c>
      <c r="D149" s="6">
        <v>3.53</v>
      </c>
      <c r="E149" s="6">
        <v>3.69</v>
      </c>
      <c r="F149" s="6">
        <v>3.84</v>
      </c>
      <c r="G149" s="6">
        <v>3.98</v>
      </c>
      <c r="H149" s="6">
        <v>4.0999999999999996</v>
      </c>
      <c r="I149" s="6">
        <v>4.21</v>
      </c>
      <c r="J149" s="6">
        <v>4.32</v>
      </c>
      <c r="K149" s="6">
        <v>4.41</v>
      </c>
      <c r="L149" s="6">
        <v>4.49</v>
      </c>
      <c r="M149" s="6">
        <v>4.5599999999999996</v>
      </c>
      <c r="N149" s="6">
        <v>4.63</v>
      </c>
      <c r="O149" s="6">
        <v>4.68</v>
      </c>
      <c r="P149" s="6">
        <v>4.7300000000000004</v>
      </c>
      <c r="Q149" s="6">
        <v>4.75</v>
      </c>
      <c r="R149" s="6">
        <v>4.7699999999999996</v>
      </c>
      <c r="S149" s="6">
        <v>4.78</v>
      </c>
      <c r="T149" s="6">
        <v>4.8</v>
      </c>
      <c r="U149" s="6">
        <v>4.8099999999999996</v>
      </c>
      <c r="V149" s="6">
        <v>4.8</v>
      </c>
      <c r="W149" s="6">
        <v>4.79</v>
      </c>
      <c r="X149" s="6">
        <v>4.79</v>
      </c>
      <c r="Y149" s="6">
        <v>4.78</v>
      </c>
      <c r="Z149" s="6">
        <v>4.7699999999999996</v>
      </c>
      <c r="AA149" s="6">
        <v>4.76</v>
      </c>
      <c r="AB149" s="6">
        <v>4.74</v>
      </c>
      <c r="AC149" s="6">
        <v>4.7300000000000004</v>
      </c>
      <c r="AD149" s="6">
        <v>4.71</v>
      </c>
      <c r="AE149" s="6">
        <v>4.7</v>
      </c>
      <c r="AF149" s="6">
        <v>4.6900000000000004</v>
      </c>
      <c r="AG149" s="6">
        <v>4.67</v>
      </c>
      <c r="AH149" s="6">
        <v>4.66</v>
      </c>
      <c r="AI149" s="6">
        <v>4.6500000000000004</v>
      </c>
      <c r="AJ149" s="6">
        <v>4.6399999999999997</v>
      </c>
      <c r="AK149" s="6">
        <v>4.63</v>
      </c>
      <c r="AL149" s="6">
        <v>4.62</v>
      </c>
      <c r="AM149" s="6">
        <v>4.6100000000000003</v>
      </c>
      <c r="AN149" s="6">
        <v>4.5999999999999996</v>
      </c>
      <c r="AO149" s="6">
        <v>4.5999999999999996</v>
      </c>
      <c r="AP149" s="6">
        <v>4.59</v>
      </c>
      <c r="AQ149" s="6">
        <v>4.59</v>
      </c>
      <c r="AR149" s="6">
        <v>4.58</v>
      </c>
      <c r="AS149" s="6">
        <v>4.58</v>
      </c>
      <c r="AT149" s="6">
        <v>4.57</v>
      </c>
      <c r="AU149" s="6">
        <v>4.57</v>
      </c>
      <c r="AV149" s="6">
        <v>4.5599999999999996</v>
      </c>
      <c r="AW149" s="6">
        <v>4.5599999999999996</v>
      </c>
      <c r="AX149" s="6">
        <v>4.5599999999999996</v>
      </c>
      <c r="AY149" s="6">
        <v>4.55</v>
      </c>
    </row>
    <row r="150" spans="1:51" x14ac:dyDescent="0.2">
      <c r="A150" s="5">
        <v>41790</v>
      </c>
      <c r="B150" s="6">
        <v>3.27</v>
      </c>
      <c r="C150" s="6">
        <v>3.37</v>
      </c>
      <c r="D150" s="6">
        <v>3.52</v>
      </c>
      <c r="E150" s="6">
        <v>3.67</v>
      </c>
      <c r="F150" s="6">
        <v>3.82</v>
      </c>
      <c r="G150" s="6">
        <v>3.96</v>
      </c>
      <c r="H150" s="6">
        <v>4.09</v>
      </c>
      <c r="I150" s="6">
        <v>4.2</v>
      </c>
      <c r="J150" s="6">
        <v>4.3</v>
      </c>
      <c r="K150" s="6">
        <v>4.3899999999999997</v>
      </c>
      <c r="L150" s="6">
        <v>4.4800000000000004</v>
      </c>
      <c r="M150" s="6">
        <v>4.55</v>
      </c>
      <c r="N150" s="6">
        <v>4.6100000000000003</v>
      </c>
      <c r="O150" s="6">
        <v>4.67</v>
      </c>
      <c r="P150" s="6">
        <v>4.71</v>
      </c>
      <c r="Q150" s="6">
        <v>4.74</v>
      </c>
      <c r="R150" s="6">
        <v>4.75</v>
      </c>
      <c r="S150" s="6">
        <v>4.7699999999999996</v>
      </c>
      <c r="T150" s="6">
        <v>4.79</v>
      </c>
      <c r="U150" s="6">
        <v>4.8</v>
      </c>
      <c r="V150" s="6">
        <v>4.79</v>
      </c>
      <c r="W150" s="6">
        <v>4.78</v>
      </c>
      <c r="X150" s="6">
        <v>4.7699999999999996</v>
      </c>
      <c r="Y150" s="6">
        <v>4.7699999999999996</v>
      </c>
      <c r="Z150" s="6">
        <v>4.76</v>
      </c>
      <c r="AA150" s="6">
        <v>4.74</v>
      </c>
      <c r="AB150" s="6">
        <v>4.7300000000000004</v>
      </c>
      <c r="AC150" s="6">
        <v>4.71</v>
      </c>
      <c r="AD150" s="6">
        <v>4.7</v>
      </c>
      <c r="AE150" s="6">
        <v>4.68</v>
      </c>
      <c r="AF150" s="6">
        <v>4.67</v>
      </c>
      <c r="AG150" s="6">
        <v>4.66</v>
      </c>
      <c r="AH150" s="6">
        <v>4.6500000000000004</v>
      </c>
      <c r="AI150" s="6">
        <v>4.6399999999999997</v>
      </c>
      <c r="AJ150" s="6">
        <v>4.63</v>
      </c>
      <c r="AK150" s="6">
        <v>4.62</v>
      </c>
      <c r="AL150" s="6">
        <v>4.6100000000000003</v>
      </c>
      <c r="AM150" s="6">
        <v>4.5999999999999996</v>
      </c>
      <c r="AN150" s="6">
        <v>4.59</v>
      </c>
      <c r="AO150" s="6">
        <v>4.58</v>
      </c>
      <c r="AP150" s="6">
        <v>4.58</v>
      </c>
      <c r="AQ150" s="6">
        <v>4.57</v>
      </c>
      <c r="AR150" s="6">
        <v>4.57</v>
      </c>
      <c r="AS150" s="6">
        <v>4.5599999999999996</v>
      </c>
      <c r="AT150" s="6">
        <v>4.5599999999999996</v>
      </c>
      <c r="AU150" s="6">
        <v>4.55</v>
      </c>
      <c r="AV150" s="6">
        <v>4.55</v>
      </c>
      <c r="AW150" s="6">
        <v>4.55</v>
      </c>
      <c r="AX150" s="6">
        <v>4.54</v>
      </c>
      <c r="AY150" s="6">
        <v>4.54</v>
      </c>
    </row>
    <row r="151" spans="1:51" x14ac:dyDescent="0.2">
      <c r="A151" s="5">
        <v>41820</v>
      </c>
      <c r="B151" s="6">
        <v>3.26</v>
      </c>
      <c r="C151" s="6">
        <v>3.36</v>
      </c>
      <c r="D151" s="6">
        <v>3.5</v>
      </c>
      <c r="E151" s="6">
        <v>3.66</v>
      </c>
      <c r="F151" s="6">
        <v>3.8</v>
      </c>
      <c r="G151" s="6">
        <v>3.94</v>
      </c>
      <c r="H151" s="6">
        <v>4.07</v>
      </c>
      <c r="I151" s="6">
        <v>4.18</v>
      </c>
      <c r="J151" s="6">
        <v>4.29</v>
      </c>
      <c r="K151" s="6">
        <v>4.38</v>
      </c>
      <c r="L151" s="6">
        <v>4.46</v>
      </c>
      <c r="M151" s="6">
        <v>4.54</v>
      </c>
      <c r="N151" s="6">
        <v>4.5999999999999996</v>
      </c>
      <c r="O151" s="6">
        <v>4.6500000000000004</v>
      </c>
      <c r="P151" s="6">
        <v>4.7</v>
      </c>
      <c r="Q151" s="6">
        <v>4.72</v>
      </c>
      <c r="R151" s="6">
        <v>4.74</v>
      </c>
      <c r="S151" s="6">
        <v>4.76</v>
      </c>
      <c r="T151" s="6">
        <v>4.7699999999999996</v>
      </c>
      <c r="U151" s="6">
        <v>4.79</v>
      </c>
      <c r="V151" s="6">
        <v>4.78</v>
      </c>
      <c r="W151" s="6">
        <v>4.7699999999999996</v>
      </c>
      <c r="X151" s="6">
        <v>4.76</v>
      </c>
      <c r="Y151" s="6">
        <v>4.75</v>
      </c>
      <c r="Z151" s="6">
        <v>4.75</v>
      </c>
      <c r="AA151" s="6">
        <v>4.7300000000000004</v>
      </c>
      <c r="AB151" s="6">
        <v>4.71</v>
      </c>
      <c r="AC151" s="6">
        <v>4.7</v>
      </c>
      <c r="AD151" s="6">
        <v>4.68</v>
      </c>
      <c r="AE151" s="6">
        <v>4.67</v>
      </c>
      <c r="AF151" s="6">
        <v>4.66</v>
      </c>
      <c r="AG151" s="6">
        <v>4.6500000000000004</v>
      </c>
      <c r="AH151" s="6">
        <v>4.63</v>
      </c>
      <c r="AI151" s="6">
        <v>4.62</v>
      </c>
      <c r="AJ151" s="6">
        <v>4.6100000000000003</v>
      </c>
      <c r="AK151" s="6">
        <v>4.5999999999999996</v>
      </c>
      <c r="AL151" s="6">
        <v>4.59</v>
      </c>
      <c r="AM151" s="6">
        <v>4.59</v>
      </c>
      <c r="AN151" s="6">
        <v>4.58</v>
      </c>
      <c r="AO151" s="6">
        <v>4.57</v>
      </c>
      <c r="AP151" s="6">
        <v>4.5599999999999996</v>
      </c>
      <c r="AQ151" s="6">
        <v>4.5599999999999996</v>
      </c>
      <c r="AR151" s="6">
        <v>4.55</v>
      </c>
      <c r="AS151" s="6">
        <v>4.55</v>
      </c>
      <c r="AT151" s="6">
        <v>4.54</v>
      </c>
      <c r="AU151" s="6">
        <v>4.54</v>
      </c>
      <c r="AV151" s="6">
        <v>4.54</v>
      </c>
      <c r="AW151" s="6">
        <v>4.53</v>
      </c>
      <c r="AX151" s="6">
        <v>4.53</v>
      </c>
      <c r="AY151" s="6">
        <v>4.5199999999999996</v>
      </c>
    </row>
    <row r="152" spans="1:51" x14ac:dyDescent="0.2">
      <c r="A152" s="5">
        <v>41851</v>
      </c>
      <c r="B152" s="6">
        <v>3.24</v>
      </c>
      <c r="C152" s="6">
        <v>3.34</v>
      </c>
      <c r="D152" s="6">
        <v>3.48</v>
      </c>
      <c r="E152" s="6">
        <v>3.64</v>
      </c>
      <c r="F152" s="6">
        <v>3.79</v>
      </c>
      <c r="G152" s="6">
        <v>3.93</v>
      </c>
      <c r="H152" s="6">
        <v>4.05</v>
      </c>
      <c r="I152" s="6">
        <v>4.17</v>
      </c>
      <c r="J152" s="6">
        <v>4.2699999999999996</v>
      </c>
      <c r="K152" s="6">
        <v>4.3600000000000003</v>
      </c>
      <c r="L152" s="6">
        <v>4.45</v>
      </c>
      <c r="M152" s="6">
        <v>4.5199999999999996</v>
      </c>
      <c r="N152" s="6">
        <v>4.58</v>
      </c>
      <c r="O152" s="6">
        <v>4.6399999999999997</v>
      </c>
      <c r="P152" s="6">
        <v>4.6900000000000004</v>
      </c>
      <c r="Q152" s="6">
        <v>4.71</v>
      </c>
      <c r="R152" s="6">
        <v>4.7300000000000004</v>
      </c>
      <c r="S152" s="6">
        <v>4.74</v>
      </c>
      <c r="T152" s="6">
        <v>4.76</v>
      </c>
      <c r="U152" s="6">
        <v>4.7699999999999996</v>
      </c>
      <c r="V152" s="6">
        <v>4.76</v>
      </c>
      <c r="W152" s="6">
        <v>4.75</v>
      </c>
      <c r="X152" s="6">
        <v>4.75</v>
      </c>
      <c r="Y152" s="6">
        <v>4.74</v>
      </c>
      <c r="Z152" s="6">
        <v>4.7300000000000004</v>
      </c>
      <c r="AA152" s="6">
        <v>4.71</v>
      </c>
      <c r="AB152" s="6">
        <v>4.7</v>
      </c>
      <c r="AC152" s="6">
        <v>4.68</v>
      </c>
      <c r="AD152" s="6">
        <v>4.67</v>
      </c>
      <c r="AE152" s="6">
        <v>4.66</v>
      </c>
      <c r="AF152" s="6">
        <v>4.6399999999999997</v>
      </c>
      <c r="AG152" s="6">
        <v>4.63</v>
      </c>
      <c r="AH152" s="6">
        <v>4.62</v>
      </c>
      <c r="AI152" s="6">
        <v>4.6100000000000003</v>
      </c>
      <c r="AJ152" s="6">
        <v>4.5999999999999996</v>
      </c>
      <c r="AK152" s="6">
        <v>4.59</v>
      </c>
      <c r="AL152" s="6">
        <v>4.58</v>
      </c>
      <c r="AM152" s="6">
        <v>4.57</v>
      </c>
      <c r="AN152" s="6">
        <v>4.5599999999999996</v>
      </c>
      <c r="AO152" s="6">
        <v>4.55</v>
      </c>
      <c r="AP152" s="6">
        <v>4.55</v>
      </c>
      <c r="AQ152" s="6">
        <v>4.54</v>
      </c>
      <c r="AR152" s="6">
        <v>4.54</v>
      </c>
      <c r="AS152" s="6">
        <v>4.53</v>
      </c>
      <c r="AT152" s="6">
        <v>4.53</v>
      </c>
      <c r="AU152" s="6">
        <v>4.53</v>
      </c>
      <c r="AV152" s="6">
        <v>4.5199999999999996</v>
      </c>
      <c r="AW152" s="6">
        <v>4.5199999999999996</v>
      </c>
      <c r="AX152" s="6">
        <v>4.51</v>
      </c>
      <c r="AY152" s="6">
        <v>4.51</v>
      </c>
    </row>
    <row r="153" spans="1:51" x14ac:dyDescent="0.2">
      <c r="A153" s="5">
        <v>41882</v>
      </c>
      <c r="B153" s="6">
        <v>3.23</v>
      </c>
      <c r="C153" s="6">
        <v>3.33</v>
      </c>
      <c r="D153" s="6">
        <v>3.47</v>
      </c>
      <c r="E153" s="6">
        <v>3.62</v>
      </c>
      <c r="F153" s="6">
        <v>3.77</v>
      </c>
      <c r="G153" s="6">
        <v>3.91</v>
      </c>
      <c r="H153" s="6">
        <v>4.03</v>
      </c>
      <c r="I153" s="6">
        <v>4.1500000000000004</v>
      </c>
      <c r="J153" s="6">
        <v>4.25</v>
      </c>
      <c r="K153" s="6">
        <v>4.34</v>
      </c>
      <c r="L153" s="6">
        <v>4.43</v>
      </c>
      <c r="M153" s="6">
        <v>4.5</v>
      </c>
      <c r="N153" s="6">
        <v>4.57</v>
      </c>
      <c r="O153" s="6">
        <v>4.62</v>
      </c>
      <c r="P153" s="6">
        <v>4.67</v>
      </c>
      <c r="Q153" s="6">
        <v>4.6900000000000004</v>
      </c>
      <c r="R153" s="6">
        <v>4.71</v>
      </c>
      <c r="S153" s="6">
        <v>4.7300000000000004</v>
      </c>
      <c r="T153" s="6">
        <v>4.74</v>
      </c>
      <c r="U153" s="6">
        <v>4.76</v>
      </c>
      <c r="V153" s="6">
        <v>4.75</v>
      </c>
      <c r="W153" s="6">
        <v>4.74</v>
      </c>
      <c r="X153" s="6">
        <v>4.7300000000000004</v>
      </c>
      <c r="Y153" s="6">
        <v>4.72</v>
      </c>
      <c r="Z153" s="6">
        <v>4.71</v>
      </c>
      <c r="AA153" s="6">
        <v>4.7</v>
      </c>
      <c r="AB153" s="6">
        <v>4.68</v>
      </c>
      <c r="AC153" s="6">
        <v>4.67</v>
      </c>
      <c r="AD153" s="6">
        <v>4.6500000000000004</v>
      </c>
      <c r="AE153" s="6">
        <v>4.6399999999999997</v>
      </c>
      <c r="AF153" s="6">
        <v>4.63</v>
      </c>
      <c r="AG153" s="6">
        <v>4.6100000000000003</v>
      </c>
      <c r="AH153" s="6">
        <v>4.5999999999999996</v>
      </c>
      <c r="AI153" s="6">
        <v>4.59</v>
      </c>
      <c r="AJ153" s="6">
        <v>4.58</v>
      </c>
      <c r="AK153" s="6">
        <v>4.57</v>
      </c>
      <c r="AL153" s="6">
        <v>4.5599999999999996</v>
      </c>
      <c r="AM153" s="6">
        <v>4.55</v>
      </c>
      <c r="AN153" s="6">
        <v>4.55</v>
      </c>
      <c r="AO153" s="6">
        <v>4.54</v>
      </c>
      <c r="AP153" s="6">
        <v>4.53</v>
      </c>
      <c r="AQ153" s="6">
        <v>4.53</v>
      </c>
      <c r="AR153" s="6">
        <v>4.5199999999999996</v>
      </c>
      <c r="AS153" s="6">
        <v>4.5199999999999996</v>
      </c>
      <c r="AT153" s="6">
        <v>4.51</v>
      </c>
      <c r="AU153" s="6">
        <v>4.51</v>
      </c>
      <c r="AV153" s="6">
        <v>4.5</v>
      </c>
      <c r="AW153" s="6">
        <v>4.5</v>
      </c>
      <c r="AX153" s="6">
        <v>4.5</v>
      </c>
      <c r="AY153" s="6">
        <v>4.49</v>
      </c>
    </row>
    <row r="154" spans="1:51" x14ac:dyDescent="0.2">
      <c r="A154" s="5">
        <v>41912</v>
      </c>
      <c r="B154" s="6">
        <v>3.21</v>
      </c>
      <c r="C154" s="6">
        <v>3.31</v>
      </c>
      <c r="D154" s="6">
        <v>3.45</v>
      </c>
      <c r="E154" s="6">
        <v>3.6</v>
      </c>
      <c r="F154" s="6">
        <v>3.75</v>
      </c>
      <c r="G154" s="6">
        <v>3.89</v>
      </c>
      <c r="H154" s="6">
        <v>4.0199999999999996</v>
      </c>
      <c r="I154" s="6">
        <v>4.13</v>
      </c>
      <c r="J154" s="6">
        <v>4.2300000000000004</v>
      </c>
      <c r="K154" s="6">
        <v>4.33</v>
      </c>
      <c r="L154" s="6">
        <v>4.41</v>
      </c>
      <c r="M154" s="6">
        <v>4.49</v>
      </c>
      <c r="N154" s="6">
        <v>4.55</v>
      </c>
      <c r="O154" s="6">
        <v>4.6100000000000003</v>
      </c>
      <c r="P154" s="6">
        <v>4.6500000000000004</v>
      </c>
      <c r="Q154" s="6">
        <v>4.67</v>
      </c>
      <c r="R154" s="6">
        <v>4.6900000000000004</v>
      </c>
      <c r="S154" s="6">
        <v>4.71</v>
      </c>
      <c r="T154" s="6">
        <v>4.7300000000000004</v>
      </c>
      <c r="U154" s="6">
        <v>4.74</v>
      </c>
      <c r="V154" s="6">
        <v>4.7300000000000004</v>
      </c>
      <c r="W154" s="6">
        <v>4.72</v>
      </c>
      <c r="X154" s="6">
        <v>4.71</v>
      </c>
      <c r="Y154" s="6">
        <v>4.71</v>
      </c>
      <c r="Z154" s="6">
        <v>4.7</v>
      </c>
      <c r="AA154" s="6">
        <v>4.68</v>
      </c>
      <c r="AB154" s="6">
        <v>4.67</v>
      </c>
      <c r="AC154" s="6">
        <v>4.6500000000000004</v>
      </c>
      <c r="AD154" s="6">
        <v>4.6399999999999997</v>
      </c>
      <c r="AE154" s="6">
        <v>4.63</v>
      </c>
      <c r="AF154" s="6">
        <v>4.6100000000000003</v>
      </c>
      <c r="AG154" s="6">
        <v>4.5999999999999996</v>
      </c>
      <c r="AH154" s="6">
        <v>4.59</v>
      </c>
      <c r="AI154" s="6">
        <v>4.58</v>
      </c>
      <c r="AJ154" s="6">
        <v>4.57</v>
      </c>
      <c r="AK154" s="6">
        <v>4.5599999999999996</v>
      </c>
      <c r="AL154" s="6">
        <v>4.55</v>
      </c>
      <c r="AM154" s="6">
        <v>4.54</v>
      </c>
      <c r="AN154" s="6">
        <v>4.53</v>
      </c>
      <c r="AO154" s="6">
        <v>4.5199999999999996</v>
      </c>
      <c r="AP154" s="6">
        <v>4.5199999999999996</v>
      </c>
      <c r="AQ154" s="6">
        <v>4.51</v>
      </c>
      <c r="AR154" s="6">
        <v>4.51</v>
      </c>
      <c r="AS154" s="6">
        <v>4.5</v>
      </c>
      <c r="AT154" s="6">
        <v>4.5</v>
      </c>
      <c r="AU154" s="6">
        <v>4.49</v>
      </c>
      <c r="AV154" s="6">
        <v>4.49</v>
      </c>
      <c r="AW154" s="6">
        <v>4.49</v>
      </c>
      <c r="AX154" s="6">
        <v>4.4800000000000004</v>
      </c>
      <c r="AY154" s="6">
        <v>4.4800000000000004</v>
      </c>
    </row>
    <row r="155" spans="1:51" x14ac:dyDescent="0.2">
      <c r="A155" s="5">
        <v>41943</v>
      </c>
      <c r="B155" s="6">
        <v>3.19</v>
      </c>
      <c r="C155" s="6">
        <v>3.28</v>
      </c>
      <c r="D155" s="6">
        <v>3.42</v>
      </c>
      <c r="E155" s="6">
        <v>3.58</v>
      </c>
      <c r="F155" s="6">
        <v>3.73</v>
      </c>
      <c r="G155" s="6">
        <v>3.87</v>
      </c>
      <c r="H155" s="6">
        <v>3.99</v>
      </c>
      <c r="I155" s="6">
        <v>4.1100000000000003</v>
      </c>
      <c r="J155" s="6">
        <v>4.21</v>
      </c>
      <c r="K155" s="6">
        <v>4.3099999999999996</v>
      </c>
      <c r="L155" s="6">
        <v>4.3899999999999997</v>
      </c>
      <c r="M155" s="6">
        <v>4.47</v>
      </c>
      <c r="N155" s="6">
        <v>4.53</v>
      </c>
      <c r="O155" s="6">
        <v>4.59</v>
      </c>
      <c r="P155" s="6">
        <v>4.63</v>
      </c>
      <c r="Q155" s="6">
        <v>4.66</v>
      </c>
      <c r="R155" s="6">
        <v>4.68</v>
      </c>
      <c r="S155" s="6">
        <v>4.6900000000000004</v>
      </c>
      <c r="T155" s="6">
        <v>4.71</v>
      </c>
      <c r="U155" s="6">
        <v>4.72</v>
      </c>
      <c r="V155" s="6">
        <v>4.71</v>
      </c>
      <c r="W155" s="6">
        <v>4.7</v>
      </c>
      <c r="X155" s="6">
        <v>4.7</v>
      </c>
      <c r="Y155" s="6">
        <v>4.6900000000000004</v>
      </c>
      <c r="Z155" s="6">
        <v>4.68</v>
      </c>
      <c r="AA155" s="6">
        <v>4.67</v>
      </c>
      <c r="AB155" s="6">
        <v>4.6500000000000004</v>
      </c>
      <c r="AC155" s="6">
        <v>4.63</v>
      </c>
      <c r="AD155" s="6">
        <v>4.62</v>
      </c>
      <c r="AE155" s="6">
        <v>4.6100000000000003</v>
      </c>
      <c r="AF155" s="6">
        <v>4.59</v>
      </c>
      <c r="AG155" s="6">
        <v>4.58</v>
      </c>
      <c r="AH155" s="6">
        <v>4.57</v>
      </c>
      <c r="AI155" s="6">
        <v>4.5599999999999996</v>
      </c>
      <c r="AJ155" s="6">
        <v>4.55</v>
      </c>
      <c r="AK155" s="6">
        <v>4.54</v>
      </c>
      <c r="AL155" s="6">
        <v>4.53</v>
      </c>
      <c r="AM155" s="6">
        <v>4.5199999999999996</v>
      </c>
      <c r="AN155" s="6">
        <v>4.51</v>
      </c>
      <c r="AO155" s="6">
        <v>4.51</v>
      </c>
      <c r="AP155" s="6">
        <v>4.5</v>
      </c>
      <c r="AQ155" s="6">
        <v>4.5</v>
      </c>
      <c r="AR155" s="6">
        <v>4.49</v>
      </c>
      <c r="AS155" s="6">
        <v>4.49</v>
      </c>
      <c r="AT155" s="6">
        <v>4.4800000000000004</v>
      </c>
      <c r="AU155" s="6">
        <v>4.4800000000000004</v>
      </c>
      <c r="AV155" s="6">
        <v>4.47</v>
      </c>
      <c r="AW155" s="6">
        <v>4.47</v>
      </c>
      <c r="AX155" s="6">
        <v>4.47</v>
      </c>
      <c r="AY155" s="6">
        <v>4.46</v>
      </c>
    </row>
    <row r="156" spans="1:51" x14ac:dyDescent="0.2">
      <c r="A156" s="5">
        <v>41973</v>
      </c>
      <c r="B156" s="6">
        <v>3.17</v>
      </c>
      <c r="C156" s="6">
        <v>3.26</v>
      </c>
      <c r="D156" s="6">
        <v>3.4</v>
      </c>
      <c r="E156" s="6">
        <v>3.55</v>
      </c>
      <c r="F156" s="6">
        <v>3.7</v>
      </c>
      <c r="G156" s="6">
        <v>3.84</v>
      </c>
      <c r="H156" s="6">
        <v>3.97</v>
      </c>
      <c r="I156" s="6">
        <v>4.09</v>
      </c>
      <c r="J156" s="6">
        <v>4.1900000000000004</v>
      </c>
      <c r="K156" s="6">
        <v>4.28</v>
      </c>
      <c r="L156" s="6">
        <v>4.37</v>
      </c>
      <c r="M156" s="6">
        <v>4.45</v>
      </c>
      <c r="N156" s="6">
        <v>4.51</v>
      </c>
      <c r="O156" s="6">
        <v>4.57</v>
      </c>
      <c r="P156" s="6">
        <v>4.6100000000000003</v>
      </c>
      <c r="Q156" s="6">
        <v>4.6399999999999997</v>
      </c>
      <c r="R156" s="6">
        <v>4.66</v>
      </c>
      <c r="S156" s="6">
        <v>4.67</v>
      </c>
      <c r="T156" s="6">
        <v>4.6900000000000004</v>
      </c>
      <c r="U156" s="6">
        <v>4.7</v>
      </c>
      <c r="V156" s="6">
        <v>4.6900000000000004</v>
      </c>
      <c r="W156" s="6">
        <v>4.68</v>
      </c>
      <c r="X156" s="6">
        <v>4.68</v>
      </c>
      <c r="Y156" s="6">
        <v>4.67</v>
      </c>
      <c r="Z156" s="6">
        <v>4.66</v>
      </c>
      <c r="AA156" s="6">
        <v>4.6500000000000004</v>
      </c>
      <c r="AB156" s="6">
        <v>4.63</v>
      </c>
      <c r="AC156" s="6">
        <v>4.62</v>
      </c>
      <c r="AD156" s="6">
        <v>4.5999999999999996</v>
      </c>
      <c r="AE156" s="6">
        <v>4.59</v>
      </c>
      <c r="AF156" s="6">
        <v>4.58</v>
      </c>
      <c r="AG156" s="6">
        <v>4.5599999999999996</v>
      </c>
      <c r="AH156" s="6">
        <v>4.55</v>
      </c>
      <c r="AI156" s="6">
        <v>4.54</v>
      </c>
      <c r="AJ156" s="6">
        <v>4.53</v>
      </c>
      <c r="AK156" s="6">
        <v>4.5199999999999996</v>
      </c>
      <c r="AL156" s="6">
        <v>4.51</v>
      </c>
      <c r="AM156" s="6">
        <v>4.5</v>
      </c>
      <c r="AN156" s="6">
        <v>4.5</v>
      </c>
      <c r="AO156" s="6">
        <v>4.49</v>
      </c>
      <c r="AP156" s="6">
        <v>4.4800000000000004</v>
      </c>
      <c r="AQ156" s="6">
        <v>4.4800000000000004</v>
      </c>
      <c r="AR156" s="6">
        <v>4.47</v>
      </c>
      <c r="AS156" s="6">
        <v>4.47</v>
      </c>
      <c r="AT156" s="6">
        <v>4.46</v>
      </c>
      <c r="AU156" s="6">
        <v>4.46</v>
      </c>
      <c r="AV156" s="6">
        <v>4.45</v>
      </c>
      <c r="AW156" s="6">
        <v>4.45</v>
      </c>
      <c r="AX156" s="6">
        <v>4.45</v>
      </c>
      <c r="AY156" s="6">
        <v>4.4400000000000004</v>
      </c>
    </row>
    <row r="157" spans="1:51" x14ac:dyDescent="0.2">
      <c r="A157" s="5">
        <v>42004</v>
      </c>
      <c r="B157" s="6">
        <v>3.15</v>
      </c>
      <c r="C157" s="6">
        <v>3.24</v>
      </c>
      <c r="D157" s="6">
        <v>3.38</v>
      </c>
      <c r="E157" s="6">
        <v>3.53</v>
      </c>
      <c r="F157" s="6">
        <v>3.68</v>
      </c>
      <c r="G157" s="6">
        <v>3.82</v>
      </c>
      <c r="H157" s="6">
        <v>3.95</v>
      </c>
      <c r="I157" s="6">
        <v>4.0599999999999996</v>
      </c>
      <c r="J157" s="6">
        <v>4.17</v>
      </c>
      <c r="K157" s="6">
        <v>4.26</v>
      </c>
      <c r="L157" s="6">
        <v>4.3499999999999996</v>
      </c>
      <c r="M157" s="6">
        <v>4.43</v>
      </c>
      <c r="N157" s="6">
        <v>4.49</v>
      </c>
      <c r="O157" s="6">
        <v>4.54</v>
      </c>
      <c r="P157" s="6">
        <v>4.59</v>
      </c>
      <c r="Q157" s="6">
        <v>4.6100000000000003</v>
      </c>
      <c r="R157" s="6">
        <v>4.63</v>
      </c>
      <c r="S157" s="6">
        <v>4.6500000000000004</v>
      </c>
      <c r="T157" s="6">
        <v>4.67</v>
      </c>
      <c r="U157" s="6">
        <v>4.68</v>
      </c>
      <c r="V157" s="6">
        <v>4.67</v>
      </c>
      <c r="W157" s="6">
        <v>4.66</v>
      </c>
      <c r="X157" s="6">
        <v>4.66</v>
      </c>
      <c r="Y157" s="6">
        <v>4.6500000000000004</v>
      </c>
      <c r="Z157" s="6">
        <v>4.6399999999999997</v>
      </c>
      <c r="AA157" s="6">
        <v>4.63</v>
      </c>
      <c r="AB157" s="6">
        <v>4.6100000000000003</v>
      </c>
      <c r="AC157" s="6">
        <v>4.5999999999999996</v>
      </c>
      <c r="AD157" s="6">
        <v>4.58</v>
      </c>
      <c r="AE157" s="6">
        <v>4.57</v>
      </c>
      <c r="AF157" s="6">
        <v>4.5599999999999996</v>
      </c>
      <c r="AG157" s="6">
        <v>4.54</v>
      </c>
      <c r="AH157" s="6">
        <v>4.53</v>
      </c>
      <c r="AI157" s="6">
        <v>4.5199999999999996</v>
      </c>
      <c r="AJ157" s="6">
        <v>4.51</v>
      </c>
      <c r="AK157" s="6">
        <v>4.5</v>
      </c>
      <c r="AL157" s="6">
        <v>4.49</v>
      </c>
      <c r="AM157" s="6">
        <v>4.4800000000000004</v>
      </c>
      <c r="AN157" s="6">
        <v>4.4800000000000004</v>
      </c>
      <c r="AO157" s="6">
        <v>4.47</v>
      </c>
      <c r="AP157" s="6">
        <v>4.46</v>
      </c>
      <c r="AQ157" s="6">
        <v>4.46</v>
      </c>
      <c r="AR157" s="6">
        <v>4.45</v>
      </c>
      <c r="AS157" s="6">
        <v>4.45</v>
      </c>
      <c r="AT157" s="6">
        <v>4.4400000000000004</v>
      </c>
      <c r="AU157" s="6">
        <v>4.4400000000000004</v>
      </c>
      <c r="AV157" s="6">
        <v>4.4400000000000004</v>
      </c>
      <c r="AW157" s="6">
        <v>4.43</v>
      </c>
      <c r="AX157" s="6">
        <v>4.43</v>
      </c>
      <c r="AY157" s="6">
        <v>4.43</v>
      </c>
    </row>
    <row r="158" spans="1:51" x14ac:dyDescent="0.2">
      <c r="A158" s="5">
        <v>42035</v>
      </c>
      <c r="B158" s="6">
        <v>3.12</v>
      </c>
      <c r="C158" s="6">
        <v>3.21</v>
      </c>
      <c r="D158" s="6">
        <v>3.35</v>
      </c>
      <c r="E158" s="6">
        <v>3.5</v>
      </c>
      <c r="F158" s="6">
        <v>3.65</v>
      </c>
      <c r="G158" s="6">
        <v>3.79</v>
      </c>
      <c r="H158" s="6">
        <v>3.92</v>
      </c>
      <c r="I158" s="6">
        <v>4.04</v>
      </c>
      <c r="J158" s="6">
        <v>4.1399999999999997</v>
      </c>
      <c r="K158" s="6">
        <v>4.24</v>
      </c>
      <c r="L158" s="6">
        <v>4.33</v>
      </c>
      <c r="M158" s="6">
        <v>4.4000000000000004</v>
      </c>
      <c r="N158" s="6">
        <v>4.46</v>
      </c>
      <c r="O158" s="6">
        <v>4.5199999999999996</v>
      </c>
      <c r="P158" s="6">
        <v>4.57</v>
      </c>
      <c r="Q158" s="6">
        <v>4.59</v>
      </c>
      <c r="R158" s="6">
        <v>4.6100000000000003</v>
      </c>
      <c r="S158" s="6">
        <v>4.63</v>
      </c>
      <c r="T158" s="6">
        <v>4.6399999999999997</v>
      </c>
      <c r="U158" s="6">
        <v>4.66</v>
      </c>
      <c r="V158" s="6">
        <v>4.6500000000000004</v>
      </c>
      <c r="W158" s="6">
        <v>4.6399999999999997</v>
      </c>
      <c r="X158" s="6">
        <v>4.63</v>
      </c>
      <c r="Y158" s="6">
        <v>4.62</v>
      </c>
      <c r="Z158" s="6">
        <v>4.62</v>
      </c>
      <c r="AA158" s="6">
        <v>4.5999999999999996</v>
      </c>
      <c r="AB158" s="6">
        <v>4.59</v>
      </c>
      <c r="AC158" s="6">
        <v>4.57</v>
      </c>
      <c r="AD158" s="6">
        <v>4.5599999999999996</v>
      </c>
      <c r="AE158" s="6">
        <v>4.55</v>
      </c>
      <c r="AF158" s="6">
        <v>4.53</v>
      </c>
      <c r="AG158" s="6">
        <v>4.5199999999999996</v>
      </c>
      <c r="AH158" s="6">
        <v>4.51</v>
      </c>
      <c r="AI158" s="6">
        <v>4.5</v>
      </c>
      <c r="AJ158" s="6">
        <v>4.49</v>
      </c>
      <c r="AK158" s="6">
        <v>4.4800000000000004</v>
      </c>
      <c r="AL158" s="6">
        <v>4.47</v>
      </c>
      <c r="AM158" s="6">
        <v>4.46</v>
      </c>
      <c r="AN158" s="6">
        <v>4.45</v>
      </c>
      <c r="AO158" s="6">
        <v>4.45</v>
      </c>
      <c r="AP158" s="6">
        <v>4.4400000000000004</v>
      </c>
      <c r="AQ158" s="6">
        <v>4.43</v>
      </c>
      <c r="AR158" s="6">
        <v>4.43</v>
      </c>
      <c r="AS158" s="6">
        <v>4.43</v>
      </c>
      <c r="AT158" s="6">
        <v>4.42</v>
      </c>
      <c r="AU158" s="6">
        <v>4.42</v>
      </c>
      <c r="AV158" s="6">
        <v>4.41</v>
      </c>
      <c r="AW158" s="6">
        <v>4.41</v>
      </c>
      <c r="AX158" s="6">
        <v>4.41</v>
      </c>
      <c r="AY158" s="6">
        <v>4.4000000000000004</v>
      </c>
    </row>
    <row r="159" spans="1:51" x14ac:dyDescent="0.2">
      <c r="A159" s="5">
        <v>42063</v>
      </c>
      <c r="B159" s="6">
        <v>3.1</v>
      </c>
      <c r="C159" s="6">
        <v>3.18</v>
      </c>
      <c r="D159" s="6">
        <v>3.32</v>
      </c>
      <c r="E159" s="6">
        <v>3.48</v>
      </c>
      <c r="F159" s="6">
        <v>3.62</v>
      </c>
      <c r="G159" s="6">
        <v>3.77</v>
      </c>
      <c r="H159" s="6">
        <v>3.89</v>
      </c>
      <c r="I159" s="6">
        <v>4.01</v>
      </c>
      <c r="J159" s="6">
        <v>4.1100000000000003</v>
      </c>
      <c r="K159" s="6">
        <v>4.21</v>
      </c>
      <c r="L159" s="6">
        <v>4.3</v>
      </c>
      <c r="M159" s="6">
        <v>4.37</v>
      </c>
      <c r="N159" s="6">
        <v>4.4400000000000004</v>
      </c>
      <c r="O159" s="6">
        <v>4.49</v>
      </c>
      <c r="P159" s="6">
        <v>4.54</v>
      </c>
      <c r="Q159" s="6">
        <v>4.5599999999999996</v>
      </c>
      <c r="R159" s="6">
        <v>4.58</v>
      </c>
      <c r="S159" s="6">
        <v>4.5999999999999996</v>
      </c>
      <c r="T159" s="6">
        <v>4.62</v>
      </c>
      <c r="U159" s="6">
        <v>4.63</v>
      </c>
      <c r="V159" s="6">
        <v>4.62</v>
      </c>
      <c r="W159" s="6">
        <v>4.6100000000000003</v>
      </c>
      <c r="X159" s="6">
        <v>4.6100000000000003</v>
      </c>
      <c r="Y159" s="6">
        <v>4.5999999999999996</v>
      </c>
      <c r="Z159" s="6">
        <v>4.59</v>
      </c>
      <c r="AA159" s="6">
        <v>4.58</v>
      </c>
      <c r="AB159" s="6">
        <v>4.5599999999999996</v>
      </c>
      <c r="AC159" s="6">
        <v>4.55</v>
      </c>
      <c r="AD159" s="6">
        <v>4.53</v>
      </c>
      <c r="AE159" s="6">
        <v>4.5199999999999996</v>
      </c>
      <c r="AF159" s="6">
        <v>4.51</v>
      </c>
      <c r="AG159" s="6">
        <v>4.5</v>
      </c>
      <c r="AH159" s="6">
        <v>4.49</v>
      </c>
      <c r="AI159" s="6">
        <v>4.47</v>
      </c>
      <c r="AJ159" s="6">
        <v>4.46</v>
      </c>
      <c r="AK159" s="6">
        <v>4.45</v>
      </c>
      <c r="AL159" s="6">
        <v>4.45</v>
      </c>
      <c r="AM159" s="6">
        <v>4.4400000000000004</v>
      </c>
      <c r="AN159" s="6">
        <v>4.43</v>
      </c>
      <c r="AO159" s="6">
        <v>4.42</v>
      </c>
      <c r="AP159" s="6">
        <v>4.42</v>
      </c>
      <c r="AQ159" s="6">
        <v>4.41</v>
      </c>
      <c r="AR159" s="6">
        <v>4.41</v>
      </c>
      <c r="AS159" s="6">
        <v>4.4000000000000004</v>
      </c>
      <c r="AT159" s="6">
        <v>4.4000000000000004</v>
      </c>
      <c r="AU159" s="6">
        <v>4.3899999999999997</v>
      </c>
      <c r="AV159" s="6">
        <v>4.3899999999999997</v>
      </c>
      <c r="AW159" s="6">
        <v>4.3899999999999997</v>
      </c>
      <c r="AX159" s="6">
        <v>4.38</v>
      </c>
      <c r="AY159" s="6">
        <v>4.38</v>
      </c>
    </row>
    <row r="160" spans="1:51" x14ac:dyDescent="0.2">
      <c r="A160" s="5">
        <v>42094</v>
      </c>
      <c r="B160" s="6">
        <v>3.07</v>
      </c>
      <c r="C160" s="6">
        <v>3.15</v>
      </c>
      <c r="D160" s="6">
        <v>3.29</v>
      </c>
      <c r="E160" s="6">
        <v>3.44</v>
      </c>
      <c r="F160" s="6">
        <v>3.59</v>
      </c>
      <c r="G160" s="6">
        <v>3.74</v>
      </c>
      <c r="H160" s="6">
        <v>3.86</v>
      </c>
      <c r="I160" s="6">
        <v>3.98</v>
      </c>
      <c r="J160" s="6">
        <v>4.08</v>
      </c>
      <c r="K160" s="6">
        <v>4.18</v>
      </c>
      <c r="L160" s="6">
        <v>4.2699999999999996</v>
      </c>
      <c r="M160" s="6">
        <v>4.34</v>
      </c>
      <c r="N160" s="6">
        <v>4.41</v>
      </c>
      <c r="O160" s="6">
        <v>4.46</v>
      </c>
      <c r="P160" s="6">
        <v>4.51</v>
      </c>
      <c r="Q160" s="6">
        <v>4.53</v>
      </c>
      <c r="R160" s="6">
        <v>4.55</v>
      </c>
      <c r="S160" s="6">
        <v>4.57</v>
      </c>
      <c r="T160" s="6">
        <v>4.59</v>
      </c>
      <c r="U160" s="6">
        <v>4.5999999999999996</v>
      </c>
      <c r="V160" s="6">
        <v>4.59</v>
      </c>
      <c r="W160" s="6">
        <v>4.58</v>
      </c>
      <c r="X160" s="6">
        <v>4.58</v>
      </c>
      <c r="Y160" s="6">
        <v>4.57</v>
      </c>
      <c r="Z160" s="6">
        <v>4.5599999999999996</v>
      </c>
      <c r="AA160" s="6">
        <v>4.55</v>
      </c>
      <c r="AB160" s="6">
        <v>4.53</v>
      </c>
      <c r="AC160" s="6">
        <v>4.5199999999999996</v>
      </c>
      <c r="AD160" s="6">
        <v>4.5</v>
      </c>
      <c r="AE160" s="6">
        <v>4.49</v>
      </c>
      <c r="AF160" s="6">
        <v>4.4800000000000004</v>
      </c>
      <c r="AG160" s="6">
        <v>4.47</v>
      </c>
      <c r="AH160" s="6">
        <v>4.46</v>
      </c>
      <c r="AI160" s="6">
        <v>4.4400000000000004</v>
      </c>
      <c r="AJ160" s="6">
        <v>4.43</v>
      </c>
      <c r="AK160" s="6">
        <v>4.43</v>
      </c>
      <c r="AL160" s="6">
        <v>4.42</v>
      </c>
      <c r="AM160" s="6">
        <v>4.41</v>
      </c>
      <c r="AN160" s="6">
        <v>4.4000000000000004</v>
      </c>
      <c r="AO160" s="6">
        <v>4.3899999999999997</v>
      </c>
      <c r="AP160" s="6">
        <v>4.3899999999999997</v>
      </c>
      <c r="AQ160" s="6">
        <v>4.38</v>
      </c>
      <c r="AR160" s="6">
        <v>4.38</v>
      </c>
      <c r="AS160" s="6">
        <v>4.37</v>
      </c>
      <c r="AT160" s="6">
        <v>4.37</v>
      </c>
      <c r="AU160" s="6">
        <v>4.3600000000000003</v>
      </c>
      <c r="AV160" s="6">
        <v>4.3600000000000003</v>
      </c>
      <c r="AW160" s="6">
        <v>4.3600000000000003</v>
      </c>
      <c r="AX160" s="6">
        <v>4.3499999999999996</v>
      </c>
      <c r="AY160" s="6">
        <v>4.3499999999999996</v>
      </c>
    </row>
    <row r="161" spans="1:51" x14ac:dyDescent="0.2">
      <c r="A161" s="5">
        <v>42124</v>
      </c>
      <c r="B161" s="6">
        <v>3.04</v>
      </c>
      <c r="C161" s="6">
        <v>3.12</v>
      </c>
      <c r="D161" s="6">
        <v>3.26</v>
      </c>
      <c r="E161" s="6">
        <v>3.41</v>
      </c>
      <c r="F161" s="6">
        <v>3.56</v>
      </c>
      <c r="G161" s="6">
        <v>3.71</v>
      </c>
      <c r="H161" s="6">
        <v>3.83</v>
      </c>
      <c r="I161" s="6">
        <v>3.95</v>
      </c>
      <c r="J161" s="6">
        <v>4.05</v>
      </c>
      <c r="K161" s="6">
        <v>4.1500000000000004</v>
      </c>
      <c r="L161" s="6">
        <v>4.24</v>
      </c>
      <c r="M161" s="6">
        <v>4.3099999999999996</v>
      </c>
      <c r="N161" s="6">
        <v>4.38</v>
      </c>
      <c r="O161" s="6">
        <v>4.43</v>
      </c>
      <c r="P161" s="6">
        <v>4.4800000000000004</v>
      </c>
      <c r="Q161" s="6">
        <v>4.5</v>
      </c>
      <c r="R161" s="6">
        <v>4.5199999999999996</v>
      </c>
      <c r="S161" s="6">
        <v>4.54</v>
      </c>
      <c r="T161" s="6">
        <v>4.5599999999999996</v>
      </c>
      <c r="U161" s="6">
        <v>4.57</v>
      </c>
      <c r="V161" s="6">
        <v>4.5599999999999996</v>
      </c>
      <c r="W161" s="6">
        <v>4.55</v>
      </c>
      <c r="X161" s="6">
        <v>4.55</v>
      </c>
      <c r="Y161" s="6">
        <v>4.54</v>
      </c>
      <c r="Z161" s="6">
        <v>4.53</v>
      </c>
      <c r="AA161" s="6">
        <v>4.5199999999999996</v>
      </c>
      <c r="AB161" s="6">
        <v>4.5</v>
      </c>
      <c r="AC161" s="6">
        <v>4.49</v>
      </c>
      <c r="AD161" s="6">
        <v>4.47</v>
      </c>
      <c r="AE161" s="6">
        <v>4.46</v>
      </c>
      <c r="AF161" s="6">
        <v>4.45</v>
      </c>
      <c r="AG161" s="6">
        <v>4.4400000000000004</v>
      </c>
      <c r="AH161" s="6">
        <v>4.43</v>
      </c>
      <c r="AI161" s="6">
        <v>4.42</v>
      </c>
      <c r="AJ161" s="6">
        <v>4.41</v>
      </c>
      <c r="AK161" s="6">
        <v>4.4000000000000004</v>
      </c>
      <c r="AL161" s="6">
        <v>4.3899999999999997</v>
      </c>
      <c r="AM161" s="6">
        <v>4.38</v>
      </c>
      <c r="AN161" s="6">
        <v>4.37</v>
      </c>
      <c r="AO161" s="6">
        <v>4.3600000000000003</v>
      </c>
      <c r="AP161" s="6">
        <v>4.3600000000000003</v>
      </c>
      <c r="AQ161" s="6">
        <v>4.3499999999999996</v>
      </c>
      <c r="AR161" s="6">
        <v>4.3499999999999996</v>
      </c>
      <c r="AS161" s="6">
        <v>4.34</v>
      </c>
      <c r="AT161" s="6">
        <v>4.34</v>
      </c>
      <c r="AU161" s="6">
        <v>4.34</v>
      </c>
      <c r="AV161" s="6">
        <v>4.33</v>
      </c>
      <c r="AW161" s="6">
        <v>4.33</v>
      </c>
      <c r="AX161" s="6">
        <v>4.32</v>
      </c>
      <c r="AY161" s="6">
        <v>4.32</v>
      </c>
    </row>
    <row r="162" spans="1:51" x14ac:dyDescent="0.2">
      <c r="A162" s="5">
        <v>42155</v>
      </c>
      <c r="B162" s="6">
        <v>3.01</v>
      </c>
      <c r="C162" s="6">
        <v>3.1</v>
      </c>
      <c r="D162" s="6">
        <v>3.23</v>
      </c>
      <c r="E162" s="6">
        <v>3.38</v>
      </c>
      <c r="F162" s="6">
        <v>3.53</v>
      </c>
      <c r="G162" s="6">
        <v>3.68</v>
      </c>
      <c r="H162" s="6">
        <v>3.8</v>
      </c>
      <c r="I162" s="6">
        <v>3.92</v>
      </c>
      <c r="J162" s="6">
        <v>4.03</v>
      </c>
      <c r="K162" s="6">
        <v>4.12</v>
      </c>
      <c r="L162" s="6">
        <v>4.21</v>
      </c>
      <c r="M162" s="6">
        <v>4.29</v>
      </c>
      <c r="N162" s="6">
        <v>4.3499999999999996</v>
      </c>
      <c r="O162" s="6">
        <v>4.41</v>
      </c>
      <c r="P162" s="6">
        <v>4.46</v>
      </c>
      <c r="Q162" s="6">
        <v>4.4800000000000004</v>
      </c>
      <c r="R162" s="6">
        <v>4.5</v>
      </c>
      <c r="S162" s="6">
        <v>4.51</v>
      </c>
      <c r="T162" s="6">
        <v>4.53</v>
      </c>
      <c r="U162" s="6">
        <v>4.55</v>
      </c>
      <c r="V162" s="6">
        <v>4.54</v>
      </c>
      <c r="W162" s="6">
        <v>4.53</v>
      </c>
      <c r="X162" s="6">
        <v>4.5199999999999996</v>
      </c>
      <c r="Y162" s="6">
        <v>4.51</v>
      </c>
      <c r="Z162" s="6">
        <v>4.51</v>
      </c>
      <c r="AA162" s="6">
        <v>4.49</v>
      </c>
      <c r="AB162" s="6">
        <v>4.47</v>
      </c>
      <c r="AC162" s="6">
        <v>4.46</v>
      </c>
      <c r="AD162" s="6">
        <v>4.45</v>
      </c>
      <c r="AE162" s="6">
        <v>4.43</v>
      </c>
      <c r="AF162" s="6">
        <v>4.42</v>
      </c>
      <c r="AG162" s="6">
        <v>4.41</v>
      </c>
      <c r="AH162" s="6">
        <v>4.4000000000000004</v>
      </c>
      <c r="AI162" s="6">
        <v>4.3899999999999997</v>
      </c>
      <c r="AJ162" s="6">
        <v>4.38</v>
      </c>
      <c r="AK162" s="6">
        <v>4.37</v>
      </c>
      <c r="AL162" s="6">
        <v>4.3600000000000003</v>
      </c>
      <c r="AM162" s="6">
        <v>4.3499999999999996</v>
      </c>
      <c r="AN162" s="6">
        <v>4.34</v>
      </c>
      <c r="AO162" s="6">
        <v>4.34</v>
      </c>
      <c r="AP162" s="6">
        <v>4.33</v>
      </c>
      <c r="AQ162" s="6">
        <v>4.33</v>
      </c>
      <c r="AR162" s="6">
        <v>4.32</v>
      </c>
      <c r="AS162" s="6">
        <v>4.32</v>
      </c>
      <c r="AT162" s="6">
        <v>4.3099999999999996</v>
      </c>
      <c r="AU162" s="6">
        <v>4.3099999999999996</v>
      </c>
      <c r="AV162" s="6">
        <v>4.3</v>
      </c>
      <c r="AW162" s="6">
        <v>4.3</v>
      </c>
      <c r="AX162" s="6">
        <v>4.3</v>
      </c>
      <c r="AY162" s="6">
        <v>4.29</v>
      </c>
    </row>
    <row r="163" spans="1:51" x14ac:dyDescent="0.2">
      <c r="A163" s="5">
        <v>42185</v>
      </c>
      <c r="B163" s="6">
        <v>2.99</v>
      </c>
      <c r="C163" s="6">
        <v>3.07</v>
      </c>
      <c r="D163" s="6">
        <v>3.2</v>
      </c>
      <c r="E163" s="6">
        <v>3.36</v>
      </c>
      <c r="F163" s="6">
        <v>3.51</v>
      </c>
      <c r="G163" s="6">
        <v>3.65</v>
      </c>
      <c r="H163" s="6">
        <v>3.78</v>
      </c>
      <c r="I163" s="6">
        <v>3.9</v>
      </c>
      <c r="J163" s="6">
        <v>4</v>
      </c>
      <c r="K163" s="6">
        <v>4.0999999999999996</v>
      </c>
      <c r="L163" s="6">
        <v>4.1900000000000004</v>
      </c>
      <c r="M163" s="6">
        <v>4.26</v>
      </c>
      <c r="N163" s="6">
        <v>4.33</v>
      </c>
      <c r="O163" s="6">
        <v>4.38</v>
      </c>
      <c r="P163" s="6">
        <v>4.43</v>
      </c>
      <c r="Q163" s="6">
        <v>4.46</v>
      </c>
      <c r="R163" s="6">
        <v>4.4800000000000004</v>
      </c>
      <c r="S163" s="6">
        <v>4.49</v>
      </c>
      <c r="T163" s="6">
        <v>4.51</v>
      </c>
      <c r="U163" s="6">
        <v>4.5199999999999996</v>
      </c>
      <c r="V163" s="6">
        <v>4.51</v>
      </c>
      <c r="W163" s="6">
        <v>4.51</v>
      </c>
      <c r="X163" s="6">
        <v>4.5</v>
      </c>
      <c r="Y163" s="6">
        <v>4.49</v>
      </c>
      <c r="Z163" s="6">
        <v>4.49</v>
      </c>
      <c r="AA163" s="6">
        <v>4.47</v>
      </c>
      <c r="AB163" s="6">
        <v>4.45</v>
      </c>
      <c r="AC163" s="6">
        <v>4.4400000000000004</v>
      </c>
      <c r="AD163" s="6">
        <v>4.43</v>
      </c>
      <c r="AE163" s="6">
        <v>4.41</v>
      </c>
      <c r="AF163" s="6">
        <v>4.4000000000000004</v>
      </c>
      <c r="AG163" s="6">
        <v>4.3899999999999997</v>
      </c>
      <c r="AH163" s="6">
        <v>4.38</v>
      </c>
      <c r="AI163" s="6">
        <v>4.37</v>
      </c>
      <c r="AJ163" s="6">
        <v>4.3600000000000003</v>
      </c>
      <c r="AK163" s="6">
        <v>4.3499999999999996</v>
      </c>
      <c r="AL163" s="6">
        <v>4.34</v>
      </c>
      <c r="AM163" s="6">
        <v>4.33</v>
      </c>
      <c r="AN163" s="6">
        <v>4.32</v>
      </c>
      <c r="AO163" s="6">
        <v>4.32</v>
      </c>
      <c r="AP163" s="6">
        <v>4.3099999999999996</v>
      </c>
      <c r="AQ163" s="6">
        <v>4.3</v>
      </c>
      <c r="AR163" s="6">
        <v>4.3</v>
      </c>
      <c r="AS163" s="6">
        <v>4.3</v>
      </c>
      <c r="AT163" s="6">
        <v>4.29</v>
      </c>
      <c r="AU163" s="6">
        <v>4.29</v>
      </c>
      <c r="AV163" s="6">
        <v>4.28</v>
      </c>
      <c r="AW163" s="6">
        <v>4.28</v>
      </c>
      <c r="AX163" s="6">
        <v>4.28</v>
      </c>
      <c r="AY163" s="6">
        <v>4.2699999999999996</v>
      </c>
    </row>
    <row r="164" spans="1:51" x14ac:dyDescent="0.2">
      <c r="A164" s="5">
        <v>42216</v>
      </c>
      <c r="B164" s="6">
        <v>2.96</v>
      </c>
      <c r="C164" s="6">
        <v>3.04</v>
      </c>
      <c r="D164" s="6">
        <v>3.17</v>
      </c>
      <c r="E164" s="6">
        <v>3.33</v>
      </c>
      <c r="F164" s="6">
        <v>3.48</v>
      </c>
      <c r="G164" s="6">
        <v>3.62</v>
      </c>
      <c r="H164" s="6">
        <v>3.75</v>
      </c>
      <c r="I164" s="6">
        <v>3.87</v>
      </c>
      <c r="J164" s="6">
        <v>3.98</v>
      </c>
      <c r="K164" s="6">
        <v>4.07</v>
      </c>
      <c r="L164" s="6">
        <v>4.16</v>
      </c>
      <c r="M164" s="6">
        <v>4.24</v>
      </c>
      <c r="N164" s="6">
        <v>4.3</v>
      </c>
      <c r="O164" s="6">
        <v>4.3600000000000003</v>
      </c>
      <c r="P164" s="6">
        <v>4.41</v>
      </c>
      <c r="Q164" s="6">
        <v>4.43</v>
      </c>
      <c r="R164" s="6">
        <v>4.45</v>
      </c>
      <c r="S164" s="6">
        <v>4.47</v>
      </c>
      <c r="T164" s="6">
        <v>4.49</v>
      </c>
      <c r="U164" s="6">
        <v>4.5</v>
      </c>
      <c r="V164" s="6">
        <v>4.49</v>
      </c>
      <c r="W164" s="6">
        <v>4.4800000000000004</v>
      </c>
      <c r="X164" s="6">
        <v>4.47</v>
      </c>
      <c r="Y164" s="6">
        <v>4.47</v>
      </c>
      <c r="Z164" s="6">
        <v>4.46</v>
      </c>
      <c r="AA164" s="6">
        <v>4.45</v>
      </c>
      <c r="AB164" s="6">
        <v>4.43</v>
      </c>
      <c r="AC164" s="6">
        <v>4.42</v>
      </c>
      <c r="AD164" s="6">
        <v>4.4000000000000004</v>
      </c>
      <c r="AE164" s="6">
        <v>4.3899999999999997</v>
      </c>
      <c r="AF164" s="6">
        <v>4.38</v>
      </c>
      <c r="AG164" s="6">
        <v>4.37</v>
      </c>
      <c r="AH164" s="6">
        <v>4.3499999999999996</v>
      </c>
      <c r="AI164" s="6">
        <v>4.34</v>
      </c>
      <c r="AJ164" s="6">
        <v>4.33</v>
      </c>
      <c r="AK164" s="6">
        <v>4.32</v>
      </c>
      <c r="AL164" s="6">
        <v>4.32</v>
      </c>
      <c r="AM164" s="6">
        <v>4.3099999999999996</v>
      </c>
      <c r="AN164" s="6">
        <v>4.3</v>
      </c>
      <c r="AO164" s="6">
        <v>4.29</v>
      </c>
      <c r="AP164" s="6">
        <v>4.29</v>
      </c>
      <c r="AQ164" s="6">
        <v>4.28</v>
      </c>
      <c r="AR164" s="6">
        <v>4.28</v>
      </c>
      <c r="AS164" s="6">
        <v>4.2699999999999996</v>
      </c>
      <c r="AT164" s="6">
        <v>4.2699999999999996</v>
      </c>
      <c r="AU164" s="6">
        <v>4.26</v>
      </c>
      <c r="AV164" s="6">
        <v>4.26</v>
      </c>
      <c r="AW164" s="6">
        <v>4.26</v>
      </c>
      <c r="AX164" s="6">
        <v>4.25</v>
      </c>
      <c r="AY164" s="6">
        <v>4.25</v>
      </c>
    </row>
    <row r="165" spans="1:51" x14ac:dyDescent="0.2">
      <c r="A165" s="5">
        <v>42247</v>
      </c>
      <c r="B165" s="6">
        <v>2.93</v>
      </c>
      <c r="C165" s="6">
        <v>3.01</v>
      </c>
      <c r="D165" s="6">
        <v>3.15</v>
      </c>
      <c r="E165" s="6">
        <v>3.3</v>
      </c>
      <c r="F165" s="6">
        <v>3.45</v>
      </c>
      <c r="G165" s="6">
        <v>3.6</v>
      </c>
      <c r="H165" s="6">
        <v>3.73</v>
      </c>
      <c r="I165" s="6">
        <v>3.85</v>
      </c>
      <c r="J165" s="6">
        <v>3.95</v>
      </c>
      <c r="K165" s="6">
        <v>4.05</v>
      </c>
      <c r="L165" s="6">
        <v>4.1399999999999997</v>
      </c>
      <c r="M165" s="6">
        <v>4.22</v>
      </c>
      <c r="N165" s="6">
        <v>4.29</v>
      </c>
      <c r="O165" s="6">
        <v>4.34</v>
      </c>
      <c r="P165" s="6">
        <v>4.3899999999999997</v>
      </c>
      <c r="Q165" s="6">
        <v>4.41</v>
      </c>
      <c r="R165" s="6">
        <v>4.43</v>
      </c>
      <c r="S165" s="6">
        <v>4.45</v>
      </c>
      <c r="T165" s="6">
        <v>4.47</v>
      </c>
      <c r="U165" s="6">
        <v>4.4800000000000004</v>
      </c>
      <c r="V165" s="6">
        <v>4.47</v>
      </c>
      <c r="W165" s="6">
        <v>4.46</v>
      </c>
      <c r="X165" s="6">
        <v>4.46</v>
      </c>
      <c r="Y165" s="6">
        <v>4.45</v>
      </c>
      <c r="Z165" s="6">
        <v>4.4400000000000004</v>
      </c>
      <c r="AA165" s="6">
        <v>4.43</v>
      </c>
      <c r="AB165" s="6">
        <v>4.41</v>
      </c>
      <c r="AC165" s="6">
        <v>4.4000000000000004</v>
      </c>
      <c r="AD165" s="6">
        <v>4.38</v>
      </c>
      <c r="AE165" s="6">
        <v>4.37</v>
      </c>
      <c r="AF165" s="6">
        <v>4.3600000000000003</v>
      </c>
      <c r="AG165" s="6">
        <v>4.3499999999999996</v>
      </c>
      <c r="AH165" s="6">
        <v>4.34</v>
      </c>
      <c r="AI165" s="6">
        <v>4.32</v>
      </c>
      <c r="AJ165" s="6">
        <v>4.32</v>
      </c>
      <c r="AK165" s="6">
        <v>4.3099999999999996</v>
      </c>
      <c r="AL165" s="6">
        <v>4.3</v>
      </c>
      <c r="AM165" s="6">
        <v>4.29</v>
      </c>
      <c r="AN165" s="6">
        <v>4.28</v>
      </c>
      <c r="AO165" s="6">
        <v>4.2699999999999996</v>
      </c>
      <c r="AP165" s="6">
        <v>4.2699999999999996</v>
      </c>
      <c r="AQ165" s="6">
        <v>4.26</v>
      </c>
      <c r="AR165" s="6">
        <v>4.26</v>
      </c>
      <c r="AS165" s="6">
        <v>4.25</v>
      </c>
      <c r="AT165" s="6">
        <v>4.25</v>
      </c>
      <c r="AU165" s="6">
        <v>4.25</v>
      </c>
      <c r="AV165" s="6">
        <v>4.24</v>
      </c>
      <c r="AW165" s="6">
        <v>4.24</v>
      </c>
      <c r="AX165" s="6">
        <v>4.2300000000000004</v>
      </c>
      <c r="AY165" s="6">
        <v>4.2300000000000004</v>
      </c>
    </row>
    <row r="166" spans="1:51" x14ac:dyDescent="0.2">
      <c r="A166" s="5">
        <v>42277</v>
      </c>
      <c r="B166" s="6">
        <v>2.9</v>
      </c>
      <c r="C166" s="6">
        <v>2.98</v>
      </c>
      <c r="D166" s="6">
        <v>3.12</v>
      </c>
      <c r="E166" s="6">
        <v>3.28</v>
      </c>
      <c r="F166" s="6">
        <v>3.43</v>
      </c>
      <c r="G166" s="6">
        <v>3.57</v>
      </c>
      <c r="H166" s="6">
        <v>3.71</v>
      </c>
      <c r="I166" s="6">
        <v>3.83</v>
      </c>
      <c r="J166" s="6">
        <v>3.93</v>
      </c>
      <c r="K166" s="6">
        <v>4.03</v>
      </c>
      <c r="L166" s="6">
        <v>4.12</v>
      </c>
      <c r="M166" s="6">
        <v>4.2</v>
      </c>
      <c r="N166" s="6">
        <v>4.2699999999999996</v>
      </c>
      <c r="O166" s="6">
        <v>4.32</v>
      </c>
      <c r="P166" s="6">
        <v>4.37</v>
      </c>
      <c r="Q166" s="6">
        <v>4.4000000000000004</v>
      </c>
      <c r="R166" s="6">
        <v>4.42</v>
      </c>
      <c r="S166" s="6">
        <v>4.43</v>
      </c>
      <c r="T166" s="6">
        <v>4.45</v>
      </c>
      <c r="U166" s="6">
        <v>4.46</v>
      </c>
      <c r="V166" s="6">
        <v>4.46</v>
      </c>
      <c r="W166" s="6">
        <v>4.45</v>
      </c>
      <c r="X166" s="6">
        <v>4.4400000000000004</v>
      </c>
      <c r="Y166" s="6">
        <v>4.43</v>
      </c>
      <c r="Z166" s="6">
        <v>4.43</v>
      </c>
      <c r="AA166" s="6">
        <v>4.41</v>
      </c>
      <c r="AB166" s="6">
        <v>4.3899999999999997</v>
      </c>
      <c r="AC166" s="6">
        <v>4.38</v>
      </c>
      <c r="AD166" s="6">
        <v>4.37</v>
      </c>
      <c r="AE166" s="6">
        <v>4.3499999999999996</v>
      </c>
      <c r="AF166" s="6">
        <v>4.34</v>
      </c>
      <c r="AG166" s="6">
        <v>4.33</v>
      </c>
      <c r="AH166" s="6">
        <v>4.32</v>
      </c>
      <c r="AI166" s="6">
        <v>4.3099999999999996</v>
      </c>
      <c r="AJ166" s="6">
        <v>4.3</v>
      </c>
      <c r="AK166" s="6">
        <v>4.29</v>
      </c>
      <c r="AL166" s="6">
        <v>4.28</v>
      </c>
      <c r="AM166" s="6">
        <v>4.2699999999999996</v>
      </c>
      <c r="AN166" s="6">
        <v>4.26</v>
      </c>
      <c r="AO166" s="6">
        <v>4.26</v>
      </c>
      <c r="AP166" s="6">
        <v>4.25</v>
      </c>
      <c r="AQ166" s="6">
        <v>4.25</v>
      </c>
      <c r="AR166" s="6">
        <v>4.24</v>
      </c>
      <c r="AS166" s="6">
        <v>4.24</v>
      </c>
      <c r="AT166" s="6">
        <v>4.2300000000000004</v>
      </c>
      <c r="AU166" s="6">
        <v>4.2300000000000004</v>
      </c>
      <c r="AV166" s="6">
        <v>4.22</v>
      </c>
      <c r="AW166" s="6">
        <v>4.22</v>
      </c>
      <c r="AX166" s="6">
        <v>4.22</v>
      </c>
      <c r="AY166" s="6">
        <v>4.21</v>
      </c>
    </row>
    <row r="167" spans="1:51" x14ac:dyDescent="0.2">
      <c r="A167" s="5">
        <v>42308</v>
      </c>
      <c r="B167" s="6">
        <v>2.87</v>
      </c>
      <c r="C167" s="6">
        <v>2.95</v>
      </c>
      <c r="D167" s="6">
        <v>3.09</v>
      </c>
      <c r="E167" s="6">
        <v>3.25</v>
      </c>
      <c r="F167" s="6">
        <v>3.4</v>
      </c>
      <c r="G167" s="6">
        <v>3.55</v>
      </c>
      <c r="H167" s="6">
        <v>3.68</v>
      </c>
      <c r="I167" s="6">
        <v>3.8</v>
      </c>
      <c r="J167" s="6">
        <v>3.91</v>
      </c>
      <c r="K167" s="6">
        <v>4.01</v>
      </c>
      <c r="L167" s="6">
        <v>4.0999999999999996</v>
      </c>
      <c r="M167" s="6">
        <v>4.18</v>
      </c>
      <c r="N167" s="6">
        <v>4.25</v>
      </c>
      <c r="O167" s="6">
        <v>4.3</v>
      </c>
      <c r="P167" s="6">
        <v>4.3499999999999996</v>
      </c>
      <c r="Q167" s="6">
        <v>4.38</v>
      </c>
      <c r="R167" s="6">
        <v>4.4000000000000004</v>
      </c>
      <c r="S167" s="6">
        <v>4.42</v>
      </c>
      <c r="T167" s="6">
        <v>4.43</v>
      </c>
      <c r="U167" s="6">
        <v>4.45</v>
      </c>
      <c r="V167" s="6">
        <v>4.4400000000000004</v>
      </c>
      <c r="W167" s="6">
        <v>4.43</v>
      </c>
      <c r="X167" s="6">
        <v>4.42</v>
      </c>
      <c r="Y167" s="6">
        <v>4.42</v>
      </c>
      <c r="Z167" s="6">
        <v>4.41</v>
      </c>
      <c r="AA167" s="6">
        <v>4.3899999999999997</v>
      </c>
      <c r="AB167" s="6">
        <v>4.38</v>
      </c>
      <c r="AC167" s="6">
        <v>4.3600000000000003</v>
      </c>
      <c r="AD167" s="6">
        <v>4.3499999999999996</v>
      </c>
      <c r="AE167" s="6">
        <v>4.34</v>
      </c>
      <c r="AF167" s="6">
        <v>4.32</v>
      </c>
      <c r="AG167" s="6">
        <v>4.3099999999999996</v>
      </c>
      <c r="AH167" s="6">
        <v>4.3</v>
      </c>
      <c r="AI167" s="6">
        <v>4.29</v>
      </c>
      <c r="AJ167" s="6">
        <v>4.28</v>
      </c>
      <c r="AK167" s="6">
        <v>4.2699999999999996</v>
      </c>
      <c r="AL167" s="6">
        <v>4.26</v>
      </c>
      <c r="AM167" s="6">
        <v>4.26</v>
      </c>
      <c r="AN167" s="6">
        <v>4.25</v>
      </c>
      <c r="AO167" s="6">
        <v>4.24</v>
      </c>
      <c r="AP167" s="6">
        <v>4.24</v>
      </c>
      <c r="AQ167" s="6">
        <v>4.2300000000000004</v>
      </c>
      <c r="AR167" s="6">
        <v>4.2300000000000004</v>
      </c>
      <c r="AS167" s="6">
        <v>4.22</v>
      </c>
      <c r="AT167" s="6">
        <v>4.22</v>
      </c>
      <c r="AU167" s="6">
        <v>4.21</v>
      </c>
      <c r="AV167" s="6">
        <v>4.21</v>
      </c>
      <c r="AW167" s="6">
        <v>4.2</v>
      </c>
      <c r="AX167" s="6">
        <v>4.2</v>
      </c>
      <c r="AY167" s="6">
        <v>4.2</v>
      </c>
    </row>
    <row r="168" spans="1:51" x14ac:dyDescent="0.2">
      <c r="A168" s="5">
        <v>42338</v>
      </c>
      <c r="B168" s="6">
        <v>2.84</v>
      </c>
      <c r="C168" s="6">
        <v>2.92</v>
      </c>
      <c r="D168" s="6">
        <v>3.06</v>
      </c>
      <c r="E168" s="6">
        <v>3.22</v>
      </c>
      <c r="F168" s="6">
        <v>3.37</v>
      </c>
      <c r="G168" s="6">
        <v>3.52</v>
      </c>
      <c r="H168" s="6">
        <v>3.66</v>
      </c>
      <c r="I168" s="6">
        <v>3.78</v>
      </c>
      <c r="J168" s="6">
        <v>3.89</v>
      </c>
      <c r="K168" s="6">
        <v>3.99</v>
      </c>
      <c r="L168" s="6">
        <v>4.08</v>
      </c>
      <c r="M168" s="6">
        <v>4.16</v>
      </c>
      <c r="N168" s="6">
        <v>4.2300000000000004</v>
      </c>
      <c r="O168" s="6">
        <v>4.29</v>
      </c>
      <c r="P168" s="6">
        <v>4.34</v>
      </c>
      <c r="Q168" s="6">
        <v>4.3600000000000003</v>
      </c>
      <c r="R168" s="6">
        <v>4.38</v>
      </c>
      <c r="S168" s="6">
        <v>4.4000000000000004</v>
      </c>
      <c r="T168" s="6">
        <v>4.41</v>
      </c>
      <c r="U168" s="6">
        <v>4.43</v>
      </c>
      <c r="V168" s="6">
        <v>4.42</v>
      </c>
      <c r="W168" s="6">
        <v>4.41</v>
      </c>
      <c r="X168" s="6">
        <v>4.41</v>
      </c>
      <c r="Y168" s="6">
        <v>4.4000000000000004</v>
      </c>
      <c r="Z168" s="6">
        <v>4.3899999999999997</v>
      </c>
      <c r="AA168" s="6">
        <v>4.38</v>
      </c>
      <c r="AB168" s="6">
        <v>4.3600000000000003</v>
      </c>
      <c r="AC168" s="6">
        <v>4.3499999999999996</v>
      </c>
      <c r="AD168" s="6">
        <v>4.33</v>
      </c>
      <c r="AE168" s="6">
        <v>4.32</v>
      </c>
      <c r="AF168" s="6">
        <v>4.3099999999999996</v>
      </c>
      <c r="AG168" s="6">
        <v>4.3</v>
      </c>
      <c r="AH168" s="6">
        <v>4.29</v>
      </c>
      <c r="AI168" s="6">
        <v>4.28</v>
      </c>
      <c r="AJ168" s="6">
        <v>4.2699999999999996</v>
      </c>
      <c r="AK168" s="6">
        <v>4.26</v>
      </c>
      <c r="AL168" s="6">
        <v>4.25</v>
      </c>
      <c r="AM168" s="6">
        <v>4.24</v>
      </c>
      <c r="AN168" s="6">
        <v>4.2300000000000004</v>
      </c>
      <c r="AO168" s="6">
        <v>4.2300000000000004</v>
      </c>
      <c r="AP168" s="6">
        <v>4.22</v>
      </c>
      <c r="AQ168" s="6">
        <v>4.21</v>
      </c>
      <c r="AR168" s="6">
        <v>4.21</v>
      </c>
      <c r="AS168" s="6">
        <v>4.21</v>
      </c>
      <c r="AT168" s="6">
        <v>4.2</v>
      </c>
      <c r="AU168" s="6">
        <v>4.2</v>
      </c>
      <c r="AV168" s="6">
        <v>4.1900000000000004</v>
      </c>
      <c r="AW168" s="6">
        <v>4.1900000000000004</v>
      </c>
      <c r="AX168" s="6">
        <v>4.1900000000000004</v>
      </c>
      <c r="AY168" s="6">
        <v>4.18</v>
      </c>
    </row>
    <row r="169" spans="1:51" x14ac:dyDescent="0.2">
      <c r="A169" s="5">
        <v>42369</v>
      </c>
      <c r="B169" s="6">
        <v>2.81</v>
      </c>
      <c r="C169" s="6">
        <v>2.89</v>
      </c>
      <c r="D169" s="6">
        <v>3.03</v>
      </c>
      <c r="E169" s="6">
        <v>3.19</v>
      </c>
      <c r="F169" s="6">
        <v>3.35</v>
      </c>
      <c r="G169" s="6">
        <v>3.5</v>
      </c>
      <c r="H169" s="6">
        <v>3.63</v>
      </c>
      <c r="I169" s="6">
        <v>3.75</v>
      </c>
      <c r="J169" s="6">
        <v>3.87</v>
      </c>
      <c r="K169" s="6">
        <v>3.97</v>
      </c>
      <c r="L169" s="6">
        <v>4.0599999999999996</v>
      </c>
      <c r="M169" s="6">
        <v>4.1399999999999997</v>
      </c>
      <c r="N169" s="6">
        <v>4.21</v>
      </c>
      <c r="O169" s="6">
        <v>4.2699999999999996</v>
      </c>
      <c r="P169" s="6">
        <v>4.32</v>
      </c>
      <c r="Q169" s="6">
        <v>4.34</v>
      </c>
      <c r="R169" s="6">
        <v>4.3600000000000003</v>
      </c>
      <c r="S169" s="6">
        <v>4.38</v>
      </c>
      <c r="T169" s="6">
        <v>4.4000000000000004</v>
      </c>
      <c r="U169" s="6">
        <v>4.41</v>
      </c>
      <c r="V169" s="6">
        <v>4.4000000000000004</v>
      </c>
      <c r="W169" s="6">
        <v>4.3899999999999997</v>
      </c>
      <c r="X169" s="6">
        <v>4.3899999999999997</v>
      </c>
      <c r="Y169" s="6">
        <v>4.38</v>
      </c>
      <c r="Z169" s="6">
        <v>4.37</v>
      </c>
      <c r="AA169" s="6">
        <v>4.3600000000000003</v>
      </c>
      <c r="AB169" s="6">
        <v>4.34</v>
      </c>
      <c r="AC169" s="6">
        <v>4.33</v>
      </c>
      <c r="AD169" s="6">
        <v>4.32</v>
      </c>
      <c r="AE169" s="6">
        <v>4.3</v>
      </c>
      <c r="AF169" s="6">
        <v>4.29</v>
      </c>
      <c r="AG169" s="6">
        <v>4.28</v>
      </c>
      <c r="AH169" s="6">
        <v>4.2699999999999996</v>
      </c>
      <c r="AI169" s="6">
        <v>4.26</v>
      </c>
      <c r="AJ169" s="6">
        <v>4.25</v>
      </c>
      <c r="AK169" s="6">
        <v>4.24</v>
      </c>
      <c r="AL169" s="6">
        <v>4.2300000000000004</v>
      </c>
      <c r="AM169" s="6">
        <v>4.22</v>
      </c>
      <c r="AN169" s="6">
        <v>4.22</v>
      </c>
      <c r="AO169" s="6">
        <v>4.21</v>
      </c>
      <c r="AP169" s="6">
        <v>4.2</v>
      </c>
      <c r="AQ169" s="6">
        <v>4.2</v>
      </c>
      <c r="AR169" s="6">
        <v>4.1900000000000004</v>
      </c>
      <c r="AS169" s="6">
        <v>4.1900000000000004</v>
      </c>
      <c r="AT169" s="6">
        <v>4.1900000000000004</v>
      </c>
      <c r="AU169" s="6">
        <v>4.18</v>
      </c>
      <c r="AV169" s="6">
        <v>4.18</v>
      </c>
      <c r="AW169" s="6">
        <v>4.17</v>
      </c>
      <c r="AX169" s="6">
        <v>4.17</v>
      </c>
      <c r="AY169" s="6">
        <v>4.17</v>
      </c>
    </row>
    <row r="170" spans="1:51" x14ac:dyDescent="0.2">
      <c r="A170" s="5">
        <v>42400</v>
      </c>
      <c r="B170" s="6">
        <v>2.78</v>
      </c>
      <c r="C170" s="6">
        <v>2.86</v>
      </c>
      <c r="D170" s="6">
        <v>3</v>
      </c>
      <c r="E170" s="6">
        <v>3.16</v>
      </c>
      <c r="F170" s="6">
        <v>3.31</v>
      </c>
      <c r="G170" s="6">
        <v>3.47</v>
      </c>
      <c r="H170" s="6">
        <v>3.6</v>
      </c>
      <c r="I170" s="6">
        <v>3.73</v>
      </c>
      <c r="J170" s="6">
        <v>3.84</v>
      </c>
      <c r="K170" s="6">
        <v>3.94</v>
      </c>
      <c r="L170" s="6">
        <v>4.03</v>
      </c>
      <c r="M170" s="6">
        <v>4.1100000000000003</v>
      </c>
      <c r="N170" s="6">
        <v>4.18</v>
      </c>
      <c r="O170" s="6">
        <v>4.24</v>
      </c>
      <c r="P170" s="6">
        <v>4.29</v>
      </c>
      <c r="Q170" s="6">
        <v>4.32</v>
      </c>
      <c r="R170" s="6">
        <v>4.34</v>
      </c>
      <c r="S170" s="6">
        <v>4.3600000000000003</v>
      </c>
      <c r="T170" s="6">
        <v>4.37</v>
      </c>
      <c r="U170" s="6">
        <v>4.3899999999999997</v>
      </c>
      <c r="V170" s="6">
        <v>4.38</v>
      </c>
      <c r="W170" s="6">
        <v>4.37</v>
      </c>
      <c r="X170" s="6">
        <v>4.3600000000000003</v>
      </c>
      <c r="Y170" s="6">
        <v>4.3600000000000003</v>
      </c>
      <c r="Z170" s="6">
        <v>4.3499999999999996</v>
      </c>
      <c r="AA170" s="6">
        <v>4.34</v>
      </c>
      <c r="AB170" s="6">
        <v>4.32</v>
      </c>
      <c r="AC170" s="6">
        <v>4.3099999999999996</v>
      </c>
      <c r="AD170" s="6">
        <v>4.29</v>
      </c>
      <c r="AE170" s="6">
        <v>4.28</v>
      </c>
      <c r="AF170" s="6">
        <v>4.2699999999999996</v>
      </c>
      <c r="AG170" s="6">
        <v>4.26</v>
      </c>
      <c r="AH170" s="6">
        <v>4.25</v>
      </c>
      <c r="AI170" s="6">
        <v>4.24</v>
      </c>
      <c r="AJ170" s="6">
        <v>4.2300000000000004</v>
      </c>
      <c r="AK170" s="6">
        <v>4.22</v>
      </c>
      <c r="AL170" s="6">
        <v>4.21</v>
      </c>
      <c r="AM170" s="6">
        <v>4.2</v>
      </c>
      <c r="AN170" s="6">
        <v>4.1900000000000004</v>
      </c>
      <c r="AO170" s="6">
        <v>4.1900000000000004</v>
      </c>
      <c r="AP170" s="6">
        <v>4.18</v>
      </c>
      <c r="AQ170" s="6">
        <v>4.18</v>
      </c>
      <c r="AR170" s="6">
        <v>4.17</v>
      </c>
      <c r="AS170" s="6">
        <v>4.17</v>
      </c>
      <c r="AT170" s="6">
        <v>4.16</v>
      </c>
      <c r="AU170" s="6">
        <v>4.16</v>
      </c>
      <c r="AV170" s="6">
        <v>4.16</v>
      </c>
      <c r="AW170" s="6">
        <v>4.1500000000000004</v>
      </c>
      <c r="AX170" s="6">
        <v>4.1500000000000004</v>
      </c>
      <c r="AY170" s="6">
        <v>4.1399999999999997</v>
      </c>
    </row>
    <row r="171" spans="1:51" x14ac:dyDescent="0.2">
      <c r="A171" s="5">
        <v>42429</v>
      </c>
      <c r="B171" s="6">
        <v>2.75</v>
      </c>
      <c r="C171" s="6">
        <v>2.82</v>
      </c>
      <c r="D171" s="6">
        <v>2.97</v>
      </c>
      <c r="E171" s="6">
        <v>3.13</v>
      </c>
      <c r="F171" s="6">
        <v>3.28</v>
      </c>
      <c r="G171" s="6">
        <v>3.43</v>
      </c>
      <c r="H171" s="6">
        <v>3.57</v>
      </c>
      <c r="I171" s="6">
        <v>3.7</v>
      </c>
      <c r="J171" s="6">
        <v>3.81</v>
      </c>
      <c r="K171" s="6">
        <v>3.91</v>
      </c>
      <c r="L171" s="6">
        <v>4.01</v>
      </c>
      <c r="M171" s="6">
        <v>4.09</v>
      </c>
      <c r="N171" s="6">
        <v>4.16</v>
      </c>
      <c r="O171" s="6">
        <v>4.21</v>
      </c>
      <c r="P171" s="6">
        <v>4.2699999999999996</v>
      </c>
      <c r="Q171" s="6">
        <v>4.29</v>
      </c>
      <c r="R171" s="6">
        <v>4.3099999999999996</v>
      </c>
      <c r="S171" s="6">
        <v>4.33</v>
      </c>
      <c r="T171" s="6">
        <v>4.3499999999999996</v>
      </c>
      <c r="U171" s="6">
        <v>4.3600000000000003</v>
      </c>
      <c r="V171" s="6">
        <v>4.3600000000000003</v>
      </c>
      <c r="W171" s="6">
        <v>4.3499999999999996</v>
      </c>
      <c r="X171" s="6">
        <v>4.34</v>
      </c>
      <c r="Y171" s="6">
        <v>4.33</v>
      </c>
      <c r="Z171" s="6">
        <v>4.33</v>
      </c>
      <c r="AA171" s="6">
        <v>4.3099999999999996</v>
      </c>
      <c r="AB171" s="6">
        <v>4.3</v>
      </c>
      <c r="AC171" s="6">
        <v>4.28</v>
      </c>
      <c r="AD171" s="6">
        <v>4.2699999999999996</v>
      </c>
      <c r="AE171" s="6">
        <v>4.26</v>
      </c>
      <c r="AF171" s="6">
        <v>4.24</v>
      </c>
      <c r="AG171" s="6">
        <v>4.2300000000000004</v>
      </c>
      <c r="AH171" s="6">
        <v>4.22</v>
      </c>
      <c r="AI171" s="6">
        <v>4.21</v>
      </c>
      <c r="AJ171" s="6">
        <v>4.2</v>
      </c>
      <c r="AK171" s="6">
        <v>4.1900000000000004</v>
      </c>
      <c r="AL171" s="6">
        <v>4.1900000000000004</v>
      </c>
      <c r="AM171" s="6">
        <v>4.18</v>
      </c>
      <c r="AN171" s="6">
        <v>4.17</v>
      </c>
      <c r="AO171" s="6">
        <v>4.16</v>
      </c>
      <c r="AP171" s="6">
        <v>4.16</v>
      </c>
      <c r="AQ171" s="6">
        <v>4.1500000000000004</v>
      </c>
      <c r="AR171" s="6">
        <v>4.1500000000000004</v>
      </c>
      <c r="AS171" s="6">
        <v>4.1399999999999997</v>
      </c>
      <c r="AT171" s="6">
        <v>4.1399999999999997</v>
      </c>
      <c r="AU171" s="6">
        <v>4.1399999999999997</v>
      </c>
      <c r="AV171" s="6">
        <v>4.13</v>
      </c>
      <c r="AW171" s="6">
        <v>4.13</v>
      </c>
      <c r="AX171" s="6">
        <v>4.12</v>
      </c>
      <c r="AY171" s="6">
        <v>4.12</v>
      </c>
    </row>
    <row r="172" spans="1:51" x14ac:dyDescent="0.2">
      <c r="A172" s="5">
        <v>42460</v>
      </c>
      <c r="B172" s="6">
        <v>2.71</v>
      </c>
      <c r="C172" s="6">
        <v>2.79</v>
      </c>
      <c r="D172" s="6">
        <v>2.93</v>
      </c>
      <c r="E172" s="6">
        <v>3.09</v>
      </c>
      <c r="F172" s="6">
        <v>3.25</v>
      </c>
      <c r="G172" s="6">
        <v>3.4</v>
      </c>
      <c r="H172" s="6">
        <v>3.54</v>
      </c>
      <c r="I172" s="6">
        <v>3.66</v>
      </c>
      <c r="J172" s="6">
        <v>3.78</v>
      </c>
      <c r="K172" s="6">
        <v>3.88</v>
      </c>
      <c r="L172" s="6">
        <v>3.98</v>
      </c>
      <c r="M172" s="6">
        <v>4.0599999999999996</v>
      </c>
      <c r="N172" s="6">
        <v>4.13</v>
      </c>
      <c r="O172" s="6">
        <v>4.1900000000000004</v>
      </c>
      <c r="P172" s="6">
        <v>4.24</v>
      </c>
      <c r="Q172" s="6">
        <v>4.26</v>
      </c>
      <c r="R172" s="6">
        <v>4.28</v>
      </c>
      <c r="S172" s="6">
        <v>4.3</v>
      </c>
      <c r="T172" s="6">
        <v>4.32</v>
      </c>
      <c r="U172" s="6">
        <v>4.34</v>
      </c>
      <c r="V172" s="6">
        <v>4.33</v>
      </c>
      <c r="W172" s="6">
        <v>4.32</v>
      </c>
      <c r="X172" s="6">
        <v>4.3099999999999996</v>
      </c>
      <c r="Y172" s="6">
        <v>4.3099999999999996</v>
      </c>
      <c r="Z172" s="6">
        <v>4.3</v>
      </c>
      <c r="AA172" s="6">
        <v>4.28</v>
      </c>
      <c r="AB172" s="6">
        <v>4.2699999999999996</v>
      </c>
      <c r="AC172" s="6">
        <v>4.25</v>
      </c>
      <c r="AD172" s="6">
        <v>4.24</v>
      </c>
      <c r="AE172" s="6">
        <v>4.2300000000000004</v>
      </c>
      <c r="AF172" s="6">
        <v>4.22</v>
      </c>
      <c r="AG172" s="6">
        <v>4.21</v>
      </c>
      <c r="AH172" s="6">
        <v>4.2</v>
      </c>
      <c r="AI172" s="6">
        <v>4.1900000000000004</v>
      </c>
      <c r="AJ172" s="6">
        <v>4.18</v>
      </c>
      <c r="AK172" s="6">
        <v>4.17</v>
      </c>
      <c r="AL172" s="6">
        <v>4.16</v>
      </c>
      <c r="AM172" s="6">
        <v>4.1500000000000004</v>
      </c>
      <c r="AN172" s="6">
        <v>4.1399999999999997</v>
      </c>
      <c r="AO172" s="6">
        <v>4.1399999999999997</v>
      </c>
      <c r="AP172" s="6">
        <v>4.13</v>
      </c>
      <c r="AQ172" s="6">
        <v>4.13</v>
      </c>
      <c r="AR172" s="6">
        <v>4.12</v>
      </c>
      <c r="AS172" s="6">
        <v>4.12</v>
      </c>
      <c r="AT172" s="6">
        <v>4.1100000000000003</v>
      </c>
      <c r="AU172" s="6">
        <v>4.1100000000000003</v>
      </c>
      <c r="AV172" s="6">
        <v>4.1100000000000003</v>
      </c>
      <c r="AW172" s="6">
        <v>4.0999999999999996</v>
      </c>
      <c r="AX172" s="6">
        <v>4.0999999999999996</v>
      </c>
      <c r="AY172" s="6">
        <v>4.09</v>
      </c>
    </row>
    <row r="173" spans="1:51" x14ac:dyDescent="0.2">
      <c r="A173" s="5">
        <v>42490</v>
      </c>
      <c r="B173" s="6">
        <v>2.67</v>
      </c>
      <c r="C173" s="6">
        <v>2.75</v>
      </c>
      <c r="D173" s="6">
        <v>2.89</v>
      </c>
      <c r="E173" s="6">
        <v>3.05</v>
      </c>
      <c r="F173" s="6">
        <v>3.21</v>
      </c>
      <c r="G173" s="6">
        <v>3.37</v>
      </c>
      <c r="H173" s="6">
        <v>3.51</v>
      </c>
      <c r="I173" s="6">
        <v>3.63</v>
      </c>
      <c r="J173" s="6">
        <v>3.75</v>
      </c>
      <c r="K173" s="6">
        <v>3.85</v>
      </c>
      <c r="L173" s="6">
        <v>3.95</v>
      </c>
      <c r="M173" s="6">
        <v>4.03</v>
      </c>
      <c r="N173" s="6">
        <v>4.0999999999999996</v>
      </c>
      <c r="O173" s="6">
        <v>4.16</v>
      </c>
      <c r="P173" s="6">
        <v>4.21</v>
      </c>
      <c r="Q173" s="6">
        <v>4.2300000000000004</v>
      </c>
      <c r="R173" s="6">
        <v>4.26</v>
      </c>
      <c r="S173" s="6">
        <v>4.28</v>
      </c>
      <c r="T173" s="6">
        <v>4.29</v>
      </c>
      <c r="U173" s="6">
        <v>4.3099999999999996</v>
      </c>
      <c r="V173" s="6">
        <v>4.3</v>
      </c>
      <c r="W173" s="6">
        <v>4.29</v>
      </c>
      <c r="X173" s="6">
        <v>4.29</v>
      </c>
      <c r="Y173" s="6">
        <v>4.28</v>
      </c>
      <c r="Z173" s="6">
        <v>4.2699999999999996</v>
      </c>
      <c r="AA173" s="6">
        <v>4.26</v>
      </c>
      <c r="AB173" s="6">
        <v>4.24</v>
      </c>
      <c r="AC173" s="6">
        <v>4.2300000000000004</v>
      </c>
      <c r="AD173" s="6">
        <v>4.22</v>
      </c>
      <c r="AE173" s="6">
        <v>4.2</v>
      </c>
      <c r="AF173" s="6">
        <v>4.1900000000000004</v>
      </c>
      <c r="AG173" s="6">
        <v>4.18</v>
      </c>
      <c r="AH173" s="6">
        <v>4.17</v>
      </c>
      <c r="AI173" s="6">
        <v>4.16</v>
      </c>
      <c r="AJ173" s="6">
        <v>4.1500000000000004</v>
      </c>
      <c r="AK173" s="6">
        <v>4.1399999999999997</v>
      </c>
      <c r="AL173" s="6">
        <v>4.13</v>
      </c>
      <c r="AM173" s="6">
        <v>4.13</v>
      </c>
      <c r="AN173" s="6">
        <v>4.12</v>
      </c>
      <c r="AO173" s="6">
        <v>4.1100000000000003</v>
      </c>
      <c r="AP173" s="6">
        <v>4.1100000000000003</v>
      </c>
      <c r="AQ173" s="6">
        <v>4.0999999999999996</v>
      </c>
      <c r="AR173" s="6">
        <v>4.0999999999999996</v>
      </c>
      <c r="AS173" s="6">
        <v>4.09</v>
      </c>
      <c r="AT173" s="6">
        <v>4.09</v>
      </c>
      <c r="AU173" s="6">
        <v>4.08</v>
      </c>
      <c r="AV173" s="6">
        <v>4.08</v>
      </c>
      <c r="AW173" s="6">
        <v>4.08</v>
      </c>
      <c r="AX173" s="6">
        <v>4.07</v>
      </c>
      <c r="AY173" s="6">
        <v>4.07</v>
      </c>
    </row>
    <row r="174" spans="1:51" x14ac:dyDescent="0.2">
      <c r="A174" s="5">
        <v>42521</v>
      </c>
      <c r="B174" s="6">
        <v>2.63</v>
      </c>
      <c r="C174" s="6">
        <v>2.71</v>
      </c>
      <c r="D174" s="6">
        <v>2.85</v>
      </c>
      <c r="E174" s="6">
        <v>3.02</v>
      </c>
      <c r="F174" s="6">
        <v>3.17</v>
      </c>
      <c r="G174" s="6">
        <v>3.33</v>
      </c>
      <c r="H174" s="6">
        <v>3.47</v>
      </c>
      <c r="I174" s="6">
        <v>3.6</v>
      </c>
      <c r="J174" s="6">
        <v>3.71</v>
      </c>
      <c r="K174" s="6">
        <v>3.82</v>
      </c>
      <c r="L174" s="6">
        <v>3.92</v>
      </c>
      <c r="M174" s="6">
        <v>4</v>
      </c>
      <c r="N174" s="6">
        <v>4.07</v>
      </c>
      <c r="O174" s="6">
        <v>4.13</v>
      </c>
      <c r="P174" s="6">
        <v>4.18</v>
      </c>
      <c r="Q174" s="6">
        <v>4.2</v>
      </c>
      <c r="R174" s="6">
        <v>4.2300000000000004</v>
      </c>
      <c r="S174" s="6">
        <v>4.25</v>
      </c>
      <c r="T174" s="6">
        <v>4.26</v>
      </c>
      <c r="U174" s="6">
        <v>4.28</v>
      </c>
      <c r="V174" s="6">
        <v>4.2699999999999996</v>
      </c>
      <c r="W174" s="6">
        <v>4.26</v>
      </c>
      <c r="X174" s="6">
        <v>4.26</v>
      </c>
      <c r="Y174" s="6">
        <v>4.25</v>
      </c>
      <c r="Z174" s="6">
        <v>4.25</v>
      </c>
      <c r="AA174" s="6">
        <v>4.2300000000000004</v>
      </c>
      <c r="AB174" s="6">
        <v>4.21</v>
      </c>
      <c r="AC174" s="6">
        <v>4.2</v>
      </c>
      <c r="AD174" s="6">
        <v>4.1900000000000004</v>
      </c>
      <c r="AE174" s="6">
        <v>4.18</v>
      </c>
      <c r="AF174" s="6">
        <v>4.16</v>
      </c>
      <c r="AG174" s="6">
        <v>4.1500000000000004</v>
      </c>
      <c r="AH174" s="6">
        <v>4.1399999999999997</v>
      </c>
      <c r="AI174" s="6">
        <v>4.13</v>
      </c>
      <c r="AJ174" s="6">
        <v>4.12</v>
      </c>
      <c r="AK174" s="6">
        <v>4.1100000000000003</v>
      </c>
      <c r="AL174" s="6">
        <v>4.1100000000000003</v>
      </c>
      <c r="AM174" s="6">
        <v>4.0999999999999996</v>
      </c>
      <c r="AN174" s="6">
        <v>4.09</v>
      </c>
      <c r="AO174" s="6">
        <v>4.08</v>
      </c>
      <c r="AP174" s="6">
        <v>4.08</v>
      </c>
      <c r="AQ174" s="6">
        <v>4.07</v>
      </c>
      <c r="AR174" s="6">
        <v>4.07</v>
      </c>
      <c r="AS174" s="6">
        <v>4.0599999999999996</v>
      </c>
      <c r="AT174" s="6">
        <v>4.0599999999999996</v>
      </c>
      <c r="AU174" s="6">
        <v>4.0599999999999996</v>
      </c>
      <c r="AV174" s="6">
        <v>4.05</v>
      </c>
      <c r="AW174" s="6">
        <v>4.05</v>
      </c>
      <c r="AX174" s="6">
        <v>4.04</v>
      </c>
      <c r="AY174" s="6">
        <v>4.04</v>
      </c>
    </row>
    <row r="175" spans="1:51" x14ac:dyDescent="0.2">
      <c r="A175" s="5">
        <v>42551</v>
      </c>
      <c r="B175" s="6">
        <v>2.59</v>
      </c>
      <c r="C175" s="6">
        <v>2.67</v>
      </c>
      <c r="D175" s="6">
        <v>2.81</v>
      </c>
      <c r="E175" s="6">
        <v>2.97</v>
      </c>
      <c r="F175" s="6">
        <v>3.13</v>
      </c>
      <c r="G175" s="6">
        <v>3.29</v>
      </c>
      <c r="H175" s="6">
        <v>3.43</v>
      </c>
      <c r="I175" s="6">
        <v>3.56</v>
      </c>
      <c r="J175" s="6">
        <v>3.67</v>
      </c>
      <c r="K175" s="6">
        <v>3.78</v>
      </c>
      <c r="L175" s="6">
        <v>3.88</v>
      </c>
      <c r="M175" s="6">
        <v>3.96</v>
      </c>
      <c r="N175" s="6">
        <v>4.03</v>
      </c>
      <c r="O175" s="6">
        <v>4.09</v>
      </c>
      <c r="P175" s="6">
        <v>4.1399999999999997</v>
      </c>
      <c r="Q175" s="6">
        <v>4.17</v>
      </c>
      <c r="R175" s="6">
        <v>4.1900000000000004</v>
      </c>
      <c r="S175" s="6">
        <v>4.21</v>
      </c>
      <c r="T175" s="6">
        <v>4.2300000000000004</v>
      </c>
      <c r="U175" s="6">
        <v>4.25</v>
      </c>
      <c r="V175" s="6">
        <v>4.24</v>
      </c>
      <c r="W175" s="6">
        <v>4.2300000000000004</v>
      </c>
      <c r="X175" s="6">
        <v>4.22</v>
      </c>
      <c r="Y175" s="6">
        <v>4.22</v>
      </c>
      <c r="Z175" s="6">
        <v>4.21</v>
      </c>
      <c r="AA175" s="6">
        <v>4.1900000000000004</v>
      </c>
      <c r="AB175" s="6">
        <v>4.18</v>
      </c>
      <c r="AC175" s="6">
        <v>4.17</v>
      </c>
      <c r="AD175" s="6">
        <v>4.1500000000000004</v>
      </c>
      <c r="AE175" s="6">
        <v>4.1399999999999997</v>
      </c>
      <c r="AF175" s="6">
        <v>4.13</v>
      </c>
      <c r="AG175" s="6">
        <v>4.12</v>
      </c>
      <c r="AH175" s="6">
        <v>4.1100000000000003</v>
      </c>
      <c r="AI175" s="6">
        <v>4.0999999999999996</v>
      </c>
      <c r="AJ175" s="6">
        <v>4.09</v>
      </c>
      <c r="AK175" s="6">
        <v>4.08</v>
      </c>
      <c r="AL175" s="6">
        <v>4.07</v>
      </c>
      <c r="AM175" s="6">
        <v>4.0599999999999996</v>
      </c>
      <c r="AN175" s="6">
        <v>4.0599999999999996</v>
      </c>
      <c r="AO175" s="6">
        <v>4.05</v>
      </c>
      <c r="AP175" s="6">
        <v>4.04</v>
      </c>
      <c r="AQ175" s="6">
        <v>4.04</v>
      </c>
      <c r="AR175" s="6">
        <v>4.03</v>
      </c>
      <c r="AS175" s="6">
        <v>4.03</v>
      </c>
      <c r="AT175" s="6">
        <v>4.03</v>
      </c>
      <c r="AU175" s="6">
        <v>4.0199999999999996</v>
      </c>
      <c r="AV175" s="6">
        <v>4.0199999999999996</v>
      </c>
      <c r="AW175" s="6">
        <v>4.01</v>
      </c>
      <c r="AX175" s="6">
        <v>4.01</v>
      </c>
      <c r="AY175" s="6">
        <v>4.01</v>
      </c>
    </row>
    <row r="176" spans="1:51" x14ac:dyDescent="0.2">
      <c r="A176" s="5">
        <v>42582</v>
      </c>
      <c r="B176" s="6">
        <v>2.5499999999999998</v>
      </c>
      <c r="C176" s="6">
        <v>2.63</v>
      </c>
      <c r="D176" s="6">
        <v>2.77</v>
      </c>
      <c r="E176" s="6">
        <v>2.93</v>
      </c>
      <c r="F176" s="6">
        <v>3.09</v>
      </c>
      <c r="G176" s="6">
        <v>3.25</v>
      </c>
      <c r="H176" s="6">
        <v>3.39</v>
      </c>
      <c r="I176" s="6">
        <v>3.52</v>
      </c>
      <c r="J176" s="6">
        <v>3.63</v>
      </c>
      <c r="K176" s="6">
        <v>3.74</v>
      </c>
      <c r="L176" s="6">
        <v>3.84</v>
      </c>
      <c r="M176" s="6">
        <v>3.92</v>
      </c>
      <c r="N176" s="6">
        <v>3.99</v>
      </c>
      <c r="O176" s="6">
        <v>4.05</v>
      </c>
      <c r="P176" s="6">
        <v>4.1100000000000003</v>
      </c>
      <c r="Q176" s="6">
        <v>4.13</v>
      </c>
      <c r="R176" s="6">
        <v>4.1500000000000004</v>
      </c>
      <c r="S176" s="6">
        <v>4.17</v>
      </c>
      <c r="T176" s="6">
        <v>4.1900000000000004</v>
      </c>
      <c r="U176" s="6">
        <v>4.21</v>
      </c>
      <c r="V176" s="6">
        <v>4.2</v>
      </c>
      <c r="W176" s="6">
        <v>4.1900000000000004</v>
      </c>
      <c r="X176" s="6">
        <v>4.1900000000000004</v>
      </c>
      <c r="Y176" s="6">
        <v>4.18</v>
      </c>
      <c r="Z176" s="6">
        <v>4.17</v>
      </c>
      <c r="AA176" s="6">
        <v>4.16</v>
      </c>
      <c r="AB176" s="6">
        <v>4.1399999999999997</v>
      </c>
      <c r="AC176" s="6">
        <v>4.13</v>
      </c>
      <c r="AD176" s="6">
        <v>4.12</v>
      </c>
      <c r="AE176" s="6">
        <v>4.0999999999999996</v>
      </c>
      <c r="AF176" s="6">
        <v>4.09</v>
      </c>
      <c r="AG176" s="6">
        <v>4.08</v>
      </c>
      <c r="AH176" s="6">
        <v>4.07</v>
      </c>
      <c r="AI176" s="6">
        <v>4.0599999999999996</v>
      </c>
      <c r="AJ176" s="6">
        <v>4.05</v>
      </c>
      <c r="AK176" s="6">
        <v>4.04</v>
      </c>
      <c r="AL176" s="6">
        <v>4.04</v>
      </c>
      <c r="AM176" s="6">
        <v>4.03</v>
      </c>
      <c r="AN176" s="6">
        <v>4.0199999999999996</v>
      </c>
      <c r="AO176" s="6">
        <v>4.01</v>
      </c>
      <c r="AP176" s="6">
        <v>4.01</v>
      </c>
      <c r="AQ176" s="6">
        <v>4</v>
      </c>
      <c r="AR176" s="6">
        <v>4</v>
      </c>
      <c r="AS176" s="6">
        <v>3.99</v>
      </c>
      <c r="AT176" s="6">
        <v>3.99</v>
      </c>
      <c r="AU176" s="6">
        <v>3.99</v>
      </c>
      <c r="AV176" s="6">
        <v>3.98</v>
      </c>
      <c r="AW176" s="6">
        <v>3.98</v>
      </c>
      <c r="AX176" s="6">
        <v>3.98</v>
      </c>
      <c r="AY176" s="6">
        <v>3.97</v>
      </c>
    </row>
    <row r="177" spans="1:51" x14ac:dyDescent="0.2">
      <c r="A177" s="5">
        <v>42613</v>
      </c>
      <c r="B177" s="6">
        <v>2.5</v>
      </c>
      <c r="C177" s="6">
        <v>2.58</v>
      </c>
      <c r="D177" s="6">
        <v>2.72</v>
      </c>
      <c r="E177" s="6">
        <v>2.89</v>
      </c>
      <c r="F177" s="6">
        <v>3.05</v>
      </c>
      <c r="G177" s="6">
        <v>3.2</v>
      </c>
      <c r="H177" s="6">
        <v>3.34</v>
      </c>
      <c r="I177" s="6">
        <v>3.47</v>
      </c>
      <c r="J177" s="6">
        <v>3.59</v>
      </c>
      <c r="K177" s="6">
        <v>3.7</v>
      </c>
      <c r="L177" s="6">
        <v>3.8</v>
      </c>
      <c r="M177" s="6">
        <v>3.88</v>
      </c>
      <c r="N177" s="6">
        <v>3.95</v>
      </c>
      <c r="O177" s="6">
        <v>4.01</v>
      </c>
      <c r="P177" s="6">
        <v>4.07</v>
      </c>
      <c r="Q177" s="6">
        <v>4.09</v>
      </c>
      <c r="R177" s="6">
        <v>4.1100000000000003</v>
      </c>
      <c r="S177" s="6">
        <v>4.13</v>
      </c>
      <c r="T177" s="6">
        <v>4.1500000000000004</v>
      </c>
      <c r="U177" s="6">
        <v>4.17</v>
      </c>
      <c r="V177" s="6">
        <v>4.16</v>
      </c>
      <c r="W177" s="6">
        <v>4.1500000000000004</v>
      </c>
      <c r="X177" s="6">
        <v>4.1500000000000004</v>
      </c>
      <c r="Y177" s="6">
        <v>4.1399999999999997</v>
      </c>
      <c r="Z177" s="6">
        <v>4.1399999999999997</v>
      </c>
      <c r="AA177" s="6">
        <v>4.12</v>
      </c>
      <c r="AB177" s="6">
        <v>4.0999999999999996</v>
      </c>
      <c r="AC177" s="6">
        <v>4.09</v>
      </c>
      <c r="AD177" s="6">
        <v>4.08</v>
      </c>
      <c r="AE177" s="6">
        <v>4.07</v>
      </c>
      <c r="AF177" s="6">
        <v>4.05</v>
      </c>
      <c r="AG177" s="6">
        <v>4.04</v>
      </c>
      <c r="AH177" s="6">
        <v>4.03</v>
      </c>
      <c r="AI177" s="6">
        <v>4.0199999999999996</v>
      </c>
      <c r="AJ177" s="6">
        <v>4.01</v>
      </c>
      <c r="AK177" s="6">
        <v>4.01</v>
      </c>
      <c r="AL177" s="6">
        <v>4</v>
      </c>
      <c r="AM177" s="6">
        <v>3.99</v>
      </c>
      <c r="AN177" s="6">
        <v>3.98</v>
      </c>
      <c r="AO177" s="6">
        <v>3.98</v>
      </c>
      <c r="AP177" s="6">
        <v>3.97</v>
      </c>
      <c r="AQ177" s="6">
        <v>3.97</v>
      </c>
      <c r="AR177" s="6">
        <v>3.96</v>
      </c>
      <c r="AS177" s="6">
        <v>3.96</v>
      </c>
      <c r="AT177" s="6">
        <v>3.95</v>
      </c>
      <c r="AU177" s="6">
        <v>3.95</v>
      </c>
      <c r="AV177" s="6">
        <v>3.95</v>
      </c>
      <c r="AW177" s="6">
        <v>3.94</v>
      </c>
      <c r="AX177" s="6">
        <v>3.94</v>
      </c>
      <c r="AY177" s="6">
        <v>3.94</v>
      </c>
    </row>
    <row r="178" spans="1:51" x14ac:dyDescent="0.2">
      <c r="A178" s="5">
        <v>42643</v>
      </c>
      <c r="B178" s="6">
        <v>2.46</v>
      </c>
      <c r="C178" s="6">
        <v>2.54</v>
      </c>
      <c r="D178" s="6">
        <v>2.68</v>
      </c>
      <c r="E178" s="6">
        <v>2.84</v>
      </c>
      <c r="F178" s="6">
        <v>3</v>
      </c>
      <c r="G178" s="6">
        <v>3.16</v>
      </c>
      <c r="H178" s="6">
        <v>3.3</v>
      </c>
      <c r="I178" s="6">
        <v>3.43</v>
      </c>
      <c r="J178" s="6">
        <v>3.55</v>
      </c>
      <c r="K178" s="6">
        <v>3.66</v>
      </c>
      <c r="L178" s="6">
        <v>3.76</v>
      </c>
      <c r="M178" s="6">
        <v>3.84</v>
      </c>
      <c r="N178" s="6">
        <v>3.91</v>
      </c>
      <c r="O178" s="6">
        <v>3.97</v>
      </c>
      <c r="P178" s="6">
        <v>4.03</v>
      </c>
      <c r="Q178" s="6">
        <v>4.05</v>
      </c>
      <c r="R178" s="6">
        <v>4.07</v>
      </c>
      <c r="S178" s="6">
        <v>4.09</v>
      </c>
      <c r="T178" s="6">
        <v>4.1100000000000003</v>
      </c>
      <c r="U178" s="6">
        <v>4.13</v>
      </c>
      <c r="V178" s="6">
        <v>4.12</v>
      </c>
      <c r="W178" s="6">
        <v>4.1100000000000003</v>
      </c>
      <c r="X178" s="6">
        <v>4.1100000000000003</v>
      </c>
      <c r="Y178" s="6">
        <v>4.0999999999999996</v>
      </c>
      <c r="Z178" s="6">
        <v>4.0999999999999996</v>
      </c>
      <c r="AA178" s="6">
        <v>4.08</v>
      </c>
      <c r="AB178" s="6">
        <v>4.07</v>
      </c>
      <c r="AC178" s="6">
        <v>4.05</v>
      </c>
      <c r="AD178" s="6">
        <v>4.04</v>
      </c>
      <c r="AE178" s="6">
        <v>4.03</v>
      </c>
      <c r="AF178" s="6">
        <v>4.0199999999999996</v>
      </c>
      <c r="AG178" s="6">
        <v>4</v>
      </c>
      <c r="AH178" s="6">
        <v>3.99</v>
      </c>
      <c r="AI178" s="6">
        <v>3.98</v>
      </c>
      <c r="AJ178" s="6">
        <v>3.98</v>
      </c>
      <c r="AK178" s="6">
        <v>3.97</v>
      </c>
      <c r="AL178" s="6">
        <v>3.96</v>
      </c>
      <c r="AM178" s="6">
        <v>3.95</v>
      </c>
      <c r="AN178" s="6">
        <v>3.94</v>
      </c>
      <c r="AO178" s="6">
        <v>3.94</v>
      </c>
      <c r="AP178" s="6">
        <v>3.93</v>
      </c>
      <c r="AQ178" s="6">
        <v>3.93</v>
      </c>
      <c r="AR178" s="6">
        <v>3.92</v>
      </c>
      <c r="AS178" s="6">
        <v>3.92</v>
      </c>
      <c r="AT178" s="6">
        <v>3.91</v>
      </c>
      <c r="AU178" s="6">
        <v>3.91</v>
      </c>
      <c r="AV178" s="6">
        <v>3.91</v>
      </c>
      <c r="AW178" s="6">
        <v>3.9</v>
      </c>
      <c r="AX178" s="6">
        <v>3.9</v>
      </c>
      <c r="AY178" s="6">
        <v>3.9</v>
      </c>
    </row>
    <row r="179" spans="1:51" x14ac:dyDescent="0.2">
      <c r="A179" s="5">
        <v>42674</v>
      </c>
      <c r="B179" s="6">
        <v>2.41</v>
      </c>
      <c r="C179" s="6">
        <v>2.4900000000000002</v>
      </c>
      <c r="D179" s="6">
        <v>2.64</v>
      </c>
      <c r="E179" s="6">
        <v>2.8</v>
      </c>
      <c r="F179" s="6">
        <v>2.96</v>
      </c>
      <c r="G179" s="6">
        <v>3.12</v>
      </c>
      <c r="H179" s="6">
        <v>3.26</v>
      </c>
      <c r="I179" s="6">
        <v>3.39</v>
      </c>
      <c r="J179" s="6">
        <v>3.51</v>
      </c>
      <c r="K179" s="6">
        <v>3.62</v>
      </c>
      <c r="L179" s="6">
        <v>3.72</v>
      </c>
      <c r="M179" s="6">
        <v>3.8</v>
      </c>
      <c r="N179" s="6">
        <v>3.87</v>
      </c>
      <c r="O179" s="6">
        <v>3.94</v>
      </c>
      <c r="P179" s="6">
        <v>3.99</v>
      </c>
      <c r="Q179" s="6">
        <v>4.01</v>
      </c>
      <c r="R179" s="6">
        <v>4.04</v>
      </c>
      <c r="S179" s="6">
        <v>4.0599999999999996</v>
      </c>
      <c r="T179" s="6">
        <v>4.08</v>
      </c>
      <c r="U179" s="6">
        <v>4.09</v>
      </c>
      <c r="V179" s="6">
        <v>4.08</v>
      </c>
      <c r="W179" s="6">
        <v>4.08</v>
      </c>
      <c r="X179" s="6">
        <v>4.07</v>
      </c>
      <c r="Y179" s="6">
        <v>4.07</v>
      </c>
      <c r="Z179" s="6">
        <v>4.0599999999999996</v>
      </c>
      <c r="AA179" s="6">
        <v>4.04</v>
      </c>
      <c r="AB179" s="6">
        <v>4.03</v>
      </c>
      <c r="AC179" s="6">
        <v>4.0199999999999996</v>
      </c>
      <c r="AD179" s="6">
        <v>4</v>
      </c>
      <c r="AE179" s="6">
        <v>3.99</v>
      </c>
      <c r="AF179" s="6">
        <v>3.98</v>
      </c>
      <c r="AG179" s="6">
        <v>3.97</v>
      </c>
      <c r="AH179" s="6">
        <v>3.96</v>
      </c>
      <c r="AI179" s="6">
        <v>3.95</v>
      </c>
      <c r="AJ179" s="6">
        <v>3.94</v>
      </c>
      <c r="AK179" s="6">
        <v>3.93</v>
      </c>
      <c r="AL179" s="6">
        <v>3.92</v>
      </c>
      <c r="AM179" s="6">
        <v>3.92</v>
      </c>
      <c r="AN179" s="6">
        <v>3.91</v>
      </c>
      <c r="AO179" s="6">
        <v>3.9</v>
      </c>
      <c r="AP179" s="6">
        <v>3.9</v>
      </c>
      <c r="AQ179" s="6">
        <v>3.89</v>
      </c>
      <c r="AR179" s="6">
        <v>3.89</v>
      </c>
      <c r="AS179" s="6">
        <v>3.88</v>
      </c>
      <c r="AT179" s="6">
        <v>3.88</v>
      </c>
      <c r="AU179" s="6">
        <v>3.88</v>
      </c>
      <c r="AV179" s="6">
        <v>3.87</v>
      </c>
      <c r="AW179" s="6">
        <v>3.87</v>
      </c>
      <c r="AX179" s="6">
        <v>3.87</v>
      </c>
      <c r="AY179" s="6">
        <v>3.86</v>
      </c>
    </row>
    <row r="180" spans="1:51" x14ac:dyDescent="0.2">
      <c r="A180" s="5">
        <v>42704</v>
      </c>
      <c r="B180" s="6">
        <v>2.37</v>
      </c>
      <c r="C180" s="6">
        <v>2.4500000000000002</v>
      </c>
      <c r="D180" s="6">
        <v>2.59</v>
      </c>
      <c r="E180" s="6">
        <v>2.76</v>
      </c>
      <c r="F180" s="6">
        <v>2.92</v>
      </c>
      <c r="G180" s="6">
        <v>3.08</v>
      </c>
      <c r="H180" s="6">
        <v>3.22</v>
      </c>
      <c r="I180" s="6">
        <v>3.35</v>
      </c>
      <c r="J180" s="6">
        <v>3.47</v>
      </c>
      <c r="K180" s="6">
        <v>3.58</v>
      </c>
      <c r="L180" s="6">
        <v>3.68</v>
      </c>
      <c r="M180" s="6">
        <v>3.77</v>
      </c>
      <c r="N180" s="6">
        <v>3.84</v>
      </c>
      <c r="O180" s="6">
        <v>3.9</v>
      </c>
      <c r="P180" s="6">
        <v>3.95</v>
      </c>
      <c r="Q180" s="6">
        <v>3.98</v>
      </c>
      <c r="R180" s="6">
        <v>4</v>
      </c>
      <c r="S180" s="6">
        <v>4.0199999999999996</v>
      </c>
      <c r="T180" s="6">
        <v>4.04</v>
      </c>
      <c r="U180" s="6">
        <v>4.0599999999999996</v>
      </c>
      <c r="V180" s="6">
        <v>4.05</v>
      </c>
      <c r="W180" s="6">
        <v>4.04</v>
      </c>
      <c r="X180" s="6">
        <v>4.04</v>
      </c>
      <c r="Y180" s="6">
        <v>4.03</v>
      </c>
      <c r="Z180" s="6">
        <v>4.0199999999999996</v>
      </c>
      <c r="AA180" s="6">
        <v>4.01</v>
      </c>
      <c r="AB180" s="6">
        <v>3.99</v>
      </c>
      <c r="AC180" s="6">
        <v>3.98</v>
      </c>
      <c r="AD180" s="6">
        <v>3.97</v>
      </c>
      <c r="AE180" s="6">
        <v>3.96</v>
      </c>
      <c r="AF180" s="6">
        <v>3.95</v>
      </c>
      <c r="AG180" s="6">
        <v>3.93</v>
      </c>
      <c r="AH180" s="6">
        <v>3.92</v>
      </c>
      <c r="AI180" s="6">
        <v>3.92</v>
      </c>
      <c r="AJ180" s="6">
        <v>3.91</v>
      </c>
      <c r="AK180" s="6">
        <v>3.9</v>
      </c>
      <c r="AL180" s="6">
        <v>3.89</v>
      </c>
      <c r="AM180" s="6">
        <v>3.88</v>
      </c>
      <c r="AN180" s="6">
        <v>3.88</v>
      </c>
      <c r="AO180" s="6">
        <v>3.87</v>
      </c>
      <c r="AP180" s="6">
        <v>3.86</v>
      </c>
      <c r="AQ180" s="6">
        <v>3.86</v>
      </c>
      <c r="AR180" s="6">
        <v>3.85</v>
      </c>
      <c r="AS180" s="6">
        <v>3.85</v>
      </c>
      <c r="AT180" s="6">
        <v>3.85</v>
      </c>
      <c r="AU180" s="6">
        <v>3.84</v>
      </c>
      <c r="AV180" s="6">
        <v>3.84</v>
      </c>
      <c r="AW180" s="6">
        <v>3.84</v>
      </c>
      <c r="AX180" s="6">
        <v>3.83</v>
      </c>
      <c r="AY180" s="6">
        <v>3.83</v>
      </c>
    </row>
    <row r="181" spans="1:51" x14ac:dyDescent="0.2">
      <c r="A181" s="5">
        <v>42735</v>
      </c>
      <c r="B181" s="6">
        <v>2.3199999999999998</v>
      </c>
      <c r="C181" s="6">
        <v>2.4</v>
      </c>
      <c r="D181" s="6">
        <v>2.5499999999999998</v>
      </c>
      <c r="E181" s="6">
        <v>2.71</v>
      </c>
      <c r="F181" s="6">
        <v>2.87</v>
      </c>
      <c r="G181" s="6">
        <v>3.03</v>
      </c>
      <c r="H181" s="6">
        <v>3.18</v>
      </c>
      <c r="I181" s="6">
        <v>3.31</v>
      </c>
      <c r="J181" s="6">
        <v>3.43</v>
      </c>
      <c r="K181" s="6">
        <v>3.54</v>
      </c>
      <c r="L181" s="6">
        <v>3.64</v>
      </c>
      <c r="M181" s="6">
        <v>3.73</v>
      </c>
      <c r="N181" s="6">
        <v>3.8</v>
      </c>
      <c r="O181" s="6">
        <v>3.86</v>
      </c>
      <c r="P181" s="6">
        <v>3.91</v>
      </c>
      <c r="Q181" s="6">
        <v>3.94</v>
      </c>
      <c r="R181" s="6">
        <v>3.96</v>
      </c>
      <c r="S181" s="6">
        <v>3.98</v>
      </c>
      <c r="T181" s="6">
        <v>4</v>
      </c>
      <c r="U181" s="6">
        <v>4.0199999999999996</v>
      </c>
      <c r="V181" s="6">
        <v>4.01</v>
      </c>
      <c r="W181" s="6">
        <v>4.01</v>
      </c>
      <c r="X181" s="6">
        <v>4</v>
      </c>
      <c r="Y181" s="6">
        <v>3.99</v>
      </c>
      <c r="Z181" s="6">
        <v>3.99</v>
      </c>
      <c r="AA181" s="6">
        <v>3.97</v>
      </c>
      <c r="AB181" s="6">
        <v>3.96</v>
      </c>
      <c r="AC181" s="6">
        <v>3.95</v>
      </c>
      <c r="AD181" s="6">
        <v>3.93</v>
      </c>
      <c r="AE181" s="6">
        <v>3.92</v>
      </c>
      <c r="AF181" s="6">
        <v>3.91</v>
      </c>
      <c r="AG181" s="6">
        <v>3.9</v>
      </c>
      <c r="AH181" s="6">
        <v>3.89</v>
      </c>
      <c r="AI181" s="6">
        <v>3.88</v>
      </c>
      <c r="AJ181" s="6">
        <v>3.87</v>
      </c>
      <c r="AK181" s="6">
        <v>3.86</v>
      </c>
      <c r="AL181" s="6">
        <v>3.85</v>
      </c>
      <c r="AM181" s="6">
        <v>3.85</v>
      </c>
      <c r="AN181" s="6">
        <v>3.84</v>
      </c>
      <c r="AO181" s="6">
        <v>3.83</v>
      </c>
      <c r="AP181" s="6">
        <v>3.83</v>
      </c>
      <c r="AQ181" s="6">
        <v>3.82</v>
      </c>
      <c r="AR181" s="6">
        <v>3.82</v>
      </c>
      <c r="AS181" s="6">
        <v>3.82</v>
      </c>
      <c r="AT181" s="6">
        <v>3.81</v>
      </c>
      <c r="AU181" s="6">
        <v>3.81</v>
      </c>
      <c r="AV181" s="6">
        <v>3.8</v>
      </c>
      <c r="AW181" s="6">
        <v>3.8</v>
      </c>
      <c r="AX181" s="6">
        <v>3.8</v>
      </c>
      <c r="AY181" s="6">
        <v>3.8</v>
      </c>
    </row>
    <row r="182" spans="1:51" x14ac:dyDescent="0.2">
      <c r="A182" s="5">
        <v>42766</v>
      </c>
      <c r="B182" s="6">
        <v>2.27</v>
      </c>
      <c r="C182" s="6">
        <v>2.36</v>
      </c>
      <c r="D182" s="6">
        <v>2.5099999999999998</v>
      </c>
      <c r="E182" s="6">
        <v>2.67</v>
      </c>
      <c r="F182" s="6">
        <v>2.83</v>
      </c>
      <c r="G182" s="6">
        <v>2.99</v>
      </c>
      <c r="H182" s="6">
        <v>3.14</v>
      </c>
      <c r="I182" s="6">
        <v>3.27</v>
      </c>
      <c r="J182" s="6">
        <v>3.39</v>
      </c>
      <c r="K182" s="6">
        <v>3.5</v>
      </c>
      <c r="L182" s="6">
        <v>3.6</v>
      </c>
      <c r="M182" s="6">
        <v>3.69</v>
      </c>
      <c r="N182" s="6">
        <v>3.76</v>
      </c>
      <c r="O182" s="6">
        <v>3.82</v>
      </c>
      <c r="P182" s="6">
        <v>3.88</v>
      </c>
      <c r="Q182" s="6">
        <v>3.9</v>
      </c>
      <c r="R182" s="6">
        <v>3.93</v>
      </c>
      <c r="S182" s="6">
        <v>3.95</v>
      </c>
      <c r="T182" s="6">
        <v>3.97</v>
      </c>
      <c r="U182" s="6">
        <v>3.98</v>
      </c>
      <c r="V182" s="6">
        <v>3.98</v>
      </c>
      <c r="W182" s="6">
        <v>3.97</v>
      </c>
      <c r="X182" s="6">
        <v>3.96</v>
      </c>
      <c r="Y182" s="6">
        <v>3.96</v>
      </c>
      <c r="Z182" s="6">
        <v>3.95</v>
      </c>
      <c r="AA182" s="6">
        <v>3.94</v>
      </c>
      <c r="AB182" s="6">
        <v>3.92</v>
      </c>
      <c r="AC182" s="6">
        <v>3.91</v>
      </c>
      <c r="AD182" s="6">
        <v>3.9</v>
      </c>
      <c r="AE182" s="6">
        <v>3.89</v>
      </c>
      <c r="AF182" s="6">
        <v>3.87</v>
      </c>
      <c r="AG182" s="6">
        <v>3.86</v>
      </c>
      <c r="AH182" s="6">
        <v>3.85</v>
      </c>
      <c r="AI182" s="6">
        <v>3.84</v>
      </c>
      <c r="AJ182" s="6">
        <v>3.84</v>
      </c>
      <c r="AK182" s="6">
        <v>3.83</v>
      </c>
      <c r="AL182" s="6">
        <v>3.82</v>
      </c>
      <c r="AM182" s="6">
        <v>3.81</v>
      </c>
      <c r="AN182" s="6">
        <v>3.81</v>
      </c>
      <c r="AO182" s="6">
        <v>3.8</v>
      </c>
      <c r="AP182" s="6">
        <v>3.79</v>
      </c>
      <c r="AQ182" s="6">
        <v>3.79</v>
      </c>
      <c r="AR182" s="6">
        <v>3.79</v>
      </c>
      <c r="AS182" s="6">
        <v>3.78</v>
      </c>
      <c r="AT182" s="6">
        <v>3.78</v>
      </c>
      <c r="AU182" s="6">
        <v>3.77</v>
      </c>
      <c r="AV182" s="6">
        <v>3.77</v>
      </c>
      <c r="AW182" s="6">
        <v>3.77</v>
      </c>
      <c r="AX182" s="6">
        <v>3.76</v>
      </c>
      <c r="AY182" s="6">
        <v>3.76</v>
      </c>
    </row>
    <row r="183" spans="1:51" x14ac:dyDescent="0.2">
      <c r="A183" s="5">
        <v>42794</v>
      </c>
      <c r="B183" s="6">
        <v>2.2200000000000002</v>
      </c>
      <c r="C183" s="6">
        <v>2.3199999999999998</v>
      </c>
      <c r="D183" s="6">
        <v>2.46</v>
      </c>
      <c r="E183" s="6">
        <v>2.63</v>
      </c>
      <c r="F183" s="6">
        <v>2.79</v>
      </c>
      <c r="G183" s="6">
        <v>2.95</v>
      </c>
      <c r="H183" s="6">
        <v>3.1</v>
      </c>
      <c r="I183" s="6">
        <v>3.23</v>
      </c>
      <c r="J183" s="6">
        <v>3.35</v>
      </c>
      <c r="K183" s="6">
        <v>3.46</v>
      </c>
      <c r="L183" s="6">
        <v>3.56</v>
      </c>
      <c r="M183" s="6">
        <v>3.65</v>
      </c>
      <c r="N183" s="6">
        <v>3.72</v>
      </c>
      <c r="O183" s="6">
        <v>3.78</v>
      </c>
      <c r="P183" s="6">
        <v>3.84</v>
      </c>
      <c r="Q183" s="6">
        <v>3.86</v>
      </c>
      <c r="R183" s="6">
        <v>3.89</v>
      </c>
      <c r="S183" s="6">
        <v>3.91</v>
      </c>
      <c r="T183" s="6">
        <v>3.93</v>
      </c>
      <c r="U183" s="6">
        <v>3.94</v>
      </c>
      <c r="V183" s="6">
        <v>3.94</v>
      </c>
      <c r="W183" s="6">
        <v>3.93</v>
      </c>
      <c r="X183" s="6">
        <v>3.92</v>
      </c>
      <c r="Y183" s="6">
        <v>3.92</v>
      </c>
      <c r="Z183" s="6">
        <v>3.91</v>
      </c>
      <c r="AA183" s="6">
        <v>3.9</v>
      </c>
      <c r="AB183" s="6">
        <v>3.88</v>
      </c>
      <c r="AC183" s="6">
        <v>3.87</v>
      </c>
      <c r="AD183" s="6">
        <v>3.86</v>
      </c>
      <c r="AE183" s="6">
        <v>3.85</v>
      </c>
      <c r="AF183" s="6">
        <v>3.84</v>
      </c>
      <c r="AG183" s="6">
        <v>3.83</v>
      </c>
      <c r="AH183" s="6">
        <v>3.82</v>
      </c>
      <c r="AI183" s="6">
        <v>3.81</v>
      </c>
      <c r="AJ183" s="6">
        <v>3.8</v>
      </c>
      <c r="AK183" s="6">
        <v>3.79</v>
      </c>
      <c r="AL183" s="6">
        <v>3.78</v>
      </c>
      <c r="AM183" s="6">
        <v>3.77</v>
      </c>
      <c r="AN183" s="6">
        <v>3.77</v>
      </c>
      <c r="AO183" s="6">
        <v>3.76</v>
      </c>
      <c r="AP183" s="6">
        <v>3.76</v>
      </c>
      <c r="AQ183" s="6">
        <v>3.75</v>
      </c>
      <c r="AR183" s="6">
        <v>3.75</v>
      </c>
      <c r="AS183" s="6">
        <v>3.74</v>
      </c>
      <c r="AT183" s="6">
        <v>3.74</v>
      </c>
      <c r="AU183" s="6">
        <v>3.74</v>
      </c>
      <c r="AV183" s="6">
        <v>3.73</v>
      </c>
      <c r="AW183" s="6">
        <v>3.73</v>
      </c>
      <c r="AX183" s="6">
        <v>3.73</v>
      </c>
      <c r="AY183" s="6">
        <v>3.72</v>
      </c>
    </row>
    <row r="184" spans="1:51" x14ac:dyDescent="0.2">
      <c r="A184" s="5">
        <v>42825</v>
      </c>
      <c r="B184" s="6">
        <v>2.17</v>
      </c>
      <c r="C184" s="6">
        <v>2.27</v>
      </c>
      <c r="D184" s="6">
        <v>2.41</v>
      </c>
      <c r="E184" s="6">
        <v>2.58</v>
      </c>
      <c r="F184" s="6">
        <v>2.74</v>
      </c>
      <c r="G184" s="6">
        <v>2.9</v>
      </c>
      <c r="H184" s="6">
        <v>3.05</v>
      </c>
      <c r="I184" s="6">
        <v>3.18</v>
      </c>
      <c r="J184" s="6">
        <v>3.31</v>
      </c>
      <c r="K184" s="6">
        <v>3.42</v>
      </c>
      <c r="L184" s="6">
        <v>3.52</v>
      </c>
      <c r="M184" s="6">
        <v>3.6</v>
      </c>
      <c r="N184" s="6">
        <v>3.68</v>
      </c>
      <c r="O184" s="6">
        <v>3.74</v>
      </c>
      <c r="P184" s="6">
        <v>3.79</v>
      </c>
      <c r="Q184" s="6">
        <v>3.82</v>
      </c>
      <c r="R184" s="6">
        <v>3.84</v>
      </c>
      <c r="S184" s="6">
        <v>3.87</v>
      </c>
      <c r="T184" s="6">
        <v>3.88</v>
      </c>
      <c r="U184" s="6">
        <v>3.9</v>
      </c>
      <c r="V184" s="6">
        <v>3.89</v>
      </c>
      <c r="W184" s="6">
        <v>3.89</v>
      </c>
      <c r="X184" s="6">
        <v>3.88</v>
      </c>
      <c r="Y184" s="6">
        <v>3.88</v>
      </c>
      <c r="Z184" s="6">
        <v>3.87</v>
      </c>
      <c r="AA184" s="6">
        <v>3.86</v>
      </c>
      <c r="AB184" s="6">
        <v>3.84</v>
      </c>
      <c r="AC184" s="6">
        <v>3.83</v>
      </c>
      <c r="AD184" s="6">
        <v>3.82</v>
      </c>
      <c r="AE184" s="6">
        <v>3.81</v>
      </c>
      <c r="AF184" s="6">
        <v>3.8</v>
      </c>
      <c r="AG184" s="6">
        <v>3.78</v>
      </c>
      <c r="AH184" s="6">
        <v>3.78</v>
      </c>
      <c r="AI184" s="6">
        <v>3.77</v>
      </c>
      <c r="AJ184" s="6">
        <v>3.76</v>
      </c>
      <c r="AK184" s="6">
        <v>3.75</v>
      </c>
      <c r="AL184" s="6">
        <v>3.74</v>
      </c>
      <c r="AM184" s="6">
        <v>3.74</v>
      </c>
      <c r="AN184" s="6">
        <v>3.73</v>
      </c>
      <c r="AO184" s="6">
        <v>3.72</v>
      </c>
      <c r="AP184" s="6">
        <v>3.72</v>
      </c>
      <c r="AQ184" s="6">
        <v>3.71</v>
      </c>
      <c r="AR184" s="6">
        <v>3.71</v>
      </c>
      <c r="AS184" s="6">
        <v>3.71</v>
      </c>
      <c r="AT184" s="6">
        <v>3.7</v>
      </c>
      <c r="AU184" s="6">
        <v>3.7</v>
      </c>
      <c r="AV184" s="6">
        <v>3.69</v>
      </c>
      <c r="AW184" s="6">
        <v>3.69</v>
      </c>
      <c r="AX184" s="6">
        <v>3.69</v>
      </c>
      <c r="AY184" s="6">
        <v>3.69</v>
      </c>
    </row>
    <row r="185" spans="1:51" x14ac:dyDescent="0.2">
      <c r="A185" s="5">
        <v>42855</v>
      </c>
      <c r="B185" s="6">
        <v>2.11</v>
      </c>
      <c r="C185" s="6">
        <v>2.21</v>
      </c>
      <c r="D185" s="6">
        <v>2.36</v>
      </c>
      <c r="E185" s="6">
        <v>2.5299999999999998</v>
      </c>
      <c r="F185" s="6">
        <v>2.7</v>
      </c>
      <c r="G185" s="6">
        <v>2.86</v>
      </c>
      <c r="H185" s="6">
        <v>3</v>
      </c>
      <c r="I185" s="6">
        <v>3.14</v>
      </c>
      <c r="J185" s="6">
        <v>3.26</v>
      </c>
      <c r="K185" s="6">
        <v>3.37</v>
      </c>
      <c r="L185" s="6">
        <v>3.48</v>
      </c>
      <c r="M185" s="6">
        <v>3.56</v>
      </c>
      <c r="N185" s="6">
        <v>3.63</v>
      </c>
      <c r="O185" s="6">
        <v>3.7</v>
      </c>
      <c r="P185" s="6">
        <v>3.75</v>
      </c>
      <c r="Q185" s="6">
        <v>3.78</v>
      </c>
      <c r="R185" s="6">
        <v>3.8</v>
      </c>
      <c r="S185" s="6">
        <v>3.82</v>
      </c>
      <c r="T185" s="6">
        <v>3.84</v>
      </c>
      <c r="U185" s="6">
        <v>3.86</v>
      </c>
      <c r="V185" s="6">
        <v>3.85</v>
      </c>
      <c r="W185" s="6">
        <v>3.85</v>
      </c>
      <c r="X185" s="6">
        <v>3.84</v>
      </c>
      <c r="Y185" s="6">
        <v>3.84</v>
      </c>
      <c r="Z185" s="6">
        <v>3.83</v>
      </c>
      <c r="AA185" s="6">
        <v>3.82</v>
      </c>
      <c r="AB185" s="6">
        <v>3.8</v>
      </c>
      <c r="AC185" s="6">
        <v>3.79</v>
      </c>
      <c r="AD185" s="6">
        <v>3.78</v>
      </c>
      <c r="AE185" s="6">
        <v>3.77</v>
      </c>
      <c r="AF185" s="6">
        <v>3.76</v>
      </c>
      <c r="AG185" s="6">
        <v>3.75</v>
      </c>
      <c r="AH185" s="6">
        <v>3.74</v>
      </c>
      <c r="AI185" s="6">
        <v>3.73</v>
      </c>
      <c r="AJ185" s="6">
        <v>3.72</v>
      </c>
      <c r="AK185" s="6">
        <v>3.71</v>
      </c>
      <c r="AL185" s="6">
        <v>3.7</v>
      </c>
      <c r="AM185" s="6">
        <v>3.7</v>
      </c>
      <c r="AN185" s="6">
        <v>3.69</v>
      </c>
      <c r="AO185" s="6">
        <v>3.68</v>
      </c>
      <c r="AP185" s="6">
        <v>3.68</v>
      </c>
      <c r="AQ185" s="6">
        <v>3.68</v>
      </c>
      <c r="AR185" s="6">
        <v>3.67</v>
      </c>
      <c r="AS185" s="6">
        <v>3.67</v>
      </c>
      <c r="AT185" s="6">
        <v>3.66</v>
      </c>
      <c r="AU185" s="6">
        <v>3.66</v>
      </c>
      <c r="AV185" s="6">
        <v>3.66</v>
      </c>
      <c r="AW185" s="6">
        <v>3.65</v>
      </c>
      <c r="AX185" s="6">
        <v>3.65</v>
      </c>
      <c r="AY185" s="6">
        <v>3.65</v>
      </c>
    </row>
    <row r="186" spans="1:51" x14ac:dyDescent="0.2">
      <c r="A186" s="5">
        <v>42886</v>
      </c>
      <c r="B186" s="6">
        <v>2.06</v>
      </c>
      <c r="C186" s="6">
        <v>2.16</v>
      </c>
      <c r="D186" s="6">
        <v>2.31</v>
      </c>
      <c r="E186" s="6">
        <v>2.48</v>
      </c>
      <c r="F186" s="6">
        <v>2.65</v>
      </c>
      <c r="G186" s="6">
        <v>2.81</v>
      </c>
      <c r="H186" s="6">
        <v>2.96</v>
      </c>
      <c r="I186" s="6">
        <v>3.1</v>
      </c>
      <c r="J186" s="6">
        <v>3.22</v>
      </c>
      <c r="K186" s="6">
        <v>3.33</v>
      </c>
      <c r="L186" s="6">
        <v>3.43</v>
      </c>
      <c r="M186" s="6">
        <v>3.52</v>
      </c>
      <c r="N186" s="6">
        <v>3.59</v>
      </c>
      <c r="O186" s="6">
        <v>3.66</v>
      </c>
      <c r="P186" s="6">
        <v>3.71</v>
      </c>
      <c r="Q186" s="6">
        <v>3.74</v>
      </c>
      <c r="R186" s="6">
        <v>3.76</v>
      </c>
      <c r="S186" s="6">
        <v>3.78</v>
      </c>
      <c r="T186" s="6">
        <v>3.8</v>
      </c>
      <c r="U186" s="6">
        <v>3.82</v>
      </c>
      <c r="V186" s="6">
        <v>3.81</v>
      </c>
      <c r="W186" s="6">
        <v>3.81</v>
      </c>
      <c r="X186" s="6">
        <v>3.8</v>
      </c>
      <c r="Y186" s="6">
        <v>3.8</v>
      </c>
      <c r="Z186" s="6">
        <v>3.79</v>
      </c>
      <c r="AA186" s="6">
        <v>3.78</v>
      </c>
      <c r="AB186" s="6">
        <v>3.76</v>
      </c>
      <c r="AC186" s="6">
        <v>3.75</v>
      </c>
      <c r="AD186" s="6">
        <v>3.74</v>
      </c>
      <c r="AE186" s="6">
        <v>3.73</v>
      </c>
      <c r="AF186" s="6">
        <v>3.72</v>
      </c>
      <c r="AG186" s="6">
        <v>3.71</v>
      </c>
      <c r="AH186" s="6">
        <v>3.7</v>
      </c>
      <c r="AI186" s="6">
        <v>3.69</v>
      </c>
      <c r="AJ186" s="6">
        <v>3.68</v>
      </c>
      <c r="AK186" s="6">
        <v>3.67</v>
      </c>
      <c r="AL186" s="6">
        <v>3.67</v>
      </c>
      <c r="AM186" s="6">
        <v>3.66</v>
      </c>
      <c r="AN186" s="6">
        <v>3.65</v>
      </c>
      <c r="AO186" s="6">
        <v>3.65</v>
      </c>
      <c r="AP186" s="6">
        <v>3.64</v>
      </c>
      <c r="AQ186" s="6">
        <v>3.64</v>
      </c>
      <c r="AR186" s="6">
        <v>3.63</v>
      </c>
      <c r="AS186" s="6">
        <v>3.63</v>
      </c>
      <c r="AT186" s="6">
        <v>3.63</v>
      </c>
      <c r="AU186" s="6">
        <v>3.62</v>
      </c>
      <c r="AV186" s="6">
        <v>3.62</v>
      </c>
      <c r="AW186" s="6">
        <v>3.62</v>
      </c>
      <c r="AX186" s="6">
        <v>3.61</v>
      </c>
      <c r="AY186" s="6">
        <v>3.61</v>
      </c>
    </row>
    <row r="187" spans="1:51" x14ac:dyDescent="0.2">
      <c r="A187" s="5">
        <v>42916</v>
      </c>
      <c r="B187" s="6">
        <v>2</v>
      </c>
      <c r="C187" s="6">
        <v>2.1</v>
      </c>
      <c r="D187" s="6">
        <v>2.2599999999999998</v>
      </c>
      <c r="E187" s="6">
        <v>2.4300000000000002</v>
      </c>
      <c r="F187" s="6">
        <v>2.6</v>
      </c>
      <c r="G187" s="6">
        <v>2.76</v>
      </c>
      <c r="H187" s="6">
        <v>2.91</v>
      </c>
      <c r="I187" s="6">
        <v>3.05</v>
      </c>
      <c r="J187" s="6">
        <v>3.17</v>
      </c>
      <c r="K187" s="6">
        <v>3.29</v>
      </c>
      <c r="L187" s="6">
        <v>3.39</v>
      </c>
      <c r="M187" s="6">
        <v>3.48</v>
      </c>
      <c r="N187" s="6">
        <v>3.55</v>
      </c>
      <c r="O187" s="6">
        <v>3.62</v>
      </c>
      <c r="P187" s="6">
        <v>3.67</v>
      </c>
      <c r="Q187" s="6">
        <v>3.7</v>
      </c>
      <c r="R187" s="6">
        <v>3.72</v>
      </c>
      <c r="S187" s="6">
        <v>3.74</v>
      </c>
      <c r="T187" s="6">
        <v>3.76</v>
      </c>
      <c r="U187" s="6">
        <v>3.78</v>
      </c>
      <c r="V187" s="6">
        <v>3.78</v>
      </c>
      <c r="W187" s="6">
        <v>3.77</v>
      </c>
      <c r="X187" s="6">
        <v>3.76</v>
      </c>
      <c r="Y187" s="6">
        <v>3.76</v>
      </c>
      <c r="Z187" s="6">
        <v>3.76</v>
      </c>
      <c r="AA187" s="6">
        <v>3.74</v>
      </c>
      <c r="AB187" s="6">
        <v>3.73</v>
      </c>
      <c r="AC187" s="6">
        <v>3.71</v>
      </c>
      <c r="AD187" s="6">
        <v>3.7</v>
      </c>
      <c r="AE187" s="6">
        <v>3.69</v>
      </c>
      <c r="AF187" s="6">
        <v>3.68</v>
      </c>
      <c r="AG187" s="6">
        <v>3.67</v>
      </c>
      <c r="AH187" s="6">
        <v>3.66</v>
      </c>
      <c r="AI187" s="6">
        <v>3.65</v>
      </c>
      <c r="AJ187" s="6">
        <v>3.65</v>
      </c>
      <c r="AK187" s="6">
        <v>3.64</v>
      </c>
      <c r="AL187" s="6">
        <v>3.63</v>
      </c>
      <c r="AM187" s="6">
        <v>3.63</v>
      </c>
      <c r="AN187" s="6">
        <v>3.62</v>
      </c>
      <c r="AO187" s="6">
        <v>3.61</v>
      </c>
      <c r="AP187" s="6">
        <v>3.61</v>
      </c>
      <c r="AQ187" s="6">
        <v>3.6</v>
      </c>
      <c r="AR187" s="6">
        <v>3.6</v>
      </c>
      <c r="AS187" s="6">
        <v>3.6</v>
      </c>
      <c r="AT187" s="6">
        <v>3.59</v>
      </c>
      <c r="AU187" s="6">
        <v>3.59</v>
      </c>
      <c r="AV187" s="6">
        <v>3.59</v>
      </c>
      <c r="AW187" s="6">
        <v>3.58</v>
      </c>
      <c r="AX187" s="6">
        <v>3.58</v>
      </c>
      <c r="AY187" s="6">
        <v>3.58</v>
      </c>
    </row>
    <row r="188" spans="1:51" x14ac:dyDescent="0.2">
      <c r="A188" s="5">
        <v>42947</v>
      </c>
      <c r="B188" s="6">
        <v>1.94</v>
      </c>
      <c r="C188" s="6">
        <v>2.0499999999999998</v>
      </c>
      <c r="D188" s="6">
        <v>2.2000000000000002</v>
      </c>
      <c r="E188" s="6">
        <v>2.38</v>
      </c>
      <c r="F188" s="6">
        <v>2.5499999999999998</v>
      </c>
      <c r="G188" s="6">
        <v>2.71</v>
      </c>
      <c r="H188" s="6">
        <v>2.87</v>
      </c>
      <c r="I188" s="6">
        <v>3</v>
      </c>
      <c r="J188" s="6">
        <v>3.13</v>
      </c>
      <c r="K188" s="6">
        <v>3.24</v>
      </c>
      <c r="L188" s="6">
        <v>3.35</v>
      </c>
      <c r="M188" s="6">
        <v>3.43</v>
      </c>
      <c r="N188" s="6">
        <v>3.51</v>
      </c>
      <c r="O188" s="6">
        <v>3.57</v>
      </c>
      <c r="P188" s="6">
        <v>3.63</v>
      </c>
      <c r="Q188" s="6">
        <v>3.66</v>
      </c>
      <c r="R188" s="6">
        <v>3.68</v>
      </c>
      <c r="S188" s="6">
        <v>3.71</v>
      </c>
      <c r="T188" s="6">
        <v>3.73</v>
      </c>
      <c r="U188" s="6">
        <v>3.74</v>
      </c>
      <c r="V188" s="6">
        <v>3.74</v>
      </c>
      <c r="W188" s="6">
        <v>3.73</v>
      </c>
      <c r="X188" s="6">
        <v>3.73</v>
      </c>
      <c r="Y188" s="6">
        <v>3.72</v>
      </c>
      <c r="Z188" s="6">
        <v>3.72</v>
      </c>
      <c r="AA188" s="6">
        <v>3.7</v>
      </c>
      <c r="AB188" s="6">
        <v>3.69</v>
      </c>
      <c r="AC188" s="6">
        <v>3.68</v>
      </c>
      <c r="AD188" s="6">
        <v>3.67</v>
      </c>
      <c r="AE188" s="6">
        <v>3.66</v>
      </c>
      <c r="AF188" s="6">
        <v>3.65</v>
      </c>
      <c r="AG188" s="6">
        <v>3.64</v>
      </c>
      <c r="AH188" s="6">
        <v>3.63</v>
      </c>
      <c r="AI188" s="6">
        <v>3.62</v>
      </c>
      <c r="AJ188" s="6">
        <v>3.61</v>
      </c>
      <c r="AK188" s="6">
        <v>3.6</v>
      </c>
      <c r="AL188" s="6">
        <v>3.6</v>
      </c>
      <c r="AM188" s="6">
        <v>3.59</v>
      </c>
      <c r="AN188" s="6">
        <v>3.58</v>
      </c>
      <c r="AO188" s="6">
        <v>3.58</v>
      </c>
      <c r="AP188" s="6">
        <v>3.57</v>
      </c>
      <c r="AQ188" s="6">
        <v>3.57</v>
      </c>
      <c r="AR188" s="6">
        <v>3.57</v>
      </c>
      <c r="AS188" s="6">
        <v>3.56</v>
      </c>
      <c r="AT188" s="6">
        <v>3.56</v>
      </c>
      <c r="AU188" s="6">
        <v>3.56</v>
      </c>
      <c r="AV188" s="6">
        <v>3.55</v>
      </c>
      <c r="AW188" s="6">
        <v>3.55</v>
      </c>
      <c r="AX188" s="6">
        <v>3.55</v>
      </c>
      <c r="AY188" s="6">
        <v>3.54</v>
      </c>
    </row>
    <row r="189" spans="1:51" x14ac:dyDescent="0.2">
      <c r="A189" s="5">
        <v>42978</v>
      </c>
      <c r="B189" s="6">
        <v>1.89</v>
      </c>
      <c r="C189" s="6">
        <v>1.99</v>
      </c>
      <c r="D189" s="6">
        <v>2.15</v>
      </c>
      <c r="E189" s="6">
        <v>2.33</v>
      </c>
      <c r="F189" s="6">
        <v>2.5</v>
      </c>
      <c r="G189" s="6">
        <v>2.67</v>
      </c>
      <c r="H189" s="6">
        <v>2.82</v>
      </c>
      <c r="I189" s="6">
        <v>2.96</v>
      </c>
      <c r="J189" s="6">
        <v>3.08</v>
      </c>
      <c r="K189" s="6">
        <v>3.2</v>
      </c>
      <c r="L189" s="6">
        <v>3.3</v>
      </c>
      <c r="M189" s="6">
        <v>3.39</v>
      </c>
      <c r="N189" s="6">
        <v>3.47</v>
      </c>
      <c r="O189" s="6">
        <v>3.53</v>
      </c>
      <c r="P189" s="6">
        <v>3.59</v>
      </c>
      <c r="Q189" s="6">
        <v>3.62</v>
      </c>
      <c r="R189" s="6">
        <v>3.64</v>
      </c>
      <c r="S189" s="6">
        <v>3.67</v>
      </c>
      <c r="T189" s="6">
        <v>3.69</v>
      </c>
      <c r="U189" s="6">
        <v>3.7</v>
      </c>
      <c r="V189" s="6">
        <v>3.7</v>
      </c>
      <c r="W189" s="6">
        <v>3.69</v>
      </c>
      <c r="X189" s="6">
        <v>3.69</v>
      </c>
      <c r="Y189" s="6">
        <v>3.68</v>
      </c>
      <c r="Z189" s="6">
        <v>3.68</v>
      </c>
      <c r="AA189" s="6">
        <v>3.67</v>
      </c>
      <c r="AB189" s="6">
        <v>3.65</v>
      </c>
      <c r="AC189" s="6">
        <v>3.64</v>
      </c>
      <c r="AD189" s="6">
        <v>3.63</v>
      </c>
      <c r="AE189" s="6">
        <v>3.62</v>
      </c>
      <c r="AF189" s="6">
        <v>3.61</v>
      </c>
      <c r="AG189" s="6">
        <v>3.6</v>
      </c>
      <c r="AH189" s="6">
        <v>3.59</v>
      </c>
      <c r="AI189" s="6">
        <v>3.58</v>
      </c>
      <c r="AJ189" s="6">
        <v>3.58</v>
      </c>
      <c r="AK189" s="6">
        <v>3.57</v>
      </c>
      <c r="AL189" s="6">
        <v>3.56</v>
      </c>
      <c r="AM189" s="6">
        <v>3.56</v>
      </c>
      <c r="AN189" s="6">
        <v>3.55</v>
      </c>
      <c r="AO189" s="6">
        <v>3.54</v>
      </c>
      <c r="AP189" s="6">
        <v>3.54</v>
      </c>
      <c r="AQ189" s="6">
        <v>3.53</v>
      </c>
      <c r="AR189" s="6">
        <v>3.53</v>
      </c>
      <c r="AS189" s="6">
        <v>3.53</v>
      </c>
      <c r="AT189" s="6">
        <v>3.52</v>
      </c>
      <c r="AU189" s="6">
        <v>3.52</v>
      </c>
      <c r="AV189" s="6">
        <v>3.52</v>
      </c>
      <c r="AW189" s="6">
        <v>3.51</v>
      </c>
      <c r="AX189" s="6">
        <v>3.51</v>
      </c>
      <c r="AY189" s="6">
        <v>3.51</v>
      </c>
    </row>
    <row r="190" spans="1:51" x14ac:dyDescent="0.2">
      <c r="A190" s="5">
        <v>43008</v>
      </c>
      <c r="B190" s="6">
        <v>1.82</v>
      </c>
      <c r="C190" s="6">
        <v>1.93</v>
      </c>
      <c r="D190" s="6">
        <v>2.09</v>
      </c>
      <c r="E190" s="6">
        <v>2.27</v>
      </c>
      <c r="F190" s="6">
        <v>2.44</v>
      </c>
      <c r="G190" s="6">
        <v>2.61</v>
      </c>
      <c r="H190" s="6">
        <v>2.76</v>
      </c>
      <c r="I190" s="6">
        <v>2.9</v>
      </c>
      <c r="J190" s="6">
        <v>3.03</v>
      </c>
      <c r="K190" s="6">
        <v>3.15</v>
      </c>
      <c r="L190" s="6">
        <v>3.25</v>
      </c>
      <c r="M190" s="6">
        <v>3.34</v>
      </c>
      <c r="N190" s="6">
        <v>3.42</v>
      </c>
      <c r="O190" s="6">
        <v>3.48</v>
      </c>
      <c r="P190" s="6">
        <v>3.54</v>
      </c>
      <c r="Q190" s="6">
        <v>3.57</v>
      </c>
      <c r="R190" s="6">
        <v>3.6</v>
      </c>
      <c r="S190" s="6">
        <v>3.62</v>
      </c>
      <c r="T190" s="6">
        <v>3.64</v>
      </c>
      <c r="U190" s="6">
        <v>3.66</v>
      </c>
      <c r="V190" s="6">
        <v>3.65</v>
      </c>
      <c r="W190" s="6">
        <v>3.65</v>
      </c>
      <c r="X190" s="6">
        <v>3.64</v>
      </c>
      <c r="Y190" s="6">
        <v>3.64</v>
      </c>
      <c r="Z190" s="6">
        <v>3.64</v>
      </c>
      <c r="AA190" s="6">
        <v>3.62</v>
      </c>
      <c r="AB190" s="6">
        <v>3.61</v>
      </c>
      <c r="AC190" s="6">
        <v>3.6</v>
      </c>
      <c r="AD190" s="6">
        <v>3.59</v>
      </c>
      <c r="AE190" s="6">
        <v>3.58</v>
      </c>
      <c r="AF190" s="6">
        <v>3.57</v>
      </c>
      <c r="AG190" s="6">
        <v>3.56</v>
      </c>
      <c r="AH190" s="6">
        <v>3.55</v>
      </c>
      <c r="AI190" s="6">
        <v>3.54</v>
      </c>
      <c r="AJ190" s="6">
        <v>3.53</v>
      </c>
      <c r="AK190" s="6">
        <v>3.53</v>
      </c>
      <c r="AL190" s="6">
        <v>3.52</v>
      </c>
      <c r="AM190" s="6">
        <v>3.51</v>
      </c>
      <c r="AN190" s="6">
        <v>3.51</v>
      </c>
      <c r="AO190" s="6">
        <v>3.5</v>
      </c>
      <c r="AP190" s="6">
        <v>3.5</v>
      </c>
      <c r="AQ190" s="6">
        <v>3.49</v>
      </c>
      <c r="AR190" s="6">
        <v>3.49</v>
      </c>
      <c r="AS190" s="6">
        <v>3.49</v>
      </c>
      <c r="AT190" s="6">
        <v>3.48</v>
      </c>
      <c r="AU190" s="6">
        <v>3.48</v>
      </c>
      <c r="AV190" s="6">
        <v>3.48</v>
      </c>
      <c r="AW190" s="6">
        <v>3.47</v>
      </c>
      <c r="AX190" s="6">
        <v>3.47</v>
      </c>
      <c r="AY190" s="6">
        <v>3.47</v>
      </c>
    </row>
    <row r="191" spans="1:51" x14ac:dyDescent="0.2">
      <c r="A191" s="5">
        <v>43039</v>
      </c>
      <c r="B191" s="6">
        <v>1.76</v>
      </c>
      <c r="C191" s="6">
        <v>1.87</v>
      </c>
      <c r="D191" s="6">
        <v>2.0299999999999998</v>
      </c>
      <c r="E191" s="6">
        <v>2.21</v>
      </c>
      <c r="F191" s="6">
        <v>2.38</v>
      </c>
      <c r="G191" s="6">
        <v>2.5499999999999998</v>
      </c>
      <c r="H191" s="6">
        <v>2.7</v>
      </c>
      <c r="I191" s="6">
        <v>2.85</v>
      </c>
      <c r="J191" s="6">
        <v>2.97</v>
      </c>
      <c r="K191" s="6">
        <v>3.09</v>
      </c>
      <c r="L191" s="6">
        <v>3.2</v>
      </c>
      <c r="M191" s="6">
        <v>3.29</v>
      </c>
      <c r="N191" s="6">
        <v>3.36</v>
      </c>
      <c r="O191" s="6">
        <v>3.43</v>
      </c>
      <c r="P191" s="6">
        <v>3.49</v>
      </c>
      <c r="Q191" s="6">
        <v>3.52</v>
      </c>
      <c r="R191" s="6">
        <v>3.54</v>
      </c>
      <c r="S191" s="6">
        <v>3.57</v>
      </c>
      <c r="T191" s="6">
        <v>3.59</v>
      </c>
      <c r="U191" s="6">
        <v>3.61</v>
      </c>
      <c r="V191" s="6">
        <v>3.6</v>
      </c>
      <c r="W191" s="6">
        <v>3.6</v>
      </c>
      <c r="X191" s="6">
        <v>3.59</v>
      </c>
      <c r="Y191" s="6">
        <v>3.59</v>
      </c>
      <c r="Z191" s="6">
        <v>3.59</v>
      </c>
      <c r="AA191" s="6">
        <v>3.57</v>
      </c>
      <c r="AB191" s="6">
        <v>3.56</v>
      </c>
      <c r="AC191" s="6">
        <v>3.55</v>
      </c>
      <c r="AD191" s="6">
        <v>3.54</v>
      </c>
      <c r="AE191" s="6">
        <v>3.53</v>
      </c>
      <c r="AF191" s="6">
        <v>3.52</v>
      </c>
      <c r="AG191" s="6">
        <v>3.51</v>
      </c>
      <c r="AH191" s="6">
        <v>3.5</v>
      </c>
      <c r="AI191" s="6">
        <v>3.5</v>
      </c>
      <c r="AJ191" s="6">
        <v>3.49</v>
      </c>
      <c r="AK191" s="6">
        <v>3.48</v>
      </c>
      <c r="AL191" s="6">
        <v>3.47</v>
      </c>
      <c r="AM191" s="6">
        <v>3.47</v>
      </c>
      <c r="AN191" s="6">
        <v>3.46</v>
      </c>
      <c r="AO191" s="6">
        <v>3.46</v>
      </c>
      <c r="AP191" s="6">
        <v>3.45</v>
      </c>
      <c r="AQ191" s="6">
        <v>3.45</v>
      </c>
      <c r="AR191" s="6">
        <v>3.45</v>
      </c>
      <c r="AS191" s="6">
        <v>3.44</v>
      </c>
      <c r="AT191" s="6">
        <v>3.44</v>
      </c>
      <c r="AU191" s="6">
        <v>3.44</v>
      </c>
      <c r="AV191" s="6">
        <v>3.43</v>
      </c>
      <c r="AW191" s="6">
        <v>3.43</v>
      </c>
      <c r="AX191" s="6">
        <v>3.43</v>
      </c>
      <c r="AY191" s="6">
        <v>3.42</v>
      </c>
    </row>
    <row r="192" spans="1:51" x14ac:dyDescent="0.2">
      <c r="A192" s="5">
        <v>43069</v>
      </c>
      <c r="B192" s="6">
        <v>1.7</v>
      </c>
      <c r="C192" s="6">
        <v>1.82</v>
      </c>
      <c r="D192" s="6">
        <v>1.98</v>
      </c>
      <c r="E192" s="6">
        <v>2.15</v>
      </c>
      <c r="F192" s="6">
        <v>2.33</v>
      </c>
      <c r="G192" s="6">
        <v>2.5</v>
      </c>
      <c r="H192" s="6">
        <v>2.65</v>
      </c>
      <c r="I192" s="6">
        <v>2.79</v>
      </c>
      <c r="J192" s="6">
        <v>2.92</v>
      </c>
      <c r="K192" s="6">
        <v>3.04</v>
      </c>
      <c r="L192" s="6">
        <v>3.14</v>
      </c>
      <c r="M192" s="6">
        <v>3.23</v>
      </c>
      <c r="N192" s="6">
        <v>3.31</v>
      </c>
      <c r="O192" s="6">
        <v>3.38</v>
      </c>
      <c r="P192" s="6">
        <v>3.43</v>
      </c>
      <c r="Q192" s="6">
        <v>3.46</v>
      </c>
      <c r="R192" s="6">
        <v>3.49</v>
      </c>
      <c r="S192" s="6">
        <v>3.52</v>
      </c>
      <c r="T192" s="6">
        <v>3.54</v>
      </c>
      <c r="U192" s="6">
        <v>3.56</v>
      </c>
      <c r="V192" s="6">
        <v>3.55</v>
      </c>
      <c r="W192" s="6">
        <v>3.55</v>
      </c>
      <c r="X192" s="6">
        <v>3.55</v>
      </c>
      <c r="Y192" s="6">
        <v>3.55</v>
      </c>
      <c r="Z192" s="6">
        <v>3.54</v>
      </c>
      <c r="AA192" s="6">
        <v>3.53</v>
      </c>
      <c r="AB192" s="6">
        <v>3.52</v>
      </c>
      <c r="AC192" s="6">
        <v>3.51</v>
      </c>
      <c r="AD192" s="6">
        <v>3.5</v>
      </c>
      <c r="AE192" s="6">
        <v>3.49</v>
      </c>
      <c r="AF192" s="6">
        <v>3.48</v>
      </c>
      <c r="AG192" s="6">
        <v>3.47</v>
      </c>
      <c r="AH192" s="6">
        <v>3.46</v>
      </c>
      <c r="AI192" s="6">
        <v>3.46</v>
      </c>
      <c r="AJ192" s="6">
        <v>3.45</v>
      </c>
      <c r="AK192" s="6">
        <v>3.44</v>
      </c>
      <c r="AL192" s="6">
        <v>3.44</v>
      </c>
      <c r="AM192" s="6">
        <v>3.43</v>
      </c>
      <c r="AN192" s="6">
        <v>3.42</v>
      </c>
      <c r="AO192" s="6">
        <v>3.42</v>
      </c>
      <c r="AP192" s="6">
        <v>3.41</v>
      </c>
      <c r="AQ192" s="6">
        <v>3.41</v>
      </c>
      <c r="AR192" s="6">
        <v>3.41</v>
      </c>
      <c r="AS192" s="6">
        <v>3.4</v>
      </c>
      <c r="AT192" s="6">
        <v>3.4</v>
      </c>
      <c r="AU192" s="6">
        <v>3.4</v>
      </c>
      <c r="AV192" s="6">
        <v>3.39</v>
      </c>
      <c r="AW192" s="6">
        <v>3.39</v>
      </c>
      <c r="AX192" s="6">
        <v>3.39</v>
      </c>
      <c r="AY192" s="6">
        <v>3.39</v>
      </c>
    </row>
    <row r="193" spans="1:51" x14ac:dyDescent="0.2">
      <c r="A193" s="5">
        <v>43100</v>
      </c>
      <c r="B193" s="6">
        <v>1.65</v>
      </c>
      <c r="C193" s="6">
        <v>1.77</v>
      </c>
      <c r="D193" s="6">
        <v>1.92</v>
      </c>
      <c r="E193" s="6">
        <v>2.1</v>
      </c>
      <c r="F193" s="6">
        <v>2.27</v>
      </c>
      <c r="G193" s="6">
        <v>2.44</v>
      </c>
      <c r="H193" s="6">
        <v>2.6</v>
      </c>
      <c r="I193" s="6">
        <v>2.74</v>
      </c>
      <c r="J193" s="6">
        <v>2.87</v>
      </c>
      <c r="K193" s="6">
        <v>2.98</v>
      </c>
      <c r="L193" s="6">
        <v>3.09</v>
      </c>
      <c r="M193" s="6">
        <v>3.18</v>
      </c>
      <c r="N193" s="6">
        <v>3.26</v>
      </c>
      <c r="O193" s="6">
        <v>3.33</v>
      </c>
      <c r="P193" s="6">
        <v>3.38</v>
      </c>
      <c r="Q193" s="6">
        <v>3.42</v>
      </c>
      <c r="R193" s="6">
        <v>3.44</v>
      </c>
      <c r="S193" s="6">
        <v>3.47</v>
      </c>
      <c r="T193" s="6">
        <v>3.49</v>
      </c>
      <c r="U193" s="6">
        <v>3.51</v>
      </c>
      <c r="V193" s="6">
        <v>3.51</v>
      </c>
      <c r="W193" s="6">
        <v>3.51</v>
      </c>
      <c r="X193" s="6">
        <v>3.5</v>
      </c>
      <c r="Y193" s="6">
        <v>3.5</v>
      </c>
      <c r="Z193" s="6">
        <v>3.5</v>
      </c>
      <c r="AA193" s="6">
        <v>3.49</v>
      </c>
      <c r="AB193" s="6">
        <v>3.48</v>
      </c>
      <c r="AC193" s="6">
        <v>3.46</v>
      </c>
      <c r="AD193" s="6">
        <v>3.46</v>
      </c>
      <c r="AE193" s="6">
        <v>3.45</v>
      </c>
      <c r="AF193" s="6">
        <v>3.44</v>
      </c>
      <c r="AG193" s="6">
        <v>3.43</v>
      </c>
      <c r="AH193" s="6">
        <v>3.42</v>
      </c>
      <c r="AI193" s="6">
        <v>3.41</v>
      </c>
      <c r="AJ193" s="6">
        <v>3.41</v>
      </c>
      <c r="AK193" s="6">
        <v>3.4</v>
      </c>
      <c r="AL193" s="6">
        <v>3.4</v>
      </c>
      <c r="AM193" s="6">
        <v>3.39</v>
      </c>
      <c r="AN193" s="6">
        <v>3.38</v>
      </c>
      <c r="AO193" s="6">
        <v>3.38</v>
      </c>
      <c r="AP193" s="6">
        <v>3.38</v>
      </c>
      <c r="AQ193" s="6">
        <v>3.37</v>
      </c>
      <c r="AR193" s="6">
        <v>3.37</v>
      </c>
      <c r="AS193" s="6">
        <v>3.37</v>
      </c>
      <c r="AT193" s="6">
        <v>3.36</v>
      </c>
      <c r="AU193" s="6">
        <v>3.36</v>
      </c>
      <c r="AV193" s="6">
        <v>3.36</v>
      </c>
      <c r="AW193" s="6">
        <v>3.35</v>
      </c>
      <c r="AX193" s="6">
        <v>3.35</v>
      </c>
      <c r="AY193" s="6">
        <v>3.35</v>
      </c>
    </row>
    <row r="194" spans="1:51" x14ac:dyDescent="0.2">
      <c r="A194" s="5">
        <v>43131</v>
      </c>
      <c r="B194" s="6">
        <v>1.6</v>
      </c>
      <c r="C194" s="6">
        <v>1.72</v>
      </c>
      <c r="D194" s="6">
        <v>1.88</v>
      </c>
      <c r="E194" s="6">
        <v>2.0499999999999998</v>
      </c>
      <c r="F194" s="6">
        <v>2.23</v>
      </c>
      <c r="G194" s="6">
        <v>2.4</v>
      </c>
      <c r="H194" s="6">
        <v>2.5499999999999998</v>
      </c>
      <c r="I194" s="6">
        <v>2.69</v>
      </c>
      <c r="J194" s="6">
        <v>2.82</v>
      </c>
      <c r="K194" s="6">
        <v>2.94</v>
      </c>
      <c r="L194" s="6">
        <v>3.04</v>
      </c>
      <c r="M194" s="6">
        <v>3.13</v>
      </c>
      <c r="N194" s="6">
        <v>3.21</v>
      </c>
      <c r="O194" s="6">
        <v>3.28</v>
      </c>
      <c r="P194" s="6">
        <v>3.33</v>
      </c>
      <c r="Q194" s="6">
        <v>3.37</v>
      </c>
      <c r="R194" s="6">
        <v>3.39</v>
      </c>
      <c r="S194" s="6">
        <v>3.42</v>
      </c>
      <c r="T194" s="6">
        <v>3.44</v>
      </c>
      <c r="U194" s="6">
        <v>3.46</v>
      </c>
      <c r="V194" s="6">
        <v>3.46</v>
      </c>
      <c r="W194" s="6">
        <v>3.46</v>
      </c>
      <c r="X194" s="6">
        <v>3.46</v>
      </c>
      <c r="Y194" s="6">
        <v>3.46</v>
      </c>
      <c r="Z194" s="6">
        <v>3.45</v>
      </c>
      <c r="AA194" s="6">
        <v>3.44</v>
      </c>
      <c r="AB194" s="6">
        <v>3.43</v>
      </c>
      <c r="AC194" s="6">
        <v>3.42</v>
      </c>
      <c r="AD194" s="6">
        <v>3.41</v>
      </c>
      <c r="AE194" s="6">
        <v>3.4</v>
      </c>
      <c r="AF194" s="6">
        <v>3.39</v>
      </c>
      <c r="AG194" s="6">
        <v>3.39</v>
      </c>
      <c r="AH194" s="6">
        <v>3.38</v>
      </c>
      <c r="AI194" s="6">
        <v>3.37</v>
      </c>
      <c r="AJ194" s="6">
        <v>3.37</v>
      </c>
      <c r="AK194" s="6">
        <v>3.36</v>
      </c>
      <c r="AL194" s="6">
        <v>3.35</v>
      </c>
      <c r="AM194" s="6">
        <v>3.35</v>
      </c>
      <c r="AN194" s="6">
        <v>3.34</v>
      </c>
      <c r="AO194" s="6">
        <v>3.34</v>
      </c>
      <c r="AP194" s="6">
        <v>3.34</v>
      </c>
      <c r="AQ194" s="6">
        <v>3.33</v>
      </c>
      <c r="AR194" s="6">
        <v>3.33</v>
      </c>
      <c r="AS194" s="6">
        <v>3.33</v>
      </c>
      <c r="AT194" s="6">
        <v>3.32</v>
      </c>
      <c r="AU194" s="6">
        <v>3.32</v>
      </c>
      <c r="AV194" s="6">
        <v>3.32</v>
      </c>
      <c r="AW194" s="6">
        <v>3.31</v>
      </c>
      <c r="AX194" s="6">
        <v>3.31</v>
      </c>
      <c r="AY194" s="6">
        <v>3.31</v>
      </c>
    </row>
    <row r="195" spans="1:51" x14ac:dyDescent="0.2">
      <c r="A195" s="5">
        <v>43159</v>
      </c>
      <c r="B195" s="6">
        <v>1.56</v>
      </c>
      <c r="C195" s="6">
        <v>1.67</v>
      </c>
      <c r="D195" s="6">
        <v>1.83</v>
      </c>
      <c r="E195" s="6">
        <v>2.0099999999999998</v>
      </c>
      <c r="F195" s="6">
        <v>2.1800000000000002</v>
      </c>
      <c r="G195" s="6">
        <v>2.35</v>
      </c>
      <c r="H195" s="6">
        <v>2.5</v>
      </c>
      <c r="I195" s="6">
        <v>2.64</v>
      </c>
      <c r="J195" s="6">
        <v>2.77</v>
      </c>
      <c r="K195" s="6">
        <v>2.89</v>
      </c>
      <c r="L195" s="6">
        <v>2.99</v>
      </c>
      <c r="M195" s="6">
        <v>3.08</v>
      </c>
      <c r="N195" s="6">
        <v>3.16</v>
      </c>
      <c r="O195" s="6">
        <v>3.23</v>
      </c>
      <c r="P195" s="6">
        <v>3.29</v>
      </c>
      <c r="Q195" s="6">
        <v>3.32</v>
      </c>
      <c r="R195" s="6">
        <v>3.35</v>
      </c>
      <c r="S195" s="6">
        <v>3.37</v>
      </c>
      <c r="T195" s="6">
        <v>3.39</v>
      </c>
      <c r="U195" s="6">
        <v>3.42</v>
      </c>
      <c r="V195" s="6">
        <v>3.41</v>
      </c>
      <c r="W195" s="6">
        <v>3.41</v>
      </c>
      <c r="X195" s="6">
        <v>3.41</v>
      </c>
      <c r="Y195" s="6">
        <v>3.41</v>
      </c>
      <c r="Z195" s="6">
        <v>3.41</v>
      </c>
      <c r="AA195" s="6">
        <v>3.4</v>
      </c>
      <c r="AB195" s="6">
        <v>3.39</v>
      </c>
      <c r="AC195" s="6">
        <v>3.38</v>
      </c>
      <c r="AD195" s="6">
        <v>3.37</v>
      </c>
      <c r="AE195" s="6">
        <v>3.36</v>
      </c>
      <c r="AF195" s="6">
        <v>3.35</v>
      </c>
      <c r="AG195" s="6">
        <v>3.35</v>
      </c>
      <c r="AH195" s="6">
        <v>3.34</v>
      </c>
      <c r="AI195" s="6">
        <v>3.33</v>
      </c>
      <c r="AJ195" s="6">
        <v>3.33</v>
      </c>
      <c r="AK195" s="6">
        <v>3.32</v>
      </c>
      <c r="AL195" s="6">
        <v>3.32</v>
      </c>
      <c r="AM195" s="6">
        <v>3.31</v>
      </c>
      <c r="AN195" s="6">
        <v>3.31</v>
      </c>
      <c r="AO195" s="6">
        <v>3.3</v>
      </c>
      <c r="AP195" s="6">
        <v>3.3</v>
      </c>
      <c r="AQ195" s="6">
        <v>3.29</v>
      </c>
      <c r="AR195" s="6">
        <v>3.29</v>
      </c>
      <c r="AS195" s="6">
        <v>3.29</v>
      </c>
      <c r="AT195" s="6">
        <v>3.29</v>
      </c>
      <c r="AU195" s="6">
        <v>3.28</v>
      </c>
      <c r="AV195" s="6">
        <v>3.28</v>
      </c>
      <c r="AW195" s="6">
        <v>3.28</v>
      </c>
      <c r="AX195" s="6">
        <v>3.27</v>
      </c>
      <c r="AY195" s="6">
        <v>3.27</v>
      </c>
    </row>
    <row r="196" spans="1:51" x14ac:dyDescent="0.2">
      <c r="A196" s="5">
        <v>43190</v>
      </c>
      <c r="B196" s="6">
        <v>1.51</v>
      </c>
      <c r="C196" s="6">
        <v>1.63</v>
      </c>
      <c r="D196" s="6">
        <v>1.78</v>
      </c>
      <c r="E196" s="6">
        <v>1.96</v>
      </c>
      <c r="F196" s="6">
        <v>2.13</v>
      </c>
      <c r="G196" s="6">
        <v>2.2999999999999998</v>
      </c>
      <c r="H196" s="6">
        <v>2.4500000000000002</v>
      </c>
      <c r="I196" s="6">
        <v>2.59</v>
      </c>
      <c r="J196" s="6">
        <v>2.72</v>
      </c>
      <c r="K196" s="6">
        <v>2.84</v>
      </c>
      <c r="L196" s="6">
        <v>2.94</v>
      </c>
      <c r="M196" s="6">
        <v>3.03</v>
      </c>
      <c r="N196" s="6">
        <v>3.11</v>
      </c>
      <c r="O196" s="6">
        <v>3.18</v>
      </c>
      <c r="P196" s="6">
        <v>3.24</v>
      </c>
      <c r="Q196" s="6">
        <v>3.27</v>
      </c>
      <c r="R196" s="6">
        <v>3.3</v>
      </c>
      <c r="S196" s="6">
        <v>3.32</v>
      </c>
      <c r="T196" s="6">
        <v>3.35</v>
      </c>
      <c r="U196" s="6">
        <v>3.37</v>
      </c>
      <c r="V196" s="6">
        <v>3.36</v>
      </c>
      <c r="W196" s="6">
        <v>3.36</v>
      </c>
      <c r="X196" s="6">
        <v>3.36</v>
      </c>
      <c r="Y196" s="6">
        <v>3.36</v>
      </c>
      <c r="Z196" s="6">
        <v>3.36</v>
      </c>
      <c r="AA196" s="6">
        <v>3.35</v>
      </c>
      <c r="AB196" s="6">
        <v>3.34</v>
      </c>
      <c r="AC196" s="6">
        <v>3.33</v>
      </c>
      <c r="AD196" s="6">
        <v>3.32</v>
      </c>
      <c r="AE196" s="6">
        <v>3.32</v>
      </c>
      <c r="AF196" s="6">
        <v>3.31</v>
      </c>
      <c r="AG196" s="6">
        <v>3.3</v>
      </c>
      <c r="AH196" s="6">
        <v>3.29</v>
      </c>
      <c r="AI196" s="6">
        <v>3.29</v>
      </c>
      <c r="AJ196" s="6">
        <v>3.28</v>
      </c>
      <c r="AK196" s="6">
        <v>3.28</v>
      </c>
      <c r="AL196" s="6">
        <v>3.27</v>
      </c>
      <c r="AM196" s="6">
        <v>3.27</v>
      </c>
      <c r="AN196" s="6">
        <v>3.26</v>
      </c>
      <c r="AO196" s="6">
        <v>3.26</v>
      </c>
      <c r="AP196" s="6">
        <v>3.25</v>
      </c>
      <c r="AQ196" s="6">
        <v>3.25</v>
      </c>
      <c r="AR196" s="6">
        <v>3.25</v>
      </c>
      <c r="AS196" s="6">
        <v>3.24</v>
      </c>
      <c r="AT196" s="6">
        <v>3.24</v>
      </c>
      <c r="AU196" s="6">
        <v>3.24</v>
      </c>
      <c r="AV196" s="6">
        <v>3.24</v>
      </c>
      <c r="AW196" s="6">
        <v>3.23</v>
      </c>
      <c r="AX196" s="6">
        <v>3.23</v>
      </c>
      <c r="AY196" s="6">
        <v>3.23</v>
      </c>
    </row>
    <row r="197" spans="1:51" x14ac:dyDescent="0.2">
      <c r="A197" s="5">
        <v>43220</v>
      </c>
      <c r="B197" s="6">
        <v>1.47</v>
      </c>
      <c r="C197" s="6">
        <v>1.59</v>
      </c>
      <c r="D197" s="6">
        <v>1.74</v>
      </c>
      <c r="E197" s="6">
        <v>1.92</v>
      </c>
      <c r="F197" s="6">
        <v>2.09</v>
      </c>
      <c r="G197" s="6">
        <v>2.2599999999999998</v>
      </c>
      <c r="H197" s="6">
        <v>2.41</v>
      </c>
      <c r="I197" s="6">
        <v>2.5499999999999998</v>
      </c>
      <c r="J197" s="6">
        <v>2.68</v>
      </c>
      <c r="K197" s="6">
        <v>2.79</v>
      </c>
      <c r="L197" s="6">
        <v>2.9</v>
      </c>
      <c r="M197" s="6">
        <v>2.99</v>
      </c>
      <c r="N197" s="6">
        <v>3.07</v>
      </c>
      <c r="O197" s="6">
        <v>3.13</v>
      </c>
      <c r="P197" s="6">
        <v>3.19</v>
      </c>
      <c r="Q197" s="6">
        <v>3.22</v>
      </c>
      <c r="R197" s="6">
        <v>3.25</v>
      </c>
      <c r="S197" s="6">
        <v>3.28</v>
      </c>
      <c r="T197" s="6">
        <v>3.3</v>
      </c>
      <c r="U197" s="6">
        <v>3.32</v>
      </c>
      <c r="V197" s="6">
        <v>3.32</v>
      </c>
      <c r="W197" s="6">
        <v>3.32</v>
      </c>
      <c r="X197" s="6">
        <v>3.32</v>
      </c>
      <c r="Y197" s="6">
        <v>3.32</v>
      </c>
      <c r="Z197" s="6">
        <v>3.32</v>
      </c>
      <c r="AA197" s="6">
        <v>3.31</v>
      </c>
      <c r="AB197" s="6">
        <v>3.3</v>
      </c>
      <c r="AC197" s="6">
        <v>3.29</v>
      </c>
      <c r="AD197" s="6">
        <v>3.28</v>
      </c>
      <c r="AE197" s="6">
        <v>3.27</v>
      </c>
      <c r="AF197" s="6">
        <v>3.27</v>
      </c>
      <c r="AG197" s="6">
        <v>3.26</v>
      </c>
      <c r="AH197" s="6">
        <v>3.25</v>
      </c>
      <c r="AI197" s="6">
        <v>3.25</v>
      </c>
      <c r="AJ197" s="6">
        <v>3.24</v>
      </c>
      <c r="AK197" s="6">
        <v>3.24</v>
      </c>
      <c r="AL197" s="6">
        <v>3.23</v>
      </c>
      <c r="AM197" s="6">
        <v>3.23</v>
      </c>
      <c r="AN197" s="6">
        <v>3.22</v>
      </c>
      <c r="AO197" s="6">
        <v>3.22</v>
      </c>
      <c r="AP197" s="6">
        <v>3.21</v>
      </c>
      <c r="AQ197" s="6">
        <v>3.21</v>
      </c>
      <c r="AR197" s="6">
        <v>3.21</v>
      </c>
      <c r="AS197" s="6">
        <v>3.21</v>
      </c>
      <c r="AT197" s="6">
        <v>3.2</v>
      </c>
      <c r="AU197" s="6">
        <v>3.2</v>
      </c>
      <c r="AV197" s="6">
        <v>3.2</v>
      </c>
      <c r="AW197" s="6">
        <v>3.2</v>
      </c>
      <c r="AX197" s="6">
        <v>3.19</v>
      </c>
      <c r="AY197" s="6">
        <v>3.19</v>
      </c>
    </row>
    <row r="198" spans="1:51" x14ac:dyDescent="0.2">
      <c r="A198" s="5">
        <v>43251</v>
      </c>
      <c r="B198" s="6">
        <v>1.44</v>
      </c>
      <c r="C198" s="6">
        <v>1.56</v>
      </c>
      <c r="D198" s="6">
        <v>1.71</v>
      </c>
      <c r="E198" s="6">
        <v>1.88</v>
      </c>
      <c r="F198" s="6">
        <v>2.0499999999999998</v>
      </c>
      <c r="G198" s="6">
        <v>2.21</v>
      </c>
      <c r="H198" s="6">
        <v>2.37</v>
      </c>
      <c r="I198" s="6">
        <v>2.5099999999999998</v>
      </c>
      <c r="J198" s="6">
        <v>2.63</v>
      </c>
      <c r="K198" s="6">
        <v>2.75</v>
      </c>
      <c r="L198" s="6">
        <v>2.86</v>
      </c>
      <c r="M198" s="6">
        <v>2.94</v>
      </c>
      <c r="N198" s="6">
        <v>3.02</v>
      </c>
      <c r="O198" s="6">
        <v>3.09</v>
      </c>
      <c r="P198" s="6">
        <v>3.15</v>
      </c>
      <c r="Q198" s="6">
        <v>3.18</v>
      </c>
      <c r="R198" s="6">
        <v>3.21</v>
      </c>
      <c r="S198" s="6">
        <v>3.23</v>
      </c>
      <c r="T198" s="6">
        <v>3.26</v>
      </c>
      <c r="U198" s="6">
        <v>3.28</v>
      </c>
      <c r="V198" s="6">
        <v>3.28</v>
      </c>
      <c r="W198" s="6">
        <v>3.28</v>
      </c>
      <c r="X198" s="6">
        <v>3.28</v>
      </c>
      <c r="Y198" s="6">
        <v>3.28</v>
      </c>
      <c r="Z198" s="6">
        <v>3.28</v>
      </c>
      <c r="AA198" s="6">
        <v>3.27</v>
      </c>
      <c r="AB198" s="6">
        <v>3.26</v>
      </c>
      <c r="AC198" s="6">
        <v>3.25</v>
      </c>
      <c r="AD198" s="6">
        <v>3.24</v>
      </c>
      <c r="AE198" s="6">
        <v>3.23</v>
      </c>
      <c r="AF198" s="6">
        <v>3.23</v>
      </c>
      <c r="AG198" s="6">
        <v>3.22</v>
      </c>
      <c r="AH198" s="6">
        <v>3.21</v>
      </c>
      <c r="AI198" s="6">
        <v>3.21</v>
      </c>
      <c r="AJ198" s="6">
        <v>3.2</v>
      </c>
      <c r="AK198" s="6">
        <v>3.2</v>
      </c>
      <c r="AL198" s="6">
        <v>3.19</v>
      </c>
      <c r="AM198" s="6">
        <v>3.19</v>
      </c>
      <c r="AN198" s="6">
        <v>3.19</v>
      </c>
      <c r="AO198" s="6">
        <v>3.18</v>
      </c>
      <c r="AP198" s="6">
        <v>3.18</v>
      </c>
      <c r="AQ198" s="6">
        <v>3.18</v>
      </c>
      <c r="AR198" s="6">
        <v>3.17</v>
      </c>
      <c r="AS198" s="6">
        <v>3.17</v>
      </c>
      <c r="AT198" s="6">
        <v>3.17</v>
      </c>
      <c r="AU198" s="6">
        <v>3.16</v>
      </c>
      <c r="AV198" s="6">
        <v>3.16</v>
      </c>
      <c r="AW198" s="6">
        <v>3.16</v>
      </c>
      <c r="AX198" s="6">
        <v>3.16</v>
      </c>
      <c r="AY198" s="6">
        <v>3.16</v>
      </c>
    </row>
    <row r="199" spans="1:51" x14ac:dyDescent="0.2">
      <c r="A199" s="5">
        <v>43281</v>
      </c>
      <c r="B199" s="6">
        <v>1.41</v>
      </c>
      <c r="C199" s="6">
        <v>1.53</v>
      </c>
      <c r="D199" s="6">
        <v>1.67</v>
      </c>
      <c r="E199" s="6">
        <v>1.84</v>
      </c>
      <c r="F199" s="6">
        <v>2.0099999999999998</v>
      </c>
      <c r="G199" s="6">
        <v>2.1800000000000002</v>
      </c>
      <c r="H199" s="6">
        <v>2.33</v>
      </c>
      <c r="I199" s="6">
        <v>2.4700000000000002</v>
      </c>
      <c r="J199" s="6">
        <v>2.59</v>
      </c>
      <c r="K199" s="6">
        <v>2.71</v>
      </c>
      <c r="L199" s="6">
        <v>2.82</v>
      </c>
      <c r="M199" s="6">
        <v>2.91</v>
      </c>
      <c r="N199" s="6">
        <v>2.98</v>
      </c>
      <c r="O199" s="6">
        <v>3.05</v>
      </c>
      <c r="P199" s="6">
        <v>3.11</v>
      </c>
      <c r="Q199" s="6">
        <v>3.14</v>
      </c>
      <c r="R199" s="6">
        <v>3.17</v>
      </c>
      <c r="S199" s="6">
        <v>3.19</v>
      </c>
      <c r="T199" s="6">
        <v>3.22</v>
      </c>
      <c r="U199" s="6">
        <v>3.24</v>
      </c>
      <c r="V199" s="6">
        <v>3.24</v>
      </c>
      <c r="W199" s="6">
        <v>3.24</v>
      </c>
      <c r="X199" s="6">
        <v>3.24</v>
      </c>
      <c r="Y199" s="6">
        <v>3.24</v>
      </c>
      <c r="Z199" s="6">
        <v>3.24</v>
      </c>
      <c r="AA199" s="6">
        <v>3.23</v>
      </c>
      <c r="AB199" s="6">
        <v>3.22</v>
      </c>
      <c r="AC199" s="6">
        <v>3.21</v>
      </c>
      <c r="AD199" s="6">
        <v>3.2</v>
      </c>
      <c r="AE199" s="6">
        <v>3.2</v>
      </c>
      <c r="AF199" s="6">
        <v>3.19</v>
      </c>
      <c r="AG199" s="6">
        <v>3.18</v>
      </c>
      <c r="AH199" s="6">
        <v>3.18</v>
      </c>
      <c r="AI199" s="6">
        <v>3.17</v>
      </c>
      <c r="AJ199" s="6">
        <v>3.17</v>
      </c>
      <c r="AK199" s="6">
        <v>3.16</v>
      </c>
      <c r="AL199" s="6">
        <v>3.16</v>
      </c>
      <c r="AM199" s="6">
        <v>3.15</v>
      </c>
      <c r="AN199" s="6">
        <v>3.15</v>
      </c>
      <c r="AO199" s="6">
        <v>3.15</v>
      </c>
      <c r="AP199" s="6">
        <v>3.14</v>
      </c>
      <c r="AQ199" s="6">
        <v>3.14</v>
      </c>
      <c r="AR199" s="6">
        <v>3.14</v>
      </c>
      <c r="AS199" s="6">
        <v>3.14</v>
      </c>
      <c r="AT199" s="6">
        <v>3.13</v>
      </c>
      <c r="AU199" s="6">
        <v>3.13</v>
      </c>
      <c r="AV199" s="6">
        <v>3.13</v>
      </c>
      <c r="AW199" s="6">
        <v>3.13</v>
      </c>
      <c r="AX199" s="6">
        <v>3.12</v>
      </c>
      <c r="AY199" s="6">
        <v>3.12</v>
      </c>
    </row>
    <row r="200" spans="1:51" x14ac:dyDescent="0.2">
      <c r="A200" s="5">
        <v>43312</v>
      </c>
      <c r="B200" s="6">
        <v>1.39</v>
      </c>
      <c r="C200" s="6">
        <v>1.5</v>
      </c>
      <c r="D200" s="6">
        <v>1.64</v>
      </c>
      <c r="E200" s="6">
        <v>1.81</v>
      </c>
      <c r="F200" s="6">
        <v>1.98</v>
      </c>
      <c r="G200" s="6">
        <v>2.14</v>
      </c>
      <c r="H200" s="6">
        <v>2.29</v>
      </c>
      <c r="I200" s="6">
        <v>2.4300000000000002</v>
      </c>
      <c r="J200" s="6">
        <v>2.56</v>
      </c>
      <c r="K200" s="6">
        <v>2.68</v>
      </c>
      <c r="L200" s="6">
        <v>2.78</v>
      </c>
      <c r="M200" s="6">
        <v>2.87</v>
      </c>
      <c r="N200" s="6">
        <v>2.95</v>
      </c>
      <c r="O200" s="6">
        <v>3.02</v>
      </c>
      <c r="P200" s="6">
        <v>3.07</v>
      </c>
      <c r="Q200" s="6">
        <v>3.11</v>
      </c>
      <c r="R200" s="6">
        <v>3.13</v>
      </c>
      <c r="S200" s="6">
        <v>3.16</v>
      </c>
      <c r="T200" s="6">
        <v>3.18</v>
      </c>
      <c r="U200" s="6">
        <v>3.2</v>
      </c>
      <c r="V200" s="6">
        <v>3.2</v>
      </c>
      <c r="W200" s="6">
        <v>3.21</v>
      </c>
      <c r="X200" s="6">
        <v>3.21</v>
      </c>
      <c r="Y200" s="6">
        <v>3.21</v>
      </c>
      <c r="Z200" s="6">
        <v>3.21</v>
      </c>
      <c r="AA200" s="6">
        <v>3.2</v>
      </c>
      <c r="AB200" s="6">
        <v>3.19</v>
      </c>
      <c r="AC200" s="6">
        <v>3.18</v>
      </c>
      <c r="AD200" s="6">
        <v>3.17</v>
      </c>
      <c r="AE200" s="6">
        <v>3.17</v>
      </c>
      <c r="AF200" s="6">
        <v>3.16</v>
      </c>
      <c r="AG200" s="6">
        <v>3.15</v>
      </c>
      <c r="AH200" s="6">
        <v>3.15</v>
      </c>
      <c r="AI200" s="6">
        <v>3.14</v>
      </c>
      <c r="AJ200" s="6">
        <v>3.14</v>
      </c>
      <c r="AK200" s="6">
        <v>3.13</v>
      </c>
      <c r="AL200" s="6">
        <v>3.13</v>
      </c>
      <c r="AM200" s="6">
        <v>3.13</v>
      </c>
      <c r="AN200" s="6">
        <v>3.12</v>
      </c>
      <c r="AO200" s="6">
        <v>3.12</v>
      </c>
      <c r="AP200" s="6">
        <v>3.12</v>
      </c>
      <c r="AQ200" s="6">
        <v>3.11</v>
      </c>
      <c r="AR200" s="6">
        <v>3.11</v>
      </c>
      <c r="AS200" s="6">
        <v>3.11</v>
      </c>
      <c r="AT200" s="6">
        <v>3.11</v>
      </c>
      <c r="AU200" s="6">
        <v>3.1</v>
      </c>
      <c r="AV200" s="6">
        <v>3.1</v>
      </c>
      <c r="AW200" s="6">
        <v>3.1</v>
      </c>
      <c r="AX200" s="6">
        <v>3.1</v>
      </c>
      <c r="AY200" s="6">
        <v>3.09</v>
      </c>
    </row>
    <row r="201" spans="1:51" x14ac:dyDescent="0.2">
      <c r="A201" s="5">
        <v>43343</v>
      </c>
      <c r="B201" s="6">
        <v>1.37</v>
      </c>
      <c r="C201" s="6">
        <v>1.47</v>
      </c>
      <c r="D201" s="6">
        <v>1.61</v>
      </c>
      <c r="E201" s="6">
        <v>1.78</v>
      </c>
      <c r="F201" s="6">
        <v>1.95</v>
      </c>
      <c r="G201" s="6">
        <v>2.11</v>
      </c>
      <c r="H201" s="6">
        <v>2.2599999999999998</v>
      </c>
      <c r="I201" s="6">
        <v>2.4</v>
      </c>
      <c r="J201" s="6">
        <v>2.5299999999999998</v>
      </c>
      <c r="K201" s="6">
        <v>2.64</v>
      </c>
      <c r="L201" s="6">
        <v>2.75</v>
      </c>
      <c r="M201" s="6">
        <v>2.84</v>
      </c>
      <c r="N201" s="6">
        <v>2.92</v>
      </c>
      <c r="O201" s="6">
        <v>2.98</v>
      </c>
      <c r="P201" s="6">
        <v>3.04</v>
      </c>
      <c r="Q201" s="6">
        <v>3.07</v>
      </c>
      <c r="R201" s="6">
        <v>3.1</v>
      </c>
      <c r="S201" s="6">
        <v>3.13</v>
      </c>
      <c r="T201" s="6">
        <v>3.15</v>
      </c>
      <c r="U201" s="6">
        <v>3.17</v>
      </c>
      <c r="V201" s="6">
        <v>3.17</v>
      </c>
      <c r="W201" s="6">
        <v>3.17</v>
      </c>
      <c r="X201" s="6">
        <v>3.17</v>
      </c>
      <c r="Y201" s="6">
        <v>3.17</v>
      </c>
      <c r="Z201" s="6">
        <v>3.17</v>
      </c>
      <c r="AA201" s="6">
        <v>3.17</v>
      </c>
      <c r="AB201" s="6">
        <v>3.16</v>
      </c>
      <c r="AC201" s="6">
        <v>3.15</v>
      </c>
      <c r="AD201" s="6">
        <v>3.14</v>
      </c>
      <c r="AE201" s="6">
        <v>3.13</v>
      </c>
      <c r="AF201" s="6">
        <v>3.13</v>
      </c>
      <c r="AG201" s="6">
        <v>3.12</v>
      </c>
      <c r="AH201" s="6">
        <v>3.12</v>
      </c>
      <c r="AI201" s="6">
        <v>3.11</v>
      </c>
      <c r="AJ201" s="6">
        <v>3.11</v>
      </c>
      <c r="AK201" s="6">
        <v>3.11</v>
      </c>
      <c r="AL201" s="6">
        <v>3.1</v>
      </c>
      <c r="AM201" s="6">
        <v>3.1</v>
      </c>
      <c r="AN201" s="6">
        <v>3.09</v>
      </c>
      <c r="AO201" s="6">
        <v>3.09</v>
      </c>
      <c r="AP201" s="6">
        <v>3.09</v>
      </c>
      <c r="AQ201" s="6">
        <v>3.09</v>
      </c>
      <c r="AR201" s="6">
        <v>3.08</v>
      </c>
      <c r="AS201" s="6">
        <v>3.08</v>
      </c>
      <c r="AT201" s="6">
        <v>3.08</v>
      </c>
      <c r="AU201" s="6">
        <v>3.08</v>
      </c>
      <c r="AV201" s="6">
        <v>3.07</v>
      </c>
      <c r="AW201" s="6">
        <v>3.07</v>
      </c>
      <c r="AX201" s="6">
        <v>3.07</v>
      </c>
      <c r="AY201" s="6">
        <v>3.07</v>
      </c>
    </row>
    <row r="202" spans="1:51" x14ac:dyDescent="0.2">
      <c r="A202" s="5">
        <v>43373</v>
      </c>
      <c r="B202" s="6">
        <v>1.35</v>
      </c>
      <c r="C202" s="6">
        <v>1.45</v>
      </c>
      <c r="D202" s="6">
        <v>1.59</v>
      </c>
      <c r="E202" s="6">
        <v>1.75</v>
      </c>
      <c r="F202" s="6">
        <v>1.92</v>
      </c>
      <c r="G202" s="6">
        <v>2.08</v>
      </c>
      <c r="H202" s="6">
        <v>2.23</v>
      </c>
      <c r="I202" s="6">
        <v>2.37</v>
      </c>
      <c r="J202" s="6">
        <v>2.5</v>
      </c>
      <c r="K202" s="6">
        <v>2.61</v>
      </c>
      <c r="L202" s="6">
        <v>2.72</v>
      </c>
      <c r="M202" s="6">
        <v>2.81</v>
      </c>
      <c r="N202" s="6">
        <v>2.88</v>
      </c>
      <c r="O202" s="6">
        <v>2.95</v>
      </c>
      <c r="P202" s="6">
        <v>3.01</v>
      </c>
      <c r="Q202" s="6">
        <v>3.04</v>
      </c>
      <c r="R202" s="6">
        <v>3.07</v>
      </c>
      <c r="S202" s="6">
        <v>3.09</v>
      </c>
      <c r="T202" s="6">
        <v>3.12</v>
      </c>
      <c r="U202" s="6">
        <v>3.14</v>
      </c>
      <c r="V202" s="6">
        <v>3.14</v>
      </c>
      <c r="W202" s="6">
        <v>3.14</v>
      </c>
      <c r="X202" s="6">
        <v>3.14</v>
      </c>
      <c r="Y202" s="6">
        <v>3.14</v>
      </c>
      <c r="Z202" s="6">
        <v>3.14</v>
      </c>
      <c r="AA202" s="6">
        <v>3.13</v>
      </c>
      <c r="AB202" s="6">
        <v>3.13</v>
      </c>
      <c r="AC202" s="6">
        <v>3.12</v>
      </c>
      <c r="AD202" s="6">
        <v>3.11</v>
      </c>
      <c r="AE202" s="6">
        <v>3.1</v>
      </c>
      <c r="AF202" s="6">
        <v>3.1</v>
      </c>
      <c r="AG202" s="6">
        <v>3.09</v>
      </c>
      <c r="AH202" s="6">
        <v>3.09</v>
      </c>
      <c r="AI202" s="6">
        <v>3.08</v>
      </c>
      <c r="AJ202" s="6">
        <v>3.08</v>
      </c>
      <c r="AK202" s="6">
        <v>3.08</v>
      </c>
      <c r="AL202" s="6">
        <v>3.07</v>
      </c>
      <c r="AM202" s="6">
        <v>3.07</v>
      </c>
      <c r="AN202" s="6">
        <v>3.07</v>
      </c>
      <c r="AO202" s="6">
        <v>3.06</v>
      </c>
      <c r="AP202" s="6">
        <v>3.06</v>
      </c>
      <c r="AQ202" s="6">
        <v>3.06</v>
      </c>
      <c r="AR202" s="6">
        <v>3.05</v>
      </c>
      <c r="AS202" s="6">
        <v>3.05</v>
      </c>
      <c r="AT202" s="6">
        <v>3.05</v>
      </c>
      <c r="AU202" s="6">
        <v>3.05</v>
      </c>
      <c r="AV202" s="6">
        <v>3.05</v>
      </c>
      <c r="AW202" s="6">
        <v>3.04</v>
      </c>
      <c r="AX202" s="6">
        <v>3.04</v>
      </c>
      <c r="AY202" s="6">
        <v>3.04</v>
      </c>
    </row>
    <row r="203" spans="1:51" x14ac:dyDescent="0.2">
      <c r="A203" s="5">
        <v>43404</v>
      </c>
      <c r="B203" s="6">
        <v>1.33</v>
      </c>
      <c r="C203" s="6">
        <v>1.43</v>
      </c>
      <c r="D203" s="6">
        <v>1.56</v>
      </c>
      <c r="E203" s="6">
        <v>1.72</v>
      </c>
      <c r="F203" s="6">
        <v>1.89</v>
      </c>
      <c r="G203" s="6">
        <v>2.0499999999999998</v>
      </c>
      <c r="H203" s="6">
        <v>2.2000000000000002</v>
      </c>
      <c r="I203" s="6">
        <v>2.34</v>
      </c>
      <c r="J203" s="6">
        <v>2.4700000000000002</v>
      </c>
      <c r="K203" s="6">
        <v>2.58</v>
      </c>
      <c r="L203" s="6">
        <v>2.69</v>
      </c>
      <c r="M203" s="6">
        <v>2.78</v>
      </c>
      <c r="N203" s="6">
        <v>2.85</v>
      </c>
      <c r="O203" s="6">
        <v>2.92</v>
      </c>
      <c r="P203" s="6">
        <v>2.98</v>
      </c>
      <c r="Q203" s="6">
        <v>3.01</v>
      </c>
      <c r="R203" s="6">
        <v>3.04</v>
      </c>
      <c r="S203" s="6">
        <v>3.06</v>
      </c>
      <c r="T203" s="6">
        <v>3.09</v>
      </c>
      <c r="U203" s="6">
        <v>3.11</v>
      </c>
      <c r="V203" s="6">
        <v>3.11</v>
      </c>
      <c r="W203" s="6">
        <v>3.11</v>
      </c>
      <c r="X203" s="6">
        <v>3.11</v>
      </c>
      <c r="Y203" s="6">
        <v>3.11</v>
      </c>
      <c r="Z203" s="6">
        <v>3.11</v>
      </c>
      <c r="AA203" s="6">
        <v>3.1</v>
      </c>
      <c r="AB203" s="6">
        <v>3.1</v>
      </c>
      <c r="AC203" s="6">
        <v>3.09</v>
      </c>
      <c r="AD203" s="6">
        <v>3.08</v>
      </c>
      <c r="AE203" s="6">
        <v>3.08</v>
      </c>
      <c r="AF203" s="6">
        <v>3.07</v>
      </c>
      <c r="AG203" s="6">
        <v>3.07</v>
      </c>
      <c r="AH203" s="6">
        <v>3.06</v>
      </c>
      <c r="AI203" s="6">
        <v>3.06</v>
      </c>
      <c r="AJ203" s="6">
        <v>3.05</v>
      </c>
      <c r="AK203" s="6">
        <v>3.05</v>
      </c>
      <c r="AL203" s="6">
        <v>3.05</v>
      </c>
      <c r="AM203" s="6">
        <v>3.04</v>
      </c>
      <c r="AN203" s="6">
        <v>3.04</v>
      </c>
      <c r="AO203" s="6">
        <v>3.04</v>
      </c>
      <c r="AP203" s="6">
        <v>3.03</v>
      </c>
      <c r="AQ203" s="6">
        <v>3.03</v>
      </c>
      <c r="AR203" s="6">
        <v>3.03</v>
      </c>
      <c r="AS203" s="6">
        <v>3.03</v>
      </c>
      <c r="AT203" s="6">
        <v>3.02</v>
      </c>
      <c r="AU203" s="6">
        <v>3.02</v>
      </c>
      <c r="AV203" s="6">
        <v>3.02</v>
      </c>
      <c r="AW203" s="6">
        <v>3.02</v>
      </c>
      <c r="AX203" s="6">
        <v>3.02</v>
      </c>
      <c r="AY203" s="6">
        <v>3.01</v>
      </c>
    </row>
    <row r="204" spans="1:51" x14ac:dyDescent="0.2">
      <c r="A204" s="5">
        <v>43434</v>
      </c>
      <c r="B204" s="6">
        <v>1.31</v>
      </c>
      <c r="C204" s="6">
        <v>1.4</v>
      </c>
      <c r="D204" s="6">
        <v>1.54</v>
      </c>
      <c r="E204" s="6">
        <v>1.7</v>
      </c>
      <c r="F204" s="6">
        <v>1.86</v>
      </c>
      <c r="G204" s="6">
        <v>2.02</v>
      </c>
      <c r="H204" s="6">
        <v>2.17</v>
      </c>
      <c r="I204" s="6">
        <v>2.31</v>
      </c>
      <c r="J204" s="6">
        <v>2.44</v>
      </c>
      <c r="K204" s="6">
        <v>2.5499999999999998</v>
      </c>
      <c r="L204" s="6">
        <v>2.66</v>
      </c>
      <c r="M204" s="6">
        <v>2.75</v>
      </c>
      <c r="N204" s="6">
        <v>2.82</v>
      </c>
      <c r="O204" s="6">
        <v>2.89</v>
      </c>
      <c r="P204" s="6">
        <v>2.95</v>
      </c>
      <c r="Q204" s="6">
        <v>2.98</v>
      </c>
      <c r="R204" s="6">
        <v>3.01</v>
      </c>
      <c r="S204" s="6">
        <v>3.03</v>
      </c>
      <c r="T204" s="6">
        <v>3.06</v>
      </c>
      <c r="U204" s="6">
        <v>3.08</v>
      </c>
      <c r="V204" s="6">
        <v>3.08</v>
      </c>
      <c r="W204" s="6">
        <v>3.08</v>
      </c>
      <c r="X204" s="6">
        <v>3.08</v>
      </c>
      <c r="Y204" s="6">
        <v>3.08</v>
      </c>
      <c r="Z204" s="6">
        <v>3.09</v>
      </c>
      <c r="AA204" s="6">
        <v>3.08</v>
      </c>
      <c r="AB204" s="6">
        <v>3.07</v>
      </c>
      <c r="AC204" s="6">
        <v>3.06</v>
      </c>
      <c r="AD204" s="6">
        <v>3.06</v>
      </c>
      <c r="AE204" s="6">
        <v>3.05</v>
      </c>
      <c r="AF204" s="6">
        <v>3.05</v>
      </c>
      <c r="AG204" s="6">
        <v>3.04</v>
      </c>
      <c r="AH204" s="6">
        <v>3.04</v>
      </c>
      <c r="AI204" s="6">
        <v>3.03</v>
      </c>
      <c r="AJ204" s="6">
        <v>3.03</v>
      </c>
      <c r="AK204" s="6">
        <v>3.02</v>
      </c>
      <c r="AL204" s="6">
        <v>3.02</v>
      </c>
      <c r="AM204" s="6">
        <v>3.02</v>
      </c>
      <c r="AN204" s="6">
        <v>3.02</v>
      </c>
      <c r="AO204" s="6">
        <v>3.01</v>
      </c>
      <c r="AP204" s="6">
        <v>3.01</v>
      </c>
      <c r="AQ204" s="6">
        <v>3.01</v>
      </c>
      <c r="AR204" s="6">
        <v>3.01</v>
      </c>
      <c r="AS204" s="6">
        <v>3</v>
      </c>
      <c r="AT204" s="6">
        <v>3</v>
      </c>
      <c r="AU204" s="6">
        <v>3</v>
      </c>
      <c r="AV204" s="6">
        <v>3</v>
      </c>
      <c r="AW204" s="6">
        <v>3</v>
      </c>
      <c r="AX204" s="6">
        <v>2.99</v>
      </c>
      <c r="AY204" s="6">
        <v>2.99</v>
      </c>
    </row>
    <row r="205" spans="1:51" x14ac:dyDescent="0.2">
      <c r="A205" s="5">
        <v>43465</v>
      </c>
      <c r="B205" s="6">
        <v>1.29</v>
      </c>
      <c r="C205" s="6">
        <v>1.38</v>
      </c>
      <c r="D205" s="6">
        <v>1.51</v>
      </c>
      <c r="E205" s="6">
        <v>1.67</v>
      </c>
      <c r="F205" s="6">
        <v>1.83</v>
      </c>
      <c r="G205" s="6">
        <v>1.99</v>
      </c>
      <c r="H205" s="6">
        <v>2.14</v>
      </c>
      <c r="I205" s="6">
        <v>2.2799999999999998</v>
      </c>
      <c r="J205" s="6">
        <v>2.41</v>
      </c>
      <c r="K205" s="6">
        <v>2.52</v>
      </c>
      <c r="L205" s="6">
        <v>2.63</v>
      </c>
      <c r="M205" s="6">
        <v>2.72</v>
      </c>
      <c r="N205" s="6">
        <v>2.79</v>
      </c>
      <c r="O205" s="6">
        <v>2.86</v>
      </c>
      <c r="P205" s="6">
        <v>2.92</v>
      </c>
      <c r="Q205" s="6">
        <v>2.95</v>
      </c>
      <c r="R205" s="6">
        <v>2.98</v>
      </c>
      <c r="S205" s="6">
        <v>3</v>
      </c>
      <c r="T205" s="6">
        <v>3.03</v>
      </c>
      <c r="U205" s="6">
        <v>3.05</v>
      </c>
      <c r="V205" s="6">
        <v>3.05</v>
      </c>
      <c r="W205" s="6">
        <v>3.05</v>
      </c>
      <c r="X205" s="6">
        <v>3.05</v>
      </c>
      <c r="Y205" s="6">
        <v>3.05</v>
      </c>
      <c r="Z205" s="6">
        <v>3.06</v>
      </c>
      <c r="AA205" s="6">
        <v>3.05</v>
      </c>
      <c r="AB205" s="6">
        <v>3.04</v>
      </c>
      <c r="AC205" s="6">
        <v>3.03</v>
      </c>
      <c r="AD205" s="6">
        <v>3.03</v>
      </c>
      <c r="AE205" s="6">
        <v>3.02</v>
      </c>
      <c r="AF205" s="6">
        <v>3.02</v>
      </c>
      <c r="AG205" s="6">
        <v>3.01</v>
      </c>
      <c r="AH205" s="6">
        <v>3.01</v>
      </c>
      <c r="AI205" s="6">
        <v>3.01</v>
      </c>
      <c r="AJ205" s="6">
        <v>3</v>
      </c>
      <c r="AK205" s="6">
        <v>3</v>
      </c>
      <c r="AL205" s="6">
        <v>3</v>
      </c>
      <c r="AM205" s="6">
        <v>2.99</v>
      </c>
      <c r="AN205" s="6">
        <v>2.99</v>
      </c>
      <c r="AO205" s="6">
        <v>2.99</v>
      </c>
      <c r="AP205" s="6">
        <v>2.98</v>
      </c>
      <c r="AQ205" s="6">
        <v>2.98</v>
      </c>
      <c r="AR205" s="6">
        <v>2.98</v>
      </c>
      <c r="AS205" s="6">
        <v>2.98</v>
      </c>
      <c r="AT205" s="6">
        <v>2.98</v>
      </c>
      <c r="AU205" s="6">
        <v>2.97</v>
      </c>
      <c r="AV205" s="6">
        <v>2.97</v>
      </c>
      <c r="AW205" s="6">
        <v>2.97</v>
      </c>
      <c r="AX205" s="6">
        <v>2.97</v>
      </c>
      <c r="AY205" s="6">
        <v>2.97</v>
      </c>
    </row>
    <row r="206" spans="1:51" x14ac:dyDescent="0.2">
      <c r="A206" s="5">
        <v>43496</v>
      </c>
      <c r="B206" s="6">
        <v>1.27</v>
      </c>
      <c r="C206" s="6">
        <v>1.36</v>
      </c>
      <c r="D206" s="6">
        <v>1.49</v>
      </c>
      <c r="E206" s="6">
        <v>1.64</v>
      </c>
      <c r="F206" s="6">
        <v>1.81</v>
      </c>
      <c r="G206" s="6">
        <v>1.97</v>
      </c>
      <c r="H206" s="6">
        <v>2.11</v>
      </c>
      <c r="I206" s="6">
        <v>2.25</v>
      </c>
      <c r="J206" s="6">
        <v>2.38</v>
      </c>
      <c r="K206" s="6">
        <v>2.4900000000000002</v>
      </c>
      <c r="L206" s="6">
        <v>2.6</v>
      </c>
      <c r="M206" s="6">
        <v>2.68</v>
      </c>
      <c r="N206" s="6">
        <v>2.76</v>
      </c>
      <c r="O206" s="6">
        <v>2.83</v>
      </c>
      <c r="P206" s="6">
        <v>2.88</v>
      </c>
      <c r="Q206" s="6">
        <v>2.92</v>
      </c>
      <c r="R206" s="6">
        <v>2.95</v>
      </c>
      <c r="S206" s="6">
        <v>2.97</v>
      </c>
      <c r="T206" s="6">
        <v>3</v>
      </c>
      <c r="U206" s="6">
        <v>3.02</v>
      </c>
      <c r="V206" s="6">
        <v>3.02</v>
      </c>
      <c r="W206" s="6">
        <v>3.02</v>
      </c>
      <c r="X206" s="6">
        <v>3.02</v>
      </c>
      <c r="Y206" s="6">
        <v>3.02</v>
      </c>
      <c r="Z206" s="6">
        <v>3.03</v>
      </c>
      <c r="AA206" s="6">
        <v>3.02</v>
      </c>
      <c r="AB206" s="6">
        <v>3.01</v>
      </c>
      <c r="AC206" s="6">
        <v>3.01</v>
      </c>
      <c r="AD206" s="6">
        <v>3</v>
      </c>
      <c r="AE206" s="6">
        <v>2.99</v>
      </c>
      <c r="AF206" s="6">
        <v>2.99</v>
      </c>
      <c r="AG206" s="6">
        <v>2.99</v>
      </c>
      <c r="AH206" s="6">
        <v>2.98</v>
      </c>
      <c r="AI206" s="6">
        <v>2.98</v>
      </c>
      <c r="AJ206" s="6">
        <v>2.97</v>
      </c>
      <c r="AK206" s="6">
        <v>2.97</v>
      </c>
      <c r="AL206" s="6">
        <v>2.97</v>
      </c>
      <c r="AM206" s="6">
        <v>2.97</v>
      </c>
      <c r="AN206" s="6">
        <v>2.96</v>
      </c>
      <c r="AO206" s="6">
        <v>2.96</v>
      </c>
      <c r="AP206" s="6">
        <v>2.96</v>
      </c>
      <c r="AQ206" s="6">
        <v>2.96</v>
      </c>
      <c r="AR206" s="6">
        <v>2.95</v>
      </c>
      <c r="AS206" s="6">
        <v>2.95</v>
      </c>
      <c r="AT206" s="6">
        <v>2.95</v>
      </c>
      <c r="AU206" s="6">
        <v>2.95</v>
      </c>
      <c r="AV206" s="6">
        <v>2.95</v>
      </c>
      <c r="AW206" s="6">
        <v>2.94</v>
      </c>
      <c r="AX206" s="6">
        <v>2.94</v>
      </c>
      <c r="AY206" s="6">
        <v>2.94</v>
      </c>
    </row>
    <row r="207" spans="1:51" x14ac:dyDescent="0.2">
      <c r="A207" s="5">
        <v>43524</v>
      </c>
      <c r="B207" s="6">
        <v>1.26</v>
      </c>
      <c r="C207" s="6">
        <v>1.34</v>
      </c>
      <c r="D207" s="6">
        <v>1.46</v>
      </c>
      <c r="E207" s="6">
        <v>1.62</v>
      </c>
      <c r="F207" s="6">
        <v>1.78</v>
      </c>
      <c r="G207" s="6">
        <v>1.94</v>
      </c>
      <c r="H207" s="6">
        <v>2.08</v>
      </c>
      <c r="I207" s="6">
        <v>2.2200000000000002</v>
      </c>
      <c r="J207" s="6">
        <v>2.35</v>
      </c>
      <c r="K207" s="6">
        <v>2.46</v>
      </c>
      <c r="L207" s="6">
        <v>2.57</v>
      </c>
      <c r="M207" s="6">
        <v>2.65</v>
      </c>
      <c r="N207" s="6">
        <v>2.73</v>
      </c>
      <c r="O207" s="6">
        <v>2.8</v>
      </c>
      <c r="P207" s="6">
        <v>2.85</v>
      </c>
      <c r="Q207" s="6">
        <v>2.89</v>
      </c>
      <c r="R207" s="6">
        <v>2.91</v>
      </c>
      <c r="S207" s="6">
        <v>2.94</v>
      </c>
      <c r="T207" s="6">
        <v>2.96</v>
      </c>
      <c r="U207" s="6">
        <v>2.99</v>
      </c>
      <c r="V207" s="6">
        <v>2.99</v>
      </c>
      <c r="W207" s="6">
        <v>2.99</v>
      </c>
      <c r="X207" s="6">
        <v>2.99</v>
      </c>
      <c r="Y207" s="6">
        <v>2.99</v>
      </c>
      <c r="Z207" s="6">
        <v>3</v>
      </c>
      <c r="AA207" s="6">
        <v>2.99</v>
      </c>
      <c r="AB207" s="6">
        <v>2.98</v>
      </c>
      <c r="AC207" s="6">
        <v>2.98</v>
      </c>
      <c r="AD207" s="6">
        <v>2.97</v>
      </c>
      <c r="AE207" s="6">
        <v>2.97</v>
      </c>
      <c r="AF207" s="6">
        <v>2.96</v>
      </c>
      <c r="AG207" s="6">
        <v>2.96</v>
      </c>
      <c r="AH207" s="6">
        <v>2.95</v>
      </c>
      <c r="AI207" s="6">
        <v>2.95</v>
      </c>
      <c r="AJ207" s="6">
        <v>2.95</v>
      </c>
      <c r="AK207" s="6">
        <v>2.94</v>
      </c>
      <c r="AL207" s="6">
        <v>2.94</v>
      </c>
      <c r="AM207" s="6">
        <v>2.94</v>
      </c>
      <c r="AN207" s="6">
        <v>2.94</v>
      </c>
      <c r="AO207" s="6">
        <v>2.93</v>
      </c>
      <c r="AP207" s="6">
        <v>2.93</v>
      </c>
      <c r="AQ207" s="6">
        <v>2.93</v>
      </c>
      <c r="AR207" s="6">
        <v>2.93</v>
      </c>
      <c r="AS207" s="6">
        <v>2.93</v>
      </c>
      <c r="AT207" s="6">
        <v>2.92</v>
      </c>
      <c r="AU207" s="6">
        <v>2.92</v>
      </c>
      <c r="AV207" s="6">
        <v>2.92</v>
      </c>
      <c r="AW207" s="6">
        <v>2.92</v>
      </c>
      <c r="AX207" s="6">
        <v>2.92</v>
      </c>
      <c r="AY207" s="6">
        <v>2.92</v>
      </c>
    </row>
    <row r="208" spans="1:51" x14ac:dyDescent="0.2">
      <c r="A208" s="5">
        <v>43555</v>
      </c>
      <c r="B208" s="6">
        <v>1.24</v>
      </c>
      <c r="C208" s="6">
        <v>1.32</v>
      </c>
      <c r="D208" s="6">
        <v>1.44</v>
      </c>
      <c r="E208" s="6">
        <v>1.59</v>
      </c>
      <c r="F208" s="6">
        <v>1.75</v>
      </c>
      <c r="G208" s="6">
        <v>1.91</v>
      </c>
      <c r="H208" s="6">
        <v>2.0499999999999998</v>
      </c>
      <c r="I208" s="6">
        <v>2.19</v>
      </c>
      <c r="J208" s="6">
        <v>2.31</v>
      </c>
      <c r="K208" s="6">
        <v>2.4300000000000002</v>
      </c>
      <c r="L208" s="6">
        <v>2.5299999999999998</v>
      </c>
      <c r="M208" s="6">
        <v>2.62</v>
      </c>
      <c r="N208" s="6">
        <v>2.7</v>
      </c>
      <c r="O208" s="6">
        <v>2.76</v>
      </c>
      <c r="P208" s="6">
        <v>2.82</v>
      </c>
      <c r="Q208" s="6">
        <v>2.85</v>
      </c>
      <c r="R208" s="6">
        <v>2.88</v>
      </c>
      <c r="S208" s="6">
        <v>2.91</v>
      </c>
      <c r="T208" s="6">
        <v>2.93</v>
      </c>
      <c r="U208" s="6">
        <v>2.95</v>
      </c>
      <c r="V208" s="6">
        <v>2.95</v>
      </c>
      <c r="W208" s="6">
        <v>2.96</v>
      </c>
      <c r="X208" s="6">
        <v>2.96</v>
      </c>
      <c r="Y208" s="6">
        <v>2.96</v>
      </c>
      <c r="Z208" s="6">
        <v>2.96</v>
      </c>
      <c r="AA208" s="6">
        <v>2.96</v>
      </c>
      <c r="AB208" s="6">
        <v>2.95</v>
      </c>
      <c r="AC208" s="6">
        <v>2.94</v>
      </c>
      <c r="AD208" s="6">
        <v>2.94</v>
      </c>
      <c r="AE208" s="6">
        <v>2.93</v>
      </c>
      <c r="AF208" s="6">
        <v>2.93</v>
      </c>
      <c r="AG208" s="6">
        <v>2.93</v>
      </c>
      <c r="AH208" s="6">
        <v>2.92</v>
      </c>
      <c r="AI208" s="6">
        <v>2.92</v>
      </c>
      <c r="AJ208" s="6">
        <v>2.92</v>
      </c>
      <c r="AK208" s="6">
        <v>2.91</v>
      </c>
      <c r="AL208" s="6">
        <v>2.91</v>
      </c>
      <c r="AM208" s="6">
        <v>2.91</v>
      </c>
      <c r="AN208" s="6">
        <v>2.91</v>
      </c>
      <c r="AO208" s="6">
        <v>2.91</v>
      </c>
      <c r="AP208" s="6">
        <v>2.9</v>
      </c>
      <c r="AQ208" s="6">
        <v>2.9</v>
      </c>
      <c r="AR208" s="6">
        <v>2.9</v>
      </c>
      <c r="AS208" s="6">
        <v>2.9</v>
      </c>
      <c r="AT208" s="6">
        <v>2.9</v>
      </c>
      <c r="AU208" s="6">
        <v>2.89</v>
      </c>
      <c r="AV208" s="6">
        <v>2.89</v>
      </c>
      <c r="AW208" s="6">
        <v>2.89</v>
      </c>
      <c r="AX208" s="6">
        <v>2.89</v>
      </c>
      <c r="AY208" s="6">
        <v>2.89</v>
      </c>
    </row>
    <row r="209" spans="1:51" x14ac:dyDescent="0.2">
      <c r="A209" s="5">
        <v>43585</v>
      </c>
      <c r="B209" s="6">
        <v>1.22</v>
      </c>
      <c r="C209" s="6">
        <v>1.29</v>
      </c>
      <c r="D209" s="6">
        <v>1.41</v>
      </c>
      <c r="E209" s="6">
        <v>1.56</v>
      </c>
      <c r="F209" s="6">
        <v>1.72</v>
      </c>
      <c r="G209" s="6">
        <v>1.88</v>
      </c>
      <c r="H209" s="6">
        <v>2.02</v>
      </c>
      <c r="I209" s="6">
        <v>2.16</v>
      </c>
      <c r="J209" s="6">
        <v>2.2799999999999998</v>
      </c>
      <c r="K209" s="6">
        <v>2.4</v>
      </c>
      <c r="L209" s="6">
        <v>2.5</v>
      </c>
      <c r="M209" s="6">
        <v>2.59</v>
      </c>
      <c r="N209" s="6">
        <v>2.66</v>
      </c>
      <c r="O209" s="6">
        <v>2.73</v>
      </c>
      <c r="P209" s="6">
        <v>2.78</v>
      </c>
      <c r="Q209" s="6">
        <v>2.82</v>
      </c>
      <c r="R209" s="6">
        <v>2.85</v>
      </c>
      <c r="S209" s="6">
        <v>2.87</v>
      </c>
      <c r="T209" s="6">
        <v>2.9</v>
      </c>
      <c r="U209" s="6">
        <v>2.92</v>
      </c>
      <c r="V209" s="6">
        <v>2.92</v>
      </c>
      <c r="W209" s="6">
        <v>2.93</v>
      </c>
      <c r="X209" s="6">
        <v>2.93</v>
      </c>
      <c r="Y209" s="6">
        <v>2.93</v>
      </c>
      <c r="Z209" s="6">
        <v>2.93</v>
      </c>
      <c r="AA209" s="6">
        <v>2.93</v>
      </c>
      <c r="AB209" s="6">
        <v>2.92</v>
      </c>
      <c r="AC209" s="6">
        <v>2.91</v>
      </c>
      <c r="AD209" s="6">
        <v>2.91</v>
      </c>
      <c r="AE209" s="6">
        <v>2.9</v>
      </c>
      <c r="AF209" s="6">
        <v>2.9</v>
      </c>
      <c r="AG209" s="6">
        <v>2.9</v>
      </c>
      <c r="AH209" s="6">
        <v>2.89</v>
      </c>
      <c r="AI209" s="6">
        <v>2.89</v>
      </c>
      <c r="AJ209" s="6">
        <v>2.89</v>
      </c>
      <c r="AK209" s="6">
        <v>2.89</v>
      </c>
      <c r="AL209" s="6">
        <v>2.88</v>
      </c>
      <c r="AM209" s="6">
        <v>2.88</v>
      </c>
      <c r="AN209" s="6">
        <v>2.88</v>
      </c>
      <c r="AO209" s="6">
        <v>2.88</v>
      </c>
      <c r="AP209" s="6">
        <v>2.88</v>
      </c>
      <c r="AQ209" s="6">
        <v>2.87</v>
      </c>
      <c r="AR209" s="6">
        <v>2.87</v>
      </c>
      <c r="AS209" s="6">
        <v>2.87</v>
      </c>
      <c r="AT209" s="6">
        <v>2.87</v>
      </c>
      <c r="AU209" s="6">
        <v>2.87</v>
      </c>
      <c r="AV209" s="6">
        <v>2.87</v>
      </c>
      <c r="AW209" s="6">
        <v>2.86</v>
      </c>
      <c r="AX209" s="6">
        <v>2.86</v>
      </c>
      <c r="AY209" s="6">
        <v>2.86</v>
      </c>
    </row>
    <row r="210" spans="1:51" x14ac:dyDescent="0.2">
      <c r="A210" s="5">
        <v>43616</v>
      </c>
      <c r="B210" s="6">
        <v>1.2</v>
      </c>
      <c r="C210" s="6">
        <v>1.27</v>
      </c>
      <c r="D210" s="6">
        <v>1.39</v>
      </c>
      <c r="E210" s="6">
        <v>1.54</v>
      </c>
      <c r="F210" s="6">
        <v>1.69</v>
      </c>
      <c r="G210" s="6">
        <v>1.85</v>
      </c>
      <c r="H210" s="6">
        <v>1.99</v>
      </c>
      <c r="I210" s="6">
        <v>2.12</v>
      </c>
      <c r="J210" s="6">
        <v>2.25</v>
      </c>
      <c r="K210" s="6">
        <v>2.36</v>
      </c>
      <c r="L210" s="6">
        <v>2.4700000000000002</v>
      </c>
      <c r="M210" s="6">
        <v>2.5499999999999998</v>
      </c>
      <c r="N210" s="6">
        <v>2.63</v>
      </c>
      <c r="O210" s="6">
        <v>2.69</v>
      </c>
      <c r="P210" s="6">
        <v>2.75</v>
      </c>
      <c r="Q210" s="6">
        <v>2.78</v>
      </c>
      <c r="R210" s="6">
        <v>2.81</v>
      </c>
      <c r="S210" s="6">
        <v>2.84</v>
      </c>
      <c r="T210" s="6">
        <v>2.87</v>
      </c>
      <c r="U210" s="6">
        <v>2.89</v>
      </c>
      <c r="V210" s="6">
        <v>2.89</v>
      </c>
      <c r="W210" s="6">
        <v>2.89</v>
      </c>
      <c r="X210" s="6">
        <v>2.9</v>
      </c>
      <c r="Y210" s="6">
        <v>2.9</v>
      </c>
      <c r="Z210" s="6">
        <v>2.9</v>
      </c>
      <c r="AA210" s="6">
        <v>2.9</v>
      </c>
      <c r="AB210" s="6">
        <v>2.89</v>
      </c>
      <c r="AC210" s="6">
        <v>2.88</v>
      </c>
      <c r="AD210" s="6">
        <v>2.88</v>
      </c>
      <c r="AE210" s="6">
        <v>2.88</v>
      </c>
      <c r="AF210" s="6">
        <v>2.87</v>
      </c>
      <c r="AG210" s="6">
        <v>2.87</v>
      </c>
      <c r="AH210" s="6">
        <v>2.87</v>
      </c>
      <c r="AI210" s="6">
        <v>2.86</v>
      </c>
      <c r="AJ210" s="6">
        <v>2.86</v>
      </c>
      <c r="AK210" s="6">
        <v>2.86</v>
      </c>
      <c r="AL210" s="6">
        <v>2.86</v>
      </c>
      <c r="AM210" s="6">
        <v>2.85</v>
      </c>
      <c r="AN210" s="6">
        <v>2.85</v>
      </c>
      <c r="AO210" s="6">
        <v>2.85</v>
      </c>
      <c r="AP210" s="6">
        <v>2.85</v>
      </c>
      <c r="AQ210" s="6">
        <v>2.85</v>
      </c>
      <c r="AR210" s="6">
        <v>2.84</v>
      </c>
      <c r="AS210" s="6">
        <v>2.84</v>
      </c>
      <c r="AT210" s="6">
        <v>2.84</v>
      </c>
      <c r="AU210" s="6">
        <v>2.84</v>
      </c>
      <c r="AV210" s="6">
        <v>2.84</v>
      </c>
      <c r="AW210" s="6">
        <v>2.84</v>
      </c>
      <c r="AX210" s="6">
        <v>2.84</v>
      </c>
      <c r="AY210" s="6">
        <v>2.83</v>
      </c>
    </row>
    <row r="211" spans="1:51" x14ac:dyDescent="0.2">
      <c r="A211" s="5">
        <v>43646</v>
      </c>
      <c r="B211" s="6">
        <v>1.17</v>
      </c>
      <c r="C211" s="6">
        <v>1.25</v>
      </c>
      <c r="D211" s="6">
        <v>1.36</v>
      </c>
      <c r="E211" s="6">
        <v>1.51</v>
      </c>
      <c r="F211" s="6">
        <v>1.66</v>
      </c>
      <c r="G211" s="6">
        <v>1.81</v>
      </c>
      <c r="H211" s="6">
        <v>1.96</v>
      </c>
      <c r="I211" s="6">
        <v>2.09</v>
      </c>
      <c r="J211" s="6">
        <v>2.21</v>
      </c>
      <c r="K211" s="6">
        <v>2.33</v>
      </c>
      <c r="L211" s="6">
        <v>2.4300000000000002</v>
      </c>
      <c r="M211" s="6">
        <v>2.52</v>
      </c>
      <c r="N211" s="6">
        <v>2.59</v>
      </c>
      <c r="O211" s="6">
        <v>2.66</v>
      </c>
      <c r="P211" s="6">
        <v>2.71</v>
      </c>
      <c r="Q211" s="6">
        <v>2.75</v>
      </c>
      <c r="R211" s="6">
        <v>2.78</v>
      </c>
      <c r="S211" s="6">
        <v>2.81</v>
      </c>
      <c r="T211" s="6">
        <v>2.83</v>
      </c>
      <c r="U211" s="6">
        <v>2.85</v>
      </c>
      <c r="V211" s="6">
        <v>2.86</v>
      </c>
      <c r="W211" s="6">
        <v>2.86</v>
      </c>
      <c r="X211" s="6">
        <v>2.86</v>
      </c>
      <c r="Y211" s="6">
        <v>2.86</v>
      </c>
      <c r="Z211" s="6">
        <v>2.87</v>
      </c>
      <c r="AA211" s="6">
        <v>2.86</v>
      </c>
      <c r="AB211" s="6">
        <v>2.86</v>
      </c>
      <c r="AC211" s="6">
        <v>2.85</v>
      </c>
      <c r="AD211" s="6">
        <v>2.85</v>
      </c>
      <c r="AE211" s="6">
        <v>2.84</v>
      </c>
      <c r="AF211" s="6">
        <v>2.84</v>
      </c>
      <c r="AG211" s="6">
        <v>2.84</v>
      </c>
      <c r="AH211" s="6">
        <v>2.83</v>
      </c>
      <c r="AI211" s="6">
        <v>2.83</v>
      </c>
      <c r="AJ211" s="6">
        <v>2.83</v>
      </c>
      <c r="AK211" s="6">
        <v>2.83</v>
      </c>
      <c r="AL211" s="6">
        <v>2.83</v>
      </c>
      <c r="AM211" s="6">
        <v>2.82</v>
      </c>
      <c r="AN211" s="6">
        <v>2.82</v>
      </c>
      <c r="AO211" s="6">
        <v>2.82</v>
      </c>
      <c r="AP211" s="6">
        <v>2.82</v>
      </c>
      <c r="AQ211" s="6">
        <v>2.82</v>
      </c>
      <c r="AR211" s="6">
        <v>2.81</v>
      </c>
      <c r="AS211" s="6">
        <v>2.81</v>
      </c>
      <c r="AT211" s="6">
        <v>2.81</v>
      </c>
      <c r="AU211" s="6">
        <v>2.81</v>
      </c>
      <c r="AV211" s="6">
        <v>2.81</v>
      </c>
      <c r="AW211" s="6">
        <v>2.81</v>
      </c>
      <c r="AX211" s="6">
        <v>2.81</v>
      </c>
      <c r="AY211" s="6">
        <v>2.8</v>
      </c>
    </row>
    <row r="212" spans="1:51" x14ac:dyDescent="0.2">
      <c r="A212" s="5">
        <v>43677</v>
      </c>
      <c r="B212" s="6">
        <v>1.1499999999999999</v>
      </c>
      <c r="C212" s="6">
        <v>1.22</v>
      </c>
      <c r="D212" s="6">
        <v>1.33</v>
      </c>
      <c r="E212" s="6">
        <v>1.48</v>
      </c>
      <c r="F212" s="6">
        <v>1.63</v>
      </c>
      <c r="G212" s="6">
        <v>1.78</v>
      </c>
      <c r="H212" s="6">
        <v>1.92</v>
      </c>
      <c r="I212" s="6">
        <v>2.06</v>
      </c>
      <c r="J212" s="6">
        <v>2.1800000000000002</v>
      </c>
      <c r="K212" s="6">
        <v>2.29</v>
      </c>
      <c r="L212" s="6">
        <v>2.39</v>
      </c>
      <c r="M212" s="6">
        <v>2.48</v>
      </c>
      <c r="N212" s="6">
        <v>2.56</v>
      </c>
      <c r="O212" s="6">
        <v>2.62</v>
      </c>
      <c r="P212" s="6">
        <v>2.68</v>
      </c>
      <c r="Q212" s="6">
        <v>2.71</v>
      </c>
      <c r="R212" s="6">
        <v>2.74</v>
      </c>
      <c r="S212" s="6">
        <v>2.77</v>
      </c>
      <c r="T212" s="6">
        <v>2.79</v>
      </c>
      <c r="U212" s="6">
        <v>2.81</v>
      </c>
      <c r="V212" s="6">
        <v>2.82</v>
      </c>
      <c r="W212" s="6">
        <v>2.82</v>
      </c>
      <c r="X212" s="6">
        <v>2.83</v>
      </c>
      <c r="Y212" s="6">
        <v>2.83</v>
      </c>
      <c r="Z212" s="6">
        <v>2.83</v>
      </c>
      <c r="AA212" s="6">
        <v>2.83</v>
      </c>
      <c r="AB212" s="6">
        <v>2.82</v>
      </c>
      <c r="AC212" s="6">
        <v>2.82</v>
      </c>
      <c r="AD212" s="6">
        <v>2.81</v>
      </c>
      <c r="AE212" s="6">
        <v>2.81</v>
      </c>
      <c r="AF212" s="6">
        <v>2.81</v>
      </c>
      <c r="AG212" s="6">
        <v>2.8</v>
      </c>
      <c r="AH212" s="6">
        <v>2.8</v>
      </c>
      <c r="AI212" s="6">
        <v>2.8</v>
      </c>
      <c r="AJ212" s="6">
        <v>2.8</v>
      </c>
      <c r="AK212" s="6">
        <v>2.79</v>
      </c>
      <c r="AL212" s="6">
        <v>2.79</v>
      </c>
      <c r="AM212" s="6">
        <v>2.79</v>
      </c>
      <c r="AN212" s="6">
        <v>2.79</v>
      </c>
      <c r="AO212" s="6">
        <v>2.79</v>
      </c>
      <c r="AP212" s="6">
        <v>2.78</v>
      </c>
      <c r="AQ212" s="6">
        <v>2.78</v>
      </c>
      <c r="AR212" s="6">
        <v>2.78</v>
      </c>
      <c r="AS212" s="6">
        <v>2.78</v>
      </c>
      <c r="AT212" s="6">
        <v>2.78</v>
      </c>
      <c r="AU212" s="6">
        <v>2.78</v>
      </c>
      <c r="AV212" s="6">
        <v>2.78</v>
      </c>
      <c r="AW212" s="6">
        <v>2.77</v>
      </c>
      <c r="AX212" s="6">
        <v>2.77</v>
      </c>
      <c r="AY212" s="6">
        <v>2.77</v>
      </c>
    </row>
    <row r="213" spans="1:51" x14ac:dyDescent="0.2">
      <c r="A213" s="5">
        <v>43708</v>
      </c>
      <c r="B213" s="6">
        <v>1.1299999999999999</v>
      </c>
      <c r="C213" s="6">
        <v>1.2</v>
      </c>
      <c r="D213" s="6">
        <v>1.31</v>
      </c>
      <c r="E213" s="6">
        <v>1.45</v>
      </c>
      <c r="F213" s="6">
        <v>1.6</v>
      </c>
      <c r="G213" s="6">
        <v>1.75</v>
      </c>
      <c r="H213" s="6">
        <v>1.89</v>
      </c>
      <c r="I213" s="6">
        <v>2.02</v>
      </c>
      <c r="J213" s="6">
        <v>2.14</v>
      </c>
      <c r="K213" s="6">
        <v>2.2599999999999998</v>
      </c>
      <c r="L213" s="6">
        <v>2.36</v>
      </c>
      <c r="M213" s="6">
        <v>2.4500000000000002</v>
      </c>
      <c r="N213" s="6">
        <v>2.52</v>
      </c>
      <c r="O213" s="6">
        <v>2.59</v>
      </c>
      <c r="P213" s="6">
        <v>2.64</v>
      </c>
      <c r="Q213" s="6">
        <v>2.68</v>
      </c>
      <c r="R213" s="6">
        <v>2.71</v>
      </c>
      <c r="S213" s="6">
        <v>2.74</v>
      </c>
      <c r="T213" s="6">
        <v>2.76</v>
      </c>
      <c r="U213" s="6">
        <v>2.78</v>
      </c>
      <c r="V213" s="6">
        <v>2.79</v>
      </c>
      <c r="W213" s="6">
        <v>2.79</v>
      </c>
      <c r="X213" s="6">
        <v>2.79</v>
      </c>
      <c r="Y213" s="6">
        <v>2.8</v>
      </c>
      <c r="Z213" s="6">
        <v>2.8</v>
      </c>
      <c r="AA213" s="6">
        <v>2.79</v>
      </c>
      <c r="AB213" s="6">
        <v>2.79</v>
      </c>
      <c r="AC213" s="6">
        <v>2.79</v>
      </c>
      <c r="AD213" s="6">
        <v>2.78</v>
      </c>
      <c r="AE213" s="6">
        <v>2.78</v>
      </c>
      <c r="AF213" s="6">
        <v>2.78</v>
      </c>
      <c r="AG213" s="6">
        <v>2.77</v>
      </c>
      <c r="AH213" s="6">
        <v>2.77</v>
      </c>
      <c r="AI213" s="6">
        <v>2.77</v>
      </c>
      <c r="AJ213" s="6">
        <v>2.77</v>
      </c>
      <c r="AK213" s="6">
        <v>2.76</v>
      </c>
      <c r="AL213" s="6">
        <v>2.76</v>
      </c>
      <c r="AM213" s="6">
        <v>2.76</v>
      </c>
      <c r="AN213" s="6">
        <v>2.76</v>
      </c>
      <c r="AO213" s="6">
        <v>2.76</v>
      </c>
      <c r="AP213" s="6">
        <v>2.76</v>
      </c>
      <c r="AQ213" s="6">
        <v>2.75</v>
      </c>
      <c r="AR213" s="6">
        <v>2.75</v>
      </c>
      <c r="AS213" s="6">
        <v>2.75</v>
      </c>
      <c r="AT213" s="6">
        <v>2.75</v>
      </c>
      <c r="AU213" s="6">
        <v>2.75</v>
      </c>
      <c r="AV213" s="6">
        <v>2.75</v>
      </c>
      <c r="AW213" s="6">
        <v>2.74</v>
      </c>
      <c r="AX213" s="6">
        <v>2.74</v>
      </c>
      <c r="AY213" s="6">
        <v>2.74</v>
      </c>
    </row>
    <row r="214" spans="1:51" x14ac:dyDescent="0.2">
      <c r="A214" s="5">
        <v>43738</v>
      </c>
      <c r="B214" s="6">
        <v>1.1000000000000001</v>
      </c>
      <c r="C214" s="6">
        <v>1.17</v>
      </c>
      <c r="D214" s="6">
        <v>1.28</v>
      </c>
      <c r="E214" s="6">
        <v>1.42</v>
      </c>
      <c r="F214" s="6">
        <v>1.57</v>
      </c>
      <c r="G214" s="6">
        <v>1.72</v>
      </c>
      <c r="H214" s="6">
        <v>1.86</v>
      </c>
      <c r="I214" s="6">
        <v>1.99</v>
      </c>
      <c r="J214" s="6">
        <v>2.11</v>
      </c>
      <c r="K214" s="6">
        <v>2.23</v>
      </c>
      <c r="L214" s="6">
        <v>2.33</v>
      </c>
      <c r="M214" s="6">
        <v>2.41</v>
      </c>
      <c r="N214" s="6">
        <v>2.4900000000000002</v>
      </c>
      <c r="O214" s="6">
        <v>2.5499999999999998</v>
      </c>
      <c r="P214" s="6">
        <v>2.61</v>
      </c>
      <c r="Q214" s="6">
        <v>2.64</v>
      </c>
      <c r="R214" s="6">
        <v>2.67</v>
      </c>
      <c r="S214" s="6">
        <v>2.7</v>
      </c>
      <c r="T214" s="6">
        <v>2.73</v>
      </c>
      <c r="U214" s="6">
        <v>2.75</v>
      </c>
      <c r="V214" s="6">
        <v>2.75</v>
      </c>
      <c r="W214" s="6">
        <v>2.76</v>
      </c>
      <c r="X214" s="6">
        <v>2.76</v>
      </c>
      <c r="Y214" s="6">
        <v>2.76</v>
      </c>
      <c r="Z214" s="6">
        <v>2.77</v>
      </c>
      <c r="AA214" s="6">
        <v>2.76</v>
      </c>
      <c r="AB214" s="6">
        <v>2.76</v>
      </c>
      <c r="AC214" s="6">
        <v>2.75</v>
      </c>
      <c r="AD214" s="6">
        <v>2.75</v>
      </c>
      <c r="AE214" s="6">
        <v>2.75</v>
      </c>
      <c r="AF214" s="6">
        <v>2.74</v>
      </c>
      <c r="AG214" s="6">
        <v>2.74</v>
      </c>
      <c r="AH214" s="6">
        <v>2.74</v>
      </c>
      <c r="AI214" s="6">
        <v>2.74</v>
      </c>
      <c r="AJ214" s="6">
        <v>2.74</v>
      </c>
      <c r="AK214" s="6">
        <v>2.73</v>
      </c>
      <c r="AL214" s="6">
        <v>2.73</v>
      </c>
      <c r="AM214" s="6">
        <v>2.73</v>
      </c>
      <c r="AN214" s="6">
        <v>2.73</v>
      </c>
      <c r="AO214" s="6">
        <v>2.73</v>
      </c>
      <c r="AP214" s="6">
        <v>2.73</v>
      </c>
      <c r="AQ214" s="6">
        <v>2.72</v>
      </c>
      <c r="AR214" s="6">
        <v>2.72</v>
      </c>
      <c r="AS214" s="6">
        <v>2.72</v>
      </c>
      <c r="AT214" s="6">
        <v>2.72</v>
      </c>
      <c r="AU214" s="6">
        <v>2.72</v>
      </c>
      <c r="AV214" s="6">
        <v>2.72</v>
      </c>
      <c r="AW214" s="6">
        <v>2.71</v>
      </c>
      <c r="AX214" s="6">
        <v>2.71</v>
      </c>
      <c r="AY214" s="6">
        <v>2.71</v>
      </c>
    </row>
    <row r="215" spans="1:51" x14ac:dyDescent="0.2">
      <c r="A215" s="5">
        <v>43769</v>
      </c>
      <c r="B215" s="6">
        <v>1.08</v>
      </c>
      <c r="C215" s="6">
        <v>1.1499999999999999</v>
      </c>
      <c r="D215" s="6">
        <v>1.25</v>
      </c>
      <c r="E215" s="6">
        <v>1.4</v>
      </c>
      <c r="F215" s="6">
        <v>1.54</v>
      </c>
      <c r="G215" s="6">
        <v>1.69</v>
      </c>
      <c r="H215" s="6">
        <v>1.83</v>
      </c>
      <c r="I215" s="6">
        <v>1.96</v>
      </c>
      <c r="J215" s="6">
        <v>2.08</v>
      </c>
      <c r="K215" s="6">
        <v>2.19</v>
      </c>
      <c r="L215" s="6">
        <v>2.29</v>
      </c>
      <c r="M215" s="6">
        <v>2.38</v>
      </c>
      <c r="N215" s="6">
        <v>2.46</v>
      </c>
      <c r="O215" s="6">
        <v>2.52</v>
      </c>
      <c r="P215" s="6">
        <v>2.58</v>
      </c>
      <c r="Q215" s="6">
        <v>2.61</v>
      </c>
      <c r="R215" s="6">
        <v>2.64</v>
      </c>
      <c r="S215" s="6">
        <v>2.67</v>
      </c>
      <c r="T215" s="6">
        <v>2.69</v>
      </c>
      <c r="U215" s="6">
        <v>2.71</v>
      </c>
      <c r="V215" s="6">
        <v>2.72</v>
      </c>
      <c r="W215" s="6">
        <v>2.72</v>
      </c>
      <c r="X215" s="6">
        <v>2.73</v>
      </c>
      <c r="Y215" s="6">
        <v>2.73</v>
      </c>
      <c r="Z215" s="6">
        <v>2.74</v>
      </c>
      <c r="AA215" s="6">
        <v>2.73</v>
      </c>
      <c r="AB215" s="6">
        <v>2.73</v>
      </c>
      <c r="AC215" s="6">
        <v>2.72</v>
      </c>
      <c r="AD215" s="6">
        <v>2.72</v>
      </c>
      <c r="AE215" s="6">
        <v>2.72</v>
      </c>
      <c r="AF215" s="6">
        <v>2.71</v>
      </c>
      <c r="AG215" s="6">
        <v>2.71</v>
      </c>
      <c r="AH215" s="6">
        <v>2.71</v>
      </c>
      <c r="AI215" s="6">
        <v>2.71</v>
      </c>
      <c r="AJ215" s="6">
        <v>2.71</v>
      </c>
      <c r="AK215" s="6">
        <v>2.71</v>
      </c>
      <c r="AL215" s="6">
        <v>2.7</v>
      </c>
      <c r="AM215" s="6">
        <v>2.7</v>
      </c>
      <c r="AN215" s="6">
        <v>2.7</v>
      </c>
      <c r="AO215" s="6">
        <v>2.7</v>
      </c>
      <c r="AP215" s="6">
        <v>2.7</v>
      </c>
      <c r="AQ215" s="6">
        <v>2.7</v>
      </c>
      <c r="AR215" s="6">
        <v>2.69</v>
      </c>
      <c r="AS215" s="6">
        <v>2.69</v>
      </c>
      <c r="AT215" s="6">
        <v>2.69</v>
      </c>
      <c r="AU215" s="6">
        <v>2.69</v>
      </c>
      <c r="AV215" s="6">
        <v>2.69</v>
      </c>
      <c r="AW215" s="6">
        <v>2.69</v>
      </c>
      <c r="AX215" s="6">
        <v>2.69</v>
      </c>
      <c r="AY215" s="6">
        <v>2.68</v>
      </c>
    </row>
    <row r="216" spans="1:51" x14ac:dyDescent="0.2">
      <c r="A216" s="5">
        <v>43799</v>
      </c>
      <c r="B216" s="6">
        <v>1.06</v>
      </c>
      <c r="C216" s="6">
        <v>1.1200000000000001</v>
      </c>
      <c r="D216" s="6">
        <v>1.23</v>
      </c>
      <c r="E216" s="6">
        <v>1.36</v>
      </c>
      <c r="F216" s="6">
        <v>1.51</v>
      </c>
      <c r="G216" s="6">
        <v>1.66</v>
      </c>
      <c r="H216" s="6">
        <v>1.79</v>
      </c>
      <c r="I216" s="6">
        <v>1.92</v>
      </c>
      <c r="J216" s="6">
        <v>2.04</v>
      </c>
      <c r="K216" s="6">
        <v>2.16</v>
      </c>
      <c r="L216" s="6">
        <v>2.2599999999999998</v>
      </c>
      <c r="M216" s="6">
        <v>2.34</v>
      </c>
      <c r="N216" s="6">
        <v>2.42</v>
      </c>
      <c r="O216" s="6">
        <v>2.48</v>
      </c>
      <c r="P216" s="6">
        <v>2.54</v>
      </c>
      <c r="Q216" s="6">
        <v>2.57</v>
      </c>
      <c r="R216" s="6">
        <v>2.6</v>
      </c>
      <c r="S216" s="6">
        <v>2.63</v>
      </c>
      <c r="T216" s="6">
        <v>2.65</v>
      </c>
      <c r="U216" s="6">
        <v>2.68</v>
      </c>
      <c r="V216" s="6">
        <v>2.68</v>
      </c>
      <c r="W216" s="6">
        <v>2.69</v>
      </c>
      <c r="X216" s="6">
        <v>2.69</v>
      </c>
      <c r="Y216" s="6">
        <v>2.7</v>
      </c>
      <c r="Z216" s="6">
        <v>2.7</v>
      </c>
      <c r="AA216" s="6">
        <v>2.7</v>
      </c>
      <c r="AB216" s="6">
        <v>2.69</v>
      </c>
      <c r="AC216" s="6">
        <v>2.69</v>
      </c>
      <c r="AD216" s="6">
        <v>2.69</v>
      </c>
      <c r="AE216" s="6">
        <v>2.68</v>
      </c>
      <c r="AF216" s="6">
        <v>2.68</v>
      </c>
      <c r="AG216" s="6">
        <v>2.68</v>
      </c>
      <c r="AH216" s="6">
        <v>2.68</v>
      </c>
      <c r="AI216" s="6">
        <v>2.68</v>
      </c>
      <c r="AJ216" s="6">
        <v>2.67</v>
      </c>
      <c r="AK216" s="6">
        <v>2.67</v>
      </c>
      <c r="AL216" s="6">
        <v>2.67</v>
      </c>
      <c r="AM216" s="6">
        <v>2.67</v>
      </c>
      <c r="AN216" s="6">
        <v>2.67</v>
      </c>
      <c r="AO216" s="6">
        <v>2.67</v>
      </c>
      <c r="AP216" s="6">
        <v>2.67</v>
      </c>
      <c r="AQ216" s="6">
        <v>2.66</v>
      </c>
      <c r="AR216" s="6">
        <v>2.66</v>
      </c>
      <c r="AS216" s="6">
        <v>2.66</v>
      </c>
      <c r="AT216" s="6">
        <v>2.66</v>
      </c>
      <c r="AU216" s="6">
        <v>2.66</v>
      </c>
      <c r="AV216" s="6">
        <v>2.66</v>
      </c>
      <c r="AW216" s="6">
        <v>2.65</v>
      </c>
      <c r="AX216" s="6">
        <v>2.65</v>
      </c>
      <c r="AY216" s="6">
        <v>2.65</v>
      </c>
    </row>
    <row r="217" spans="1:51" x14ac:dyDescent="0.2">
      <c r="A217" s="5">
        <v>43830</v>
      </c>
      <c r="B217" s="6">
        <v>1.03</v>
      </c>
      <c r="C217" s="6">
        <v>1.0900000000000001</v>
      </c>
      <c r="D217" s="6">
        <v>1.2</v>
      </c>
      <c r="E217" s="6">
        <v>1.33</v>
      </c>
      <c r="F217" s="6">
        <v>1.48</v>
      </c>
      <c r="G217" s="6">
        <v>1.62</v>
      </c>
      <c r="H217" s="6">
        <v>1.76</v>
      </c>
      <c r="I217" s="6">
        <v>1.89</v>
      </c>
      <c r="J217" s="6">
        <v>2</v>
      </c>
      <c r="K217" s="6">
        <v>2.12</v>
      </c>
      <c r="L217" s="6">
        <v>2.2200000000000002</v>
      </c>
      <c r="M217" s="6">
        <v>2.2999999999999998</v>
      </c>
      <c r="N217" s="6">
        <v>2.38</v>
      </c>
      <c r="O217" s="6">
        <v>2.44</v>
      </c>
      <c r="P217" s="6">
        <v>2.5</v>
      </c>
      <c r="Q217" s="6">
        <v>2.5299999999999998</v>
      </c>
      <c r="R217" s="6">
        <v>2.56</v>
      </c>
      <c r="S217" s="6">
        <v>2.59</v>
      </c>
      <c r="T217" s="6">
        <v>2.62</v>
      </c>
      <c r="U217" s="6">
        <v>2.64</v>
      </c>
      <c r="V217" s="6">
        <v>2.64</v>
      </c>
      <c r="W217" s="6">
        <v>2.65</v>
      </c>
      <c r="X217" s="6">
        <v>2.65</v>
      </c>
      <c r="Y217" s="6">
        <v>2.66</v>
      </c>
      <c r="Z217" s="6">
        <v>2.66</v>
      </c>
      <c r="AA217" s="6">
        <v>2.66</v>
      </c>
      <c r="AB217" s="6">
        <v>2.66</v>
      </c>
      <c r="AC217" s="6">
        <v>2.65</v>
      </c>
      <c r="AD217" s="6">
        <v>2.65</v>
      </c>
      <c r="AE217" s="6">
        <v>2.65</v>
      </c>
      <c r="AF217" s="6">
        <v>2.65</v>
      </c>
      <c r="AG217" s="6">
        <v>2.64</v>
      </c>
      <c r="AH217" s="6">
        <v>2.64</v>
      </c>
      <c r="AI217" s="6">
        <v>2.64</v>
      </c>
      <c r="AJ217" s="6">
        <v>2.64</v>
      </c>
      <c r="AK217" s="6">
        <v>2.64</v>
      </c>
      <c r="AL217" s="6">
        <v>2.64</v>
      </c>
      <c r="AM217" s="6">
        <v>2.64</v>
      </c>
      <c r="AN217" s="6">
        <v>2.64</v>
      </c>
      <c r="AO217" s="6">
        <v>2.63</v>
      </c>
      <c r="AP217" s="6">
        <v>2.63</v>
      </c>
      <c r="AQ217" s="6">
        <v>2.63</v>
      </c>
      <c r="AR217" s="6">
        <v>2.63</v>
      </c>
      <c r="AS217" s="6">
        <v>2.63</v>
      </c>
      <c r="AT217" s="6">
        <v>2.63</v>
      </c>
      <c r="AU217" s="6">
        <v>2.62</v>
      </c>
      <c r="AV217" s="6">
        <v>2.62</v>
      </c>
      <c r="AW217" s="6">
        <v>2.62</v>
      </c>
      <c r="AX217" s="6">
        <v>2.62</v>
      </c>
      <c r="AY217" s="6">
        <v>2.62</v>
      </c>
    </row>
    <row r="218" spans="1:51" x14ac:dyDescent="0.2">
      <c r="A218" s="5">
        <v>43861</v>
      </c>
      <c r="B218" s="6">
        <v>1.01</v>
      </c>
      <c r="C218" s="6">
        <v>1.06</v>
      </c>
      <c r="D218" s="6">
        <v>1.1599999999999999</v>
      </c>
      <c r="E218" s="6">
        <v>1.3</v>
      </c>
      <c r="F218" s="6">
        <v>1.44</v>
      </c>
      <c r="G218" s="6">
        <v>1.58</v>
      </c>
      <c r="H218" s="6">
        <v>1.72</v>
      </c>
      <c r="I218" s="6">
        <v>1.84</v>
      </c>
      <c r="J218" s="6">
        <v>1.96</v>
      </c>
      <c r="K218" s="6">
        <v>2.0699999999999998</v>
      </c>
      <c r="L218" s="6">
        <v>2.1800000000000002</v>
      </c>
      <c r="M218" s="6">
        <v>2.2599999999999998</v>
      </c>
      <c r="N218" s="6">
        <v>2.33</v>
      </c>
      <c r="O218" s="6">
        <v>2.4</v>
      </c>
      <c r="P218" s="6">
        <v>2.4500000000000002</v>
      </c>
      <c r="Q218" s="6">
        <v>2.4900000000000002</v>
      </c>
      <c r="R218" s="6">
        <v>2.52</v>
      </c>
      <c r="S218" s="6">
        <v>2.5499999999999998</v>
      </c>
      <c r="T218" s="6">
        <v>2.57</v>
      </c>
      <c r="U218" s="6">
        <v>2.6</v>
      </c>
      <c r="V218" s="6">
        <v>2.6</v>
      </c>
      <c r="W218" s="6">
        <v>2.61</v>
      </c>
      <c r="X218" s="6">
        <v>2.61</v>
      </c>
      <c r="Y218" s="6">
        <v>2.62</v>
      </c>
      <c r="Z218" s="6">
        <v>2.62</v>
      </c>
      <c r="AA218" s="6">
        <v>2.62</v>
      </c>
      <c r="AB218" s="6">
        <v>2.62</v>
      </c>
      <c r="AC218" s="6">
        <v>2.61</v>
      </c>
      <c r="AD218" s="6">
        <v>2.61</v>
      </c>
      <c r="AE218" s="6">
        <v>2.61</v>
      </c>
      <c r="AF218" s="6">
        <v>2.61</v>
      </c>
      <c r="AG218" s="6">
        <v>2.61</v>
      </c>
      <c r="AH218" s="6">
        <v>2.6</v>
      </c>
      <c r="AI218" s="6">
        <v>2.6</v>
      </c>
      <c r="AJ218" s="6">
        <v>2.6</v>
      </c>
      <c r="AK218" s="6">
        <v>2.6</v>
      </c>
      <c r="AL218" s="6">
        <v>2.6</v>
      </c>
      <c r="AM218" s="6">
        <v>2.6</v>
      </c>
      <c r="AN218" s="6">
        <v>2.6</v>
      </c>
      <c r="AO218" s="6">
        <v>2.6</v>
      </c>
      <c r="AP218" s="6">
        <v>2.59</v>
      </c>
      <c r="AQ218" s="6">
        <v>2.59</v>
      </c>
      <c r="AR218" s="6">
        <v>2.59</v>
      </c>
      <c r="AS218" s="6">
        <v>2.59</v>
      </c>
      <c r="AT218" s="6">
        <v>2.59</v>
      </c>
      <c r="AU218" s="6">
        <v>2.59</v>
      </c>
      <c r="AV218" s="6">
        <v>2.59</v>
      </c>
      <c r="AW218" s="6">
        <v>2.58</v>
      </c>
      <c r="AX218" s="6">
        <v>2.58</v>
      </c>
      <c r="AY218" s="6">
        <v>2.58</v>
      </c>
    </row>
    <row r="219" spans="1:51" x14ac:dyDescent="0.2">
      <c r="A219" s="5">
        <v>43890</v>
      </c>
      <c r="B219" s="6">
        <v>0.98</v>
      </c>
      <c r="C219" s="6">
        <v>1.03</v>
      </c>
      <c r="D219" s="6">
        <v>1.1299999999999999</v>
      </c>
      <c r="E219" s="6">
        <v>1.26</v>
      </c>
      <c r="F219" s="6">
        <v>1.4</v>
      </c>
      <c r="G219" s="6">
        <v>1.54</v>
      </c>
      <c r="H219" s="6">
        <v>1.68</v>
      </c>
      <c r="I219" s="6">
        <v>1.8</v>
      </c>
      <c r="J219" s="6">
        <v>1.92</v>
      </c>
      <c r="K219" s="6">
        <v>2.0299999999999998</v>
      </c>
      <c r="L219" s="6">
        <v>2.13</v>
      </c>
      <c r="M219" s="6">
        <v>2.2200000000000002</v>
      </c>
      <c r="N219" s="6">
        <v>2.29</v>
      </c>
      <c r="O219" s="6">
        <v>2.36</v>
      </c>
      <c r="P219" s="6">
        <v>2.41</v>
      </c>
      <c r="Q219" s="6">
        <v>2.4500000000000002</v>
      </c>
      <c r="R219" s="6">
        <v>2.48</v>
      </c>
      <c r="S219" s="6">
        <v>2.5099999999999998</v>
      </c>
      <c r="T219" s="6">
        <v>2.5299999999999998</v>
      </c>
      <c r="U219" s="6">
        <v>2.5499999999999998</v>
      </c>
      <c r="V219" s="6">
        <v>2.56</v>
      </c>
      <c r="W219" s="6">
        <v>2.57</v>
      </c>
      <c r="X219" s="6">
        <v>2.57</v>
      </c>
      <c r="Y219" s="6">
        <v>2.58</v>
      </c>
      <c r="Z219" s="6">
        <v>2.58</v>
      </c>
      <c r="AA219" s="6">
        <v>2.58</v>
      </c>
      <c r="AB219" s="6">
        <v>2.58</v>
      </c>
      <c r="AC219" s="6">
        <v>2.57</v>
      </c>
      <c r="AD219" s="6">
        <v>2.57</v>
      </c>
      <c r="AE219" s="6">
        <v>2.57</v>
      </c>
      <c r="AF219" s="6">
        <v>2.57</v>
      </c>
      <c r="AG219" s="6">
        <v>2.57</v>
      </c>
      <c r="AH219" s="6">
        <v>2.57</v>
      </c>
      <c r="AI219" s="6">
        <v>2.56</v>
      </c>
      <c r="AJ219" s="6">
        <v>2.56</v>
      </c>
      <c r="AK219" s="6">
        <v>2.56</v>
      </c>
      <c r="AL219" s="6">
        <v>2.56</v>
      </c>
      <c r="AM219" s="6">
        <v>2.56</v>
      </c>
      <c r="AN219" s="6">
        <v>2.56</v>
      </c>
      <c r="AO219" s="6">
        <v>2.56</v>
      </c>
      <c r="AP219" s="6">
        <v>2.56</v>
      </c>
      <c r="AQ219" s="6">
        <v>2.56</v>
      </c>
      <c r="AR219" s="6">
        <v>2.5499999999999998</v>
      </c>
      <c r="AS219" s="6">
        <v>2.5499999999999998</v>
      </c>
      <c r="AT219" s="6">
        <v>2.5499999999999998</v>
      </c>
      <c r="AU219" s="6">
        <v>2.5499999999999998</v>
      </c>
      <c r="AV219" s="6">
        <v>2.5499999999999998</v>
      </c>
      <c r="AW219" s="6">
        <v>2.5499999999999998</v>
      </c>
      <c r="AX219" s="6">
        <v>2.5499999999999998</v>
      </c>
      <c r="AY219" s="6">
        <v>2.54</v>
      </c>
    </row>
    <row r="220" spans="1:51" x14ac:dyDescent="0.2">
      <c r="A220" s="5">
        <v>43921</v>
      </c>
      <c r="B220" s="6">
        <v>0.96</v>
      </c>
      <c r="C220" s="6">
        <v>1.01</v>
      </c>
      <c r="D220" s="6">
        <v>1.1000000000000001</v>
      </c>
      <c r="E220" s="6">
        <v>1.23</v>
      </c>
      <c r="F220" s="6">
        <v>1.37</v>
      </c>
      <c r="G220" s="6">
        <v>1.51</v>
      </c>
      <c r="H220" s="6">
        <v>1.65</v>
      </c>
      <c r="I220" s="6">
        <v>1.77</v>
      </c>
      <c r="J220" s="6">
        <v>1.89</v>
      </c>
      <c r="K220" s="6">
        <v>2</v>
      </c>
      <c r="L220" s="6">
        <v>2.1</v>
      </c>
      <c r="M220" s="6">
        <v>2.1800000000000002</v>
      </c>
      <c r="N220" s="6">
        <v>2.2599999999999998</v>
      </c>
      <c r="O220" s="6">
        <v>2.3199999999999998</v>
      </c>
      <c r="P220" s="6">
        <v>2.38</v>
      </c>
      <c r="Q220" s="6">
        <v>2.41</v>
      </c>
      <c r="R220" s="6">
        <v>2.44</v>
      </c>
      <c r="S220" s="6">
        <v>2.4700000000000002</v>
      </c>
      <c r="T220" s="6">
        <v>2.5</v>
      </c>
      <c r="U220" s="6">
        <v>2.52</v>
      </c>
      <c r="V220" s="6">
        <v>2.52</v>
      </c>
      <c r="W220" s="6">
        <v>2.5299999999999998</v>
      </c>
      <c r="X220" s="6">
        <v>2.54</v>
      </c>
      <c r="Y220" s="6">
        <v>2.54</v>
      </c>
      <c r="Z220" s="6">
        <v>2.5499999999999998</v>
      </c>
      <c r="AA220" s="6">
        <v>2.54</v>
      </c>
      <c r="AB220" s="6">
        <v>2.54</v>
      </c>
      <c r="AC220" s="6">
        <v>2.54</v>
      </c>
      <c r="AD220" s="6">
        <v>2.54</v>
      </c>
      <c r="AE220" s="6">
        <v>2.54</v>
      </c>
      <c r="AF220" s="6">
        <v>2.54</v>
      </c>
      <c r="AG220" s="6">
        <v>2.5299999999999998</v>
      </c>
      <c r="AH220" s="6">
        <v>2.5299999999999998</v>
      </c>
      <c r="AI220" s="6">
        <v>2.5299999999999998</v>
      </c>
      <c r="AJ220" s="6">
        <v>2.5299999999999998</v>
      </c>
      <c r="AK220" s="6">
        <v>2.5299999999999998</v>
      </c>
      <c r="AL220" s="6">
        <v>2.5299999999999998</v>
      </c>
      <c r="AM220" s="6">
        <v>2.5299999999999998</v>
      </c>
      <c r="AN220" s="6">
        <v>2.5299999999999998</v>
      </c>
      <c r="AO220" s="6">
        <v>2.5299999999999998</v>
      </c>
      <c r="AP220" s="6">
        <v>2.5299999999999998</v>
      </c>
      <c r="AQ220" s="6">
        <v>2.52</v>
      </c>
      <c r="AR220" s="6">
        <v>2.52</v>
      </c>
      <c r="AS220" s="6">
        <v>2.52</v>
      </c>
      <c r="AT220" s="6">
        <v>2.52</v>
      </c>
      <c r="AU220" s="6">
        <v>2.52</v>
      </c>
      <c r="AV220" s="6">
        <v>2.52</v>
      </c>
      <c r="AW220" s="6">
        <v>2.52</v>
      </c>
      <c r="AX220" s="6">
        <v>2.5099999999999998</v>
      </c>
      <c r="AY220" s="6">
        <v>2.5099999999999998</v>
      </c>
    </row>
    <row r="221" spans="1:51" x14ac:dyDescent="0.2">
      <c r="A221" s="5">
        <v>43951</v>
      </c>
      <c r="B221" s="6">
        <v>0.94</v>
      </c>
      <c r="C221" s="6">
        <v>0.98</v>
      </c>
      <c r="D221" s="6">
        <v>1.07</v>
      </c>
      <c r="E221" s="6">
        <v>1.2</v>
      </c>
      <c r="F221" s="6">
        <v>1.34</v>
      </c>
      <c r="G221" s="6">
        <v>1.48</v>
      </c>
      <c r="H221" s="6">
        <v>1.61</v>
      </c>
      <c r="I221" s="6">
        <v>1.74</v>
      </c>
      <c r="J221" s="6">
        <v>1.85</v>
      </c>
      <c r="K221" s="6">
        <v>1.96</v>
      </c>
      <c r="L221" s="6">
        <v>2.06</v>
      </c>
      <c r="M221" s="6">
        <v>2.15</v>
      </c>
      <c r="N221" s="6">
        <v>2.2200000000000002</v>
      </c>
      <c r="O221" s="6">
        <v>2.2799999999999998</v>
      </c>
      <c r="P221" s="6">
        <v>2.34</v>
      </c>
      <c r="Q221" s="6">
        <v>2.37</v>
      </c>
      <c r="R221" s="6">
        <v>2.4</v>
      </c>
      <c r="S221" s="6">
        <v>2.4300000000000002</v>
      </c>
      <c r="T221" s="6">
        <v>2.46</v>
      </c>
      <c r="U221" s="6">
        <v>2.48</v>
      </c>
      <c r="V221" s="6">
        <v>2.4900000000000002</v>
      </c>
      <c r="W221" s="6">
        <v>2.4900000000000002</v>
      </c>
      <c r="X221" s="6">
        <v>2.5</v>
      </c>
      <c r="Y221" s="6">
        <v>2.5</v>
      </c>
      <c r="Z221" s="6">
        <v>2.5099999999999998</v>
      </c>
      <c r="AA221" s="6">
        <v>2.5</v>
      </c>
      <c r="AB221" s="6">
        <v>2.5</v>
      </c>
      <c r="AC221" s="6">
        <v>2.5</v>
      </c>
      <c r="AD221" s="6">
        <v>2.5</v>
      </c>
      <c r="AE221" s="6">
        <v>2.5</v>
      </c>
      <c r="AF221" s="6">
        <v>2.5</v>
      </c>
      <c r="AG221" s="6">
        <v>2.5</v>
      </c>
      <c r="AH221" s="6">
        <v>2.5</v>
      </c>
      <c r="AI221" s="6">
        <v>2.4900000000000002</v>
      </c>
      <c r="AJ221" s="6">
        <v>2.4900000000000002</v>
      </c>
      <c r="AK221" s="6">
        <v>2.4900000000000002</v>
      </c>
      <c r="AL221" s="6">
        <v>2.4900000000000002</v>
      </c>
      <c r="AM221" s="6">
        <v>2.4900000000000002</v>
      </c>
      <c r="AN221" s="6">
        <v>2.4900000000000002</v>
      </c>
      <c r="AO221" s="6">
        <v>2.4900000000000002</v>
      </c>
      <c r="AP221" s="6">
        <v>2.4900000000000002</v>
      </c>
      <c r="AQ221" s="6">
        <v>2.4900000000000002</v>
      </c>
      <c r="AR221" s="6">
        <v>2.4900000000000002</v>
      </c>
      <c r="AS221" s="6">
        <v>2.48</v>
      </c>
      <c r="AT221" s="6">
        <v>2.48</v>
      </c>
      <c r="AU221" s="6">
        <v>2.48</v>
      </c>
      <c r="AV221" s="6">
        <v>2.48</v>
      </c>
      <c r="AW221" s="6">
        <v>2.48</v>
      </c>
      <c r="AX221" s="6">
        <v>2.48</v>
      </c>
      <c r="AY221" s="6">
        <v>2.48</v>
      </c>
    </row>
    <row r="222" spans="1:51" x14ac:dyDescent="0.2">
      <c r="A222" s="5">
        <v>43982</v>
      </c>
      <c r="B222" s="6">
        <v>0.91</v>
      </c>
      <c r="C222" s="6">
        <v>0.96</v>
      </c>
      <c r="D222" s="6">
        <v>1.04</v>
      </c>
      <c r="E222" s="6">
        <v>1.17</v>
      </c>
      <c r="F222" s="6">
        <v>1.3</v>
      </c>
      <c r="G222" s="6">
        <v>1.44</v>
      </c>
      <c r="H222" s="6">
        <v>1.57</v>
      </c>
      <c r="I222" s="6">
        <v>1.7</v>
      </c>
      <c r="J222" s="6">
        <v>1.82</v>
      </c>
      <c r="K222" s="6">
        <v>1.93</v>
      </c>
      <c r="L222" s="6">
        <v>2.02</v>
      </c>
      <c r="M222" s="6">
        <v>2.11</v>
      </c>
      <c r="N222" s="6">
        <v>2.1800000000000002</v>
      </c>
      <c r="O222" s="6">
        <v>2.2400000000000002</v>
      </c>
      <c r="P222" s="6">
        <v>2.2999999999999998</v>
      </c>
      <c r="Q222" s="6">
        <v>2.33</v>
      </c>
      <c r="R222" s="6">
        <v>2.36</v>
      </c>
      <c r="S222" s="6">
        <v>2.39</v>
      </c>
      <c r="T222" s="6">
        <v>2.42</v>
      </c>
      <c r="U222" s="6">
        <v>2.44</v>
      </c>
      <c r="V222" s="6">
        <v>2.4500000000000002</v>
      </c>
      <c r="W222" s="6">
        <v>2.4500000000000002</v>
      </c>
      <c r="X222" s="6">
        <v>2.46</v>
      </c>
      <c r="Y222" s="6">
        <v>2.46</v>
      </c>
      <c r="Z222" s="6">
        <v>2.4700000000000002</v>
      </c>
      <c r="AA222" s="6">
        <v>2.4700000000000002</v>
      </c>
      <c r="AB222" s="6">
        <v>2.46</v>
      </c>
      <c r="AC222" s="6">
        <v>2.46</v>
      </c>
      <c r="AD222" s="6">
        <v>2.46</v>
      </c>
      <c r="AE222" s="6">
        <v>2.46</v>
      </c>
      <c r="AF222" s="6">
        <v>2.46</v>
      </c>
      <c r="AG222" s="6">
        <v>2.46</v>
      </c>
      <c r="AH222" s="6">
        <v>2.46</v>
      </c>
      <c r="AI222" s="6">
        <v>2.46</v>
      </c>
      <c r="AJ222" s="6">
        <v>2.46</v>
      </c>
      <c r="AK222" s="6">
        <v>2.46</v>
      </c>
      <c r="AL222" s="6">
        <v>2.4500000000000002</v>
      </c>
      <c r="AM222" s="6">
        <v>2.4500000000000002</v>
      </c>
      <c r="AN222" s="6">
        <v>2.4500000000000002</v>
      </c>
      <c r="AO222" s="6">
        <v>2.4500000000000002</v>
      </c>
      <c r="AP222" s="6">
        <v>2.4500000000000002</v>
      </c>
      <c r="AQ222" s="6">
        <v>2.4500000000000002</v>
      </c>
      <c r="AR222" s="6">
        <v>2.4500000000000002</v>
      </c>
      <c r="AS222" s="6">
        <v>2.4500000000000002</v>
      </c>
      <c r="AT222" s="6">
        <v>2.4500000000000002</v>
      </c>
      <c r="AU222" s="6">
        <v>2.44</v>
      </c>
      <c r="AV222" s="6">
        <v>2.44</v>
      </c>
      <c r="AW222" s="6">
        <v>2.44</v>
      </c>
      <c r="AX222" s="6">
        <v>2.44</v>
      </c>
      <c r="AY222" s="6">
        <v>2.44</v>
      </c>
    </row>
    <row r="223" spans="1:51" x14ac:dyDescent="0.2">
      <c r="A223" s="5">
        <v>44012</v>
      </c>
      <c r="B223" s="6">
        <v>0.88</v>
      </c>
      <c r="C223" s="6">
        <v>0.92</v>
      </c>
      <c r="D223" s="6">
        <v>1.01</v>
      </c>
      <c r="E223" s="6">
        <v>1.1399999999999999</v>
      </c>
      <c r="F223" s="6">
        <v>1.27</v>
      </c>
      <c r="G223" s="6">
        <v>1.41</v>
      </c>
      <c r="H223" s="6">
        <v>1.54</v>
      </c>
      <c r="I223" s="6">
        <v>1.66</v>
      </c>
      <c r="J223" s="6">
        <v>1.78</v>
      </c>
      <c r="K223" s="6">
        <v>1.88</v>
      </c>
      <c r="L223" s="6">
        <v>1.98</v>
      </c>
      <c r="M223" s="6">
        <v>2.0699999999999998</v>
      </c>
      <c r="N223" s="6">
        <v>2.14</v>
      </c>
      <c r="O223" s="6">
        <v>2.2000000000000002</v>
      </c>
      <c r="P223" s="6">
        <v>2.2599999999999998</v>
      </c>
      <c r="Q223" s="6">
        <v>2.29</v>
      </c>
      <c r="R223" s="6">
        <v>2.3199999999999998</v>
      </c>
      <c r="S223" s="6">
        <v>2.35</v>
      </c>
      <c r="T223" s="6">
        <v>2.37</v>
      </c>
      <c r="U223" s="6">
        <v>2.4</v>
      </c>
      <c r="V223" s="6">
        <v>2.4</v>
      </c>
      <c r="W223" s="6">
        <v>2.41</v>
      </c>
      <c r="X223" s="6">
        <v>2.41</v>
      </c>
      <c r="Y223" s="6">
        <v>2.42</v>
      </c>
      <c r="Z223" s="6">
        <v>2.42</v>
      </c>
      <c r="AA223" s="6">
        <v>2.42</v>
      </c>
      <c r="AB223" s="6">
        <v>2.42</v>
      </c>
      <c r="AC223" s="6">
        <v>2.42</v>
      </c>
      <c r="AD223" s="6">
        <v>2.42</v>
      </c>
      <c r="AE223" s="6">
        <v>2.42</v>
      </c>
      <c r="AF223" s="6">
        <v>2.42</v>
      </c>
      <c r="AG223" s="6">
        <v>2.42</v>
      </c>
      <c r="AH223" s="6">
        <v>2.41</v>
      </c>
      <c r="AI223" s="6">
        <v>2.41</v>
      </c>
      <c r="AJ223" s="6">
        <v>2.41</v>
      </c>
      <c r="AK223" s="6">
        <v>2.41</v>
      </c>
      <c r="AL223" s="6">
        <v>2.41</v>
      </c>
      <c r="AM223" s="6">
        <v>2.41</v>
      </c>
      <c r="AN223" s="6">
        <v>2.41</v>
      </c>
      <c r="AO223" s="6">
        <v>2.41</v>
      </c>
      <c r="AP223" s="6">
        <v>2.41</v>
      </c>
      <c r="AQ223" s="6">
        <v>2.41</v>
      </c>
      <c r="AR223" s="6">
        <v>2.41</v>
      </c>
      <c r="AS223" s="6">
        <v>2.4</v>
      </c>
      <c r="AT223" s="6">
        <v>2.4</v>
      </c>
      <c r="AU223" s="6">
        <v>2.4</v>
      </c>
      <c r="AV223" s="6">
        <v>2.4</v>
      </c>
      <c r="AW223" s="6">
        <v>2.4</v>
      </c>
      <c r="AX223" s="6">
        <v>2.4</v>
      </c>
      <c r="AY223" s="6">
        <v>2.4</v>
      </c>
    </row>
    <row r="224" spans="1:51" x14ac:dyDescent="0.2">
      <c r="A224" s="5">
        <v>44043</v>
      </c>
      <c r="B224" s="6">
        <v>0.86</v>
      </c>
      <c r="C224" s="6">
        <v>0.9</v>
      </c>
      <c r="D224" s="6">
        <v>0.98</v>
      </c>
      <c r="E224" s="6">
        <v>1.1000000000000001</v>
      </c>
      <c r="F224" s="6">
        <v>1.23</v>
      </c>
      <c r="G224" s="6">
        <v>1.37</v>
      </c>
      <c r="H224" s="6">
        <v>1.5</v>
      </c>
      <c r="I224" s="6">
        <v>1.62</v>
      </c>
      <c r="J224" s="6">
        <v>1.74</v>
      </c>
      <c r="K224" s="6">
        <v>1.84</v>
      </c>
      <c r="L224" s="6">
        <v>1.94</v>
      </c>
      <c r="M224" s="6">
        <v>2.02</v>
      </c>
      <c r="N224" s="6">
        <v>2.1</v>
      </c>
      <c r="O224" s="6">
        <v>2.16</v>
      </c>
      <c r="P224" s="6">
        <v>2.21</v>
      </c>
      <c r="Q224" s="6">
        <v>2.25</v>
      </c>
      <c r="R224" s="6">
        <v>2.2799999999999998</v>
      </c>
      <c r="S224" s="6">
        <v>2.31</v>
      </c>
      <c r="T224" s="6">
        <v>2.33</v>
      </c>
      <c r="U224" s="6">
        <v>2.35</v>
      </c>
      <c r="V224" s="6">
        <v>2.36</v>
      </c>
      <c r="W224" s="6">
        <v>2.37</v>
      </c>
      <c r="X224" s="6">
        <v>2.37</v>
      </c>
      <c r="Y224" s="6">
        <v>2.38</v>
      </c>
      <c r="Z224" s="6">
        <v>2.38</v>
      </c>
      <c r="AA224" s="6">
        <v>2.38</v>
      </c>
      <c r="AB224" s="6">
        <v>2.38</v>
      </c>
      <c r="AC224" s="6">
        <v>2.38</v>
      </c>
      <c r="AD224" s="6">
        <v>2.38</v>
      </c>
      <c r="AE224" s="6">
        <v>2.38</v>
      </c>
      <c r="AF224" s="6">
        <v>2.38</v>
      </c>
      <c r="AG224" s="6">
        <v>2.38</v>
      </c>
      <c r="AH224" s="6">
        <v>2.37</v>
      </c>
      <c r="AI224" s="6">
        <v>2.37</v>
      </c>
      <c r="AJ224" s="6">
        <v>2.37</v>
      </c>
      <c r="AK224" s="6">
        <v>2.37</v>
      </c>
      <c r="AL224" s="6">
        <v>2.37</v>
      </c>
      <c r="AM224" s="6">
        <v>2.37</v>
      </c>
      <c r="AN224" s="6">
        <v>2.37</v>
      </c>
      <c r="AO224" s="6">
        <v>2.37</v>
      </c>
      <c r="AP224" s="6">
        <v>2.37</v>
      </c>
      <c r="AQ224" s="6">
        <v>2.37</v>
      </c>
      <c r="AR224" s="6">
        <v>2.37</v>
      </c>
      <c r="AS224" s="6">
        <v>2.36</v>
      </c>
      <c r="AT224" s="6">
        <v>2.36</v>
      </c>
      <c r="AU224" s="6">
        <v>2.36</v>
      </c>
      <c r="AV224" s="6">
        <v>2.36</v>
      </c>
      <c r="AW224" s="6">
        <v>2.36</v>
      </c>
      <c r="AX224" s="6">
        <v>2.36</v>
      </c>
      <c r="AY224" s="6">
        <v>2.36</v>
      </c>
    </row>
    <row r="225" spans="1:51" x14ac:dyDescent="0.2">
      <c r="A225" s="5">
        <v>44074</v>
      </c>
      <c r="B225" s="6">
        <v>0.82</v>
      </c>
      <c r="C225" s="6">
        <v>0.86</v>
      </c>
      <c r="D225" s="6">
        <v>0.95</v>
      </c>
      <c r="E225" s="6">
        <v>1.07</v>
      </c>
      <c r="F225" s="6">
        <v>1.2</v>
      </c>
      <c r="G225" s="6">
        <v>1.33</v>
      </c>
      <c r="H225" s="6">
        <v>1.46</v>
      </c>
      <c r="I225" s="6">
        <v>1.58</v>
      </c>
      <c r="J225" s="6">
        <v>1.7</v>
      </c>
      <c r="K225" s="6">
        <v>1.8</v>
      </c>
      <c r="L225" s="6">
        <v>1.9</v>
      </c>
      <c r="M225" s="6">
        <v>1.98</v>
      </c>
      <c r="N225" s="6">
        <v>2.0499999999999998</v>
      </c>
      <c r="O225" s="6">
        <v>2.12</v>
      </c>
      <c r="P225" s="6">
        <v>2.17</v>
      </c>
      <c r="Q225" s="6">
        <v>2.21</v>
      </c>
      <c r="R225" s="6">
        <v>2.2400000000000002</v>
      </c>
      <c r="S225" s="6">
        <v>2.2599999999999998</v>
      </c>
      <c r="T225" s="6">
        <v>2.29</v>
      </c>
      <c r="U225" s="6">
        <v>2.31</v>
      </c>
      <c r="V225" s="6">
        <v>2.3199999999999998</v>
      </c>
      <c r="W225" s="6">
        <v>2.3199999999999998</v>
      </c>
      <c r="X225" s="6">
        <v>2.33</v>
      </c>
      <c r="Y225" s="6">
        <v>2.34</v>
      </c>
      <c r="Z225" s="6">
        <v>2.34</v>
      </c>
      <c r="AA225" s="6">
        <v>2.34</v>
      </c>
      <c r="AB225" s="6">
        <v>2.34</v>
      </c>
      <c r="AC225" s="6">
        <v>2.34</v>
      </c>
      <c r="AD225" s="6">
        <v>2.34</v>
      </c>
      <c r="AE225" s="6">
        <v>2.34</v>
      </c>
      <c r="AF225" s="6">
        <v>2.33</v>
      </c>
      <c r="AG225" s="6">
        <v>2.33</v>
      </c>
      <c r="AH225" s="6">
        <v>2.33</v>
      </c>
      <c r="AI225" s="6">
        <v>2.33</v>
      </c>
      <c r="AJ225" s="6">
        <v>2.33</v>
      </c>
      <c r="AK225" s="6">
        <v>2.33</v>
      </c>
      <c r="AL225" s="6">
        <v>2.33</v>
      </c>
      <c r="AM225" s="6">
        <v>2.33</v>
      </c>
      <c r="AN225" s="6">
        <v>2.33</v>
      </c>
      <c r="AO225" s="6">
        <v>2.33</v>
      </c>
      <c r="AP225" s="6">
        <v>2.33</v>
      </c>
      <c r="AQ225" s="6">
        <v>2.33</v>
      </c>
      <c r="AR225" s="6">
        <v>2.3199999999999998</v>
      </c>
      <c r="AS225" s="6">
        <v>2.3199999999999998</v>
      </c>
      <c r="AT225" s="6">
        <v>2.3199999999999998</v>
      </c>
      <c r="AU225" s="6">
        <v>2.3199999999999998</v>
      </c>
      <c r="AV225" s="6">
        <v>2.3199999999999998</v>
      </c>
      <c r="AW225" s="6">
        <v>2.3199999999999998</v>
      </c>
      <c r="AX225" s="6">
        <v>2.31</v>
      </c>
      <c r="AY225" s="6">
        <v>2.31</v>
      </c>
    </row>
    <row r="226" spans="1:51" x14ac:dyDescent="0.2">
      <c r="A226" s="5">
        <v>44104</v>
      </c>
      <c r="B226" s="6">
        <v>0.79</v>
      </c>
      <c r="C226" s="6">
        <v>0.83</v>
      </c>
      <c r="D226" s="6">
        <v>0.91</v>
      </c>
      <c r="E226" s="6">
        <v>1.03</v>
      </c>
      <c r="F226" s="6">
        <v>1.1599999999999999</v>
      </c>
      <c r="G226" s="6">
        <v>1.29</v>
      </c>
      <c r="H226" s="6">
        <v>1.42</v>
      </c>
      <c r="I226" s="6">
        <v>1.54</v>
      </c>
      <c r="J226" s="6">
        <v>1.65</v>
      </c>
      <c r="K226" s="6">
        <v>1.76</v>
      </c>
      <c r="L226" s="6">
        <v>1.86</v>
      </c>
      <c r="M226" s="6">
        <v>1.94</v>
      </c>
      <c r="N226" s="6">
        <v>2.0099999999999998</v>
      </c>
      <c r="O226" s="6">
        <v>2.0699999999999998</v>
      </c>
      <c r="P226" s="6">
        <v>2.13</v>
      </c>
      <c r="Q226" s="6">
        <v>2.16</v>
      </c>
      <c r="R226" s="6">
        <v>2.19</v>
      </c>
      <c r="S226" s="6">
        <v>2.2200000000000002</v>
      </c>
      <c r="T226" s="6">
        <v>2.25</v>
      </c>
      <c r="U226" s="6">
        <v>2.27</v>
      </c>
      <c r="V226" s="6">
        <v>2.2799999999999998</v>
      </c>
      <c r="W226" s="6">
        <v>2.2799999999999998</v>
      </c>
      <c r="X226" s="6">
        <v>2.29</v>
      </c>
      <c r="Y226" s="6">
        <v>2.29</v>
      </c>
      <c r="Z226" s="6">
        <v>2.2999999999999998</v>
      </c>
      <c r="AA226" s="6">
        <v>2.2999999999999998</v>
      </c>
      <c r="AB226" s="6">
        <v>2.2999999999999998</v>
      </c>
      <c r="AC226" s="6">
        <v>2.2999999999999998</v>
      </c>
      <c r="AD226" s="6">
        <v>2.29</v>
      </c>
      <c r="AE226" s="6">
        <v>2.29</v>
      </c>
      <c r="AF226" s="6">
        <v>2.29</v>
      </c>
      <c r="AG226" s="6">
        <v>2.29</v>
      </c>
      <c r="AH226" s="6">
        <v>2.29</v>
      </c>
      <c r="AI226" s="6">
        <v>2.29</v>
      </c>
      <c r="AJ226" s="6">
        <v>2.29</v>
      </c>
      <c r="AK226" s="6">
        <v>2.29</v>
      </c>
      <c r="AL226" s="6">
        <v>2.29</v>
      </c>
      <c r="AM226" s="6">
        <v>2.29</v>
      </c>
      <c r="AN226" s="6">
        <v>2.29</v>
      </c>
      <c r="AO226" s="6">
        <v>2.29</v>
      </c>
      <c r="AP226" s="6">
        <v>2.29</v>
      </c>
      <c r="AQ226" s="6">
        <v>2.2799999999999998</v>
      </c>
      <c r="AR226" s="6">
        <v>2.2799999999999998</v>
      </c>
      <c r="AS226" s="6">
        <v>2.2799999999999998</v>
      </c>
      <c r="AT226" s="6">
        <v>2.2799999999999998</v>
      </c>
      <c r="AU226" s="6">
        <v>2.2799999999999998</v>
      </c>
      <c r="AV226" s="6">
        <v>2.2799999999999998</v>
      </c>
      <c r="AW226" s="6">
        <v>2.27</v>
      </c>
      <c r="AX226" s="6">
        <v>2.27</v>
      </c>
      <c r="AY226" s="6">
        <v>2.27</v>
      </c>
    </row>
    <row r="227" spans="1:51" x14ac:dyDescent="0.2">
      <c r="A227" s="5">
        <v>44135</v>
      </c>
      <c r="B227" s="6">
        <v>0.76</v>
      </c>
      <c r="C227" s="6">
        <v>0.8</v>
      </c>
      <c r="D227" s="6">
        <v>0.88</v>
      </c>
      <c r="E227" s="6">
        <v>1</v>
      </c>
      <c r="F227" s="6">
        <v>1.1200000000000001</v>
      </c>
      <c r="G227" s="6">
        <v>1.25</v>
      </c>
      <c r="H227" s="6">
        <v>1.38</v>
      </c>
      <c r="I227" s="6">
        <v>1.5</v>
      </c>
      <c r="J227" s="6">
        <v>1.61</v>
      </c>
      <c r="K227" s="6">
        <v>1.72</v>
      </c>
      <c r="L227" s="6">
        <v>1.82</v>
      </c>
      <c r="M227" s="6">
        <v>1.9</v>
      </c>
      <c r="N227" s="6">
        <v>1.97</v>
      </c>
      <c r="O227" s="6">
        <v>2.0299999999999998</v>
      </c>
      <c r="P227" s="6">
        <v>2.09</v>
      </c>
      <c r="Q227" s="6">
        <v>2.12</v>
      </c>
      <c r="R227" s="6">
        <v>2.15</v>
      </c>
      <c r="S227" s="6">
        <v>2.1800000000000002</v>
      </c>
      <c r="T227" s="6">
        <v>2.2000000000000002</v>
      </c>
      <c r="U227" s="6">
        <v>2.23</v>
      </c>
      <c r="V227" s="6">
        <v>2.23</v>
      </c>
      <c r="W227" s="6">
        <v>2.2400000000000002</v>
      </c>
      <c r="X227" s="6">
        <v>2.25</v>
      </c>
      <c r="Y227" s="6">
        <v>2.25</v>
      </c>
      <c r="Z227" s="6">
        <v>2.2599999999999998</v>
      </c>
      <c r="AA227" s="6">
        <v>2.2599999999999998</v>
      </c>
      <c r="AB227" s="6">
        <v>2.2599999999999998</v>
      </c>
      <c r="AC227" s="6">
        <v>2.2599999999999998</v>
      </c>
      <c r="AD227" s="6">
        <v>2.2599999999999998</v>
      </c>
      <c r="AE227" s="6">
        <v>2.25</v>
      </c>
      <c r="AF227" s="6">
        <v>2.25</v>
      </c>
      <c r="AG227" s="6">
        <v>2.25</v>
      </c>
      <c r="AH227" s="6">
        <v>2.25</v>
      </c>
      <c r="AI227" s="6">
        <v>2.25</v>
      </c>
      <c r="AJ227" s="6">
        <v>2.25</v>
      </c>
      <c r="AK227" s="6">
        <v>2.25</v>
      </c>
      <c r="AL227" s="6">
        <v>2.25</v>
      </c>
      <c r="AM227" s="6">
        <v>2.25</v>
      </c>
      <c r="AN227" s="6">
        <v>2.25</v>
      </c>
      <c r="AO227" s="6">
        <v>2.25</v>
      </c>
      <c r="AP227" s="6">
        <v>2.25</v>
      </c>
      <c r="AQ227" s="6">
        <v>2.2400000000000002</v>
      </c>
      <c r="AR227" s="6">
        <v>2.2400000000000002</v>
      </c>
      <c r="AS227" s="6">
        <v>2.2400000000000002</v>
      </c>
      <c r="AT227" s="6">
        <v>2.2400000000000002</v>
      </c>
      <c r="AU227" s="6">
        <v>2.2400000000000002</v>
      </c>
      <c r="AV227" s="6">
        <v>2.23</v>
      </c>
      <c r="AW227" s="6">
        <v>2.23</v>
      </c>
      <c r="AX227" s="6">
        <v>2.23</v>
      </c>
      <c r="AY227" s="6">
        <v>2.23</v>
      </c>
    </row>
    <row r="228" spans="1:51" x14ac:dyDescent="0.2">
      <c r="A228" s="5">
        <v>44165</v>
      </c>
      <c r="B228" s="6">
        <v>0.72</v>
      </c>
      <c r="C228" s="6">
        <v>0.76</v>
      </c>
      <c r="D228" s="6">
        <v>0.84</v>
      </c>
      <c r="E228" s="6">
        <v>0.96</v>
      </c>
      <c r="F228" s="6">
        <v>1.08</v>
      </c>
      <c r="G228" s="6">
        <v>1.21</v>
      </c>
      <c r="H228" s="6">
        <v>1.34</v>
      </c>
      <c r="I228" s="6">
        <v>1.46</v>
      </c>
      <c r="J228" s="6">
        <v>1.57</v>
      </c>
      <c r="K228" s="6">
        <v>1.68</v>
      </c>
      <c r="L228" s="6">
        <v>1.77</v>
      </c>
      <c r="M228" s="6">
        <v>1.85</v>
      </c>
      <c r="N228" s="6">
        <v>1.93</v>
      </c>
      <c r="O228" s="6">
        <v>1.99</v>
      </c>
      <c r="P228" s="6">
        <v>2.04</v>
      </c>
      <c r="Q228" s="6">
        <v>2.08</v>
      </c>
      <c r="R228" s="6">
        <v>2.11</v>
      </c>
      <c r="S228" s="6">
        <v>2.13</v>
      </c>
      <c r="T228" s="6">
        <v>2.16</v>
      </c>
      <c r="U228" s="6">
        <v>2.1800000000000002</v>
      </c>
      <c r="V228" s="6">
        <v>2.19</v>
      </c>
      <c r="W228" s="6">
        <v>2.2000000000000002</v>
      </c>
      <c r="X228" s="6">
        <v>2.2000000000000002</v>
      </c>
      <c r="Y228" s="6">
        <v>2.21</v>
      </c>
      <c r="Z228" s="6">
        <v>2.2200000000000002</v>
      </c>
      <c r="AA228" s="6">
        <v>2.21</v>
      </c>
      <c r="AB228" s="6">
        <v>2.21</v>
      </c>
      <c r="AC228" s="6">
        <v>2.21</v>
      </c>
      <c r="AD228" s="6">
        <v>2.21</v>
      </c>
      <c r="AE228" s="6">
        <v>2.21</v>
      </c>
      <c r="AF228" s="6">
        <v>2.21</v>
      </c>
      <c r="AG228" s="6">
        <v>2.21</v>
      </c>
      <c r="AH228" s="6">
        <v>2.21</v>
      </c>
      <c r="AI228" s="6">
        <v>2.21</v>
      </c>
      <c r="AJ228" s="6">
        <v>2.21</v>
      </c>
      <c r="AK228" s="6">
        <v>2.21</v>
      </c>
      <c r="AL228" s="6">
        <v>2.21</v>
      </c>
      <c r="AM228" s="6">
        <v>2.21</v>
      </c>
      <c r="AN228" s="6">
        <v>2.21</v>
      </c>
      <c r="AO228" s="6">
        <v>2.2000000000000002</v>
      </c>
      <c r="AP228" s="6">
        <v>2.2000000000000002</v>
      </c>
      <c r="AQ228" s="6">
        <v>2.2000000000000002</v>
      </c>
      <c r="AR228" s="6">
        <v>2.2000000000000002</v>
      </c>
      <c r="AS228" s="6">
        <v>2.2000000000000002</v>
      </c>
      <c r="AT228" s="6">
        <v>2.19</v>
      </c>
      <c r="AU228" s="6">
        <v>2.19</v>
      </c>
      <c r="AV228" s="6">
        <v>2.19</v>
      </c>
      <c r="AW228" s="6">
        <v>2.19</v>
      </c>
      <c r="AX228" s="6">
        <v>2.19</v>
      </c>
      <c r="AY228" s="6">
        <v>2.19</v>
      </c>
    </row>
    <row r="229" spans="1:51" x14ac:dyDescent="0.2">
      <c r="A229" s="5">
        <v>44196</v>
      </c>
      <c r="B229" s="6">
        <v>0.69</v>
      </c>
      <c r="C229" s="6">
        <v>0.73</v>
      </c>
      <c r="D229" s="6">
        <v>0.81</v>
      </c>
      <c r="E229" s="6">
        <v>0.93</v>
      </c>
      <c r="F229" s="6">
        <v>1.05</v>
      </c>
      <c r="G229" s="6">
        <v>1.18</v>
      </c>
      <c r="H229" s="6">
        <v>1.3</v>
      </c>
      <c r="I229" s="6">
        <v>1.42</v>
      </c>
      <c r="J229" s="6">
        <v>1.53</v>
      </c>
      <c r="K229" s="6">
        <v>1.64</v>
      </c>
      <c r="L229" s="6">
        <v>1.73</v>
      </c>
      <c r="M229" s="6">
        <v>1.81</v>
      </c>
      <c r="N229" s="6">
        <v>1.88</v>
      </c>
      <c r="O229" s="6">
        <v>1.95</v>
      </c>
      <c r="P229" s="6">
        <v>2</v>
      </c>
      <c r="Q229" s="6">
        <v>2.04</v>
      </c>
      <c r="R229" s="6">
        <v>2.0699999999999998</v>
      </c>
      <c r="S229" s="6">
        <v>2.09</v>
      </c>
      <c r="T229" s="6">
        <v>2.12</v>
      </c>
      <c r="U229" s="6">
        <v>2.14</v>
      </c>
      <c r="V229" s="6">
        <v>2.15</v>
      </c>
      <c r="W229" s="6">
        <v>2.16</v>
      </c>
      <c r="X229" s="6">
        <v>2.16</v>
      </c>
      <c r="Y229" s="6">
        <v>2.17</v>
      </c>
      <c r="Z229" s="6">
        <v>2.1800000000000002</v>
      </c>
      <c r="AA229" s="6">
        <v>2.1800000000000002</v>
      </c>
      <c r="AB229" s="6">
        <v>2.1800000000000002</v>
      </c>
      <c r="AC229" s="6">
        <v>2.17</v>
      </c>
      <c r="AD229" s="6">
        <v>2.17</v>
      </c>
      <c r="AE229" s="6">
        <v>2.17</v>
      </c>
      <c r="AF229" s="6">
        <v>2.17</v>
      </c>
      <c r="AG229" s="6">
        <v>2.17</v>
      </c>
      <c r="AH229" s="6">
        <v>2.17</v>
      </c>
      <c r="AI229" s="6">
        <v>2.17</v>
      </c>
      <c r="AJ229" s="6">
        <v>2.17</v>
      </c>
      <c r="AK229" s="6">
        <v>2.17</v>
      </c>
      <c r="AL229" s="6">
        <v>2.17</v>
      </c>
      <c r="AM229" s="6">
        <v>2.17</v>
      </c>
      <c r="AN229" s="6">
        <v>2.17</v>
      </c>
      <c r="AO229" s="6">
        <v>2.17</v>
      </c>
      <c r="AP229" s="6">
        <v>2.16</v>
      </c>
      <c r="AQ229" s="6">
        <v>2.16</v>
      </c>
      <c r="AR229" s="6">
        <v>2.16</v>
      </c>
      <c r="AS229" s="6">
        <v>2.16</v>
      </c>
      <c r="AT229" s="6">
        <v>2.16</v>
      </c>
      <c r="AU229" s="6">
        <v>2.15</v>
      </c>
      <c r="AV229" s="6">
        <v>2.15</v>
      </c>
      <c r="AW229" s="6">
        <v>2.15</v>
      </c>
      <c r="AX229" s="6">
        <v>2.15</v>
      </c>
      <c r="AY229" s="6">
        <v>2.15</v>
      </c>
    </row>
    <row r="230" spans="1:51" x14ac:dyDescent="0.2">
      <c r="A230" s="5">
        <v>44227</v>
      </c>
      <c r="B230" s="6">
        <v>0.66</v>
      </c>
      <c r="C230" s="6">
        <v>0.71</v>
      </c>
      <c r="D230" s="6">
        <v>0.79</v>
      </c>
      <c r="E230" s="6">
        <v>0.9</v>
      </c>
      <c r="F230" s="6">
        <v>1.02</v>
      </c>
      <c r="G230" s="6">
        <v>1.1499999999999999</v>
      </c>
      <c r="H230" s="6">
        <v>1.27</v>
      </c>
      <c r="I230" s="6">
        <v>1.39</v>
      </c>
      <c r="J230" s="6">
        <v>1.5</v>
      </c>
      <c r="K230" s="6">
        <v>1.6</v>
      </c>
      <c r="L230" s="6">
        <v>1.7</v>
      </c>
      <c r="M230" s="6">
        <v>1.78</v>
      </c>
      <c r="N230" s="6">
        <v>1.85</v>
      </c>
      <c r="O230" s="6">
        <v>1.91</v>
      </c>
      <c r="P230" s="6">
        <v>1.96</v>
      </c>
      <c r="Q230" s="6">
        <v>2</v>
      </c>
      <c r="R230" s="6">
        <v>2.0299999999999998</v>
      </c>
      <c r="S230" s="6">
        <v>2.06</v>
      </c>
      <c r="T230" s="6">
        <v>2.09</v>
      </c>
      <c r="U230" s="6">
        <v>2.11</v>
      </c>
      <c r="V230" s="6">
        <v>2.12</v>
      </c>
      <c r="W230" s="6">
        <v>2.12</v>
      </c>
      <c r="X230" s="6">
        <v>2.13</v>
      </c>
      <c r="Y230" s="6">
        <v>2.14</v>
      </c>
      <c r="Z230" s="6">
        <v>2.14</v>
      </c>
      <c r="AA230" s="6">
        <v>2.14</v>
      </c>
      <c r="AB230" s="6">
        <v>2.14</v>
      </c>
      <c r="AC230" s="6">
        <v>2.14</v>
      </c>
      <c r="AD230" s="6">
        <v>2.14</v>
      </c>
      <c r="AE230" s="6">
        <v>2.14</v>
      </c>
      <c r="AF230" s="6">
        <v>2.14</v>
      </c>
      <c r="AG230" s="6">
        <v>2.14</v>
      </c>
      <c r="AH230" s="6">
        <v>2.14</v>
      </c>
      <c r="AI230" s="6">
        <v>2.14</v>
      </c>
      <c r="AJ230" s="6">
        <v>2.14</v>
      </c>
      <c r="AK230" s="6">
        <v>2.14</v>
      </c>
      <c r="AL230" s="6">
        <v>2.14</v>
      </c>
      <c r="AM230" s="6">
        <v>2.13</v>
      </c>
      <c r="AN230" s="6">
        <v>2.13</v>
      </c>
      <c r="AO230" s="6">
        <v>2.13</v>
      </c>
      <c r="AP230" s="6">
        <v>2.13</v>
      </c>
      <c r="AQ230" s="6">
        <v>2.13</v>
      </c>
      <c r="AR230" s="6">
        <v>2.13</v>
      </c>
      <c r="AS230" s="6">
        <v>2.12</v>
      </c>
      <c r="AT230" s="6">
        <v>2.12</v>
      </c>
      <c r="AU230" s="6">
        <v>2.12</v>
      </c>
      <c r="AV230" s="6">
        <v>2.12</v>
      </c>
      <c r="AW230" s="6">
        <v>2.12</v>
      </c>
      <c r="AX230" s="6">
        <v>2.12</v>
      </c>
      <c r="AY230" s="6">
        <v>2.11</v>
      </c>
    </row>
    <row r="231" spans="1:51" x14ac:dyDescent="0.2">
      <c r="A231" s="5">
        <v>44255</v>
      </c>
      <c r="B231" s="6">
        <v>0.64</v>
      </c>
      <c r="C231" s="6">
        <v>0.68</v>
      </c>
      <c r="D231" s="6">
        <v>0.76</v>
      </c>
      <c r="E231" s="6">
        <v>0.87</v>
      </c>
      <c r="F231" s="6">
        <v>0.99</v>
      </c>
      <c r="G231" s="6">
        <v>1.1200000000000001</v>
      </c>
      <c r="H231" s="6">
        <v>1.24</v>
      </c>
      <c r="I231" s="6">
        <v>1.36</v>
      </c>
      <c r="J231" s="6">
        <v>1.47</v>
      </c>
      <c r="K231" s="6">
        <v>1.57</v>
      </c>
      <c r="L231" s="6">
        <v>1.67</v>
      </c>
      <c r="M231" s="6">
        <v>1.75</v>
      </c>
      <c r="N231" s="6">
        <v>1.82</v>
      </c>
      <c r="O231" s="6">
        <v>1.88</v>
      </c>
      <c r="P231" s="6">
        <v>1.93</v>
      </c>
      <c r="Q231" s="6">
        <v>1.97</v>
      </c>
      <c r="R231" s="6">
        <v>2</v>
      </c>
      <c r="S231" s="6">
        <v>2.0299999999999998</v>
      </c>
      <c r="T231" s="6">
        <v>2.0499999999999998</v>
      </c>
      <c r="U231" s="6">
        <v>2.08</v>
      </c>
      <c r="V231" s="6">
        <v>2.09</v>
      </c>
      <c r="W231" s="6">
        <v>2.09</v>
      </c>
      <c r="X231" s="6">
        <v>2.1</v>
      </c>
      <c r="Y231" s="6">
        <v>2.11</v>
      </c>
      <c r="Z231" s="6">
        <v>2.11</v>
      </c>
      <c r="AA231" s="6">
        <v>2.11</v>
      </c>
      <c r="AB231" s="6">
        <v>2.11</v>
      </c>
      <c r="AC231" s="6">
        <v>2.11</v>
      </c>
      <c r="AD231" s="6">
        <v>2.11</v>
      </c>
      <c r="AE231" s="6">
        <v>2.11</v>
      </c>
      <c r="AF231" s="6">
        <v>2.11</v>
      </c>
      <c r="AG231" s="6">
        <v>2.11</v>
      </c>
      <c r="AH231" s="6">
        <v>2.11</v>
      </c>
      <c r="AI231" s="6">
        <v>2.11</v>
      </c>
      <c r="AJ231" s="6">
        <v>2.11</v>
      </c>
      <c r="AK231" s="6">
        <v>2.11</v>
      </c>
      <c r="AL231" s="6">
        <v>2.11</v>
      </c>
      <c r="AM231" s="6">
        <v>2.11</v>
      </c>
      <c r="AN231" s="6">
        <v>2.11</v>
      </c>
      <c r="AO231" s="6">
        <v>2.1</v>
      </c>
      <c r="AP231" s="6">
        <v>2.1</v>
      </c>
      <c r="AQ231" s="6">
        <v>2.1</v>
      </c>
      <c r="AR231" s="6">
        <v>2.1</v>
      </c>
      <c r="AS231" s="6">
        <v>2.1</v>
      </c>
      <c r="AT231" s="6">
        <v>2.09</v>
      </c>
      <c r="AU231" s="6">
        <v>2.09</v>
      </c>
      <c r="AV231" s="6">
        <v>2.09</v>
      </c>
      <c r="AW231" s="6">
        <v>2.09</v>
      </c>
      <c r="AX231" s="6">
        <v>2.09</v>
      </c>
      <c r="AY231" s="6">
        <v>2.09</v>
      </c>
    </row>
    <row r="232" spans="1:51" x14ac:dyDescent="0.2">
      <c r="A232" s="5">
        <v>44286</v>
      </c>
      <c r="B232" s="6">
        <v>0.62</v>
      </c>
      <c r="C232" s="6">
        <v>0.66</v>
      </c>
      <c r="D232" s="6">
        <v>0.74</v>
      </c>
      <c r="E232" s="6">
        <v>0.85</v>
      </c>
      <c r="F232" s="6">
        <v>0.97</v>
      </c>
      <c r="G232" s="6">
        <v>1.0900000000000001</v>
      </c>
      <c r="H232" s="6">
        <v>1.21</v>
      </c>
      <c r="I232" s="6">
        <v>1.33</v>
      </c>
      <c r="J232" s="6">
        <v>1.44</v>
      </c>
      <c r="K232" s="6">
        <v>1.55</v>
      </c>
      <c r="L232" s="6">
        <v>1.64</v>
      </c>
      <c r="M232" s="6">
        <v>1.72</v>
      </c>
      <c r="N232" s="6">
        <v>1.79</v>
      </c>
      <c r="O232" s="6">
        <v>1.85</v>
      </c>
      <c r="P232" s="6">
        <v>1.91</v>
      </c>
      <c r="Q232" s="6">
        <v>1.94</v>
      </c>
      <c r="R232" s="6">
        <v>1.97</v>
      </c>
      <c r="S232" s="6">
        <v>2</v>
      </c>
      <c r="T232" s="6">
        <v>2.0299999999999998</v>
      </c>
      <c r="U232" s="6">
        <v>2.0499999999999998</v>
      </c>
      <c r="V232" s="6">
        <v>2.06</v>
      </c>
      <c r="W232" s="6">
        <v>2.0699999999999998</v>
      </c>
      <c r="X232" s="6">
        <v>2.0699999999999998</v>
      </c>
      <c r="Y232" s="6">
        <v>2.08</v>
      </c>
      <c r="Z232" s="6">
        <v>2.09</v>
      </c>
      <c r="AA232" s="6">
        <v>2.09</v>
      </c>
      <c r="AB232" s="6">
        <v>2.09</v>
      </c>
      <c r="AC232" s="6">
        <v>2.09</v>
      </c>
      <c r="AD232" s="6">
        <v>2.09</v>
      </c>
      <c r="AE232" s="6">
        <v>2.09</v>
      </c>
      <c r="AF232" s="6">
        <v>2.09</v>
      </c>
      <c r="AG232" s="6">
        <v>2.08</v>
      </c>
      <c r="AH232" s="6">
        <v>2.08</v>
      </c>
      <c r="AI232" s="6">
        <v>2.08</v>
      </c>
      <c r="AJ232" s="6">
        <v>2.08</v>
      </c>
      <c r="AK232" s="6">
        <v>2.08</v>
      </c>
      <c r="AL232" s="6">
        <v>2.08</v>
      </c>
      <c r="AM232" s="6">
        <v>2.08</v>
      </c>
      <c r="AN232" s="6">
        <v>2.08</v>
      </c>
      <c r="AO232" s="6">
        <v>2.08</v>
      </c>
      <c r="AP232" s="6">
        <v>2.08</v>
      </c>
      <c r="AQ232" s="6">
        <v>2.0699999999999998</v>
      </c>
      <c r="AR232" s="6">
        <v>2.0699999999999998</v>
      </c>
      <c r="AS232" s="6">
        <v>2.0699999999999998</v>
      </c>
      <c r="AT232" s="6">
        <v>2.0699999999999998</v>
      </c>
      <c r="AU232" s="6">
        <v>2.0699999999999998</v>
      </c>
      <c r="AV232" s="6">
        <v>2.06</v>
      </c>
      <c r="AW232" s="6">
        <v>2.06</v>
      </c>
      <c r="AX232" s="6">
        <v>2.06</v>
      </c>
      <c r="AY232" s="6">
        <v>2.06</v>
      </c>
    </row>
    <row r="233" spans="1:51" x14ac:dyDescent="0.2">
      <c r="A233" s="5">
        <v>44316</v>
      </c>
      <c r="B233" s="6">
        <v>0.6</v>
      </c>
      <c r="C233" s="6">
        <v>0.64</v>
      </c>
      <c r="D233" s="6">
        <v>0.72</v>
      </c>
      <c r="E233" s="6">
        <v>0.83</v>
      </c>
      <c r="F233" s="6">
        <v>0.95</v>
      </c>
      <c r="G233" s="6">
        <v>1.07</v>
      </c>
      <c r="H233" s="6">
        <v>1.19</v>
      </c>
      <c r="I233" s="6">
        <v>1.31</v>
      </c>
      <c r="J233" s="6">
        <v>1.42</v>
      </c>
      <c r="K233" s="6">
        <v>1.52</v>
      </c>
      <c r="L233" s="6">
        <v>1.61</v>
      </c>
      <c r="M233" s="6">
        <v>1.69</v>
      </c>
      <c r="N233" s="6">
        <v>1.76</v>
      </c>
      <c r="O233" s="6">
        <v>1.82</v>
      </c>
      <c r="P233" s="6">
        <v>1.88</v>
      </c>
      <c r="Q233" s="6">
        <v>1.91</v>
      </c>
      <c r="R233" s="6">
        <v>1.95</v>
      </c>
      <c r="S233" s="6">
        <v>1.97</v>
      </c>
      <c r="T233" s="6">
        <v>2</v>
      </c>
      <c r="U233" s="6">
        <v>2.02</v>
      </c>
      <c r="V233" s="6">
        <v>2.0299999999999998</v>
      </c>
      <c r="W233" s="6">
        <v>2.04</v>
      </c>
      <c r="X233" s="6">
        <v>2.0499999999999998</v>
      </c>
      <c r="Y233" s="6">
        <v>2.0499999999999998</v>
      </c>
      <c r="Z233" s="6">
        <v>2.06</v>
      </c>
      <c r="AA233" s="6">
        <v>2.06</v>
      </c>
      <c r="AB233" s="6">
        <v>2.06</v>
      </c>
      <c r="AC233" s="6">
        <v>2.06</v>
      </c>
      <c r="AD233" s="6">
        <v>2.06</v>
      </c>
      <c r="AE233" s="6">
        <v>2.06</v>
      </c>
      <c r="AF233" s="6">
        <v>2.06</v>
      </c>
      <c r="AG233" s="6">
        <v>2.06</v>
      </c>
      <c r="AH233" s="6">
        <v>2.06</v>
      </c>
      <c r="AI233" s="6">
        <v>2.06</v>
      </c>
      <c r="AJ233" s="6">
        <v>2.06</v>
      </c>
      <c r="AK233" s="6">
        <v>2.06</v>
      </c>
      <c r="AL233" s="6">
        <v>2.0499999999999998</v>
      </c>
      <c r="AM233" s="6">
        <v>2.0499999999999998</v>
      </c>
      <c r="AN233" s="6">
        <v>2.0499999999999998</v>
      </c>
      <c r="AO233" s="6">
        <v>2.0499999999999998</v>
      </c>
      <c r="AP233" s="6">
        <v>2.0499999999999998</v>
      </c>
      <c r="AQ233" s="6">
        <v>2.0499999999999998</v>
      </c>
      <c r="AR233" s="6">
        <v>2.0499999999999998</v>
      </c>
      <c r="AS233" s="6">
        <v>2.04</v>
      </c>
      <c r="AT233" s="6">
        <v>2.04</v>
      </c>
      <c r="AU233" s="6">
        <v>2.04</v>
      </c>
      <c r="AV233" s="6">
        <v>2.04</v>
      </c>
      <c r="AW233" s="6">
        <v>2.04</v>
      </c>
      <c r="AX233" s="6">
        <v>2.0299999999999998</v>
      </c>
      <c r="AY233" s="6">
        <v>2.0299999999999998</v>
      </c>
    </row>
    <row r="234" spans="1:51" x14ac:dyDescent="0.2">
      <c r="A234" s="5">
        <v>44347</v>
      </c>
      <c r="B234" s="6">
        <v>0.57999999999999996</v>
      </c>
      <c r="C234" s="6">
        <v>0.62</v>
      </c>
      <c r="D234" s="6">
        <v>0.7</v>
      </c>
      <c r="E234" s="6">
        <v>0.81</v>
      </c>
      <c r="F234" s="6">
        <v>0.93</v>
      </c>
      <c r="G234" s="6">
        <v>1.05</v>
      </c>
      <c r="H234" s="6">
        <v>1.17</v>
      </c>
      <c r="I234" s="6">
        <v>1.29</v>
      </c>
      <c r="J234" s="6">
        <v>1.39</v>
      </c>
      <c r="K234" s="6">
        <v>1.5</v>
      </c>
      <c r="L234" s="6">
        <v>1.59</v>
      </c>
      <c r="M234" s="6">
        <v>1.67</v>
      </c>
      <c r="N234" s="6">
        <v>1.74</v>
      </c>
      <c r="O234" s="6">
        <v>1.8</v>
      </c>
      <c r="P234" s="6">
        <v>1.86</v>
      </c>
      <c r="Q234" s="6">
        <v>1.89</v>
      </c>
      <c r="R234" s="6">
        <v>1.93</v>
      </c>
      <c r="S234" s="6">
        <v>1.95</v>
      </c>
      <c r="T234" s="6">
        <v>1.98</v>
      </c>
      <c r="U234" s="6">
        <v>2</v>
      </c>
      <c r="V234" s="6">
        <v>2.0099999999999998</v>
      </c>
      <c r="W234" s="6">
        <v>2.02</v>
      </c>
      <c r="X234" s="6">
        <v>2.0299999999999998</v>
      </c>
      <c r="Y234" s="6">
        <v>2.04</v>
      </c>
      <c r="Z234" s="6">
        <v>2.04</v>
      </c>
      <c r="AA234" s="6">
        <v>2.04</v>
      </c>
      <c r="AB234" s="6">
        <v>2.04</v>
      </c>
      <c r="AC234" s="6">
        <v>2.04</v>
      </c>
      <c r="AD234" s="6">
        <v>2.04</v>
      </c>
      <c r="AE234" s="6">
        <v>2.04</v>
      </c>
      <c r="AF234" s="6">
        <v>2.04</v>
      </c>
      <c r="AG234" s="6">
        <v>2.04</v>
      </c>
      <c r="AH234" s="6">
        <v>2.04</v>
      </c>
      <c r="AI234" s="6">
        <v>2.04</v>
      </c>
      <c r="AJ234" s="6">
        <v>2.04</v>
      </c>
      <c r="AK234" s="6">
        <v>2.04</v>
      </c>
      <c r="AL234" s="6">
        <v>2.04</v>
      </c>
      <c r="AM234" s="6">
        <v>2.0299999999999998</v>
      </c>
      <c r="AN234" s="6">
        <v>2.0299999999999998</v>
      </c>
      <c r="AO234" s="6">
        <v>2.0299999999999998</v>
      </c>
      <c r="AP234" s="6">
        <v>2.0299999999999998</v>
      </c>
      <c r="AQ234" s="6">
        <v>2.0299999999999998</v>
      </c>
      <c r="AR234" s="6">
        <v>2.0299999999999998</v>
      </c>
      <c r="AS234" s="6">
        <v>2.02</v>
      </c>
      <c r="AT234" s="6">
        <v>2.02</v>
      </c>
      <c r="AU234" s="6">
        <v>2.02</v>
      </c>
      <c r="AV234" s="6">
        <v>2.02</v>
      </c>
      <c r="AW234" s="6">
        <v>2.02</v>
      </c>
      <c r="AX234" s="6">
        <v>2.0099999999999998</v>
      </c>
      <c r="AY234" s="6">
        <v>2.0099999999999998</v>
      </c>
    </row>
    <row r="235" spans="1:51" x14ac:dyDescent="0.2">
      <c r="A235" s="5">
        <v>44377</v>
      </c>
      <c r="B235" s="6">
        <v>0.56000000000000005</v>
      </c>
      <c r="C235" s="6">
        <v>0.6</v>
      </c>
      <c r="D235" s="6">
        <v>0.68</v>
      </c>
      <c r="E235" s="6">
        <v>0.79</v>
      </c>
      <c r="F235" s="6">
        <v>0.9</v>
      </c>
      <c r="G235" s="6">
        <v>1.03</v>
      </c>
      <c r="H235" s="6">
        <v>1.1499999999999999</v>
      </c>
      <c r="I235" s="6">
        <v>1.26</v>
      </c>
      <c r="J235" s="6">
        <v>1.37</v>
      </c>
      <c r="K235" s="6">
        <v>1.47</v>
      </c>
      <c r="L235" s="6">
        <v>1.57</v>
      </c>
      <c r="M235" s="6">
        <v>1.65</v>
      </c>
      <c r="N235" s="6">
        <v>1.72</v>
      </c>
      <c r="O235" s="6">
        <v>1.78</v>
      </c>
      <c r="P235" s="6">
        <v>1.83</v>
      </c>
      <c r="Q235" s="6">
        <v>1.87</v>
      </c>
      <c r="R235" s="6">
        <v>1.9</v>
      </c>
      <c r="S235" s="6">
        <v>1.93</v>
      </c>
      <c r="T235" s="6">
        <v>1.96</v>
      </c>
      <c r="U235" s="6">
        <v>1.98</v>
      </c>
      <c r="V235" s="6">
        <v>1.99</v>
      </c>
      <c r="W235" s="6">
        <v>2</v>
      </c>
      <c r="X235" s="6">
        <v>2</v>
      </c>
      <c r="Y235" s="6">
        <v>2.0099999999999998</v>
      </c>
      <c r="Z235" s="6">
        <v>2.02</v>
      </c>
      <c r="AA235" s="6">
        <v>2.02</v>
      </c>
      <c r="AB235" s="6">
        <v>2.02</v>
      </c>
      <c r="AC235" s="6">
        <v>2.02</v>
      </c>
      <c r="AD235" s="6">
        <v>2.02</v>
      </c>
      <c r="AE235" s="6">
        <v>2.02</v>
      </c>
      <c r="AF235" s="6">
        <v>2.02</v>
      </c>
      <c r="AG235" s="6">
        <v>2.02</v>
      </c>
      <c r="AH235" s="6">
        <v>2.0099999999999998</v>
      </c>
      <c r="AI235" s="6">
        <v>2.0099999999999998</v>
      </c>
      <c r="AJ235" s="6">
        <v>2.0099999999999998</v>
      </c>
      <c r="AK235" s="6">
        <v>2.0099999999999998</v>
      </c>
      <c r="AL235" s="6">
        <v>2.0099999999999998</v>
      </c>
      <c r="AM235" s="6">
        <v>2.0099999999999998</v>
      </c>
      <c r="AN235" s="6">
        <v>2.0099999999999998</v>
      </c>
      <c r="AO235" s="6">
        <v>2.0099999999999998</v>
      </c>
      <c r="AP235" s="6">
        <v>2.0099999999999998</v>
      </c>
      <c r="AQ235" s="6">
        <v>2</v>
      </c>
      <c r="AR235" s="6">
        <v>2</v>
      </c>
      <c r="AS235" s="6">
        <v>2</v>
      </c>
      <c r="AT235" s="6">
        <v>2</v>
      </c>
      <c r="AU235" s="6">
        <v>1.99</v>
      </c>
      <c r="AV235" s="6">
        <v>1.99</v>
      </c>
      <c r="AW235" s="6">
        <v>1.99</v>
      </c>
      <c r="AX235" s="6">
        <v>1.99</v>
      </c>
      <c r="AY235" s="6">
        <v>1.99</v>
      </c>
    </row>
    <row r="236" spans="1:51" x14ac:dyDescent="0.2">
      <c r="A236" s="5">
        <v>44408</v>
      </c>
      <c r="B236" s="6">
        <v>0.54</v>
      </c>
      <c r="C236" s="6">
        <v>0.59</v>
      </c>
      <c r="D236" s="6">
        <v>0.67</v>
      </c>
      <c r="E236" s="6">
        <v>0.77</v>
      </c>
      <c r="F236" s="6">
        <v>0.89</v>
      </c>
      <c r="G236" s="6">
        <v>1.01</v>
      </c>
      <c r="H236" s="6">
        <v>1.1200000000000001</v>
      </c>
      <c r="I236" s="6">
        <v>1.24</v>
      </c>
      <c r="J236" s="6">
        <v>1.35</v>
      </c>
      <c r="K236" s="6">
        <v>1.45</v>
      </c>
      <c r="L236" s="6">
        <v>1.54</v>
      </c>
      <c r="M236" s="6">
        <v>1.62</v>
      </c>
      <c r="N236" s="6">
        <v>1.69</v>
      </c>
      <c r="O236" s="6">
        <v>1.75</v>
      </c>
      <c r="P236" s="6">
        <v>1.81</v>
      </c>
      <c r="Q236" s="6">
        <v>1.84</v>
      </c>
      <c r="R236" s="6">
        <v>1.88</v>
      </c>
      <c r="S236" s="6">
        <v>1.91</v>
      </c>
      <c r="T236" s="6">
        <v>1.93</v>
      </c>
      <c r="U236" s="6">
        <v>1.95</v>
      </c>
      <c r="V236" s="6">
        <v>1.96</v>
      </c>
      <c r="W236" s="6">
        <v>1.97</v>
      </c>
      <c r="X236" s="6">
        <v>1.98</v>
      </c>
      <c r="Y236" s="6">
        <v>1.99</v>
      </c>
      <c r="Z236" s="6">
        <v>1.99</v>
      </c>
      <c r="AA236" s="6">
        <v>1.99</v>
      </c>
      <c r="AB236" s="6">
        <v>1.99</v>
      </c>
      <c r="AC236" s="6">
        <v>1.99</v>
      </c>
      <c r="AD236" s="6">
        <v>1.99</v>
      </c>
      <c r="AE236" s="6">
        <v>1.99</v>
      </c>
      <c r="AF236" s="6">
        <v>1.99</v>
      </c>
      <c r="AG236" s="6">
        <v>1.99</v>
      </c>
      <c r="AH236" s="6">
        <v>1.99</v>
      </c>
      <c r="AI236" s="6">
        <v>1.99</v>
      </c>
      <c r="AJ236" s="6">
        <v>1.99</v>
      </c>
      <c r="AK236" s="6">
        <v>1.99</v>
      </c>
      <c r="AL236" s="6">
        <v>1.98</v>
      </c>
      <c r="AM236" s="6">
        <v>1.98</v>
      </c>
      <c r="AN236" s="6">
        <v>1.98</v>
      </c>
      <c r="AO236" s="6">
        <v>1.98</v>
      </c>
      <c r="AP236" s="6">
        <v>1.98</v>
      </c>
      <c r="AQ236" s="6">
        <v>1.98</v>
      </c>
      <c r="AR236" s="6">
        <v>1.97</v>
      </c>
      <c r="AS236" s="6">
        <v>1.97</v>
      </c>
      <c r="AT236" s="6">
        <v>1.97</v>
      </c>
      <c r="AU236" s="6">
        <v>1.97</v>
      </c>
      <c r="AV236" s="6">
        <v>1.96</v>
      </c>
      <c r="AW236" s="6">
        <v>1.96</v>
      </c>
      <c r="AX236" s="6">
        <v>1.96</v>
      </c>
      <c r="AY236" s="6">
        <v>1.96</v>
      </c>
    </row>
    <row r="237" spans="1:51" x14ac:dyDescent="0.2">
      <c r="A237" s="5">
        <v>44439</v>
      </c>
      <c r="B237" s="6">
        <v>0.53</v>
      </c>
      <c r="C237" s="6">
        <v>0.56999999999999995</v>
      </c>
      <c r="D237" s="6">
        <v>0.65</v>
      </c>
      <c r="E237" s="6">
        <v>0.76</v>
      </c>
      <c r="F237" s="6">
        <v>0.87</v>
      </c>
      <c r="G237" s="6">
        <v>0.99</v>
      </c>
      <c r="H237" s="6">
        <v>1.1000000000000001</v>
      </c>
      <c r="I237" s="6">
        <v>1.22</v>
      </c>
      <c r="J237" s="6">
        <v>1.33</v>
      </c>
      <c r="K237" s="6">
        <v>1.43</v>
      </c>
      <c r="L237" s="6">
        <v>1.52</v>
      </c>
      <c r="M237" s="6">
        <v>1.6</v>
      </c>
      <c r="N237" s="6">
        <v>1.67</v>
      </c>
      <c r="O237" s="6">
        <v>1.73</v>
      </c>
      <c r="P237" s="6">
        <v>1.78</v>
      </c>
      <c r="Q237" s="6">
        <v>1.82</v>
      </c>
      <c r="R237" s="6">
        <v>1.85</v>
      </c>
      <c r="S237" s="6">
        <v>1.88</v>
      </c>
      <c r="T237" s="6">
        <v>1.91</v>
      </c>
      <c r="U237" s="6">
        <v>1.93</v>
      </c>
      <c r="V237" s="6">
        <v>1.94</v>
      </c>
      <c r="W237" s="6">
        <v>1.95</v>
      </c>
      <c r="X237" s="6">
        <v>1.96</v>
      </c>
      <c r="Y237" s="6">
        <v>1.96</v>
      </c>
      <c r="Z237" s="6">
        <v>1.97</v>
      </c>
      <c r="AA237" s="6">
        <v>1.97</v>
      </c>
      <c r="AB237" s="6">
        <v>1.97</v>
      </c>
      <c r="AC237" s="6">
        <v>1.97</v>
      </c>
      <c r="AD237" s="6">
        <v>1.97</v>
      </c>
      <c r="AE237" s="6">
        <v>1.97</v>
      </c>
      <c r="AF237" s="6">
        <v>1.97</v>
      </c>
      <c r="AG237" s="6">
        <v>1.97</v>
      </c>
      <c r="AH237" s="6">
        <v>1.97</v>
      </c>
      <c r="AI237" s="6">
        <v>1.96</v>
      </c>
      <c r="AJ237" s="6">
        <v>1.96</v>
      </c>
      <c r="AK237" s="6">
        <v>1.96</v>
      </c>
      <c r="AL237" s="6">
        <v>1.96</v>
      </c>
      <c r="AM237" s="6">
        <v>1.96</v>
      </c>
      <c r="AN237" s="6">
        <v>1.96</v>
      </c>
      <c r="AO237" s="6">
        <v>1.96</v>
      </c>
      <c r="AP237" s="6">
        <v>1.95</v>
      </c>
      <c r="AQ237" s="6">
        <v>1.95</v>
      </c>
      <c r="AR237" s="6">
        <v>1.95</v>
      </c>
      <c r="AS237" s="6">
        <v>1.95</v>
      </c>
      <c r="AT237" s="6">
        <v>1.94</v>
      </c>
      <c r="AU237" s="6">
        <v>1.94</v>
      </c>
      <c r="AV237" s="6">
        <v>1.94</v>
      </c>
      <c r="AW237" s="6">
        <v>1.94</v>
      </c>
      <c r="AX237" s="6">
        <v>1.93</v>
      </c>
      <c r="AY237" s="6">
        <v>1.93</v>
      </c>
    </row>
    <row r="238" spans="1:51" x14ac:dyDescent="0.2">
      <c r="A238" s="5">
        <v>44469</v>
      </c>
      <c r="B238" s="6">
        <v>0.51</v>
      </c>
      <c r="C238" s="6">
        <v>0.56000000000000005</v>
      </c>
      <c r="D238" s="6">
        <v>0.64</v>
      </c>
      <c r="E238" s="6">
        <v>0.74</v>
      </c>
      <c r="F238" s="6">
        <v>0.85</v>
      </c>
      <c r="G238" s="6">
        <v>0.97</v>
      </c>
      <c r="H238" s="6">
        <v>1.0900000000000001</v>
      </c>
      <c r="I238" s="6">
        <v>1.2</v>
      </c>
      <c r="J238" s="6">
        <v>1.31</v>
      </c>
      <c r="K238" s="6">
        <v>1.41</v>
      </c>
      <c r="L238" s="6">
        <v>1.5</v>
      </c>
      <c r="M238" s="6">
        <v>1.58</v>
      </c>
      <c r="N238" s="6">
        <v>1.65</v>
      </c>
      <c r="O238" s="6">
        <v>1.71</v>
      </c>
      <c r="P238" s="6">
        <v>1.76</v>
      </c>
      <c r="Q238" s="6">
        <v>1.8</v>
      </c>
      <c r="R238" s="6">
        <v>1.83</v>
      </c>
      <c r="S238" s="6">
        <v>1.86</v>
      </c>
      <c r="T238" s="6">
        <v>1.89</v>
      </c>
      <c r="U238" s="6">
        <v>1.91</v>
      </c>
      <c r="V238" s="6">
        <v>1.92</v>
      </c>
      <c r="W238" s="6">
        <v>1.93</v>
      </c>
      <c r="X238" s="6">
        <v>1.94</v>
      </c>
      <c r="Y238" s="6">
        <v>1.94</v>
      </c>
      <c r="Z238" s="6">
        <v>1.95</v>
      </c>
      <c r="AA238" s="6">
        <v>1.95</v>
      </c>
      <c r="AB238" s="6">
        <v>1.95</v>
      </c>
      <c r="AC238" s="6">
        <v>1.95</v>
      </c>
      <c r="AD238" s="6">
        <v>1.95</v>
      </c>
      <c r="AE238" s="6">
        <v>1.95</v>
      </c>
      <c r="AF238" s="6">
        <v>1.95</v>
      </c>
      <c r="AG238" s="6">
        <v>1.94</v>
      </c>
      <c r="AH238" s="6">
        <v>1.94</v>
      </c>
      <c r="AI238" s="6">
        <v>1.94</v>
      </c>
      <c r="AJ238" s="6">
        <v>1.94</v>
      </c>
      <c r="AK238" s="6">
        <v>1.94</v>
      </c>
      <c r="AL238" s="6">
        <v>1.94</v>
      </c>
      <c r="AM238" s="6">
        <v>1.94</v>
      </c>
      <c r="AN238" s="6">
        <v>1.93</v>
      </c>
      <c r="AO238" s="6">
        <v>1.93</v>
      </c>
      <c r="AP238" s="6">
        <v>1.93</v>
      </c>
      <c r="AQ238" s="6">
        <v>1.93</v>
      </c>
      <c r="AR238" s="6">
        <v>1.92</v>
      </c>
      <c r="AS238" s="6">
        <v>1.92</v>
      </c>
      <c r="AT238" s="6">
        <v>1.92</v>
      </c>
      <c r="AU238" s="6">
        <v>1.91</v>
      </c>
      <c r="AV238" s="6">
        <v>1.91</v>
      </c>
      <c r="AW238" s="6">
        <v>1.91</v>
      </c>
      <c r="AX238" s="6">
        <v>1.91</v>
      </c>
      <c r="AY238" s="6">
        <v>1.9</v>
      </c>
    </row>
    <row r="239" spans="1:51" x14ac:dyDescent="0.2">
      <c r="A239" s="5">
        <v>44500</v>
      </c>
      <c r="B239" s="6">
        <v>0.5</v>
      </c>
      <c r="C239" s="6">
        <v>0.55000000000000004</v>
      </c>
      <c r="D239" s="6">
        <v>0.63</v>
      </c>
      <c r="E239" s="6">
        <v>0.73</v>
      </c>
      <c r="F239" s="6">
        <v>0.84</v>
      </c>
      <c r="G239" s="6">
        <v>0.96</v>
      </c>
      <c r="H239" s="6">
        <v>1.07</v>
      </c>
      <c r="I239" s="6">
        <v>1.18</v>
      </c>
      <c r="J239" s="6">
        <v>1.29</v>
      </c>
      <c r="K239" s="6">
        <v>1.39</v>
      </c>
      <c r="L239" s="6">
        <v>1.48</v>
      </c>
      <c r="M239" s="6">
        <v>1.56</v>
      </c>
      <c r="N239" s="6">
        <v>1.63</v>
      </c>
      <c r="O239" s="6">
        <v>1.69</v>
      </c>
      <c r="P239" s="6">
        <v>1.74</v>
      </c>
      <c r="Q239" s="6">
        <v>1.78</v>
      </c>
      <c r="R239" s="6">
        <v>1.81</v>
      </c>
      <c r="S239" s="6">
        <v>1.84</v>
      </c>
      <c r="T239" s="6">
        <v>1.86</v>
      </c>
      <c r="U239" s="6">
        <v>1.89</v>
      </c>
      <c r="V239" s="6">
        <v>1.9</v>
      </c>
      <c r="W239" s="6">
        <v>1.9</v>
      </c>
      <c r="X239" s="6">
        <v>1.91</v>
      </c>
      <c r="Y239" s="6">
        <v>1.92</v>
      </c>
      <c r="Z239" s="6">
        <v>1.92</v>
      </c>
      <c r="AA239" s="6">
        <v>1.92</v>
      </c>
      <c r="AB239" s="6">
        <v>1.92</v>
      </c>
      <c r="AC239" s="6">
        <v>1.92</v>
      </c>
      <c r="AD239" s="6">
        <v>1.92</v>
      </c>
      <c r="AE239" s="6">
        <v>1.92</v>
      </c>
      <c r="AF239" s="6">
        <v>1.92</v>
      </c>
      <c r="AG239" s="6">
        <v>1.92</v>
      </c>
      <c r="AH239" s="6">
        <v>1.92</v>
      </c>
      <c r="AI239" s="6">
        <v>1.91</v>
      </c>
      <c r="AJ239" s="6">
        <v>1.91</v>
      </c>
      <c r="AK239" s="6">
        <v>1.91</v>
      </c>
      <c r="AL239" s="6">
        <v>1.91</v>
      </c>
      <c r="AM239" s="6">
        <v>1.91</v>
      </c>
      <c r="AN239" s="6">
        <v>1.91</v>
      </c>
      <c r="AO239" s="6">
        <v>1.91</v>
      </c>
      <c r="AP239" s="6">
        <v>1.9</v>
      </c>
      <c r="AQ239" s="6">
        <v>1.9</v>
      </c>
      <c r="AR239" s="6">
        <v>1.9</v>
      </c>
      <c r="AS239" s="6">
        <v>1.89</v>
      </c>
      <c r="AT239" s="6">
        <v>1.89</v>
      </c>
      <c r="AU239" s="6">
        <v>1.89</v>
      </c>
      <c r="AV239" s="6">
        <v>1.88</v>
      </c>
      <c r="AW239" s="6">
        <v>1.88</v>
      </c>
      <c r="AX239" s="6">
        <v>1.88</v>
      </c>
      <c r="AY239" s="6">
        <v>1.88</v>
      </c>
    </row>
    <row r="240" spans="1:51" x14ac:dyDescent="0.2">
      <c r="A240" s="5">
        <v>44530</v>
      </c>
      <c r="B240" s="6">
        <v>0.49</v>
      </c>
      <c r="C240" s="6">
        <v>0.54</v>
      </c>
      <c r="D240" s="6">
        <v>0.62</v>
      </c>
      <c r="E240" s="6">
        <v>0.72</v>
      </c>
      <c r="F240" s="6">
        <v>0.83</v>
      </c>
      <c r="G240" s="6">
        <v>0.94</v>
      </c>
      <c r="H240" s="6">
        <v>1.05</v>
      </c>
      <c r="I240" s="6">
        <v>1.17</v>
      </c>
      <c r="J240" s="6">
        <v>1.27</v>
      </c>
      <c r="K240" s="6">
        <v>1.37</v>
      </c>
      <c r="L240" s="6">
        <v>1.46</v>
      </c>
      <c r="M240" s="6">
        <v>1.54</v>
      </c>
      <c r="N240" s="6">
        <v>1.61</v>
      </c>
      <c r="O240" s="6">
        <v>1.67</v>
      </c>
      <c r="P240" s="6">
        <v>1.72</v>
      </c>
      <c r="Q240" s="6">
        <v>1.75</v>
      </c>
      <c r="R240" s="6">
        <v>1.79</v>
      </c>
      <c r="S240" s="6">
        <v>1.81</v>
      </c>
      <c r="T240" s="6">
        <v>1.84</v>
      </c>
      <c r="U240" s="6">
        <v>1.86</v>
      </c>
      <c r="V240" s="6">
        <v>1.87</v>
      </c>
      <c r="W240" s="6">
        <v>1.88</v>
      </c>
      <c r="X240" s="6">
        <v>1.89</v>
      </c>
      <c r="Y240" s="6">
        <v>1.89</v>
      </c>
      <c r="Z240" s="6">
        <v>1.9</v>
      </c>
      <c r="AA240" s="6">
        <v>1.9</v>
      </c>
      <c r="AB240" s="6">
        <v>1.9</v>
      </c>
      <c r="AC240" s="6">
        <v>1.9</v>
      </c>
      <c r="AD240" s="6">
        <v>1.9</v>
      </c>
      <c r="AE240" s="6">
        <v>1.9</v>
      </c>
      <c r="AF240" s="6">
        <v>1.9</v>
      </c>
      <c r="AG240" s="6">
        <v>1.89</v>
      </c>
      <c r="AH240" s="6">
        <v>1.89</v>
      </c>
      <c r="AI240" s="6">
        <v>1.89</v>
      </c>
      <c r="AJ240" s="6">
        <v>1.89</v>
      </c>
      <c r="AK240" s="6">
        <v>1.89</v>
      </c>
      <c r="AL240" s="6">
        <v>1.88</v>
      </c>
      <c r="AM240" s="6">
        <v>1.88</v>
      </c>
      <c r="AN240" s="6">
        <v>1.88</v>
      </c>
      <c r="AO240" s="6">
        <v>1.88</v>
      </c>
      <c r="AP240" s="6">
        <v>1.88</v>
      </c>
      <c r="AQ240" s="6">
        <v>1.87</v>
      </c>
      <c r="AR240" s="6">
        <v>1.87</v>
      </c>
      <c r="AS240" s="6">
        <v>1.87</v>
      </c>
      <c r="AT240" s="6">
        <v>1.86</v>
      </c>
      <c r="AU240" s="6">
        <v>1.86</v>
      </c>
      <c r="AV240" s="6">
        <v>1.86</v>
      </c>
      <c r="AW240" s="6">
        <v>1.85</v>
      </c>
      <c r="AX240" s="6">
        <v>1.85</v>
      </c>
      <c r="AY240" s="6">
        <v>1.85</v>
      </c>
    </row>
    <row r="241" spans="1:51" x14ac:dyDescent="0.2">
      <c r="A241" s="5">
        <v>44561</v>
      </c>
      <c r="B241" s="6">
        <v>0.47</v>
      </c>
      <c r="C241" s="6">
        <v>0.53</v>
      </c>
      <c r="D241" s="6">
        <v>0.6</v>
      </c>
      <c r="E241" s="6">
        <v>0.71</v>
      </c>
      <c r="F241" s="6">
        <v>0.81</v>
      </c>
      <c r="G241" s="6">
        <v>0.93</v>
      </c>
      <c r="H241" s="6">
        <v>1.04</v>
      </c>
      <c r="I241" s="6">
        <v>1.1499999999999999</v>
      </c>
      <c r="J241" s="6">
        <v>1.25</v>
      </c>
      <c r="K241" s="6">
        <v>1.35</v>
      </c>
      <c r="L241" s="6">
        <v>1.44</v>
      </c>
      <c r="M241" s="6">
        <v>1.52</v>
      </c>
      <c r="N241" s="6">
        <v>1.59</v>
      </c>
      <c r="O241" s="6">
        <v>1.65</v>
      </c>
      <c r="P241" s="6">
        <v>1.7</v>
      </c>
      <c r="Q241" s="6">
        <v>1.73</v>
      </c>
      <c r="R241" s="6">
        <v>1.77</v>
      </c>
      <c r="S241" s="6">
        <v>1.79</v>
      </c>
      <c r="T241" s="6">
        <v>1.82</v>
      </c>
      <c r="U241" s="6">
        <v>1.84</v>
      </c>
      <c r="V241" s="6">
        <v>1.85</v>
      </c>
      <c r="W241" s="6">
        <v>1.86</v>
      </c>
      <c r="X241" s="6">
        <v>1.87</v>
      </c>
      <c r="Y241" s="6">
        <v>1.87</v>
      </c>
      <c r="Z241" s="6">
        <v>1.88</v>
      </c>
      <c r="AA241" s="6">
        <v>1.88</v>
      </c>
      <c r="AB241" s="6">
        <v>1.88</v>
      </c>
      <c r="AC241" s="6">
        <v>1.88</v>
      </c>
      <c r="AD241" s="6">
        <v>1.88</v>
      </c>
      <c r="AE241" s="6">
        <v>1.88</v>
      </c>
      <c r="AF241" s="6">
        <v>1.87</v>
      </c>
      <c r="AG241" s="6">
        <v>1.87</v>
      </c>
      <c r="AH241" s="6">
        <v>1.87</v>
      </c>
      <c r="AI241" s="6">
        <v>1.87</v>
      </c>
      <c r="AJ241" s="6">
        <v>1.87</v>
      </c>
      <c r="AK241" s="6">
        <v>1.86</v>
      </c>
      <c r="AL241" s="6">
        <v>1.86</v>
      </c>
      <c r="AM241" s="6">
        <v>1.86</v>
      </c>
      <c r="AN241" s="6">
        <v>1.86</v>
      </c>
      <c r="AO241" s="6">
        <v>1.86</v>
      </c>
      <c r="AP241" s="6">
        <v>1.85</v>
      </c>
      <c r="AQ241" s="6">
        <v>1.85</v>
      </c>
      <c r="AR241" s="6">
        <v>1.84</v>
      </c>
      <c r="AS241" s="6">
        <v>1.84</v>
      </c>
      <c r="AT241" s="6">
        <v>1.84</v>
      </c>
      <c r="AU241" s="6">
        <v>1.83</v>
      </c>
      <c r="AV241" s="6">
        <v>1.83</v>
      </c>
      <c r="AW241" s="6">
        <v>1.83</v>
      </c>
      <c r="AX241" s="6">
        <v>1.83</v>
      </c>
      <c r="AY241" s="6">
        <v>1.82</v>
      </c>
    </row>
    <row r="242" spans="1:51" x14ac:dyDescent="0.2">
      <c r="A242" s="5">
        <v>44592</v>
      </c>
      <c r="B242" s="6">
        <v>0.46</v>
      </c>
      <c r="C242" s="6">
        <v>0.51</v>
      </c>
      <c r="D242" s="6">
        <v>0.59</v>
      </c>
      <c r="E242" s="6">
        <v>0.69</v>
      </c>
      <c r="F242" s="6">
        <v>0.8</v>
      </c>
      <c r="G242" s="6">
        <v>0.92</v>
      </c>
      <c r="H242" s="6">
        <v>1.02</v>
      </c>
      <c r="I242" s="6">
        <v>1.1299999999999999</v>
      </c>
      <c r="J242" s="6">
        <v>1.24</v>
      </c>
      <c r="K242" s="6">
        <v>1.34</v>
      </c>
      <c r="L242" s="6">
        <v>1.43</v>
      </c>
      <c r="M242" s="6">
        <v>1.5</v>
      </c>
      <c r="N242" s="6">
        <v>1.57</v>
      </c>
      <c r="O242" s="6">
        <v>1.63</v>
      </c>
      <c r="P242" s="6">
        <v>1.68</v>
      </c>
      <c r="Q242" s="6">
        <v>1.71</v>
      </c>
      <c r="R242" s="6">
        <v>1.74</v>
      </c>
      <c r="S242" s="6">
        <v>1.77</v>
      </c>
      <c r="T242" s="6">
        <v>1.8</v>
      </c>
      <c r="U242" s="6">
        <v>1.82</v>
      </c>
      <c r="V242" s="6">
        <v>1.83</v>
      </c>
      <c r="W242" s="6">
        <v>1.84</v>
      </c>
      <c r="X242" s="6">
        <v>1.84</v>
      </c>
      <c r="Y242" s="6">
        <v>1.85</v>
      </c>
      <c r="Z242" s="6">
        <v>1.86</v>
      </c>
      <c r="AA242" s="6">
        <v>1.86</v>
      </c>
      <c r="AB242" s="6">
        <v>1.86</v>
      </c>
      <c r="AC242" s="6">
        <v>1.86</v>
      </c>
      <c r="AD242" s="6">
        <v>1.85</v>
      </c>
      <c r="AE242" s="6">
        <v>1.85</v>
      </c>
      <c r="AF242" s="6">
        <v>1.85</v>
      </c>
      <c r="AG242" s="6">
        <v>1.85</v>
      </c>
      <c r="AH242" s="6">
        <v>1.85</v>
      </c>
      <c r="AI242" s="6">
        <v>1.84</v>
      </c>
      <c r="AJ242" s="6">
        <v>1.84</v>
      </c>
      <c r="AK242" s="6">
        <v>1.84</v>
      </c>
      <c r="AL242" s="6">
        <v>1.84</v>
      </c>
      <c r="AM242" s="6">
        <v>1.84</v>
      </c>
      <c r="AN242" s="6">
        <v>1.83</v>
      </c>
      <c r="AO242" s="6">
        <v>1.83</v>
      </c>
      <c r="AP242" s="6">
        <v>1.83</v>
      </c>
      <c r="AQ242" s="6">
        <v>1.82</v>
      </c>
      <c r="AR242" s="6">
        <v>1.82</v>
      </c>
      <c r="AS242" s="6">
        <v>1.82</v>
      </c>
      <c r="AT242" s="6">
        <v>1.81</v>
      </c>
      <c r="AU242" s="6">
        <v>1.81</v>
      </c>
      <c r="AV242" s="6">
        <v>1.81</v>
      </c>
      <c r="AW242" s="6">
        <v>1.8</v>
      </c>
      <c r="AX242" s="6">
        <v>1.8</v>
      </c>
      <c r="AY242" s="6">
        <v>1.8</v>
      </c>
    </row>
    <row r="243" spans="1:51" x14ac:dyDescent="0.2">
      <c r="A243" s="5">
        <v>44620</v>
      </c>
      <c r="B243" s="6">
        <v>0.45</v>
      </c>
      <c r="C243" s="6">
        <v>0.51</v>
      </c>
      <c r="D243" s="6">
        <v>0.59</v>
      </c>
      <c r="E243" s="6">
        <v>0.69</v>
      </c>
      <c r="F243" s="6">
        <v>0.79</v>
      </c>
      <c r="G243" s="6">
        <v>0.91</v>
      </c>
      <c r="H243" s="6">
        <v>1.02</v>
      </c>
      <c r="I243" s="6">
        <v>1.1200000000000001</v>
      </c>
      <c r="J243" s="6">
        <v>1.23</v>
      </c>
      <c r="K243" s="6">
        <v>1.32</v>
      </c>
      <c r="L243" s="6">
        <v>1.41</v>
      </c>
      <c r="M243" s="6">
        <v>1.49</v>
      </c>
      <c r="N243" s="6">
        <v>1.55</v>
      </c>
      <c r="O243" s="6">
        <v>1.61</v>
      </c>
      <c r="P243" s="6">
        <v>1.66</v>
      </c>
      <c r="Q243" s="6">
        <v>1.7</v>
      </c>
      <c r="R243" s="6">
        <v>1.73</v>
      </c>
      <c r="S243" s="6">
        <v>1.76</v>
      </c>
      <c r="T243" s="6">
        <v>1.78</v>
      </c>
      <c r="U243" s="6">
        <v>1.8</v>
      </c>
      <c r="V243" s="6">
        <v>1.81</v>
      </c>
      <c r="W243" s="6">
        <v>1.82</v>
      </c>
      <c r="X243" s="6">
        <v>1.83</v>
      </c>
      <c r="Y243" s="6">
        <v>1.83</v>
      </c>
      <c r="Z243" s="6">
        <v>1.84</v>
      </c>
      <c r="AA243" s="6">
        <v>1.84</v>
      </c>
      <c r="AB243" s="6">
        <v>1.84</v>
      </c>
      <c r="AC243" s="6">
        <v>1.84</v>
      </c>
      <c r="AD243" s="6">
        <v>1.84</v>
      </c>
      <c r="AE243" s="6">
        <v>1.84</v>
      </c>
      <c r="AF243" s="6">
        <v>1.83</v>
      </c>
      <c r="AG243" s="6">
        <v>1.83</v>
      </c>
      <c r="AH243" s="6">
        <v>1.83</v>
      </c>
      <c r="AI243" s="6">
        <v>1.82</v>
      </c>
      <c r="AJ243" s="6">
        <v>1.82</v>
      </c>
      <c r="AK243" s="6">
        <v>1.82</v>
      </c>
      <c r="AL243" s="6">
        <v>1.82</v>
      </c>
      <c r="AM243" s="6">
        <v>1.82</v>
      </c>
      <c r="AN243" s="6">
        <v>1.81</v>
      </c>
      <c r="AO243" s="6">
        <v>1.81</v>
      </c>
      <c r="AP243" s="6">
        <v>1.81</v>
      </c>
      <c r="AQ243" s="6">
        <v>1.8</v>
      </c>
      <c r="AR243" s="6">
        <v>1.8</v>
      </c>
      <c r="AS243" s="6">
        <v>1.79</v>
      </c>
      <c r="AT243" s="6">
        <v>1.79</v>
      </c>
      <c r="AU243" s="6">
        <v>1.79</v>
      </c>
      <c r="AV243" s="6">
        <v>1.78</v>
      </c>
      <c r="AW243" s="6">
        <v>1.78</v>
      </c>
      <c r="AX243" s="6">
        <v>1.78</v>
      </c>
      <c r="AY243" s="6">
        <v>1.77</v>
      </c>
    </row>
    <row r="244" spans="1:51" x14ac:dyDescent="0.2">
      <c r="A244" s="5">
        <v>44651</v>
      </c>
      <c r="B244" s="6">
        <v>0.44</v>
      </c>
      <c r="C244" s="6">
        <v>0.5</v>
      </c>
      <c r="D244" s="6">
        <v>0.57999999999999996</v>
      </c>
      <c r="E244" s="6">
        <v>0.69</v>
      </c>
      <c r="F244" s="6">
        <v>0.79</v>
      </c>
      <c r="G244" s="6">
        <v>0.9</v>
      </c>
      <c r="H244" s="6">
        <v>1.01</v>
      </c>
      <c r="I244" s="6">
        <v>1.1200000000000001</v>
      </c>
      <c r="J244" s="6">
        <v>1.22</v>
      </c>
      <c r="K244" s="6">
        <v>1.31</v>
      </c>
      <c r="L244" s="6">
        <v>1.4</v>
      </c>
      <c r="M244" s="6">
        <v>1.48</v>
      </c>
      <c r="N244" s="6">
        <v>1.54</v>
      </c>
      <c r="O244" s="6">
        <v>1.6</v>
      </c>
      <c r="P244" s="6">
        <v>1.65</v>
      </c>
      <c r="Q244" s="6">
        <v>1.68</v>
      </c>
      <c r="R244" s="6">
        <v>1.71</v>
      </c>
      <c r="S244" s="6">
        <v>1.74</v>
      </c>
      <c r="T244" s="6">
        <v>1.77</v>
      </c>
      <c r="U244" s="6">
        <v>1.79</v>
      </c>
      <c r="V244" s="6">
        <v>1.8</v>
      </c>
      <c r="W244" s="6">
        <v>1.8</v>
      </c>
      <c r="X244" s="6">
        <v>1.81</v>
      </c>
      <c r="Y244" s="6">
        <v>1.82</v>
      </c>
      <c r="Z244" s="6">
        <v>1.82</v>
      </c>
      <c r="AA244" s="6">
        <v>1.82</v>
      </c>
      <c r="AB244" s="6">
        <v>1.82</v>
      </c>
      <c r="AC244" s="6">
        <v>1.82</v>
      </c>
      <c r="AD244" s="6">
        <v>1.82</v>
      </c>
      <c r="AE244" s="6">
        <v>1.82</v>
      </c>
      <c r="AF244" s="6">
        <v>1.81</v>
      </c>
      <c r="AG244" s="6">
        <v>1.81</v>
      </c>
      <c r="AH244" s="6">
        <v>1.81</v>
      </c>
      <c r="AI244" s="6">
        <v>1.81</v>
      </c>
      <c r="AJ244" s="6">
        <v>1.8</v>
      </c>
      <c r="AK244" s="6">
        <v>1.8</v>
      </c>
      <c r="AL244" s="6">
        <v>1.8</v>
      </c>
      <c r="AM244" s="6">
        <v>1.8</v>
      </c>
      <c r="AN244" s="6">
        <v>1.79</v>
      </c>
      <c r="AO244" s="6">
        <v>1.79</v>
      </c>
      <c r="AP244" s="6">
        <v>1.79</v>
      </c>
      <c r="AQ244" s="6">
        <v>1.78</v>
      </c>
      <c r="AR244" s="6">
        <v>1.78</v>
      </c>
      <c r="AS244" s="6">
        <v>1.77</v>
      </c>
      <c r="AT244" s="6">
        <v>1.77</v>
      </c>
      <c r="AU244" s="6">
        <v>1.77</v>
      </c>
      <c r="AV244" s="6">
        <v>1.76</v>
      </c>
      <c r="AW244" s="6">
        <v>1.76</v>
      </c>
      <c r="AX244" s="6">
        <v>1.76</v>
      </c>
      <c r="AY244" s="6">
        <v>1.75</v>
      </c>
    </row>
    <row r="245" spans="1:51" x14ac:dyDescent="0.2">
      <c r="A245" s="5">
        <v>44681</v>
      </c>
      <c r="B245" s="6">
        <v>0.44</v>
      </c>
      <c r="C245" s="6">
        <v>0.5</v>
      </c>
      <c r="D245" s="6">
        <v>0.59</v>
      </c>
      <c r="E245" s="6">
        <v>0.69</v>
      </c>
      <c r="F245" s="6">
        <v>0.79</v>
      </c>
      <c r="G245" s="6">
        <v>0.9</v>
      </c>
      <c r="H245" s="6">
        <v>1.01</v>
      </c>
      <c r="I245" s="6">
        <v>1.1200000000000001</v>
      </c>
      <c r="J245" s="6">
        <v>1.22</v>
      </c>
      <c r="K245" s="6">
        <v>1.31</v>
      </c>
      <c r="L245" s="6">
        <v>1.4</v>
      </c>
      <c r="M245" s="6">
        <v>1.47</v>
      </c>
      <c r="N245" s="6">
        <v>1.54</v>
      </c>
      <c r="O245" s="6">
        <v>1.59</v>
      </c>
      <c r="P245" s="6">
        <v>1.64</v>
      </c>
      <c r="Q245" s="6">
        <v>1.68</v>
      </c>
      <c r="R245" s="6">
        <v>1.71</v>
      </c>
      <c r="S245" s="6">
        <v>1.73</v>
      </c>
      <c r="T245" s="6">
        <v>1.76</v>
      </c>
      <c r="U245" s="6">
        <v>1.78</v>
      </c>
      <c r="V245" s="6">
        <v>1.79</v>
      </c>
      <c r="W245" s="6">
        <v>1.8</v>
      </c>
      <c r="X245" s="6">
        <v>1.8</v>
      </c>
      <c r="Y245" s="6">
        <v>1.81</v>
      </c>
      <c r="Z245" s="6">
        <v>1.81</v>
      </c>
      <c r="AA245" s="6">
        <v>1.81</v>
      </c>
      <c r="AB245" s="6">
        <v>1.81</v>
      </c>
      <c r="AC245" s="6">
        <v>1.81</v>
      </c>
      <c r="AD245" s="6">
        <v>1.81</v>
      </c>
      <c r="AE245" s="6">
        <v>1.81</v>
      </c>
      <c r="AF245" s="6">
        <v>1.8</v>
      </c>
      <c r="AG245" s="6">
        <v>1.8</v>
      </c>
      <c r="AH245" s="6">
        <v>1.79</v>
      </c>
      <c r="AI245" s="6">
        <v>1.79</v>
      </c>
      <c r="AJ245" s="6">
        <v>1.79</v>
      </c>
      <c r="AK245" s="6">
        <v>1.79</v>
      </c>
      <c r="AL245" s="6">
        <v>1.78</v>
      </c>
      <c r="AM245" s="6">
        <v>1.78</v>
      </c>
      <c r="AN245" s="6">
        <v>1.78</v>
      </c>
      <c r="AO245" s="6">
        <v>1.78</v>
      </c>
      <c r="AP245" s="6">
        <v>1.77</v>
      </c>
      <c r="AQ245" s="6">
        <v>1.77</v>
      </c>
      <c r="AR245" s="6">
        <v>1.76</v>
      </c>
      <c r="AS245" s="6">
        <v>1.76</v>
      </c>
      <c r="AT245" s="6">
        <v>1.75</v>
      </c>
      <c r="AU245" s="6">
        <v>1.75</v>
      </c>
      <c r="AV245" s="6">
        <v>1.75</v>
      </c>
      <c r="AW245" s="6">
        <v>1.74</v>
      </c>
      <c r="AX245" s="6">
        <v>1.74</v>
      </c>
      <c r="AY245" s="6">
        <v>1.74</v>
      </c>
    </row>
    <row r="246" spans="1:51" x14ac:dyDescent="0.2">
      <c r="A246" s="5">
        <v>44712</v>
      </c>
      <c r="B246" s="6">
        <v>0.44</v>
      </c>
      <c r="C246" s="6">
        <v>0.51</v>
      </c>
      <c r="D246" s="6">
        <v>0.59</v>
      </c>
      <c r="E246" s="6">
        <v>0.69</v>
      </c>
      <c r="F246" s="6">
        <v>0.8</v>
      </c>
      <c r="G246" s="6">
        <v>0.91</v>
      </c>
      <c r="H246" s="6">
        <v>1.01</v>
      </c>
      <c r="I246" s="6">
        <v>1.1200000000000001</v>
      </c>
      <c r="J246" s="6">
        <v>1.21</v>
      </c>
      <c r="K246" s="6">
        <v>1.31</v>
      </c>
      <c r="L246" s="6">
        <v>1.4</v>
      </c>
      <c r="M246" s="6">
        <v>1.47</v>
      </c>
      <c r="N246" s="6">
        <v>1.53</v>
      </c>
      <c r="O246" s="6">
        <v>1.59</v>
      </c>
      <c r="P246" s="6">
        <v>1.64</v>
      </c>
      <c r="Q246" s="6">
        <v>1.67</v>
      </c>
      <c r="R246" s="6">
        <v>1.7</v>
      </c>
      <c r="S246" s="6">
        <v>1.73</v>
      </c>
      <c r="T246" s="6">
        <v>1.75</v>
      </c>
      <c r="U246" s="6">
        <v>1.77</v>
      </c>
      <c r="V246" s="6">
        <v>1.78</v>
      </c>
      <c r="W246" s="6">
        <v>1.79</v>
      </c>
      <c r="X246" s="6">
        <v>1.79</v>
      </c>
      <c r="Y246" s="6">
        <v>1.8</v>
      </c>
      <c r="Z246" s="6">
        <v>1.8</v>
      </c>
      <c r="AA246" s="6">
        <v>1.8</v>
      </c>
      <c r="AB246" s="6">
        <v>1.8</v>
      </c>
      <c r="AC246" s="6">
        <v>1.8</v>
      </c>
      <c r="AD246" s="6">
        <v>1.8</v>
      </c>
      <c r="AE246" s="6">
        <v>1.8</v>
      </c>
      <c r="AF246" s="6">
        <v>1.79</v>
      </c>
      <c r="AG246" s="6">
        <v>1.79</v>
      </c>
      <c r="AH246" s="6">
        <v>1.78</v>
      </c>
      <c r="AI246" s="6">
        <v>1.78</v>
      </c>
      <c r="AJ246" s="6">
        <v>1.78</v>
      </c>
      <c r="AK246" s="6">
        <v>1.78</v>
      </c>
      <c r="AL246" s="6">
        <v>1.77</v>
      </c>
      <c r="AM246" s="6">
        <v>1.77</v>
      </c>
      <c r="AN246" s="6">
        <v>1.77</v>
      </c>
      <c r="AO246" s="6">
        <v>1.76</v>
      </c>
      <c r="AP246" s="6">
        <v>1.76</v>
      </c>
      <c r="AQ246" s="6">
        <v>1.75</v>
      </c>
      <c r="AR246" s="6">
        <v>1.75</v>
      </c>
      <c r="AS246" s="6">
        <v>1.75</v>
      </c>
      <c r="AT246" s="6">
        <v>1.74</v>
      </c>
      <c r="AU246" s="6">
        <v>1.74</v>
      </c>
      <c r="AV246" s="6">
        <v>1.73</v>
      </c>
      <c r="AW246" s="6">
        <v>1.73</v>
      </c>
      <c r="AX246" s="6">
        <v>1.72</v>
      </c>
      <c r="AY246" s="6">
        <v>1.72</v>
      </c>
    </row>
    <row r="247" spans="1:51" x14ac:dyDescent="0.2">
      <c r="A247" s="5">
        <v>44742</v>
      </c>
      <c r="B247" s="6">
        <v>0.44</v>
      </c>
      <c r="C247" s="6">
        <v>0.51</v>
      </c>
      <c r="D247" s="6">
        <v>0.6</v>
      </c>
      <c r="E247" s="6">
        <v>0.7</v>
      </c>
      <c r="F247" s="6">
        <v>0.8</v>
      </c>
      <c r="G247" s="6">
        <v>0.91</v>
      </c>
      <c r="H247" s="6">
        <v>1.01</v>
      </c>
      <c r="I247" s="6">
        <v>1.1200000000000001</v>
      </c>
      <c r="J247" s="6">
        <v>1.22</v>
      </c>
      <c r="K247" s="6">
        <v>1.31</v>
      </c>
      <c r="L247" s="6">
        <v>1.4</v>
      </c>
      <c r="M247" s="6">
        <v>1.47</v>
      </c>
      <c r="N247" s="6">
        <v>1.53</v>
      </c>
      <c r="O247" s="6">
        <v>1.59</v>
      </c>
      <c r="P247" s="6">
        <v>1.64</v>
      </c>
      <c r="Q247" s="6">
        <v>1.67</v>
      </c>
      <c r="R247" s="6">
        <v>1.7</v>
      </c>
      <c r="S247" s="6">
        <v>1.73</v>
      </c>
      <c r="T247" s="6">
        <v>1.75</v>
      </c>
      <c r="U247" s="6">
        <v>1.77</v>
      </c>
      <c r="V247" s="6">
        <v>1.78</v>
      </c>
      <c r="W247" s="6">
        <v>1.78</v>
      </c>
      <c r="X247" s="6">
        <v>1.79</v>
      </c>
      <c r="Y247" s="6">
        <v>1.8</v>
      </c>
      <c r="Z247" s="6">
        <v>1.8</v>
      </c>
      <c r="AA247" s="6">
        <v>1.8</v>
      </c>
      <c r="AB247" s="6">
        <v>1.8</v>
      </c>
      <c r="AC247" s="6">
        <v>1.79</v>
      </c>
      <c r="AD247" s="6">
        <v>1.79</v>
      </c>
      <c r="AE247" s="6">
        <v>1.79</v>
      </c>
      <c r="AF247" s="6">
        <v>1.79</v>
      </c>
      <c r="AG247" s="6">
        <v>1.78</v>
      </c>
      <c r="AH247" s="6">
        <v>1.78</v>
      </c>
      <c r="AI247" s="6">
        <v>1.77</v>
      </c>
      <c r="AJ247" s="6">
        <v>1.77</v>
      </c>
      <c r="AK247" s="6">
        <v>1.77</v>
      </c>
      <c r="AL247" s="6">
        <v>1.77</v>
      </c>
      <c r="AM247" s="6">
        <v>1.76</v>
      </c>
      <c r="AN247" s="6">
        <v>1.76</v>
      </c>
      <c r="AO247" s="6">
        <v>1.76</v>
      </c>
      <c r="AP247" s="6">
        <v>1.75</v>
      </c>
      <c r="AQ247" s="6">
        <v>1.75</v>
      </c>
      <c r="AR247" s="6">
        <v>1.74</v>
      </c>
      <c r="AS247" s="6">
        <v>1.74</v>
      </c>
      <c r="AT247" s="6">
        <v>1.73</v>
      </c>
      <c r="AU247" s="6">
        <v>1.73</v>
      </c>
      <c r="AV247" s="6">
        <v>1.72</v>
      </c>
      <c r="AW247" s="6">
        <v>1.72</v>
      </c>
      <c r="AX247" s="6">
        <v>1.71</v>
      </c>
      <c r="AY247" s="6">
        <v>1.71</v>
      </c>
    </row>
    <row r="248" spans="1:51" x14ac:dyDescent="0.2">
      <c r="A248" s="5">
        <v>44773</v>
      </c>
      <c r="B248" s="6">
        <v>0.44</v>
      </c>
      <c r="C248" s="6">
        <v>0.52</v>
      </c>
      <c r="D248" s="6">
        <v>0.6</v>
      </c>
      <c r="E248" s="6">
        <v>0.7</v>
      </c>
      <c r="F248" s="6">
        <v>0.8</v>
      </c>
      <c r="G248" s="6">
        <v>0.91</v>
      </c>
      <c r="H248" s="6">
        <v>1.01</v>
      </c>
      <c r="I248" s="6">
        <v>1.1100000000000001</v>
      </c>
      <c r="J248" s="6">
        <v>1.21</v>
      </c>
      <c r="K248" s="6">
        <v>1.31</v>
      </c>
      <c r="L248" s="6">
        <v>1.39</v>
      </c>
      <c r="M248" s="6">
        <v>1.46</v>
      </c>
      <c r="N248" s="6">
        <v>1.53</v>
      </c>
      <c r="O248" s="6">
        <v>1.58</v>
      </c>
      <c r="P248" s="6">
        <v>1.63</v>
      </c>
      <c r="Q248" s="6">
        <v>1.66</v>
      </c>
      <c r="R248" s="6">
        <v>1.69</v>
      </c>
      <c r="S248" s="6">
        <v>1.72</v>
      </c>
      <c r="T248" s="6">
        <v>1.74</v>
      </c>
      <c r="U248" s="6">
        <v>1.76</v>
      </c>
      <c r="V248" s="6">
        <v>1.77</v>
      </c>
      <c r="W248" s="6">
        <v>1.77</v>
      </c>
      <c r="X248" s="6">
        <v>1.78</v>
      </c>
      <c r="Y248" s="6">
        <v>1.78</v>
      </c>
      <c r="Z248" s="6">
        <v>1.79</v>
      </c>
      <c r="AA248" s="6">
        <v>1.79</v>
      </c>
      <c r="AB248" s="6">
        <v>1.78</v>
      </c>
      <c r="AC248" s="6">
        <v>1.78</v>
      </c>
      <c r="AD248" s="6">
        <v>1.78</v>
      </c>
      <c r="AE248" s="6">
        <v>1.78</v>
      </c>
      <c r="AF248" s="6">
        <v>1.77</v>
      </c>
      <c r="AG248" s="6">
        <v>1.77</v>
      </c>
      <c r="AH248" s="6">
        <v>1.76</v>
      </c>
      <c r="AI248" s="6">
        <v>1.76</v>
      </c>
      <c r="AJ248" s="6">
        <v>1.76</v>
      </c>
      <c r="AK248" s="6">
        <v>1.75</v>
      </c>
      <c r="AL248" s="6">
        <v>1.75</v>
      </c>
      <c r="AM248" s="6">
        <v>1.75</v>
      </c>
      <c r="AN248" s="6">
        <v>1.74</v>
      </c>
      <c r="AO248" s="6">
        <v>1.74</v>
      </c>
      <c r="AP248" s="6">
        <v>1.74</v>
      </c>
      <c r="AQ248" s="6">
        <v>1.73</v>
      </c>
      <c r="AR248" s="6">
        <v>1.72</v>
      </c>
      <c r="AS248" s="6">
        <v>1.72</v>
      </c>
      <c r="AT248" s="6">
        <v>1.71</v>
      </c>
      <c r="AU248" s="6">
        <v>1.71</v>
      </c>
      <c r="AV248" s="6">
        <v>1.71</v>
      </c>
      <c r="AW248" s="6">
        <v>1.7</v>
      </c>
      <c r="AX248" s="6">
        <v>1.7</v>
      </c>
      <c r="AY248" s="6">
        <v>1.69</v>
      </c>
    </row>
    <row r="249" spans="1:51" x14ac:dyDescent="0.2">
      <c r="A249" s="5">
        <v>44804</v>
      </c>
      <c r="B249" s="6">
        <v>0.45</v>
      </c>
      <c r="C249" s="6">
        <v>0.53</v>
      </c>
      <c r="D249" s="6">
        <v>0.61</v>
      </c>
      <c r="E249" s="6">
        <v>0.71</v>
      </c>
      <c r="F249" s="6">
        <v>0.81</v>
      </c>
      <c r="G249" s="6">
        <v>0.91</v>
      </c>
      <c r="H249" s="6">
        <v>1.01</v>
      </c>
      <c r="I249" s="6">
        <v>1.1200000000000001</v>
      </c>
      <c r="J249" s="6">
        <v>1.21</v>
      </c>
      <c r="K249" s="6">
        <v>1.31</v>
      </c>
      <c r="L249" s="6">
        <v>1.39</v>
      </c>
      <c r="M249" s="6">
        <v>1.46</v>
      </c>
      <c r="N249" s="6">
        <v>1.52</v>
      </c>
      <c r="O249" s="6">
        <v>1.58</v>
      </c>
      <c r="P249" s="6">
        <v>1.63</v>
      </c>
      <c r="Q249" s="6">
        <v>1.66</v>
      </c>
      <c r="R249" s="6">
        <v>1.69</v>
      </c>
      <c r="S249" s="6">
        <v>1.71</v>
      </c>
      <c r="T249" s="6">
        <v>1.73</v>
      </c>
      <c r="U249" s="6">
        <v>1.75</v>
      </c>
      <c r="V249" s="6">
        <v>1.76</v>
      </c>
      <c r="W249" s="6">
        <v>1.77</v>
      </c>
      <c r="X249" s="6">
        <v>1.77</v>
      </c>
      <c r="Y249" s="6">
        <v>1.78</v>
      </c>
      <c r="Z249" s="6">
        <v>1.78</v>
      </c>
      <c r="AA249" s="6">
        <v>1.78</v>
      </c>
      <c r="AB249" s="6">
        <v>1.77</v>
      </c>
      <c r="AC249" s="6">
        <v>1.77</v>
      </c>
      <c r="AD249" s="6">
        <v>1.77</v>
      </c>
      <c r="AE249" s="6">
        <v>1.77</v>
      </c>
      <c r="AF249" s="6">
        <v>1.76</v>
      </c>
      <c r="AG249" s="6">
        <v>1.76</v>
      </c>
      <c r="AH249" s="6">
        <v>1.75</v>
      </c>
      <c r="AI249" s="6">
        <v>1.75</v>
      </c>
      <c r="AJ249" s="6">
        <v>1.75</v>
      </c>
      <c r="AK249" s="6">
        <v>1.74</v>
      </c>
      <c r="AL249" s="6">
        <v>1.74</v>
      </c>
      <c r="AM249" s="6">
        <v>1.74</v>
      </c>
      <c r="AN249" s="6">
        <v>1.73</v>
      </c>
      <c r="AO249" s="6">
        <v>1.73</v>
      </c>
      <c r="AP249" s="6">
        <v>1.72</v>
      </c>
      <c r="AQ249" s="6">
        <v>1.72</v>
      </c>
      <c r="AR249" s="6">
        <v>1.71</v>
      </c>
      <c r="AS249" s="6">
        <v>1.71</v>
      </c>
      <c r="AT249" s="6">
        <v>1.7</v>
      </c>
      <c r="AU249" s="6">
        <v>1.7</v>
      </c>
      <c r="AV249" s="6">
        <v>1.69</v>
      </c>
      <c r="AW249" s="6">
        <v>1.69</v>
      </c>
      <c r="AX249" s="6">
        <v>1.68</v>
      </c>
      <c r="AY249" s="6">
        <v>1.68</v>
      </c>
    </row>
    <row r="250" spans="1:51" x14ac:dyDescent="0.2">
      <c r="A250" s="5">
        <v>44834</v>
      </c>
      <c r="B250" s="6">
        <v>0.47</v>
      </c>
      <c r="C250" s="6">
        <v>0.55000000000000004</v>
      </c>
      <c r="D250" s="6">
        <v>0.63</v>
      </c>
      <c r="E250" s="6">
        <v>0.72</v>
      </c>
      <c r="F250" s="6">
        <v>0.82</v>
      </c>
      <c r="G250" s="6">
        <v>0.92</v>
      </c>
      <c r="H250" s="6">
        <v>1.02</v>
      </c>
      <c r="I250" s="6">
        <v>1.1200000000000001</v>
      </c>
      <c r="J250" s="6">
        <v>1.22</v>
      </c>
      <c r="K250" s="6">
        <v>1.31</v>
      </c>
      <c r="L250" s="6">
        <v>1.4</v>
      </c>
      <c r="M250" s="6">
        <v>1.46</v>
      </c>
      <c r="N250" s="6">
        <v>1.53</v>
      </c>
      <c r="O250" s="6">
        <v>1.58</v>
      </c>
      <c r="P250" s="6">
        <v>1.63</v>
      </c>
      <c r="Q250" s="6">
        <v>1.66</v>
      </c>
      <c r="R250" s="6">
        <v>1.69</v>
      </c>
      <c r="S250" s="6">
        <v>1.71</v>
      </c>
      <c r="T250" s="6">
        <v>1.73</v>
      </c>
      <c r="U250" s="6">
        <v>1.75</v>
      </c>
      <c r="V250" s="6">
        <v>1.76</v>
      </c>
      <c r="W250" s="6">
        <v>1.76</v>
      </c>
      <c r="X250" s="6">
        <v>1.77</v>
      </c>
      <c r="Y250" s="6">
        <v>1.77</v>
      </c>
      <c r="Z250" s="6">
        <v>1.78</v>
      </c>
      <c r="AA250" s="6">
        <v>1.77</v>
      </c>
      <c r="AB250" s="6">
        <v>1.77</v>
      </c>
      <c r="AC250" s="6">
        <v>1.77</v>
      </c>
      <c r="AD250" s="6">
        <v>1.76</v>
      </c>
      <c r="AE250" s="6">
        <v>1.76</v>
      </c>
      <c r="AF250" s="6">
        <v>1.76</v>
      </c>
      <c r="AG250" s="6">
        <v>1.75</v>
      </c>
      <c r="AH250" s="6">
        <v>1.75</v>
      </c>
      <c r="AI250" s="6">
        <v>1.74</v>
      </c>
      <c r="AJ250" s="6">
        <v>1.74</v>
      </c>
      <c r="AK250" s="6">
        <v>1.73</v>
      </c>
      <c r="AL250" s="6">
        <v>1.73</v>
      </c>
      <c r="AM250" s="6">
        <v>1.73</v>
      </c>
      <c r="AN250" s="6">
        <v>1.72</v>
      </c>
      <c r="AO250" s="6">
        <v>1.72</v>
      </c>
      <c r="AP250" s="6">
        <v>1.71</v>
      </c>
      <c r="AQ250" s="6">
        <v>1.71</v>
      </c>
      <c r="AR250" s="6">
        <v>1.7</v>
      </c>
      <c r="AS250" s="6">
        <v>1.7</v>
      </c>
      <c r="AT250" s="6">
        <v>1.69</v>
      </c>
      <c r="AU250" s="6">
        <v>1.69</v>
      </c>
      <c r="AV250" s="6">
        <v>1.68</v>
      </c>
      <c r="AW250" s="6">
        <v>1.68</v>
      </c>
      <c r="AX250" s="6">
        <v>1.67</v>
      </c>
      <c r="AY250" s="6">
        <v>1.67</v>
      </c>
    </row>
    <row r="251" spans="1:51" x14ac:dyDescent="0.2">
      <c r="A251" s="5">
        <v>44865</v>
      </c>
      <c r="B251" s="6">
        <v>0.49</v>
      </c>
      <c r="C251" s="6">
        <v>0.56999999999999995</v>
      </c>
      <c r="D251" s="6">
        <v>0.65</v>
      </c>
      <c r="E251" s="6">
        <v>0.74</v>
      </c>
      <c r="F251" s="6">
        <v>0.83</v>
      </c>
      <c r="G251" s="6">
        <v>0.94</v>
      </c>
      <c r="H251" s="6">
        <v>1.03</v>
      </c>
      <c r="I251" s="6">
        <v>1.1299999999999999</v>
      </c>
      <c r="J251" s="6">
        <v>1.23</v>
      </c>
      <c r="K251" s="6">
        <v>1.32</v>
      </c>
      <c r="L251" s="6">
        <v>1.4</v>
      </c>
      <c r="M251" s="6">
        <v>1.47</v>
      </c>
      <c r="N251" s="6">
        <v>1.53</v>
      </c>
      <c r="O251" s="6">
        <v>1.59</v>
      </c>
      <c r="P251" s="6">
        <v>1.63</v>
      </c>
      <c r="Q251" s="6">
        <v>1.66</v>
      </c>
      <c r="R251" s="6">
        <v>1.69</v>
      </c>
      <c r="S251" s="6">
        <v>1.71</v>
      </c>
      <c r="T251" s="6">
        <v>1.73</v>
      </c>
      <c r="U251" s="6">
        <v>1.75</v>
      </c>
      <c r="V251" s="6">
        <v>1.76</v>
      </c>
      <c r="W251" s="6">
        <v>1.76</v>
      </c>
      <c r="X251" s="6">
        <v>1.77</v>
      </c>
      <c r="Y251" s="6">
        <v>1.77</v>
      </c>
      <c r="Z251" s="6">
        <v>1.77</v>
      </c>
      <c r="AA251" s="6">
        <v>1.77</v>
      </c>
      <c r="AB251" s="6">
        <v>1.76</v>
      </c>
      <c r="AC251" s="6">
        <v>1.76</v>
      </c>
      <c r="AD251" s="6">
        <v>1.76</v>
      </c>
      <c r="AE251" s="6">
        <v>1.76</v>
      </c>
      <c r="AF251" s="6">
        <v>1.75</v>
      </c>
      <c r="AG251" s="6">
        <v>1.74</v>
      </c>
      <c r="AH251" s="6">
        <v>1.74</v>
      </c>
      <c r="AI251" s="6">
        <v>1.74</v>
      </c>
      <c r="AJ251" s="6">
        <v>1.73</v>
      </c>
      <c r="AK251" s="6">
        <v>1.73</v>
      </c>
      <c r="AL251" s="6">
        <v>1.72</v>
      </c>
      <c r="AM251" s="6">
        <v>1.72</v>
      </c>
      <c r="AN251" s="6">
        <v>1.72</v>
      </c>
      <c r="AO251" s="6">
        <v>1.71</v>
      </c>
      <c r="AP251" s="6">
        <v>1.71</v>
      </c>
      <c r="AQ251" s="6">
        <v>1.7</v>
      </c>
      <c r="AR251" s="6">
        <v>1.69</v>
      </c>
      <c r="AS251" s="6">
        <v>1.69</v>
      </c>
      <c r="AT251" s="6">
        <v>1.68</v>
      </c>
      <c r="AU251" s="6">
        <v>1.67</v>
      </c>
      <c r="AV251" s="6">
        <v>1.67</v>
      </c>
      <c r="AW251" s="6">
        <v>1.66</v>
      </c>
      <c r="AX251" s="6">
        <v>1.66</v>
      </c>
      <c r="AY251" s="6">
        <v>1.66</v>
      </c>
    </row>
    <row r="252" spans="1:51" x14ac:dyDescent="0.2">
      <c r="A252" s="5">
        <v>44895</v>
      </c>
      <c r="B252" s="6">
        <v>0.51</v>
      </c>
      <c r="C252" s="6">
        <v>0.59</v>
      </c>
      <c r="D252" s="6">
        <v>0.66</v>
      </c>
      <c r="E252" s="6">
        <v>0.75</v>
      </c>
      <c r="F252" s="6">
        <v>0.85</v>
      </c>
      <c r="G252" s="6">
        <v>0.94</v>
      </c>
      <c r="H252" s="6">
        <v>1.04</v>
      </c>
      <c r="I252" s="6">
        <v>1.1399999999999999</v>
      </c>
      <c r="J252" s="6">
        <v>1.23</v>
      </c>
      <c r="K252" s="6">
        <v>1.32</v>
      </c>
      <c r="L252" s="6">
        <v>1.4</v>
      </c>
      <c r="M252" s="6">
        <v>1.47</v>
      </c>
      <c r="N252" s="6">
        <v>1.53</v>
      </c>
      <c r="O252" s="6">
        <v>1.58</v>
      </c>
      <c r="P252" s="6">
        <v>1.63</v>
      </c>
      <c r="Q252" s="6">
        <v>1.66</v>
      </c>
      <c r="R252" s="6">
        <v>1.68</v>
      </c>
      <c r="S252" s="6">
        <v>1.71</v>
      </c>
      <c r="T252" s="6">
        <v>1.73</v>
      </c>
      <c r="U252" s="6">
        <v>1.75</v>
      </c>
      <c r="V252" s="6">
        <v>1.75</v>
      </c>
      <c r="W252" s="6">
        <v>1.75</v>
      </c>
      <c r="X252" s="6">
        <v>1.76</v>
      </c>
      <c r="Y252" s="6">
        <v>1.76</v>
      </c>
      <c r="Z252" s="6">
        <v>1.76</v>
      </c>
      <c r="AA252" s="6">
        <v>1.76</v>
      </c>
      <c r="AB252" s="6">
        <v>1.76</v>
      </c>
      <c r="AC252" s="6">
        <v>1.75</v>
      </c>
      <c r="AD252" s="6">
        <v>1.75</v>
      </c>
      <c r="AE252" s="6">
        <v>1.74</v>
      </c>
      <c r="AF252" s="6">
        <v>1.74</v>
      </c>
      <c r="AG252" s="6">
        <v>1.73</v>
      </c>
      <c r="AH252" s="6">
        <v>1.73</v>
      </c>
      <c r="AI252" s="6">
        <v>1.72</v>
      </c>
      <c r="AJ252" s="6">
        <v>1.72</v>
      </c>
      <c r="AK252" s="6">
        <v>1.71</v>
      </c>
      <c r="AL252" s="6">
        <v>1.71</v>
      </c>
      <c r="AM252" s="6">
        <v>1.71</v>
      </c>
      <c r="AN252" s="6">
        <v>1.7</v>
      </c>
      <c r="AO252" s="6">
        <v>1.7</v>
      </c>
      <c r="AP252" s="6">
        <v>1.69</v>
      </c>
      <c r="AQ252" s="6">
        <v>1.69</v>
      </c>
      <c r="AR252" s="6">
        <v>1.68</v>
      </c>
      <c r="AS252" s="6">
        <v>1.67</v>
      </c>
      <c r="AT252" s="6">
        <v>1.67</v>
      </c>
      <c r="AU252" s="6">
        <v>1.66</v>
      </c>
      <c r="AV252" s="6">
        <v>1.66</v>
      </c>
      <c r="AW252" s="6">
        <v>1.65</v>
      </c>
      <c r="AX252" s="6">
        <v>1.65</v>
      </c>
      <c r="AY252" s="6">
        <v>1.64</v>
      </c>
    </row>
    <row r="253" spans="1:51" x14ac:dyDescent="0.2">
      <c r="A253" s="5">
        <v>44926</v>
      </c>
      <c r="B253" s="6">
        <v>0.53</v>
      </c>
      <c r="C253" s="6">
        <v>0.61</v>
      </c>
      <c r="D253" s="6">
        <v>0.68</v>
      </c>
      <c r="E253" s="6">
        <v>0.77</v>
      </c>
      <c r="F253" s="6">
        <v>0.86</v>
      </c>
      <c r="G253" s="6">
        <v>0.96</v>
      </c>
      <c r="H253" s="6">
        <v>1.05</v>
      </c>
      <c r="I253" s="6">
        <v>1.1499999999999999</v>
      </c>
      <c r="J253" s="6">
        <v>1.24</v>
      </c>
      <c r="K253" s="6">
        <v>1.33</v>
      </c>
      <c r="L253" s="6">
        <v>1.41</v>
      </c>
      <c r="M253" s="6">
        <v>1.47</v>
      </c>
      <c r="N253" s="6">
        <v>1.53</v>
      </c>
      <c r="O253" s="6">
        <v>1.58</v>
      </c>
      <c r="P253" s="6">
        <v>1.63</v>
      </c>
      <c r="Q253" s="6">
        <v>1.66</v>
      </c>
      <c r="R253" s="6">
        <v>1.68</v>
      </c>
      <c r="S253" s="6">
        <v>1.7</v>
      </c>
      <c r="T253" s="6">
        <v>1.72</v>
      </c>
      <c r="U253" s="6">
        <v>1.74</v>
      </c>
      <c r="V253" s="6">
        <v>1.75</v>
      </c>
      <c r="W253" s="6">
        <v>1.75</v>
      </c>
      <c r="X253" s="6">
        <v>1.75</v>
      </c>
      <c r="Y253" s="6">
        <v>1.75</v>
      </c>
      <c r="Z253" s="6">
        <v>1.76</v>
      </c>
      <c r="AA253" s="6">
        <v>1.75</v>
      </c>
      <c r="AB253" s="6">
        <v>1.75</v>
      </c>
      <c r="AC253" s="6">
        <v>1.74</v>
      </c>
      <c r="AD253" s="6">
        <v>1.74</v>
      </c>
      <c r="AE253" s="6">
        <v>1.74</v>
      </c>
      <c r="AF253" s="6">
        <v>1.73</v>
      </c>
      <c r="AG253" s="6">
        <v>1.72</v>
      </c>
      <c r="AH253" s="6">
        <v>1.72</v>
      </c>
      <c r="AI253" s="6">
        <v>1.71</v>
      </c>
      <c r="AJ253" s="6">
        <v>1.71</v>
      </c>
      <c r="AK253" s="6">
        <v>1.7</v>
      </c>
      <c r="AL253" s="6">
        <v>1.7</v>
      </c>
      <c r="AM253" s="6">
        <v>1.7</v>
      </c>
      <c r="AN253" s="6">
        <v>1.69</v>
      </c>
      <c r="AO253" s="6">
        <v>1.69</v>
      </c>
      <c r="AP253" s="6">
        <v>1.68</v>
      </c>
      <c r="AQ253" s="6">
        <v>1.67</v>
      </c>
      <c r="AR253" s="6">
        <v>1.67</v>
      </c>
      <c r="AS253" s="6">
        <v>1.66</v>
      </c>
      <c r="AT253" s="6">
        <v>1.65</v>
      </c>
      <c r="AU253" s="6">
        <v>1.65</v>
      </c>
      <c r="AV253" s="6">
        <v>1.64</v>
      </c>
      <c r="AW253" s="6">
        <v>1.64</v>
      </c>
      <c r="AX253" s="6">
        <v>1.63</v>
      </c>
      <c r="AY253" s="6">
        <v>1.63</v>
      </c>
    </row>
    <row r="254" spans="1:51" x14ac:dyDescent="0.2">
      <c r="A254" s="5">
        <v>44957</v>
      </c>
      <c r="B254" s="6">
        <v>0.56000000000000005</v>
      </c>
      <c r="C254" s="6">
        <v>0.63</v>
      </c>
      <c r="D254" s="6">
        <v>0.7</v>
      </c>
      <c r="E254" s="6">
        <v>0.79</v>
      </c>
      <c r="F254" s="6">
        <v>0.87</v>
      </c>
      <c r="G254" s="6">
        <v>0.97</v>
      </c>
      <c r="H254" s="6">
        <v>1.06</v>
      </c>
      <c r="I254" s="6">
        <v>1.1499999999999999</v>
      </c>
      <c r="J254" s="6">
        <v>1.24</v>
      </c>
      <c r="K254" s="6">
        <v>1.33</v>
      </c>
      <c r="L254" s="6">
        <v>1.41</v>
      </c>
      <c r="M254" s="6">
        <v>1.48</v>
      </c>
      <c r="N254" s="6">
        <v>1.53</v>
      </c>
      <c r="O254" s="6">
        <v>1.58</v>
      </c>
      <c r="P254" s="6">
        <v>1.63</v>
      </c>
      <c r="Q254" s="6">
        <v>1.66</v>
      </c>
      <c r="R254" s="6">
        <v>1.68</v>
      </c>
      <c r="S254" s="6">
        <v>1.7</v>
      </c>
      <c r="T254" s="6">
        <v>1.72</v>
      </c>
      <c r="U254" s="6">
        <v>1.74</v>
      </c>
      <c r="V254" s="6">
        <v>1.74</v>
      </c>
      <c r="W254" s="6">
        <v>1.74</v>
      </c>
      <c r="X254" s="6">
        <v>1.75</v>
      </c>
      <c r="Y254" s="6">
        <v>1.75</v>
      </c>
      <c r="Z254" s="6">
        <v>1.75</v>
      </c>
      <c r="AA254" s="6">
        <v>1.75</v>
      </c>
      <c r="AB254" s="6">
        <v>1.74</v>
      </c>
      <c r="AC254" s="6">
        <v>1.74</v>
      </c>
      <c r="AD254" s="6">
        <v>1.73</v>
      </c>
      <c r="AE254" s="6">
        <v>1.73</v>
      </c>
      <c r="AF254" s="6">
        <v>1.72</v>
      </c>
      <c r="AG254" s="6">
        <v>1.72</v>
      </c>
      <c r="AH254" s="6">
        <v>1.71</v>
      </c>
      <c r="AI254" s="6">
        <v>1.71</v>
      </c>
      <c r="AJ254" s="6">
        <v>1.7</v>
      </c>
      <c r="AK254" s="6">
        <v>1.7</v>
      </c>
      <c r="AL254" s="6">
        <v>1.69</v>
      </c>
      <c r="AM254" s="6">
        <v>1.69</v>
      </c>
      <c r="AN254" s="6">
        <v>1.68</v>
      </c>
      <c r="AO254" s="6">
        <v>1.68</v>
      </c>
      <c r="AP254" s="6">
        <v>1.67</v>
      </c>
      <c r="AQ254" s="6">
        <v>1.66</v>
      </c>
      <c r="AR254" s="6">
        <v>1.66</v>
      </c>
      <c r="AS254" s="6">
        <v>1.65</v>
      </c>
      <c r="AT254" s="6">
        <v>1.64</v>
      </c>
      <c r="AU254" s="6">
        <v>1.64</v>
      </c>
      <c r="AV254" s="6">
        <v>1.63</v>
      </c>
      <c r="AW254" s="6">
        <v>1.63</v>
      </c>
      <c r="AX254" s="6">
        <v>1.62</v>
      </c>
      <c r="AY254" s="6">
        <v>1.62</v>
      </c>
    </row>
    <row r="255" spans="1:51" x14ac:dyDescent="0.2">
      <c r="A255" s="5">
        <v>44985</v>
      </c>
      <c r="B255" s="6">
        <v>0.57999999999999996</v>
      </c>
      <c r="C255" s="6">
        <v>0.66</v>
      </c>
      <c r="D255" s="6">
        <v>0.73</v>
      </c>
      <c r="E255" s="6">
        <v>0.81</v>
      </c>
      <c r="F255" s="6">
        <v>0.89</v>
      </c>
      <c r="G255" s="6">
        <v>0.98</v>
      </c>
      <c r="H255" s="6">
        <v>1.07</v>
      </c>
      <c r="I255" s="6">
        <v>1.17</v>
      </c>
      <c r="J255" s="6">
        <v>1.25</v>
      </c>
      <c r="K255" s="6">
        <v>1.34</v>
      </c>
      <c r="L255" s="6">
        <v>1.42</v>
      </c>
      <c r="M255" s="6">
        <v>1.48</v>
      </c>
      <c r="N255" s="6">
        <v>1.54</v>
      </c>
      <c r="O255" s="6">
        <v>1.59</v>
      </c>
      <c r="P255" s="6">
        <v>1.63</v>
      </c>
      <c r="Q255" s="6">
        <v>1.66</v>
      </c>
      <c r="R255" s="6">
        <v>1.68</v>
      </c>
      <c r="S255" s="6">
        <v>1.7</v>
      </c>
      <c r="T255" s="6">
        <v>1.72</v>
      </c>
      <c r="U255" s="6">
        <v>1.74</v>
      </c>
      <c r="V255" s="6">
        <v>1.74</v>
      </c>
      <c r="W255" s="6">
        <v>1.74</v>
      </c>
      <c r="X255" s="6">
        <v>1.75</v>
      </c>
      <c r="Y255" s="6">
        <v>1.75</v>
      </c>
      <c r="Z255" s="6">
        <v>1.75</v>
      </c>
      <c r="AA255" s="6">
        <v>1.74</v>
      </c>
      <c r="AB255" s="6">
        <v>1.74</v>
      </c>
      <c r="AC255" s="6">
        <v>1.73</v>
      </c>
      <c r="AD255" s="6">
        <v>1.73</v>
      </c>
      <c r="AE255" s="6">
        <v>1.73</v>
      </c>
      <c r="AF255" s="6">
        <v>1.72</v>
      </c>
      <c r="AG255" s="6">
        <v>1.71</v>
      </c>
      <c r="AH255" s="6">
        <v>1.71</v>
      </c>
      <c r="AI255" s="6">
        <v>1.7</v>
      </c>
      <c r="AJ255" s="6">
        <v>1.7</v>
      </c>
      <c r="AK255" s="6">
        <v>1.69</v>
      </c>
      <c r="AL255" s="6">
        <v>1.69</v>
      </c>
      <c r="AM255" s="6">
        <v>1.68</v>
      </c>
      <c r="AN255" s="6">
        <v>1.68</v>
      </c>
      <c r="AO255" s="6">
        <v>1.67</v>
      </c>
      <c r="AP255" s="6">
        <v>1.66</v>
      </c>
      <c r="AQ255" s="6">
        <v>1.66</v>
      </c>
      <c r="AR255" s="6">
        <v>1.65</v>
      </c>
      <c r="AS255" s="6">
        <v>1.64</v>
      </c>
      <c r="AT255" s="6">
        <v>1.64</v>
      </c>
      <c r="AU255" s="6">
        <v>1.63</v>
      </c>
      <c r="AV255" s="6">
        <v>1.62</v>
      </c>
      <c r="AW255" s="6">
        <v>1.62</v>
      </c>
      <c r="AX255" s="6">
        <v>1.61</v>
      </c>
      <c r="AY255" s="6">
        <v>1.61</v>
      </c>
    </row>
    <row r="256" spans="1:51" x14ac:dyDescent="0.2">
      <c r="A256" s="5">
        <v>45016</v>
      </c>
      <c r="B256" s="6">
        <v>0.61</v>
      </c>
      <c r="C256" s="6">
        <v>0.68</v>
      </c>
      <c r="D256" s="6">
        <v>0.75</v>
      </c>
      <c r="E256" s="6">
        <v>0.83</v>
      </c>
      <c r="F256" s="6">
        <v>0.91</v>
      </c>
      <c r="G256" s="6">
        <v>1</v>
      </c>
      <c r="H256" s="6">
        <v>1.0900000000000001</v>
      </c>
      <c r="I256" s="6">
        <v>1.18</v>
      </c>
      <c r="J256" s="6">
        <v>1.26</v>
      </c>
      <c r="K256" s="6">
        <v>1.35</v>
      </c>
      <c r="L256" s="6">
        <v>1.42</v>
      </c>
      <c r="M256" s="6">
        <v>1.49</v>
      </c>
      <c r="N256" s="6">
        <v>1.54</v>
      </c>
      <c r="O256" s="6">
        <v>1.59</v>
      </c>
      <c r="P256" s="6">
        <v>1.64</v>
      </c>
      <c r="Q256" s="6">
        <v>1.66</v>
      </c>
      <c r="R256" s="6">
        <v>1.68</v>
      </c>
      <c r="S256" s="6">
        <v>1.7</v>
      </c>
      <c r="T256" s="6">
        <v>1.72</v>
      </c>
      <c r="U256" s="6">
        <v>1.74</v>
      </c>
      <c r="V256" s="6">
        <v>1.74</v>
      </c>
      <c r="W256" s="6">
        <v>1.74</v>
      </c>
      <c r="X256" s="6">
        <v>1.74</v>
      </c>
      <c r="Y256" s="6">
        <v>1.75</v>
      </c>
      <c r="Z256" s="6">
        <v>1.75</v>
      </c>
      <c r="AA256" s="6">
        <v>1.74</v>
      </c>
      <c r="AB256" s="6">
        <v>1.74</v>
      </c>
      <c r="AC256" s="6">
        <v>1.73</v>
      </c>
      <c r="AD256" s="6">
        <v>1.73</v>
      </c>
      <c r="AE256" s="6">
        <v>1.72</v>
      </c>
      <c r="AF256" s="6">
        <v>1.72</v>
      </c>
      <c r="AG256" s="6">
        <v>1.71</v>
      </c>
      <c r="AH256" s="6">
        <v>1.7</v>
      </c>
      <c r="AI256" s="6">
        <v>1.7</v>
      </c>
      <c r="AJ256" s="6">
        <v>1.69</v>
      </c>
      <c r="AK256" s="6">
        <v>1.69</v>
      </c>
      <c r="AL256" s="6">
        <v>1.68</v>
      </c>
      <c r="AM256" s="6">
        <v>1.68</v>
      </c>
      <c r="AN256" s="6">
        <v>1.67</v>
      </c>
      <c r="AO256" s="6">
        <v>1.67</v>
      </c>
      <c r="AP256" s="6">
        <v>1.66</v>
      </c>
      <c r="AQ256" s="6">
        <v>1.65</v>
      </c>
      <c r="AR256" s="6">
        <v>1.64</v>
      </c>
      <c r="AS256" s="6">
        <v>1.64</v>
      </c>
      <c r="AT256" s="6">
        <v>1.63</v>
      </c>
      <c r="AU256" s="6">
        <v>1.62</v>
      </c>
      <c r="AV256" s="6">
        <v>1.62</v>
      </c>
      <c r="AW256" s="6">
        <v>1.61</v>
      </c>
      <c r="AX256" s="6">
        <v>1.6</v>
      </c>
      <c r="AY256" s="6">
        <v>1.6</v>
      </c>
    </row>
    <row r="257" spans="1:51" x14ac:dyDescent="0.2">
      <c r="A257" s="5">
        <v>45046</v>
      </c>
      <c r="B257" s="6">
        <v>0.64</v>
      </c>
      <c r="C257" s="6">
        <v>0.71</v>
      </c>
      <c r="D257" s="6">
        <v>0.77</v>
      </c>
      <c r="E257" s="6">
        <v>0.85</v>
      </c>
      <c r="F257" s="6">
        <v>0.93</v>
      </c>
      <c r="G257" s="6">
        <v>1.01</v>
      </c>
      <c r="H257" s="6">
        <v>1.1000000000000001</v>
      </c>
      <c r="I257" s="6">
        <v>1.19</v>
      </c>
      <c r="J257" s="6">
        <v>1.27</v>
      </c>
      <c r="K257" s="6">
        <v>1.36</v>
      </c>
      <c r="L257" s="6">
        <v>1.43</v>
      </c>
      <c r="M257" s="6">
        <v>1.49</v>
      </c>
      <c r="N257" s="6">
        <v>1.55</v>
      </c>
      <c r="O257" s="6">
        <v>1.6</v>
      </c>
      <c r="P257" s="6">
        <v>1.64</v>
      </c>
      <c r="Q257" s="6">
        <v>1.67</v>
      </c>
      <c r="R257" s="6">
        <v>1.69</v>
      </c>
      <c r="S257" s="6">
        <v>1.71</v>
      </c>
      <c r="T257" s="6">
        <v>1.72</v>
      </c>
      <c r="U257" s="6">
        <v>1.74</v>
      </c>
      <c r="V257" s="6">
        <v>1.74</v>
      </c>
      <c r="W257" s="6">
        <v>1.74</v>
      </c>
      <c r="X257" s="6">
        <v>1.74</v>
      </c>
      <c r="Y257" s="6">
        <v>1.75</v>
      </c>
      <c r="Z257" s="6">
        <v>1.75</v>
      </c>
      <c r="AA257" s="6">
        <v>1.74</v>
      </c>
      <c r="AB257" s="6">
        <v>1.73</v>
      </c>
      <c r="AC257" s="6">
        <v>1.73</v>
      </c>
      <c r="AD257" s="6">
        <v>1.72</v>
      </c>
      <c r="AE257" s="6">
        <v>1.72</v>
      </c>
      <c r="AF257" s="6">
        <v>1.71</v>
      </c>
      <c r="AG257" s="6">
        <v>1.71</v>
      </c>
      <c r="AH257" s="6">
        <v>1.7</v>
      </c>
      <c r="AI257" s="6">
        <v>1.69</v>
      </c>
      <c r="AJ257" s="6">
        <v>1.69</v>
      </c>
      <c r="AK257" s="6">
        <v>1.68</v>
      </c>
      <c r="AL257" s="6">
        <v>1.68</v>
      </c>
      <c r="AM257" s="6">
        <v>1.67</v>
      </c>
      <c r="AN257" s="6">
        <v>1.67</v>
      </c>
      <c r="AO257" s="6">
        <v>1.66</v>
      </c>
      <c r="AP257" s="6">
        <v>1.65</v>
      </c>
      <c r="AQ257" s="6">
        <v>1.65</v>
      </c>
      <c r="AR257" s="6">
        <v>1.64</v>
      </c>
      <c r="AS257" s="6">
        <v>1.63</v>
      </c>
      <c r="AT257" s="6">
        <v>1.62</v>
      </c>
      <c r="AU257" s="6">
        <v>1.62</v>
      </c>
      <c r="AV257" s="6">
        <v>1.61</v>
      </c>
      <c r="AW257" s="6">
        <v>1.6</v>
      </c>
      <c r="AX257" s="6">
        <v>1.6</v>
      </c>
      <c r="AY257" s="6">
        <v>1.59</v>
      </c>
    </row>
    <row r="258" spans="1:51" x14ac:dyDescent="0.2">
      <c r="A258" s="5">
        <v>45077</v>
      </c>
      <c r="B258" s="6">
        <v>0.67</v>
      </c>
      <c r="C258" s="6">
        <v>0.74</v>
      </c>
      <c r="D258" s="6">
        <v>0.8</v>
      </c>
      <c r="E258" s="6">
        <v>0.87</v>
      </c>
      <c r="F258" s="6">
        <v>0.95</v>
      </c>
      <c r="G258" s="6">
        <v>1.03</v>
      </c>
      <c r="H258" s="6">
        <v>1.1200000000000001</v>
      </c>
      <c r="I258" s="6">
        <v>1.2</v>
      </c>
      <c r="J258" s="6">
        <v>1.29</v>
      </c>
      <c r="K258" s="6">
        <v>1.37</v>
      </c>
      <c r="L258" s="6">
        <v>1.44</v>
      </c>
      <c r="M258" s="6">
        <v>1.5</v>
      </c>
      <c r="N258" s="6">
        <v>1.56</v>
      </c>
      <c r="O258" s="6">
        <v>1.61</v>
      </c>
      <c r="P258" s="6">
        <v>1.65</v>
      </c>
      <c r="Q258" s="6">
        <v>1.67</v>
      </c>
      <c r="R258" s="6">
        <v>1.69</v>
      </c>
      <c r="S258" s="6">
        <v>1.71</v>
      </c>
      <c r="T258" s="6">
        <v>1.73</v>
      </c>
      <c r="U258" s="6">
        <v>1.74</v>
      </c>
      <c r="V258" s="6">
        <v>1.74</v>
      </c>
      <c r="W258" s="6">
        <v>1.75</v>
      </c>
      <c r="X258" s="6">
        <v>1.75</v>
      </c>
      <c r="Y258" s="6">
        <v>1.75</v>
      </c>
      <c r="Z258" s="6">
        <v>1.75</v>
      </c>
      <c r="AA258" s="6">
        <v>1.74</v>
      </c>
      <c r="AB258" s="6">
        <v>1.74</v>
      </c>
      <c r="AC258" s="6">
        <v>1.73</v>
      </c>
      <c r="AD258" s="6">
        <v>1.72</v>
      </c>
      <c r="AE258" s="6">
        <v>1.72</v>
      </c>
      <c r="AF258" s="6">
        <v>1.71</v>
      </c>
      <c r="AG258" s="6">
        <v>1.7</v>
      </c>
      <c r="AH258" s="6">
        <v>1.7</v>
      </c>
      <c r="AI258" s="6">
        <v>1.69</v>
      </c>
      <c r="AJ258" s="6">
        <v>1.69</v>
      </c>
      <c r="AK258" s="6">
        <v>1.68</v>
      </c>
      <c r="AL258" s="6">
        <v>1.67</v>
      </c>
      <c r="AM258" s="6">
        <v>1.67</v>
      </c>
      <c r="AN258" s="6">
        <v>1.66</v>
      </c>
      <c r="AO258" s="6">
        <v>1.66</v>
      </c>
      <c r="AP258" s="6">
        <v>1.65</v>
      </c>
      <c r="AQ258" s="6">
        <v>1.64</v>
      </c>
      <c r="AR258" s="6">
        <v>1.63</v>
      </c>
      <c r="AS258" s="6">
        <v>1.63</v>
      </c>
      <c r="AT258" s="6">
        <v>1.62</v>
      </c>
      <c r="AU258" s="6">
        <v>1.61</v>
      </c>
      <c r="AV258" s="6">
        <v>1.61</v>
      </c>
      <c r="AW258" s="6">
        <v>1.6</v>
      </c>
      <c r="AX258" s="6">
        <v>1.59</v>
      </c>
      <c r="AY258" s="6">
        <v>1.59</v>
      </c>
    </row>
    <row r="259" spans="1:51" x14ac:dyDescent="0.2">
      <c r="A259" s="5">
        <v>45107</v>
      </c>
      <c r="B259" s="6">
        <v>0.7</v>
      </c>
      <c r="C259" s="6">
        <v>0.77</v>
      </c>
      <c r="D259" s="6">
        <v>0.82</v>
      </c>
      <c r="E259" s="6">
        <v>0.89</v>
      </c>
      <c r="F259" s="6">
        <v>0.97</v>
      </c>
      <c r="G259" s="6">
        <v>1.05</v>
      </c>
      <c r="H259" s="6">
        <v>1.1299999999999999</v>
      </c>
      <c r="I259" s="6">
        <v>1.22</v>
      </c>
      <c r="J259" s="6">
        <v>1.3</v>
      </c>
      <c r="K259" s="6">
        <v>1.38</v>
      </c>
      <c r="L259" s="6">
        <v>1.45</v>
      </c>
      <c r="M259" s="6">
        <v>1.51</v>
      </c>
      <c r="N259" s="6">
        <v>1.57</v>
      </c>
      <c r="O259" s="6">
        <v>1.61</v>
      </c>
      <c r="P259" s="6">
        <v>1.65</v>
      </c>
      <c r="Q259" s="6">
        <v>1.68</v>
      </c>
      <c r="R259" s="6">
        <v>1.7</v>
      </c>
      <c r="S259" s="6">
        <v>1.72</v>
      </c>
      <c r="T259" s="6">
        <v>1.73</v>
      </c>
      <c r="U259" s="6">
        <v>1.75</v>
      </c>
      <c r="V259" s="6">
        <v>1.75</v>
      </c>
      <c r="W259" s="6">
        <v>1.75</v>
      </c>
      <c r="X259" s="6">
        <v>1.75</v>
      </c>
      <c r="Y259" s="6">
        <v>1.75</v>
      </c>
      <c r="Z259" s="6">
        <v>1.75</v>
      </c>
      <c r="AA259" s="6">
        <v>1.74</v>
      </c>
      <c r="AB259" s="6">
        <v>1.74</v>
      </c>
      <c r="AC259" s="6">
        <v>1.73</v>
      </c>
      <c r="AD259" s="6">
        <v>1.72</v>
      </c>
      <c r="AE259" s="6">
        <v>1.72</v>
      </c>
      <c r="AF259" s="6">
        <v>1.71</v>
      </c>
      <c r="AG259" s="6">
        <v>1.7</v>
      </c>
      <c r="AH259" s="6">
        <v>1.7</v>
      </c>
      <c r="AI259" s="6">
        <v>1.69</v>
      </c>
      <c r="AJ259" s="6">
        <v>1.68</v>
      </c>
      <c r="AK259" s="6">
        <v>1.68</v>
      </c>
      <c r="AL259" s="6">
        <v>1.67</v>
      </c>
      <c r="AM259" s="6">
        <v>1.67</v>
      </c>
      <c r="AN259" s="6">
        <v>1.66</v>
      </c>
      <c r="AO259" s="6">
        <v>1.66</v>
      </c>
      <c r="AP259" s="6">
        <v>1.65</v>
      </c>
      <c r="AQ259" s="6">
        <v>1.64</v>
      </c>
      <c r="AR259" s="6">
        <v>1.63</v>
      </c>
      <c r="AS259" s="6">
        <v>1.62</v>
      </c>
      <c r="AT259" s="6">
        <v>1.62</v>
      </c>
      <c r="AU259" s="6">
        <v>1.61</v>
      </c>
      <c r="AV259" s="6">
        <v>1.6</v>
      </c>
      <c r="AW259" s="6">
        <v>1.6</v>
      </c>
      <c r="AX259" s="6">
        <v>1.59</v>
      </c>
      <c r="AY259" s="6">
        <v>1.58</v>
      </c>
    </row>
    <row r="260" spans="1:51" x14ac:dyDescent="0.2">
      <c r="A260" s="5">
        <v>45138</v>
      </c>
      <c r="B260" s="6">
        <v>0.74</v>
      </c>
      <c r="C260" s="6">
        <v>0.8</v>
      </c>
      <c r="D260" s="6">
        <v>0.85</v>
      </c>
      <c r="E260" s="6">
        <v>0.92</v>
      </c>
      <c r="F260" s="6">
        <v>0.99</v>
      </c>
      <c r="G260" s="6">
        <v>1.07</v>
      </c>
      <c r="H260" s="6">
        <v>1.1499999999999999</v>
      </c>
      <c r="I260" s="6">
        <v>1.23</v>
      </c>
      <c r="J260" s="6">
        <v>1.31</v>
      </c>
      <c r="K260" s="6">
        <v>1.39</v>
      </c>
      <c r="L260" s="6">
        <v>1.47</v>
      </c>
      <c r="M260" s="6">
        <v>1.52</v>
      </c>
      <c r="N260" s="6">
        <v>1.58</v>
      </c>
      <c r="O260" s="6">
        <v>1.62</v>
      </c>
      <c r="P260" s="6">
        <v>1.66</v>
      </c>
      <c r="Q260" s="6">
        <v>1.69</v>
      </c>
      <c r="R260" s="6">
        <v>1.71</v>
      </c>
      <c r="S260" s="6">
        <v>1.72</v>
      </c>
      <c r="T260" s="6">
        <v>1.74</v>
      </c>
      <c r="U260" s="6">
        <v>1.75</v>
      </c>
      <c r="V260" s="6">
        <v>1.75</v>
      </c>
      <c r="W260" s="6">
        <v>1.75</v>
      </c>
      <c r="X260" s="6">
        <v>1.75</v>
      </c>
      <c r="Y260" s="6">
        <v>1.75</v>
      </c>
      <c r="Z260" s="6">
        <v>1.75</v>
      </c>
      <c r="AA260" s="6">
        <v>1.75</v>
      </c>
      <c r="AB260" s="6">
        <v>1.74</v>
      </c>
      <c r="AC260" s="6">
        <v>1.73</v>
      </c>
      <c r="AD260" s="6">
        <v>1.73</v>
      </c>
      <c r="AE260" s="6">
        <v>1.72</v>
      </c>
      <c r="AF260" s="6">
        <v>1.71</v>
      </c>
      <c r="AG260" s="6">
        <v>1.71</v>
      </c>
      <c r="AH260" s="6">
        <v>1.7</v>
      </c>
      <c r="AI260" s="6">
        <v>1.69</v>
      </c>
      <c r="AJ260" s="6">
        <v>1.68</v>
      </c>
      <c r="AK260" s="6">
        <v>1.68</v>
      </c>
      <c r="AL260" s="6">
        <v>1.67</v>
      </c>
      <c r="AM260" s="6">
        <v>1.67</v>
      </c>
      <c r="AN260" s="6">
        <v>1.66</v>
      </c>
      <c r="AO260" s="6">
        <v>1.66</v>
      </c>
      <c r="AP260" s="6">
        <v>1.65</v>
      </c>
      <c r="AQ260" s="6">
        <v>1.64</v>
      </c>
      <c r="AR260" s="6">
        <v>1.63</v>
      </c>
      <c r="AS260" s="6">
        <v>1.62</v>
      </c>
      <c r="AT260" s="6">
        <v>1.61</v>
      </c>
      <c r="AU260" s="6">
        <v>1.61</v>
      </c>
      <c r="AV260" s="6">
        <v>1.6</v>
      </c>
      <c r="AW260" s="6">
        <v>1.59</v>
      </c>
      <c r="AX260" s="6">
        <v>1.59</v>
      </c>
      <c r="AY260" s="6">
        <v>1.58</v>
      </c>
    </row>
    <row r="261" spans="1:51" x14ac:dyDescent="0.2">
      <c r="A261" s="5">
        <v>45169</v>
      </c>
      <c r="B261" s="6">
        <v>0.77</v>
      </c>
      <c r="C261" s="6">
        <v>0.83</v>
      </c>
      <c r="D261" s="6">
        <v>0.88</v>
      </c>
      <c r="E261" s="6">
        <v>0.94</v>
      </c>
      <c r="F261" s="6">
        <v>1.01</v>
      </c>
      <c r="G261" s="6">
        <v>1.0900000000000001</v>
      </c>
      <c r="H261" s="6">
        <v>1.17</v>
      </c>
      <c r="I261" s="6">
        <v>1.25</v>
      </c>
      <c r="J261" s="6">
        <v>1.33</v>
      </c>
      <c r="K261" s="6">
        <v>1.41</v>
      </c>
      <c r="L261" s="6">
        <v>1.48</v>
      </c>
      <c r="M261" s="6">
        <v>1.54</v>
      </c>
      <c r="N261" s="6">
        <v>1.59</v>
      </c>
      <c r="O261" s="6">
        <v>1.64</v>
      </c>
      <c r="P261" s="6">
        <v>1.68</v>
      </c>
      <c r="Q261" s="6">
        <v>1.7</v>
      </c>
      <c r="R261" s="6">
        <v>1.72</v>
      </c>
      <c r="S261" s="6">
        <v>1.74</v>
      </c>
      <c r="T261" s="6">
        <v>1.75</v>
      </c>
      <c r="U261" s="6">
        <v>1.76</v>
      </c>
      <c r="V261" s="6">
        <v>1.76</v>
      </c>
      <c r="W261" s="6">
        <v>1.76</v>
      </c>
      <c r="X261" s="6">
        <v>1.76</v>
      </c>
      <c r="Y261" s="6">
        <v>1.76</v>
      </c>
      <c r="Z261" s="6">
        <v>1.76</v>
      </c>
      <c r="AA261" s="6">
        <v>1.75</v>
      </c>
      <c r="AB261" s="6">
        <v>1.75</v>
      </c>
      <c r="AC261" s="6">
        <v>1.74</v>
      </c>
      <c r="AD261" s="6">
        <v>1.73</v>
      </c>
      <c r="AE261" s="6">
        <v>1.73</v>
      </c>
      <c r="AF261" s="6">
        <v>1.72</v>
      </c>
      <c r="AG261" s="6">
        <v>1.71</v>
      </c>
      <c r="AH261" s="6">
        <v>1.7</v>
      </c>
      <c r="AI261" s="6">
        <v>1.7</v>
      </c>
      <c r="AJ261" s="6">
        <v>1.69</v>
      </c>
      <c r="AK261" s="6">
        <v>1.68</v>
      </c>
      <c r="AL261" s="6">
        <v>1.68</v>
      </c>
      <c r="AM261" s="6">
        <v>1.67</v>
      </c>
      <c r="AN261" s="6">
        <v>1.67</v>
      </c>
      <c r="AO261" s="6">
        <v>1.66</v>
      </c>
      <c r="AP261" s="6">
        <v>1.65</v>
      </c>
      <c r="AQ261" s="6">
        <v>1.64</v>
      </c>
      <c r="AR261" s="6">
        <v>1.63</v>
      </c>
      <c r="AS261" s="6">
        <v>1.63</v>
      </c>
      <c r="AT261" s="6">
        <v>1.62</v>
      </c>
      <c r="AU261" s="6">
        <v>1.61</v>
      </c>
      <c r="AV261" s="6">
        <v>1.6</v>
      </c>
      <c r="AW261" s="6">
        <v>1.6</v>
      </c>
      <c r="AX261" s="6">
        <v>1.59</v>
      </c>
      <c r="AY261" s="6">
        <v>1.58</v>
      </c>
    </row>
    <row r="262" spans="1:51" x14ac:dyDescent="0.2">
      <c r="A262" s="5">
        <v>45199</v>
      </c>
      <c r="B262" s="6">
        <v>0.81</v>
      </c>
      <c r="C262" s="6">
        <v>0.86</v>
      </c>
      <c r="D262" s="6">
        <v>0.91</v>
      </c>
      <c r="E262" s="6">
        <v>0.97</v>
      </c>
      <c r="F262" s="6">
        <v>1.04</v>
      </c>
      <c r="G262" s="6">
        <v>1.1200000000000001</v>
      </c>
      <c r="H262" s="6">
        <v>1.2</v>
      </c>
      <c r="I262" s="6">
        <v>1.28</v>
      </c>
      <c r="J262" s="6">
        <v>1.35</v>
      </c>
      <c r="K262" s="6">
        <v>1.43</v>
      </c>
      <c r="L262" s="6">
        <v>1.5</v>
      </c>
      <c r="M262" s="6">
        <v>1.56</v>
      </c>
      <c r="N262" s="6">
        <v>1.61</v>
      </c>
      <c r="O262" s="6">
        <v>1.66</v>
      </c>
      <c r="P262" s="6">
        <v>1.69</v>
      </c>
      <c r="Q262" s="6">
        <v>1.71</v>
      </c>
      <c r="R262" s="6">
        <v>1.73</v>
      </c>
      <c r="S262" s="6">
        <v>1.75</v>
      </c>
      <c r="T262" s="6">
        <v>1.76</v>
      </c>
      <c r="U262" s="6">
        <v>1.78</v>
      </c>
      <c r="V262" s="6">
        <v>1.78</v>
      </c>
      <c r="W262" s="6">
        <v>1.78</v>
      </c>
      <c r="X262" s="6">
        <v>1.77</v>
      </c>
      <c r="Y262" s="6">
        <v>1.77</v>
      </c>
      <c r="Z262" s="6">
        <v>1.77</v>
      </c>
      <c r="AA262" s="6">
        <v>1.76</v>
      </c>
      <c r="AB262" s="6">
        <v>1.76</v>
      </c>
      <c r="AC262" s="6">
        <v>1.75</v>
      </c>
      <c r="AD262" s="6">
        <v>1.74</v>
      </c>
      <c r="AE262" s="6">
        <v>1.74</v>
      </c>
      <c r="AF262" s="6">
        <v>1.73</v>
      </c>
      <c r="AG262" s="6">
        <v>1.72</v>
      </c>
      <c r="AH262" s="6">
        <v>1.71</v>
      </c>
      <c r="AI262" s="6">
        <v>1.7</v>
      </c>
      <c r="AJ262" s="6">
        <v>1.7</v>
      </c>
      <c r="AK262" s="6">
        <v>1.69</v>
      </c>
      <c r="AL262" s="6">
        <v>1.68</v>
      </c>
      <c r="AM262" s="6">
        <v>1.68</v>
      </c>
      <c r="AN262" s="6">
        <v>1.67</v>
      </c>
      <c r="AO262" s="6">
        <v>1.67</v>
      </c>
      <c r="AP262" s="6">
        <v>1.66</v>
      </c>
      <c r="AQ262" s="6">
        <v>1.65</v>
      </c>
      <c r="AR262" s="6">
        <v>1.64</v>
      </c>
      <c r="AS262" s="6">
        <v>1.63</v>
      </c>
      <c r="AT262" s="6">
        <v>1.62</v>
      </c>
      <c r="AU262" s="6">
        <v>1.62</v>
      </c>
      <c r="AV262" s="6">
        <v>1.61</v>
      </c>
      <c r="AW262" s="6">
        <v>1.6</v>
      </c>
      <c r="AX262" s="6">
        <v>1.59</v>
      </c>
      <c r="AY262" s="6">
        <v>1.59</v>
      </c>
    </row>
    <row r="263" spans="1:51" x14ac:dyDescent="0.2">
      <c r="A263" s="5">
        <v>45230</v>
      </c>
      <c r="B263" s="6">
        <v>0.84</v>
      </c>
      <c r="C263" s="6">
        <v>0.89</v>
      </c>
      <c r="D263" s="6">
        <v>0.94</v>
      </c>
      <c r="E263" s="6">
        <v>1</v>
      </c>
      <c r="F263" s="6">
        <v>1.07</v>
      </c>
      <c r="G263" s="6">
        <v>1.1399999999999999</v>
      </c>
      <c r="H263" s="6">
        <v>1.22</v>
      </c>
      <c r="I263" s="6">
        <v>1.3</v>
      </c>
      <c r="J263" s="6">
        <v>1.38</v>
      </c>
      <c r="K263" s="6">
        <v>1.45</v>
      </c>
      <c r="L263" s="6">
        <v>1.52</v>
      </c>
      <c r="M263" s="6">
        <v>1.58</v>
      </c>
      <c r="N263" s="6">
        <v>1.63</v>
      </c>
      <c r="O263" s="6">
        <v>1.67</v>
      </c>
      <c r="P263" s="6">
        <v>1.71</v>
      </c>
      <c r="Q263" s="6">
        <v>1.73</v>
      </c>
      <c r="R263" s="6">
        <v>1.75</v>
      </c>
      <c r="S263" s="6">
        <v>1.77</v>
      </c>
      <c r="T263" s="6">
        <v>1.78</v>
      </c>
      <c r="U263" s="6">
        <v>1.79</v>
      </c>
      <c r="V263" s="6">
        <v>1.79</v>
      </c>
      <c r="W263" s="6">
        <v>1.79</v>
      </c>
      <c r="X263" s="6">
        <v>1.79</v>
      </c>
      <c r="Y263" s="6">
        <v>1.79</v>
      </c>
      <c r="Z263" s="6">
        <v>1.79</v>
      </c>
      <c r="AA263" s="6">
        <v>1.78</v>
      </c>
      <c r="AB263" s="6">
        <v>1.77</v>
      </c>
      <c r="AC263" s="6">
        <v>1.76</v>
      </c>
      <c r="AD263" s="6">
        <v>1.76</v>
      </c>
      <c r="AE263" s="6">
        <v>1.75</v>
      </c>
      <c r="AF263" s="6">
        <v>1.74</v>
      </c>
      <c r="AG263" s="6">
        <v>1.73</v>
      </c>
      <c r="AH263" s="6">
        <v>1.72</v>
      </c>
      <c r="AI263" s="6">
        <v>1.71</v>
      </c>
      <c r="AJ263" s="6">
        <v>1.71</v>
      </c>
      <c r="AK263" s="6">
        <v>1.7</v>
      </c>
      <c r="AL263" s="6">
        <v>1.69</v>
      </c>
      <c r="AM263" s="6">
        <v>1.69</v>
      </c>
      <c r="AN263" s="6">
        <v>1.68</v>
      </c>
      <c r="AO263" s="6">
        <v>1.68</v>
      </c>
      <c r="AP263" s="6">
        <v>1.67</v>
      </c>
      <c r="AQ263" s="6">
        <v>1.66</v>
      </c>
      <c r="AR263" s="6">
        <v>1.65</v>
      </c>
      <c r="AS263" s="6">
        <v>1.64</v>
      </c>
      <c r="AT263" s="6">
        <v>1.63</v>
      </c>
      <c r="AU263" s="6">
        <v>1.62</v>
      </c>
      <c r="AV263" s="6">
        <v>1.62</v>
      </c>
      <c r="AW263" s="6">
        <v>1.61</v>
      </c>
      <c r="AX263" s="6">
        <v>1.6</v>
      </c>
      <c r="AY263" s="6">
        <v>1.6</v>
      </c>
    </row>
    <row r="264" spans="1:51" x14ac:dyDescent="0.2">
      <c r="A264" s="5">
        <v>45260</v>
      </c>
      <c r="B264" s="6">
        <v>0.88</v>
      </c>
      <c r="C264" s="6">
        <v>0.92</v>
      </c>
      <c r="D264" s="6">
        <v>0.97</v>
      </c>
      <c r="E264" s="6">
        <v>1.02</v>
      </c>
      <c r="F264" s="6">
        <v>1.0900000000000001</v>
      </c>
      <c r="G264" s="6">
        <v>1.17</v>
      </c>
      <c r="H264" s="6">
        <v>1.24</v>
      </c>
      <c r="I264" s="6">
        <v>1.32</v>
      </c>
      <c r="J264" s="6">
        <v>1.4</v>
      </c>
      <c r="K264" s="6">
        <v>1.47</v>
      </c>
      <c r="L264" s="6">
        <v>1.54</v>
      </c>
      <c r="M264" s="6">
        <v>1.6</v>
      </c>
      <c r="N264" s="6">
        <v>1.65</v>
      </c>
      <c r="O264" s="6">
        <v>1.69</v>
      </c>
      <c r="P264" s="6">
        <v>1.73</v>
      </c>
      <c r="Q264" s="6">
        <v>1.75</v>
      </c>
      <c r="R264" s="6">
        <v>1.77</v>
      </c>
      <c r="S264" s="6">
        <v>1.78</v>
      </c>
      <c r="T264" s="6">
        <v>1.8</v>
      </c>
      <c r="U264" s="6">
        <v>1.81</v>
      </c>
      <c r="V264" s="6">
        <v>1.81</v>
      </c>
      <c r="W264" s="6">
        <v>1.8</v>
      </c>
      <c r="X264" s="6">
        <v>1.8</v>
      </c>
      <c r="Y264" s="6">
        <v>1.8</v>
      </c>
      <c r="Z264" s="6">
        <v>1.8</v>
      </c>
      <c r="AA264" s="6">
        <v>1.79</v>
      </c>
      <c r="AB264" s="6">
        <v>1.78</v>
      </c>
      <c r="AC264" s="6">
        <v>1.77</v>
      </c>
      <c r="AD264" s="6">
        <v>1.77</v>
      </c>
      <c r="AE264" s="6">
        <v>1.76</v>
      </c>
      <c r="AF264" s="6">
        <v>1.75</v>
      </c>
      <c r="AG264" s="6">
        <v>1.74</v>
      </c>
      <c r="AH264" s="6">
        <v>1.73</v>
      </c>
      <c r="AI264" s="6">
        <v>1.72</v>
      </c>
      <c r="AJ264" s="6">
        <v>1.72</v>
      </c>
      <c r="AK264" s="6">
        <v>1.71</v>
      </c>
      <c r="AL264" s="6">
        <v>1.7</v>
      </c>
      <c r="AM264" s="6">
        <v>1.7</v>
      </c>
      <c r="AN264" s="6">
        <v>1.69</v>
      </c>
      <c r="AO264" s="6">
        <v>1.68</v>
      </c>
      <c r="AP264" s="6">
        <v>1.67</v>
      </c>
      <c r="AQ264" s="6">
        <v>1.66</v>
      </c>
      <c r="AR264" s="6">
        <v>1.65</v>
      </c>
      <c r="AS264" s="6">
        <v>1.65</v>
      </c>
      <c r="AT264" s="6">
        <v>1.64</v>
      </c>
      <c r="AU264" s="6">
        <v>1.63</v>
      </c>
      <c r="AV264" s="6">
        <v>1.62</v>
      </c>
      <c r="AW264" s="6">
        <v>1.61</v>
      </c>
      <c r="AX264" s="6">
        <v>1.61</v>
      </c>
      <c r="AY264" s="6">
        <v>1.6</v>
      </c>
    </row>
    <row r="265" spans="1:51" x14ac:dyDescent="0.2">
      <c r="A265" s="5">
        <v>45291</v>
      </c>
      <c r="B265" s="6">
        <v>0.91</v>
      </c>
      <c r="C265" s="6">
        <v>0.95</v>
      </c>
      <c r="D265" s="6">
        <v>0.99</v>
      </c>
      <c r="E265" s="6">
        <v>1.05</v>
      </c>
      <c r="F265" s="6">
        <v>1.1100000000000001</v>
      </c>
      <c r="G265" s="6">
        <v>1.19</v>
      </c>
      <c r="H265" s="6">
        <v>1.26</v>
      </c>
      <c r="I265" s="6">
        <v>1.34</v>
      </c>
      <c r="J265" s="6">
        <v>1.42</v>
      </c>
      <c r="K265" s="6">
        <v>1.49</v>
      </c>
      <c r="L265" s="6">
        <v>1.56</v>
      </c>
      <c r="M265" s="6">
        <v>1.61</v>
      </c>
      <c r="N265" s="6">
        <v>1.66</v>
      </c>
      <c r="O265" s="6">
        <v>1.71</v>
      </c>
      <c r="P265" s="6">
        <v>1.74</v>
      </c>
      <c r="Q265" s="6">
        <v>1.76</v>
      </c>
      <c r="R265" s="6">
        <v>1.78</v>
      </c>
      <c r="S265" s="6">
        <v>1.79</v>
      </c>
      <c r="T265" s="6">
        <v>1.81</v>
      </c>
      <c r="U265" s="6">
        <v>1.82</v>
      </c>
      <c r="V265" s="6">
        <v>1.82</v>
      </c>
      <c r="W265" s="6">
        <v>1.81</v>
      </c>
      <c r="X265" s="6">
        <v>1.81</v>
      </c>
      <c r="Y265" s="6">
        <v>1.81</v>
      </c>
      <c r="Z265" s="6">
        <v>1.81</v>
      </c>
      <c r="AA265" s="6">
        <v>1.8</v>
      </c>
      <c r="AB265" s="6">
        <v>1.79</v>
      </c>
      <c r="AC265" s="6">
        <v>1.78</v>
      </c>
      <c r="AD265" s="6">
        <v>1.77</v>
      </c>
      <c r="AE265" s="6">
        <v>1.77</v>
      </c>
      <c r="AF265" s="6">
        <v>1.76</v>
      </c>
      <c r="AG265" s="6">
        <v>1.75</v>
      </c>
      <c r="AH265" s="6">
        <v>1.74</v>
      </c>
      <c r="AI265" s="6">
        <v>1.73</v>
      </c>
      <c r="AJ265" s="6">
        <v>1.72</v>
      </c>
      <c r="AK265" s="6">
        <v>1.72</v>
      </c>
      <c r="AL265" s="6">
        <v>1.71</v>
      </c>
      <c r="AM265" s="6">
        <v>1.7</v>
      </c>
      <c r="AN265" s="6">
        <v>1.7</v>
      </c>
      <c r="AO265" s="6">
        <v>1.69</v>
      </c>
      <c r="AP265" s="6">
        <v>1.68</v>
      </c>
      <c r="AQ265" s="6">
        <v>1.67</v>
      </c>
      <c r="AR265" s="6">
        <v>1.66</v>
      </c>
      <c r="AS265" s="6">
        <v>1.65</v>
      </c>
      <c r="AT265" s="6">
        <v>1.64</v>
      </c>
      <c r="AU265" s="6">
        <v>1.64</v>
      </c>
      <c r="AV265" s="6">
        <v>1.63</v>
      </c>
      <c r="AW265" s="6">
        <v>1.62</v>
      </c>
      <c r="AX265" s="6">
        <v>1.61</v>
      </c>
      <c r="AY265" s="6">
        <v>1.61</v>
      </c>
    </row>
    <row r="266" spans="1:51" x14ac:dyDescent="0.2">
      <c r="A266" s="5">
        <v>45322</v>
      </c>
      <c r="B266" s="6">
        <v>0.94</v>
      </c>
      <c r="C266" s="6">
        <v>0.98</v>
      </c>
      <c r="D266" s="6">
        <v>1.01</v>
      </c>
      <c r="E266" s="6">
        <v>1.07</v>
      </c>
      <c r="F266" s="6">
        <v>1.1299999999999999</v>
      </c>
      <c r="G266" s="6">
        <v>1.21</v>
      </c>
      <c r="H266" s="6">
        <v>1.28</v>
      </c>
      <c r="I266" s="6">
        <v>1.36</v>
      </c>
      <c r="J266" s="6">
        <v>1.44</v>
      </c>
      <c r="K266" s="6">
        <v>1.51</v>
      </c>
      <c r="L266" s="6">
        <v>1.58</v>
      </c>
      <c r="M266" s="6">
        <v>1.63</v>
      </c>
      <c r="N266" s="6">
        <v>1.68</v>
      </c>
      <c r="O266" s="6">
        <v>1.72</v>
      </c>
      <c r="P266" s="6">
        <v>1.76</v>
      </c>
      <c r="Q266" s="6">
        <v>1.78</v>
      </c>
      <c r="R266" s="6">
        <v>1.8</v>
      </c>
      <c r="S266" s="6">
        <v>1.81</v>
      </c>
      <c r="T266" s="6">
        <v>1.82</v>
      </c>
      <c r="U266" s="6">
        <v>1.84</v>
      </c>
      <c r="V266" s="6">
        <v>1.83</v>
      </c>
      <c r="W266" s="6">
        <v>1.83</v>
      </c>
      <c r="X266" s="6">
        <v>1.83</v>
      </c>
      <c r="Y266" s="6">
        <v>1.82</v>
      </c>
      <c r="Z266" s="6">
        <v>1.82</v>
      </c>
      <c r="AA266" s="6">
        <v>1.81</v>
      </c>
      <c r="AB266" s="6">
        <v>1.8</v>
      </c>
      <c r="AC266" s="6">
        <v>1.79</v>
      </c>
      <c r="AD266" s="6">
        <v>1.79</v>
      </c>
      <c r="AE266" s="6">
        <v>1.78</v>
      </c>
      <c r="AF266" s="6">
        <v>1.77</v>
      </c>
      <c r="AG266" s="6">
        <v>1.76</v>
      </c>
      <c r="AH266" s="6">
        <v>1.75</v>
      </c>
      <c r="AI266" s="6">
        <v>1.74</v>
      </c>
      <c r="AJ266" s="6">
        <v>1.73</v>
      </c>
      <c r="AK266" s="6">
        <v>1.73</v>
      </c>
      <c r="AL266" s="6">
        <v>1.72</v>
      </c>
      <c r="AM266" s="6">
        <v>1.71</v>
      </c>
      <c r="AN266" s="6">
        <v>1.71</v>
      </c>
      <c r="AO266" s="6">
        <v>1.7</v>
      </c>
      <c r="AP266" s="6">
        <v>1.69</v>
      </c>
      <c r="AQ266" s="6">
        <v>1.68</v>
      </c>
      <c r="AR266" s="6">
        <v>1.67</v>
      </c>
      <c r="AS266" s="6">
        <v>1.66</v>
      </c>
      <c r="AT266" s="6">
        <v>1.65</v>
      </c>
      <c r="AU266" s="6">
        <v>1.64</v>
      </c>
      <c r="AV266" s="6">
        <v>1.64</v>
      </c>
      <c r="AW266" s="6">
        <v>1.63</v>
      </c>
      <c r="AX266" s="6">
        <v>1.62</v>
      </c>
      <c r="AY266" s="6">
        <v>1.62</v>
      </c>
    </row>
    <row r="267" spans="1:51" x14ac:dyDescent="0.2">
      <c r="A267" s="5">
        <v>45351</v>
      </c>
      <c r="B267" s="6">
        <v>0.98</v>
      </c>
      <c r="C267" s="6">
        <v>1.01</v>
      </c>
      <c r="D267" s="6">
        <v>1.04</v>
      </c>
      <c r="E267" s="6">
        <v>1.1000000000000001</v>
      </c>
      <c r="F267" s="6">
        <v>1.1599999999999999</v>
      </c>
      <c r="G267" s="6">
        <v>1.23</v>
      </c>
      <c r="H267" s="6">
        <v>1.31</v>
      </c>
      <c r="I267" s="6">
        <v>1.38</v>
      </c>
      <c r="J267" s="6">
        <v>1.46</v>
      </c>
      <c r="K267" s="6">
        <v>1.53</v>
      </c>
      <c r="L267" s="6">
        <v>1.6</v>
      </c>
      <c r="M267" s="6">
        <v>1.65</v>
      </c>
      <c r="N267" s="6">
        <v>1.7</v>
      </c>
      <c r="O267" s="6">
        <v>1.74</v>
      </c>
      <c r="P267" s="6">
        <v>1.78</v>
      </c>
      <c r="Q267" s="6">
        <v>1.8</v>
      </c>
      <c r="R267" s="6">
        <v>1.81</v>
      </c>
      <c r="S267" s="6">
        <v>1.83</v>
      </c>
      <c r="T267" s="6">
        <v>1.84</v>
      </c>
      <c r="U267" s="6">
        <v>1.85</v>
      </c>
      <c r="V267" s="6">
        <v>1.85</v>
      </c>
      <c r="W267" s="6">
        <v>1.84</v>
      </c>
      <c r="X267" s="6">
        <v>1.84</v>
      </c>
      <c r="Y267" s="6">
        <v>1.84</v>
      </c>
      <c r="Z267" s="6">
        <v>1.84</v>
      </c>
      <c r="AA267" s="6">
        <v>1.83</v>
      </c>
      <c r="AB267" s="6">
        <v>1.82</v>
      </c>
      <c r="AC267" s="6">
        <v>1.81</v>
      </c>
      <c r="AD267" s="6">
        <v>1.8</v>
      </c>
      <c r="AE267" s="6">
        <v>1.79</v>
      </c>
      <c r="AF267" s="6">
        <v>1.78</v>
      </c>
      <c r="AG267" s="6">
        <v>1.77</v>
      </c>
      <c r="AH267" s="6">
        <v>1.76</v>
      </c>
      <c r="AI267" s="6">
        <v>1.75</v>
      </c>
      <c r="AJ267" s="6">
        <v>1.75</v>
      </c>
      <c r="AK267" s="6">
        <v>1.74</v>
      </c>
      <c r="AL267" s="6">
        <v>1.73</v>
      </c>
      <c r="AM267" s="6">
        <v>1.72</v>
      </c>
      <c r="AN267" s="6">
        <v>1.72</v>
      </c>
      <c r="AO267" s="6">
        <v>1.71</v>
      </c>
      <c r="AP267" s="6">
        <v>1.7</v>
      </c>
      <c r="AQ267" s="6">
        <v>1.69</v>
      </c>
      <c r="AR267" s="6">
        <v>1.68</v>
      </c>
      <c r="AS267" s="6">
        <v>1.67</v>
      </c>
      <c r="AT267" s="6">
        <v>1.66</v>
      </c>
      <c r="AU267" s="6">
        <v>1.65</v>
      </c>
      <c r="AV267" s="6">
        <v>1.65</v>
      </c>
      <c r="AW267" s="6">
        <v>1.64</v>
      </c>
      <c r="AX267" s="6">
        <v>1.63</v>
      </c>
      <c r="AY267" s="6">
        <v>1.62</v>
      </c>
    </row>
    <row r="268" spans="1:51" x14ac:dyDescent="0.2">
      <c r="A268" s="5">
        <v>45382</v>
      </c>
      <c r="B268" s="6">
        <v>1.01</v>
      </c>
      <c r="C268" s="6">
        <v>1.04</v>
      </c>
      <c r="D268" s="6">
        <v>1.07</v>
      </c>
      <c r="E268" s="6">
        <v>1.1200000000000001</v>
      </c>
      <c r="F268" s="6">
        <v>1.18</v>
      </c>
      <c r="G268" s="6">
        <v>1.26</v>
      </c>
      <c r="H268" s="6">
        <v>1.33</v>
      </c>
      <c r="I268" s="6">
        <v>1.4</v>
      </c>
      <c r="J268" s="6">
        <v>1.48</v>
      </c>
      <c r="K268" s="6">
        <v>1.55</v>
      </c>
      <c r="L268" s="6">
        <v>1.62</v>
      </c>
      <c r="M268" s="6">
        <v>1.67</v>
      </c>
      <c r="N268" s="6">
        <v>1.72</v>
      </c>
      <c r="O268" s="6">
        <v>1.76</v>
      </c>
      <c r="P268" s="6">
        <v>1.8</v>
      </c>
      <c r="Q268" s="6">
        <v>1.82</v>
      </c>
      <c r="R268" s="6">
        <v>1.83</v>
      </c>
      <c r="S268" s="6">
        <v>1.85</v>
      </c>
      <c r="T268" s="6">
        <v>1.86</v>
      </c>
      <c r="U268" s="6">
        <v>1.87</v>
      </c>
      <c r="V268" s="6">
        <v>1.86</v>
      </c>
      <c r="W268" s="6">
        <v>1.86</v>
      </c>
      <c r="X268" s="6">
        <v>1.86</v>
      </c>
      <c r="Y268" s="6">
        <v>1.85</v>
      </c>
      <c r="Z268" s="6">
        <v>1.85</v>
      </c>
      <c r="AA268" s="6">
        <v>1.84</v>
      </c>
      <c r="AB268" s="6">
        <v>1.83</v>
      </c>
      <c r="AC268" s="6">
        <v>1.82</v>
      </c>
      <c r="AD268" s="6">
        <v>1.81</v>
      </c>
      <c r="AE268" s="6">
        <v>1.81</v>
      </c>
      <c r="AF268" s="6">
        <v>1.8</v>
      </c>
      <c r="AG268" s="6">
        <v>1.79</v>
      </c>
      <c r="AH268" s="6">
        <v>1.78</v>
      </c>
      <c r="AI268" s="6">
        <v>1.77</v>
      </c>
      <c r="AJ268" s="6">
        <v>1.76</v>
      </c>
      <c r="AK268" s="6">
        <v>1.75</v>
      </c>
      <c r="AL268" s="6">
        <v>1.74</v>
      </c>
      <c r="AM268" s="6">
        <v>1.74</v>
      </c>
      <c r="AN268" s="6">
        <v>1.73</v>
      </c>
      <c r="AO268" s="6">
        <v>1.72</v>
      </c>
      <c r="AP268" s="6">
        <v>1.71</v>
      </c>
      <c r="AQ268" s="6">
        <v>1.7</v>
      </c>
      <c r="AR268" s="6">
        <v>1.69</v>
      </c>
      <c r="AS268" s="6">
        <v>1.68</v>
      </c>
      <c r="AT268" s="6">
        <v>1.67</v>
      </c>
      <c r="AU268" s="6">
        <v>1.67</v>
      </c>
      <c r="AV268" s="6">
        <v>1.66</v>
      </c>
      <c r="AW268" s="6">
        <v>1.65</v>
      </c>
      <c r="AX268" s="6">
        <v>1.64</v>
      </c>
      <c r="AY268" s="6">
        <v>1.64</v>
      </c>
    </row>
    <row r="269" spans="1:51" x14ac:dyDescent="0.2">
      <c r="A269" s="5">
        <v>45412</v>
      </c>
      <c r="B269" s="6">
        <v>1.05</v>
      </c>
      <c r="C269" s="6">
        <v>1.07</v>
      </c>
      <c r="D269" s="6">
        <v>1.1000000000000001</v>
      </c>
      <c r="E269" s="6">
        <v>1.1499999999999999</v>
      </c>
      <c r="F269" s="6">
        <v>1.21</v>
      </c>
      <c r="G269" s="6">
        <v>1.28</v>
      </c>
      <c r="H269" s="6">
        <v>1.35</v>
      </c>
      <c r="I269" s="6">
        <v>1.43</v>
      </c>
      <c r="J269" s="6">
        <v>1.5</v>
      </c>
      <c r="K269" s="6">
        <v>1.57</v>
      </c>
      <c r="L269" s="6">
        <v>1.64</v>
      </c>
      <c r="M269" s="6">
        <v>1.69</v>
      </c>
      <c r="N269" s="6">
        <v>1.74</v>
      </c>
      <c r="O269" s="6">
        <v>1.78</v>
      </c>
      <c r="P269" s="6">
        <v>1.82</v>
      </c>
      <c r="Q269" s="6">
        <v>1.83</v>
      </c>
      <c r="R269" s="6">
        <v>1.85</v>
      </c>
      <c r="S269" s="6">
        <v>1.86</v>
      </c>
      <c r="T269" s="6">
        <v>1.87</v>
      </c>
      <c r="U269" s="6">
        <v>1.89</v>
      </c>
      <c r="V269" s="6">
        <v>1.88</v>
      </c>
      <c r="W269" s="6">
        <v>1.88</v>
      </c>
      <c r="X269" s="6">
        <v>1.87</v>
      </c>
      <c r="Y269" s="6">
        <v>1.87</v>
      </c>
      <c r="Z269" s="6">
        <v>1.87</v>
      </c>
      <c r="AA269" s="6">
        <v>1.85</v>
      </c>
      <c r="AB269" s="6">
        <v>1.85</v>
      </c>
      <c r="AC269" s="6">
        <v>1.84</v>
      </c>
      <c r="AD269" s="6">
        <v>1.83</v>
      </c>
      <c r="AE269" s="6">
        <v>1.82</v>
      </c>
      <c r="AF269" s="6">
        <v>1.81</v>
      </c>
      <c r="AG269" s="6">
        <v>1.8</v>
      </c>
      <c r="AH269" s="6">
        <v>1.79</v>
      </c>
      <c r="AI269" s="6">
        <v>1.78</v>
      </c>
      <c r="AJ269" s="6">
        <v>1.77</v>
      </c>
      <c r="AK269" s="6">
        <v>1.76</v>
      </c>
      <c r="AL269" s="6">
        <v>1.75</v>
      </c>
      <c r="AM269" s="6">
        <v>1.75</v>
      </c>
      <c r="AN269" s="6">
        <v>1.74</v>
      </c>
      <c r="AO269" s="6">
        <v>1.73</v>
      </c>
      <c r="AP269" s="6">
        <v>1.72</v>
      </c>
      <c r="AQ269" s="6">
        <v>1.71</v>
      </c>
      <c r="AR269" s="6">
        <v>1.7</v>
      </c>
      <c r="AS269" s="6">
        <v>1.69</v>
      </c>
      <c r="AT269" s="6">
        <v>1.68</v>
      </c>
      <c r="AU269" s="6">
        <v>1.68</v>
      </c>
      <c r="AV269" s="6">
        <v>1.67</v>
      </c>
      <c r="AW269" s="6">
        <v>1.66</v>
      </c>
      <c r="AX269" s="6">
        <v>1.65</v>
      </c>
      <c r="AY269" s="6">
        <v>1.64</v>
      </c>
    </row>
    <row r="270" spans="1:51" x14ac:dyDescent="0.2">
      <c r="A270" s="5">
        <v>45443</v>
      </c>
      <c r="B270" s="6">
        <v>1.08</v>
      </c>
      <c r="C270" s="6">
        <v>1.1000000000000001</v>
      </c>
      <c r="D270" s="6">
        <v>1.1200000000000001</v>
      </c>
      <c r="E270" s="6">
        <v>1.17</v>
      </c>
      <c r="F270" s="6">
        <v>1.23</v>
      </c>
      <c r="G270" s="6">
        <v>1.3</v>
      </c>
      <c r="H270" s="6">
        <v>1.37</v>
      </c>
      <c r="I270" s="6">
        <v>1.45</v>
      </c>
      <c r="J270" s="6">
        <v>1.52</v>
      </c>
      <c r="K270" s="6">
        <v>1.59</v>
      </c>
      <c r="L270" s="6">
        <v>1.65</v>
      </c>
      <c r="M270" s="6">
        <v>1.71</v>
      </c>
      <c r="N270" s="6">
        <v>1.76</v>
      </c>
      <c r="O270" s="6">
        <v>1.8</v>
      </c>
      <c r="P270" s="6">
        <v>1.83</v>
      </c>
      <c r="Q270" s="6">
        <v>1.85</v>
      </c>
      <c r="R270" s="6">
        <v>1.86</v>
      </c>
      <c r="S270" s="6">
        <v>1.88</v>
      </c>
      <c r="T270" s="6">
        <v>1.89</v>
      </c>
      <c r="U270" s="6">
        <v>1.9</v>
      </c>
      <c r="V270" s="6">
        <v>1.89</v>
      </c>
      <c r="W270" s="6">
        <v>1.89</v>
      </c>
      <c r="X270" s="6">
        <v>1.88</v>
      </c>
      <c r="Y270" s="6">
        <v>1.88</v>
      </c>
      <c r="Z270" s="6">
        <v>1.88</v>
      </c>
      <c r="AA270" s="6">
        <v>1.87</v>
      </c>
      <c r="AB270" s="6">
        <v>1.86</v>
      </c>
      <c r="AC270" s="6">
        <v>1.85</v>
      </c>
      <c r="AD270" s="6">
        <v>1.84</v>
      </c>
      <c r="AE270" s="6">
        <v>1.83</v>
      </c>
      <c r="AF270" s="6">
        <v>1.82</v>
      </c>
      <c r="AG270" s="6">
        <v>1.81</v>
      </c>
      <c r="AH270" s="6">
        <v>1.8</v>
      </c>
      <c r="AI270" s="6">
        <v>1.79</v>
      </c>
      <c r="AJ270" s="6">
        <v>1.78</v>
      </c>
      <c r="AK270" s="6">
        <v>1.77</v>
      </c>
      <c r="AL270" s="6">
        <v>1.76</v>
      </c>
      <c r="AM270" s="6">
        <v>1.76</v>
      </c>
      <c r="AN270" s="6">
        <v>1.75</v>
      </c>
      <c r="AO270" s="6">
        <v>1.74</v>
      </c>
      <c r="AP270" s="6">
        <v>1.73</v>
      </c>
      <c r="AQ270" s="6">
        <v>1.72</v>
      </c>
      <c r="AR270" s="6">
        <v>1.71</v>
      </c>
      <c r="AS270" s="6">
        <v>1.7</v>
      </c>
      <c r="AT270" s="6">
        <v>1.69</v>
      </c>
      <c r="AU270" s="6">
        <v>1.68</v>
      </c>
      <c r="AV270" s="6">
        <v>1.67</v>
      </c>
      <c r="AW270" s="6">
        <v>1.67</v>
      </c>
      <c r="AX270" s="6">
        <v>1.66</v>
      </c>
      <c r="AY270" s="6">
        <v>1.65</v>
      </c>
    </row>
    <row r="271" spans="1:51" x14ac:dyDescent="0.2">
      <c r="A271" s="5">
        <v>45473</v>
      </c>
      <c r="B271" s="6">
        <v>1.1100000000000001</v>
      </c>
      <c r="C271" s="6">
        <v>1.1200000000000001</v>
      </c>
      <c r="D271" s="6">
        <v>1.1499999999999999</v>
      </c>
      <c r="E271" s="6">
        <v>1.19</v>
      </c>
      <c r="F271" s="6">
        <v>1.25</v>
      </c>
      <c r="G271" s="6">
        <v>1.32</v>
      </c>
      <c r="H271" s="6">
        <v>1.39</v>
      </c>
      <c r="I271" s="6">
        <v>1.46</v>
      </c>
      <c r="J271" s="6">
        <v>1.53</v>
      </c>
      <c r="K271" s="6">
        <v>1.6</v>
      </c>
      <c r="L271" s="6">
        <v>1.67</v>
      </c>
      <c r="M271" s="6">
        <v>1.72</v>
      </c>
      <c r="N271" s="6">
        <v>1.77</v>
      </c>
      <c r="O271" s="6">
        <v>1.81</v>
      </c>
      <c r="P271" s="6">
        <v>1.84</v>
      </c>
      <c r="Q271" s="6">
        <v>1.86</v>
      </c>
      <c r="R271" s="6">
        <v>1.87</v>
      </c>
      <c r="S271" s="6">
        <v>1.89</v>
      </c>
      <c r="T271" s="6">
        <v>1.9</v>
      </c>
      <c r="U271" s="6">
        <v>1.91</v>
      </c>
      <c r="V271" s="6">
        <v>1.9</v>
      </c>
      <c r="W271" s="6">
        <v>1.9</v>
      </c>
      <c r="X271" s="6">
        <v>1.89</v>
      </c>
      <c r="Y271" s="6">
        <v>1.89</v>
      </c>
      <c r="Z271" s="6">
        <v>1.88</v>
      </c>
      <c r="AA271" s="6">
        <v>1.87</v>
      </c>
      <c r="AB271" s="6">
        <v>1.86</v>
      </c>
      <c r="AC271" s="6">
        <v>1.85</v>
      </c>
      <c r="AD271" s="6">
        <v>1.84</v>
      </c>
      <c r="AE271" s="6">
        <v>1.83</v>
      </c>
      <c r="AF271" s="6">
        <v>1.82</v>
      </c>
      <c r="AG271" s="6">
        <v>1.81</v>
      </c>
      <c r="AH271" s="6">
        <v>1.8</v>
      </c>
      <c r="AI271" s="6">
        <v>1.79</v>
      </c>
      <c r="AJ271" s="6">
        <v>1.78</v>
      </c>
      <c r="AK271" s="6">
        <v>1.77</v>
      </c>
      <c r="AL271" s="6">
        <v>1.77</v>
      </c>
      <c r="AM271" s="6">
        <v>1.76</v>
      </c>
      <c r="AN271" s="6">
        <v>1.75</v>
      </c>
      <c r="AO271" s="6">
        <v>1.74</v>
      </c>
      <c r="AP271" s="6">
        <v>1.73</v>
      </c>
      <c r="AQ271" s="6">
        <v>1.72</v>
      </c>
      <c r="AR271" s="6">
        <v>1.71</v>
      </c>
      <c r="AS271" s="6">
        <v>1.7</v>
      </c>
      <c r="AT271" s="6">
        <v>1.69</v>
      </c>
      <c r="AU271" s="6">
        <v>1.68</v>
      </c>
      <c r="AV271" s="6">
        <v>1.68</v>
      </c>
      <c r="AW271" s="6">
        <v>1.67</v>
      </c>
      <c r="AX271" s="6">
        <v>1.66</v>
      </c>
      <c r="AY271" s="6">
        <v>1.65</v>
      </c>
    </row>
    <row r="272" spans="1:51" x14ac:dyDescent="0.2">
      <c r="A272" s="5">
        <v>45504</v>
      </c>
      <c r="B272" s="6">
        <v>1.1399999999999999</v>
      </c>
      <c r="C272" s="6">
        <v>1.1499999999999999</v>
      </c>
      <c r="D272" s="6">
        <v>1.17</v>
      </c>
      <c r="E272" s="6">
        <v>1.21</v>
      </c>
      <c r="F272" s="6">
        <v>1.27</v>
      </c>
      <c r="G272" s="6">
        <v>1.34</v>
      </c>
      <c r="H272" s="6">
        <v>1.4</v>
      </c>
      <c r="I272" s="6">
        <v>1.48</v>
      </c>
      <c r="J272" s="6">
        <v>1.55</v>
      </c>
      <c r="K272" s="6">
        <v>1.62</v>
      </c>
      <c r="L272" s="6">
        <v>1.68</v>
      </c>
      <c r="M272" s="6">
        <v>1.73</v>
      </c>
      <c r="N272" s="6">
        <v>1.78</v>
      </c>
      <c r="O272" s="6">
        <v>1.82</v>
      </c>
      <c r="P272" s="6">
        <v>1.85</v>
      </c>
      <c r="Q272" s="6">
        <v>1.87</v>
      </c>
      <c r="R272" s="6">
        <v>1.88</v>
      </c>
      <c r="S272" s="6">
        <v>1.89</v>
      </c>
      <c r="T272" s="6">
        <v>1.91</v>
      </c>
      <c r="U272" s="6">
        <v>1.92</v>
      </c>
      <c r="V272" s="6">
        <v>1.91</v>
      </c>
      <c r="W272" s="6">
        <v>1.9</v>
      </c>
      <c r="X272" s="6">
        <v>1.9</v>
      </c>
      <c r="Y272" s="6">
        <v>1.89</v>
      </c>
      <c r="Z272" s="6">
        <v>1.89</v>
      </c>
      <c r="AA272" s="6">
        <v>1.88</v>
      </c>
      <c r="AB272" s="6">
        <v>1.87</v>
      </c>
      <c r="AC272" s="6">
        <v>1.86</v>
      </c>
      <c r="AD272" s="6">
        <v>1.85</v>
      </c>
      <c r="AE272" s="6">
        <v>1.84</v>
      </c>
      <c r="AF272" s="6">
        <v>1.83</v>
      </c>
      <c r="AG272" s="6">
        <v>1.82</v>
      </c>
      <c r="AH272" s="6">
        <v>1.81</v>
      </c>
      <c r="AI272" s="6">
        <v>1.8</v>
      </c>
      <c r="AJ272" s="6">
        <v>1.79</v>
      </c>
      <c r="AK272" s="6">
        <v>1.78</v>
      </c>
      <c r="AL272" s="6">
        <v>1.77</v>
      </c>
      <c r="AM272" s="6">
        <v>1.76</v>
      </c>
      <c r="AN272" s="6">
        <v>1.76</v>
      </c>
      <c r="AO272" s="6">
        <v>1.75</v>
      </c>
      <c r="AP272" s="6">
        <v>1.74</v>
      </c>
      <c r="AQ272" s="6">
        <v>1.73</v>
      </c>
      <c r="AR272" s="6">
        <v>1.72</v>
      </c>
      <c r="AS272" s="6">
        <v>1.71</v>
      </c>
      <c r="AT272" s="6">
        <v>1.7</v>
      </c>
      <c r="AU272" s="6">
        <v>1.69</v>
      </c>
      <c r="AV272" s="6">
        <v>1.68</v>
      </c>
      <c r="AW272" s="6">
        <v>1.67</v>
      </c>
      <c r="AX272" s="6">
        <v>1.66</v>
      </c>
      <c r="AY272" s="6">
        <v>1.65</v>
      </c>
    </row>
    <row r="273" spans="1:51" x14ac:dyDescent="0.2">
      <c r="A273" s="5">
        <v>45535</v>
      </c>
      <c r="B273" s="6">
        <v>1.1599999999999999</v>
      </c>
      <c r="C273" s="6">
        <v>1.17</v>
      </c>
      <c r="D273" s="6">
        <v>1.19</v>
      </c>
      <c r="E273" s="6">
        <v>1.23</v>
      </c>
      <c r="F273" s="6">
        <v>1.29</v>
      </c>
      <c r="G273" s="6">
        <v>1.35</v>
      </c>
      <c r="H273" s="6">
        <v>1.42</v>
      </c>
      <c r="I273" s="6">
        <v>1.49</v>
      </c>
      <c r="J273" s="6">
        <v>1.56</v>
      </c>
      <c r="K273" s="6">
        <v>1.63</v>
      </c>
      <c r="L273" s="6">
        <v>1.69</v>
      </c>
      <c r="M273" s="6">
        <v>1.74</v>
      </c>
      <c r="N273" s="6">
        <v>1.79</v>
      </c>
      <c r="O273" s="6">
        <v>1.83</v>
      </c>
      <c r="P273" s="6">
        <v>1.86</v>
      </c>
      <c r="Q273" s="6">
        <v>1.88</v>
      </c>
      <c r="R273" s="6">
        <v>1.89</v>
      </c>
      <c r="S273" s="6">
        <v>1.9</v>
      </c>
      <c r="T273" s="6">
        <v>1.91</v>
      </c>
      <c r="U273" s="6">
        <v>1.92</v>
      </c>
      <c r="V273" s="6">
        <v>1.92</v>
      </c>
      <c r="W273" s="6">
        <v>1.91</v>
      </c>
      <c r="X273" s="6">
        <v>1.9</v>
      </c>
      <c r="Y273" s="6">
        <v>1.9</v>
      </c>
      <c r="Z273" s="6">
        <v>1.9</v>
      </c>
      <c r="AA273" s="6">
        <v>1.88</v>
      </c>
      <c r="AB273" s="6">
        <v>1.87</v>
      </c>
      <c r="AC273" s="6">
        <v>1.86</v>
      </c>
      <c r="AD273" s="6">
        <v>1.85</v>
      </c>
      <c r="AE273" s="6">
        <v>1.85</v>
      </c>
      <c r="AF273" s="6">
        <v>1.83</v>
      </c>
      <c r="AG273" s="6">
        <v>1.82</v>
      </c>
      <c r="AH273" s="6">
        <v>1.81</v>
      </c>
      <c r="AI273" s="6">
        <v>1.8</v>
      </c>
      <c r="AJ273" s="6">
        <v>1.79</v>
      </c>
      <c r="AK273" s="6">
        <v>1.78</v>
      </c>
      <c r="AL273" s="6">
        <v>1.77</v>
      </c>
      <c r="AM273" s="6">
        <v>1.77</v>
      </c>
      <c r="AN273" s="6">
        <v>1.76</v>
      </c>
      <c r="AO273" s="6">
        <v>1.75</v>
      </c>
      <c r="AP273" s="6">
        <v>1.74</v>
      </c>
      <c r="AQ273" s="6">
        <v>1.73</v>
      </c>
      <c r="AR273" s="6">
        <v>1.72</v>
      </c>
      <c r="AS273" s="6">
        <v>1.71</v>
      </c>
      <c r="AT273" s="6">
        <v>1.7</v>
      </c>
      <c r="AU273" s="6">
        <v>1.69</v>
      </c>
      <c r="AV273" s="6">
        <v>1.68</v>
      </c>
      <c r="AW273" s="6">
        <v>1.67</v>
      </c>
      <c r="AX273" s="6">
        <v>1.66</v>
      </c>
      <c r="AY273" s="6">
        <v>1.66</v>
      </c>
    </row>
    <row r="274" spans="1:51" x14ac:dyDescent="0.2">
      <c r="A274" s="5">
        <v>45565</v>
      </c>
      <c r="B274" s="6">
        <v>1.19</v>
      </c>
      <c r="C274" s="6">
        <v>1.19</v>
      </c>
      <c r="D274" s="6">
        <v>1.21</v>
      </c>
      <c r="E274" s="6">
        <v>1.25</v>
      </c>
      <c r="F274" s="6">
        <v>1.3</v>
      </c>
      <c r="G274" s="6">
        <v>1.37</v>
      </c>
      <c r="H274" s="6">
        <v>1.43</v>
      </c>
      <c r="I274" s="6">
        <v>1.5</v>
      </c>
      <c r="J274" s="6">
        <v>1.57</v>
      </c>
      <c r="K274" s="6">
        <v>1.64</v>
      </c>
      <c r="L274" s="6">
        <v>1.7</v>
      </c>
      <c r="M274" s="6">
        <v>1.75</v>
      </c>
      <c r="N274" s="6">
        <v>1.8</v>
      </c>
      <c r="O274" s="6">
        <v>1.84</v>
      </c>
      <c r="P274" s="6">
        <v>1.87</v>
      </c>
      <c r="Q274" s="6">
        <v>1.88</v>
      </c>
      <c r="R274" s="6">
        <v>1.9</v>
      </c>
      <c r="S274" s="6">
        <v>1.91</v>
      </c>
      <c r="T274" s="6">
        <v>1.92</v>
      </c>
      <c r="U274" s="6">
        <v>1.93</v>
      </c>
      <c r="V274" s="6">
        <v>1.92</v>
      </c>
      <c r="W274" s="6">
        <v>1.92</v>
      </c>
      <c r="X274" s="6">
        <v>1.91</v>
      </c>
      <c r="Y274" s="6">
        <v>1.91</v>
      </c>
      <c r="Z274" s="6">
        <v>1.9</v>
      </c>
      <c r="AA274" s="6">
        <v>1.89</v>
      </c>
      <c r="AB274" s="6">
        <v>1.88</v>
      </c>
      <c r="AC274" s="6">
        <v>1.87</v>
      </c>
      <c r="AD274" s="6">
        <v>1.86</v>
      </c>
      <c r="AE274" s="6">
        <v>1.85</v>
      </c>
      <c r="AF274" s="6">
        <v>1.84</v>
      </c>
      <c r="AG274" s="6">
        <v>1.83</v>
      </c>
      <c r="AH274" s="6">
        <v>1.81</v>
      </c>
      <c r="AI274" s="6">
        <v>1.8</v>
      </c>
      <c r="AJ274" s="6">
        <v>1.79</v>
      </c>
      <c r="AK274" s="6">
        <v>1.79</v>
      </c>
      <c r="AL274" s="6">
        <v>1.78</v>
      </c>
      <c r="AM274" s="6">
        <v>1.77</v>
      </c>
      <c r="AN274" s="6">
        <v>1.76</v>
      </c>
      <c r="AO274" s="6">
        <v>1.75</v>
      </c>
      <c r="AP274" s="6">
        <v>1.74</v>
      </c>
      <c r="AQ274" s="6">
        <v>1.73</v>
      </c>
      <c r="AR274" s="6">
        <v>1.72</v>
      </c>
      <c r="AS274" s="6">
        <v>1.71</v>
      </c>
      <c r="AT274" s="6">
        <v>1.7</v>
      </c>
      <c r="AU274" s="6">
        <v>1.69</v>
      </c>
      <c r="AV274" s="6">
        <v>1.68</v>
      </c>
      <c r="AW274" s="6">
        <v>1.67</v>
      </c>
      <c r="AX274" s="6">
        <v>1.67</v>
      </c>
      <c r="AY274" s="6">
        <v>1.66</v>
      </c>
    </row>
    <row r="275" spans="1:51" x14ac:dyDescent="0.2">
      <c r="A275" s="5">
        <v>45596</v>
      </c>
      <c r="B275" s="6">
        <v>1.21</v>
      </c>
      <c r="C275" s="6">
        <v>1.21</v>
      </c>
      <c r="D275" s="6">
        <v>1.23</v>
      </c>
      <c r="E275" s="6">
        <v>1.27</v>
      </c>
      <c r="F275" s="6">
        <v>1.32</v>
      </c>
      <c r="G275" s="6">
        <v>1.38</v>
      </c>
      <c r="H275" s="6">
        <v>1.45</v>
      </c>
      <c r="I275" s="6">
        <v>1.52</v>
      </c>
      <c r="J275" s="6">
        <v>1.58</v>
      </c>
      <c r="K275" s="6">
        <v>1.65</v>
      </c>
      <c r="L275" s="6">
        <v>1.71</v>
      </c>
      <c r="M275" s="6">
        <v>1.76</v>
      </c>
      <c r="N275" s="6">
        <v>1.81</v>
      </c>
      <c r="O275" s="6">
        <v>1.85</v>
      </c>
      <c r="P275" s="6">
        <v>1.88</v>
      </c>
      <c r="Q275" s="6">
        <v>1.89</v>
      </c>
      <c r="R275" s="6">
        <v>1.91</v>
      </c>
      <c r="S275" s="6">
        <v>1.92</v>
      </c>
      <c r="T275" s="6">
        <v>1.93</v>
      </c>
      <c r="U275" s="6">
        <v>1.93</v>
      </c>
      <c r="V275" s="6">
        <v>1.93</v>
      </c>
      <c r="W275" s="6">
        <v>1.92</v>
      </c>
      <c r="X275" s="6">
        <v>1.92</v>
      </c>
      <c r="Y275" s="6">
        <v>1.91</v>
      </c>
      <c r="Z275" s="6">
        <v>1.91</v>
      </c>
      <c r="AA275" s="6">
        <v>1.89</v>
      </c>
      <c r="AB275" s="6">
        <v>1.88</v>
      </c>
      <c r="AC275" s="6">
        <v>1.87</v>
      </c>
      <c r="AD275" s="6">
        <v>1.86</v>
      </c>
      <c r="AE275" s="6">
        <v>1.85</v>
      </c>
      <c r="AF275" s="6">
        <v>1.84</v>
      </c>
      <c r="AG275" s="6">
        <v>1.83</v>
      </c>
      <c r="AH275" s="6">
        <v>1.82</v>
      </c>
      <c r="AI275" s="6">
        <v>1.81</v>
      </c>
      <c r="AJ275" s="6">
        <v>1.8</v>
      </c>
      <c r="AK275" s="6">
        <v>1.79</v>
      </c>
      <c r="AL275" s="6">
        <v>1.78</v>
      </c>
      <c r="AM275" s="6">
        <v>1.77</v>
      </c>
      <c r="AN275" s="6">
        <v>1.76</v>
      </c>
      <c r="AO275" s="6">
        <v>1.76</v>
      </c>
      <c r="AP275" s="6">
        <v>1.74</v>
      </c>
      <c r="AQ275" s="6">
        <v>1.73</v>
      </c>
      <c r="AR275" s="6">
        <v>1.72</v>
      </c>
      <c r="AS275" s="6">
        <v>1.71</v>
      </c>
      <c r="AT275" s="6">
        <v>1.7</v>
      </c>
      <c r="AU275" s="6">
        <v>1.69</v>
      </c>
      <c r="AV275" s="6">
        <v>1.68</v>
      </c>
      <c r="AW275" s="6">
        <v>1.68</v>
      </c>
      <c r="AX275" s="6">
        <v>1.67</v>
      </c>
      <c r="AY275" s="6">
        <v>1.66</v>
      </c>
    </row>
    <row r="276" spans="1:51" x14ac:dyDescent="0.2">
      <c r="A276" s="5">
        <v>45626</v>
      </c>
      <c r="B276" s="6">
        <v>1.23</v>
      </c>
      <c r="C276" s="6">
        <v>1.23</v>
      </c>
      <c r="D276" s="6">
        <v>1.25</v>
      </c>
      <c r="E276" s="6">
        <v>1.29</v>
      </c>
      <c r="F276" s="6">
        <v>1.34</v>
      </c>
      <c r="G276" s="6">
        <v>1.4</v>
      </c>
      <c r="H276" s="6">
        <v>1.46</v>
      </c>
      <c r="I276" s="6">
        <v>1.53</v>
      </c>
      <c r="J276" s="6">
        <v>1.6</v>
      </c>
      <c r="K276" s="6">
        <v>1.66</v>
      </c>
      <c r="L276" s="6">
        <v>1.72</v>
      </c>
      <c r="M276" s="6">
        <v>1.77</v>
      </c>
      <c r="N276" s="6">
        <v>1.82</v>
      </c>
      <c r="O276" s="6">
        <v>1.85</v>
      </c>
      <c r="P276" s="6">
        <v>1.89</v>
      </c>
      <c r="Q276" s="6">
        <v>1.9</v>
      </c>
      <c r="R276" s="6">
        <v>1.91</v>
      </c>
      <c r="S276" s="6">
        <v>1.92</v>
      </c>
      <c r="T276" s="6">
        <v>1.93</v>
      </c>
      <c r="U276" s="6">
        <v>1.94</v>
      </c>
      <c r="V276" s="6">
        <v>1.93</v>
      </c>
      <c r="W276" s="6">
        <v>1.93</v>
      </c>
      <c r="X276" s="6">
        <v>1.92</v>
      </c>
      <c r="Y276" s="6">
        <v>1.91</v>
      </c>
      <c r="Z276" s="6">
        <v>1.91</v>
      </c>
      <c r="AA276" s="6">
        <v>1.9</v>
      </c>
      <c r="AB276" s="6">
        <v>1.89</v>
      </c>
      <c r="AC276" s="6">
        <v>1.87</v>
      </c>
      <c r="AD276" s="6">
        <v>1.86</v>
      </c>
      <c r="AE276" s="6">
        <v>1.86</v>
      </c>
      <c r="AF276" s="6">
        <v>1.84</v>
      </c>
      <c r="AG276" s="6">
        <v>1.83</v>
      </c>
      <c r="AH276" s="6">
        <v>1.82</v>
      </c>
      <c r="AI276" s="6">
        <v>1.81</v>
      </c>
      <c r="AJ276" s="6">
        <v>1.8</v>
      </c>
      <c r="AK276" s="6">
        <v>1.79</v>
      </c>
      <c r="AL276" s="6">
        <v>1.78</v>
      </c>
      <c r="AM276" s="6">
        <v>1.77</v>
      </c>
      <c r="AN276" s="6">
        <v>1.76</v>
      </c>
      <c r="AO276" s="6">
        <v>1.76</v>
      </c>
      <c r="AP276" s="6">
        <v>1.74</v>
      </c>
      <c r="AQ276" s="6">
        <v>1.73</v>
      </c>
      <c r="AR276" s="6">
        <v>1.72</v>
      </c>
      <c r="AS276" s="6">
        <v>1.71</v>
      </c>
      <c r="AT276" s="6">
        <v>1.7</v>
      </c>
      <c r="AU276" s="6">
        <v>1.69</v>
      </c>
      <c r="AV276" s="6">
        <v>1.68</v>
      </c>
      <c r="AW276" s="6">
        <v>1.67</v>
      </c>
      <c r="AX276" s="6">
        <v>1.67</v>
      </c>
      <c r="AY276" s="6">
        <v>1.66</v>
      </c>
    </row>
    <row r="277" spans="1:51" x14ac:dyDescent="0.2">
      <c r="A277" s="5">
        <v>45657</v>
      </c>
      <c r="B277" s="6">
        <v>1.25</v>
      </c>
      <c r="C277" s="6">
        <v>1.25</v>
      </c>
      <c r="D277" s="6">
        <v>1.26</v>
      </c>
      <c r="E277" s="6">
        <v>1.3</v>
      </c>
      <c r="F277" s="6">
        <v>1.35</v>
      </c>
      <c r="G277" s="6">
        <v>1.41</v>
      </c>
      <c r="H277" s="6">
        <v>1.48</v>
      </c>
      <c r="I277" s="6">
        <v>1.54</v>
      </c>
      <c r="J277" s="6">
        <v>1.61</v>
      </c>
      <c r="K277" s="6">
        <v>1.67</v>
      </c>
      <c r="L277" s="6">
        <v>1.73</v>
      </c>
      <c r="M277" s="6">
        <v>1.78</v>
      </c>
      <c r="N277" s="6">
        <v>1.82</v>
      </c>
      <c r="O277" s="6">
        <v>1.86</v>
      </c>
      <c r="P277" s="6">
        <v>1.89</v>
      </c>
      <c r="Q277" s="6">
        <v>1.91</v>
      </c>
      <c r="R277" s="6">
        <v>1.92</v>
      </c>
      <c r="S277" s="6">
        <v>1.93</v>
      </c>
      <c r="T277" s="6">
        <v>1.94</v>
      </c>
      <c r="U277" s="6">
        <v>1.95</v>
      </c>
      <c r="V277" s="6">
        <v>1.94</v>
      </c>
      <c r="W277" s="6">
        <v>1.93</v>
      </c>
      <c r="X277" s="6">
        <v>1.92</v>
      </c>
      <c r="Y277" s="6">
        <v>1.92</v>
      </c>
      <c r="Z277" s="6">
        <v>1.91</v>
      </c>
      <c r="AA277" s="6">
        <v>1.9</v>
      </c>
      <c r="AB277" s="6">
        <v>1.89</v>
      </c>
      <c r="AC277" s="6">
        <v>1.88</v>
      </c>
      <c r="AD277" s="6">
        <v>1.87</v>
      </c>
      <c r="AE277" s="6">
        <v>1.86</v>
      </c>
      <c r="AF277" s="6">
        <v>1.85</v>
      </c>
      <c r="AG277" s="6">
        <v>1.83</v>
      </c>
      <c r="AH277" s="6">
        <v>1.82</v>
      </c>
      <c r="AI277" s="6">
        <v>1.81</v>
      </c>
      <c r="AJ277" s="6">
        <v>1.8</v>
      </c>
      <c r="AK277" s="6">
        <v>1.79</v>
      </c>
      <c r="AL277" s="6">
        <v>1.78</v>
      </c>
      <c r="AM277" s="6">
        <v>1.77</v>
      </c>
      <c r="AN277" s="6">
        <v>1.77</v>
      </c>
      <c r="AO277" s="6">
        <v>1.76</v>
      </c>
      <c r="AP277" s="6">
        <v>1.75</v>
      </c>
      <c r="AQ277" s="6">
        <v>1.73</v>
      </c>
      <c r="AR277" s="6">
        <v>1.72</v>
      </c>
      <c r="AS277" s="6">
        <v>1.71</v>
      </c>
      <c r="AT277" s="6">
        <v>1.7</v>
      </c>
      <c r="AU277" s="6">
        <v>1.69</v>
      </c>
      <c r="AV277" s="6">
        <v>1.68</v>
      </c>
      <c r="AW277" s="6">
        <v>1.67</v>
      </c>
      <c r="AX277" s="6">
        <v>1.67</v>
      </c>
      <c r="AY277" s="6">
        <v>1.66</v>
      </c>
    </row>
    <row r="278" spans="1:51" x14ac:dyDescent="0.2">
      <c r="A278" s="5">
        <v>45688</v>
      </c>
      <c r="B278" s="6">
        <v>1.27</v>
      </c>
      <c r="C278" s="6">
        <v>1.27</v>
      </c>
      <c r="D278" s="6">
        <v>1.28</v>
      </c>
      <c r="E278" s="6">
        <v>1.32</v>
      </c>
      <c r="F278" s="6">
        <v>1.37</v>
      </c>
      <c r="G278" s="6">
        <v>1.43</v>
      </c>
      <c r="H278" s="6">
        <v>1.49</v>
      </c>
      <c r="I278" s="6">
        <v>1.56</v>
      </c>
      <c r="J278" s="6">
        <v>1.62</v>
      </c>
      <c r="K278" s="6">
        <v>1.69</v>
      </c>
      <c r="L278" s="6">
        <v>1.74</v>
      </c>
      <c r="M278" s="6">
        <v>1.79</v>
      </c>
      <c r="N278" s="6">
        <v>1.84</v>
      </c>
      <c r="O278" s="6">
        <v>1.87</v>
      </c>
      <c r="P278" s="6">
        <v>1.91</v>
      </c>
      <c r="Q278" s="6">
        <v>1.92</v>
      </c>
      <c r="R278" s="6">
        <v>1.93</v>
      </c>
      <c r="S278" s="6">
        <v>1.94</v>
      </c>
      <c r="T278" s="6">
        <v>1.95</v>
      </c>
      <c r="U278" s="6">
        <v>1.95</v>
      </c>
      <c r="V278" s="6">
        <v>1.95</v>
      </c>
      <c r="W278" s="6">
        <v>1.94</v>
      </c>
      <c r="X278" s="6">
        <v>1.93</v>
      </c>
      <c r="Y278" s="6">
        <v>1.93</v>
      </c>
      <c r="Z278" s="6">
        <v>1.92</v>
      </c>
      <c r="AA278" s="6">
        <v>1.91</v>
      </c>
      <c r="AB278" s="6">
        <v>1.9</v>
      </c>
      <c r="AC278" s="6">
        <v>1.88</v>
      </c>
      <c r="AD278" s="6">
        <v>1.87</v>
      </c>
      <c r="AE278" s="6">
        <v>1.86</v>
      </c>
      <c r="AF278" s="6">
        <v>1.85</v>
      </c>
      <c r="AG278" s="6">
        <v>1.84</v>
      </c>
      <c r="AH278" s="6">
        <v>1.83</v>
      </c>
      <c r="AI278" s="6">
        <v>1.82</v>
      </c>
      <c r="AJ278" s="6">
        <v>1.81</v>
      </c>
      <c r="AK278" s="6">
        <v>1.8</v>
      </c>
      <c r="AL278" s="6">
        <v>1.79</v>
      </c>
      <c r="AM278" s="6">
        <v>1.78</v>
      </c>
      <c r="AN278" s="6">
        <v>1.77</v>
      </c>
      <c r="AO278" s="6">
        <v>1.76</v>
      </c>
      <c r="AP278" s="6">
        <v>1.75</v>
      </c>
      <c r="AQ278" s="6">
        <v>1.74</v>
      </c>
      <c r="AR278" s="6">
        <v>1.73</v>
      </c>
      <c r="AS278" s="6">
        <v>1.72</v>
      </c>
      <c r="AT278" s="6">
        <v>1.71</v>
      </c>
      <c r="AU278" s="6">
        <v>1.7</v>
      </c>
      <c r="AV278" s="6">
        <v>1.69</v>
      </c>
      <c r="AW278" s="6">
        <v>1.68</v>
      </c>
      <c r="AX278" s="6">
        <v>1.67</v>
      </c>
      <c r="AY278" s="6">
        <v>1.66</v>
      </c>
    </row>
    <row r="279" spans="1:51" x14ac:dyDescent="0.2">
      <c r="A279" s="5">
        <v>45716</v>
      </c>
      <c r="B279" s="6">
        <v>1.29</v>
      </c>
      <c r="C279" s="6">
        <v>1.29</v>
      </c>
      <c r="D279" s="6">
        <v>1.3</v>
      </c>
      <c r="E279" s="6">
        <v>1.34</v>
      </c>
      <c r="F279" s="6">
        <v>1.39</v>
      </c>
      <c r="G279" s="6">
        <v>1.45</v>
      </c>
      <c r="H279" s="6">
        <v>1.51</v>
      </c>
      <c r="I279" s="6">
        <v>1.58</v>
      </c>
      <c r="J279" s="6">
        <v>1.64</v>
      </c>
      <c r="K279" s="6">
        <v>1.7</v>
      </c>
      <c r="L279" s="6">
        <v>1.76</v>
      </c>
      <c r="M279" s="6">
        <v>1.81</v>
      </c>
      <c r="N279" s="6">
        <v>1.85</v>
      </c>
      <c r="O279" s="6">
        <v>1.89</v>
      </c>
      <c r="P279" s="6">
        <v>1.92</v>
      </c>
      <c r="Q279" s="6">
        <v>1.93</v>
      </c>
      <c r="R279" s="6">
        <v>1.94</v>
      </c>
      <c r="S279" s="6">
        <v>1.95</v>
      </c>
      <c r="T279" s="6">
        <v>1.96</v>
      </c>
      <c r="U279" s="6">
        <v>1.97</v>
      </c>
      <c r="V279" s="6">
        <v>1.96</v>
      </c>
      <c r="W279" s="6">
        <v>1.95</v>
      </c>
      <c r="X279" s="6">
        <v>1.94</v>
      </c>
      <c r="Y279" s="6">
        <v>1.94</v>
      </c>
      <c r="Z279" s="6">
        <v>1.93</v>
      </c>
      <c r="AA279" s="6">
        <v>1.92</v>
      </c>
      <c r="AB279" s="6">
        <v>1.9</v>
      </c>
      <c r="AC279" s="6">
        <v>1.89</v>
      </c>
      <c r="AD279" s="6">
        <v>1.88</v>
      </c>
      <c r="AE279" s="6">
        <v>1.87</v>
      </c>
      <c r="AF279" s="6">
        <v>1.86</v>
      </c>
      <c r="AG279" s="6">
        <v>1.85</v>
      </c>
      <c r="AH279" s="6">
        <v>1.84</v>
      </c>
      <c r="AI279" s="6">
        <v>1.82</v>
      </c>
      <c r="AJ279" s="6">
        <v>1.81</v>
      </c>
      <c r="AK279" s="6">
        <v>1.8</v>
      </c>
      <c r="AL279" s="6">
        <v>1.8</v>
      </c>
      <c r="AM279" s="6">
        <v>1.79</v>
      </c>
      <c r="AN279" s="6">
        <v>1.78</v>
      </c>
      <c r="AO279" s="6">
        <v>1.77</v>
      </c>
      <c r="AP279" s="6">
        <v>1.76</v>
      </c>
      <c r="AQ279" s="6">
        <v>1.75</v>
      </c>
      <c r="AR279" s="6">
        <v>1.73</v>
      </c>
      <c r="AS279" s="6">
        <v>1.72</v>
      </c>
      <c r="AT279" s="6">
        <v>1.71</v>
      </c>
      <c r="AU279" s="6">
        <v>1.7</v>
      </c>
      <c r="AV279" s="6">
        <v>1.69</v>
      </c>
      <c r="AW279" s="6">
        <v>1.69</v>
      </c>
      <c r="AX279" s="6">
        <v>1.68</v>
      </c>
      <c r="AY279" s="6">
        <v>1.67</v>
      </c>
    </row>
    <row r="280" spans="1:51" x14ac:dyDescent="0.2">
      <c r="A280" s="5">
        <v>45747</v>
      </c>
      <c r="B280" s="6">
        <v>1.32</v>
      </c>
      <c r="C280" s="6">
        <v>1.31</v>
      </c>
      <c r="D280" s="6">
        <v>1.32</v>
      </c>
      <c r="E280" s="6">
        <v>1.36</v>
      </c>
      <c r="F280" s="6">
        <v>1.41</v>
      </c>
      <c r="G280" s="6">
        <v>1.47</v>
      </c>
      <c r="H280" s="6">
        <v>1.53</v>
      </c>
      <c r="I280" s="6">
        <v>1.6</v>
      </c>
      <c r="J280" s="6">
        <v>1.66</v>
      </c>
      <c r="K280" s="6">
        <v>1.72</v>
      </c>
      <c r="L280" s="6">
        <v>1.78</v>
      </c>
      <c r="M280" s="6">
        <v>1.83</v>
      </c>
      <c r="N280" s="6">
        <v>1.87</v>
      </c>
      <c r="O280" s="6">
        <v>1.9</v>
      </c>
      <c r="P280" s="6">
        <v>1.94</v>
      </c>
      <c r="Q280" s="6">
        <v>1.95</v>
      </c>
      <c r="R280" s="6">
        <v>1.96</v>
      </c>
      <c r="S280" s="6">
        <v>1.97</v>
      </c>
      <c r="T280" s="6">
        <v>1.97</v>
      </c>
      <c r="U280" s="6">
        <v>1.98</v>
      </c>
      <c r="V280" s="6">
        <v>1.97</v>
      </c>
      <c r="W280" s="6">
        <v>1.97</v>
      </c>
      <c r="X280" s="6">
        <v>1.96</v>
      </c>
      <c r="Y280" s="6">
        <v>1.95</v>
      </c>
      <c r="Z280" s="6">
        <v>1.95</v>
      </c>
      <c r="AA280" s="6">
        <v>1.93</v>
      </c>
      <c r="AB280" s="6">
        <v>1.92</v>
      </c>
      <c r="AC280" s="6">
        <v>1.91</v>
      </c>
      <c r="AD280" s="6">
        <v>1.9</v>
      </c>
      <c r="AE280" s="6">
        <v>1.89</v>
      </c>
      <c r="AF280" s="6">
        <v>1.87</v>
      </c>
      <c r="AG280" s="6">
        <v>1.86</v>
      </c>
      <c r="AH280" s="6">
        <v>1.85</v>
      </c>
      <c r="AI280" s="6">
        <v>1.84</v>
      </c>
      <c r="AJ280" s="6">
        <v>1.83</v>
      </c>
      <c r="AK280" s="6">
        <v>1.82</v>
      </c>
      <c r="AL280" s="6">
        <v>1.81</v>
      </c>
      <c r="AM280" s="6">
        <v>1.8</v>
      </c>
      <c r="AN280" s="6">
        <v>1.79</v>
      </c>
      <c r="AO280" s="6">
        <v>1.78</v>
      </c>
      <c r="AP280" s="6">
        <v>1.77</v>
      </c>
      <c r="AQ280" s="6">
        <v>1.76</v>
      </c>
      <c r="AR280" s="6">
        <v>1.75</v>
      </c>
      <c r="AS280" s="6">
        <v>1.74</v>
      </c>
      <c r="AT280" s="6">
        <v>1.73</v>
      </c>
      <c r="AU280" s="6">
        <v>1.72</v>
      </c>
      <c r="AV280" s="6">
        <v>1.71</v>
      </c>
      <c r="AW280" s="6">
        <v>1.7</v>
      </c>
      <c r="AX280" s="6">
        <v>1.69</v>
      </c>
      <c r="AY280" s="6">
        <v>1.68</v>
      </c>
    </row>
    <row r="281" spans="1:51" x14ac:dyDescent="0.2">
      <c r="A281" s="5">
        <v>45777</v>
      </c>
      <c r="B281" s="6">
        <v>1.34</v>
      </c>
      <c r="C281" s="6">
        <v>1.33</v>
      </c>
      <c r="D281" s="6">
        <v>1.35</v>
      </c>
      <c r="E281" s="6">
        <v>1.38</v>
      </c>
      <c r="F281" s="6">
        <v>1.43</v>
      </c>
      <c r="G281" s="6">
        <v>1.49</v>
      </c>
      <c r="H281" s="6">
        <v>1.55</v>
      </c>
      <c r="I281" s="6">
        <v>1.62</v>
      </c>
      <c r="J281" s="6">
        <v>1.68</v>
      </c>
      <c r="K281" s="6">
        <v>1.74</v>
      </c>
      <c r="L281" s="6">
        <v>1.8</v>
      </c>
      <c r="M281" s="6">
        <v>1.84</v>
      </c>
      <c r="N281" s="6">
        <v>1.88</v>
      </c>
      <c r="O281" s="6">
        <v>1.92</v>
      </c>
      <c r="P281" s="6">
        <v>1.95</v>
      </c>
      <c r="Q281" s="6">
        <v>1.96</v>
      </c>
      <c r="R281" s="6">
        <v>1.97</v>
      </c>
      <c r="S281" s="6">
        <v>1.98</v>
      </c>
      <c r="T281" s="6">
        <v>1.99</v>
      </c>
      <c r="U281" s="6">
        <v>2</v>
      </c>
      <c r="V281" s="6">
        <v>1.99</v>
      </c>
      <c r="W281" s="6">
        <v>1.98</v>
      </c>
      <c r="X281" s="6">
        <v>1.97</v>
      </c>
      <c r="Y281" s="6">
        <v>1.96</v>
      </c>
      <c r="Z281" s="6">
        <v>1.96</v>
      </c>
      <c r="AA281" s="6">
        <v>1.94</v>
      </c>
      <c r="AB281" s="6">
        <v>1.93</v>
      </c>
      <c r="AC281" s="6">
        <v>1.92</v>
      </c>
      <c r="AD281" s="6">
        <v>1.91</v>
      </c>
      <c r="AE281" s="6">
        <v>1.9</v>
      </c>
      <c r="AF281" s="6">
        <v>1.89</v>
      </c>
      <c r="AG281" s="6">
        <v>1.87</v>
      </c>
      <c r="AH281" s="6">
        <v>1.86</v>
      </c>
      <c r="AI281" s="6">
        <v>1.85</v>
      </c>
      <c r="AJ281" s="6">
        <v>1.84</v>
      </c>
      <c r="AK281" s="6">
        <v>1.83</v>
      </c>
      <c r="AL281" s="6">
        <v>1.82</v>
      </c>
      <c r="AM281" s="6">
        <v>1.81</v>
      </c>
      <c r="AN281" s="6">
        <v>1.8</v>
      </c>
      <c r="AO281" s="6">
        <v>1.8</v>
      </c>
      <c r="AP281" s="6">
        <v>1.78</v>
      </c>
      <c r="AQ281" s="6">
        <v>1.77</v>
      </c>
      <c r="AR281" s="6">
        <v>1.76</v>
      </c>
      <c r="AS281" s="6">
        <v>1.75</v>
      </c>
      <c r="AT281" s="6">
        <v>1.74</v>
      </c>
      <c r="AU281" s="6">
        <v>1.73</v>
      </c>
      <c r="AV281" s="6">
        <v>1.72</v>
      </c>
      <c r="AW281" s="6">
        <v>1.71</v>
      </c>
      <c r="AX281" s="6">
        <v>1.7</v>
      </c>
      <c r="AY281" s="6">
        <v>1.69</v>
      </c>
    </row>
    <row r="282" spans="1:51" x14ac:dyDescent="0.2">
      <c r="A282" s="5">
        <v>45808</v>
      </c>
      <c r="B282" s="6">
        <v>1.36</v>
      </c>
      <c r="C282" s="6">
        <v>1.35</v>
      </c>
      <c r="D282" s="6">
        <v>1.37</v>
      </c>
      <c r="E282" s="6">
        <v>1.41</v>
      </c>
      <c r="F282" s="6">
        <v>1.46</v>
      </c>
      <c r="G282" s="6">
        <v>1.51</v>
      </c>
      <c r="H282" s="6">
        <v>1.57</v>
      </c>
      <c r="I282" s="6">
        <v>1.64</v>
      </c>
      <c r="J282" s="6">
        <v>1.7</v>
      </c>
      <c r="K282" s="6">
        <v>1.76</v>
      </c>
      <c r="L282" s="6">
        <v>1.81</v>
      </c>
      <c r="M282" s="6">
        <v>1.86</v>
      </c>
      <c r="N282" s="6">
        <v>1.9</v>
      </c>
      <c r="O282" s="6">
        <v>1.94</v>
      </c>
      <c r="P282" s="6">
        <v>1.97</v>
      </c>
      <c r="Q282" s="6">
        <v>1.98</v>
      </c>
      <c r="R282" s="6">
        <v>1.99</v>
      </c>
      <c r="S282" s="6">
        <v>2</v>
      </c>
      <c r="T282" s="6">
        <v>2</v>
      </c>
      <c r="U282" s="6">
        <v>2.0099999999999998</v>
      </c>
      <c r="V282" s="6">
        <v>2</v>
      </c>
      <c r="W282" s="6">
        <v>1.99</v>
      </c>
      <c r="X282" s="6">
        <v>1.99</v>
      </c>
      <c r="Y282" s="6">
        <v>1.98</v>
      </c>
      <c r="Z282" s="6">
        <v>1.97</v>
      </c>
      <c r="AA282" s="6">
        <v>1.96</v>
      </c>
      <c r="AB282" s="6">
        <v>1.95</v>
      </c>
      <c r="AC282" s="6">
        <v>1.93</v>
      </c>
      <c r="AD282" s="6">
        <v>1.92</v>
      </c>
      <c r="AE282" s="6">
        <v>1.91</v>
      </c>
      <c r="AF282" s="6">
        <v>1.9</v>
      </c>
      <c r="AG282" s="6">
        <v>1.89</v>
      </c>
      <c r="AH282" s="6">
        <v>1.88</v>
      </c>
      <c r="AI282" s="6">
        <v>1.86</v>
      </c>
      <c r="AJ282" s="6">
        <v>1.85</v>
      </c>
      <c r="AK282" s="6">
        <v>1.84</v>
      </c>
      <c r="AL282" s="6">
        <v>1.83</v>
      </c>
      <c r="AM282" s="6">
        <v>1.83</v>
      </c>
      <c r="AN282" s="6">
        <v>1.82</v>
      </c>
      <c r="AO282" s="6">
        <v>1.81</v>
      </c>
      <c r="AP282" s="6">
        <v>1.8</v>
      </c>
      <c r="AQ282" s="6">
        <v>1.78</v>
      </c>
      <c r="AR282" s="6">
        <v>1.77</v>
      </c>
      <c r="AS282" s="6">
        <v>1.76</v>
      </c>
      <c r="AT282" s="6">
        <v>1.75</v>
      </c>
      <c r="AU282" s="6">
        <v>1.74</v>
      </c>
      <c r="AV282" s="6">
        <v>1.73</v>
      </c>
      <c r="AW282" s="6">
        <v>1.72</v>
      </c>
      <c r="AX282" s="6">
        <v>1.72</v>
      </c>
      <c r="AY282" s="6">
        <v>1.71</v>
      </c>
    </row>
    <row r="283" spans="1:51" x14ac:dyDescent="0.2">
      <c r="A283" s="5">
        <v>45838</v>
      </c>
      <c r="B283" s="6">
        <v>1.38</v>
      </c>
      <c r="C283" s="6">
        <v>1.37</v>
      </c>
      <c r="D283" s="6">
        <v>1.39</v>
      </c>
      <c r="E283" s="6">
        <v>1.43</v>
      </c>
      <c r="F283" s="6">
        <v>1.48</v>
      </c>
      <c r="G283" s="6">
        <v>1.54</v>
      </c>
      <c r="H283" s="6">
        <v>1.6</v>
      </c>
      <c r="I283" s="6">
        <v>1.66</v>
      </c>
      <c r="J283" s="6">
        <v>1.72</v>
      </c>
      <c r="K283" s="6">
        <v>1.78</v>
      </c>
      <c r="L283" s="6">
        <v>1.84</v>
      </c>
      <c r="M283" s="6">
        <v>1.88</v>
      </c>
      <c r="N283" s="6">
        <v>1.92</v>
      </c>
      <c r="O283" s="6">
        <v>1.96</v>
      </c>
      <c r="P283" s="6">
        <v>1.99</v>
      </c>
      <c r="Q283" s="6">
        <v>2</v>
      </c>
      <c r="R283" s="6">
        <v>2.0099999999999998</v>
      </c>
      <c r="S283" s="6">
        <v>2.02</v>
      </c>
      <c r="T283" s="6">
        <v>2.02</v>
      </c>
      <c r="U283" s="6">
        <v>2.0299999999999998</v>
      </c>
      <c r="V283" s="6">
        <v>2.02</v>
      </c>
      <c r="W283" s="6">
        <v>2.0099999999999998</v>
      </c>
      <c r="X283" s="6">
        <v>2.0099999999999998</v>
      </c>
      <c r="Y283" s="6">
        <v>2</v>
      </c>
      <c r="Z283" s="6">
        <v>1.99</v>
      </c>
      <c r="AA283" s="6">
        <v>1.98</v>
      </c>
      <c r="AB283" s="6">
        <v>1.97</v>
      </c>
      <c r="AC283" s="6">
        <v>1.95</v>
      </c>
      <c r="AD283" s="6">
        <v>1.94</v>
      </c>
      <c r="AE283" s="6">
        <v>1.93</v>
      </c>
      <c r="AF283" s="6">
        <v>1.92</v>
      </c>
      <c r="AG283" s="6">
        <v>1.91</v>
      </c>
      <c r="AH283" s="6">
        <v>1.89</v>
      </c>
      <c r="AI283" s="6">
        <v>1.88</v>
      </c>
      <c r="AJ283" s="6">
        <v>1.87</v>
      </c>
      <c r="AK283" s="6">
        <v>1.86</v>
      </c>
      <c r="AL283" s="6">
        <v>1.85</v>
      </c>
      <c r="AM283" s="6">
        <v>1.84</v>
      </c>
      <c r="AN283" s="6">
        <v>1.84</v>
      </c>
      <c r="AO283" s="6">
        <v>1.83</v>
      </c>
      <c r="AP283" s="6">
        <v>1.82</v>
      </c>
      <c r="AQ283" s="6">
        <v>1.8</v>
      </c>
      <c r="AR283" s="6">
        <v>1.79</v>
      </c>
      <c r="AS283" s="6">
        <v>1.78</v>
      </c>
      <c r="AT283" s="6">
        <v>1.77</v>
      </c>
      <c r="AU283" s="6">
        <v>1.76</v>
      </c>
      <c r="AV283" s="6">
        <v>1.75</v>
      </c>
      <c r="AW283" s="6">
        <v>1.74</v>
      </c>
      <c r="AX283" s="6">
        <v>1.73</v>
      </c>
      <c r="AY283" s="6">
        <v>1.73</v>
      </c>
    </row>
    <row r="284" spans="1:51" x14ac:dyDescent="0.2">
      <c r="A284" s="5">
        <v>45869</v>
      </c>
      <c r="B284" s="6">
        <v>1.4</v>
      </c>
      <c r="C284" s="6">
        <v>1.4</v>
      </c>
      <c r="D284" s="6">
        <v>1.41</v>
      </c>
      <c r="E284" s="6">
        <v>1.45</v>
      </c>
      <c r="F284" s="6">
        <v>1.5</v>
      </c>
      <c r="G284" s="6">
        <v>1.56</v>
      </c>
      <c r="H284" s="6">
        <v>1.62</v>
      </c>
      <c r="I284" s="6">
        <v>1.68</v>
      </c>
      <c r="J284" s="6">
        <v>1.74</v>
      </c>
      <c r="K284" s="6">
        <v>1.81</v>
      </c>
      <c r="L284" s="6">
        <v>1.86</v>
      </c>
      <c r="M284" s="6">
        <v>1.91</v>
      </c>
      <c r="N284" s="6">
        <v>1.95</v>
      </c>
      <c r="O284" s="6">
        <v>1.98</v>
      </c>
      <c r="P284" s="6">
        <v>2.0099999999999998</v>
      </c>
      <c r="Q284" s="6">
        <v>2.02</v>
      </c>
      <c r="R284" s="6">
        <v>2.0299999999999998</v>
      </c>
      <c r="S284" s="6">
        <v>2.04</v>
      </c>
      <c r="T284" s="6">
        <v>2.0499999999999998</v>
      </c>
      <c r="U284" s="6">
        <v>2.0499999999999998</v>
      </c>
      <c r="V284" s="6">
        <v>2.04</v>
      </c>
      <c r="W284" s="6">
        <v>2.04</v>
      </c>
      <c r="X284" s="6">
        <v>2.0299999999999998</v>
      </c>
      <c r="Y284" s="6">
        <v>2.02</v>
      </c>
      <c r="Z284" s="6">
        <v>2.0099999999999998</v>
      </c>
      <c r="AA284" s="6">
        <v>2</v>
      </c>
      <c r="AB284" s="6">
        <v>1.99</v>
      </c>
      <c r="AC284" s="6">
        <v>1.98</v>
      </c>
      <c r="AD284" s="6">
        <v>1.96</v>
      </c>
      <c r="AE284" s="6">
        <v>1.95</v>
      </c>
      <c r="AF284" s="6">
        <v>1.94</v>
      </c>
      <c r="AG284" s="6">
        <v>1.93</v>
      </c>
      <c r="AH284" s="6">
        <v>1.92</v>
      </c>
      <c r="AI284" s="6">
        <v>1.91</v>
      </c>
      <c r="AJ284" s="6">
        <v>1.89</v>
      </c>
      <c r="AK284" s="6">
        <v>1.88</v>
      </c>
      <c r="AL284" s="6">
        <v>1.88</v>
      </c>
      <c r="AM284" s="6">
        <v>1.87</v>
      </c>
      <c r="AN284" s="6">
        <v>1.86</v>
      </c>
      <c r="AO284" s="6">
        <v>1.85</v>
      </c>
      <c r="AP284" s="6">
        <v>1.84</v>
      </c>
      <c r="AQ284" s="6">
        <v>1.83</v>
      </c>
      <c r="AR284" s="6">
        <v>1.81</v>
      </c>
      <c r="AS284" s="6">
        <v>1.8</v>
      </c>
      <c r="AT284" s="6">
        <v>1.79</v>
      </c>
      <c r="AU284" s="6">
        <v>1.78</v>
      </c>
      <c r="AV284" s="6">
        <v>1.77</v>
      </c>
      <c r="AW284" s="6">
        <v>1.77</v>
      </c>
      <c r="AX284" s="6">
        <v>1.76</v>
      </c>
      <c r="AY284" s="6">
        <v>1.75</v>
      </c>
    </row>
    <row r="285" spans="1:51" x14ac:dyDescent="0.2">
      <c r="A285" s="5">
        <v>45900</v>
      </c>
      <c r="B285" s="6">
        <v>1.43</v>
      </c>
      <c r="C285" s="6">
        <v>1.42</v>
      </c>
      <c r="D285" s="6">
        <v>1.44</v>
      </c>
      <c r="E285" s="6">
        <v>1.48</v>
      </c>
      <c r="F285" s="6">
        <v>1.53</v>
      </c>
      <c r="G285" s="6">
        <v>1.59</v>
      </c>
      <c r="H285" s="6">
        <v>1.65</v>
      </c>
      <c r="I285" s="6">
        <v>1.71</v>
      </c>
      <c r="J285" s="6">
        <v>1.77</v>
      </c>
      <c r="K285" s="6">
        <v>1.83</v>
      </c>
      <c r="L285" s="6">
        <v>1.89</v>
      </c>
      <c r="M285" s="6">
        <v>1.93</v>
      </c>
      <c r="N285" s="6">
        <v>1.97</v>
      </c>
      <c r="O285" s="6">
        <v>2.0099999999999998</v>
      </c>
      <c r="P285" s="6">
        <v>2.04</v>
      </c>
      <c r="Q285" s="6">
        <v>2.0499999999999998</v>
      </c>
      <c r="R285" s="6">
        <v>2.06</v>
      </c>
      <c r="S285" s="6">
        <v>2.06</v>
      </c>
      <c r="T285" s="6">
        <v>2.0699999999999998</v>
      </c>
      <c r="U285" s="6">
        <v>2.08</v>
      </c>
      <c r="V285" s="6">
        <v>2.0699999999999998</v>
      </c>
      <c r="W285" s="6">
        <v>2.06</v>
      </c>
      <c r="X285" s="6">
        <v>2.0499999999999998</v>
      </c>
      <c r="Y285" s="6">
        <v>2.04</v>
      </c>
      <c r="Z285" s="6">
        <v>2.04</v>
      </c>
      <c r="AA285" s="6">
        <v>2.02</v>
      </c>
      <c r="AB285" s="6">
        <v>2.0099999999999998</v>
      </c>
      <c r="AC285" s="6">
        <v>2</v>
      </c>
      <c r="AD285" s="6">
        <v>1.99</v>
      </c>
      <c r="AE285" s="6">
        <v>1.98</v>
      </c>
      <c r="AF285" s="6">
        <v>1.96</v>
      </c>
      <c r="AG285" s="6">
        <v>1.95</v>
      </c>
      <c r="AH285" s="6">
        <v>1.94</v>
      </c>
      <c r="AI285" s="6">
        <v>1.93</v>
      </c>
      <c r="AJ285" s="6">
        <v>1.92</v>
      </c>
      <c r="AK285" s="6">
        <v>1.91</v>
      </c>
      <c r="AL285" s="6">
        <v>1.9</v>
      </c>
      <c r="AM285" s="6">
        <v>1.89</v>
      </c>
      <c r="AN285" s="6">
        <v>1.88</v>
      </c>
      <c r="AO285" s="6">
        <v>1.87</v>
      </c>
      <c r="AP285" s="6">
        <v>1.86</v>
      </c>
      <c r="AQ285" s="6">
        <v>1.85</v>
      </c>
      <c r="AR285" s="6">
        <v>1.84</v>
      </c>
      <c r="AS285" s="6">
        <v>1.83</v>
      </c>
      <c r="AT285" s="6">
        <v>1.82</v>
      </c>
      <c r="AU285" s="6">
        <v>1.81</v>
      </c>
      <c r="AV285" s="6">
        <v>1.8</v>
      </c>
      <c r="AW285" s="6">
        <v>1.79</v>
      </c>
      <c r="AX285" s="6">
        <v>1.78</v>
      </c>
      <c r="AY285" s="6">
        <v>1.77</v>
      </c>
    </row>
    <row r="286" spans="1:51" x14ac:dyDescent="0.2">
      <c r="A286" s="5">
        <v>45930</v>
      </c>
      <c r="B286" s="6">
        <v>1.45</v>
      </c>
      <c r="C286" s="6">
        <v>1.45</v>
      </c>
      <c r="D286" s="6">
        <v>1.46</v>
      </c>
      <c r="E286" s="6">
        <v>1.51</v>
      </c>
      <c r="F286" s="6">
        <v>1.56</v>
      </c>
      <c r="G286" s="6">
        <v>1.61</v>
      </c>
      <c r="H286" s="6">
        <v>1.67</v>
      </c>
      <c r="I286" s="6">
        <v>1.73</v>
      </c>
      <c r="J286" s="6">
        <v>1.8</v>
      </c>
      <c r="K286" s="6">
        <v>1.86</v>
      </c>
      <c r="L286" s="6">
        <v>1.91</v>
      </c>
      <c r="M286" s="6">
        <v>1.96</v>
      </c>
      <c r="N286" s="6">
        <v>2</v>
      </c>
      <c r="O286" s="6">
        <v>2.0299999999999998</v>
      </c>
      <c r="P286" s="6">
        <v>2.06</v>
      </c>
      <c r="Q286" s="6">
        <v>2.0699999999999998</v>
      </c>
      <c r="R286" s="6">
        <v>2.08</v>
      </c>
      <c r="S286" s="6">
        <v>2.09</v>
      </c>
      <c r="T286" s="6">
        <v>2.09</v>
      </c>
      <c r="U286" s="6">
        <v>2.1</v>
      </c>
      <c r="V286" s="6">
        <v>2.09</v>
      </c>
      <c r="W286" s="6">
        <v>2.08</v>
      </c>
      <c r="X286" s="6">
        <v>2.0699999999999998</v>
      </c>
      <c r="Y286" s="6">
        <v>2.0699999999999998</v>
      </c>
      <c r="Z286" s="6">
        <v>2.06</v>
      </c>
      <c r="AA286" s="6">
        <v>2.0499999999999998</v>
      </c>
      <c r="AB286" s="6">
        <v>2.0299999999999998</v>
      </c>
      <c r="AC286" s="6">
        <v>2.02</v>
      </c>
      <c r="AD286" s="6">
        <v>2.0099999999999998</v>
      </c>
      <c r="AE286" s="6">
        <v>2</v>
      </c>
      <c r="AF286" s="6">
        <v>1.99</v>
      </c>
      <c r="AG286" s="6">
        <v>1.97</v>
      </c>
      <c r="AH286" s="6">
        <v>1.96</v>
      </c>
      <c r="AI286" s="6">
        <v>1.95</v>
      </c>
      <c r="AJ286" s="6">
        <v>1.94</v>
      </c>
      <c r="AK286" s="6">
        <v>1.93</v>
      </c>
      <c r="AL286" s="6">
        <v>1.92</v>
      </c>
      <c r="AM286" s="6">
        <v>1.91</v>
      </c>
      <c r="AN286" s="6">
        <v>1.9</v>
      </c>
      <c r="AO286" s="6">
        <v>1.89</v>
      </c>
      <c r="AP286" s="6">
        <v>1.88</v>
      </c>
      <c r="AQ286" s="6">
        <v>1.87</v>
      </c>
      <c r="AR286" s="6">
        <v>1.86</v>
      </c>
      <c r="AS286" s="6">
        <v>1.85</v>
      </c>
      <c r="AT286" s="6">
        <v>1.84</v>
      </c>
      <c r="AU286" s="6">
        <v>1.83</v>
      </c>
      <c r="AV286" s="6">
        <v>1.82</v>
      </c>
      <c r="AW286" s="6">
        <v>1.81</v>
      </c>
      <c r="AX286" s="6">
        <v>1.8</v>
      </c>
      <c r="AY286" s="6">
        <v>1.79</v>
      </c>
    </row>
    <row r="287" spans="1:51" x14ac:dyDescent="0.2">
      <c r="A287" s="5">
        <v>45961</v>
      </c>
      <c r="B287" s="6">
        <v>1.47</v>
      </c>
      <c r="C287" s="6">
        <v>1.47</v>
      </c>
      <c r="D287" s="6">
        <v>1.49</v>
      </c>
      <c r="E287" s="6">
        <v>1.53</v>
      </c>
      <c r="F287" s="6">
        <v>1.58</v>
      </c>
      <c r="G287" s="6">
        <v>1.64</v>
      </c>
      <c r="H287" s="6">
        <v>1.7</v>
      </c>
      <c r="I287" s="6">
        <v>1.76</v>
      </c>
      <c r="J287" s="6">
        <v>1.82</v>
      </c>
      <c r="K287" s="6">
        <v>1.88</v>
      </c>
      <c r="L287" s="6">
        <v>1.93</v>
      </c>
      <c r="M287" s="6">
        <v>1.98</v>
      </c>
      <c r="N287" s="6">
        <v>2.02</v>
      </c>
      <c r="O287" s="6">
        <v>2.0499999999999998</v>
      </c>
      <c r="P287" s="6">
        <v>2.08</v>
      </c>
      <c r="Q287" s="6">
        <v>2.09</v>
      </c>
      <c r="R287" s="6">
        <v>2.1</v>
      </c>
      <c r="S287" s="6">
        <v>2.11</v>
      </c>
      <c r="T287" s="6">
        <v>2.11</v>
      </c>
      <c r="U287" s="6">
        <v>2.12</v>
      </c>
      <c r="V287" s="6">
        <v>2.11</v>
      </c>
      <c r="W287" s="6">
        <v>2.1</v>
      </c>
      <c r="X287" s="6">
        <v>2.09</v>
      </c>
      <c r="Y287" s="6">
        <v>2.09</v>
      </c>
      <c r="Z287" s="6">
        <v>2.08</v>
      </c>
      <c r="AA287" s="6">
        <v>2.0699999999999998</v>
      </c>
      <c r="AB287" s="6">
        <v>2.0499999999999998</v>
      </c>
      <c r="AC287" s="6">
        <v>2.04</v>
      </c>
      <c r="AD287" s="6">
        <v>2.0299999999999998</v>
      </c>
      <c r="AE287" s="6">
        <v>2.02</v>
      </c>
      <c r="AF287" s="6">
        <v>2.0099999999999998</v>
      </c>
      <c r="AG287" s="6">
        <v>1.99</v>
      </c>
      <c r="AH287" s="6">
        <v>1.98</v>
      </c>
      <c r="AI287" s="6">
        <v>1.97</v>
      </c>
      <c r="AJ287" s="6">
        <v>1.96</v>
      </c>
      <c r="AK287" s="6">
        <v>1.95</v>
      </c>
      <c r="AL287" s="6">
        <v>1.94</v>
      </c>
      <c r="AM287" s="6">
        <v>1.93</v>
      </c>
      <c r="AN287" s="6">
        <v>1.92</v>
      </c>
      <c r="AO287" s="6">
        <v>1.91</v>
      </c>
      <c r="AP287" s="6">
        <v>1.9</v>
      </c>
      <c r="AQ287" s="6">
        <v>1.89</v>
      </c>
      <c r="AR287" s="6">
        <v>1.88</v>
      </c>
      <c r="AS287" s="6">
        <v>1.87</v>
      </c>
      <c r="AT287" s="6">
        <v>1.86</v>
      </c>
      <c r="AU287" s="6">
        <v>1.85</v>
      </c>
      <c r="AV287" s="6">
        <v>1.84</v>
      </c>
      <c r="AW287" s="6">
        <v>1.83</v>
      </c>
      <c r="AX287" s="6">
        <v>1.82</v>
      </c>
      <c r="AY287" s="6">
        <v>1.81</v>
      </c>
    </row>
    <row r="288" spans="1:51" x14ac:dyDescent="0.2">
      <c r="A288" s="5">
        <v>45991</v>
      </c>
      <c r="B288" s="6">
        <v>1.5</v>
      </c>
      <c r="C288" s="6">
        <v>1.49</v>
      </c>
      <c r="D288" s="6">
        <v>1.51</v>
      </c>
      <c r="E288" s="6">
        <v>1.55</v>
      </c>
      <c r="F288" s="6">
        <v>1.6</v>
      </c>
      <c r="G288" s="6">
        <v>1.66</v>
      </c>
      <c r="H288" s="6">
        <v>1.72</v>
      </c>
      <c r="I288" s="6">
        <v>1.78</v>
      </c>
      <c r="J288" s="6">
        <v>1.84</v>
      </c>
      <c r="K288" s="6">
        <v>1.9</v>
      </c>
      <c r="L288" s="6">
        <v>1.95</v>
      </c>
      <c r="M288" s="6">
        <v>2</v>
      </c>
      <c r="N288" s="6">
        <v>2.04</v>
      </c>
      <c r="O288" s="6">
        <v>2.0699999999999998</v>
      </c>
      <c r="P288" s="6">
        <v>2.1</v>
      </c>
      <c r="Q288" s="6">
        <v>2.11</v>
      </c>
      <c r="R288" s="6">
        <v>2.12</v>
      </c>
      <c r="S288" s="6">
        <v>2.13</v>
      </c>
      <c r="T288" s="6">
        <v>2.13</v>
      </c>
      <c r="U288" s="6">
        <v>2.14</v>
      </c>
      <c r="V288" s="6">
        <v>2.13</v>
      </c>
      <c r="W288" s="6">
        <v>2.12</v>
      </c>
      <c r="X288" s="6">
        <v>2.11</v>
      </c>
      <c r="Y288" s="6">
        <v>2.11</v>
      </c>
      <c r="Z288" s="6">
        <v>2.1</v>
      </c>
      <c r="AA288" s="6">
        <v>2.08</v>
      </c>
      <c r="AB288" s="6">
        <v>2.0699999999999998</v>
      </c>
      <c r="AC288" s="6">
        <v>2.06</v>
      </c>
      <c r="AD288" s="6">
        <v>2.0499999999999998</v>
      </c>
      <c r="AE288" s="6">
        <v>2.04</v>
      </c>
      <c r="AF288" s="6">
        <v>2.02</v>
      </c>
      <c r="AG288" s="6">
        <v>2.0099999999999998</v>
      </c>
      <c r="AH288" s="6">
        <v>2</v>
      </c>
      <c r="AI288" s="6">
        <v>1.99</v>
      </c>
      <c r="AJ288" s="6">
        <v>1.98</v>
      </c>
      <c r="AK288" s="6">
        <v>1.97</v>
      </c>
      <c r="AL288" s="6">
        <v>1.96</v>
      </c>
      <c r="AM288" s="6">
        <v>1.95</v>
      </c>
      <c r="AN288" s="6">
        <v>1.94</v>
      </c>
      <c r="AO288" s="6">
        <v>1.93</v>
      </c>
      <c r="AP288" s="6">
        <v>1.92</v>
      </c>
      <c r="AQ288" s="6">
        <v>1.91</v>
      </c>
      <c r="AR288" s="6">
        <v>1.9</v>
      </c>
      <c r="AS288" s="6">
        <v>1.88</v>
      </c>
      <c r="AT288" s="6">
        <v>1.87</v>
      </c>
      <c r="AU288" s="6">
        <v>1.86</v>
      </c>
      <c r="AV288" s="6">
        <v>1.85</v>
      </c>
      <c r="AW288" s="6">
        <v>1.85</v>
      </c>
      <c r="AX288" s="6">
        <v>1.84</v>
      </c>
      <c r="AY288" s="6">
        <v>1.83</v>
      </c>
    </row>
    <row r="289" spans="1:51" x14ac:dyDescent="0.2">
      <c r="A289" s="5">
        <v>46022</v>
      </c>
      <c r="B289" s="6">
        <v>1.52</v>
      </c>
      <c r="C289" s="6">
        <v>1.52</v>
      </c>
      <c r="D289" s="6">
        <v>1.53</v>
      </c>
      <c r="E289" s="6">
        <v>1.58</v>
      </c>
      <c r="F289" s="6">
        <v>1.63</v>
      </c>
      <c r="G289" s="6">
        <v>1.68</v>
      </c>
      <c r="H289" s="6">
        <v>1.74</v>
      </c>
      <c r="I289" s="6">
        <v>1.8</v>
      </c>
      <c r="J289" s="6">
        <v>1.86</v>
      </c>
      <c r="K289" s="6">
        <v>1.92</v>
      </c>
      <c r="L289" s="6">
        <v>1.97</v>
      </c>
      <c r="M289" s="6">
        <v>2.02</v>
      </c>
      <c r="N289" s="6">
        <v>2.06</v>
      </c>
      <c r="O289" s="6">
        <v>2.09</v>
      </c>
      <c r="P289" s="6">
        <v>2.12</v>
      </c>
      <c r="Q289" s="6">
        <v>2.13</v>
      </c>
      <c r="R289" s="6">
        <v>2.14</v>
      </c>
      <c r="S289" s="6">
        <v>2.15</v>
      </c>
      <c r="T289" s="6">
        <v>2.15</v>
      </c>
      <c r="U289" s="6">
        <v>2.16</v>
      </c>
      <c r="V289" s="6">
        <v>2.15</v>
      </c>
      <c r="W289" s="6">
        <v>2.14</v>
      </c>
      <c r="X289" s="6">
        <v>2.13</v>
      </c>
      <c r="Y289" s="6">
        <v>2.13</v>
      </c>
      <c r="Z289" s="6">
        <v>2.12</v>
      </c>
      <c r="AA289" s="6">
        <v>2.11</v>
      </c>
      <c r="AB289" s="6">
        <v>2.09</v>
      </c>
      <c r="AC289" s="6">
        <v>2.08</v>
      </c>
      <c r="AD289" s="6">
        <v>2.0699999999999998</v>
      </c>
      <c r="AE289" s="6">
        <v>2.06</v>
      </c>
      <c r="AF289" s="6">
        <v>2.04</v>
      </c>
      <c r="AG289" s="6">
        <v>2.0299999999999998</v>
      </c>
      <c r="AH289" s="6">
        <v>2.02</v>
      </c>
      <c r="AI289" s="6">
        <v>2.0099999999999998</v>
      </c>
      <c r="AJ289" s="6">
        <v>2</v>
      </c>
      <c r="AK289" s="6">
        <v>1.99</v>
      </c>
      <c r="AL289" s="6">
        <v>1.98</v>
      </c>
      <c r="AM289" s="6">
        <v>1.97</v>
      </c>
      <c r="AN289" s="6">
        <v>1.96</v>
      </c>
      <c r="AO289" s="6">
        <v>1.95</v>
      </c>
      <c r="AP289" s="6">
        <v>1.94</v>
      </c>
      <c r="AQ289" s="6">
        <v>1.93</v>
      </c>
      <c r="AR289" s="6">
        <v>1.92</v>
      </c>
      <c r="AS289" s="6">
        <v>1.9</v>
      </c>
      <c r="AT289" s="6">
        <v>1.89</v>
      </c>
      <c r="AU289" s="6">
        <v>1.88</v>
      </c>
      <c r="AV289" s="6">
        <v>1.87</v>
      </c>
      <c r="AW289" s="6">
        <v>1.87</v>
      </c>
      <c r="AX289" s="6">
        <v>1.86</v>
      </c>
      <c r="AY289" s="6">
        <v>1.85</v>
      </c>
    </row>
    <row r="290" spans="1:51" x14ac:dyDescent="0.2">
      <c r="A290" s="5">
        <v>46053</v>
      </c>
      <c r="B290" s="6">
        <v>1.54</v>
      </c>
      <c r="C290" s="6">
        <v>1.54</v>
      </c>
      <c r="D290" s="6">
        <v>1.56</v>
      </c>
      <c r="E290" s="6">
        <v>1.6</v>
      </c>
      <c r="F290" s="6">
        <v>1.65</v>
      </c>
      <c r="G290" s="6">
        <v>1.71</v>
      </c>
      <c r="H290" s="6">
        <v>1.76</v>
      </c>
      <c r="I290" s="6">
        <v>1.82</v>
      </c>
      <c r="J290" s="6">
        <v>1.88</v>
      </c>
      <c r="K290" s="6">
        <v>1.94</v>
      </c>
      <c r="L290" s="6">
        <v>1.99</v>
      </c>
      <c r="M290" s="6">
        <v>2.04</v>
      </c>
      <c r="N290" s="6">
        <v>2.08</v>
      </c>
      <c r="O290" s="6">
        <v>2.11</v>
      </c>
      <c r="P290" s="6">
        <v>2.14</v>
      </c>
      <c r="Q290" s="6">
        <v>2.15</v>
      </c>
      <c r="R290" s="6">
        <v>2.16</v>
      </c>
      <c r="S290" s="6">
        <v>2.17</v>
      </c>
      <c r="T290" s="6">
        <v>2.17</v>
      </c>
      <c r="U290" s="6">
        <v>2.1800000000000002</v>
      </c>
      <c r="V290" s="6">
        <v>2.17</v>
      </c>
      <c r="W290" s="6">
        <v>2.16</v>
      </c>
      <c r="X290" s="6">
        <v>2.15</v>
      </c>
      <c r="Y290" s="6">
        <v>2.14</v>
      </c>
      <c r="Z290" s="6">
        <v>2.14</v>
      </c>
      <c r="AA290" s="6">
        <v>2.12</v>
      </c>
      <c r="AB290" s="6">
        <v>2.11</v>
      </c>
      <c r="AC290" s="6">
        <v>2.1</v>
      </c>
      <c r="AD290" s="6">
        <v>2.09</v>
      </c>
      <c r="AE290" s="6">
        <v>2.0699999999999998</v>
      </c>
      <c r="AF290" s="6">
        <v>2.06</v>
      </c>
      <c r="AG290" s="6">
        <v>2.0499999999999998</v>
      </c>
      <c r="AH290" s="6">
        <v>2.04</v>
      </c>
      <c r="AI290" s="6">
        <v>2.02</v>
      </c>
      <c r="AJ290" s="6">
        <v>2.0099999999999998</v>
      </c>
      <c r="AK290" s="6">
        <v>2</v>
      </c>
      <c r="AL290" s="6">
        <v>1.99</v>
      </c>
      <c r="AM290" s="6">
        <v>1.98</v>
      </c>
      <c r="AN290" s="6">
        <v>1.98</v>
      </c>
      <c r="AO290" s="6">
        <v>1.97</v>
      </c>
      <c r="AP290" s="6">
        <v>1.95</v>
      </c>
      <c r="AQ290" s="6">
        <v>1.94</v>
      </c>
      <c r="AR290" s="6">
        <v>1.93</v>
      </c>
      <c r="AS290" s="6">
        <v>1.92</v>
      </c>
      <c r="AT290" s="6">
        <v>1.91</v>
      </c>
      <c r="AU290" s="6">
        <v>1.9</v>
      </c>
      <c r="AV290" s="6">
        <v>1.89</v>
      </c>
      <c r="AW290" s="6">
        <v>1.88</v>
      </c>
      <c r="AX290" s="6">
        <v>1.87</v>
      </c>
      <c r="AY290" s="6">
        <v>1.86</v>
      </c>
    </row>
    <row r="291" spans="1:51" x14ac:dyDescent="0.2">
      <c r="A291" s="5">
        <v>46081</v>
      </c>
      <c r="B291" s="18">
        <f>ROUND(AVERAGE(Zinsswaps!B184:B291)+'iBoxx Extrapolation'!$K291,2)</f>
        <v>1.57</v>
      </c>
      <c r="C291" s="18">
        <f>ROUND(AVERAGE(Zinsswaps!C184:C291)+'iBoxx Extrapolation'!$K291,2)</f>
        <v>1.56</v>
      </c>
      <c r="D291" s="18">
        <f>ROUND(AVERAGE(Zinsswaps!D184:D291)+'iBoxx Extrapolation'!$K291,2)</f>
        <v>1.58</v>
      </c>
      <c r="E291" s="18">
        <f>ROUND(AVERAGE(Zinsswaps!E184:E291)+'iBoxx Extrapolation'!$K291,2)</f>
        <v>1.62</v>
      </c>
      <c r="F291" s="18">
        <f>ROUND(AVERAGE(Zinsswaps!F184:F291)+'iBoxx Extrapolation'!$K291,2)</f>
        <v>1.67</v>
      </c>
      <c r="G291" s="18">
        <f>ROUND(AVERAGE(Zinsswaps!G184:G291)+'iBoxx Extrapolation'!$K291,2)</f>
        <v>1.73</v>
      </c>
      <c r="H291" s="18">
        <f>ROUND(AVERAGE(Zinsswaps!H184:H291)+'iBoxx Extrapolation'!$K291,2)</f>
        <v>1.79</v>
      </c>
      <c r="I291" s="18">
        <f>ROUND(AVERAGE(Zinsswaps!I184:I291)+'iBoxx Extrapolation'!$K291,2)</f>
        <v>1.85</v>
      </c>
      <c r="J291" s="18">
        <f>ROUND(AVERAGE(Zinsswaps!J184:J291)+'iBoxx Extrapolation'!$K291,2)</f>
        <v>1.9</v>
      </c>
      <c r="K291" s="18">
        <f>ROUND(AVERAGE(Zinsswaps!K184:K291)+'iBoxx Extrapolation'!$K291,2)</f>
        <v>1.96</v>
      </c>
      <c r="L291" s="18">
        <f>ROUND(AVERAGE(Zinsswaps!L184:L291)+'iBoxx Extrapolation'!$K291,2)</f>
        <v>2.02</v>
      </c>
      <c r="M291" s="18">
        <f>ROUND(AVERAGE(Zinsswaps!M184:M291)+'iBoxx Extrapolation'!$K291,2)</f>
        <v>2.06</v>
      </c>
      <c r="N291" s="18">
        <f>ROUND(AVERAGE(Zinsswaps!N184:N291)+'iBoxx Extrapolation'!$K291,2)</f>
        <v>2.1</v>
      </c>
      <c r="O291" s="18">
        <f>ROUND(AVERAGE(Zinsswaps!O184:O291)+'iBoxx Extrapolation'!$K291,2)</f>
        <v>2.13</v>
      </c>
      <c r="P291" s="18">
        <f>ROUND(AVERAGE(Zinsswaps!P184:P291)+'iBoxx Extrapolation'!$K291,2)</f>
        <v>2.16</v>
      </c>
      <c r="Q291" s="18">
        <f>ROUND(AVERAGE(Zinsswaps!Q184:Q291)+'iBoxx Extrapolation'!$K291,2)</f>
        <v>2.17</v>
      </c>
      <c r="R291" s="18">
        <f>ROUND(AVERAGE(Zinsswaps!R184:R291)+'iBoxx Extrapolation'!$K291,2)</f>
        <v>2.1800000000000002</v>
      </c>
      <c r="S291" s="18">
        <f>ROUND(AVERAGE(Zinsswaps!S184:S291)+'iBoxx Extrapolation'!$K291,2)</f>
        <v>2.19</v>
      </c>
      <c r="T291" s="18">
        <f>ROUND(AVERAGE(Zinsswaps!T184:T291)+'iBoxx Extrapolation'!$K291,2)</f>
        <v>2.19</v>
      </c>
      <c r="U291" s="18">
        <f>ROUND(AVERAGE(Zinsswaps!U184:U291)+'iBoxx Extrapolation'!$K291,2)</f>
        <v>2.2000000000000002</v>
      </c>
      <c r="V291" s="18">
        <f>ROUND(AVERAGE(Zinsswaps!V184:V291)+'iBoxx Extrapolation'!$K291,2)</f>
        <v>2.19</v>
      </c>
      <c r="W291" s="18">
        <f>ROUND(AVERAGE(Zinsswaps!W184:W291)+'iBoxx Extrapolation'!$K291,2)</f>
        <v>2.1800000000000002</v>
      </c>
      <c r="X291" s="18">
        <f>ROUND(AVERAGE(Zinsswaps!X184:X291)+'iBoxx Extrapolation'!$K291,2)</f>
        <v>2.17</v>
      </c>
      <c r="Y291" s="18">
        <f>ROUND(AVERAGE(Zinsswaps!Y184:Y291)+'iBoxx Extrapolation'!$K291,2)</f>
        <v>2.16</v>
      </c>
      <c r="Z291" s="18">
        <f>ROUND(AVERAGE(Zinsswaps!Z184:Z291)+'iBoxx Extrapolation'!$K291,2)</f>
        <v>2.16</v>
      </c>
      <c r="AA291" s="18">
        <f>ROUND(AVERAGE(Zinsswaps!AA184:AA291)+'iBoxx Extrapolation'!$K291,2)</f>
        <v>2.14</v>
      </c>
      <c r="AB291" s="18">
        <f>ROUND(AVERAGE(Zinsswaps!AB184:AB291)+'iBoxx Extrapolation'!$K291,2)</f>
        <v>2.13</v>
      </c>
      <c r="AC291" s="18">
        <f>ROUND(AVERAGE(Zinsswaps!AC184:AC291)+'iBoxx Extrapolation'!$K291,2)</f>
        <v>2.12</v>
      </c>
      <c r="AD291" s="18">
        <f>ROUND(AVERAGE(Zinsswaps!AD184:AD291)+'iBoxx Extrapolation'!$K291,2)</f>
        <v>2.1</v>
      </c>
      <c r="AE291" s="18">
        <f>ROUND(AVERAGE(Zinsswaps!AE184:AE291)+'iBoxx Extrapolation'!$K291,2)</f>
        <v>2.09</v>
      </c>
      <c r="AF291" s="18">
        <f>ROUND(AVERAGE(Zinsswaps!AF184:AF291)+'iBoxx Extrapolation'!$K291,2)</f>
        <v>2.08</v>
      </c>
      <c r="AG291" s="18">
        <f>ROUND(AVERAGE(Zinsswaps!AG184:AG291)+'iBoxx Extrapolation'!$K291,2)</f>
        <v>2.0699999999999998</v>
      </c>
      <c r="AH291" s="18">
        <f>ROUND(AVERAGE(Zinsswaps!AH184:AH291)+'iBoxx Extrapolation'!$K291,2)</f>
        <v>2.0499999999999998</v>
      </c>
      <c r="AI291" s="18">
        <f>ROUND(AVERAGE(Zinsswaps!AI184:AI291)+'iBoxx Extrapolation'!$K291,2)</f>
        <v>2.04</v>
      </c>
      <c r="AJ291" s="18">
        <f>ROUND(AVERAGE(Zinsswaps!AJ184:AJ291)+'iBoxx Extrapolation'!$K291,2)</f>
        <v>2.0299999999999998</v>
      </c>
      <c r="AK291" s="18">
        <f>ROUND(AVERAGE(Zinsswaps!AK184:AK291)+'iBoxx Extrapolation'!$K291,2)</f>
        <v>2.02</v>
      </c>
      <c r="AL291" s="18">
        <f>ROUND(AVERAGE(Zinsswaps!AL184:AL291)+'iBoxx Extrapolation'!$K291,2)</f>
        <v>2.0099999999999998</v>
      </c>
      <c r="AM291" s="18">
        <f>ROUND(AVERAGE(Zinsswaps!AM184:AM291)+'iBoxx Extrapolation'!$K291,2)</f>
        <v>2</v>
      </c>
      <c r="AN291" s="18">
        <f>ROUND(AVERAGE(Zinsswaps!AN184:AN291)+'iBoxx Extrapolation'!$K291,2)</f>
        <v>1.99</v>
      </c>
      <c r="AO291" s="18">
        <f>ROUND(AVERAGE(Zinsswaps!AO184:AO291)+'iBoxx Extrapolation'!$K291,2)</f>
        <v>1.99</v>
      </c>
      <c r="AP291" s="18">
        <f>ROUND(AVERAGE(Zinsswaps!AP184:AP291)+'iBoxx Extrapolation'!$K291,2)</f>
        <v>1.97</v>
      </c>
      <c r="AQ291" s="18">
        <f>ROUND(AVERAGE(Zinsswaps!AQ184:AQ291)+'iBoxx Extrapolation'!$K291,2)</f>
        <v>1.96</v>
      </c>
      <c r="AR291" s="18">
        <f>ROUND(AVERAGE(Zinsswaps!AR184:AR291)+'iBoxx Extrapolation'!$K291,2)</f>
        <v>1.95</v>
      </c>
      <c r="AS291" s="18">
        <f>ROUND(AVERAGE(Zinsswaps!AS184:AS291)+'iBoxx Extrapolation'!$K291,2)</f>
        <v>1.94</v>
      </c>
      <c r="AT291" s="18">
        <f>ROUND(AVERAGE(Zinsswaps!AT184:AT291)+'iBoxx Extrapolation'!$K291,2)</f>
        <v>1.93</v>
      </c>
      <c r="AU291" s="18">
        <f>ROUND(AVERAGE(Zinsswaps!AU184:AU291)+'iBoxx Extrapolation'!$K291,2)</f>
        <v>1.92</v>
      </c>
      <c r="AV291" s="18">
        <f>ROUND(AVERAGE(Zinsswaps!AV184:AV291)+'iBoxx Extrapolation'!$K291,2)</f>
        <v>1.91</v>
      </c>
      <c r="AW291" s="18">
        <f>ROUND(AVERAGE(Zinsswaps!AW184:AW291)+'iBoxx Extrapolation'!$K291,2)</f>
        <v>1.9</v>
      </c>
      <c r="AX291" s="18">
        <f>ROUND(AVERAGE(Zinsswaps!AX184:AX291)+'iBoxx Extrapolation'!$K291,2)</f>
        <v>1.89</v>
      </c>
      <c r="AY291" s="18">
        <f>ROUND(AVERAGE(Zinsswaps!AY184:AY291)+'iBoxx Extrapolation'!$K291,2)</f>
        <v>1.88</v>
      </c>
    </row>
    <row r="292" spans="1:51" s="16" customFormat="1" x14ac:dyDescent="0.2">
      <c r="A292" s="12">
        <v>46112</v>
      </c>
      <c r="B292" s="13">
        <f>ROUND(AVERAGE(Zinsswaps!B185:B292)+'iBoxx Extrapolation'!$K292,2)</f>
        <v>1.59</v>
      </c>
      <c r="C292" s="13">
        <f>ROUND(AVERAGE(Zinsswaps!C185:C292)+'iBoxx Extrapolation'!$K292,2)</f>
        <v>1.59</v>
      </c>
      <c r="D292" s="13">
        <f>ROUND(AVERAGE(Zinsswaps!D185:D292)+'iBoxx Extrapolation'!$K292,2)</f>
        <v>1.61</v>
      </c>
      <c r="E292" s="13">
        <f>ROUND(AVERAGE(Zinsswaps!E185:E292)+'iBoxx Extrapolation'!$K292,2)</f>
        <v>1.65</v>
      </c>
      <c r="F292" s="13">
        <f>ROUND(AVERAGE(Zinsswaps!F185:F292)+'iBoxx Extrapolation'!$K292,2)</f>
        <v>1.7</v>
      </c>
      <c r="G292" s="13">
        <f>ROUND(AVERAGE(Zinsswaps!G185:G292)+'iBoxx Extrapolation'!$K292,2)</f>
        <v>1.75</v>
      </c>
      <c r="H292" s="13">
        <f>ROUND(AVERAGE(Zinsswaps!H185:H292)+'iBoxx Extrapolation'!$K292,2)</f>
        <v>1.81</v>
      </c>
      <c r="I292" s="13">
        <f>ROUND(AVERAGE(Zinsswaps!I185:I292)+'iBoxx Extrapolation'!$K292,2)</f>
        <v>1.87</v>
      </c>
      <c r="J292" s="13">
        <f>ROUND(AVERAGE(Zinsswaps!J185:J292)+'iBoxx Extrapolation'!$K292,2)</f>
        <v>1.93</v>
      </c>
      <c r="K292" s="13">
        <f>ROUND(AVERAGE(Zinsswaps!K185:K292)+'iBoxx Extrapolation'!$K292,2)</f>
        <v>1.98</v>
      </c>
      <c r="L292" s="13">
        <f>ROUND(AVERAGE(Zinsswaps!L185:L292)+'iBoxx Extrapolation'!$K292,2)</f>
        <v>2.04</v>
      </c>
      <c r="M292" s="13">
        <f>ROUND(AVERAGE(Zinsswaps!M185:M292)+'iBoxx Extrapolation'!$K292,2)</f>
        <v>2.08</v>
      </c>
      <c r="N292" s="13">
        <f>ROUND(AVERAGE(Zinsswaps!N185:N292)+'iBoxx Extrapolation'!$K292,2)</f>
        <v>2.12</v>
      </c>
      <c r="O292" s="13">
        <f>ROUND(AVERAGE(Zinsswaps!O185:O292)+'iBoxx Extrapolation'!$K292,2)</f>
        <v>2.15</v>
      </c>
      <c r="P292" s="13">
        <f>ROUND(AVERAGE(Zinsswaps!P185:P292)+'iBoxx Extrapolation'!$K292,2)</f>
        <v>2.1800000000000002</v>
      </c>
      <c r="Q292" s="13">
        <f>ROUND(AVERAGE(Zinsswaps!Q185:Q292)+'iBoxx Extrapolation'!$K292,2)</f>
        <v>2.19</v>
      </c>
      <c r="R292" s="13">
        <f>ROUND(AVERAGE(Zinsswaps!R185:R292)+'iBoxx Extrapolation'!$K292,2)</f>
        <v>2.2000000000000002</v>
      </c>
      <c r="S292" s="13">
        <f>ROUND(AVERAGE(Zinsswaps!S185:S292)+'iBoxx Extrapolation'!$K292,2)</f>
        <v>2.2000000000000002</v>
      </c>
      <c r="T292" s="13">
        <f>ROUND(AVERAGE(Zinsswaps!T185:T292)+'iBoxx Extrapolation'!$K292,2)</f>
        <v>2.21</v>
      </c>
      <c r="U292" s="13">
        <f>ROUND(AVERAGE(Zinsswaps!U185:U292)+'iBoxx Extrapolation'!$K292,2)</f>
        <v>2.2200000000000002</v>
      </c>
      <c r="V292" s="13">
        <f>ROUND(AVERAGE(Zinsswaps!V185:V292)+'iBoxx Extrapolation'!$K292,2)</f>
        <v>2.21</v>
      </c>
      <c r="W292" s="13">
        <f>ROUND(AVERAGE(Zinsswaps!W185:W292)+'iBoxx Extrapolation'!$K292,2)</f>
        <v>2.2000000000000002</v>
      </c>
      <c r="X292" s="13">
        <f>ROUND(AVERAGE(Zinsswaps!X185:X292)+'iBoxx Extrapolation'!$K292,2)</f>
        <v>2.19</v>
      </c>
      <c r="Y292" s="13">
        <f>ROUND(AVERAGE(Zinsswaps!Y185:Y292)+'iBoxx Extrapolation'!$K292,2)</f>
        <v>2.1800000000000002</v>
      </c>
      <c r="Z292" s="13">
        <f>ROUND(AVERAGE(Zinsswaps!Z185:Z292)+'iBoxx Extrapolation'!$K292,2)</f>
        <v>2.17</v>
      </c>
      <c r="AA292" s="13">
        <f>ROUND(AVERAGE(Zinsswaps!AA185:AA292)+'iBoxx Extrapolation'!$K292,2)</f>
        <v>2.16</v>
      </c>
      <c r="AB292" s="13">
        <f>ROUND(AVERAGE(Zinsswaps!AB185:AB292)+'iBoxx Extrapolation'!$K292,2)</f>
        <v>2.15</v>
      </c>
      <c r="AC292" s="13">
        <f>ROUND(AVERAGE(Zinsswaps!AC185:AC292)+'iBoxx Extrapolation'!$K292,2)</f>
        <v>2.13</v>
      </c>
      <c r="AD292" s="13">
        <f>ROUND(AVERAGE(Zinsswaps!AD185:AD292)+'iBoxx Extrapolation'!$K292,2)</f>
        <v>2.12</v>
      </c>
      <c r="AE292" s="13">
        <f>ROUND(AVERAGE(Zinsswaps!AE185:AE292)+'iBoxx Extrapolation'!$K292,2)</f>
        <v>2.11</v>
      </c>
      <c r="AF292" s="13">
        <f>ROUND(AVERAGE(Zinsswaps!AF185:AF292)+'iBoxx Extrapolation'!$K292,2)</f>
        <v>2.1</v>
      </c>
      <c r="AG292" s="13">
        <f>ROUND(AVERAGE(Zinsswaps!AG185:AG292)+'iBoxx Extrapolation'!$K292,2)</f>
        <v>2.08</v>
      </c>
      <c r="AH292" s="13">
        <f>ROUND(AVERAGE(Zinsswaps!AH185:AH292)+'iBoxx Extrapolation'!$K292,2)</f>
        <v>2.0699999999999998</v>
      </c>
      <c r="AI292" s="13">
        <f>ROUND(AVERAGE(Zinsswaps!AI185:AI292)+'iBoxx Extrapolation'!$K292,2)</f>
        <v>2.06</v>
      </c>
      <c r="AJ292" s="13">
        <f>ROUND(AVERAGE(Zinsswaps!AJ185:AJ292)+'iBoxx Extrapolation'!$K292,2)</f>
        <v>2.0499999999999998</v>
      </c>
      <c r="AK292" s="13">
        <f>ROUND(AVERAGE(Zinsswaps!AK185:AK292)+'iBoxx Extrapolation'!$K292,2)</f>
        <v>2.04</v>
      </c>
      <c r="AL292" s="13">
        <f>ROUND(AVERAGE(Zinsswaps!AL185:AL292)+'iBoxx Extrapolation'!$K292,2)</f>
        <v>2.0299999999999998</v>
      </c>
      <c r="AM292" s="13">
        <f>ROUND(AVERAGE(Zinsswaps!AM185:AM292)+'iBoxx Extrapolation'!$K292,2)</f>
        <v>2.02</v>
      </c>
      <c r="AN292" s="13">
        <f>ROUND(AVERAGE(Zinsswaps!AN185:AN292)+'iBoxx Extrapolation'!$K292,2)</f>
        <v>2.0099999999999998</v>
      </c>
      <c r="AO292" s="13">
        <f>ROUND(AVERAGE(Zinsswaps!AO185:AO292)+'iBoxx Extrapolation'!$K292,2)</f>
        <v>2</v>
      </c>
      <c r="AP292" s="13">
        <f>ROUND(AVERAGE(Zinsswaps!AP185:AP292)+'iBoxx Extrapolation'!$K292,2)</f>
        <v>1.99</v>
      </c>
      <c r="AQ292" s="13">
        <f>ROUND(AVERAGE(Zinsswaps!AQ185:AQ292)+'iBoxx Extrapolation'!$K292,2)</f>
        <v>1.98</v>
      </c>
      <c r="AR292" s="13">
        <f>ROUND(AVERAGE(Zinsswaps!AR185:AR292)+'iBoxx Extrapolation'!$K292,2)</f>
        <v>1.96</v>
      </c>
      <c r="AS292" s="13">
        <f>ROUND(AVERAGE(Zinsswaps!AS185:AS292)+'iBoxx Extrapolation'!$K292,2)</f>
        <v>1.95</v>
      </c>
      <c r="AT292" s="13">
        <f>ROUND(AVERAGE(Zinsswaps!AT185:AT292)+'iBoxx Extrapolation'!$K292,2)</f>
        <v>1.94</v>
      </c>
      <c r="AU292" s="13">
        <f>ROUND(AVERAGE(Zinsswaps!AU185:AU292)+'iBoxx Extrapolation'!$K292,2)</f>
        <v>1.93</v>
      </c>
      <c r="AV292" s="13">
        <f>ROUND(AVERAGE(Zinsswaps!AV185:AV292)+'iBoxx Extrapolation'!$K292,2)</f>
        <v>1.92</v>
      </c>
      <c r="AW292" s="13">
        <f>ROUND(AVERAGE(Zinsswaps!AW185:AW292)+'iBoxx Extrapolation'!$K292,2)</f>
        <v>1.91</v>
      </c>
      <c r="AX292" s="13">
        <f>ROUND(AVERAGE(Zinsswaps!AX185:AX292)+'iBoxx Extrapolation'!$K292,2)</f>
        <v>1.9</v>
      </c>
      <c r="AY292" s="13">
        <f>ROUND(AVERAGE(Zinsswaps!AY185:AY292)+'iBoxx Extrapolation'!$K292,2)</f>
        <v>1.89</v>
      </c>
    </row>
    <row r="293" spans="1:51" s="16" customFormat="1" x14ac:dyDescent="0.2">
      <c r="A293" s="12">
        <v>46142</v>
      </c>
      <c r="B293" s="13">
        <f>ROUND(AVERAGE(Zinsswaps!B186:B293)+'iBoxx Extrapolation'!$K293,2)</f>
        <v>1.62</v>
      </c>
      <c r="C293" s="13">
        <f>ROUND(AVERAGE(Zinsswaps!C186:C293)+'iBoxx Extrapolation'!$K293,2)</f>
        <v>1.61</v>
      </c>
      <c r="D293" s="13">
        <f>ROUND(AVERAGE(Zinsswaps!D186:D293)+'iBoxx Extrapolation'!$K293,2)</f>
        <v>1.63</v>
      </c>
      <c r="E293" s="13">
        <f>ROUND(AVERAGE(Zinsswaps!E186:E293)+'iBoxx Extrapolation'!$K293,2)</f>
        <v>1.67</v>
      </c>
      <c r="F293" s="13">
        <f>ROUND(AVERAGE(Zinsswaps!F186:F293)+'iBoxx Extrapolation'!$K293,2)</f>
        <v>1.72</v>
      </c>
      <c r="G293" s="13">
        <f>ROUND(AVERAGE(Zinsswaps!G186:G293)+'iBoxx Extrapolation'!$K293,2)</f>
        <v>1.77</v>
      </c>
      <c r="H293" s="13">
        <f>ROUND(AVERAGE(Zinsswaps!H186:H293)+'iBoxx Extrapolation'!$K293,2)</f>
        <v>1.83</v>
      </c>
      <c r="I293" s="13">
        <f>ROUND(AVERAGE(Zinsswaps!I186:I293)+'iBoxx Extrapolation'!$K293,2)</f>
        <v>1.89</v>
      </c>
      <c r="J293" s="13">
        <f>ROUND(AVERAGE(Zinsswaps!J186:J293)+'iBoxx Extrapolation'!$K293,2)</f>
        <v>1.95</v>
      </c>
      <c r="K293" s="13">
        <f>ROUND(AVERAGE(Zinsswaps!K186:K293)+'iBoxx Extrapolation'!$K293,2)</f>
        <v>2</v>
      </c>
      <c r="L293" s="13">
        <f>ROUND(AVERAGE(Zinsswaps!L186:L293)+'iBoxx Extrapolation'!$K293,2)</f>
        <v>2.06</v>
      </c>
      <c r="M293" s="13">
        <f>ROUND(AVERAGE(Zinsswaps!M186:M293)+'iBoxx Extrapolation'!$K293,2)</f>
        <v>2.1</v>
      </c>
      <c r="N293" s="13">
        <f>ROUND(AVERAGE(Zinsswaps!N186:N293)+'iBoxx Extrapolation'!$K293,2)</f>
        <v>2.14</v>
      </c>
      <c r="O293" s="13">
        <f>ROUND(AVERAGE(Zinsswaps!O186:O293)+'iBoxx Extrapolation'!$K293,2)</f>
        <v>2.17</v>
      </c>
      <c r="P293" s="13">
        <f>ROUND(AVERAGE(Zinsswaps!P186:P293)+'iBoxx Extrapolation'!$K293,2)</f>
        <v>2.2000000000000002</v>
      </c>
      <c r="Q293" s="13">
        <f>ROUND(AVERAGE(Zinsswaps!Q186:Q293)+'iBoxx Extrapolation'!$K293,2)</f>
        <v>2.21</v>
      </c>
      <c r="R293" s="13">
        <f>ROUND(AVERAGE(Zinsswaps!R186:R293)+'iBoxx Extrapolation'!$K293,2)</f>
        <v>2.2200000000000002</v>
      </c>
      <c r="S293" s="13">
        <f>ROUND(AVERAGE(Zinsswaps!S186:S293)+'iBoxx Extrapolation'!$K293,2)</f>
        <v>2.2200000000000002</v>
      </c>
      <c r="T293" s="13">
        <f>ROUND(AVERAGE(Zinsswaps!T186:T293)+'iBoxx Extrapolation'!$K293,2)</f>
        <v>2.23</v>
      </c>
      <c r="U293" s="13">
        <f>ROUND(AVERAGE(Zinsswaps!U186:U293)+'iBoxx Extrapolation'!$K293,2)</f>
        <v>2.2400000000000002</v>
      </c>
      <c r="V293" s="13">
        <f>ROUND(AVERAGE(Zinsswaps!V186:V293)+'iBoxx Extrapolation'!$K293,2)</f>
        <v>2.23</v>
      </c>
      <c r="W293" s="13">
        <f>ROUND(AVERAGE(Zinsswaps!W186:W293)+'iBoxx Extrapolation'!$K293,2)</f>
        <v>2.2200000000000002</v>
      </c>
      <c r="X293" s="13">
        <f>ROUND(AVERAGE(Zinsswaps!X186:X293)+'iBoxx Extrapolation'!$K293,2)</f>
        <v>2.21</v>
      </c>
      <c r="Y293" s="13">
        <f>ROUND(AVERAGE(Zinsswaps!Y186:Y293)+'iBoxx Extrapolation'!$K293,2)</f>
        <v>2.2000000000000002</v>
      </c>
      <c r="Z293" s="13">
        <f>ROUND(AVERAGE(Zinsswaps!Z186:Z293)+'iBoxx Extrapolation'!$K293,2)</f>
        <v>2.19</v>
      </c>
      <c r="AA293" s="13">
        <f>ROUND(AVERAGE(Zinsswaps!AA186:AA293)+'iBoxx Extrapolation'!$K293,2)</f>
        <v>2.1800000000000002</v>
      </c>
      <c r="AB293" s="13">
        <f>ROUND(AVERAGE(Zinsswaps!AB186:AB293)+'iBoxx Extrapolation'!$K293,2)</f>
        <v>2.16</v>
      </c>
      <c r="AC293" s="13">
        <f>ROUND(AVERAGE(Zinsswaps!AC186:AC293)+'iBoxx Extrapolation'!$K293,2)</f>
        <v>2.15</v>
      </c>
      <c r="AD293" s="13">
        <f>ROUND(AVERAGE(Zinsswaps!AD186:AD293)+'iBoxx Extrapolation'!$K293,2)</f>
        <v>2.14</v>
      </c>
      <c r="AE293" s="13">
        <f>ROUND(AVERAGE(Zinsswaps!AE186:AE293)+'iBoxx Extrapolation'!$K293,2)</f>
        <v>2.13</v>
      </c>
      <c r="AF293" s="13">
        <f>ROUND(AVERAGE(Zinsswaps!AF186:AF293)+'iBoxx Extrapolation'!$K293,2)</f>
        <v>2.11</v>
      </c>
      <c r="AG293" s="13">
        <f>ROUND(AVERAGE(Zinsswaps!AG186:AG293)+'iBoxx Extrapolation'!$K293,2)</f>
        <v>2.1</v>
      </c>
      <c r="AH293" s="13">
        <f>ROUND(AVERAGE(Zinsswaps!AH186:AH293)+'iBoxx Extrapolation'!$K293,2)</f>
        <v>2.09</v>
      </c>
      <c r="AI293" s="13">
        <f>ROUND(AVERAGE(Zinsswaps!AI186:AI293)+'iBoxx Extrapolation'!$K293,2)</f>
        <v>2.08</v>
      </c>
      <c r="AJ293" s="13">
        <f>ROUND(AVERAGE(Zinsswaps!AJ186:AJ293)+'iBoxx Extrapolation'!$K293,2)</f>
        <v>2.0699999999999998</v>
      </c>
      <c r="AK293" s="13">
        <f>ROUND(AVERAGE(Zinsswaps!AK186:AK293)+'iBoxx Extrapolation'!$K293,2)</f>
        <v>2.0499999999999998</v>
      </c>
      <c r="AL293" s="13">
        <f>ROUND(AVERAGE(Zinsswaps!AL186:AL293)+'iBoxx Extrapolation'!$K293,2)</f>
        <v>2.04</v>
      </c>
      <c r="AM293" s="13">
        <f>ROUND(AVERAGE(Zinsswaps!AM186:AM293)+'iBoxx Extrapolation'!$K293,2)</f>
        <v>2.04</v>
      </c>
      <c r="AN293" s="13">
        <f>ROUND(AVERAGE(Zinsswaps!AN186:AN293)+'iBoxx Extrapolation'!$K293,2)</f>
        <v>2.0299999999999998</v>
      </c>
      <c r="AO293" s="13">
        <f>ROUND(AVERAGE(Zinsswaps!AO186:AO293)+'iBoxx Extrapolation'!$K293,2)</f>
        <v>2.02</v>
      </c>
      <c r="AP293" s="13">
        <f>ROUND(AVERAGE(Zinsswaps!AP186:AP293)+'iBoxx Extrapolation'!$K293,2)</f>
        <v>2</v>
      </c>
      <c r="AQ293" s="13">
        <f>ROUND(AVERAGE(Zinsswaps!AQ186:AQ293)+'iBoxx Extrapolation'!$K293,2)</f>
        <v>1.99</v>
      </c>
      <c r="AR293" s="13">
        <f>ROUND(AVERAGE(Zinsswaps!AR186:AR293)+'iBoxx Extrapolation'!$K293,2)</f>
        <v>1.98</v>
      </c>
      <c r="AS293" s="13">
        <f>ROUND(AVERAGE(Zinsswaps!AS186:AS293)+'iBoxx Extrapolation'!$K293,2)</f>
        <v>1.97</v>
      </c>
      <c r="AT293" s="13">
        <f>ROUND(AVERAGE(Zinsswaps!AT186:AT293)+'iBoxx Extrapolation'!$K293,2)</f>
        <v>1.96</v>
      </c>
      <c r="AU293" s="13">
        <f>ROUND(AVERAGE(Zinsswaps!AU186:AU293)+'iBoxx Extrapolation'!$K293,2)</f>
        <v>1.95</v>
      </c>
      <c r="AV293" s="13">
        <f>ROUND(AVERAGE(Zinsswaps!AV186:AV293)+'iBoxx Extrapolation'!$K293,2)</f>
        <v>1.94</v>
      </c>
      <c r="AW293" s="13">
        <f>ROUND(AVERAGE(Zinsswaps!AW186:AW293)+'iBoxx Extrapolation'!$K293,2)</f>
        <v>1.93</v>
      </c>
      <c r="AX293" s="13">
        <f>ROUND(AVERAGE(Zinsswaps!AX186:AX293)+'iBoxx Extrapolation'!$K293,2)</f>
        <v>1.92</v>
      </c>
      <c r="AY293" s="13">
        <f>ROUND(AVERAGE(Zinsswaps!AY186:AY293)+'iBoxx Extrapolation'!$K293,2)</f>
        <v>1.91</v>
      </c>
    </row>
    <row r="294" spans="1:51" s="16" customFormat="1" x14ac:dyDescent="0.2">
      <c r="A294" s="12">
        <v>46173</v>
      </c>
      <c r="B294" s="13">
        <f>ROUND(AVERAGE(Zinsswaps!B187:B294)+'iBoxx Extrapolation'!$K294,2)</f>
        <v>1.64</v>
      </c>
      <c r="C294" s="13">
        <f>ROUND(AVERAGE(Zinsswaps!C187:C294)+'iBoxx Extrapolation'!$K294,2)</f>
        <v>1.64</v>
      </c>
      <c r="D294" s="13">
        <f>ROUND(AVERAGE(Zinsswaps!D187:D294)+'iBoxx Extrapolation'!$K294,2)</f>
        <v>1.65</v>
      </c>
      <c r="E294" s="13">
        <f>ROUND(AVERAGE(Zinsswaps!E187:E294)+'iBoxx Extrapolation'!$K294,2)</f>
        <v>1.69</v>
      </c>
      <c r="F294" s="13">
        <f>ROUND(AVERAGE(Zinsswaps!F187:F294)+'iBoxx Extrapolation'!$K294,2)</f>
        <v>1.74</v>
      </c>
      <c r="G294" s="13">
        <f>ROUND(AVERAGE(Zinsswaps!G187:G294)+'iBoxx Extrapolation'!$K294,2)</f>
        <v>1.8</v>
      </c>
      <c r="H294" s="13">
        <f>ROUND(AVERAGE(Zinsswaps!H187:H294)+'iBoxx Extrapolation'!$K294,2)</f>
        <v>1.85</v>
      </c>
      <c r="I294" s="13">
        <f>ROUND(AVERAGE(Zinsswaps!I187:I294)+'iBoxx Extrapolation'!$K294,2)</f>
        <v>1.91</v>
      </c>
      <c r="J294" s="13">
        <f>ROUND(AVERAGE(Zinsswaps!J187:J294)+'iBoxx Extrapolation'!$K294,2)</f>
        <v>1.97</v>
      </c>
      <c r="K294" s="13">
        <f>ROUND(AVERAGE(Zinsswaps!K187:K294)+'iBoxx Extrapolation'!$K294,2)</f>
        <v>2.02</v>
      </c>
      <c r="L294" s="13">
        <f>ROUND(AVERAGE(Zinsswaps!L187:L294)+'iBoxx Extrapolation'!$K294,2)</f>
        <v>2.08</v>
      </c>
      <c r="M294" s="13">
        <f>ROUND(AVERAGE(Zinsswaps!M187:M294)+'iBoxx Extrapolation'!$K294,2)</f>
        <v>2.12</v>
      </c>
      <c r="N294" s="13">
        <f>ROUND(AVERAGE(Zinsswaps!N187:N294)+'iBoxx Extrapolation'!$K294,2)</f>
        <v>2.16</v>
      </c>
      <c r="O294" s="13">
        <f>ROUND(AVERAGE(Zinsswaps!O187:O294)+'iBoxx Extrapolation'!$K294,2)</f>
        <v>2.19</v>
      </c>
      <c r="P294" s="13">
        <f>ROUND(AVERAGE(Zinsswaps!P187:P294)+'iBoxx Extrapolation'!$K294,2)</f>
        <v>2.2200000000000002</v>
      </c>
      <c r="Q294" s="13">
        <f>ROUND(AVERAGE(Zinsswaps!Q187:Q294)+'iBoxx Extrapolation'!$K294,2)</f>
        <v>2.23</v>
      </c>
      <c r="R294" s="13">
        <f>ROUND(AVERAGE(Zinsswaps!R187:R294)+'iBoxx Extrapolation'!$K294,2)</f>
        <v>2.2400000000000002</v>
      </c>
      <c r="S294" s="13">
        <f>ROUND(AVERAGE(Zinsswaps!S187:S294)+'iBoxx Extrapolation'!$K294,2)</f>
        <v>2.2400000000000002</v>
      </c>
      <c r="T294" s="13">
        <f>ROUND(AVERAGE(Zinsswaps!T187:T294)+'iBoxx Extrapolation'!$K294,2)</f>
        <v>2.25</v>
      </c>
      <c r="U294" s="13">
        <f>ROUND(AVERAGE(Zinsswaps!U187:U294)+'iBoxx Extrapolation'!$K294,2)</f>
        <v>2.25</v>
      </c>
      <c r="V294" s="13">
        <f>ROUND(AVERAGE(Zinsswaps!V187:V294)+'iBoxx Extrapolation'!$K294,2)</f>
        <v>2.2400000000000002</v>
      </c>
      <c r="W294" s="13">
        <f>ROUND(AVERAGE(Zinsswaps!W187:W294)+'iBoxx Extrapolation'!$K294,2)</f>
        <v>2.23</v>
      </c>
      <c r="X294" s="13">
        <f>ROUND(AVERAGE(Zinsswaps!X187:X294)+'iBoxx Extrapolation'!$K294,2)</f>
        <v>2.2200000000000002</v>
      </c>
      <c r="Y294" s="13">
        <f>ROUND(AVERAGE(Zinsswaps!Y187:Y294)+'iBoxx Extrapolation'!$K294,2)</f>
        <v>2.2200000000000002</v>
      </c>
      <c r="Z294" s="13">
        <f>ROUND(AVERAGE(Zinsswaps!Z187:Z294)+'iBoxx Extrapolation'!$K294,2)</f>
        <v>2.21</v>
      </c>
      <c r="AA294" s="13">
        <f>ROUND(AVERAGE(Zinsswaps!AA187:AA294)+'iBoxx Extrapolation'!$K294,2)</f>
        <v>2.19</v>
      </c>
      <c r="AB294" s="13">
        <f>ROUND(AVERAGE(Zinsswaps!AB187:AB294)+'iBoxx Extrapolation'!$K294,2)</f>
        <v>2.1800000000000002</v>
      </c>
      <c r="AC294" s="13">
        <f>ROUND(AVERAGE(Zinsswaps!AC187:AC294)+'iBoxx Extrapolation'!$K294,2)</f>
        <v>2.17</v>
      </c>
      <c r="AD294" s="13">
        <f>ROUND(AVERAGE(Zinsswaps!AD187:AD294)+'iBoxx Extrapolation'!$K294,2)</f>
        <v>2.16</v>
      </c>
      <c r="AE294" s="13">
        <f>ROUND(AVERAGE(Zinsswaps!AE187:AE294)+'iBoxx Extrapolation'!$K294,2)</f>
        <v>2.15</v>
      </c>
      <c r="AF294" s="13">
        <f>ROUND(AVERAGE(Zinsswaps!AF187:AF294)+'iBoxx Extrapolation'!$K294,2)</f>
        <v>2.13</v>
      </c>
      <c r="AG294" s="13">
        <f>ROUND(AVERAGE(Zinsswaps!AG187:AG294)+'iBoxx Extrapolation'!$K294,2)</f>
        <v>2.12</v>
      </c>
      <c r="AH294" s="13">
        <f>ROUND(AVERAGE(Zinsswaps!AH187:AH294)+'iBoxx Extrapolation'!$K294,2)</f>
        <v>2.1</v>
      </c>
      <c r="AI294" s="13">
        <f>ROUND(AVERAGE(Zinsswaps!AI187:AI294)+'iBoxx Extrapolation'!$K294,2)</f>
        <v>2.09</v>
      </c>
      <c r="AJ294" s="13">
        <f>ROUND(AVERAGE(Zinsswaps!AJ187:AJ294)+'iBoxx Extrapolation'!$K294,2)</f>
        <v>2.08</v>
      </c>
      <c r="AK294" s="13">
        <f>ROUND(AVERAGE(Zinsswaps!AK187:AK294)+'iBoxx Extrapolation'!$K294,2)</f>
        <v>2.0699999999999998</v>
      </c>
      <c r="AL294" s="13">
        <f>ROUND(AVERAGE(Zinsswaps!AL187:AL294)+'iBoxx Extrapolation'!$K294,2)</f>
        <v>2.06</v>
      </c>
      <c r="AM294" s="13">
        <f>ROUND(AVERAGE(Zinsswaps!AM187:AM294)+'iBoxx Extrapolation'!$K294,2)</f>
        <v>2.0499999999999998</v>
      </c>
      <c r="AN294" s="13">
        <f>ROUND(AVERAGE(Zinsswaps!AN187:AN294)+'iBoxx Extrapolation'!$K294,2)</f>
        <v>2.04</v>
      </c>
      <c r="AO294" s="13">
        <f>ROUND(AVERAGE(Zinsswaps!AO187:AO294)+'iBoxx Extrapolation'!$K294,2)</f>
        <v>2.0299999999999998</v>
      </c>
      <c r="AP294" s="13">
        <f>ROUND(AVERAGE(Zinsswaps!AP187:AP294)+'iBoxx Extrapolation'!$K294,2)</f>
        <v>2.02</v>
      </c>
      <c r="AQ294" s="13">
        <f>ROUND(AVERAGE(Zinsswaps!AQ187:AQ294)+'iBoxx Extrapolation'!$K294,2)</f>
        <v>2.0099999999999998</v>
      </c>
      <c r="AR294" s="13">
        <f>ROUND(AVERAGE(Zinsswaps!AR187:AR294)+'iBoxx Extrapolation'!$K294,2)</f>
        <v>2</v>
      </c>
      <c r="AS294" s="13">
        <f>ROUND(AVERAGE(Zinsswaps!AS187:AS294)+'iBoxx Extrapolation'!$K294,2)</f>
        <v>1.98</v>
      </c>
      <c r="AT294" s="13">
        <f>ROUND(AVERAGE(Zinsswaps!AT187:AT294)+'iBoxx Extrapolation'!$K294,2)</f>
        <v>1.97</v>
      </c>
      <c r="AU294" s="13">
        <f>ROUND(AVERAGE(Zinsswaps!AU187:AU294)+'iBoxx Extrapolation'!$K294,2)</f>
        <v>1.96</v>
      </c>
      <c r="AV294" s="13">
        <f>ROUND(AVERAGE(Zinsswaps!AV187:AV294)+'iBoxx Extrapolation'!$K294,2)</f>
        <v>1.95</v>
      </c>
      <c r="AW294" s="13">
        <f>ROUND(AVERAGE(Zinsswaps!AW187:AW294)+'iBoxx Extrapolation'!$K294,2)</f>
        <v>1.94</v>
      </c>
      <c r="AX294" s="13">
        <f>ROUND(AVERAGE(Zinsswaps!AX187:AX294)+'iBoxx Extrapolation'!$K294,2)</f>
        <v>1.93</v>
      </c>
      <c r="AY294" s="13">
        <f>ROUND(AVERAGE(Zinsswaps!AY187:AY294)+'iBoxx Extrapolation'!$K294,2)</f>
        <v>1.92</v>
      </c>
    </row>
    <row r="295" spans="1:51" s="16" customFormat="1" x14ac:dyDescent="0.2">
      <c r="A295" s="12">
        <v>46203</v>
      </c>
      <c r="B295" s="13">
        <f>ROUND(AVERAGE(Zinsswaps!B188:B295)+'iBoxx Extrapolation'!$K295,2)</f>
        <v>1.67</v>
      </c>
      <c r="C295" s="13">
        <f>ROUND(AVERAGE(Zinsswaps!C188:C295)+'iBoxx Extrapolation'!$K295,2)</f>
        <v>1.66</v>
      </c>
      <c r="D295" s="13">
        <f>ROUND(AVERAGE(Zinsswaps!D188:D295)+'iBoxx Extrapolation'!$K295,2)</f>
        <v>1.68</v>
      </c>
      <c r="E295" s="13">
        <f>ROUND(AVERAGE(Zinsswaps!E188:E295)+'iBoxx Extrapolation'!$K295,2)</f>
        <v>1.72</v>
      </c>
      <c r="F295" s="13">
        <f>ROUND(AVERAGE(Zinsswaps!F188:F295)+'iBoxx Extrapolation'!$K295,2)</f>
        <v>1.76</v>
      </c>
      <c r="G295" s="13">
        <f>ROUND(AVERAGE(Zinsswaps!G188:G295)+'iBoxx Extrapolation'!$K295,2)</f>
        <v>1.82</v>
      </c>
      <c r="H295" s="13">
        <f>ROUND(AVERAGE(Zinsswaps!H188:H295)+'iBoxx Extrapolation'!$K295,2)</f>
        <v>1.87</v>
      </c>
      <c r="I295" s="13">
        <f>ROUND(AVERAGE(Zinsswaps!I188:I295)+'iBoxx Extrapolation'!$K295,2)</f>
        <v>1.93</v>
      </c>
      <c r="J295" s="13">
        <f>ROUND(AVERAGE(Zinsswaps!J188:J295)+'iBoxx Extrapolation'!$K295,2)</f>
        <v>1.99</v>
      </c>
      <c r="K295" s="13">
        <f>ROUND(AVERAGE(Zinsswaps!K188:K295)+'iBoxx Extrapolation'!$K295,2)</f>
        <v>2.04</v>
      </c>
      <c r="L295" s="13">
        <f>ROUND(AVERAGE(Zinsswaps!L188:L295)+'iBoxx Extrapolation'!$K295,2)</f>
        <v>2.09</v>
      </c>
      <c r="M295" s="13">
        <f>ROUND(AVERAGE(Zinsswaps!M188:M295)+'iBoxx Extrapolation'!$K295,2)</f>
        <v>2.14</v>
      </c>
      <c r="N295" s="13">
        <f>ROUND(AVERAGE(Zinsswaps!N188:N295)+'iBoxx Extrapolation'!$K295,2)</f>
        <v>2.1800000000000002</v>
      </c>
      <c r="O295" s="13">
        <f>ROUND(AVERAGE(Zinsswaps!O188:O295)+'iBoxx Extrapolation'!$K295,2)</f>
        <v>2.21</v>
      </c>
      <c r="P295" s="13">
        <f>ROUND(AVERAGE(Zinsswaps!P188:P295)+'iBoxx Extrapolation'!$K295,2)</f>
        <v>2.2400000000000002</v>
      </c>
      <c r="Q295" s="13">
        <f>ROUND(AVERAGE(Zinsswaps!Q188:Q295)+'iBoxx Extrapolation'!$K295,2)</f>
        <v>2.2400000000000002</v>
      </c>
      <c r="R295" s="13">
        <f>ROUND(AVERAGE(Zinsswaps!R188:R295)+'iBoxx Extrapolation'!$K295,2)</f>
        <v>2.25</v>
      </c>
      <c r="S295" s="13">
        <f>ROUND(AVERAGE(Zinsswaps!S188:S295)+'iBoxx Extrapolation'!$K295,2)</f>
        <v>2.2599999999999998</v>
      </c>
      <c r="T295" s="13">
        <f>ROUND(AVERAGE(Zinsswaps!T188:T295)+'iBoxx Extrapolation'!$K295,2)</f>
        <v>2.2599999999999998</v>
      </c>
      <c r="U295" s="13">
        <f>ROUND(AVERAGE(Zinsswaps!U188:U295)+'iBoxx Extrapolation'!$K295,2)</f>
        <v>2.27</v>
      </c>
      <c r="V295" s="13">
        <f>ROUND(AVERAGE(Zinsswaps!V188:V295)+'iBoxx Extrapolation'!$K295,2)</f>
        <v>2.2599999999999998</v>
      </c>
      <c r="W295" s="13">
        <f>ROUND(AVERAGE(Zinsswaps!W188:W295)+'iBoxx Extrapolation'!$K295,2)</f>
        <v>2.25</v>
      </c>
      <c r="X295" s="13">
        <f>ROUND(AVERAGE(Zinsswaps!X188:X295)+'iBoxx Extrapolation'!$K295,2)</f>
        <v>2.2400000000000002</v>
      </c>
      <c r="Y295" s="13">
        <f>ROUND(AVERAGE(Zinsswaps!Y188:Y295)+'iBoxx Extrapolation'!$K295,2)</f>
        <v>2.23</v>
      </c>
      <c r="Z295" s="13">
        <f>ROUND(AVERAGE(Zinsswaps!Z188:Z295)+'iBoxx Extrapolation'!$K295,2)</f>
        <v>2.23</v>
      </c>
      <c r="AA295" s="13">
        <f>ROUND(AVERAGE(Zinsswaps!AA188:AA295)+'iBoxx Extrapolation'!$K295,2)</f>
        <v>2.21</v>
      </c>
      <c r="AB295" s="13">
        <f>ROUND(AVERAGE(Zinsswaps!AB188:AB295)+'iBoxx Extrapolation'!$K295,2)</f>
        <v>2.2000000000000002</v>
      </c>
      <c r="AC295" s="13">
        <f>ROUND(AVERAGE(Zinsswaps!AC188:AC295)+'iBoxx Extrapolation'!$K295,2)</f>
        <v>2.1800000000000002</v>
      </c>
      <c r="AD295" s="13">
        <f>ROUND(AVERAGE(Zinsswaps!AD188:AD295)+'iBoxx Extrapolation'!$K295,2)</f>
        <v>2.17</v>
      </c>
      <c r="AE295" s="13">
        <f>ROUND(AVERAGE(Zinsswaps!AE188:AE295)+'iBoxx Extrapolation'!$K295,2)</f>
        <v>2.16</v>
      </c>
      <c r="AF295" s="13">
        <f>ROUND(AVERAGE(Zinsswaps!AF188:AF295)+'iBoxx Extrapolation'!$K295,2)</f>
        <v>2.15</v>
      </c>
      <c r="AG295" s="13">
        <f>ROUND(AVERAGE(Zinsswaps!AG188:AG295)+'iBoxx Extrapolation'!$K295,2)</f>
        <v>2.13</v>
      </c>
      <c r="AH295" s="13">
        <f>ROUND(AVERAGE(Zinsswaps!AH188:AH295)+'iBoxx Extrapolation'!$K295,2)</f>
        <v>2.12</v>
      </c>
      <c r="AI295" s="13">
        <f>ROUND(AVERAGE(Zinsswaps!AI188:AI295)+'iBoxx Extrapolation'!$K295,2)</f>
        <v>2.11</v>
      </c>
      <c r="AJ295" s="13">
        <f>ROUND(AVERAGE(Zinsswaps!AJ188:AJ295)+'iBoxx Extrapolation'!$K295,2)</f>
        <v>2.1</v>
      </c>
      <c r="AK295" s="13">
        <f>ROUND(AVERAGE(Zinsswaps!AK188:AK295)+'iBoxx Extrapolation'!$K295,2)</f>
        <v>2.09</v>
      </c>
      <c r="AL295" s="13">
        <f>ROUND(AVERAGE(Zinsswaps!AL188:AL295)+'iBoxx Extrapolation'!$K295,2)</f>
        <v>2.08</v>
      </c>
      <c r="AM295" s="13">
        <f>ROUND(AVERAGE(Zinsswaps!AM188:AM295)+'iBoxx Extrapolation'!$K295,2)</f>
        <v>2.0699999999999998</v>
      </c>
      <c r="AN295" s="13">
        <f>ROUND(AVERAGE(Zinsswaps!AN188:AN295)+'iBoxx Extrapolation'!$K295,2)</f>
        <v>2.06</v>
      </c>
      <c r="AO295" s="13">
        <f>ROUND(AVERAGE(Zinsswaps!AO188:AO295)+'iBoxx Extrapolation'!$K295,2)</f>
        <v>2.0499999999999998</v>
      </c>
      <c r="AP295" s="13">
        <f>ROUND(AVERAGE(Zinsswaps!AP188:AP295)+'iBoxx Extrapolation'!$K295,2)</f>
        <v>2.0299999999999998</v>
      </c>
      <c r="AQ295" s="13">
        <f>ROUND(AVERAGE(Zinsswaps!AQ188:AQ295)+'iBoxx Extrapolation'!$K295,2)</f>
        <v>2.02</v>
      </c>
      <c r="AR295" s="13">
        <f>ROUND(AVERAGE(Zinsswaps!AR188:AR295)+'iBoxx Extrapolation'!$K295,2)</f>
        <v>2.0099999999999998</v>
      </c>
      <c r="AS295" s="13">
        <f>ROUND(AVERAGE(Zinsswaps!AS188:AS295)+'iBoxx Extrapolation'!$K295,2)</f>
        <v>2</v>
      </c>
      <c r="AT295" s="13">
        <f>ROUND(AVERAGE(Zinsswaps!AT188:AT295)+'iBoxx Extrapolation'!$K295,2)</f>
        <v>1.99</v>
      </c>
      <c r="AU295" s="13">
        <f>ROUND(AVERAGE(Zinsswaps!AU188:AU295)+'iBoxx Extrapolation'!$K295,2)</f>
        <v>1.98</v>
      </c>
      <c r="AV295" s="13">
        <f>ROUND(AVERAGE(Zinsswaps!AV188:AV295)+'iBoxx Extrapolation'!$K295,2)</f>
        <v>1.97</v>
      </c>
      <c r="AW295" s="13">
        <f>ROUND(AVERAGE(Zinsswaps!AW188:AW295)+'iBoxx Extrapolation'!$K295,2)</f>
        <v>1.96</v>
      </c>
      <c r="AX295" s="13">
        <f>ROUND(AVERAGE(Zinsswaps!AX188:AX295)+'iBoxx Extrapolation'!$K295,2)</f>
        <v>1.95</v>
      </c>
      <c r="AY295" s="13">
        <f>ROUND(AVERAGE(Zinsswaps!AY188:AY295)+'iBoxx Extrapolation'!$K295,2)</f>
        <v>1.94</v>
      </c>
    </row>
    <row r="296" spans="1:51" s="16" customFormat="1" x14ac:dyDescent="0.2">
      <c r="A296" s="12">
        <v>46234</v>
      </c>
      <c r="B296" s="13">
        <f>ROUND(AVERAGE(Zinsswaps!B189:B296)+'iBoxx Extrapolation'!$K296,2)</f>
        <v>1.69</v>
      </c>
      <c r="C296" s="13">
        <f>ROUND(AVERAGE(Zinsswaps!C189:C296)+'iBoxx Extrapolation'!$K296,2)</f>
        <v>1.68</v>
      </c>
      <c r="D296" s="13">
        <f>ROUND(AVERAGE(Zinsswaps!D189:D296)+'iBoxx Extrapolation'!$K296,2)</f>
        <v>1.7</v>
      </c>
      <c r="E296" s="13">
        <f>ROUND(AVERAGE(Zinsswaps!E189:E296)+'iBoxx Extrapolation'!$K296,2)</f>
        <v>1.74</v>
      </c>
      <c r="F296" s="13">
        <f>ROUND(AVERAGE(Zinsswaps!F189:F296)+'iBoxx Extrapolation'!$K296,2)</f>
        <v>1.79</v>
      </c>
      <c r="G296" s="13">
        <f>ROUND(AVERAGE(Zinsswaps!G189:G296)+'iBoxx Extrapolation'!$K296,2)</f>
        <v>1.84</v>
      </c>
      <c r="H296" s="13">
        <f>ROUND(AVERAGE(Zinsswaps!H189:H296)+'iBoxx Extrapolation'!$K296,2)</f>
        <v>1.89</v>
      </c>
      <c r="I296" s="13">
        <f>ROUND(AVERAGE(Zinsswaps!I189:I296)+'iBoxx Extrapolation'!$K296,2)</f>
        <v>1.95</v>
      </c>
      <c r="J296" s="13">
        <f>ROUND(AVERAGE(Zinsswaps!J189:J296)+'iBoxx Extrapolation'!$K296,2)</f>
        <v>2.0099999999999998</v>
      </c>
      <c r="K296" s="13">
        <f>ROUND(AVERAGE(Zinsswaps!K189:K296)+'iBoxx Extrapolation'!$K296,2)</f>
        <v>2.06</v>
      </c>
      <c r="L296" s="13">
        <f>ROUND(AVERAGE(Zinsswaps!L189:L296)+'iBoxx Extrapolation'!$K296,2)</f>
        <v>2.11</v>
      </c>
      <c r="M296" s="13">
        <f>ROUND(AVERAGE(Zinsswaps!M189:M296)+'iBoxx Extrapolation'!$K296,2)</f>
        <v>2.16</v>
      </c>
      <c r="N296" s="13">
        <f>ROUND(AVERAGE(Zinsswaps!N189:N296)+'iBoxx Extrapolation'!$K296,2)</f>
        <v>2.19</v>
      </c>
      <c r="O296" s="13">
        <f>ROUND(AVERAGE(Zinsswaps!O189:O296)+'iBoxx Extrapolation'!$K296,2)</f>
        <v>2.23</v>
      </c>
      <c r="P296" s="13">
        <f>ROUND(AVERAGE(Zinsswaps!P189:P296)+'iBoxx Extrapolation'!$K296,2)</f>
        <v>2.25</v>
      </c>
      <c r="Q296" s="13">
        <f>ROUND(AVERAGE(Zinsswaps!Q189:Q296)+'iBoxx Extrapolation'!$K296,2)</f>
        <v>2.2599999999999998</v>
      </c>
      <c r="R296" s="13">
        <f>ROUND(AVERAGE(Zinsswaps!R189:R296)+'iBoxx Extrapolation'!$K296,2)</f>
        <v>2.27</v>
      </c>
      <c r="S296" s="13">
        <f>ROUND(AVERAGE(Zinsswaps!S189:S296)+'iBoxx Extrapolation'!$K296,2)</f>
        <v>2.2799999999999998</v>
      </c>
      <c r="T296" s="13">
        <f>ROUND(AVERAGE(Zinsswaps!T189:T296)+'iBoxx Extrapolation'!$K296,2)</f>
        <v>2.2799999999999998</v>
      </c>
      <c r="U296" s="13">
        <f>ROUND(AVERAGE(Zinsswaps!U189:U296)+'iBoxx Extrapolation'!$K296,2)</f>
        <v>2.29</v>
      </c>
      <c r="V296" s="13">
        <f>ROUND(AVERAGE(Zinsswaps!V189:V296)+'iBoxx Extrapolation'!$K296,2)</f>
        <v>2.2799999999999998</v>
      </c>
      <c r="W296" s="13">
        <f>ROUND(AVERAGE(Zinsswaps!W189:W296)+'iBoxx Extrapolation'!$K296,2)</f>
        <v>2.27</v>
      </c>
      <c r="X296" s="13">
        <f>ROUND(AVERAGE(Zinsswaps!X189:X296)+'iBoxx Extrapolation'!$K296,2)</f>
        <v>2.2599999999999998</v>
      </c>
      <c r="Y296" s="13">
        <f>ROUND(AVERAGE(Zinsswaps!Y189:Y296)+'iBoxx Extrapolation'!$K296,2)</f>
        <v>2.25</v>
      </c>
      <c r="Z296" s="13">
        <f>ROUND(AVERAGE(Zinsswaps!Z189:Z296)+'iBoxx Extrapolation'!$K296,2)</f>
        <v>2.2400000000000002</v>
      </c>
      <c r="AA296" s="13">
        <f>ROUND(AVERAGE(Zinsswaps!AA189:AA296)+'iBoxx Extrapolation'!$K296,2)</f>
        <v>2.23</v>
      </c>
      <c r="AB296" s="13">
        <f>ROUND(AVERAGE(Zinsswaps!AB189:AB296)+'iBoxx Extrapolation'!$K296,2)</f>
        <v>2.21</v>
      </c>
      <c r="AC296" s="13">
        <f>ROUND(AVERAGE(Zinsswaps!AC189:AC296)+'iBoxx Extrapolation'!$K296,2)</f>
        <v>2.2000000000000002</v>
      </c>
      <c r="AD296" s="13">
        <f>ROUND(AVERAGE(Zinsswaps!AD189:AD296)+'iBoxx Extrapolation'!$K296,2)</f>
        <v>2.19</v>
      </c>
      <c r="AE296" s="13">
        <f>ROUND(AVERAGE(Zinsswaps!AE189:AE296)+'iBoxx Extrapolation'!$K296,2)</f>
        <v>2.1800000000000002</v>
      </c>
      <c r="AF296" s="13">
        <f>ROUND(AVERAGE(Zinsswaps!AF189:AF296)+'iBoxx Extrapolation'!$K296,2)</f>
        <v>2.16</v>
      </c>
      <c r="AG296" s="13">
        <f>ROUND(AVERAGE(Zinsswaps!AG189:AG296)+'iBoxx Extrapolation'!$K296,2)</f>
        <v>2.15</v>
      </c>
      <c r="AH296" s="13">
        <f>ROUND(AVERAGE(Zinsswaps!AH189:AH296)+'iBoxx Extrapolation'!$K296,2)</f>
        <v>2.13</v>
      </c>
      <c r="AI296" s="13">
        <f>ROUND(AVERAGE(Zinsswaps!AI189:AI296)+'iBoxx Extrapolation'!$K296,2)</f>
        <v>2.12</v>
      </c>
      <c r="AJ296" s="13">
        <f>ROUND(AVERAGE(Zinsswaps!AJ189:AJ296)+'iBoxx Extrapolation'!$K296,2)</f>
        <v>2.11</v>
      </c>
      <c r="AK296" s="13">
        <f>ROUND(AVERAGE(Zinsswaps!AK189:AK296)+'iBoxx Extrapolation'!$K296,2)</f>
        <v>2.1</v>
      </c>
      <c r="AL296" s="13">
        <f>ROUND(AVERAGE(Zinsswaps!AL189:AL296)+'iBoxx Extrapolation'!$K296,2)</f>
        <v>2.09</v>
      </c>
      <c r="AM296" s="13">
        <f>ROUND(AVERAGE(Zinsswaps!AM189:AM296)+'iBoxx Extrapolation'!$K296,2)</f>
        <v>2.08</v>
      </c>
      <c r="AN296" s="13">
        <f>ROUND(AVERAGE(Zinsswaps!AN189:AN296)+'iBoxx Extrapolation'!$K296,2)</f>
        <v>2.0699999999999998</v>
      </c>
      <c r="AO296" s="13">
        <f>ROUND(AVERAGE(Zinsswaps!AO189:AO296)+'iBoxx Extrapolation'!$K296,2)</f>
        <v>2.06</v>
      </c>
      <c r="AP296" s="13">
        <f>ROUND(AVERAGE(Zinsswaps!AP189:AP296)+'iBoxx Extrapolation'!$K296,2)</f>
        <v>2.0499999999999998</v>
      </c>
      <c r="AQ296" s="13">
        <f>ROUND(AVERAGE(Zinsswaps!AQ189:AQ296)+'iBoxx Extrapolation'!$K296,2)</f>
        <v>2.04</v>
      </c>
      <c r="AR296" s="13">
        <f>ROUND(AVERAGE(Zinsswaps!AR189:AR296)+'iBoxx Extrapolation'!$K296,2)</f>
        <v>2.02</v>
      </c>
      <c r="AS296" s="13">
        <f>ROUND(AVERAGE(Zinsswaps!AS189:AS296)+'iBoxx Extrapolation'!$K296,2)</f>
        <v>2.0099999999999998</v>
      </c>
      <c r="AT296" s="13">
        <f>ROUND(AVERAGE(Zinsswaps!AT189:AT296)+'iBoxx Extrapolation'!$K296,2)</f>
        <v>2</v>
      </c>
      <c r="AU296" s="13">
        <f>ROUND(AVERAGE(Zinsswaps!AU189:AU296)+'iBoxx Extrapolation'!$K296,2)</f>
        <v>1.99</v>
      </c>
      <c r="AV296" s="13">
        <f>ROUND(AVERAGE(Zinsswaps!AV189:AV296)+'iBoxx Extrapolation'!$K296,2)</f>
        <v>1.98</v>
      </c>
      <c r="AW296" s="13">
        <f>ROUND(AVERAGE(Zinsswaps!AW189:AW296)+'iBoxx Extrapolation'!$K296,2)</f>
        <v>1.97</v>
      </c>
      <c r="AX296" s="13">
        <f>ROUND(AVERAGE(Zinsswaps!AX189:AX296)+'iBoxx Extrapolation'!$K296,2)</f>
        <v>1.96</v>
      </c>
      <c r="AY296" s="13">
        <f>ROUND(AVERAGE(Zinsswaps!AY189:AY296)+'iBoxx Extrapolation'!$K296,2)</f>
        <v>1.95</v>
      </c>
    </row>
    <row r="297" spans="1:51" s="16" customFormat="1" x14ac:dyDescent="0.2">
      <c r="A297" s="12">
        <v>46265</v>
      </c>
      <c r="B297" s="13">
        <f>ROUND(AVERAGE(Zinsswaps!B190:B297)+'iBoxx Extrapolation'!$K297,2)</f>
        <v>1.72</v>
      </c>
      <c r="C297" s="13">
        <f>ROUND(AVERAGE(Zinsswaps!C190:C297)+'iBoxx Extrapolation'!$K297,2)</f>
        <v>1.71</v>
      </c>
      <c r="D297" s="13">
        <f>ROUND(AVERAGE(Zinsswaps!D190:D297)+'iBoxx Extrapolation'!$K297,2)</f>
        <v>1.72</v>
      </c>
      <c r="E297" s="13">
        <f>ROUND(AVERAGE(Zinsswaps!E190:E297)+'iBoxx Extrapolation'!$K297,2)</f>
        <v>1.76</v>
      </c>
      <c r="F297" s="13">
        <f>ROUND(AVERAGE(Zinsswaps!F190:F297)+'iBoxx Extrapolation'!$K297,2)</f>
        <v>1.81</v>
      </c>
      <c r="G297" s="13">
        <f>ROUND(AVERAGE(Zinsswaps!G190:G297)+'iBoxx Extrapolation'!$K297,2)</f>
        <v>1.86</v>
      </c>
      <c r="H297" s="13">
        <f>ROUND(AVERAGE(Zinsswaps!H190:H297)+'iBoxx Extrapolation'!$K297,2)</f>
        <v>1.92</v>
      </c>
      <c r="I297" s="13">
        <f>ROUND(AVERAGE(Zinsswaps!I190:I297)+'iBoxx Extrapolation'!$K297,2)</f>
        <v>1.97</v>
      </c>
      <c r="J297" s="13">
        <f>ROUND(AVERAGE(Zinsswaps!J190:J297)+'iBoxx Extrapolation'!$K297,2)</f>
        <v>2.0299999999999998</v>
      </c>
      <c r="K297" s="13">
        <f>ROUND(AVERAGE(Zinsswaps!K190:K297)+'iBoxx Extrapolation'!$K297,2)</f>
        <v>2.08</v>
      </c>
      <c r="L297" s="13">
        <f>ROUND(AVERAGE(Zinsswaps!L190:L297)+'iBoxx Extrapolation'!$K297,2)</f>
        <v>2.13</v>
      </c>
      <c r="M297" s="13">
        <f>ROUND(AVERAGE(Zinsswaps!M190:M297)+'iBoxx Extrapolation'!$K297,2)</f>
        <v>2.1800000000000002</v>
      </c>
      <c r="N297" s="13">
        <f>ROUND(AVERAGE(Zinsswaps!N190:N297)+'iBoxx Extrapolation'!$K297,2)</f>
        <v>2.21</v>
      </c>
      <c r="O297" s="13">
        <f>ROUND(AVERAGE(Zinsswaps!O190:O297)+'iBoxx Extrapolation'!$K297,2)</f>
        <v>2.2400000000000002</v>
      </c>
      <c r="P297" s="13">
        <f>ROUND(AVERAGE(Zinsswaps!P190:P297)+'iBoxx Extrapolation'!$K297,2)</f>
        <v>2.27</v>
      </c>
      <c r="Q297" s="13">
        <f>ROUND(AVERAGE(Zinsswaps!Q190:Q297)+'iBoxx Extrapolation'!$K297,2)</f>
        <v>2.2799999999999998</v>
      </c>
      <c r="R297" s="13">
        <f>ROUND(AVERAGE(Zinsswaps!R190:R297)+'iBoxx Extrapolation'!$K297,2)</f>
        <v>2.29</v>
      </c>
      <c r="S297" s="13">
        <f>ROUND(AVERAGE(Zinsswaps!S190:S297)+'iBoxx Extrapolation'!$K297,2)</f>
        <v>2.29</v>
      </c>
      <c r="T297" s="13">
        <f>ROUND(AVERAGE(Zinsswaps!T190:T297)+'iBoxx Extrapolation'!$K297,2)</f>
        <v>2.2999999999999998</v>
      </c>
      <c r="U297" s="13">
        <f>ROUND(AVERAGE(Zinsswaps!U190:U297)+'iBoxx Extrapolation'!$K297,2)</f>
        <v>2.2999999999999998</v>
      </c>
      <c r="V297" s="13">
        <f>ROUND(AVERAGE(Zinsswaps!V190:V297)+'iBoxx Extrapolation'!$K297,2)</f>
        <v>2.29</v>
      </c>
      <c r="W297" s="13">
        <f>ROUND(AVERAGE(Zinsswaps!W190:W297)+'iBoxx Extrapolation'!$K297,2)</f>
        <v>2.2799999999999998</v>
      </c>
      <c r="X297" s="13">
        <f>ROUND(AVERAGE(Zinsswaps!X190:X297)+'iBoxx Extrapolation'!$K297,2)</f>
        <v>2.27</v>
      </c>
      <c r="Y297" s="13">
        <f>ROUND(AVERAGE(Zinsswaps!Y190:Y297)+'iBoxx Extrapolation'!$K297,2)</f>
        <v>2.27</v>
      </c>
      <c r="Z297" s="13">
        <f>ROUND(AVERAGE(Zinsswaps!Z190:Z297)+'iBoxx Extrapolation'!$K297,2)</f>
        <v>2.2599999999999998</v>
      </c>
      <c r="AA297" s="13">
        <f>ROUND(AVERAGE(Zinsswaps!AA190:AA297)+'iBoxx Extrapolation'!$K297,2)</f>
        <v>2.2400000000000002</v>
      </c>
      <c r="AB297" s="13">
        <f>ROUND(AVERAGE(Zinsswaps!AB190:AB297)+'iBoxx Extrapolation'!$K297,2)</f>
        <v>2.23</v>
      </c>
      <c r="AC297" s="13">
        <f>ROUND(AVERAGE(Zinsswaps!AC190:AC297)+'iBoxx Extrapolation'!$K297,2)</f>
        <v>2.2200000000000002</v>
      </c>
      <c r="AD297" s="13">
        <f>ROUND(AVERAGE(Zinsswaps!AD190:AD297)+'iBoxx Extrapolation'!$K297,2)</f>
        <v>2.2000000000000002</v>
      </c>
      <c r="AE297" s="13">
        <f>ROUND(AVERAGE(Zinsswaps!AE190:AE297)+'iBoxx Extrapolation'!$K297,2)</f>
        <v>2.19</v>
      </c>
      <c r="AF297" s="13">
        <f>ROUND(AVERAGE(Zinsswaps!AF190:AF297)+'iBoxx Extrapolation'!$K297,2)</f>
        <v>2.1800000000000002</v>
      </c>
      <c r="AG297" s="13">
        <f>ROUND(AVERAGE(Zinsswaps!AG190:AG297)+'iBoxx Extrapolation'!$K297,2)</f>
        <v>2.16</v>
      </c>
      <c r="AH297" s="13">
        <f>ROUND(AVERAGE(Zinsswaps!AH190:AH297)+'iBoxx Extrapolation'!$K297,2)</f>
        <v>2.15</v>
      </c>
      <c r="AI297" s="13">
        <f>ROUND(AVERAGE(Zinsswaps!AI190:AI297)+'iBoxx Extrapolation'!$K297,2)</f>
        <v>2.14</v>
      </c>
      <c r="AJ297" s="13">
        <f>ROUND(AVERAGE(Zinsswaps!AJ190:AJ297)+'iBoxx Extrapolation'!$K297,2)</f>
        <v>2.13</v>
      </c>
      <c r="AK297" s="13">
        <f>ROUND(AVERAGE(Zinsswaps!AK190:AK297)+'iBoxx Extrapolation'!$K297,2)</f>
        <v>2.12</v>
      </c>
      <c r="AL297" s="13">
        <f>ROUND(AVERAGE(Zinsswaps!AL190:AL297)+'iBoxx Extrapolation'!$K297,2)</f>
        <v>2.11</v>
      </c>
      <c r="AM297" s="13">
        <f>ROUND(AVERAGE(Zinsswaps!AM190:AM297)+'iBoxx Extrapolation'!$K297,2)</f>
        <v>2.1</v>
      </c>
      <c r="AN297" s="13">
        <f>ROUND(AVERAGE(Zinsswaps!AN190:AN297)+'iBoxx Extrapolation'!$K297,2)</f>
        <v>2.09</v>
      </c>
      <c r="AO297" s="13">
        <f>ROUND(AVERAGE(Zinsswaps!AO190:AO297)+'iBoxx Extrapolation'!$K297,2)</f>
        <v>2.08</v>
      </c>
      <c r="AP297" s="13">
        <f>ROUND(AVERAGE(Zinsswaps!AP190:AP297)+'iBoxx Extrapolation'!$K297,2)</f>
        <v>2.06</v>
      </c>
      <c r="AQ297" s="13">
        <f>ROUND(AVERAGE(Zinsswaps!AQ190:AQ297)+'iBoxx Extrapolation'!$K297,2)</f>
        <v>2.0499999999999998</v>
      </c>
      <c r="AR297" s="13">
        <f>ROUND(AVERAGE(Zinsswaps!AR190:AR297)+'iBoxx Extrapolation'!$K297,2)</f>
        <v>2.04</v>
      </c>
      <c r="AS297" s="13">
        <f>ROUND(AVERAGE(Zinsswaps!AS190:AS297)+'iBoxx Extrapolation'!$K297,2)</f>
        <v>2.0299999999999998</v>
      </c>
      <c r="AT297" s="13">
        <f>ROUND(AVERAGE(Zinsswaps!AT190:AT297)+'iBoxx Extrapolation'!$K297,2)</f>
        <v>2.02</v>
      </c>
      <c r="AU297" s="13">
        <f>ROUND(AVERAGE(Zinsswaps!AU190:AU297)+'iBoxx Extrapolation'!$K297,2)</f>
        <v>2.0099999999999998</v>
      </c>
      <c r="AV297" s="13">
        <f>ROUND(AVERAGE(Zinsswaps!AV190:AV297)+'iBoxx Extrapolation'!$K297,2)</f>
        <v>1.99</v>
      </c>
      <c r="AW297" s="13">
        <f>ROUND(AVERAGE(Zinsswaps!AW190:AW297)+'iBoxx Extrapolation'!$K297,2)</f>
        <v>1.98</v>
      </c>
      <c r="AX297" s="13">
        <f>ROUND(AVERAGE(Zinsswaps!AX190:AX297)+'iBoxx Extrapolation'!$K297,2)</f>
        <v>1.98</v>
      </c>
      <c r="AY297" s="13">
        <f>ROUND(AVERAGE(Zinsswaps!AY190:AY297)+'iBoxx Extrapolation'!$K297,2)</f>
        <v>1.97</v>
      </c>
    </row>
    <row r="298" spans="1:51" s="16" customFormat="1" x14ac:dyDescent="0.2">
      <c r="A298" s="12">
        <v>46295</v>
      </c>
      <c r="B298" s="13">
        <f>ROUND(AVERAGE(Zinsswaps!B191:B298)+'iBoxx Extrapolation'!$K298,2)</f>
        <v>1.75</v>
      </c>
      <c r="C298" s="13">
        <f>ROUND(AVERAGE(Zinsswaps!C191:C298)+'iBoxx Extrapolation'!$K298,2)</f>
        <v>1.73</v>
      </c>
      <c r="D298" s="13">
        <f>ROUND(AVERAGE(Zinsswaps!D191:D298)+'iBoxx Extrapolation'!$K298,2)</f>
        <v>1.75</v>
      </c>
      <c r="E298" s="13">
        <f>ROUND(AVERAGE(Zinsswaps!E191:E298)+'iBoxx Extrapolation'!$K298,2)</f>
        <v>1.79</v>
      </c>
      <c r="F298" s="13">
        <f>ROUND(AVERAGE(Zinsswaps!F191:F298)+'iBoxx Extrapolation'!$K298,2)</f>
        <v>1.83</v>
      </c>
      <c r="G298" s="13">
        <f>ROUND(AVERAGE(Zinsswaps!G191:G298)+'iBoxx Extrapolation'!$K298,2)</f>
        <v>1.88</v>
      </c>
      <c r="H298" s="13">
        <f>ROUND(AVERAGE(Zinsswaps!H191:H298)+'iBoxx Extrapolation'!$K298,2)</f>
        <v>1.94</v>
      </c>
      <c r="I298" s="13">
        <f>ROUND(AVERAGE(Zinsswaps!I191:I298)+'iBoxx Extrapolation'!$K298,2)</f>
        <v>1.99</v>
      </c>
      <c r="J298" s="13">
        <f>ROUND(AVERAGE(Zinsswaps!J191:J298)+'iBoxx Extrapolation'!$K298,2)</f>
        <v>2.0499999999999998</v>
      </c>
      <c r="K298" s="13">
        <f>ROUND(AVERAGE(Zinsswaps!K191:K298)+'iBoxx Extrapolation'!$K298,2)</f>
        <v>2.1</v>
      </c>
      <c r="L298" s="13">
        <f>ROUND(AVERAGE(Zinsswaps!L191:L298)+'iBoxx Extrapolation'!$K298,2)</f>
        <v>2.15</v>
      </c>
      <c r="M298" s="13">
        <f>ROUND(AVERAGE(Zinsswaps!M191:M298)+'iBoxx Extrapolation'!$K298,2)</f>
        <v>2.19</v>
      </c>
      <c r="N298" s="13">
        <f>ROUND(AVERAGE(Zinsswaps!N191:N298)+'iBoxx Extrapolation'!$K298,2)</f>
        <v>2.23</v>
      </c>
      <c r="O298" s="13">
        <f>ROUND(AVERAGE(Zinsswaps!O191:O298)+'iBoxx Extrapolation'!$K298,2)</f>
        <v>2.2599999999999998</v>
      </c>
      <c r="P298" s="13">
        <f>ROUND(AVERAGE(Zinsswaps!P191:P298)+'iBoxx Extrapolation'!$K298,2)</f>
        <v>2.29</v>
      </c>
      <c r="Q298" s="13">
        <f>ROUND(AVERAGE(Zinsswaps!Q191:Q298)+'iBoxx Extrapolation'!$K298,2)</f>
        <v>2.2999999999999998</v>
      </c>
      <c r="R298" s="13">
        <f>ROUND(AVERAGE(Zinsswaps!R191:R298)+'iBoxx Extrapolation'!$K298,2)</f>
        <v>2.2999999999999998</v>
      </c>
      <c r="S298" s="13">
        <f>ROUND(AVERAGE(Zinsswaps!S191:S298)+'iBoxx Extrapolation'!$K298,2)</f>
        <v>2.31</v>
      </c>
      <c r="T298" s="13">
        <f>ROUND(AVERAGE(Zinsswaps!T191:T298)+'iBoxx Extrapolation'!$K298,2)</f>
        <v>2.3199999999999998</v>
      </c>
      <c r="U298" s="13">
        <f>ROUND(AVERAGE(Zinsswaps!U191:U298)+'iBoxx Extrapolation'!$K298,2)</f>
        <v>2.3199999999999998</v>
      </c>
      <c r="V298" s="13">
        <f>ROUND(AVERAGE(Zinsswaps!V191:V298)+'iBoxx Extrapolation'!$K298,2)</f>
        <v>2.31</v>
      </c>
      <c r="W298" s="13">
        <f>ROUND(AVERAGE(Zinsswaps!W191:W298)+'iBoxx Extrapolation'!$K298,2)</f>
        <v>2.2999999999999998</v>
      </c>
      <c r="X298" s="13">
        <f>ROUND(AVERAGE(Zinsswaps!X191:X298)+'iBoxx Extrapolation'!$K298,2)</f>
        <v>2.29</v>
      </c>
      <c r="Y298" s="13">
        <f>ROUND(AVERAGE(Zinsswaps!Y191:Y298)+'iBoxx Extrapolation'!$K298,2)</f>
        <v>2.2799999999999998</v>
      </c>
      <c r="Z298" s="13">
        <f>ROUND(AVERAGE(Zinsswaps!Z191:Z298)+'iBoxx Extrapolation'!$K298,2)</f>
        <v>2.2799999999999998</v>
      </c>
      <c r="AA298" s="13">
        <f>ROUND(AVERAGE(Zinsswaps!AA191:AA298)+'iBoxx Extrapolation'!$K298,2)</f>
        <v>2.2599999999999998</v>
      </c>
      <c r="AB298" s="13">
        <f>ROUND(AVERAGE(Zinsswaps!AB191:AB298)+'iBoxx Extrapolation'!$K298,2)</f>
        <v>2.25</v>
      </c>
      <c r="AC298" s="13">
        <f>ROUND(AVERAGE(Zinsswaps!AC191:AC298)+'iBoxx Extrapolation'!$K298,2)</f>
        <v>2.23</v>
      </c>
      <c r="AD298" s="13">
        <f>ROUND(AVERAGE(Zinsswaps!AD191:AD298)+'iBoxx Extrapolation'!$K298,2)</f>
        <v>2.2200000000000002</v>
      </c>
      <c r="AE298" s="13">
        <f>ROUND(AVERAGE(Zinsswaps!AE191:AE298)+'iBoxx Extrapolation'!$K298,2)</f>
        <v>2.21</v>
      </c>
      <c r="AF298" s="13">
        <f>ROUND(AVERAGE(Zinsswaps!AF191:AF298)+'iBoxx Extrapolation'!$K298,2)</f>
        <v>2.19</v>
      </c>
      <c r="AG298" s="13">
        <f>ROUND(AVERAGE(Zinsswaps!AG191:AG298)+'iBoxx Extrapolation'!$K298,2)</f>
        <v>2.1800000000000002</v>
      </c>
      <c r="AH298" s="13">
        <f>ROUND(AVERAGE(Zinsswaps!AH191:AH298)+'iBoxx Extrapolation'!$K298,2)</f>
        <v>2.17</v>
      </c>
      <c r="AI298" s="13">
        <f>ROUND(AVERAGE(Zinsswaps!AI191:AI298)+'iBoxx Extrapolation'!$K298,2)</f>
        <v>2.15</v>
      </c>
      <c r="AJ298" s="13">
        <f>ROUND(AVERAGE(Zinsswaps!AJ191:AJ298)+'iBoxx Extrapolation'!$K298,2)</f>
        <v>2.14</v>
      </c>
      <c r="AK298" s="13">
        <f>ROUND(AVERAGE(Zinsswaps!AK191:AK298)+'iBoxx Extrapolation'!$K298,2)</f>
        <v>2.13</v>
      </c>
      <c r="AL298" s="13">
        <f>ROUND(AVERAGE(Zinsswaps!AL191:AL298)+'iBoxx Extrapolation'!$K298,2)</f>
        <v>2.12</v>
      </c>
      <c r="AM298" s="13">
        <f>ROUND(AVERAGE(Zinsswaps!AM191:AM298)+'iBoxx Extrapolation'!$K298,2)</f>
        <v>2.11</v>
      </c>
      <c r="AN298" s="13">
        <f>ROUND(AVERAGE(Zinsswaps!AN191:AN298)+'iBoxx Extrapolation'!$K298,2)</f>
        <v>2.1</v>
      </c>
      <c r="AO298" s="13">
        <f>ROUND(AVERAGE(Zinsswaps!AO191:AO298)+'iBoxx Extrapolation'!$K298,2)</f>
        <v>2.09</v>
      </c>
      <c r="AP298" s="13">
        <f>ROUND(AVERAGE(Zinsswaps!AP191:AP298)+'iBoxx Extrapolation'!$K298,2)</f>
        <v>2.08</v>
      </c>
      <c r="AQ298" s="13">
        <f>ROUND(AVERAGE(Zinsswaps!AQ191:AQ298)+'iBoxx Extrapolation'!$K298,2)</f>
        <v>2.0699999999999998</v>
      </c>
      <c r="AR298" s="13">
        <f>ROUND(AVERAGE(Zinsswaps!AR191:AR298)+'iBoxx Extrapolation'!$K298,2)</f>
        <v>2.0499999999999998</v>
      </c>
      <c r="AS298" s="13">
        <f>ROUND(AVERAGE(Zinsswaps!AS191:AS298)+'iBoxx Extrapolation'!$K298,2)</f>
        <v>2.04</v>
      </c>
      <c r="AT298" s="13">
        <f>ROUND(AVERAGE(Zinsswaps!AT191:AT298)+'iBoxx Extrapolation'!$K298,2)</f>
        <v>2.0299999999999998</v>
      </c>
      <c r="AU298" s="13">
        <f>ROUND(AVERAGE(Zinsswaps!AU191:AU298)+'iBoxx Extrapolation'!$K298,2)</f>
        <v>2.02</v>
      </c>
      <c r="AV298" s="13">
        <f>ROUND(AVERAGE(Zinsswaps!AV191:AV298)+'iBoxx Extrapolation'!$K298,2)</f>
        <v>2.0099999999999998</v>
      </c>
      <c r="AW298" s="13">
        <f>ROUND(AVERAGE(Zinsswaps!AW191:AW298)+'iBoxx Extrapolation'!$K298,2)</f>
        <v>2</v>
      </c>
      <c r="AX298" s="13">
        <f>ROUND(AVERAGE(Zinsswaps!AX191:AX298)+'iBoxx Extrapolation'!$K298,2)</f>
        <v>1.99</v>
      </c>
      <c r="AY298" s="13">
        <f>ROUND(AVERAGE(Zinsswaps!AY191:AY298)+'iBoxx Extrapolation'!$K298,2)</f>
        <v>1.98</v>
      </c>
    </row>
    <row r="299" spans="1:51" s="16" customFormat="1" x14ac:dyDescent="0.2">
      <c r="A299" s="12">
        <v>46326</v>
      </c>
      <c r="B299" s="13">
        <f>ROUND(AVERAGE(Zinsswaps!B192:B299)+'iBoxx Extrapolation'!$K299,2)</f>
        <v>1.77</v>
      </c>
      <c r="C299" s="13">
        <f>ROUND(AVERAGE(Zinsswaps!C192:C299)+'iBoxx Extrapolation'!$K299,2)</f>
        <v>1.76</v>
      </c>
      <c r="D299" s="13">
        <f>ROUND(AVERAGE(Zinsswaps!D192:D299)+'iBoxx Extrapolation'!$K299,2)</f>
        <v>1.77</v>
      </c>
      <c r="E299" s="13">
        <f>ROUND(AVERAGE(Zinsswaps!E192:E299)+'iBoxx Extrapolation'!$K299,2)</f>
        <v>1.81</v>
      </c>
      <c r="F299" s="13">
        <f>ROUND(AVERAGE(Zinsswaps!F192:F299)+'iBoxx Extrapolation'!$K299,2)</f>
        <v>1.86</v>
      </c>
      <c r="G299" s="13">
        <f>ROUND(AVERAGE(Zinsswaps!G192:G299)+'iBoxx Extrapolation'!$K299,2)</f>
        <v>1.91</v>
      </c>
      <c r="H299" s="13">
        <f>ROUND(AVERAGE(Zinsswaps!H192:H299)+'iBoxx Extrapolation'!$K299,2)</f>
        <v>1.96</v>
      </c>
      <c r="I299" s="13">
        <f>ROUND(AVERAGE(Zinsswaps!I192:I299)+'iBoxx Extrapolation'!$K299,2)</f>
        <v>2.02</v>
      </c>
      <c r="J299" s="13">
        <f>ROUND(AVERAGE(Zinsswaps!J192:J299)+'iBoxx Extrapolation'!$K299,2)</f>
        <v>2.0699999999999998</v>
      </c>
      <c r="K299" s="13">
        <f>ROUND(AVERAGE(Zinsswaps!K192:K299)+'iBoxx Extrapolation'!$K299,2)</f>
        <v>2.12</v>
      </c>
      <c r="L299" s="13">
        <f>ROUND(AVERAGE(Zinsswaps!L192:L299)+'iBoxx Extrapolation'!$K299,2)</f>
        <v>2.17</v>
      </c>
      <c r="M299" s="13">
        <f>ROUND(AVERAGE(Zinsswaps!M192:M299)+'iBoxx Extrapolation'!$K299,2)</f>
        <v>2.21</v>
      </c>
      <c r="N299" s="13">
        <f>ROUND(AVERAGE(Zinsswaps!N192:N299)+'iBoxx Extrapolation'!$K299,2)</f>
        <v>2.25</v>
      </c>
      <c r="O299" s="13">
        <f>ROUND(AVERAGE(Zinsswaps!O192:O299)+'iBoxx Extrapolation'!$K299,2)</f>
        <v>2.2799999999999998</v>
      </c>
      <c r="P299" s="13">
        <f>ROUND(AVERAGE(Zinsswaps!P192:P299)+'iBoxx Extrapolation'!$K299,2)</f>
        <v>2.31</v>
      </c>
      <c r="Q299" s="13">
        <f>ROUND(AVERAGE(Zinsswaps!Q192:Q299)+'iBoxx Extrapolation'!$K299,2)</f>
        <v>2.3199999999999998</v>
      </c>
      <c r="R299" s="13">
        <f>ROUND(AVERAGE(Zinsswaps!R192:R299)+'iBoxx Extrapolation'!$K299,2)</f>
        <v>2.3199999999999998</v>
      </c>
      <c r="S299" s="13">
        <f>ROUND(AVERAGE(Zinsswaps!S192:S299)+'iBoxx Extrapolation'!$K299,2)</f>
        <v>2.33</v>
      </c>
      <c r="T299" s="13">
        <f>ROUND(AVERAGE(Zinsswaps!T192:T299)+'iBoxx Extrapolation'!$K299,2)</f>
        <v>2.33</v>
      </c>
      <c r="U299" s="13">
        <f>ROUND(AVERAGE(Zinsswaps!U192:U299)+'iBoxx Extrapolation'!$K299,2)</f>
        <v>2.34</v>
      </c>
      <c r="V299" s="13">
        <f>ROUND(AVERAGE(Zinsswaps!V192:V299)+'iBoxx Extrapolation'!$K299,2)</f>
        <v>2.33</v>
      </c>
      <c r="W299" s="13">
        <f>ROUND(AVERAGE(Zinsswaps!W192:W299)+'iBoxx Extrapolation'!$K299,2)</f>
        <v>2.3199999999999998</v>
      </c>
      <c r="X299" s="13">
        <f>ROUND(AVERAGE(Zinsswaps!X192:X299)+'iBoxx Extrapolation'!$K299,2)</f>
        <v>2.31</v>
      </c>
      <c r="Y299" s="13">
        <f>ROUND(AVERAGE(Zinsswaps!Y192:Y299)+'iBoxx Extrapolation'!$K299,2)</f>
        <v>2.2999999999999998</v>
      </c>
      <c r="Z299" s="13">
        <f>ROUND(AVERAGE(Zinsswaps!Z192:Z299)+'iBoxx Extrapolation'!$K299,2)</f>
        <v>2.29</v>
      </c>
      <c r="AA299" s="13">
        <f>ROUND(AVERAGE(Zinsswaps!AA192:AA299)+'iBoxx Extrapolation'!$K299,2)</f>
        <v>2.2799999999999998</v>
      </c>
      <c r="AB299" s="13">
        <f>ROUND(AVERAGE(Zinsswaps!AB192:AB299)+'iBoxx Extrapolation'!$K299,2)</f>
        <v>2.2599999999999998</v>
      </c>
      <c r="AC299" s="13">
        <f>ROUND(AVERAGE(Zinsswaps!AC192:AC299)+'iBoxx Extrapolation'!$K299,2)</f>
        <v>2.25</v>
      </c>
      <c r="AD299" s="13">
        <f>ROUND(AVERAGE(Zinsswaps!AD192:AD299)+'iBoxx Extrapolation'!$K299,2)</f>
        <v>2.2400000000000002</v>
      </c>
      <c r="AE299" s="13">
        <f>ROUND(AVERAGE(Zinsswaps!AE192:AE299)+'iBoxx Extrapolation'!$K299,2)</f>
        <v>2.23</v>
      </c>
      <c r="AF299" s="13">
        <f>ROUND(AVERAGE(Zinsswaps!AF192:AF299)+'iBoxx Extrapolation'!$K299,2)</f>
        <v>2.21</v>
      </c>
      <c r="AG299" s="13">
        <f>ROUND(AVERAGE(Zinsswaps!AG192:AG299)+'iBoxx Extrapolation'!$K299,2)</f>
        <v>2.2000000000000002</v>
      </c>
      <c r="AH299" s="13">
        <f>ROUND(AVERAGE(Zinsswaps!AH192:AH299)+'iBoxx Extrapolation'!$K299,2)</f>
        <v>2.1800000000000002</v>
      </c>
      <c r="AI299" s="13">
        <f>ROUND(AVERAGE(Zinsswaps!AI192:AI299)+'iBoxx Extrapolation'!$K299,2)</f>
        <v>2.17</v>
      </c>
      <c r="AJ299" s="13">
        <f>ROUND(AVERAGE(Zinsswaps!AJ192:AJ299)+'iBoxx Extrapolation'!$K299,2)</f>
        <v>2.16</v>
      </c>
      <c r="AK299" s="13">
        <f>ROUND(AVERAGE(Zinsswaps!AK192:AK299)+'iBoxx Extrapolation'!$K299,2)</f>
        <v>2.15</v>
      </c>
      <c r="AL299" s="13">
        <f>ROUND(AVERAGE(Zinsswaps!AL192:AL299)+'iBoxx Extrapolation'!$K299,2)</f>
        <v>2.14</v>
      </c>
      <c r="AM299" s="13">
        <f>ROUND(AVERAGE(Zinsswaps!AM192:AM299)+'iBoxx Extrapolation'!$K299,2)</f>
        <v>2.13</v>
      </c>
      <c r="AN299" s="13">
        <f>ROUND(AVERAGE(Zinsswaps!AN192:AN299)+'iBoxx Extrapolation'!$K299,2)</f>
        <v>2.12</v>
      </c>
      <c r="AO299" s="13">
        <f>ROUND(AVERAGE(Zinsswaps!AO192:AO299)+'iBoxx Extrapolation'!$K299,2)</f>
        <v>2.11</v>
      </c>
      <c r="AP299" s="13">
        <f>ROUND(AVERAGE(Zinsswaps!AP192:AP299)+'iBoxx Extrapolation'!$K299,2)</f>
        <v>2.09</v>
      </c>
      <c r="AQ299" s="13">
        <f>ROUND(AVERAGE(Zinsswaps!AQ192:AQ299)+'iBoxx Extrapolation'!$K299,2)</f>
        <v>2.08</v>
      </c>
      <c r="AR299" s="13">
        <f>ROUND(AVERAGE(Zinsswaps!AR192:AR299)+'iBoxx Extrapolation'!$K299,2)</f>
        <v>2.0699999999999998</v>
      </c>
      <c r="AS299" s="13">
        <f>ROUND(AVERAGE(Zinsswaps!AS192:AS299)+'iBoxx Extrapolation'!$K299,2)</f>
        <v>2.06</v>
      </c>
      <c r="AT299" s="13">
        <f>ROUND(AVERAGE(Zinsswaps!AT192:AT299)+'iBoxx Extrapolation'!$K299,2)</f>
        <v>2.04</v>
      </c>
      <c r="AU299" s="13">
        <f>ROUND(AVERAGE(Zinsswaps!AU192:AU299)+'iBoxx Extrapolation'!$K299,2)</f>
        <v>2.0299999999999998</v>
      </c>
      <c r="AV299" s="13">
        <f>ROUND(AVERAGE(Zinsswaps!AV192:AV299)+'iBoxx Extrapolation'!$K299,2)</f>
        <v>2.02</v>
      </c>
      <c r="AW299" s="13">
        <f>ROUND(AVERAGE(Zinsswaps!AW192:AW299)+'iBoxx Extrapolation'!$K299,2)</f>
        <v>2.0099999999999998</v>
      </c>
      <c r="AX299" s="13">
        <f>ROUND(AVERAGE(Zinsswaps!AX192:AX299)+'iBoxx Extrapolation'!$K299,2)</f>
        <v>2</v>
      </c>
      <c r="AY299" s="13">
        <f>ROUND(AVERAGE(Zinsswaps!AY192:AY299)+'iBoxx Extrapolation'!$K299,2)</f>
        <v>1.99</v>
      </c>
    </row>
    <row r="300" spans="1:51" s="16" customFormat="1" x14ac:dyDescent="0.2">
      <c r="A300" s="12">
        <v>46356</v>
      </c>
      <c r="B300" s="13">
        <f>ROUND(AVERAGE(Zinsswaps!B193:B300)+'iBoxx Extrapolation'!$K300,2)</f>
        <v>1.8</v>
      </c>
      <c r="C300" s="13">
        <f>ROUND(AVERAGE(Zinsswaps!C193:C300)+'iBoxx Extrapolation'!$K300,2)</f>
        <v>1.78</v>
      </c>
      <c r="D300" s="13">
        <f>ROUND(AVERAGE(Zinsswaps!D193:D300)+'iBoxx Extrapolation'!$K300,2)</f>
        <v>1.8</v>
      </c>
      <c r="E300" s="13">
        <f>ROUND(AVERAGE(Zinsswaps!E193:E300)+'iBoxx Extrapolation'!$K300,2)</f>
        <v>1.83</v>
      </c>
      <c r="F300" s="13">
        <f>ROUND(AVERAGE(Zinsswaps!F193:F300)+'iBoxx Extrapolation'!$K300,2)</f>
        <v>1.88</v>
      </c>
      <c r="G300" s="13">
        <f>ROUND(AVERAGE(Zinsswaps!G193:G300)+'iBoxx Extrapolation'!$K300,2)</f>
        <v>1.93</v>
      </c>
      <c r="H300" s="13">
        <f>ROUND(AVERAGE(Zinsswaps!H193:H300)+'iBoxx Extrapolation'!$K300,2)</f>
        <v>1.98</v>
      </c>
      <c r="I300" s="13">
        <f>ROUND(AVERAGE(Zinsswaps!I193:I300)+'iBoxx Extrapolation'!$K300,2)</f>
        <v>2.04</v>
      </c>
      <c r="J300" s="13">
        <f>ROUND(AVERAGE(Zinsswaps!J193:J300)+'iBoxx Extrapolation'!$K300,2)</f>
        <v>2.09</v>
      </c>
      <c r="K300" s="13">
        <f>ROUND(AVERAGE(Zinsswaps!K193:K300)+'iBoxx Extrapolation'!$K300,2)</f>
        <v>2.14</v>
      </c>
      <c r="L300" s="13">
        <f>ROUND(AVERAGE(Zinsswaps!L193:L300)+'iBoxx Extrapolation'!$K300,2)</f>
        <v>2.19</v>
      </c>
      <c r="M300" s="13">
        <f>ROUND(AVERAGE(Zinsswaps!M193:M300)+'iBoxx Extrapolation'!$K300,2)</f>
        <v>2.23</v>
      </c>
      <c r="N300" s="13">
        <f>ROUND(AVERAGE(Zinsswaps!N193:N300)+'iBoxx Extrapolation'!$K300,2)</f>
        <v>2.27</v>
      </c>
      <c r="O300" s="13">
        <f>ROUND(AVERAGE(Zinsswaps!O193:O300)+'iBoxx Extrapolation'!$K300,2)</f>
        <v>2.2999999999999998</v>
      </c>
      <c r="P300" s="13">
        <f>ROUND(AVERAGE(Zinsswaps!P193:P300)+'iBoxx Extrapolation'!$K300,2)</f>
        <v>2.33</v>
      </c>
      <c r="Q300" s="13">
        <f>ROUND(AVERAGE(Zinsswaps!Q193:Q300)+'iBoxx Extrapolation'!$K300,2)</f>
        <v>2.34</v>
      </c>
      <c r="R300" s="13">
        <f>ROUND(AVERAGE(Zinsswaps!R193:R300)+'iBoxx Extrapolation'!$K300,2)</f>
        <v>2.34</v>
      </c>
      <c r="S300" s="13">
        <f>ROUND(AVERAGE(Zinsswaps!S193:S300)+'iBoxx Extrapolation'!$K300,2)</f>
        <v>2.35</v>
      </c>
      <c r="T300" s="13">
        <f>ROUND(AVERAGE(Zinsswaps!T193:T300)+'iBoxx Extrapolation'!$K300,2)</f>
        <v>2.35</v>
      </c>
      <c r="U300" s="13">
        <f>ROUND(AVERAGE(Zinsswaps!U193:U300)+'iBoxx Extrapolation'!$K300,2)</f>
        <v>2.36</v>
      </c>
      <c r="V300" s="13">
        <f>ROUND(AVERAGE(Zinsswaps!V193:V300)+'iBoxx Extrapolation'!$K300,2)</f>
        <v>2.35</v>
      </c>
      <c r="W300" s="13">
        <f>ROUND(AVERAGE(Zinsswaps!W193:W300)+'iBoxx Extrapolation'!$K300,2)</f>
        <v>2.34</v>
      </c>
      <c r="X300" s="13">
        <f>ROUND(AVERAGE(Zinsswaps!X193:X300)+'iBoxx Extrapolation'!$K300,2)</f>
        <v>2.33</v>
      </c>
      <c r="Y300" s="13">
        <f>ROUND(AVERAGE(Zinsswaps!Y193:Y300)+'iBoxx Extrapolation'!$K300,2)</f>
        <v>2.3199999999999998</v>
      </c>
      <c r="Z300" s="13">
        <f>ROUND(AVERAGE(Zinsswaps!Z193:Z300)+'iBoxx Extrapolation'!$K300,2)</f>
        <v>2.31</v>
      </c>
      <c r="AA300" s="13">
        <f>ROUND(AVERAGE(Zinsswaps!AA193:AA300)+'iBoxx Extrapolation'!$K300,2)</f>
        <v>2.29</v>
      </c>
      <c r="AB300" s="13">
        <f>ROUND(AVERAGE(Zinsswaps!AB193:AB300)+'iBoxx Extrapolation'!$K300,2)</f>
        <v>2.2799999999999998</v>
      </c>
      <c r="AC300" s="13">
        <f>ROUND(AVERAGE(Zinsswaps!AC193:AC300)+'iBoxx Extrapolation'!$K300,2)</f>
        <v>2.27</v>
      </c>
      <c r="AD300" s="13">
        <f>ROUND(AVERAGE(Zinsswaps!AD193:AD300)+'iBoxx Extrapolation'!$K300,2)</f>
        <v>2.25</v>
      </c>
      <c r="AE300" s="13">
        <f>ROUND(AVERAGE(Zinsswaps!AE193:AE300)+'iBoxx Extrapolation'!$K300,2)</f>
        <v>2.2400000000000002</v>
      </c>
      <c r="AF300" s="13">
        <f>ROUND(AVERAGE(Zinsswaps!AF193:AF300)+'iBoxx Extrapolation'!$K300,2)</f>
        <v>2.23</v>
      </c>
      <c r="AG300" s="13">
        <f>ROUND(AVERAGE(Zinsswaps!AG193:AG300)+'iBoxx Extrapolation'!$K300,2)</f>
        <v>2.21</v>
      </c>
      <c r="AH300" s="13">
        <f>ROUND(AVERAGE(Zinsswaps!AH193:AH300)+'iBoxx Extrapolation'!$K300,2)</f>
        <v>2.2000000000000002</v>
      </c>
      <c r="AI300" s="13">
        <f>ROUND(AVERAGE(Zinsswaps!AI193:AI300)+'iBoxx Extrapolation'!$K300,2)</f>
        <v>2.19</v>
      </c>
      <c r="AJ300" s="13">
        <f>ROUND(AVERAGE(Zinsswaps!AJ193:AJ300)+'iBoxx Extrapolation'!$K300,2)</f>
        <v>2.1800000000000002</v>
      </c>
      <c r="AK300" s="13">
        <f>ROUND(AVERAGE(Zinsswaps!AK193:AK300)+'iBoxx Extrapolation'!$K300,2)</f>
        <v>2.16</v>
      </c>
      <c r="AL300" s="13">
        <f>ROUND(AVERAGE(Zinsswaps!AL193:AL300)+'iBoxx Extrapolation'!$K300,2)</f>
        <v>2.15</v>
      </c>
      <c r="AM300" s="13">
        <f>ROUND(AVERAGE(Zinsswaps!AM193:AM300)+'iBoxx Extrapolation'!$K300,2)</f>
        <v>2.14</v>
      </c>
      <c r="AN300" s="13">
        <f>ROUND(AVERAGE(Zinsswaps!AN193:AN300)+'iBoxx Extrapolation'!$K300,2)</f>
        <v>2.13</v>
      </c>
      <c r="AO300" s="13">
        <f>ROUND(AVERAGE(Zinsswaps!AO193:AO300)+'iBoxx Extrapolation'!$K300,2)</f>
        <v>2.12</v>
      </c>
      <c r="AP300" s="13">
        <f>ROUND(AVERAGE(Zinsswaps!AP193:AP300)+'iBoxx Extrapolation'!$K300,2)</f>
        <v>2.11</v>
      </c>
      <c r="AQ300" s="13">
        <f>ROUND(AVERAGE(Zinsswaps!AQ193:AQ300)+'iBoxx Extrapolation'!$K300,2)</f>
        <v>2.1</v>
      </c>
      <c r="AR300" s="13">
        <f>ROUND(AVERAGE(Zinsswaps!AR193:AR300)+'iBoxx Extrapolation'!$K300,2)</f>
        <v>2.08</v>
      </c>
      <c r="AS300" s="13">
        <f>ROUND(AVERAGE(Zinsswaps!AS193:AS300)+'iBoxx Extrapolation'!$K300,2)</f>
        <v>2.0699999999999998</v>
      </c>
      <c r="AT300" s="13">
        <f>ROUND(AVERAGE(Zinsswaps!AT193:AT300)+'iBoxx Extrapolation'!$K300,2)</f>
        <v>2.06</v>
      </c>
      <c r="AU300" s="13">
        <f>ROUND(AVERAGE(Zinsswaps!AU193:AU300)+'iBoxx Extrapolation'!$K300,2)</f>
        <v>2.0499999999999998</v>
      </c>
      <c r="AV300" s="13">
        <f>ROUND(AVERAGE(Zinsswaps!AV193:AV300)+'iBoxx Extrapolation'!$K300,2)</f>
        <v>2.04</v>
      </c>
      <c r="AW300" s="13">
        <f>ROUND(AVERAGE(Zinsswaps!AW193:AW300)+'iBoxx Extrapolation'!$K300,2)</f>
        <v>2.0299999999999998</v>
      </c>
      <c r="AX300" s="13">
        <f>ROUND(AVERAGE(Zinsswaps!AX193:AX300)+'iBoxx Extrapolation'!$K300,2)</f>
        <v>2.02</v>
      </c>
      <c r="AY300" s="13">
        <f>ROUND(AVERAGE(Zinsswaps!AY193:AY300)+'iBoxx Extrapolation'!$K300,2)</f>
        <v>2.0099999999999998</v>
      </c>
    </row>
    <row r="301" spans="1:51" s="16" customFormat="1" x14ac:dyDescent="0.2">
      <c r="A301" s="12">
        <v>46387</v>
      </c>
      <c r="B301" s="13">
        <f>ROUND(AVERAGE(Zinsswaps!B194:B301)+'iBoxx Extrapolation'!$K301,2)</f>
        <v>1.82</v>
      </c>
      <c r="C301" s="13">
        <f>ROUND(AVERAGE(Zinsswaps!C194:C301)+'iBoxx Extrapolation'!$K301,2)</f>
        <v>1.81</v>
      </c>
      <c r="D301" s="13">
        <f>ROUND(AVERAGE(Zinsswaps!D194:D301)+'iBoxx Extrapolation'!$K301,2)</f>
        <v>1.82</v>
      </c>
      <c r="E301" s="13">
        <f>ROUND(AVERAGE(Zinsswaps!E194:E301)+'iBoxx Extrapolation'!$K301,2)</f>
        <v>1.86</v>
      </c>
      <c r="F301" s="13">
        <f>ROUND(AVERAGE(Zinsswaps!F194:F301)+'iBoxx Extrapolation'!$K301,2)</f>
        <v>1.9</v>
      </c>
      <c r="G301" s="13">
        <f>ROUND(AVERAGE(Zinsswaps!G194:G301)+'iBoxx Extrapolation'!$K301,2)</f>
        <v>1.95</v>
      </c>
      <c r="H301" s="13">
        <f>ROUND(AVERAGE(Zinsswaps!H194:H301)+'iBoxx Extrapolation'!$K301,2)</f>
        <v>2</v>
      </c>
      <c r="I301" s="13">
        <f>ROUND(AVERAGE(Zinsswaps!I194:I301)+'iBoxx Extrapolation'!$K301,2)</f>
        <v>2.06</v>
      </c>
      <c r="J301" s="13">
        <f>ROUND(AVERAGE(Zinsswaps!J194:J301)+'iBoxx Extrapolation'!$K301,2)</f>
        <v>2.11</v>
      </c>
      <c r="K301" s="13">
        <f>ROUND(AVERAGE(Zinsswaps!K194:K301)+'iBoxx Extrapolation'!$K301,2)</f>
        <v>2.16</v>
      </c>
      <c r="L301" s="13">
        <f>ROUND(AVERAGE(Zinsswaps!L194:L301)+'iBoxx Extrapolation'!$K301,2)</f>
        <v>2.21</v>
      </c>
      <c r="M301" s="13">
        <f>ROUND(AVERAGE(Zinsswaps!M194:M301)+'iBoxx Extrapolation'!$K301,2)</f>
        <v>2.25</v>
      </c>
      <c r="N301" s="13">
        <f>ROUND(AVERAGE(Zinsswaps!N194:N301)+'iBoxx Extrapolation'!$K301,2)</f>
        <v>2.29</v>
      </c>
      <c r="O301" s="13">
        <f>ROUND(AVERAGE(Zinsswaps!O194:O301)+'iBoxx Extrapolation'!$K301,2)</f>
        <v>2.3199999999999998</v>
      </c>
      <c r="P301" s="13">
        <f>ROUND(AVERAGE(Zinsswaps!P194:P301)+'iBoxx Extrapolation'!$K301,2)</f>
        <v>2.35</v>
      </c>
      <c r="Q301" s="13">
        <f>ROUND(AVERAGE(Zinsswaps!Q194:Q301)+'iBoxx Extrapolation'!$K301,2)</f>
        <v>2.36</v>
      </c>
      <c r="R301" s="13">
        <f>ROUND(AVERAGE(Zinsswaps!R194:R301)+'iBoxx Extrapolation'!$K301,2)</f>
        <v>2.36</v>
      </c>
      <c r="S301" s="13">
        <f>ROUND(AVERAGE(Zinsswaps!S194:S301)+'iBoxx Extrapolation'!$K301,2)</f>
        <v>2.37</v>
      </c>
      <c r="T301" s="13">
        <f>ROUND(AVERAGE(Zinsswaps!T194:T301)+'iBoxx Extrapolation'!$K301,2)</f>
        <v>2.37</v>
      </c>
      <c r="U301" s="13">
        <f>ROUND(AVERAGE(Zinsswaps!U194:U301)+'iBoxx Extrapolation'!$K301,2)</f>
        <v>2.38</v>
      </c>
      <c r="V301" s="13">
        <f>ROUND(AVERAGE(Zinsswaps!V194:V301)+'iBoxx Extrapolation'!$K301,2)</f>
        <v>2.37</v>
      </c>
      <c r="W301" s="13">
        <f>ROUND(AVERAGE(Zinsswaps!W194:W301)+'iBoxx Extrapolation'!$K301,2)</f>
        <v>2.36</v>
      </c>
      <c r="X301" s="13">
        <f>ROUND(AVERAGE(Zinsswaps!X194:X301)+'iBoxx Extrapolation'!$K301,2)</f>
        <v>2.35</v>
      </c>
      <c r="Y301" s="13">
        <f>ROUND(AVERAGE(Zinsswaps!Y194:Y301)+'iBoxx Extrapolation'!$K301,2)</f>
        <v>2.34</v>
      </c>
      <c r="Z301" s="13">
        <f>ROUND(AVERAGE(Zinsswaps!Z194:Z301)+'iBoxx Extrapolation'!$K301,2)</f>
        <v>2.33</v>
      </c>
      <c r="AA301" s="13">
        <f>ROUND(AVERAGE(Zinsswaps!AA194:AA301)+'iBoxx Extrapolation'!$K301,2)</f>
        <v>2.31</v>
      </c>
      <c r="AB301" s="13">
        <f>ROUND(AVERAGE(Zinsswaps!AB194:AB301)+'iBoxx Extrapolation'!$K301,2)</f>
        <v>2.2999999999999998</v>
      </c>
      <c r="AC301" s="13">
        <f>ROUND(AVERAGE(Zinsswaps!AC194:AC301)+'iBoxx Extrapolation'!$K301,2)</f>
        <v>2.29</v>
      </c>
      <c r="AD301" s="13">
        <f>ROUND(AVERAGE(Zinsswaps!AD194:AD301)+'iBoxx Extrapolation'!$K301,2)</f>
        <v>2.27</v>
      </c>
      <c r="AE301" s="13">
        <f>ROUND(AVERAGE(Zinsswaps!AE194:AE301)+'iBoxx Extrapolation'!$K301,2)</f>
        <v>2.2599999999999998</v>
      </c>
      <c r="AF301" s="13">
        <f>ROUND(AVERAGE(Zinsswaps!AF194:AF301)+'iBoxx Extrapolation'!$K301,2)</f>
        <v>2.25</v>
      </c>
      <c r="AG301" s="13">
        <f>ROUND(AVERAGE(Zinsswaps!AG194:AG301)+'iBoxx Extrapolation'!$K301,2)</f>
        <v>2.23</v>
      </c>
      <c r="AH301" s="13">
        <f>ROUND(AVERAGE(Zinsswaps!AH194:AH301)+'iBoxx Extrapolation'!$K301,2)</f>
        <v>2.2200000000000002</v>
      </c>
      <c r="AI301" s="13">
        <f>ROUND(AVERAGE(Zinsswaps!AI194:AI301)+'iBoxx Extrapolation'!$K301,2)</f>
        <v>2.2000000000000002</v>
      </c>
      <c r="AJ301" s="13">
        <f>ROUND(AVERAGE(Zinsswaps!AJ194:AJ301)+'iBoxx Extrapolation'!$K301,2)</f>
        <v>2.19</v>
      </c>
      <c r="AK301" s="13">
        <f>ROUND(AVERAGE(Zinsswaps!AK194:AK301)+'iBoxx Extrapolation'!$K301,2)</f>
        <v>2.1800000000000002</v>
      </c>
      <c r="AL301" s="13">
        <f>ROUND(AVERAGE(Zinsswaps!AL194:AL301)+'iBoxx Extrapolation'!$K301,2)</f>
        <v>2.17</v>
      </c>
      <c r="AM301" s="13">
        <f>ROUND(AVERAGE(Zinsswaps!AM194:AM301)+'iBoxx Extrapolation'!$K301,2)</f>
        <v>2.16</v>
      </c>
      <c r="AN301" s="13">
        <f>ROUND(AVERAGE(Zinsswaps!AN194:AN301)+'iBoxx Extrapolation'!$K301,2)</f>
        <v>2.15</v>
      </c>
      <c r="AO301" s="13">
        <f>ROUND(AVERAGE(Zinsswaps!AO194:AO301)+'iBoxx Extrapolation'!$K301,2)</f>
        <v>2.14</v>
      </c>
      <c r="AP301" s="13">
        <f>ROUND(AVERAGE(Zinsswaps!AP194:AP301)+'iBoxx Extrapolation'!$K301,2)</f>
        <v>2.13</v>
      </c>
      <c r="AQ301" s="13">
        <f>ROUND(AVERAGE(Zinsswaps!AQ194:AQ301)+'iBoxx Extrapolation'!$K301,2)</f>
        <v>2.11</v>
      </c>
      <c r="AR301" s="13">
        <f>ROUND(AVERAGE(Zinsswaps!AR194:AR301)+'iBoxx Extrapolation'!$K301,2)</f>
        <v>2.1</v>
      </c>
      <c r="AS301" s="13">
        <f>ROUND(AVERAGE(Zinsswaps!AS194:AS301)+'iBoxx Extrapolation'!$K301,2)</f>
        <v>2.09</v>
      </c>
      <c r="AT301" s="13">
        <f>ROUND(AVERAGE(Zinsswaps!AT194:AT301)+'iBoxx Extrapolation'!$K301,2)</f>
        <v>2.08</v>
      </c>
      <c r="AU301" s="13">
        <f>ROUND(AVERAGE(Zinsswaps!AU194:AU301)+'iBoxx Extrapolation'!$K301,2)</f>
        <v>2.06</v>
      </c>
      <c r="AV301" s="13">
        <f>ROUND(AVERAGE(Zinsswaps!AV194:AV301)+'iBoxx Extrapolation'!$K301,2)</f>
        <v>2.0499999999999998</v>
      </c>
      <c r="AW301" s="13">
        <f>ROUND(AVERAGE(Zinsswaps!AW194:AW301)+'iBoxx Extrapolation'!$K301,2)</f>
        <v>2.04</v>
      </c>
      <c r="AX301" s="13">
        <f>ROUND(AVERAGE(Zinsswaps!AX194:AX301)+'iBoxx Extrapolation'!$K301,2)</f>
        <v>2.0299999999999998</v>
      </c>
      <c r="AY301" s="13">
        <f>ROUND(AVERAGE(Zinsswaps!AY194:AY301)+'iBoxx Extrapolation'!$K301,2)</f>
        <v>2.02</v>
      </c>
    </row>
    <row r="302" spans="1:51" s="16" customFormat="1" x14ac:dyDescent="0.2">
      <c r="A302" s="12">
        <v>46418</v>
      </c>
      <c r="B302" s="13">
        <f>ROUND(AVERAGE(Zinsswaps!B195:B302)+'iBoxx Extrapolation'!$K302,2)</f>
        <v>1.85</v>
      </c>
      <c r="C302" s="13">
        <f>ROUND(AVERAGE(Zinsswaps!C195:C302)+'iBoxx Extrapolation'!$K302,2)</f>
        <v>1.84</v>
      </c>
      <c r="D302" s="13">
        <f>ROUND(AVERAGE(Zinsswaps!D195:D302)+'iBoxx Extrapolation'!$K302,2)</f>
        <v>1.85</v>
      </c>
      <c r="E302" s="13">
        <f>ROUND(AVERAGE(Zinsswaps!E195:E302)+'iBoxx Extrapolation'!$K302,2)</f>
        <v>1.88</v>
      </c>
      <c r="F302" s="13">
        <f>ROUND(AVERAGE(Zinsswaps!F195:F302)+'iBoxx Extrapolation'!$K302,2)</f>
        <v>1.93</v>
      </c>
      <c r="G302" s="13">
        <f>ROUND(AVERAGE(Zinsswaps!G195:G302)+'iBoxx Extrapolation'!$K302,2)</f>
        <v>1.98</v>
      </c>
      <c r="H302" s="13">
        <f>ROUND(AVERAGE(Zinsswaps!H195:H302)+'iBoxx Extrapolation'!$K302,2)</f>
        <v>2.0299999999999998</v>
      </c>
      <c r="I302" s="13">
        <f>ROUND(AVERAGE(Zinsswaps!I195:I302)+'iBoxx Extrapolation'!$K302,2)</f>
        <v>2.08</v>
      </c>
      <c r="J302" s="13">
        <f>ROUND(AVERAGE(Zinsswaps!J195:J302)+'iBoxx Extrapolation'!$K302,2)</f>
        <v>2.13</v>
      </c>
      <c r="K302" s="13">
        <f>ROUND(AVERAGE(Zinsswaps!K195:K302)+'iBoxx Extrapolation'!$K302,2)</f>
        <v>2.1800000000000002</v>
      </c>
      <c r="L302" s="13">
        <f>ROUND(AVERAGE(Zinsswaps!L195:L302)+'iBoxx Extrapolation'!$K302,2)</f>
        <v>2.23</v>
      </c>
      <c r="M302" s="13">
        <f>ROUND(AVERAGE(Zinsswaps!M195:M302)+'iBoxx Extrapolation'!$K302,2)</f>
        <v>2.27</v>
      </c>
      <c r="N302" s="13">
        <f>ROUND(AVERAGE(Zinsswaps!N195:N302)+'iBoxx Extrapolation'!$K302,2)</f>
        <v>2.31</v>
      </c>
      <c r="O302" s="13">
        <f>ROUND(AVERAGE(Zinsswaps!O195:O302)+'iBoxx Extrapolation'!$K302,2)</f>
        <v>2.34</v>
      </c>
      <c r="P302" s="13">
        <f>ROUND(AVERAGE(Zinsswaps!P195:P302)+'iBoxx Extrapolation'!$K302,2)</f>
        <v>2.37</v>
      </c>
      <c r="Q302" s="13">
        <f>ROUND(AVERAGE(Zinsswaps!Q195:Q302)+'iBoxx Extrapolation'!$K302,2)</f>
        <v>2.37</v>
      </c>
      <c r="R302" s="13">
        <f>ROUND(AVERAGE(Zinsswaps!R195:R302)+'iBoxx Extrapolation'!$K302,2)</f>
        <v>2.38</v>
      </c>
      <c r="S302" s="13">
        <f>ROUND(AVERAGE(Zinsswaps!S195:S302)+'iBoxx Extrapolation'!$K302,2)</f>
        <v>2.39</v>
      </c>
      <c r="T302" s="13">
        <f>ROUND(AVERAGE(Zinsswaps!T195:T302)+'iBoxx Extrapolation'!$K302,2)</f>
        <v>2.39</v>
      </c>
      <c r="U302" s="13">
        <f>ROUND(AVERAGE(Zinsswaps!U195:U302)+'iBoxx Extrapolation'!$K302,2)</f>
        <v>2.4</v>
      </c>
      <c r="V302" s="13">
        <f>ROUND(AVERAGE(Zinsswaps!V195:V302)+'iBoxx Extrapolation'!$K302,2)</f>
        <v>2.38</v>
      </c>
      <c r="W302" s="13">
        <f>ROUND(AVERAGE(Zinsswaps!W195:W302)+'iBoxx Extrapolation'!$K302,2)</f>
        <v>2.37</v>
      </c>
      <c r="X302" s="13">
        <f>ROUND(AVERAGE(Zinsswaps!X195:X302)+'iBoxx Extrapolation'!$K302,2)</f>
        <v>2.36</v>
      </c>
      <c r="Y302" s="13">
        <f>ROUND(AVERAGE(Zinsswaps!Y195:Y302)+'iBoxx Extrapolation'!$K302,2)</f>
        <v>2.36</v>
      </c>
      <c r="Z302" s="13">
        <f>ROUND(AVERAGE(Zinsswaps!Z195:Z302)+'iBoxx Extrapolation'!$K302,2)</f>
        <v>2.35</v>
      </c>
      <c r="AA302" s="13">
        <f>ROUND(AVERAGE(Zinsswaps!AA195:AA302)+'iBoxx Extrapolation'!$K302,2)</f>
        <v>2.33</v>
      </c>
      <c r="AB302" s="13">
        <f>ROUND(AVERAGE(Zinsswaps!AB195:AB302)+'iBoxx Extrapolation'!$K302,2)</f>
        <v>2.3199999999999998</v>
      </c>
      <c r="AC302" s="13">
        <f>ROUND(AVERAGE(Zinsswaps!AC195:AC302)+'iBoxx Extrapolation'!$K302,2)</f>
        <v>2.2999999999999998</v>
      </c>
      <c r="AD302" s="13">
        <f>ROUND(AVERAGE(Zinsswaps!AD195:AD302)+'iBoxx Extrapolation'!$K302,2)</f>
        <v>2.29</v>
      </c>
      <c r="AE302" s="13">
        <f>ROUND(AVERAGE(Zinsswaps!AE195:AE302)+'iBoxx Extrapolation'!$K302,2)</f>
        <v>2.2799999999999998</v>
      </c>
      <c r="AF302" s="13">
        <f>ROUND(AVERAGE(Zinsswaps!AF195:AF302)+'iBoxx Extrapolation'!$K302,2)</f>
        <v>2.2599999999999998</v>
      </c>
      <c r="AG302" s="13">
        <f>ROUND(AVERAGE(Zinsswaps!AG195:AG302)+'iBoxx Extrapolation'!$K302,2)</f>
        <v>2.25</v>
      </c>
      <c r="AH302" s="13">
        <f>ROUND(AVERAGE(Zinsswaps!AH195:AH302)+'iBoxx Extrapolation'!$K302,2)</f>
        <v>2.2400000000000002</v>
      </c>
      <c r="AI302" s="13">
        <f>ROUND(AVERAGE(Zinsswaps!AI195:AI302)+'iBoxx Extrapolation'!$K302,2)</f>
        <v>2.2200000000000002</v>
      </c>
      <c r="AJ302" s="13">
        <f>ROUND(AVERAGE(Zinsswaps!AJ195:AJ302)+'iBoxx Extrapolation'!$K302,2)</f>
        <v>2.21</v>
      </c>
      <c r="AK302" s="13">
        <f>ROUND(AVERAGE(Zinsswaps!AK195:AK302)+'iBoxx Extrapolation'!$K302,2)</f>
        <v>2.2000000000000002</v>
      </c>
      <c r="AL302" s="13">
        <f>ROUND(AVERAGE(Zinsswaps!AL195:AL302)+'iBoxx Extrapolation'!$K302,2)</f>
        <v>2.19</v>
      </c>
      <c r="AM302" s="13">
        <f>ROUND(AVERAGE(Zinsswaps!AM195:AM302)+'iBoxx Extrapolation'!$K302,2)</f>
        <v>2.1800000000000002</v>
      </c>
      <c r="AN302" s="13">
        <f>ROUND(AVERAGE(Zinsswaps!AN195:AN302)+'iBoxx Extrapolation'!$K302,2)</f>
        <v>2.17</v>
      </c>
      <c r="AO302" s="13">
        <f>ROUND(AVERAGE(Zinsswaps!AO195:AO302)+'iBoxx Extrapolation'!$K302,2)</f>
        <v>2.16</v>
      </c>
      <c r="AP302" s="13">
        <f>ROUND(AVERAGE(Zinsswaps!AP195:AP302)+'iBoxx Extrapolation'!$K302,2)</f>
        <v>2.14</v>
      </c>
      <c r="AQ302" s="13">
        <f>ROUND(AVERAGE(Zinsswaps!AQ195:AQ302)+'iBoxx Extrapolation'!$K302,2)</f>
        <v>2.13</v>
      </c>
      <c r="AR302" s="13">
        <f>ROUND(AVERAGE(Zinsswaps!AR195:AR302)+'iBoxx Extrapolation'!$K302,2)</f>
        <v>2.12</v>
      </c>
      <c r="AS302" s="13">
        <f>ROUND(AVERAGE(Zinsswaps!AS195:AS302)+'iBoxx Extrapolation'!$K302,2)</f>
        <v>2.1</v>
      </c>
      <c r="AT302" s="13">
        <f>ROUND(AVERAGE(Zinsswaps!AT195:AT302)+'iBoxx Extrapolation'!$K302,2)</f>
        <v>2.09</v>
      </c>
      <c r="AU302" s="13">
        <f>ROUND(AVERAGE(Zinsswaps!AU195:AU302)+'iBoxx Extrapolation'!$K302,2)</f>
        <v>2.08</v>
      </c>
      <c r="AV302" s="13">
        <f>ROUND(AVERAGE(Zinsswaps!AV195:AV302)+'iBoxx Extrapolation'!$K302,2)</f>
        <v>2.0699999999999998</v>
      </c>
      <c r="AW302" s="13">
        <f>ROUND(AVERAGE(Zinsswaps!AW195:AW302)+'iBoxx Extrapolation'!$K302,2)</f>
        <v>2.06</v>
      </c>
      <c r="AX302" s="13">
        <f>ROUND(AVERAGE(Zinsswaps!AX195:AX302)+'iBoxx Extrapolation'!$K302,2)</f>
        <v>2.0499999999999998</v>
      </c>
      <c r="AY302" s="13">
        <f>ROUND(AVERAGE(Zinsswaps!AY195:AY302)+'iBoxx Extrapolation'!$K302,2)</f>
        <v>2.04</v>
      </c>
    </row>
    <row r="303" spans="1:51" s="16" customFormat="1" x14ac:dyDescent="0.2">
      <c r="A303" s="12">
        <v>46446</v>
      </c>
      <c r="B303" s="13">
        <f>ROUND(AVERAGE(Zinsswaps!B196:B303)+'iBoxx Extrapolation'!$K303,2)</f>
        <v>1.88</v>
      </c>
      <c r="C303" s="13">
        <f>ROUND(AVERAGE(Zinsswaps!C196:C303)+'iBoxx Extrapolation'!$K303,2)</f>
        <v>1.86</v>
      </c>
      <c r="D303" s="13">
        <f>ROUND(AVERAGE(Zinsswaps!D196:D303)+'iBoxx Extrapolation'!$K303,2)</f>
        <v>1.87</v>
      </c>
      <c r="E303" s="13">
        <f>ROUND(AVERAGE(Zinsswaps!E196:E303)+'iBoxx Extrapolation'!$K303,2)</f>
        <v>1.9</v>
      </c>
      <c r="F303" s="13">
        <f>ROUND(AVERAGE(Zinsswaps!F196:F303)+'iBoxx Extrapolation'!$K303,2)</f>
        <v>1.95</v>
      </c>
      <c r="G303" s="13">
        <f>ROUND(AVERAGE(Zinsswaps!G196:G303)+'iBoxx Extrapolation'!$K303,2)</f>
        <v>2</v>
      </c>
      <c r="H303" s="13">
        <f>ROUND(AVERAGE(Zinsswaps!H196:H303)+'iBoxx Extrapolation'!$K303,2)</f>
        <v>2.0499999999999998</v>
      </c>
      <c r="I303" s="13">
        <f>ROUND(AVERAGE(Zinsswaps!I196:I303)+'iBoxx Extrapolation'!$K303,2)</f>
        <v>2.1</v>
      </c>
      <c r="J303" s="13">
        <f>ROUND(AVERAGE(Zinsswaps!J196:J303)+'iBoxx Extrapolation'!$K303,2)</f>
        <v>2.15</v>
      </c>
      <c r="K303" s="13">
        <f>ROUND(AVERAGE(Zinsswaps!K196:K303)+'iBoxx Extrapolation'!$K303,2)</f>
        <v>2.2000000000000002</v>
      </c>
      <c r="L303" s="13">
        <f>ROUND(AVERAGE(Zinsswaps!L196:L303)+'iBoxx Extrapolation'!$K303,2)</f>
        <v>2.25</v>
      </c>
      <c r="M303" s="13">
        <f>ROUND(AVERAGE(Zinsswaps!M196:M303)+'iBoxx Extrapolation'!$K303,2)</f>
        <v>2.29</v>
      </c>
      <c r="N303" s="13">
        <f>ROUND(AVERAGE(Zinsswaps!N196:N303)+'iBoxx Extrapolation'!$K303,2)</f>
        <v>2.33</v>
      </c>
      <c r="O303" s="13">
        <f>ROUND(AVERAGE(Zinsswaps!O196:O303)+'iBoxx Extrapolation'!$K303,2)</f>
        <v>2.36</v>
      </c>
      <c r="P303" s="13">
        <f>ROUND(AVERAGE(Zinsswaps!P196:P303)+'iBoxx Extrapolation'!$K303,2)</f>
        <v>2.39</v>
      </c>
      <c r="Q303" s="13">
        <f>ROUND(AVERAGE(Zinsswaps!Q196:Q303)+'iBoxx Extrapolation'!$K303,2)</f>
        <v>2.39</v>
      </c>
      <c r="R303" s="13">
        <f>ROUND(AVERAGE(Zinsswaps!R196:R303)+'iBoxx Extrapolation'!$K303,2)</f>
        <v>2.4</v>
      </c>
      <c r="S303" s="13">
        <f>ROUND(AVERAGE(Zinsswaps!S196:S303)+'iBoxx Extrapolation'!$K303,2)</f>
        <v>2.41</v>
      </c>
      <c r="T303" s="13">
        <f>ROUND(AVERAGE(Zinsswaps!T196:T303)+'iBoxx Extrapolation'!$K303,2)</f>
        <v>2.41</v>
      </c>
      <c r="U303" s="13">
        <f>ROUND(AVERAGE(Zinsswaps!U196:U303)+'iBoxx Extrapolation'!$K303,2)</f>
        <v>2.41</v>
      </c>
      <c r="V303" s="13">
        <f>ROUND(AVERAGE(Zinsswaps!V196:V303)+'iBoxx Extrapolation'!$K303,2)</f>
        <v>2.4</v>
      </c>
      <c r="W303" s="13">
        <f>ROUND(AVERAGE(Zinsswaps!W196:W303)+'iBoxx Extrapolation'!$K303,2)</f>
        <v>2.39</v>
      </c>
      <c r="X303" s="13">
        <f>ROUND(AVERAGE(Zinsswaps!X196:X303)+'iBoxx Extrapolation'!$K303,2)</f>
        <v>2.38</v>
      </c>
      <c r="Y303" s="13">
        <f>ROUND(AVERAGE(Zinsswaps!Y196:Y303)+'iBoxx Extrapolation'!$K303,2)</f>
        <v>2.37</v>
      </c>
      <c r="Z303" s="13">
        <f>ROUND(AVERAGE(Zinsswaps!Z196:Z303)+'iBoxx Extrapolation'!$K303,2)</f>
        <v>2.37</v>
      </c>
      <c r="AA303" s="13">
        <f>ROUND(AVERAGE(Zinsswaps!AA196:AA303)+'iBoxx Extrapolation'!$K303,2)</f>
        <v>2.35</v>
      </c>
      <c r="AB303" s="13">
        <f>ROUND(AVERAGE(Zinsswaps!AB196:AB303)+'iBoxx Extrapolation'!$K303,2)</f>
        <v>2.34</v>
      </c>
      <c r="AC303" s="13">
        <f>ROUND(AVERAGE(Zinsswaps!AC196:AC303)+'iBoxx Extrapolation'!$K303,2)</f>
        <v>2.3199999999999998</v>
      </c>
      <c r="AD303" s="13">
        <f>ROUND(AVERAGE(Zinsswaps!AD196:AD303)+'iBoxx Extrapolation'!$K303,2)</f>
        <v>2.31</v>
      </c>
      <c r="AE303" s="13">
        <f>ROUND(AVERAGE(Zinsswaps!AE196:AE303)+'iBoxx Extrapolation'!$K303,2)</f>
        <v>2.2999999999999998</v>
      </c>
      <c r="AF303" s="13">
        <f>ROUND(AVERAGE(Zinsswaps!AF196:AF303)+'iBoxx Extrapolation'!$K303,2)</f>
        <v>2.2799999999999998</v>
      </c>
      <c r="AG303" s="13">
        <f>ROUND(AVERAGE(Zinsswaps!AG196:AG303)+'iBoxx Extrapolation'!$K303,2)</f>
        <v>2.27</v>
      </c>
      <c r="AH303" s="13">
        <f>ROUND(AVERAGE(Zinsswaps!AH196:AH303)+'iBoxx Extrapolation'!$K303,2)</f>
        <v>2.25</v>
      </c>
      <c r="AI303" s="13">
        <f>ROUND(AVERAGE(Zinsswaps!AI196:AI303)+'iBoxx Extrapolation'!$K303,2)</f>
        <v>2.2400000000000002</v>
      </c>
      <c r="AJ303" s="13">
        <f>ROUND(AVERAGE(Zinsswaps!AJ196:AJ303)+'iBoxx Extrapolation'!$K303,2)</f>
        <v>2.23</v>
      </c>
      <c r="AK303" s="13">
        <f>ROUND(AVERAGE(Zinsswaps!AK196:AK303)+'iBoxx Extrapolation'!$K303,2)</f>
        <v>2.2200000000000002</v>
      </c>
      <c r="AL303" s="13">
        <f>ROUND(AVERAGE(Zinsswaps!AL196:AL303)+'iBoxx Extrapolation'!$K303,2)</f>
        <v>2.2000000000000002</v>
      </c>
      <c r="AM303" s="13">
        <f>ROUND(AVERAGE(Zinsswaps!AM196:AM303)+'iBoxx Extrapolation'!$K303,2)</f>
        <v>2.19</v>
      </c>
      <c r="AN303" s="13">
        <f>ROUND(AVERAGE(Zinsswaps!AN196:AN303)+'iBoxx Extrapolation'!$K303,2)</f>
        <v>2.1800000000000002</v>
      </c>
      <c r="AO303" s="13">
        <f>ROUND(AVERAGE(Zinsswaps!AO196:AO303)+'iBoxx Extrapolation'!$K303,2)</f>
        <v>2.1800000000000002</v>
      </c>
      <c r="AP303" s="13">
        <f>ROUND(AVERAGE(Zinsswaps!AP196:AP303)+'iBoxx Extrapolation'!$K303,2)</f>
        <v>2.16</v>
      </c>
      <c r="AQ303" s="13">
        <f>ROUND(AVERAGE(Zinsswaps!AQ196:AQ303)+'iBoxx Extrapolation'!$K303,2)</f>
        <v>2.15</v>
      </c>
      <c r="AR303" s="13">
        <f>ROUND(AVERAGE(Zinsswaps!AR196:AR303)+'iBoxx Extrapolation'!$K303,2)</f>
        <v>2.13</v>
      </c>
      <c r="AS303" s="13">
        <f>ROUND(AVERAGE(Zinsswaps!AS196:AS303)+'iBoxx Extrapolation'!$K303,2)</f>
        <v>2.12</v>
      </c>
      <c r="AT303" s="13">
        <f>ROUND(AVERAGE(Zinsswaps!AT196:AT303)+'iBoxx Extrapolation'!$K303,2)</f>
        <v>2.11</v>
      </c>
      <c r="AU303" s="13">
        <f>ROUND(AVERAGE(Zinsswaps!AU196:AU303)+'iBoxx Extrapolation'!$K303,2)</f>
        <v>2.1</v>
      </c>
      <c r="AV303" s="13">
        <f>ROUND(AVERAGE(Zinsswaps!AV196:AV303)+'iBoxx Extrapolation'!$K303,2)</f>
        <v>2.09</v>
      </c>
      <c r="AW303" s="13">
        <f>ROUND(AVERAGE(Zinsswaps!AW196:AW303)+'iBoxx Extrapolation'!$K303,2)</f>
        <v>2.08</v>
      </c>
      <c r="AX303" s="13">
        <f>ROUND(AVERAGE(Zinsswaps!AX196:AX303)+'iBoxx Extrapolation'!$K303,2)</f>
        <v>2.0699999999999998</v>
      </c>
      <c r="AY303" s="13">
        <f>ROUND(AVERAGE(Zinsswaps!AY196:AY303)+'iBoxx Extrapolation'!$K303,2)</f>
        <v>2.06</v>
      </c>
    </row>
    <row r="304" spans="1:51" s="16" customFormat="1" x14ac:dyDescent="0.2">
      <c r="A304" s="12">
        <v>46477</v>
      </c>
      <c r="B304" s="13">
        <f>ROUND(AVERAGE(Zinsswaps!B197:B304)+'iBoxx Extrapolation'!$K304,2)</f>
        <v>1.91</v>
      </c>
      <c r="C304" s="13">
        <f>ROUND(AVERAGE(Zinsswaps!C197:C304)+'iBoxx Extrapolation'!$K304,2)</f>
        <v>1.89</v>
      </c>
      <c r="D304" s="13">
        <f>ROUND(AVERAGE(Zinsswaps!D197:D304)+'iBoxx Extrapolation'!$K304,2)</f>
        <v>1.9</v>
      </c>
      <c r="E304" s="13">
        <f>ROUND(AVERAGE(Zinsswaps!E197:E304)+'iBoxx Extrapolation'!$K304,2)</f>
        <v>1.93</v>
      </c>
      <c r="F304" s="13">
        <f>ROUND(AVERAGE(Zinsswaps!F197:F304)+'iBoxx Extrapolation'!$K304,2)</f>
        <v>1.97</v>
      </c>
      <c r="G304" s="13">
        <f>ROUND(AVERAGE(Zinsswaps!G197:G304)+'iBoxx Extrapolation'!$K304,2)</f>
        <v>2.02</v>
      </c>
      <c r="H304" s="13">
        <f>ROUND(AVERAGE(Zinsswaps!H197:H304)+'iBoxx Extrapolation'!$K304,2)</f>
        <v>2.0699999999999998</v>
      </c>
      <c r="I304" s="13">
        <f>ROUND(AVERAGE(Zinsswaps!I197:I304)+'iBoxx Extrapolation'!$K304,2)</f>
        <v>2.12</v>
      </c>
      <c r="J304" s="13">
        <f>ROUND(AVERAGE(Zinsswaps!J197:J304)+'iBoxx Extrapolation'!$K304,2)</f>
        <v>2.17</v>
      </c>
      <c r="K304" s="13">
        <f>ROUND(AVERAGE(Zinsswaps!K197:K304)+'iBoxx Extrapolation'!$K304,2)</f>
        <v>2.2200000000000002</v>
      </c>
      <c r="L304" s="13">
        <f>ROUND(AVERAGE(Zinsswaps!L197:L304)+'iBoxx Extrapolation'!$K304,2)</f>
        <v>2.27</v>
      </c>
      <c r="M304" s="13">
        <f>ROUND(AVERAGE(Zinsswaps!M197:M304)+'iBoxx Extrapolation'!$K304,2)</f>
        <v>2.31</v>
      </c>
      <c r="N304" s="13">
        <f>ROUND(AVERAGE(Zinsswaps!N197:N304)+'iBoxx Extrapolation'!$K304,2)</f>
        <v>2.35</v>
      </c>
      <c r="O304" s="13">
        <f>ROUND(AVERAGE(Zinsswaps!O197:O304)+'iBoxx Extrapolation'!$K304,2)</f>
        <v>2.38</v>
      </c>
      <c r="P304" s="13">
        <f>ROUND(AVERAGE(Zinsswaps!P197:P304)+'iBoxx Extrapolation'!$K304,2)</f>
        <v>2.4</v>
      </c>
      <c r="Q304" s="13">
        <f>ROUND(AVERAGE(Zinsswaps!Q197:Q304)+'iBoxx Extrapolation'!$K304,2)</f>
        <v>2.41</v>
      </c>
      <c r="R304" s="13">
        <f>ROUND(AVERAGE(Zinsswaps!R197:R304)+'iBoxx Extrapolation'!$K304,2)</f>
        <v>2.42</v>
      </c>
      <c r="S304" s="13">
        <f>ROUND(AVERAGE(Zinsswaps!S197:S304)+'iBoxx Extrapolation'!$K304,2)</f>
        <v>2.42</v>
      </c>
      <c r="T304" s="13">
        <f>ROUND(AVERAGE(Zinsswaps!T197:T304)+'iBoxx Extrapolation'!$K304,2)</f>
        <v>2.4300000000000002</v>
      </c>
      <c r="U304" s="13">
        <f>ROUND(AVERAGE(Zinsswaps!U197:U304)+'iBoxx Extrapolation'!$K304,2)</f>
        <v>2.4300000000000002</v>
      </c>
      <c r="V304" s="13">
        <f>ROUND(AVERAGE(Zinsswaps!V197:V304)+'iBoxx Extrapolation'!$K304,2)</f>
        <v>2.42</v>
      </c>
      <c r="W304" s="13">
        <f>ROUND(AVERAGE(Zinsswaps!W197:W304)+'iBoxx Extrapolation'!$K304,2)</f>
        <v>2.41</v>
      </c>
      <c r="X304" s="13">
        <f>ROUND(AVERAGE(Zinsswaps!X197:X304)+'iBoxx Extrapolation'!$K304,2)</f>
        <v>2.4</v>
      </c>
      <c r="Y304" s="13">
        <f>ROUND(AVERAGE(Zinsswaps!Y197:Y304)+'iBoxx Extrapolation'!$K304,2)</f>
        <v>2.39</v>
      </c>
      <c r="Z304" s="13">
        <f>ROUND(AVERAGE(Zinsswaps!Z197:Z304)+'iBoxx Extrapolation'!$K304,2)</f>
        <v>2.38</v>
      </c>
      <c r="AA304" s="13">
        <f>ROUND(AVERAGE(Zinsswaps!AA197:AA304)+'iBoxx Extrapolation'!$K304,2)</f>
        <v>2.37</v>
      </c>
      <c r="AB304" s="13">
        <f>ROUND(AVERAGE(Zinsswaps!AB197:AB304)+'iBoxx Extrapolation'!$K304,2)</f>
        <v>2.35</v>
      </c>
      <c r="AC304" s="13">
        <f>ROUND(AVERAGE(Zinsswaps!AC197:AC304)+'iBoxx Extrapolation'!$K304,2)</f>
        <v>2.34</v>
      </c>
      <c r="AD304" s="13">
        <f>ROUND(AVERAGE(Zinsswaps!AD197:AD304)+'iBoxx Extrapolation'!$K304,2)</f>
        <v>2.33</v>
      </c>
      <c r="AE304" s="13">
        <f>ROUND(AVERAGE(Zinsswaps!AE197:AE304)+'iBoxx Extrapolation'!$K304,2)</f>
        <v>2.31</v>
      </c>
      <c r="AF304" s="13">
        <f>ROUND(AVERAGE(Zinsswaps!AF197:AF304)+'iBoxx Extrapolation'!$K304,2)</f>
        <v>2.2999999999999998</v>
      </c>
      <c r="AG304" s="13">
        <f>ROUND(AVERAGE(Zinsswaps!AG197:AG304)+'iBoxx Extrapolation'!$K304,2)</f>
        <v>2.2799999999999998</v>
      </c>
      <c r="AH304" s="13">
        <f>ROUND(AVERAGE(Zinsswaps!AH197:AH304)+'iBoxx Extrapolation'!$K304,2)</f>
        <v>2.27</v>
      </c>
      <c r="AI304" s="13">
        <f>ROUND(AVERAGE(Zinsswaps!AI197:AI304)+'iBoxx Extrapolation'!$K304,2)</f>
        <v>2.2599999999999998</v>
      </c>
      <c r="AJ304" s="13">
        <f>ROUND(AVERAGE(Zinsswaps!AJ197:AJ304)+'iBoxx Extrapolation'!$K304,2)</f>
        <v>2.2400000000000002</v>
      </c>
      <c r="AK304" s="13">
        <f>ROUND(AVERAGE(Zinsswaps!AK197:AK304)+'iBoxx Extrapolation'!$K304,2)</f>
        <v>2.23</v>
      </c>
      <c r="AL304" s="13">
        <f>ROUND(AVERAGE(Zinsswaps!AL197:AL304)+'iBoxx Extrapolation'!$K304,2)</f>
        <v>2.2200000000000002</v>
      </c>
      <c r="AM304" s="13">
        <f>ROUND(AVERAGE(Zinsswaps!AM197:AM304)+'iBoxx Extrapolation'!$K304,2)</f>
        <v>2.21</v>
      </c>
      <c r="AN304" s="13">
        <f>ROUND(AVERAGE(Zinsswaps!AN197:AN304)+'iBoxx Extrapolation'!$K304,2)</f>
        <v>2.2000000000000002</v>
      </c>
      <c r="AO304" s="13">
        <f>ROUND(AVERAGE(Zinsswaps!AO197:AO304)+'iBoxx Extrapolation'!$K304,2)</f>
        <v>2.19</v>
      </c>
      <c r="AP304" s="13">
        <f>ROUND(AVERAGE(Zinsswaps!AP197:AP304)+'iBoxx Extrapolation'!$K304,2)</f>
        <v>2.1800000000000002</v>
      </c>
      <c r="AQ304" s="13">
        <f>ROUND(AVERAGE(Zinsswaps!AQ197:AQ304)+'iBoxx Extrapolation'!$K304,2)</f>
        <v>2.16</v>
      </c>
      <c r="AR304" s="13">
        <f>ROUND(AVERAGE(Zinsswaps!AR197:AR304)+'iBoxx Extrapolation'!$K304,2)</f>
        <v>2.15</v>
      </c>
      <c r="AS304" s="13">
        <f>ROUND(AVERAGE(Zinsswaps!AS197:AS304)+'iBoxx Extrapolation'!$K304,2)</f>
        <v>2.14</v>
      </c>
      <c r="AT304" s="13">
        <f>ROUND(AVERAGE(Zinsswaps!AT197:AT304)+'iBoxx Extrapolation'!$K304,2)</f>
        <v>2.13</v>
      </c>
      <c r="AU304" s="13">
        <f>ROUND(AVERAGE(Zinsswaps!AU197:AU304)+'iBoxx Extrapolation'!$K304,2)</f>
        <v>2.11</v>
      </c>
      <c r="AV304" s="13">
        <f>ROUND(AVERAGE(Zinsswaps!AV197:AV304)+'iBoxx Extrapolation'!$K304,2)</f>
        <v>2.1</v>
      </c>
      <c r="AW304" s="13">
        <f>ROUND(AVERAGE(Zinsswaps!AW197:AW304)+'iBoxx Extrapolation'!$K304,2)</f>
        <v>2.09</v>
      </c>
      <c r="AX304" s="13">
        <f>ROUND(AVERAGE(Zinsswaps!AX197:AX304)+'iBoxx Extrapolation'!$K304,2)</f>
        <v>2.08</v>
      </c>
      <c r="AY304" s="13">
        <f>ROUND(AVERAGE(Zinsswaps!AY197:AY304)+'iBoxx Extrapolation'!$K304,2)</f>
        <v>2.0699999999999998</v>
      </c>
    </row>
    <row r="305" spans="1:51" s="16" customFormat="1" x14ac:dyDescent="0.2">
      <c r="A305" s="12">
        <v>46507</v>
      </c>
      <c r="B305" s="13">
        <f>ROUND(AVERAGE(Zinsswaps!B198:B305)+'iBoxx Extrapolation'!$K305,2)</f>
        <v>1.93</v>
      </c>
      <c r="C305" s="13">
        <f>ROUND(AVERAGE(Zinsswaps!C198:C305)+'iBoxx Extrapolation'!$K305,2)</f>
        <v>1.91</v>
      </c>
      <c r="D305" s="13">
        <f>ROUND(AVERAGE(Zinsswaps!D198:D305)+'iBoxx Extrapolation'!$K305,2)</f>
        <v>1.92</v>
      </c>
      <c r="E305" s="13">
        <f>ROUND(AVERAGE(Zinsswaps!E198:E305)+'iBoxx Extrapolation'!$K305,2)</f>
        <v>1.95</v>
      </c>
      <c r="F305" s="13">
        <f>ROUND(AVERAGE(Zinsswaps!F198:F305)+'iBoxx Extrapolation'!$K305,2)</f>
        <v>1.99</v>
      </c>
      <c r="G305" s="13">
        <f>ROUND(AVERAGE(Zinsswaps!G198:G305)+'iBoxx Extrapolation'!$K305,2)</f>
        <v>2.04</v>
      </c>
      <c r="H305" s="13">
        <f>ROUND(AVERAGE(Zinsswaps!H198:H305)+'iBoxx Extrapolation'!$K305,2)</f>
        <v>2.09</v>
      </c>
      <c r="I305" s="13">
        <f>ROUND(AVERAGE(Zinsswaps!I198:I305)+'iBoxx Extrapolation'!$K305,2)</f>
        <v>2.14</v>
      </c>
      <c r="J305" s="13">
        <f>ROUND(AVERAGE(Zinsswaps!J198:J305)+'iBoxx Extrapolation'!$K305,2)</f>
        <v>2.19</v>
      </c>
      <c r="K305" s="13">
        <f>ROUND(AVERAGE(Zinsswaps!K198:K305)+'iBoxx Extrapolation'!$K305,2)</f>
        <v>2.2400000000000002</v>
      </c>
      <c r="L305" s="13">
        <f>ROUND(AVERAGE(Zinsswaps!L198:L305)+'iBoxx Extrapolation'!$K305,2)</f>
        <v>2.29</v>
      </c>
      <c r="M305" s="13">
        <f>ROUND(AVERAGE(Zinsswaps!M198:M305)+'iBoxx Extrapolation'!$K305,2)</f>
        <v>2.33</v>
      </c>
      <c r="N305" s="13">
        <f>ROUND(AVERAGE(Zinsswaps!N198:N305)+'iBoxx Extrapolation'!$K305,2)</f>
        <v>2.37</v>
      </c>
      <c r="O305" s="13">
        <f>ROUND(AVERAGE(Zinsswaps!O198:O305)+'iBoxx Extrapolation'!$K305,2)</f>
        <v>2.4</v>
      </c>
      <c r="P305" s="13">
        <f>ROUND(AVERAGE(Zinsswaps!P198:P305)+'iBoxx Extrapolation'!$K305,2)</f>
        <v>2.42</v>
      </c>
      <c r="Q305" s="13">
        <f>ROUND(AVERAGE(Zinsswaps!Q198:Q305)+'iBoxx Extrapolation'!$K305,2)</f>
        <v>2.4300000000000002</v>
      </c>
      <c r="R305" s="13">
        <f>ROUND(AVERAGE(Zinsswaps!R198:R305)+'iBoxx Extrapolation'!$K305,2)</f>
        <v>2.44</v>
      </c>
      <c r="S305" s="13">
        <f>ROUND(AVERAGE(Zinsswaps!S198:S305)+'iBoxx Extrapolation'!$K305,2)</f>
        <v>2.44</v>
      </c>
      <c r="T305" s="13">
        <f>ROUND(AVERAGE(Zinsswaps!T198:T305)+'iBoxx Extrapolation'!$K305,2)</f>
        <v>2.4500000000000002</v>
      </c>
      <c r="U305" s="13">
        <f>ROUND(AVERAGE(Zinsswaps!U198:U305)+'iBoxx Extrapolation'!$K305,2)</f>
        <v>2.4500000000000002</v>
      </c>
      <c r="V305" s="13">
        <f>ROUND(AVERAGE(Zinsswaps!V198:V305)+'iBoxx Extrapolation'!$K305,2)</f>
        <v>2.44</v>
      </c>
      <c r="W305" s="13">
        <f>ROUND(AVERAGE(Zinsswaps!W198:W305)+'iBoxx Extrapolation'!$K305,2)</f>
        <v>2.4300000000000002</v>
      </c>
      <c r="X305" s="13">
        <f>ROUND(AVERAGE(Zinsswaps!X198:X305)+'iBoxx Extrapolation'!$K305,2)</f>
        <v>2.42</v>
      </c>
      <c r="Y305" s="13">
        <f>ROUND(AVERAGE(Zinsswaps!Y198:Y305)+'iBoxx Extrapolation'!$K305,2)</f>
        <v>2.41</v>
      </c>
      <c r="Z305" s="13">
        <f>ROUND(AVERAGE(Zinsswaps!Z198:Z305)+'iBoxx Extrapolation'!$K305,2)</f>
        <v>2.4</v>
      </c>
      <c r="AA305" s="13">
        <f>ROUND(AVERAGE(Zinsswaps!AA198:AA305)+'iBoxx Extrapolation'!$K305,2)</f>
        <v>2.39</v>
      </c>
      <c r="AB305" s="13">
        <f>ROUND(AVERAGE(Zinsswaps!AB198:AB305)+'iBoxx Extrapolation'!$K305,2)</f>
        <v>2.37</v>
      </c>
      <c r="AC305" s="13">
        <f>ROUND(AVERAGE(Zinsswaps!AC198:AC305)+'iBoxx Extrapolation'!$K305,2)</f>
        <v>2.36</v>
      </c>
      <c r="AD305" s="13">
        <f>ROUND(AVERAGE(Zinsswaps!AD198:AD305)+'iBoxx Extrapolation'!$K305,2)</f>
        <v>2.34</v>
      </c>
      <c r="AE305" s="13">
        <f>ROUND(AVERAGE(Zinsswaps!AE198:AE305)+'iBoxx Extrapolation'!$K305,2)</f>
        <v>2.33</v>
      </c>
      <c r="AF305" s="13">
        <f>ROUND(AVERAGE(Zinsswaps!AF198:AF305)+'iBoxx Extrapolation'!$K305,2)</f>
        <v>2.3199999999999998</v>
      </c>
      <c r="AG305" s="13">
        <f>ROUND(AVERAGE(Zinsswaps!AG198:AG305)+'iBoxx Extrapolation'!$K305,2)</f>
        <v>2.2999999999999998</v>
      </c>
      <c r="AH305" s="13">
        <f>ROUND(AVERAGE(Zinsswaps!AH198:AH305)+'iBoxx Extrapolation'!$K305,2)</f>
        <v>2.29</v>
      </c>
      <c r="AI305" s="13">
        <f>ROUND(AVERAGE(Zinsswaps!AI198:AI305)+'iBoxx Extrapolation'!$K305,2)</f>
        <v>2.27</v>
      </c>
      <c r="AJ305" s="13">
        <f>ROUND(AVERAGE(Zinsswaps!AJ198:AJ305)+'iBoxx Extrapolation'!$K305,2)</f>
        <v>2.2599999999999998</v>
      </c>
      <c r="AK305" s="13">
        <f>ROUND(AVERAGE(Zinsswaps!AK198:AK305)+'iBoxx Extrapolation'!$K305,2)</f>
        <v>2.25</v>
      </c>
      <c r="AL305" s="13">
        <f>ROUND(AVERAGE(Zinsswaps!AL198:AL305)+'iBoxx Extrapolation'!$K305,2)</f>
        <v>2.2400000000000002</v>
      </c>
      <c r="AM305" s="13">
        <f>ROUND(AVERAGE(Zinsswaps!AM198:AM305)+'iBoxx Extrapolation'!$K305,2)</f>
        <v>2.23</v>
      </c>
      <c r="AN305" s="13">
        <f>ROUND(AVERAGE(Zinsswaps!AN198:AN305)+'iBoxx Extrapolation'!$K305,2)</f>
        <v>2.2200000000000002</v>
      </c>
      <c r="AO305" s="13">
        <f>ROUND(AVERAGE(Zinsswaps!AO198:AO305)+'iBoxx Extrapolation'!$K305,2)</f>
        <v>2.21</v>
      </c>
      <c r="AP305" s="13">
        <f>ROUND(AVERAGE(Zinsswaps!AP198:AP305)+'iBoxx Extrapolation'!$K305,2)</f>
        <v>2.19</v>
      </c>
      <c r="AQ305" s="13">
        <f>ROUND(AVERAGE(Zinsswaps!AQ198:AQ305)+'iBoxx Extrapolation'!$K305,2)</f>
        <v>2.1800000000000002</v>
      </c>
      <c r="AR305" s="13">
        <f>ROUND(AVERAGE(Zinsswaps!AR198:AR305)+'iBoxx Extrapolation'!$K305,2)</f>
        <v>2.17</v>
      </c>
      <c r="AS305" s="13">
        <f>ROUND(AVERAGE(Zinsswaps!AS198:AS305)+'iBoxx Extrapolation'!$K305,2)</f>
        <v>2.15</v>
      </c>
      <c r="AT305" s="13">
        <f>ROUND(AVERAGE(Zinsswaps!AT198:AT305)+'iBoxx Extrapolation'!$K305,2)</f>
        <v>2.14</v>
      </c>
      <c r="AU305" s="13">
        <f>ROUND(AVERAGE(Zinsswaps!AU198:AU305)+'iBoxx Extrapolation'!$K305,2)</f>
        <v>2.13</v>
      </c>
      <c r="AV305" s="13">
        <f>ROUND(AVERAGE(Zinsswaps!AV198:AV305)+'iBoxx Extrapolation'!$K305,2)</f>
        <v>2.12</v>
      </c>
      <c r="AW305" s="13">
        <f>ROUND(AVERAGE(Zinsswaps!AW198:AW305)+'iBoxx Extrapolation'!$K305,2)</f>
        <v>2.11</v>
      </c>
      <c r="AX305" s="13">
        <f>ROUND(AVERAGE(Zinsswaps!AX198:AX305)+'iBoxx Extrapolation'!$K305,2)</f>
        <v>2.1</v>
      </c>
      <c r="AY305" s="13">
        <f>ROUND(AVERAGE(Zinsswaps!AY198:AY305)+'iBoxx Extrapolation'!$K305,2)</f>
        <v>2.09</v>
      </c>
    </row>
    <row r="306" spans="1:51" s="16" customFormat="1" x14ac:dyDescent="0.2">
      <c r="A306" s="12">
        <v>46538</v>
      </c>
      <c r="B306" s="13">
        <f>ROUND(AVERAGE(Zinsswaps!B199:B306)+'iBoxx Extrapolation'!$K306,2)</f>
        <v>1.96</v>
      </c>
      <c r="C306" s="13">
        <f>ROUND(AVERAGE(Zinsswaps!C199:C306)+'iBoxx Extrapolation'!$K306,2)</f>
        <v>1.94</v>
      </c>
      <c r="D306" s="13">
        <f>ROUND(AVERAGE(Zinsswaps!D199:D306)+'iBoxx Extrapolation'!$K306,2)</f>
        <v>1.94</v>
      </c>
      <c r="E306" s="13">
        <f>ROUND(AVERAGE(Zinsswaps!E199:E306)+'iBoxx Extrapolation'!$K306,2)</f>
        <v>1.97</v>
      </c>
      <c r="F306" s="13">
        <f>ROUND(AVERAGE(Zinsswaps!F199:F306)+'iBoxx Extrapolation'!$K306,2)</f>
        <v>2.0099999999999998</v>
      </c>
      <c r="G306" s="13">
        <f>ROUND(AVERAGE(Zinsswaps!G199:G306)+'iBoxx Extrapolation'!$K306,2)</f>
        <v>2.06</v>
      </c>
      <c r="H306" s="13">
        <f>ROUND(AVERAGE(Zinsswaps!H199:H306)+'iBoxx Extrapolation'!$K306,2)</f>
        <v>2.11</v>
      </c>
      <c r="I306" s="13">
        <f>ROUND(AVERAGE(Zinsswaps!I199:I306)+'iBoxx Extrapolation'!$K306,2)</f>
        <v>2.16</v>
      </c>
      <c r="J306" s="13">
        <f>ROUND(AVERAGE(Zinsswaps!J199:J306)+'iBoxx Extrapolation'!$K306,2)</f>
        <v>2.21</v>
      </c>
      <c r="K306" s="13">
        <f>ROUND(AVERAGE(Zinsswaps!K199:K306)+'iBoxx Extrapolation'!$K306,2)</f>
        <v>2.2599999999999998</v>
      </c>
      <c r="L306" s="13">
        <f>ROUND(AVERAGE(Zinsswaps!L199:L306)+'iBoxx Extrapolation'!$K306,2)</f>
        <v>2.31</v>
      </c>
      <c r="M306" s="13">
        <f>ROUND(AVERAGE(Zinsswaps!M199:M306)+'iBoxx Extrapolation'!$K306,2)</f>
        <v>2.35</v>
      </c>
      <c r="N306" s="13">
        <f>ROUND(AVERAGE(Zinsswaps!N199:N306)+'iBoxx Extrapolation'!$K306,2)</f>
        <v>2.39</v>
      </c>
      <c r="O306" s="13">
        <f>ROUND(AVERAGE(Zinsswaps!O199:O306)+'iBoxx Extrapolation'!$K306,2)</f>
        <v>2.42</v>
      </c>
      <c r="P306" s="13">
        <f>ROUND(AVERAGE(Zinsswaps!P199:P306)+'iBoxx Extrapolation'!$K306,2)</f>
        <v>2.44</v>
      </c>
      <c r="Q306" s="13">
        <f>ROUND(AVERAGE(Zinsswaps!Q199:Q306)+'iBoxx Extrapolation'!$K306,2)</f>
        <v>2.4500000000000002</v>
      </c>
      <c r="R306" s="13">
        <f>ROUND(AVERAGE(Zinsswaps!R199:R306)+'iBoxx Extrapolation'!$K306,2)</f>
        <v>2.4500000000000002</v>
      </c>
      <c r="S306" s="13">
        <f>ROUND(AVERAGE(Zinsswaps!S199:S306)+'iBoxx Extrapolation'!$K306,2)</f>
        <v>2.46</v>
      </c>
      <c r="T306" s="13">
        <f>ROUND(AVERAGE(Zinsswaps!T199:T306)+'iBoxx Extrapolation'!$K306,2)</f>
        <v>2.46</v>
      </c>
      <c r="U306" s="13">
        <f>ROUND(AVERAGE(Zinsswaps!U199:U306)+'iBoxx Extrapolation'!$K306,2)</f>
        <v>2.4700000000000002</v>
      </c>
      <c r="V306" s="13">
        <f>ROUND(AVERAGE(Zinsswaps!V199:V306)+'iBoxx Extrapolation'!$K306,2)</f>
        <v>2.46</v>
      </c>
      <c r="W306" s="13">
        <f>ROUND(AVERAGE(Zinsswaps!W199:W306)+'iBoxx Extrapolation'!$K306,2)</f>
        <v>2.4500000000000002</v>
      </c>
      <c r="X306" s="13">
        <f>ROUND(AVERAGE(Zinsswaps!X199:X306)+'iBoxx Extrapolation'!$K306,2)</f>
        <v>2.44</v>
      </c>
      <c r="Y306" s="13">
        <f>ROUND(AVERAGE(Zinsswaps!Y199:Y306)+'iBoxx Extrapolation'!$K306,2)</f>
        <v>2.4300000000000002</v>
      </c>
      <c r="Z306" s="13">
        <f>ROUND(AVERAGE(Zinsswaps!Z199:Z306)+'iBoxx Extrapolation'!$K306,2)</f>
        <v>2.42</v>
      </c>
      <c r="AA306" s="13">
        <f>ROUND(AVERAGE(Zinsswaps!AA199:AA306)+'iBoxx Extrapolation'!$K306,2)</f>
        <v>2.4</v>
      </c>
      <c r="AB306" s="13">
        <f>ROUND(AVERAGE(Zinsswaps!AB199:AB306)+'iBoxx Extrapolation'!$K306,2)</f>
        <v>2.39</v>
      </c>
      <c r="AC306" s="13">
        <f>ROUND(AVERAGE(Zinsswaps!AC199:AC306)+'iBoxx Extrapolation'!$K306,2)</f>
        <v>2.37</v>
      </c>
      <c r="AD306" s="13">
        <f>ROUND(AVERAGE(Zinsswaps!AD199:AD306)+'iBoxx Extrapolation'!$K306,2)</f>
        <v>2.36</v>
      </c>
      <c r="AE306" s="13">
        <f>ROUND(AVERAGE(Zinsswaps!AE199:AE306)+'iBoxx Extrapolation'!$K306,2)</f>
        <v>2.35</v>
      </c>
      <c r="AF306" s="13">
        <f>ROUND(AVERAGE(Zinsswaps!AF199:AF306)+'iBoxx Extrapolation'!$K306,2)</f>
        <v>2.33</v>
      </c>
      <c r="AG306" s="13">
        <f>ROUND(AVERAGE(Zinsswaps!AG199:AG306)+'iBoxx Extrapolation'!$K306,2)</f>
        <v>2.3199999999999998</v>
      </c>
      <c r="AH306" s="13">
        <f>ROUND(AVERAGE(Zinsswaps!AH199:AH306)+'iBoxx Extrapolation'!$K306,2)</f>
        <v>2.2999999999999998</v>
      </c>
      <c r="AI306" s="13">
        <f>ROUND(AVERAGE(Zinsswaps!AI199:AI306)+'iBoxx Extrapolation'!$K306,2)</f>
        <v>2.29</v>
      </c>
      <c r="AJ306" s="13">
        <f>ROUND(AVERAGE(Zinsswaps!AJ199:AJ306)+'iBoxx Extrapolation'!$K306,2)</f>
        <v>2.2799999999999998</v>
      </c>
      <c r="AK306" s="13">
        <f>ROUND(AVERAGE(Zinsswaps!AK199:AK306)+'iBoxx Extrapolation'!$K306,2)</f>
        <v>2.27</v>
      </c>
      <c r="AL306" s="13">
        <f>ROUND(AVERAGE(Zinsswaps!AL199:AL306)+'iBoxx Extrapolation'!$K306,2)</f>
        <v>2.2599999999999998</v>
      </c>
      <c r="AM306" s="13">
        <f>ROUND(AVERAGE(Zinsswaps!AM199:AM306)+'iBoxx Extrapolation'!$K306,2)</f>
        <v>2.2400000000000002</v>
      </c>
      <c r="AN306" s="13">
        <f>ROUND(AVERAGE(Zinsswaps!AN199:AN306)+'iBoxx Extrapolation'!$K306,2)</f>
        <v>2.23</v>
      </c>
      <c r="AO306" s="13">
        <f>ROUND(AVERAGE(Zinsswaps!AO199:AO306)+'iBoxx Extrapolation'!$K306,2)</f>
        <v>2.2200000000000002</v>
      </c>
      <c r="AP306" s="13">
        <f>ROUND(AVERAGE(Zinsswaps!AP199:AP306)+'iBoxx Extrapolation'!$K306,2)</f>
        <v>2.21</v>
      </c>
      <c r="AQ306" s="13">
        <f>ROUND(AVERAGE(Zinsswaps!AQ199:AQ306)+'iBoxx Extrapolation'!$K306,2)</f>
        <v>2.2000000000000002</v>
      </c>
      <c r="AR306" s="13">
        <f>ROUND(AVERAGE(Zinsswaps!AR199:AR306)+'iBoxx Extrapolation'!$K306,2)</f>
        <v>2.1800000000000002</v>
      </c>
      <c r="AS306" s="13">
        <f>ROUND(AVERAGE(Zinsswaps!AS199:AS306)+'iBoxx Extrapolation'!$K306,2)</f>
        <v>2.17</v>
      </c>
      <c r="AT306" s="13">
        <f>ROUND(AVERAGE(Zinsswaps!AT199:AT306)+'iBoxx Extrapolation'!$K306,2)</f>
        <v>2.16</v>
      </c>
      <c r="AU306" s="13">
        <f>ROUND(AVERAGE(Zinsswaps!AU199:AU306)+'iBoxx Extrapolation'!$K306,2)</f>
        <v>2.14</v>
      </c>
      <c r="AV306" s="13">
        <f>ROUND(AVERAGE(Zinsswaps!AV199:AV306)+'iBoxx Extrapolation'!$K306,2)</f>
        <v>2.13</v>
      </c>
      <c r="AW306" s="13">
        <f>ROUND(AVERAGE(Zinsswaps!AW199:AW306)+'iBoxx Extrapolation'!$K306,2)</f>
        <v>2.12</v>
      </c>
      <c r="AX306" s="13">
        <f>ROUND(AVERAGE(Zinsswaps!AX199:AX306)+'iBoxx Extrapolation'!$K306,2)</f>
        <v>2.11</v>
      </c>
      <c r="AY306" s="13">
        <f>ROUND(AVERAGE(Zinsswaps!AY199:AY306)+'iBoxx Extrapolation'!$K306,2)</f>
        <v>2.1</v>
      </c>
    </row>
    <row r="307" spans="1:51" s="16" customFormat="1" x14ac:dyDescent="0.2">
      <c r="A307" s="12">
        <v>46568</v>
      </c>
      <c r="B307" s="13">
        <f>ROUND(AVERAGE(Zinsswaps!B200:B307)+'iBoxx Extrapolation'!$K307,2)</f>
        <v>1.98</v>
      </c>
      <c r="C307" s="13">
        <f>ROUND(AVERAGE(Zinsswaps!C200:C307)+'iBoxx Extrapolation'!$K307,2)</f>
        <v>1.96</v>
      </c>
      <c r="D307" s="13">
        <f>ROUND(AVERAGE(Zinsswaps!D200:D307)+'iBoxx Extrapolation'!$K307,2)</f>
        <v>1.97</v>
      </c>
      <c r="E307" s="13">
        <f>ROUND(AVERAGE(Zinsswaps!E200:E307)+'iBoxx Extrapolation'!$K307,2)</f>
        <v>2</v>
      </c>
      <c r="F307" s="13">
        <f>ROUND(AVERAGE(Zinsswaps!F200:F307)+'iBoxx Extrapolation'!$K307,2)</f>
        <v>2.04</v>
      </c>
      <c r="G307" s="13">
        <f>ROUND(AVERAGE(Zinsswaps!G200:G307)+'iBoxx Extrapolation'!$K307,2)</f>
        <v>2.08</v>
      </c>
      <c r="H307" s="13">
        <f>ROUND(AVERAGE(Zinsswaps!H200:H307)+'iBoxx Extrapolation'!$K307,2)</f>
        <v>2.13</v>
      </c>
      <c r="I307" s="13">
        <f>ROUND(AVERAGE(Zinsswaps!I200:I307)+'iBoxx Extrapolation'!$K307,2)</f>
        <v>2.1800000000000002</v>
      </c>
      <c r="J307" s="13">
        <f>ROUND(AVERAGE(Zinsswaps!J200:J307)+'iBoxx Extrapolation'!$K307,2)</f>
        <v>2.23</v>
      </c>
      <c r="K307" s="13">
        <f>ROUND(AVERAGE(Zinsswaps!K200:K307)+'iBoxx Extrapolation'!$K307,2)</f>
        <v>2.2799999999999998</v>
      </c>
      <c r="L307" s="13">
        <f>ROUND(AVERAGE(Zinsswaps!L200:L307)+'iBoxx Extrapolation'!$K307,2)</f>
        <v>2.33</v>
      </c>
      <c r="M307" s="13">
        <f>ROUND(AVERAGE(Zinsswaps!M200:M307)+'iBoxx Extrapolation'!$K307,2)</f>
        <v>2.37</v>
      </c>
      <c r="N307" s="13">
        <f>ROUND(AVERAGE(Zinsswaps!N200:N307)+'iBoxx Extrapolation'!$K307,2)</f>
        <v>2.41</v>
      </c>
      <c r="O307" s="13">
        <f>ROUND(AVERAGE(Zinsswaps!O200:O307)+'iBoxx Extrapolation'!$K307,2)</f>
        <v>2.4300000000000002</v>
      </c>
      <c r="P307" s="13">
        <f>ROUND(AVERAGE(Zinsswaps!P200:P307)+'iBoxx Extrapolation'!$K307,2)</f>
        <v>2.46</v>
      </c>
      <c r="Q307" s="13">
        <f>ROUND(AVERAGE(Zinsswaps!Q200:Q307)+'iBoxx Extrapolation'!$K307,2)</f>
        <v>2.4700000000000002</v>
      </c>
      <c r="R307" s="13">
        <f>ROUND(AVERAGE(Zinsswaps!R200:R307)+'iBoxx Extrapolation'!$K307,2)</f>
        <v>2.4700000000000002</v>
      </c>
      <c r="S307" s="13">
        <f>ROUND(AVERAGE(Zinsswaps!S200:S307)+'iBoxx Extrapolation'!$K307,2)</f>
        <v>2.48</v>
      </c>
      <c r="T307" s="13">
        <f>ROUND(AVERAGE(Zinsswaps!T200:T307)+'iBoxx Extrapolation'!$K307,2)</f>
        <v>2.48</v>
      </c>
      <c r="U307" s="13">
        <f>ROUND(AVERAGE(Zinsswaps!U200:U307)+'iBoxx Extrapolation'!$K307,2)</f>
        <v>2.4900000000000002</v>
      </c>
      <c r="V307" s="13">
        <f>ROUND(AVERAGE(Zinsswaps!V200:V307)+'iBoxx Extrapolation'!$K307,2)</f>
        <v>2.48</v>
      </c>
      <c r="W307" s="13">
        <f>ROUND(AVERAGE(Zinsswaps!W200:W307)+'iBoxx Extrapolation'!$K307,2)</f>
        <v>2.46</v>
      </c>
      <c r="X307" s="13">
        <f>ROUND(AVERAGE(Zinsswaps!X200:X307)+'iBoxx Extrapolation'!$K307,2)</f>
        <v>2.4500000000000002</v>
      </c>
      <c r="Y307" s="13">
        <f>ROUND(AVERAGE(Zinsswaps!Y200:Y307)+'iBoxx Extrapolation'!$K307,2)</f>
        <v>2.44</v>
      </c>
      <c r="Z307" s="13">
        <f>ROUND(AVERAGE(Zinsswaps!Z200:Z307)+'iBoxx Extrapolation'!$K307,2)</f>
        <v>2.44</v>
      </c>
      <c r="AA307" s="13">
        <f>ROUND(AVERAGE(Zinsswaps!AA200:AA307)+'iBoxx Extrapolation'!$K307,2)</f>
        <v>2.42</v>
      </c>
      <c r="AB307" s="13">
        <f>ROUND(AVERAGE(Zinsswaps!AB200:AB307)+'iBoxx Extrapolation'!$K307,2)</f>
        <v>2.41</v>
      </c>
      <c r="AC307" s="13">
        <f>ROUND(AVERAGE(Zinsswaps!AC200:AC307)+'iBoxx Extrapolation'!$K307,2)</f>
        <v>2.39</v>
      </c>
      <c r="AD307" s="13">
        <f>ROUND(AVERAGE(Zinsswaps!AD200:AD307)+'iBoxx Extrapolation'!$K307,2)</f>
        <v>2.38</v>
      </c>
      <c r="AE307" s="13">
        <f>ROUND(AVERAGE(Zinsswaps!AE200:AE307)+'iBoxx Extrapolation'!$K307,2)</f>
        <v>2.37</v>
      </c>
      <c r="AF307" s="13">
        <f>ROUND(AVERAGE(Zinsswaps!AF200:AF307)+'iBoxx Extrapolation'!$K307,2)</f>
        <v>2.35</v>
      </c>
      <c r="AG307" s="13">
        <f>ROUND(AVERAGE(Zinsswaps!AG200:AG307)+'iBoxx Extrapolation'!$K307,2)</f>
        <v>2.34</v>
      </c>
      <c r="AH307" s="13">
        <f>ROUND(AVERAGE(Zinsswaps!AH200:AH307)+'iBoxx Extrapolation'!$K307,2)</f>
        <v>2.3199999999999998</v>
      </c>
      <c r="AI307" s="13">
        <f>ROUND(AVERAGE(Zinsswaps!AI200:AI307)+'iBoxx Extrapolation'!$K307,2)</f>
        <v>2.31</v>
      </c>
      <c r="AJ307" s="13">
        <f>ROUND(AVERAGE(Zinsswaps!AJ200:AJ307)+'iBoxx Extrapolation'!$K307,2)</f>
        <v>2.29</v>
      </c>
      <c r="AK307" s="13">
        <f>ROUND(AVERAGE(Zinsswaps!AK200:AK307)+'iBoxx Extrapolation'!$K307,2)</f>
        <v>2.2799999999999998</v>
      </c>
      <c r="AL307" s="13">
        <f>ROUND(AVERAGE(Zinsswaps!AL200:AL307)+'iBoxx Extrapolation'!$K307,2)</f>
        <v>2.27</v>
      </c>
      <c r="AM307" s="13">
        <f>ROUND(AVERAGE(Zinsswaps!AM200:AM307)+'iBoxx Extrapolation'!$K307,2)</f>
        <v>2.2599999999999998</v>
      </c>
      <c r="AN307" s="13">
        <f>ROUND(AVERAGE(Zinsswaps!AN200:AN307)+'iBoxx Extrapolation'!$K307,2)</f>
        <v>2.25</v>
      </c>
      <c r="AO307" s="13">
        <f>ROUND(AVERAGE(Zinsswaps!AO200:AO307)+'iBoxx Extrapolation'!$K307,2)</f>
        <v>2.2400000000000002</v>
      </c>
      <c r="AP307" s="13">
        <f>ROUND(AVERAGE(Zinsswaps!AP200:AP307)+'iBoxx Extrapolation'!$K307,2)</f>
        <v>2.23</v>
      </c>
      <c r="AQ307" s="13">
        <f>ROUND(AVERAGE(Zinsswaps!AQ200:AQ307)+'iBoxx Extrapolation'!$K307,2)</f>
        <v>2.21</v>
      </c>
      <c r="AR307" s="13">
        <f>ROUND(AVERAGE(Zinsswaps!AR200:AR307)+'iBoxx Extrapolation'!$K307,2)</f>
        <v>2.2000000000000002</v>
      </c>
      <c r="AS307" s="13">
        <f>ROUND(AVERAGE(Zinsswaps!AS200:AS307)+'iBoxx Extrapolation'!$K307,2)</f>
        <v>2.1800000000000002</v>
      </c>
      <c r="AT307" s="13">
        <f>ROUND(AVERAGE(Zinsswaps!AT200:AT307)+'iBoxx Extrapolation'!$K307,2)</f>
        <v>2.17</v>
      </c>
      <c r="AU307" s="13">
        <f>ROUND(AVERAGE(Zinsswaps!AU200:AU307)+'iBoxx Extrapolation'!$K307,2)</f>
        <v>2.16</v>
      </c>
      <c r="AV307" s="13">
        <f>ROUND(AVERAGE(Zinsswaps!AV200:AV307)+'iBoxx Extrapolation'!$K307,2)</f>
        <v>2.15</v>
      </c>
      <c r="AW307" s="13">
        <f>ROUND(AVERAGE(Zinsswaps!AW200:AW307)+'iBoxx Extrapolation'!$K307,2)</f>
        <v>2.14</v>
      </c>
      <c r="AX307" s="13">
        <f>ROUND(AVERAGE(Zinsswaps!AX200:AX307)+'iBoxx Extrapolation'!$K307,2)</f>
        <v>2.13</v>
      </c>
      <c r="AY307" s="13">
        <f>ROUND(AVERAGE(Zinsswaps!AY200:AY307)+'iBoxx Extrapolation'!$K307,2)</f>
        <v>2.12</v>
      </c>
    </row>
    <row r="308" spans="1:51" s="16" customFormat="1" x14ac:dyDescent="0.2">
      <c r="A308" s="12">
        <v>46599</v>
      </c>
      <c r="B308" s="13">
        <f>ROUND(AVERAGE(Zinsswaps!B201:B308)+'iBoxx Extrapolation'!$K308,2)</f>
        <v>2.0099999999999998</v>
      </c>
      <c r="C308" s="13">
        <f>ROUND(AVERAGE(Zinsswaps!C201:C308)+'iBoxx Extrapolation'!$K308,2)</f>
        <v>1.99</v>
      </c>
      <c r="D308" s="13">
        <f>ROUND(AVERAGE(Zinsswaps!D201:D308)+'iBoxx Extrapolation'!$K308,2)</f>
        <v>1.99</v>
      </c>
      <c r="E308" s="13">
        <f>ROUND(AVERAGE(Zinsswaps!E201:E308)+'iBoxx Extrapolation'!$K308,2)</f>
        <v>2.02</v>
      </c>
      <c r="F308" s="13">
        <f>ROUND(AVERAGE(Zinsswaps!F201:F308)+'iBoxx Extrapolation'!$K308,2)</f>
        <v>2.06</v>
      </c>
      <c r="G308" s="13">
        <f>ROUND(AVERAGE(Zinsswaps!G201:G308)+'iBoxx Extrapolation'!$K308,2)</f>
        <v>2.11</v>
      </c>
      <c r="H308" s="13">
        <f>ROUND(AVERAGE(Zinsswaps!H201:H308)+'iBoxx Extrapolation'!$K308,2)</f>
        <v>2.15</v>
      </c>
      <c r="I308" s="13">
        <f>ROUND(AVERAGE(Zinsswaps!I201:I308)+'iBoxx Extrapolation'!$K308,2)</f>
        <v>2.2000000000000002</v>
      </c>
      <c r="J308" s="13">
        <f>ROUND(AVERAGE(Zinsswaps!J201:J308)+'iBoxx Extrapolation'!$K308,2)</f>
        <v>2.25</v>
      </c>
      <c r="K308" s="13">
        <f>ROUND(AVERAGE(Zinsswaps!K201:K308)+'iBoxx Extrapolation'!$K308,2)</f>
        <v>2.2999999999999998</v>
      </c>
      <c r="L308" s="13">
        <f>ROUND(AVERAGE(Zinsswaps!L201:L308)+'iBoxx Extrapolation'!$K308,2)</f>
        <v>2.35</v>
      </c>
      <c r="M308" s="13">
        <f>ROUND(AVERAGE(Zinsswaps!M201:M308)+'iBoxx Extrapolation'!$K308,2)</f>
        <v>2.39</v>
      </c>
      <c r="N308" s="13">
        <f>ROUND(AVERAGE(Zinsswaps!N201:N308)+'iBoxx Extrapolation'!$K308,2)</f>
        <v>2.42</v>
      </c>
      <c r="O308" s="13">
        <f>ROUND(AVERAGE(Zinsswaps!O201:O308)+'iBoxx Extrapolation'!$K308,2)</f>
        <v>2.4500000000000002</v>
      </c>
      <c r="P308" s="13">
        <f>ROUND(AVERAGE(Zinsswaps!P201:P308)+'iBoxx Extrapolation'!$K308,2)</f>
        <v>2.48</v>
      </c>
      <c r="Q308" s="13">
        <f>ROUND(AVERAGE(Zinsswaps!Q201:Q308)+'iBoxx Extrapolation'!$K308,2)</f>
        <v>2.4900000000000002</v>
      </c>
      <c r="R308" s="13">
        <f>ROUND(AVERAGE(Zinsswaps!R201:R308)+'iBoxx Extrapolation'!$K308,2)</f>
        <v>2.4900000000000002</v>
      </c>
      <c r="S308" s="13">
        <f>ROUND(AVERAGE(Zinsswaps!S201:S308)+'iBoxx Extrapolation'!$K308,2)</f>
        <v>2.5</v>
      </c>
      <c r="T308" s="13">
        <f>ROUND(AVERAGE(Zinsswaps!T201:T308)+'iBoxx Extrapolation'!$K308,2)</f>
        <v>2.5</v>
      </c>
      <c r="U308" s="13">
        <f>ROUND(AVERAGE(Zinsswaps!U201:U308)+'iBoxx Extrapolation'!$K308,2)</f>
        <v>2.5099999999999998</v>
      </c>
      <c r="V308" s="13">
        <f>ROUND(AVERAGE(Zinsswaps!V201:V308)+'iBoxx Extrapolation'!$K308,2)</f>
        <v>2.4900000000000002</v>
      </c>
      <c r="W308" s="13">
        <f>ROUND(AVERAGE(Zinsswaps!W201:W308)+'iBoxx Extrapolation'!$K308,2)</f>
        <v>2.48</v>
      </c>
      <c r="X308" s="13">
        <f>ROUND(AVERAGE(Zinsswaps!X201:X308)+'iBoxx Extrapolation'!$K308,2)</f>
        <v>2.4700000000000002</v>
      </c>
      <c r="Y308" s="13">
        <f>ROUND(AVERAGE(Zinsswaps!Y201:Y308)+'iBoxx Extrapolation'!$K308,2)</f>
        <v>2.46</v>
      </c>
      <c r="Z308" s="13">
        <f>ROUND(AVERAGE(Zinsswaps!Z201:Z308)+'iBoxx Extrapolation'!$K308,2)</f>
        <v>2.4500000000000002</v>
      </c>
      <c r="AA308" s="13">
        <f>ROUND(AVERAGE(Zinsswaps!AA201:AA308)+'iBoxx Extrapolation'!$K308,2)</f>
        <v>2.44</v>
      </c>
      <c r="AB308" s="13">
        <f>ROUND(AVERAGE(Zinsswaps!AB201:AB308)+'iBoxx Extrapolation'!$K308,2)</f>
        <v>2.42</v>
      </c>
      <c r="AC308" s="13">
        <f>ROUND(AVERAGE(Zinsswaps!AC201:AC308)+'iBoxx Extrapolation'!$K308,2)</f>
        <v>2.41</v>
      </c>
      <c r="AD308" s="13">
        <f>ROUND(AVERAGE(Zinsswaps!AD201:AD308)+'iBoxx Extrapolation'!$K308,2)</f>
        <v>2.4</v>
      </c>
      <c r="AE308" s="13">
        <f>ROUND(AVERAGE(Zinsswaps!AE201:AE308)+'iBoxx Extrapolation'!$K308,2)</f>
        <v>2.38</v>
      </c>
      <c r="AF308" s="13">
        <f>ROUND(AVERAGE(Zinsswaps!AF201:AF308)+'iBoxx Extrapolation'!$K308,2)</f>
        <v>2.37</v>
      </c>
      <c r="AG308" s="13">
        <f>ROUND(AVERAGE(Zinsswaps!AG201:AG308)+'iBoxx Extrapolation'!$K308,2)</f>
        <v>2.35</v>
      </c>
      <c r="AH308" s="13">
        <f>ROUND(AVERAGE(Zinsswaps!AH201:AH308)+'iBoxx Extrapolation'!$K308,2)</f>
        <v>2.34</v>
      </c>
      <c r="AI308" s="13">
        <f>ROUND(AVERAGE(Zinsswaps!AI201:AI308)+'iBoxx Extrapolation'!$K308,2)</f>
        <v>2.3199999999999998</v>
      </c>
      <c r="AJ308" s="13">
        <f>ROUND(AVERAGE(Zinsswaps!AJ201:AJ308)+'iBoxx Extrapolation'!$K308,2)</f>
        <v>2.31</v>
      </c>
      <c r="AK308" s="13">
        <f>ROUND(AVERAGE(Zinsswaps!AK201:AK308)+'iBoxx Extrapolation'!$K308,2)</f>
        <v>2.2999999999999998</v>
      </c>
      <c r="AL308" s="13">
        <f>ROUND(AVERAGE(Zinsswaps!AL201:AL308)+'iBoxx Extrapolation'!$K308,2)</f>
        <v>2.29</v>
      </c>
      <c r="AM308" s="13">
        <f>ROUND(AVERAGE(Zinsswaps!AM201:AM308)+'iBoxx Extrapolation'!$K308,2)</f>
        <v>2.2799999999999998</v>
      </c>
      <c r="AN308" s="13">
        <f>ROUND(AVERAGE(Zinsswaps!AN201:AN308)+'iBoxx Extrapolation'!$K308,2)</f>
        <v>2.27</v>
      </c>
      <c r="AO308" s="13">
        <f>ROUND(AVERAGE(Zinsswaps!AO201:AO308)+'iBoxx Extrapolation'!$K308,2)</f>
        <v>2.2599999999999998</v>
      </c>
      <c r="AP308" s="13">
        <f>ROUND(AVERAGE(Zinsswaps!AP201:AP308)+'iBoxx Extrapolation'!$K308,2)</f>
        <v>2.2400000000000002</v>
      </c>
      <c r="AQ308" s="13">
        <f>ROUND(AVERAGE(Zinsswaps!AQ201:AQ308)+'iBoxx Extrapolation'!$K308,2)</f>
        <v>2.23</v>
      </c>
      <c r="AR308" s="13">
        <f>ROUND(AVERAGE(Zinsswaps!AR201:AR308)+'iBoxx Extrapolation'!$K308,2)</f>
        <v>2.21</v>
      </c>
      <c r="AS308" s="13">
        <f>ROUND(AVERAGE(Zinsswaps!AS201:AS308)+'iBoxx Extrapolation'!$K308,2)</f>
        <v>2.2000000000000002</v>
      </c>
      <c r="AT308" s="13">
        <f>ROUND(AVERAGE(Zinsswaps!AT201:AT308)+'iBoxx Extrapolation'!$K308,2)</f>
        <v>2.19</v>
      </c>
      <c r="AU308" s="13">
        <f>ROUND(AVERAGE(Zinsswaps!AU201:AU308)+'iBoxx Extrapolation'!$K308,2)</f>
        <v>2.1800000000000002</v>
      </c>
      <c r="AV308" s="13">
        <f>ROUND(AVERAGE(Zinsswaps!AV201:AV308)+'iBoxx Extrapolation'!$K308,2)</f>
        <v>2.16</v>
      </c>
      <c r="AW308" s="13">
        <f>ROUND(AVERAGE(Zinsswaps!AW201:AW308)+'iBoxx Extrapolation'!$K308,2)</f>
        <v>2.15</v>
      </c>
      <c r="AX308" s="13">
        <f>ROUND(AVERAGE(Zinsswaps!AX201:AX308)+'iBoxx Extrapolation'!$K308,2)</f>
        <v>2.14</v>
      </c>
      <c r="AY308" s="13">
        <f>ROUND(AVERAGE(Zinsswaps!AY201:AY308)+'iBoxx Extrapolation'!$K308,2)</f>
        <v>2.13</v>
      </c>
    </row>
    <row r="309" spans="1:51" s="16" customFormat="1" x14ac:dyDescent="0.2">
      <c r="A309" s="12">
        <v>46630</v>
      </c>
      <c r="B309" s="13">
        <f>ROUND(AVERAGE(Zinsswaps!B202:B309)+'iBoxx Extrapolation'!$K309,2)</f>
        <v>2.0299999999999998</v>
      </c>
      <c r="C309" s="13">
        <f>ROUND(AVERAGE(Zinsswaps!C202:C309)+'iBoxx Extrapolation'!$K309,2)</f>
        <v>2.0099999999999998</v>
      </c>
      <c r="D309" s="13">
        <f>ROUND(AVERAGE(Zinsswaps!D202:D309)+'iBoxx Extrapolation'!$K309,2)</f>
        <v>2.02</v>
      </c>
      <c r="E309" s="13">
        <f>ROUND(AVERAGE(Zinsswaps!E202:E309)+'iBoxx Extrapolation'!$K309,2)</f>
        <v>2.04</v>
      </c>
      <c r="F309" s="13">
        <f>ROUND(AVERAGE(Zinsswaps!F202:F309)+'iBoxx Extrapolation'!$K309,2)</f>
        <v>2.08</v>
      </c>
      <c r="G309" s="13">
        <f>ROUND(AVERAGE(Zinsswaps!G202:G309)+'iBoxx Extrapolation'!$K309,2)</f>
        <v>2.13</v>
      </c>
      <c r="H309" s="13">
        <f>ROUND(AVERAGE(Zinsswaps!H202:H309)+'iBoxx Extrapolation'!$K309,2)</f>
        <v>2.17</v>
      </c>
      <c r="I309" s="13">
        <f>ROUND(AVERAGE(Zinsswaps!I202:I309)+'iBoxx Extrapolation'!$K309,2)</f>
        <v>2.2200000000000002</v>
      </c>
      <c r="J309" s="13">
        <f>ROUND(AVERAGE(Zinsswaps!J202:J309)+'iBoxx Extrapolation'!$K309,2)</f>
        <v>2.27</v>
      </c>
      <c r="K309" s="13">
        <f>ROUND(AVERAGE(Zinsswaps!K202:K309)+'iBoxx Extrapolation'!$K309,2)</f>
        <v>2.3199999999999998</v>
      </c>
      <c r="L309" s="13">
        <f>ROUND(AVERAGE(Zinsswaps!L202:L309)+'iBoxx Extrapolation'!$K309,2)</f>
        <v>2.37</v>
      </c>
      <c r="M309" s="13">
        <f>ROUND(AVERAGE(Zinsswaps!M202:M309)+'iBoxx Extrapolation'!$K309,2)</f>
        <v>2.41</v>
      </c>
      <c r="N309" s="13">
        <f>ROUND(AVERAGE(Zinsswaps!N202:N309)+'iBoxx Extrapolation'!$K309,2)</f>
        <v>2.44</v>
      </c>
      <c r="O309" s="13">
        <f>ROUND(AVERAGE(Zinsswaps!O202:O309)+'iBoxx Extrapolation'!$K309,2)</f>
        <v>2.4700000000000002</v>
      </c>
      <c r="P309" s="13">
        <f>ROUND(AVERAGE(Zinsswaps!P202:P309)+'iBoxx Extrapolation'!$K309,2)</f>
        <v>2.5</v>
      </c>
      <c r="Q309" s="13">
        <f>ROUND(AVERAGE(Zinsswaps!Q202:Q309)+'iBoxx Extrapolation'!$K309,2)</f>
        <v>2.5</v>
      </c>
      <c r="R309" s="13">
        <f>ROUND(AVERAGE(Zinsswaps!R202:R309)+'iBoxx Extrapolation'!$K309,2)</f>
        <v>2.5099999999999998</v>
      </c>
      <c r="S309" s="13">
        <f>ROUND(AVERAGE(Zinsswaps!S202:S309)+'iBoxx Extrapolation'!$K309,2)</f>
        <v>2.5099999999999998</v>
      </c>
      <c r="T309" s="13">
        <f>ROUND(AVERAGE(Zinsswaps!T202:T309)+'iBoxx Extrapolation'!$K309,2)</f>
        <v>2.52</v>
      </c>
      <c r="U309" s="13">
        <f>ROUND(AVERAGE(Zinsswaps!U202:U309)+'iBoxx Extrapolation'!$K309,2)</f>
        <v>2.52</v>
      </c>
      <c r="V309" s="13">
        <f>ROUND(AVERAGE(Zinsswaps!V202:V309)+'iBoxx Extrapolation'!$K309,2)</f>
        <v>2.5099999999999998</v>
      </c>
      <c r="W309" s="13">
        <f>ROUND(AVERAGE(Zinsswaps!W202:W309)+'iBoxx Extrapolation'!$K309,2)</f>
        <v>2.5</v>
      </c>
      <c r="X309" s="13">
        <f>ROUND(AVERAGE(Zinsswaps!X202:X309)+'iBoxx Extrapolation'!$K309,2)</f>
        <v>2.4900000000000002</v>
      </c>
      <c r="Y309" s="13">
        <f>ROUND(AVERAGE(Zinsswaps!Y202:Y309)+'iBoxx Extrapolation'!$K309,2)</f>
        <v>2.48</v>
      </c>
      <c r="Z309" s="13">
        <f>ROUND(AVERAGE(Zinsswaps!Z202:Z309)+'iBoxx Extrapolation'!$K309,2)</f>
        <v>2.4700000000000002</v>
      </c>
      <c r="AA309" s="13">
        <f>ROUND(AVERAGE(Zinsswaps!AA202:AA309)+'iBoxx Extrapolation'!$K309,2)</f>
        <v>2.46</v>
      </c>
      <c r="AB309" s="13">
        <f>ROUND(AVERAGE(Zinsswaps!AB202:AB309)+'iBoxx Extrapolation'!$K309,2)</f>
        <v>2.44</v>
      </c>
      <c r="AC309" s="13">
        <f>ROUND(AVERAGE(Zinsswaps!AC202:AC309)+'iBoxx Extrapolation'!$K309,2)</f>
        <v>2.4300000000000002</v>
      </c>
      <c r="AD309" s="13">
        <f>ROUND(AVERAGE(Zinsswaps!AD202:AD309)+'iBoxx Extrapolation'!$K309,2)</f>
        <v>2.41</v>
      </c>
      <c r="AE309" s="13">
        <f>ROUND(AVERAGE(Zinsswaps!AE202:AE309)+'iBoxx Extrapolation'!$K309,2)</f>
        <v>2.4</v>
      </c>
      <c r="AF309" s="13">
        <f>ROUND(AVERAGE(Zinsswaps!AF202:AF309)+'iBoxx Extrapolation'!$K309,2)</f>
        <v>2.38</v>
      </c>
      <c r="AG309" s="13">
        <f>ROUND(AVERAGE(Zinsswaps!AG202:AG309)+'iBoxx Extrapolation'!$K309,2)</f>
        <v>2.37</v>
      </c>
      <c r="AH309" s="13">
        <f>ROUND(AVERAGE(Zinsswaps!AH202:AH309)+'iBoxx Extrapolation'!$K309,2)</f>
        <v>2.35</v>
      </c>
      <c r="AI309" s="13">
        <f>ROUND(AVERAGE(Zinsswaps!AI202:AI309)+'iBoxx Extrapolation'!$K309,2)</f>
        <v>2.34</v>
      </c>
      <c r="AJ309" s="13">
        <f>ROUND(AVERAGE(Zinsswaps!AJ202:AJ309)+'iBoxx Extrapolation'!$K309,2)</f>
        <v>2.33</v>
      </c>
      <c r="AK309" s="13">
        <f>ROUND(AVERAGE(Zinsswaps!AK202:AK309)+'iBoxx Extrapolation'!$K309,2)</f>
        <v>2.3199999999999998</v>
      </c>
      <c r="AL309" s="13">
        <f>ROUND(AVERAGE(Zinsswaps!AL202:AL309)+'iBoxx Extrapolation'!$K309,2)</f>
        <v>2.2999999999999998</v>
      </c>
      <c r="AM309" s="13">
        <f>ROUND(AVERAGE(Zinsswaps!AM202:AM309)+'iBoxx Extrapolation'!$K309,2)</f>
        <v>2.29</v>
      </c>
      <c r="AN309" s="13">
        <f>ROUND(AVERAGE(Zinsswaps!AN202:AN309)+'iBoxx Extrapolation'!$K309,2)</f>
        <v>2.2799999999999998</v>
      </c>
      <c r="AO309" s="13">
        <f>ROUND(AVERAGE(Zinsswaps!AO202:AO309)+'iBoxx Extrapolation'!$K309,2)</f>
        <v>2.27</v>
      </c>
      <c r="AP309" s="13">
        <f>ROUND(AVERAGE(Zinsswaps!AP202:AP309)+'iBoxx Extrapolation'!$K309,2)</f>
        <v>2.2599999999999998</v>
      </c>
      <c r="AQ309" s="13">
        <f>ROUND(AVERAGE(Zinsswaps!AQ202:AQ309)+'iBoxx Extrapolation'!$K309,2)</f>
        <v>2.2400000000000002</v>
      </c>
      <c r="AR309" s="13">
        <f>ROUND(AVERAGE(Zinsswaps!AR202:AR309)+'iBoxx Extrapolation'!$K309,2)</f>
        <v>2.23</v>
      </c>
      <c r="AS309" s="13">
        <f>ROUND(AVERAGE(Zinsswaps!AS202:AS309)+'iBoxx Extrapolation'!$K309,2)</f>
        <v>2.2200000000000002</v>
      </c>
      <c r="AT309" s="13">
        <f>ROUND(AVERAGE(Zinsswaps!AT202:AT309)+'iBoxx Extrapolation'!$K309,2)</f>
        <v>2.2000000000000002</v>
      </c>
      <c r="AU309" s="13">
        <f>ROUND(AVERAGE(Zinsswaps!AU202:AU309)+'iBoxx Extrapolation'!$K309,2)</f>
        <v>2.19</v>
      </c>
      <c r="AV309" s="13">
        <f>ROUND(AVERAGE(Zinsswaps!AV202:AV309)+'iBoxx Extrapolation'!$K309,2)</f>
        <v>2.1800000000000002</v>
      </c>
      <c r="AW309" s="13">
        <f>ROUND(AVERAGE(Zinsswaps!AW202:AW309)+'iBoxx Extrapolation'!$K309,2)</f>
        <v>2.17</v>
      </c>
      <c r="AX309" s="13">
        <f>ROUND(AVERAGE(Zinsswaps!AX202:AX309)+'iBoxx Extrapolation'!$K309,2)</f>
        <v>2.16</v>
      </c>
      <c r="AY309" s="13">
        <f>ROUND(AVERAGE(Zinsswaps!AY202:AY309)+'iBoxx Extrapolation'!$K309,2)</f>
        <v>2.15</v>
      </c>
    </row>
    <row r="310" spans="1:51" s="16" customFormat="1" x14ac:dyDescent="0.2">
      <c r="A310" s="12">
        <v>46660</v>
      </c>
      <c r="B310" s="13">
        <f>ROUND(AVERAGE(Zinsswaps!B203:B310)+'iBoxx Extrapolation'!$K310,2)</f>
        <v>2.06</v>
      </c>
      <c r="C310" s="13">
        <f>ROUND(AVERAGE(Zinsswaps!C203:C310)+'iBoxx Extrapolation'!$K310,2)</f>
        <v>2.04</v>
      </c>
      <c r="D310" s="13">
        <f>ROUND(AVERAGE(Zinsswaps!D203:D310)+'iBoxx Extrapolation'!$K310,2)</f>
        <v>2.04</v>
      </c>
      <c r="E310" s="13">
        <f>ROUND(AVERAGE(Zinsswaps!E203:E310)+'iBoxx Extrapolation'!$K310,2)</f>
        <v>2.0699999999999998</v>
      </c>
      <c r="F310" s="13">
        <f>ROUND(AVERAGE(Zinsswaps!F203:F310)+'iBoxx Extrapolation'!$K310,2)</f>
        <v>2.1</v>
      </c>
      <c r="G310" s="13">
        <f>ROUND(AVERAGE(Zinsswaps!G203:G310)+'iBoxx Extrapolation'!$K310,2)</f>
        <v>2.15</v>
      </c>
      <c r="H310" s="13">
        <f>ROUND(AVERAGE(Zinsswaps!H203:H310)+'iBoxx Extrapolation'!$K310,2)</f>
        <v>2.19</v>
      </c>
      <c r="I310" s="13">
        <f>ROUND(AVERAGE(Zinsswaps!I203:I310)+'iBoxx Extrapolation'!$K310,2)</f>
        <v>2.2400000000000002</v>
      </c>
      <c r="J310" s="13">
        <f>ROUND(AVERAGE(Zinsswaps!J203:J310)+'iBoxx Extrapolation'!$K310,2)</f>
        <v>2.29</v>
      </c>
      <c r="K310" s="13">
        <f>ROUND(AVERAGE(Zinsswaps!K203:K310)+'iBoxx Extrapolation'!$K310,2)</f>
        <v>2.34</v>
      </c>
      <c r="L310" s="13">
        <f>ROUND(AVERAGE(Zinsswaps!L203:L310)+'iBoxx Extrapolation'!$K310,2)</f>
        <v>2.39</v>
      </c>
      <c r="M310" s="13">
        <f>ROUND(AVERAGE(Zinsswaps!M203:M310)+'iBoxx Extrapolation'!$K310,2)</f>
        <v>2.4300000000000002</v>
      </c>
      <c r="N310" s="13">
        <f>ROUND(AVERAGE(Zinsswaps!N203:N310)+'iBoxx Extrapolation'!$K310,2)</f>
        <v>2.46</v>
      </c>
      <c r="O310" s="13">
        <f>ROUND(AVERAGE(Zinsswaps!O203:O310)+'iBoxx Extrapolation'!$K310,2)</f>
        <v>2.4900000000000002</v>
      </c>
      <c r="P310" s="13">
        <f>ROUND(AVERAGE(Zinsswaps!P203:P310)+'iBoxx Extrapolation'!$K310,2)</f>
        <v>2.52</v>
      </c>
      <c r="Q310" s="13">
        <f>ROUND(AVERAGE(Zinsswaps!Q203:Q310)+'iBoxx Extrapolation'!$K310,2)</f>
        <v>2.52</v>
      </c>
      <c r="R310" s="13">
        <f>ROUND(AVERAGE(Zinsswaps!R203:R310)+'iBoxx Extrapolation'!$K310,2)</f>
        <v>2.5299999999999998</v>
      </c>
      <c r="S310" s="13">
        <f>ROUND(AVERAGE(Zinsswaps!S203:S310)+'iBoxx Extrapolation'!$K310,2)</f>
        <v>2.5299999999999998</v>
      </c>
      <c r="T310" s="13">
        <f>ROUND(AVERAGE(Zinsswaps!T203:T310)+'iBoxx Extrapolation'!$K310,2)</f>
        <v>2.54</v>
      </c>
      <c r="U310" s="13">
        <f>ROUND(AVERAGE(Zinsswaps!U203:U310)+'iBoxx Extrapolation'!$K310,2)</f>
        <v>2.54</v>
      </c>
      <c r="V310" s="13">
        <f>ROUND(AVERAGE(Zinsswaps!V203:V310)+'iBoxx Extrapolation'!$K310,2)</f>
        <v>2.5299999999999998</v>
      </c>
      <c r="W310" s="13">
        <f>ROUND(AVERAGE(Zinsswaps!W203:W310)+'iBoxx Extrapolation'!$K310,2)</f>
        <v>2.52</v>
      </c>
      <c r="X310" s="13">
        <f>ROUND(AVERAGE(Zinsswaps!X203:X310)+'iBoxx Extrapolation'!$K310,2)</f>
        <v>2.5099999999999998</v>
      </c>
      <c r="Y310" s="13">
        <f>ROUND(AVERAGE(Zinsswaps!Y203:Y310)+'iBoxx Extrapolation'!$K310,2)</f>
        <v>2.5</v>
      </c>
      <c r="Z310" s="13">
        <f>ROUND(AVERAGE(Zinsswaps!Z203:Z310)+'iBoxx Extrapolation'!$K310,2)</f>
        <v>2.4900000000000002</v>
      </c>
      <c r="AA310" s="13">
        <f>ROUND(AVERAGE(Zinsswaps!AA203:AA310)+'iBoxx Extrapolation'!$K310,2)</f>
        <v>2.4700000000000002</v>
      </c>
      <c r="AB310" s="13">
        <f>ROUND(AVERAGE(Zinsswaps!AB203:AB310)+'iBoxx Extrapolation'!$K310,2)</f>
        <v>2.46</v>
      </c>
      <c r="AC310" s="13">
        <f>ROUND(AVERAGE(Zinsswaps!AC203:AC310)+'iBoxx Extrapolation'!$K310,2)</f>
        <v>2.44</v>
      </c>
      <c r="AD310" s="13">
        <f>ROUND(AVERAGE(Zinsswaps!AD203:AD310)+'iBoxx Extrapolation'!$K310,2)</f>
        <v>2.4300000000000002</v>
      </c>
      <c r="AE310" s="13">
        <f>ROUND(AVERAGE(Zinsswaps!AE203:AE310)+'iBoxx Extrapolation'!$K310,2)</f>
        <v>2.42</v>
      </c>
      <c r="AF310" s="13">
        <f>ROUND(AVERAGE(Zinsswaps!AF203:AF310)+'iBoxx Extrapolation'!$K310,2)</f>
        <v>2.4</v>
      </c>
      <c r="AG310" s="13">
        <f>ROUND(AVERAGE(Zinsswaps!AG203:AG310)+'iBoxx Extrapolation'!$K310,2)</f>
        <v>2.39</v>
      </c>
      <c r="AH310" s="13">
        <f>ROUND(AVERAGE(Zinsswaps!AH203:AH310)+'iBoxx Extrapolation'!$K310,2)</f>
        <v>2.37</v>
      </c>
      <c r="AI310" s="13">
        <f>ROUND(AVERAGE(Zinsswaps!AI203:AI310)+'iBoxx Extrapolation'!$K310,2)</f>
        <v>2.36</v>
      </c>
      <c r="AJ310" s="13">
        <f>ROUND(AVERAGE(Zinsswaps!AJ203:AJ310)+'iBoxx Extrapolation'!$K310,2)</f>
        <v>2.34</v>
      </c>
      <c r="AK310" s="13">
        <f>ROUND(AVERAGE(Zinsswaps!AK203:AK310)+'iBoxx Extrapolation'!$K310,2)</f>
        <v>2.33</v>
      </c>
      <c r="AL310" s="13">
        <f>ROUND(AVERAGE(Zinsswaps!AL203:AL310)+'iBoxx Extrapolation'!$K310,2)</f>
        <v>2.3199999999999998</v>
      </c>
      <c r="AM310" s="13">
        <f>ROUND(AVERAGE(Zinsswaps!AM203:AM310)+'iBoxx Extrapolation'!$K310,2)</f>
        <v>2.31</v>
      </c>
      <c r="AN310" s="13">
        <f>ROUND(AVERAGE(Zinsswaps!AN203:AN310)+'iBoxx Extrapolation'!$K310,2)</f>
        <v>2.2999999999999998</v>
      </c>
      <c r="AO310" s="13">
        <f>ROUND(AVERAGE(Zinsswaps!AO203:AO310)+'iBoxx Extrapolation'!$K310,2)</f>
        <v>2.29</v>
      </c>
      <c r="AP310" s="13">
        <f>ROUND(AVERAGE(Zinsswaps!AP203:AP310)+'iBoxx Extrapolation'!$K310,2)</f>
        <v>2.27</v>
      </c>
      <c r="AQ310" s="13">
        <f>ROUND(AVERAGE(Zinsswaps!AQ203:AQ310)+'iBoxx Extrapolation'!$K310,2)</f>
        <v>2.2599999999999998</v>
      </c>
      <c r="AR310" s="13">
        <f>ROUND(AVERAGE(Zinsswaps!AR203:AR310)+'iBoxx Extrapolation'!$K310,2)</f>
        <v>2.2400000000000002</v>
      </c>
      <c r="AS310" s="13">
        <f>ROUND(AVERAGE(Zinsswaps!AS203:AS310)+'iBoxx Extrapolation'!$K310,2)</f>
        <v>2.23</v>
      </c>
      <c r="AT310" s="13">
        <f>ROUND(AVERAGE(Zinsswaps!AT203:AT310)+'iBoxx Extrapolation'!$K310,2)</f>
        <v>2.2200000000000002</v>
      </c>
      <c r="AU310" s="13">
        <f>ROUND(AVERAGE(Zinsswaps!AU203:AU310)+'iBoxx Extrapolation'!$K310,2)</f>
        <v>2.21</v>
      </c>
      <c r="AV310" s="13">
        <f>ROUND(AVERAGE(Zinsswaps!AV203:AV310)+'iBoxx Extrapolation'!$K310,2)</f>
        <v>2.19</v>
      </c>
      <c r="AW310" s="13">
        <f>ROUND(AVERAGE(Zinsswaps!AW203:AW310)+'iBoxx Extrapolation'!$K310,2)</f>
        <v>2.1800000000000002</v>
      </c>
      <c r="AX310" s="13">
        <f>ROUND(AVERAGE(Zinsswaps!AX203:AX310)+'iBoxx Extrapolation'!$K310,2)</f>
        <v>2.17</v>
      </c>
      <c r="AY310" s="13">
        <f>ROUND(AVERAGE(Zinsswaps!AY203:AY310)+'iBoxx Extrapolation'!$K310,2)</f>
        <v>2.16</v>
      </c>
    </row>
    <row r="311" spans="1:51" s="16" customFormat="1" x14ac:dyDescent="0.2">
      <c r="A311" s="12">
        <v>46691</v>
      </c>
      <c r="B311" s="13">
        <f>ROUND(AVERAGE(Zinsswaps!B204:B311)+'iBoxx Extrapolation'!$K311,2)</f>
        <v>2.08</v>
      </c>
      <c r="C311" s="13">
        <f>ROUND(AVERAGE(Zinsswaps!C204:C311)+'iBoxx Extrapolation'!$K311,2)</f>
        <v>2.06</v>
      </c>
      <c r="D311" s="13">
        <f>ROUND(AVERAGE(Zinsswaps!D204:D311)+'iBoxx Extrapolation'!$K311,2)</f>
        <v>2.06</v>
      </c>
      <c r="E311" s="13">
        <f>ROUND(AVERAGE(Zinsswaps!E204:E311)+'iBoxx Extrapolation'!$K311,2)</f>
        <v>2.09</v>
      </c>
      <c r="F311" s="13">
        <f>ROUND(AVERAGE(Zinsswaps!F204:F311)+'iBoxx Extrapolation'!$K311,2)</f>
        <v>2.13</v>
      </c>
      <c r="G311" s="13">
        <f>ROUND(AVERAGE(Zinsswaps!G204:G311)+'iBoxx Extrapolation'!$K311,2)</f>
        <v>2.17</v>
      </c>
      <c r="H311" s="13">
        <f>ROUND(AVERAGE(Zinsswaps!H204:H311)+'iBoxx Extrapolation'!$K311,2)</f>
        <v>2.21</v>
      </c>
      <c r="I311" s="13">
        <f>ROUND(AVERAGE(Zinsswaps!I204:I311)+'iBoxx Extrapolation'!$K311,2)</f>
        <v>2.2599999999999998</v>
      </c>
      <c r="J311" s="13">
        <f>ROUND(AVERAGE(Zinsswaps!J204:J311)+'iBoxx Extrapolation'!$K311,2)</f>
        <v>2.31</v>
      </c>
      <c r="K311" s="13">
        <f>ROUND(AVERAGE(Zinsswaps!K204:K311)+'iBoxx Extrapolation'!$K311,2)</f>
        <v>2.36</v>
      </c>
      <c r="L311" s="13">
        <f>ROUND(AVERAGE(Zinsswaps!L204:L311)+'iBoxx Extrapolation'!$K311,2)</f>
        <v>2.41</v>
      </c>
      <c r="M311" s="13">
        <f>ROUND(AVERAGE(Zinsswaps!M204:M311)+'iBoxx Extrapolation'!$K311,2)</f>
        <v>2.4500000000000002</v>
      </c>
      <c r="N311" s="13">
        <f>ROUND(AVERAGE(Zinsswaps!N204:N311)+'iBoxx Extrapolation'!$K311,2)</f>
        <v>2.48</v>
      </c>
      <c r="O311" s="13">
        <f>ROUND(AVERAGE(Zinsswaps!O204:O311)+'iBoxx Extrapolation'!$K311,2)</f>
        <v>2.5099999999999998</v>
      </c>
      <c r="P311" s="13">
        <f>ROUND(AVERAGE(Zinsswaps!P204:P311)+'iBoxx Extrapolation'!$K311,2)</f>
        <v>2.5299999999999998</v>
      </c>
      <c r="Q311" s="13">
        <f>ROUND(AVERAGE(Zinsswaps!Q204:Q311)+'iBoxx Extrapolation'!$K311,2)</f>
        <v>2.54</v>
      </c>
      <c r="R311" s="13">
        <f>ROUND(AVERAGE(Zinsswaps!R204:R311)+'iBoxx Extrapolation'!$K311,2)</f>
        <v>2.5499999999999998</v>
      </c>
      <c r="S311" s="13">
        <f>ROUND(AVERAGE(Zinsswaps!S204:S311)+'iBoxx Extrapolation'!$K311,2)</f>
        <v>2.5499999999999998</v>
      </c>
      <c r="T311" s="13">
        <f>ROUND(AVERAGE(Zinsswaps!T204:T311)+'iBoxx Extrapolation'!$K311,2)</f>
        <v>2.5499999999999998</v>
      </c>
      <c r="U311" s="13">
        <f>ROUND(AVERAGE(Zinsswaps!U204:U311)+'iBoxx Extrapolation'!$K311,2)</f>
        <v>2.56</v>
      </c>
      <c r="V311" s="13">
        <f>ROUND(AVERAGE(Zinsswaps!V204:V311)+'iBoxx Extrapolation'!$K311,2)</f>
        <v>2.5499999999999998</v>
      </c>
      <c r="W311" s="13">
        <f>ROUND(AVERAGE(Zinsswaps!W204:W311)+'iBoxx Extrapolation'!$K311,2)</f>
        <v>2.5299999999999998</v>
      </c>
      <c r="X311" s="13">
        <f>ROUND(AVERAGE(Zinsswaps!X204:X311)+'iBoxx Extrapolation'!$K311,2)</f>
        <v>2.52</v>
      </c>
      <c r="Y311" s="13">
        <f>ROUND(AVERAGE(Zinsswaps!Y204:Y311)+'iBoxx Extrapolation'!$K311,2)</f>
        <v>2.5099999999999998</v>
      </c>
      <c r="Z311" s="13">
        <f>ROUND(AVERAGE(Zinsswaps!Z204:Z311)+'iBoxx Extrapolation'!$K311,2)</f>
        <v>2.5099999999999998</v>
      </c>
      <c r="AA311" s="13">
        <f>ROUND(AVERAGE(Zinsswaps!AA204:AA311)+'iBoxx Extrapolation'!$K311,2)</f>
        <v>2.4900000000000002</v>
      </c>
      <c r="AB311" s="13">
        <f>ROUND(AVERAGE(Zinsswaps!AB204:AB311)+'iBoxx Extrapolation'!$K311,2)</f>
        <v>2.4700000000000002</v>
      </c>
      <c r="AC311" s="13">
        <f>ROUND(AVERAGE(Zinsswaps!AC204:AC311)+'iBoxx Extrapolation'!$K311,2)</f>
        <v>2.46</v>
      </c>
      <c r="AD311" s="13">
        <f>ROUND(AVERAGE(Zinsswaps!AD204:AD311)+'iBoxx Extrapolation'!$K311,2)</f>
        <v>2.4500000000000002</v>
      </c>
      <c r="AE311" s="13">
        <f>ROUND(AVERAGE(Zinsswaps!AE204:AE311)+'iBoxx Extrapolation'!$K311,2)</f>
        <v>2.4300000000000002</v>
      </c>
      <c r="AF311" s="13">
        <f>ROUND(AVERAGE(Zinsswaps!AF204:AF311)+'iBoxx Extrapolation'!$K311,2)</f>
        <v>2.42</v>
      </c>
      <c r="AG311" s="13">
        <f>ROUND(AVERAGE(Zinsswaps!AG204:AG311)+'iBoxx Extrapolation'!$K311,2)</f>
        <v>2.4</v>
      </c>
      <c r="AH311" s="13">
        <f>ROUND(AVERAGE(Zinsswaps!AH204:AH311)+'iBoxx Extrapolation'!$K311,2)</f>
        <v>2.39</v>
      </c>
      <c r="AI311" s="13">
        <f>ROUND(AVERAGE(Zinsswaps!AI204:AI311)+'iBoxx Extrapolation'!$K311,2)</f>
        <v>2.37</v>
      </c>
      <c r="AJ311" s="13">
        <f>ROUND(AVERAGE(Zinsswaps!AJ204:AJ311)+'iBoxx Extrapolation'!$K311,2)</f>
        <v>2.36</v>
      </c>
      <c r="AK311" s="13">
        <f>ROUND(AVERAGE(Zinsswaps!AK204:AK311)+'iBoxx Extrapolation'!$K311,2)</f>
        <v>2.35</v>
      </c>
      <c r="AL311" s="13">
        <f>ROUND(AVERAGE(Zinsswaps!AL204:AL311)+'iBoxx Extrapolation'!$K311,2)</f>
        <v>2.34</v>
      </c>
      <c r="AM311" s="13">
        <f>ROUND(AVERAGE(Zinsswaps!AM204:AM311)+'iBoxx Extrapolation'!$K311,2)</f>
        <v>2.33</v>
      </c>
      <c r="AN311" s="13">
        <f>ROUND(AVERAGE(Zinsswaps!AN204:AN311)+'iBoxx Extrapolation'!$K311,2)</f>
        <v>2.3199999999999998</v>
      </c>
      <c r="AO311" s="13">
        <f>ROUND(AVERAGE(Zinsswaps!AO204:AO311)+'iBoxx Extrapolation'!$K311,2)</f>
        <v>2.31</v>
      </c>
      <c r="AP311" s="13">
        <f>ROUND(AVERAGE(Zinsswaps!AP204:AP311)+'iBoxx Extrapolation'!$K311,2)</f>
        <v>2.29</v>
      </c>
      <c r="AQ311" s="13">
        <f>ROUND(AVERAGE(Zinsswaps!AQ204:AQ311)+'iBoxx Extrapolation'!$K311,2)</f>
        <v>2.27</v>
      </c>
      <c r="AR311" s="13">
        <f>ROUND(AVERAGE(Zinsswaps!AR204:AR311)+'iBoxx Extrapolation'!$K311,2)</f>
        <v>2.2599999999999998</v>
      </c>
      <c r="AS311" s="13">
        <f>ROUND(AVERAGE(Zinsswaps!AS204:AS311)+'iBoxx Extrapolation'!$K311,2)</f>
        <v>2.25</v>
      </c>
      <c r="AT311" s="13">
        <f>ROUND(AVERAGE(Zinsswaps!AT204:AT311)+'iBoxx Extrapolation'!$K311,2)</f>
        <v>2.23</v>
      </c>
      <c r="AU311" s="13">
        <f>ROUND(AVERAGE(Zinsswaps!AU204:AU311)+'iBoxx Extrapolation'!$K311,2)</f>
        <v>2.2200000000000002</v>
      </c>
      <c r="AV311" s="13">
        <f>ROUND(AVERAGE(Zinsswaps!AV204:AV311)+'iBoxx Extrapolation'!$K311,2)</f>
        <v>2.21</v>
      </c>
      <c r="AW311" s="13">
        <f>ROUND(AVERAGE(Zinsswaps!AW204:AW311)+'iBoxx Extrapolation'!$K311,2)</f>
        <v>2.2000000000000002</v>
      </c>
      <c r="AX311" s="13">
        <f>ROUND(AVERAGE(Zinsswaps!AX204:AX311)+'iBoxx Extrapolation'!$K311,2)</f>
        <v>2.19</v>
      </c>
      <c r="AY311" s="13">
        <f>ROUND(AVERAGE(Zinsswaps!AY204:AY311)+'iBoxx Extrapolation'!$K311,2)</f>
        <v>2.1800000000000002</v>
      </c>
    </row>
    <row r="312" spans="1:51" s="16" customFormat="1" x14ac:dyDescent="0.2">
      <c r="A312" s="12">
        <v>46721</v>
      </c>
      <c r="B312" s="13">
        <f>ROUND(AVERAGE(Zinsswaps!B205:B312)+'iBoxx Extrapolation'!$K312,2)</f>
        <v>2.11</v>
      </c>
      <c r="C312" s="13">
        <f>ROUND(AVERAGE(Zinsswaps!C205:C312)+'iBoxx Extrapolation'!$K312,2)</f>
        <v>2.09</v>
      </c>
      <c r="D312" s="13">
        <f>ROUND(AVERAGE(Zinsswaps!D205:D312)+'iBoxx Extrapolation'!$K312,2)</f>
        <v>2.09</v>
      </c>
      <c r="E312" s="13">
        <f>ROUND(AVERAGE(Zinsswaps!E205:E312)+'iBoxx Extrapolation'!$K312,2)</f>
        <v>2.11</v>
      </c>
      <c r="F312" s="13">
        <f>ROUND(AVERAGE(Zinsswaps!F205:F312)+'iBoxx Extrapolation'!$K312,2)</f>
        <v>2.15</v>
      </c>
      <c r="G312" s="13">
        <f>ROUND(AVERAGE(Zinsswaps!G205:G312)+'iBoxx Extrapolation'!$K312,2)</f>
        <v>2.19</v>
      </c>
      <c r="H312" s="13">
        <f>ROUND(AVERAGE(Zinsswaps!H205:H312)+'iBoxx Extrapolation'!$K312,2)</f>
        <v>2.23</v>
      </c>
      <c r="I312" s="13">
        <f>ROUND(AVERAGE(Zinsswaps!I205:I312)+'iBoxx Extrapolation'!$K312,2)</f>
        <v>2.2799999999999998</v>
      </c>
      <c r="J312" s="13">
        <f>ROUND(AVERAGE(Zinsswaps!J205:J312)+'iBoxx Extrapolation'!$K312,2)</f>
        <v>2.33</v>
      </c>
      <c r="K312" s="13">
        <f>ROUND(AVERAGE(Zinsswaps!K205:K312)+'iBoxx Extrapolation'!$K312,2)</f>
        <v>2.38</v>
      </c>
      <c r="L312" s="13">
        <f>ROUND(AVERAGE(Zinsswaps!L205:L312)+'iBoxx Extrapolation'!$K312,2)</f>
        <v>2.4300000000000002</v>
      </c>
      <c r="M312" s="13">
        <f>ROUND(AVERAGE(Zinsswaps!M205:M312)+'iBoxx Extrapolation'!$K312,2)</f>
        <v>2.46</v>
      </c>
      <c r="N312" s="13">
        <f>ROUND(AVERAGE(Zinsswaps!N205:N312)+'iBoxx Extrapolation'!$K312,2)</f>
        <v>2.5</v>
      </c>
      <c r="O312" s="13">
        <f>ROUND(AVERAGE(Zinsswaps!O205:O312)+'iBoxx Extrapolation'!$K312,2)</f>
        <v>2.5299999999999998</v>
      </c>
      <c r="P312" s="13">
        <f>ROUND(AVERAGE(Zinsswaps!P205:P312)+'iBoxx Extrapolation'!$K312,2)</f>
        <v>2.5499999999999998</v>
      </c>
      <c r="Q312" s="13">
        <f>ROUND(AVERAGE(Zinsswaps!Q205:Q312)+'iBoxx Extrapolation'!$K312,2)</f>
        <v>2.56</v>
      </c>
      <c r="R312" s="13">
        <f>ROUND(AVERAGE(Zinsswaps!R205:R312)+'iBoxx Extrapolation'!$K312,2)</f>
        <v>2.56</v>
      </c>
      <c r="S312" s="13">
        <f>ROUND(AVERAGE(Zinsswaps!S205:S312)+'iBoxx Extrapolation'!$K312,2)</f>
        <v>2.57</v>
      </c>
      <c r="T312" s="13">
        <f>ROUND(AVERAGE(Zinsswaps!T205:T312)+'iBoxx Extrapolation'!$K312,2)</f>
        <v>2.57</v>
      </c>
      <c r="U312" s="13">
        <f>ROUND(AVERAGE(Zinsswaps!U205:U312)+'iBoxx Extrapolation'!$K312,2)</f>
        <v>2.58</v>
      </c>
      <c r="V312" s="13">
        <f>ROUND(AVERAGE(Zinsswaps!V205:V312)+'iBoxx Extrapolation'!$K312,2)</f>
        <v>2.56</v>
      </c>
      <c r="W312" s="13">
        <f>ROUND(AVERAGE(Zinsswaps!W205:W312)+'iBoxx Extrapolation'!$K312,2)</f>
        <v>2.5499999999999998</v>
      </c>
      <c r="X312" s="13">
        <f>ROUND(AVERAGE(Zinsswaps!X205:X312)+'iBoxx Extrapolation'!$K312,2)</f>
        <v>2.54</v>
      </c>
      <c r="Y312" s="13">
        <f>ROUND(AVERAGE(Zinsswaps!Y205:Y312)+'iBoxx Extrapolation'!$K312,2)</f>
        <v>2.5299999999999998</v>
      </c>
      <c r="Z312" s="13">
        <f>ROUND(AVERAGE(Zinsswaps!Z205:Z312)+'iBoxx Extrapolation'!$K312,2)</f>
        <v>2.52</v>
      </c>
      <c r="AA312" s="13">
        <f>ROUND(AVERAGE(Zinsswaps!AA205:AA312)+'iBoxx Extrapolation'!$K312,2)</f>
        <v>2.5099999999999998</v>
      </c>
      <c r="AB312" s="13">
        <f>ROUND(AVERAGE(Zinsswaps!AB205:AB312)+'iBoxx Extrapolation'!$K312,2)</f>
        <v>2.4900000000000002</v>
      </c>
      <c r="AC312" s="13">
        <f>ROUND(AVERAGE(Zinsswaps!AC205:AC312)+'iBoxx Extrapolation'!$K312,2)</f>
        <v>2.48</v>
      </c>
      <c r="AD312" s="13">
        <f>ROUND(AVERAGE(Zinsswaps!AD205:AD312)+'iBoxx Extrapolation'!$K312,2)</f>
        <v>2.46</v>
      </c>
      <c r="AE312" s="13">
        <f>ROUND(AVERAGE(Zinsswaps!AE205:AE312)+'iBoxx Extrapolation'!$K312,2)</f>
        <v>2.4500000000000002</v>
      </c>
      <c r="AF312" s="13">
        <f>ROUND(AVERAGE(Zinsswaps!AF205:AF312)+'iBoxx Extrapolation'!$K312,2)</f>
        <v>2.4300000000000002</v>
      </c>
      <c r="AG312" s="13">
        <f>ROUND(AVERAGE(Zinsswaps!AG205:AG312)+'iBoxx Extrapolation'!$K312,2)</f>
        <v>2.42</v>
      </c>
      <c r="AH312" s="13">
        <f>ROUND(AVERAGE(Zinsswaps!AH205:AH312)+'iBoxx Extrapolation'!$K312,2)</f>
        <v>2.4</v>
      </c>
      <c r="AI312" s="13">
        <f>ROUND(AVERAGE(Zinsswaps!AI205:AI312)+'iBoxx Extrapolation'!$K312,2)</f>
        <v>2.39</v>
      </c>
      <c r="AJ312" s="13">
        <f>ROUND(AVERAGE(Zinsswaps!AJ205:AJ312)+'iBoxx Extrapolation'!$K312,2)</f>
        <v>2.38</v>
      </c>
      <c r="AK312" s="13">
        <f>ROUND(AVERAGE(Zinsswaps!AK205:AK312)+'iBoxx Extrapolation'!$K312,2)</f>
        <v>2.36</v>
      </c>
      <c r="AL312" s="13">
        <f>ROUND(AVERAGE(Zinsswaps!AL205:AL312)+'iBoxx Extrapolation'!$K312,2)</f>
        <v>2.35</v>
      </c>
      <c r="AM312" s="13">
        <f>ROUND(AVERAGE(Zinsswaps!AM205:AM312)+'iBoxx Extrapolation'!$K312,2)</f>
        <v>2.34</v>
      </c>
      <c r="AN312" s="13">
        <f>ROUND(AVERAGE(Zinsswaps!AN205:AN312)+'iBoxx Extrapolation'!$K312,2)</f>
        <v>2.33</v>
      </c>
      <c r="AO312" s="13">
        <f>ROUND(AVERAGE(Zinsswaps!AO205:AO312)+'iBoxx Extrapolation'!$K312,2)</f>
        <v>2.3199999999999998</v>
      </c>
      <c r="AP312" s="13">
        <f>ROUND(AVERAGE(Zinsswaps!AP205:AP312)+'iBoxx Extrapolation'!$K312,2)</f>
        <v>2.2999999999999998</v>
      </c>
      <c r="AQ312" s="13">
        <f>ROUND(AVERAGE(Zinsswaps!AQ205:AQ312)+'iBoxx Extrapolation'!$K312,2)</f>
        <v>2.29</v>
      </c>
      <c r="AR312" s="13">
        <f>ROUND(AVERAGE(Zinsswaps!AR205:AR312)+'iBoxx Extrapolation'!$K312,2)</f>
        <v>2.27</v>
      </c>
      <c r="AS312" s="13">
        <f>ROUND(AVERAGE(Zinsswaps!AS205:AS312)+'iBoxx Extrapolation'!$K312,2)</f>
        <v>2.2599999999999998</v>
      </c>
      <c r="AT312" s="13">
        <f>ROUND(AVERAGE(Zinsswaps!AT205:AT312)+'iBoxx Extrapolation'!$K312,2)</f>
        <v>2.25</v>
      </c>
      <c r="AU312" s="13">
        <f>ROUND(AVERAGE(Zinsswaps!AU205:AU312)+'iBoxx Extrapolation'!$K312,2)</f>
        <v>2.23</v>
      </c>
      <c r="AV312" s="13">
        <f>ROUND(AVERAGE(Zinsswaps!AV205:AV312)+'iBoxx Extrapolation'!$K312,2)</f>
        <v>2.2200000000000002</v>
      </c>
      <c r="AW312" s="13">
        <f>ROUND(AVERAGE(Zinsswaps!AW205:AW312)+'iBoxx Extrapolation'!$K312,2)</f>
        <v>2.21</v>
      </c>
      <c r="AX312" s="13">
        <f>ROUND(AVERAGE(Zinsswaps!AX205:AX312)+'iBoxx Extrapolation'!$K312,2)</f>
        <v>2.2000000000000002</v>
      </c>
      <c r="AY312" s="13">
        <f>ROUND(AVERAGE(Zinsswaps!AY205:AY312)+'iBoxx Extrapolation'!$K312,2)</f>
        <v>2.19</v>
      </c>
    </row>
    <row r="313" spans="1:51" s="16" customFormat="1" x14ac:dyDescent="0.2">
      <c r="A313" s="12">
        <v>46752</v>
      </c>
      <c r="B313" s="13">
        <f>ROUND(AVERAGE(Zinsswaps!B206:B313)+'iBoxx Extrapolation'!$K313,2)</f>
        <v>2.13</v>
      </c>
      <c r="C313" s="13">
        <f>ROUND(AVERAGE(Zinsswaps!C206:C313)+'iBoxx Extrapolation'!$K313,2)</f>
        <v>2.11</v>
      </c>
      <c r="D313" s="13">
        <f>ROUND(AVERAGE(Zinsswaps!D206:D313)+'iBoxx Extrapolation'!$K313,2)</f>
        <v>2.11</v>
      </c>
      <c r="E313" s="13">
        <f>ROUND(AVERAGE(Zinsswaps!E206:E313)+'iBoxx Extrapolation'!$K313,2)</f>
        <v>2.13</v>
      </c>
      <c r="F313" s="13">
        <f>ROUND(AVERAGE(Zinsswaps!F206:F313)+'iBoxx Extrapolation'!$K313,2)</f>
        <v>2.17</v>
      </c>
      <c r="G313" s="13">
        <f>ROUND(AVERAGE(Zinsswaps!G206:G313)+'iBoxx Extrapolation'!$K313,2)</f>
        <v>2.21</v>
      </c>
      <c r="H313" s="13">
        <f>ROUND(AVERAGE(Zinsswaps!H206:H313)+'iBoxx Extrapolation'!$K313,2)</f>
        <v>2.25</v>
      </c>
      <c r="I313" s="13">
        <f>ROUND(AVERAGE(Zinsswaps!I206:I313)+'iBoxx Extrapolation'!$K313,2)</f>
        <v>2.2999999999999998</v>
      </c>
      <c r="J313" s="13">
        <f>ROUND(AVERAGE(Zinsswaps!J206:J313)+'iBoxx Extrapolation'!$K313,2)</f>
        <v>2.35</v>
      </c>
      <c r="K313" s="13">
        <f>ROUND(AVERAGE(Zinsswaps!K206:K313)+'iBoxx Extrapolation'!$K313,2)</f>
        <v>2.4</v>
      </c>
      <c r="L313" s="13">
        <f>ROUND(AVERAGE(Zinsswaps!L206:L313)+'iBoxx Extrapolation'!$K313,2)</f>
        <v>2.44</v>
      </c>
      <c r="M313" s="13">
        <f>ROUND(AVERAGE(Zinsswaps!M206:M313)+'iBoxx Extrapolation'!$K313,2)</f>
        <v>2.48</v>
      </c>
      <c r="N313" s="13">
        <f>ROUND(AVERAGE(Zinsswaps!N206:N313)+'iBoxx Extrapolation'!$K313,2)</f>
        <v>2.52</v>
      </c>
      <c r="O313" s="13">
        <f>ROUND(AVERAGE(Zinsswaps!O206:O313)+'iBoxx Extrapolation'!$K313,2)</f>
        <v>2.54</v>
      </c>
      <c r="P313" s="13">
        <f>ROUND(AVERAGE(Zinsswaps!P206:P313)+'iBoxx Extrapolation'!$K313,2)</f>
        <v>2.57</v>
      </c>
      <c r="Q313" s="13">
        <f>ROUND(AVERAGE(Zinsswaps!Q206:Q313)+'iBoxx Extrapolation'!$K313,2)</f>
        <v>2.57</v>
      </c>
      <c r="R313" s="13">
        <f>ROUND(AVERAGE(Zinsswaps!R206:R313)+'iBoxx Extrapolation'!$K313,2)</f>
        <v>2.58</v>
      </c>
      <c r="S313" s="13">
        <f>ROUND(AVERAGE(Zinsswaps!S206:S313)+'iBoxx Extrapolation'!$K313,2)</f>
        <v>2.58</v>
      </c>
      <c r="T313" s="13">
        <f>ROUND(AVERAGE(Zinsswaps!T206:T313)+'iBoxx Extrapolation'!$K313,2)</f>
        <v>2.59</v>
      </c>
      <c r="U313" s="13">
        <f>ROUND(AVERAGE(Zinsswaps!U206:U313)+'iBoxx Extrapolation'!$K313,2)</f>
        <v>2.59</v>
      </c>
      <c r="V313" s="13">
        <f>ROUND(AVERAGE(Zinsswaps!V206:V313)+'iBoxx Extrapolation'!$K313,2)</f>
        <v>2.58</v>
      </c>
      <c r="W313" s="13">
        <f>ROUND(AVERAGE(Zinsswaps!W206:W313)+'iBoxx Extrapolation'!$K313,2)</f>
        <v>2.57</v>
      </c>
      <c r="X313" s="13">
        <f>ROUND(AVERAGE(Zinsswaps!X206:X313)+'iBoxx Extrapolation'!$K313,2)</f>
        <v>2.56</v>
      </c>
      <c r="Y313" s="13">
        <f>ROUND(AVERAGE(Zinsswaps!Y206:Y313)+'iBoxx Extrapolation'!$K313,2)</f>
        <v>2.5499999999999998</v>
      </c>
      <c r="Z313" s="13">
        <f>ROUND(AVERAGE(Zinsswaps!Z206:Z313)+'iBoxx Extrapolation'!$K313,2)</f>
        <v>2.54</v>
      </c>
      <c r="AA313" s="13">
        <f>ROUND(AVERAGE(Zinsswaps!AA206:AA313)+'iBoxx Extrapolation'!$K313,2)</f>
        <v>2.52</v>
      </c>
      <c r="AB313" s="13">
        <f>ROUND(AVERAGE(Zinsswaps!AB206:AB313)+'iBoxx Extrapolation'!$K313,2)</f>
        <v>2.5099999999999998</v>
      </c>
      <c r="AC313" s="13">
        <f>ROUND(AVERAGE(Zinsswaps!AC206:AC313)+'iBoxx Extrapolation'!$K313,2)</f>
        <v>2.4900000000000002</v>
      </c>
      <c r="AD313" s="13">
        <f>ROUND(AVERAGE(Zinsswaps!AD206:AD313)+'iBoxx Extrapolation'!$K313,2)</f>
        <v>2.48</v>
      </c>
      <c r="AE313" s="13">
        <f>ROUND(AVERAGE(Zinsswaps!AE206:AE313)+'iBoxx Extrapolation'!$K313,2)</f>
        <v>2.4700000000000002</v>
      </c>
      <c r="AF313" s="13">
        <f>ROUND(AVERAGE(Zinsswaps!AF206:AF313)+'iBoxx Extrapolation'!$K313,2)</f>
        <v>2.4500000000000002</v>
      </c>
      <c r="AG313" s="13">
        <f>ROUND(AVERAGE(Zinsswaps!AG206:AG313)+'iBoxx Extrapolation'!$K313,2)</f>
        <v>2.4300000000000002</v>
      </c>
      <c r="AH313" s="13">
        <f>ROUND(AVERAGE(Zinsswaps!AH206:AH313)+'iBoxx Extrapolation'!$K313,2)</f>
        <v>2.42</v>
      </c>
      <c r="AI313" s="13">
        <f>ROUND(AVERAGE(Zinsswaps!AI206:AI313)+'iBoxx Extrapolation'!$K313,2)</f>
        <v>2.4</v>
      </c>
      <c r="AJ313" s="13">
        <f>ROUND(AVERAGE(Zinsswaps!AJ206:AJ313)+'iBoxx Extrapolation'!$K313,2)</f>
        <v>2.39</v>
      </c>
      <c r="AK313" s="13">
        <f>ROUND(AVERAGE(Zinsswaps!AK206:AK313)+'iBoxx Extrapolation'!$K313,2)</f>
        <v>2.38</v>
      </c>
      <c r="AL313" s="13">
        <f>ROUND(AVERAGE(Zinsswaps!AL206:AL313)+'iBoxx Extrapolation'!$K313,2)</f>
        <v>2.37</v>
      </c>
      <c r="AM313" s="13">
        <f>ROUND(AVERAGE(Zinsswaps!AM206:AM313)+'iBoxx Extrapolation'!$K313,2)</f>
        <v>2.36</v>
      </c>
      <c r="AN313" s="13">
        <f>ROUND(AVERAGE(Zinsswaps!AN206:AN313)+'iBoxx Extrapolation'!$K313,2)</f>
        <v>2.35</v>
      </c>
      <c r="AO313" s="13">
        <f>ROUND(AVERAGE(Zinsswaps!AO206:AO313)+'iBoxx Extrapolation'!$K313,2)</f>
        <v>2.33</v>
      </c>
      <c r="AP313" s="13">
        <f>ROUND(AVERAGE(Zinsswaps!AP206:AP313)+'iBoxx Extrapolation'!$K313,2)</f>
        <v>2.3199999999999998</v>
      </c>
      <c r="AQ313" s="13">
        <f>ROUND(AVERAGE(Zinsswaps!AQ206:AQ313)+'iBoxx Extrapolation'!$K313,2)</f>
        <v>2.2999999999999998</v>
      </c>
      <c r="AR313" s="13">
        <f>ROUND(AVERAGE(Zinsswaps!AR206:AR313)+'iBoxx Extrapolation'!$K313,2)</f>
        <v>2.29</v>
      </c>
      <c r="AS313" s="13">
        <f>ROUND(AVERAGE(Zinsswaps!AS206:AS313)+'iBoxx Extrapolation'!$K313,2)</f>
        <v>2.27</v>
      </c>
      <c r="AT313" s="13">
        <f>ROUND(AVERAGE(Zinsswaps!AT206:AT313)+'iBoxx Extrapolation'!$K313,2)</f>
        <v>2.2599999999999998</v>
      </c>
      <c r="AU313" s="13">
        <f>ROUND(AVERAGE(Zinsswaps!AU206:AU313)+'iBoxx Extrapolation'!$K313,2)</f>
        <v>2.25</v>
      </c>
      <c r="AV313" s="13">
        <f>ROUND(AVERAGE(Zinsswaps!AV206:AV313)+'iBoxx Extrapolation'!$K313,2)</f>
        <v>2.2400000000000002</v>
      </c>
      <c r="AW313" s="13">
        <f>ROUND(AVERAGE(Zinsswaps!AW206:AW313)+'iBoxx Extrapolation'!$K313,2)</f>
        <v>2.2200000000000002</v>
      </c>
      <c r="AX313" s="13">
        <f>ROUND(AVERAGE(Zinsswaps!AX206:AX313)+'iBoxx Extrapolation'!$K313,2)</f>
        <v>2.21</v>
      </c>
      <c r="AY313" s="13">
        <f>ROUND(AVERAGE(Zinsswaps!AY206:AY313)+'iBoxx Extrapolation'!$K313,2)</f>
        <v>2.2000000000000002</v>
      </c>
    </row>
    <row r="314" spans="1:51" s="16" customFormat="1" x14ac:dyDescent="0.2">
      <c r="A314" s="12">
        <v>46783</v>
      </c>
      <c r="B314" s="13">
        <f>ROUND(AVERAGE(Zinsswaps!B207:B314)+'iBoxx Extrapolation'!$K314,2)</f>
        <v>2.16</v>
      </c>
      <c r="C314" s="13">
        <f>ROUND(AVERAGE(Zinsswaps!C207:C314)+'iBoxx Extrapolation'!$K314,2)</f>
        <v>2.13</v>
      </c>
      <c r="D314" s="13">
        <f>ROUND(AVERAGE(Zinsswaps!D207:D314)+'iBoxx Extrapolation'!$K314,2)</f>
        <v>2.13</v>
      </c>
      <c r="E314" s="13">
        <f>ROUND(AVERAGE(Zinsswaps!E207:E314)+'iBoxx Extrapolation'!$K314,2)</f>
        <v>2.16</v>
      </c>
      <c r="F314" s="13">
        <f>ROUND(AVERAGE(Zinsswaps!F207:F314)+'iBoxx Extrapolation'!$K314,2)</f>
        <v>2.19</v>
      </c>
      <c r="G314" s="13">
        <f>ROUND(AVERAGE(Zinsswaps!G207:G314)+'iBoxx Extrapolation'!$K314,2)</f>
        <v>2.23</v>
      </c>
      <c r="H314" s="13">
        <f>ROUND(AVERAGE(Zinsswaps!H207:H314)+'iBoxx Extrapolation'!$K314,2)</f>
        <v>2.2799999999999998</v>
      </c>
      <c r="I314" s="13">
        <f>ROUND(AVERAGE(Zinsswaps!I207:I314)+'iBoxx Extrapolation'!$K314,2)</f>
        <v>2.3199999999999998</v>
      </c>
      <c r="J314" s="13">
        <f>ROUND(AVERAGE(Zinsswaps!J207:J314)+'iBoxx Extrapolation'!$K314,2)</f>
        <v>2.37</v>
      </c>
      <c r="K314" s="13">
        <f>ROUND(AVERAGE(Zinsswaps!K207:K314)+'iBoxx Extrapolation'!$K314,2)</f>
        <v>2.42</v>
      </c>
      <c r="L314" s="13">
        <f>ROUND(AVERAGE(Zinsswaps!L207:L314)+'iBoxx Extrapolation'!$K314,2)</f>
        <v>2.46</v>
      </c>
      <c r="M314" s="13">
        <f>ROUND(AVERAGE(Zinsswaps!M207:M314)+'iBoxx Extrapolation'!$K314,2)</f>
        <v>2.5</v>
      </c>
      <c r="N314" s="13">
        <f>ROUND(AVERAGE(Zinsswaps!N207:N314)+'iBoxx Extrapolation'!$K314,2)</f>
        <v>2.54</v>
      </c>
      <c r="O314" s="13">
        <f>ROUND(AVERAGE(Zinsswaps!O207:O314)+'iBoxx Extrapolation'!$K314,2)</f>
        <v>2.56</v>
      </c>
      <c r="P314" s="13">
        <f>ROUND(AVERAGE(Zinsswaps!P207:P314)+'iBoxx Extrapolation'!$K314,2)</f>
        <v>2.59</v>
      </c>
      <c r="Q314" s="13">
        <f>ROUND(AVERAGE(Zinsswaps!Q207:Q314)+'iBoxx Extrapolation'!$K314,2)</f>
        <v>2.59</v>
      </c>
      <c r="R314" s="13">
        <f>ROUND(AVERAGE(Zinsswaps!R207:R314)+'iBoxx Extrapolation'!$K314,2)</f>
        <v>2.6</v>
      </c>
      <c r="S314" s="13">
        <f>ROUND(AVERAGE(Zinsswaps!S207:S314)+'iBoxx Extrapolation'!$K314,2)</f>
        <v>2.6</v>
      </c>
      <c r="T314" s="13">
        <f>ROUND(AVERAGE(Zinsswaps!T207:T314)+'iBoxx Extrapolation'!$K314,2)</f>
        <v>2.61</v>
      </c>
      <c r="U314" s="13">
        <f>ROUND(AVERAGE(Zinsswaps!U207:U314)+'iBoxx Extrapolation'!$K314,2)</f>
        <v>2.61</v>
      </c>
      <c r="V314" s="13">
        <f>ROUND(AVERAGE(Zinsswaps!V207:V314)+'iBoxx Extrapolation'!$K314,2)</f>
        <v>2.6</v>
      </c>
      <c r="W314" s="13">
        <f>ROUND(AVERAGE(Zinsswaps!W207:W314)+'iBoxx Extrapolation'!$K314,2)</f>
        <v>2.59</v>
      </c>
      <c r="X314" s="13">
        <f>ROUND(AVERAGE(Zinsswaps!X207:X314)+'iBoxx Extrapolation'!$K314,2)</f>
        <v>2.58</v>
      </c>
      <c r="Y314" s="13">
        <f>ROUND(AVERAGE(Zinsswaps!Y207:Y314)+'iBoxx Extrapolation'!$K314,2)</f>
        <v>2.57</v>
      </c>
      <c r="Z314" s="13">
        <f>ROUND(AVERAGE(Zinsswaps!Z207:Z314)+'iBoxx Extrapolation'!$K314,2)</f>
        <v>2.56</v>
      </c>
      <c r="AA314" s="13">
        <f>ROUND(AVERAGE(Zinsswaps!AA207:AA314)+'iBoxx Extrapolation'!$K314,2)</f>
        <v>2.54</v>
      </c>
      <c r="AB314" s="13">
        <f>ROUND(AVERAGE(Zinsswaps!AB207:AB314)+'iBoxx Extrapolation'!$K314,2)</f>
        <v>2.5299999999999998</v>
      </c>
      <c r="AC314" s="13">
        <f>ROUND(AVERAGE(Zinsswaps!AC207:AC314)+'iBoxx Extrapolation'!$K314,2)</f>
        <v>2.5099999999999998</v>
      </c>
      <c r="AD314" s="13">
        <f>ROUND(AVERAGE(Zinsswaps!AD207:AD314)+'iBoxx Extrapolation'!$K314,2)</f>
        <v>2.5</v>
      </c>
      <c r="AE314" s="13">
        <f>ROUND(AVERAGE(Zinsswaps!AE207:AE314)+'iBoxx Extrapolation'!$K314,2)</f>
        <v>2.48</v>
      </c>
      <c r="AF314" s="13">
        <f>ROUND(AVERAGE(Zinsswaps!AF207:AF314)+'iBoxx Extrapolation'!$K314,2)</f>
        <v>2.4700000000000002</v>
      </c>
      <c r="AG314" s="13">
        <f>ROUND(AVERAGE(Zinsswaps!AG207:AG314)+'iBoxx Extrapolation'!$K314,2)</f>
        <v>2.4500000000000002</v>
      </c>
      <c r="AH314" s="13">
        <f>ROUND(AVERAGE(Zinsswaps!AH207:AH314)+'iBoxx Extrapolation'!$K314,2)</f>
        <v>2.44</v>
      </c>
      <c r="AI314" s="13">
        <f>ROUND(AVERAGE(Zinsswaps!AI207:AI314)+'iBoxx Extrapolation'!$K314,2)</f>
        <v>2.42</v>
      </c>
      <c r="AJ314" s="13">
        <f>ROUND(AVERAGE(Zinsswaps!AJ207:AJ314)+'iBoxx Extrapolation'!$K314,2)</f>
        <v>2.41</v>
      </c>
      <c r="AK314" s="13">
        <f>ROUND(AVERAGE(Zinsswaps!AK207:AK314)+'iBoxx Extrapolation'!$K314,2)</f>
        <v>2.4</v>
      </c>
      <c r="AL314" s="13">
        <f>ROUND(AVERAGE(Zinsswaps!AL207:AL314)+'iBoxx Extrapolation'!$K314,2)</f>
        <v>2.38</v>
      </c>
      <c r="AM314" s="13">
        <f>ROUND(AVERAGE(Zinsswaps!AM207:AM314)+'iBoxx Extrapolation'!$K314,2)</f>
        <v>2.37</v>
      </c>
      <c r="AN314" s="13">
        <f>ROUND(AVERAGE(Zinsswaps!AN207:AN314)+'iBoxx Extrapolation'!$K314,2)</f>
        <v>2.36</v>
      </c>
      <c r="AO314" s="13">
        <f>ROUND(AVERAGE(Zinsswaps!AO207:AO314)+'iBoxx Extrapolation'!$K314,2)</f>
        <v>2.35</v>
      </c>
      <c r="AP314" s="13">
        <f>ROUND(AVERAGE(Zinsswaps!AP207:AP314)+'iBoxx Extrapolation'!$K314,2)</f>
        <v>2.34</v>
      </c>
      <c r="AQ314" s="13">
        <f>ROUND(AVERAGE(Zinsswaps!AQ207:AQ314)+'iBoxx Extrapolation'!$K314,2)</f>
        <v>2.3199999999999998</v>
      </c>
      <c r="AR314" s="13">
        <f>ROUND(AVERAGE(Zinsswaps!AR207:AR314)+'iBoxx Extrapolation'!$K314,2)</f>
        <v>2.31</v>
      </c>
      <c r="AS314" s="13">
        <f>ROUND(AVERAGE(Zinsswaps!AS207:AS314)+'iBoxx Extrapolation'!$K314,2)</f>
        <v>2.29</v>
      </c>
      <c r="AT314" s="13">
        <f>ROUND(AVERAGE(Zinsswaps!AT207:AT314)+'iBoxx Extrapolation'!$K314,2)</f>
        <v>2.2799999999999998</v>
      </c>
      <c r="AU314" s="13">
        <f>ROUND(AVERAGE(Zinsswaps!AU207:AU314)+'iBoxx Extrapolation'!$K314,2)</f>
        <v>2.2599999999999998</v>
      </c>
      <c r="AV314" s="13">
        <f>ROUND(AVERAGE(Zinsswaps!AV207:AV314)+'iBoxx Extrapolation'!$K314,2)</f>
        <v>2.25</v>
      </c>
      <c r="AW314" s="13">
        <f>ROUND(AVERAGE(Zinsswaps!AW207:AW314)+'iBoxx Extrapolation'!$K314,2)</f>
        <v>2.2400000000000002</v>
      </c>
      <c r="AX314" s="13">
        <f>ROUND(AVERAGE(Zinsswaps!AX207:AX314)+'iBoxx Extrapolation'!$K314,2)</f>
        <v>2.23</v>
      </c>
      <c r="AY314" s="13">
        <f>ROUND(AVERAGE(Zinsswaps!AY207:AY314)+'iBoxx Extrapolation'!$K314,2)</f>
        <v>2.2200000000000002</v>
      </c>
    </row>
    <row r="315" spans="1:51" s="16" customFormat="1" x14ac:dyDescent="0.2">
      <c r="A315" s="12">
        <v>46812</v>
      </c>
      <c r="B315" s="13">
        <f>ROUND(AVERAGE(Zinsswaps!B208:B315)+'iBoxx Extrapolation'!$K315,2)</f>
        <v>2.1800000000000002</v>
      </c>
      <c r="C315" s="13">
        <f>ROUND(AVERAGE(Zinsswaps!C208:C315)+'iBoxx Extrapolation'!$K315,2)</f>
        <v>2.16</v>
      </c>
      <c r="D315" s="13">
        <f>ROUND(AVERAGE(Zinsswaps!D208:D315)+'iBoxx Extrapolation'!$K315,2)</f>
        <v>2.16</v>
      </c>
      <c r="E315" s="13">
        <f>ROUND(AVERAGE(Zinsswaps!E208:E315)+'iBoxx Extrapolation'!$K315,2)</f>
        <v>2.1800000000000002</v>
      </c>
      <c r="F315" s="13">
        <f>ROUND(AVERAGE(Zinsswaps!F208:F315)+'iBoxx Extrapolation'!$K315,2)</f>
        <v>2.21</v>
      </c>
      <c r="G315" s="13">
        <f>ROUND(AVERAGE(Zinsswaps!G208:G315)+'iBoxx Extrapolation'!$K315,2)</f>
        <v>2.2599999999999998</v>
      </c>
      <c r="H315" s="13">
        <f>ROUND(AVERAGE(Zinsswaps!H208:H315)+'iBoxx Extrapolation'!$K315,2)</f>
        <v>2.2999999999999998</v>
      </c>
      <c r="I315" s="13">
        <f>ROUND(AVERAGE(Zinsswaps!I208:I315)+'iBoxx Extrapolation'!$K315,2)</f>
        <v>2.35</v>
      </c>
      <c r="J315" s="13">
        <f>ROUND(AVERAGE(Zinsswaps!J208:J315)+'iBoxx Extrapolation'!$K315,2)</f>
        <v>2.39</v>
      </c>
      <c r="K315" s="13">
        <f>ROUND(AVERAGE(Zinsswaps!K208:K315)+'iBoxx Extrapolation'!$K315,2)</f>
        <v>2.44</v>
      </c>
      <c r="L315" s="13">
        <f>ROUND(AVERAGE(Zinsswaps!L208:L315)+'iBoxx Extrapolation'!$K315,2)</f>
        <v>2.4900000000000002</v>
      </c>
      <c r="M315" s="13">
        <f>ROUND(AVERAGE(Zinsswaps!M208:M315)+'iBoxx Extrapolation'!$K315,2)</f>
        <v>2.52</v>
      </c>
      <c r="N315" s="13">
        <f>ROUND(AVERAGE(Zinsswaps!N208:N315)+'iBoxx Extrapolation'!$K315,2)</f>
        <v>2.56</v>
      </c>
      <c r="O315" s="13">
        <f>ROUND(AVERAGE(Zinsswaps!O208:O315)+'iBoxx Extrapolation'!$K315,2)</f>
        <v>2.58</v>
      </c>
      <c r="P315" s="13">
        <f>ROUND(AVERAGE(Zinsswaps!P208:P315)+'iBoxx Extrapolation'!$K315,2)</f>
        <v>2.61</v>
      </c>
      <c r="Q315" s="13">
        <f>ROUND(AVERAGE(Zinsswaps!Q208:Q315)+'iBoxx Extrapolation'!$K315,2)</f>
        <v>2.61</v>
      </c>
      <c r="R315" s="13">
        <f>ROUND(AVERAGE(Zinsswaps!R208:R315)+'iBoxx Extrapolation'!$K315,2)</f>
        <v>2.62</v>
      </c>
      <c r="S315" s="13">
        <f>ROUND(AVERAGE(Zinsswaps!S208:S315)+'iBoxx Extrapolation'!$K315,2)</f>
        <v>2.62</v>
      </c>
      <c r="T315" s="13">
        <f>ROUND(AVERAGE(Zinsswaps!T208:T315)+'iBoxx Extrapolation'!$K315,2)</f>
        <v>2.63</v>
      </c>
      <c r="U315" s="13">
        <f>ROUND(AVERAGE(Zinsswaps!U208:U315)+'iBoxx Extrapolation'!$K315,2)</f>
        <v>2.63</v>
      </c>
      <c r="V315" s="13">
        <f>ROUND(AVERAGE(Zinsswaps!V208:V315)+'iBoxx Extrapolation'!$K315,2)</f>
        <v>2.62</v>
      </c>
      <c r="W315" s="13">
        <f>ROUND(AVERAGE(Zinsswaps!W208:W315)+'iBoxx Extrapolation'!$K315,2)</f>
        <v>2.61</v>
      </c>
      <c r="X315" s="13">
        <f>ROUND(AVERAGE(Zinsswaps!X208:X315)+'iBoxx Extrapolation'!$K315,2)</f>
        <v>2.6</v>
      </c>
      <c r="Y315" s="13">
        <f>ROUND(AVERAGE(Zinsswaps!Y208:Y315)+'iBoxx Extrapolation'!$K315,2)</f>
        <v>2.59</v>
      </c>
      <c r="Z315" s="13">
        <f>ROUND(AVERAGE(Zinsswaps!Z208:Z315)+'iBoxx Extrapolation'!$K315,2)</f>
        <v>2.58</v>
      </c>
      <c r="AA315" s="13">
        <f>ROUND(AVERAGE(Zinsswaps!AA208:AA315)+'iBoxx Extrapolation'!$K315,2)</f>
        <v>2.56</v>
      </c>
      <c r="AB315" s="13">
        <f>ROUND(AVERAGE(Zinsswaps!AB208:AB315)+'iBoxx Extrapolation'!$K315,2)</f>
        <v>2.54</v>
      </c>
      <c r="AC315" s="13">
        <f>ROUND(AVERAGE(Zinsswaps!AC208:AC315)+'iBoxx Extrapolation'!$K315,2)</f>
        <v>2.5299999999999998</v>
      </c>
      <c r="AD315" s="13">
        <f>ROUND(AVERAGE(Zinsswaps!AD208:AD315)+'iBoxx Extrapolation'!$K315,2)</f>
        <v>2.52</v>
      </c>
      <c r="AE315" s="13">
        <f>ROUND(AVERAGE(Zinsswaps!AE208:AE315)+'iBoxx Extrapolation'!$K315,2)</f>
        <v>2.5</v>
      </c>
      <c r="AF315" s="13">
        <f>ROUND(AVERAGE(Zinsswaps!AF208:AF315)+'iBoxx Extrapolation'!$K315,2)</f>
        <v>2.4900000000000002</v>
      </c>
      <c r="AG315" s="13">
        <f>ROUND(AVERAGE(Zinsswaps!AG208:AG315)+'iBoxx Extrapolation'!$K315,2)</f>
        <v>2.4700000000000002</v>
      </c>
      <c r="AH315" s="13">
        <f>ROUND(AVERAGE(Zinsswaps!AH208:AH315)+'iBoxx Extrapolation'!$K315,2)</f>
        <v>2.4500000000000002</v>
      </c>
      <c r="AI315" s="13">
        <f>ROUND(AVERAGE(Zinsswaps!AI208:AI315)+'iBoxx Extrapolation'!$K315,2)</f>
        <v>2.44</v>
      </c>
      <c r="AJ315" s="13">
        <f>ROUND(AVERAGE(Zinsswaps!AJ208:AJ315)+'iBoxx Extrapolation'!$K315,2)</f>
        <v>2.4300000000000002</v>
      </c>
      <c r="AK315" s="13">
        <f>ROUND(AVERAGE(Zinsswaps!AK208:AK315)+'iBoxx Extrapolation'!$K315,2)</f>
        <v>2.41</v>
      </c>
      <c r="AL315" s="13">
        <f>ROUND(AVERAGE(Zinsswaps!AL208:AL315)+'iBoxx Extrapolation'!$K315,2)</f>
        <v>2.4</v>
      </c>
      <c r="AM315" s="13">
        <f>ROUND(AVERAGE(Zinsswaps!AM208:AM315)+'iBoxx Extrapolation'!$K315,2)</f>
        <v>2.39</v>
      </c>
      <c r="AN315" s="13">
        <f>ROUND(AVERAGE(Zinsswaps!AN208:AN315)+'iBoxx Extrapolation'!$K315,2)</f>
        <v>2.38</v>
      </c>
      <c r="AO315" s="13">
        <f>ROUND(AVERAGE(Zinsswaps!AO208:AO315)+'iBoxx Extrapolation'!$K315,2)</f>
        <v>2.37</v>
      </c>
      <c r="AP315" s="13">
        <f>ROUND(AVERAGE(Zinsswaps!AP208:AP315)+'iBoxx Extrapolation'!$K315,2)</f>
        <v>2.35</v>
      </c>
      <c r="AQ315" s="13">
        <f>ROUND(AVERAGE(Zinsswaps!AQ208:AQ315)+'iBoxx Extrapolation'!$K315,2)</f>
        <v>2.34</v>
      </c>
      <c r="AR315" s="13">
        <f>ROUND(AVERAGE(Zinsswaps!AR208:AR315)+'iBoxx Extrapolation'!$K315,2)</f>
        <v>2.3199999999999998</v>
      </c>
      <c r="AS315" s="13">
        <f>ROUND(AVERAGE(Zinsswaps!AS208:AS315)+'iBoxx Extrapolation'!$K315,2)</f>
        <v>2.31</v>
      </c>
      <c r="AT315" s="13">
        <f>ROUND(AVERAGE(Zinsswaps!AT208:AT315)+'iBoxx Extrapolation'!$K315,2)</f>
        <v>2.29</v>
      </c>
      <c r="AU315" s="13">
        <f>ROUND(AVERAGE(Zinsswaps!AU208:AU315)+'iBoxx Extrapolation'!$K315,2)</f>
        <v>2.2799999999999998</v>
      </c>
      <c r="AV315" s="13">
        <f>ROUND(AVERAGE(Zinsswaps!AV208:AV315)+'iBoxx Extrapolation'!$K315,2)</f>
        <v>2.27</v>
      </c>
      <c r="AW315" s="13">
        <f>ROUND(AVERAGE(Zinsswaps!AW208:AW315)+'iBoxx Extrapolation'!$K315,2)</f>
        <v>2.2599999999999998</v>
      </c>
      <c r="AX315" s="13">
        <f>ROUND(AVERAGE(Zinsswaps!AX208:AX315)+'iBoxx Extrapolation'!$K315,2)</f>
        <v>2.25</v>
      </c>
      <c r="AY315" s="13">
        <f>ROUND(AVERAGE(Zinsswaps!AY208:AY315)+'iBoxx Extrapolation'!$K315,2)</f>
        <v>2.23</v>
      </c>
    </row>
    <row r="316" spans="1:51" s="16" customFormat="1" x14ac:dyDescent="0.2">
      <c r="A316" s="12">
        <v>46843</v>
      </c>
      <c r="B316" s="13">
        <f>ROUND(AVERAGE(Zinsswaps!B209:B316)+'iBoxx Extrapolation'!$K316,2)</f>
        <v>2.21</v>
      </c>
      <c r="C316" s="13">
        <f>ROUND(AVERAGE(Zinsswaps!C209:C316)+'iBoxx Extrapolation'!$K316,2)</f>
        <v>2.1800000000000002</v>
      </c>
      <c r="D316" s="13">
        <f>ROUND(AVERAGE(Zinsswaps!D209:D316)+'iBoxx Extrapolation'!$K316,2)</f>
        <v>2.1800000000000002</v>
      </c>
      <c r="E316" s="13">
        <f>ROUND(AVERAGE(Zinsswaps!E209:E316)+'iBoxx Extrapolation'!$K316,2)</f>
        <v>2.21</v>
      </c>
      <c r="F316" s="13">
        <f>ROUND(AVERAGE(Zinsswaps!F209:F316)+'iBoxx Extrapolation'!$K316,2)</f>
        <v>2.2400000000000002</v>
      </c>
      <c r="G316" s="13">
        <f>ROUND(AVERAGE(Zinsswaps!G209:G316)+'iBoxx Extrapolation'!$K316,2)</f>
        <v>2.2799999999999998</v>
      </c>
      <c r="H316" s="13">
        <f>ROUND(AVERAGE(Zinsswaps!H209:H316)+'iBoxx Extrapolation'!$K316,2)</f>
        <v>2.3199999999999998</v>
      </c>
      <c r="I316" s="13">
        <f>ROUND(AVERAGE(Zinsswaps!I209:I316)+'iBoxx Extrapolation'!$K316,2)</f>
        <v>2.37</v>
      </c>
      <c r="J316" s="13">
        <f>ROUND(AVERAGE(Zinsswaps!J209:J316)+'iBoxx Extrapolation'!$K316,2)</f>
        <v>2.42</v>
      </c>
      <c r="K316" s="13">
        <f>ROUND(AVERAGE(Zinsswaps!K209:K316)+'iBoxx Extrapolation'!$K316,2)</f>
        <v>2.46</v>
      </c>
      <c r="L316" s="13">
        <f>ROUND(AVERAGE(Zinsswaps!L209:L316)+'iBoxx Extrapolation'!$K316,2)</f>
        <v>2.5099999999999998</v>
      </c>
      <c r="M316" s="13">
        <f>ROUND(AVERAGE(Zinsswaps!M209:M316)+'iBoxx Extrapolation'!$K316,2)</f>
        <v>2.5499999999999998</v>
      </c>
      <c r="N316" s="13">
        <f>ROUND(AVERAGE(Zinsswaps!N209:N316)+'iBoxx Extrapolation'!$K316,2)</f>
        <v>2.58</v>
      </c>
      <c r="O316" s="13">
        <f>ROUND(AVERAGE(Zinsswaps!O209:O316)+'iBoxx Extrapolation'!$K316,2)</f>
        <v>2.61</v>
      </c>
      <c r="P316" s="13">
        <f>ROUND(AVERAGE(Zinsswaps!P209:P316)+'iBoxx Extrapolation'!$K316,2)</f>
        <v>2.63</v>
      </c>
      <c r="Q316" s="13">
        <f>ROUND(AVERAGE(Zinsswaps!Q209:Q316)+'iBoxx Extrapolation'!$K316,2)</f>
        <v>2.64</v>
      </c>
      <c r="R316" s="13">
        <f>ROUND(AVERAGE(Zinsswaps!R209:R316)+'iBoxx Extrapolation'!$K316,2)</f>
        <v>2.64</v>
      </c>
      <c r="S316" s="13">
        <f>ROUND(AVERAGE(Zinsswaps!S209:S316)+'iBoxx Extrapolation'!$K316,2)</f>
        <v>2.65</v>
      </c>
      <c r="T316" s="13">
        <f>ROUND(AVERAGE(Zinsswaps!T209:T316)+'iBoxx Extrapolation'!$K316,2)</f>
        <v>2.65</v>
      </c>
      <c r="U316" s="13">
        <f>ROUND(AVERAGE(Zinsswaps!U209:U316)+'iBoxx Extrapolation'!$K316,2)</f>
        <v>2.65</v>
      </c>
      <c r="V316" s="13">
        <f>ROUND(AVERAGE(Zinsswaps!V209:V316)+'iBoxx Extrapolation'!$K316,2)</f>
        <v>2.64</v>
      </c>
      <c r="W316" s="13">
        <f>ROUND(AVERAGE(Zinsswaps!W209:W316)+'iBoxx Extrapolation'!$K316,2)</f>
        <v>2.63</v>
      </c>
      <c r="X316" s="13">
        <f>ROUND(AVERAGE(Zinsswaps!X209:X316)+'iBoxx Extrapolation'!$K316,2)</f>
        <v>2.62</v>
      </c>
      <c r="Y316" s="13">
        <f>ROUND(AVERAGE(Zinsswaps!Y209:Y316)+'iBoxx Extrapolation'!$K316,2)</f>
        <v>2.61</v>
      </c>
      <c r="Z316" s="13">
        <f>ROUND(AVERAGE(Zinsswaps!Z209:Z316)+'iBoxx Extrapolation'!$K316,2)</f>
        <v>2.6</v>
      </c>
      <c r="AA316" s="13">
        <f>ROUND(AVERAGE(Zinsswaps!AA209:AA316)+'iBoxx Extrapolation'!$K316,2)</f>
        <v>2.58</v>
      </c>
      <c r="AB316" s="13">
        <f>ROUND(AVERAGE(Zinsswaps!AB209:AB316)+'iBoxx Extrapolation'!$K316,2)</f>
        <v>2.57</v>
      </c>
      <c r="AC316" s="13">
        <f>ROUND(AVERAGE(Zinsswaps!AC209:AC316)+'iBoxx Extrapolation'!$K316,2)</f>
        <v>2.5499999999999998</v>
      </c>
      <c r="AD316" s="13">
        <f>ROUND(AVERAGE(Zinsswaps!AD209:AD316)+'iBoxx Extrapolation'!$K316,2)</f>
        <v>2.54</v>
      </c>
      <c r="AE316" s="13">
        <f>ROUND(AVERAGE(Zinsswaps!AE209:AE316)+'iBoxx Extrapolation'!$K316,2)</f>
        <v>2.52</v>
      </c>
      <c r="AF316" s="13">
        <f>ROUND(AVERAGE(Zinsswaps!AF209:AF316)+'iBoxx Extrapolation'!$K316,2)</f>
        <v>2.5099999999999998</v>
      </c>
      <c r="AG316" s="13">
        <f>ROUND(AVERAGE(Zinsswaps!AG209:AG316)+'iBoxx Extrapolation'!$K316,2)</f>
        <v>2.4900000000000002</v>
      </c>
      <c r="AH316" s="13">
        <f>ROUND(AVERAGE(Zinsswaps!AH209:AH316)+'iBoxx Extrapolation'!$K316,2)</f>
        <v>2.48</v>
      </c>
      <c r="AI316" s="13">
        <f>ROUND(AVERAGE(Zinsswaps!AI209:AI316)+'iBoxx Extrapolation'!$K316,2)</f>
        <v>2.46</v>
      </c>
      <c r="AJ316" s="13">
        <f>ROUND(AVERAGE(Zinsswaps!AJ209:AJ316)+'iBoxx Extrapolation'!$K316,2)</f>
        <v>2.4500000000000002</v>
      </c>
      <c r="AK316" s="13">
        <f>ROUND(AVERAGE(Zinsswaps!AK209:AK316)+'iBoxx Extrapolation'!$K316,2)</f>
        <v>2.4300000000000002</v>
      </c>
      <c r="AL316" s="13">
        <f>ROUND(AVERAGE(Zinsswaps!AL209:AL316)+'iBoxx Extrapolation'!$K316,2)</f>
        <v>2.42</v>
      </c>
      <c r="AM316" s="13">
        <f>ROUND(AVERAGE(Zinsswaps!AM209:AM316)+'iBoxx Extrapolation'!$K316,2)</f>
        <v>2.41</v>
      </c>
      <c r="AN316" s="13">
        <f>ROUND(AVERAGE(Zinsswaps!AN209:AN316)+'iBoxx Extrapolation'!$K316,2)</f>
        <v>2.4</v>
      </c>
      <c r="AO316" s="13">
        <f>ROUND(AVERAGE(Zinsswaps!AO209:AO316)+'iBoxx Extrapolation'!$K316,2)</f>
        <v>2.39</v>
      </c>
      <c r="AP316" s="13">
        <f>ROUND(AVERAGE(Zinsswaps!AP209:AP316)+'iBoxx Extrapolation'!$K316,2)</f>
        <v>2.37</v>
      </c>
      <c r="AQ316" s="13">
        <f>ROUND(AVERAGE(Zinsswaps!AQ209:AQ316)+'iBoxx Extrapolation'!$K316,2)</f>
        <v>2.36</v>
      </c>
      <c r="AR316" s="13">
        <f>ROUND(AVERAGE(Zinsswaps!AR209:AR316)+'iBoxx Extrapolation'!$K316,2)</f>
        <v>2.34</v>
      </c>
      <c r="AS316" s="13">
        <f>ROUND(AVERAGE(Zinsswaps!AS209:AS316)+'iBoxx Extrapolation'!$K316,2)</f>
        <v>2.33</v>
      </c>
      <c r="AT316" s="13">
        <f>ROUND(AVERAGE(Zinsswaps!AT209:AT316)+'iBoxx Extrapolation'!$K316,2)</f>
        <v>2.31</v>
      </c>
      <c r="AU316" s="13">
        <f>ROUND(AVERAGE(Zinsswaps!AU209:AU316)+'iBoxx Extrapolation'!$K316,2)</f>
        <v>2.2999999999999998</v>
      </c>
      <c r="AV316" s="13">
        <f>ROUND(AVERAGE(Zinsswaps!AV209:AV316)+'iBoxx Extrapolation'!$K316,2)</f>
        <v>2.29</v>
      </c>
      <c r="AW316" s="13">
        <f>ROUND(AVERAGE(Zinsswaps!AW209:AW316)+'iBoxx Extrapolation'!$K316,2)</f>
        <v>2.2799999999999998</v>
      </c>
      <c r="AX316" s="13">
        <f>ROUND(AVERAGE(Zinsswaps!AX209:AX316)+'iBoxx Extrapolation'!$K316,2)</f>
        <v>2.2599999999999998</v>
      </c>
      <c r="AY316" s="13">
        <f>ROUND(AVERAGE(Zinsswaps!AY209:AY316)+'iBoxx Extrapolation'!$K316,2)</f>
        <v>2.25</v>
      </c>
    </row>
    <row r="317" spans="1:51" s="16" customFormat="1" x14ac:dyDescent="0.2">
      <c r="A317" s="12">
        <v>46873</v>
      </c>
      <c r="B317" s="13">
        <f>ROUND(AVERAGE(Zinsswaps!B210:B317)+'iBoxx Extrapolation'!$K317,2)</f>
        <v>2.23</v>
      </c>
      <c r="C317" s="13">
        <f>ROUND(AVERAGE(Zinsswaps!C210:C317)+'iBoxx Extrapolation'!$K317,2)</f>
        <v>2.21</v>
      </c>
      <c r="D317" s="13">
        <f>ROUND(AVERAGE(Zinsswaps!D210:D317)+'iBoxx Extrapolation'!$K317,2)</f>
        <v>2.21</v>
      </c>
      <c r="E317" s="13">
        <f>ROUND(AVERAGE(Zinsswaps!E210:E317)+'iBoxx Extrapolation'!$K317,2)</f>
        <v>2.23</v>
      </c>
      <c r="F317" s="13">
        <f>ROUND(AVERAGE(Zinsswaps!F210:F317)+'iBoxx Extrapolation'!$K317,2)</f>
        <v>2.2599999999999998</v>
      </c>
      <c r="G317" s="13">
        <f>ROUND(AVERAGE(Zinsswaps!G210:G317)+'iBoxx Extrapolation'!$K317,2)</f>
        <v>2.31</v>
      </c>
      <c r="H317" s="13">
        <f>ROUND(AVERAGE(Zinsswaps!H210:H317)+'iBoxx Extrapolation'!$K317,2)</f>
        <v>2.35</v>
      </c>
      <c r="I317" s="13">
        <f>ROUND(AVERAGE(Zinsswaps!I210:I317)+'iBoxx Extrapolation'!$K317,2)</f>
        <v>2.4</v>
      </c>
      <c r="J317" s="13">
        <f>ROUND(AVERAGE(Zinsswaps!J210:J317)+'iBoxx Extrapolation'!$K317,2)</f>
        <v>2.44</v>
      </c>
      <c r="K317" s="13">
        <f>ROUND(AVERAGE(Zinsswaps!K210:K317)+'iBoxx Extrapolation'!$K317,2)</f>
        <v>2.4900000000000002</v>
      </c>
      <c r="L317" s="13">
        <f>ROUND(AVERAGE(Zinsswaps!L210:L317)+'iBoxx Extrapolation'!$K317,2)</f>
        <v>2.5299999999999998</v>
      </c>
      <c r="M317" s="13">
        <f>ROUND(AVERAGE(Zinsswaps!M210:M317)+'iBoxx Extrapolation'!$K317,2)</f>
        <v>2.57</v>
      </c>
      <c r="N317" s="13">
        <f>ROUND(AVERAGE(Zinsswaps!N210:N317)+'iBoxx Extrapolation'!$K317,2)</f>
        <v>2.6</v>
      </c>
      <c r="O317" s="13">
        <f>ROUND(AVERAGE(Zinsswaps!O210:O317)+'iBoxx Extrapolation'!$K317,2)</f>
        <v>2.63</v>
      </c>
      <c r="P317" s="13">
        <f>ROUND(AVERAGE(Zinsswaps!P210:P317)+'iBoxx Extrapolation'!$K317,2)</f>
        <v>2.66</v>
      </c>
      <c r="Q317" s="13">
        <f>ROUND(AVERAGE(Zinsswaps!Q210:Q317)+'iBoxx Extrapolation'!$K317,2)</f>
        <v>2.66</v>
      </c>
      <c r="R317" s="13">
        <f>ROUND(AVERAGE(Zinsswaps!R210:R317)+'iBoxx Extrapolation'!$K317,2)</f>
        <v>2.66</v>
      </c>
      <c r="S317" s="13">
        <f>ROUND(AVERAGE(Zinsswaps!S210:S317)+'iBoxx Extrapolation'!$K317,2)</f>
        <v>2.67</v>
      </c>
      <c r="T317" s="13">
        <f>ROUND(AVERAGE(Zinsswaps!T210:T317)+'iBoxx Extrapolation'!$K317,2)</f>
        <v>2.67</v>
      </c>
      <c r="U317" s="13">
        <f>ROUND(AVERAGE(Zinsswaps!U210:U317)+'iBoxx Extrapolation'!$K317,2)</f>
        <v>2.68</v>
      </c>
      <c r="V317" s="13">
        <f>ROUND(AVERAGE(Zinsswaps!V210:V317)+'iBoxx Extrapolation'!$K317,2)</f>
        <v>2.66</v>
      </c>
      <c r="W317" s="13">
        <f>ROUND(AVERAGE(Zinsswaps!W210:W317)+'iBoxx Extrapolation'!$K317,2)</f>
        <v>2.65</v>
      </c>
      <c r="X317" s="13">
        <f>ROUND(AVERAGE(Zinsswaps!X210:X317)+'iBoxx Extrapolation'!$K317,2)</f>
        <v>2.64</v>
      </c>
      <c r="Y317" s="13">
        <f>ROUND(AVERAGE(Zinsswaps!Y210:Y317)+'iBoxx Extrapolation'!$K317,2)</f>
        <v>2.63</v>
      </c>
      <c r="Z317" s="13">
        <f>ROUND(AVERAGE(Zinsswaps!Z210:Z317)+'iBoxx Extrapolation'!$K317,2)</f>
        <v>2.62</v>
      </c>
      <c r="AA317" s="13">
        <f>ROUND(AVERAGE(Zinsswaps!AA210:AA317)+'iBoxx Extrapolation'!$K317,2)</f>
        <v>2.6</v>
      </c>
      <c r="AB317" s="13">
        <f>ROUND(AVERAGE(Zinsswaps!AB210:AB317)+'iBoxx Extrapolation'!$K317,2)</f>
        <v>2.59</v>
      </c>
      <c r="AC317" s="13">
        <f>ROUND(AVERAGE(Zinsswaps!AC210:AC317)+'iBoxx Extrapolation'!$K317,2)</f>
        <v>2.57</v>
      </c>
      <c r="AD317" s="13">
        <f>ROUND(AVERAGE(Zinsswaps!AD210:AD317)+'iBoxx Extrapolation'!$K317,2)</f>
        <v>2.56</v>
      </c>
      <c r="AE317" s="13">
        <f>ROUND(AVERAGE(Zinsswaps!AE210:AE317)+'iBoxx Extrapolation'!$K317,2)</f>
        <v>2.5499999999999998</v>
      </c>
      <c r="AF317" s="13">
        <f>ROUND(AVERAGE(Zinsswaps!AF210:AF317)+'iBoxx Extrapolation'!$K317,2)</f>
        <v>2.5299999999999998</v>
      </c>
      <c r="AG317" s="13">
        <f>ROUND(AVERAGE(Zinsswaps!AG210:AG317)+'iBoxx Extrapolation'!$K317,2)</f>
        <v>2.5099999999999998</v>
      </c>
      <c r="AH317" s="13">
        <f>ROUND(AVERAGE(Zinsswaps!AH210:AH317)+'iBoxx Extrapolation'!$K317,2)</f>
        <v>2.5</v>
      </c>
      <c r="AI317" s="13">
        <f>ROUND(AVERAGE(Zinsswaps!AI210:AI317)+'iBoxx Extrapolation'!$K317,2)</f>
        <v>2.48</v>
      </c>
      <c r="AJ317" s="13">
        <f>ROUND(AVERAGE(Zinsswaps!AJ210:AJ317)+'iBoxx Extrapolation'!$K317,2)</f>
        <v>2.4700000000000002</v>
      </c>
      <c r="AK317" s="13">
        <f>ROUND(AVERAGE(Zinsswaps!AK210:AK317)+'iBoxx Extrapolation'!$K317,2)</f>
        <v>2.46</v>
      </c>
      <c r="AL317" s="13">
        <f>ROUND(AVERAGE(Zinsswaps!AL210:AL317)+'iBoxx Extrapolation'!$K317,2)</f>
        <v>2.44</v>
      </c>
      <c r="AM317" s="13">
        <f>ROUND(AVERAGE(Zinsswaps!AM210:AM317)+'iBoxx Extrapolation'!$K317,2)</f>
        <v>2.4300000000000002</v>
      </c>
      <c r="AN317" s="13">
        <f>ROUND(AVERAGE(Zinsswaps!AN210:AN317)+'iBoxx Extrapolation'!$K317,2)</f>
        <v>2.42</v>
      </c>
      <c r="AO317" s="13">
        <f>ROUND(AVERAGE(Zinsswaps!AO210:AO317)+'iBoxx Extrapolation'!$K317,2)</f>
        <v>2.41</v>
      </c>
      <c r="AP317" s="13">
        <f>ROUND(AVERAGE(Zinsswaps!AP210:AP317)+'iBoxx Extrapolation'!$K317,2)</f>
        <v>2.39</v>
      </c>
      <c r="AQ317" s="13">
        <f>ROUND(AVERAGE(Zinsswaps!AQ210:AQ317)+'iBoxx Extrapolation'!$K317,2)</f>
        <v>2.38</v>
      </c>
      <c r="AR317" s="13">
        <f>ROUND(AVERAGE(Zinsswaps!AR210:AR317)+'iBoxx Extrapolation'!$K317,2)</f>
        <v>2.36</v>
      </c>
      <c r="AS317" s="13">
        <f>ROUND(AVERAGE(Zinsswaps!AS210:AS317)+'iBoxx Extrapolation'!$K317,2)</f>
        <v>2.35</v>
      </c>
      <c r="AT317" s="13">
        <f>ROUND(AVERAGE(Zinsswaps!AT210:AT317)+'iBoxx Extrapolation'!$K317,2)</f>
        <v>2.33</v>
      </c>
      <c r="AU317" s="13">
        <f>ROUND(AVERAGE(Zinsswaps!AU210:AU317)+'iBoxx Extrapolation'!$K317,2)</f>
        <v>2.3199999999999998</v>
      </c>
      <c r="AV317" s="13">
        <f>ROUND(AVERAGE(Zinsswaps!AV210:AV317)+'iBoxx Extrapolation'!$K317,2)</f>
        <v>2.31</v>
      </c>
      <c r="AW317" s="13">
        <f>ROUND(AVERAGE(Zinsswaps!AW210:AW317)+'iBoxx Extrapolation'!$K317,2)</f>
        <v>2.2999999999999998</v>
      </c>
      <c r="AX317" s="13">
        <f>ROUND(AVERAGE(Zinsswaps!AX210:AX317)+'iBoxx Extrapolation'!$K317,2)</f>
        <v>2.2799999999999998</v>
      </c>
      <c r="AY317" s="13">
        <f>ROUND(AVERAGE(Zinsswaps!AY210:AY317)+'iBoxx Extrapolation'!$K317,2)</f>
        <v>2.27</v>
      </c>
    </row>
    <row r="318" spans="1:51" s="16" customFormat="1" x14ac:dyDescent="0.2">
      <c r="A318" s="12">
        <v>46904</v>
      </c>
      <c r="B318" s="13">
        <f>ROUND(AVERAGE(Zinsswaps!B211:B318)+'iBoxx Extrapolation'!$K318,2)</f>
        <v>2.2599999999999998</v>
      </c>
      <c r="C318" s="13">
        <f>ROUND(AVERAGE(Zinsswaps!C211:C318)+'iBoxx Extrapolation'!$K318,2)</f>
        <v>2.23</v>
      </c>
      <c r="D318" s="13">
        <f>ROUND(AVERAGE(Zinsswaps!D211:D318)+'iBoxx Extrapolation'!$K318,2)</f>
        <v>2.23</v>
      </c>
      <c r="E318" s="13">
        <f>ROUND(AVERAGE(Zinsswaps!E211:E318)+'iBoxx Extrapolation'!$K318,2)</f>
        <v>2.2599999999999998</v>
      </c>
      <c r="F318" s="13">
        <f>ROUND(AVERAGE(Zinsswaps!F211:F318)+'iBoxx Extrapolation'!$K318,2)</f>
        <v>2.29</v>
      </c>
      <c r="G318" s="13">
        <f>ROUND(AVERAGE(Zinsswaps!G211:G318)+'iBoxx Extrapolation'!$K318,2)</f>
        <v>2.33</v>
      </c>
      <c r="H318" s="13">
        <f>ROUND(AVERAGE(Zinsswaps!H211:H318)+'iBoxx Extrapolation'!$K318,2)</f>
        <v>2.37</v>
      </c>
      <c r="I318" s="13">
        <f>ROUND(AVERAGE(Zinsswaps!I211:I318)+'iBoxx Extrapolation'!$K318,2)</f>
        <v>2.42</v>
      </c>
      <c r="J318" s="13">
        <f>ROUND(AVERAGE(Zinsswaps!J211:J318)+'iBoxx Extrapolation'!$K318,2)</f>
        <v>2.4700000000000002</v>
      </c>
      <c r="K318" s="13">
        <f>ROUND(AVERAGE(Zinsswaps!K211:K318)+'iBoxx Extrapolation'!$K318,2)</f>
        <v>2.5099999999999998</v>
      </c>
      <c r="L318" s="13">
        <f>ROUND(AVERAGE(Zinsswaps!L211:L318)+'iBoxx Extrapolation'!$K318,2)</f>
        <v>2.56</v>
      </c>
      <c r="M318" s="13">
        <f>ROUND(AVERAGE(Zinsswaps!M211:M318)+'iBoxx Extrapolation'!$K318,2)</f>
        <v>2.59</v>
      </c>
      <c r="N318" s="13">
        <f>ROUND(AVERAGE(Zinsswaps!N211:N318)+'iBoxx Extrapolation'!$K318,2)</f>
        <v>2.63</v>
      </c>
      <c r="O318" s="13">
        <f>ROUND(AVERAGE(Zinsswaps!O211:O318)+'iBoxx Extrapolation'!$K318,2)</f>
        <v>2.65</v>
      </c>
      <c r="P318" s="13">
        <f>ROUND(AVERAGE(Zinsswaps!P211:P318)+'iBoxx Extrapolation'!$K318,2)</f>
        <v>2.68</v>
      </c>
      <c r="Q318" s="13">
        <f>ROUND(AVERAGE(Zinsswaps!Q211:Q318)+'iBoxx Extrapolation'!$K318,2)</f>
        <v>2.68</v>
      </c>
      <c r="R318" s="13">
        <f>ROUND(AVERAGE(Zinsswaps!R211:R318)+'iBoxx Extrapolation'!$K318,2)</f>
        <v>2.69</v>
      </c>
      <c r="S318" s="13">
        <f>ROUND(AVERAGE(Zinsswaps!S211:S318)+'iBoxx Extrapolation'!$K318,2)</f>
        <v>2.69</v>
      </c>
      <c r="T318" s="13">
        <f>ROUND(AVERAGE(Zinsswaps!T211:T318)+'iBoxx Extrapolation'!$K318,2)</f>
        <v>2.7</v>
      </c>
      <c r="U318" s="13">
        <f>ROUND(AVERAGE(Zinsswaps!U211:U318)+'iBoxx Extrapolation'!$K318,2)</f>
        <v>2.7</v>
      </c>
      <c r="V318" s="13">
        <f>ROUND(AVERAGE(Zinsswaps!V211:V318)+'iBoxx Extrapolation'!$K318,2)</f>
        <v>2.68</v>
      </c>
      <c r="W318" s="13">
        <f>ROUND(AVERAGE(Zinsswaps!W211:W318)+'iBoxx Extrapolation'!$K318,2)</f>
        <v>2.67</v>
      </c>
      <c r="X318" s="13">
        <f>ROUND(AVERAGE(Zinsswaps!X211:X318)+'iBoxx Extrapolation'!$K318,2)</f>
        <v>2.66</v>
      </c>
      <c r="Y318" s="13">
        <f>ROUND(AVERAGE(Zinsswaps!Y211:Y318)+'iBoxx Extrapolation'!$K318,2)</f>
        <v>2.65</v>
      </c>
      <c r="Z318" s="13">
        <f>ROUND(AVERAGE(Zinsswaps!Z211:Z318)+'iBoxx Extrapolation'!$K318,2)</f>
        <v>2.64</v>
      </c>
      <c r="AA318" s="13">
        <f>ROUND(AVERAGE(Zinsswaps!AA211:AA318)+'iBoxx Extrapolation'!$K318,2)</f>
        <v>2.63</v>
      </c>
      <c r="AB318" s="13">
        <f>ROUND(AVERAGE(Zinsswaps!AB211:AB318)+'iBoxx Extrapolation'!$K318,2)</f>
        <v>2.61</v>
      </c>
      <c r="AC318" s="13">
        <f>ROUND(AVERAGE(Zinsswaps!AC211:AC318)+'iBoxx Extrapolation'!$K318,2)</f>
        <v>2.59</v>
      </c>
      <c r="AD318" s="13">
        <f>ROUND(AVERAGE(Zinsswaps!AD211:AD318)+'iBoxx Extrapolation'!$K318,2)</f>
        <v>2.58</v>
      </c>
      <c r="AE318" s="13">
        <f>ROUND(AVERAGE(Zinsswaps!AE211:AE318)+'iBoxx Extrapolation'!$K318,2)</f>
        <v>2.57</v>
      </c>
      <c r="AF318" s="13">
        <f>ROUND(AVERAGE(Zinsswaps!AF211:AF318)+'iBoxx Extrapolation'!$K318,2)</f>
        <v>2.5499999999999998</v>
      </c>
      <c r="AG318" s="13">
        <f>ROUND(AVERAGE(Zinsswaps!AG211:AG318)+'iBoxx Extrapolation'!$K318,2)</f>
        <v>2.5299999999999998</v>
      </c>
      <c r="AH318" s="13">
        <f>ROUND(AVERAGE(Zinsswaps!AH211:AH318)+'iBoxx Extrapolation'!$K318,2)</f>
        <v>2.52</v>
      </c>
      <c r="AI318" s="13">
        <f>ROUND(AVERAGE(Zinsswaps!AI211:AI318)+'iBoxx Extrapolation'!$K318,2)</f>
        <v>2.5</v>
      </c>
      <c r="AJ318" s="13">
        <f>ROUND(AVERAGE(Zinsswaps!AJ211:AJ318)+'iBoxx Extrapolation'!$K318,2)</f>
        <v>2.4900000000000002</v>
      </c>
      <c r="AK318" s="13">
        <f>ROUND(AVERAGE(Zinsswaps!AK211:AK318)+'iBoxx Extrapolation'!$K318,2)</f>
        <v>2.48</v>
      </c>
      <c r="AL318" s="13">
        <f>ROUND(AVERAGE(Zinsswaps!AL211:AL318)+'iBoxx Extrapolation'!$K318,2)</f>
        <v>2.46</v>
      </c>
      <c r="AM318" s="13">
        <f>ROUND(AVERAGE(Zinsswaps!AM211:AM318)+'iBoxx Extrapolation'!$K318,2)</f>
        <v>2.4500000000000002</v>
      </c>
      <c r="AN318" s="13">
        <f>ROUND(AVERAGE(Zinsswaps!AN211:AN318)+'iBoxx Extrapolation'!$K318,2)</f>
        <v>2.44</v>
      </c>
      <c r="AO318" s="13">
        <f>ROUND(AVERAGE(Zinsswaps!AO211:AO318)+'iBoxx Extrapolation'!$K318,2)</f>
        <v>2.4300000000000002</v>
      </c>
      <c r="AP318" s="13">
        <f>ROUND(AVERAGE(Zinsswaps!AP211:AP318)+'iBoxx Extrapolation'!$K318,2)</f>
        <v>2.41</v>
      </c>
      <c r="AQ318" s="13">
        <f>ROUND(AVERAGE(Zinsswaps!AQ211:AQ318)+'iBoxx Extrapolation'!$K318,2)</f>
        <v>2.4</v>
      </c>
      <c r="AR318" s="13">
        <f>ROUND(AVERAGE(Zinsswaps!AR211:AR318)+'iBoxx Extrapolation'!$K318,2)</f>
        <v>2.38</v>
      </c>
      <c r="AS318" s="13">
        <f>ROUND(AVERAGE(Zinsswaps!AS211:AS318)+'iBoxx Extrapolation'!$K318,2)</f>
        <v>2.37</v>
      </c>
      <c r="AT318" s="13">
        <f>ROUND(AVERAGE(Zinsswaps!AT211:AT318)+'iBoxx Extrapolation'!$K318,2)</f>
        <v>2.35</v>
      </c>
      <c r="AU318" s="13">
        <f>ROUND(AVERAGE(Zinsswaps!AU211:AU318)+'iBoxx Extrapolation'!$K318,2)</f>
        <v>2.34</v>
      </c>
      <c r="AV318" s="13">
        <f>ROUND(AVERAGE(Zinsswaps!AV211:AV318)+'iBoxx Extrapolation'!$K318,2)</f>
        <v>2.33</v>
      </c>
      <c r="AW318" s="13">
        <f>ROUND(AVERAGE(Zinsswaps!AW211:AW318)+'iBoxx Extrapolation'!$K318,2)</f>
        <v>2.3199999999999998</v>
      </c>
      <c r="AX318" s="13">
        <f>ROUND(AVERAGE(Zinsswaps!AX211:AX318)+'iBoxx Extrapolation'!$K318,2)</f>
        <v>2.2999999999999998</v>
      </c>
      <c r="AY318" s="13">
        <f>ROUND(AVERAGE(Zinsswaps!AY211:AY318)+'iBoxx Extrapolation'!$K318,2)</f>
        <v>2.29</v>
      </c>
    </row>
    <row r="319" spans="1:51" s="16" customFormat="1" x14ac:dyDescent="0.2">
      <c r="A319" s="12">
        <v>46934</v>
      </c>
      <c r="B319" s="13">
        <f>ROUND(AVERAGE(Zinsswaps!B212:B319)+'iBoxx Extrapolation'!$K319,2)</f>
        <v>2.2799999999999998</v>
      </c>
      <c r="C319" s="13">
        <f>ROUND(AVERAGE(Zinsswaps!C212:C319)+'iBoxx Extrapolation'!$K319,2)</f>
        <v>2.2599999999999998</v>
      </c>
      <c r="D319" s="13">
        <f>ROUND(AVERAGE(Zinsswaps!D212:D319)+'iBoxx Extrapolation'!$K319,2)</f>
        <v>2.2599999999999998</v>
      </c>
      <c r="E319" s="13">
        <f>ROUND(AVERAGE(Zinsswaps!E212:E319)+'iBoxx Extrapolation'!$K319,2)</f>
        <v>2.2799999999999998</v>
      </c>
      <c r="F319" s="13">
        <f>ROUND(AVERAGE(Zinsswaps!F212:F319)+'iBoxx Extrapolation'!$K319,2)</f>
        <v>2.3199999999999998</v>
      </c>
      <c r="G319" s="13">
        <f>ROUND(AVERAGE(Zinsswaps!G212:G319)+'iBoxx Extrapolation'!$K319,2)</f>
        <v>2.36</v>
      </c>
      <c r="H319" s="13">
        <f>ROUND(AVERAGE(Zinsswaps!H212:H319)+'iBoxx Extrapolation'!$K319,2)</f>
        <v>2.4</v>
      </c>
      <c r="I319" s="13">
        <f>ROUND(AVERAGE(Zinsswaps!I212:I319)+'iBoxx Extrapolation'!$K319,2)</f>
        <v>2.4500000000000002</v>
      </c>
      <c r="J319" s="13">
        <f>ROUND(AVERAGE(Zinsswaps!J212:J319)+'iBoxx Extrapolation'!$K319,2)</f>
        <v>2.4900000000000002</v>
      </c>
      <c r="K319" s="13">
        <f>ROUND(AVERAGE(Zinsswaps!K212:K319)+'iBoxx Extrapolation'!$K319,2)</f>
        <v>2.54</v>
      </c>
      <c r="L319" s="13">
        <f>ROUND(AVERAGE(Zinsswaps!L212:L319)+'iBoxx Extrapolation'!$K319,2)</f>
        <v>2.58</v>
      </c>
      <c r="M319" s="13">
        <f>ROUND(AVERAGE(Zinsswaps!M212:M319)+'iBoxx Extrapolation'!$K319,2)</f>
        <v>2.62</v>
      </c>
      <c r="N319" s="13">
        <f>ROUND(AVERAGE(Zinsswaps!N212:N319)+'iBoxx Extrapolation'!$K319,2)</f>
        <v>2.65</v>
      </c>
      <c r="O319" s="13">
        <f>ROUND(AVERAGE(Zinsswaps!O212:O319)+'iBoxx Extrapolation'!$K319,2)</f>
        <v>2.68</v>
      </c>
      <c r="P319" s="13">
        <f>ROUND(AVERAGE(Zinsswaps!P212:P319)+'iBoxx Extrapolation'!$K319,2)</f>
        <v>2.7</v>
      </c>
      <c r="Q319" s="13">
        <f>ROUND(AVERAGE(Zinsswaps!Q212:Q319)+'iBoxx Extrapolation'!$K319,2)</f>
        <v>2.71</v>
      </c>
      <c r="R319" s="13">
        <f>ROUND(AVERAGE(Zinsswaps!R212:R319)+'iBoxx Extrapolation'!$K319,2)</f>
        <v>2.71</v>
      </c>
      <c r="S319" s="13">
        <f>ROUND(AVERAGE(Zinsswaps!S212:S319)+'iBoxx Extrapolation'!$K319,2)</f>
        <v>2.72</v>
      </c>
      <c r="T319" s="13">
        <f>ROUND(AVERAGE(Zinsswaps!T212:T319)+'iBoxx Extrapolation'!$K319,2)</f>
        <v>2.72</v>
      </c>
      <c r="U319" s="13">
        <f>ROUND(AVERAGE(Zinsswaps!U212:U319)+'iBoxx Extrapolation'!$K319,2)</f>
        <v>2.72</v>
      </c>
      <c r="V319" s="13">
        <f>ROUND(AVERAGE(Zinsswaps!V212:V319)+'iBoxx Extrapolation'!$K319,2)</f>
        <v>2.71</v>
      </c>
      <c r="W319" s="13">
        <f>ROUND(AVERAGE(Zinsswaps!W212:W319)+'iBoxx Extrapolation'!$K319,2)</f>
        <v>2.7</v>
      </c>
      <c r="X319" s="13">
        <f>ROUND(AVERAGE(Zinsswaps!X212:X319)+'iBoxx Extrapolation'!$K319,2)</f>
        <v>2.69</v>
      </c>
      <c r="Y319" s="13">
        <f>ROUND(AVERAGE(Zinsswaps!Y212:Y319)+'iBoxx Extrapolation'!$K319,2)</f>
        <v>2.68</v>
      </c>
      <c r="Z319" s="13">
        <f>ROUND(AVERAGE(Zinsswaps!Z212:Z319)+'iBoxx Extrapolation'!$K319,2)</f>
        <v>2.67</v>
      </c>
      <c r="AA319" s="13">
        <f>ROUND(AVERAGE(Zinsswaps!AA212:AA319)+'iBoxx Extrapolation'!$K319,2)</f>
        <v>2.65</v>
      </c>
      <c r="AB319" s="13">
        <f>ROUND(AVERAGE(Zinsswaps!AB212:AB319)+'iBoxx Extrapolation'!$K319,2)</f>
        <v>2.63</v>
      </c>
      <c r="AC319" s="13">
        <f>ROUND(AVERAGE(Zinsswaps!AC212:AC319)+'iBoxx Extrapolation'!$K319,2)</f>
        <v>2.62</v>
      </c>
      <c r="AD319" s="13">
        <f>ROUND(AVERAGE(Zinsswaps!AD212:AD319)+'iBoxx Extrapolation'!$K319,2)</f>
        <v>2.6</v>
      </c>
      <c r="AE319" s="13">
        <f>ROUND(AVERAGE(Zinsswaps!AE212:AE319)+'iBoxx Extrapolation'!$K319,2)</f>
        <v>2.59</v>
      </c>
      <c r="AF319" s="13">
        <f>ROUND(AVERAGE(Zinsswaps!AF212:AF319)+'iBoxx Extrapolation'!$K319,2)</f>
        <v>2.57</v>
      </c>
      <c r="AG319" s="13">
        <f>ROUND(AVERAGE(Zinsswaps!AG212:AG319)+'iBoxx Extrapolation'!$K319,2)</f>
        <v>2.56</v>
      </c>
      <c r="AH319" s="13">
        <f>ROUND(AVERAGE(Zinsswaps!AH212:AH319)+'iBoxx Extrapolation'!$K319,2)</f>
        <v>2.54</v>
      </c>
      <c r="AI319" s="13">
        <f>ROUND(AVERAGE(Zinsswaps!AI212:AI319)+'iBoxx Extrapolation'!$K319,2)</f>
        <v>2.5299999999999998</v>
      </c>
      <c r="AJ319" s="13">
        <f>ROUND(AVERAGE(Zinsswaps!AJ212:AJ319)+'iBoxx Extrapolation'!$K319,2)</f>
        <v>2.5099999999999998</v>
      </c>
      <c r="AK319" s="13">
        <f>ROUND(AVERAGE(Zinsswaps!AK212:AK319)+'iBoxx Extrapolation'!$K319,2)</f>
        <v>2.5</v>
      </c>
      <c r="AL319" s="13">
        <f>ROUND(AVERAGE(Zinsswaps!AL212:AL319)+'iBoxx Extrapolation'!$K319,2)</f>
        <v>2.4900000000000002</v>
      </c>
      <c r="AM319" s="13">
        <f>ROUND(AVERAGE(Zinsswaps!AM212:AM319)+'iBoxx Extrapolation'!$K319,2)</f>
        <v>2.48</v>
      </c>
      <c r="AN319" s="13">
        <f>ROUND(AVERAGE(Zinsswaps!AN212:AN319)+'iBoxx Extrapolation'!$K319,2)</f>
        <v>2.4700000000000002</v>
      </c>
      <c r="AO319" s="13">
        <f>ROUND(AVERAGE(Zinsswaps!AO212:AO319)+'iBoxx Extrapolation'!$K319,2)</f>
        <v>2.4500000000000002</v>
      </c>
      <c r="AP319" s="13">
        <f>ROUND(AVERAGE(Zinsswaps!AP212:AP319)+'iBoxx Extrapolation'!$K319,2)</f>
        <v>2.44</v>
      </c>
      <c r="AQ319" s="13">
        <f>ROUND(AVERAGE(Zinsswaps!AQ212:AQ319)+'iBoxx Extrapolation'!$K319,2)</f>
        <v>2.42</v>
      </c>
      <c r="AR319" s="13">
        <f>ROUND(AVERAGE(Zinsswaps!AR212:AR319)+'iBoxx Extrapolation'!$K319,2)</f>
        <v>2.41</v>
      </c>
      <c r="AS319" s="13">
        <f>ROUND(AVERAGE(Zinsswaps!AS212:AS319)+'iBoxx Extrapolation'!$K319,2)</f>
        <v>2.39</v>
      </c>
      <c r="AT319" s="13">
        <f>ROUND(AVERAGE(Zinsswaps!AT212:AT319)+'iBoxx Extrapolation'!$K319,2)</f>
        <v>2.38</v>
      </c>
      <c r="AU319" s="13">
        <f>ROUND(AVERAGE(Zinsswaps!AU212:AU319)+'iBoxx Extrapolation'!$K319,2)</f>
        <v>2.36</v>
      </c>
      <c r="AV319" s="13">
        <f>ROUND(AVERAGE(Zinsswaps!AV212:AV319)+'iBoxx Extrapolation'!$K319,2)</f>
        <v>2.35</v>
      </c>
      <c r="AW319" s="13">
        <f>ROUND(AVERAGE(Zinsswaps!AW212:AW319)+'iBoxx Extrapolation'!$K319,2)</f>
        <v>2.34</v>
      </c>
      <c r="AX319" s="13">
        <f>ROUND(AVERAGE(Zinsswaps!AX212:AX319)+'iBoxx Extrapolation'!$K319,2)</f>
        <v>2.33</v>
      </c>
      <c r="AY319" s="13">
        <f>ROUND(AVERAGE(Zinsswaps!AY212:AY319)+'iBoxx Extrapolation'!$K319,2)</f>
        <v>2.31</v>
      </c>
    </row>
    <row r="320" spans="1:51" s="16" customFormat="1" x14ac:dyDescent="0.2">
      <c r="A320" s="12">
        <v>46965</v>
      </c>
      <c r="B320" s="13">
        <f>ROUND(AVERAGE(Zinsswaps!B213:B320)+'iBoxx Extrapolation'!$K320,2)</f>
        <v>2.31</v>
      </c>
      <c r="C320" s="13">
        <f>ROUND(AVERAGE(Zinsswaps!C213:C320)+'iBoxx Extrapolation'!$K320,2)</f>
        <v>2.29</v>
      </c>
      <c r="D320" s="13">
        <f>ROUND(AVERAGE(Zinsswaps!D213:D320)+'iBoxx Extrapolation'!$K320,2)</f>
        <v>2.29</v>
      </c>
      <c r="E320" s="13">
        <f>ROUND(AVERAGE(Zinsswaps!E213:E320)+'iBoxx Extrapolation'!$K320,2)</f>
        <v>2.31</v>
      </c>
      <c r="F320" s="13">
        <f>ROUND(AVERAGE(Zinsswaps!F213:F320)+'iBoxx Extrapolation'!$K320,2)</f>
        <v>2.35</v>
      </c>
      <c r="G320" s="13">
        <f>ROUND(AVERAGE(Zinsswaps!G213:G320)+'iBoxx Extrapolation'!$K320,2)</f>
        <v>2.39</v>
      </c>
      <c r="H320" s="13">
        <f>ROUND(AVERAGE(Zinsswaps!H213:H320)+'iBoxx Extrapolation'!$K320,2)</f>
        <v>2.4300000000000002</v>
      </c>
      <c r="I320" s="13">
        <f>ROUND(AVERAGE(Zinsswaps!I213:I320)+'iBoxx Extrapolation'!$K320,2)</f>
        <v>2.48</v>
      </c>
      <c r="J320" s="13">
        <f>ROUND(AVERAGE(Zinsswaps!J213:J320)+'iBoxx Extrapolation'!$K320,2)</f>
        <v>2.52</v>
      </c>
      <c r="K320" s="13">
        <f>ROUND(AVERAGE(Zinsswaps!K213:K320)+'iBoxx Extrapolation'!$K320,2)</f>
        <v>2.57</v>
      </c>
      <c r="L320" s="13">
        <f>ROUND(AVERAGE(Zinsswaps!L213:L320)+'iBoxx Extrapolation'!$K320,2)</f>
        <v>2.61</v>
      </c>
      <c r="M320" s="13">
        <f>ROUND(AVERAGE(Zinsswaps!M213:M320)+'iBoxx Extrapolation'!$K320,2)</f>
        <v>2.65</v>
      </c>
      <c r="N320" s="13">
        <f>ROUND(AVERAGE(Zinsswaps!N213:N320)+'iBoxx Extrapolation'!$K320,2)</f>
        <v>2.68</v>
      </c>
      <c r="O320" s="13">
        <f>ROUND(AVERAGE(Zinsswaps!O213:O320)+'iBoxx Extrapolation'!$K320,2)</f>
        <v>2.71</v>
      </c>
      <c r="P320" s="13">
        <f>ROUND(AVERAGE(Zinsswaps!P213:P320)+'iBoxx Extrapolation'!$K320,2)</f>
        <v>2.73</v>
      </c>
      <c r="Q320" s="13">
        <f>ROUND(AVERAGE(Zinsswaps!Q213:Q320)+'iBoxx Extrapolation'!$K320,2)</f>
        <v>2.74</v>
      </c>
      <c r="R320" s="13">
        <f>ROUND(AVERAGE(Zinsswaps!R213:R320)+'iBoxx Extrapolation'!$K320,2)</f>
        <v>2.74</v>
      </c>
      <c r="S320" s="13">
        <f>ROUND(AVERAGE(Zinsswaps!S213:S320)+'iBoxx Extrapolation'!$K320,2)</f>
        <v>2.75</v>
      </c>
      <c r="T320" s="13">
        <f>ROUND(AVERAGE(Zinsswaps!T213:T320)+'iBoxx Extrapolation'!$K320,2)</f>
        <v>2.75</v>
      </c>
      <c r="U320" s="13">
        <f>ROUND(AVERAGE(Zinsswaps!U213:U320)+'iBoxx Extrapolation'!$K320,2)</f>
        <v>2.75</v>
      </c>
      <c r="V320" s="13">
        <f>ROUND(AVERAGE(Zinsswaps!V213:V320)+'iBoxx Extrapolation'!$K320,2)</f>
        <v>2.74</v>
      </c>
      <c r="W320" s="13">
        <f>ROUND(AVERAGE(Zinsswaps!W213:W320)+'iBoxx Extrapolation'!$K320,2)</f>
        <v>2.73</v>
      </c>
      <c r="X320" s="13">
        <f>ROUND(AVERAGE(Zinsswaps!X213:X320)+'iBoxx Extrapolation'!$K320,2)</f>
        <v>2.71</v>
      </c>
      <c r="Y320" s="13">
        <f>ROUND(AVERAGE(Zinsswaps!Y213:Y320)+'iBoxx Extrapolation'!$K320,2)</f>
        <v>2.7</v>
      </c>
      <c r="Z320" s="13">
        <f>ROUND(AVERAGE(Zinsswaps!Z213:Z320)+'iBoxx Extrapolation'!$K320,2)</f>
        <v>2.69</v>
      </c>
      <c r="AA320" s="13">
        <f>ROUND(AVERAGE(Zinsswaps!AA213:AA320)+'iBoxx Extrapolation'!$K320,2)</f>
        <v>2.68</v>
      </c>
      <c r="AB320" s="13">
        <f>ROUND(AVERAGE(Zinsswaps!AB213:AB320)+'iBoxx Extrapolation'!$K320,2)</f>
        <v>2.66</v>
      </c>
      <c r="AC320" s="13">
        <f>ROUND(AVERAGE(Zinsswaps!AC213:AC320)+'iBoxx Extrapolation'!$K320,2)</f>
        <v>2.65</v>
      </c>
      <c r="AD320" s="13">
        <f>ROUND(AVERAGE(Zinsswaps!AD213:AD320)+'iBoxx Extrapolation'!$K320,2)</f>
        <v>2.63</v>
      </c>
      <c r="AE320" s="13">
        <f>ROUND(AVERAGE(Zinsswaps!AE213:AE320)+'iBoxx Extrapolation'!$K320,2)</f>
        <v>2.62</v>
      </c>
      <c r="AF320" s="13">
        <f>ROUND(AVERAGE(Zinsswaps!AF213:AF320)+'iBoxx Extrapolation'!$K320,2)</f>
        <v>2.6</v>
      </c>
      <c r="AG320" s="13">
        <f>ROUND(AVERAGE(Zinsswaps!AG213:AG320)+'iBoxx Extrapolation'!$K320,2)</f>
        <v>2.58</v>
      </c>
      <c r="AH320" s="13">
        <f>ROUND(AVERAGE(Zinsswaps!AH213:AH320)+'iBoxx Extrapolation'!$K320,2)</f>
        <v>2.57</v>
      </c>
      <c r="AI320" s="13">
        <f>ROUND(AVERAGE(Zinsswaps!AI213:AI320)+'iBoxx Extrapolation'!$K320,2)</f>
        <v>2.5499999999999998</v>
      </c>
      <c r="AJ320" s="13">
        <f>ROUND(AVERAGE(Zinsswaps!AJ213:AJ320)+'iBoxx Extrapolation'!$K320,2)</f>
        <v>2.54</v>
      </c>
      <c r="AK320" s="13">
        <f>ROUND(AVERAGE(Zinsswaps!AK213:AK320)+'iBoxx Extrapolation'!$K320,2)</f>
        <v>2.5299999999999998</v>
      </c>
      <c r="AL320" s="13">
        <f>ROUND(AVERAGE(Zinsswaps!AL213:AL320)+'iBoxx Extrapolation'!$K320,2)</f>
        <v>2.5099999999999998</v>
      </c>
      <c r="AM320" s="13">
        <f>ROUND(AVERAGE(Zinsswaps!AM213:AM320)+'iBoxx Extrapolation'!$K320,2)</f>
        <v>2.5</v>
      </c>
      <c r="AN320" s="13">
        <f>ROUND(AVERAGE(Zinsswaps!AN213:AN320)+'iBoxx Extrapolation'!$K320,2)</f>
        <v>2.4900000000000002</v>
      </c>
      <c r="AO320" s="13">
        <f>ROUND(AVERAGE(Zinsswaps!AO213:AO320)+'iBoxx Extrapolation'!$K320,2)</f>
        <v>2.48</v>
      </c>
      <c r="AP320" s="13">
        <f>ROUND(AVERAGE(Zinsswaps!AP213:AP320)+'iBoxx Extrapolation'!$K320,2)</f>
        <v>2.46</v>
      </c>
      <c r="AQ320" s="13">
        <f>ROUND(AVERAGE(Zinsswaps!AQ213:AQ320)+'iBoxx Extrapolation'!$K320,2)</f>
        <v>2.4500000000000002</v>
      </c>
      <c r="AR320" s="13">
        <f>ROUND(AVERAGE(Zinsswaps!AR213:AR320)+'iBoxx Extrapolation'!$K320,2)</f>
        <v>2.4300000000000002</v>
      </c>
      <c r="AS320" s="13">
        <f>ROUND(AVERAGE(Zinsswaps!AS213:AS320)+'iBoxx Extrapolation'!$K320,2)</f>
        <v>2.42</v>
      </c>
      <c r="AT320" s="13">
        <f>ROUND(AVERAGE(Zinsswaps!AT213:AT320)+'iBoxx Extrapolation'!$K320,2)</f>
        <v>2.4</v>
      </c>
      <c r="AU320" s="13">
        <f>ROUND(AVERAGE(Zinsswaps!AU213:AU320)+'iBoxx Extrapolation'!$K320,2)</f>
        <v>2.39</v>
      </c>
      <c r="AV320" s="13">
        <f>ROUND(AVERAGE(Zinsswaps!AV213:AV320)+'iBoxx Extrapolation'!$K320,2)</f>
        <v>2.37</v>
      </c>
      <c r="AW320" s="13">
        <f>ROUND(AVERAGE(Zinsswaps!AW213:AW320)+'iBoxx Extrapolation'!$K320,2)</f>
        <v>2.36</v>
      </c>
      <c r="AX320" s="13">
        <f>ROUND(AVERAGE(Zinsswaps!AX213:AX320)+'iBoxx Extrapolation'!$K320,2)</f>
        <v>2.35</v>
      </c>
      <c r="AY320" s="13">
        <f>ROUND(AVERAGE(Zinsswaps!AY213:AY320)+'iBoxx Extrapolation'!$K320,2)</f>
        <v>2.34</v>
      </c>
    </row>
    <row r="321" spans="1:51" s="16" customFormat="1" x14ac:dyDescent="0.2">
      <c r="A321" s="12">
        <v>46996</v>
      </c>
      <c r="B321" s="13">
        <f>ROUND(AVERAGE(Zinsswaps!B214:B321)+'iBoxx Extrapolation'!$K321,2)</f>
        <v>2.34</v>
      </c>
      <c r="C321" s="13">
        <f>ROUND(AVERAGE(Zinsswaps!C214:C321)+'iBoxx Extrapolation'!$K321,2)</f>
        <v>2.3199999999999998</v>
      </c>
      <c r="D321" s="13">
        <f>ROUND(AVERAGE(Zinsswaps!D214:D321)+'iBoxx Extrapolation'!$K321,2)</f>
        <v>2.3199999999999998</v>
      </c>
      <c r="E321" s="13">
        <f>ROUND(AVERAGE(Zinsswaps!E214:E321)+'iBoxx Extrapolation'!$K321,2)</f>
        <v>2.34</v>
      </c>
      <c r="F321" s="13">
        <f>ROUND(AVERAGE(Zinsswaps!F214:F321)+'iBoxx Extrapolation'!$K321,2)</f>
        <v>2.38</v>
      </c>
      <c r="G321" s="13">
        <f>ROUND(AVERAGE(Zinsswaps!G214:G321)+'iBoxx Extrapolation'!$K321,2)</f>
        <v>2.42</v>
      </c>
      <c r="H321" s="13">
        <f>ROUND(AVERAGE(Zinsswaps!H214:H321)+'iBoxx Extrapolation'!$K321,2)</f>
        <v>2.46</v>
      </c>
      <c r="I321" s="13">
        <f>ROUND(AVERAGE(Zinsswaps!I214:I321)+'iBoxx Extrapolation'!$K321,2)</f>
        <v>2.5099999999999998</v>
      </c>
      <c r="J321" s="13">
        <f>ROUND(AVERAGE(Zinsswaps!J214:J321)+'iBoxx Extrapolation'!$K321,2)</f>
        <v>2.5499999999999998</v>
      </c>
      <c r="K321" s="13">
        <f>ROUND(AVERAGE(Zinsswaps!K214:K321)+'iBoxx Extrapolation'!$K321,2)</f>
        <v>2.6</v>
      </c>
      <c r="L321" s="13">
        <f>ROUND(AVERAGE(Zinsswaps!L214:L321)+'iBoxx Extrapolation'!$K321,2)</f>
        <v>2.64</v>
      </c>
      <c r="M321" s="13">
        <f>ROUND(AVERAGE(Zinsswaps!M214:M321)+'iBoxx Extrapolation'!$K321,2)</f>
        <v>2.68</v>
      </c>
      <c r="N321" s="13">
        <f>ROUND(AVERAGE(Zinsswaps!N214:N321)+'iBoxx Extrapolation'!$K321,2)</f>
        <v>2.71</v>
      </c>
      <c r="O321" s="13">
        <f>ROUND(AVERAGE(Zinsswaps!O214:O321)+'iBoxx Extrapolation'!$K321,2)</f>
        <v>2.74</v>
      </c>
      <c r="P321" s="13">
        <f>ROUND(AVERAGE(Zinsswaps!P214:P321)+'iBoxx Extrapolation'!$K321,2)</f>
        <v>2.76</v>
      </c>
      <c r="Q321" s="13">
        <f>ROUND(AVERAGE(Zinsswaps!Q214:Q321)+'iBoxx Extrapolation'!$K321,2)</f>
        <v>2.77</v>
      </c>
      <c r="R321" s="13">
        <f>ROUND(AVERAGE(Zinsswaps!R214:R321)+'iBoxx Extrapolation'!$K321,2)</f>
        <v>2.77</v>
      </c>
      <c r="S321" s="13">
        <f>ROUND(AVERAGE(Zinsswaps!S214:S321)+'iBoxx Extrapolation'!$K321,2)</f>
        <v>2.78</v>
      </c>
      <c r="T321" s="13">
        <f>ROUND(AVERAGE(Zinsswaps!T214:T321)+'iBoxx Extrapolation'!$K321,2)</f>
        <v>2.78</v>
      </c>
      <c r="U321" s="13">
        <f>ROUND(AVERAGE(Zinsswaps!U214:U321)+'iBoxx Extrapolation'!$K321,2)</f>
        <v>2.78</v>
      </c>
      <c r="V321" s="13">
        <f>ROUND(AVERAGE(Zinsswaps!V214:V321)+'iBoxx Extrapolation'!$K321,2)</f>
        <v>2.77</v>
      </c>
      <c r="W321" s="13">
        <f>ROUND(AVERAGE(Zinsswaps!W214:W321)+'iBoxx Extrapolation'!$K321,2)</f>
        <v>2.76</v>
      </c>
      <c r="X321" s="13">
        <f>ROUND(AVERAGE(Zinsswaps!X214:X321)+'iBoxx Extrapolation'!$K321,2)</f>
        <v>2.75</v>
      </c>
      <c r="Y321" s="13">
        <f>ROUND(AVERAGE(Zinsswaps!Y214:Y321)+'iBoxx Extrapolation'!$K321,2)</f>
        <v>2.73</v>
      </c>
      <c r="Z321" s="13">
        <f>ROUND(AVERAGE(Zinsswaps!Z214:Z321)+'iBoxx Extrapolation'!$K321,2)</f>
        <v>2.73</v>
      </c>
      <c r="AA321" s="13">
        <f>ROUND(AVERAGE(Zinsswaps!AA214:AA321)+'iBoxx Extrapolation'!$K321,2)</f>
        <v>2.71</v>
      </c>
      <c r="AB321" s="13">
        <f>ROUND(AVERAGE(Zinsswaps!AB214:AB321)+'iBoxx Extrapolation'!$K321,2)</f>
        <v>2.69</v>
      </c>
      <c r="AC321" s="13">
        <f>ROUND(AVERAGE(Zinsswaps!AC214:AC321)+'iBoxx Extrapolation'!$K321,2)</f>
        <v>2.68</v>
      </c>
      <c r="AD321" s="13">
        <f>ROUND(AVERAGE(Zinsswaps!AD214:AD321)+'iBoxx Extrapolation'!$K321,2)</f>
        <v>2.66</v>
      </c>
      <c r="AE321" s="13">
        <f>ROUND(AVERAGE(Zinsswaps!AE214:AE321)+'iBoxx Extrapolation'!$K321,2)</f>
        <v>2.65</v>
      </c>
      <c r="AF321" s="13">
        <f>ROUND(AVERAGE(Zinsswaps!AF214:AF321)+'iBoxx Extrapolation'!$K321,2)</f>
        <v>2.63</v>
      </c>
      <c r="AG321" s="13">
        <f>ROUND(AVERAGE(Zinsswaps!AG214:AG321)+'iBoxx Extrapolation'!$K321,2)</f>
        <v>2.61</v>
      </c>
      <c r="AH321" s="13">
        <f>ROUND(AVERAGE(Zinsswaps!AH214:AH321)+'iBoxx Extrapolation'!$K321,2)</f>
        <v>2.6</v>
      </c>
      <c r="AI321" s="13">
        <f>ROUND(AVERAGE(Zinsswaps!AI214:AI321)+'iBoxx Extrapolation'!$K321,2)</f>
        <v>2.58</v>
      </c>
      <c r="AJ321" s="13">
        <f>ROUND(AVERAGE(Zinsswaps!AJ214:AJ321)+'iBoxx Extrapolation'!$K321,2)</f>
        <v>2.57</v>
      </c>
      <c r="AK321" s="13">
        <f>ROUND(AVERAGE(Zinsswaps!AK214:AK321)+'iBoxx Extrapolation'!$K321,2)</f>
        <v>2.56</v>
      </c>
      <c r="AL321" s="13">
        <f>ROUND(AVERAGE(Zinsswaps!AL214:AL321)+'iBoxx Extrapolation'!$K321,2)</f>
        <v>2.54</v>
      </c>
      <c r="AM321" s="13">
        <f>ROUND(AVERAGE(Zinsswaps!AM214:AM321)+'iBoxx Extrapolation'!$K321,2)</f>
        <v>2.5299999999999998</v>
      </c>
      <c r="AN321" s="13">
        <f>ROUND(AVERAGE(Zinsswaps!AN214:AN321)+'iBoxx Extrapolation'!$K321,2)</f>
        <v>2.52</v>
      </c>
      <c r="AO321" s="13">
        <f>ROUND(AVERAGE(Zinsswaps!AO214:AO321)+'iBoxx Extrapolation'!$K321,2)</f>
        <v>2.5099999999999998</v>
      </c>
      <c r="AP321" s="13">
        <f>ROUND(AVERAGE(Zinsswaps!AP214:AP321)+'iBoxx Extrapolation'!$K321,2)</f>
        <v>2.4900000000000002</v>
      </c>
      <c r="AQ321" s="13">
        <f>ROUND(AVERAGE(Zinsswaps!AQ214:AQ321)+'iBoxx Extrapolation'!$K321,2)</f>
        <v>2.48</v>
      </c>
      <c r="AR321" s="13">
        <f>ROUND(AVERAGE(Zinsswaps!AR214:AR321)+'iBoxx Extrapolation'!$K321,2)</f>
        <v>2.46</v>
      </c>
      <c r="AS321" s="13">
        <f>ROUND(AVERAGE(Zinsswaps!AS214:AS321)+'iBoxx Extrapolation'!$K321,2)</f>
        <v>2.4500000000000002</v>
      </c>
      <c r="AT321" s="13">
        <f>ROUND(AVERAGE(Zinsswaps!AT214:AT321)+'iBoxx Extrapolation'!$K321,2)</f>
        <v>2.4300000000000002</v>
      </c>
      <c r="AU321" s="13">
        <f>ROUND(AVERAGE(Zinsswaps!AU214:AU321)+'iBoxx Extrapolation'!$K321,2)</f>
        <v>2.42</v>
      </c>
      <c r="AV321" s="13">
        <f>ROUND(AVERAGE(Zinsswaps!AV214:AV321)+'iBoxx Extrapolation'!$K321,2)</f>
        <v>2.4</v>
      </c>
      <c r="AW321" s="13">
        <f>ROUND(AVERAGE(Zinsswaps!AW214:AW321)+'iBoxx Extrapolation'!$K321,2)</f>
        <v>2.39</v>
      </c>
      <c r="AX321" s="13">
        <f>ROUND(AVERAGE(Zinsswaps!AX214:AX321)+'iBoxx Extrapolation'!$K321,2)</f>
        <v>2.38</v>
      </c>
      <c r="AY321" s="13">
        <f>ROUND(AVERAGE(Zinsswaps!AY214:AY321)+'iBoxx Extrapolation'!$K321,2)</f>
        <v>2.37</v>
      </c>
    </row>
    <row r="322" spans="1:51" s="16" customFormat="1" x14ac:dyDescent="0.2">
      <c r="A322" s="12">
        <v>47026</v>
      </c>
      <c r="B322" s="13">
        <f>ROUND(AVERAGE(Zinsswaps!B215:B322)+'iBoxx Extrapolation'!$K322,2)</f>
        <v>2.37</v>
      </c>
      <c r="C322" s="13">
        <f>ROUND(AVERAGE(Zinsswaps!C215:C322)+'iBoxx Extrapolation'!$K322,2)</f>
        <v>2.34</v>
      </c>
      <c r="D322" s="13">
        <f>ROUND(AVERAGE(Zinsswaps!D215:D322)+'iBoxx Extrapolation'!$K322,2)</f>
        <v>2.34</v>
      </c>
      <c r="E322" s="13">
        <f>ROUND(AVERAGE(Zinsswaps!E215:E322)+'iBoxx Extrapolation'!$K322,2)</f>
        <v>2.37</v>
      </c>
      <c r="F322" s="13">
        <f>ROUND(AVERAGE(Zinsswaps!F215:F322)+'iBoxx Extrapolation'!$K322,2)</f>
        <v>2.4</v>
      </c>
      <c r="G322" s="13">
        <f>ROUND(AVERAGE(Zinsswaps!G215:G322)+'iBoxx Extrapolation'!$K322,2)</f>
        <v>2.4500000000000002</v>
      </c>
      <c r="H322" s="13">
        <f>ROUND(AVERAGE(Zinsswaps!H215:H322)+'iBoxx Extrapolation'!$K322,2)</f>
        <v>2.4900000000000002</v>
      </c>
      <c r="I322" s="13">
        <f>ROUND(AVERAGE(Zinsswaps!I215:I322)+'iBoxx Extrapolation'!$K322,2)</f>
        <v>2.54</v>
      </c>
      <c r="J322" s="13">
        <f>ROUND(AVERAGE(Zinsswaps!J215:J322)+'iBoxx Extrapolation'!$K322,2)</f>
        <v>2.58</v>
      </c>
      <c r="K322" s="13">
        <f>ROUND(AVERAGE(Zinsswaps!K215:K322)+'iBoxx Extrapolation'!$K322,2)</f>
        <v>2.63</v>
      </c>
      <c r="L322" s="13">
        <f>ROUND(AVERAGE(Zinsswaps!L215:L322)+'iBoxx Extrapolation'!$K322,2)</f>
        <v>2.67</v>
      </c>
      <c r="M322" s="13">
        <f>ROUND(AVERAGE(Zinsswaps!M215:M322)+'iBoxx Extrapolation'!$K322,2)</f>
        <v>2.71</v>
      </c>
      <c r="N322" s="13">
        <f>ROUND(AVERAGE(Zinsswaps!N215:N322)+'iBoxx Extrapolation'!$K322,2)</f>
        <v>2.74</v>
      </c>
      <c r="O322" s="13">
        <f>ROUND(AVERAGE(Zinsswaps!O215:O322)+'iBoxx Extrapolation'!$K322,2)</f>
        <v>2.77</v>
      </c>
      <c r="P322" s="13">
        <f>ROUND(AVERAGE(Zinsswaps!P215:P322)+'iBoxx Extrapolation'!$K322,2)</f>
        <v>2.79</v>
      </c>
      <c r="Q322" s="13">
        <f>ROUND(AVERAGE(Zinsswaps!Q215:Q322)+'iBoxx Extrapolation'!$K322,2)</f>
        <v>2.8</v>
      </c>
      <c r="R322" s="13">
        <f>ROUND(AVERAGE(Zinsswaps!R215:R322)+'iBoxx Extrapolation'!$K322,2)</f>
        <v>2.8</v>
      </c>
      <c r="S322" s="13">
        <f>ROUND(AVERAGE(Zinsswaps!S215:S322)+'iBoxx Extrapolation'!$K322,2)</f>
        <v>2.81</v>
      </c>
      <c r="T322" s="13">
        <f>ROUND(AVERAGE(Zinsswaps!T215:T322)+'iBoxx Extrapolation'!$K322,2)</f>
        <v>2.81</v>
      </c>
      <c r="U322" s="13">
        <f>ROUND(AVERAGE(Zinsswaps!U215:U322)+'iBoxx Extrapolation'!$K322,2)</f>
        <v>2.81</v>
      </c>
      <c r="V322" s="13">
        <f>ROUND(AVERAGE(Zinsswaps!V215:V322)+'iBoxx Extrapolation'!$K322,2)</f>
        <v>2.8</v>
      </c>
      <c r="W322" s="13">
        <f>ROUND(AVERAGE(Zinsswaps!W215:W322)+'iBoxx Extrapolation'!$K322,2)</f>
        <v>2.79</v>
      </c>
      <c r="X322" s="13">
        <f>ROUND(AVERAGE(Zinsswaps!X215:X322)+'iBoxx Extrapolation'!$K322,2)</f>
        <v>2.77</v>
      </c>
      <c r="Y322" s="13">
        <f>ROUND(AVERAGE(Zinsswaps!Y215:Y322)+'iBoxx Extrapolation'!$K322,2)</f>
        <v>2.76</v>
      </c>
      <c r="Z322" s="13">
        <f>ROUND(AVERAGE(Zinsswaps!Z215:Z322)+'iBoxx Extrapolation'!$K322,2)</f>
        <v>2.75</v>
      </c>
      <c r="AA322" s="13">
        <f>ROUND(AVERAGE(Zinsswaps!AA215:AA322)+'iBoxx Extrapolation'!$K322,2)</f>
        <v>2.74</v>
      </c>
      <c r="AB322" s="13">
        <f>ROUND(AVERAGE(Zinsswaps!AB215:AB322)+'iBoxx Extrapolation'!$K322,2)</f>
        <v>2.72</v>
      </c>
      <c r="AC322" s="13">
        <f>ROUND(AVERAGE(Zinsswaps!AC215:AC322)+'iBoxx Extrapolation'!$K322,2)</f>
        <v>2.71</v>
      </c>
      <c r="AD322" s="13">
        <f>ROUND(AVERAGE(Zinsswaps!AD215:AD322)+'iBoxx Extrapolation'!$K322,2)</f>
        <v>2.69</v>
      </c>
      <c r="AE322" s="13">
        <f>ROUND(AVERAGE(Zinsswaps!AE215:AE322)+'iBoxx Extrapolation'!$K322,2)</f>
        <v>2.68</v>
      </c>
      <c r="AF322" s="13">
        <f>ROUND(AVERAGE(Zinsswaps!AF215:AF322)+'iBoxx Extrapolation'!$K322,2)</f>
        <v>2.66</v>
      </c>
      <c r="AG322" s="13">
        <f>ROUND(AVERAGE(Zinsswaps!AG215:AG322)+'iBoxx Extrapolation'!$K322,2)</f>
        <v>2.64</v>
      </c>
      <c r="AH322" s="13">
        <f>ROUND(AVERAGE(Zinsswaps!AH215:AH322)+'iBoxx Extrapolation'!$K322,2)</f>
        <v>2.63</v>
      </c>
      <c r="AI322" s="13">
        <f>ROUND(AVERAGE(Zinsswaps!AI215:AI322)+'iBoxx Extrapolation'!$K322,2)</f>
        <v>2.61</v>
      </c>
      <c r="AJ322" s="13">
        <f>ROUND(AVERAGE(Zinsswaps!AJ215:AJ322)+'iBoxx Extrapolation'!$K322,2)</f>
        <v>2.6</v>
      </c>
      <c r="AK322" s="13">
        <f>ROUND(AVERAGE(Zinsswaps!AK215:AK322)+'iBoxx Extrapolation'!$K322,2)</f>
        <v>2.59</v>
      </c>
      <c r="AL322" s="13">
        <f>ROUND(AVERAGE(Zinsswaps!AL215:AL322)+'iBoxx Extrapolation'!$K322,2)</f>
        <v>2.57</v>
      </c>
      <c r="AM322" s="13">
        <f>ROUND(AVERAGE(Zinsswaps!AM215:AM322)+'iBoxx Extrapolation'!$K322,2)</f>
        <v>2.56</v>
      </c>
      <c r="AN322" s="13">
        <f>ROUND(AVERAGE(Zinsswaps!AN215:AN322)+'iBoxx Extrapolation'!$K322,2)</f>
        <v>2.5499999999999998</v>
      </c>
      <c r="AO322" s="13">
        <f>ROUND(AVERAGE(Zinsswaps!AO215:AO322)+'iBoxx Extrapolation'!$K322,2)</f>
        <v>2.54</v>
      </c>
      <c r="AP322" s="13">
        <f>ROUND(AVERAGE(Zinsswaps!AP215:AP322)+'iBoxx Extrapolation'!$K322,2)</f>
        <v>2.52</v>
      </c>
      <c r="AQ322" s="13">
        <f>ROUND(AVERAGE(Zinsswaps!AQ215:AQ322)+'iBoxx Extrapolation'!$K322,2)</f>
        <v>2.5</v>
      </c>
      <c r="AR322" s="13">
        <f>ROUND(AVERAGE(Zinsswaps!AR215:AR322)+'iBoxx Extrapolation'!$K322,2)</f>
        <v>2.4900000000000002</v>
      </c>
      <c r="AS322" s="13">
        <f>ROUND(AVERAGE(Zinsswaps!AS215:AS322)+'iBoxx Extrapolation'!$K322,2)</f>
        <v>2.4700000000000002</v>
      </c>
      <c r="AT322" s="13">
        <f>ROUND(AVERAGE(Zinsswaps!AT215:AT322)+'iBoxx Extrapolation'!$K322,2)</f>
        <v>2.46</v>
      </c>
      <c r="AU322" s="13">
        <f>ROUND(AVERAGE(Zinsswaps!AU215:AU322)+'iBoxx Extrapolation'!$K322,2)</f>
        <v>2.44</v>
      </c>
      <c r="AV322" s="13">
        <f>ROUND(AVERAGE(Zinsswaps!AV215:AV322)+'iBoxx Extrapolation'!$K322,2)</f>
        <v>2.4300000000000002</v>
      </c>
      <c r="AW322" s="13">
        <f>ROUND(AVERAGE(Zinsswaps!AW215:AW322)+'iBoxx Extrapolation'!$K322,2)</f>
        <v>2.42</v>
      </c>
      <c r="AX322" s="13">
        <f>ROUND(AVERAGE(Zinsswaps!AX215:AX322)+'iBoxx Extrapolation'!$K322,2)</f>
        <v>2.41</v>
      </c>
      <c r="AY322" s="13">
        <f>ROUND(AVERAGE(Zinsswaps!AY215:AY322)+'iBoxx Extrapolation'!$K322,2)</f>
        <v>2.39</v>
      </c>
    </row>
    <row r="323" spans="1:51" s="16" customFormat="1" x14ac:dyDescent="0.2">
      <c r="A323" s="12">
        <v>47057</v>
      </c>
      <c r="B323" s="13">
        <f>ROUND(AVERAGE(Zinsswaps!B216:B323)+'iBoxx Extrapolation'!$K323,2)</f>
        <v>2.39</v>
      </c>
      <c r="C323" s="13">
        <f>ROUND(AVERAGE(Zinsswaps!C216:C323)+'iBoxx Extrapolation'!$K323,2)</f>
        <v>2.37</v>
      </c>
      <c r="D323" s="13">
        <f>ROUND(AVERAGE(Zinsswaps!D216:D323)+'iBoxx Extrapolation'!$K323,2)</f>
        <v>2.37</v>
      </c>
      <c r="E323" s="13">
        <f>ROUND(AVERAGE(Zinsswaps!E216:E323)+'iBoxx Extrapolation'!$K323,2)</f>
        <v>2.4</v>
      </c>
      <c r="F323" s="13">
        <f>ROUND(AVERAGE(Zinsswaps!F216:F323)+'iBoxx Extrapolation'!$K323,2)</f>
        <v>2.4300000000000002</v>
      </c>
      <c r="G323" s="13">
        <f>ROUND(AVERAGE(Zinsswaps!G216:G323)+'iBoxx Extrapolation'!$K323,2)</f>
        <v>2.48</v>
      </c>
      <c r="H323" s="13">
        <f>ROUND(AVERAGE(Zinsswaps!H216:H323)+'iBoxx Extrapolation'!$K323,2)</f>
        <v>2.52</v>
      </c>
      <c r="I323" s="13">
        <f>ROUND(AVERAGE(Zinsswaps!I216:I323)+'iBoxx Extrapolation'!$K323,2)</f>
        <v>2.57</v>
      </c>
      <c r="J323" s="13">
        <f>ROUND(AVERAGE(Zinsswaps!J216:J323)+'iBoxx Extrapolation'!$K323,2)</f>
        <v>2.61</v>
      </c>
      <c r="K323" s="13">
        <f>ROUND(AVERAGE(Zinsswaps!K216:K323)+'iBoxx Extrapolation'!$K323,2)</f>
        <v>2.66</v>
      </c>
      <c r="L323" s="13">
        <f>ROUND(AVERAGE(Zinsswaps!L216:L323)+'iBoxx Extrapolation'!$K323,2)</f>
        <v>2.7</v>
      </c>
      <c r="M323" s="13">
        <f>ROUND(AVERAGE(Zinsswaps!M216:M323)+'iBoxx Extrapolation'!$K323,2)</f>
        <v>2.74</v>
      </c>
      <c r="N323" s="13">
        <f>ROUND(AVERAGE(Zinsswaps!N216:N323)+'iBoxx Extrapolation'!$K323,2)</f>
        <v>2.77</v>
      </c>
      <c r="O323" s="13">
        <f>ROUND(AVERAGE(Zinsswaps!O216:O323)+'iBoxx Extrapolation'!$K323,2)</f>
        <v>2.8</v>
      </c>
      <c r="P323" s="13">
        <f>ROUND(AVERAGE(Zinsswaps!P216:P323)+'iBoxx Extrapolation'!$K323,2)</f>
        <v>2.82</v>
      </c>
      <c r="Q323" s="13">
        <f>ROUND(AVERAGE(Zinsswaps!Q216:Q323)+'iBoxx Extrapolation'!$K323,2)</f>
        <v>2.83</v>
      </c>
      <c r="R323" s="13">
        <f>ROUND(AVERAGE(Zinsswaps!R216:R323)+'iBoxx Extrapolation'!$K323,2)</f>
        <v>2.83</v>
      </c>
      <c r="S323" s="13">
        <f>ROUND(AVERAGE(Zinsswaps!S216:S323)+'iBoxx Extrapolation'!$K323,2)</f>
        <v>2.83</v>
      </c>
      <c r="T323" s="13">
        <f>ROUND(AVERAGE(Zinsswaps!T216:T323)+'iBoxx Extrapolation'!$K323,2)</f>
        <v>2.84</v>
      </c>
      <c r="U323" s="13">
        <f>ROUND(AVERAGE(Zinsswaps!U216:U323)+'iBoxx Extrapolation'!$K323,2)</f>
        <v>2.84</v>
      </c>
      <c r="V323" s="13">
        <f>ROUND(AVERAGE(Zinsswaps!V216:V323)+'iBoxx Extrapolation'!$K323,2)</f>
        <v>2.83</v>
      </c>
      <c r="W323" s="13">
        <f>ROUND(AVERAGE(Zinsswaps!W216:W323)+'iBoxx Extrapolation'!$K323,2)</f>
        <v>2.81</v>
      </c>
      <c r="X323" s="13">
        <f>ROUND(AVERAGE(Zinsswaps!X216:X323)+'iBoxx Extrapolation'!$K323,2)</f>
        <v>2.8</v>
      </c>
      <c r="Y323" s="13">
        <f>ROUND(AVERAGE(Zinsswaps!Y216:Y323)+'iBoxx Extrapolation'!$K323,2)</f>
        <v>2.79</v>
      </c>
      <c r="Z323" s="13">
        <f>ROUND(AVERAGE(Zinsswaps!Z216:Z323)+'iBoxx Extrapolation'!$K323,2)</f>
        <v>2.78</v>
      </c>
      <c r="AA323" s="13">
        <f>ROUND(AVERAGE(Zinsswaps!AA216:AA323)+'iBoxx Extrapolation'!$K323,2)</f>
        <v>2.77</v>
      </c>
      <c r="AB323" s="13">
        <f>ROUND(AVERAGE(Zinsswaps!AB216:AB323)+'iBoxx Extrapolation'!$K323,2)</f>
        <v>2.75</v>
      </c>
      <c r="AC323" s="13">
        <f>ROUND(AVERAGE(Zinsswaps!AC216:AC323)+'iBoxx Extrapolation'!$K323,2)</f>
        <v>2.73</v>
      </c>
      <c r="AD323" s="13">
        <f>ROUND(AVERAGE(Zinsswaps!AD216:AD323)+'iBoxx Extrapolation'!$K323,2)</f>
        <v>2.72</v>
      </c>
      <c r="AE323" s="13">
        <f>ROUND(AVERAGE(Zinsswaps!AE216:AE323)+'iBoxx Extrapolation'!$K323,2)</f>
        <v>2.71</v>
      </c>
      <c r="AF323" s="13">
        <f>ROUND(AVERAGE(Zinsswaps!AF216:AF323)+'iBoxx Extrapolation'!$K323,2)</f>
        <v>2.69</v>
      </c>
      <c r="AG323" s="13">
        <f>ROUND(AVERAGE(Zinsswaps!AG216:AG323)+'iBoxx Extrapolation'!$K323,2)</f>
        <v>2.67</v>
      </c>
      <c r="AH323" s="13">
        <f>ROUND(AVERAGE(Zinsswaps!AH216:AH323)+'iBoxx Extrapolation'!$K323,2)</f>
        <v>2.65</v>
      </c>
      <c r="AI323" s="13">
        <f>ROUND(AVERAGE(Zinsswaps!AI216:AI323)+'iBoxx Extrapolation'!$K323,2)</f>
        <v>2.64</v>
      </c>
      <c r="AJ323" s="13">
        <f>ROUND(AVERAGE(Zinsswaps!AJ216:AJ323)+'iBoxx Extrapolation'!$K323,2)</f>
        <v>2.63</v>
      </c>
      <c r="AK323" s="13">
        <f>ROUND(AVERAGE(Zinsswaps!AK216:AK323)+'iBoxx Extrapolation'!$K323,2)</f>
        <v>2.61</v>
      </c>
      <c r="AL323" s="13">
        <f>ROUND(AVERAGE(Zinsswaps!AL216:AL323)+'iBoxx Extrapolation'!$K323,2)</f>
        <v>2.6</v>
      </c>
      <c r="AM323" s="13">
        <f>ROUND(AVERAGE(Zinsswaps!AM216:AM323)+'iBoxx Extrapolation'!$K323,2)</f>
        <v>2.59</v>
      </c>
      <c r="AN323" s="13">
        <f>ROUND(AVERAGE(Zinsswaps!AN216:AN323)+'iBoxx Extrapolation'!$K323,2)</f>
        <v>2.58</v>
      </c>
      <c r="AO323" s="13">
        <f>ROUND(AVERAGE(Zinsswaps!AO216:AO323)+'iBoxx Extrapolation'!$K323,2)</f>
        <v>2.57</v>
      </c>
      <c r="AP323" s="13">
        <f>ROUND(AVERAGE(Zinsswaps!AP216:AP323)+'iBoxx Extrapolation'!$K323,2)</f>
        <v>2.5499999999999998</v>
      </c>
      <c r="AQ323" s="13">
        <f>ROUND(AVERAGE(Zinsswaps!AQ216:AQ323)+'iBoxx Extrapolation'!$K323,2)</f>
        <v>2.5299999999999998</v>
      </c>
      <c r="AR323" s="13">
        <f>ROUND(AVERAGE(Zinsswaps!AR216:AR323)+'iBoxx Extrapolation'!$K323,2)</f>
        <v>2.5099999999999998</v>
      </c>
      <c r="AS323" s="13">
        <f>ROUND(AVERAGE(Zinsswaps!AS216:AS323)+'iBoxx Extrapolation'!$K323,2)</f>
        <v>2.5</v>
      </c>
      <c r="AT323" s="13">
        <f>ROUND(AVERAGE(Zinsswaps!AT216:AT323)+'iBoxx Extrapolation'!$K323,2)</f>
        <v>2.48</v>
      </c>
      <c r="AU323" s="13">
        <f>ROUND(AVERAGE(Zinsswaps!AU216:AU323)+'iBoxx Extrapolation'!$K323,2)</f>
        <v>2.4700000000000002</v>
      </c>
      <c r="AV323" s="13">
        <f>ROUND(AVERAGE(Zinsswaps!AV216:AV323)+'iBoxx Extrapolation'!$K323,2)</f>
        <v>2.46</v>
      </c>
      <c r="AW323" s="13">
        <f>ROUND(AVERAGE(Zinsswaps!AW216:AW323)+'iBoxx Extrapolation'!$K323,2)</f>
        <v>2.44</v>
      </c>
      <c r="AX323" s="13">
        <f>ROUND(AVERAGE(Zinsswaps!AX216:AX323)+'iBoxx Extrapolation'!$K323,2)</f>
        <v>2.4300000000000002</v>
      </c>
      <c r="AY323" s="13">
        <f>ROUND(AVERAGE(Zinsswaps!AY216:AY323)+'iBoxx Extrapolation'!$K323,2)</f>
        <v>2.42</v>
      </c>
    </row>
    <row r="324" spans="1:51" s="16" customFormat="1" x14ac:dyDescent="0.2">
      <c r="A324" s="12">
        <v>47087</v>
      </c>
      <c r="B324" s="13">
        <f>ROUND(AVERAGE(Zinsswaps!B217:B324)+'iBoxx Extrapolation'!$K324,2)</f>
        <v>2.42</v>
      </c>
      <c r="C324" s="13">
        <f>ROUND(AVERAGE(Zinsswaps!C217:C324)+'iBoxx Extrapolation'!$K324,2)</f>
        <v>2.4</v>
      </c>
      <c r="D324" s="13">
        <f>ROUND(AVERAGE(Zinsswaps!D217:D324)+'iBoxx Extrapolation'!$K324,2)</f>
        <v>2.4</v>
      </c>
      <c r="E324" s="13">
        <f>ROUND(AVERAGE(Zinsswaps!E217:E324)+'iBoxx Extrapolation'!$K324,2)</f>
        <v>2.4300000000000002</v>
      </c>
      <c r="F324" s="13">
        <f>ROUND(AVERAGE(Zinsswaps!F217:F324)+'iBoxx Extrapolation'!$K324,2)</f>
        <v>2.46</v>
      </c>
      <c r="G324" s="13">
        <f>ROUND(AVERAGE(Zinsswaps!G217:G324)+'iBoxx Extrapolation'!$K324,2)</f>
        <v>2.5</v>
      </c>
      <c r="H324" s="13">
        <f>ROUND(AVERAGE(Zinsswaps!H217:H324)+'iBoxx Extrapolation'!$K324,2)</f>
        <v>2.5499999999999998</v>
      </c>
      <c r="I324" s="13">
        <f>ROUND(AVERAGE(Zinsswaps!I217:I324)+'iBoxx Extrapolation'!$K324,2)</f>
        <v>2.59</v>
      </c>
      <c r="J324" s="13">
        <f>ROUND(AVERAGE(Zinsswaps!J217:J324)+'iBoxx Extrapolation'!$K324,2)</f>
        <v>2.64</v>
      </c>
      <c r="K324" s="13">
        <f>ROUND(AVERAGE(Zinsswaps!K217:K324)+'iBoxx Extrapolation'!$K324,2)</f>
        <v>2.68</v>
      </c>
      <c r="L324" s="13">
        <f>ROUND(AVERAGE(Zinsswaps!L217:L324)+'iBoxx Extrapolation'!$K324,2)</f>
        <v>2.73</v>
      </c>
      <c r="M324" s="13">
        <f>ROUND(AVERAGE(Zinsswaps!M217:M324)+'iBoxx Extrapolation'!$K324,2)</f>
        <v>2.77</v>
      </c>
      <c r="N324" s="13">
        <f>ROUND(AVERAGE(Zinsswaps!N217:N324)+'iBoxx Extrapolation'!$K324,2)</f>
        <v>2.8</v>
      </c>
      <c r="O324" s="13">
        <f>ROUND(AVERAGE(Zinsswaps!O217:O324)+'iBoxx Extrapolation'!$K324,2)</f>
        <v>2.83</v>
      </c>
      <c r="P324" s="13">
        <f>ROUND(AVERAGE(Zinsswaps!P217:P324)+'iBoxx Extrapolation'!$K324,2)</f>
        <v>2.85</v>
      </c>
      <c r="Q324" s="13">
        <f>ROUND(AVERAGE(Zinsswaps!Q217:Q324)+'iBoxx Extrapolation'!$K324,2)</f>
        <v>2.85</v>
      </c>
      <c r="R324" s="13">
        <f>ROUND(AVERAGE(Zinsswaps!R217:R324)+'iBoxx Extrapolation'!$K324,2)</f>
        <v>2.86</v>
      </c>
      <c r="S324" s="13">
        <f>ROUND(AVERAGE(Zinsswaps!S217:S324)+'iBoxx Extrapolation'!$K324,2)</f>
        <v>2.86</v>
      </c>
      <c r="T324" s="13">
        <f>ROUND(AVERAGE(Zinsswaps!T217:T324)+'iBoxx Extrapolation'!$K324,2)</f>
        <v>2.87</v>
      </c>
      <c r="U324" s="13">
        <f>ROUND(AVERAGE(Zinsswaps!U217:U324)+'iBoxx Extrapolation'!$K324,2)</f>
        <v>2.87</v>
      </c>
      <c r="V324" s="13">
        <f>ROUND(AVERAGE(Zinsswaps!V217:V324)+'iBoxx Extrapolation'!$K324,2)</f>
        <v>2.85</v>
      </c>
      <c r="W324" s="13">
        <f>ROUND(AVERAGE(Zinsswaps!W217:W324)+'iBoxx Extrapolation'!$K324,2)</f>
        <v>2.84</v>
      </c>
      <c r="X324" s="13">
        <f>ROUND(AVERAGE(Zinsswaps!X217:X324)+'iBoxx Extrapolation'!$K324,2)</f>
        <v>2.83</v>
      </c>
      <c r="Y324" s="13">
        <f>ROUND(AVERAGE(Zinsswaps!Y217:Y324)+'iBoxx Extrapolation'!$K324,2)</f>
        <v>2.82</v>
      </c>
      <c r="Z324" s="13">
        <f>ROUND(AVERAGE(Zinsswaps!Z217:Z324)+'iBoxx Extrapolation'!$K324,2)</f>
        <v>2.81</v>
      </c>
      <c r="AA324" s="13">
        <f>ROUND(AVERAGE(Zinsswaps!AA217:AA324)+'iBoxx Extrapolation'!$K324,2)</f>
        <v>2.79</v>
      </c>
      <c r="AB324" s="13">
        <f>ROUND(AVERAGE(Zinsswaps!AB217:AB324)+'iBoxx Extrapolation'!$K324,2)</f>
        <v>2.78</v>
      </c>
      <c r="AC324" s="13">
        <f>ROUND(AVERAGE(Zinsswaps!AC217:AC324)+'iBoxx Extrapolation'!$K324,2)</f>
        <v>2.76</v>
      </c>
      <c r="AD324" s="13">
        <f>ROUND(AVERAGE(Zinsswaps!AD217:AD324)+'iBoxx Extrapolation'!$K324,2)</f>
        <v>2.75</v>
      </c>
      <c r="AE324" s="13">
        <f>ROUND(AVERAGE(Zinsswaps!AE217:AE324)+'iBoxx Extrapolation'!$K324,2)</f>
        <v>2.73</v>
      </c>
      <c r="AF324" s="13">
        <f>ROUND(AVERAGE(Zinsswaps!AF217:AF324)+'iBoxx Extrapolation'!$K324,2)</f>
        <v>2.71</v>
      </c>
      <c r="AG324" s="13">
        <f>ROUND(AVERAGE(Zinsswaps!AG217:AG324)+'iBoxx Extrapolation'!$K324,2)</f>
        <v>2.7</v>
      </c>
      <c r="AH324" s="13">
        <f>ROUND(AVERAGE(Zinsswaps!AH217:AH324)+'iBoxx Extrapolation'!$K324,2)</f>
        <v>2.68</v>
      </c>
      <c r="AI324" s="13">
        <f>ROUND(AVERAGE(Zinsswaps!AI217:AI324)+'iBoxx Extrapolation'!$K324,2)</f>
        <v>2.67</v>
      </c>
      <c r="AJ324" s="13">
        <f>ROUND(AVERAGE(Zinsswaps!AJ217:AJ324)+'iBoxx Extrapolation'!$K324,2)</f>
        <v>2.65</v>
      </c>
      <c r="AK324" s="13">
        <f>ROUND(AVERAGE(Zinsswaps!AK217:AK324)+'iBoxx Extrapolation'!$K324,2)</f>
        <v>2.64</v>
      </c>
      <c r="AL324" s="13">
        <f>ROUND(AVERAGE(Zinsswaps!AL217:AL324)+'iBoxx Extrapolation'!$K324,2)</f>
        <v>2.63</v>
      </c>
      <c r="AM324" s="13">
        <f>ROUND(AVERAGE(Zinsswaps!AM217:AM324)+'iBoxx Extrapolation'!$K324,2)</f>
        <v>2.61</v>
      </c>
      <c r="AN324" s="13">
        <f>ROUND(AVERAGE(Zinsswaps!AN217:AN324)+'iBoxx Extrapolation'!$K324,2)</f>
        <v>2.6</v>
      </c>
      <c r="AO324" s="13">
        <f>ROUND(AVERAGE(Zinsswaps!AO217:AO324)+'iBoxx Extrapolation'!$K324,2)</f>
        <v>2.59</v>
      </c>
      <c r="AP324" s="13">
        <f>ROUND(AVERAGE(Zinsswaps!AP217:AP324)+'iBoxx Extrapolation'!$K324,2)</f>
        <v>2.57</v>
      </c>
      <c r="AQ324" s="13">
        <f>ROUND(AVERAGE(Zinsswaps!AQ217:AQ324)+'iBoxx Extrapolation'!$K324,2)</f>
        <v>2.56</v>
      </c>
      <c r="AR324" s="13">
        <f>ROUND(AVERAGE(Zinsswaps!AR217:AR324)+'iBoxx Extrapolation'!$K324,2)</f>
        <v>2.54</v>
      </c>
      <c r="AS324" s="13">
        <f>ROUND(AVERAGE(Zinsswaps!AS217:AS324)+'iBoxx Extrapolation'!$K324,2)</f>
        <v>2.5299999999999998</v>
      </c>
      <c r="AT324" s="13">
        <f>ROUND(AVERAGE(Zinsswaps!AT217:AT324)+'iBoxx Extrapolation'!$K324,2)</f>
        <v>2.5099999999999998</v>
      </c>
      <c r="AU324" s="13">
        <f>ROUND(AVERAGE(Zinsswaps!AU217:AU324)+'iBoxx Extrapolation'!$K324,2)</f>
        <v>2.5</v>
      </c>
      <c r="AV324" s="13">
        <f>ROUND(AVERAGE(Zinsswaps!AV217:AV324)+'iBoxx Extrapolation'!$K324,2)</f>
        <v>2.48</v>
      </c>
      <c r="AW324" s="13">
        <f>ROUND(AVERAGE(Zinsswaps!AW217:AW324)+'iBoxx Extrapolation'!$K324,2)</f>
        <v>2.4700000000000002</v>
      </c>
      <c r="AX324" s="13">
        <f>ROUND(AVERAGE(Zinsswaps!AX217:AX324)+'iBoxx Extrapolation'!$K324,2)</f>
        <v>2.46</v>
      </c>
      <c r="AY324" s="13">
        <f>ROUND(AVERAGE(Zinsswaps!AY217:AY324)+'iBoxx Extrapolation'!$K324,2)</f>
        <v>2.44</v>
      </c>
    </row>
    <row r="325" spans="1:51" s="16" customFormat="1" x14ac:dyDescent="0.2">
      <c r="A325" s="12">
        <v>47118</v>
      </c>
      <c r="B325" s="13">
        <f>ROUND(AVERAGE(Zinsswaps!B218:B325)+'iBoxx Extrapolation'!$K325,2)</f>
        <v>2.4500000000000002</v>
      </c>
      <c r="C325" s="13">
        <f>ROUND(AVERAGE(Zinsswaps!C218:C325)+'iBoxx Extrapolation'!$K325,2)</f>
        <v>2.42</v>
      </c>
      <c r="D325" s="13">
        <f>ROUND(AVERAGE(Zinsswaps!D218:D325)+'iBoxx Extrapolation'!$K325,2)</f>
        <v>2.4300000000000002</v>
      </c>
      <c r="E325" s="13">
        <f>ROUND(AVERAGE(Zinsswaps!E218:E325)+'iBoxx Extrapolation'!$K325,2)</f>
        <v>2.4500000000000002</v>
      </c>
      <c r="F325" s="13">
        <f>ROUND(AVERAGE(Zinsswaps!F218:F325)+'iBoxx Extrapolation'!$K325,2)</f>
        <v>2.4900000000000002</v>
      </c>
      <c r="G325" s="13">
        <f>ROUND(AVERAGE(Zinsswaps!G218:G325)+'iBoxx Extrapolation'!$K325,2)</f>
        <v>2.5299999999999998</v>
      </c>
      <c r="H325" s="13">
        <f>ROUND(AVERAGE(Zinsswaps!H218:H325)+'iBoxx Extrapolation'!$K325,2)</f>
        <v>2.57</v>
      </c>
      <c r="I325" s="13">
        <f>ROUND(AVERAGE(Zinsswaps!I218:I325)+'iBoxx Extrapolation'!$K325,2)</f>
        <v>2.62</v>
      </c>
      <c r="J325" s="13">
        <f>ROUND(AVERAGE(Zinsswaps!J218:J325)+'iBoxx Extrapolation'!$K325,2)</f>
        <v>2.67</v>
      </c>
      <c r="K325" s="13">
        <f>ROUND(AVERAGE(Zinsswaps!K218:K325)+'iBoxx Extrapolation'!$K325,2)</f>
        <v>2.71</v>
      </c>
      <c r="L325" s="13">
        <f>ROUND(AVERAGE(Zinsswaps!L218:L325)+'iBoxx Extrapolation'!$K325,2)</f>
        <v>2.76</v>
      </c>
      <c r="M325" s="13">
        <f>ROUND(AVERAGE(Zinsswaps!M218:M325)+'iBoxx Extrapolation'!$K325,2)</f>
        <v>2.79</v>
      </c>
      <c r="N325" s="13">
        <f>ROUND(AVERAGE(Zinsswaps!N218:N325)+'iBoxx Extrapolation'!$K325,2)</f>
        <v>2.83</v>
      </c>
      <c r="O325" s="13">
        <f>ROUND(AVERAGE(Zinsswaps!O218:O325)+'iBoxx Extrapolation'!$K325,2)</f>
        <v>2.85</v>
      </c>
      <c r="P325" s="13">
        <f>ROUND(AVERAGE(Zinsswaps!P218:P325)+'iBoxx Extrapolation'!$K325,2)</f>
        <v>2.88</v>
      </c>
      <c r="Q325" s="13">
        <f>ROUND(AVERAGE(Zinsswaps!Q218:Q325)+'iBoxx Extrapolation'!$K325,2)</f>
        <v>2.88</v>
      </c>
      <c r="R325" s="13">
        <f>ROUND(AVERAGE(Zinsswaps!R218:R325)+'iBoxx Extrapolation'!$K325,2)</f>
        <v>2.89</v>
      </c>
      <c r="S325" s="13">
        <f>ROUND(AVERAGE(Zinsswaps!S218:S325)+'iBoxx Extrapolation'!$K325,2)</f>
        <v>2.89</v>
      </c>
      <c r="T325" s="13">
        <f>ROUND(AVERAGE(Zinsswaps!T218:T325)+'iBoxx Extrapolation'!$K325,2)</f>
        <v>2.89</v>
      </c>
      <c r="U325" s="13">
        <f>ROUND(AVERAGE(Zinsswaps!U218:U325)+'iBoxx Extrapolation'!$K325,2)</f>
        <v>2.89</v>
      </c>
      <c r="V325" s="13">
        <f>ROUND(AVERAGE(Zinsswaps!V218:V325)+'iBoxx Extrapolation'!$K325,2)</f>
        <v>2.88</v>
      </c>
      <c r="W325" s="13">
        <f>ROUND(AVERAGE(Zinsswaps!W218:W325)+'iBoxx Extrapolation'!$K325,2)</f>
        <v>2.87</v>
      </c>
      <c r="X325" s="13">
        <f>ROUND(AVERAGE(Zinsswaps!X218:X325)+'iBoxx Extrapolation'!$K325,2)</f>
        <v>2.86</v>
      </c>
      <c r="Y325" s="13">
        <f>ROUND(AVERAGE(Zinsswaps!Y218:Y325)+'iBoxx Extrapolation'!$K325,2)</f>
        <v>2.85</v>
      </c>
      <c r="Z325" s="13">
        <f>ROUND(AVERAGE(Zinsswaps!Z218:Z325)+'iBoxx Extrapolation'!$K325,2)</f>
        <v>2.84</v>
      </c>
      <c r="AA325" s="13">
        <f>ROUND(AVERAGE(Zinsswaps!AA218:AA325)+'iBoxx Extrapolation'!$K325,2)</f>
        <v>2.82</v>
      </c>
      <c r="AB325" s="13">
        <f>ROUND(AVERAGE(Zinsswaps!AB218:AB325)+'iBoxx Extrapolation'!$K325,2)</f>
        <v>2.8</v>
      </c>
      <c r="AC325" s="13">
        <f>ROUND(AVERAGE(Zinsswaps!AC218:AC325)+'iBoxx Extrapolation'!$K325,2)</f>
        <v>2.79</v>
      </c>
      <c r="AD325" s="13">
        <f>ROUND(AVERAGE(Zinsswaps!AD218:AD325)+'iBoxx Extrapolation'!$K325,2)</f>
        <v>2.77</v>
      </c>
      <c r="AE325" s="13">
        <f>ROUND(AVERAGE(Zinsswaps!AE218:AE325)+'iBoxx Extrapolation'!$K325,2)</f>
        <v>2.76</v>
      </c>
      <c r="AF325" s="13">
        <f>ROUND(AVERAGE(Zinsswaps!AF218:AF325)+'iBoxx Extrapolation'!$K325,2)</f>
        <v>2.74</v>
      </c>
      <c r="AG325" s="13">
        <f>ROUND(AVERAGE(Zinsswaps!AG218:AG325)+'iBoxx Extrapolation'!$K325,2)</f>
        <v>2.72</v>
      </c>
      <c r="AH325" s="13">
        <f>ROUND(AVERAGE(Zinsswaps!AH218:AH325)+'iBoxx Extrapolation'!$K325,2)</f>
        <v>2.71</v>
      </c>
      <c r="AI325" s="13">
        <f>ROUND(AVERAGE(Zinsswaps!AI218:AI325)+'iBoxx Extrapolation'!$K325,2)</f>
        <v>2.69</v>
      </c>
      <c r="AJ325" s="13">
        <f>ROUND(AVERAGE(Zinsswaps!AJ218:AJ325)+'iBoxx Extrapolation'!$K325,2)</f>
        <v>2.68</v>
      </c>
      <c r="AK325" s="13">
        <f>ROUND(AVERAGE(Zinsswaps!AK218:AK325)+'iBoxx Extrapolation'!$K325,2)</f>
        <v>2.66</v>
      </c>
      <c r="AL325" s="13">
        <f>ROUND(AVERAGE(Zinsswaps!AL218:AL325)+'iBoxx Extrapolation'!$K325,2)</f>
        <v>2.65</v>
      </c>
      <c r="AM325" s="13">
        <f>ROUND(AVERAGE(Zinsswaps!AM218:AM325)+'iBoxx Extrapolation'!$K325,2)</f>
        <v>2.64</v>
      </c>
      <c r="AN325" s="13">
        <f>ROUND(AVERAGE(Zinsswaps!AN218:AN325)+'iBoxx Extrapolation'!$K325,2)</f>
        <v>2.63</v>
      </c>
      <c r="AO325" s="13">
        <f>ROUND(AVERAGE(Zinsswaps!AO218:AO325)+'iBoxx Extrapolation'!$K325,2)</f>
        <v>2.62</v>
      </c>
      <c r="AP325" s="13">
        <f>ROUND(AVERAGE(Zinsswaps!AP218:AP325)+'iBoxx Extrapolation'!$K325,2)</f>
        <v>2.6</v>
      </c>
      <c r="AQ325" s="13">
        <f>ROUND(AVERAGE(Zinsswaps!AQ218:AQ325)+'iBoxx Extrapolation'!$K325,2)</f>
        <v>2.58</v>
      </c>
      <c r="AR325" s="13">
        <f>ROUND(AVERAGE(Zinsswaps!AR218:AR325)+'iBoxx Extrapolation'!$K325,2)</f>
        <v>2.57</v>
      </c>
      <c r="AS325" s="13">
        <f>ROUND(AVERAGE(Zinsswaps!AS218:AS325)+'iBoxx Extrapolation'!$K325,2)</f>
        <v>2.5499999999999998</v>
      </c>
      <c r="AT325" s="13">
        <f>ROUND(AVERAGE(Zinsswaps!AT218:AT325)+'iBoxx Extrapolation'!$K325,2)</f>
        <v>2.5299999999999998</v>
      </c>
      <c r="AU325" s="13">
        <f>ROUND(AVERAGE(Zinsswaps!AU218:AU325)+'iBoxx Extrapolation'!$K325,2)</f>
        <v>2.52</v>
      </c>
      <c r="AV325" s="13">
        <f>ROUND(AVERAGE(Zinsswaps!AV218:AV325)+'iBoxx Extrapolation'!$K325,2)</f>
        <v>2.5099999999999998</v>
      </c>
      <c r="AW325" s="13">
        <f>ROUND(AVERAGE(Zinsswaps!AW218:AW325)+'iBoxx Extrapolation'!$K325,2)</f>
        <v>2.4900000000000002</v>
      </c>
      <c r="AX325" s="13">
        <f>ROUND(AVERAGE(Zinsswaps!AX218:AX325)+'iBoxx Extrapolation'!$K325,2)</f>
        <v>2.48</v>
      </c>
      <c r="AY325" s="13">
        <f>ROUND(AVERAGE(Zinsswaps!AY218:AY325)+'iBoxx Extrapolation'!$K325,2)</f>
        <v>2.4700000000000002</v>
      </c>
    </row>
    <row r="326" spans="1:51" s="16" customFormat="1" x14ac:dyDescent="0.2">
      <c r="A326" s="12">
        <v>47149</v>
      </c>
      <c r="B326" s="13">
        <f>ROUND(AVERAGE(Zinsswaps!B219:B326)+'iBoxx Extrapolation'!$K326,2)</f>
        <v>2.48</v>
      </c>
      <c r="C326" s="13">
        <f>ROUND(AVERAGE(Zinsswaps!C219:C326)+'iBoxx Extrapolation'!$K326,2)</f>
        <v>2.4500000000000002</v>
      </c>
      <c r="D326" s="13">
        <f>ROUND(AVERAGE(Zinsswaps!D219:D326)+'iBoxx Extrapolation'!$K326,2)</f>
        <v>2.4500000000000002</v>
      </c>
      <c r="E326" s="13">
        <f>ROUND(AVERAGE(Zinsswaps!E219:E326)+'iBoxx Extrapolation'!$K326,2)</f>
        <v>2.48</v>
      </c>
      <c r="F326" s="13">
        <f>ROUND(AVERAGE(Zinsswaps!F219:F326)+'iBoxx Extrapolation'!$K326,2)</f>
        <v>2.52</v>
      </c>
      <c r="G326" s="13">
        <f>ROUND(AVERAGE(Zinsswaps!G219:G326)+'iBoxx Extrapolation'!$K326,2)</f>
        <v>2.56</v>
      </c>
      <c r="H326" s="13">
        <f>ROUND(AVERAGE(Zinsswaps!H219:H326)+'iBoxx Extrapolation'!$K326,2)</f>
        <v>2.6</v>
      </c>
      <c r="I326" s="13">
        <f>ROUND(AVERAGE(Zinsswaps!I219:I326)+'iBoxx Extrapolation'!$K326,2)</f>
        <v>2.65</v>
      </c>
      <c r="J326" s="13">
        <f>ROUND(AVERAGE(Zinsswaps!J219:J326)+'iBoxx Extrapolation'!$K326,2)</f>
        <v>2.7</v>
      </c>
      <c r="K326" s="13">
        <f>ROUND(AVERAGE(Zinsswaps!K219:K326)+'iBoxx Extrapolation'!$K326,2)</f>
        <v>2.74</v>
      </c>
      <c r="L326" s="13">
        <f>ROUND(AVERAGE(Zinsswaps!L219:L326)+'iBoxx Extrapolation'!$K326,2)</f>
        <v>2.79</v>
      </c>
      <c r="M326" s="13">
        <f>ROUND(AVERAGE(Zinsswaps!M219:M326)+'iBoxx Extrapolation'!$K326,2)</f>
        <v>2.82</v>
      </c>
      <c r="N326" s="13">
        <f>ROUND(AVERAGE(Zinsswaps!N219:N326)+'iBoxx Extrapolation'!$K326,2)</f>
        <v>2.86</v>
      </c>
      <c r="O326" s="13">
        <f>ROUND(AVERAGE(Zinsswaps!O219:O326)+'iBoxx Extrapolation'!$K326,2)</f>
        <v>2.88</v>
      </c>
      <c r="P326" s="13">
        <f>ROUND(AVERAGE(Zinsswaps!P219:P326)+'iBoxx Extrapolation'!$K326,2)</f>
        <v>2.91</v>
      </c>
      <c r="Q326" s="13">
        <f>ROUND(AVERAGE(Zinsswaps!Q219:Q326)+'iBoxx Extrapolation'!$K326,2)</f>
        <v>2.91</v>
      </c>
      <c r="R326" s="13">
        <f>ROUND(AVERAGE(Zinsswaps!R219:R326)+'iBoxx Extrapolation'!$K326,2)</f>
        <v>2.91</v>
      </c>
      <c r="S326" s="13">
        <f>ROUND(AVERAGE(Zinsswaps!S219:S326)+'iBoxx Extrapolation'!$K326,2)</f>
        <v>2.92</v>
      </c>
      <c r="T326" s="13">
        <f>ROUND(AVERAGE(Zinsswaps!T219:T326)+'iBoxx Extrapolation'!$K326,2)</f>
        <v>2.92</v>
      </c>
      <c r="U326" s="13">
        <f>ROUND(AVERAGE(Zinsswaps!U219:U326)+'iBoxx Extrapolation'!$K326,2)</f>
        <v>2.92</v>
      </c>
      <c r="V326" s="13">
        <f>ROUND(AVERAGE(Zinsswaps!V219:V326)+'iBoxx Extrapolation'!$K326,2)</f>
        <v>2.91</v>
      </c>
      <c r="W326" s="13">
        <f>ROUND(AVERAGE(Zinsswaps!W219:W326)+'iBoxx Extrapolation'!$K326,2)</f>
        <v>2.9</v>
      </c>
      <c r="X326" s="13">
        <f>ROUND(AVERAGE(Zinsswaps!X219:X326)+'iBoxx Extrapolation'!$K326,2)</f>
        <v>2.89</v>
      </c>
      <c r="Y326" s="13">
        <f>ROUND(AVERAGE(Zinsswaps!Y219:Y326)+'iBoxx Extrapolation'!$K326,2)</f>
        <v>2.88</v>
      </c>
      <c r="Z326" s="13">
        <f>ROUND(AVERAGE(Zinsswaps!Z219:Z326)+'iBoxx Extrapolation'!$K326,2)</f>
        <v>2.87</v>
      </c>
      <c r="AA326" s="13">
        <f>ROUND(AVERAGE(Zinsswaps!AA219:AA326)+'iBoxx Extrapolation'!$K326,2)</f>
        <v>2.85</v>
      </c>
      <c r="AB326" s="13">
        <f>ROUND(AVERAGE(Zinsswaps!AB219:AB326)+'iBoxx Extrapolation'!$K326,2)</f>
        <v>2.83</v>
      </c>
      <c r="AC326" s="13">
        <f>ROUND(AVERAGE(Zinsswaps!AC219:AC326)+'iBoxx Extrapolation'!$K326,2)</f>
        <v>2.82</v>
      </c>
      <c r="AD326" s="13">
        <f>ROUND(AVERAGE(Zinsswaps!AD219:AD326)+'iBoxx Extrapolation'!$K326,2)</f>
        <v>2.8</v>
      </c>
      <c r="AE326" s="13">
        <f>ROUND(AVERAGE(Zinsswaps!AE219:AE326)+'iBoxx Extrapolation'!$K326,2)</f>
        <v>2.79</v>
      </c>
      <c r="AF326" s="13">
        <f>ROUND(AVERAGE(Zinsswaps!AF219:AF326)+'iBoxx Extrapolation'!$K326,2)</f>
        <v>2.77</v>
      </c>
      <c r="AG326" s="13">
        <f>ROUND(AVERAGE(Zinsswaps!AG219:AG326)+'iBoxx Extrapolation'!$K326,2)</f>
        <v>2.75</v>
      </c>
      <c r="AH326" s="13">
        <f>ROUND(AVERAGE(Zinsswaps!AH219:AH326)+'iBoxx Extrapolation'!$K326,2)</f>
        <v>2.74</v>
      </c>
      <c r="AI326" s="13">
        <f>ROUND(AVERAGE(Zinsswaps!AI219:AI326)+'iBoxx Extrapolation'!$K326,2)</f>
        <v>2.72</v>
      </c>
      <c r="AJ326" s="13">
        <f>ROUND(AVERAGE(Zinsswaps!AJ219:AJ326)+'iBoxx Extrapolation'!$K326,2)</f>
        <v>2.71</v>
      </c>
      <c r="AK326" s="13">
        <f>ROUND(AVERAGE(Zinsswaps!AK219:AK326)+'iBoxx Extrapolation'!$K326,2)</f>
        <v>2.69</v>
      </c>
      <c r="AL326" s="13">
        <f>ROUND(AVERAGE(Zinsswaps!AL219:AL326)+'iBoxx Extrapolation'!$K326,2)</f>
        <v>2.68</v>
      </c>
      <c r="AM326" s="13">
        <f>ROUND(AVERAGE(Zinsswaps!AM219:AM326)+'iBoxx Extrapolation'!$K326,2)</f>
        <v>2.67</v>
      </c>
      <c r="AN326" s="13">
        <f>ROUND(AVERAGE(Zinsswaps!AN219:AN326)+'iBoxx Extrapolation'!$K326,2)</f>
        <v>2.66</v>
      </c>
      <c r="AO326" s="13">
        <f>ROUND(AVERAGE(Zinsswaps!AO219:AO326)+'iBoxx Extrapolation'!$K326,2)</f>
        <v>2.65</v>
      </c>
      <c r="AP326" s="13">
        <f>ROUND(AVERAGE(Zinsswaps!AP219:AP326)+'iBoxx Extrapolation'!$K326,2)</f>
        <v>2.63</v>
      </c>
      <c r="AQ326" s="13">
        <f>ROUND(AVERAGE(Zinsswaps!AQ219:AQ326)+'iBoxx Extrapolation'!$K326,2)</f>
        <v>2.61</v>
      </c>
      <c r="AR326" s="13">
        <f>ROUND(AVERAGE(Zinsswaps!AR219:AR326)+'iBoxx Extrapolation'!$K326,2)</f>
        <v>2.59</v>
      </c>
      <c r="AS326" s="13">
        <f>ROUND(AVERAGE(Zinsswaps!AS219:AS326)+'iBoxx Extrapolation'!$K326,2)</f>
        <v>2.58</v>
      </c>
      <c r="AT326" s="13">
        <f>ROUND(AVERAGE(Zinsswaps!AT219:AT326)+'iBoxx Extrapolation'!$K326,2)</f>
        <v>2.56</v>
      </c>
      <c r="AU326" s="13">
        <f>ROUND(AVERAGE(Zinsswaps!AU219:AU326)+'iBoxx Extrapolation'!$K326,2)</f>
        <v>2.5499999999999998</v>
      </c>
      <c r="AV326" s="13">
        <f>ROUND(AVERAGE(Zinsswaps!AV219:AV326)+'iBoxx Extrapolation'!$K326,2)</f>
        <v>2.5299999999999998</v>
      </c>
      <c r="AW326" s="13">
        <f>ROUND(AVERAGE(Zinsswaps!AW219:AW326)+'iBoxx Extrapolation'!$K326,2)</f>
        <v>2.52</v>
      </c>
      <c r="AX326" s="13">
        <f>ROUND(AVERAGE(Zinsswaps!AX219:AX326)+'iBoxx Extrapolation'!$K326,2)</f>
        <v>2.5099999999999998</v>
      </c>
      <c r="AY326" s="13">
        <f>ROUND(AVERAGE(Zinsswaps!AY219:AY326)+'iBoxx Extrapolation'!$K326,2)</f>
        <v>2.5</v>
      </c>
    </row>
    <row r="327" spans="1:51" s="16" customFormat="1" x14ac:dyDescent="0.2">
      <c r="A327" s="12">
        <v>47177</v>
      </c>
      <c r="B327" s="13">
        <f>ROUND(AVERAGE(Zinsswaps!B220:B327)+'iBoxx Extrapolation'!$K327,2)</f>
        <v>2.5</v>
      </c>
      <c r="C327" s="13">
        <f>ROUND(AVERAGE(Zinsswaps!C220:C327)+'iBoxx Extrapolation'!$K327,2)</f>
        <v>2.48</v>
      </c>
      <c r="D327" s="13">
        <f>ROUND(AVERAGE(Zinsswaps!D220:D327)+'iBoxx Extrapolation'!$K327,2)</f>
        <v>2.48</v>
      </c>
      <c r="E327" s="13">
        <f>ROUND(AVERAGE(Zinsswaps!E220:E327)+'iBoxx Extrapolation'!$K327,2)</f>
        <v>2.5099999999999998</v>
      </c>
      <c r="F327" s="13">
        <f>ROUND(AVERAGE(Zinsswaps!F220:F327)+'iBoxx Extrapolation'!$K327,2)</f>
        <v>2.54</v>
      </c>
      <c r="G327" s="13">
        <f>ROUND(AVERAGE(Zinsswaps!G220:G327)+'iBoxx Extrapolation'!$K327,2)</f>
        <v>2.59</v>
      </c>
      <c r="H327" s="13">
        <f>ROUND(AVERAGE(Zinsswaps!H220:H327)+'iBoxx Extrapolation'!$K327,2)</f>
        <v>2.63</v>
      </c>
      <c r="I327" s="13">
        <f>ROUND(AVERAGE(Zinsswaps!I220:I327)+'iBoxx Extrapolation'!$K327,2)</f>
        <v>2.68</v>
      </c>
      <c r="J327" s="13">
        <f>ROUND(AVERAGE(Zinsswaps!J220:J327)+'iBoxx Extrapolation'!$K327,2)</f>
        <v>2.73</v>
      </c>
      <c r="K327" s="13">
        <f>ROUND(AVERAGE(Zinsswaps!K220:K327)+'iBoxx Extrapolation'!$K327,2)</f>
        <v>2.77</v>
      </c>
      <c r="L327" s="13">
        <f>ROUND(AVERAGE(Zinsswaps!L220:L327)+'iBoxx Extrapolation'!$K327,2)</f>
        <v>2.82</v>
      </c>
      <c r="M327" s="13">
        <f>ROUND(AVERAGE(Zinsswaps!M220:M327)+'iBoxx Extrapolation'!$K327,2)</f>
        <v>2.85</v>
      </c>
      <c r="N327" s="13">
        <f>ROUND(AVERAGE(Zinsswaps!N220:N327)+'iBoxx Extrapolation'!$K327,2)</f>
        <v>2.89</v>
      </c>
      <c r="O327" s="13">
        <f>ROUND(AVERAGE(Zinsswaps!O220:O327)+'iBoxx Extrapolation'!$K327,2)</f>
        <v>2.91</v>
      </c>
      <c r="P327" s="13">
        <f>ROUND(AVERAGE(Zinsswaps!P220:P327)+'iBoxx Extrapolation'!$K327,2)</f>
        <v>2.94</v>
      </c>
      <c r="Q327" s="13">
        <f>ROUND(AVERAGE(Zinsswaps!Q220:Q327)+'iBoxx Extrapolation'!$K327,2)</f>
        <v>2.94</v>
      </c>
      <c r="R327" s="13">
        <f>ROUND(AVERAGE(Zinsswaps!R220:R327)+'iBoxx Extrapolation'!$K327,2)</f>
        <v>2.95</v>
      </c>
      <c r="S327" s="13">
        <f>ROUND(AVERAGE(Zinsswaps!S220:S327)+'iBoxx Extrapolation'!$K327,2)</f>
        <v>2.95</v>
      </c>
      <c r="T327" s="13">
        <f>ROUND(AVERAGE(Zinsswaps!T220:T327)+'iBoxx Extrapolation'!$K327,2)</f>
        <v>2.95</v>
      </c>
      <c r="U327" s="13">
        <f>ROUND(AVERAGE(Zinsswaps!U220:U327)+'iBoxx Extrapolation'!$K327,2)</f>
        <v>2.95</v>
      </c>
      <c r="V327" s="13">
        <f>ROUND(AVERAGE(Zinsswaps!V220:V327)+'iBoxx Extrapolation'!$K327,2)</f>
        <v>2.94</v>
      </c>
      <c r="W327" s="13">
        <f>ROUND(AVERAGE(Zinsswaps!W220:W327)+'iBoxx Extrapolation'!$K327,2)</f>
        <v>2.93</v>
      </c>
      <c r="X327" s="13">
        <f>ROUND(AVERAGE(Zinsswaps!X220:X327)+'iBoxx Extrapolation'!$K327,2)</f>
        <v>2.92</v>
      </c>
      <c r="Y327" s="13">
        <f>ROUND(AVERAGE(Zinsswaps!Y220:Y327)+'iBoxx Extrapolation'!$K327,2)</f>
        <v>2.91</v>
      </c>
      <c r="Z327" s="13">
        <f>ROUND(AVERAGE(Zinsswaps!Z220:Z327)+'iBoxx Extrapolation'!$K327,2)</f>
        <v>2.9</v>
      </c>
      <c r="AA327" s="13">
        <f>ROUND(AVERAGE(Zinsswaps!AA220:AA327)+'iBoxx Extrapolation'!$K327,2)</f>
        <v>2.88</v>
      </c>
      <c r="AB327" s="13">
        <f>ROUND(AVERAGE(Zinsswaps!AB220:AB327)+'iBoxx Extrapolation'!$K327,2)</f>
        <v>2.86</v>
      </c>
      <c r="AC327" s="13">
        <f>ROUND(AVERAGE(Zinsswaps!AC220:AC327)+'iBoxx Extrapolation'!$K327,2)</f>
        <v>2.85</v>
      </c>
      <c r="AD327" s="13">
        <f>ROUND(AVERAGE(Zinsswaps!AD220:AD327)+'iBoxx Extrapolation'!$K327,2)</f>
        <v>2.83</v>
      </c>
      <c r="AE327" s="13">
        <f>ROUND(AVERAGE(Zinsswaps!AE220:AE327)+'iBoxx Extrapolation'!$K327,2)</f>
        <v>2.82</v>
      </c>
      <c r="AF327" s="13">
        <f>ROUND(AVERAGE(Zinsswaps!AF220:AF327)+'iBoxx Extrapolation'!$K327,2)</f>
        <v>2.8</v>
      </c>
      <c r="AG327" s="13">
        <f>ROUND(AVERAGE(Zinsswaps!AG220:AG327)+'iBoxx Extrapolation'!$K327,2)</f>
        <v>2.78</v>
      </c>
      <c r="AH327" s="13">
        <f>ROUND(AVERAGE(Zinsswaps!AH220:AH327)+'iBoxx Extrapolation'!$K327,2)</f>
        <v>2.77</v>
      </c>
      <c r="AI327" s="13">
        <f>ROUND(AVERAGE(Zinsswaps!AI220:AI327)+'iBoxx Extrapolation'!$K327,2)</f>
        <v>2.75</v>
      </c>
      <c r="AJ327" s="13">
        <f>ROUND(AVERAGE(Zinsswaps!AJ220:AJ327)+'iBoxx Extrapolation'!$K327,2)</f>
        <v>2.74</v>
      </c>
      <c r="AK327" s="13">
        <f>ROUND(AVERAGE(Zinsswaps!AK220:AK327)+'iBoxx Extrapolation'!$K327,2)</f>
        <v>2.72</v>
      </c>
      <c r="AL327" s="13">
        <f>ROUND(AVERAGE(Zinsswaps!AL220:AL327)+'iBoxx Extrapolation'!$K327,2)</f>
        <v>2.71</v>
      </c>
      <c r="AM327" s="13">
        <f>ROUND(AVERAGE(Zinsswaps!AM220:AM327)+'iBoxx Extrapolation'!$K327,2)</f>
        <v>2.7</v>
      </c>
      <c r="AN327" s="13">
        <f>ROUND(AVERAGE(Zinsswaps!AN220:AN327)+'iBoxx Extrapolation'!$K327,2)</f>
        <v>2.69</v>
      </c>
      <c r="AO327" s="13">
        <f>ROUND(AVERAGE(Zinsswaps!AO220:AO327)+'iBoxx Extrapolation'!$K327,2)</f>
        <v>2.67</v>
      </c>
      <c r="AP327" s="13">
        <f>ROUND(AVERAGE(Zinsswaps!AP220:AP327)+'iBoxx Extrapolation'!$K327,2)</f>
        <v>2.66</v>
      </c>
      <c r="AQ327" s="13">
        <f>ROUND(AVERAGE(Zinsswaps!AQ220:AQ327)+'iBoxx Extrapolation'!$K327,2)</f>
        <v>2.64</v>
      </c>
      <c r="AR327" s="13">
        <f>ROUND(AVERAGE(Zinsswaps!AR220:AR327)+'iBoxx Extrapolation'!$K327,2)</f>
        <v>2.62</v>
      </c>
      <c r="AS327" s="13">
        <f>ROUND(AVERAGE(Zinsswaps!AS220:AS327)+'iBoxx Extrapolation'!$K327,2)</f>
        <v>2.61</v>
      </c>
      <c r="AT327" s="13">
        <f>ROUND(AVERAGE(Zinsswaps!AT220:AT327)+'iBoxx Extrapolation'!$K327,2)</f>
        <v>2.59</v>
      </c>
      <c r="AU327" s="13">
        <f>ROUND(AVERAGE(Zinsswaps!AU220:AU327)+'iBoxx Extrapolation'!$K327,2)</f>
        <v>2.58</v>
      </c>
      <c r="AV327" s="13">
        <f>ROUND(AVERAGE(Zinsswaps!AV220:AV327)+'iBoxx Extrapolation'!$K327,2)</f>
        <v>2.56</v>
      </c>
      <c r="AW327" s="13">
        <f>ROUND(AVERAGE(Zinsswaps!AW220:AW327)+'iBoxx Extrapolation'!$K327,2)</f>
        <v>2.5499999999999998</v>
      </c>
      <c r="AX327" s="13">
        <f>ROUND(AVERAGE(Zinsswaps!AX220:AX327)+'iBoxx Extrapolation'!$K327,2)</f>
        <v>2.54</v>
      </c>
      <c r="AY327" s="13">
        <f>ROUND(AVERAGE(Zinsswaps!AY220:AY327)+'iBoxx Extrapolation'!$K327,2)</f>
        <v>2.52</v>
      </c>
    </row>
    <row r="328" spans="1:51" s="16" customFormat="1" x14ac:dyDescent="0.2">
      <c r="A328" s="12">
        <v>47208</v>
      </c>
      <c r="B328" s="13">
        <f>ROUND(AVERAGE(Zinsswaps!B221:B328)+'iBoxx Extrapolation'!$K328,2)</f>
        <v>2.52</v>
      </c>
      <c r="C328" s="13">
        <f>ROUND(AVERAGE(Zinsswaps!C221:C328)+'iBoxx Extrapolation'!$K328,2)</f>
        <v>2.5</v>
      </c>
      <c r="D328" s="13">
        <f>ROUND(AVERAGE(Zinsswaps!D221:D328)+'iBoxx Extrapolation'!$K328,2)</f>
        <v>2.5</v>
      </c>
      <c r="E328" s="13">
        <f>ROUND(AVERAGE(Zinsswaps!E221:E328)+'iBoxx Extrapolation'!$K328,2)</f>
        <v>2.5299999999999998</v>
      </c>
      <c r="F328" s="13">
        <f>ROUND(AVERAGE(Zinsswaps!F221:F328)+'iBoxx Extrapolation'!$K328,2)</f>
        <v>2.56</v>
      </c>
      <c r="G328" s="13">
        <f>ROUND(AVERAGE(Zinsswaps!G221:G328)+'iBoxx Extrapolation'!$K328,2)</f>
        <v>2.61</v>
      </c>
      <c r="H328" s="13">
        <f>ROUND(AVERAGE(Zinsswaps!H221:H328)+'iBoxx Extrapolation'!$K328,2)</f>
        <v>2.65</v>
      </c>
      <c r="I328" s="13">
        <f>ROUND(AVERAGE(Zinsswaps!I221:I328)+'iBoxx Extrapolation'!$K328,2)</f>
        <v>2.7</v>
      </c>
      <c r="J328" s="13">
        <f>ROUND(AVERAGE(Zinsswaps!J221:J328)+'iBoxx Extrapolation'!$K328,2)</f>
        <v>2.75</v>
      </c>
      <c r="K328" s="13">
        <f>ROUND(AVERAGE(Zinsswaps!K221:K328)+'iBoxx Extrapolation'!$K328,2)</f>
        <v>2.79</v>
      </c>
      <c r="L328" s="13">
        <f>ROUND(AVERAGE(Zinsswaps!L221:L328)+'iBoxx Extrapolation'!$K328,2)</f>
        <v>2.84</v>
      </c>
      <c r="M328" s="13">
        <f>ROUND(AVERAGE(Zinsswaps!M221:M328)+'iBoxx Extrapolation'!$K328,2)</f>
        <v>2.87</v>
      </c>
      <c r="N328" s="13">
        <f>ROUND(AVERAGE(Zinsswaps!N221:N328)+'iBoxx Extrapolation'!$K328,2)</f>
        <v>2.91</v>
      </c>
      <c r="O328" s="13">
        <f>ROUND(AVERAGE(Zinsswaps!O221:O328)+'iBoxx Extrapolation'!$K328,2)</f>
        <v>2.93</v>
      </c>
      <c r="P328" s="13">
        <f>ROUND(AVERAGE(Zinsswaps!P221:P328)+'iBoxx Extrapolation'!$K328,2)</f>
        <v>2.96</v>
      </c>
      <c r="Q328" s="13">
        <f>ROUND(AVERAGE(Zinsswaps!Q221:Q328)+'iBoxx Extrapolation'!$K328,2)</f>
        <v>2.96</v>
      </c>
      <c r="R328" s="13">
        <f>ROUND(AVERAGE(Zinsswaps!R221:R328)+'iBoxx Extrapolation'!$K328,2)</f>
        <v>2.97</v>
      </c>
      <c r="S328" s="13">
        <f>ROUND(AVERAGE(Zinsswaps!S221:S328)+'iBoxx Extrapolation'!$K328,2)</f>
        <v>2.97</v>
      </c>
      <c r="T328" s="13">
        <f>ROUND(AVERAGE(Zinsswaps!T221:T328)+'iBoxx Extrapolation'!$K328,2)</f>
        <v>2.97</v>
      </c>
      <c r="U328" s="13">
        <f>ROUND(AVERAGE(Zinsswaps!U221:U328)+'iBoxx Extrapolation'!$K328,2)</f>
        <v>2.98</v>
      </c>
      <c r="V328" s="13">
        <f>ROUND(AVERAGE(Zinsswaps!V221:V328)+'iBoxx Extrapolation'!$K328,2)</f>
        <v>2.96</v>
      </c>
      <c r="W328" s="13">
        <f>ROUND(AVERAGE(Zinsswaps!W221:W328)+'iBoxx Extrapolation'!$K328,2)</f>
        <v>2.95</v>
      </c>
      <c r="X328" s="13">
        <f>ROUND(AVERAGE(Zinsswaps!X221:X328)+'iBoxx Extrapolation'!$K328,2)</f>
        <v>2.94</v>
      </c>
      <c r="Y328" s="13">
        <f>ROUND(AVERAGE(Zinsswaps!Y221:Y328)+'iBoxx Extrapolation'!$K328,2)</f>
        <v>2.93</v>
      </c>
      <c r="Z328" s="13">
        <f>ROUND(AVERAGE(Zinsswaps!Z221:Z328)+'iBoxx Extrapolation'!$K328,2)</f>
        <v>2.92</v>
      </c>
      <c r="AA328" s="13">
        <f>ROUND(AVERAGE(Zinsswaps!AA221:AA328)+'iBoxx Extrapolation'!$K328,2)</f>
        <v>2.9</v>
      </c>
      <c r="AB328" s="13">
        <f>ROUND(AVERAGE(Zinsswaps!AB221:AB328)+'iBoxx Extrapolation'!$K328,2)</f>
        <v>2.88</v>
      </c>
      <c r="AC328" s="13">
        <f>ROUND(AVERAGE(Zinsswaps!AC221:AC328)+'iBoxx Extrapolation'!$K328,2)</f>
        <v>2.87</v>
      </c>
      <c r="AD328" s="13">
        <f>ROUND(AVERAGE(Zinsswaps!AD221:AD328)+'iBoxx Extrapolation'!$K328,2)</f>
        <v>2.85</v>
      </c>
      <c r="AE328" s="13">
        <f>ROUND(AVERAGE(Zinsswaps!AE221:AE328)+'iBoxx Extrapolation'!$K328,2)</f>
        <v>2.84</v>
      </c>
      <c r="AF328" s="13">
        <f>ROUND(AVERAGE(Zinsswaps!AF221:AF328)+'iBoxx Extrapolation'!$K328,2)</f>
        <v>2.82</v>
      </c>
      <c r="AG328" s="13">
        <f>ROUND(AVERAGE(Zinsswaps!AG221:AG328)+'iBoxx Extrapolation'!$K328,2)</f>
        <v>2.8</v>
      </c>
      <c r="AH328" s="13">
        <f>ROUND(AVERAGE(Zinsswaps!AH221:AH328)+'iBoxx Extrapolation'!$K328,2)</f>
        <v>2.79</v>
      </c>
      <c r="AI328" s="13">
        <f>ROUND(AVERAGE(Zinsswaps!AI221:AI328)+'iBoxx Extrapolation'!$K328,2)</f>
        <v>2.77</v>
      </c>
      <c r="AJ328" s="13">
        <f>ROUND(AVERAGE(Zinsswaps!AJ221:AJ328)+'iBoxx Extrapolation'!$K328,2)</f>
        <v>2.76</v>
      </c>
      <c r="AK328" s="13">
        <f>ROUND(AVERAGE(Zinsswaps!AK221:AK328)+'iBoxx Extrapolation'!$K328,2)</f>
        <v>2.74</v>
      </c>
      <c r="AL328" s="13">
        <f>ROUND(AVERAGE(Zinsswaps!AL221:AL328)+'iBoxx Extrapolation'!$K328,2)</f>
        <v>2.73</v>
      </c>
      <c r="AM328" s="13">
        <f>ROUND(AVERAGE(Zinsswaps!AM221:AM328)+'iBoxx Extrapolation'!$K328,2)</f>
        <v>2.72</v>
      </c>
      <c r="AN328" s="13">
        <f>ROUND(AVERAGE(Zinsswaps!AN221:AN328)+'iBoxx Extrapolation'!$K328,2)</f>
        <v>2.71</v>
      </c>
      <c r="AO328" s="13">
        <f>ROUND(AVERAGE(Zinsswaps!AO221:AO328)+'iBoxx Extrapolation'!$K328,2)</f>
        <v>2.7</v>
      </c>
      <c r="AP328" s="13">
        <f>ROUND(AVERAGE(Zinsswaps!AP221:AP328)+'iBoxx Extrapolation'!$K328,2)</f>
        <v>2.68</v>
      </c>
      <c r="AQ328" s="13">
        <f>ROUND(AVERAGE(Zinsswaps!AQ221:AQ328)+'iBoxx Extrapolation'!$K328,2)</f>
        <v>2.66</v>
      </c>
      <c r="AR328" s="13">
        <f>ROUND(AVERAGE(Zinsswaps!AR221:AR328)+'iBoxx Extrapolation'!$K328,2)</f>
        <v>2.64</v>
      </c>
      <c r="AS328" s="13">
        <f>ROUND(AVERAGE(Zinsswaps!AS221:AS328)+'iBoxx Extrapolation'!$K328,2)</f>
        <v>2.63</v>
      </c>
      <c r="AT328" s="13">
        <f>ROUND(AVERAGE(Zinsswaps!AT221:AT328)+'iBoxx Extrapolation'!$K328,2)</f>
        <v>2.61</v>
      </c>
      <c r="AU328" s="13">
        <f>ROUND(AVERAGE(Zinsswaps!AU221:AU328)+'iBoxx Extrapolation'!$K328,2)</f>
        <v>2.6</v>
      </c>
      <c r="AV328" s="13">
        <f>ROUND(AVERAGE(Zinsswaps!AV221:AV328)+'iBoxx Extrapolation'!$K328,2)</f>
        <v>2.58</v>
      </c>
      <c r="AW328" s="13">
        <f>ROUND(AVERAGE(Zinsswaps!AW221:AW328)+'iBoxx Extrapolation'!$K328,2)</f>
        <v>2.57</v>
      </c>
      <c r="AX328" s="13">
        <f>ROUND(AVERAGE(Zinsswaps!AX221:AX328)+'iBoxx Extrapolation'!$K328,2)</f>
        <v>2.56</v>
      </c>
      <c r="AY328" s="13">
        <f>ROUND(AVERAGE(Zinsswaps!AY221:AY328)+'iBoxx Extrapolation'!$K328,2)</f>
        <v>2.54</v>
      </c>
    </row>
    <row r="329" spans="1:51" s="16" customFormat="1" x14ac:dyDescent="0.2">
      <c r="A329" s="12">
        <v>47238</v>
      </c>
      <c r="B329" s="13">
        <f>ROUND(AVERAGE(Zinsswaps!B222:B329)+'iBoxx Extrapolation'!$K329,2)</f>
        <v>2.54</v>
      </c>
      <c r="C329" s="13">
        <f>ROUND(AVERAGE(Zinsswaps!C222:C329)+'iBoxx Extrapolation'!$K329,2)</f>
        <v>2.52</v>
      </c>
      <c r="D329" s="13">
        <f>ROUND(AVERAGE(Zinsswaps!D222:D329)+'iBoxx Extrapolation'!$K329,2)</f>
        <v>2.52</v>
      </c>
      <c r="E329" s="13">
        <f>ROUND(AVERAGE(Zinsswaps!E222:E329)+'iBoxx Extrapolation'!$K329,2)</f>
        <v>2.5499999999999998</v>
      </c>
      <c r="F329" s="13">
        <f>ROUND(AVERAGE(Zinsswaps!F222:F329)+'iBoxx Extrapolation'!$K329,2)</f>
        <v>2.59</v>
      </c>
      <c r="G329" s="13">
        <f>ROUND(AVERAGE(Zinsswaps!G222:G329)+'iBoxx Extrapolation'!$K329,2)</f>
        <v>2.63</v>
      </c>
      <c r="H329" s="13">
        <f>ROUND(AVERAGE(Zinsswaps!H222:H329)+'iBoxx Extrapolation'!$K329,2)</f>
        <v>2.68</v>
      </c>
      <c r="I329" s="13">
        <f>ROUND(AVERAGE(Zinsswaps!I222:I329)+'iBoxx Extrapolation'!$K329,2)</f>
        <v>2.73</v>
      </c>
      <c r="J329" s="13">
        <f>ROUND(AVERAGE(Zinsswaps!J222:J329)+'iBoxx Extrapolation'!$K329,2)</f>
        <v>2.77</v>
      </c>
      <c r="K329" s="13">
        <f>ROUND(AVERAGE(Zinsswaps!K222:K329)+'iBoxx Extrapolation'!$K329,2)</f>
        <v>2.82</v>
      </c>
      <c r="L329" s="13">
        <f>ROUND(AVERAGE(Zinsswaps!L222:L329)+'iBoxx Extrapolation'!$K329,2)</f>
        <v>2.86</v>
      </c>
      <c r="M329" s="13">
        <f>ROUND(AVERAGE(Zinsswaps!M222:M329)+'iBoxx Extrapolation'!$K329,2)</f>
        <v>2.9</v>
      </c>
      <c r="N329" s="13">
        <f>ROUND(AVERAGE(Zinsswaps!N222:N329)+'iBoxx Extrapolation'!$K329,2)</f>
        <v>2.93</v>
      </c>
      <c r="O329" s="13">
        <f>ROUND(AVERAGE(Zinsswaps!O222:O329)+'iBoxx Extrapolation'!$K329,2)</f>
        <v>2.96</v>
      </c>
      <c r="P329" s="13">
        <f>ROUND(AVERAGE(Zinsswaps!P222:P329)+'iBoxx Extrapolation'!$K329,2)</f>
        <v>2.99</v>
      </c>
      <c r="Q329" s="13">
        <f>ROUND(AVERAGE(Zinsswaps!Q222:Q329)+'iBoxx Extrapolation'!$K329,2)</f>
        <v>2.99</v>
      </c>
      <c r="R329" s="13">
        <f>ROUND(AVERAGE(Zinsswaps!R222:R329)+'iBoxx Extrapolation'!$K329,2)</f>
        <v>2.99</v>
      </c>
      <c r="S329" s="13">
        <f>ROUND(AVERAGE(Zinsswaps!S222:S329)+'iBoxx Extrapolation'!$K329,2)</f>
        <v>3</v>
      </c>
      <c r="T329" s="13">
        <f>ROUND(AVERAGE(Zinsswaps!T222:T329)+'iBoxx Extrapolation'!$K329,2)</f>
        <v>3</v>
      </c>
      <c r="U329" s="13">
        <f>ROUND(AVERAGE(Zinsswaps!U222:U329)+'iBoxx Extrapolation'!$K329,2)</f>
        <v>3</v>
      </c>
      <c r="V329" s="13">
        <f>ROUND(AVERAGE(Zinsswaps!V222:V329)+'iBoxx Extrapolation'!$K329,2)</f>
        <v>2.99</v>
      </c>
      <c r="W329" s="13">
        <f>ROUND(AVERAGE(Zinsswaps!W222:W329)+'iBoxx Extrapolation'!$K329,2)</f>
        <v>2.98</v>
      </c>
      <c r="X329" s="13">
        <f>ROUND(AVERAGE(Zinsswaps!X222:X329)+'iBoxx Extrapolation'!$K329,2)</f>
        <v>2.97</v>
      </c>
      <c r="Y329" s="13">
        <f>ROUND(AVERAGE(Zinsswaps!Y222:Y329)+'iBoxx Extrapolation'!$K329,2)</f>
        <v>2.95</v>
      </c>
      <c r="Z329" s="13">
        <f>ROUND(AVERAGE(Zinsswaps!Z222:Z329)+'iBoxx Extrapolation'!$K329,2)</f>
        <v>2.95</v>
      </c>
      <c r="AA329" s="13">
        <f>ROUND(AVERAGE(Zinsswaps!AA222:AA329)+'iBoxx Extrapolation'!$K329,2)</f>
        <v>2.93</v>
      </c>
      <c r="AB329" s="13">
        <f>ROUND(AVERAGE(Zinsswaps!AB222:AB329)+'iBoxx Extrapolation'!$K329,2)</f>
        <v>2.91</v>
      </c>
      <c r="AC329" s="13">
        <f>ROUND(AVERAGE(Zinsswaps!AC222:AC329)+'iBoxx Extrapolation'!$K329,2)</f>
        <v>2.9</v>
      </c>
      <c r="AD329" s="13">
        <f>ROUND(AVERAGE(Zinsswaps!AD222:AD329)+'iBoxx Extrapolation'!$K329,2)</f>
        <v>2.88</v>
      </c>
      <c r="AE329" s="13">
        <f>ROUND(AVERAGE(Zinsswaps!AE222:AE329)+'iBoxx Extrapolation'!$K329,2)</f>
        <v>2.87</v>
      </c>
      <c r="AF329" s="13">
        <f>ROUND(AVERAGE(Zinsswaps!AF222:AF329)+'iBoxx Extrapolation'!$K329,2)</f>
        <v>2.85</v>
      </c>
      <c r="AG329" s="13">
        <f>ROUND(AVERAGE(Zinsswaps!AG222:AG329)+'iBoxx Extrapolation'!$K329,2)</f>
        <v>2.83</v>
      </c>
      <c r="AH329" s="13">
        <f>ROUND(AVERAGE(Zinsswaps!AH222:AH329)+'iBoxx Extrapolation'!$K329,2)</f>
        <v>2.82</v>
      </c>
      <c r="AI329" s="13">
        <f>ROUND(AVERAGE(Zinsswaps!AI222:AI329)+'iBoxx Extrapolation'!$K329,2)</f>
        <v>2.8</v>
      </c>
      <c r="AJ329" s="13">
        <f>ROUND(AVERAGE(Zinsswaps!AJ222:AJ329)+'iBoxx Extrapolation'!$K329,2)</f>
        <v>2.79</v>
      </c>
      <c r="AK329" s="13">
        <f>ROUND(AVERAGE(Zinsswaps!AK222:AK329)+'iBoxx Extrapolation'!$K329,2)</f>
        <v>2.77</v>
      </c>
      <c r="AL329" s="13">
        <f>ROUND(AVERAGE(Zinsswaps!AL222:AL329)+'iBoxx Extrapolation'!$K329,2)</f>
        <v>2.76</v>
      </c>
      <c r="AM329" s="13">
        <f>ROUND(AVERAGE(Zinsswaps!AM222:AM329)+'iBoxx Extrapolation'!$K329,2)</f>
        <v>2.75</v>
      </c>
      <c r="AN329" s="13">
        <f>ROUND(AVERAGE(Zinsswaps!AN222:AN329)+'iBoxx Extrapolation'!$K329,2)</f>
        <v>2.74</v>
      </c>
      <c r="AO329" s="13">
        <f>ROUND(AVERAGE(Zinsswaps!AO222:AO329)+'iBoxx Extrapolation'!$K329,2)</f>
        <v>2.72</v>
      </c>
      <c r="AP329" s="13">
        <f>ROUND(AVERAGE(Zinsswaps!AP222:AP329)+'iBoxx Extrapolation'!$K329,2)</f>
        <v>2.71</v>
      </c>
      <c r="AQ329" s="13">
        <f>ROUND(AVERAGE(Zinsswaps!AQ222:AQ329)+'iBoxx Extrapolation'!$K329,2)</f>
        <v>2.69</v>
      </c>
      <c r="AR329" s="13">
        <f>ROUND(AVERAGE(Zinsswaps!AR222:AR329)+'iBoxx Extrapolation'!$K329,2)</f>
        <v>2.67</v>
      </c>
      <c r="AS329" s="13">
        <f>ROUND(AVERAGE(Zinsswaps!AS222:AS329)+'iBoxx Extrapolation'!$K329,2)</f>
        <v>2.65</v>
      </c>
      <c r="AT329" s="13">
        <f>ROUND(AVERAGE(Zinsswaps!AT222:AT329)+'iBoxx Extrapolation'!$K329,2)</f>
        <v>2.64</v>
      </c>
      <c r="AU329" s="13">
        <f>ROUND(AVERAGE(Zinsswaps!AU222:AU329)+'iBoxx Extrapolation'!$K329,2)</f>
        <v>2.62</v>
      </c>
      <c r="AV329" s="13">
        <f>ROUND(AVERAGE(Zinsswaps!AV222:AV329)+'iBoxx Extrapolation'!$K329,2)</f>
        <v>2.61</v>
      </c>
      <c r="AW329" s="13">
        <f>ROUND(AVERAGE(Zinsswaps!AW222:AW329)+'iBoxx Extrapolation'!$K329,2)</f>
        <v>2.6</v>
      </c>
      <c r="AX329" s="13">
        <f>ROUND(AVERAGE(Zinsswaps!AX222:AX329)+'iBoxx Extrapolation'!$K329,2)</f>
        <v>2.58</v>
      </c>
      <c r="AY329" s="13">
        <f>ROUND(AVERAGE(Zinsswaps!AY222:AY329)+'iBoxx Extrapolation'!$K329,2)</f>
        <v>2.57</v>
      </c>
    </row>
    <row r="330" spans="1:51" s="16" customFormat="1" x14ac:dyDescent="0.2">
      <c r="A330" s="12">
        <v>47269</v>
      </c>
      <c r="B330" s="13">
        <f>ROUND(AVERAGE(Zinsswaps!B223:B330)+'iBoxx Extrapolation'!$K330,2)</f>
        <v>2.57</v>
      </c>
      <c r="C330" s="13">
        <f>ROUND(AVERAGE(Zinsswaps!C223:C330)+'iBoxx Extrapolation'!$K330,2)</f>
        <v>2.54</v>
      </c>
      <c r="D330" s="13">
        <f>ROUND(AVERAGE(Zinsswaps!D223:D330)+'iBoxx Extrapolation'!$K330,2)</f>
        <v>2.5499999999999998</v>
      </c>
      <c r="E330" s="13">
        <f>ROUND(AVERAGE(Zinsswaps!E223:E330)+'iBoxx Extrapolation'!$K330,2)</f>
        <v>2.58</v>
      </c>
      <c r="F330" s="13">
        <f>ROUND(AVERAGE(Zinsswaps!F223:F330)+'iBoxx Extrapolation'!$K330,2)</f>
        <v>2.61</v>
      </c>
      <c r="G330" s="13">
        <f>ROUND(AVERAGE(Zinsswaps!G223:G330)+'iBoxx Extrapolation'!$K330,2)</f>
        <v>2.66</v>
      </c>
      <c r="H330" s="13">
        <f>ROUND(AVERAGE(Zinsswaps!H223:H330)+'iBoxx Extrapolation'!$K330,2)</f>
        <v>2.7</v>
      </c>
      <c r="I330" s="13">
        <f>ROUND(AVERAGE(Zinsswaps!I223:I330)+'iBoxx Extrapolation'!$K330,2)</f>
        <v>2.75</v>
      </c>
      <c r="J330" s="13">
        <f>ROUND(AVERAGE(Zinsswaps!J223:J330)+'iBoxx Extrapolation'!$K330,2)</f>
        <v>2.8</v>
      </c>
      <c r="K330" s="13">
        <f>ROUND(AVERAGE(Zinsswaps!K223:K330)+'iBoxx Extrapolation'!$K330,2)</f>
        <v>2.84</v>
      </c>
      <c r="L330" s="13">
        <f>ROUND(AVERAGE(Zinsswaps!L223:L330)+'iBoxx Extrapolation'!$K330,2)</f>
        <v>2.89</v>
      </c>
      <c r="M330" s="13">
        <f>ROUND(AVERAGE(Zinsswaps!M223:M330)+'iBoxx Extrapolation'!$K330,2)</f>
        <v>2.93</v>
      </c>
      <c r="N330" s="13">
        <f>ROUND(AVERAGE(Zinsswaps!N223:N330)+'iBoxx Extrapolation'!$K330,2)</f>
        <v>2.96</v>
      </c>
      <c r="O330" s="13">
        <f>ROUND(AVERAGE(Zinsswaps!O223:O330)+'iBoxx Extrapolation'!$K330,2)</f>
        <v>2.99</v>
      </c>
      <c r="P330" s="13">
        <f>ROUND(AVERAGE(Zinsswaps!P223:P330)+'iBoxx Extrapolation'!$K330,2)</f>
        <v>3.01</v>
      </c>
      <c r="Q330" s="13">
        <f>ROUND(AVERAGE(Zinsswaps!Q223:Q330)+'iBoxx Extrapolation'!$K330,2)</f>
        <v>3.02</v>
      </c>
      <c r="R330" s="13">
        <f>ROUND(AVERAGE(Zinsswaps!R223:R330)+'iBoxx Extrapolation'!$K330,2)</f>
        <v>3.02</v>
      </c>
      <c r="S330" s="13">
        <f>ROUND(AVERAGE(Zinsswaps!S223:S330)+'iBoxx Extrapolation'!$K330,2)</f>
        <v>3.03</v>
      </c>
      <c r="T330" s="13">
        <f>ROUND(AVERAGE(Zinsswaps!T223:T330)+'iBoxx Extrapolation'!$K330,2)</f>
        <v>3.03</v>
      </c>
      <c r="U330" s="13">
        <f>ROUND(AVERAGE(Zinsswaps!U223:U330)+'iBoxx Extrapolation'!$K330,2)</f>
        <v>3.03</v>
      </c>
      <c r="V330" s="13">
        <f>ROUND(AVERAGE(Zinsswaps!V223:V330)+'iBoxx Extrapolation'!$K330,2)</f>
        <v>3.02</v>
      </c>
      <c r="W330" s="13">
        <f>ROUND(AVERAGE(Zinsswaps!W223:W330)+'iBoxx Extrapolation'!$K330,2)</f>
        <v>3.01</v>
      </c>
      <c r="X330" s="13">
        <f>ROUND(AVERAGE(Zinsswaps!X223:X330)+'iBoxx Extrapolation'!$K330,2)</f>
        <v>2.99</v>
      </c>
      <c r="Y330" s="13">
        <f>ROUND(AVERAGE(Zinsswaps!Y223:Y330)+'iBoxx Extrapolation'!$K330,2)</f>
        <v>2.98</v>
      </c>
      <c r="Z330" s="13">
        <f>ROUND(AVERAGE(Zinsswaps!Z223:Z330)+'iBoxx Extrapolation'!$K330,2)</f>
        <v>2.97</v>
      </c>
      <c r="AA330" s="13">
        <f>ROUND(AVERAGE(Zinsswaps!AA223:AA330)+'iBoxx Extrapolation'!$K330,2)</f>
        <v>2.96</v>
      </c>
      <c r="AB330" s="13">
        <f>ROUND(AVERAGE(Zinsswaps!AB223:AB330)+'iBoxx Extrapolation'!$K330,2)</f>
        <v>2.94</v>
      </c>
      <c r="AC330" s="13">
        <f>ROUND(AVERAGE(Zinsswaps!AC223:AC330)+'iBoxx Extrapolation'!$K330,2)</f>
        <v>2.92</v>
      </c>
      <c r="AD330" s="13">
        <f>ROUND(AVERAGE(Zinsswaps!AD223:AD330)+'iBoxx Extrapolation'!$K330,2)</f>
        <v>2.91</v>
      </c>
      <c r="AE330" s="13">
        <f>ROUND(AVERAGE(Zinsswaps!AE223:AE330)+'iBoxx Extrapolation'!$K330,2)</f>
        <v>2.9</v>
      </c>
      <c r="AF330" s="13">
        <f>ROUND(AVERAGE(Zinsswaps!AF223:AF330)+'iBoxx Extrapolation'!$K330,2)</f>
        <v>2.88</v>
      </c>
      <c r="AG330" s="13">
        <f>ROUND(AVERAGE(Zinsswaps!AG223:AG330)+'iBoxx Extrapolation'!$K330,2)</f>
        <v>2.86</v>
      </c>
      <c r="AH330" s="13">
        <f>ROUND(AVERAGE(Zinsswaps!AH223:AH330)+'iBoxx Extrapolation'!$K330,2)</f>
        <v>2.84</v>
      </c>
      <c r="AI330" s="13">
        <f>ROUND(AVERAGE(Zinsswaps!AI223:AI330)+'iBoxx Extrapolation'!$K330,2)</f>
        <v>2.83</v>
      </c>
      <c r="AJ330" s="13">
        <f>ROUND(AVERAGE(Zinsswaps!AJ223:AJ330)+'iBoxx Extrapolation'!$K330,2)</f>
        <v>2.81</v>
      </c>
      <c r="AK330" s="13">
        <f>ROUND(AVERAGE(Zinsswaps!AK223:AK330)+'iBoxx Extrapolation'!$K330,2)</f>
        <v>2.8</v>
      </c>
      <c r="AL330" s="13">
        <f>ROUND(AVERAGE(Zinsswaps!AL223:AL330)+'iBoxx Extrapolation'!$K330,2)</f>
        <v>2.79</v>
      </c>
      <c r="AM330" s="13">
        <f>ROUND(AVERAGE(Zinsswaps!AM223:AM330)+'iBoxx Extrapolation'!$K330,2)</f>
        <v>2.78</v>
      </c>
      <c r="AN330" s="13">
        <f>ROUND(AVERAGE(Zinsswaps!AN223:AN330)+'iBoxx Extrapolation'!$K330,2)</f>
        <v>2.76</v>
      </c>
      <c r="AO330" s="13">
        <f>ROUND(AVERAGE(Zinsswaps!AO223:AO330)+'iBoxx Extrapolation'!$K330,2)</f>
        <v>2.75</v>
      </c>
      <c r="AP330" s="13">
        <f>ROUND(AVERAGE(Zinsswaps!AP223:AP330)+'iBoxx Extrapolation'!$K330,2)</f>
        <v>2.73</v>
      </c>
      <c r="AQ330" s="13">
        <f>ROUND(AVERAGE(Zinsswaps!AQ223:AQ330)+'iBoxx Extrapolation'!$K330,2)</f>
        <v>2.72</v>
      </c>
      <c r="AR330" s="13">
        <f>ROUND(AVERAGE(Zinsswaps!AR223:AR330)+'iBoxx Extrapolation'!$K330,2)</f>
        <v>2.7</v>
      </c>
      <c r="AS330" s="13">
        <f>ROUND(AVERAGE(Zinsswaps!AS223:AS330)+'iBoxx Extrapolation'!$K330,2)</f>
        <v>2.68</v>
      </c>
      <c r="AT330" s="13">
        <f>ROUND(AVERAGE(Zinsswaps!AT223:AT330)+'iBoxx Extrapolation'!$K330,2)</f>
        <v>2.67</v>
      </c>
      <c r="AU330" s="13">
        <f>ROUND(AVERAGE(Zinsswaps!AU223:AU330)+'iBoxx Extrapolation'!$K330,2)</f>
        <v>2.65</v>
      </c>
      <c r="AV330" s="13">
        <f>ROUND(AVERAGE(Zinsswaps!AV223:AV330)+'iBoxx Extrapolation'!$K330,2)</f>
        <v>2.64</v>
      </c>
      <c r="AW330" s="13">
        <f>ROUND(AVERAGE(Zinsswaps!AW223:AW330)+'iBoxx Extrapolation'!$K330,2)</f>
        <v>2.62</v>
      </c>
      <c r="AX330" s="13">
        <f>ROUND(AVERAGE(Zinsswaps!AX223:AX330)+'iBoxx Extrapolation'!$K330,2)</f>
        <v>2.61</v>
      </c>
      <c r="AY330" s="13">
        <f>ROUND(AVERAGE(Zinsswaps!AY223:AY330)+'iBoxx Extrapolation'!$K330,2)</f>
        <v>2.6</v>
      </c>
    </row>
    <row r="331" spans="1:51" s="16" customFormat="1" x14ac:dyDescent="0.2">
      <c r="A331" s="12">
        <v>47299</v>
      </c>
      <c r="B331" s="13">
        <f>ROUND(AVERAGE(Zinsswaps!B224:B331)+'iBoxx Extrapolation'!$K331,2)</f>
        <v>2.59</v>
      </c>
      <c r="C331" s="13">
        <f>ROUND(AVERAGE(Zinsswaps!C224:C331)+'iBoxx Extrapolation'!$K331,2)</f>
        <v>2.57</v>
      </c>
      <c r="D331" s="13">
        <f>ROUND(AVERAGE(Zinsswaps!D224:D331)+'iBoxx Extrapolation'!$K331,2)</f>
        <v>2.57</v>
      </c>
      <c r="E331" s="13">
        <f>ROUND(AVERAGE(Zinsswaps!E224:E331)+'iBoxx Extrapolation'!$K331,2)</f>
        <v>2.6</v>
      </c>
      <c r="F331" s="13">
        <f>ROUND(AVERAGE(Zinsswaps!F224:F331)+'iBoxx Extrapolation'!$K331,2)</f>
        <v>2.64</v>
      </c>
      <c r="G331" s="13">
        <f>ROUND(AVERAGE(Zinsswaps!G224:G331)+'iBoxx Extrapolation'!$K331,2)</f>
        <v>2.68</v>
      </c>
      <c r="H331" s="13">
        <f>ROUND(AVERAGE(Zinsswaps!H224:H331)+'iBoxx Extrapolation'!$K331,2)</f>
        <v>2.73</v>
      </c>
      <c r="I331" s="13">
        <f>ROUND(AVERAGE(Zinsswaps!I224:I331)+'iBoxx Extrapolation'!$K331,2)</f>
        <v>2.78</v>
      </c>
      <c r="J331" s="13">
        <f>ROUND(AVERAGE(Zinsswaps!J224:J331)+'iBoxx Extrapolation'!$K331,2)</f>
        <v>2.83</v>
      </c>
      <c r="K331" s="13">
        <f>ROUND(AVERAGE(Zinsswaps!K224:K331)+'iBoxx Extrapolation'!$K331,2)</f>
        <v>2.87</v>
      </c>
      <c r="L331" s="13">
        <f>ROUND(AVERAGE(Zinsswaps!L224:L331)+'iBoxx Extrapolation'!$K331,2)</f>
        <v>2.92</v>
      </c>
      <c r="M331" s="13">
        <f>ROUND(AVERAGE(Zinsswaps!M224:M331)+'iBoxx Extrapolation'!$K331,2)</f>
        <v>2.96</v>
      </c>
      <c r="N331" s="13">
        <f>ROUND(AVERAGE(Zinsswaps!N224:N331)+'iBoxx Extrapolation'!$K331,2)</f>
        <v>2.99</v>
      </c>
      <c r="O331" s="13">
        <f>ROUND(AVERAGE(Zinsswaps!O224:O331)+'iBoxx Extrapolation'!$K331,2)</f>
        <v>3.02</v>
      </c>
      <c r="P331" s="13">
        <f>ROUND(AVERAGE(Zinsswaps!P224:P331)+'iBoxx Extrapolation'!$K331,2)</f>
        <v>3.04</v>
      </c>
      <c r="Q331" s="13">
        <f>ROUND(AVERAGE(Zinsswaps!Q224:Q331)+'iBoxx Extrapolation'!$K331,2)</f>
        <v>3.05</v>
      </c>
      <c r="R331" s="13">
        <f>ROUND(AVERAGE(Zinsswaps!R224:R331)+'iBoxx Extrapolation'!$K331,2)</f>
        <v>3.05</v>
      </c>
      <c r="S331" s="13">
        <f>ROUND(AVERAGE(Zinsswaps!S224:S331)+'iBoxx Extrapolation'!$K331,2)</f>
        <v>3.05</v>
      </c>
      <c r="T331" s="13">
        <f>ROUND(AVERAGE(Zinsswaps!T224:T331)+'iBoxx Extrapolation'!$K331,2)</f>
        <v>3.06</v>
      </c>
      <c r="U331" s="13">
        <f>ROUND(AVERAGE(Zinsswaps!U224:U331)+'iBoxx Extrapolation'!$K331,2)</f>
        <v>3.06</v>
      </c>
      <c r="V331" s="13">
        <f>ROUND(AVERAGE(Zinsswaps!V224:V331)+'iBoxx Extrapolation'!$K331,2)</f>
        <v>3.05</v>
      </c>
      <c r="W331" s="13">
        <f>ROUND(AVERAGE(Zinsswaps!W224:W331)+'iBoxx Extrapolation'!$K331,2)</f>
        <v>3.03</v>
      </c>
      <c r="X331" s="13">
        <f>ROUND(AVERAGE(Zinsswaps!X224:X331)+'iBoxx Extrapolation'!$K331,2)</f>
        <v>3.02</v>
      </c>
      <c r="Y331" s="13">
        <f>ROUND(AVERAGE(Zinsswaps!Y224:Y331)+'iBoxx Extrapolation'!$K331,2)</f>
        <v>3.01</v>
      </c>
      <c r="Z331" s="13">
        <f>ROUND(AVERAGE(Zinsswaps!Z224:Z331)+'iBoxx Extrapolation'!$K331,2)</f>
        <v>3</v>
      </c>
      <c r="AA331" s="13">
        <f>ROUND(AVERAGE(Zinsswaps!AA224:AA331)+'iBoxx Extrapolation'!$K331,2)</f>
        <v>2.99</v>
      </c>
      <c r="AB331" s="13">
        <f>ROUND(AVERAGE(Zinsswaps!AB224:AB331)+'iBoxx Extrapolation'!$K331,2)</f>
        <v>2.97</v>
      </c>
      <c r="AC331" s="13">
        <f>ROUND(AVERAGE(Zinsswaps!AC224:AC331)+'iBoxx Extrapolation'!$K331,2)</f>
        <v>2.95</v>
      </c>
      <c r="AD331" s="13">
        <f>ROUND(AVERAGE(Zinsswaps!AD224:AD331)+'iBoxx Extrapolation'!$K331,2)</f>
        <v>2.94</v>
      </c>
      <c r="AE331" s="13">
        <f>ROUND(AVERAGE(Zinsswaps!AE224:AE331)+'iBoxx Extrapolation'!$K331,2)</f>
        <v>2.93</v>
      </c>
      <c r="AF331" s="13">
        <f>ROUND(AVERAGE(Zinsswaps!AF224:AF331)+'iBoxx Extrapolation'!$K331,2)</f>
        <v>2.91</v>
      </c>
      <c r="AG331" s="13">
        <f>ROUND(AVERAGE(Zinsswaps!AG224:AG331)+'iBoxx Extrapolation'!$K331,2)</f>
        <v>2.89</v>
      </c>
      <c r="AH331" s="13">
        <f>ROUND(AVERAGE(Zinsswaps!AH224:AH331)+'iBoxx Extrapolation'!$K331,2)</f>
        <v>2.87</v>
      </c>
      <c r="AI331" s="13">
        <f>ROUND(AVERAGE(Zinsswaps!AI224:AI331)+'iBoxx Extrapolation'!$K331,2)</f>
        <v>2.86</v>
      </c>
      <c r="AJ331" s="13">
        <f>ROUND(AVERAGE(Zinsswaps!AJ224:AJ331)+'iBoxx Extrapolation'!$K331,2)</f>
        <v>2.84</v>
      </c>
      <c r="AK331" s="13">
        <f>ROUND(AVERAGE(Zinsswaps!AK224:AK331)+'iBoxx Extrapolation'!$K331,2)</f>
        <v>2.83</v>
      </c>
      <c r="AL331" s="13">
        <f>ROUND(AVERAGE(Zinsswaps!AL224:AL331)+'iBoxx Extrapolation'!$K331,2)</f>
        <v>2.82</v>
      </c>
      <c r="AM331" s="13">
        <f>ROUND(AVERAGE(Zinsswaps!AM224:AM331)+'iBoxx Extrapolation'!$K331,2)</f>
        <v>2.8</v>
      </c>
      <c r="AN331" s="13">
        <f>ROUND(AVERAGE(Zinsswaps!AN224:AN331)+'iBoxx Extrapolation'!$K331,2)</f>
        <v>2.79</v>
      </c>
      <c r="AO331" s="13">
        <f>ROUND(AVERAGE(Zinsswaps!AO224:AO331)+'iBoxx Extrapolation'!$K331,2)</f>
        <v>2.78</v>
      </c>
      <c r="AP331" s="13">
        <f>ROUND(AVERAGE(Zinsswaps!AP224:AP331)+'iBoxx Extrapolation'!$K331,2)</f>
        <v>2.76</v>
      </c>
      <c r="AQ331" s="13">
        <f>ROUND(AVERAGE(Zinsswaps!AQ224:AQ331)+'iBoxx Extrapolation'!$K331,2)</f>
        <v>2.74</v>
      </c>
      <c r="AR331" s="13">
        <f>ROUND(AVERAGE(Zinsswaps!AR224:AR331)+'iBoxx Extrapolation'!$K331,2)</f>
        <v>2.73</v>
      </c>
      <c r="AS331" s="13">
        <f>ROUND(AVERAGE(Zinsswaps!AS224:AS331)+'iBoxx Extrapolation'!$K331,2)</f>
        <v>2.71</v>
      </c>
      <c r="AT331" s="13">
        <f>ROUND(AVERAGE(Zinsswaps!AT224:AT331)+'iBoxx Extrapolation'!$K331,2)</f>
        <v>2.69</v>
      </c>
      <c r="AU331" s="13">
        <f>ROUND(AVERAGE(Zinsswaps!AU224:AU331)+'iBoxx Extrapolation'!$K331,2)</f>
        <v>2.68</v>
      </c>
      <c r="AV331" s="13">
        <f>ROUND(AVERAGE(Zinsswaps!AV224:AV331)+'iBoxx Extrapolation'!$K331,2)</f>
        <v>2.67</v>
      </c>
      <c r="AW331" s="13">
        <f>ROUND(AVERAGE(Zinsswaps!AW224:AW331)+'iBoxx Extrapolation'!$K331,2)</f>
        <v>2.65</v>
      </c>
      <c r="AX331" s="13">
        <f>ROUND(AVERAGE(Zinsswaps!AX224:AX331)+'iBoxx Extrapolation'!$K331,2)</f>
        <v>2.64</v>
      </c>
      <c r="AY331" s="13">
        <f>ROUND(AVERAGE(Zinsswaps!AY224:AY331)+'iBoxx Extrapolation'!$K331,2)</f>
        <v>2.63</v>
      </c>
    </row>
    <row r="332" spans="1:51" s="16" customFormat="1" x14ac:dyDescent="0.2">
      <c r="A332" s="12">
        <v>47330</v>
      </c>
      <c r="B332" s="13">
        <f>ROUND(AVERAGE(Zinsswaps!B225:B332)+'iBoxx Extrapolation'!$K332,2)</f>
        <v>2.62</v>
      </c>
      <c r="C332" s="13">
        <f>ROUND(AVERAGE(Zinsswaps!C225:C332)+'iBoxx Extrapolation'!$K332,2)</f>
        <v>2.59</v>
      </c>
      <c r="D332" s="13">
        <f>ROUND(AVERAGE(Zinsswaps!D225:D332)+'iBoxx Extrapolation'!$K332,2)</f>
        <v>2.6</v>
      </c>
      <c r="E332" s="13">
        <f>ROUND(AVERAGE(Zinsswaps!E225:E332)+'iBoxx Extrapolation'!$K332,2)</f>
        <v>2.63</v>
      </c>
      <c r="F332" s="13">
        <f>ROUND(AVERAGE(Zinsswaps!F225:F332)+'iBoxx Extrapolation'!$K332,2)</f>
        <v>2.67</v>
      </c>
      <c r="G332" s="13">
        <f>ROUND(AVERAGE(Zinsswaps!G225:G332)+'iBoxx Extrapolation'!$K332,2)</f>
        <v>2.71</v>
      </c>
      <c r="H332" s="13">
        <f>ROUND(AVERAGE(Zinsswaps!H225:H332)+'iBoxx Extrapolation'!$K332,2)</f>
        <v>2.76</v>
      </c>
      <c r="I332" s="13">
        <f>ROUND(AVERAGE(Zinsswaps!I225:I332)+'iBoxx Extrapolation'!$K332,2)</f>
        <v>2.81</v>
      </c>
      <c r="J332" s="13">
        <f>ROUND(AVERAGE(Zinsswaps!J225:J332)+'iBoxx Extrapolation'!$K332,2)</f>
        <v>2.86</v>
      </c>
      <c r="K332" s="13">
        <f>ROUND(AVERAGE(Zinsswaps!K225:K332)+'iBoxx Extrapolation'!$K332,2)</f>
        <v>2.9</v>
      </c>
      <c r="L332" s="13">
        <f>ROUND(AVERAGE(Zinsswaps!L225:L332)+'iBoxx Extrapolation'!$K332,2)</f>
        <v>2.95</v>
      </c>
      <c r="M332" s="13">
        <f>ROUND(AVERAGE(Zinsswaps!M225:M332)+'iBoxx Extrapolation'!$K332,2)</f>
        <v>2.99</v>
      </c>
      <c r="N332" s="13">
        <f>ROUND(AVERAGE(Zinsswaps!N225:N332)+'iBoxx Extrapolation'!$K332,2)</f>
        <v>3.02</v>
      </c>
      <c r="O332" s="13">
        <f>ROUND(AVERAGE(Zinsswaps!O225:O332)+'iBoxx Extrapolation'!$K332,2)</f>
        <v>3.05</v>
      </c>
      <c r="P332" s="13">
        <f>ROUND(AVERAGE(Zinsswaps!P225:P332)+'iBoxx Extrapolation'!$K332,2)</f>
        <v>3.07</v>
      </c>
      <c r="Q332" s="13">
        <f>ROUND(AVERAGE(Zinsswaps!Q225:Q332)+'iBoxx Extrapolation'!$K332,2)</f>
        <v>3.08</v>
      </c>
      <c r="R332" s="13">
        <f>ROUND(AVERAGE(Zinsswaps!R225:R332)+'iBoxx Extrapolation'!$K332,2)</f>
        <v>3.08</v>
      </c>
      <c r="S332" s="13">
        <f>ROUND(AVERAGE(Zinsswaps!S225:S332)+'iBoxx Extrapolation'!$K332,2)</f>
        <v>3.09</v>
      </c>
      <c r="T332" s="13">
        <f>ROUND(AVERAGE(Zinsswaps!T225:T332)+'iBoxx Extrapolation'!$K332,2)</f>
        <v>3.09</v>
      </c>
      <c r="U332" s="13">
        <f>ROUND(AVERAGE(Zinsswaps!U225:U332)+'iBoxx Extrapolation'!$K332,2)</f>
        <v>3.09</v>
      </c>
      <c r="V332" s="13">
        <f>ROUND(AVERAGE(Zinsswaps!V225:V332)+'iBoxx Extrapolation'!$K332,2)</f>
        <v>3.08</v>
      </c>
      <c r="W332" s="13">
        <f>ROUND(AVERAGE(Zinsswaps!W225:W332)+'iBoxx Extrapolation'!$K332,2)</f>
        <v>3.07</v>
      </c>
      <c r="X332" s="13">
        <f>ROUND(AVERAGE(Zinsswaps!X225:X332)+'iBoxx Extrapolation'!$K332,2)</f>
        <v>3.05</v>
      </c>
      <c r="Y332" s="13">
        <f>ROUND(AVERAGE(Zinsswaps!Y225:Y332)+'iBoxx Extrapolation'!$K332,2)</f>
        <v>3.04</v>
      </c>
      <c r="Z332" s="13">
        <f>ROUND(AVERAGE(Zinsswaps!Z225:Z332)+'iBoxx Extrapolation'!$K332,2)</f>
        <v>3.03</v>
      </c>
      <c r="AA332" s="13">
        <f>ROUND(AVERAGE(Zinsswaps!AA225:AA332)+'iBoxx Extrapolation'!$K332,2)</f>
        <v>3.02</v>
      </c>
      <c r="AB332" s="13">
        <f>ROUND(AVERAGE(Zinsswaps!AB225:AB332)+'iBoxx Extrapolation'!$K332,2)</f>
        <v>3</v>
      </c>
      <c r="AC332" s="13">
        <f>ROUND(AVERAGE(Zinsswaps!AC225:AC332)+'iBoxx Extrapolation'!$K332,2)</f>
        <v>2.98</v>
      </c>
      <c r="AD332" s="13">
        <f>ROUND(AVERAGE(Zinsswaps!AD225:AD332)+'iBoxx Extrapolation'!$K332,2)</f>
        <v>2.97</v>
      </c>
      <c r="AE332" s="13">
        <f>ROUND(AVERAGE(Zinsswaps!AE225:AE332)+'iBoxx Extrapolation'!$K332,2)</f>
        <v>2.96</v>
      </c>
      <c r="AF332" s="13">
        <f>ROUND(AVERAGE(Zinsswaps!AF225:AF332)+'iBoxx Extrapolation'!$K332,2)</f>
        <v>2.94</v>
      </c>
      <c r="AG332" s="13">
        <f>ROUND(AVERAGE(Zinsswaps!AG225:AG332)+'iBoxx Extrapolation'!$K332,2)</f>
        <v>2.92</v>
      </c>
      <c r="AH332" s="13">
        <f>ROUND(AVERAGE(Zinsswaps!AH225:AH332)+'iBoxx Extrapolation'!$K332,2)</f>
        <v>2.9</v>
      </c>
      <c r="AI332" s="13">
        <f>ROUND(AVERAGE(Zinsswaps!AI225:AI332)+'iBoxx Extrapolation'!$K332,2)</f>
        <v>2.89</v>
      </c>
      <c r="AJ332" s="13">
        <f>ROUND(AVERAGE(Zinsswaps!AJ225:AJ332)+'iBoxx Extrapolation'!$K332,2)</f>
        <v>2.87</v>
      </c>
      <c r="AK332" s="13">
        <f>ROUND(AVERAGE(Zinsswaps!AK225:AK332)+'iBoxx Extrapolation'!$K332,2)</f>
        <v>2.86</v>
      </c>
      <c r="AL332" s="13">
        <f>ROUND(AVERAGE(Zinsswaps!AL225:AL332)+'iBoxx Extrapolation'!$K332,2)</f>
        <v>2.85</v>
      </c>
      <c r="AM332" s="13">
        <f>ROUND(AVERAGE(Zinsswaps!AM225:AM332)+'iBoxx Extrapolation'!$K332,2)</f>
        <v>2.83</v>
      </c>
      <c r="AN332" s="13">
        <f>ROUND(AVERAGE(Zinsswaps!AN225:AN332)+'iBoxx Extrapolation'!$K332,2)</f>
        <v>2.82</v>
      </c>
      <c r="AO332" s="13">
        <f>ROUND(AVERAGE(Zinsswaps!AO225:AO332)+'iBoxx Extrapolation'!$K332,2)</f>
        <v>2.81</v>
      </c>
      <c r="AP332" s="13">
        <f>ROUND(AVERAGE(Zinsswaps!AP225:AP332)+'iBoxx Extrapolation'!$K332,2)</f>
        <v>2.79</v>
      </c>
      <c r="AQ332" s="13">
        <f>ROUND(AVERAGE(Zinsswaps!AQ225:AQ332)+'iBoxx Extrapolation'!$K332,2)</f>
        <v>2.77</v>
      </c>
      <c r="AR332" s="13">
        <f>ROUND(AVERAGE(Zinsswaps!AR225:AR332)+'iBoxx Extrapolation'!$K332,2)</f>
        <v>2.76</v>
      </c>
      <c r="AS332" s="13">
        <f>ROUND(AVERAGE(Zinsswaps!AS225:AS332)+'iBoxx Extrapolation'!$K332,2)</f>
        <v>2.74</v>
      </c>
      <c r="AT332" s="13">
        <f>ROUND(AVERAGE(Zinsswaps!AT225:AT332)+'iBoxx Extrapolation'!$K332,2)</f>
        <v>2.72</v>
      </c>
      <c r="AU332" s="13">
        <f>ROUND(AVERAGE(Zinsswaps!AU225:AU332)+'iBoxx Extrapolation'!$K332,2)</f>
        <v>2.71</v>
      </c>
      <c r="AV332" s="13">
        <f>ROUND(AVERAGE(Zinsswaps!AV225:AV332)+'iBoxx Extrapolation'!$K332,2)</f>
        <v>2.7</v>
      </c>
      <c r="AW332" s="13">
        <f>ROUND(AVERAGE(Zinsswaps!AW225:AW332)+'iBoxx Extrapolation'!$K332,2)</f>
        <v>2.68</v>
      </c>
      <c r="AX332" s="13">
        <f>ROUND(AVERAGE(Zinsswaps!AX225:AX332)+'iBoxx Extrapolation'!$K332,2)</f>
        <v>2.67</v>
      </c>
      <c r="AY332" s="13">
        <f>ROUND(AVERAGE(Zinsswaps!AY225:AY332)+'iBoxx Extrapolation'!$K332,2)</f>
        <v>2.66</v>
      </c>
    </row>
    <row r="333" spans="1:51" s="16" customFormat="1" x14ac:dyDescent="0.2">
      <c r="A333" s="12">
        <v>47361</v>
      </c>
      <c r="B333" s="13">
        <f>ROUND(AVERAGE(Zinsswaps!B226:B333)+'iBoxx Extrapolation'!$K333,2)</f>
        <v>2.64</v>
      </c>
      <c r="C333" s="13">
        <f>ROUND(AVERAGE(Zinsswaps!C226:C333)+'iBoxx Extrapolation'!$K333,2)</f>
        <v>2.62</v>
      </c>
      <c r="D333" s="13">
        <f>ROUND(AVERAGE(Zinsswaps!D226:D333)+'iBoxx Extrapolation'!$K333,2)</f>
        <v>2.63</v>
      </c>
      <c r="E333" s="13">
        <f>ROUND(AVERAGE(Zinsswaps!E226:E333)+'iBoxx Extrapolation'!$K333,2)</f>
        <v>2.66</v>
      </c>
      <c r="F333" s="13">
        <f>ROUND(AVERAGE(Zinsswaps!F226:F333)+'iBoxx Extrapolation'!$K333,2)</f>
        <v>2.69</v>
      </c>
      <c r="G333" s="13">
        <f>ROUND(AVERAGE(Zinsswaps!G226:G333)+'iBoxx Extrapolation'!$K333,2)</f>
        <v>2.74</v>
      </c>
      <c r="H333" s="13">
        <f>ROUND(AVERAGE(Zinsswaps!H226:H333)+'iBoxx Extrapolation'!$K333,2)</f>
        <v>2.79</v>
      </c>
      <c r="I333" s="13">
        <f>ROUND(AVERAGE(Zinsswaps!I226:I333)+'iBoxx Extrapolation'!$K333,2)</f>
        <v>2.84</v>
      </c>
      <c r="J333" s="13">
        <f>ROUND(AVERAGE(Zinsswaps!J226:J333)+'iBoxx Extrapolation'!$K333,2)</f>
        <v>2.89</v>
      </c>
      <c r="K333" s="13">
        <f>ROUND(AVERAGE(Zinsswaps!K226:K333)+'iBoxx Extrapolation'!$K333,2)</f>
        <v>2.93</v>
      </c>
      <c r="L333" s="13">
        <f>ROUND(AVERAGE(Zinsswaps!L226:L333)+'iBoxx Extrapolation'!$K333,2)</f>
        <v>2.98</v>
      </c>
      <c r="M333" s="13">
        <f>ROUND(AVERAGE(Zinsswaps!M226:M333)+'iBoxx Extrapolation'!$K333,2)</f>
        <v>3.02</v>
      </c>
      <c r="N333" s="13">
        <f>ROUND(AVERAGE(Zinsswaps!N226:N333)+'iBoxx Extrapolation'!$K333,2)</f>
        <v>3.05</v>
      </c>
      <c r="O333" s="13">
        <f>ROUND(AVERAGE(Zinsswaps!O226:O333)+'iBoxx Extrapolation'!$K333,2)</f>
        <v>3.08</v>
      </c>
      <c r="P333" s="13">
        <f>ROUND(AVERAGE(Zinsswaps!P226:P333)+'iBoxx Extrapolation'!$K333,2)</f>
        <v>3.1</v>
      </c>
      <c r="Q333" s="13">
        <f>ROUND(AVERAGE(Zinsswaps!Q226:Q333)+'iBoxx Extrapolation'!$K333,2)</f>
        <v>3.11</v>
      </c>
      <c r="R333" s="13">
        <f>ROUND(AVERAGE(Zinsswaps!R226:R333)+'iBoxx Extrapolation'!$K333,2)</f>
        <v>3.11</v>
      </c>
      <c r="S333" s="13">
        <f>ROUND(AVERAGE(Zinsswaps!S226:S333)+'iBoxx Extrapolation'!$K333,2)</f>
        <v>3.11</v>
      </c>
      <c r="T333" s="13">
        <f>ROUND(AVERAGE(Zinsswaps!T226:T333)+'iBoxx Extrapolation'!$K333,2)</f>
        <v>3.12</v>
      </c>
      <c r="U333" s="13">
        <f>ROUND(AVERAGE(Zinsswaps!U226:U333)+'iBoxx Extrapolation'!$K333,2)</f>
        <v>3.12</v>
      </c>
      <c r="V333" s="13">
        <f>ROUND(AVERAGE(Zinsswaps!V226:V333)+'iBoxx Extrapolation'!$K333,2)</f>
        <v>3.11</v>
      </c>
      <c r="W333" s="13">
        <f>ROUND(AVERAGE(Zinsswaps!W226:W333)+'iBoxx Extrapolation'!$K333,2)</f>
        <v>3.09</v>
      </c>
      <c r="X333" s="13">
        <f>ROUND(AVERAGE(Zinsswaps!X226:X333)+'iBoxx Extrapolation'!$K333,2)</f>
        <v>3.08</v>
      </c>
      <c r="Y333" s="13">
        <f>ROUND(AVERAGE(Zinsswaps!Y226:Y333)+'iBoxx Extrapolation'!$K333,2)</f>
        <v>3.07</v>
      </c>
      <c r="Z333" s="13">
        <f>ROUND(AVERAGE(Zinsswaps!Z226:Z333)+'iBoxx Extrapolation'!$K333,2)</f>
        <v>3.06</v>
      </c>
      <c r="AA333" s="13">
        <f>ROUND(AVERAGE(Zinsswaps!AA226:AA333)+'iBoxx Extrapolation'!$K333,2)</f>
        <v>3.05</v>
      </c>
      <c r="AB333" s="13">
        <f>ROUND(AVERAGE(Zinsswaps!AB226:AB333)+'iBoxx Extrapolation'!$K333,2)</f>
        <v>3.03</v>
      </c>
      <c r="AC333" s="13">
        <f>ROUND(AVERAGE(Zinsswaps!AC226:AC333)+'iBoxx Extrapolation'!$K333,2)</f>
        <v>3.01</v>
      </c>
      <c r="AD333" s="13">
        <f>ROUND(AVERAGE(Zinsswaps!AD226:AD333)+'iBoxx Extrapolation'!$K333,2)</f>
        <v>3</v>
      </c>
      <c r="AE333" s="13">
        <f>ROUND(AVERAGE(Zinsswaps!AE226:AE333)+'iBoxx Extrapolation'!$K333,2)</f>
        <v>2.99</v>
      </c>
      <c r="AF333" s="13">
        <f>ROUND(AVERAGE(Zinsswaps!AF226:AF333)+'iBoxx Extrapolation'!$K333,2)</f>
        <v>2.97</v>
      </c>
      <c r="AG333" s="13">
        <f>ROUND(AVERAGE(Zinsswaps!AG226:AG333)+'iBoxx Extrapolation'!$K333,2)</f>
        <v>2.95</v>
      </c>
      <c r="AH333" s="13">
        <f>ROUND(AVERAGE(Zinsswaps!AH226:AH333)+'iBoxx Extrapolation'!$K333,2)</f>
        <v>2.93</v>
      </c>
      <c r="AI333" s="13">
        <f>ROUND(AVERAGE(Zinsswaps!AI226:AI333)+'iBoxx Extrapolation'!$K333,2)</f>
        <v>2.92</v>
      </c>
      <c r="AJ333" s="13">
        <f>ROUND(AVERAGE(Zinsswaps!AJ226:AJ333)+'iBoxx Extrapolation'!$K333,2)</f>
        <v>2.9</v>
      </c>
      <c r="AK333" s="13">
        <f>ROUND(AVERAGE(Zinsswaps!AK226:AK333)+'iBoxx Extrapolation'!$K333,2)</f>
        <v>2.89</v>
      </c>
      <c r="AL333" s="13">
        <f>ROUND(AVERAGE(Zinsswaps!AL226:AL333)+'iBoxx Extrapolation'!$K333,2)</f>
        <v>2.88</v>
      </c>
      <c r="AM333" s="13">
        <f>ROUND(AVERAGE(Zinsswaps!AM226:AM333)+'iBoxx Extrapolation'!$K333,2)</f>
        <v>2.86</v>
      </c>
      <c r="AN333" s="13">
        <f>ROUND(AVERAGE(Zinsswaps!AN226:AN333)+'iBoxx Extrapolation'!$K333,2)</f>
        <v>2.85</v>
      </c>
      <c r="AO333" s="13">
        <f>ROUND(AVERAGE(Zinsswaps!AO226:AO333)+'iBoxx Extrapolation'!$K333,2)</f>
        <v>2.84</v>
      </c>
      <c r="AP333" s="13">
        <f>ROUND(AVERAGE(Zinsswaps!AP226:AP333)+'iBoxx Extrapolation'!$K333,2)</f>
        <v>2.82</v>
      </c>
      <c r="AQ333" s="13">
        <f>ROUND(AVERAGE(Zinsswaps!AQ226:AQ333)+'iBoxx Extrapolation'!$K333,2)</f>
        <v>2.8</v>
      </c>
      <c r="AR333" s="13">
        <f>ROUND(AVERAGE(Zinsswaps!AR226:AR333)+'iBoxx Extrapolation'!$K333,2)</f>
        <v>2.79</v>
      </c>
      <c r="AS333" s="13">
        <f>ROUND(AVERAGE(Zinsswaps!AS226:AS333)+'iBoxx Extrapolation'!$K333,2)</f>
        <v>2.77</v>
      </c>
      <c r="AT333" s="13">
        <f>ROUND(AVERAGE(Zinsswaps!AT226:AT333)+'iBoxx Extrapolation'!$K333,2)</f>
        <v>2.75</v>
      </c>
      <c r="AU333" s="13">
        <f>ROUND(AVERAGE(Zinsswaps!AU226:AU333)+'iBoxx Extrapolation'!$K333,2)</f>
        <v>2.74</v>
      </c>
      <c r="AV333" s="13">
        <f>ROUND(AVERAGE(Zinsswaps!AV226:AV333)+'iBoxx Extrapolation'!$K333,2)</f>
        <v>2.72</v>
      </c>
      <c r="AW333" s="13">
        <f>ROUND(AVERAGE(Zinsswaps!AW226:AW333)+'iBoxx Extrapolation'!$K333,2)</f>
        <v>2.71</v>
      </c>
      <c r="AX333" s="13">
        <f>ROUND(AVERAGE(Zinsswaps!AX226:AX333)+'iBoxx Extrapolation'!$K333,2)</f>
        <v>2.7</v>
      </c>
      <c r="AY333" s="13">
        <f>ROUND(AVERAGE(Zinsswaps!AY226:AY333)+'iBoxx Extrapolation'!$K333,2)</f>
        <v>2.68</v>
      </c>
    </row>
    <row r="334" spans="1:51" s="16" customFormat="1" x14ac:dyDescent="0.2">
      <c r="A334" s="12">
        <v>47391</v>
      </c>
      <c r="B334" s="13">
        <f>ROUND(AVERAGE(Zinsswaps!B227:B334)+'iBoxx Extrapolation'!$K334,2)</f>
        <v>2.67</v>
      </c>
      <c r="C334" s="13">
        <f>ROUND(AVERAGE(Zinsswaps!C227:C334)+'iBoxx Extrapolation'!$K334,2)</f>
        <v>2.65</v>
      </c>
      <c r="D334" s="13">
        <f>ROUND(AVERAGE(Zinsswaps!D227:D334)+'iBoxx Extrapolation'!$K334,2)</f>
        <v>2.65</v>
      </c>
      <c r="E334" s="13">
        <f>ROUND(AVERAGE(Zinsswaps!E227:E334)+'iBoxx Extrapolation'!$K334,2)</f>
        <v>2.68</v>
      </c>
      <c r="F334" s="13">
        <f>ROUND(AVERAGE(Zinsswaps!F227:F334)+'iBoxx Extrapolation'!$K334,2)</f>
        <v>2.72</v>
      </c>
      <c r="G334" s="13">
        <f>ROUND(AVERAGE(Zinsswaps!G227:G334)+'iBoxx Extrapolation'!$K334,2)</f>
        <v>2.77</v>
      </c>
      <c r="H334" s="13">
        <f>ROUND(AVERAGE(Zinsswaps!H227:H334)+'iBoxx Extrapolation'!$K334,2)</f>
        <v>2.82</v>
      </c>
      <c r="I334" s="13">
        <f>ROUND(AVERAGE(Zinsswaps!I227:I334)+'iBoxx Extrapolation'!$K334,2)</f>
        <v>2.87</v>
      </c>
      <c r="J334" s="13">
        <f>ROUND(AVERAGE(Zinsswaps!J227:J334)+'iBoxx Extrapolation'!$K334,2)</f>
        <v>2.91</v>
      </c>
      <c r="K334" s="13">
        <f>ROUND(AVERAGE(Zinsswaps!K227:K334)+'iBoxx Extrapolation'!$K334,2)</f>
        <v>2.96</v>
      </c>
      <c r="L334" s="13">
        <f>ROUND(AVERAGE(Zinsswaps!L227:L334)+'iBoxx Extrapolation'!$K334,2)</f>
        <v>3.01</v>
      </c>
      <c r="M334" s="13">
        <f>ROUND(AVERAGE(Zinsswaps!M227:M334)+'iBoxx Extrapolation'!$K334,2)</f>
        <v>3.05</v>
      </c>
      <c r="N334" s="13">
        <f>ROUND(AVERAGE(Zinsswaps!N227:N334)+'iBoxx Extrapolation'!$K334,2)</f>
        <v>3.08</v>
      </c>
      <c r="O334" s="13">
        <f>ROUND(AVERAGE(Zinsswaps!O227:O334)+'iBoxx Extrapolation'!$K334,2)</f>
        <v>3.11</v>
      </c>
      <c r="P334" s="13">
        <f>ROUND(AVERAGE(Zinsswaps!P227:P334)+'iBoxx Extrapolation'!$K334,2)</f>
        <v>3.13</v>
      </c>
      <c r="Q334" s="13">
        <f>ROUND(AVERAGE(Zinsswaps!Q227:Q334)+'iBoxx Extrapolation'!$K334,2)</f>
        <v>3.14</v>
      </c>
      <c r="R334" s="13">
        <f>ROUND(AVERAGE(Zinsswaps!R227:R334)+'iBoxx Extrapolation'!$K334,2)</f>
        <v>3.14</v>
      </c>
      <c r="S334" s="13">
        <f>ROUND(AVERAGE(Zinsswaps!S227:S334)+'iBoxx Extrapolation'!$K334,2)</f>
        <v>3.14</v>
      </c>
      <c r="T334" s="13">
        <f>ROUND(AVERAGE(Zinsswaps!T227:T334)+'iBoxx Extrapolation'!$K334,2)</f>
        <v>3.15</v>
      </c>
      <c r="U334" s="13">
        <f>ROUND(AVERAGE(Zinsswaps!U227:U334)+'iBoxx Extrapolation'!$K334,2)</f>
        <v>3.15</v>
      </c>
      <c r="V334" s="13">
        <f>ROUND(AVERAGE(Zinsswaps!V227:V334)+'iBoxx Extrapolation'!$K334,2)</f>
        <v>3.14</v>
      </c>
      <c r="W334" s="13">
        <f>ROUND(AVERAGE(Zinsswaps!W227:W334)+'iBoxx Extrapolation'!$K334,2)</f>
        <v>3.12</v>
      </c>
      <c r="X334" s="13">
        <f>ROUND(AVERAGE(Zinsswaps!X227:X334)+'iBoxx Extrapolation'!$K334,2)</f>
        <v>3.11</v>
      </c>
      <c r="Y334" s="13">
        <f>ROUND(AVERAGE(Zinsswaps!Y227:Y334)+'iBoxx Extrapolation'!$K334,2)</f>
        <v>3.1</v>
      </c>
      <c r="Z334" s="13">
        <f>ROUND(AVERAGE(Zinsswaps!Z227:Z334)+'iBoxx Extrapolation'!$K334,2)</f>
        <v>3.09</v>
      </c>
      <c r="AA334" s="13">
        <f>ROUND(AVERAGE(Zinsswaps!AA227:AA334)+'iBoxx Extrapolation'!$K334,2)</f>
        <v>3.08</v>
      </c>
      <c r="AB334" s="13">
        <f>ROUND(AVERAGE(Zinsswaps!AB227:AB334)+'iBoxx Extrapolation'!$K334,2)</f>
        <v>3.06</v>
      </c>
      <c r="AC334" s="13">
        <f>ROUND(AVERAGE(Zinsswaps!AC227:AC334)+'iBoxx Extrapolation'!$K334,2)</f>
        <v>3.04</v>
      </c>
      <c r="AD334" s="13">
        <f>ROUND(AVERAGE(Zinsswaps!AD227:AD334)+'iBoxx Extrapolation'!$K334,2)</f>
        <v>3.03</v>
      </c>
      <c r="AE334" s="13">
        <f>ROUND(AVERAGE(Zinsswaps!AE227:AE334)+'iBoxx Extrapolation'!$K334,2)</f>
        <v>3.02</v>
      </c>
      <c r="AF334" s="13">
        <f>ROUND(AVERAGE(Zinsswaps!AF227:AF334)+'iBoxx Extrapolation'!$K334,2)</f>
        <v>3</v>
      </c>
      <c r="AG334" s="13">
        <f>ROUND(AVERAGE(Zinsswaps!AG227:AG334)+'iBoxx Extrapolation'!$K334,2)</f>
        <v>2.98</v>
      </c>
      <c r="AH334" s="13">
        <f>ROUND(AVERAGE(Zinsswaps!AH227:AH334)+'iBoxx Extrapolation'!$K334,2)</f>
        <v>2.96</v>
      </c>
      <c r="AI334" s="13">
        <f>ROUND(AVERAGE(Zinsswaps!AI227:AI334)+'iBoxx Extrapolation'!$K334,2)</f>
        <v>2.95</v>
      </c>
      <c r="AJ334" s="13">
        <f>ROUND(AVERAGE(Zinsswaps!AJ227:AJ334)+'iBoxx Extrapolation'!$K334,2)</f>
        <v>2.93</v>
      </c>
      <c r="AK334" s="13">
        <f>ROUND(AVERAGE(Zinsswaps!AK227:AK334)+'iBoxx Extrapolation'!$K334,2)</f>
        <v>2.92</v>
      </c>
      <c r="AL334" s="13">
        <f>ROUND(AVERAGE(Zinsswaps!AL227:AL334)+'iBoxx Extrapolation'!$K334,2)</f>
        <v>2.91</v>
      </c>
      <c r="AM334" s="13">
        <f>ROUND(AVERAGE(Zinsswaps!AM227:AM334)+'iBoxx Extrapolation'!$K334,2)</f>
        <v>2.89</v>
      </c>
      <c r="AN334" s="13">
        <f>ROUND(AVERAGE(Zinsswaps!AN227:AN334)+'iBoxx Extrapolation'!$K334,2)</f>
        <v>2.88</v>
      </c>
      <c r="AO334" s="13">
        <f>ROUND(AVERAGE(Zinsswaps!AO227:AO334)+'iBoxx Extrapolation'!$K334,2)</f>
        <v>2.87</v>
      </c>
      <c r="AP334" s="13">
        <f>ROUND(AVERAGE(Zinsswaps!AP227:AP334)+'iBoxx Extrapolation'!$K334,2)</f>
        <v>2.85</v>
      </c>
      <c r="AQ334" s="13">
        <f>ROUND(AVERAGE(Zinsswaps!AQ227:AQ334)+'iBoxx Extrapolation'!$K334,2)</f>
        <v>2.83</v>
      </c>
      <c r="AR334" s="13">
        <f>ROUND(AVERAGE(Zinsswaps!AR227:AR334)+'iBoxx Extrapolation'!$K334,2)</f>
        <v>2.81</v>
      </c>
      <c r="AS334" s="13">
        <f>ROUND(AVERAGE(Zinsswaps!AS227:AS334)+'iBoxx Extrapolation'!$K334,2)</f>
        <v>2.8</v>
      </c>
      <c r="AT334" s="13">
        <f>ROUND(AVERAGE(Zinsswaps!AT227:AT334)+'iBoxx Extrapolation'!$K334,2)</f>
        <v>2.78</v>
      </c>
      <c r="AU334" s="13">
        <f>ROUND(AVERAGE(Zinsswaps!AU227:AU334)+'iBoxx Extrapolation'!$K334,2)</f>
        <v>2.77</v>
      </c>
      <c r="AV334" s="13">
        <f>ROUND(AVERAGE(Zinsswaps!AV227:AV334)+'iBoxx Extrapolation'!$K334,2)</f>
        <v>2.75</v>
      </c>
      <c r="AW334" s="13">
        <f>ROUND(AVERAGE(Zinsswaps!AW227:AW334)+'iBoxx Extrapolation'!$K334,2)</f>
        <v>2.74</v>
      </c>
      <c r="AX334" s="13">
        <f>ROUND(AVERAGE(Zinsswaps!AX227:AX334)+'iBoxx Extrapolation'!$K334,2)</f>
        <v>2.72</v>
      </c>
      <c r="AY334" s="13">
        <f>ROUND(AVERAGE(Zinsswaps!AY227:AY334)+'iBoxx Extrapolation'!$K334,2)</f>
        <v>2.71</v>
      </c>
    </row>
    <row r="335" spans="1:51" s="16" customFormat="1" x14ac:dyDescent="0.2">
      <c r="A335" s="12">
        <v>47422</v>
      </c>
      <c r="B335" s="13">
        <f>ROUND(AVERAGE(Zinsswaps!B228:B335)+'iBoxx Extrapolation'!$K335,2)</f>
        <v>2.7</v>
      </c>
      <c r="C335" s="13">
        <f>ROUND(AVERAGE(Zinsswaps!C228:C335)+'iBoxx Extrapolation'!$K335,2)</f>
        <v>2.68</v>
      </c>
      <c r="D335" s="13">
        <f>ROUND(AVERAGE(Zinsswaps!D228:D335)+'iBoxx Extrapolation'!$K335,2)</f>
        <v>2.68</v>
      </c>
      <c r="E335" s="13">
        <f>ROUND(AVERAGE(Zinsswaps!E228:E335)+'iBoxx Extrapolation'!$K335,2)</f>
        <v>2.71</v>
      </c>
      <c r="F335" s="13">
        <f>ROUND(AVERAGE(Zinsswaps!F228:F335)+'iBoxx Extrapolation'!$K335,2)</f>
        <v>2.75</v>
      </c>
      <c r="G335" s="13">
        <f>ROUND(AVERAGE(Zinsswaps!G228:G335)+'iBoxx Extrapolation'!$K335,2)</f>
        <v>2.8</v>
      </c>
      <c r="H335" s="13">
        <f>ROUND(AVERAGE(Zinsswaps!H228:H335)+'iBoxx Extrapolation'!$K335,2)</f>
        <v>2.85</v>
      </c>
      <c r="I335" s="13">
        <f>ROUND(AVERAGE(Zinsswaps!I228:I335)+'iBoxx Extrapolation'!$K335,2)</f>
        <v>2.9</v>
      </c>
      <c r="J335" s="13">
        <f>ROUND(AVERAGE(Zinsswaps!J228:J335)+'iBoxx Extrapolation'!$K335,2)</f>
        <v>2.94</v>
      </c>
      <c r="K335" s="13">
        <f>ROUND(AVERAGE(Zinsswaps!K228:K335)+'iBoxx Extrapolation'!$K335,2)</f>
        <v>2.99</v>
      </c>
      <c r="L335" s="13">
        <f>ROUND(AVERAGE(Zinsswaps!L228:L335)+'iBoxx Extrapolation'!$K335,2)</f>
        <v>3.04</v>
      </c>
      <c r="M335" s="13">
        <f>ROUND(AVERAGE(Zinsswaps!M228:M335)+'iBoxx Extrapolation'!$K335,2)</f>
        <v>3.08</v>
      </c>
      <c r="N335" s="13">
        <f>ROUND(AVERAGE(Zinsswaps!N228:N335)+'iBoxx Extrapolation'!$K335,2)</f>
        <v>3.11</v>
      </c>
      <c r="O335" s="13">
        <f>ROUND(AVERAGE(Zinsswaps!O228:O335)+'iBoxx Extrapolation'!$K335,2)</f>
        <v>3.14</v>
      </c>
      <c r="P335" s="13">
        <f>ROUND(AVERAGE(Zinsswaps!P228:P335)+'iBoxx Extrapolation'!$K335,2)</f>
        <v>3.16</v>
      </c>
      <c r="Q335" s="13">
        <f>ROUND(AVERAGE(Zinsswaps!Q228:Q335)+'iBoxx Extrapolation'!$K335,2)</f>
        <v>3.17</v>
      </c>
      <c r="R335" s="13">
        <f>ROUND(AVERAGE(Zinsswaps!R228:R335)+'iBoxx Extrapolation'!$K335,2)</f>
        <v>3.17</v>
      </c>
      <c r="S335" s="13">
        <f>ROUND(AVERAGE(Zinsswaps!S228:S335)+'iBoxx Extrapolation'!$K335,2)</f>
        <v>3.18</v>
      </c>
      <c r="T335" s="13">
        <f>ROUND(AVERAGE(Zinsswaps!T228:T335)+'iBoxx Extrapolation'!$K335,2)</f>
        <v>3.18</v>
      </c>
      <c r="U335" s="13">
        <f>ROUND(AVERAGE(Zinsswaps!U228:U335)+'iBoxx Extrapolation'!$K335,2)</f>
        <v>3.18</v>
      </c>
      <c r="V335" s="13">
        <f>ROUND(AVERAGE(Zinsswaps!V228:V335)+'iBoxx Extrapolation'!$K335,2)</f>
        <v>3.17</v>
      </c>
      <c r="W335" s="13">
        <f>ROUND(AVERAGE(Zinsswaps!W228:W335)+'iBoxx Extrapolation'!$K335,2)</f>
        <v>3.16</v>
      </c>
      <c r="X335" s="13">
        <f>ROUND(AVERAGE(Zinsswaps!X228:X335)+'iBoxx Extrapolation'!$K335,2)</f>
        <v>3.14</v>
      </c>
      <c r="Y335" s="13">
        <f>ROUND(AVERAGE(Zinsswaps!Y228:Y335)+'iBoxx Extrapolation'!$K335,2)</f>
        <v>3.13</v>
      </c>
      <c r="Z335" s="13">
        <f>ROUND(AVERAGE(Zinsswaps!Z228:Z335)+'iBoxx Extrapolation'!$K335,2)</f>
        <v>3.12</v>
      </c>
      <c r="AA335" s="13">
        <f>ROUND(AVERAGE(Zinsswaps!AA228:AA335)+'iBoxx Extrapolation'!$K335,2)</f>
        <v>3.11</v>
      </c>
      <c r="AB335" s="13">
        <f>ROUND(AVERAGE(Zinsswaps!AB228:AB335)+'iBoxx Extrapolation'!$K335,2)</f>
        <v>3.09</v>
      </c>
      <c r="AC335" s="13">
        <f>ROUND(AVERAGE(Zinsswaps!AC228:AC335)+'iBoxx Extrapolation'!$K335,2)</f>
        <v>3.08</v>
      </c>
      <c r="AD335" s="13">
        <f>ROUND(AVERAGE(Zinsswaps!AD228:AD335)+'iBoxx Extrapolation'!$K335,2)</f>
        <v>3.06</v>
      </c>
      <c r="AE335" s="13">
        <f>ROUND(AVERAGE(Zinsswaps!AE228:AE335)+'iBoxx Extrapolation'!$K335,2)</f>
        <v>3.05</v>
      </c>
      <c r="AF335" s="13">
        <f>ROUND(AVERAGE(Zinsswaps!AF228:AF335)+'iBoxx Extrapolation'!$K335,2)</f>
        <v>3.03</v>
      </c>
      <c r="AG335" s="13">
        <f>ROUND(AVERAGE(Zinsswaps!AG228:AG335)+'iBoxx Extrapolation'!$K335,2)</f>
        <v>3.01</v>
      </c>
      <c r="AH335" s="13">
        <f>ROUND(AVERAGE(Zinsswaps!AH228:AH335)+'iBoxx Extrapolation'!$K335,2)</f>
        <v>2.99</v>
      </c>
      <c r="AI335" s="13">
        <f>ROUND(AVERAGE(Zinsswaps!AI228:AI335)+'iBoxx Extrapolation'!$K335,2)</f>
        <v>2.98</v>
      </c>
      <c r="AJ335" s="13">
        <f>ROUND(AVERAGE(Zinsswaps!AJ228:AJ335)+'iBoxx Extrapolation'!$K335,2)</f>
        <v>2.96</v>
      </c>
      <c r="AK335" s="13">
        <f>ROUND(AVERAGE(Zinsswaps!AK228:AK335)+'iBoxx Extrapolation'!$K335,2)</f>
        <v>2.95</v>
      </c>
      <c r="AL335" s="13">
        <f>ROUND(AVERAGE(Zinsswaps!AL228:AL335)+'iBoxx Extrapolation'!$K335,2)</f>
        <v>2.94</v>
      </c>
      <c r="AM335" s="13">
        <f>ROUND(AVERAGE(Zinsswaps!AM228:AM335)+'iBoxx Extrapolation'!$K335,2)</f>
        <v>2.92</v>
      </c>
      <c r="AN335" s="13">
        <f>ROUND(AVERAGE(Zinsswaps!AN228:AN335)+'iBoxx Extrapolation'!$K335,2)</f>
        <v>2.91</v>
      </c>
      <c r="AO335" s="13">
        <f>ROUND(AVERAGE(Zinsswaps!AO228:AO335)+'iBoxx Extrapolation'!$K335,2)</f>
        <v>2.9</v>
      </c>
      <c r="AP335" s="13">
        <f>ROUND(AVERAGE(Zinsswaps!AP228:AP335)+'iBoxx Extrapolation'!$K335,2)</f>
        <v>2.88</v>
      </c>
      <c r="AQ335" s="13">
        <f>ROUND(AVERAGE(Zinsswaps!AQ228:AQ335)+'iBoxx Extrapolation'!$K335,2)</f>
        <v>2.86</v>
      </c>
      <c r="AR335" s="13">
        <f>ROUND(AVERAGE(Zinsswaps!AR228:AR335)+'iBoxx Extrapolation'!$K335,2)</f>
        <v>2.84</v>
      </c>
      <c r="AS335" s="13">
        <f>ROUND(AVERAGE(Zinsswaps!AS228:AS335)+'iBoxx Extrapolation'!$K335,2)</f>
        <v>2.83</v>
      </c>
      <c r="AT335" s="13">
        <f>ROUND(AVERAGE(Zinsswaps!AT228:AT335)+'iBoxx Extrapolation'!$K335,2)</f>
        <v>2.81</v>
      </c>
      <c r="AU335" s="13">
        <f>ROUND(AVERAGE(Zinsswaps!AU228:AU335)+'iBoxx Extrapolation'!$K335,2)</f>
        <v>2.8</v>
      </c>
      <c r="AV335" s="13">
        <f>ROUND(AVERAGE(Zinsswaps!AV228:AV335)+'iBoxx Extrapolation'!$K335,2)</f>
        <v>2.78</v>
      </c>
      <c r="AW335" s="13">
        <f>ROUND(AVERAGE(Zinsswaps!AW228:AW335)+'iBoxx Extrapolation'!$K335,2)</f>
        <v>2.77</v>
      </c>
      <c r="AX335" s="13">
        <f>ROUND(AVERAGE(Zinsswaps!AX228:AX335)+'iBoxx Extrapolation'!$K335,2)</f>
        <v>2.75</v>
      </c>
      <c r="AY335" s="13">
        <f>ROUND(AVERAGE(Zinsswaps!AY228:AY335)+'iBoxx Extrapolation'!$K335,2)</f>
        <v>2.74</v>
      </c>
    </row>
    <row r="336" spans="1:51" s="16" customFormat="1" x14ac:dyDescent="0.2">
      <c r="A336" s="12">
        <v>47452</v>
      </c>
      <c r="B336" s="13">
        <f>ROUND(AVERAGE(Zinsswaps!B229:B336)+'iBoxx Extrapolation'!$K336,2)</f>
        <v>2.73</v>
      </c>
      <c r="C336" s="13">
        <f>ROUND(AVERAGE(Zinsswaps!C229:C336)+'iBoxx Extrapolation'!$K336,2)</f>
        <v>2.7</v>
      </c>
      <c r="D336" s="13">
        <f>ROUND(AVERAGE(Zinsswaps!D229:D336)+'iBoxx Extrapolation'!$K336,2)</f>
        <v>2.71</v>
      </c>
      <c r="E336" s="13">
        <f>ROUND(AVERAGE(Zinsswaps!E229:E336)+'iBoxx Extrapolation'!$K336,2)</f>
        <v>2.74</v>
      </c>
      <c r="F336" s="13">
        <f>ROUND(AVERAGE(Zinsswaps!F229:F336)+'iBoxx Extrapolation'!$K336,2)</f>
        <v>2.78</v>
      </c>
      <c r="G336" s="13">
        <f>ROUND(AVERAGE(Zinsswaps!G229:G336)+'iBoxx Extrapolation'!$K336,2)</f>
        <v>2.83</v>
      </c>
      <c r="H336" s="13">
        <f>ROUND(AVERAGE(Zinsswaps!H229:H336)+'iBoxx Extrapolation'!$K336,2)</f>
        <v>2.88</v>
      </c>
      <c r="I336" s="13">
        <f>ROUND(AVERAGE(Zinsswaps!I229:I336)+'iBoxx Extrapolation'!$K336,2)</f>
        <v>2.93</v>
      </c>
      <c r="J336" s="13">
        <f>ROUND(AVERAGE(Zinsswaps!J229:J336)+'iBoxx Extrapolation'!$K336,2)</f>
        <v>2.98</v>
      </c>
      <c r="K336" s="13">
        <f>ROUND(AVERAGE(Zinsswaps!K229:K336)+'iBoxx Extrapolation'!$K336,2)</f>
        <v>3.02</v>
      </c>
      <c r="L336" s="13">
        <f>ROUND(AVERAGE(Zinsswaps!L229:L336)+'iBoxx Extrapolation'!$K336,2)</f>
        <v>3.07</v>
      </c>
      <c r="M336" s="13">
        <f>ROUND(AVERAGE(Zinsswaps!M229:M336)+'iBoxx Extrapolation'!$K336,2)</f>
        <v>3.11</v>
      </c>
      <c r="N336" s="13">
        <f>ROUND(AVERAGE(Zinsswaps!N229:N336)+'iBoxx Extrapolation'!$K336,2)</f>
        <v>3.14</v>
      </c>
      <c r="O336" s="13">
        <f>ROUND(AVERAGE(Zinsswaps!O229:O336)+'iBoxx Extrapolation'!$K336,2)</f>
        <v>3.17</v>
      </c>
      <c r="P336" s="13">
        <f>ROUND(AVERAGE(Zinsswaps!P229:P336)+'iBoxx Extrapolation'!$K336,2)</f>
        <v>3.19</v>
      </c>
      <c r="Q336" s="13">
        <f>ROUND(AVERAGE(Zinsswaps!Q229:Q336)+'iBoxx Extrapolation'!$K336,2)</f>
        <v>3.2</v>
      </c>
      <c r="R336" s="13">
        <f>ROUND(AVERAGE(Zinsswaps!R229:R336)+'iBoxx Extrapolation'!$K336,2)</f>
        <v>3.2</v>
      </c>
      <c r="S336" s="13">
        <f>ROUND(AVERAGE(Zinsswaps!S229:S336)+'iBoxx Extrapolation'!$K336,2)</f>
        <v>3.21</v>
      </c>
      <c r="T336" s="13">
        <f>ROUND(AVERAGE(Zinsswaps!T229:T336)+'iBoxx Extrapolation'!$K336,2)</f>
        <v>3.21</v>
      </c>
      <c r="U336" s="13">
        <f>ROUND(AVERAGE(Zinsswaps!U229:U336)+'iBoxx Extrapolation'!$K336,2)</f>
        <v>3.21</v>
      </c>
      <c r="V336" s="13">
        <f>ROUND(AVERAGE(Zinsswaps!V229:V336)+'iBoxx Extrapolation'!$K336,2)</f>
        <v>3.2</v>
      </c>
      <c r="W336" s="13">
        <f>ROUND(AVERAGE(Zinsswaps!W229:W336)+'iBoxx Extrapolation'!$K336,2)</f>
        <v>3.19</v>
      </c>
      <c r="X336" s="13">
        <f>ROUND(AVERAGE(Zinsswaps!X229:X336)+'iBoxx Extrapolation'!$K336,2)</f>
        <v>3.18</v>
      </c>
      <c r="Y336" s="13">
        <f>ROUND(AVERAGE(Zinsswaps!Y229:Y336)+'iBoxx Extrapolation'!$K336,2)</f>
        <v>3.17</v>
      </c>
      <c r="Z336" s="13">
        <f>ROUND(AVERAGE(Zinsswaps!Z229:Z336)+'iBoxx Extrapolation'!$K336,2)</f>
        <v>3.16</v>
      </c>
      <c r="AA336" s="13">
        <f>ROUND(AVERAGE(Zinsswaps!AA229:AA336)+'iBoxx Extrapolation'!$K336,2)</f>
        <v>3.14</v>
      </c>
      <c r="AB336" s="13">
        <f>ROUND(AVERAGE(Zinsswaps!AB229:AB336)+'iBoxx Extrapolation'!$K336,2)</f>
        <v>3.12</v>
      </c>
      <c r="AC336" s="13">
        <f>ROUND(AVERAGE(Zinsswaps!AC229:AC336)+'iBoxx Extrapolation'!$K336,2)</f>
        <v>3.11</v>
      </c>
      <c r="AD336" s="13">
        <f>ROUND(AVERAGE(Zinsswaps!AD229:AD336)+'iBoxx Extrapolation'!$K336,2)</f>
        <v>3.09</v>
      </c>
      <c r="AE336" s="13">
        <f>ROUND(AVERAGE(Zinsswaps!AE229:AE336)+'iBoxx Extrapolation'!$K336,2)</f>
        <v>3.08</v>
      </c>
      <c r="AF336" s="13">
        <f>ROUND(AVERAGE(Zinsswaps!AF229:AF336)+'iBoxx Extrapolation'!$K336,2)</f>
        <v>3.06</v>
      </c>
      <c r="AG336" s="13">
        <f>ROUND(AVERAGE(Zinsswaps!AG229:AG336)+'iBoxx Extrapolation'!$K336,2)</f>
        <v>3.04</v>
      </c>
      <c r="AH336" s="13">
        <f>ROUND(AVERAGE(Zinsswaps!AH229:AH336)+'iBoxx Extrapolation'!$K336,2)</f>
        <v>3.03</v>
      </c>
      <c r="AI336" s="13">
        <f>ROUND(AVERAGE(Zinsswaps!AI229:AI336)+'iBoxx Extrapolation'!$K336,2)</f>
        <v>3.01</v>
      </c>
      <c r="AJ336" s="13">
        <f>ROUND(AVERAGE(Zinsswaps!AJ229:AJ336)+'iBoxx Extrapolation'!$K336,2)</f>
        <v>2.99</v>
      </c>
      <c r="AK336" s="13">
        <f>ROUND(AVERAGE(Zinsswaps!AK229:AK336)+'iBoxx Extrapolation'!$K336,2)</f>
        <v>2.98</v>
      </c>
      <c r="AL336" s="13">
        <f>ROUND(AVERAGE(Zinsswaps!AL229:AL336)+'iBoxx Extrapolation'!$K336,2)</f>
        <v>2.97</v>
      </c>
      <c r="AM336" s="13">
        <f>ROUND(AVERAGE(Zinsswaps!AM229:AM336)+'iBoxx Extrapolation'!$K336,2)</f>
        <v>2.95</v>
      </c>
      <c r="AN336" s="13">
        <f>ROUND(AVERAGE(Zinsswaps!AN229:AN336)+'iBoxx Extrapolation'!$K336,2)</f>
        <v>2.94</v>
      </c>
      <c r="AO336" s="13">
        <f>ROUND(AVERAGE(Zinsswaps!AO229:AO336)+'iBoxx Extrapolation'!$K336,2)</f>
        <v>2.93</v>
      </c>
      <c r="AP336" s="13">
        <f>ROUND(AVERAGE(Zinsswaps!AP229:AP336)+'iBoxx Extrapolation'!$K336,2)</f>
        <v>2.91</v>
      </c>
      <c r="AQ336" s="13">
        <f>ROUND(AVERAGE(Zinsswaps!AQ229:AQ336)+'iBoxx Extrapolation'!$K336,2)</f>
        <v>2.89</v>
      </c>
      <c r="AR336" s="13">
        <f>ROUND(AVERAGE(Zinsswaps!AR229:AR336)+'iBoxx Extrapolation'!$K336,2)</f>
        <v>2.87</v>
      </c>
      <c r="AS336" s="13">
        <f>ROUND(AVERAGE(Zinsswaps!AS229:AS336)+'iBoxx Extrapolation'!$K336,2)</f>
        <v>2.86</v>
      </c>
      <c r="AT336" s="13">
        <f>ROUND(AVERAGE(Zinsswaps!AT229:AT336)+'iBoxx Extrapolation'!$K336,2)</f>
        <v>2.84</v>
      </c>
      <c r="AU336" s="13">
        <f>ROUND(AVERAGE(Zinsswaps!AU229:AU336)+'iBoxx Extrapolation'!$K336,2)</f>
        <v>2.83</v>
      </c>
      <c r="AV336" s="13">
        <f>ROUND(AVERAGE(Zinsswaps!AV229:AV336)+'iBoxx Extrapolation'!$K336,2)</f>
        <v>2.81</v>
      </c>
      <c r="AW336" s="13">
        <f>ROUND(AVERAGE(Zinsswaps!AW229:AW336)+'iBoxx Extrapolation'!$K336,2)</f>
        <v>2.8</v>
      </c>
      <c r="AX336" s="13">
        <f>ROUND(AVERAGE(Zinsswaps!AX229:AX336)+'iBoxx Extrapolation'!$K336,2)</f>
        <v>2.78</v>
      </c>
      <c r="AY336" s="13">
        <f>ROUND(AVERAGE(Zinsswaps!AY229:AY336)+'iBoxx Extrapolation'!$K336,2)</f>
        <v>2.77</v>
      </c>
    </row>
    <row r="337" spans="1:51" s="16" customFormat="1" x14ac:dyDescent="0.2">
      <c r="A337" s="12">
        <v>47483</v>
      </c>
      <c r="B337" s="13">
        <f>ROUND(AVERAGE(Zinsswaps!B230:B337)+'iBoxx Extrapolation'!$K337,2)</f>
        <v>2.75</v>
      </c>
      <c r="C337" s="13">
        <f>ROUND(AVERAGE(Zinsswaps!C230:C337)+'iBoxx Extrapolation'!$K337,2)</f>
        <v>2.73</v>
      </c>
      <c r="D337" s="13">
        <f>ROUND(AVERAGE(Zinsswaps!D230:D337)+'iBoxx Extrapolation'!$K337,2)</f>
        <v>2.74</v>
      </c>
      <c r="E337" s="13">
        <f>ROUND(AVERAGE(Zinsswaps!E230:E337)+'iBoxx Extrapolation'!$K337,2)</f>
        <v>2.77</v>
      </c>
      <c r="F337" s="13">
        <f>ROUND(AVERAGE(Zinsswaps!F230:F337)+'iBoxx Extrapolation'!$K337,2)</f>
        <v>2.81</v>
      </c>
      <c r="G337" s="13">
        <f>ROUND(AVERAGE(Zinsswaps!G230:G337)+'iBoxx Extrapolation'!$K337,2)</f>
        <v>2.86</v>
      </c>
      <c r="H337" s="13">
        <f>ROUND(AVERAGE(Zinsswaps!H230:H337)+'iBoxx Extrapolation'!$K337,2)</f>
        <v>2.91</v>
      </c>
      <c r="I337" s="13">
        <f>ROUND(AVERAGE(Zinsswaps!I230:I337)+'iBoxx Extrapolation'!$K337,2)</f>
        <v>2.96</v>
      </c>
      <c r="J337" s="13">
        <f>ROUND(AVERAGE(Zinsswaps!J230:J337)+'iBoxx Extrapolation'!$K337,2)</f>
        <v>3.01</v>
      </c>
      <c r="K337" s="13">
        <f>ROUND(AVERAGE(Zinsswaps!K230:K337)+'iBoxx Extrapolation'!$K337,2)</f>
        <v>3.05</v>
      </c>
      <c r="L337" s="13">
        <f>ROUND(AVERAGE(Zinsswaps!L230:L337)+'iBoxx Extrapolation'!$K337,2)</f>
        <v>3.1</v>
      </c>
      <c r="M337" s="13">
        <f>ROUND(AVERAGE(Zinsswaps!M230:M337)+'iBoxx Extrapolation'!$K337,2)</f>
        <v>3.14</v>
      </c>
      <c r="N337" s="13">
        <f>ROUND(AVERAGE(Zinsswaps!N230:N337)+'iBoxx Extrapolation'!$K337,2)</f>
        <v>3.17</v>
      </c>
      <c r="O337" s="13">
        <f>ROUND(AVERAGE(Zinsswaps!O230:O337)+'iBoxx Extrapolation'!$K337,2)</f>
        <v>3.2</v>
      </c>
      <c r="P337" s="13">
        <f>ROUND(AVERAGE(Zinsswaps!P230:P337)+'iBoxx Extrapolation'!$K337,2)</f>
        <v>3.23</v>
      </c>
      <c r="Q337" s="13">
        <f>ROUND(AVERAGE(Zinsswaps!Q230:Q337)+'iBoxx Extrapolation'!$K337,2)</f>
        <v>3.23</v>
      </c>
      <c r="R337" s="13">
        <f>ROUND(AVERAGE(Zinsswaps!R230:R337)+'iBoxx Extrapolation'!$K337,2)</f>
        <v>3.23</v>
      </c>
      <c r="S337" s="13">
        <f>ROUND(AVERAGE(Zinsswaps!S230:S337)+'iBoxx Extrapolation'!$K337,2)</f>
        <v>3.24</v>
      </c>
      <c r="T337" s="13">
        <f>ROUND(AVERAGE(Zinsswaps!T230:T337)+'iBoxx Extrapolation'!$K337,2)</f>
        <v>3.24</v>
      </c>
      <c r="U337" s="13">
        <f>ROUND(AVERAGE(Zinsswaps!U230:U337)+'iBoxx Extrapolation'!$K337,2)</f>
        <v>3.25</v>
      </c>
      <c r="V337" s="13">
        <f>ROUND(AVERAGE(Zinsswaps!V230:V337)+'iBoxx Extrapolation'!$K337,2)</f>
        <v>3.23</v>
      </c>
      <c r="W337" s="13">
        <f>ROUND(AVERAGE(Zinsswaps!W230:W337)+'iBoxx Extrapolation'!$K337,2)</f>
        <v>3.22</v>
      </c>
      <c r="X337" s="13">
        <f>ROUND(AVERAGE(Zinsswaps!X230:X337)+'iBoxx Extrapolation'!$K337,2)</f>
        <v>3.21</v>
      </c>
      <c r="Y337" s="13">
        <f>ROUND(AVERAGE(Zinsswaps!Y230:Y337)+'iBoxx Extrapolation'!$K337,2)</f>
        <v>3.2</v>
      </c>
      <c r="Z337" s="13">
        <f>ROUND(AVERAGE(Zinsswaps!Z230:Z337)+'iBoxx Extrapolation'!$K337,2)</f>
        <v>3.19</v>
      </c>
      <c r="AA337" s="13">
        <f>ROUND(AVERAGE(Zinsswaps!AA230:AA337)+'iBoxx Extrapolation'!$K337,2)</f>
        <v>3.17</v>
      </c>
      <c r="AB337" s="13">
        <f>ROUND(AVERAGE(Zinsswaps!AB230:AB337)+'iBoxx Extrapolation'!$K337,2)</f>
        <v>3.15</v>
      </c>
      <c r="AC337" s="13">
        <f>ROUND(AVERAGE(Zinsswaps!AC230:AC337)+'iBoxx Extrapolation'!$K337,2)</f>
        <v>3.14</v>
      </c>
      <c r="AD337" s="13">
        <f>ROUND(AVERAGE(Zinsswaps!AD230:AD337)+'iBoxx Extrapolation'!$K337,2)</f>
        <v>3.12</v>
      </c>
      <c r="AE337" s="13">
        <f>ROUND(AVERAGE(Zinsswaps!AE230:AE337)+'iBoxx Extrapolation'!$K337,2)</f>
        <v>3.11</v>
      </c>
      <c r="AF337" s="13">
        <f>ROUND(AVERAGE(Zinsswaps!AF230:AF337)+'iBoxx Extrapolation'!$K337,2)</f>
        <v>3.09</v>
      </c>
      <c r="AG337" s="13">
        <f>ROUND(AVERAGE(Zinsswaps!AG230:AG337)+'iBoxx Extrapolation'!$K337,2)</f>
        <v>3.07</v>
      </c>
      <c r="AH337" s="13">
        <f>ROUND(AVERAGE(Zinsswaps!AH230:AH337)+'iBoxx Extrapolation'!$K337,2)</f>
        <v>3.06</v>
      </c>
      <c r="AI337" s="13">
        <f>ROUND(AVERAGE(Zinsswaps!AI230:AI337)+'iBoxx Extrapolation'!$K337,2)</f>
        <v>3.04</v>
      </c>
      <c r="AJ337" s="13">
        <f>ROUND(AVERAGE(Zinsswaps!AJ230:AJ337)+'iBoxx Extrapolation'!$K337,2)</f>
        <v>3.03</v>
      </c>
      <c r="AK337" s="13">
        <f>ROUND(AVERAGE(Zinsswaps!AK230:AK337)+'iBoxx Extrapolation'!$K337,2)</f>
        <v>3.01</v>
      </c>
      <c r="AL337" s="13">
        <f>ROUND(AVERAGE(Zinsswaps!AL230:AL337)+'iBoxx Extrapolation'!$K337,2)</f>
        <v>3</v>
      </c>
      <c r="AM337" s="13">
        <f>ROUND(AVERAGE(Zinsswaps!AM230:AM337)+'iBoxx Extrapolation'!$K337,2)</f>
        <v>2.99</v>
      </c>
      <c r="AN337" s="13">
        <f>ROUND(AVERAGE(Zinsswaps!AN230:AN337)+'iBoxx Extrapolation'!$K337,2)</f>
        <v>2.97</v>
      </c>
      <c r="AO337" s="13">
        <f>ROUND(AVERAGE(Zinsswaps!AO230:AO337)+'iBoxx Extrapolation'!$K337,2)</f>
        <v>2.96</v>
      </c>
      <c r="AP337" s="13">
        <f>ROUND(AVERAGE(Zinsswaps!AP230:AP337)+'iBoxx Extrapolation'!$K337,2)</f>
        <v>2.94</v>
      </c>
      <c r="AQ337" s="13">
        <f>ROUND(AVERAGE(Zinsswaps!AQ230:AQ337)+'iBoxx Extrapolation'!$K337,2)</f>
        <v>2.92</v>
      </c>
      <c r="AR337" s="13">
        <f>ROUND(AVERAGE(Zinsswaps!AR230:AR337)+'iBoxx Extrapolation'!$K337,2)</f>
        <v>2.91</v>
      </c>
      <c r="AS337" s="13">
        <f>ROUND(AVERAGE(Zinsswaps!AS230:AS337)+'iBoxx Extrapolation'!$K337,2)</f>
        <v>2.89</v>
      </c>
      <c r="AT337" s="13">
        <f>ROUND(AVERAGE(Zinsswaps!AT230:AT337)+'iBoxx Extrapolation'!$K337,2)</f>
        <v>2.87</v>
      </c>
      <c r="AU337" s="13">
        <f>ROUND(AVERAGE(Zinsswaps!AU230:AU337)+'iBoxx Extrapolation'!$K337,2)</f>
        <v>2.86</v>
      </c>
      <c r="AV337" s="13">
        <f>ROUND(AVERAGE(Zinsswaps!AV230:AV337)+'iBoxx Extrapolation'!$K337,2)</f>
        <v>2.84</v>
      </c>
      <c r="AW337" s="13">
        <f>ROUND(AVERAGE(Zinsswaps!AW230:AW337)+'iBoxx Extrapolation'!$K337,2)</f>
        <v>2.83</v>
      </c>
      <c r="AX337" s="13">
        <f>ROUND(AVERAGE(Zinsswaps!AX230:AX337)+'iBoxx Extrapolation'!$K337,2)</f>
        <v>2.81</v>
      </c>
      <c r="AY337" s="13">
        <f>ROUND(AVERAGE(Zinsswaps!AY230:AY337)+'iBoxx Extrapolation'!$K337,2)</f>
        <v>2.8</v>
      </c>
    </row>
    <row r="338" spans="1:51" s="16" customFormat="1" x14ac:dyDescent="0.2">
      <c r="A338" s="12">
        <v>47514</v>
      </c>
      <c r="B338" s="13">
        <f>ROUND(AVERAGE(Zinsswaps!B231:B338)+'iBoxx Extrapolation'!$K338,2)</f>
        <v>2.78</v>
      </c>
      <c r="C338" s="13">
        <f>ROUND(AVERAGE(Zinsswaps!C231:C338)+'iBoxx Extrapolation'!$K338,2)</f>
        <v>2.76</v>
      </c>
      <c r="D338" s="13">
        <f>ROUND(AVERAGE(Zinsswaps!D231:D338)+'iBoxx Extrapolation'!$K338,2)</f>
        <v>2.77</v>
      </c>
      <c r="E338" s="13">
        <f>ROUND(AVERAGE(Zinsswaps!E231:E338)+'iBoxx Extrapolation'!$K338,2)</f>
        <v>2.8</v>
      </c>
      <c r="F338" s="13">
        <f>ROUND(AVERAGE(Zinsswaps!F231:F338)+'iBoxx Extrapolation'!$K338,2)</f>
        <v>2.84</v>
      </c>
      <c r="G338" s="13">
        <f>ROUND(AVERAGE(Zinsswaps!G231:G338)+'iBoxx Extrapolation'!$K338,2)</f>
        <v>2.89</v>
      </c>
      <c r="H338" s="13">
        <f>ROUND(AVERAGE(Zinsswaps!H231:H338)+'iBoxx Extrapolation'!$K338,2)</f>
        <v>2.94</v>
      </c>
      <c r="I338" s="13">
        <f>ROUND(AVERAGE(Zinsswaps!I231:I338)+'iBoxx Extrapolation'!$K338,2)</f>
        <v>2.99</v>
      </c>
      <c r="J338" s="13">
        <f>ROUND(AVERAGE(Zinsswaps!J231:J338)+'iBoxx Extrapolation'!$K338,2)</f>
        <v>3.04</v>
      </c>
      <c r="K338" s="13">
        <f>ROUND(AVERAGE(Zinsswaps!K231:K338)+'iBoxx Extrapolation'!$K338,2)</f>
        <v>3.08</v>
      </c>
      <c r="L338" s="13">
        <f>ROUND(AVERAGE(Zinsswaps!L231:L338)+'iBoxx Extrapolation'!$K338,2)</f>
        <v>3.13</v>
      </c>
      <c r="M338" s="13">
        <f>ROUND(AVERAGE(Zinsswaps!M231:M338)+'iBoxx Extrapolation'!$K338,2)</f>
        <v>3.17</v>
      </c>
      <c r="N338" s="13">
        <f>ROUND(AVERAGE(Zinsswaps!N231:N338)+'iBoxx Extrapolation'!$K338,2)</f>
        <v>3.2</v>
      </c>
      <c r="O338" s="13">
        <f>ROUND(AVERAGE(Zinsswaps!O231:O338)+'iBoxx Extrapolation'!$K338,2)</f>
        <v>3.23</v>
      </c>
      <c r="P338" s="13">
        <f>ROUND(AVERAGE(Zinsswaps!P231:P338)+'iBoxx Extrapolation'!$K338,2)</f>
        <v>3.26</v>
      </c>
      <c r="Q338" s="13">
        <f>ROUND(AVERAGE(Zinsswaps!Q231:Q338)+'iBoxx Extrapolation'!$K338,2)</f>
        <v>3.26</v>
      </c>
      <c r="R338" s="13">
        <f>ROUND(AVERAGE(Zinsswaps!R231:R338)+'iBoxx Extrapolation'!$K338,2)</f>
        <v>3.26</v>
      </c>
      <c r="S338" s="13">
        <f>ROUND(AVERAGE(Zinsswaps!S231:S338)+'iBoxx Extrapolation'!$K338,2)</f>
        <v>3.27</v>
      </c>
      <c r="T338" s="13">
        <f>ROUND(AVERAGE(Zinsswaps!T231:T338)+'iBoxx Extrapolation'!$K338,2)</f>
        <v>3.27</v>
      </c>
      <c r="U338" s="13">
        <f>ROUND(AVERAGE(Zinsswaps!U231:U338)+'iBoxx Extrapolation'!$K338,2)</f>
        <v>3.28</v>
      </c>
      <c r="V338" s="13">
        <f>ROUND(AVERAGE(Zinsswaps!V231:V338)+'iBoxx Extrapolation'!$K338,2)</f>
        <v>3.26</v>
      </c>
      <c r="W338" s="13">
        <f>ROUND(AVERAGE(Zinsswaps!W231:W338)+'iBoxx Extrapolation'!$K338,2)</f>
        <v>3.25</v>
      </c>
      <c r="X338" s="13">
        <f>ROUND(AVERAGE(Zinsswaps!X231:X338)+'iBoxx Extrapolation'!$K338,2)</f>
        <v>3.24</v>
      </c>
      <c r="Y338" s="13">
        <f>ROUND(AVERAGE(Zinsswaps!Y231:Y338)+'iBoxx Extrapolation'!$K338,2)</f>
        <v>3.23</v>
      </c>
      <c r="Z338" s="13">
        <f>ROUND(AVERAGE(Zinsswaps!Z231:Z338)+'iBoxx Extrapolation'!$K338,2)</f>
        <v>3.22</v>
      </c>
      <c r="AA338" s="13">
        <f>ROUND(AVERAGE(Zinsswaps!AA231:AA338)+'iBoxx Extrapolation'!$K338,2)</f>
        <v>3.2</v>
      </c>
      <c r="AB338" s="13">
        <f>ROUND(AVERAGE(Zinsswaps!AB231:AB338)+'iBoxx Extrapolation'!$K338,2)</f>
        <v>3.18</v>
      </c>
      <c r="AC338" s="13">
        <f>ROUND(AVERAGE(Zinsswaps!AC231:AC338)+'iBoxx Extrapolation'!$K338,2)</f>
        <v>3.17</v>
      </c>
      <c r="AD338" s="13">
        <f>ROUND(AVERAGE(Zinsswaps!AD231:AD338)+'iBoxx Extrapolation'!$K338,2)</f>
        <v>3.15</v>
      </c>
      <c r="AE338" s="13">
        <f>ROUND(AVERAGE(Zinsswaps!AE231:AE338)+'iBoxx Extrapolation'!$K338,2)</f>
        <v>3.14</v>
      </c>
      <c r="AF338" s="13">
        <f>ROUND(AVERAGE(Zinsswaps!AF231:AF338)+'iBoxx Extrapolation'!$K338,2)</f>
        <v>3.12</v>
      </c>
      <c r="AG338" s="13">
        <f>ROUND(AVERAGE(Zinsswaps!AG231:AG338)+'iBoxx Extrapolation'!$K338,2)</f>
        <v>3.1</v>
      </c>
      <c r="AH338" s="13">
        <f>ROUND(AVERAGE(Zinsswaps!AH231:AH338)+'iBoxx Extrapolation'!$K338,2)</f>
        <v>3.09</v>
      </c>
      <c r="AI338" s="13">
        <f>ROUND(AVERAGE(Zinsswaps!AI231:AI338)+'iBoxx Extrapolation'!$K338,2)</f>
        <v>3.07</v>
      </c>
      <c r="AJ338" s="13">
        <f>ROUND(AVERAGE(Zinsswaps!AJ231:AJ338)+'iBoxx Extrapolation'!$K338,2)</f>
        <v>3.06</v>
      </c>
      <c r="AK338" s="13">
        <f>ROUND(AVERAGE(Zinsswaps!AK231:AK338)+'iBoxx Extrapolation'!$K338,2)</f>
        <v>3.04</v>
      </c>
      <c r="AL338" s="13">
        <f>ROUND(AVERAGE(Zinsswaps!AL231:AL338)+'iBoxx Extrapolation'!$K338,2)</f>
        <v>3.03</v>
      </c>
      <c r="AM338" s="13">
        <f>ROUND(AVERAGE(Zinsswaps!AM231:AM338)+'iBoxx Extrapolation'!$K338,2)</f>
        <v>3.02</v>
      </c>
      <c r="AN338" s="13">
        <f>ROUND(AVERAGE(Zinsswaps!AN231:AN338)+'iBoxx Extrapolation'!$K338,2)</f>
        <v>3</v>
      </c>
      <c r="AO338" s="13">
        <f>ROUND(AVERAGE(Zinsswaps!AO231:AO338)+'iBoxx Extrapolation'!$K338,2)</f>
        <v>2.99</v>
      </c>
      <c r="AP338" s="13">
        <f>ROUND(AVERAGE(Zinsswaps!AP231:AP338)+'iBoxx Extrapolation'!$K338,2)</f>
        <v>2.97</v>
      </c>
      <c r="AQ338" s="13">
        <f>ROUND(AVERAGE(Zinsswaps!AQ231:AQ338)+'iBoxx Extrapolation'!$K338,2)</f>
        <v>2.95</v>
      </c>
      <c r="AR338" s="13">
        <f>ROUND(AVERAGE(Zinsswaps!AR231:AR338)+'iBoxx Extrapolation'!$K338,2)</f>
        <v>2.93</v>
      </c>
      <c r="AS338" s="13">
        <f>ROUND(AVERAGE(Zinsswaps!AS231:AS338)+'iBoxx Extrapolation'!$K338,2)</f>
        <v>2.92</v>
      </c>
      <c r="AT338" s="13">
        <f>ROUND(AVERAGE(Zinsswaps!AT231:AT338)+'iBoxx Extrapolation'!$K338,2)</f>
        <v>2.9</v>
      </c>
      <c r="AU338" s="13">
        <f>ROUND(AVERAGE(Zinsswaps!AU231:AU338)+'iBoxx Extrapolation'!$K338,2)</f>
        <v>2.88</v>
      </c>
      <c r="AV338" s="13">
        <f>ROUND(AVERAGE(Zinsswaps!AV231:AV338)+'iBoxx Extrapolation'!$K338,2)</f>
        <v>2.87</v>
      </c>
      <c r="AW338" s="13">
        <f>ROUND(AVERAGE(Zinsswaps!AW231:AW338)+'iBoxx Extrapolation'!$K338,2)</f>
        <v>2.86</v>
      </c>
      <c r="AX338" s="13">
        <f>ROUND(AVERAGE(Zinsswaps!AX231:AX338)+'iBoxx Extrapolation'!$K338,2)</f>
        <v>2.84</v>
      </c>
      <c r="AY338" s="13">
        <f>ROUND(AVERAGE(Zinsswaps!AY231:AY338)+'iBoxx Extrapolation'!$K338,2)</f>
        <v>2.83</v>
      </c>
    </row>
    <row r="339" spans="1:51" s="16" customFormat="1" x14ac:dyDescent="0.2">
      <c r="A339" s="12">
        <v>47542</v>
      </c>
      <c r="B339" s="13">
        <f>ROUND(AVERAGE(Zinsswaps!B232:B339)+'iBoxx Extrapolation'!$K339,2)</f>
        <v>2.81</v>
      </c>
      <c r="C339" s="13">
        <f>ROUND(AVERAGE(Zinsswaps!C232:C339)+'iBoxx Extrapolation'!$K339,2)</f>
        <v>2.79</v>
      </c>
      <c r="D339" s="13">
        <f>ROUND(AVERAGE(Zinsswaps!D232:D339)+'iBoxx Extrapolation'!$K339,2)</f>
        <v>2.79</v>
      </c>
      <c r="E339" s="13">
        <f>ROUND(AVERAGE(Zinsswaps!E232:E339)+'iBoxx Extrapolation'!$K339,2)</f>
        <v>2.83</v>
      </c>
      <c r="F339" s="13">
        <f>ROUND(AVERAGE(Zinsswaps!F232:F339)+'iBoxx Extrapolation'!$K339,2)</f>
        <v>2.87</v>
      </c>
      <c r="G339" s="13">
        <f>ROUND(AVERAGE(Zinsswaps!G232:G339)+'iBoxx Extrapolation'!$K339,2)</f>
        <v>2.92</v>
      </c>
      <c r="H339" s="13">
        <f>ROUND(AVERAGE(Zinsswaps!H232:H339)+'iBoxx Extrapolation'!$K339,2)</f>
        <v>2.96</v>
      </c>
      <c r="I339" s="13">
        <f>ROUND(AVERAGE(Zinsswaps!I232:I339)+'iBoxx Extrapolation'!$K339,2)</f>
        <v>3.01</v>
      </c>
      <c r="J339" s="13">
        <f>ROUND(AVERAGE(Zinsswaps!J232:J339)+'iBoxx Extrapolation'!$K339,2)</f>
        <v>3.06</v>
      </c>
      <c r="K339" s="13">
        <f>ROUND(AVERAGE(Zinsswaps!K232:K339)+'iBoxx Extrapolation'!$K339,2)</f>
        <v>3.11</v>
      </c>
      <c r="L339" s="13">
        <f>ROUND(AVERAGE(Zinsswaps!L232:L339)+'iBoxx Extrapolation'!$K339,2)</f>
        <v>3.16</v>
      </c>
      <c r="M339" s="13">
        <f>ROUND(AVERAGE(Zinsswaps!M232:M339)+'iBoxx Extrapolation'!$K339,2)</f>
        <v>3.2</v>
      </c>
      <c r="N339" s="13">
        <f>ROUND(AVERAGE(Zinsswaps!N232:N339)+'iBoxx Extrapolation'!$K339,2)</f>
        <v>3.23</v>
      </c>
      <c r="O339" s="13">
        <f>ROUND(AVERAGE(Zinsswaps!O232:O339)+'iBoxx Extrapolation'!$K339,2)</f>
        <v>3.26</v>
      </c>
      <c r="P339" s="13">
        <f>ROUND(AVERAGE(Zinsswaps!P232:P339)+'iBoxx Extrapolation'!$K339,2)</f>
        <v>3.28</v>
      </c>
      <c r="Q339" s="13">
        <f>ROUND(AVERAGE(Zinsswaps!Q232:Q339)+'iBoxx Extrapolation'!$K339,2)</f>
        <v>3.29</v>
      </c>
      <c r="R339" s="13">
        <f>ROUND(AVERAGE(Zinsswaps!R232:R339)+'iBoxx Extrapolation'!$K339,2)</f>
        <v>3.29</v>
      </c>
      <c r="S339" s="13">
        <f>ROUND(AVERAGE(Zinsswaps!S232:S339)+'iBoxx Extrapolation'!$K339,2)</f>
        <v>3.3</v>
      </c>
      <c r="T339" s="13">
        <f>ROUND(AVERAGE(Zinsswaps!T232:T339)+'iBoxx Extrapolation'!$K339,2)</f>
        <v>3.3</v>
      </c>
      <c r="U339" s="13">
        <f>ROUND(AVERAGE(Zinsswaps!U232:U339)+'iBoxx Extrapolation'!$K339,2)</f>
        <v>3.3</v>
      </c>
      <c r="V339" s="13">
        <f>ROUND(AVERAGE(Zinsswaps!V232:V339)+'iBoxx Extrapolation'!$K339,2)</f>
        <v>3.29</v>
      </c>
      <c r="W339" s="13">
        <f>ROUND(AVERAGE(Zinsswaps!W232:W339)+'iBoxx Extrapolation'!$K339,2)</f>
        <v>3.28</v>
      </c>
      <c r="X339" s="13">
        <f>ROUND(AVERAGE(Zinsswaps!X232:X339)+'iBoxx Extrapolation'!$K339,2)</f>
        <v>3.27</v>
      </c>
      <c r="Y339" s="13">
        <f>ROUND(AVERAGE(Zinsswaps!Y232:Y339)+'iBoxx Extrapolation'!$K339,2)</f>
        <v>3.26</v>
      </c>
      <c r="Z339" s="13">
        <f>ROUND(AVERAGE(Zinsswaps!Z232:Z339)+'iBoxx Extrapolation'!$K339,2)</f>
        <v>3.25</v>
      </c>
      <c r="AA339" s="13">
        <f>ROUND(AVERAGE(Zinsswaps!AA232:AA339)+'iBoxx Extrapolation'!$K339,2)</f>
        <v>3.23</v>
      </c>
      <c r="AB339" s="13">
        <f>ROUND(AVERAGE(Zinsswaps!AB232:AB339)+'iBoxx Extrapolation'!$K339,2)</f>
        <v>3.21</v>
      </c>
      <c r="AC339" s="13">
        <f>ROUND(AVERAGE(Zinsswaps!AC232:AC339)+'iBoxx Extrapolation'!$K339,2)</f>
        <v>3.2</v>
      </c>
      <c r="AD339" s="13">
        <f>ROUND(AVERAGE(Zinsswaps!AD232:AD339)+'iBoxx Extrapolation'!$K339,2)</f>
        <v>3.18</v>
      </c>
      <c r="AE339" s="13">
        <f>ROUND(AVERAGE(Zinsswaps!AE232:AE339)+'iBoxx Extrapolation'!$K339,2)</f>
        <v>3.17</v>
      </c>
      <c r="AF339" s="13">
        <f>ROUND(AVERAGE(Zinsswaps!AF232:AF339)+'iBoxx Extrapolation'!$K339,2)</f>
        <v>3.15</v>
      </c>
      <c r="AG339" s="13">
        <f>ROUND(AVERAGE(Zinsswaps!AG232:AG339)+'iBoxx Extrapolation'!$K339,2)</f>
        <v>3.13</v>
      </c>
      <c r="AH339" s="13">
        <f>ROUND(AVERAGE(Zinsswaps!AH232:AH339)+'iBoxx Extrapolation'!$K339,2)</f>
        <v>3.11</v>
      </c>
      <c r="AI339" s="13">
        <f>ROUND(AVERAGE(Zinsswaps!AI232:AI339)+'iBoxx Extrapolation'!$K339,2)</f>
        <v>3.1</v>
      </c>
      <c r="AJ339" s="13">
        <f>ROUND(AVERAGE(Zinsswaps!AJ232:AJ339)+'iBoxx Extrapolation'!$K339,2)</f>
        <v>3.08</v>
      </c>
      <c r="AK339" s="13">
        <f>ROUND(AVERAGE(Zinsswaps!AK232:AK339)+'iBoxx Extrapolation'!$K339,2)</f>
        <v>3.07</v>
      </c>
      <c r="AL339" s="13">
        <f>ROUND(AVERAGE(Zinsswaps!AL232:AL339)+'iBoxx Extrapolation'!$K339,2)</f>
        <v>3.05</v>
      </c>
      <c r="AM339" s="13">
        <f>ROUND(AVERAGE(Zinsswaps!AM232:AM339)+'iBoxx Extrapolation'!$K339,2)</f>
        <v>3.04</v>
      </c>
      <c r="AN339" s="13">
        <f>ROUND(AVERAGE(Zinsswaps!AN232:AN339)+'iBoxx Extrapolation'!$K339,2)</f>
        <v>3.03</v>
      </c>
      <c r="AO339" s="13">
        <f>ROUND(AVERAGE(Zinsswaps!AO232:AO339)+'iBoxx Extrapolation'!$K339,2)</f>
        <v>3.02</v>
      </c>
      <c r="AP339" s="13">
        <f>ROUND(AVERAGE(Zinsswaps!AP232:AP339)+'iBoxx Extrapolation'!$K339,2)</f>
        <v>3</v>
      </c>
      <c r="AQ339" s="13">
        <f>ROUND(AVERAGE(Zinsswaps!AQ232:AQ339)+'iBoxx Extrapolation'!$K339,2)</f>
        <v>2.98</v>
      </c>
      <c r="AR339" s="13">
        <f>ROUND(AVERAGE(Zinsswaps!AR232:AR339)+'iBoxx Extrapolation'!$K339,2)</f>
        <v>2.96</v>
      </c>
      <c r="AS339" s="13">
        <f>ROUND(AVERAGE(Zinsswaps!AS232:AS339)+'iBoxx Extrapolation'!$K339,2)</f>
        <v>2.94</v>
      </c>
      <c r="AT339" s="13">
        <f>ROUND(AVERAGE(Zinsswaps!AT232:AT339)+'iBoxx Extrapolation'!$K339,2)</f>
        <v>2.93</v>
      </c>
      <c r="AU339" s="13">
        <f>ROUND(AVERAGE(Zinsswaps!AU232:AU339)+'iBoxx Extrapolation'!$K339,2)</f>
        <v>2.91</v>
      </c>
      <c r="AV339" s="13">
        <f>ROUND(AVERAGE(Zinsswaps!AV232:AV339)+'iBoxx Extrapolation'!$K339,2)</f>
        <v>2.9</v>
      </c>
      <c r="AW339" s="13">
        <f>ROUND(AVERAGE(Zinsswaps!AW232:AW339)+'iBoxx Extrapolation'!$K339,2)</f>
        <v>2.88</v>
      </c>
      <c r="AX339" s="13">
        <f>ROUND(AVERAGE(Zinsswaps!AX232:AX339)+'iBoxx Extrapolation'!$K339,2)</f>
        <v>2.87</v>
      </c>
      <c r="AY339" s="13">
        <f>ROUND(AVERAGE(Zinsswaps!AY232:AY339)+'iBoxx Extrapolation'!$K339,2)</f>
        <v>2.85</v>
      </c>
    </row>
    <row r="340" spans="1:51" s="16" customFormat="1" x14ac:dyDescent="0.2">
      <c r="A340" s="12">
        <v>47573</v>
      </c>
      <c r="B340" s="13">
        <f>ROUND(AVERAGE(Zinsswaps!B233:B340)+'iBoxx Extrapolation'!$K340,2)</f>
        <v>2.84</v>
      </c>
      <c r="C340" s="13">
        <f>ROUND(AVERAGE(Zinsswaps!C233:C340)+'iBoxx Extrapolation'!$K340,2)</f>
        <v>2.82</v>
      </c>
      <c r="D340" s="13">
        <f>ROUND(AVERAGE(Zinsswaps!D233:D340)+'iBoxx Extrapolation'!$K340,2)</f>
        <v>2.82</v>
      </c>
      <c r="E340" s="13">
        <f>ROUND(AVERAGE(Zinsswaps!E233:E340)+'iBoxx Extrapolation'!$K340,2)</f>
        <v>2.85</v>
      </c>
      <c r="F340" s="13">
        <f>ROUND(AVERAGE(Zinsswaps!F233:F340)+'iBoxx Extrapolation'!$K340,2)</f>
        <v>2.89</v>
      </c>
      <c r="G340" s="13">
        <f>ROUND(AVERAGE(Zinsswaps!G233:G340)+'iBoxx Extrapolation'!$K340,2)</f>
        <v>2.94</v>
      </c>
      <c r="H340" s="13">
        <f>ROUND(AVERAGE(Zinsswaps!H233:H340)+'iBoxx Extrapolation'!$K340,2)</f>
        <v>2.99</v>
      </c>
      <c r="I340" s="13">
        <f>ROUND(AVERAGE(Zinsswaps!I233:I340)+'iBoxx Extrapolation'!$K340,2)</f>
        <v>3.04</v>
      </c>
      <c r="J340" s="13">
        <f>ROUND(AVERAGE(Zinsswaps!J233:J340)+'iBoxx Extrapolation'!$K340,2)</f>
        <v>3.09</v>
      </c>
      <c r="K340" s="13">
        <f>ROUND(AVERAGE(Zinsswaps!K233:K340)+'iBoxx Extrapolation'!$K340,2)</f>
        <v>3.14</v>
      </c>
      <c r="L340" s="13">
        <f>ROUND(AVERAGE(Zinsswaps!L233:L340)+'iBoxx Extrapolation'!$K340,2)</f>
        <v>3.18</v>
      </c>
      <c r="M340" s="13">
        <f>ROUND(AVERAGE(Zinsswaps!M233:M340)+'iBoxx Extrapolation'!$K340,2)</f>
        <v>3.22</v>
      </c>
      <c r="N340" s="13">
        <f>ROUND(AVERAGE(Zinsswaps!N233:N340)+'iBoxx Extrapolation'!$K340,2)</f>
        <v>3.26</v>
      </c>
      <c r="O340" s="13">
        <f>ROUND(AVERAGE(Zinsswaps!O233:O340)+'iBoxx Extrapolation'!$K340,2)</f>
        <v>3.29</v>
      </c>
      <c r="P340" s="13">
        <f>ROUND(AVERAGE(Zinsswaps!P233:P340)+'iBoxx Extrapolation'!$K340,2)</f>
        <v>3.31</v>
      </c>
      <c r="Q340" s="13">
        <f>ROUND(AVERAGE(Zinsswaps!Q233:Q340)+'iBoxx Extrapolation'!$K340,2)</f>
        <v>3.31</v>
      </c>
      <c r="R340" s="13">
        <f>ROUND(AVERAGE(Zinsswaps!R233:R340)+'iBoxx Extrapolation'!$K340,2)</f>
        <v>3.32</v>
      </c>
      <c r="S340" s="13">
        <f>ROUND(AVERAGE(Zinsswaps!S233:S340)+'iBoxx Extrapolation'!$K340,2)</f>
        <v>3.32</v>
      </c>
      <c r="T340" s="13">
        <f>ROUND(AVERAGE(Zinsswaps!T233:T340)+'iBoxx Extrapolation'!$K340,2)</f>
        <v>3.33</v>
      </c>
      <c r="U340" s="13">
        <f>ROUND(AVERAGE(Zinsswaps!U233:U340)+'iBoxx Extrapolation'!$K340,2)</f>
        <v>3.33</v>
      </c>
      <c r="V340" s="13">
        <f>ROUND(AVERAGE(Zinsswaps!V233:V340)+'iBoxx Extrapolation'!$K340,2)</f>
        <v>3.32</v>
      </c>
      <c r="W340" s="13">
        <f>ROUND(AVERAGE(Zinsswaps!W233:W340)+'iBoxx Extrapolation'!$K340,2)</f>
        <v>3.3</v>
      </c>
      <c r="X340" s="13">
        <f>ROUND(AVERAGE(Zinsswaps!X233:X340)+'iBoxx Extrapolation'!$K340,2)</f>
        <v>3.29</v>
      </c>
      <c r="Y340" s="13">
        <f>ROUND(AVERAGE(Zinsswaps!Y233:Y340)+'iBoxx Extrapolation'!$K340,2)</f>
        <v>3.28</v>
      </c>
      <c r="Z340" s="13">
        <f>ROUND(AVERAGE(Zinsswaps!Z233:Z340)+'iBoxx Extrapolation'!$K340,2)</f>
        <v>3.27</v>
      </c>
      <c r="AA340" s="13">
        <f>ROUND(AVERAGE(Zinsswaps!AA233:AA340)+'iBoxx Extrapolation'!$K340,2)</f>
        <v>3.25</v>
      </c>
      <c r="AB340" s="13">
        <f>ROUND(AVERAGE(Zinsswaps!AB233:AB340)+'iBoxx Extrapolation'!$K340,2)</f>
        <v>3.24</v>
      </c>
      <c r="AC340" s="13">
        <f>ROUND(AVERAGE(Zinsswaps!AC233:AC340)+'iBoxx Extrapolation'!$K340,2)</f>
        <v>3.22</v>
      </c>
      <c r="AD340" s="13">
        <f>ROUND(AVERAGE(Zinsswaps!AD233:AD340)+'iBoxx Extrapolation'!$K340,2)</f>
        <v>3.21</v>
      </c>
      <c r="AE340" s="13">
        <f>ROUND(AVERAGE(Zinsswaps!AE233:AE340)+'iBoxx Extrapolation'!$K340,2)</f>
        <v>3.19</v>
      </c>
      <c r="AF340" s="13">
        <f>ROUND(AVERAGE(Zinsswaps!AF233:AF340)+'iBoxx Extrapolation'!$K340,2)</f>
        <v>3.17</v>
      </c>
      <c r="AG340" s="13">
        <f>ROUND(AVERAGE(Zinsswaps!AG233:AG340)+'iBoxx Extrapolation'!$K340,2)</f>
        <v>3.16</v>
      </c>
      <c r="AH340" s="13">
        <f>ROUND(AVERAGE(Zinsswaps!AH233:AH340)+'iBoxx Extrapolation'!$K340,2)</f>
        <v>3.14</v>
      </c>
      <c r="AI340" s="13">
        <f>ROUND(AVERAGE(Zinsswaps!AI233:AI340)+'iBoxx Extrapolation'!$K340,2)</f>
        <v>3.12</v>
      </c>
      <c r="AJ340" s="13">
        <f>ROUND(AVERAGE(Zinsswaps!AJ233:AJ340)+'iBoxx Extrapolation'!$K340,2)</f>
        <v>3.11</v>
      </c>
      <c r="AK340" s="13">
        <f>ROUND(AVERAGE(Zinsswaps!AK233:AK340)+'iBoxx Extrapolation'!$K340,2)</f>
        <v>3.09</v>
      </c>
      <c r="AL340" s="13">
        <f>ROUND(AVERAGE(Zinsswaps!AL233:AL340)+'iBoxx Extrapolation'!$K340,2)</f>
        <v>3.08</v>
      </c>
      <c r="AM340" s="13">
        <f>ROUND(AVERAGE(Zinsswaps!AM233:AM340)+'iBoxx Extrapolation'!$K340,2)</f>
        <v>3.07</v>
      </c>
      <c r="AN340" s="13">
        <f>ROUND(AVERAGE(Zinsswaps!AN233:AN340)+'iBoxx Extrapolation'!$K340,2)</f>
        <v>3.06</v>
      </c>
      <c r="AO340" s="13">
        <f>ROUND(AVERAGE(Zinsswaps!AO233:AO340)+'iBoxx Extrapolation'!$K340,2)</f>
        <v>3.04</v>
      </c>
      <c r="AP340" s="13">
        <f>ROUND(AVERAGE(Zinsswaps!AP233:AP340)+'iBoxx Extrapolation'!$K340,2)</f>
        <v>3.02</v>
      </c>
      <c r="AQ340" s="13">
        <f>ROUND(AVERAGE(Zinsswaps!AQ233:AQ340)+'iBoxx Extrapolation'!$K340,2)</f>
        <v>3</v>
      </c>
      <c r="AR340" s="13">
        <f>ROUND(AVERAGE(Zinsswaps!AR233:AR340)+'iBoxx Extrapolation'!$K340,2)</f>
        <v>2.99</v>
      </c>
      <c r="AS340" s="13">
        <f>ROUND(AVERAGE(Zinsswaps!AS233:AS340)+'iBoxx Extrapolation'!$K340,2)</f>
        <v>2.97</v>
      </c>
      <c r="AT340" s="13">
        <f>ROUND(AVERAGE(Zinsswaps!AT233:AT340)+'iBoxx Extrapolation'!$K340,2)</f>
        <v>2.95</v>
      </c>
      <c r="AU340" s="13">
        <f>ROUND(AVERAGE(Zinsswaps!AU233:AU340)+'iBoxx Extrapolation'!$K340,2)</f>
        <v>2.94</v>
      </c>
      <c r="AV340" s="13">
        <f>ROUND(AVERAGE(Zinsswaps!AV233:AV340)+'iBoxx Extrapolation'!$K340,2)</f>
        <v>2.92</v>
      </c>
      <c r="AW340" s="13">
        <f>ROUND(AVERAGE(Zinsswaps!AW233:AW340)+'iBoxx Extrapolation'!$K340,2)</f>
        <v>2.91</v>
      </c>
      <c r="AX340" s="13">
        <f>ROUND(AVERAGE(Zinsswaps!AX233:AX340)+'iBoxx Extrapolation'!$K340,2)</f>
        <v>2.89</v>
      </c>
      <c r="AY340" s="13">
        <f>ROUND(AVERAGE(Zinsswaps!AY233:AY340)+'iBoxx Extrapolation'!$K340,2)</f>
        <v>2.88</v>
      </c>
    </row>
    <row r="341" spans="1:51" s="16" customFormat="1" x14ac:dyDescent="0.2">
      <c r="A341" s="12">
        <v>47603</v>
      </c>
      <c r="B341" s="13">
        <f>ROUND(AVERAGE(Zinsswaps!B234:B341)+'iBoxx Extrapolation'!$K341,2)</f>
        <v>2.87</v>
      </c>
      <c r="C341" s="13">
        <f>ROUND(AVERAGE(Zinsswaps!C234:C341)+'iBoxx Extrapolation'!$K341,2)</f>
        <v>2.84</v>
      </c>
      <c r="D341" s="13">
        <f>ROUND(AVERAGE(Zinsswaps!D234:D341)+'iBoxx Extrapolation'!$K341,2)</f>
        <v>2.85</v>
      </c>
      <c r="E341" s="13">
        <f>ROUND(AVERAGE(Zinsswaps!E234:E341)+'iBoxx Extrapolation'!$K341,2)</f>
        <v>2.88</v>
      </c>
      <c r="F341" s="13">
        <f>ROUND(AVERAGE(Zinsswaps!F234:F341)+'iBoxx Extrapolation'!$K341,2)</f>
        <v>2.92</v>
      </c>
      <c r="G341" s="13">
        <f>ROUND(AVERAGE(Zinsswaps!G234:G341)+'iBoxx Extrapolation'!$K341,2)</f>
        <v>2.97</v>
      </c>
      <c r="H341" s="13">
        <f>ROUND(AVERAGE(Zinsswaps!H234:H341)+'iBoxx Extrapolation'!$K341,2)</f>
        <v>3.02</v>
      </c>
      <c r="I341" s="13">
        <f>ROUND(AVERAGE(Zinsswaps!I234:I341)+'iBoxx Extrapolation'!$K341,2)</f>
        <v>3.07</v>
      </c>
      <c r="J341" s="13">
        <f>ROUND(AVERAGE(Zinsswaps!J234:J341)+'iBoxx Extrapolation'!$K341,2)</f>
        <v>3.12</v>
      </c>
      <c r="K341" s="13">
        <f>ROUND(AVERAGE(Zinsswaps!K234:K341)+'iBoxx Extrapolation'!$K341,2)</f>
        <v>3.16</v>
      </c>
      <c r="L341" s="13">
        <f>ROUND(AVERAGE(Zinsswaps!L234:L341)+'iBoxx Extrapolation'!$K341,2)</f>
        <v>3.21</v>
      </c>
      <c r="M341" s="13">
        <f>ROUND(AVERAGE(Zinsswaps!M234:M341)+'iBoxx Extrapolation'!$K341,2)</f>
        <v>3.25</v>
      </c>
      <c r="N341" s="13">
        <f>ROUND(AVERAGE(Zinsswaps!N234:N341)+'iBoxx Extrapolation'!$K341,2)</f>
        <v>3.28</v>
      </c>
      <c r="O341" s="13">
        <f>ROUND(AVERAGE(Zinsswaps!O234:O341)+'iBoxx Extrapolation'!$K341,2)</f>
        <v>3.31</v>
      </c>
      <c r="P341" s="13">
        <f>ROUND(AVERAGE(Zinsswaps!P234:P341)+'iBoxx Extrapolation'!$K341,2)</f>
        <v>3.34</v>
      </c>
      <c r="Q341" s="13">
        <f>ROUND(AVERAGE(Zinsswaps!Q234:Q341)+'iBoxx Extrapolation'!$K341,2)</f>
        <v>3.34</v>
      </c>
      <c r="R341" s="13">
        <f>ROUND(AVERAGE(Zinsswaps!R234:R341)+'iBoxx Extrapolation'!$K341,2)</f>
        <v>3.35</v>
      </c>
      <c r="S341" s="13">
        <f>ROUND(AVERAGE(Zinsswaps!S234:S341)+'iBoxx Extrapolation'!$K341,2)</f>
        <v>3.35</v>
      </c>
      <c r="T341" s="13">
        <f>ROUND(AVERAGE(Zinsswaps!T234:T341)+'iBoxx Extrapolation'!$K341,2)</f>
        <v>3.35</v>
      </c>
      <c r="U341" s="13">
        <f>ROUND(AVERAGE(Zinsswaps!U234:U341)+'iBoxx Extrapolation'!$K341,2)</f>
        <v>3.36</v>
      </c>
      <c r="V341" s="13">
        <f>ROUND(AVERAGE(Zinsswaps!V234:V341)+'iBoxx Extrapolation'!$K341,2)</f>
        <v>3.34</v>
      </c>
      <c r="W341" s="13">
        <f>ROUND(AVERAGE(Zinsswaps!W234:W341)+'iBoxx Extrapolation'!$K341,2)</f>
        <v>3.33</v>
      </c>
      <c r="X341" s="13">
        <f>ROUND(AVERAGE(Zinsswaps!X234:X341)+'iBoxx Extrapolation'!$K341,2)</f>
        <v>3.32</v>
      </c>
      <c r="Y341" s="13">
        <f>ROUND(AVERAGE(Zinsswaps!Y234:Y341)+'iBoxx Extrapolation'!$K341,2)</f>
        <v>3.31</v>
      </c>
      <c r="Z341" s="13">
        <f>ROUND(AVERAGE(Zinsswaps!Z234:Z341)+'iBoxx Extrapolation'!$K341,2)</f>
        <v>3.3</v>
      </c>
      <c r="AA341" s="13">
        <f>ROUND(AVERAGE(Zinsswaps!AA234:AA341)+'iBoxx Extrapolation'!$K341,2)</f>
        <v>3.28</v>
      </c>
      <c r="AB341" s="13">
        <f>ROUND(AVERAGE(Zinsswaps!AB234:AB341)+'iBoxx Extrapolation'!$K341,2)</f>
        <v>3.26</v>
      </c>
      <c r="AC341" s="13">
        <f>ROUND(AVERAGE(Zinsswaps!AC234:AC341)+'iBoxx Extrapolation'!$K341,2)</f>
        <v>3.25</v>
      </c>
      <c r="AD341" s="13">
        <f>ROUND(AVERAGE(Zinsswaps!AD234:AD341)+'iBoxx Extrapolation'!$K341,2)</f>
        <v>3.23</v>
      </c>
      <c r="AE341" s="13">
        <f>ROUND(AVERAGE(Zinsswaps!AE234:AE341)+'iBoxx Extrapolation'!$K341,2)</f>
        <v>3.22</v>
      </c>
      <c r="AF341" s="13">
        <f>ROUND(AVERAGE(Zinsswaps!AF234:AF341)+'iBoxx Extrapolation'!$K341,2)</f>
        <v>3.2</v>
      </c>
      <c r="AG341" s="13">
        <f>ROUND(AVERAGE(Zinsswaps!AG234:AG341)+'iBoxx Extrapolation'!$K341,2)</f>
        <v>3.18</v>
      </c>
      <c r="AH341" s="13">
        <f>ROUND(AVERAGE(Zinsswaps!AH234:AH341)+'iBoxx Extrapolation'!$K341,2)</f>
        <v>3.17</v>
      </c>
      <c r="AI341" s="13">
        <f>ROUND(AVERAGE(Zinsswaps!AI234:AI341)+'iBoxx Extrapolation'!$K341,2)</f>
        <v>3.15</v>
      </c>
      <c r="AJ341" s="13">
        <f>ROUND(AVERAGE(Zinsswaps!AJ234:AJ341)+'iBoxx Extrapolation'!$K341,2)</f>
        <v>3.13</v>
      </c>
      <c r="AK341" s="13">
        <f>ROUND(AVERAGE(Zinsswaps!AK234:AK341)+'iBoxx Extrapolation'!$K341,2)</f>
        <v>3.12</v>
      </c>
      <c r="AL341" s="13">
        <f>ROUND(AVERAGE(Zinsswaps!AL234:AL341)+'iBoxx Extrapolation'!$K341,2)</f>
        <v>3.11</v>
      </c>
      <c r="AM341" s="13">
        <f>ROUND(AVERAGE(Zinsswaps!AM234:AM341)+'iBoxx Extrapolation'!$K341,2)</f>
        <v>3.09</v>
      </c>
      <c r="AN341" s="13">
        <f>ROUND(AVERAGE(Zinsswaps!AN234:AN341)+'iBoxx Extrapolation'!$K341,2)</f>
        <v>3.08</v>
      </c>
      <c r="AO341" s="13">
        <f>ROUND(AVERAGE(Zinsswaps!AO234:AO341)+'iBoxx Extrapolation'!$K341,2)</f>
        <v>3.07</v>
      </c>
      <c r="AP341" s="13">
        <f>ROUND(AVERAGE(Zinsswaps!AP234:AP341)+'iBoxx Extrapolation'!$K341,2)</f>
        <v>3.05</v>
      </c>
      <c r="AQ341" s="13">
        <f>ROUND(AVERAGE(Zinsswaps!AQ234:AQ341)+'iBoxx Extrapolation'!$K341,2)</f>
        <v>3.03</v>
      </c>
      <c r="AR341" s="13">
        <f>ROUND(AVERAGE(Zinsswaps!AR234:AR341)+'iBoxx Extrapolation'!$K341,2)</f>
        <v>3.01</v>
      </c>
      <c r="AS341" s="13">
        <f>ROUND(AVERAGE(Zinsswaps!AS234:AS341)+'iBoxx Extrapolation'!$K341,2)</f>
        <v>2.99</v>
      </c>
      <c r="AT341" s="13">
        <f>ROUND(AVERAGE(Zinsswaps!AT234:AT341)+'iBoxx Extrapolation'!$K341,2)</f>
        <v>2.98</v>
      </c>
      <c r="AU341" s="13">
        <f>ROUND(AVERAGE(Zinsswaps!AU234:AU341)+'iBoxx Extrapolation'!$K341,2)</f>
        <v>2.96</v>
      </c>
      <c r="AV341" s="13">
        <f>ROUND(AVERAGE(Zinsswaps!AV234:AV341)+'iBoxx Extrapolation'!$K341,2)</f>
        <v>2.94</v>
      </c>
      <c r="AW341" s="13">
        <f>ROUND(AVERAGE(Zinsswaps!AW234:AW341)+'iBoxx Extrapolation'!$K341,2)</f>
        <v>2.93</v>
      </c>
      <c r="AX341" s="13">
        <f>ROUND(AVERAGE(Zinsswaps!AX234:AX341)+'iBoxx Extrapolation'!$K341,2)</f>
        <v>2.91</v>
      </c>
      <c r="AY341" s="13">
        <f>ROUND(AVERAGE(Zinsswaps!AY234:AY341)+'iBoxx Extrapolation'!$K341,2)</f>
        <v>2.9</v>
      </c>
    </row>
    <row r="342" spans="1:51" s="16" customFormat="1" x14ac:dyDescent="0.2">
      <c r="A342" s="12">
        <v>47634</v>
      </c>
      <c r="B342" s="13">
        <f>ROUND(AVERAGE(Zinsswaps!B235:B342)+'iBoxx Extrapolation'!$K342,2)</f>
        <v>2.89</v>
      </c>
      <c r="C342" s="13">
        <f>ROUND(AVERAGE(Zinsswaps!C235:C342)+'iBoxx Extrapolation'!$K342,2)</f>
        <v>2.87</v>
      </c>
      <c r="D342" s="13">
        <f>ROUND(AVERAGE(Zinsswaps!D235:D342)+'iBoxx Extrapolation'!$K342,2)</f>
        <v>2.88</v>
      </c>
      <c r="E342" s="13">
        <f>ROUND(AVERAGE(Zinsswaps!E235:E342)+'iBoxx Extrapolation'!$K342,2)</f>
        <v>2.91</v>
      </c>
      <c r="F342" s="13">
        <f>ROUND(AVERAGE(Zinsswaps!F235:F342)+'iBoxx Extrapolation'!$K342,2)</f>
        <v>2.95</v>
      </c>
      <c r="G342" s="13">
        <f>ROUND(AVERAGE(Zinsswaps!G235:G342)+'iBoxx Extrapolation'!$K342,2)</f>
        <v>3</v>
      </c>
      <c r="H342" s="13">
        <f>ROUND(AVERAGE(Zinsswaps!H235:H342)+'iBoxx Extrapolation'!$K342,2)</f>
        <v>3.04</v>
      </c>
      <c r="I342" s="13">
        <f>ROUND(AVERAGE(Zinsswaps!I235:I342)+'iBoxx Extrapolation'!$K342,2)</f>
        <v>3.1</v>
      </c>
      <c r="J342" s="13">
        <f>ROUND(AVERAGE(Zinsswaps!J235:J342)+'iBoxx Extrapolation'!$K342,2)</f>
        <v>3.14</v>
      </c>
      <c r="K342" s="13">
        <f>ROUND(AVERAGE(Zinsswaps!K235:K342)+'iBoxx Extrapolation'!$K342,2)</f>
        <v>3.19</v>
      </c>
      <c r="L342" s="13">
        <f>ROUND(AVERAGE(Zinsswaps!L235:L342)+'iBoxx Extrapolation'!$K342,2)</f>
        <v>3.24</v>
      </c>
      <c r="M342" s="13">
        <f>ROUND(AVERAGE(Zinsswaps!M235:M342)+'iBoxx Extrapolation'!$K342,2)</f>
        <v>3.28</v>
      </c>
      <c r="N342" s="13">
        <f>ROUND(AVERAGE(Zinsswaps!N235:N342)+'iBoxx Extrapolation'!$K342,2)</f>
        <v>3.31</v>
      </c>
      <c r="O342" s="13">
        <f>ROUND(AVERAGE(Zinsswaps!O235:O342)+'iBoxx Extrapolation'!$K342,2)</f>
        <v>3.34</v>
      </c>
      <c r="P342" s="13">
        <f>ROUND(AVERAGE(Zinsswaps!P235:P342)+'iBoxx Extrapolation'!$K342,2)</f>
        <v>3.36</v>
      </c>
      <c r="Q342" s="13">
        <f>ROUND(AVERAGE(Zinsswaps!Q235:Q342)+'iBoxx Extrapolation'!$K342,2)</f>
        <v>3.37</v>
      </c>
      <c r="R342" s="13">
        <f>ROUND(AVERAGE(Zinsswaps!R235:R342)+'iBoxx Extrapolation'!$K342,2)</f>
        <v>3.37</v>
      </c>
      <c r="S342" s="13">
        <f>ROUND(AVERAGE(Zinsswaps!S235:S342)+'iBoxx Extrapolation'!$K342,2)</f>
        <v>3.38</v>
      </c>
      <c r="T342" s="13">
        <f>ROUND(AVERAGE(Zinsswaps!T235:T342)+'iBoxx Extrapolation'!$K342,2)</f>
        <v>3.38</v>
      </c>
      <c r="U342" s="13">
        <f>ROUND(AVERAGE(Zinsswaps!U235:U342)+'iBoxx Extrapolation'!$K342,2)</f>
        <v>3.38</v>
      </c>
      <c r="V342" s="13">
        <f>ROUND(AVERAGE(Zinsswaps!V235:V342)+'iBoxx Extrapolation'!$K342,2)</f>
        <v>3.37</v>
      </c>
      <c r="W342" s="13">
        <f>ROUND(AVERAGE(Zinsswaps!W235:W342)+'iBoxx Extrapolation'!$K342,2)</f>
        <v>3.36</v>
      </c>
      <c r="X342" s="13">
        <f>ROUND(AVERAGE(Zinsswaps!X235:X342)+'iBoxx Extrapolation'!$K342,2)</f>
        <v>3.34</v>
      </c>
      <c r="Y342" s="13">
        <f>ROUND(AVERAGE(Zinsswaps!Y235:Y342)+'iBoxx Extrapolation'!$K342,2)</f>
        <v>3.33</v>
      </c>
      <c r="Z342" s="13">
        <f>ROUND(AVERAGE(Zinsswaps!Z235:Z342)+'iBoxx Extrapolation'!$K342,2)</f>
        <v>3.32</v>
      </c>
      <c r="AA342" s="13">
        <f>ROUND(AVERAGE(Zinsswaps!AA235:AA342)+'iBoxx Extrapolation'!$K342,2)</f>
        <v>3.31</v>
      </c>
      <c r="AB342" s="13">
        <f>ROUND(AVERAGE(Zinsswaps!AB235:AB342)+'iBoxx Extrapolation'!$K342,2)</f>
        <v>3.29</v>
      </c>
      <c r="AC342" s="13">
        <f>ROUND(AVERAGE(Zinsswaps!AC235:AC342)+'iBoxx Extrapolation'!$K342,2)</f>
        <v>3.27</v>
      </c>
      <c r="AD342" s="13">
        <f>ROUND(AVERAGE(Zinsswaps!AD235:AD342)+'iBoxx Extrapolation'!$K342,2)</f>
        <v>3.26</v>
      </c>
      <c r="AE342" s="13">
        <f>ROUND(AVERAGE(Zinsswaps!AE235:AE342)+'iBoxx Extrapolation'!$K342,2)</f>
        <v>3.25</v>
      </c>
      <c r="AF342" s="13">
        <f>ROUND(AVERAGE(Zinsswaps!AF235:AF342)+'iBoxx Extrapolation'!$K342,2)</f>
        <v>3.23</v>
      </c>
      <c r="AG342" s="13">
        <f>ROUND(AVERAGE(Zinsswaps!AG235:AG342)+'iBoxx Extrapolation'!$K342,2)</f>
        <v>3.21</v>
      </c>
      <c r="AH342" s="13">
        <f>ROUND(AVERAGE(Zinsswaps!AH235:AH342)+'iBoxx Extrapolation'!$K342,2)</f>
        <v>3.19</v>
      </c>
      <c r="AI342" s="13">
        <f>ROUND(AVERAGE(Zinsswaps!AI235:AI342)+'iBoxx Extrapolation'!$K342,2)</f>
        <v>3.17</v>
      </c>
      <c r="AJ342" s="13">
        <f>ROUND(AVERAGE(Zinsswaps!AJ235:AJ342)+'iBoxx Extrapolation'!$K342,2)</f>
        <v>3.16</v>
      </c>
      <c r="AK342" s="13">
        <f>ROUND(AVERAGE(Zinsswaps!AK235:AK342)+'iBoxx Extrapolation'!$K342,2)</f>
        <v>3.14</v>
      </c>
      <c r="AL342" s="13">
        <f>ROUND(AVERAGE(Zinsswaps!AL235:AL342)+'iBoxx Extrapolation'!$K342,2)</f>
        <v>3.13</v>
      </c>
      <c r="AM342" s="13">
        <f>ROUND(AVERAGE(Zinsswaps!AM235:AM342)+'iBoxx Extrapolation'!$K342,2)</f>
        <v>3.12</v>
      </c>
      <c r="AN342" s="13">
        <f>ROUND(AVERAGE(Zinsswaps!AN235:AN342)+'iBoxx Extrapolation'!$K342,2)</f>
        <v>3.11</v>
      </c>
      <c r="AO342" s="13">
        <f>ROUND(AVERAGE(Zinsswaps!AO235:AO342)+'iBoxx Extrapolation'!$K342,2)</f>
        <v>3.09</v>
      </c>
      <c r="AP342" s="13">
        <f>ROUND(AVERAGE(Zinsswaps!AP235:AP342)+'iBoxx Extrapolation'!$K342,2)</f>
        <v>3.07</v>
      </c>
      <c r="AQ342" s="13">
        <f>ROUND(AVERAGE(Zinsswaps!AQ235:AQ342)+'iBoxx Extrapolation'!$K342,2)</f>
        <v>3.05</v>
      </c>
      <c r="AR342" s="13">
        <f>ROUND(AVERAGE(Zinsswaps!AR235:AR342)+'iBoxx Extrapolation'!$K342,2)</f>
        <v>3.03</v>
      </c>
      <c r="AS342" s="13">
        <f>ROUND(AVERAGE(Zinsswaps!AS235:AS342)+'iBoxx Extrapolation'!$K342,2)</f>
        <v>3.02</v>
      </c>
      <c r="AT342" s="13">
        <f>ROUND(AVERAGE(Zinsswaps!AT235:AT342)+'iBoxx Extrapolation'!$K342,2)</f>
        <v>3</v>
      </c>
      <c r="AU342" s="13">
        <f>ROUND(AVERAGE(Zinsswaps!AU235:AU342)+'iBoxx Extrapolation'!$K342,2)</f>
        <v>2.98</v>
      </c>
      <c r="AV342" s="13">
        <f>ROUND(AVERAGE(Zinsswaps!AV235:AV342)+'iBoxx Extrapolation'!$K342,2)</f>
        <v>2.97</v>
      </c>
      <c r="AW342" s="13">
        <f>ROUND(AVERAGE(Zinsswaps!AW235:AW342)+'iBoxx Extrapolation'!$K342,2)</f>
        <v>2.95</v>
      </c>
      <c r="AX342" s="13">
        <f>ROUND(AVERAGE(Zinsswaps!AX235:AX342)+'iBoxx Extrapolation'!$K342,2)</f>
        <v>2.94</v>
      </c>
      <c r="AY342" s="13">
        <f>ROUND(AVERAGE(Zinsswaps!AY235:AY342)+'iBoxx Extrapolation'!$K342,2)</f>
        <v>2.92</v>
      </c>
    </row>
    <row r="343" spans="1:51" s="16" customFormat="1" x14ac:dyDescent="0.2">
      <c r="A343" s="12">
        <v>47664</v>
      </c>
      <c r="B343" s="13">
        <f>ROUND(AVERAGE(Zinsswaps!B236:B343)+'iBoxx Extrapolation'!$K343,2)</f>
        <v>2.92</v>
      </c>
      <c r="C343" s="13">
        <f>ROUND(AVERAGE(Zinsswaps!C236:C343)+'iBoxx Extrapolation'!$K343,2)</f>
        <v>2.9</v>
      </c>
      <c r="D343" s="13">
        <f>ROUND(AVERAGE(Zinsswaps!D236:D343)+'iBoxx Extrapolation'!$K343,2)</f>
        <v>2.9</v>
      </c>
      <c r="E343" s="13">
        <f>ROUND(AVERAGE(Zinsswaps!E236:E343)+'iBoxx Extrapolation'!$K343,2)</f>
        <v>2.94</v>
      </c>
      <c r="F343" s="13">
        <f>ROUND(AVERAGE(Zinsswaps!F236:F343)+'iBoxx Extrapolation'!$K343,2)</f>
        <v>2.98</v>
      </c>
      <c r="G343" s="13">
        <f>ROUND(AVERAGE(Zinsswaps!G236:G343)+'iBoxx Extrapolation'!$K343,2)</f>
        <v>3.02</v>
      </c>
      <c r="H343" s="13">
        <f>ROUND(AVERAGE(Zinsswaps!H236:H343)+'iBoxx Extrapolation'!$K343,2)</f>
        <v>3.07</v>
      </c>
      <c r="I343" s="13">
        <f>ROUND(AVERAGE(Zinsswaps!I236:I343)+'iBoxx Extrapolation'!$K343,2)</f>
        <v>3.12</v>
      </c>
      <c r="J343" s="13">
        <f>ROUND(AVERAGE(Zinsswaps!J236:J343)+'iBoxx Extrapolation'!$K343,2)</f>
        <v>3.17</v>
      </c>
      <c r="K343" s="13">
        <f>ROUND(AVERAGE(Zinsswaps!K236:K343)+'iBoxx Extrapolation'!$K343,2)</f>
        <v>3.22</v>
      </c>
      <c r="L343" s="13">
        <f>ROUND(AVERAGE(Zinsswaps!L236:L343)+'iBoxx Extrapolation'!$K343,2)</f>
        <v>3.26</v>
      </c>
      <c r="M343" s="13">
        <f>ROUND(AVERAGE(Zinsswaps!M236:M343)+'iBoxx Extrapolation'!$K343,2)</f>
        <v>3.3</v>
      </c>
      <c r="N343" s="13">
        <f>ROUND(AVERAGE(Zinsswaps!N236:N343)+'iBoxx Extrapolation'!$K343,2)</f>
        <v>3.34</v>
      </c>
      <c r="O343" s="13">
        <f>ROUND(AVERAGE(Zinsswaps!O236:O343)+'iBoxx Extrapolation'!$K343,2)</f>
        <v>3.36</v>
      </c>
      <c r="P343" s="13">
        <f>ROUND(AVERAGE(Zinsswaps!P236:P343)+'iBoxx Extrapolation'!$K343,2)</f>
        <v>3.39</v>
      </c>
      <c r="Q343" s="13">
        <f>ROUND(AVERAGE(Zinsswaps!Q236:Q343)+'iBoxx Extrapolation'!$K343,2)</f>
        <v>3.39</v>
      </c>
      <c r="R343" s="13">
        <f>ROUND(AVERAGE(Zinsswaps!R236:R343)+'iBoxx Extrapolation'!$K343,2)</f>
        <v>3.4</v>
      </c>
      <c r="S343" s="13">
        <f>ROUND(AVERAGE(Zinsswaps!S236:S343)+'iBoxx Extrapolation'!$K343,2)</f>
        <v>3.4</v>
      </c>
      <c r="T343" s="13">
        <f>ROUND(AVERAGE(Zinsswaps!T236:T343)+'iBoxx Extrapolation'!$K343,2)</f>
        <v>3.41</v>
      </c>
      <c r="U343" s="13">
        <f>ROUND(AVERAGE(Zinsswaps!U236:U343)+'iBoxx Extrapolation'!$K343,2)</f>
        <v>3.41</v>
      </c>
      <c r="V343" s="13">
        <f>ROUND(AVERAGE(Zinsswaps!V236:V343)+'iBoxx Extrapolation'!$K343,2)</f>
        <v>3.4</v>
      </c>
      <c r="W343" s="13">
        <f>ROUND(AVERAGE(Zinsswaps!W236:W343)+'iBoxx Extrapolation'!$K343,2)</f>
        <v>3.38</v>
      </c>
      <c r="X343" s="13">
        <f>ROUND(AVERAGE(Zinsswaps!X236:X343)+'iBoxx Extrapolation'!$K343,2)</f>
        <v>3.37</v>
      </c>
      <c r="Y343" s="13">
        <f>ROUND(AVERAGE(Zinsswaps!Y236:Y343)+'iBoxx Extrapolation'!$K343,2)</f>
        <v>3.36</v>
      </c>
      <c r="Z343" s="13">
        <f>ROUND(AVERAGE(Zinsswaps!Z236:Z343)+'iBoxx Extrapolation'!$K343,2)</f>
        <v>3.35</v>
      </c>
      <c r="AA343" s="13">
        <f>ROUND(AVERAGE(Zinsswaps!AA236:AA343)+'iBoxx Extrapolation'!$K343,2)</f>
        <v>3.33</v>
      </c>
      <c r="AB343" s="13">
        <f>ROUND(AVERAGE(Zinsswaps!AB236:AB343)+'iBoxx Extrapolation'!$K343,2)</f>
        <v>3.32</v>
      </c>
      <c r="AC343" s="13">
        <f>ROUND(AVERAGE(Zinsswaps!AC236:AC343)+'iBoxx Extrapolation'!$K343,2)</f>
        <v>3.3</v>
      </c>
      <c r="AD343" s="13">
        <f>ROUND(AVERAGE(Zinsswaps!AD236:AD343)+'iBoxx Extrapolation'!$K343,2)</f>
        <v>3.29</v>
      </c>
      <c r="AE343" s="13">
        <f>ROUND(AVERAGE(Zinsswaps!AE236:AE343)+'iBoxx Extrapolation'!$K343,2)</f>
        <v>3.27</v>
      </c>
      <c r="AF343" s="13">
        <f>ROUND(AVERAGE(Zinsswaps!AF236:AF343)+'iBoxx Extrapolation'!$K343,2)</f>
        <v>3.25</v>
      </c>
      <c r="AG343" s="13">
        <f>ROUND(AVERAGE(Zinsswaps!AG236:AG343)+'iBoxx Extrapolation'!$K343,2)</f>
        <v>3.23</v>
      </c>
      <c r="AH343" s="13">
        <f>ROUND(AVERAGE(Zinsswaps!AH236:AH343)+'iBoxx Extrapolation'!$K343,2)</f>
        <v>3.22</v>
      </c>
      <c r="AI343" s="13">
        <f>ROUND(AVERAGE(Zinsswaps!AI236:AI343)+'iBoxx Extrapolation'!$K343,2)</f>
        <v>3.2</v>
      </c>
      <c r="AJ343" s="13">
        <f>ROUND(AVERAGE(Zinsswaps!AJ236:AJ343)+'iBoxx Extrapolation'!$K343,2)</f>
        <v>3.19</v>
      </c>
      <c r="AK343" s="13">
        <f>ROUND(AVERAGE(Zinsswaps!AK236:AK343)+'iBoxx Extrapolation'!$K343,2)</f>
        <v>3.17</v>
      </c>
      <c r="AL343" s="13">
        <f>ROUND(AVERAGE(Zinsswaps!AL236:AL343)+'iBoxx Extrapolation'!$K343,2)</f>
        <v>3.16</v>
      </c>
      <c r="AM343" s="13">
        <f>ROUND(AVERAGE(Zinsswaps!AM236:AM343)+'iBoxx Extrapolation'!$K343,2)</f>
        <v>3.14</v>
      </c>
      <c r="AN343" s="13">
        <f>ROUND(AVERAGE(Zinsswaps!AN236:AN343)+'iBoxx Extrapolation'!$K343,2)</f>
        <v>3.13</v>
      </c>
      <c r="AO343" s="13">
        <f>ROUND(AVERAGE(Zinsswaps!AO236:AO343)+'iBoxx Extrapolation'!$K343,2)</f>
        <v>3.12</v>
      </c>
      <c r="AP343" s="13">
        <f>ROUND(AVERAGE(Zinsswaps!AP236:AP343)+'iBoxx Extrapolation'!$K343,2)</f>
        <v>3.1</v>
      </c>
      <c r="AQ343" s="13">
        <f>ROUND(AVERAGE(Zinsswaps!AQ236:AQ343)+'iBoxx Extrapolation'!$K343,2)</f>
        <v>3.08</v>
      </c>
      <c r="AR343" s="13">
        <f>ROUND(AVERAGE(Zinsswaps!AR236:AR343)+'iBoxx Extrapolation'!$K343,2)</f>
        <v>3.06</v>
      </c>
      <c r="AS343" s="13">
        <f>ROUND(AVERAGE(Zinsswaps!AS236:AS343)+'iBoxx Extrapolation'!$K343,2)</f>
        <v>3.04</v>
      </c>
      <c r="AT343" s="13">
        <f>ROUND(AVERAGE(Zinsswaps!AT236:AT343)+'iBoxx Extrapolation'!$K343,2)</f>
        <v>3.03</v>
      </c>
      <c r="AU343" s="13">
        <f>ROUND(AVERAGE(Zinsswaps!AU236:AU343)+'iBoxx Extrapolation'!$K343,2)</f>
        <v>3.01</v>
      </c>
      <c r="AV343" s="13">
        <f>ROUND(AVERAGE(Zinsswaps!AV236:AV343)+'iBoxx Extrapolation'!$K343,2)</f>
        <v>2.99</v>
      </c>
      <c r="AW343" s="13">
        <f>ROUND(AVERAGE(Zinsswaps!AW236:AW343)+'iBoxx Extrapolation'!$K343,2)</f>
        <v>2.98</v>
      </c>
      <c r="AX343" s="13">
        <f>ROUND(AVERAGE(Zinsswaps!AX236:AX343)+'iBoxx Extrapolation'!$K343,2)</f>
        <v>2.96</v>
      </c>
      <c r="AY343" s="13">
        <f>ROUND(AVERAGE(Zinsswaps!AY236:AY343)+'iBoxx Extrapolation'!$K343,2)</f>
        <v>2.95</v>
      </c>
    </row>
    <row r="344" spans="1:51" s="16" customFormat="1" x14ac:dyDescent="0.2">
      <c r="A344" s="12">
        <v>47695</v>
      </c>
      <c r="B344" s="13">
        <f>ROUND(AVERAGE(Zinsswaps!B237:B344)+'iBoxx Extrapolation'!$K344,2)</f>
        <v>2.95</v>
      </c>
      <c r="C344" s="13">
        <f>ROUND(AVERAGE(Zinsswaps!C237:C344)+'iBoxx Extrapolation'!$K344,2)</f>
        <v>2.93</v>
      </c>
      <c r="D344" s="13">
        <f>ROUND(AVERAGE(Zinsswaps!D237:D344)+'iBoxx Extrapolation'!$K344,2)</f>
        <v>2.93</v>
      </c>
      <c r="E344" s="13">
        <f>ROUND(AVERAGE(Zinsswaps!E237:E344)+'iBoxx Extrapolation'!$K344,2)</f>
        <v>2.96</v>
      </c>
      <c r="F344" s="13">
        <f>ROUND(AVERAGE(Zinsswaps!F237:F344)+'iBoxx Extrapolation'!$K344,2)</f>
        <v>3</v>
      </c>
      <c r="G344" s="13">
        <f>ROUND(AVERAGE(Zinsswaps!G237:G344)+'iBoxx Extrapolation'!$K344,2)</f>
        <v>3.05</v>
      </c>
      <c r="H344" s="13">
        <f>ROUND(AVERAGE(Zinsswaps!H237:H344)+'iBoxx Extrapolation'!$K344,2)</f>
        <v>3.1</v>
      </c>
      <c r="I344" s="13">
        <f>ROUND(AVERAGE(Zinsswaps!I237:I344)+'iBoxx Extrapolation'!$K344,2)</f>
        <v>3.15</v>
      </c>
      <c r="J344" s="13">
        <f>ROUND(AVERAGE(Zinsswaps!J237:J344)+'iBoxx Extrapolation'!$K344,2)</f>
        <v>3.2</v>
      </c>
      <c r="K344" s="13">
        <f>ROUND(AVERAGE(Zinsswaps!K237:K344)+'iBoxx Extrapolation'!$K344,2)</f>
        <v>3.25</v>
      </c>
      <c r="L344" s="13">
        <f>ROUND(AVERAGE(Zinsswaps!L237:L344)+'iBoxx Extrapolation'!$K344,2)</f>
        <v>3.29</v>
      </c>
      <c r="M344" s="13">
        <f>ROUND(AVERAGE(Zinsswaps!M237:M344)+'iBoxx Extrapolation'!$K344,2)</f>
        <v>3.33</v>
      </c>
      <c r="N344" s="13">
        <f>ROUND(AVERAGE(Zinsswaps!N237:N344)+'iBoxx Extrapolation'!$K344,2)</f>
        <v>3.37</v>
      </c>
      <c r="O344" s="13">
        <f>ROUND(AVERAGE(Zinsswaps!O237:O344)+'iBoxx Extrapolation'!$K344,2)</f>
        <v>3.39</v>
      </c>
      <c r="P344" s="13">
        <f>ROUND(AVERAGE(Zinsswaps!P237:P344)+'iBoxx Extrapolation'!$K344,2)</f>
        <v>3.42</v>
      </c>
      <c r="Q344" s="13">
        <f>ROUND(AVERAGE(Zinsswaps!Q237:Q344)+'iBoxx Extrapolation'!$K344,2)</f>
        <v>3.42</v>
      </c>
      <c r="R344" s="13">
        <f>ROUND(AVERAGE(Zinsswaps!R237:R344)+'iBoxx Extrapolation'!$K344,2)</f>
        <v>3.43</v>
      </c>
      <c r="S344" s="13">
        <f>ROUND(AVERAGE(Zinsswaps!S237:S344)+'iBoxx Extrapolation'!$K344,2)</f>
        <v>3.43</v>
      </c>
      <c r="T344" s="13">
        <f>ROUND(AVERAGE(Zinsswaps!T237:T344)+'iBoxx Extrapolation'!$K344,2)</f>
        <v>3.44</v>
      </c>
      <c r="U344" s="13">
        <f>ROUND(AVERAGE(Zinsswaps!U237:U344)+'iBoxx Extrapolation'!$K344,2)</f>
        <v>3.44</v>
      </c>
      <c r="V344" s="13">
        <f>ROUND(AVERAGE(Zinsswaps!V237:V344)+'iBoxx Extrapolation'!$K344,2)</f>
        <v>3.42</v>
      </c>
      <c r="W344" s="13">
        <f>ROUND(AVERAGE(Zinsswaps!W237:W344)+'iBoxx Extrapolation'!$K344,2)</f>
        <v>3.41</v>
      </c>
      <c r="X344" s="13">
        <f>ROUND(AVERAGE(Zinsswaps!X237:X344)+'iBoxx Extrapolation'!$K344,2)</f>
        <v>3.4</v>
      </c>
      <c r="Y344" s="13">
        <f>ROUND(AVERAGE(Zinsswaps!Y237:Y344)+'iBoxx Extrapolation'!$K344,2)</f>
        <v>3.39</v>
      </c>
      <c r="Z344" s="13">
        <f>ROUND(AVERAGE(Zinsswaps!Z237:Z344)+'iBoxx Extrapolation'!$K344,2)</f>
        <v>3.38</v>
      </c>
      <c r="AA344" s="13">
        <f>ROUND(AVERAGE(Zinsswaps!AA237:AA344)+'iBoxx Extrapolation'!$K344,2)</f>
        <v>3.36</v>
      </c>
      <c r="AB344" s="13">
        <f>ROUND(AVERAGE(Zinsswaps!AB237:AB344)+'iBoxx Extrapolation'!$K344,2)</f>
        <v>3.35</v>
      </c>
      <c r="AC344" s="13">
        <f>ROUND(AVERAGE(Zinsswaps!AC237:AC344)+'iBoxx Extrapolation'!$K344,2)</f>
        <v>3.33</v>
      </c>
      <c r="AD344" s="13">
        <f>ROUND(AVERAGE(Zinsswaps!AD237:AD344)+'iBoxx Extrapolation'!$K344,2)</f>
        <v>3.32</v>
      </c>
      <c r="AE344" s="13">
        <f>ROUND(AVERAGE(Zinsswaps!AE237:AE344)+'iBoxx Extrapolation'!$K344,2)</f>
        <v>3.3</v>
      </c>
      <c r="AF344" s="13">
        <f>ROUND(AVERAGE(Zinsswaps!AF237:AF344)+'iBoxx Extrapolation'!$K344,2)</f>
        <v>3.28</v>
      </c>
      <c r="AG344" s="13">
        <f>ROUND(AVERAGE(Zinsswaps!AG237:AG344)+'iBoxx Extrapolation'!$K344,2)</f>
        <v>3.26</v>
      </c>
      <c r="AH344" s="13">
        <f>ROUND(AVERAGE(Zinsswaps!AH237:AH344)+'iBoxx Extrapolation'!$K344,2)</f>
        <v>3.25</v>
      </c>
      <c r="AI344" s="13">
        <f>ROUND(AVERAGE(Zinsswaps!AI237:AI344)+'iBoxx Extrapolation'!$K344,2)</f>
        <v>3.23</v>
      </c>
      <c r="AJ344" s="13">
        <f>ROUND(AVERAGE(Zinsswaps!AJ237:AJ344)+'iBoxx Extrapolation'!$K344,2)</f>
        <v>3.21</v>
      </c>
      <c r="AK344" s="13">
        <f>ROUND(AVERAGE(Zinsswaps!AK237:AK344)+'iBoxx Extrapolation'!$K344,2)</f>
        <v>3.2</v>
      </c>
      <c r="AL344" s="13">
        <f>ROUND(AVERAGE(Zinsswaps!AL237:AL344)+'iBoxx Extrapolation'!$K344,2)</f>
        <v>3.19</v>
      </c>
      <c r="AM344" s="13">
        <f>ROUND(AVERAGE(Zinsswaps!AM237:AM344)+'iBoxx Extrapolation'!$K344,2)</f>
        <v>3.17</v>
      </c>
      <c r="AN344" s="13">
        <f>ROUND(AVERAGE(Zinsswaps!AN237:AN344)+'iBoxx Extrapolation'!$K344,2)</f>
        <v>3.16</v>
      </c>
      <c r="AO344" s="13">
        <f>ROUND(AVERAGE(Zinsswaps!AO237:AO344)+'iBoxx Extrapolation'!$K344,2)</f>
        <v>3.15</v>
      </c>
      <c r="AP344" s="13">
        <f>ROUND(AVERAGE(Zinsswaps!AP237:AP344)+'iBoxx Extrapolation'!$K344,2)</f>
        <v>3.13</v>
      </c>
      <c r="AQ344" s="13">
        <f>ROUND(AVERAGE(Zinsswaps!AQ237:AQ344)+'iBoxx Extrapolation'!$K344,2)</f>
        <v>3.11</v>
      </c>
      <c r="AR344" s="13">
        <f>ROUND(AVERAGE(Zinsswaps!AR237:AR344)+'iBoxx Extrapolation'!$K344,2)</f>
        <v>3.09</v>
      </c>
      <c r="AS344" s="13">
        <f>ROUND(AVERAGE(Zinsswaps!AS237:AS344)+'iBoxx Extrapolation'!$K344,2)</f>
        <v>3.07</v>
      </c>
      <c r="AT344" s="13">
        <f>ROUND(AVERAGE(Zinsswaps!AT237:AT344)+'iBoxx Extrapolation'!$K344,2)</f>
        <v>3.05</v>
      </c>
      <c r="AU344" s="13">
        <f>ROUND(AVERAGE(Zinsswaps!AU237:AU344)+'iBoxx Extrapolation'!$K344,2)</f>
        <v>3.04</v>
      </c>
      <c r="AV344" s="13">
        <f>ROUND(AVERAGE(Zinsswaps!AV237:AV344)+'iBoxx Extrapolation'!$K344,2)</f>
        <v>3.02</v>
      </c>
      <c r="AW344" s="13">
        <f>ROUND(AVERAGE(Zinsswaps!AW237:AW344)+'iBoxx Extrapolation'!$K344,2)</f>
        <v>3.01</v>
      </c>
      <c r="AX344" s="13">
        <f>ROUND(AVERAGE(Zinsswaps!AX237:AX344)+'iBoxx Extrapolation'!$K344,2)</f>
        <v>2.99</v>
      </c>
      <c r="AY344" s="13">
        <f>ROUND(AVERAGE(Zinsswaps!AY237:AY344)+'iBoxx Extrapolation'!$K344,2)</f>
        <v>2.98</v>
      </c>
    </row>
    <row r="345" spans="1:51" s="16" customFormat="1" x14ac:dyDescent="0.2">
      <c r="A345" s="12">
        <v>47726</v>
      </c>
      <c r="B345" s="13">
        <f>ROUND(AVERAGE(Zinsswaps!B238:B345)+'iBoxx Extrapolation'!$K345,2)</f>
        <v>2.98</v>
      </c>
      <c r="C345" s="13">
        <f>ROUND(AVERAGE(Zinsswaps!C238:C345)+'iBoxx Extrapolation'!$K345,2)</f>
        <v>2.95</v>
      </c>
      <c r="D345" s="13">
        <f>ROUND(AVERAGE(Zinsswaps!D238:D345)+'iBoxx Extrapolation'!$K345,2)</f>
        <v>2.96</v>
      </c>
      <c r="E345" s="13">
        <f>ROUND(AVERAGE(Zinsswaps!E238:E345)+'iBoxx Extrapolation'!$K345,2)</f>
        <v>2.99</v>
      </c>
      <c r="F345" s="13">
        <f>ROUND(AVERAGE(Zinsswaps!F238:F345)+'iBoxx Extrapolation'!$K345,2)</f>
        <v>3.03</v>
      </c>
      <c r="G345" s="13">
        <f>ROUND(AVERAGE(Zinsswaps!G238:G345)+'iBoxx Extrapolation'!$K345,2)</f>
        <v>3.08</v>
      </c>
      <c r="H345" s="13">
        <f>ROUND(AVERAGE(Zinsswaps!H238:H345)+'iBoxx Extrapolation'!$K345,2)</f>
        <v>3.13</v>
      </c>
      <c r="I345" s="13">
        <f>ROUND(AVERAGE(Zinsswaps!I238:I345)+'iBoxx Extrapolation'!$K345,2)</f>
        <v>3.18</v>
      </c>
      <c r="J345" s="13">
        <f>ROUND(AVERAGE(Zinsswaps!J238:J345)+'iBoxx Extrapolation'!$K345,2)</f>
        <v>3.23</v>
      </c>
      <c r="K345" s="13">
        <f>ROUND(AVERAGE(Zinsswaps!K238:K345)+'iBoxx Extrapolation'!$K345,2)</f>
        <v>3.28</v>
      </c>
      <c r="L345" s="13">
        <f>ROUND(AVERAGE(Zinsswaps!L238:L345)+'iBoxx Extrapolation'!$K345,2)</f>
        <v>3.32</v>
      </c>
      <c r="M345" s="13">
        <f>ROUND(AVERAGE(Zinsswaps!M238:M345)+'iBoxx Extrapolation'!$K345,2)</f>
        <v>3.36</v>
      </c>
      <c r="N345" s="13">
        <f>ROUND(AVERAGE(Zinsswaps!N238:N345)+'iBoxx Extrapolation'!$K345,2)</f>
        <v>3.39</v>
      </c>
      <c r="O345" s="13">
        <f>ROUND(AVERAGE(Zinsswaps!O238:O345)+'iBoxx Extrapolation'!$K345,2)</f>
        <v>3.42</v>
      </c>
      <c r="P345" s="13">
        <f>ROUND(AVERAGE(Zinsswaps!P238:P345)+'iBoxx Extrapolation'!$K345,2)</f>
        <v>3.45</v>
      </c>
      <c r="Q345" s="13">
        <f>ROUND(AVERAGE(Zinsswaps!Q238:Q345)+'iBoxx Extrapolation'!$K345,2)</f>
        <v>3.45</v>
      </c>
      <c r="R345" s="13">
        <f>ROUND(AVERAGE(Zinsswaps!R238:R345)+'iBoxx Extrapolation'!$K345,2)</f>
        <v>3.46</v>
      </c>
      <c r="S345" s="13">
        <f>ROUND(AVERAGE(Zinsswaps!S238:S345)+'iBoxx Extrapolation'!$K345,2)</f>
        <v>3.46</v>
      </c>
      <c r="T345" s="13">
        <f>ROUND(AVERAGE(Zinsswaps!T238:T345)+'iBoxx Extrapolation'!$K345,2)</f>
        <v>3.46</v>
      </c>
      <c r="U345" s="13">
        <f>ROUND(AVERAGE(Zinsswaps!U238:U345)+'iBoxx Extrapolation'!$K345,2)</f>
        <v>3.47</v>
      </c>
      <c r="V345" s="13">
        <f>ROUND(AVERAGE(Zinsswaps!V238:V345)+'iBoxx Extrapolation'!$K345,2)</f>
        <v>3.45</v>
      </c>
      <c r="W345" s="13">
        <f>ROUND(AVERAGE(Zinsswaps!W238:W345)+'iBoxx Extrapolation'!$K345,2)</f>
        <v>3.44</v>
      </c>
      <c r="X345" s="13">
        <f>ROUND(AVERAGE(Zinsswaps!X238:X345)+'iBoxx Extrapolation'!$K345,2)</f>
        <v>3.43</v>
      </c>
      <c r="Y345" s="13">
        <f>ROUND(AVERAGE(Zinsswaps!Y238:Y345)+'iBoxx Extrapolation'!$K345,2)</f>
        <v>3.42</v>
      </c>
      <c r="Z345" s="13">
        <f>ROUND(AVERAGE(Zinsswaps!Z238:Z345)+'iBoxx Extrapolation'!$K345,2)</f>
        <v>3.41</v>
      </c>
      <c r="AA345" s="13">
        <f>ROUND(AVERAGE(Zinsswaps!AA238:AA345)+'iBoxx Extrapolation'!$K345,2)</f>
        <v>3.39</v>
      </c>
      <c r="AB345" s="13">
        <f>ROUND(AVERAGE(Zinsswaps!AB238:AB345)+'iBoxx Extrapolation'!$K345,2)</f>
        <v>3.37</v>
      </c>
      <c r="AC345" s="13">
        <f>ROUND(AVERAGE(Zinsswaps!AC238:AC345)+'iBoxx Extrapolation'!$K345,2)</f>
        <v>3.36</v>
      </c>
      <c r="AD345" s="13">
        <f>ROUND(AVERAGE(Zinsswaps!AD238:AD345)+'iBoxx Extrapolation'!$K345,2)</f>
        <v>3.34</v>
      </c>
      <c r="AE345" s="13">
        <f>ROUND(AVERAGE(Zinsswaps!AE238:AE345)+'iBoxx Extrapolation'!$K345,2)</f>
        <v>3.33</v>
      </c>
      <c r="AF345" s="13">
        <f>ROUND(AVERAGE(Zinsswaps!AF238:AF345)+'iBoxx Extrapolation'!$K345,2)</f>
        <v>3.31</v>
      </c>
      <c r="AG345" s="13">
        <f>ROUND(AVERAGE(Zinsswaps!AG238:AG345)+'iBoxx Extrapolation'!$K345,2)</f>
        <v>3.29</v>
      </c>
      <c r="AH345" s="13">
        <f>ROUND(AVERAGE(Zinsswaps!AH238:AH345)+'iBoxx Extrapolation'!$K345,2)</f>
        <v>3.27</v>
      </c>
      <c r="AI345" s="13">
        <f>ROUND(AVERAGE(Zinsswaps!AI238:AI345)+'iBoxx Extrapolation'!$K345,2)</f>
        <v>3.26</v>
      </c>
      <c r="AJ345" s="13">
        <f>ROUND(AVERAGE(Zinsswaps!AJ238:AJ345)+'iBoxx Extrapolation'!$K345,2)</f>
        <v>3.24</v>
      </c>
      <c r="AK345" s="13">
        <f>ROUND(AVERAGE(Zinsswaps!AK238:AK345)+'iBoxx Extrapolation'!$K345,2)</f>
        <v>3.23</v>
      </c>
      <c r="AL345" s="13">
        <f>ROUND(AVERAGE(Zinsswaps!AL238:AL345)+'iBoxx Extrapolation'!$K345,2)</f>
        <v>3.21</v>
      </c>
      <c r="AM345" s="13">
        <f>ROUND(AVERAGE(Zinsswaps!AM238:AM345)+'iBoxx Extrapolation'!$K345,2)</f>
        <v>3.2</v>
      </c>
      <c r="AN345" s="13">
        <f>ROUND(AVERAGE(Zinsswaps!AN238:AN345)+'iBoxx Extrapolation'!$K345,2)</f>
        <v>3.19</v>
      </c>
      <c r="AO345" s="13">
        <f>ROUND(AVERAGE(Zinsswaps!AO238:AO345)+'iBoxx Extrapolation'!$K345,2)</f>
        <v>3.18</v>
      </c>
      <c r="AP345" s="13">
        <f>ROUND(AVERAGE(Zinsswaps!AP238:AP345)+'iBoxx Extrapolation'!$K345,2)</f>
        <v>3.16</v>
      </c>
      <c r="AQ345" s="13">
        <f>ROUND(AVERAGE(Zinsswaps!AQ238:AQ345)+'iBoxx Extrapolation'!$K345,2)</f>
        <v>3.14</v>
      </c>
      <c r="AR345" s="13">
        <f>ROUND(AVERAGE(Zinsswaps!AR238:AR345)+'iBoxx Extrapolation'!$K345,2)</f>
        <v>3.12</v>
      </c>
      <c r="AS345" s="13">
        <f>ROUND(AVERAGE(Zinsswaps!AS238:AS345)+'iBoxx Extrapolation'!$K345,2)</f>
        <v>3.1</v>
      </c>
      <c r="AT345" s="13">
        <f>ROUND(AVERAGE(Zinsswaps!AT238:AT345)+'iBoxx Extrapolation'!$K345,2)</f>
        <v>3.08</v>
      </c>
      <c r="AU345" s="13">
        <f>ROUND(AVERAGE(Zinsswaps!AU238:AU345)+'iBoxx Extrapolation'!$K345,2)</f>
        <v>3.06</v>
      </c>
      <c r="AV345" s="13">
        <f>ROUND(AVERAGE(Zinsswaps!AV238:AV345)+'iBoxx Extrapolation'!$K345,2)</f>
        <v>3.05</v>
      </c>
      <c r="AW345" s="13">
        <f>ROUND(AVERAGE(Zinsswaps!AW238:AW345)+'iBoxx Extrapolation'!$K345,2)</f>
        <v>3.03</v>
      </c>
      <c r="AX345" s="13">
        <f>ROUND(AVERAGE(Zinsswaps!AX238:AX345)+'iBoxx Extrapolation'!$K345,2)</f>
        <v>3.02</v>
      </c>
      <c r="AY345" s="13">
        <f>ROUND(AVERAGE(Zinsswaps!AY238:AY345)+'iBoxx Extrapolation'!$K345,2)</f>
        <v>3</v>
      </c>
    </row>
    <row r="346" spans="1:51" s="16" customFormat="1" x14ac:dyDescent="0.2">
      <c r="A346" s="12">
        <v>47756</v>
      </c>
      <c r="B346" s="13">
        <f>ROUND(AVERAGE(Zinsswaps!B239:B346)+'iBoxx Extrapolation'!$K346,2)</f>
        <v>3</v>
      </c>
      <c r="C346" s="13">
        <f>ROUND(AVERAGE(Zinsswaps!C239:C346)+'iBoxx Extrapolation'!$K346,2)</f>
        <v>2.98</v>
      </c>
      <c r="D346" s="13">
        <f>ROUND(AVERAGE(Zinsswaps!D239:D346)+'iBoxx Extrapolation'!$K346,2)</f>
        <v>2.99</v>
      </c>
      <c r="E346" s="13">
        <f>ROUND(AVERAGE(Zinsswaps!E239:E346)+'iBoxx Extrapolation'!$K346,2)</f>
        <v>3.02</v>
      </c>
      <c r="F346" s="13">
        <f>ROUND(AVERAGE(Zinsswaps!F239:F346)+'iBoxx Extrapolation'!$K346,2)</f>
        <v>3.06</v>
      </c>
      <c r="G346" s="13">
        <f>ROUND(AVERAGE(Zinsswaps!G239:G346)+'iBoxx Extrapolation'!$K346,2)</f>
        <v>3.11</v>
      </c>
      <c r="H346" s="13">
        <f>ROUND(AVERAGE(Zinsswaps!H239:H346)+'iBoxx Extrapolation'!$K346,2)</f>
        <v>3.16</v>
      </c>
      <c r="I346" s="13">
        <f>ROUND(AVERAGE(Zinsswaps!I239:I346)+'iBoxx Extrapolation'!$K346,2)</f>
        <v>3.21</v>
      </c>
      <c r="J346" s="13">
        <f>ROUND(AVERAGE(Zinsswaps!J239:J346)+'iBoxx Extrapolation'!$K346,2)</f>
        <v>3.26</v>
      </c>
      <c r="K346" s="13">
        <f>ROUND(AVERAGE(Zinsswaps!K239:K346)+'iBoxx Extrapolation'!$K346,2)</f>
        <v>3.3</v>
      </c>
      <c r="L346" s="13">
        <f>ROUND(AVERAGE(Zinsswaps!L239:L346)+'iBoxx Extrapolation'!$K346,2)</f>
        <v>3.35</v>
      </c>
      <c r="M346" s="13">
        <f>ROUND(AVERAGE(Zinsswaps!M239:M346)+'iBoxx Extrapolation'!$K346,2)</f>
        <v>3.39</v>
      </c>
      <c r="N346" s="13">
        <f>ROUND(AVERAGE(Zinsswaps!N239:N346)+'iBoxx Extrapolation'!$K346,2)</f>
        <v>3.42</v>
      </c>
      <c r="O346" s="13">
        <f>ROUND(AVERAGE(Zinsswaps!O239:O346)+'iBoxx Extrapolation'!$K346,2)</f>
        <v>3.45</v>
      </c>
      <c r="P346" s="13">
        <f>ROUND(AVERAGE(Zinsswaps!P239:P346)+'iBoxx Extrapolation'!$K346,2)</f>
        <v>3.47</v>
      </c>
      <c r="Q346" s="13">
        <f>ROUND(AVERAGE(Zinsswaps!Q239:Q346)+'iBoxx Extrapolation'!$K346,2)</f>
        <v>3.48</v>
      </c>
      <c r="R346" s="13">
        <f>ROUND(AVERAGE(Zinsswaps!R239:R346)+'iBoxx Extrapolation'!$K346,2)</f>
        <v>3.48</v>
      </c>
      <c r="S346" s="13">
        <f>ROUND(AVERAGE(Zinsswaps!S239:S346)+'iBoxx Extrapolation'!$K346,2)</f>
        <v>3.49</v>
      </c>
      <c r="T346" s="13">
        <f>ROUND(AVERAGE(Zinsswaps!T239:T346)+'iBoxx Extrapolation'!$K346,2)</f>
        <v>3.49</v>
      </c>
      <c r="U346" s="13">
        <f>ROUND(AVERAGE(Zinsswaps!U239:U346)+'iBoxx Extrapolation'!$K346,2)</f>
        <v>3.49</v>
      </c>
      <c r="V346" s="13">
        <f>ROUND(AVERAGE(Zinsswaps!V239:V346)+'iBoxx Extrapolation'!$K346,2)</f>
        <v>3.48</v>
      </c>
      <c r="W346" s="13">
        <f>ROUND(AVERAGE(Zinsswaps!W239:W346)+'iBoxx Extrapolation'!$K346,2)</f>
        <v>3.47</v>
      </c>
      <c r="X346" s="13">
        <f>ROUND(AVERAGE(Zinsswaps!X239:X346)+'iBoxx Extrapolation'!$K346,2)</f>
        <v>3.46</v>
      </c>
      <c r="Y346" s="13">
        <f>ROUND(AVERAGE(Zinsswaps!Y239:Y346)+'iBoxx Extrapolation'!$K346,2)</f>
        <v>3.44</v>
      </c>
      <c r="Z346" s="13">
        <f>ROUND(AVERAGE(Zinsswaps!Z239:Z346)+'iBoxx Extrapolation'!$K346,2)</f>
        <v>3.44</v>
      </c>
      <c r="AA346" s="13">
        <f>ROUND(AVERAGE(Zinsswaps!AA239:AA346)+'iBoxx Extrapolation'!$K346,2)</f>
        <v>3.42</v>
      </c>
      <c r="AB346" s="13">
        <f>ROUND(AVERAGE(Zinsswaps!AB239:AB346)+'iBoxx Extrapolation'!$K346,2)</f>
        <v>3.4</v>
      </c>
      <c r="AC346" s="13">
        <f>ROUND(AVERAGE(Zinsswaps!AC239:AC346)+'iBoxx Extrapolation'!$K346,2)</f>
        <v>3.38</v>
      </c>
      <c r="AD346" s="13">
        <f>ROUND(AVERAGE(Zinsswaps!AD239:AD346)+'iBoxx Extrapolation'!$K346,2)</f>
        <v>3.37</v>
      </c>
      <c r="AE346" s="13">
        <f>ROUND(AVERAGE(Zinsswaps!AE239:AE346)+'iBoxx Extrapolation'!$K346,2)</f>
        <v>3.36</v>
      </c>
      <c r="AF346" s="13">
        <f>ROUND(AVERAGE(Zinsswaps!AF239:AF346)+'iBoxx Extrapolation'!$K346,2)</f>
        <v>3.34</v>
      </c>
      <c r="AG346" s="13">
        <f>ROUND(AVERAGE(Zinsswaps!AG239:AG346)+'iBoxx Extrapolation'!$K346,2)</f>
        <v>3.32</v>
      </c>
      <c r="AH346" s="13">
        <f>ROUND(AVERAGE(Zinsswaps!AH239:AH346)+'iBoxx Extrapolation'!$K346,2)</f>
        <v>3.3</v>
      </c>
      <c r="AI346" s="13">
        <f>ROUND(AVERAGE(Zinsswaps!AI239:AI346)+'iBoxx Extrapolation'!$K346,2)</f>
        <v>3.28</v>
      </c>
      <c r="AJ346" s="13">
        <f>ROUND(AVERAGE(Zinsswaps!AJ239:AJ346)+'iBoxx Extrapolation'!$K346,2)</f>
        <v>3.27</v>
      </c>
      <c r="AK346" s="13">
        <f>ROUND(AVERAGE(Zinsswaps!AK239:AK346)+'iBoxx Extrapolation'!$K346,2)</f>
        <v>3.25</v>
      </c>
      <c r="AL346" s="13">
        <f>ROUND(AVERAGE(Zinsswaps!AL239:AL346)+'iBoxx Extrapolation'!$K346,2)</f>
        <v>3.24</v>
      </c>
      <c r="AM346" s="13">
        <f>ROUND(AVERAGE(Zinsswaps!AM239:AM346)+'iBoxx Extrapolation'!$K346,2)</f>
        <v>3.23</v>
      </c>
      <c r="AN346" s="13">
        <f>ROUND(AVERAGE(Zinsswaps!AN239:AN346)+'iBoxx Extrapolation'!$K346,2)</f>
        <v>3.21</v>
      </c>
      <c r="AO346" s="13">
        <f>ROUND(AVERAGE(Zinsswaps!AO239:AO346)+'iBoxx Extrapolation'!$K346,2)</f>
        <v>3.2</v>
      </c>
      <c r="AP346" s="13">
        <f>ROUND(AVERAGE(Zinsswaps!AP239:AP346)+'iBoxx Extrapolation'!$K346,2)</f>
        <v>3.18</v>
      </c>
      <c r="AQ346" s="13">
        <f>ROUND(AVERAGE(Zinsswaps!AQ239:AQ346)+'iBoxx Extrapolation'!$K346,2)</f>
        <v>3.16</v>
      </c>
      <c r="AR346" s="13">
        <f>ROUND(AVERAGE(Zinsswaps!AR239:AR346)+'iBoxx Extrapolation'!$K346,2)</f>
        <v>3.14</v>
      </c>
      <c r="AS346" s="13">
        <f>ROUND(AVERAGE(Zinsswaps!AS239:AS346)+'iBoxx Extrapolation'!$K346,2)</f>
        <v>3.12</v>
      </c>
      <c r="AT346" s="13">
        <f>ROUND(AVERAGE(Zinsswaps!AT239:AT346)+'iBoxx Extrapolation'!$K346,2)</f>
        <v>3.11</v>
      </c>
      <c r="AU346" s="13">
        <f>ROUND(AVERAGE(Zinsswaps!AU239:AU346)+'iBoxx Extrapolation'!$K346,2)</f>
        <v>3.09</v>
      </c>
      <c r="AV346" s="13">
        <f>ROUND(AVERAGE(Zinsswaps!AV239:AV346)+'iBoxx Extrapolation'!$K346,2)</f>
        <v>3.07</v>
      </c>
      <c r="AW346" s="13">
        <f>ROUND(AVERAGE(Zinsswaps!AW239:AW346)+'iBoxx Extrapolation'!$K346,2)</f>
        <v>3.06</v>
      </c>
      <c r="AX346" s="13">
        <f>ROUND(AVERAGE(Zinsswaps!AX239:AX346)+'iBoxx Extrapolation'!$K346,2)</f>
        <v>3.04</v>
      </c>
      <c r="AY346" s="13">
        <f>ROUND(AVERAGE(Zinsswaps!AY239:AY346)+'iBoxx Extrapolation'!$K346,2)</f>
        <v>3.03</v>
      </c>
    </row>
    <row r="347" spans="1:51" s="16" customFormat="1" x14ac:dyDescent="0.2">
      <c r="A347" s="12">
        <v>47787</v>
      </c>
      <c r="B347" s="13">
        <f>ROUND(AVERAGE(Zinsswaps!B240:B347)+'iBoxx Extrapolation'!$K347,2)</f>
        <v>3.03</v>
      </c>
      <c r="C347" s="13">
        <f>ROUND(AVERAGE(Zinsswaps!C240:C347)+'iBoxx Extrapolation'!$K347,2)</f>
        <v>3.01</v>
      </c>
      <c r="D347" s="13">
        <f>ROUND(AVERAGE(Zinsswaps!D240:D347)+'iBoxx Extrapolation'!$K347,2)</f>
        <v>3.01</v>
      </c>
      <c r="E347" s="13">
        <f>ROUND(AVERAGE(Zinsswaps!E240:E347)+'iBoxx Extrapolation'!$K347,2)</f>
        <v>3.04</v>
      </c>
      <c r="F347" s="13">
        <f>ROUND(AVERAGE(Zinsswaps!F240:F347)+'iBoxx Extrapolation'!$K347,2)</f>
        <v>3.09</v>
      </c>
      <c r="G347" s="13">
        <f>ROUND(AVERAGE(Zinsswaps!G240:G347)+'iBoxx Extrapolation'!$K347,2)</f>
        <v>3.13</v>
      </c>
      <c r="H347" s="13">
        <f>ROUND(AVERAGE(Zinsswaps!H240:H347)+'iBoxx Extrapolation'!$K347,2)</f>
        <v>3.18</v>
      </c>
      <c r="I347" s="13">
        <f>ROUND(AVERAGE(Zinsswaps!I240:I347)+'iBoxx Extrapolation'!$K347,2)</f>
        <v>3.23</v>
      </c>
      <c r="J347" s="13">
        <f>ROUND(AVERAGE(Zinsswaps!J240:J347)+'iBoxx Extrapolation'!$K347,2)</f>
        <v>3.28</v>
      </c>
      <c r="K347" s="13">
        <f>ROUND(AVERAGE(Zinsswaps!K240:K347)+'iBoxx Extrapolation'!$K347,2)</f>
        <v>3.33</v>
      </c>
      <c r="L347" s="13">
        <f>ROUND(AVERAGE(Zinsswaps!L240:L347)+'iBoxx Extrapolation'!$K347,2)</f>
        <v>3.38</v>
      </c>
      <c r="M347" s="13">
        <f>ROUND(AVERAGE(Zinsswaps!M240:M347)+'iBoxx Extrapolation'!$K347,2)</f>
        <v>3.41</v>
      </c>
      <c r="N347" s="13">
        <f>ROUND(AVERAGE(Zinsswaps!N240:N347)+'iBoxx Extrapolation'!$K347,2)</f>
        <v>3.45</v>
      </c>
      <c r="O347" s="13">
        <f>ROUND(AVERAGE(Zinsswaps!O240:O347)+'iBoxx Extrapolation'!$K347,2)</f>
        <v>3.48</v>
      </c>
      <c r="P347" s="13">
        <f>ROUND(AVERAGE(Zinsswaps!P240:P347)+'iBoxx Extrapolation'!$K347,2)</f>
        <v>3.5</v>
      </c>
      <c r="Q347" s="13">
        <f>ROUND(AVERAGE(Zinsswaps!Q240:Q347)+'iBoxx Extrapolation'!$K347,2)</f>
        <v>3.51</v>
      </c>
      <c r="R347" s="13">
        <f>ROUND(AVERAGE(Zinsswaps!R240:R347)+'iBoxx Extrapolation'!$K347,2)</f>
        <v>3.51</v>
      </c>
      <c r="S347" s="13">
        <f>ROUND(AVERAGE(Zinsswaps!S240:S347)+'iBoxx Extrapolation'!$K347,2)</f>
        <v>3.52</v>
      </c>
      <c r="T347" s="13">
        <f>ROUND(AVERAGE(Zinsswaps!T240:T347)+'iBoxx Extrapolation'!$K347,2)</f>
        <v>3.52</v>
      </c>
      <c r="U347" s="13">
        <f>ROUND(AVERAGE(Zinsswaps!U240:U347)+'iBoxx Extrapolation'!$K347,2)</f>
        <v>3.52</v>
      </c>
      <c r="V347" s="13">
        <f>ROUND(AVERAGE(Zinsswaps!V240:V347)+'iBoxx Extrapolation'!$K347,2)</f>
        <v>3.51</v>
      </c>
      <c r="W347" s="13">
        <f>ROUND(AVERAGE(Zinsswaps!W240:W347)+'iBoxx Extrapolation'!$K347,2)</f>
        <v>3.5</v>
      </c>
      <c r="X347" s="13">
        <f>ROUND(AVERAGE(Zinsswaps!X240:X347)+'iBoxx Extrapolation'!$K347,2)</f>
        <v>3.48</v>
      </c>
      <c r="Y347" s="13">
        <f>ROUND(AVERAGE(Zinsswaps!Y240:Y347)+'iBoxx Extrapolation'!$K347,2)</f>
        <v>3.47</v>
      </c>
      <c r="Z347" s="13">
        <f>ROUND(AVERAGE(Zinsswaps!Z240:Z347)+'iBoxx Extrapolation'!$K347,2)</f>
        <v>3.46</v>
      </c>
      <c r="AA347" s="13">
        <f>ROUND(AVERAGE(Zinsswaps!AA240:AA347)+'iBoxx Extrapolation'!$K347,2)</f>
        <v>3.45</v>
      </c>
      <c r="AB347" s="13">
        <f>ROUND(AVERAGE(Zinsswaps!AB240:AB347)+'iBoxx Extrapolation'!$K347,2)</f>
        <v>3.43</v>
      </c>
      <c r="AC347" s="13">
        <f>ROUND(AVERAGE(Zinsswaps!AC240:AC347)+'iBoxx Extrapolation'!$K347,2)</f>
        <v>3.41</v>
      </c>
      <c r="AD347" s="13">
        <f>ROUND(AVERAGE(Zinsswaps!AD240:AD347)+'iBoxx Extrapolation'!$K347,2)</f>
        <v>3.4</v>
      </c>
      <c r="AE347" s="13">
        <f>ROUND(AVERAGE(Zinsswaps!AE240:AE347)+'iBoxx Extrapolation'!$K347,2)</f>
        <v>3.39</v>
      </c>
      <c r="AF347" s="13">
        <f>ROUND(AVERAGE(Zinsswaps!AF240:AF347)+'iBoxx Extrapolation'!$K347,2)</f>
        <v>3.37</v>
      </c>
      <c r="AG347" s="13">
        <f>ROUND(AVERAGE(Zinsswaps!AG240:AG347)+'iBoxx Extrapolation'!$K347,2)</f>
        <v>3.35</v>
      </c>
      <c r="AH347" s="13">
        <f>ROUND(AVERAGE(Zinsswaps!AH240:AH347)+'iBoxx Extrapolation'!$K347,2)</f>
        <v>3.33</v>
      </c>
      <c r="AI347" s="13">
        <f>ROUND(AVERAGE(Zinsswaps!AI240:AI347)+'iBoxx Extrapolation'!$K347,2)</f>
        <v>3.31</v>
      </c>
      <c r="AJ347" s="13">
        <f>ROUND(AVERAGE(Zinsswaps!AJ240:AJ347)+'iBoxx Extrapolation'!$K347,2)</f>
        <v>3.3</v>
      </c>
      <c r="AK347" s="13">
        <f>ROUND(AVERAGE(Zinsswaps!AK240:AK347)+'iBoxx Extrapolation'!$K347,2)</f>
        <v>3.28</v>
      </c>
      <c r="AL347" s="13">
        <f>ROUND(AVERAGE(Zinsswaps!AL240:AL347)+'iBoxx Extrapolation'!$K347,2)</f>
        <v>3.27</v>
      </c>
      <c r="AM347" s="13">
        <f>ROUND(AVERAGE(Zinsswaps!AM240:AM347)+'iBoxx Extrapolation'!$K347,2)</f>
        <v>3.26</v>
      </c>
      <c r="AN347" s="13">
        <f>ROUND(AVERAGE(Zinsswaps!AN240:AN347)+'iBoxx Extrapolation'!$K347,2)</f>
        <v>3.24</v>
      </c>
      <c r="AO347" s="13">
        <f>ROUND(AVERAGE(Zinsswaps!AO240:AO347)+'iBoxx Extrapolation'!$K347,2)</f>
        <v>3.23</v>
      </c>
      <c r="AP347" s="13">
        <f>ROUND(AVERAGE(Zinsswaps!AP240:AP347)+'iBoxx Extrapolation'!$K347,2)</f>
        <v>3.21</v>
      </c>
      <c r="AQ347" s="13">
        <f>ROUND(AVERAGE(Zinsswaps!AQ240:AQ347)+'iBoxx Extrapolation'!$K347,2)</f>
        <v>3.19</v>
      </c>
      <c r="AR347" s="13">
        <f>ROUND(AVERAGE(Zinsswaps!AR240:AR347)+'iBoxx Extrapolation'!$K347,2)</f>
        <v>3.17</v>
      </c>
      <c r="AS347" s="13">
        <f>ROUND(AVERAGE(Zinsswaps!AS240:AS347)+'iBoxx Extrapolation'!$K347,2)</f>
        <v>3.15</v>
      </c>
      <c r="AT347" s="13">
        <f>ROUND(AVERAGE(Zinsswaps!AT240:AT347)+'iBoxx Extrapolation'!$K347,2)</f>
        <v>3.13</v>
      </c>
      <c r="AU347" s="13">
        <f>ROUND(AVERAGE(Zinsswaps!AU240:AU347)+'iBoxx Extrapolation'!$K347,2)</f>
        <v>3.12</v>
      </c>
      <c r="AV347" s="13">
        <f>ROUND(AVERAGE(Zinsswaps!AV240:AV347)+'iBoxx Extrapolation'!$K347,2)</f>
        <v>3.1</v>
      </c>
      <c r="AW347" s="13">
        <f>ROUND(AVERAGE(Zinsswaps!AW240:AW347)+'iBoxx Extrapolation'!$K347,2)</f>
        <v>3.09</v>
      </c>
      <c r="AX347" s="13">
        <f>ROUND(AVERAGE(Zinsswaps!AX240:AX347)+'iBoxx Extrapolation'!$K347,2)</f>
        <v>3.07</v>
      </c>
      <c r="AY347" s="13">
        <f>ROUND(AVERAGE(Zinsswaps!AY240:AY347)+'iBoxx Extrapolation'!$K347,2)</f>
        <v>3.06</v>
      </c>
    </row>
    <row r="348" spans="1:51" s="16" customFormat="1" x14ac:dyDescent="0.2">
      <c r="A348" s="12">
        <v>47817</v>
      </c>
      <c r="B348" s="13">
        <f>ROUND(AVERAGE(Zinsswaps!B241:B348)+'iBoxx Extrapolation'!$K348,2)</f>
        <v>3.06</v>
      </c>
      <c r="C348" s="13">
        <f>ROUND(AVERAGE(Zinsswaps!C241:C348)+'iBoxx Extrapolation'!$K348,2)</f>
        <v>3.03</v>
      </c>
      <c r="D348" s="13">
        <f>ROUND(AVERAGE(Zinsswaps!D241:D348)+'iBoxx Extrapolation'!$K348,2)</f>
        <v>3.04</v>
      </c>
      <c r="E348" s="13">
        <f>ROUND(AVERAGE(Zinsswaps!E241:E348)+'iBoxx Extrapolation'!$K348,2)</f>
        <v>3.07</v>
      </c>
      <c r="F348" s="13">
        <f>ROUND(AVERAGE(Zinsswaps!F241:F348)+'iBoxx Extrapolation'!$K348,2)</f>
        <v>3.11</v>
      </c>
      <c r="G348" s="13">
        <f>ROUND(AVERAGE(Zinsswaps!G241:G348)+'iBoxx Extrapolation'!$K348,2)</f>
        <v>3.16</v>
      </c>
      <c r="H348" s="13">
        <f>ROUND(AVERAGE(Zinsswaps!H241:H348)+'iBoxx Extrapolation'!$K348,2)</f>
        <v>3.21</v>
      </c>
      <c r="I348" s="13">
        <f>ROUND(AVERAGE(Zinsswaps!I241:I348)+'iBoxx Extrapolation'!$K348,2)</f>
        <v>3.26</v>
      </c>
      <c r="J348" s="13">
        <f>ROUND(AVERAGE(Zinsswaps!J241:J348)+'iBoxx Extrapolation'!$K348,2)</f>
        <v>3.31</v>
      </c>
      <c r="K348" s="13">
        <f>ROUND(AVERAGE(Zinsswaps!K241:K348)+'iBoxx Extrapolation'!$K348,2)</f>
        <v>3.36</v>
      </c>
      <c r="L348" s="13">
        <f>ROUND(AVERAGE(Zinsswaps!L241:L348)+'iBoxx Extrapolation'!$K348,2)</f>
        <v>3.4</v>
      </c>
      <c r="M348" s="13">
        <f>ROUND(AVERAGE(Zinsswaps!M241:M348)+'iBoxx Extrapolation'!$K348,2)</f>
        <v>3.44</v>
      </c>
      <c r="N348" s="13">
        <f>ROUND(AVERAGE(Zinsswaps!N241:N348)+'iBoxx Extrapolation'!$K348,2)</f>
        <v>3.48</v>
      </c>
      <c r="O348" s="13">
        <f>ROUND(AVERAGE(Zinsswaps!O241:O348)+'iBoxx Extrapolation'!$K348,2)</f>
        <v>3.5</v>
      </c>
      <c r="P348" s="13">
        <f>ROUND(AVERAGE(Zinsswaps!P241:P348)+'iBoxx Extrapolation'!$K348,2)</f>
        <v>3.53</v>
      </c>
      <c r="Q348" s="13">
        <f>ROUND(AVERAGE(Zinsswaps!Q241:Q348)+'iBoxx Extrapolation'!$K348,2)</f>
        <v>3.53</v>
      </c>
      <c r="R348" s="13">
        <f>ROUND(AVERAGE(Zinsswaps!R241:R348)+'iBoxx Extrapolation'!$K348,2)</f>
        <v>3.54</v>
      </c>
      <c r="S348" s="13">
        <f>ROUND(AVERAGE(Zinsswaps!S241:S348)+'iBoxx Extrapolation'!$K348,2)</f>
        <v>3.54</v>
      </c>
      <c r="T348" s="13">
        <f>ROUND(AVERAGE(Zinsswaps!T241:T348)+'iBoxx Extrapolation'!$K348,2)</f>
        <v>3.55</v>
      </c>
      <c r="U348" s="13">
        <f>ROUND(AVERAGE(Zinsswaps!U241:U348)+'iBoxx Extrapolation'!$K348,2)</f>
        <v>3.55</v>
      </c>
      <c r="V348" s="13">
        <f>ROUND(AVERAGE(Zinsswaps!V241:V348)+'iBoxx Extrapolation'!$K348,2)</f>
        <v>3.54</v>
      </c>
      <c r="W348" s="13">
        <f>ROUND(AVERAGE(Zinsswaps!W241:W348)+'iBoxx Extrapolation'!$K348,2)</f>
        <v>3.52</v>
      </c>
      <c r="X348" s="13">
        <f>ROUND(AVERAGE(Zinsswaps!X241:X348)+'iBoxx Extrapolation'!$K348,2)</f>
        <v>3.51</v>
      </c>
      <c r="Y348" s="13">
        <f>ROUND(AVERAGE(Zinsswaps!Y241:Y348)+'iBoxx Extrapolation'!$K348,2)</f>
        <v>3.5</v>
      </c>
      <c r="Z348" s="13">
        <f>ROUND(AVERAGE(Zinsswaps!Z241:Z348)+'iBoxx Extrapolation'!$K348,2)</f>
        <v>3.49</v>
      </c>
      <c r="AA348" s="13">
        <f>ROUND(AVERAGE(Zinsswaps!AA241:AA348)+'iBoxx Extrapolation'!$K348,2)</f>
        <v>3.48</v>
      </c>
      <c r="AB348" s="13">
        <f>ROUND(AVERAGE(Zinsswaps!AB241:AB348)+'iBoxx Extrapolation'!$K348,2)</f>
        <v>3.46</v>
      </c>
      <c r="AC348" s="13">
        <f>ROUND(AVERAGE(Zinsswaps!AC241:AC348)+'iBoxx Extrapolation'!$K348,2)</f>
        <v>3.44</v>
      </c>
      <c r="AD348" s="13">
        <f>ROUND(AVERAGE(Zinsswaps!AD241:AD348)+'iBoxx Extrapolation'!$K348,2)</f>
        <v>3.43</v>
      </c>
      <c r="AE348" s="13">
        <f>ROUND(AVERAGE(Zinsswaps!AE241:AE348)+'iBoxx Extrapolation'!$K348,2)</f>
        <v>3.42</v>
      </c>
      <c r="AF348" s="13">
        <f>ROUND(AVERAGE(Zinsswaps!AF241:AF348)+'iBoxx Extrapolation'!$K348,2)</f>
        <v>3.4</v>
      </c>
      <c r="AG348" s="13">
        <f>ROUND(AVERAGE(Zinsswaps!AG241:AG348)+'iBoxx Extrapolation'!$K348,2)</f>
        <v>3.38</v>
      </c>
      <c r="AH348" s="13">
        <f>ROUND(AVERAGE(Zinsswaps!AH241:AH348)+'iBoxx Extrapolation'!$K348,2)</f>
        <v>3.36</v>
      </c>
      <c r="AI348" s="13">
        <f>ROUND(AVERAGE(Zinsswaps!AI241:AI348)+'iBoxx Extrapolation'!$K348,2)</f>
        <v>3.34</v>
      </c>
      <c r="AJ348" s="13">
        <f>ROUND(AVERAGE(Zinsswaps!AJ241:AJ348)+'iBoxx Extrapolation'!$K348,2)</f>
        <v>3.33</v>
      </c>
      <c r="AK348" s="13">
        <f>ROUND(AVERAGE(Zinsswaps!AK241:AK348)+'iBoxx Extrapolation'!$K348,2)</f>
        <v>3.31</v>
      </c>
      <c r="AL348" s="13">
        <f>ROUND(AVERAGE(Zinsswaps!AL241:AL348)+'iBoxx Extrapolation'!$K348,2)</f>
        <v>3.3</v>
      </c>
      <c r="AM348" s="13">
        <f>ROUND(AVERAGE(Zinsswaps!AM241:AM348)+'iBoxx Extrapolation'!$K348,2)</f>
        <v>3.29</v>
      </c>
      <c r="AN348" s="13">
        <f>ROUND(AVERAGE(Zinsswaps!AN241:AN348)+'iBoxx Extrapolation'!$K348,2)</f>
        <v>3.27</v>
      </c>
      <c r="AO348" s="13">
        <f>ROUND(AVERAGE(Zinsswaps!AO241:AO348)+'iBoxx Extrapolation'!$K348,2)</f>
        <v>3.26</v>
      </c>
      <c r="AP348" s="13">
        <f>ROUND(AVERAGE(Zinsswaps!AP241:AP348)+'iBoxx Extrapolation'!$K348,2)</f>
        <v>3.24</v>
      </c>
      <c r="AQ348" s="13">
        <f>ROUND(AVERAGE(Zinsswaps!AQ241:AQ348)+'iBoxx Extrapolation'!$K348,2)</f>
        <v>3.22</v>
      </c>
      <c r="AR348" s="13">
        <f>ROUND(AVERAGE(Zinsswaps!AR241:AR348)+'iBoxx Extrapolation'!$K348,2)</f>
        <v>3.2</v>
      </c>
      <c r="AS348" s="13">
        <f>ROUND(AVERAGE(Zinsswaps!AS241:AS348)+'iBoxx Extrapolation'!$K348,2)</f>
        <v>3.18</v>
      </c>
      <c r="AT348" s="13">
        <f>ROUND(AVERAGE(Zinsswaps!AT241:AT348)+'iBoxx Extrapolation'!$K348,2)</f>
        <v>3.16</v>
      </c>
      <c r="AU348" s="13">
        <f>ROUND(AVERAGE(Zinsswaps!AU241:AU348)+'iBoxx Extrapolation'!$K348,2)</f>
        <v>3.15</v>
      </c>
      <c r="AV348" s="13">
        <f>ROUND(AVERAGE(Zinsswaps!AV241:AV348)+'iBoxx Extrapolation'!$K348,2)</f>
        <v>3.13</v>
      </c>
      <c r="AW348" s="13">
        <f>ROUND(AVERAGE(Zinsswaps!AW241:AW348)+'iBoxx Extrapolation'!$K348,2)</f>
        <v>3.11</v>
      </c>
      <c r="AX348" s="13">
        <f>ROUND(AVERAGE(Zinsswaps!AX241:AX348)+'iBoxx Extrapolation'!$K348,2)</f>
        <v>3.1</v>
      </c>
      <c r="AY348" s="13">
        <f>ROUND(AVERAGE(Zinsswaps!AY241:AY348)+'iBoxx Extrapolation'!$K348,2)</f>
        <v>3.08</v>
      </c>
    </row>
    <row r="349" spans="1:51" s="16" customFormat="1" x14ac:dyDescent="0.2">
      <c r="A349" s="12">
        <v>47848</v>
      </c>
      <c r="B349" s="13">
        <f>ROUND(AVERAGE(Zinsswaps!B242:B349)+'iBoxx Extrapolation'!$K349,2)</f>
        <v>3.09</v>
      </c>
      <c r="C349" s="13">
        <f>ROUND(AVERAGE(Zinsswaps!C242:C349)+'iBoxx Extrapolation'!$K349,2)</f>
        <v>3.06</v>
      </c>
      <c r="D349" s="13">
        <f>ROUND(AVERAGE(Zinsswaps!D242:D349)+'iBoxx Extrapolation'!$K349,2)</f>
        <v>3.06</v>
      </c>
      <c r="E349" s="13">
        <f>ROUND(AVERAGE(Zinsswaps!E242:E349)+'iBoxx Extrapolation'!$K349,2)</f>
        <v>3.1</v>
      </c>
      <c r="F349" s="13">
        <f>ROUND(AVERAGE(Zinsswaps!F242:F349)+'iBoxx Extrapolation'!$K349,2)</f>
        <v>3.14</v>
      </c>
      <c r="G349" s="13">
        <f>ROUND(AVERAGE(Zinsswaps!G242:G349)+'iBoxx Extrapolation'!$K349,2)</f>
        <v>3.19</v>
      </c>
      <c r="H349" s="13">
        <f>ROUND(AVERAGE(Zinsswaps!H242:H349)+'iBoxx Extrapolation'!$K349,2)</f>
        <v>3.23</v>
      </c>
      <c r="I349" s="13">
        <f>ROUND(AVERAGE(Zinsswaps!I242:I349)+'iBoxx Extrapolation'!$K349,2)</f>
        <v>3.29</v>
      </c>
      <c r="J349" s="13">
        <f>ROUND(AVERAGE(Zinsswaps!J242:J349)+'iBoxx Extrapolation'!$K349,2)</f>
        <v>3.34</v>
      </c>
      <c r="K349" s="13">
        <f>ROUND(AVERAGE(Zinsswaps!K242:K349)+'iBoxx Extrapolation'!$K349,2)</f>
        <v>3.38</v>
      </c>
      <c r="L349" s="13">
        <f>ROUND(AVERAGE(Zinsswaps!L242:L349)+'iBoxx Extrapolation'!$K349,2)</f>
        <v>3.43</v>
      </c>
      <c r="M349" s="13">
        <f>ROUND(AVERAGE(Zinsswaps!M242:M349)+'iBoxx Extrapolation'!$K349,2)</f>
        <v>3.47</v>
      </c>
      <c r="N349" s="13">
        <f>ROUND(AVERAGE(Zinsswaps!N242:N349)+'iBoxx Extrapolation'!$K349,2)</f>
        <v>3.5</v>
      </c>
      <c r="O349" s="13">
        <f>ROUND(AVERAGE(Zinsswaps!O242:O349)+'iBoxx Extrapolation'!$K349,2)</f>
        <v>3.53</v>
      </c>
      <c r="P349" s="13">
        <f>ROUND(AVERAGE(Zinsswaps!P242:P349)+'iBoxx Extrapolation'!$K349,2)</f>
        <v>3.56</v>
      </c>
      <c r="Q349" s="13">
        <f>ROUND(AVERAGE(Zinsswaps!Q242:Q349)+'iBoxx Extrapolation'!$K349,2)</f>
        <v>3.56</v>
      </c>
      <c r="R349" s="13">
        <f>ROUND(AVERAGE(Zinsswaps!R242:R349)+'iBoxx Extrapolation'!$K349,2)</f>
        <v>3.57</v>
      </c>
      <c r="S349" s="13">
        <f>ROUND(AVERAGE(Zinsswaps!S242:S349)+'iBoxx Extrapolation'!$K349,2)</f>
        <v>3.57</v>
      </c>
      <c r="T349" s="13">
        <f>ROUND(AVERAGE(Zinsswaps!T242:T349)+'iBoxx Extrapolation'!$K349,2)</f>
        <v>3.57</v>
      </c>
      <c r="U349" s="13">
        <f>ROUND(AVERAGE(Zinsswaps!U242:U349)+'iBoxx Extrapolation'!$K349,2)</f>
        <v>3.58</v>
      </c>
      <c r="V349" s="13">
        <f>ROUND(AVERAGE(Zinsswaps!V242:V349)+'iBoxx Extrapolation'!$K349,2)</f>
        <v>3.56</v>
      </c>
      <c r="W349" s="13">
        <f>ROUND(AVERAGE(Zinsswaps!W242:W349)+'iBoxx Extrapolation'!$K349,2)</f>
        <v>3.55</v>
      </c>
      <c r="X349" s="13">
        <f>ROUND(AVERAGE(Zinsswaps!X242:X349)+'iBoxx Extrapolation'!$K349,2)</f>
        <v>3.54</v>
      </c>
      <c r="Y349" s="13">
        <f>ROUND(AVERAGE(Zinsswaps!Y242:Y349)+'iBoxx Extrapolation'!$K349,2)</f>
        <v>3.53</v>
      </c>
      <c r="Z349" s="13">
        <f>ROUND(AVERAGE(Zinsswaps!Z242:Z349)+'iBoxx Extrapolation'!$K349,2)</f>
        <v>3.52</v>
      </c>
      <c r="AA349" s="13">
        <f>ROUND(AVERAGE(Zinsswaps!AA242:AA349)+'iBoxx Extrapolation'!$K349,2)</f>
        <v>3.5</v>
      </c>
      <c r="AB349" s="13">
        <f>ROUND(AVERAGE(Zinsswaps!AB242:AB349)+'iBoxx Extrapolation'!$K349,2)</f>
        <v>3.49</v>
      </c>
      <c r="AC349" s="13">
        <f>ROUND(AVERAGE(Zinsswaps!AC242:AC349)+'iBoxx Extrapolation'!$K349,2)</f>
        <v>3.47</v>
      </c>
      <c r="AD349" s="13">
        <f>ROUND(AVERAGE(Zinsswaps!AD242:AD349)+'iBoxx Extrapolation'!$K349,2)</f>
        <v>3.46</v>
      </c>
      <c r="AE349" s="13">
        <f>ROUND(AVERAGE(Zinsswaps!AE242:AE349)+'iBoxx Extrapolation'!$K349,2)</f>
        <v>3.44</v>
      </c>
      <c r="AF349" s="13">
        <f>ROUND(AVERAGE(Zinsswaps!AF242:AF349)+'iBoxx Extrapolation'!$K349,2)</f>
        <v>3.42</v>
      </c>
      <c r="AG349" s="13">
        <f>ROUND(AVERAGE(Zinsswaps!AG242:AG349)+'iBoxx Extrapolation'!$K349,2)</f>
        <v>3.4</v>
      </c>
      <c r="AH349" s="13">
        <f>ROUND(AVERAGE(Zinsswaps!AH242:AH349)+'iBoxx Extrapolation'!$K349,2)</f>
        <v>3.39</v>
      </c>
      <c r="AI349" s="13">
        <f>ROUND(AVERAGE(Zinsswaps!AI242:AI349)+'iBoxx Extrapolation'!$K349,2)</f>
        <v>3.37</v>
      </c>
      <c r="AJ349" s="13">
        <f>ROUND(AVERAGE(Zinsswaps!AJ242:AJ349)+'iBoxx Extrapolation'!$K349,2)</f>
        <v>3.35</v>
      </c>
      <c r="AK349" s="13">
        <f>ROUND(AVERAGE(Zinsswaps!AK242:AK349)+'iBoxx Extrapolation'!$K349,2)</f>
        <v>3.34</v>
      </c>
      <c r="AL349" s="13">
        <f>ROUND(AVERAGE(Zinsswaps!AL242:AL349)+'iBoxx Extrapolation'!$K349,2)</f>
        <v>3.33</v>
      </c>
      <c r="AM349" s="13">
        <f>ROUND(AVERAGE(Zinsswaps!AM242:AM349)+'iBoxx Extrapolation'!$K349,2)</f>
        <v>3.31</v>
      </c>
      <c r="AN349" s="13">
        <f>ROUND(AVERAGE(Zinsswaps!AN242:AN349)+'iBoxx Extrapolation'!$K349,2)</f>
        <v>3.3</v>
      </c>
      <c r="AO349" s="13">
        <f>ROUND(AVERAGE(Zinsswaps!AO242:AO349)+'iBoxx Extrapolation'!$K349,2)</f>
        <v>3.29</v>
      </c>
      <c r="AP349" s="13">
        <f>ROUND(AVERAGE(Zinsswaps!AP242:AP349)+'iBoxx Extrapolation'!$K349,2)</f>
        <v>3.27</v>
      </c>
      <c r="AQ349" s="13">
        <f>ROUND(AVERAGE(Zinsswaps!AQ242:AQ349)+'iBoxx Extrapolation'!$K349,2)</f>
        <v>3.25</v>
      </c>
      <c r="AR349" s="13">
        <f>ROUND(AVERAGE(Zinsswaps!AR242:AR349)+'iBoxx Extrapolation'!$K349,2)</f>
        <v>3.23</v>
      </c>
      <c r="AS349" s="13">
        <f>ROUND(AVERAGE(Zinsswaps!AS242:AS349)+'iBoxx Extrapolation'!$K349,2)</f>
        <v>3.21</v>
      </c>
      <c r="AT349" s="13">
        <f>ROUND(AVERAGE(Zinsswaps!AT242:AT349)+'iBoxx Extrapolation'!$K349,2)</f>
        <v>3.19</v>
      </c>
      <c r="AU349" s="13">
        <f>ROUND(AVERAGE(Zinsswaps!AU242:AU349)+'iBoxx Extrapolation'!$K349,2)</f>
        <v>3.17</v>
      </c>
      <c r="AV349" s="13">
        <f>ROUND(AVERAGE(Zinsswaps!AV242:AV349)+'iBoxx Extrapolation'!$K349,2)</f>
        <v>3.16</v>
      </c>
      <c r="AW349" s="13">
        <f>ROUND(AVERAGE(Zinsswaps!AW242:AW349)+'iBoxx Extrapolation'!$K349,2)</f>
        <v>3.14</v>
      </c>
      <c r="AX349" s="13">
        <f>ROUND(AVERAGE(Zinsswaps!AX242:AX349)+'iBoxx Extrapolation'!$K349,2)</f>
        <v>3.13</v>
      </c>
      <c r="AY349" s="13">
        <f>ROUND(AVERAGE(Zinsswaps!AY242:AY349)+'iBoxx Extrapolation'!$K349,2)</f>
        <v>3.11</v>
      </c>
    </row>
    <row r="350" spans="1:51" s="16" customFormat="1" x14ac:dyDescent="0.2">
      <c r="A350" s="12">
        <v>47879</v>
      </c>
      <c r="B350" s="13">
        <f>ROUND(AVERAGE(Zinsswaps!B243:B350)+'iBoxx Extrapolation'!$K350,2)</f>
        <v>3.12</v>
      </c>
      <c r="C350" s="13">
        <f>ROUND(AVERAGE(Zinsswaps!C243:C350)+'iBoxx Extrapolation'!$K350,2)</f>
        <v>3.08</v>
      </c>
      <c r="D350" s="13">
        <f>ROUND(AVERAGE(Zinsswaps!D243:D350)+'iBoxx Extrapolation'!$K350,2)</f>
        <v>3.09</v>
      </c>
      <c r="E350" s="13">
        <f>ROUND(AVERAGE(Zinsswaps!E243:E350)+'iBoxx Extrapolation'!$K350,2)</f>
        <v>3.12</v>
      </c>
      <c r="F350" s="13">
        <f>ROUND(AVERAGE(Zinsswaps!F243:F350)+'iBoxx Extrapolation'!$K350,2)</f>
        <v>3.16</v>
      </c>
      <c r="G350" s="13">
        <f>ROUND(AVERAGE(Zinsswaps!G243:G350)+'iBoxx Extrapolation'!$K350,2)</f>
        <v>3.21</v>
      </c>
      <c r="H350" s="13">
        <f>ROUND(AVERAGE(Zinsswaps!H243:H350)+'iBoxx Extrapolation'!$K350,2)</f>
        <v>3.26</v>
      </c>
      <c r="I350" s="13">
        <f>ROUND(AVERAGE(Zinsswaps!I243:I350)+'iBoxx Extrapolation'!$K350,2)</f>
        <v>3.31</v>
      </c>
      <c r="J350" s="13">
        <f>ROUND(AVERAGE(Zinsswaps!J243:J350)+'iBoxx Extrapolation'!$K350,2)</f>
        <v>3.36</v>
      </c>
      <c r="K350" s="13">
        <f>ROUND(AVERAGE(Zinsswaps!K243:K350)+'iBoxx Extrapolation'!$K350,2)</f>
        <v>3.41</v>
      </c>
      <c r="L350" s="13">
        <f>ROUND(AVERAGE(Zinsswaps!L243:L350)+'iBoxx Extrapolation'!$K350,2)</f>
        <v>3.45</v>
      </c>
      <c r="M350" s="13">
        <f>ROUND(AVERAGE(Zinsswaps!M243:M350)+'iBoxx Extrapolation'!$K350,2)</f>
        <v>3.49</v>
      </c>
      <c r="N350" s="13">
        <f>ROUND(AVERAGE(Zinsswaps!N243:N350)+'iBoxx Extrapolation'!$K350,2)</f>
        <v>3.53</v>
      </c>
      <c r="O350" s="13">
        <f>ROUND(AVERAGE(Zinsswaps!O243:O350)+'iBoxx Extrapolation'!$K350,2)</f>
        <v>3.56</v>
      </c>
      <c r="P350" s="13">
        <f>ROUND(AVERAGE(Zinsswaps!P243:P350)+'iBoxx Extrapolation'!$K350,2)</f>
        <v>3.58</v>
      </c>
      <c r="Q350" s="13">
        <f>ROUND(AVERAGE(Zinsswaps!Q243:Q350)+'iBoxx Extrapolation'!$K350,2)</f>
        <v>3.59</v>
      </c>
      <c r="R350" s="13">
        <f>ROUND(AVERAGE(Zinsswaps!R243:R350)+'iBoxx Extrapolation'!$K350,2)</f>
        <v>3.59</v>
      </c>
      <c r="S350" s="13">
        <f>ROUND(AVERAGE(Zinsswaps!S243:S350)+'iBoxx Extrapolation'!$K350,2)</f>
        <v>3.6</v>
      </c>
      <c r="T350" s="13">
        <f>ROUND(AVERAGE(Zinsswaps!T243:T350)+'iBoxx Extrapolation'!$K350,2)</f>
        <v>3.6</v>
      </c>
      <c r="U350" s="13">
        <f>ROUND(AVERAGE(Zinsswaps!U243:U350)+'iBoxx Extrapolation'!$K350,2)</f>
        <v>3.6</v>
      </c>
      <c r="V350" s="13">
        <f>ROUND(AVERAGE(Zinsswaps!V243:V350)+'iBoxx Extrapolation'!$K350,2)</f>
        <v>3.59</v>
      </c>
      <c r="W350" s="13">
        <f>ROUND(AVERAGE(Zinsswaps!W243:W350)+'iBoxx Extrapolation'!$K350,2)</f>
        <v>3.58</v>
      </c>
      <c r="X350" s="13">
        <f>ROUND(AVERAGE(Zinsswaps!X243:X350)+'iBoxx Extrapolation'!$K350,2)</f>
        <v>3.57</v>
      </c>
      <c r="Y350" s="13">
        <f>ROUND(AVERAGE(Zinsswaps!Y243:Y350)+'iBoxx Extrapolation'!$K350,2)</f>
        <v>3.56</v>
      </c>
      <c r="Z350" s="13">
        <f>ROUND(AVERAGE(Zinsswaps!Z243:Z350)+'iBoxx Extrapolation'!$K350,2)</f>
        <v>3.55</v>
      </c>
      <c r="AA350" s="13">
        <f>ROUND(AVERAGE(Zinsswaps!AA243:AA350)+'iBoxx Extrapolation'!$K350,2)</f>
        <v>3.53</v>
      </c>
      <c r="AB350" s="13">
        <f>ROUND(AVERAGE(Zinsswaps!AB243:AB350)+'iBoxx Extrapolation'!$K350,2)</f>
        <v>3.51</v>
      </c>
      <c r="AC350" s="13">
        <f>ROUND(AVERAGE(Zinsswaps!AC243:AC350)+'iBoxx Extrapolation'!$K350,2)</f>
        <v>3.5</v>
      </c>
      <c r="AD350" s="13">
        <f>ROUND(AVERAGE(Zinsswaps!AD243:AD350)+'iBoxx Extrapolation'!$K350,2)</f>
        <v>3.48</v>
      </c>
      <c r="AE350" s="13">
        <f>ROUND(AVERAGE(Zinsswaps!AE243:AE350)+'iBoxx Extrapolation'!$K350,2)</f>
        <v>3.47</v>
      </c>
      <c r="AF350" s="13">
        <f>ROUND(AVERAGE(Zinsswaps!AF243:AF350)+'iBoxx Extrapolation'!$K350,2)</f>
        <v>3.45</v>
      </c>
      <c r="AG350" s="13">
        <f>ROUND(AVERAGE(Zinsswaps!AG243:AG350)+'iBoxx Extrapolation'!$K350,2)</f>
        <v>3.43</v>
      </c>
      <c r="AH350" s="13">
        <f>ROUND(AVERAGE(Zinsswaps!AH243:AH350)+'iBoxx Extrapolation'!$K350,2)</f>
        <v>3.41</v>
      </c>
      <c r="AI350" s="13">
        <f>ROUND(AVERAGE(Zinsswaps!AI243:AI350)+'iBoxx Extrapolation'!$K350,2)</f>
        <v>3.4</v>
      </c>
      <c r="AJ350" s="13">
        <f>ROUND(AVERAGE(Zinsswaps!AJ243:AJ350)+'iBoxx Extrapolation'!$K350,2)</f>
        <v>3.38</v>
      </c>
      <c r="AK350" s="13">
        <f>ROUND(AVERAGE(Zinsswaps!AK243:AK350)+'iBoxx Extrapolation'!$K350,2)</f>
        <v>3.37</v>
      </c>
      <c r="AL350" s="13">
        <f>ROUND(AVERAGE(Zinsswaps!AL243:AL350)+'iBoxx Extrapolation'!$K350,2)</f>
        <v>3.35</v>
      </c>
      <c r="AM350" s="13">
        <f>ROUND(AVERAGE(Zinsswaps!AM243:AM350)+'iBoxx Extrapolation'!$K350,2)</f>
        <v>3.34</v>
      </c>
      <c r="AN350" s="13">
        <f>ROUND(AVERAGE(Zinsswaps!AN243:AN350)+'iBoxx Extrapolation'!$K350,2)</f>
        <v>3.33</v>
      </c>
      <c r="AO350" s="13">
        <f>ROUND(AVERAGE(Zinsswaps!AO243:AO350)+'iBoxx Extrapolation'!$K350,2)</f>
        <v>3.31</v>
      </c>
      <c r="AP350" s="13">
        <f>ROUND(AVERAGE(Zinsswaps!AP243:AP350)+'iBoxx Extrapolation'!$K350,2)</f>
        <v>3.29</v>
      </c>
      <c r="AQ350" s="13">
        <f>ROUND(AVERAGE(Zinsswaps!AQ243:AQ350)+'iBoxx Extrapolation'!$K350,2)</f>
        <v>3.27</v>
      </c>
      <c r="AR350" s="13">
        <f>ROUND(AVERAGE(Zinsswaps!AR243:AR350)+'iBoxx Extrapolation'!$K350,2)</f>
        <v>3.25</v>
      </c>
      <c r="AS350" s="13">
        <f>ROUND(AVERAGE(Zinsswaps!AS243:AS350)+'iBoxx Extrapolation'!$K350,2)</f>
        <v>3.23</v>
      </c>
      <c r="AT350" s="13">
        <f>ROUND(AVERAGE(Zinsswaps!AT243:AT350)+'iBoxx Extrapolation'!$K350,2)</f>
        <v>3.22</v>
      </c>
      <c r="AU350" s="13">
        <f>ROUND(AVERAGE(Zinsswaps!AU243:AU350)+'iBoxx Extrapolation'!$K350,2)</f>
        <v>3.2</v>
      </c>
      <c r="AV350" s="13">
        <f>ROUND(AVERAGE(Zinsswaps!AV243:AV350)+'iBoxx Extrapolation'!$K350,2)</f>
        <v>3.18</v>
      </c>
      <c r="AW350" s="13">
        <f>ROUND(AVERAGE(Zinsswaps!AW243:AW350)+'iBoxx Extrapolation'!$K350,2)</f>
        <v>3.17</v>
      </c>
      <c r="AX350" s="13">
        <f>ROUND(AVERAGE(Zinsswaps!AX243:AX350)+'iBoxx Extrapolation'!$K350,2)</f>
        <v>3.15</v>
      </c>
      <c r="AY350" s="13">
        <f>ROUND(AVERAGE(Zinsswaps!AY243:AY350)+'iBoxx Extrapolation'!$K350,2)</f>
        <v>3.14</v>
      </c>
    </row>
    <row r="351" spans="1:51" s="16" customFormat="1" x14ac:dyDescent="0.2">
      <c r="A351" s="12">
        <v>47907</v>
      </c>
      <c r="B351" s="13">
        <f>ROUND(AVERAGE(Zinsswaps!B244:B351)+'iBoxx Extrapolation'!$K351,2)</f>
        <v>3.14</v>
      </c>
      <c r="C351" s="13">
        <f>ROUND(AVERAGE(Zinsswaps!C244:C351)+'iBoxx Extrapolation'!$K351,2)</f>
        <v>3.11</v>
      </c>
      <c r="D351" s="13">
        <f>ROUND(AVERAGE(Zinsswaps!D244:D351)+'iBoxx Extrapolation'!$K351,2)</f>
        <v>3.11</v>
      </c>
      <c r="E351" s="13">
        <f>ROUND(AVERAGE(Zinsswaps!E244:E351)+'iBoxx Extrapolation'!$K351,2)</f>
        <v>3.14</v>
      </c>
      <c r="F351" s="13">
        <f>ROUND(AVERAGE(Zinsswaps!F244:F351)+'iBoxx Extrapolation'!$K351,2)</f>
        <v>3.18</v>
      </c>
      <c r="G351" s="13">
        <f>ROUND(AVERAGE(Zinsswaps!G244:G351)+'iBoxx Extrapolation'!$K351,2)</f>
        <v>3.23</v>
      </c>
      <c r="H351" s="13">
        <f>ROUND(AVERAGE(Zinsswaps!H244:H351)+'iBoxx Extrapolation'!$K351,2)</f>
        <v>3.28</v>
      </c>
      <c r="I351" s="13">
        <f>ROUND(AVERAGE(Zinsswaps!I244:I351)+'iBoxx Extrapolation'!$K351,2)</f>
        <v>3.33</v>
      </c>
      <c r="J351" s="13">
        <f>ROUND(AVERAGE(Zinsswaps!J244:J351)+'iBoxx Extrapolation'!$K351,2)</f>
        <v>3.38</v>
      </c>
      <c r="K351" s="13">
        <f>ROUND(AVERAGE(Zinsswaps!K244:K351)+'iBoxx Extrapolation'!$K351,2)</f>
        <v>3.43</v>
      </c>
      <c r="L351" s="13">
        <f>ROUND(AVERAGE(Zinsswaps!L244:L351)+'iBoxx Extrapolation'!$K351,2)</f>
        <v>3.47</v>
      </c>
      <c r="M351" s="13">
        <f>ROUND(AVERAGE(Zinsswaps!M244:M351)+'iBoxx Extrapolation'!$K351,2)</f>
        <v>3.51</v>
      </c>
      <c r="N351" s="13">
        <f>ROUND(AVERAGE(Zinsswaps!N244:N351)+'iBoxx Extrapolation'!$K351,2)</f>
        <v>3.55</v>
      </c>
      <c r="O351" s="13">
        <f>ROUND(AVERAGE(Zinsswaps!O244:O351)+'iBoxx Extrapolation'!$K351,2)</f>
        <v>3.58</v>
      </c>
      <c r="P351" s="13">
        <f>ROUND(AVERAGE(Zinsswaps!P244:P351)+'iBoxx Extrapolation'!$K351,2)</f>
        <v>3.6</v>
      </c>
      <c r="Q351" s="13">
        <f>ROUND(AVERAGE(Zinsswaps!Q244:Q351)+'iBoxx Extrapolation'!$K351,2)</f>
        <v>3.61</v>
      </c>
      <c r="R351" s="13">
        <f>ROUND(AVERAGE(Zinsswaps!R244:R351)+'iBoxx Extrapolation'!$K351,2)</f>
        <v>3.61</v>
      </c>
      <c r="S351" s="13">
        <f>ROUND(AVERAGE(Zinsswaps!S244:S351)+'iBoxx Extrapolation'!$K351,2)</f>
        <v>3.62</v>
      </c>
      <c r="T351" s="13">
        <f>ROUND(AVERAGE(Zinsswaps!T244:T351)+'iBoxx Extrapolation'!$K351,2)</f>
        <v>3.62</v>
      </c>
      <c r="U351" s="13">
        <f>ROUND(AVERAGE(Zinsswaps!U244:U351)+'iBoxx Extrapolation'!$K351,2)</f>
        <v>3.63</v>
      </c>
      <c r="V351" s="13">
        <f>ROUND(AVERAGE(Zinsswaps!V244:V351)+'iBoxx Extrapolation'!$K351,2)</f>
        <v>3.61</v>
      </c>
      <c r="W351" s="13">
        <f>ROUND(AVERAGE(Zinsswaps!W244:W351)+'iBoxx Extrapolation'!$K351,2)</f>
        <v>3.6</v>
      </c>
      <c r="X351" s="13">
        <f>ROUND(AVERAGE(Zinsswaps!X244:X351)+'iBoxx Extrapolation'!$K351,2)</f>
        <v>3.59</v>
      </c>
      <c r="Y351" s="13">
        <f>ROUND(AVERAGE(Zinsswaps!Y244:Y351)+'iBoxx Extrapolation'!$K351,2)</f>
        <v>3.58</v>
      </c>
      <c r="Z351" s="13">
        <f>ROUND(AVERAGE(Zinsswaps!Z244:Z351)+'iBoxx Extrapolation'!$K351,2)</f>
        <v>3.57</v>
      </c>
      <c r="AA351" s="13">
        <f>ROUND(AVERAGE(Zinsswaps!AA244:AA351)+'iBoxx Extrapolation'!$K351,2)</f>
        <v>3.55</v>
      </c>
      <c r="AB351" s="13">
        <f>ROUND(AVERAGE(Zinsswaps!AB244:AB351)+'iBoxx Extrapolation'!$K351,2)</f>
        <v>3.54</v>
      </c>
      <c r="AC351" s="13">
        <f>ROUND(AVERAGE(Zinsswaps!AC244:AC351)+'iBoxx Extrapolation'!$K351,2)</f>
        <v>3.52</v>
      </c>
      <c r="AD351" s="13">
        <f>ROUND(AVERAGE(Zinsswaps!AD244:AD351)+'iBoxx Extrapolation'!$K351,2)</f>
        <v>3.51</v>
      </c>
      <c r="AE351" s="13">
        <f>ROUND(AVERAGE(Zinsswaps!AE244:AE351)+'iBoxx Extrapolation'!$K351,2)</f>
        <v>3.49</v>
      </c>
      <c r="AF351" s="13">
        <f>ROUND(AVERAGE(Zinsswaps!AF244:AF351)+'iBoxx Extrapolation'!$K351,2)</f>
        <v>3.47</v>
      </c>
      <c r="AG351" s="13">
        <f>ROUND(AVERAGE(Zinsswaps!AG244:AG351)+'iBoxx Extrapolation'!$K351,2)</f>
        <v>3.45</v>
      </c>
      <c r="AH351" s="13">
        <f>ROUND(AVERAGE(Zinsswaps!AH244:AH351)+'iBoxx Extrapolation'!$K351,2)</f>
        <v>3.44</v>
      </c>
      <c r="AI351" s="13">
        <f>ROUND(AVERAGE(Zinsswaps!AI244:AI351)+'iBoxx Extrapolation'!$K351,2)</f>
        <v>3.42</v>
      </c>
      <c r="AJ351" s="13">
        <f>ROUND(AVERAGE(Zinsswaps!AJ244:AJ351)+'iBoxx Extrapolation'!$K351,2)</f>
        <v>3.4</v>
      </c>
      <c r="AK351" s="13">
        <f>ROUND(AVERAGE(Zinsswaps!AK244:AK351)+'iBoxx Extrapolation'!$K351,2)</f>
        <v>3.39</v>
      </c>
      <c r="AL351" s="13">
        <f>ROUND(AVERAGE(Zinsswaps!AL244:AL351)+'iBoxx Extrapolation'!$K351,2)</f>
        <v>3.38</v>
      </c>
      <c r="AM351" s="13">
        <f>ROUND(AVERAGE(Zinsswaps!AM244:AM351)+'iBoxx Extrapolation'!$K351,2)</f>
        <v>3.36</v>
      </c>
      <c r="AN351" s="13">
        <f>ROUND(AVERAGE(Zinsswaps!AN244:AN351)+'iBoxx Extrapolation'!$K351,2)</f>
        <v>3.35</v>
      </c>
      <c r="AO351" s="13">
        <f>ROUND(AVERAGE(Zinsswaps!AO244:AO351)+'iBoxx Extrapolation'!$K351,2)</f>
        <v>3.34</v>
      </c>
      <c r="AP351" s="13">
        <f>ROUND(AVERAGE(Zinsswaps!AP244:AP351)+'iBoxx Extrapolation'!$K351,2)</f>
        <v>3.32</v>
      </c>
      <c r="AQ351" s="13">
        <f>ROUND(AVERAGE(Zinsswaps!AQ244:AQ351)+'iBoxx Extrapolation'!$K351,2)</f>
        <v>3.3</v>
      </c>
      <c r="AR351" s="13">
        <f>ROUND(AVERAGE(Zinsswaps!AR244:AR351)+'iBoxx Extrapolation'!$K351,2)</f>
        <v>3.27</v>
      </c>
      <c r="AS351" s="13">
        <f>ROUND(AVERAGE(Zinsswaps!AS244:AS351)+'iBoxx Extrapolation'!$K351,2)</f>
        <v>3.26</v>
      </c>
      <c r="AT351" s="13">
        <f>ROUND(AVERAGE(Zinsswaps!AT244:AT351)+'iBoxx Extrapolation'!$K351,2)</f>
        <v>3.24</v>
      </c>
      <c r="AU351" s="13">
        <f>ROUND(AVERAGE(Zinsswaps!AU244:AU351)+'iBoxx Extrapolation'!$K351,2)</f>
        <v>3.22</v>
      </c>
      <c r="AV351" s="13">
        <f>ROUND(AVERAGE(Zinsswaps!AV244:AV351)+'iBoxx Extrapolation'!$K351,2)</f>
        <v>3.2</v>
      </c>
      <c r="AW351" s="13">
        <f>ROUND(AVERAGE(Zinsswaps!AW244:AW351)+'iBoxx Extrapolation'!$K351,2)</f>
        <v>3.19</v>
      </c>
      <c r="AX351" s="13">
        <f>ROUND(AVERAGE(Zinsswaps!AX244:AX351)+'iBoxx Extrapolation'!$K351,2)</f>
        <v>3.17</v>
      </c>
      <c r="AY351" s="13">
        <f>ROUND(AVERAGE(Zinsswaps!AY244:AY351)+'iBoxx Extrapolation'!$K351,2)</f>
        <v>3.16</v>
      </c>
    </row>
    <row r="352" spans="1:51" s="16" customFormat="1" x14ac:dyDescent="0.2">
      <c r="A352" s="12">
        <v>47938</v>
      </c>
      <c r="B352" s="13">
        <f>ROUND(AVERAGE(Zinsswaps!B245:B352)+'iBoxx Extrapolation'!$K352,2)</f>
        <v>3.17</v>
      </c>
      <c r="C352" s="13">
        <f>ROUND(AVERAGE(Zinsswaps!C245:C352)+'iBoxx Extrapolation'!$K352,2)</f>
        <v>3.13</v>
      </c>
      <c r="D352" s="13">
        <f>ROUND(AVERAGE(Zinsswaps!D245:D352)+'iBoxx Extrapolation'!$K352,2)</f>
        <v>3.12</v>
      </c>
      <c r="E352" s="13">
        <f>ROUND(AVERAGE(Zinsswaps!E245:E352)+'iBoxx Extrapolation'!$K352,2)</f>
        <v>3.16</v>
      </c>
      <c r="F352" s="13">
        <f>ROUND(AVERAGE(Zinsswaps!F245:F352)+'iBoxx Extrapolation'!$K352,2)</f>
        <v>3.2</v>
      </c>
      <c r="G352" s="13">
        <f>ROUND(AVERAGE(Zinsswaps!G245:G352)+'iBoxx Extrapolation'!$K352,2)</f>
        <v>3.25</v>
      </c>
      <c r="H352" s="13">
        <f>ROUND(AVERAGE(Zinsswaps!H245:H352)+'iBoxx Extrapolation'!$K352,2)</f>
        <v>3.3</v>
      </c>
      <c r="I352" s="13">
        <f>ROUND(AVERAGE(Zinsswaps!I245:I352)+'iBoxx Extrapolation'!$K352,2)</f>
        <v>3.35</v>
      </c>
      <c r="J352" s="13">
        <f>ROUND(AVERAGE(Zinsswaps!J245:J352)+'iBoxx Extrapolation'!$K352,2)</f>
        <v>3.4</v>
      </c>
      <c r="K352" s="13">
        <f>ROUND(AVERAGE(Zinsswaps!K245:K352)+'iBoxx Extrapolation'!$K352,2)</f>
        <v>3.44</v>
      </c>
      <c r="L352" s="13">
        <f>ROUND(AVERAGE(Zinsswaps!L245:L352)+'iBoxx Extrapolation'!$K352,2)</f>
        <v>3.49</v>
      </c>
      <c r="M352" s="13">
        <f>ROUND(AVERAGE(Zinsswaps!M245:M352)+'iBoxx Extrapolation'!$K352,2)</f>
        <v>3.53</v>
      </c>
      <c r="N352" s="13">
        <f>ROUND(AVERAGE(Zinsswaps!N245:N352)+'iBoxx Extrapolation'!$K352,2)</f>
        <v>3.57</v>
      </c>
      <c r="O352" s="13">
        <f>ROUND(AVERAGE(Zinsswaps!O245:O352)+'iBoxx Extrapolation'!$K352,2)</f>
        <v>3.6</v>
      </c>
      <c r="P352" s="13">
        <f>ROUND(AVERAGE(Zinsswaps!P245:P352)+'iBoxx Extrapolation'!$K352,2)</f>
        <v>3.62</v>
      </c>
      <c r="Q352" s="13">
        <f>ROUND(AVERAGE(Zinsswaps!Q245:Q352)+'iBoxx Extrapolation'!$K352,2)</f>
        <v>3.63</v>
      </c>
      <c r="R352" s="13">
        <f>ROUND(AVERAGE(Zinsswaps!R245:R352)+'iBoxx Extrapolation'!$K352,2)</f>
        <v>3.63</v>
      </c>
      <c r="S352" s="13">
        <f>ROUND(AVERAGE(Zinsswaps!S245:S352)+'iBoxx Extrapolation'!$K352,2)</f>
        <v>3.64</v>
      </c>
      <c r="T352" s="13">
        <f>ROUND(AVERAGE(Zinsswaps!T245:T352)+'iBoxx Extrapolation'!$K352,2)</f>
        <v>3.64</v>
      </c>
      <c r="U352" s="13">
        <f>ROUND(AVERAGE(Zinsswaps!U245:U352)+'iBoxx Extrapolation'!$K352,2)</f>
        <v>3.65</v>
      </c>
      <c r="V352" s="13">
        <f>ROUND(AVERAGE(Zinsswaps!V245:V352)+'iBoxx Extrapolation'!$K352,2)</f>
        <v>3.63</v>
      </c>
      <c r="W352" s="13">
        <f>ROUND(AVERAGE(Zinsswaps!W245:W352)+'iBoxx Extrapolation'!$K352,2)</f>
        <v>3.62</v>
      </c>
      <c r="X352" s="13">
        <f>ROUND(AVERAGE(Zinsswaps!X245:X352)+'iBoxx Extrapolation'!$K352,2)</f>
        <v>3.61</v>
      </c>
      <c r="Y352" s="13">
        <f>ROUND(AVERAGE(Zinsswaps!Y245:Y352)+'iBoxx Extrapolation'!$K352,2)</f>
        <v>3.6</v>
      </c>
      <c r="Z352" s="13">
        <f>ROUND(AVERAGE(Zinsswaps!Z245:Z352)+'iBoxx Extrapolation'!$K352,2)</f>
        <v>3.59</v>
      </c>
      <c r="AA352" s="13">
        <f>ROUND(AVERAGE(Zinsswaps!AA245:AA352)+'iBoxx Extrapolation'!$K352,2)</f>
        <v>3.57</v>
      </c>
      <c r="AB352" s="13">
        <f>ROUND(AVERAGE(Zinsswaps!AB245:AB352)+'iBoxx Extrapolation'!$K352,2)</f>
        <v>3.56</v>
      </c>
      <c r="AC352" s="13">
        <f>ROUND(AVERAGE(Zinsswaps!AC245:AC352)+'iBoxx Extrapolation'!$K352,2)</f>
        <v>3.54</v>
      </c>
      <c r="AD352" s="13">
        <f>ROUND(AVERAGE(Zinsswaps!AD245:AD352)+'iBoxx Extrapolation'!$K352,2)</f>
        <v>3.53</v>
      </c>
      <c r="AE352" s="13">
        <f>ROUND(AVERAGE(Zinsswaps!AE245:AE352)+'iBoxx Extrapolation'!$K352,2)</f>
        <v>3.52</v>
      </c>
      <c r="AF352" s="13">
        <f>ROUND(AVERAGE(Zinsswaps!AF245:AF352)+'iBoxx Extrapolation'!$K352,2)</f>
        <v>3.5</v>
      </c>
      <c r="AG352" s="13">
        <f>ROUND(AVERAGE(Zinsswaps!AG245:AG352)+'iBoxx Extrapolation'!$K352,2)</f>
        <v>3.48</v>
      </c>
      <c r="AH352" s="13">
        <f>ROUND(AVERAGE(Zinsswaps!AH245:AH352)+'iBoxx Extrapolation'!$K352,2)</f>
        <v>3.46</v>
      </c>
      <c r="AI352" s="13">
        <f>ROUND(AVERAGE(Zinsswaps!AI245:AI352)+'iBoxx Extrapolation'!$K352,2)</f>
        <v>3.44</v>
      </c>
      <c r="AJ352" s="13">
        <f>ROUND(AVERAGE(Zinsswaps!AJ245:AJ352)+'iBoxx Extrapolation'!$K352,2)</f>
        <v>3.43</v>
      </c>
      <c r="AK352" s="13">
        <f>ROUND(AVERAGE(Zinsswaps!AK245:AK352)+'iBoxx Extrapolation'!$K352,2)</f>
        <v>3.41</v>
      </c>
      <c r="AL352" s="13">
        <f>ROUND(AVERAGE(Zinsswaps!AL245:AL352)+'iBoxx Extrapolation'!$K352,2)</f>
        <v>3.4</v>
      </c>
      <c r="AM352" s="13">
        <f>ROUND(AVERAGE(Zinsswaps!AM245:AM352)+'iBoxx Extrapolation'!$K352,2)</f>
        <v>3.39</v>
      </c>
      <c r="AN352" s="13">
        <f>ROUND(AVERAGE(Zinsswaps!AN245:AN352)+'iBoxx Extrapolation'!$K352,2)</f>
        <v>3.37</v>
      </c>
      <c r="AO352" s="13">
        <f>ROUND(AVERAGE(Zinsswaps!AO245:AO352)+'iBoxx Extrapolation'!$K352,2)</f>
        <v>3.36</v>
      </c>
      <c r="AP352" s="13">
        <f>ROUND(AVERAGE(Zinsswaps!AP245:AP352)+'iBoxx Extrapolation'!$K352,2)</f>
        <v>3.34</v>
      </c>
      <c r="AQ352" s="13">
        <f>ROUND(AVERAGE(Zinsswaps!AQ245:AQ352)+'iBoxx Extrapolation'!$K352,2)</f>
        <v>3.32</v>
      </c>
      <c r="AR352" s="13">
        <f>ROUND(AVERAGE(Zinsswaps!AR245:AR352)+'iBoxx Extrapolation'!$K352,2)</f>
        <v>3.3</v>
      </c>
      <c r="AS352" s="13">
        <f>ROUND(AVERAGE(Zinsswaps!AS245:AS352)+'iBoxx Extrapolation'!$K352,2)</f>
        <v>3.28</v>
      </c>
      <c r="AT352" s="13">
        <f>ROUND(AVERAGE(Zinsswaps!AT245:AT352)+'iBoxx Extrapolation'!$K352,2)</f>
        <v>3.26</v>
      </c>
      <c r="AU352" s="13">
        <f>ROUND(AVERAGE(Zinsswaps!AU245:AU352)+'iBoxx Extrapolation'!$K352,2)</f>
        <v>3.24</v>
      </c>
      <c r="AV352" s="13">
        <f>ROUND(AVERAGE(Zinsswaps!AV245:AV352)+'iBoxx Extrapolation'!$K352,2)</f>
        <v>3.23</v>
      </c>
      <c r="AW352" s="13">
        <f>ROUND(AVERAGE(Zinsswaps!AW245:AW352)+'iBoxx Extrapolation'!$K352,2)</f>
        <v>3.21</v>
      </c>
      <c r="AX352" s="13">
        <f>ROUND(AVERAGE(Zinsswaps!AX245:AX352)+'iBoxx Extrapolation'!$K352,2)</f>
        <v>3.2</v>
      </c>
      <c r="AY352" s="13">
        <f>ROUND(AVERAGE(Zinsswaps!AY245:AY352)+'iBoxx Extrapolation'!$K352,2)</f>
        <v>3.18</v>
      </c>
    </row>
    <row r="353" spans="1:51" s="16" customFormat="1" x14ac:dyDescent="0.2">
      <c r="A353" s="12">
        <v>47968</v>
      </c>
      <c r="B353" s="13">
        <f>ROUND(AVERAGE(Zinsswaps!B246:B353)+'iBoxx Extrapolation'!$K353,2)</f>
        <v>3.19</v>
      </c>
      <c r="C353" s="13">
        <f>ROUND(AVERAGE(Zinsswaps!C246:C353)+'iBoxx Extrapolation'!$K353,2)</f>
        <v>3.14</v>
      </c>
      <c r="D353" s="13">
        <f>ROUND(AVERAGE(Zinsswaps!D246:D353)+'iBoxx Extrapolation'!$K353,2)</f>
        <v>3.14</v>
      </c>
      <c r="E353" s="13">
        <f>ROUND(AVERAGE(Zinsswaps!E246:E353)+'iBoxx Extrapolation'!$K353,2)</f>
        <v>3.17</v>
      </c>
      <c r="F353" s="13">
        <f>ROUND(AVERAGE(Zinsswaps!F246:F353)+'iBoxx Extrapolation'!$K353,2)</f>
        <v>3.21</v>
      </c>
      <c r="G353" s="13">
        <f>ROUND(AVERAGE(Zinsswaps!G246:G353)+'iBoxx Extrapolation'!$K353,2)</f>
        <v>3.26</v>
      </c>
      <c r="H353" s="13">
        <f>ROUND(AVERAGE(Zinsswaps!H246:H353)+'iBoxx Extrapolation'!$K353,2)</f>
        <v>3.31</v>
      </c>
      <c r="I353" s="13">
        <f>ROUND(AVERAGE(Zinsswaps!I246:I353)+'iBoxx Extrapolation'!$K353,2)</f>
        <v>3.36</v>
      </c>
      <c r="J353" s="13">
        <f>ROUND(AVERAGE(Zinsswaps!J246:J353)+'iBoxx Extrapolation'!$K353,2)</f>
        <v>3.41</v>
      </c>
      <c r="K353" s="13">
        <f>ROUND(AVERAGE(Zinsswaps!K246:K353)+'iBoxx Extrapolation'!$K353,2)</f>
        <v>3.46</v>
      </c>
      <c r="L353" s="13">
        <f>ROUND(AVERAGE(Zinsswaps!L246:L353)+'iBoxx Extrapolation'!$K353,2)</f>
        <v>3.51</v>
      </c>
      <c r="M353" s="13">
        <f>ROUND(AVERAGE(Zinsswaps!M246:M353)+'iBoxx Extrapolation'!$K353,2)</f>
        <v>3.55</v>
      </c>
      <c r="N353" s="13">
        <f>ROUND(AVERAGE(Zinsswaps!N246:N353)+'iBoxx Extrapolation'!$K353,2)</f>
        <v>3.58</v>
      </c>
      <c r="O353" s="13">
        <f>ROUND(AVERAGE(Zinsswaps!O246:O353)+'iBoxx Extrapolation'!$K353,2)</f>
        <v>3.61</v>
      </c>
      <c r="P353" s="13">
        <f>ROUND(AVERAGE(Zinsswaps!P246:P353)+'iBoxx Extrapolation'!$K353,2)</f>
        <v>3.64</v>
      </c>
      <c r="Q353" s="13">
        <f>ROUND(AVERAGE(Zinsswaps!Q246:Q353)+'iBoxx Extrapolation'!$K353,2)</f>
        <v>3.64</v>
      </c>
      <c r="R353" s="13">
        <f>ROUND(AVERAGE(Zinsswaps!R246:R353)+'iBoxx Extrapolation'!$K353,2)</f>
        <v>3.65</v>
      </c>
      <c r="S353" s="13">
        <f>ROUND(AVERAGE(Zinsswaps!S246:S353)+'iBoxx Extrapolation'!$K353,2)</f>
        <v>3.65</v>
      </c>
      <c r="T353" s="13">
        <f>ROUND(AVERAGE(Zinsswaps!T246:T353)+'iBoxx Extrapolation'!$K353,2)</f>
        <v>3.66</v>
      </c>
      <c r="U353" s="13">
        <f>ROUND(AVERAGE(Zinsswaps!U246:U353)+'iBoxx Extrapolation'!$K353,2)</f>
        <v>3.66</v>
      </c>
      <c r="V353" s="13">
        <f>ROUND(AVERAGE(Zinsswaps!V246:V353)+'iBoxx Extrapolation'!$K353,2)</f>
        <v>3.65</v>
      </c>
      <c r="W353" s="13">
        <f>ROUND(AVERAGE(Zinsswaps!W246:W353)+'iBoxx Extrapolation'!$K353,2)</f>
        <v>3.64</v>
      </c>
      <c r="X353" s="13">
        <f>ROUND(AVERAGE(Zinsswaps!X246:X353)+'iBoxx Extrapolation'!$K353,2)</f>
        <v>3.63</v>
      </c>
      <c r="Y353" s="13">
        <f>ROUND(AVERAGE(Zinsswaps!Y246:Y353)+'iBoxx Extrapolation'!$K353,2)</f>
        <v>3.62</v>
      </c>
      <c r="Z353" s="13">
        <f>ROUND(AVERAGE(Zinsswaps!Z246:Z353)+'iBoxx Extrapolation'!$K353,2)</f>
        <v>3.61</v>
      </c>
      <c r="AA353" s="13">
        <f>ROUND(AVERAGE(Zinsswaps!AA246:AA353)+'iBoxx Extrapolation'!$K353,2)</f>
        <v>3.59</v>
      </c>
      <c r="AB353" s="13">
        <f>ROUND(AVERAGE(Zinsswaps!AB246:AB353)+'iBoxx Extrapolation'!$K353,2)</f>
        <v>3.58</v>
      </c>
      <c r="AC353" s="13">
        <f>ROUND(AVERAGE(Zinsswaps!AC246:AC353)+'iBoxx Extrapolation'!$K353,2)</f>
        <v>3.56</v>
      </c>
      <c r="AD353" s="13">
        <f>ROUND(AVERAGE(Zinsswaps!AD246:AD353)+'iBoxx Extrapolation'!$K353,2)</f>
        <v>3.55</v>
      </c>
      <c r="AE353" s="13">
        <f>ROUND(AVERAGE(Zinsswaps!AE246:AE353)+'iBoxx Extrapolation'!$K353,2)</f>
        <v>3.54</v>
      </c>
      <c r="AF353" s="13">
        <f>ROUND(AVERAGE(Zinsswaps!AF246:AF353)+'iBoxx Extrapolation'!$K353,2)</f>
        <v>3.52</v>
      </c>
      <c r="AG353" s="13">
        <f>ROUND(AVERAGE(Zinsswaps!AG246:AG353)+'iBoxx Extrapolation'!$K353,2)</f>
        <v>3.5</v>
      </c>
      <c r="AH353" s="13">
        <f>ROUND(AVERAGE(Zinsswaps!AH246:AH353)+'iBoxx Extrapolation'!$K353,2)</f>
        <v>3.48</v>
      </c>
      <c r="AI353" s="13">
        <f>ROUND(AVERAGE(Zinsswaps!AI246:AI353)+'iBoxx Extrapolation'!$K353,2)</f>
        <v>3.46</v>
      </c>
      <c r="AJ353" s="13">
        <f>ROUND(AVERAGE(Zinsswaps!AJ246:AJ353)+'iBoxx Extrapolation'!$K353,2)</f>
        <v>3.45</v>
      </c>
      <c r="AK353" s="13">
        <f>ROUND(AVERAGE(Zinsswaps!AK246:AK353)+'iBoxx Extrapolation'!$K353,2)</f>
        <v>3.43</v>
      </c>
      <c r="AL353" s="13">
        <f>ROUND(AVERAGE(Zinsswaps!AL246:AL353)+'iBoxx Extrapolation'!$K353,2)</f>
        <v>3.42</v>
      </c>
      <c r="AM353" s="13">
        <f>ROUND(AVERAGE(Zinsswaps!AM246:AM353)+'iBoxx Extrapolation'!$K353,2)</f>
        <v>3.41</v>
      </c>
      <c r="AN353" s="13">
        <f>ROUND(AVERAGE(Zinsswaps!AN246:AN353)+'iBoxx Extrapolation'!$K353,2)</f>
        <v>3.39</v>
      </c>
      <c r="AO353" s="13">
        <f>ROUND(AVERAGE(Zinsswaps!AO246:AO353)+'iBoxx Extrapolation'!$K353,2)</f>
        <v>3.38</v>
      </c>
      <c r="AP353" s="13">
        <f>ROUND(AVERAGE(Zinsswaps!AP246:AP353)+'iBoxx Extrapolation'!$K353,2)</f>
        <v>3.36</v>
      </c>
      <c r="AQ353" s="13">
        <f>ROUND(AVERAGE(Zinsswaps!AQ246:AQ353)+'iBoxx Extrapolation'!$K353,2)</f>
        <v>3.34</v>
      </c>
      <c r="AR353" s="13">
        <f>ROUND(AVERAGE(Zinsswaps!AR246:AR353)+'iBoxx Extrapolation'!$K353,2)</f>
        <v>3.32</v>
      </c>
      <c r="AS353" s="13">
        <f>ROUND(AVERAGE(Zinsswaps!AS246:AS353)+'iBoxx Extrapolation'!$K353,2)</f>
        <v>3.3</v>
      </c>
      <c r="AT353" s="13">
        <f>ROUND(AVERAGE(Zinsswaps!AT246:AT353)+'iBoxx Extrapolation'!$K353,2)</f>
        <v>3.28</v>
      </c>
      <c r="AU353" s="13">
        <f>ROUND(AVERAGE(Zinsswaps!AU246:AU353)+'iBoxx Extrapolation'!$K353,2)</f>
        <v>3.26</v>
      </c>
      <c r="AV353" s="13">
        <f>ROUND(AVERAGE(Zinsswaps!AV246:AV353)+'iBoxx Extrapolation'!$K353,2)</f>
        <v>3.25</v>
      </c>
      <c r="AW353" s="13">
        <f>ROUND(AVERAGE(Zinsswaps!AW246:AW353)+'iBoxx Extrapolation'!$K353,2)</f>
        <v>3.23</v>
      </c>
      <c r="AX353" s="13">
        <f>ROUND(AVERAGE(Zinsswaps!AX246:AX353)+'iBoxx Extrapolation'!$K353,2)</f>
        <v>3.22</v>
      </c>
      <c r="AY353" s="13">
        <f>ROUND(AVERAGE(Zinsswaps!AY246:AY353)+'iBoxx Extrapolation'!$K353,2)</f>
        <v>3.2</v>
      </c>
    </row>
    <row r="354" spans="1:51" s="16" customFormat="1" x14ac:dyDescent="0.2">
      <c r="A354" s="12">
        <v>47999</v>
      </c>
      <c r="B354" s="13">
        <f>ROUND(AVERAGE(Zinsswaps!B247:B354)+'iBoxx Extrapolation'!$K354,2)</f>
        <v>3.21</v>
      </c>
      <c r="C354" s="13">
        <f>ROUND(AVERAGE(Zinsswaps!C247:C354)+'iBoxx Extrapolation'!$K354,2)</f>
        <v>3.15</v>
      </c>
      <c r="D354" s="13">
        <f>ROUND(AVERAGE(Zinsswaps!D247:D354)+'iBoxx Extrapolation'!$K354,2)</f>
        <v>3.15</v>
      </c>
      <c r="E354" s="13">
        <f>ROUND(AVERAGE(Zinsswaps!E247:E354)+'iBoxx Extrapolation'!$K354,2)</f>
        <v>3.18</v>
      </c>
      <c r="F354" s="13">
        <f>ROUND(AVERAGE(Zinsswaps!F247:F354)+'iBoxx Extrapolation'!$K354,2)</f>
        <v>3.22</v>
      </c>
      <c r="G354" s="13">
        <f>ROUND(AVERAGE(Zinsswaps!G247:G354)+'iBoxx Extrapolation'!$K354,2)</f>
        <v>3.27</v>
      </c>
      <c r="H354" s="13">
        <f>ROUND(AVERAGE(Zinsswaps!H247:H354)+'iBoxx Extrapolation'!$K354,2)</f>
        <v>3.32</v>
      </c>
      <c r="I354" s="13">
        <f>ROUND(AVERAGE(Zinsswaps!I247:I354)+'iBoxx Extrapolation'!$K354,2)</f>
        <v>3.37</v>
      </c>
      <c r="J354" s="13">
        <f>ROUND(AVERAGE(Zinsswaps!J247:J354)+'iBoxx Extrapolation'!$K354,2)</f>
        <v>3.42</v>
      </c>
      <c r="K354" s="13">
        <f>ROUND(AVERAGE(Zinsswaps!K247:K354)+'iBoxx Extrapolation'!$K354,2)</f>
        <v>3.47</v>
      </c>
      <c r="L354" s="13">
        <f>ROUND(AVERAGE(Zinsswaps!L247:L354)+'iBoxx Extrapolation'!$K354,2)</f>
        <v>3.52</v>
      </c>
      <c r="M354" s="13">
        <f>ROUND(AVERAGE(Zinsswaps!M247:M354)+'iBoxx Extrapolation'!$K354,2)</f>
        <v>3.56</v>
      </c>
      <c r="N354" s="13">
        <f>ROUND(AVERAGE(Zinsswaps!N247:N354)+'iBoxx Extrapolation'!$K354,2)</f>
        <v>3.59</v>
      </c>
      <c r="O354" s="13">
        <f>ROUND(AVERAGE(Zinsswaps!O247:O354)+'iBoxx Extrapolation'!$K354,2)</f>
        <v>3.62</v>
      </c>
      <c r="P354" s="13">
        <f>ROUND(AVERAGE(Zinsswaps!P247:P354)+'iBoxx Extrapolation'!$K354,2)</f>
        <v>3.65</v>
      </c>
      <c r="Q354" s="13">
        <f>ROUND(AVERAGE(Zinsswaps!Q247:Q354)+'iBoxx Extrapolation'!$K354,2)</f>
        <v>3.65</v>
      </c>
      <c r="R354" s="13">
        <f>ROUND(AVERAGE(Zinsswaps!R247:R354)+'iBoxx Extrapolation'!$K354,2)</f>
        <v>3.66</v>
      </c>
      <c r="S354" s="13">
        <f>ROUND(AVERAGE(Zinsswaps!S247:S354)+'iBoxx Extrapolation'!$K354,2)</f>
        <v>3.67</v>
      </c>
      <c r="T354" s="13">
        <f>ROUND(AVERAGE(Zinsswaps!T247:T354)+'iBoxx Extrapolation'!$K354,2)</f>
        <v>3.67</v>
      </c>
      <c r="U354" s="13">
        <f>ROUND(AVERAGE(Zinsswaps!U247:U354)+'iBoxx Extrapolation'!$K354,2)</f>
        <v>3.68</v>
      </c>
      <c r="V354" s="13">
        <f>ROUND(AVERAGE(Zinsswaps!V247:V354)+'iBoxx Extrapolation'!$K354,2)</f>
        <v>3.66</v>
      </c>
      <c r="W354" s="13">
        <f>ROUND(AVERAGE(Zinsswaps!W247:W354)+'iBoxx Extrapolation'!$K354,2)</f>
        <v>3.65</v>
      </c>
      <c r="X354" s="13">
        <f>ROUND(AVERAGE(Zinsswaps!X247:X354)+'iBoxx Extrapolation'!$K354,2)</f>
        <v>3.64</v>
      </c>
      <c r="Y354" s="13">
        <f>ROUND(AVERAGE(Zinsswaps!Y247:Y354)+'iBoxx Extrapolation'!$K354,2)</f>
        <v>3.63</v>
      </c>
      <c r="Z354" s="13">
        <f>ROUND(AVERAGE(Zinsswaps!Z247:Z354)+'iBoxx Extrapolation'!$K354,2)</f>
        <v>3.62</v>
      </c>
      <c r="AA354" s="13">
        <f>ROUND(AVERAGE(Zinsswaps!AA247:AA354)+'iBoxx Extrapolation'!$K354,2)</f>
        <v>3.61</v>
      </c>
      <c r="AB354" s="13">
        <f>ROUND(AVERAGE(Zinsswaps!AB247:AB354)+'iBoxx Extrapolation'!$K354,2)</f>
        <v>3.59</v>
      </c>
      <c r="AC354" s="13">
        <f>ROUND(AVERAGE(Zinsswaps!AC247:AC354)+'iBoxx Extrapolation'!$K354,2)</f>
        <v>3.58</v>
      </c>
      <c r="AD354" s="13">
        <f>ROUND(AVERAGE(Zinsswaps!AD247:AD354)+'iBoxx Extrapolation'!$K354,2)</f>
        <v>3.56</v>
      </c>
      <c r="AE354" s="13">
        <f>ROUND(AVERAGE(Zinsswaps!AE247:AE354)+'iBoxx Extrapolation'!$K354,2)</f>
        <v>3.55</v>
      </c>
      <c r="AF354" s="13">
        <f>ROUND(AVERAGE(Zinsswaps!AF247:AF354)+'iBoxx Extrapolation'!$K354,2)</f>
        <v>3.53</v>
      </c>
      <c r="AG354" s="13">
        <f>ROUND(AVERAGE(Zinsswaps!AG247:AG354)+'iBoxx Extrapolation'!$K354,2)</f>
        <v>3.51</v>
      </c>
      <c r="AH354" s="13">
        <f>ROUND(AVERAGE(Zinsswaps!AH247:AH354)+'iBoxx Extrapolation'!$K354,2)</f>
        <v>3.49</v>
      </c>
      <c r="AI354" s="13">
        <f>ROUND(AVERAGE(Zinsswaps!AI247:AI354)+'iBoxx Extrapolation'!$K354,2)</f>
        <v>3.48</v>
      </c>
      <c r="AJ354" s="13">
        <f>ROUND(AVERAGE(Zinsswaps!AJ247:AJ354)+'iBoxx Extrapolation'!$K354,2)</f>
        <v>3.46</v>
      </c>
      <c r="AK354" s="13">
        <f>ROUND(AVERAGE(Zinsswaps!AK247:AK354)+'iBoxx Extrapolation'!$K354,2)</f>
        <v>3.45</v>
      </c>
      <c r="AL354" s="13">
        <f>ROUND(AVERAGE(Zinsswaps!AL247:AL354)+'iBoxx Extrapolation'!$K354,2)</f>
        <v>3.43</v>
      </c>
      <c r="AM354" s="13">
        <f>ROUND(AVERAGE(Zinsswaps!AM247:AM354)+'iBoxx Extrapolation'!$K354,2)</f>
        <v>3.42</v>
      </c>
      <c r="AN354" s="13">
        <f>ROUND(AVERAGE(Zinsswaps!AN247:AN354)+'iBoxx Extrapolation'!$K354,2)</f>
        <v>3.41</v>
      </c>
      <c r="AO354" s="13">
        <f>ROUND(AVERAGE(Zinsswaps!AO247:AO354)+'iBoxx Extrapolation'!$K354,2)</f>
        <v>3.4</v>
      </c>
      <c r="AP354" s="13">
        <f>ROUND(AVERAGE(Zinsswaps!AP247:AP354)+'iBoxx Extrapolation'!$K354,2)</f>
        <v>3.37</v>
      </c>
      <c r="AQ354" s="13">
        <f>ROUND(AVERAGE(Zinsswaps!AQ247:AQ354)+'iBoxx Extrapolation'!$K354,2)</f>
        <v>3.35</v>
      </c>
      <c r="AR354" s="13">
        <f>ROUND(AVERAGE(Zinsswaps!AR247:AR354)+'iBoxx Extrapolation'!$K354,2)</f>
        <v>3.33</v>
      </c>
      <c r="AS354" s="13">
        <f>ROUND(AVERAGE(Zinsswaps!AS247:AS354)+'iBoxx Extrapolation'!$K354,2)</f>
        <v>3.31</v>
      </c>
      <c r="AT354" s="13">
        <f>ROUND(AVERAGE(Zinsswaps!AT247:AT354)+'iBoxx Extrapolation'!$K354,2)</f>
        <v>3.3</v>
      </c>
      <c r="AU354" s="13">
        <f>ROUND(AVERAGE(Zinsswaps!AU247:AU354)+'iBoxx Extrapolation'!$K354,2)</f>
        <v>3.28</v>
      </c>
      <c r="AV354" s="13">
        <f>ROUND(AVERAGE(Zinsswaps!AV247:AV354)+'iBoxx Extrapolation'!$K354,2)</f>
        <v>3.26</v>
      </c>
      <c r="AW354" s="13">
        <f>ROUND(AVERAGE(Zinsswaps!AW247:AW354)+'iBoxx Extrapolation'!$K354,2)</f>
        <v>3.25</v>
      </c>
      <c r="AX354" s="13">
        <f>ROUND(AVERAGE(Zinsswaps!AX247:AX354)+'iBoxx Extrapolation'!$K354,2)</f>
        <v>3.23</v>
      </c>
      <c r="AY354" s="13">
        <f>ROUND(AVERAGE(Zinsswaps!AY247:AY354)+'iBoxx Extrapolation'!$K354,2)</f>
        <v>3.22</v>
      </c>
    </row>
    <row r="355" spans="1:51" s="16" customFormat="1" x14ac:dyDescent="0.2">
      <c r="A355" s="12">
        <v>48029</v>
      </c>
      <c r="B355" s="13">
        <f>ROUND(AVERAGE(Zinsswaps!B248:B355)+'iBoxx Extrapolation'!$K355,2)</f>
        <v>3.22</v>
      </c>
      <c r="C355" s="13">
        <f>ROUND(AVERAGE(Zinsswaps!C248:C355)+'iBoxx Extrapolation'!$K355,2)</f>
        <v>3.16</v>
      </c>
      <c r="D355" s="13">
        <f>ROUND(AVERAGE(Zinsswaps!D248:D355)+'iBoxx Extrapolation'!$K355,2)</f>
        <v>3.16</v>
      </c>
      <c r="E355" s="13">
        <f>ROUND(AVERAGE(Zinsswaps!E248:E355)+'iBoxx Extrapolation'!$K355,2)</f>
        <v>3.19</v>
      </c>
      <c r="F355" s="13">
        <f>ROUND(AVERAGE(Zinsswaps!F248:F355)+'iBoxx Extrapolation'!$K355,2)</f>
        <v>3.23</v>
      </c>
      <c r="G355" s="13">
        <f>ROUND(AVERAGE(Zinsswaps!G248:G355)+'iBoxx Extrapolation'!$K355,2)</f>
        <v>3.27</v>
      </c>
      <c r="H355" s="13">
        <f>ROUND(AVERAGE(Zinsswaps!H248:H355)+'iBoxx Extrapolation'!$K355,2)</f>
        <v>3.32</v>
      </c>
      <c r="I355" s="13">
        <f>ROUND(AVERAGE(Zinsswaps!I248:I355)+'iBoxx Extrapolation'!$K355,2)</f>
        <v>3.38</v>
      </c>
      <c r="J355" s="13">
        <f>ROUND(AVERAGE(Zinsswaps!J248:J355)+'iBoxx Extrapolation'!$K355,2)</f>
        <v>3.43</v>
      </c>
      <c r="K355" s="13">
        <f>ROUND(AVERAGE(Zinsswaps!K248:K355)+'iBoxx Extrapolation'!$K355,2)</f>
        <v>3.47</v>
      </c>
      <c r="L355" s="13">
        <f>ROUND(AVERAGE(Zinsswaps!L248:L355)+'iBoxx Extrapolation'!$K355,2)</f>
        <v>3.52</v>
      </c>
      <c r="M355" s="13">
        <f>ROUND(AVERAGE(Zinsswaps!M248:M355)+'iBoxx Extrapolation'!$K355,2)</f>
        <v>3.56</v>
      </c>
      <c r="N355" s="13">
        <f>ROUND(AVERAGE(Zinsswaps!N248:N355)+'iBoxx Extrapolation'!$K355,2)</f>
        <v>3.6</v>
      </c>
      <c r="O355" s="13">
        <f>ROUND(AVERAGE(Zinsswaps!O248:O355)+'iBoxx Extrapolation'!$K355,2)</f>
        <v>3.63</v>
      </c>
      <c r="P355" s="13">
        <f>ROUND(AVERAGE(Zinsswaps!P248:P355)+'iBoxx Extrapolation'!$K355,2)</f>
        <v>3.65</v>
      </c>
      <c r="Q355" s="13">
        <f>ROUND(AVERAGE(Zinsswaps!Q248:Q355)+'iBoxx Extrapolation'!$K355,2)</f>
        <v>3.66</v>
      </c>
      <c r="R355" s="13">
        <f>ROUND(AVERAGE(Zinsswaps!R248:R355)+'iBoxx Extrapolation'!$K355,2)</f>
        <v>3.67</v>
      </c>
      <c r="S355" s="13">
        <f>ROUND(AVERAGE(Zinsswaps!S248:S355)+'iBoxx Extrapolation'!$K355,2)</f>
        <v>3.67</v>
      </c>
      <c r="T355" s="13">
        <f>ROUND(AVERAGE(Zinsswaps!T248:T355)+'iBoxx Extrapolation'!$K355,2)</f>
        <v>3.68</v>
      </c>
      <c r="U355" s="13">
        <f>ROUND(AVERAGE(Zinsswaps!U248:U355)+'iBoxx Extrapolation'!$K355,2)</f>
        <v>3.68</v>
      </c>
      <c r="V355" s="13">
        <f>ROUND(AVERAGE(Zinsswaps!V248:V355)+'iBoxx Extrapolation'!$K355,2)</f>
        <v>3.67</v>
      </c>
      <c r="W355" s="13">
        <f>ROUND(AVERAGE(Zinsswaps!W248:W355)+'iBoxx Extrapolation'!$K355,2)</f>
        <v>3.66</v>
      </c>
      <c r="X355" s="13">
        <f>ROUND(AVERAGE(Zinsswaps!X248:X355)+'iBoxx Extrapolation'!$K355,2)</f>
        <v>3.65</v>
      </c>
      <c r="Y355" s="13">
        <f>ROUND(AVERAGE(Zinsswaps!Y248:Y355)+'iBoxx Extrapolation'!$K355,2)</f>
        <v>3.64</v>
      </c>
      <c r="Z355" s="13">
        <f>ROUND(AVERAGE(Zinsswaps!Z248:Z355)+'iBoxx Extrapolation'!$K355,2)</f>
        <v>3.63</v>
      </c>
      <c r="AA355" s="13">
        <f>ROUND(AVERAGE(Zinsswaps!AA248:AA355)+'iBoxx Extrapolation'!$K355,2)</f>
        <v>3.62</v>
      </c>
      <c r="AB355" s="13">
        <f>ROUND(AVERAGE(Zinsswaps!AB248:AB355)+'iBoxx Extrapolation'!$K355,2)</f>
        <v>3.6</v>
      </c>
      <c r="AC355" s="13">
        <f>ROUND(AVERAGE(Zinsswaps!AC248:AC355)+'iBoxx Extrapolation'!$K355,2)</f>
        <v>3.59</v>
      </c>
      <c r="AD355" s="13">
        <f>ROUND(AVERAGE(Zinsswaps!AD248:AD355)+'iBoxx Extrapolation'!$K355,2)</f>
        <v>3.57</v>
      </c>
      <c r="AE355" s="13">
        <f>ROUND(AVERAGE(Zinsswaps!AE248:AE355)+'iBoxx Extrapolation'!$K355,2)</f>
        <v>3.56</v>
      </c>
      <c r="AF355" s="13">
        <f>ROUND(AVERAGE(Zinsswaps!AF248:AF355)+'iBoxx Extrapolation'!$K355,2)</f>
        <v>3.54</v>
      </c>
      <c r="AG355" s="13">
        <f>ROUND(AVERAGE(Zinsswaps!AG248:AG355)+'iBoxx Extrapolation'!$K355,2)</f>
        <v>3.52</v>
      </c>
      <c r="AH355" s="13">
        <f>ROUND(AVERAGE(Zinsswaps!AH248:AH355)+'iBoxx Extrapolation'!$K355,2)</f>
        <v>3.5</v>
      </c>
      <c r="AI355" s="13">
        <f>ROUND(AVERAGE(Zinsswaps!AI248:AI355)+'iBoxx Extrapolation'!$K355,2)</f>
        <v>3.49</v>
      </c>
      <c r="AJ355" s="13">
        <f>ROUND(AVERAGE(Zinsswaps!AJ248:AJ355)+'iBoxx Extrapolation'!$K355,2)</f>
        <v>3.47</v>
      </c>
      <c r="AK355" s="13">
        <f>ROUND(AVERAGE(Zinsswaps!AK248:AK355)+'iBoxx Extrapolation'!$K355,2)</f>
        <v>3.46</v>
      </c>
      <c r="AL355" s="13">
        <f>ROUND(AVERAGE(Zinsswaps!AL248:AL355)+'iBoxx Extrapolation'!$K355,2)</f>
        <v>3.44</v>
      </c>
      <c r="AM355" s="13">
        <f>ROUND(AVERAGE(Zinsswaps!AM248:AM355)+'iBoxx Extrapolation'!$K355,2)</f>
        <v>3.43</v>
      </c>
      <c r="AN355" s="13">
        <f>ROUND(AVERAGE(Zinsswaps!AN248:AN355)+'iBoxx Extrapolation'!$K355,2)</f>
        <v>3.42</v>
      </c>
      <c r="AO355" s="13">
        <f>ROUND(AVERAGE(Zinsswaps!AO248:AO355)+'iBoxx Extrapolation'!$K355,2)</f>
        <v>3.41</v>
      </c>
      <c r="AP355" s="13">
        <f>ROUND(AVERAGE(Zinsswaps!AP248:AP355)+'iBoxx Extrapolation'!$K355,2)</f>
        <v>3.39</v>
      </c>
      <c r="AQ355" s="13">
        <f>ROUND(AVERAGE(Zinsswaps!AQ248:AQ355)+'iBoxx Extrapolation'!$K355,2)</f>
        <v>3.36</v>
      </c>
      <c r="AR355" s="13">
        <f>ROUND(AVERAGE(Zinsswaps!AR248:AR355)+'iBoxx Extrapolation'!$K355,2)</f>
        <v>3.34</v>
      </c>
      <c r="AS355" s="13">
        <f>ROUND(AVERAGE(Zinsswaps!AS248:AS355)+'iBoxx Extrapolation'!$K355,2)</f>
        <v>3.33</v>
      </c>
      <c r="AT355" s="13">
        <f>ROUND(AVERAGE(Zinsswaps!AT248:AT355)+'iBoxx Extrapolation'!$K355,2)</f>
        <v>3.31</v>
      </c>
      <c r="AU355" s="13">
        <f>ROUND(AVERAGE(Zinsswaps!AU248:AU355)+'iBoxx Extrapolation'!$K355,2)</f>
        <v>3.29</v>
      </c>
      <c r="AV355" s="13">
        <f>ROUND(AVERAGE(Zinsswaps!AV248:AV355)+'iBoxx Extrapolation'!$K355,2)</f>
        <v>3.27</v>
      </c>
      <c r="AW355" s="13">
        <f>ROUND(AVERAGE(Zinsswaps!AW248:AW355)+'iBoxx Extrapolation'!$K355,2)</f>
        <v>3.26</v>
      </c>
      <c r="AX355" s="13">
        <f>ROUND(AVERAGE(Zinsswaps!AX248:AX355)+'iBoxx Extrapolation'!$K355,2)</f>
        <v>3.24</v>
      </c>
      <c r="AY355" s="13">
        <f>ROUND(AVERAGE(Zinsswaps!AY248:AY355)+'iBoxx Extrapolation'!$K355,2)</f>
        <v>3.23</v>
      </c>
    </row>
    <row r="356" spans="1:51" s="16" customFormat="1" x14ac:dyDescent="0.2">
      <c r="A356" s="12">
        <v>48060</v>
      </c>
      <c r="B356" s="13">
        <f>ROUND(AVERAGE(Zinsswaps!B249:B356)+'iBoxx Extrapolation'!$K356,2)</f>
        <v>3.23</v>
      </c>
      <c r="C356" s="13">
        <f>ROUND(AVERAGE(Zinsswaps!C249:C356)+'iBoxx Extrapolation'!$K356,2)</f>
        <v>3.17</v>
      </c>
      <c r="D356" s="13">
        <f>ROUND(AVERAGE(Zinsswaps!D249:D356)+'iBoxx Extrapolation'!$K356,2)</f>
        <v>3.17</v>
      </c>
      <c r="E356" s="13">
        <f>ROUND(AVERAGE(Zinsswaps!E249:E356)+'iBoxx Extrapolation'!$K356,2)</f>
        <v>3.2</v>
      </c>
      <c r="F356" s="13">
        <f>ROUND(AVERAGE(Zinsswaps!F249:F356)+'iBoxx Extrapolation'!$K356,2)</f>
        <v>3.24</v>
      </c>
      <c r="G356" s="13">
        <f>ROUND(AVERAGE(Zinsswaps!G249:G356)+'iBoxx Extrapolation'!$K356,2)</f>
        <v>3.29</v>
      </c>
      <c r="H356" s="13">
        <f>ROUND(AVERAGE(Zinsswaps!H249:H356)+'iBoxx Extrapolation'!$K356,2)</f>
        <v>3.34</v>
      </c>
      <c r="I356" s="13">
        <f>ROUND(AVERAGE(Zinsswaps!I249:I356)+'iBoxx Extrapolation'!$K356,2)</f>
        <v>3.39</v>
      </c>
      <c r="J356" s="13">
        <f>ROUND(AVERAGE(Zinsswaps!J249:J356)+'iBoxx Extrapolation'!$K356,2)</f>
        <v>3.44</v>
      </c>
      <c r="K356" s="13">
        <f>ROUND(AVERAGE(Zinsswaps!K249:K356)+'iBoxx Extrapolation'!$K356,2)</f>
        <v>3.49</v>
      </c>
      <c r="L356" s="13">
        <f>ROUND(AVERAGE(Zinsswaps!L249:L356)+'iBoxx Extrapolation'!$K356,2)</f>
        <v>3.53</v>
      </c>
      <c r="M356" s="13">
        <f>ROUND(AVERAGE(Zinsswaps!M249:M356)+'iBoxx Extrapolation'!$K356,2)</f>
        <v>3.57</v>
      </c>
      <c r="N356" s="13">
        <f>ROUND(AVERAGE(Zinsswaps!N249:N356)+'iBoxx Extrapolation'!$K356,2)</f>
        <v>3.61</v>
      </c>
      <c r="O356" s="13">
        <f>ROUND(AVERAGE(Zinsswaps!O249:O356)+'iBoxx Extrapolation'!$K356,2)</f>
        <v>3.64</v>
      </c>
      <c r="P356" s="13">
        <f>ROUND(AVERAGE(Zinsswaps!P249:P356)+'iBoxx Extrapolation'!$K356,2)</f>
        <v>3.67</v>
      </c>
      <c r="Q356" s="13">
        <f>ROUND(AVERAGE(Zinsswaps!Q249:Q356)+'iBoxx Extrapolation'!$K356,2)</f>
        <v>3.67</v>
      </c>
      <c r="R356" s="13">
        <f>ROUND(AVERAGE(Zinsswaps!R249:R356)+'iBoxx Extrapolation'!$K356,2)</f>
        <v>3.68</v>
      </c>
      <c r="S356" s="13">
        <f>ROUND(AVERAGE(Zinsswaps!S249:S356)+'iBoxx Extrapolation'!$K356,2)</f>
        <v>3.69</v>
      </c>
      <c r="T356" s="13">
        <f>ROUND(AVERAGE(Zinsswaps!T249:T356)+'iBoxx Extrapolation'!$K356,2)</f>
        <v>3.69</v>
      </c>
      <c r="U356" s="13">
        <f>ROUND(AVERAGE(Zinsswaps!U249:U356)+'iBoxx Extrapolation'!$K356,2)</f>
        <v>3.7</v>
      </c>
      <c r="V356" s="13">
        <f>ROUND(AVERAGE(Zinsswaps!V249:V356)+'iBoxx Extrapolation'!$K356,2)</f>
        <v>3.69</v>
      </c>
      <c r="W356" s="13">
        <f>ROUND(AVERAGE(Zinsswaps!W249:W356)+'iBoxx Extrapolation'!$K356,2)</f>
        <v>3.68</v>
      </c>
      <c r="X356" s="13">
        <f>ROUND(AVERAGE(Zinsswaps!X249:X356)+'iBoxx Extrapolation'!$K356,2)</f>
        <v>3.67</v>
      </c>
      <c r="Y356" s="13">
        <f>ROUND(AVERAGE(Zinsswaps!Y249:Y356)+'iBoxx Extrapolation'!$K356,2)</f>
        <v>3.66</v>
      </c>
      <c r="Z356" s="13">
        <f>ROUND(AVERAGE(Zinsswaps!Z249:Z356)+'iBoxx Extrapolation'!$K356,2)</f>
        <v>3.65</v>
      </c>
      <c r="AA356" s="13">
        <f>ROUND(AVERAGE(Zinsswaps!AA249:AA356)+'iBoxx Extrapolation'!$K356,2)</f>
        <v>3.63</v>
      </c>
      <c r="AB356" s="13">
        <f>ROUND(AVERAGE(Zinsswaps!AB249:AB356)+'iBoxx Extrapolation'!$K356,2)</f>
        <v>3.62</v>
      </c>
      <c r="AC356" s="13">
        <f>ROUND(AVERAGE(Zinsswaps!AC249:AC356)+'iBoxx Extrapolation'!$K356,2)</f>
        <v>3.6</v>
      </c>
      <c r="AD356" s="13">
        <f>ROUND(AVERAGE(Zinsswaps!AD249:AD356)+'iBoxx Extrapolation'!$K356,2)</f>
        <v>3.59</v>
      </c>
      <c r="AE356" s="13">
        <f>ROUND(AVERAGE(Zinsswaps!AE249:AE356)+'iBoxx Extrapolation'!$K356,2)</f>
        <v>3.58</v>
      </c>
      <c r="AF356" s="13">
        <f>ROUND(AVERAGE(Zinsswaps!AF249:AF356)+'iBoxx Extrapolation'!$K356,2)</f>
        <v>3.56</v>
      </c>
      <c r="AG356" s="13">
        <f>ROUND(AVERAGE(Zinsswaps!AG249:AG356)+'iBoxx Extrapolation'!$K356,2)</f>
        <v>3.54</v>
      </c>
      <c r="AH356" s="13">
        <f>ROUND(AVERAGE(Zinsswaps!AH249:AH356)+'iBoxx Extrapolation'!$K356,2)</f>
        <v>3.52</v>
      </c>
      <c r="AI356" s="13">
        <f>ROUND(AVERAGE(Zinsswaps!AI249:AI356)+'iBoxx Extrapolation'!$K356,2)</f>
        <v>3.51</v>
      </c>
      <c r="AJ356" s="13">
        <f>ROUND(AVERAGE(Zinsswaps!AJ249:AJ356)+'iBoxx Extrapolation'!$K356,2)</f>
        <v>3.49</v>
      </c>
      <c r="AK356" s="13">
        <f>ROUND(AVERAGE(Zinsswaps!AK249:AK356)+'iBoxx Extrapolation'!$K356,2)</f>
        <v>3.48</v>
      </c>
      <c r="AL356" s="13">
        <f>ROUND(AVERAGE(Zinsswaps!AL249:AL356)+'iBoxx Extrapolation'!$K356,2)</f>
        <v>3.46</v>
      </c>
      <c r="AM356" s="13">
        <f>ROUND(AVERAGE(Zinsswaps!AM249:AM356)+'iBoxx Extrapolation'!$K356,2)</f>
        <v>3.45</v>
      </c>
      <c r="AN356" s="13">
        <f>ROUND(AVERAGE(Zinsswaps!AN249:AN356)+'iBoxx Extrapolation'!$K356,2)</f>
        <v>3.44</v>
      </c>
      <c r="AO356" s="13">
        <f>ROUND(AVERAGE(Zinsswaps!AO249:AO356)+'iBoxx Extrapolation'!$K356,2)</f>
        <v>3.43</v>
      </c>
      <c r="AP356" s="13">
        <f>ROUND(AVERAGE(Zinsswaps!AP249:AP356)+'iBoxx Extrapolation'!$K356,2)</f>
        <v>3.4</v>
      </c>
      <c r="AQ356" s="13">
        <f>ROUND(AVERAGE(Zinsswaps!AQ249:AQ356)+'iBoxx Extrapolation'!$K356,2)</f>
        <v>3.38</v>
      </c>
      <c r="AR356" s="13">
        <f>ROUND(AVERAGE(Zinsswaps!AR249:AR356)+'iBoxx Extrapolation'!$K356,2)</f>
        <v>3.36</v>
      </c>
      <c r="AS356" s="13">
        <f>ROUND(AVERAGE(Zinsswaps!AS249:AS356)+'iBoxx Extrapolation'!$K356,2)</f>
        <v>3.34</v>
      </c>
      <c r="AT356" s="13">
        <f>ROUND(AVERAGE(Zinsswaps!AT249:AT356)+'iBoxx Extrapolation'!$K356,2)</f>
        <v>3.33</v>
      </c>
      <c r="AU356" s="13">
        <f>ROUND(AVERAGE(Zinsswaps!AU249:AU356)+'iBoxx Extrapolation'!$K356,2)</f>
        <v>3.31</v>
      </c>
      <c r="AV356" s="13">
        <f>ROUND(AVERAGE(Zinsswaps!AV249:AV356)+'iBoxx Extrapolation'!$K356,2)</f>
        <v>3.29</v>
      </c>
      <c r="AW356" s="13">
        <f>ROUND(AVERAGE(Zinsswaps!AW249:AW356)+'iBoxx Extrapolation'!$K356,2)</f>
        <v>3.28</v>
      </c>
      <c r="AX356" s="13">
        <f>ROUND(AVERAGE(Zinsswaps!AX249:AX356)+'iBoxx Extrapolation'!$K356,2)</f>
        <v>3.26</v>
      </c>
      <c r="AY356" s="13">
        <f>ROUND(AVERAGE(Zinsswaps!AY249:AY356)+'iBoxx Extrapolation'!$K356,2)</f>
        <v>3.25</v>
      </c>
    </row>
    <row r="357" spans="1:51" s="16" customFormat="1" x14ac:dyDescent="0.2">
      <c r="A357" s="12">
        <v>48091</v>
      </c>
      <c r="B357" s="13">
        <f>ROUND(AVERAGE(Zinsswaps!B250:B357)+'iBoxx Extrapolation'!$K357,2)</f>
        <v>3.24</v>
      </c>
      <c r="C357" s="13">
        <f>ROUND(AVERAGE(Zinsswaps!C250:C357)+'iBoxx Extrapolation'!$K357,2)</f>
        <v>3.18</v>
      </c>
      <c r="D357" s="13">
        <f>ROUND(AVERAGE(Zinsswaps!D250:D357)+'iBoxx Extrapolation'!$K357,2)</f>
        <v>3.17</v>
      </c>
      <c r="E357" s="13">
        <f>ROUND(AVERAGE(Zinsswaps!E250:E357)+'iBoxx Extrapolation'!$K357,2)</f>
        <v>3.2</v>
      </c>
      <c r="F357" s="13">
        <f>ROUND(AVERAGE(Zinsswaps!F250:F357)+'iBoxx Extrapolation'!$K357,2)</f>
        <v>3.24</v>
      </c>
      <c r="G357" s="13">
        <f>ROUND(AVERAGE(Zinsswaps!G250:G357)+'iBoxx Extrapolation'!$K357,2)</f>
        <v>3.29</v>
      </c>
      <c r="H357" s="13">
        <f>ROUND(AVERAGE(Zinsswaps!H250:H357)+'iBoxx Extrapolation'!$K357,2)</f>
        <v>3.34</v>
      </c>
      <c r="I357" s="13">
        <f>ROUND(AVERAGE(Zinsswaps!I250:I357)+'iBoxx Extrapolation'!$K357,2)</f>
        <v>3.39</v>
      </c>
      <c r="J357" s="13">
        <f>ROUND(AVERAGE(Zinsswaps!J250:J357)+'iBoxx Extrapolation'!$K357,2)</f>
        <v>3.44</v>
      </c>
      <c r="K357" s="13">
        <f>ROUND(AVERAGE(Zinsswaps!K250:K357)+'iBoxx Extrapolation'!$K357,2)</f>
        <v>3.49</v>
      </c>
      <c r="L357" s="13">
        <f>ROUND(AVERAGE(Zinsswaps!L250:L357)+'iBoxx Extrapolation'!$K357,2)</f>
        <v>3.54</v>
      </c>
      <c r="M357" s="13">
        <f>ROUND(AVERAGE(Zinsswaps!M250:M357)+'iBoxx Extrapolation'!$K357,2)</f>
        <v>3.58</v>
      </c>
      <c r="N357" s="13">
        <f>ROUND(AVERAGE(Zinsswaps!N250:N357)+'iBoxx Extrapolation'!$K357,2)</f>
        <v>3.62</v>
      </c>
      <c r="O357" s="13">
        <f>ROUND(AVERAGE(Zinsswaps!O250:O357)+'iBoxx Extrapolation'!$K357,2)</f>
        <v>3.65</v>
      </c>
      <c r="P357" s="13">
        <f>ROUND(AVERAGE(Zinsswaps!P250:P357)+'iBoxx Extrapolation'!$K357,2)</f>
        <v>3.67</v>
      </c>
      <c r="Q357" s="13">
        <f>ROUND(AVERAGE(Zinsswaps!Q250:Q357)+'iBoxx Extrapolation'!$K357,2)</f>
        <v>3.68</v>
      </c>
      <c r="R357" s="13">
        <f>ROUND(AVERAGE(Zinsswaps!R250:R357)+'iBoxx Extrapolation'!$K357,2)</f>
        <v>3.69</v>
      </c>
      <c r="S357" s="13">
        <f>ROUND(AVERAGE(Zinsswaps!S250:S357)+'iBoxx Extrapolation'!$K357,2)</f>
        <v>3.7</v>
      </c>
      <c r="T357" s="13">
        <f>ROUND(AVERAGE(Zinsswaps!T250:T357)+'iBoxx Extrapolation'!$K357,2)</f>
        <v>3.7</v>
      </c>
      <c r="U357" s="13">
        <f>ROUND(AVERAGE(Zinsswaps!U250:U357)+'iBoxx Extrapolation'!$K357,2)</f>
        <v>3.71</v>
      </c>
      <c r="V357" s="13">
        <f>ROUND(AVERAGE(Zinsswaps!V250:V357)+'iBoxx Extrapolation'!$K357,2)</f>
        <v>3.7</v>
      </c>
      <c r="W357" s="13">
        <f>ROUND(AVERAGE(Zinsswaps!W250:W357)+'iBoxx Extrapolation'!$K357,2)</f>
        <v>3.69</v>
      </c>
      <c r="X357" s="13">
        <f>ROUND(AVERAGE(Zinsswaps!X250:X357)+'iBoxx Extrapolation'!$K357,2)</f>
        <v>3.68</v>
      </c>
      <c r="Y357" s="13">
        <f>ROUND(AVERAGE(Zinsswaps!Y250:Y357)+'iBoxx Extrapolation'!$K357,2)</f>
        <v>3.67</v>
      </c>
      <c r="Z357" s="13">
        <f>ROUND(AVERAGE(Zinsswaps!Z250:Z357)+'iBoxx Extrapolation'!$K357,2)</f>
        <v>3.66</v>
      </c>
      <c r="AA357" s="13">
        <f>ROUND(AVERAGE(Zinsswaps!AA250:AA357)+'iBoxx Extrapolation'!$K357,2)</f>
        <v>3.65</v>
      </c>
      <c r="AB357" s="13">
        <f>ROUND(AVERAGE(Zinsswaps!AB250:AB357)+'iBoxx Extrapolation'!$K357,2)</f>
        <v>3.63</v>
      </c>
      <c r="AC357" s="13">
        <f>ROUND(AVERAGE(Zinsswaps!AC250:AC357)+'iBoxx Extrapolation'!$K357,2)</f>
        <v>3.62</v>
      </c>
      <c r="AD357" s="13">
        <f>ROUND(AVERAGE(Zinsswaps!AD250:AD357)+'iBoxx Extrapolation'!$K357,2)</f>
        <v>3.6</v>
      </c>
      <c r="AE357" s="13">
        <f>ROUND(AVERAGE(Zinsswaps!AE250:AE357)+'iBoxx Extrapolation'!$K357,2)</f>
        <v>3.59</v>
      </c>
      <c r="AF357" s="13">
        <f>ROUND(AVERAGE(Zinsswaps!AF250:AF357)+'iBoxx Extrapolation'!$K357,2)</f>
        <v>3.57</v>
      </c>
      <c r="AG357" s="13">
        <f>ROUND(AVERAGE(Zinsswaps!AG250:AG357)+'iBoxx Extrapolation'!$K357,2)</f>
        <v>3.55</v>
      </c>
      <c r="AH357" s="13">
        <f>ROUND(AVERAGE(Zinsswaps!AH250:AH357)+'iBoxx Extrapolation'!$K357,2)</f>
        <v>3.54</v>
      </c>
      <c r="AI357" s="13">
        <f>ROUND(AVERAGE(Zinsswaps!AI250:AI357)+'iBoxx Extrapolation'!$K357,2)</f>
        <v>3.52</v>
      </c>
      <c r="AJ357" s="13">
        <f>ROUND(AVERAGE(Zinsswaps!AJ250:AJ357)+'iBoxx Extrapolation'!$K357,2)</f>
        <v>3.5</v>
      </c>
      <c r="AK357" s="13">
        <f>ROUND(AVERAGE(Zinsswaps!AK250:AK357)+'iBoxx Extrapolation'!$K357,2)</f>
        <v>3.49</v>
      </c>
      <c r="AL357" s="13">
        <f>ROUND(AVERAGE(Zinsswaps!AL250:AL357)+'iBoxx Extrapolation'!$K357,2)</f>
        <v>3.48</v>
      </c>
      <c r="AM357" s="13">
        <f>ROUND(AVERAGE(Zinsswaps!AM250:AM357)+'iBoxx Extrapolation'!$K357,2)</f>
        <v>3.46</v>
      </c>
      <c r="AN357" s="13">
        <f>ROUND(AVERAGE(Zinsswaps!AN250:AN357)+'iBoxx Extrapolation'!$K357,2)</f>
        <v>3.45</v>
      </c>
      <c r="AO357" s="13">
        <f>ROUND(AVERAGE(Zinsswaps!AO250:AO357)+'iBoxx Extrapolation'!$K357,2)</f>
        <v>3.44</v>
      </c>
      <c r="AP357" s="13">
        <f>ROUND(AVERAGE(Zinsswaps!AP250:AP357)+'iBoxx Extrapolation'!$K357,2)</f>
        <v>3.42</v>
      </c>
      <c r="AQ357" s="13">
        <f>ROUND(AVERAGE(Zinsswaps!AQ250:AQ357)+'iBoxx Extrapolation'!$K357,2)</f>
        <v>3.4</v>
      </c>
      <c r="AR357" s="13">
        <f>ROUND(AVERAGE(Zinsswaps!AR250:AR357)+'iBoxx Extrapolation'!$K357,2)</f>
        <v>3.38</v>
      </c>
      <c r="AS357" s="13">
        <f>ROUND(AVERAGE(Zinsswaps!AS250:AS357)+'iBoxx Extrapolation'!$K357,2)</f>
        <v>3.36</v>
      </c>
      <c r="AT357" s="13">
        <f>ROUND(AVERAGE(Zinsswaps!AT250:AT357)+'iBoxx Extrapolation'!$K357,2)</f>
        <v>3.34</v>
      </c>
      <c r="AU357" s="13">
        <f>ROUND(AVERAGE(Zinsswaps!AU250:AU357)+'iBoxx Extrapolation'!$K357,2)</f>
        <v>3.32</v>
      </c>
      <c r="AV357" s="13">
        <f>ROUND(AVERAGE(Zinsswaps!AV250:AV357)+'iBoxx Extrapolation'!$K357,2)</f>
        <v>3.31</v>
      </c>
      <c r="AW357" s="13">
        <f>ROUND(AVERAGE(Zinsswaps!AW250:AW357)+'iBoxx Extrapolation'!$K357,2)</f>
        <v>3.29</v>
      </c>
      <c r="AX357" s="13">
        <f>ROUND(AVERAGE(Zinsswaps!AX250:AX357)+'iBoxx Extrapolation'!$K357,2)</f>
        <v>3.27</v>
      </c>
      <c r="AY357" s="13">
        <f>ROUND(AVERAGE(Zinsswaps!AY250:AY357)+'iBoxx Extrapolation'!$K357,2)</f>
        <v>3.26</v>
      </c>
    </row>
    <row r="358" spans="1:51" s="16" customFormat="1" x14ac:dyDescent="0.2">
      <c r="A358" s="12">
        <v>48121</v>
      </c>
      <c r="B358" s="13">
        <f>ROUND(AVERAGE(Zinsswaps!B251:B358)+'iBoxx Extrapolation'!$K358,2)</f>
        <v>3.24</v>
      </c>
      <c r="C358" s="13">
        <f>ROUND(AVERAGE(Zinsswaps!C251:C358)+'iBoxx Extrapolation'!$K358,2)</f>
        <v>3.17</v>
      </c>
      <c r="D358" s="13">
        <f>ROUND(AVERAGE(Zinsswaps!D251:D358)+'iBoxx Extrapolation'!$K358,2)</f>
        <v>3.17</v>
      </c>
      <c r="E358" s="13">
        <f>ROUND(AVERAGE(Zinsswaps!E251:E358)+'iBoxx Extrapolation'!$K358,2)</f>
        <v>3.2</v>
      </c>
      <c r="F358" s="13">
        <f>ROUND(AVERAGE(Zinsswaps!F251:F358)+'iBoxx Extrapolation'!$K358,2)</f>
        <v>3.24</v>
      </c>
      <c r="G358" s="13">
        <f>ROUND(AVERAGE(Zinsswaps!G251:G358)+'iBoxx Extrapolation'!$K358,2)</f>
        <v>3.29</v>
      </c>
      <c r="H358" s="13">
        <f>ROUND(AVERAGE(Zinsswaps!H251:H358)+'iBoxx Extrapolation'!$K358,2)</f>
        <v>3.34</v>
      </c>
      <c r="I358" s="13">
        <f>ROUND(AVERAGE(Zinsswaps!I251:I358)+'iBoxx Extrapolation'!$K358,2)</f>
        <v>3.39</v>
      </c>
      <c r="J358" s="13">
        <f>ROUND(AVERAGE(Zinsswaps!J251:J358)+'iBoxx Extrapolation'!$K358,2)</f>
        <v>3.44</v>
      </c>
      <c r="K358" s="13">
        <f>ROUND(AVERAGE(Zinsswaps!K251:K358)+'iBoxx Extrapolation'!$K358,2)</f>
        <v>3.49</v>
      </c>
      <c r="L358" s="13">
        <f>ROUND(AVERAGE(Zinsswaps!L251:L358)+'iBoxx Extrapolation'!$K358,2)</f>
        <v>3.54</v>
      </c>
      <c r="M358" s="13">
        <f>ROUND(AVERAGE(Zinsswaps!M251:M358)+'iBoxx Extrapolation'!$K358,2)</f>
        <v>3.58</v>
      </c>
      <c r="N358" s="13">
        <f>ROUND(AVERAGE(Zinsswaps!N251:N358)+'iBoxx Extrapolation'!$K358,2)</f>
        <v>3.62</v>
      </c>
      <c r="O358" s="13">
        <f>ROUND(AVERAGE(Zinsswaps!O251:O358)+'iBoxx Extrapolation'!$K358,2)</f>
        <v>3.65</v>
      </c>
      <c r="P358" s="13">
        <f>ROUND(AVERAGE(Zinsswaps!P251:P358)+'iBoxx Extrapolation'!$K358,2)</f>
        <v>3.68</v>
      </c>
      <c r="Q358" s="13">
        <f>ROUND(AVERAGE(Zinsswaps!Q251:Q358)+'iBoxx Extrapolation'!$K358,2)</f>
        <v>3.68</v>
      </c>
      <c r="R358" s="13">
        <f>ROUND(AVERAGE(Zinsswaps!R251:R358)+'iBoxx Extrapolation'!$K358,2)</f>
        <v>3.69</v>
      </c>
      <c r="S358" s="13">
        <f>ROUND(AVERAGE(Zinsswaps!S251:S358)+'iBoxx Extrapolation'!$K358,2)</f>
        <v>3.7</v>
      </c>
      <c r="T358" s="13">
        <f>ROUND(AVERAGE(Zinsswaps!T251:T358)+'iBoxx Extrapolation'!$K358,2)</f>
        <v>3.71</v>
      </c>
      <c r="U358" s="13">
        <f>ROUND(AVERAGE(Zinsswaps!U251:U358)+'iBoxx Extrapolation'!$K358,2)</f>
        <v>3.71</v>
      </c>
      <c r="V358" s="13">
        <f>ROUND(AVERAGE(Zinsswaps!V251:V358)+'iBoxx Extrapolation'!$K358,2)</f>
        <v>3.7</v>
      </c>
      <c r="W358" s="13">
        <f>ROUND(AVERAGE(Zinsswaps!W251:W358)+'iBoxx Extrapolation'!$K358,2)</f>
        <v>3.69</v>
      </c>
      <c r="X358" s="13">
        <f>ROUND(AVERAGE(Zinsswaps!X251:X358)+'iBoxx Extrapolation'!$K358,2)</f>
        <v>3.69</v>
      </c>
      <c r="Y358" s="13">
        <f>ROUND(AVERAGE(Zinsswaps!Y251:Y358)+'iBoxx Extrapolation'!$K358,2)</f>
        <v>3.68</v>
      </c>
      <c r="Z358" s="13">
        <f>ROUND(AVERAGE(Zinsswaps!Z251:Z358)+'iBoxx Extrapolation'!$K358,2)</f>
        <v>3.67</v>
      </c>
      <c r="AA358" s="13">
        <f>ROUND(AVERAGE(Zinsswaps!AA251:AA358)+'iBoxx Extrapolation'!$K358,2)</f>
        <v>3.65</v>
      </c>
      <c r="AB358" s="13">
        <f>ROUND(AVERAGE(Zinsswaps!AB251:AB358)+'iBoxx Extrapolation'!$K358,2)</f>
        <v>3.64</v>
      </c>
      <c r="AC358" s="13">
        <f>ROUND(AVERAGE(Zinsswaps!AC251:AC358)+'iBoxx Extrapolation'!$K358,2)</f>
        <v>3.63</v>
      </c>
      <c r="AD358" s="13">
        <f>ROUND(AVERAGE(Zinsswaps!AD251:AD358)+'iBoxx Extrapolation'!$K358,2)</f>
        <v>3.61</v>
      </c>
      <c r="AE358" s="13">
        <f>ROUND(AVERAGE(Zinsswaps!AE251:AE358)+'iBoxx Extrapolation'!$K358,2)</f>
        <v>3.6</v>
      </c>
      <c r="AF358" s="13">
        <f>ROUND(AVERAGE(Zinsswaps!AF251:AF358)+'iBoxx Extrapolation'!$K358,2)</f>
        <v>3.58</v>
      </c>
      <c r="AG358" s="13">
        <f>ROUND(AVERAGE(Zinsswaps!AG251:AG358)+'iBoxx Extrapolation'!$K358,2)</f>
        <v>3.56</v>
      </c>
      <c r="AH358" s="13">
        <f>ROUND(AVERAGE(Zinsswaps!AH251:AH358)+'iBoxx Extrapolation'!$K358,2)</f>
        <v>3.55</v>
      </c>
      <c r="AI358" s="13">
        <f>ROUND(AVERAGE(Zinsswaps!AI251:AI358)+'iBoxx Extrapolation'!$K358,2)</f>
        <v>3.53</v>
      </c>
      <c r="AJ358" s="13">
        <f>ROUND(AVERAGE(Zinsswaps!AJ251:AJ358)+'iBoxx Extrapolation'!$K358,2)</f>
        <v>3.52</v>
      </c>
      <c r="AK358" s="13">
        <f>ROUND(AVERAGE(Zinsswaps!AK251:AK358)+'iBoxx Extrapolation'!$K358,2)</f>
        <v>3.5</v>
      </c>
      <c r="AL358" s="13">
        <f>ROUND(AVERAGE(Zinsswaps!AL251:AL358)+'iBoxx Extrapolation'!$K358,2)</f>
        <v>3.49</v>
      </c>
      <c r="AM358" s="13">
        <f>ROUND(AVERAGE(Zinsswaps!AM251:AM358)+'iBoxx Extrapolation'!$K358,2)</f>
        <v>3.47</v>
      </c>
      <c r="AN358" s="13">
        <f>ROUND(AVERAGE(Zinsswaps!AN251:AN358)+'iBoxx Extrapolation'!$K358,2)</f>
        <v>3.46</v>
      </c>
      <c r="AO358" s="13">
        <f>ROUND(AVERAGE(Zinsswaps!AO251:AO358)+'iBoxx Extrapolation'!$K358,2)</f>
        <v>3.45</v>
      </c>
      <c r="AP358" s="13">
        <f>ROUND(AVERAGE(Zinsswaps!AP251:AP358)+'iBoxx Extrapolation'!$K358,2)</f>
        <v>3.43</v>
      </c>
      <c r="AQ358" s="13">
        <f>ROUND(AVERAGE(Zinsswaps!AQ251:AQ358)+'iBoxx Extrapolation'!$K358,2)</f>
        <v>3.41</v>
      </c>
      <c r="AR358" s="13">
        <f>ROUND(AVERAGE(Zinsswaps!AR251:AR358)+'iBoxx Extrapolation'!$K358,2)</f>
        <v>3.39</v>
      </c>
      <c r="AS358" s="13">
        <f>ROUND(AVERAGE(Zinsswaps!AS251:AS358)+'iBoxx Extrapolation'!$K358,2)</f>
        <v>3.37</v>
      </c>
      <c r="AT358" s="13">
        <f>ROUND(AVERAGE(Zinsswaps!AT251:AT358)+'iBoxx Extrapolation'!$K358,2)</f>
        <v>3.35</v>
      </c>
      <c r="AU358" s="13">
        <f>ROUND(AVERAGE(Zinsswaps!AU251:AU358)+'iBoxx Extrapolation'!$K358,2)</f>
        <v>3.33</v>
      </c>
      <c r="AV358" s="13">
        <f>ROUND(AVERAGE(Zinsswaps!AV251:AV358)+'iBoxx Extrapolation'!$K358,2)</f>
        <v>3.32</v>
      </c>
      <c r="AW358" s="13">
        <f>ROUND(AVERAGE(Zinsswaps!AW251:AW358)+'iBoxx Extrapolation'!$K358,2)</f>
        <v>3.3</v>
      </c>
      <c r="AX358" s="13">
        <f>ROUND(AVERAGE(Zinsswaps!AX251:AX358)+'iBoxx Extrapolation'!$K358,2)</f>
        <v>3.29</v>
      </c>
      <c r="AY358" s="13">
        <f>ROUND(AVERAGE(Zinsswaps!AY251:AY358)+'iBoxx Extrapolation'!$K358,2)</f>
        <v>3.27</v>
      </c>
    </row>
    <row r="359" spans="1:51" s="16" customFormat="1" x14ac:dyDescent="0.2">
      <c r="A359" s="12">
        <v>48152</v>
      </c>
      <c r="B359" s="13">
        <f>ROUND(AVERAGE(Zinsswaps!B252:B359)+'iBoxx Extrapolation'!$K359,2)</f>
        <v>3.24</v>
      </c>
      <c r="C359" s="13">
        <f>ROUND(AVERAGE(Zinsswaps!C252:C359)+'iBoxx Extrapolation'!$K359,2)</f>
        <v>3.17</v>
      </c>
      <c r="D359" s="13">
        <f>ROUND(AVERAGE(Zinsswaps!D252:D359)+'iBoxx Extrapolation'!$K359,2)</f>
        <v>3.16</v>
      </c>
      <c r="E359" s="13">
        <f>ROUND(AVERAGE(Zinsswaps!E252:E359)+'iBoxx Extrapolation'!$K359,2)</f>
        <v>3.2</v>
      </c>
      <c r="F359" s="13">
        <f>ROUND(AVERAGE(Zinsswaps!F252:F359)+'iBoxx Extrapolation'!$K359,2)</f>
        <v>3.24</v>
      </c>
      <c r="G359" s="13">
        <f>ROUND(AVERAGE(Zinsswaps!G252:G359)+'iBoxx Extrapolation'!$K359,2)</f>
        <v>3.29</v>
      </c>
      <c r="H359" s="13">
        <f>ROUND(AVERAGE(Zinsswaps!H252:H359)+'iBoxx Extrapolation'!$K359,2)</f>
        <v>3.34</v>
      </c>
      <c r="I359" s="13">
        <f>ROUND(AVERAGE(Zinsswaps!I252:I359)+'iBoxx Extrapolation'!$K359,2)</f>
        <v>3.39</v>
      </c>
      <c r="J359" s="13">
        <f>ROUND(AVERAGE(Zinsswaps!J252:J359)+'iBoxx Extrapolation'!$K359,2)</f>
        <v>3.44</v>
      </c>
      <c r="K359" s="13">
        <f>ROUND(AVERAGE(Zinsswaps!K252:K359)+'iBoxx Extrapolation'!$K359,2)</f>
        <v>3.49</v>
      </c>
      <c r="L359" s="13">
        <f>ROUND(AVERAGE(Zinsswaps!L252:L359)+'iBoxx Extrapolation'!$K359,2)</f>
        <v>3.54</v>
      </c>
      <c r="M359" s="13">
        <f>ROUND(AVERAGE(Zinsswaps!M252:M359)+'iBoxx Extrapolation'!$K359,2)</f>
        <v>3.58</v>
      </c>
      <c r="N359" s="13">
        <f>ROUND(AVERAGE(Zinsswaps!N252:N359)+'iBoxx Extrapolation'!$K359,2)</f>
        <v>3.62</v>
      </c>
      <c r="O359" s="13">
        <f>ROUND(AVERAGE(Zinsswaps!O252:O359)+'iBoxx Extrapolation'!$K359,2)</f>
        <v>3.65</v>
      </c>
      <c r="P359" s="13">
        <f>ROUND(AVERAGE(Zinsswaps!P252:P359)+'iBoxx Extrapolation'!$K359,2)</f>
        <v>3.68</v>
      </c>
      <c r="Q359" s="13">
        <f>ROUND(AVERAGE(Zinsswaps!Q252:Q359)+'iBoxx Extrapolation'!$K359,2)</f>
        <v>3.69</v>
      </c>
      <c r="R359" s="13">
        <f>ROUND(AVERAGE(Zinsswaps!R252:R359)+'iBoxx Extrapolation'!$K359,2)</f>
        <v>3.7</v>
      </c>
      <c r="S359" s="13">
        <f>ROUND(AVERAGE(Zinsswaps!S252:S359)+'iBoxx Extrapolation'!$K359,2)</f>
        <v>3.7</v>
      </c>
      <c r="T359" s="13">
        <f>ROUND(AVERAGE(Zinsswaps!T252:T359)+'iBoxx Extrapolation'!$K359,2)</f>
        <v>3.71</v>
      </c>
      <c r="U359" s="13">
        <f>ROUND(AVERAGE(Zinsswaps!U252:U359)+'iBoxx Extrapolation'!$K359,2)</f>
        <v>3.72</v>
      </c>
      <c r="V359" s="13">
        <f>ROUND(AVERAGE(Zinsswaps!V252:V359)+'iBoxx Extrapolation'!$K359,2)</f>
        <v>3.71</v>
      </c>
      <c r="W359" s="13">
        <f>ROUND(AVERAGE(Zinsswaps!W252:W359)+'iBoxx Extrapolation'!$K359,2)</f>
        <v>3.7</v>
      </c>
      <c r="X359" s="13">
        <f>ROUND(AVERAGE(Zinsswaps!X252:X359)+'iBoxx Extrapolation'!$K359,2)</f>
        <v>3.69</v>
      </c>
      <c r="Y359" s="13">
        <f>ROUND(AVERAGE(Zinsswaps!Y252:Y359)+'iBoxx Extrapolation'!$K359,2)</f>
        <v>3.68</v>
      </c>
      <c r="Z359" s="13">
        <f>ROUND(AVERAGE(Zinsswaps!Z252:Z359)+'iBoxx Extrapolation'!$K359,2)</f>
        <v>3.68</v>
      </c>
      <c r="AA359" s="13">
        <f>ROUND(AVERAGE(Zinsswaps!AA252:AA359)+'iBoxx Extrapolation'!$K359,2)</f>
        <v>3.66</v>
      </c>
      <c r="AB359" s="13">
        <f>ROUND(AVERAGE(Zinsswaps!AB252:AB359)+'iBoxx Extrapolation'!$K359,2)</f>
        <v>3.65</v>
      </c>
      <c r="AC359" s="13">
        <f>ROUND(AVERAGE(Zinsswaps!AC252:AC359)+'iBoxx Extrapolation'!$K359,2)</f>
        <v>3.63</v>
      </c>
      <c r="AD359" s="13">
        <f>ROUND(AVERAGE(Zinsswaps!AD252:AD359)+'iBoxx Extrapolation'!$K359,2)</f>
        <v>3.62</v>
      </c>
      <c r="AE359" s="13">
        <f>ROUND(AVERAGE(Zinsswaps!AE252:AE359)+'iBoxx Extrapolation'!$K359,2)</f>
        <v>3.61</v>
      </c>
      <c r="AF359" s="13">
        <f>ROUND(AVERAGE(Zinsswaps!AF252:AF359)+'iBoxx Extrapolation'!$K359,2)</f>
        <v>3.59</v>
      </c>
      <c r="AG359" s="13">
        <f>ROUND(AVERAGE(Zinsswaps!AG252:AG359)+'iBoxx Extrapolation'!$K359,2)</f>
        <v>3.57</v>
      </c>
      <c r="AH359" s="13">
        <f>ROUND(AVERAGE(Zinsswaps!AH252:AH359)+'iBoxx Extrapolation'!$K359,2)</f>
        <v>3.56</v>
      </c>
      <c r="AI359" s="13">
        <f>ROUND(AVERAGE(Zinsswaps!AI252:AI359)+'iBoxx Extrapolation'!$K359,2)</f>
        <v>3.54</v>
      </c>
      <c r="AJ359" s="13">
        <f>ROUND(AVERAGE(Zinsswaps!AJ252:AJ359)+'iBoxx Extrapolation'!$K359,2)</f>
        <v>3.53</v>
      </c>
      <c r="AK359" s="13">
        <f>ROUND(AVERAGE(Zinsswaps!AK252:AK359)+'iBoxx Extrapolation'!$K359,2)</f>
        <v>3.51</v>
      </c>
      <c r="AL359" s="13">
        <f>ROUND(AVERAGE(Zinsswaps!AL252:AL359)+'iBoxx Extrapolation'!$K359,2)</f>
        <v>3.5</v>
      </c>
      <c r="AM359" s="13">
        <f>ROUND(AVERAGE(Zinsswaps!AM252:AM359)+'iBoxx Extrapolation'!$K359,2)</f>
        <v>3.49</v>
      </c>
      <c r="AN359" s="13">
        <f>ROUND(AVERAGE(Zinsswaps!AN252:AN359)+'iBoxx Extrapolation'!$K359,2)</f>
        <v>3.47</v>
      </c>
      <c r="AO359" s="13">
        <f>ROUND(AVERAGE(Zinsswaps!AO252:AO359)+'iBoxx Extrapolation'!$K359,2)</f>
        <v>3.46</v>
      </c>
      <c r="AP359" s="13">
        <f>ROUND(AVERAGE(Zinsswaps!AP252:AP359)+'iBoxx Extrapolation'!$K359,2)</f>
        <v>3.44</v>
      </c>
      <c r="AQ359" s="13">
        <f>ROUND(AVERAGE(Zinsswaps!AQ252:AQ359)+'iBoxx Extrapolation'!$K359,2)</f>
        <v>3.42</v>
      </c>
      <c r="AR359" s="13">
        <f>ROUND(AVERAGE(Zinsswaps!AR252:AR359)+'iBoxx Extrapolation'!$K359,2)</f>
        <v>3.4</v>
      </c>
      <c r="AS359" s="13">
        <f>ROUND(AVERAGE(Zinsswaps!AS252:AS359)+'iBoxx Extrapolation'!$K359,2)</f>
        <v>3.38</v>
      </c>
      <c r="AT359" s="13">
        <f>ROUND(AVERAGE(Zinsswaps!AT252:AT359)+'iBoxx Extrapolation'!$K359,2)</f>
        <v>3.36</v>
      </c>
      <c r="AU359" s="13">
        <f>ROUND(AVERAGE(Zinsswaps!AU252:AU359)+'iBoxx Extrapolation'!$K359,2)</f>
        <v>3.35</v>
      </c>
      <c r="AV359" s="13">
        <f>ROUND(AVERAGE(Zinsswaps!AV252:AV359)+'iBoxx Extrapolation'!$K359,2)</f>
        <v>3.33</v>
      </c>
      <c r="AW359" s="13">
        <f>ROUND(AVERAGE(Zinsswaps!AW252:AW359)+'iBoxx Extrapolation'!$K359,2)</f>
        <v>3.31</v>
      </c>
      <c r="AX359" s="13">
        <f>ROUND(AVERAGE(Zinsswaps!AX252:AX359)+'iBoxx Extrapolation'!$K359,2)</f>
        <v>3.3</v>
      </c>
      <c r="AY359" s="13">
        <f>ROUND(AVERAGE(Zinsswaps!AY252:AY359)+'iBoxx Extrapolation'!$K359,2)</f>
        <v>3.28</v>
      </c>
    </row>
    <row r="360" spans="1:51" s="16" customFormat="1" x14ac:dyDescent="0.2">
      <c r="A360" s="12">
        <v>48182</v>
      </c>
      <c r="B360" s="13">
        <f>ROUND(AVERAGE(Zinsswaps!B253:B360)+'iBoxx Extrapolation'!$K360,2)</f>
        <v>3.24</v>
      </c>
      <c r="C360" s="13">
        <f>ROUND(AVERAGE(Zinsswaps!C253:C360)+'iBoxx Extrapolation'!$K360,2)</f>
        <v>3.17</v>
      </c>
      <c r="D360" s="13">
        <f>ROUND(AVERAGE(Zinsswaps!D253:D360)+'iBoxx Extrapolation'!$K360,2)</f>
        <v>3.16</v>
      </c>
      <c r="E360" s="13">
        <f>ROUND(AVERAGE(Zinsswaps!E253:E360)+'iBoxx Extrapolation'!$K360,2)</f>
        <v>3.2</v>
      </c>
      <c r="F360" s="13">
        <f>ROUND(AVERAGE(Zinsswaps!F253:F360)+'iBoxx Extrapolation'!$K360,2)</f>
        <v>3.24</v>
      </c>
      <c r="G360" s="13">
        <f>ROUND(AVERAGE(Zinsswaps!G253:G360)+'iBoxx Extrapolation'!$K360,2)</f>
        <v>3.29</v>
      </c>
      <c r="H360" s="13">
        <f>ROUND(AVERAGE(Zinsswaps!H253:H360)+'iBoxx Extrapolation'!$K360,2)</f>
        <v>3.34</v>
      </c>
      <c r="I360" s="13">
        <f>ROUND(AVERAGE(Zinsswaps!I253:I360)+'iBoxx Extrapolation'!$K360,2)</f>
        <v>3.4</v>
      </c>
      <c r="J360" s="13">
        <f>ROUND(AVERAGE(Zinsswaps!J253:J360)+'iBoxx Extrapolation'!$K360,2)</f>
        <v>3.45</v>
      </c>
      <c r="K360" s="13">
        <f>ROUND(AVERAGE(Zinsswaps!K253:K360)+'iBoxx Extrapolation'!$K360,2)</f>
        <v>3.5</v>
      </c>
      <c r="L360" s="13">
        <f>ROUND(AVERAGE(Zinsswaps!L253:L360)+'iBoxx Extrapolation'!$K360,2)</f>
        <v>3.54</v>
      </c>
      <c r="M360" s="13">
        <f>ROUND(AVERAGE(Zinsswaps!M253:M360)+'iBoxx Extrapolation'!$K360,2)</f>
        <v>3.59</v>
      </c>
      <c r="N360" s="13">
        <f>ROUND(AVERAGE(Zinsswaps!N253:N360)+'iBoxx Extrapolation'!$K360,2)</f>
        <v>3.62</v>
      </c>
      <c r="O360" s="13">
        <f>ROUND(AVERAGE(Zinsswaps!O253:O360)+'iBoxx Extrapolation'!$K360,2)</f>
        <v>3.66</v>
      </c>
      <c r="P360" s="13">
        <f>ROUND(AVERAGE(Zinsswaps!P253:P360)+'iBoxx Extrapolation'!$K360,2)</f>
        <v>3.68</v>
      </c>
      <c r="Q360" s="13">
        <f>ROUND(AVERAGE(Zinsswaps!Q253:Q360)+'iBoxx Extrapolation'!$K360,2)</f>
        <v>3.69</v>
      </c>
      <c r="R360" s="13">
        <f>ROUND(AVERAGE(Zinsswaps!R253:R360)+'iBoxx Extrapolation'!$K360,2)</f>
        <v>3.7</v>
      </c>
      <c r="S360" s="13">
        <f>ROUND(AVERAGE(Zinsswaps!S253:S360)+'iBoxx Extrapolation'!$K360,2)</f>
        <v>3.71</v>
      </c>
      <c r="T360" s="13">
        <f>ROUND(AVERAGE(Zinsswaps!T253:T360)+'iBoxx Extrapolation'!$K360,2)</f>
        <v>3.72</v>
      </c>
      <c r="U360" s="13">
        <f>ROUND(AVERAGE(Zinsswaps!U253:U360)+'iBoxx Extrapolation'!$K360,2)</f>
        <v>3.73</v>
      </c>
      <c r="V360" s="13">
        <f>ROUND(AVERAGE(Zinsswaps!V253:V360)+'iBoxx Extrapolation'!$K360,2)</f>
        <v>3.72</v>
      </c>
      <c r="W360" s="13">
        <f>ROUND(AVERAGE(Zinsswaps!W253:W360)+'iBoxx Extrapolation'!$K360,2)</f>
        <v>3.71</v>
      </c>
      <c r="X360" s="13">
        <f>ROUND(AVERAGE(Zinsswaps!X253:X360)+'iBoxx Extrapolation'!$K360,2)</f>
        <v>3.7</v>
      </c>
      <c r="Y360" s="13">
        <f>ROUND(AVERAGE(Zinsswaps!Y253:Y360)+'iBoxx Extrapolation'!$K360,2)</f>
        <v>3.7</v>
      </c>
      <c r="Z360" s="13">
        <f>ROUND(AVERAGE(Zinsswaps!Z253:Z360)+'iBoxx Extrapolation'!$K360,2)</f>
        <v>3.69</v>
      </c>
      <c r="AA360" s="13">
        <f>ROUND(AVERAGE(Zinsswaps!AA253:AA360)+'iBoxx Extrapolation'!$K360,2)</f>
        <v>3.67</v>
      </c>
      <c r="AB360" s="13">
        <f>ROUND(AVERAGE(Zinsswaps!AB253:AB360)+'iBoxx Extrapolation'!$K360,2)</f>
        <v>3.66</v>
      </c>
      <c r="AC360" s="13">
        <f>ROUND(AVERAGE(Zinsswaps!AC253:AC360)+'iBoxx Extrapolation'!$K360,2)</f>
        <v>3.65</v>
      </c>
      <c r="AD360" s="13">
        <f>ROUND(AVERAGE(Zinsswaps!AD253:AD360)+'iBoxx Extrapolation'!$K360,2)</f>
        <v>3.64</v>
      </c>
      <c r="AE360" s="13">
        <f>ROUND(AVERAGE(Zinsswaps!AE253:AE360)+'iBoxx Extrapolation'!$K360,2)</f>
        <v>3.62</v>
      </c>
      <c r="AF360" s="13">
        <f>ROUND(AVERAGE(Zinsswaps!AF253:AF360)+'iBoxx Extrapolation'!$K360,2)</f>
        <v>3.6</v>
      </c>
      <c r="AG360" s="13">
        <f>ROUND(AVERAGE(Zinsswaps!AG253:AG360)+'iBoxx Extrapolation'!$K360,2)</f>
        <v>3.59</v>
      </c>
      <c r="AH360" s="13">
        <f>ROUND(AVERAGE(Zinsswaps!AH253:AH360)+'iBoxx Extrapolation'!$K360,2)</f>
        <v>3.57</v>
      </c>
      <c r="AI360" s="13">
        <f>ROUND(AVERAGE(Zinsswaps!AI253:AI360)+'iBoxx Extrapolation'!$K360,2)</f>
        <v>3.55</v>
      </c>
      <c r="AJ360" s="13">
        <f>ROUND(AVERAGE(Zinsswaps!AJ253:AJ360)+'iBoxx Extrapolation'!$K360,2)</f>
        <v>3.54</v>
      </c>
      <c r="AK360" s="13">
        <f>ROUND(AVERAGE(Zinsswaps!AK253:AK360)+'iBoxx Extrapolation'!$K360,2)</f>
        <v>3.53</v>
      </c>
      <c r="AL360" s="13">
        <f>ROUND(AVERAGE(Zinsswaps!AL253:AL360)+'iBoxx Extrapolation'!$K360,2)</f>
        <v>3.51</v>
      </c>
      <c r="AM360" s="13">
        <f>ROUND(AVERAGE(Zinsswaps!AM253:AM360)+'iBoxx Extrapolation'!$K360,2)</f>
        <v>3.5</v>
      </c>
      <c r="AN360" s="13">
        <f>ROUND(AVERAGE(Zinsswaps!AN253:AN360)+'iBoxx Extrapolation'!$K360,2)</f>
        <v>3.49</v>
      </c>
      <c r="AO360" s="13">
        <f>ROUND(AVERAGE(Zinsswaps!AO253:AO360)+'iBoxx Extrapolation'!$K360,2)</f>
        <v>3.48</v>
      </c>
      <c r="AP360" s="13">
        <f>ROUND(AVERAGE(Zinsswaps!AP253:AP360)+'iBoxx Extrapolation'!$K360,2)</f>
        <v>3.46</v>
      </c>
      <c r="AQ360" s="13">
        <f>ROUND(AVERAGE(Zinsswaps!AQ253:AQ360)+'iBoxx Extrapolation'!$K360,2)</f>
        <v>3.43</v>
      </c>
      <c r="AR360" s="13">
        <f>ROUND(AVERAGE(Zinsswaps!AR253:AR360)+'iBoxx Extrapolation'!$K360,2)</f>
        <v>3.41</v>
      </c>
      <c r="AS360" s="13">
        <f>ROUND(AVERAGE(Zinsswaps!AS253:AS360)+'iBoxx Extrapolation'!$K360,2)</f>
        <v>3.4</v>
      </c>
      <c r="AT360" s="13">
        <f>ROUND(AVERAGE(Zinsswaps!AT253:AT360)+'iBoxx Extrapolation'!$K360,2)</f>
        <v>3.38</v>
      </c>
      <c r="AU360" s="13">
        <f>ROUND(AVERAGE(Zinsswaps!AU253:AU360)+'iBoxx Extrapolation'!$K360,2)</f>
        <v>3.36</v>
      </c>
      <c r="AV360" s="13">
        <f>ROUND(AVERAGE(Zinsswaps!AV253:AV360)+'iBoxx Extrapolation'!$K360,2)</f>
        <v>3.34</v>
      </c>
      <c r="AW360" s="13">
        <f>ROUND(AVERAGE(Zinsswaps!AW253:AW360)+'iBoxx Extrapolation'!$K360,2)</f>
        <v>3.33</v>
      </c>
      <c r="AX360" s="13">
        <f>ROUND(AVERAGE(Zinsswaps!AX253:AX360)+'iBoxx Extrapolation'!$K360,2)</f>
        <v>3.31</v>
      </c>
      <c r="AY360" s="13">
        <f>ROUND(AVERAGE(Zinsswaps!AY253:AY360)+'iBoxx Extrapolation'!$K360,2)</f>
        <v>3.3</v>
      </c>
    </row>
    <row r="361" spans="1:51" s="16" customFormat="1" x14ac:dyDescent="0.2">
      <c r="A361" s="12">
        <v>48213</v>
      </c>
      <c r="B361" s="13">
        <f>ROUND(AVERAGE(Zinsswaps!B254:B361)+'iBoxx Extrapolation'!$K361,2)</f>
        <v>3.23</v>
      </c>
      <c r="C361" s="13">
        <f>ROUND(AVERAGE(Zinsswaps!C254:C361)+'iBoxx Extrapolation'!$K361,2)</f>
        <v>3.16</v>
      </c>
      <c r="D361" s="13">
        <f>ROUND(AVERAGE(Zinsswaps!D254:D361)+'iBoxx Extrapolation'!$K361,2)</f>
        <v>3.16</v>
      </c>
      <c r="E361" s="13">
        <f>ROUND(AVERAGE(Zinsswaps!E254:E361)+'iBoxx Extrapolation'!$K361,2)</f>
        <v>3.19</v>
      </c>
      <c r="F361" s="13">
        <f>ROUND(AVERAGE(Zinsswaps!F254:F361)+'iBoxx Extrapolation'!$K361,2)</f>
        <v>3.23</v>
      </c>
      <c r="G361" s="13">
        <f>ROUND(AVERAGE(Zinsswaps!G254:G361)+'iBoxx Extrapolation'!$K361,2)</f>
        <v>3.29</v>
      </c>
      <c r="H361" s="13">
        <f>ROUND(AVERAGE(Zinsswaps!H254:H361)+'iBoxx Extrapolation'!$K361,2)</f>
        <v>3.34</v>
      </c>
      <c r="I361" s="13">
        <f>ROUND(AVERAGE(Zinsswaps!I254:I361)+'iBoxx Extrapolation'!$K361,2)</f>
        <v>3.39</v>
      </c>
      <c r="J361" s="13">
        <f>ROUND(AVERAGE(Zinsswaps!J254:J361)+'iBoxx Extrapolation'!$K361,2)</f>
        <v>3.45</v>
      </c>
      <c r="K361" s="13">
        <f>ROUND(AVERAGE(Zinsswaps!K254:K361)+'iBoxx Extrapolation'!$K361,2)</f>
        <v>3.5</v>
      </c>
      <c r="L361" s="13">
        <f>ROUND(AVERAGE(Zinsswaps!L254:L361)+'iBoxx Extrapolation'!$K361,2)</f>
        <v>3.55</v>
      </c>
      <c r="M361" s="13">
        <f>ROUND(AVERAGE(Zinsswaps!M254:M361)+'iBoxx Extrapolation'!$K361,2)</f>
        <v>3.59</v>
      </c>
      <c r="N361" s="13">
        <f>ROUND(AVERAGE(Zinsswaps!N254:N361)+'iBoxx Extrapolation'!$K361,2)</f>
        <v>3.63</v>
      </c>
      <c r="O361" s="13">
        <f>ROUND(AVERAGE(Zinsswaps!O254:O361)+'iBoxx Extrapolation'!$K361,2)</f>
        <v>3.66</v>
      </c>
      <c r="P361" s="13">
        <f>ROUND(AVERAGE(Zinsswaps!P254:P361)+'iBoxx Extrapolation'!$K361,2)</f>
        <v>3.69</v>
      </c>
      <c r="Q361" s="13">
        <f>ROUND(AVERAGE(Zinsswaps!Q254:Q361)+'iBoxx Extrapolation'!$K361,2)</f>
        <v>3.7</v>
      </c>
      <c r="R361" s="13">
        <f>ROUND(AVERAGE(Zinsswaps!R254:R361)+'iBoxx Extrapolation'!$K361,2)</f>
        <v>3.71</v>
      </c>
      <c r="S361" s="13">
        <f>ROUND(AVERAGE(Zinsswaps!S254:S361)+'iBoxx Extrapolation'!$K361,2)</f>
        <v>3.72</v>
      </c>
      <c r="T361" s="13">
        <f>ROUND(AVERAGE(Zinsswaps!T254:T361)+'iBoxx Extrapolation'!$K361,2)</f>
        <v>3.73</v>
      </c>
      <c r="U361" s="13">
        <f>ROUND(AVERAGE(Zinsswaps!U254:U361)+'iBoxx Extrapolation'!$K361,2)</f>
        <v>3.73</v>
      </c>
      <c r="V361" s="13">
        <f>ROUND(AVERAGE(Zinsswaps!V254:V361)+'iBoxx Extrapolation'!$K361,2)</f>
        <v>3.73</v>
      </c>
      <c r="W361" s="13">
        <f>ROUND(AVERAGE(Zinsswaps!W254:W361)+'iBoxx Extrapolation'!$K361,2)</f>
        <v>3.72</v>
      </c>
      <c r="X361" s="13">
        <f>ROUND(AVERAGE(Zinsswaps!X254:X361)+'iBoxx Extrapolation'!$K361,2)</f>
        <v>3.71</v>
      </c>
      <c r="Y361" s="13">
        <f>ROUND(AVERAGE(Zinsswaps!Y254:Y361)+'iBoxx Extrapolation'!$K361,2)</f>
        <v>3.7</v>
      </c>
      <c r="Z361" s="13">
        <f>ROUND(AVERAGE(Zinsswaps!Z254:Z361)+'iBoxx Extrapolation'!$K361,2)</f>
        <v>3.7</v>
      </c>
      <c r="AA361" s="13">
        <f>ROUND(AVERAGE(Zinsswaps!AA254:AA361)+'iBoxx Extrapolation'!$K361,2)</f>
        <v>3.68</v>
      </c>
      <c r="AB361" s="13">
        <f>ROUND(AVERAGE(Zinsswaps!AB254:AB361)+'iBoxx Extrapolation'!$K361,2)</f>
        <v>3.67</v>
      </c>
      <c r="AC361" s="13">
        <f>ROUND(AVERAGE(Zinsswaps!AC254:AC361)+'iBoxx Extrapolation'!$K361,2)</f>
        <v>3.66</v>
      </c>
      <c r="AD361" s="13">
        <f>ROUND(AVERAGE(Zinsswaps!AD254:AD361)+'iBoxx Extrapolation'!$K361,2)</f>
        <v>3.65</v>
      </c>
      <c r="AE361" s="13">
        <f>ROUND(AVERAGE(Zinsswaps!AE254:AE361)+'iBoxx Extrapolation'!$K361,2)</f>
        <v>3.63</v>
      </c>
      <c r="AF361" s="13">
        <f>ROUND(AVERAGE(Zinsswaps!AF254:AF361)+'iBoxx Extrapolation'!$K361,2)</f>
        <v>3.62</v>
      </c>
      <c r="AG361" s="13">
        <f>ROUND(AVERAGE(Zinsswaps!AG254:AG361)+'iBoxx Extrapolation'!$K361,2)</f>
        <v>3.6</v>
      </c>
      <c r="AH361" s="13">
        <f>ROUND(AVERAGE(Zinsswaps!AH254:AH361)+'iBoxx Extrapolation'!$K361,2)</f>
        <v>3.58</v>
      </c>
      <c r="AI361" s="13">
        <f>ROUND(AVERAGE(Zinsswaps!AI254:AI361)+'iBoxx Extrapolation'!$K361,2)</f>
        <v>3.57</v>
      </c>
      <c r="AJ361" s="13">
        <f>ROUND(AVERAGE(Zinsswaps!AJ254:AJ361)+'iBoxx Extrapolation'!$K361,2)</f>
        <v>3.55</v>
      </c>
      <c r="AK361" s="13">
        <f>ROUND(AVERAGE(Zinsswaps!AK254:AK361)+'iBoxx Extrapolation'!$K361,2)</f>
        <v>3.54</v>
      </c>
      <c r="AL361" s="13">
        <f>ROUND(AVERAGE(Zinsswaps!AL254:AL361)+'iBoxx Extrapolation'!$K361,2)</f>
        <v>3.52</v>
      </c>
      <c r="AM361" s="13">
        <f>ROUND(AVERAGE(Zinsswaps!AM254:AM361)+'iBoxx Extrapolation'!$K361,2)</f>
        <v>3.51</v>
      </c>
      <c r="AN361" s="13">
        <f>ROUND(AVERAGE(Zinsswaps!AN254:AN361)+'iBoxx Extrapolation'!$K361,2)</f>
        <v>3.5</v>
      </c>
      <c r="AO361" s="13">
        <f>ROUND(AVERAGE(Zinsswaps!AO254:AO361)+'iBoxx Extrapolation'!$K361,2)</f>
        <v>3.49</v>
      </c>
      <c r="AP361" s="13">
        <f>ROUND(AVERAGE(Zinsswaps!AP254:AP361)+'iBoxx Extrapolation'!$K361,2)</f>
        <v>3.47</v>
      </c>
      <c r="AQ361" s="13">
        <f>ROUND(AVERAGE(Zinsswaps!AQ254:AQ361)+'iBoxx Extrapolation'!$K361,2)</f>
        <v>3.45</v>
      </c>
      <c r="AR361" s="13">
        <f>ROUND(AVERAGE(Zinsswaps!AR254:AR361)+'iBoxx Extrapolation'!$K361,2)</f>
        <v>3.43</v>
      </c>
      <c r="AS361" s="13">
        <f>ROUND(AVERAGE(Zinsswaps!AS254:AS361)+'iBoxx Extrapolation'!$K361,2)</f>
        <v>3.41</v>
      </c>
      <c r="AT361" s="13">
        <f>ROUND(AVERAGE(Zinsswaps!AT254:AT361)+'iBoxx Extrapolation'!$K361,2)</f>
        <v>3.39</v>
      </c>
      <c r="AU361" s="13">
        <f>ROUND(AVERAGE(Zinsswaps!AU254:AU361)+'iBoxx Extrapolation'!$K361,2)</f>
        <v>3.37</v>
      </c>
      <c r="AV361" s="13">
        <f>ROUND(AVERAGE(Zinsswaps!AV254:AV361)+'iBoxx Extrapolation'!$K361,2)</f>
        <v>3.36</v>
      </c>
      <c r="AW361" s="13">
        <f>ROUND(AVERAGE(Zinsswaps!AW254:AW361)+'iBoxx Extrapolation'!$K361,2)</f>
        <v>3.34</v>
      </c>
      <c r="AX361" s="13">
        <f>ROUND(AVERAGE(Zinsswaps!AX254:AX361)+'iBoxx Extrapolation'!$K361,2)</f>
        <v>3.33</v>
      </c>
      <c r="AY361" s="13">
        <f>ROUND(AVERAGE(Zinsswaps!AY254:AY361)+'iBoxx Extrapolation'!$K361,2)</f>
        <v>3.31</v>
      </c>
    </row>
    <row r="362" spans="1:51" s="16" customFormat="1" x14ac:dyDescent="0.2">
      <c r="A362" s="12">
        <v>48244</v>
      </c>
      <c r="B362" s="13">
        <f>ROUND(AVERAGE(Zinsswaps!B255:B362)+'iBoxx Extrapolation'!$K362,2)</f>
        <v>3.22</v>
      </c>
      <c r="C362" s="13">
        <f>ROUND(AVERAGE(Zinsswaps!C255:C362)+'iBoxx Extrapolation'!$K362,2)</f>
        <v>3.16</v>
      </c>
      <c r="D362" s="13">
        <f>ROUND(AVERAGE(Zinsswaps!D255:D362)+'iBoxx Extrapolation'!$K362,2)</f>
        <v>3.15</v>
      </c>
      <c r="E362" s="13">
        <f>ROUND(AVERAGE(Zinsswaps!E255:E362)+'iBoxx Extrapolation'!$K362,2)</f>
        <v>3.19</v>
      </c>
      <c r="F362" s="13">
        <f>ROUND(AVERAGE(Zinsswaps!F255:F362)+'iBoxx Extrapolation'!$K362,2)</f>
        <v>3.23</v>
      </c>
      <c r="G362" s="13">
        <f>ROUND(AVERAGE(Zinsswaps!G255:G362)+'iBoxx Extrapolation'!$K362,2)</f>
        <v>3.29</v>
      </c>
      <c r="H362" s="13">
        <f>ROUND(AVERAGE(Zinsswaps!H255:H362)+'iBoxx Extrapolation'!$K362,2)</f>
        <v>3.34</v>
      </c>
      <c r="I362" s="13">
        <f>ROUND(AVERAGE(Zinsswaps!I255:I362)+'iBoxx Extrapolation'!$K362,2)</f>
        <v>3.4</v>
      </c>
      <c r="J362" s="13">
        <f>ROUND(AVERAGE(Zinsswaps!J255:J362)+'iBoxx Extrapolation'!$K362,2)</f>
        <v>3.45</v>
      </c>
      <c r="K362" s="13">
        <f>ROUND(AVERAGE(Zinsswaps!K255:K362)+'iBoxx Extrapolation'!$K362,2)</f>
        <v>3.5</v>
      </c>
      <c r="L362" s="13">
        <f>ROUND(AVERAGE(Zinsswaps!L255:L362)+'iBoxx Extrapolation'!$K362,2)</f>
        <v>3.55</v>
      </c>
      <c r="M362" s="13">
        <f>ROUND(AVERAGE(Zinsswaps!M255:M362)+'iBoxx Extrapolation'!$K362,2)</f>
        <v>3.59</v>
      </c>
      <c r="N362" s="13">
        <f>ROUND(AVERAGE(Zinsswaps!N255:N362)+'iBoxx Extrapolation'!$K362,2)</f>
        <v>3.63</v>
      </c>
      <c r="O362" s="13">
        <f>ROUND(AVERAGE(Zinsswaps!O255:O362)+'iBoxx Extrapolation'!$K362,2)</f>
        <v>3.66</v>
      </c>
      <c r="P362" s="13">
        <f>ROUND(AVERAGE(Zinsswaps!P255:P362)+'iBoxx Extrapolation'!$K362,2)</f>
        <v>3.69</v>
      </c>
      <c r="Q362" s="13">
        <f>ROUND(AVERAGE(Zinsswaps!Q255:Q362)+'iBoxx Extrapolation'!$K362,2)</f>
        <v>3.7</v>
      </c>
      <c r="R362" s="13">
        <f>ROUND(AVERAGE(Zinsswaps!R255:R362)+'iBoxx Extrapolation'!$K362,2)</f>
        <v>3.71</v>
      </c>
      <c r="S362" s="13">
        <f>ROUND(AVERAGE(Zinsswaps!S255:S362)+'iBoxx Extrapolation'!$K362,2)</f>
        <v>3.73</v>
      </c>
      <c r="T362" s="13">
        <f>ROUND(AVERAGE(Zinsswaps!T255:T362)+'iBoxx Extrapolation'!$K362,2)</f>
        <v>3.73</v>
      </c>
      <c r="U362" s="13">
        <f>ROUND(AVERAGE(Zinsswaps!U255:U362)+'iBoxx Extrapolation'!$K362,2)</f>
        <v>3.74</v>
      </c>
      <c r="V362" s="13">
        <f>ROUND(AVERAGE(Zinsswaps!V255:V362)+'iBoxx Extrapolation'!$K362,2)</f>
        <v>3.73</v>
      </c>
      <c r="W362" s="13">
        <f>ROUND(AVERAGE(Zinsswaps!W255:W362)+'iBoxx Extrapolation'!$K362,2)</f>
        <v>3.73</v>
      </c>
      <c r="X362" s="13">
        <f>ROUND(AVERAGE(Zinsswaps!X255:X362)+'iBoxx Extrapolation'!$K362,2)</f>
        <v>3.72</v>
      </c>
      <c r="Y362" s="13">
        <f>ROUND(AVERAGE(Zinsswaps!Y255:Y362)+'iBoxx Extrapolation'!$K362,2)</f>
        <v>3.71</v>
      </c>
      <c r="Z362" s="13">
        <f>ROUND(AVERAGE(Zinsswaps!Z255:Z362)+'iBoxx Extrapolation'!$K362,2)</f>
        <v>3.71</v>
      </c>
      <c r="AA362" s="13">
        <f>ROUND(AVERAGE(Zinsswaps!AA255:AA362)+'iBoxx Extrapolation'!$K362,2)</f>
        <v>3.69</v>
      </c>
      <c r="AB362" s="13">
        <f>ROUND(AVERAGE(Zinsswaps!AB255:AB362)+'iBoxx Extrapolation'!$K362,2)</f>
        <v>3.68</v>
      </c>
      <c r="AC362" s="13">
        <f>ROUND(AVERAGE(Zinsswaps!AC255:AC362)+'iBoxx Extrapolation'!$K362,2)</f>
        <v>3.67</v>
      </c>
      <c r="AD362" s="13">
        <f>ROUND(AVERAGE(Zinsswaps!AD255:AD362)+'iBoxx Extrapolation'!$K362,2)</f>
        <v>3.66</v>
      </c>
      <c r="AE362" s="13">
        <f>ROUND(AVERAGE(Zinsswaps!AE255:AE362)+'iBoxx Extrapolation'!$K362,2)</f>
        <v>3.65</v>
      </c>
      <c r="AF362" s="13">
        <f>ROUND(AVERAGE(Zinsswaps!AF255:AF362)+'iBoxx Extrapolation'!$K362,2)</f>
        <v>3.63</v>
      </c>
      <c r="AG362" s="13">
        <f>ROUND(AVERAGE(Zinsswaps!AG255:AG362)+'iBoxx Extrapolation'!$K362,2)</f>
        <v>3.61</v>
      </c>
      <c r="AH362" s="13">
        <f>ROUND(AVERAGE(Zinsswaps!AH255:AH362)+'iBoxx Extrapolation'!$K362,2)</f>
        <v>3.59</v>
      </c>
      <c r="AI362" s="13">
        <f>ROUND(AVERAGE(Zinsswaps!AI255:AI362)+'iBoxx Extrapolation'!$K362,2)</f>
        <v>3.58</v>
      </c>
      <c r="AJ362" s="13">
        <f>ROUND(AVERAGE(Zinsswaps!AJ255:AJ362)+'iBoxx Extrapolation'!$K362,2)</f>
        <v>3.56</v>
      </c>
      <c r="AK362" s="13">
        <f>ROUND(AVERAGE(Zinsswaps!AK255:AK362)+'iBoxx Extrapolation'!$K362,2)</f>
        <v>3.55</v>
      </c>
      <c r="AL362" s="13">
        <f>ROUND(AVERAGE(Zinsswaps!AL255:AL362)+'iBoxx Extrapolation'!$K362,2)</f>
        <v>3.54</v>
      </c>
      <c r="AM362" s="13">
        <f>ROUND(AVERAGE(Zinsswaps!AM255:AM362)+'iBoxx Extrapolation'!$K362,2)</f>
        <v>3.52</v>
      </c>
      <c r="AN362" s="13">
        <f>ROUND(AVERAGE(Zinsswaps!AN255:AN362)+'iBoxx Extrapolation'!$K362,2)</f>
        <v>3.51</v>
      </c>
      <c r="AO362" s="13">
        <f>ROUND(AVERAGE(Zinsswaps!AO255:AO362)+'iBoxx Extrapolation'!$K362,2)</f>
        <v>3.5</v>
      </c>
      <c r="AP362" s="13">
        <f>ROUND(AVERAGE(Zinsswaps!AP255:AP362)+'iBoxx Extrapolation'!$K362,2)</f>
        <v>3.48</v>
      </c>
      <c r="AQ362" s="13">
        <f>ROUND(AVERAGE(Zinsswaps!AQ255:AQ362)+'iBoxx Extrapolation'!$K362,2)</f>
        <v>3.46</v>
      </c>
      <c r="AR362" s="13">
        <f>ROUND(AVERAGE(Zinsswaps!AR255:AR362)+'iBoxx Extrapolation'!$K362,2)</f>
        <v>3.44</v>
      </c>
      <c r="AS362" s="13">
        <f>ROUND(AVERAGE(Zinsswaps!AS255:AS362)+'iBoxx Extrapolation'!$K362,2)</f>
        <v>3.42</v>
      </c>
      <c r="AT362" s="13">
        <f>ROUND(AVERAGE(Zinsswaps!AT255:AT362)+'iBoxx Extrapolation'!$K362,2)</f>
        <v>3.4</v>
      </c>
      <c r="AU362" s="13">
        <f>ROUND(AVERAGE(Zinsswaps!AU255:AU362)+'iBoxx Extrapolation'!$K362,2)</f>
        <v>3.39</v>
      </c>
      <c r="AV362" s="13">
        <f>ROUND(AVERAGE(Zinsswaps!AV255:AV362)+'iBoxx Extrapolation'!$K362,2)</f>
        <v>3.37</v>
      </c>
      <c r="AW362" s="13">
        <f>ROUND(AVERAGE(Zinsswaps!AW255:AW362)+'iBoxx Extrapolation'!$K362,2)</f>
        <v>3.35</v>
      </c>
      <c r="AX362" s="13">
        <f>ROUND(AVERAGE(Zinsswaps!AX255:AX362)+'iBoxx Extrapolation'!$K362,2)</f>
        <v>3.34</v>
      </c>
      <c r="AY362" s="13">
        <f>ROUND(AVERAGE(Zinsswaps!AY255:AY362)+'iBoxx Extrapolation'!$K362,2)</f>
        <v>3.32</v>
      </c>
    </row>
    <row r="363" spans="1:51" s="16" customFormat="1" x14ac:dyDescent="0.2">
      <c r="A363" s="12">
        <v>48273</v>
      </c>
      <c r="B363" s="13">
        <f>ROUND(AVERAGE(Zinsswaps!B256:B363)+'iBoxx Extrapolation'!$K363,2)</f>
        <v>3.21</v>
      </c>
      <c r="C363" s="13">
        <f>ROUND(AVERAGE(Zinsswaps!C256:C363)+'iBoxx Extrapolation'!$K363,2)</f>
        <v>3.14</v>
      </c>
      <c r="D363" s="13">
        <f>ROUND(AVERAGE(Zinsswaps!D256:D363)+'iBoxx Extrapolation'!$K363,2)</f>
        <v>3.14</v>
      </c>
      <c r="E363" s="13">
        <f>ROUND(AVERAGE(Zinsswaps!E256:E363)+'iBoxx Extrapolation'!$K363,2)</f>
        <v>3.18</v>
      </c>
      <c r="F363" s="13">
        <f>ROUND(AVERAGE(Zinsswaps!F256:F363)+'iBoxx Extrapolation'!$K363,2)</f>
        <v>3.23</v>
      </c>
      <c r="G363" s="13">
        <f>ROUND(AVERAGE(Zinsswaps!G256:G363)+'iBoxx Extrapolation'!$K363,2)</f>
        <v>3.28</v>
      </c>
      <c r="H363" s="13">
        <f>ROUND(AVERAGE(Zinsswaps!H256:H363)+'iBoxx Extrapolation'!$K363,2)</f>
        <v>3.34</v>
      </c>
      <c r="I363" s="13">
        <f>ROUND(AVERAGE(Zinsswaps!I256:I363)+'iBoxx Extrapolation'!$K363,2)</f>
        <v>3.39</v>
      </c>
      <c r="J363" s="13">
        <f>ROUND(AVERAGE(Zinsswaps!J256:J363)+'iBoxx Extrapolation'!$K363,2)</f>
        <v>3.45</v>
      </c>
      <c r="K363" s="13">
        <f>ROUND(AVERAGE(Zinsswaps!K256:K363)+'iBoxx Extrapolation'!$K363,2)</f>
        <v>3.5</v>
      </c>
      <c r="L363" s="13">
        <f>ROUND(AVERAGE(Zinsswaps!L256:L363)+'iBoxx Extrapolation'!$K363,2)</f>
        <v>3.55</v>
      </c>
      <c r="M363" s="13">
        <f>ROUND(AVERAGE(Zinsswaps!M256:M363)+'iBoxx Extrapolation'!$K363,2)</f>
        <v>3.59</v>
      </c>
      <c r="N363" s="13">
        <f>ROUND(AVERAGE(Zinsswaps!N256:N363)+'iBoxx Extrapolation'!$K363,2)</f>
        <v>3.63</v>
      </c>
      <c r="O363" s="13">
        <f>ROUND(AVERAGE(Zinsswaps!O256:O363)+'iBoxx Extrapolation'!$K363,2)</f>
        <v>3.66</v>
      </c>
      <c r="P363" s="13">
        <f>ROUND(AVERAGE(Zinsswaps!P256:P363)+'iBoxx Extrapolation'!$K363,2)</f>
        <v>3.69</v>
      </c>
      <c r="Q363" s="13">
        <f>ROUND(AVERAGE(Zinsswaps!Q256:Q363)+'iBoxx Extrapolation'!$K363,2)</f>
        <v>3.71</v>
      </c>
      <c r="R363" s="13">
        <f>ROUND(AVERAGE(Zinsswaps!R256:R363)+'iBoxx Extrapolation'!$K363,2)</f>
        <v>3.72</v>
      </c>
      <c r="S363" s="13">
        <f>ROUND(AVERAGE(Zinsswaps!S256:S363)+'iBoxx Extrapolation'!$K363,2)</f>
        <v>3.73</v>
      </c>
      <c r="T363" s="13">
        <f>ROUND(AVERAGE(Zinsswaps!T256:T363)+'iBoxx Extrapolation'!$K363,2)</f>
        <v>3.74</v>
      </c>
      <c r="U363" s="13">
        <f>ROUND(AVERAGE(Zinsswaps!U256:U363)+'iBoxx Extrapolation'!$K363,2)</f>
        <v>3.75</v>
      </c>
      <c r="V363" s="13">
        <f>ROUND(AVERAGE(Zinsswaps!V256:V363)+'iBoxx Extrapolation'!$K363,2)</f>
        <v>3.74</v>
      </c>
      <c r="W363" s="13">
        <f>ROUND(AVERAGE(Zinsswaps!W256:W363)+'iBoxx Extrapolation'!$K363,2)</f>
        <v>3.73</v>
      </c>
      <c r="X363" s="13">
        <f>ROUND(AVERAGE(Zinsswaps!X256:X363)+'iBoxx Extrapolation'!$K363,2)</f>
        <v>3.73</v>
      </c>
      <c r="Y363" s="13">
        <f>ROUND(AVERAGE(Zinsswaps!Y256:Y363)+'iBoxx Extrapolation'!$K363,2)</f>
        <v>3.72</v>
      </c>
      <c r="Z363" s="13">
        <f>ROUND(AVERAGE(Zinsswaps!Z256:Z363)+'iBoxx Extrapolation'!$K363,2)</f>
        <v>3.71</v>
      </c>
      <c r="AA363" s="13">
        <f>ROUND(AVERAGE(Zinsswaps!AA256:AA363)+'iBoxx Extrapolation'!$K363,2)</f>
        <v>3.7</v>
      </c>
      <c r="AB363" s="13">
        <f>ROUND(AVERAGE(Zinsswaps!AB256:AB363)+'iBoxx Extrapolation'!$K363,2)</f>
        <v>3.69</v>
      </c>
      <c r="AC363" s="13">
        <f>ROUND(AVERAGE(Zinsswaps!AC256:AC363)+'iBoxx Extrapolation'!$K363,2)</f>
        <v>3.68</v>
      </c>
      <c r="AD363" s="13">
        <f>ROUND(AVERAGE(Zinsswaps!AD256:AD363)+'iBoxx Extrapolation'!$K363,2)</f>
        <v>3.66</v>
      </c>
      <c r="AE363" s="13">
        <f>ROUND(AVERAGE(Zinsswaps!AE256:AE363)+'iBoxx Extrapolation'!$K363,2)</f>
        <v>3.65</v>
      </c>
      <c r="AF363" s="13">
        <f>ROUND(AVERAGE(Zinsswaps!AF256:AF363)+'iBoxx Extrapolation'!$K363,2)</f>
        <v>3.64</v>
      </c>
      <c r="AG363" s="13">
        <f>ROUND(AVERAGE(Zinsswaps!AG256:AG363)+'iBoxx Extrapolation'!$K363,2)</f>
        <v>3.62</v>
      </c>
      <c r="AH363" s="13">
        <f>ROUND(AVERAGE(Zinsswaps!AH256:AH363)+'iBoxx Extrapolation'!$K363,2)</f>
        <v>3.6</v>
      </c>
      <c r="AI363" s="13">
        <f>ROUND(AVERAGE(Zinsswaps!AI256:AI363)+'iBoxx Extrapolation'!$K363,2)</f>
        <v>3.59</v>
      </c>
      <c r="AJ363" s="13">
        <f>ROUND(AVERAGE(Zinsswaps!AJ256:AJ363)+'iBoxx Extrapolation'!$K363,2)</f>
        <v>3.57</v>
      </c>
      <c r="AK363" s="13">
        <f>ROUND(AVERAGE(Zinsswaps!AK256:AK363)+'iBoxx Extrapolation'!$K363,2)</f>
        <v>3.56</v>
      </c>
      <c r="AL363" s="13">
        <f>ROUND(AVERAGE(Zinsswaps!AL256:AL363)+'iBoxx Extrapolation'!$K363,2)</f>
        <v>3.55</v>
      </c>
      <c r="AM363" s="13">
        <f>ROUND(AVERAGE(Zinsswaps!AM256:AM363)+'iBoxx Extrapolation'!$K363,2)</f>
        <v>3.53</v>
      </c>
      <c r="AN363" s="13">
        <f>ROUND(AVERAGE(Zinsswaps!AN256:AN363)+'iBoxx Extrapolation'!$K363,2)</f>
        <v>3.52</v>
      </c>
      <c r="AO363" s="13">
        <f>ROUND(AVERAGE(Zinsswaps!AO256:AO363)+'iBoxx Extrapolation'!$K363,2)</f>
        <v>3.51</v>
      </c>
      <c r="AP363" s="13">
        <f>ROUND(AVERAGE(Zinsswaps!AP256:AP363)+'iBoxx Extrapolation'!$K363,2)</f>
        <v>3.49</v>
      </c>
      <c r="AQ363" s="13">
        <f>ROUND(AVERAGE(Zinsswaps!AQ256:AQ363)+'iBoxx Extrapolation'!$K363,2)</f>
        <v>3.47</v>
      </c>
      <c r="AR363" s="13">
        <f>ROUND(AVERAGE(Zinsswaps!AR256:AR363)+'iBoxx Extrapolation'!$K363,2)</f>
        <v>3.45</v>
      </c>
      <c r="AS363" s="13">
        <f>ROUND(AVERAGE(Zinsswaps!AS256:AS363)+'iBoxx Extrapolation'!$K363,2)</f>
        <v>3.43</v>
      </c>
      <c r="AT363" s="13">
        <f>ROUND(AVERAGE(Zinsswaps!AT256:AT363)+'iBoxx Extrapolation'!$K363,2)</f>
        <v>3.41</v>
      </c>
      <c r="AU363" s="13">
        <f>ROUND(AVERAGE(Zinsswaps!AU256:AU363)+'iBoxx Extrapolation'!$K363,2)</f>
        <v>3.4</v>
      </c>
      <c r="AV363" s="13">
        <f>ROUND(AVERAGE(Zinsswaps!AV256:AV363)+'iBoxx Extrapolation'!$K363,2)</f>
        <v>3.38</v>
      </c>
      <c r="AW363" s="13">
        <f>ROUND(AVERAGE(Zinsswaps!AW256:AW363)+'iBoxx Extrapolation'!$K363,2)</f>
        <v>3.36</v>
      </c>
      <c r="AX363" s="13">
        <f>ROUND(AVERAGE(Zinsswaps!AX256:AX363)+'iBoxx Extrapolation'!$K363,2)</f>
        <v>3.35</v>
      </c>
      <c r="AY363" s="13">
        <f>ROUND(AVERAGE(Zinsswaps!AY256:AY363)+'iBoxx Extrapolation'!$K363,2)</f>
        <v>3.33</v>
      </c>
    </row>
    <row r="364" spans="1:51" s="16" customFormat="1" x14ac:dyDescent="0.2">
      <c r="A364" s="12">
        <v>48304</v>
      </c>
      <c r="B364" s="13">
        <f>ROUND(AVERAGE(Zinsswaps!B257:B364)+'iBoxx Extrapolation'!$K364,2)</f>
        <v>3.2</v>
      </c>
      <c r="C364" s="13">
        <f>ROUND(AVERAGE(Zinsswaps!C257:C364)+'iBoxx Extrapolation'!$K364,2)</f>
        <v>3.14</v>
      </c>
      <c r="D364" s="13">
        <f>ROUND(AVERAGE(Zinsswaps!D257:D364)+'iBoxx Extrapolation'!$K364,2)</f>
        <v>3.14</v>
      </c>
      <c r="E364" s="13">
        <f>ROUND(AVERAGE(Zinsswaps!E257:E364)+'iBoxx Extrapolation'!$K364,2)</f>
        <v>3.18</v>
      </c>
      <c r="F364" s="13">
        <f>ROUND(AVERAGE(Zinsswaps!F257:F364)+'iBoxx Extrapolation'!$K364,2)</f>
        <v>3.22</v>
      </c>
      <c r="G364" s="13">
        <f>ROUND(AVERAGE(Zinsswaps!G257:G364)+'iBoxx Extrapolation'!$K364,2)</f>
        <v>3.28</v>
      </c>
      <c r="H364" s="13">
        <f>ROUND(AVERAGE(Zinsswaps!H257:H364)+'iBoxx Extrapolation'!$K364,2)</f>
        <v>3.34</v>
      </c>
      <c r="I364" s="13">
        <f>ROUND(AVERAGE(Zinsswaps!I257:I364)+'iBoxx Extrapolation'!$K364,2)</f>
        <v>3.39</v>
      </c>
      <c r="J364" s="13">
        <f>ROUND(AVERAGE(Zinsswaps!J257:J364)+'iBoxx Extrapolation'!$K364,2)</f>
        <v>3.45</v>
      </c>
      <c r="K364" s="13">
        <f>ROUND(AVERAGE(Zinsswaps!K257:K364)+'iBoxx Extrapolation'!$K364,2)</f>
        <v>3.5</v>
      </c>
      <c r="L364" s="13">
        <f>ROUND(AVERAGE(Zinsswaps!L257:L364)+'iBoxx Extrapolation'!$K364,2)</f>
        <v>3.55</v>
      </c>
      <c r="M364" s="13">
        <f>ROUND(AVERAGE(Zinsswaps!M257:M364)+'iBoxx Extrapolation'!$K364,2)</f>
        <v>3.59</v>
      </c>
      <c r="N364" s="13">
        <f>ROUND(AVERAGE(Zinsswaps!N257:N364)+'iBoxx Extrapolation'!$K364,2)</f>
        <v>3.63</v>
      </c>
      <c r="O364" s="13">
        <f>ROUND(AVERAGE(Zinsswaps!O257:O364)+'iBoxx Extrapolation'!$K364,2)</f>
        <v>3.67</v>
      </c>
      <c r="P364" s="13">
        <f>ROUND(AVERAGE(Zinsswaps!P257:P364)+'iBoxx Extrapolation'!$K364,2)</f>
        <v>3.7</v>
      </c>
      <c r="Q364" s="13">
        <f>ROUND(AVERAGE(Zinsswaps!Q257:Q364)+'iBoxx Extrapolation'!$K364,2)</f>
        <v>3.71</v>
      </c>
      <c r="R364" s="13">
        <f>ROUND(AVERAGE(Zinsswaps!R257:R364)+'iBoxx Extrapolation'!$K364,2)</f>
        <v>3.72</v>
      </c>
      <c r="S364" s="13">
        <f>ROUND(AVERAGE(Zinsswaps!S257:S364)+'iBoxx Extrapolation'!$K364,2)</f>
        <v>3.73</v>
      </c>
      <c r="T364" s="13">
        <f>ROUND(AVERAGE(Zinsswaps!T257:T364)+'iBoxx Extrapolation'!$K364,2)</f>
        <v>3.74</v>
      </c>
      <c r="U364" s="13">
        <f>ROUND(AVERAGE(Zinsswaps!U257:U364)+'iBoxx Extrapolation'!$K364,2)</f>
        <v>3.75</v>
      </c>
      <c r="V364" s="13">
        <f>ROUND(AVERAGE(Zinsswaps!V257:V364)+'iBoxx Extrapolation'!$K364,2)</f>
        <v>3.75</v>
      </c>
      <c r="W364" s="13">
        <f>ROUND(AVERAGE(Zinsswaps!W257:W364)+'iBoxx Extrapolation'!$K364,2)</f>
        <v>3.74</v>
      </c>
      <c r="X364" s="13">
        <f>ROUND(AVERAGE(Zinsswaps!X257:X364)+'iBoxx Extrapolation'!$K364,2)</f>
        <v>3.73</v>
      </c>
      <c r="Y364" s="13">
        <f>ROUND(AVERAGE(Zinsswaps!Y257:Y364)+'iBoxx Extrapolation'!$K364,2)</f>
        <v>3.73</v>
      </c>
      <c r="Z364" s="13">
        <f>ROUND(AVERAGE(Zinsswaps!Z257:Z364)+'iBoxx Extrapolation'!$K364,2)</f>
        <v>3.72</v>
      </c>
      <c r="AA364" s="13">
        <f>ROUND(AVERAGE(Zinsswaps!AA257:AA364)+'iBoxx Extrapolation'!$K364,2)</f>
        <v>3.71</v>
      </c>
      <c r="AB364" s="13">
        <f>ROUND(AVERAGE(Zinsswaps!AB257:AB364)+'iBoxx Extrapolation'!$K364,2)</f>
        <v>3.7</v>
      </c>
      <c r="AC364" s="13">
        <f>ROUND(AVERAGE(Zinsswaps!AC257:AC364)+'iBoxx Extrapolation'!$K364,2)</f>
        <v>3.68</v>
      </c>
      <c r="AD364" s="13">
        <f>ROUND(AVERAGE(Zinsswaps!AD257:AD364)+'iBoxx Extrapolation'!$K364,2)</f>
        <v>3.67</v>
      </c>
      <c r="AE364" s="13">
        <f>ROUND(AVERAGE(Zinsswaps!AE257:AE364)+'iBoxx Extrapolation'!$K364,2)</f>
        <v>3.66</v>
      </c>
      <c r="AF364" s="13">
        <f>ROUND(AVERAGE(Zinsswaps!AF257:AF364)+'iBoxx Extrapolation'!$K364,2)</f>
        <v>3.64</v>
      </c>
      <c r="AG364" s="13">
        <f>ROUND(AVERAGE(Zinsswaps!AG257:AG364)+'iBoxx Extrapolation'!$K364,2)</f>
        <v>3.63</v>
      </c>
      <c r="AH364" s="13">
        <f>ROUND(AVERAGE(Zinsswaps!AH257:AH364)+'iBoxx Extrapolation'!$K364,2)</f>
        <v>3.61</v>
      </c>
      <c r="AI364" s="13">
        <f>ROUND(AVERAGE(Zinsswaps!AI257:AI364)+'iBoxx Extrapolation'!$K364,2)</f>
        <v>3.6</v>
      </c>
      <c r="AJ364" s="13">
        <f>ROUND(AVERAGE(Zinsswaps!AJ257:AJ364)+'iBoxx Extrapolation'!$K364,2)</f>
        <v>3.58</v>
      </c>
      <c r="AK364" s="13">
        <f>ROUND(AVERAGE(Zinsswaps!AK257:AK364)+'iBoxx Extrapolation'!$K364,2)</f>
        <v>3.57</v>
      </c>
      <c r="AL364" s="13">
        <f>ROUND(AVERAGE(Zinsswaps!AL257:AL364)+'iBoxx Extrapolation'!$K364,2)</f>
        <v>3.56</v>
      </c>
      <c r="AM364" s="13">
        <f>ROUND(AVERAGE(Zinsswaps!AM257:AM364)+'iBoxx Extrapolation'!$K364,2)</f>
        <v>3.54</v>
      </c>
      <c r="AN364" s="13">
        <f>ROUND(AVERAGE(Zinsswaps!AN257:AN364)+'iBoxx Extrapolation'!$K364,2)</f>
        <v>3.53</v>
      </c>
      <c r="AO364" s="13">
        <f>ROUND(AVERAGE(Zinsswaps!AO257:AO364)+'iBoxx Extrapolation'!$K364,2)</f>
        <v>3.52</v>
      </c>
      <c r="AP364" s="13">
        <f>ROUND(AVERAGE(Zinsswaps!AP257:AP364)+'iBoxx Extrapolation'!$K364,2)</f>
        <v>3.5</v>
      </c>
      <c r="AQ364" s="13">
        <f>ROUND(AVERAGE(Zinsswaps!AQ257:AQ364)+'iBoxx Extrapolation'!$K364,2)</f>
        <v>3.48</v>
      </c>
      <c r="AR364" s="13">
        <f>ROUND(AVERAGE(Zinsswaps!AR257:AR364)+'iBoxx Extrapolation'!$K364,2)</f>
        <v>3.46</v>
      </c>
      <c r="AS364" s="13">
        <f>ROUND(AVERAGE(Zinsswaps!AS257:AS364)+'iBoxx Extrapolation'!$K364,2)</f>
        <v>3.44</v>
      </c>
      <c r="AT364" s="13">
        <f>ROUND(AVERAGE(Zinsswaps!AT257:AT364)+'iBoxx Extrapolation'!$K364,2)</f>
        <v>3.42</v>
      </c>
      <c r="AU364" s="13">
        <f>ROUND(AVERAGE(Zinsswaps!AU257:AU364)+'iBoxx Extrapolation'!$K364,2)</f>
        <v>3.41</v>
      </c>
      <c r="AV364" s="13">
        <f>ROUND(AVERAGE(Zinsswaps!AV257:AV364)+'iBoxx Extrapolation'!$K364,2)</f>
        <v>3.39</v>
      </c>
      <c r="AW364" s="13">
        <f>ROUND(AVERAGE(Zinsswaps!AW257:AW364)+'iBoxx Extrapolation'!$K364,2)</f>
        <v>3.37</v>
      </c>
      <c r="AX364" s="13">
        <f>ROUND(AVERAGE(Zinsswaps!AX257:AX364)+'iBoxx Extrapolation'!$K364,2)</f>
        <v>3.36</v>
      </c>
      <c r="AY364" s="13">
        <f>ROUND(AVERAGE(Zinsswaps!AY257:AY364)+'iBoxx Extrapolation'!$K364,2)</f>
        <v>3.34</v>
      </c>
    </row>
    <row r="365" spans="1:51" s="16" customFormat="1" x14ac:dyDescent="0.2">
      <c r="A365" s="12">
        <v>48334</v>
      </c>
      <c r="B365" s="13">
        <f>ROUND(AVERAGE(Zinsswaps!B258:B365)+'iBoxx Extrapolation'!$K365,2)</f>
        <v>3.19</v>
      </c>
      <c r="C365" s="13">
        <f>ROUND(AVERAGE(Zinsswaps!C258:C365)+'iBoxx Extrapolation'!$K365,2)</f>
        <v>3.13</v>
      </c>
      <c r="D365" s="13">
        <f>ROUND(AVERAGE(Zinsswaps!D258:D365)+'iBoxx Extrapolation'!$K365,2)</f>
        <v>3.13</v>
      </c>
      <c r="E365" s="13">
        <f>ROUND(AVERAGE(Zinsswaps!E258:E365)+'iBoxx Extrapolation'!$K365,2)</f>
        <v>3.17</v>
      </c>
      <c r="F365" s="13">
        <f>ROUND(AVERAGE(Zinsswaps!F258:F365)+'iBoxx Extrapolation'!$K365,2)</f>
        <v>3.22</v>
      </c>
      <c r="G365" s="13">
        <f>ROUND(AVERAGE(Zinsswaps!G258:G365)+'iBoxx Extrapolation'!$K365,2)</f>
        <v>3.28</v>
      </c>
      <c r="H365" s="13">
        <f>ROUND(AVERAGE(Zinsswaps!H258:H365)+'iBoxx Extrapolation'!$K365,2)</f>
        <v>3.34</v>
      </c>
      <c r="I365" s="13">
        <f>ROUND(AVERAGE(Zinsswaps!I258:I365)+'iBoxx Extrapolation'!$K365,2)</f>
        <v>3.39</v>
      </c>
      <c r="J365" s="13">
        <f>ROUND(AVERAGE(Zinsswaps!J258:J365)+'iBoxx Extrapolation'!$K365,2)</f>
        <v>3.45</v>
      </c>
      <c r="K365" s="13">
        <f>ROUND(AVERAGE(Zinsswaps!K258:K365)+'iBoxx Extrapolation'!$K365,2)</f>
        <v>3.5</v>
      </c>
      <c r="L365" s="13">
        <f>ROUND(AVERAGE(Zinsswaps!L258:L365)+'iBoxx Extrapolation'!$K365,2)</f>
        <v>3.55</v>
      </c>
      <c r="M365" s="13">
        <f>ROUND(AVERAGE(Zinsswaps!M258:M365)+'iBoxx Extrapolation'!$K365,2)</f>
        <v>3.59</v>
      </c>
      <c r="N365" s="13">
        <f>ROUND(AVERAGE(Zinsswaps!N258:N365)+'iBoxx Extrapolation'!$K365,2)</f>
        <v>3.63</v>
      </c>
      <c r="O365" s="13">
        <f>ROUND(AVERAGE(Zinsswaps!O258:O365)+'iBoxx Extrapolation'!$K365,2)</f>
        <v>3.67</v>
      </c>
      <c r="P365" s="13">
        <f>ROUND(AVERAGE(Zinsswaps!P258:P365)+'iBoxx Extrapolation'!$K365,2)</f>
        <v>3.7</v>
      </c>
      <c r="Q365" s="13">
        <f>ROUND(AVERAGE(Zinsswaps!Q258:Q365)+'iBoxx Extrapolation'!$K365,2)</f>
        <v>3.71</v>
      </c>
      <c r="R365" s="13">
        <f>ROUND(AVERAGE(Zinsswaps!R258:R365)+'iBoxx Extrapolation'!$K365,2)</f>
        <v>3.73</v>
      </c>
      <c r="S365" s="13">
        <f>ROUND(AVERAGE(Zinsswaps!S258:S365)+'iBoxx Extrapolation'!$K365,2)</f>
        <v>3.74</v>
      </c>
      <c r="T365" s="13">
        <f>ROUND(AVERAGE(Zinsswaps!T258:T365)+'iBoxx Extrapolation'!$K365,2)</f>
        <v>3.75</v>
      </c>
      <c r="U365" s="13">
        <f>ROUND(AVERAGE(Zinsswaps!U258:U365)+'iBoxx Extrapolation'!$K365,2)</f>
        <v>3.76</v>
      </c>
      <c r="V365" s="13">
        <f>ROUND(AVERAGE(Zinsswaps!V258:V365)+'iBoxx Extrapolation'!$K365,2)</f>
        <v>3.75</v>
      </c>
      <c r="W365" s="13">
        <f>ROUND(AVERAGE(Zinsswaps!W258:W365)+'iBoxx Extrapolation'!$K365,2)</f>
        <v>3.75</v>
      </c>
      <c r="X365" s="13">
        <f>ROUND(AVERAGE(Zinsswaps!X258:X365)+'iBoxx Extrapolation'!$K365,2)</f>
        <v>3.74</v>
      </c>
      <c r="Y365" s="13">
        <f>ROUND(AVERAGE(Zinsswaps!Y258:Y365)+'iBoxx Extrapolation'!$K365,2)</f>
        <v>3.73</v>
      </c>
      <c r="Z365" s="13">
        <f>ROUND(AVERAGE(Zinsswaps!Z258:Z365)+'iBoxx Extrapolation'!$K365,2)</f>
        <v>3.73</v>
      </c>
      <c r="AA365" s="13">
        <f>ROUND(AVERAGE(Zinsswaps!AA258:AA365)+'iBoxx Extrapolation'!$K365,2)</f>
        <v>3.72</v>
      </c>
      <c r="AB365" s="13">
        <f>ROUND(AVERAGE(Zinsswaps!AB258:AB365)+'iBoxx Extrapolation'!$K365,2)</f>
        <v>3.7</v>
      </c>
      <c r="AC365" s="13">
        <f>ROUND(AVERAGE(Zinsswaps!AC258:AC365)+'iBoxx Extrapolation'!$K365,2)</f>
        <v>3.69</v>
      </c>
      <c r="AD365" s="13">
        <f>ROUND(AVERAGE(Zinsswaps!AD258:AD365)+'iBoxx Extrapolation'!$K365,2)</f>
        <v>3.68</v>
      </c>
      <c r="AE365" s="13">
        <f>ROUND(AVERAGE(Zinsswaps!AE258:AE365)+'iBoxx Extrapolation'!$K365,2)</f>
        <v>3.67</v>
      </c>
      <c r="AF365" s="13">
        <f>ROUND(AVERAGE(Zinsswaps!AF258:AF365)+'iBoxx Extrapolation'!$K365,2)</f>
        <v>3.65</v>
      </c>
      <c r="AG365" s="13">
        <f>ROUND(AVERAGE(Zinsswaps!AG258:AG365)+'iBoxx Extrapolation'!$K365,2)</f>
        <v>3.64</v>
      </c>
      <c r="AH365" s="13">
        <f>ROUND(AVERAGE(Zinsswaps!AH258:AH365)+'iBoxx Extrapolation'!$K365,2)</f>
        <v>3.62</v>
      </c>
      <c r="AI365" s="13">
        <f>ROUND(AVERAGE(Zinsswaps!AI258:AI365)+'iBoxx Extrapolation'!$K365,2)</f>
        <v>3.61</v>
      </c>
      <c r="AJ365" s="13">
        <f>ROUND(AVERAGE(Zinsswaps!AJ258:AJ365)+'iBoxx Extrapolation'!$K365,2)</f>
        <v>3.59</v>
      </c>
      <c r="AK365" s="13">
        <f>ROUND(AVERAGE(Zinsswaps!AK258:AK365)+'iBoxx Extrapolation'!$K365,2)</f>
        <v>3.58</v>
      </c>
      <c r="AL365" s="13">
        <f>ROUND(AVERAGE(Zinsswaps!AL258:AL365)+'iBoxx Extrapolation'!$K365,2)</f>
        <v>3.57</v>
      </c>
      <c r="AM365" s="13">
        <f>ROUND(AVERAGE(Zinsswaps!AM258:AM365)+'iBoxx Extrapolation'!$K365,2)</f>
        <v>3.55</v>
      </c>
      <c r="AN365" s="13">
        <f>ROUND(AVERAGE(Zinsswaps!AN258:AN365)+'iBoxx Extrapolation'!$K365,2)</f>
        <v>3.54</v>
      </c>
      <c r="AO365" s="13">
        <f>ROUND(AVERAGE(Zinsswaps!AO258:AO365)+'iBoxx Extrapolation'!$K365,2)</f>
        <v>3.53</v>
      </c>
      <c r="AP365" s="13">
        <f>ROUND(AVERAGE(Zinsswaps!AP258:AP365)+'iBoxx Extrapolation'!$K365,2)</f>
        <v>3.51</v>
      </c>
      <c r="AQ365" s="13">
        <f>ROUND(AVERAGE(Zinsswaps!AQ258:AQ365)+'iBoxx Extrapolation'!$K365,2)</f>
        <v>3.49</v>
      </c>
      <c r="AR365" s="13">
        <f>ROUND(AVERAGE(Zinsswaps!AR258:AR365)+'iBoxx Extrapolation'!$K365,2)</f>
        <v>3.47</v>
      </c>
      <c r="AS365" s="13">
        <f>ROUND(AVERAGE(Zinsswaps!AS258:AS365)+'iBoxx Extrapolation'!$K365,2)</f>
        <v>3.45</v>
      </c>
      <c r="AT365" s="13">
        <f>ROUND(AVERAGE(Zinsswaps!AT258:AT365)+'iBoxx Extrapolation'!$K365,2)</f>
        <v>3.43</v>
      </c>
      <c r="AU365" s="13">
        <f>ROUND(AVERAGE(Zinsswaps!AU258:AU365)+'iBoxx Extrapolation'!$K365,2)</f>
        <v>3.42</v>
      </c>
      <c r="AV365" s="13">
        <f>ROUND(AVERAGE(Zinsswaps!AV258:AV365)+'iBoxx Extrapolation'!$K365,2)</f>
        <v>3.4</v>
      </c>
      <c r="AW365" s="13">
        <f>ROUND(AVERAGE(Zinsswaps!AW258:AW365)+'iBoxx Extrapolation'!$K365,2)</f>
        <v>3.38</v>
      </c>
      <c r="AX365" s="13">
        <f>ROUND(AVERAGE(Zinsswaps!AX258:AX365)+'iBoxx Extrapolation'!$K365,2)</f>
        <v>3.37</v>
      </c>
      <c r="AY365" s="13">
        <f>ROUND(AVERAGE(Zinsswaps!AY258:AY365)+'iBoxx Extrapolation'!$K365,2)</f>
        <v>3.35</v>
      </c>
    </row>
    <row r="366" spans="1:51" s="16" customFormat="1" x14ac:dyDescent="0.2">
      <c r="A366" s="12">
        <v>48365</v>
      </c>
      <c r="B366" s="13">
        <f>ROUND(AVERAGE(Zinsswaps!B259:B366)+'iBoxx Extrapolation'!$K366,2)</f>
        <v>3.18</v>
      </c>
      <c r="C366" s="13">
        <f>ROUND(AVERAGE(Zinsswaps!C259:C366)+'iBoxx Extrapolation'!$K366,2)</f>
        <v>3.12</v>
      </c>
      <c r="D366" s="13">
        <f>ROUND(AVERAGE(Zinsswaps!D259:D366)+'iBoxx Extrapolation'!$K366,2)</f>
        <v>3.13</v>
      </c>
      <c r="E366" s="13">
        <f>ROUND(AVERAGE(Zinsswaps!E259:E366)+'iBoxx Extrapolation'!$K366,2)</f>
        <v>3.17</v>
      </c>
      <c r="F366" s="13">
        <f>ROUND(AVERAGE(Zinsswaps!F259:F366)+'iBoxx Extrapolation'!$K366,2)</f>
        <v>3.22</v>
      </c>
      <c r="G366" s="13">
        <f>ROUND(AVERAGE(Zinsswaps!G259:G366)+'iBoxx Extrapolation'!$K366,2)</f>
        <v>3.28</v>
      </c>
      <c r="H366" s="13">
        <f>ROUND(AVERAGE(Zinsswaps!H259:H366)+'iBoxx Extrapolation'!$K366,2)</f>
        <v>3.33</v>
      </c>
      <c r="I366" s="13">
        <f>ROUND(AVERAGE(Zinsswaps!I259:I366)+'iBoxx Extrapolation'!$K366,2)</f>
        <v>3.39</v>
      </c>
      <c r="J366" s="13">
        <f>ROUND(AVERAGE(Zinsswaps!J259:J366)+'iBoxx Extrapolation'!$K366,2)</f>
        <v>3.45</v>
      </c>
      <c r="K366" s="13">
        <f>ROUND(AVERAGE(Zinsswaps!K259:K366)+'iBoxx Extrapolation'!$K366,2)</f>
        <v>3.5</v>
      </c>
      <c r="L366" s="13">
        <f>ROUND(AVERAGE(Zinsswaps!L259:L366)+'iBoxx Extrapolation'!$K366,2)</f>
        <v>3.55</v>
      </c>
      <c r="M366" s="13">
        <f>ROUND(AVERAGE(Zinsswaps!M259:M366)+'iBoxx Extrapolation'!$K366,2)</f>
        <v>3.6</v>
      </c>
      <c r="N366" s="13">
        <f>ROUND(AVERAGE(Zinsswaps!N259:N366)+'iBoxx Extrapolation'!$K366,2)</f>
        <v>3.64</v>
      </c>
      <c r="O366" s="13">
        <f>ROUND(AVERAGE(Zinsswaps!O259:O366)+'iBoxx Extrapolation'!$K366,2)</f>
        <v>3.67</v>
      </c>
      <c r="P366" s="13">
        <f>ROUND(AVERAGE(Zinsswaps!P259:P366)+'iBoxx Extrapolation'!$K366,2)</f>
        <v>3.7</v>
      </c>
      <c r="Q366" s="13">
        <f>ROUND(AVERAGE(Zinsswaps!Q259:Q366)+'iBoxx Extrapolation'!$K366,2)</f>
        <v>3.72</v>
      </c>
      <c r="R366" s="13">
        <f>ROUND(AVERAGE(Zinsswaps!R259:R366)+'iBoxx Extrapolation'!$K366,2)</f>
        <v>3.73</v>
      </c>
      <c r="S366" s="13">
        <f>ROUND(AVERAGE(Zinsswaps!S259:S366)+'iBoxx Extrapolation'!$K366,2)</f>
        <v>3.74</v>
      </c>
      <c r="T366" s="13">
        <f>ROUND(AVERAGE(Zinsswaps!T259:T366)+'iBoxx Extrapolation'!$K366,2)</f>
        <v>3.75</v>
      </c>
      <c r="U366" s="13">
        <f>ROUND(AVERAGE(Zinsswaps!U259:U366)+'iBoxx Extrapolation'!$K366,2)</f>
        <v>3.76</v>
      </c>
      <c r="V366" s="13">
        <f>ROUND(AVERAGE(Zinsswaps!V259:V366)+'iBoxx Extrapolation'!$K366,2)</f>
        <v>3.76</v>
      </c>
      <c r="W366" s="13">
        <f>ROUND(AVERAGE(Zinsswaps!W259:W366)+'iBoxx Extrapolation'!$K366,2)</f>
        <v>3.75</v>
      </c>
      <c r="X366" s="13">
        <f>ROUND(AVERAGE(Zinsswaps!X259:X366)+'iBoxx Extrapolation'!$K366,2)</f>
        <v>3.75</v>
      </c>
      <c r="Y366" s="13">
        <f>ROUND(AVERAGE(Zinsswaps!Y259:Y366)+'iBoxx Extrapolation'!$K366,2)</f>
        <v>3.74</v>
      </c>
      <c r="Z366" s="13">
        <f>ROUND(AVERAGE(Zinsswaps!Z259:Z366)+'iBoxx Extrapolation'!$K366,2)</f>
        <v>3.74</v>
      </c>
      <c r="AA366" s="13">
        <f>ROUND(AVERAGE(Zinsswaps!AA259:AA366)+'iBoxx Extrapolation'!$K366,2)</f>
        <v>3.72</v>
      </c>
      <c r="AB366" s="13">
        <f>ROUND(AVERAGE(Zinsswaps!AB259:AB366)+'iBoxx Extrapolation'!$K366,2)</f>
        <v>3.71</v>
      </c>
      <c r="AC366" s="13">
        <f>ROUND(AVERAGE(Zinsswaps!AC259:AC366)+'iBoxx Extrapolation'!$K366,2)</f>
        <v>3.7</v>
      </c>
      <c r="AD366" s="13">
        <f>ROUND(AVERAGE(Zinsswaps!AD259:AD366)+'iBoxx Extrapolation'!$K366,2)</f>
        <v>3.69</v>
      </c>
      <c r="AE366" s="13">
        <f>ROUND(AVERAGE(Zinsswaps!AE259:AE366)+'iBoxx Extrapolation'!$K366,2)</f>
        <v>3.68</v>
      </c>
      <c r="AF366" s="13">
        <f>ROUND(AVERAGE(Zinsswaps!AF259:AF366)+'iBoxx Extrapolation'!$K366,2)</f>
        <v>3.66</v>
      </c>
      <c r="AG366" s="13">
        <f>ROUND(AVERAGE(Zinsswaps!AG259:AG366)+'iBoxx Extrapolation'!$K366,2)</f>
        <v>3.64</v>
      </c>
      <c r="AH366" s="13">
        <f>ROUND(AVERAGE(Zinsswaps!AH259:AH366)+'iBoxx Extrapolation'!$K366,2)</f>
        <v>3.63</v>
      </c>
      <c r="AI366" s="13">
        <f>ROUND(AVERAGE(Zinsswaps!AI259:AI366)+'iBoxx Extrapolation'!$K366,2)</f>
        <v>3.61</v>
      </c>
      <c r="AJ366" s="13">
        <f>ROUND(AVERAGE(Zinsswaps!AJ259:AJ366)+'iBoxx Extrapolation'!$K366,2)</f>
        <v>3.6</v>
      </c>
      <c r="AK366" s="13">
        <f>ROUND(AVERAGE(Zinsswaps!AK259:AK366)+'iBoxx Extrapolation'!$K366,2)</f>
        <v>3.59</v>
      </c>
      <c r="AL366" s="13">
        <f>ROUND(AVERAGE(Zinsswaps!AL259:AL366)+'iBoxx Extrapolation'!$K366,2)</f>
        <v>3.57</v>
      </c>
      <c r="AM366" s="13">
        <f>ROUND(AVERAGE(Zinsswaps!AM259:AM366)+'iBoxx Extrapolation'!$K366,2)</f>
        <v>3.56</v>
      </c>
      <c r="AN366" s="13">
        <f>ROUND(AVERAGE(Zinsswaps!AN259:AN366)+'iBoxx Extrapolation'!$K366,2)</f>
        <v>3.55</v>
      </c>
      <c r="AO366" s="13">
        <f>ROUND(AVERAGE(Zinsswaps!AO259:AO366)+'iBoxx Extrapolation'!$K366,2)</f>
        <v>3.54</v>
      </c>
      <c r="AP366" s="13">
        <f>ROUND(AVERAGE(Zinsswaps!AP259:AP366)+'iBoxx Extrapolation'!$K366,2)</f>
        <v>3.52</v>
      </c>
      <c r="AQ366" s="13">
        <f>ROUND(AVERAGE(Zinsswaps!AQ259:AQ366)+'iBoxx Extrapolation'!$K366,2)</f>
        <v>3.5</v>
      </c>
      <c r="AR366" s="13">
        <f>ROUND(AVERAGE(Zinsswaps!AR259:AR366)+'iBoxx Extrapolation'!$K366,2)</f>
        <v>3.48</v>
      </c>
      <c r="AS366" s="13">
        <f>ROUND(AVERAGE(Zinsswaps!AS259:AS366)+'iBoxx Extrapolation'!$K366,2)</f>
        <v>3.46</v>
      </c>
      <c r="AT366" s="13">
        <f>ROUND(AVERAGE(Zinsswaps!AT259:AT366)+'iBoxx Extrapolation'!$K366,2)</f>
        <v>3.44</v>
      </c>
      <c r="AU366" s="13">
        <f>ROUND(AVERAGE(Zinsswaps!AU259:AU366)+'iBoxx Extrapolation'!$K366,2)</f>
        <v>3.42</v>
      </c>
      <c r="AV366" s="13">
        <f>ROUND(AVERAGE(Zinsswaps!AV259:AV366)+'iBoxx Extrapolation'!$K366,2)</f>
        <v>3.41</v>
      </c>
      <c r="AW366" s="13">
        <f>ROUND(AVERAGE(Zinsswaps!AW259:AW366)+'iBoxx Extrapolation'!$K366,2)</f>
        <v>3.39</v>
      </c>
      <c r="AX366" s="13">
        <f>ROUND(AVERAGE(Zinsswaps!AX259:AX366)+'iBoxx Extrapolation'!$K366,2)</f>
        <v>3.38</v>
      </c>
      <c r="AY366" s="13">
        <f>ROUND(AVERAGE(Zinsswaps!AY259:AY366)+'iBoxx Extrapolation'!$K366,2)</f>
        <v>3.36</v>
      </c>
    </row>
    <row r="367" spans="1:51" s="16" customFormat="1" x14ac:dyDescent="0.2">
      <c r="A367" s="12">
        <v>48395</v>
      </c>
      <c r="B367" s="13">
        <f>ROUND(AVERAGE(Zinsswaps!B260:B367)+'iBoxx Extrapolation'!$K367,2)</f>
        <v>3.16</v>
      </c>
      <c r="C367" s="13">
        <f>ROUND(AVERAGE(Zinsswaps!C260:C367)+'iBoxx Extrapolation'!$K367,2)</f>
        <v>3.11</v>
      </c>
      <c r="D367" s="13">
        <f>ROUND(AVERAGE(Zinsswaps!D260:D367)+'iBoxx Extrapolation'!$K367,2)</f>
        <v>3.12</v>
      </c>
      <c r="E367" s="13">
        <f>ROUND(AVERAGE(Zinsswaps!E260:E367)+'iBoxx Extrapolation'!$K367,2)</f>
        <v>3.16</v>
      </c>
      <c r="F367" s="13">
        <f>ROUND(AVERAGE(Zinsswaps!F260:F367)+'iBoxx Extrapolation'!$K367,2)</f>
        <v>3.21</v>
      </c>
      <c r="G367" s="13">
        <f>ROUND(AVERAGE(Zinsswaps!G260:G367)+'iBoxx Extrapolation'!$K367,2)</f>
        <v>3.27</v>
      </c>
      <c r="H367" s="13">
        <f>ROUND(AVERAGE(Zinsswaps!H260:H367)+'iBoxx Extrapolation'!$K367,2)</f>
        <v>3.33</v>
      </c>
      <c r="I367" s="13">
        <f>ROUND(AVERAGE(Zinsswaps!I260:I367)+'iBoxx Extrapolation'!$K367,2)</f>
        <v>3.39</v>
      </c>
      <c r="J367" s="13">
        <f>ROUND(AVERAGE(Zinsswaps!J260:J367)+'iBoxx Extrapolation'!$K367,2)</f>
        <v>3.45</v>
      </c>
      <c r="K367" s="13">
        <f>ROUND(AVERAGE(Zinsswaps!K260:K367)+'iBoxx Extrapolation'!$K367,2)</f>
        <v>3.5</v>
      </c>
      <c r="L367" s="13">
        <f>ROUND(AVERAGE(Zinsswaps!L260:L367)+'iBoxx Extrapolation'!$K367,2)</f>
        <v>3.55</v>
      </c>
      <c r="M367" s="13">
        <f>ROUND(AVERAGE(Zinsswaps!M260:M367)+'iBoxx Extrapolation'!$K367,2)</f>
        <v>3.6</v>
      </c>
      <c r="N367" s="13">
        <f>ROUND(AVERAGE(Zinsswaps!N260:N367)+'iBoxx Extrapolation'!$K367,2)</f>
        <v>3.64</v>
      </c>
      <c r="O367" s="13">
        <f>ROUND(AVERAGE(Zinsswaps!O260:O367)+'iBoxx Extrapolation'!$K367,2)</f>
        <v>3.67</v>
      </c>
      <c r="P367" s="13">
        <f>ROUND(AVERAGE(Zinsswaps!P260:P367)+'iBoxx Extrapolation'!$K367,2)</f>
        <v>3.7</v>
      </c>
      <c r="Q367" s="13">
        <f>ROUND(AVERAGE(Zinsswaps!Q260:Q367)+'iBoxx Extrapolation'!$K367,2)</f>
        <v>3.72</v>
      </c>
      <c r="R367" s="13">
        <f>ROUND(AVERAGE(Zinsswaps!R260:R367)+'iBoxx Extrapolation'!$K367,2)</f>
        <v>3.74</v>
      </c>
      <c r="S367" s="13">
        <f>ROUND(AVERAGE(Zinsswaps!S260:S367)+'iBoxx Extrapolation'!$K367,2)</f>
        <v>3.75</v>
      </c>
      <c r="T367" s="13">
        <f>ROUND(AVERAGE(Zinsswaps!T260:T367)+'iBoxx Extrapolation'!$K367,2)</f>
        <v>3.76</v>
      </c>
      <c r="U367" s="13">
        <f>ROUND(AVERAGE(Zinsswaps!U260:U367)+'iBoxx Extrapolation'!$K367,2)</f>
        <v>3.77</v>
      </c>
      <c r="V367" s="13">
        <f>ROUND(AVERAGE(Zinsswaps!V260:V367)+'iBoxx Extrapolation'!$K367,2)</f>
        <v>3.76</v>
      </c>
      <c r="W367" s="13">
        <f>ROUND(AVERAGE(Zinsswaps!W260:W367)+'iBoxx Extrapolation'!$K367,2)</f>
        <v>3.76</v>
      </c>
      <c r="X367" s="13">
        <f>ROUND(AVERAGE(Zinsswaps!X260:X367)+'iBoxx Extrapolation'!$K367,2)</f>
        <v>3.75</v>
      </c>
      <c r="Y367" s="13">
        <f>ROUND(AVERAGE(Zinsswaps!Y260:Y367)+'iBoxx Extrapolation'!$K367,2)</f>
        <v>3.75</v>
      </c>
      <c r="Z367" s="13">
        <f>ROUND(AVERAGE(Zinsswaps!Z260:Z367)+'iBoxx Extrapolation'!$K367,2)</f>
        <v>3.74</v>
      </c>
      <c r="AA367" s="13">
        <f>ROUND(AVERAGE(Zinsswaps!AA260:AA367)+'iBoxx Extrapolation'!$K367,2)</f>
        <v>3.73</v>
      </c>
      <c r="AB367" s="13">
        <f>ROUND(AVERAGE(Zinsswaps!AB260:AB367)+'iBoxx Extrapolation'!$K367,2)</f>
        <v>3.72</v>
      </c>
      <c r="AC367" s="13">
        <f>ROUND(AVERAGE(Zinsswaps!AC260:AC367)+'iBoxx Extrapolation'!$K367,2)</f>
        <v>3.71</v>
      </c>
      <c r="AD367" s="13">
        <f>ROUND(AVERAGE(Zinsswaps!AD260:AD367)+'iBoxx Extrapolation'!$K367,2)</f>
        <v>3.7</v>
      </c>
      <c r="AE367" s="13">
        <f>ROUND(AVERAGE(Zinsswaps!AE260:AE367)+'iBoxx Extrapolation'!$K367,2)</f>
        <v>3.69</v>
      </c>
      <c r="AF367" s="13">
        <f>ROUND(AVERAGE(Zinsswaps!AF260:AF367)+'iBoxx Extrapolation'!$K367,2)</f>
        <v>3.67</v>
      </c>
      <c r="AG367" s="13">
        <f>ROUND(AVERAGE(Zinsswaps!AG260:AG367)+'iBoxx Extrapolation'!$K367,2)</f>
        <v>3.65</v>
      </c>
      <c r="AH367" s="13">
        <f>ROUND(AVERAGE(Zinsswaps!AH260:AH367)+'iBoxx Extrapolation'!$K367,2)</f>
        <v>3.64</v>
      </c>
      <c r="AI367" s="13">
        <f>ROUND(AVERAGE(Zinsswaps!AI260:AI367)+'iBoxx Extrapolation'!$K367,2)</f>
        <v>3.62</v>
      </c>
      <c r="AJ367" s="13">
        <f>ROUND(AVERAGE(Zinsswaps!AJ260:AJ367)+'iBoxx Extrapolation'!$K367,2)</f>
        <v>3.61</v>
      </c>
      <c r="AK367" s="13">
        <f>ROUND(AVERAGE(Zinsswaps!AK260:AK367)+'iBoxx Extrapolation'!$K367,2)</f>
        <v>3.6</v>
      </c>
      <c r="AL367" s="13">
        <f>ROUND(AVERAGE(Zinsswaps!AL260:AL367)+'iBoxx Extrapolation'!$K367,2)</f>
        <v>3.58</v>
      </c>
      <c r="AM367" s="13">
        <f>ROUND(AVERAGE(Zinsswaps!AM260:AM367)+'iBoxx Extrapolation'!$K367,2)</f>
        <v>3.57</v>
      </c>
      <c r="AN367" s="13">
        <f>ROUND(AVERAGE(Zinsswaps!AN260:AN367)+'iBoxx Extrapolation'!$K367,2)</f>
        <v>3.56</v>
      </c>
      <c r="AO367" s="13">
        <f>ROUND(AVERAGE(Zinsswaps!AO260:AO367)+'iBoxx Extrapolation'!$K367,2)</f>
        <v>3.55</v>
      </c>
      <c r="AP367" s="13">
        <f>ROUND(AVERAGE(Zinsswaps!AP260:AP367)+'iBoxx Extrapolation'!$K367,2)</f>
        <v>3.53</v>
      </c>
      <c r="AQ367" s="13">
        <f>ROUND(AVERAGE(Zinsswaps!AQ260:AQ367)+'iBoxx Extrapolation'!$K367,2)</f>
        <v>3.51</v>
      </c>
      <c r="AR367" s="13">
        <f>ROUND(AVERAGE(Zinsswaps!AR260:AR367)+'iBoxx Extrapolation'!$K367,2)</f>
        <v>3.49</v>
      </c>
      <c r="AS367" s="13">
        <f>ROUND(AVERAGE(Zinsswaps!AS260:AS367)+'iBoxx Extrapolation'!$K367,2)</f>
        <v>3.47</v>
      </c>
      <c r="AT367" s="13">
        <f>ROUND(AVERAGE(Zinsswaps!AT260:AT367)+'iBoxx Extrapolation'!$K367,2)</f>
        <v>3.45</v>
      </c>
      <c r="AU367" s="13">
        <f>ROUND(AVERAGE(Zinsswaps!AU260:AU367)+'iBoxx Extrapolation'!$K367,2)</f>
        <v>3.43</v>
      </c>
      <c r="AV367" s="13">
        <f>ROUND(AVERAGE(Zinsswaps!AV260:AV367)+'iBoxx Extrapolation'!$K367,2)</f>
        <v>3.42</v>
      </c>
      <c r="AW367" s="13">
        <f>ROUND(AVERAGE(Zinsswaps!AW260:AW367)+'iBoxx Extrapolation'!$K367,2)</f>
        <v>3.4</v>
      </c>
      <c r="AX367" s="13">
        <f>ROUND(AVERAGE(Zinsswaps!AX260:AX367)+'iBoxx Extrapolation'!$K367,2)</f>
        <v>3.39</v>
      </c>
      <c r="AY367" s="13">
        <f>ROUND(AVERAGE(Zinsswaps!AY260:AY367)+'iBoxx Extrapolation'!$K367,2)</f>
        <v>3.37</v>
      </c>
    </row>
    <row r="368" spans="1:51" s="16" customFormat="1" x14ac:dyDescent="0.2">
      <c r="A368" s="12">
        <v>48426</v>
      </c>
      <c r="B368" s="13">
        <f>ROUND(AVERAGE(Zinsswaps!B261:B368)+'iBoxx Extrapolation'!$K368,2)</f>
        <v>3.15</v>
      </c>
      <c r="C368" s="13">
        <f>ROUND(AVERAGE(Zinsswaps!C261:C368)+'iBoxx Extrapolation'!$K368,2)</f>
        <v>3.09</v>
      </c>
      <c r="D368" s="13">
        <f>ROUND(AVERAGE(Zinsswaps!D261:D368)+'iBoxx Extrapolation'!$K368,2)</f>
        <v>3.11</v>
      </c>
      <c r="E368" s="13">
        <f>ROUND(AVERAGE(Zinsswaps!E261:E368)+'iBoxx Extrapolation'!$K368,2)</f>
        <v>3.16</v>
      </c>
      <c r="F368" s="13">
        <f>ROUND(AVERAGE(Zinsswaps!F261:F368)+'iBoxx Extrapolation'!$K368,2)</f>
        <v>3.21</v>
      </c>
      <c r="G368" s="13">
        <f>ROUND(AVERAGE(Zinsswaps!G261:G368)+'iBoxx Extrapolation'!$K368,2)</f>
        <v>3.27</v>
      </c>
      <c r="H368" s="13">
        <f>ROUND(AVERAGE(Zinsswaps!H261:H368)+'iBoxx Extrapolation'!$K368,2)</f>
        <v>3.33</v>
      </c>
      <c r="I368" s="13">
        <f>ROUND(AVERAGE(Zinsswaps!I261:I368)+'iBoxx Extrapolation'!$K368,2)</f>
        <v>3.39</v>
      </c>
      <c r="J368" s="13">
        <f>ROUND(AVERAGE(Zinsswaps!J261:J368)+'iBoxx Extrapolation'!$K368,2)</f>
        <v>3.45</v>
      </c>
      <c r="K368" s="13">
        <f>ROUND(AVERAGE(Zinsswaps!K261:K368)+'iBoxx Extrapolation'!$K368,2)</f>
        <v>3.5</v>
      </c>
      <c r="L368" s="13">
        <f>ROUND(AVERAGE(Zinsswaps!L261:L368)+'iBoxx Extrapolation'!$K368,2)</f>
        <v>3.55</v>
      </c>
      <c r="M368" s="13">
        <f>ROUND(AVERAGE(Zinsswaps!M261:M368)+'iBoxx Extrapolation'!$K368,2)</f>
        <v>3.6</v>
      </c>
      <c r="N368" s="13">
        <f>ROUND(AVERAGE(Zinsswaps!N261:N368)+'iBoxx Extrapolation'!$K368,2)</f>
        <v>3.64</v>
      </c>
      <c r="O368" s="13">
        <f>ROUND(AVERAGE(Zinsswaps!O261:O368)+'iBoxx Extrapolation'!$K368,2)</f>
        <v>3.68</v>
      </c>
      <c r="P368" s="13">
        <f>ROUND(AVERAGE(Zinsswaps!P261:P368)+'iBoxx Extrapolation'!$K368,2)</f>
        <v>3.71</v>
      </c>
      <c r="Q368" s="13">
        <f>ROUND(AVERAGE(Zinsswaps!Q261:Q368)+'iBoxx Extrapolation'!$K368,2)</f>
        <v>3.72</v>
      </c>
      <c r="R368" s="13">
        <f>ROUND(AVERAGE(Zinsswaps!R261:R368)+'iBoxx Extrapolation'!$K368,2)</f>
        <v>3.74</v>
      </c>
      <c r="S368" s="13">
        <f>ROUND(AVERAGE(Zinsswaps!S261:S368)+'iBoxx Extrapolation'!$K368,2)</f>
        <v>3.75</v>
      </c>
      <c r="T368" s="13">
        <f>ROUND(AVERAGE(Zinsswaps!T261:T368)+'iBoxx Extrapolation'!$K368,2)</f>
        <v>3.76</v>
      </c>
      <c r="U368" s="13">
        <f>ROUND(AVERAGE(Zinsswaps!U261:U368)+'iBoxx Extrapolation'!$K368,2)</f>
        <v>3.77</v>
      </c>
      <c r="V368" s="13">
        <f>ROUND(AVERAGE(Zinsswaps!V261:V368)+'iBoxx Extrapolation'!$K368,2)</f>
        <v>3.77</v>
      </c>
      <c r="W368" s="13">
        <f>ROUND(AVERAGE(Zinsswaps!W261:W368)+'iBoxx Extrapolation'!$K368,2)</f>
        <v>3.76</v>
      </c>
      <c r="X368" s="13">
        <f>ROUND(AVERAGE(Zinsswaps!X261:X368)+'iBoxx Extrapolation'!$K368,2)</f>
        <v>3.76</v>
      </c>
      <c r="Y368" s="13">
        <f>ROUND(AVERAGE(Zinsswaps!Y261:Y368)+'iBoxx Extrapolation'!$K368,2)</f>
        <v>3.75</v>
      </c>
      <c r="Z368" s="13">
        <f>ROUND(AVERAGE(Zinsswaps!Z261:Z368)+'iBoxx Extrapolation'!$K368,2)</f>
        <v>3.75</v>
      </c>
      <c r="AA368" s="13">
        <f>ROUND(AVERAGE(Zinsswaps!AA261:AA368)+'iBoxx Extrapolation'!$K368,2)</f>
        <v>3.74</v>
      </c>
      <c r="AB368" s="13">
        <f>ROUND(AVERAGE(Zinsswaps!AB261:AB368)+'iBoxx Extrapolation'!$K368,2)</f>
        <v>3.73</v>
      </c>
      <c r="AC368" s="13">
        <f>ROUND(AVERAGE(Zinsswaps!AC261:AC368)+'iBoxx Extrapolation'!$K368,2)</f>
        <v>3.72</v>
      </c>
      <c r="AD368" s="13">
        <f>ROUND(AVERAGE(Zinsswaps!AD261:AD368)+'iBoxx Extrapolation'!$K368,2)</f>
        <v>3.7</v>
      </c>
      <c r="AE368" s="13">
        <f>ROUND(AVERAGE(Zinsswaps!AE261:AE368)+'iBoxx Extrapolation'!$K368,2)</f>
        <v>3.7</v>
      </c>
      <c r="AF368" s="13">
        <f>ROUND(AVERAGE(Zinsswaps!AF261:AF368)+'iBoxx Extrapolation'!$K368,2)</f>
        <v>3.68</v>
      </c>
      <c r="AG368" s="13">
        <f>ROUND(AVERAGE(Zinsswaps!AG261:AG368)+'iBoxx Extrapolation'!$K368,2)</f>
        <v>3.66</v>
      </c>
      <c r="AH368" s="13">
        <f>ROUND(AVERAGE(Zinsswaps!AH261:AH368)+'iBoxx Extrapolation'!$K368,2)</f>
        <v>3.65</v>
      </c>
      <c r="AI368" s="13">
        <f>ROUND(AVERAGE(Zinsswaps!AI261:AI368)+'iBoxx Extrapolation'!$K368,2)</f>
        <v>3.63</v>
      </c>
      <c r="AJ368" s="13">
        <f>ROUND(AVERAGE(Zinsswaps!AJ261:AJ368)+'iBoxx Extrapolation'!$K368,2)</f>
        <v>3.62</v>
      </c>
      <c r="AK368" s="13">
        <f>ROUND(AVERAGE(Zinsswaps!AK261:AK368)+'iBoxx Extrapolation'!$K368,2)</f>
        <v>3.6</v>
      </c>
      <c r="AL368" s="13">
        <f>ROUND(AVERAGE(Zinsswaps!AL261:AL368)+'iBoxx Extrapolation'!$K368,2)</f>
        <v>3.59</v>
      </c>
      <c r="AM368" s="13">
        <f>ROUND(AVERAGE(Zinsswaps!AM261:AM368)+'iBoxx Extrapolation'!$K368,2)</f>
        <v>3.58</v>
      </c>
      <c r="AN368" s="13">
        <f>ROUND(AVERAGE(Zinsswaps!AN261:AN368)+'iBoxx Extrapolation'!$K368,2)</f>
        <v>3.57</v>
      </c>
      <c r="AO368" s="13">
        <f>ROUND(AVERAGE(Zinsswaps!AO261:AO368)+'iBoxx Extrapolation'!$K368,2)</f>
        <v>3.56</v>
      </c>
      <c r="AP368" s="13">
        <f>ROUND(AVERAGE(Zinsswaps!AP261:AP368)+'iBoxx Extrapolation'!$K368,2)</f>
        <v>3.54</v>
      </c>
      <c r="AQ368" s="13">
        <f>ROUND(AVERAGE(Zinsswaps!AQ261:AQ368)+'iBoxx Extrapolation'!$K368,2)</f>
        <v>3.52</v>
      </c>
      <c r="AR368" s="13">
        <f>ROUND(AVERAGE(Zinsswaps!AR261:AR368)+'iBoxx Extrapolation'!$K368,2)</f>
        <v>3.5</v>
      </c>
      <c r="AS368" s="13">
        <f>ROUND(AVERAGE(Zinsswaps!AS261:AS368)+'iBoxx Extrapolation'!$K368,2)</f>
        <v>3.48</v>
      </c>
      <c r="AT368" s="13">
        <f>ROUND(AVERAGE(Zinsswaps!AT261:AT368)+'iBoxx Extrapolation'!$K368,2)</f>
        <v>3.46</v>
      </c>
      <c r="AU368" s="13">
        <f>ROUND(AVERAGE(Zinsswaps!AU261:AU368)+'iBoxx Extrapolation'!$K368,2)</f>
        <v>3.44</v>
      </c>
      <c r="AV368" s="13">
        <f>ROUND(AVERAGE(Zinsswaps!AV261:AV368)+'iBoxx Extrapolation'!$K368,2)</f>
        <v>3.43</v>
      </c>
      <c r="AW368" s="13">
        <f>ROUND(AVERAGE(Zinsswaps!AW261:AW368)+'iBoxx Extrapolation'!$K368,2)</f>
        <v>3.41</v>
      </c>
      <c r="AX368" s="13">
        <f>ROUND(AVERAGE(Zinsswaps!AX261:AX368)+'iBoxx Extrapolation'!$K368,2)</f>
        <v>3.4</v>
      </c>
      <c r="AY368" s="13">
        <f>ROUND(AVERAGE(Zinsswaps!AY261:AY368)+'iBoxx Extrapolation'!$K368,2)</f>
        <v>3.38</v>
      </c>
    </row>
    <row r="369" spans="1:51" s="16" customFormat="1" x14ac:dyDescent="0.2">
      <c r="A369" s="12">
        <v>48457</v>
      </c>
      <c r="B369" s="13">
        <f>ROUND(AVERAGE(Zinsswaps!B262:B369)+'iBoxx Extrapolation'!$K369,2)</f>
        <v>3.14</v>
      </c>
      <c r="C369" s="13">
        <f>ROUND(AVERAGE(Zinsswaps!C262:C369)+'iBoxx Extrapolation'!$K369,2)</f>
        <v>3.08</v>
      </c>
      <c r="D369" s="13">
        <f>ROUND(AVERAGE(Zinsswaps!D262:D369)+'iBoxx Extrapolation'!$K369,2)</f>
        <v>3.1</v>
      </c>
      <c r="E369" s="13">
        <f>ROUND(AVERAGE(Zinsswaps!E262:E369)+'iBoxx Extrapolation'!$K369,2)</f>
        <v>3.15</v>
      </c>
      <c r="F369" s="13">
        <f>ROUND(AVERAGE(Zinsswaps!F262:F369)+'iBoxx Extrapolation'!$K369,2)</f>
        <v>3.2</v>
      </c>
      <c r="G369" s="13">
        <f>ROUND(AVERAGE(Zinsswaps!G262:G369)+'iBoxx Extrapolation'!$K369,2)</f>
        <v>3.27</v>
      </c>
      <c r="H369" s="13">
        <f>ROUND(AVERAGE(Zinsswaps!H262:H369)+'iBoxx Extrapolation'!$K369,2)</f>
        <v>3.33</v>
      </c>
      <c r="I369" s="13">
        <f>ROUND(AVERAGE(Zinsswaps!I262:I369)+'iBoxx Extrapolation'!$K369,2)</f>
        <v>3.39</v>
      </c>
      <c r="J369" s="13">
        <f>ROUND(AVERAGE(Zinsswaps!J262:J369)+'iBoxx Extrapolation'!$K369,2)</f>
        <v>3.45</v>
      </c>
      <c r="K369" s="13">
        <f>ROUND(AVERAGE(Zinsswaps!K262:K369)+'iBoxx Extrapolation'!$K369,2)</f>
        <v>3.5</v>
      </c>
      <c r="L369" s="13">
        <f>ROUND(AVERAGE(Zinsswaps!L262:L369)+'iBoxx Extrapolation'!$K369,2)</f>
        <v>3.55</v>
      </c>
      <c r="M369" s="13">
        <f>ROUND(AVERAGE(Zinsswaps!M262:M369)+'iBoxx Extrapolation'!$K369,2)</f>
        <v>3.6</v>
      </c>
      <c r="N369" s="13">
        <f>ROUND(AVERAGE(Zinsswaps!N262:N369)+'iBoxx Extrapolation'!$K369,2)</f>
        <v>3.64</v>
      </c>
      <c r="O369" s="13">
        <f>ROUND(AVERAGE(Zinsswaps!O262:O369)+'iBoxx Extrapolation'!$K369,2)</f>
        <v>3.68</v>
      </c>
      <c r="P369" s="13">
        <f>ROUND(AVERAGE(Zinsswaps!P262:P369)+'iBoxx Extrapolation'!$K369,2)</f>
        <v>3.71</v>
      </c>
      <c r="Q369" s="13">
        <f>ROUND(AVERAGE(Zinsswaps!Q262:Q369)+'iBoxx Extrapolation'!$K369,2)</f>
        <v>3.73</v>
      </c>
      <c r="R369" s="13">
        <f>ROUND(AVERAGE(Zinsswaps!R262:R369)+'iBoxx Extrapolation'!$K369,2)</f>
        <v>3.74</v>
      </c>
      <c r="S369" s="13">
        <f>ROUND(AVERAGE(Zinsswaps!S262:S369)+'iBoxx Extrapolation'!$K369,2)</f>
        <v>3.75</v>
      </c>
      <c r="T369" s="13">
        <f>ROUND(AVERAGE(Zinsswaps!T262:T369)+'iBoxx Extrapolation'!$K369,2)</f>
        <v>3.77</v>
      </c>
      <c r="U369" s="13">
        <f>ROUND(AVERAGE(Zinsswaps!U262:U369)+'iBoxx Extrapolation'!$K369,2)</f>
        <v>3.78</v>
      </c>
      <c r="V369" s="13">
        <f>ROUND(AVERAGE(Zinsswaps!V262:V369)+'iBoxx Extrapolation'!$K369,2)</f>
        <v>3.77</v>
      </c>
      <c r="W369" s="13">
        <f>ROUND(AVERAGE(Zinsswaps!W262:W369)+'iBoxx Extrapolation'!$K369,2)</f>
        <v>3.77</v>
      </c>
      <c r="X369" s="13">
        <f>ROUND(AVERAGE(Zinsswaps!X262:X369)+'iBoxx Extrapolation'!$K369,2)</f>
        <v>3.76</v>
      </c>
      <c r="Y369" s="13">
        <f>ROUND(AVERAGE(Zinsswaps!Y262:Y369)+'iBoxx Extrapolation'!$K369,2)</f>
        <v>3.76</v>
      </c>
      <c r="Z369" s="13">
        <f>ROUND(AVERAGE(Zinsswaps!Z262:Z369)+'iBoxx Extrapolation'!$K369,2)</f>
        <v>3.76</v>
      </c>
      <c r="AA369" s="13">
        <f>ROUND(AVERAGE(Zinsswaps!AA262:AA369)+'iBoxx Extrapolation'!$K369,2)</f>
        <v>3.74</v>
      </c>
      <c r="AB369" s="13">
        <f>ROUND(AVERAGE(Zinsswaps!AB262:AB369)+'iBoxx Extrapolation'!$K369,2)</f>
        <v>3.73</v>
      </c>
      <c r="AC369" s="13">
        <f>ROUND(AVERAGE(Zinsswaps!AC262:AC369)+'iBoxx Extrapolation'!$K369,2)</f>
        <v>3.72</v>
      </c>
      <c r="AD369" s="13">
        <f>ROUND(AVERAGE(Zinsswaps!AD262:AD369)+'iBoxx Extrapolation'!$K369,2)</f>
        <v>3.71</v>
      </c>
      <c r="AE369" s="13">
        <f>ROUND(AVERAGE(Zinsswaps!AE262:AE369)+'iBoxx Extrapolation'!$K369,2)</f>
        <v>3.7</v>
      </c>
      <c r="AF369" s="13">
        <f>ROUND(AVERAGE(Zinsswaps!AF262:AF369)+'iBoxx Extrapolation'!$K369,2)</f>
        <v>3.68</v>
      </c>
      <c r="AG369" s="13">
        <f>ROUND(AVERAGE(Zinsswaps!AG262:AG369)+'iBoxx Extrapolation'!$K369,2)</f>
        <v>3.67</v>
      </c>
      <c r="AH369" s="13">
        <f>ROUND(AVERAGE(Zinsswaps!AH262:AH369)+'iBoxx Extrapolation'!$K369,2)</f>
        <v>3.65</v>
      </c>
      <c r="AI369" s="13">
        <f>ROUND(AVERAGE(Zinsswaps!AI262:AI369)+'iBoxx Extrapolation'!$K369,2)</f>
        <v>3.64</v>
      </c>
      <c r="AJ369" s="13">
        <f>ROUND(AVERAGE(Zinsswaps!AJ262:AJ369)+'iBoxx Extrapolation'!$K369,2)</f>
        <v>3.62</v>
      </c>
      <c r="AK369" s="13">
        <f>ROUND(AVERAGE(Zinsswaps!AK262:AK369)+'iBoxx Extrapolation'!$K369,2)</f>
        <v>3.61</v>
      </c>
      <c r="AL369" s="13">
        <f>ROUND(AVERAGE(Zinsswaps!AL262:AL369)+'iBoxx Extrapolation'!$K369,2)</f>
        <v>3.6</v>
      </c>
      <c r="AM369" s="13">
        <f>ROUND(AVERAGE(Zinsswaps!AM262:AM369)+'iBoxx Extrapolation'!$K369,2)</f>
        <v>3.59</v>
      </c>
      <c r="AN369" s="13">
        <f>ROUND(AVERAGE(Zinsswaps!AN262:AN369)+'iBoxx Extrapolation'!$K369,2)</f>
        <v>3.58</v>
      </c>
      <c r="AO369" s="13">
        <f>ROUND(AVERAGE(Zinsswaps!AO262:AO369)+'iBoxx Extrapolation'!$K369,2)</f>
        <v>3.57</v>
      </c>
      <c r="AP369" s="13">
        <f>ROUND(AVERAGE(Zinsswaps!AP262:AP369)+'iBoxx Extrapolation'!$K369,2)</f>
        <v>3.54</v>
      </c>
      <c r="AQ369" s="13">
        <f>ROUND(AVERAGE(Zinsswaps!AQ262:AQ369)+'iBoxx Extrapolation'!$K369,2)</f>
        <v>3.52</v>
      </c>
      <c r="AR369" s="13">
        <f>ROUND(AVERAGE(Zinsswaps!AR262:AR369)+'iBoxx Extrapolation'!$K369,2)</f>
        <v>3.5</v>
      </c>
      <c r="AS369" s="13">
        <f>ROUND(AVERAGE(Zinsswaps!AS262:AS369)+'iBoxx Extrapolation'!$K369,2)</f>
        <v>3.49</v>
      </c>
      <c r="AT369" s="13">
        <f>ROUND(AVERAGE(Zinsswaps!AT262:AT369)+'iBoxx Extrapolation'!$K369,2)</f>
        <v>3.47</v>
      </c>
      <c r="AU369" s="13">
        <f>ROUND(AVERAGE(Zinsswaps!AU262:AU369)+'iBoxx Extrapolation'!$K369,2)</f>
        <v>3.45</v>
      </c>
      <c r="AV369" s="13">
        <f>ROUND(AVERAGE(Zinsswaps!AV262:AV369)+'iBoxx Extrapolation'!$K369,2)</f>
        <v>3.43</v>
      </c>
      <c r="AW369" s="13">
        <f>ROUND(AVERAGE(Zinsswaps!AW262:AW369)+'iBoxx Extrapolation'!$K369,2)</f>
        <v>3.42</v>
      </c>
      <c r="AX369" s="13">
        <f>ROUND(AVERAGE(Zinsswaps!AX262:AX369)+'iBoxx Extrapolation'!$K369,2)</f>
        <v>3.4</v>
      </c>
      <c r="AY369" s="13">
        <f>ROUND(AVERAGE(Zinsswaps!AY262:AY369)+'iBoxx Extrapolation'!$K369,2)</f>
        <v>3.39</v>
      </c>
    </row>
    <row r="370" spans="1:51" s="16" customFormat="1" x14ac:dyDescent="0.2">
      <c r="A370" s="12">
        <v>48487</v>
      </c>
      <c r="B370" s="13">
        <f>ROUND(AVERAGE(Zinsswaps!B263:B370)+'iBoxx Extrapolation'!$K370,2)</f>
        <v>3.12</v>
      </c>
      <c r="C370" s="13">
        <f>ROUND(AVERAGE(Zinsswaps!C263:C370)+'iBoxx Extrapolation'!$K370,2)</f>
        <v>3.07</v>
      </c>
      <c r="D370" s="13">
        <f>ROUND(AVERAGE(Zinsswaps!D263:D370)+'iBoxx Extrapolation'!$K370,2)</f>
        <v>3.09</v>
      </c>
      <c r="E370" s="13">
        <f>ROUND(AVERAGE(Zinsswaps!E263:E370)+'iBoxx Extrapolation'!$K370,2)</f>
        <v>3.14</v>
      </c>
      <c r="F370" s="13">
        <f>ROUND(AVERAGE(Zinsswaps!F263:F370)+'iBoxx Extrapolation'!$K370,2)</f>
        <v>3.2</v>
      </c>
      <c r="G370" s="13">
        <f>ROUND(AVERAGE(Zinsswaps!G263:G370)+'iBoxx Extrapolation'!$K370,2)</f>
        <v>3.26</v>
      </c>
      <c r="H370" s="13">
        <f>ROUND(AVERAGE(Zinsswaps!H263:H370)+'iBoxx Extrapolation'!$K370,2)</f>
        <v>3.32</v>
      </c>
      <c r="I370" s="13">
        <f>ROUND(AVERAGE(Zinsswaps!I263:I370)+'iBoxx Extrapolation'!$K370,2)</f>
        <v>3.38</v>
      </c>
      <c r="J370" s="13">
        <f>ROUND(AVERAGE(Zinsswaps!J263:J370)+'iBoxx Extrapolation'!$K370,2)</f>
        <v>3.44</v>
      </c>
      <c r="K370" s="13">
        <f>ROUND(AVERAGE(Zinsswaps!K263:K370)+'iBoxx Extrapolation'!$K370,2)</f>
        <v>3.5</v>
      </c>
      <c r="L370" s="13">
        <f>ROUND(AVERAGE(Zinsswaps!L263:L370)+'iBoxx Extrapolation'!$K370,2)</f>
        <v>3.55</v>
      </c>
      <c r="M370" s="13">
        <f>ROUND(AVERAGE(Zinsswaps!M263:M370)+'iBoxx Extrapolation'!$K370,2)</f>
        <v>3.6</v>
      </c>
      <c r="N370" s="13">
        <f>ROUND(AVERAGE(Zinsswaps!N263:N370)+'iBoxx Extrapolation'!$K370,2)</f>
        <v>3.64</v>
      </c>
      <c r="O370" s="13">
        <f>ROUND(AVERAGE(Zinsswaps!O263:O370)+'iBoxx Extrapolation'!$K370,2)</f>
        <v>3.68</v>
      </c>
      <c r="P370" s="13">
        <f>ROUND(AVERAGE(Zinsswaps!P263:P370)+'iBoxx Extrapolation'!$K370,2)</f>
        <v>3.71</v>
      </c>
      <c r="Q370" s="13">
        <f>ROUND(AVERAGE(Zinsswaps!Q263:Q370)+'iBoxx Extrapolation'!$K370,2)</f>
        <v>3.72</v>
      </c>
      <c r="R370" s="13">
        <f>ROUND(AVERAGE(Zinsswaps!R263:R370)+'iBoxx Extrapolation'!$K370,2)</f>
        <v>3.74</v>
      </c>
      <c r="S370" s="13">
        <f>ROUND(AVERAGE(Zinsswaps!S263:S370)+'iBoxx Extrapolation'!$K370,2)</f>
        <v>3.75</v>
      </c>
      <c r="T370" s="13">
        <f>ROUND(AVERAGE(Zinsswaps!T263:T370)+'iBoxx Extrapolation'!$K370,2)</f>
        <v>3.77</v>
      </c>
      <c r="U370" s="13">
        <f>ROUND(AVERAGE(Zinsswaps!U263:U370)+'iBoxx Extrapolation'!$K370,2)</f>
        <v>3.78</v>
      </c>
      <c r="V370" s="13">
        <f>ROUND(AVERAGE(Zinsswaps!V263:V370)+'iBoxx Extrapolation'!$K370,2)</f>
        <v>3.77</v>
      </c>
      <c r="W370" s="13">
        <f>ROUND(AVERAGE(Zinsswaps!W263:W370)+'iBoxx Extrapolation'!$K370,2)</f>
        <v>3.77</v>
      </c>
      <c r="X370" s="13">
        <f>ROUND(AVERAGE(Zinsswaps!X263:X370)+'iBoxx Extrapolation'!$K370,2)</f>
        <v>3.76</v>
      </c>
      <c r="Y370" s="13">
        <f>ROUND(AVERAGE(Zinsswaps!Y263:Y370)+'iBoxx Extrapolation'!$K370,2)</f>
        <v>3.76</v>
      </c>
      <c r="Z370" s="13">
        <f>ROUND(AVERAGE(Zinsswaps!Z263:Z370)+'iBoxx Extrapolation'!$K370,2)</f>
        <v>3.76</v>
      </c>
      <c r="AA370" s="13">
        <f>ROUND(AVERAGE(Zinsswaps!AA263:AA370)+'iBoxx Extrapolation'!$K370,2)</f>
        <v>3.75</v>
      </c>
      <c r="AB370" s="13">
        <f>ROUND(AVERAGE(Zinsswaps!AB263:AB370)+'iBoxx Extrapolation'!$K370,2)</f>
        <v>3.73</v>
      </c>
      <c r="AC370" s="13">
        <f>ROUND(AVERAGE(Zinsswaps!AC263:AC370)+'iBoxx Extrapolation'!$K370,2)</f>
        <v>3.72</v>
      </c>
      <c r="AD370" s="13">
        <f>ROUND(AVERAGE(Zinsswaps!AD263:AD370)+'iBoxx Extrapolation'!$K370,2)</f>
        <v>3.71</v>
      </c>
      <c r="AE370" s="13">
        <f>ROUND(AVERAGE(Zinsswaps!AE263:AE370)+'iBoxx Extrapolation'!$K370,2)</f>
        <v>3.7</v>
      </c>
      <c r="AF370" s="13">
        <f>ROUND(AVERAGE(Zinsswaps!AF263:AF370)+'iBoxx Extrapolation'!$K370,2)</f>
        <v>3.69</v>
      </c>
      <c r="AG370" s="13">
        <f>ROUND(AVERAGE(Zinsswaps!AG263:AG370)+'iBoxx Extrapolation'!$K370,2)</f>
        <v>3.67</v>
      </c>
      <c r="AH370" s="13">
        <f>ROUND(AVERAGE(Zinsswaps!AH263:AH370)+'iBoxx Extrapolation'!$K370,2)</f>
        <v>3.66</v>
      </c>
      <c r="AI370" s="13">
        <f>ROUND(AVERAGE(Zinsswaps!AI263:AI370)+'iBoxx Extrapolation'!$K370,2)</f>
        <v>3.64</v>
      </c>
      <c r="AJ370" s="13">
        <f>ROUND(AVERAGE(Zinsswaps!AJ263:AJ370)+'iBoxx Extrapolation'!$K370,2)</f>
        <v>3.63</v>
      </c>
      <c r="AK370" s="13">
        <f>ROUND(AVERAGE(Zinsswaps!AK263:AK370)+'iBoxx Extrapolation'!$K370,2)</f>
        <v>3.61</v>
      </c>
      <c r="AL370" s="13">
        <f>ROUND(AVERAGE(Zinsswaps!AL263:AL370)+'iBoxx Extrapolation'!$K370,2)</f>
        <v>3.6</v>
      </c>
      <c r="AM370" s="13">
        <f>ROUND(AVERAGE(Zinsswaps!AM263:AM370)+'iBoxx Extrapolation'!$K370,2)</f>
        <v>3.59</v>
      </c>
      <c r="AN370" s="13">
        <f>ROUND(AVERAGE(Zinsswaps!AN263:AN370)+'iBoxx Extrapolation'!$K370,2)</f>
        <v>3.58</v>
      </c>
      <c r="AO370" s="13">
        <f>ROUND(AVERAGE(Zinsswaps!AO263:AO370)+'iBoxx Extrapolation'!$K370,2)</f>
        <v>3.57</v>
      </c>
      <c r="AP370" s="13">
        <f>ROUND(AVERAGE(Zinsswaps!AP263:AP370)+'iBoxx Extrapolation'!$K370,2)</f>
        <v>3.55</v>
      </c>
      <c r="AQ370" s="13">
        <f>ROUND(AVERAGE(Zinsswaps!AQ263:AQ370)+'iBoxx Extrapolation'!$K370,2)</f>
        <v>3.53</v>
      </c>
      <c r="AR370" s="13">
        <f>ROUND(AVERAGE(Zinsswaps!AR263:AR370)+'iBoxx Extrapolation'!$K370,2)</f>
        <v>3.51</v>
      </c>
      <c r="AS370" s="13">
        <f>ROUND(AVERAGE(Zinsswaps!AS263:AS370)+'iBoxx Extrapolation'!$K370,2)</f>
        <v>3.49</v>
      </c>
      <c r="AT370" s="13">
        <f>ROUND(AVERAGE(Zinsswaps!AT263:AT370)+'iBoxx Extrapolation'!$K370,2)</f>
        <v>3.47</v>
      </c>
      <c r="AU370" s="13">
        <f>ROUND(AVERAGE(Zinsswaps!AU263:AU370)+'iBoxx Extrapolation'!$K370,2)</f>
        <v>3.45</v>
      </c>
      <c r="AV370" s="13">
        <f>ROUND(AVERAGE(Zinsswaps!AV263:AV370)+'iBoxx Extrapolation'!$K370,2)</f>
        <v>3.44</v>
      </c>
      <c r="AW370" s="13">
        <f>ROUND(AVERAGE(Zinsswaps!AW263:AW370)+'iBoxx Extrapolation'!$K370,2)</f>
        <v>3.42</v>
      </c>
      <c r="AX370" s="13">
        <f>ROUND(AVERAGE(Zinsswaps!AX263:AX370)+'iBoxx Extrapolation'!$K370,2)</f>
        <v>3.41</v>
      </c>
      <c r="AY370" s="13">
        <f>ROUND(AVERAGE(Zinsswaps!AY263:AY370)+'iBoxx Extrapolation'!$K370,2)</f>
        <v>3.39</v>
      </c>
    </row>
    <row r="371" spans="1:51" s="16" customFormat="1" x14ac:dyDescent="0.2">
      <c r="A371" s="12">
        <v>48518</v>
      </c>
      <c r="B371" s="13">
        <f>ROUND(AVERAGE(Zinsswaps!B264:B371)+'iBoxx Extrapolation'!$K371,2)</f>
        <v>3.1</v>
      </c>
      <c r="C371" s="13">
        <f>ROUND(AVERAGE(Zinsswaps!C264:C371)+'iBoxx Extrapolation'!$K371,2)</f>
        <v>3.06</v>
      </c>
      <c r="D371" s="13">
        <f>ROUND(AVERAGE(Zinsswaps!D264:D371)+'iBoxx Extrapolation'!$K371,2)</f>
        <v>3.08</v>
      </c>
      <c r="E371" s="13">
        <f>ROUND(AVERAGE(Zinsswaps!E264:E371)+'iBoxx Extrapolation'!$K371,2)</f>
        <v>3.13</v>
      </c>
      <c r="F371" s="13">
        <f>ROUND(AVERAGE(Zinsswaps!F264:F371)+'iBoxx Extrapolation'!$K371,2)</f>
        <v>3.19</v>
      </c>
      <c r="G371" s="13">
        <f>ROUND(AVERAGE(Zinsswaps!G264:G371)+'iBoxx Extrapolation'!$K371,2)</f>
        <v>3.25</v>
      </c>
      <c r="H371" s="13">
        <f>ROUND(AVERAGE(Zinsswaps!H264:H371)+'iBoxx Extrapolation'!$K371,2)</f>
        <v>3.32</v>
      </c>
      <c r="I371" s="13">
        <f>ROUND(AVERAGE(Zinsswaps!I264:I371)+'iBoxx Extrapolation'!$K371,2)</f>
        <v>3.38</v>
      </c>
      <c r="J371" s="13">
        <f>ROUND(AVERAGE(Zinsswaps!J264:J371)+'iBoxx Extrapolation'!$K371,2)</f>
        <v>3.44</v>
      </c>
      <c r="K371" s="13">
        <f>ROUND(AVERAGE(Zinsswaps!K264:K371)+'iBoxx Extrapolation'!$K371,2)</f>
        <v>3.49</v>
      </c>
      <c r="L371" s="13">
        <f>ROUND(AVERAGE(Zinsswaps!L264:L371)+'iBoxx Extrapolation'!$K371,2)</f>
        <v>3.55</v>
      </c>
      <c r="M371" s="13">
        <f>ROUND(AVERAGE(Zinsswaps!M264:M371)+'iBoxx Extrapolation'!$K371,2)</f>
        <v>3.59</v>
      </c>
      <c r="N371" s="13">
        <f>ROUND(AVERAGE(Zinsswaps!N264:N371)+'iBoxx Extrapolation'!$K371,2)</f>
        <v>3.63</v>
      </c>
      <c r="O371" s="13">
        <f>ROUND(AVERAGE(Zinsswaps!O264:O371)+'iBoxx Extrapolation'!$K371,2)</f>
        <v>3.67</v>
      </c>
      <c r="P371" s="13">
        <f>ROUND(AVERAGE(Zinsswaps!P264:P371)+'iBoxx Extrapolation'!$K371,2)</f>
        <v>3.7</v>
      </c>
      <c r="Q371" s="13">
        <f>ROUND(AVERAGE(Zinsswaps!Q264:Q371)+'iBoxx Extrapolation'!$K371,2)</f>
        <v>3.72</v>
      </c>
      <c r="R371" s="13">
        <f>ROUND(AVERAGE(Zinsswaps!R264:R371)+'iBoxx Extrapolation'!$K371,2)</f>
        <v>3.74</v>
      </c>
      <c r="S371" s="13">
        <f>ROUND(AVERAGE(Zinsswaps!S264:S371)+'iBoxx Extrapolation'!$K371,2)</f>
        <v>3.75</v>
      </c>
      <c r="T371" s="13">
        <f>ROUND(AVERAGE(Zinsswaps!T264:T371)+'iBoxx Extrapolation'!$K371,2)</f>
        <v>3.76</v>
      </c>
      <c r="U371" s="13">
        <f>ROUND(AVERAGE(Zinsswaps!U264:U371)+'iBoxx Extrapolation'!$K371,2)</f>
        <v>3.78</v>
      </c>
      <c r="V371" s="13">
        <f>ROUND(AVERAGE(Zinsswaps!V264:V371)+'iBoxx Extrapolation'!$K371,2)</f>
        <v>3.77</v>
      </c>
      <c r="W371" s="13">
        <f>ROUND(AVERAGE(Zinsswaps!W264:W371)+'iBoxx Extrapolation'!$K371,2)</f>
        <v>3.77</v>
      </c>
      <c r="X371" s="13">
        <f>ROUND(AVERAGE(Zinsswaps!X264:X371)+'iBoxx Extrapolation'!$K371,2)</f>
        <v>3.76</v>
      </c>
      <c r="Y371" s="13">
        <f>ROUND(AVERAGE(Zinsswaps!Y264:Y371)+'iBoxx Extrapolation'!$K371,2)</f>
        <v>3.76</v>
      </c>
      <c r="Z371" s="13">
        <f>ROUND(AVERAGE(Zinsswaps!Z264:Z371)+'iBoxx Extrapolation'!$K371,2)</f>
        <v>3.76</v>
      </c>
      <c r="AA371" s="13">
        <f>ROUND(AVERAGE(Zinsswaps!AA264:AA371)+'iBoxx Extrapolation'!$K371,2)</f>
        <v>3.75</v>
      </c>
      <c r="AB371" s="13">
        <f>ROUND(AVERAGE(Zinsswaps!AB264:AB371)+'iBoxx Extrapolation'!$K371,2)</f>
        <v>3.73</v>
      </c>
      <c r="AC371" s="13">
        <f>ROUND(AVERAGE(Zinsswaps!AC264:AC371)+'iBoxx Extrapolation'!$K371,2)</f>
        <v>3.72</v>
      </c>
      <c r="AD371" s="13">
        <f>ROUND(AVERAGE(Zinsswaps!AD264:AD371)+'iBoxx Extrapolation'!$K371,2)</f>
        <v>3.71</v>
      </c>
      <c r="AE371" s="13">
        <f>ROUND(AVERAGE(Zinsswaps!AE264:AE371)+'iBoxx Extrapolation'!$K371,2)</f>
        <v>3.71</v>
      </c>
      <c r="AF371" s="13">
        <f>ROUND(AVERAGE(Zinsswaps!AF264:AF371)+'iBoxx Extrapolation'!$K371,2)</f>
        <v>3.69</v>
      </c>
      <c r="AG371" s="13">
        <f>ROUND(AVERAGE(Zinsswaps!AG264:AG371)+'iBoxx Extrapolation'!$K371,2)</f>
        <v>3.67</v>
      </c>
      <c r="AH371" s="13">
        <f>ROUND(AVERAGE(Zinsswaps!AH264:AH371)+'iBoxx Extrapolation'!$K371,2)</f>
        <v>3.66</v>
      </c>
      <c r="AI371" s="13">
        <f>ROUND(AVERAGE(Zinsswaps!AI264:AI371)+'iBoxx Extrapolation'!$K371,2)</f>
        <v>3.64</v>
      </c>
      <c r="AJ371" s="13">
        <f>ROUND(AVERAGE(Zinsswaps!AJ264:AJ371)+'iBoxx Extrapolation'!$K371,2)</f>
        <v>3.63</v>
      </c>
      <c r="AK371" s="13">
        <f>ROUND(AVERAGE(Zinsswaps!AK264:AK371)+'iBoxx Extrapolation'!$K371,2)</f>
        <v>3.62</v>
      </c>
      <c r="AL371" s="13">
        <f>ROUND(AVERAGE(Zinsswaps!AL264:AL371)+'iBoxx Extrapolation'!$K371,2)</f>
        <v>3.6</v>
      </c>
      <c r="AM371" s="13">
        <f>ROUND(AVERAGE(Zinsswaps!AM264:AM371)+'iBoxx Extrapolation'!$K371,2)</f>
        <v>3.59</v>
      </c>
      <c r="AN371" s="13">
        <f>ROUND(AVERAGE(Zinsswaps!AN264:AN371)+'iBoxx Extrapolation'!$K371,2)</f>
        <v>3.58</v>
      </c>
      <c r="AO371" s="13">
        <f>ROUND(AVERAGE(Zinsswaps!AO264:AO371)+'iBoxx Extrapolation'!$K371,2)</f>
        <v>3.57</v>
      </c>
      <c r="AP371" s="13">
        <f>ROUND(AVERAGE(Zinsswaps!AP264:AP371)+'iBoxx Extrapolation'!$K371,2)</f>
        <v>3.55</v>
      </c>
      <c r="AQ371" s="13">
        <f>ROUND(AVERAGE(Zinsswaps!AQ264:AQ371)+'iBoxx Extrapolation'!$K371,2)</f>
        <v>3.53</v>
      </c>
      <c r="AR371" s="13">
        <f>ROUND(AVERAGE(Zinsswaps!AR264:AR371)+'iBoxx Extrapolation'!$K371,2)</f>
        <v>3.51</v>
      </c>
      <c r="AS371" s="13">
        <f>ROUND(AVERAGE(Zinsswaps!AS264:AS371)+'iBoxx Extrapolation'!$K371,2)</f>
        <v>3.49</v>
      </c>
      <c r="AT371" s="13">
        <f>ROUND(AVERAGE(Zinsswaps!AT264:AT371)+'iBoxx Extrapolation'!$K371,2)</f>
        <v>3.47</v>
      </c>
      <c r="AU371" s="13">
        <f>ROUND(AVERAGE(Zinsswaps!AU264:AU371)+'iBoxx Extrapolation'!$K371,2)</f>
        <v>3.46</v>
      </c>
      <c r="AV371" s="13">
        <f>ROUND(AVERAGE(Zinsswaps!AV264:AV371)+'iBoxx Extrapolation'!$K371,2)</f>
        <v>3.44</v>
      </c>
      <c r="AW371" s="13">
        <f>ROUND(AVERAGE(Zinsswaps!AW264:AW371)+'iBoxx Extrapolation'!$K371,2)</f>
        <v>3.43</v>
      </c>
      <c r="AX371" s="13">
        <f>ROUND(AVERAGE(Zinsswaps!AX264:AX371)+'iBoxx Extrapolation'!$K371,2)</f>
        <v>3.41</v>
      </c>
      <c r="AY371" s="13">
        <f>ROUND(AVERAGE(Zinsswaps!AY264:AY371)+'iBoxx Extrapolation'!$K371,2)</f>
        <v>3.4</v>
      </c>
    </row>
    <row r="372" spans="1:51" s="16" customFormat="1" x14ac:dyDescent="0.2">
      <c r="A372" s="12">
        <v>48548</v>
      </c>
      <c r="B372" s="13">
        <f>ROUND(AVERAGE(Zinsswaps!B265:B372)+'iBoxx Extrapolation'!$K372,2)</f>
        <v>3.09</v>
      </c>
      <c r="C372" s="13">
        <f>ROUND(AVERAGE(Zinsswaps!C265:C372)+'iBoxx Extrapolation'!$K372,2)</f>
        <v>3.05</v>
      </c>
      <c r="D372" s="13">
        <f>ROUND(AVERAGE(Zinsswaps!D265:D372)+'iBoxx Extrapolation'!$K372,2)</f>
        <v>3.07</v>
      </c>
      <c r="E372" s="13">
        <f>ROUND(AVERAGE(Zinsswaps!E265:E372)+'iBoxx Extrapolation'!$K372,2)</f>
        <v>3.13</v>
      </c>
      <c r="F372" s="13">
        <f>ROUND(AVERAGE(Zinsswaps!F265:F372)+'iBoxx Extrapolation'!$K372,2)</f>
        <v>3.19</v>
      </c>
      <c r="G372" s="13">
        <f>ROUND(AVERAGE(Zinsswaps!G265:G372)+'iBoxx Extrapolation'!$K372,2)</f>
        <v>3.25</v>
      </c>
      <c r="H372" s="13">
        <f>ROUND(AVERAGE(Zinsswaps!H265:H372)+'iBoxx Extrapolation'!$K372,2)</f>
        <v>3.31</v>
      </c>
      <c r="I372" s="13">
        <f>ROUND(AVERAGE(Zinsswaps!I265:I372)+'iBoxx Extrapolation'!$K372,2)</f>
        <v>3.38</v>
      </c>
      <c r="J372" s="13">
        <f>ROUND(AVERAGE(Zinsswaps!J265:J372)+'iBoxx Extrapolation'!$K372,2)</f>
        <v>3.44</v>
      </c>
      <c r="K372" s="13">
        <f>ROUND(AVERAGE(Zinsswaps!K265:K372)+'iBoxx Extrapolation'!$K372,2)</f>
        <v>3.49</v>
      </c>
      <c r="L372" s="13">
        <f>ROUND(AVERAGE(Zinsswaps!L265:L372)+'iBoxx Extrapolation'!$K372,2)</f>
        <v>3.55</v>
      </c>
      <c r="M372" s="13">
        <f>ROUND(AVERAGE(Zinsswaps!M265:M372)+'iBoxx Extrapolation'!$K372,2)</f>
        <v>3.59</v>
      </c>
      <c r="N372" s="13">
        <f>ROUND(AVERAGE(Zinsswaps!N265:N372)+'iBoxx Extrapolation'!$K372,2)</f>
        <v>3.64</v>
      </c>
      <c r="O372" s="13">
        <f>ROUND(AVERAGE(Zinsswaps!O265:O372)+'iBoxx Extrapolation'!$K372,2)</f>
        <v>3.67</v>
      </c>
      <c r="P372" s="13">
        <f>ROUND(AVERAGE(Zinsswaps!P265:P372)+'iBoxx Extrapolation'!$K372,2)</f>
        <v>3.7</v>
      </c>
      <c r="Q372" s="13">
        <f>ROUND(AVERAGE(Zinsswaps!Q265:Q372)+'iBoxx Extrapolation'!$K372,2)</f>
        <v>3.72</v>
      </c>
      <c r="R372" s="13">
        <f>ROUND(AVERAGE(Zinsswaps!R265:R372)+'iBoxx Extrapolation'!$K372,2)</f>
        <v>3.74</v>
      </c>
      <c r="S372" s="13">
        <f>ROUND(AVERAGE(Zinsswaps!S265:S372)+'iBoxx Extrapolation'!$K372,2)</f>
        <v>3.75</v>
      </c>
      <c r="T372" s="13">
        <f>ROUND(AVERAGE(Zinsswaps!T265:T372)+'iBoxx Extrapolation'!$K372,2)</f>
        <v>3.77</v>
      </c>
      <c r="U372" s="13">
        <f>ROUND(AVERAGE(Zinsswaps!U265:U372)+'iBoxx Extrapolation'!$K372,2)</f>
        <v>3.78</v>
      </c>
      <c r="V372" s="13">
        <f>ROUND(AVERAGE(Zinsswaps!V265:V372)+'iBoxx Extrapolation'!$K372,2)</f>
        <v>3.77</v>
      </c>
      <c r="W372" s="13">
        <f>ROUND(AVERAGE(Zinsswaps!W265:W372)+'iBoxx Extrapolation'!$K372,2)</f>
        <v>3.77</v>
      </c>
      <c r="X372" s="13">
        <f>ROUND(AVERAGE(Zinsswaps!X265:X372)+'iBoxx Extrapolation'!$K372,2)</f>
        <v>3.77</v>
      </c>
      <c r="Y372" s="13">
        <f>ROUND(AVERAGE(Zinsswaps!Y265:Y372)+'iBoxx Extrapolation'!$K372,2)</f>
        <v>3.76</v>
      </c>
      <c r="Z372" s="13">
        <f>ROUND(AVERAGE(Zinsswaps!Z265:Z372)+'iBoxx Extrapolation'!$K372,2)</f>
        <v>3.76</v>
      </c>
      <c r="AA372" s="13">
        <f>ROUND(AVERAGE(Zinsswaps!AA265:AA372)+'iBoxx Extrapolation'!$K372,2)</f>
        <v>3.75</v>
      </c>
      <c r="AB372" s="13">
        <f>ROUND(AVERAGE(Zinsswaps!AB265:AB372)+'iBoxx Extrapolation'!$K372,2)</f>
        <v>3.74</v>
      </c>
      <c r="AC372" s="13">
        <f>ROUND(AVERAGE(Zinsswaps!AC265:AC372)+'iBoxx Extrapolation'!$K372,2)</f>
        <v>3.73</v>
      </c>
      <c r="AD372" s="13">
        <f>ROUND(AVERAGE(Zinsswaps!AD265:AD372)+'iBoxx Extrapolation'!$K372,2)</f>
        <v>3.72</v>
      </c>
      <c r="AE372" s="13">
        <f>ROUND(AVERAGE(Zinsswaps!AE265:AE372)+'iBoxx Extrapolation'!$K372,2)</f>
        <v>3.71</v>
      </c>
      <c r="AF372" s="13">
        <f>ROUND(AVERAGE(Zinsswaps!AF265:AF372)+'iBoxx Extrapolation'!$K372,2)</f>
        <v>3.69</v>
      </c>
      <c r="AG372" s="13">
        <f>ROUND(AVERAGE(Zinsswaps!AG265:AG372)+'iBoxx Extrapolation'!$K372,2)</f>
        <v>3.68</v>
      </c>
      <c r="AH372" s="13">
        <f>ROUND(AVERAGE(Zinsswaps!AH265:AH372)+'iBoxx Extrapolation'!$K372,2)</f>
        <v>3.66</v>
      </c>
      <c r="AI372" s="13">
        <f>ROUND(AVERAGE(Zinsswaps!AI265:AI372)+'iBoxx Extrapolation'!$K372,2)</f>
        <v>3.65</v>
      </c>
      <c r="AJ372" s="13">
        <f>ROUND(AVERAGE(Zinsswaps!AJ265:AJ372)+'iBoxx Extrapolation'!$K372,2)</f>
        <v>3.63</v>
      </c>
      <c r="AK372" s="13">
        <f>ROUND(AVERAGE(Zinsswaps!AK265:AK372)+'iBoxx Extrapolation'!$K372,2)</f>
        <v>3.62</v>
      </c>
      <c r="AL372" s="13">
        <f>ROUND(AVERAGE(Zinsswaps!AL265:AL372)+'iBoxx Extrapolation'!$K372,2)</f>
        <v>3.61</v>
      </c>
      <c r="AM372" s="13">
        <f>ROUND(AVERAGE(Zinsswaps!AM265:AM372)+'iBoxx Extrapolation'!$K372,2)</f>
        <v>3.6</v>
      </c>
      <c r="AN372" s="13">
        <f>ROUND(AVERAGE(Zinsswaps!AN265:AN372)+'iBoxx Extrapolation'!$K372,2)</f>
        <v>3.59</v>
      </c>
      <c r="AO372" s="13">
        <f>ROUND(AVERAGE(Zinsswaps!AO265:AO372)+'iBoxx Extrapolation'!$K372,2)</f>
        <v>3.58</v>
      </c>
      <c r="AP372" s="13">
        <f>ROUND(AVERAGE(Zinsswaps!AP265:AP372)+'iBoxx Extrapolation'!$K372,2)</f>
        <v>3.56</v>
      </c>
      <c r="AQ372" s="13">
        <f>ROUND(AVERAGE(Zinsswaps!AQ265:AQ372)+'iBoxx Extrapolation'!$K372,2)</f>
        <v>3.54</v>
      </c>
      <c r="AR372" s="13">
        <f>ROUND(AVERAGE(Zinsswaps!AR265:AR372)+'iBoxx Extrapolation'!$K372,2)</f>
        <v>3.52</v>
      </c>
      <c r="AS372" s="13">
        <f>ROUND(AVERAGE(Zinsswaps!AS265:AS372)+'iBoxx Extrapolation'!$K372,2)</f>
        <v>3.5</v>
      </c>
      <c r="AT372" s="13">
        <f>ROUND(AVERAGE(Zinsswaps!AT265:AT372)+'iBoxx Extrapolation'!$K372,2)</f>
        <v>3.48</v>
      </c>
      <c r="AU372" s="13">
        <f>ROUND(AVERAGE(Zinsswaps!AU265:AU372)+'iBoxx Extrapolation'!$K372,2)</f>
        <v>3.46</v>
      </c>
      <c r="AV372" s="13">
        <f>ROUND(AVERAGE(Zinsswaps!AV265:AV372)+'iBoxx Extrapolation'!$K372,2)</f>
        <v>3.45</v>
      </c>
      <c r="AW372" s="13">
        <f>ROUND(AVERAGE(Zinsswaps!AW265:AW372)+'iBoxx Extrapolation'!$K372,2)</f>
        <v>3.43</v>
      </c>
      <c r="AX372" s="13">
        <f>ROUND(AVERAGE(Zinsswaps!AX265:AX372)+'iBoxx Extrapolation'!$K372,2)</f>
        <v>3.42</v>
      </c>
      <c r="AY372" s="13">
        <f>ROUND(AVERAGE(Zinsswaps!AY265:AY372)+'iBoxx Extrapolation'!$K372,2)</f>
        <v>3.4</v>
      </c>
    </row>
    <row r="373" spans="1:51" s="16" customFormat="1" x14ac:dyDescent="0.2">
      <c r="A373" s="12">
        <v>48579</v>
      </c>
      <c r="B373" s="13">
        <f>ROUND(AVERAGE(Zinsswaps!B266:B373)+'iBoxx Extrapolation'!$K373,2)</f>
        <v>3.08</v>
      </c>
      <c r="C373" s="13">
        <f>ROUND(AVERAGE(Zinsswaps!C266:C373)+'iBoxx Extrapolation'!$K373,2)</f>
        <v>3.05</v>
      </c>
      <c r="D373" s="13">
        <f>ROUND(AVERAGE(Zinsswaps!D266:D373)+'iBoxx Extrapolation'!$K373,2)</f>
        <v>3.07</v>
      </c>
      <c r="E373" s="13">
        <f>ROUND(AVERAGE(Zinsswaps!E266:E373)+'iBoxx Extrapolation'!$K373,2)</f>
        <v>3.13</v>
      </c>
      <c r="F373" s="13">
        <f>ROUND(AVERAGE(Zinsswaps!F266:F373)+'iBoxx Extrapolation'!$K373,2)</f>
        <v>3.19</v>
      </c>
      <c r="G373" s="13">
        <f>ROUND(AVERAGE(Zinsswaps!G266:G373)+'iBoxx Extrapolation'!$K373,2)</f>
        <v>3.25</v>
      </c>
      <c r="H373" s="13">
        <f>ROUND(AVERAGE(Zinsswaps!H266:H373)+'iBoxx Extrapolation'!$K373,2)</f>
        <v>3.32</v>
      </c>
      <c r="I373" s="13">
        <f>ROUND(AVERAGE(Zinsswaps!I266:I373)+'iBoxx Extrapolation'!$K373,2)</f>
        <v>3.38</v>
      </c>
      <c r="J373" s="13">
        <f>ROUND(AVERAGE(Zinsswaps!J266:J373)+'iBoxx Extrapolation'!$K373,2)</f>
        <v>3.44</v>
      </c>
      <c r="K373" s="13">
        <f>ROUND(AVERAGE(Zinsswaps!K266:K373)+'iBoxx Extrapolation'!$K373,2)</f>
        <v>3.49</v>
      </c>
      <c r="L373" s="13">
        <f>ROUND(AVERAGE(Zinsswaps!L266:L373)+'iBoxx Extrapolation'!$K373,2)</f>
        <v>3.55</v>
      </c>
      <c r="M373" s="13">
        <f>ROUND(AVERAGE(Zinsswaps!M266:M373)+'iBoxx Extrapolation'!$K373,2)</f>
        <v>3.6</v>
      </c>
      <c r="N373" s="13">
        <f>ROUND(AVERAGE(Zinsswaps!N266:N373)+'iBoxx Extrapolation'!$K373,2)</f>
        <v>3.64</v>
      </c>
      <c r="O373" s="13">
        <f>ROUND(AVERAGE(Zinsswaps!O266:O373)+'iBoxx Extrapolation'!$K373,2)</f>
        <v>3.68</v>
      </c>
      <c r="P373" s="13">
        <f>ROUND(AVERAGE(Zinsswaps!P266:P373)+'iBoxx Extrapolation'!$K373,2)</f>
        <v>3.71</v>
      </c>
      <c r="Q373" s="13">
        <f>ROUND(AVERAGE(Zinsswaps!Q266:Q373)+'iBoxx Extrapolation'!$K373,2)</f>
        <v>3.73</v>
      </c>
      <c r="R373" s="13">
        <f>ROUND(AVERAGE(Zinsswaps!R266:R373)+'iBoxx Extrapolation'!$K373,2)</f>
        <v>3.74</v>
      </c>
      <c r="S373" s="13">
        <f>ROUND(AVERAGE(Zinsswaps!S266:S373)+'iBoxx Extrapolation'!$K373,2)</f>
        <v>3.76</v>
      </c>
      <c r="T373" s="13">
        <f>ROUND(AVERAGE(Zinsswaps!T266:T373)+'iBoxx Extrapolation'!$K373,2)</f>
        <v>3.77</v>
      </c>
      <c r="U373" s="13">
        <f>ROUND(AVERAGE(Zinsswaps!U266:U373)+'iBoxx Extrapolation'!$K373,2)</f>
        <v>3.79</v>
      </c>
      <c r="V373" s="13">
        <f>ROUND(AVERAGE(Zinsswaps!V266:V373)+'iBoxx Extrapolation'!$K373,2)</f>
        <v>3.78</v>
      </c>
      <c r="W373" s="13">
        <f>ROUND(AVERAGE(Zinsswaps!W266:W373)+'iBoxx Extrapolation'!$K373,2)</f>
        <v>3.78</v>
      </c>
      <c r="X373" s="13">
        <f>ROUND(AVERAGE(Zinsswaps!X266:X373)+'iBoxx Extrapolation'!$K373,2)</f>
        <v>3.77</v>
      </c>
      <c r="Y373" s="13">
        <f>ROUND(AVERAGE(Zinsswaps!Y266:Y373)+'iBoxx Extrapolation'!$K373,2)</f>
        <v>3.77</v>
      </c>
      <c r="Z373" s="13">
        <f>ROUND(AVERAGE(Zinsswaps!Z266:Z373)+'iBoxx Extrapolation'!$K373,2)</f>
        <v>3.77</v>
      </c>
      <c r="AA373" s="13">
        <f>ROUND(AVERAGE(Zinsswaps!AA266:AA373)+'iBoxx Extrapolation'!$K373,2)</f>
        <v>3.76</v>
      </c>
      <c r="AB373" s="13">
        <f>ROUND(AVERAGE(Zinsswaps!AB266:AB373)+'iBoxx Extrapolation'!$K373,2)</f>
        <v>3.75</v>
      </c>
      <c r="AC373" s="13">
        <f>ROUND(AVERAGE(Zinsswaps!AC266:AC373)+'iBoxx Extrapolation'!$K373,2)</f>
        <v>3.74</v>
      </c>
      <c r="AD373" s="13">
        <f>ROUND(AVERAGE(Zinsswaps!AD266:AD373)+'iBoxx Extrapolation'!$K373,2)</f>
        <v>3.73</v>
      </c>
      <c r="AE373" s="13">
        <f>ROUND(AVERAGE(Zinsswaps!AE266:AE373)+'iBoxx Extrapolation'!$K373,2)</f>
        <v>3.72</v>
      </c>
      <c r="AF373" s="13">
        <f>ROUND(AVERAGE(Zinsswaps!AF266:AF373)+'iBoxx Extrapolation'!$K373,2)</f>
        <v>3.7</v>
      </c>
      <c r="AG373" s="13">
        <f>ROUND(AVERAGE(Zinsswaps!AG266:AG373)+'iBoxx Extrapolation'!$K373,2)</f>
        <v>3.69</v>
      </c>
      <c r="AH373" s="13">
        <f>ROUND(AVERAGE(Zinsswaps!AH266:AH373)+'iBoxx Extrapolation'!$K373,2)</f>
        <v>3.67</v>
      </c>
      <c r="AI373" s="13">
        <f>ROUND(AVERAGE(Zinsswaps!AI266:AI373)+'iBoxx Extrapolation'!$K373,2)</f>
        <v>3.66</v>
      </c>
      <c r="AJ373" s="13">
        <f>ROUND(AVERAGE(Zinsswaps!AJ266:AJ373)+'iBoxx Extrapolation'!$K373,2)</f>
        <v>3.64</v>
      </c>
      <c r="AK373" s="13">
        <f>ROUND(AVERAGE(Zinsswaps!AK266:AK373)+'iBoxx Extrapolation'!$K373,2)</f>
        <v>3.63</v>
      </c>
      <c r="AL373" s="13">
        <f>ROUND(AVERAGE(Zinsswaps!AL266:AL373)+'iBoxx Extrapolation'!$K373,2)</f>
        <v>3.62</v>
      </c>
      <c r="AM373" s="13">
        <f>ROUND(AVERAGE(Zinsswaps!AM266:AM373)+'iBoxx Extrapolation'!$K373,2)</f>
        <v>3.61</v>
      </c>
      <c r="AN373" s="13">
        <f>ROUND(AVERAGE(Zinsswaps!AN266:AN373)+'iBoxx Extrapolation'!$K373,2)</f>
        <v>3.6</v>
      </c>
      <c r="AO373" s="13">
        <f>ROUND(AVERAGE(Zinsswaps!AO266:AO373)+'iBoxx Extrapolation'!$K373,2)</f>
        <v>3.59</v>
      </c>
      <c r="AP373" s="13">
        <f>ROUND(AVERAGE(Zinsswaps!AP266:AP373)+'iBoxx Extrapolation'!$K373,2)</f>
        <v>3.56</v>
      </c>
      <c r="AQ373" s="13">
        <f>ROUND(AVERAGE(Zinsswaps!AQ266:AQ373)+'iBoxx Extrapolation'!$K373,2)</f>
        <v>3.54</v>
      </c>
      <c r="AR373" s="13">
        <f>ROUND(AVERAGE(Zinsswaps!AR266:AR373)+'iBoxx Extrapolation'!$K373,2)</f>
        <v>3.52</v>
      </c>
      <c r="AS373" s="13">
        <f>ROUND(AVERAGE(Zinsswaps!AS266:AS373)+'iBoxx Extrapolation'!$K373,2)</f>
        <v>3.51</v>
      </c>
      <c r="AT373" s="13">
        <f>ROUND(AVERAGE(Zinsswaps!AT266:AT373)+'iBoxx Extrapolation'!$K373,2)</f>
        <v>3.49</v>
      </c>
      <c r="AU373" s="13">
        <f>ROUND(AVERAGE(Zinsswaps!AU266:AU373)+'iBoxx Extrapolation'!$K373,2)</f>
        <v>3.47</v>
      </c>
      <c r="AV373" s="13">
        <f>ROUND(AVERAGE(Zinsswaps!AV266:AV373)+'iBoxx Extrapolation'!$K373,2)</f>
        <v>3.45</v>
      </c>
      <c r="AW373" s="13">
        <f>ROUND(AVERAGE(Zinsswaps!AW266:AW373)+'iBoxx Extrapolation'!$K373,2)</f>
        <v>3.44</v>
      </c>
      <c r="AX373" s="13">
        <f>ROUND(AVERAGE(Zinsswaps!AX266:AX373)+'iBoxx Extrapolation'!$K373,2)</f>
        <v>3.42</v>
      </c>
      <c r="AY373" s="13">
        <f>ROUND(AVERAGE(Zinsswaps!AY266:AY373)+'iBoxx Extrapolation'!$K373,2)</f>
        <v>3.41</v>
      </c>
    </row>
    <row r="374" spans="1:51" s="16" customFormat="1" x14ac:dyDescent="0.2">
      <c r="A374" s="12">
        <v>48610</v>
      </c>
      <c r="B374" s="13">
        <f>ROUND(AVERAGE(Zinsswaps!B267:B374)+'iBoxx Extrapolation'!$K374,2)</f>
        <v>3.07</v>
      </c>
      <c r="C374" s="13">
        <f>ROUND(AVERAGE(Zinsswaps!C267:C374)+'iBoxx Extrapolation'!$K374,2)</f>
        <v>3.04</v>
      </c>
      <c r="D374" s="13">
        <f>ROUND(AVERAGE(Zinsswaps!D267:D374)+'iBoxx Extrapolation'!$K374,2)</f>
        <v>3.07</v>
      </c>
      <c r="E374" s="13">
        <f>ROUND(AVERAGE(Zinsswaps!E267:E374)+'iBoxx Extrapolation'!$K374,2)</f>
        <v>3.13</v>
      </c>
      <c r="F374" s="13">
        <f>ROUND(AVERAGE(Zinsswaps!F267:F374)+'iBoxx Extrapolation'!$K374,2)</f>
        <v>3.19</v>
      </c>
      <c r="G374" s="13">
        <f>ROUND(AVERAGE(Zinsswaps!G267:G374)+'iBoxx Extrapolation'!$K374,2)</f>
        <v>3.25</v>
      </c>
      <c r="H374" s="13">
        <f>ROUND(AVERAGE(Zinsswaps!H267:H374)+'iBoxx Extrapolation'!$K374,2)</f>
        <v>3.32</v>
      </c>
      <c r="I374" s="13">
        <f>ROUND(AVERAGE(Zinsswaps!I267:I374)+'iBoxx Extrapolation'!$K374,2)</f>
        <v>3.38</v>
      </c>
      <c r="J374" s="13">
        <f>ROUND(AVERAGE(Zinsswaps!J267:J374)+'iBoxx Extrapolation'!$K374,2)</f>
        <v>3.44</v>
      </c>
      <c r="K374" s="13">
        <f>ROUND(AVERAGE(Zinsswaps!K267:K374)+'iBoxx Extrapolation'!$K374,2)</f>
        <v>3.5</v>
      </c>
      <c r="L374" s="13">
        <f>ROUND(AVERAGE(Zinsswaps!L267:L374)+'iBoxx Extrapolation'!$K374,2)</f>
        <v>3.55</v>
      </c>
      <c r="M374" s="13">
        <f>ROUND(AVERAGE(Zinsswaps!M267:M374)+'iBoxx Extrapolation'!$K374,2)</f>
        <v>3.6</v>
      </c>
      <c r="N374" s="13">
        <f>ROUND(AVERAGE(Zinsswaps!N267:N374)+'iBoxx Extrapolation'!$K374,2)</f>
        <v>3.64</v>
      </c>
      <c r="O374" s="13">
        <f>ROUND(AVERAGE(Zinsswaps!O267:O374)+'iBoxx Extrapolation'!$K374,2)</f>
        <v>3.68</v>
      </c>
      <c r="P374" s="13">
        <f>ROUND(AVERAGE(Zinsswaps!P267:P374)+'iBoxx Extrapolation'!$K374,2)</f>
        <v>3.71</v>
      </c>
      <c r="Q374" s="13">
        <f>ROUND(AVERAGE(Zinsswaps!Q267:Q374)+'iBoxx Extrapolation'!$K374,2)</f>
        <v>3.73</v>
      </c>
      <c r="R374" s="13">
        <f>ROUND(AVERAGE(Zinsswaps!R267:R374)+'iBoxx Extrapolation'!$K374,2)</f>
        <v>3.75</v>
      </c>
      <c r="S374" s="13">
        <f>ROUND(AVERAGE(Zinsswaps!S267:S374)+'iBoxx Extrapolation'!$K374,2)</f>
        <v>3.77</v>
      </c>
      <c r="T374" s="13">
        <f>ROUND(AVERAGE(Zinsswaps!T267:T374)+'iBoxx Extrapolation'!$K374,2)</f>
        <v>3.78</v>
      </c>
      <c r="U374" s="13">
        <f>ROUND(AVERAGE(Zinsswaps!U267:U374)+'iBoxx Extrapolation'!$K374,2)</f>
        <v>3.79</v>
      </c>
      <c r="V374" s="13">
        <f>ROUND(AVERAGE(Zinsswaps!V267:V374)+'iBoxx Extrapolation'!$K374,2)</f>
        <v>3.79</v>
      </c>
      <c r="W374" s="13">
        <f>ROUND(AVERAGE(Zinsswaps!W267:W374)+'iBoxx Extrapolation'!$K374,2)</f>
        <v>3.78</v>
      </c>
      <c r="X374" s="13">
        <f>ROUND(AVERAGE(Zinsswaps!X267:X374)+'iBoxx Extrapolation'!$K374,2)</f>
        <v>3.78</v>
      </c>
      <c r="Y374" s="13">
        <f>ROUND(AVERAGE(Zinsswaps!Y267:Y374)+'iBoxx Extrapolation'!$K374,2)</f>
        <v>3.78</v>
      </c>
      <c r="Z374" s="13">
        <f>ROUND(AVERAGE(Zinsswaps!Z267:Z374)+'iBoxx Extrapolation'!$K374,2)</f>
        <v>3.78</v>
      </c>
      <c r="AA374" s="13">
        <f>ROUND(AVERAGE(Zinsswaps!AA267:AA374)+'iBoxx Extrapolation'!$K374,2)</f>
        <v>3.76</v>
      </c>
      <c r="AB374" s="13">
        <f>ROUND(AVERAGE(Zinsswaps!AB267:AB374)+'iBoxx Extrapolation'!$K374,2)</f>
        <v>3.75</v>
      </c>
      <c r="AC374" s="13">
        <f>ROUND(AVERAGE(Zinsswaps!AC267:AC374)+'iBoxx Extrapolation'!$K374,2)</f>
        <v>3.74</v>
      </c>
      <c r="AD374" s="13">
        <f>ROUND(AVERAGE(Zinsswaps!AD267:AD374)+'iBoxx Extrapolation'!$K374,2)</f>
        <v>3.74</v>
      </c>
      <c r="AE374" s="13">
        <f>ROUND(AVERAGE(Zinsswaps!AE267:AE374)+'iBoxx Extrapolation'!$K374,2)</f>
        <v>3.73</v>
      </c>
      <c r="AF374" s="13">
        <f>ROUND(AVERAGE(Zinsswaps!AF267:AF374)+'iBoxx Extrapolation'!$K374,2)</f>
        <v>3.71</v>
      </c>
      <c r="AG374" s="13">
        <f>ROUND(AVERAGE(Zinsswaps!AG267:AG374)+'iBoxx Extrapolation'!$K374,2)</f>
        <v>3.69</v>
      </c>
      <c r="AH374" s="13">
        <f>ROUND(AVERAGE(Zinsswaps!AH267:AH374)+'iBoxx Extrapolation'!$K374,2)</f>
        <v>3.68</v>
      </c>
      <c r="AI374" s="13">
        <f>ROUND(AVERAGE(Zinsswaps!AI267:AI374)+'iBoxx Extrapolation'!$K374,2)</f>
        <v>3.66</v>
      </c>
      <c r="AJ374" s="13">
        <f>ROUND(AVERAGE(Zinsswaps!AJ267:AJ374)+'iBoxx Extrapolation'!$K374,2)</f>
        <v>3.65</v>
      </c>
      <c r="AK374" s="13">
        <f>ROUND(AVERAGE(Zinsswaps!AK267:AK374)+'iBoxx Extrapolation'!$K374,2)</f>
        <v>3.64</v>
      </c>
      <c r="AL374" s="13">
        <f>ROUND(AVERAGE(Zinsswaps!AL267:AL374)+'iBoxx Extrapolation'!$K374,2)</f>
        <v>3.63</v>
      </c>
      <c r="AM374" s="13">
        <f>ROUND(AVERAGE(Zinsswaps!AM267:AM374)+'iBoxx Extrapolation'!$K374,2)</f>
        <v>3.62</v>
      </c>
      <c r="AN374" s="13">
        <f>ROUND(AVERAGE(Zinsswaps!AN267:AN374)+'iBoxx Extrapolation'!$K374,2)</f>
        <v>3.6</v>
      </c>
      <c r="AO374" s="13">
        <f>ROUND(AVERAGE(Zinsswaps!AO267:AO374)+'iBoxx Extrapolation'!$K374,2)</f>
        <v>3.59</v>
      </c>
      <c r="AP374" s="13">
        <f>ROUND(AVERAGE(Zinsswaps!AP267:AP374)+'iBoxx Extrapolation'!$K374,2)</f>
        <v>3.57</v>
      </c>
      <c r="AQ374" s="13">
        <f>ROUND(AVERAGE(Zinsswaps!AQ267:AQ374)+'iBoxx Extrapolation'!$K374,2)</f>
        <v>3.55</v>
      </c>
      <c r="AR374" s="13">
        <f>ROUND(AVERAGE(Zinsswaps!AR267:AR374)+'iBoxx Extrapolation'!$K374,2)</f>
        <v>3.53</v>
      </c>
      <c r="AS374" s="13">
        <f>ROUND(AVERAGE(Zinsswaps!AS267:AS374)+'iBoxx Extrapolation'!$K374,2)</f>
        <v>3.51</v>
      </c>
      <c r="AT374" s="13">
        <f>ROUND(AVERAGE(Zinsswaps!AT267:AT374)+'iBoxx Extrapolation'!$K374,2)</f>
        <v>3.5</v>
      </c>
      <c r="AU374" s="13">
        <f>ROUND(AVERAGE(Zinsswaps!AU267:AU374)+'iBoxx Extrapolation'!$K374,2)</f>
        <v>3.48</v>
      </c>
      <c r="AV374" s="13">
        <f>ROUND(AVERAGE(Zinsswaps!AV267:AV374)+'iBoxx Extrapolation'!$K374,2)</f>
        <v>3.46</v>
      </c>
      <c r="AW374" s="13">
        <f>ROUND(AVERAGE(Zinsswaps!AW267:AW374)+'iBoxx Extrapolation'!$K374,2)</f>
        <v>3.45</v>
      </c>
      <c r="AX374" s="13">
        <f>ROUND(AVERAGE(Zinsswaps!AX267:AX374)+'iBoxx Extrapolation'!$K374,2)</f>
        <v>3.43</v>
      </c>
      <c r="AY374" s="13">
        <f>ROUND(AVERAGE(Zinsswaps!AY267:AY374)+'iBoxx Extrapolation'!$K374,2)</f>
        <v>3.42</v>
      </c>
    </row>
    <row r="375" spans="1:51" s="16" customFormat="1" x14ac:dyDescent="0.2">
      <c r="A375" s="12">
        <v>48638</v>
      </c>
      <c r="B375" s="13">
        <f>ROUND(AVERAGE(Zinsswaps!B268:B375)+'iBoxx Extrapolation'!$K375,2)</f>
        <v>3.06</v>
      </c>
      <c r="C375" s="13">
        <f>ROUND(AVERAGE(Zinsswaps!C268:C375)+'iBoxx Extrapolation'!$K375,2)</f>
        <v>3.03</v>
      </c>
      <c r="D375" s="13">
        <f>ROUND(AVERAGE(Zinsswaps!D268:D375)+'iBoxx Extrapolation'!$K375,2)</f>
        <v>3.06</v>
      </c>
      <c r="E375" s="13">
        <f>ROUND(AVERAGE(Zinsswaps!E268:E375)+'iBoxx Extrapolation'!$K375,2)</f>
        <v>3.12</v>
      </c>
      <c r="F375" s="13">
        <f>ROUND(AVERAGE(Zinsswaps!F268:F375)+'iBoxx Extrapolation'!$K375,2)</f>
        <v>3.19</v>
      </c>
      <c r="G375" s="13">
        <f>ROUND(AVERAGE(Zinsswaps!G268:G375)+'iBoxx Extrapolation'!$K375,2)</f>
        <v>3.25</v>
      </c>
      <c r="H375" s="13">
        <f>ROUND(AVERAGE(Zinsswaps!H268:H375)+'iBoxx Extrapolation'!$K375,2)</f>
        <v>3.32</v>
      </c>
      <c r="I375" s="13">
        <f>ROUND(AVERAGE(Zinsswaps!I268:I375)+'iBoxx Extrapolation'!$K375,2)</f>
        <v>3.38</v>
      </c>
      <c r="J375" s="13">
        <f>ROUND(AVERAGE(Zinsswaps!J268:J375)+'iBoxx Extrapolation'!$K375,2)</f>
        <v>3.44</v>
      </c>
      <c r="K375" s="13">
        <f>ROUND(AVERAGE(Zinsswaps!K268:K375)+'iBoxx Extrapolation'!$K375,2)</f>
        <v>3.5</v>
      </c>
      <c r="L375" s="13">
        <f>ROUND(AVERAGE(Zinsswaps!L268:L375)+'iBoxx Extrapolation'!$K375,2)</f>
        <v>3.55</v>
      </c>
      <c r="M375" s="13">
        <f>ROUND(AVERAGE(Zinsswaps!M268:M375)+'iBoxx Extrapolation'!$K375,2)</f>
        <v>3.6</v>
      </c>
      <c r="N375" s="13">
        <f>ROUND(AVERAGE(Zinsswaps!N268:N375)+'iBoxx Extrapolation'!$K375,2)</f>
        <v>3.65</v>
      </c>
      <c r="O375" s="13">
        <f>ROUND(AVERAGE(Zinsswaps!O268:O375)+'iBoxx Extrapolation'!$K375,2)</f>
        <v>3.68</v>
      </c>
      <c r="P375" s="13">
        <f>ROUND(AVERAGE(Zinsswaps!P268:P375)+'iBoxx Extrapolation'!$K375,2)</f>
        <v>3.72</v>
      </c>
      <c r="Q375" s="13">
        <f>ROUND(AVERAGE(Zinsswaps!Q268:Q375)+'iBoxx Extrapolation'!$K375,2)</f>
        <v>3.74</v>
      </c>
      <c r="R375" s="13">
        <f>ROUND(AVERAGE(Zinsswaps!R268:R375)+'iBoxx Extrapolation'!$K375,2)</f>
        <v>3.75</v>
      </c>
      <c r="S375" s="13">
        <f>ROUND(AVERAGE(Zinsswaps!S268:S375)+'iBoxx Extrapolation'!$K375,2)</f>
        <v>3.77</v>
      </c>
      <c r="T375" s="13">
        <f>ROUND(AVERAGE(Zinsswaps!T268:T375)+'iBoxx Extrapolation'!$K375,2)</f>
        <v>3.78</v>
      </c>
      <c r="U375" s="13">
        <f>ROUND(AVERAGE(Zinsswaps!U268:U375)+'iBoxx Extrapolation'!$K375,2)</f>
        <v>3.8</v>
      </c>
      <c r="V375" s="13">
        <f>ROUND(AVERAGE(Zinsswaps!V268:V375)+'iBoxx Extrapolation'!$K375,2)</f>
        <v>3.79</v>
      </c>
      <c r="W375" s="13">
        <f>ROUND(AVERAGE(Zinsswaps!W268:W375)+'iBoxx Extrapolation'!$K375,2)</f>
        <v>3.79</v>
      </c>
      <c r="X375" s="13">
        <f>ROUND(AVERAGE(Zinsswaps!X268:X375)+'iBoxx Extrapolation'!$K375,2)</f>
        <v>3.79</v>
      </c>
      <c r="Y375" s="13">
        <f>ROUND(AVERAGE(Zinsswaps!Y268:Y375)+'iBoxx Extrapolation'!$K375,2)</f>
        <v>3.78</v>
      </c>
      <c r="Z375" s="13">
        <f>ROUND(AVERAGE(Zinsswaps!Z268:Z375)+'iBoxx Extrapolation'!$K375,2)</f>
        <v>3.78</v>
      </c>
      <c r="AA375" s="13">
        <f>ROUND(AVERAGE(Zinsswaps!AA268:AA375)+'iBoxx Extrapolation'!$K375,2)</f>
        <v>3.77</v>
      </c>
      <c r="AB375" s="13">
        <f>ROUND(AVERAGE(Zinsswaps!AB268:AB375)+'iBoxx Extrapolation'!$K375,2)</f>
        <v>3.76</v>
      </c>
      <c r="AC375" s="13">
        <f>ROUND(AVERAGE(Zinsswaps!AC268:AC375)+'iBoxx Extrapolation'!$K375,2)</f>
        <v>3.75</v>
      </c>
      <c r="AD375" s="13">
        <f>ROUND(AVERAGE(Zinsswaps!AD268:AD375)+'iBoxx Extrapolation'!$K375,2)</f>
        <v>3.74</v>
      </c>
      <c r="AE375" s="13">
        <f>ROUND(AVERAGE(Zinsswaps!AE268:AE375)+'iBoxx Extrapolation'!$K375,2)</f>
        <v>3.73</v>
      </c>
      <c r="AF375" s="13">
        <f>ROUND(AVERAGE(Zinsswaps!AF268:AF375)+'iBoxx Extrapolation'!$K375,2)</f>
        <v>3.72</v>
      </c>
      <c r="AG375" s="13">
        <f>ROUND(AVERAGE(Zinsswaps!AG268:AG375)+'iBoxx Extrapolation'!$K375,2)</f>
        <v>3.7</v>
      </c>
      <c r="AH375" s="13">
        <f>ROUND(AVERAGE(Zinsswaps!AH268:AH375)+'iBoxx Extrapolation'!$K375,2)</f>
        <v>3.69</v>
      </c>
      <c r="AI375" s="13">
        <f>ROUND(AVERAGE(Zinsswaps!AI268:AI375)+'iBoxx Extrapolation'!$K375,2)</f>
        <v>3.67</v>
      </c>
      <c r="AJ375" s="13">
        <f>ROUND(AVERAGE(Zinsswaps!AJ268:AJ375)+'iBoxx Extrapolation'!$K375,2)</f>
        <v>3.66</v>
      </c>
      <c r="AK375" s="13">
        <f>ROUND(AVERAGE(Zinsswaps!AK268:AK375)+'iBoxx Extrapolation'!$K375,2)</f>
        <v>3.65</v>
      </c>
      <c r="AL375" s="13">
        <f>ROUND(AVERAGE(Zinsswaps!AL268:AL375)+'iBoxx Extrapolation'!$K375,2)</f>
        <v>3.64</v>
      </c>
      <c r="AM375" s="13">
        <f>ROUND(AVERAGE(Zinsswaps!AM268:AM375)+'iBoxx Extrapolation'!$K375,2)</f>
        <v>3.62</v>
      </c>
      <c r="AN375" s="13">
        <f>ROUND(AVERAGE(Zinsswaps!AN268:AN375)+'iBoxx Extrapolation'!$K375,2)</f>
        <v>3.61</v>
      </c>
      <c r="AO375" s="13">
        <f>ROUND(AVERAGE(Zinsswaps!AO268:AO375)+'iBoxx Extrapolation'!$K375,2)</f>
        <v>3.6</v>
      </c>
      <c r="AP375" s="13">
        <f>ROUND(AVERAGE(Zinsswaps!AP268:AP375)+'iBoxx Extrapolation'!$K375,2)</f>
        <v>3.58</v>
      </c>
      <c r="AQ375" s="13">
        <f>ROUND(AVERAGE(Zinsswaps!AQ268:AQ375)+'iBoxx Extrapolation'!$K375,2)</f>
        <v>3.56</v>
      </c>
      <c r="AR375" s="13">
        <f>ROUND(AVERAGE(Zinsswaps!AR268:AR375)+'iBoxx Extrapolation'!$K375,2)</f>
        <v>3.54</v>
      </c>
      <c r="AS375" s="13">
        <f>ROUND(AVERAGE(Zinsswaps!AS268:AS375)+'iBoxx Extrapolation'!$K375,2)</f>
        <v>3.52</v>
      </c>
      <c r="AT375" s="13">
        <f>ROUND(AVERAGE(Zinsswaps!AT268:AT375)+'iBoxx Extrapolation'!$K375,2)</f>
        <v>3.5</v>
      </c>
      <c r="AU375" s="13">
        <f>ROUND(AVERAGE(Zinsswaps!AU268:AU375)+'iBoxx Extrapolation'!$K375,2)</f>
        <v>3.49</v>
      </c>
      <c r="AV375" s="13">
        <f>ROUND(AVERAGE(Zinsswaps!AV268:AV375)+'iBoxx Extrapolation'!$K375,2)</f>
        <v>3.47</v>
      </c>
      <c r="AW375" s="13">
        <f>ROUND(AVERAGE(Zinsswaps!AW268:AW375)+'iBoxx Extrapolation'!$K375,2)</f>
        <v>3.46</v>
      </c>
      <c r="AX375" s="13">
        <f>ROUND(AVERAGE(Zinsswaps!AX268:AX375)+'iBoxx Extrapolation'!$K375,2)</f>
        <v>3.44</v>
      </c>
      <c r="AY375" s="13">
        <f>ROUND(AVERAGE(Zinsswaps!AY268:AY375)+'iBoxx Extrapolation'!$K375,2)</f>
        <v>3.43</v>
      </c>
    </row>
    <row r="376" spans="1:51" s="16" customFormat="1" x14ac:dyDescent="0.2">
      <c r="A376" s="12">
        <v>48669</v>
      </c>
      <c r="B376" s="13">
        <f>ROUND(AVERAGE(Zinsswaps!B269:B376)+'iBoxx Extrapolation'!$K376,2)</f>
        <v>3.04</v>
      </c>
      <c r="C376" s="13">
        <f>ROUND(AVERAGE(Zinsswaps!C269:C376)+'iBoxx Extrapolation'!$K376,2)</f>
        <v>3.03</v>
      </c>
      <c r="D376" s="13">
        <f>ROUND(AVERAGE(Zinsswaps!D269:D376)+'iBoxx Extrapolation'!$K376,2)</f>
        <v>3.06</v>
      </c>
      <c r="E376" s="13">
        <f>ROUND(AVERAGE(Zinsswaps!E269:E376)+'iBoxx Extrapolation'!$K376,2)</f>
        <v>3.12</v>
      </c>
      <c r="F376" s="13">
        <f>ROUND(AVERAGE(Zinsswaps!F269:F376)+'iBoxx Extrapolation'!$K376,2)</f>
        <v>3.18</v>
      </c>
      <c r="G376" s="13">
        <f>ROUND(AVERAGE(Zinsswaps!G269:G376)+'iBoxx Extrapolation'!$K376,2)</f>
        <v>3.25</v>
      </c>
      <c r="H376" s="13">
        <f>ROUND(AVERAGE(Zinsswaps!H269:H376)+'iBoxx Extrapolation'!$K376,2)</f>
        <v>3.32</v>
      </c>
      <c r="I376" s="13">
        <f>ROUND(AVERAGE(Zinsswaps!I269:I376)+'iBoxx Extrapolation'!$K376,2)</f>
        <v>3.38</v>
      </c>
      <c r="J376" s="13">
        <f>ROUND(AVERAGE(Zinsswaps!J269:J376)+'iBoxx Extrapolation'!$K376,2)</f>
        <v>3.44</v>
      </c>
      <c r="K376" s="13">
        <f>ROUND(AVERAGE(Zinsswaps!K269:K376)+'iBoxx Extrapolation'!$K376,2)</f>
        <v>3.5</v>
      </c>
      <c r="L376" s="13">
        <f>ROUND(AVERAGE(Zinsswaps!L269:L376)+'iBoxx Extrapolation'!$K376,2)</f>
        <v>3.56</v>
      </c>
      <c r="M376" s="13">
        <f>ROUND(AVERAGE(Zinsswaps!M269:M376)+'iBoxx Extrapolation'!$K376,2)</f>
        <v>3.61</v>
      </c>
      <c r="N376" s="13">
        <f>ROUND(AVERAGE(Zinsswaps!N269:N376)+'iBoxx Extrapolation'!$K376,2)</f>
        <v>3.65</v>
      </c>
      <c r="O376" s="13">
        <f>ROUND(AVERAGE(Zinsswaps!O269:O376)+'iBoxx Extrapolation'!$K376,2)</f>
        <v>3.69</v>
      </c>
      <c r="P376" s="13">
        <f>ROUND(AVERAGE(Zinsswaps!P269:P376)+'iBoxx Extrapolation'!$K376,2)</f>
        <v>3.72</v>
      </c>
      <c r="Q376" s="13">
        <f>ROUND(AVERAGE(Zinsswaps!Q269:Q376)+'iBoxx Extrapolation'!$K376,2)</f>
        <v>3.74</v>
      </c>
      <c r="R376" s="13">
        <f>ROUND(AVERAGE(Zinsswaps!R269:R376)+'iBoxx Extrapolation'!$K376,2)</f>
        <v>3.76</v>
      </c>
      <c r="S376" s="13">
        <f>ROUND(AVERAGE(Zinsswaps!S269:S376)+'iBoxx Extrapolation'!$K376,2)</f>
        <v>3.78</v>
      </c>
      <c r="T376" s="13">
        <f>ROUND(AVERAGE(Zinsswaps!T269:T376)+'iBoxx Extrapolation'!$K376,2)</f>
        <v>3.79</v>
      </c>
      <c r="U376" s="13">
        <f>ROUND(AVERAGE(Zinsswaps!U269:U376)+'iBoxx Extrapolation'!$K376,2)</f>
        <v>3.8</v>
      </c>
      <c r="V376" s="13">
        <f>ROUND(AVERAGE(Zinsswaps!V269:V376)+'iBoxx Extrapolation'!$K376,2)</f>
        <v>3.8</v>
      </c>
      <c r="W376" s="13">
        <f>ROUND(AVERAGE(Zinsswaps!W269:W376)+'iBoxx Extrapolation'!$K376,2)</f>
        <v>3.8</v>
      </c>
      <c r="X376" s="13">
        <f>ROUND(AVERAGE(Zinsswaps!X269:X376)+'iBoxx Extrapolation'!$K376,2)</f>
        <v>3.79</v>
      </c>
      <c r="Y376" s="13">
        <f>ROUND(AVERAGE(Zinsswaps!Y269:Y376)+'iBoxx Extrapolation'!$K376,2)</f>
        <v>3.79</v>
      </c>
      <c r="Z376" s="13">
        <f>ROUND(AVERAGE(Zinsswaps!Z269:Z376)+'iBoxx Extrapolation'!$K376,2)</f>
        <v>3.79</v>
      </c>
      <c r="AA376" s="13">
        <f>ROUND(AVERAGE(Zinsswaps!AA269:AA376)+'iBoxx Extrapolation'!$K376,2)</f>
        <v>3.78</v>
      </c>
      <c r="AB376" s="13">
        <f>ROUND(AVERAGE(Zinsswaps!AB269:AB376)+'iBoxx Extrapolation'!$K376,2)</f>
        <v>3.77</v>
      </c>
      <c r="AC376" s="13">
        <f>ROUND(AVERAGE(Zinsswaps!AC269:AC376)+'iBoxx Extrapolation'!$K376,2)</f>
        <v>3.76</v>
      </c>
      <c r="AD376" s="13">
        <f>ROUND(AVERAGE(Zinsswaps!AD269:AD376)+'iBoxx Extrapolation'!$K376,2)</f>
        <v>3.75</v>
      </c>
      <c r="AE376" s="13">
        <f>ROUND(AVERAGE(Zinsswaps!AE269:AE376)+'iBoxx Extrapolation'!$K376,2)</f>
        <v>3.74</v>
      </c>
      <c r="AF376" s="13">
        <f>ROUND(AVERAGE(Zinsswaps!AF269:AF376)+'iBoxx Extrapolation'!$K376,2)</f>
        <v>3.73</v>
      </c>
      <c r="AG376" s="13">
        <f>ROUND(AVERAGE(Zinsswaps!AG269:AG376)+'iBoxx Extrapolation'!$K376,2)</f>
        <v>3.71</v>
      </c>
      <c r="AH376" s="13">
        <f>ROUND(AVERAGE(Zinsswaps!AH269:AH376)+'iBoxx Extrapolation'!$K376,2)</f>
        <v>3.7</v>
      </c>
      <c r="AI376" s="13">
        <f>ROUND(AVERAGE(Zinsswaps!AI269:AI376)+'iBoxx Extrapolation'!$K376,2)</f>
        <v>3.68</v>
      </c>
      <c r="AJ376" s="13">
        <f>ROUND(AVERAGE(Zinsswaps!AJ269:AJ376)+'iBoxx Extrapolation'!$K376,2)</f>
        <v>3.67</v>
      </c>
      <c r="AK376" s="13">
        <f>ROUND(AVERAGE(Zinsswaps!AK269:AK376)+'iBoxx Extrapolation'!$K376,2)</f>
        <v>3.66</v>
      </c>
      <c r="AL376" s="13">
        <f>ROUND(AVERAGE(Zinsswaps!AL269:AL376)+'iBoxx Extrapolation'!$K376,2)</f>
        <v>3.64</v>
      </c>
      <c r="AM376" s="13">
        <f>ROUND(AVERAGE(Zinsswaps!AM269:AM376)+'iBoxx Extrapolation'!$K376,2)</f>
        <v>3.63</v>
      </c>
      <c r="AN376" s="13">
        <f>ROUND(AVERAGE(Zinsswaps!AN269:AN376)+'iBoxx Extrapolation'!$K376,2)</f>
        <v>3.62</v>
      </c>
      <c r="AO376" s="13">
        <f>ROUND(AVERAGE(Zinsswaps!AO269:AO376)+'iBoxx Extrapolation'!$K376,2)</f>
        <v>3.61</v>
      </c>
      <c r="AP376" s="13">
        <f>ROUND(AVERAGE(Zinsswaps!AP269:AP376)+'iBoxx Extrapolation'!$K376,2)</f>
        <v>3.59</v>
      </c>
      <c r="AQ376" s="13">
        <f>ROUND(AVERAGE(Zinsswaps!AQ269:AQ376)+'iBoxx Extrapolation'!$K376,2)</f>
        <v>3.57</v>
      </c>
      <c r="AR376" s="13">
        <f>ROUND(AVERAGE(Zinsswaps!AR269:AR376)+'iBoxx Extrapolation'!$K376,2)</f>
        <v>3.55</v>
      </c>
      <c r="AS376" s="13">
        <f>ROUND(AVERAGE(Zinsswaps!AS269:AS376)+'iBoxx Extrapolation'!$K376,2)</f>
        <v>3.53</v>
      </c>
      <c r="AT376" s="13">
        <f>ROUND(AVERAGE(Zinsswaps!AT269:AT376)+'iBoxx Extrapolation'!$K376,2)</f>
        <v>3.51</v>
      </c>
      <c r="AU376" s="13">
        <f>ROUND(AVERAGE(Zinsswaps!AU269:AU376)+'iBoxx Extrapolation'!$K376,2)</f>
        <v>3.5</v>
      </c>
      <c r="AV376" s="13">
        <f>ROUND(AVERAGE(Zinsswaps!AV269:AV376)+'iBoxx Extrapolation'!$K376,2)</f>
        <v>3.48</v>
      </c>
      <c r="AW376" s="13">
        <f>ROUND(AVERAGE(Zinsswaps!AW269:AW376)+'iBoxx Extrapolation'!$K376,2)</f>
        <v>3.47</v>
      </c>
      <c r="AX376" s="13">
        <f>ROUND(AVERAGE(Zinsswaps!AX269:AX376)+'iBoxx Extrapolation'!$K376,2)</f>
        <v>3.45</v>
      </c>
      <c r="AY376" s="13">
        <f>ROUND(AVERAGE(Zinsswaps!AY269:AY376)+'iBoxx Extrapolation'!$K376,2)</f>
        <v>3.44</v>
      </c>
    </row>
    <row r="377" spans="1:51" s="16" customFormat="1" x14ac:dyDescent="0.2">
      <c r="A377" s="12">
        <v>48699</v>
      </c>
      <c r="B377" s="13">
        <f>ROUND(AVERAGE(Zinsswaps!B270:B377)+'iBoxx Extrapolation'!$K377,2)</f>
        <v>3.03</v>
      </c>
      <c r="C377" s="13">
        <f>ROUND(AVERAGE(Zinsswaps!C270:C377)+'iBoxx Extrapolation'!$K377,2)</f>
        <v>3.02</v>
      </c>
      <c r="D377" s="13">
        <f>ROUND(AVERAGE(Zinsswaps!D270:D377)+'iBoxx Extrapolation'!$K377,2)</f>
        <v>3.05</v>
      </c>
      <c r="E377" s="13">
        <f>ROUND(AVERAGE(Zinsswaps!E270:E377)+'iBoxx Extrapolation'!$K377,2)</f>
        <v>3.12</v>
      </c>
      <c r="F377" s="13">
        <f>ROUND(AVERAGE(Zinsswaps!F270:F377)+'iBoxx Extrapolation'!$K377,2)</f>
        <v>3.18</v>
      </c>
      <c r="G377" s="13">
        <f>ROUND(AVERAGE(Zinsswaps!G270:G377)+'iBoxx Extrapolation'!$K377,2)</f>
        <v>3.25</v>
      </c>
      <c r="H377" s="13">
        <f>ROUND(AVERAGE(Zinsswaps!H270:H377)+'iBoxx Extrapolation'!$K377,2)</f>
        <v>3.32</v>
      </c>
      <c r="I377" s="13">
        <f>ROUND(AVERAGE(Zinsswaps!I270:I377)+'iBoxx Extrapolation'!$K377,2)</f>
        <v>3.38</v>
      </c>
      <c r="J377" s="13">
        <f>ROUND(AVERAGE(Zinsswaps!J270:J377)+'iBoxx Extrapolation'!$K377,2)</f>
        <v>3.45</v>
      </c>
      <c r="K377" s="13">
        <f>ROUND(AVERAGE(Zinsswaps!K270:K377)+'iBoxx Extrapolation'!$K377,2)</f>
        <v>3.5</v>
      </c>
      <c r="L377" s="13">
        <f>ROUND(AVERAGE(Zinsswaps!L270:L377)+'iBoxx Extrapolation'!$K377,2)</f>
        <v>3.56</v>
      </c>
      <c r="M377" s="13">
        <f>ROUND(AVERAGE(Zinsswaps!M270:M377)+'iBoxx Extrapolation'!$K377,2)</f>
        <v>3.61</v>
      </c>
      <c r="N377" s="13">
        <f>ROUND(AVERAGE(Zinsswaps!N270:N377)+'iBoxx Extrapolation'!$K377,2)</f>
        <v>3.65</v>
      </c>
      <c r="O377" s="13">
        <f>ROUND(AVERAGE(Zinsswaps!O270:O377)+'iBoxx Extrapolation'!$K377,2)</f>
        <v>3.69</v>
      </c>
      <c r="P377" s="13">
        <f>ROUND(AVERAGE(Zinsswaps!P270:P377)+'iBoxx Extrapolation'!$K377,2)</f>
        <v>3.73</v>
      </c>
      <c r="Q377" s="13">
        <f>ROUND(AVERAGE(Zinsswaps!Q270:Q377)+'iBoxx Extrapolation'!$K377,2)</f>
        <v>3.75</v>
      </c>
      <c r="R377" s="13">
        <f>ROUND(AVERAGE(Zinsswaps!R270:R377)+'iBoxx Extrapolation'!$K377,2)</f>
        <v>3.76</v>
      </c>
      <c r="S377" s="13">
        <f>ROUND(AVERAGE(Zinsswaps!S270:S377)+'iBoxx Extrapolation'!$K377,2)</f>
        <v>3.78</v>
      </c>
      <c r="T377" s="13">
        <f>ROUND(AVERAGE(Zinsswaps!T270:T377)+'iBoxx Extrapolation'!$K377,2)</f>
        <v>3.8</v>
      </c>
      <c r="U377" s="13">
        <f>ROUND(AVERAGE(Zinsswaps!U270:U377)+'iBoxx Extrapolation'!$K377,2)</f>
        <v>3.81</v>
      </c>
      <c r="V377" s="13">
        <f>ROUND(AVERAGE(Zinsswaps!V270:V377)+'iBoxx Extrapolation'!$K377,2)</f>
        <v>3.81</v>
      </c>
      <c r="W377" s="13">
        <f>ROUND(AVERAGE(Zinsswaps!W270:W377)+'iBoxx Extrapolation'!$K377,2)</f>
        <v>3.8</v>
      </c>
      <c r="X377" s="13">
        <f>ROUND(AVERAGE(Zinsswaps!X270:X377)+'iBoxx Extrapolation'!$K377,2)</f>
        <v>3.8</v>
      </c>
      <c r="Y377" s="13">
        <f>ROUND(AVERAGE(Zinsswaps!Y270:Y377)+'iBoxx Extrapolation'!$K377,2)</f>
        <v>3.8</v>
      </c>
      <c r="Z377" s="13">
        <f>ROUND(AVERAGE(Zinsswaps!Z270:Z377)+'iBoxx Extrapolation'!$K377,2)</f>
        <v>3.8</v>
      </c>
      <c r="AA377" s="13">
        <f>ROUND(AVERAGE(Zinsswaps!AA270:AA377)+'iBoxx Extrapolation'!$K377,2)</f>
        <v>3.79</v>
      </c>
      <c r="AB377" s="13">
        <f>ROUND(AVERAGE(Zinsswaps!AB270:AB377)+'iBoxx Extrapolation'!$K377,2)</f>
        <v>3.78</v>
      </c>
      <c r="AC377" s="13">
        <f>ROUND(AVERAGE(Zinsswaps!AC270:AC377)+'iBoxx Extrapolation'!$K377,2)</f>
        <v>3.77</v>
      </c>
      <c r="AD377" s="13">
        <f>ROUND(AVERAGE(Zinsswaps!AD270:AD377)+'iBoxx Extrapolation'!$K377,2)</f>
        <v>3.76</v>
      </c>
      <c r="AE377" s="13">
        <f>ROUND(AVERAGE(Zinsswaps!AE270:AE377)+'iBoxx Extrapolation'!$K377,2)</f>
        <v>3.75</v>
      </c>
      <c r="AF377" s="13">
        <f>ROUND(AVERAGE(Zinsswaps!AF270:AF377)+'iBoxx Extrapolation'!$K377,2)</f>
        <v>3.73</v>
      </c>
      <c r="AG377" s="13">
        <f>ROUND(AVERAGE(Zinsswaps!AG270:AG377)+'iBoxx Extrapolation'!$K377,2)</f>
        <v>3.72</v>
      </c>
      <c r="AH377" s="13">
        <f>ROUND(AVERAGE(Zinsswaps!AH270:AH377)+'iBoxx Extrapolation'!$K377,2)</f>
        <v>3.7</v>
      </c>
      <c r="AI377" s="13">
        <f>ROUND(AVERAGE(Zinsswaps!AI270:AI377)+'iBoxx Extrapolation'!$K377,2)</f>
        <v>3.69</v>
      </c>
      <c r="AJ377" s="13">
        <f>ROUND(AVERAGE(Zinsswaps!AJ270:AJ377)+'iBoxx Extrapolation'!$K377,2)</f>
        <v>3.68</v>
      </c>
      <c r="AK377" s="13">
        <f>ROUND(AVERAGE(Zinsswaps!AK270:AK377)+'iBoxx Extrapolation'!$K377,2)</f>
        <v>3.66</v>
      </c>
      <c r="AL377" s="13">
        <f>ROUND(AVERAGE(Zinsswaps!AL270:AL377)+'iBoxx Extrapolation'!$K377,2)</f>
        <v>3.65</v>
      </c>
      <c r="AM377" s="13">
        <f>ROUND(AVERAGE(Zinsswaps!AM270:AM377)+'iBoxx Extrapolation'!$K377,2)</f>
        <v>3.64</v>
      </c>
      <c r="AN377" s="13">
        <f>ROUND(AVERAGE(Zinsswaps!AN270:AN377)+'iBoxx Extrapolation'!$K377,2)</f>
        <v>3.63</v>
      </c>
      <c r="AO377" s="13">
        <f>ROUND(AVERAGE(Zinsswaps!AO270:AO377)+'iBoxx Extrapolation'!$K377,2)</f>
        <v>3.62</v>
      </c>
      <c r="AP377" s="13">
        <f>ROUND(AVERAGE(Zinsswaps!AP270:AP377)+'iBoxx Extrapolation'!$K377,2)</f>
        <v>3.6</v>
      </c>
      <c r="AQ377" s="13">
        <f>ROUND(AVERAGE(Zinsswaps!AQ270:AQ377)+'iBoxx Extrapolation'!$K377,2)</f>
        <v>3.58</v>
      </c>
      <c r="AR377" s="13">
        <f>ROUND(AVERAGE(Zinsswaps!AR270:AR377)+'iBoxx Extrapolation'!$K377,2)</f>
        <v>3.56</v>
      </c>
      <c r="AS377" s="13">
        <f>ROUND(AVERAGE(Zinsswaps!AS270:AS377)+'iBoxx Extrapolation'!$K377,2)</f>
        <v>3.54</v>
      </c>
      <c r="AT377" s="13">
        <f>ROUND(AVERAGE(Zinsswaps!AT270:AT377)+'iBoxx Extrapolation'!$K377,2)</f>
        <v>3.52</v>
      </c>
      <c r="AU377" s="13">
        <f>ROUND(AVERAGE(Zinsswaps!AU270:AU377)+'iBoxx Extrapolation'!$K377,2)</f>
        <v>3.51</v>
      </c>
      <c r="AV377" s="13">
        <f>ROUND(AVERAGE(Zinsswaps!AV270:AV377)+'iBoxx Extrapolation'!$K377,2)</f>
        <v>3.49</v>
      </c>
      <c r="AW377" s="13">
        <f>ROUND(AVERAGE(Zinsswaps!AW270:AW377)+'iBoxx Extrapolation'!$K377,2)</f>
        <v>3.47</v>
      </c>
      <c r="AX377" s="13">
        <f>ROUND(AVERAGE(Zinsswaps!AX270:AX377)+'iBoxx Extrapolation'!$K377,2)</f>
        <v>3.46</v>
      </c>
      <c r="AY377" s="13">
        <f>ROUND(AVERAGE(Zinsswaps!AY270:AY377)+'iBoxx Extrapolation'!$K377,2)</f>
        <v>3.45</v>
      </c>
    </row>
    <row r="378" spans="1:51" s="16" customFormat="1" x14ac:dyDescent="0.2">
      <c r="A378" s="12">
        <v>48730</v>
      </c>
      <c r="B378" s="13">
        <f>ROUND(AVERAGE(Zinsswaps!B271:B378)+'iBoxx Extrapolation'!$K378,2)</f>
        <v>3.02</v>
      </c>
      <c r="C378" s="13">
        <f>ROUND(AVERAGE(Zinsswaps!C271:C378)+'iBoxx Extrapolation'!$K378,2)</f>
        <v>3.01</v>
      </c>
      <c r="D378" s="13">
        <f>ROUND(AVERAGE(Zinsswaps!D271:D378)+'iBoxx Extrapolation'!$K378,2)</f>
        <v>3.05</v>
      </c>
      <c r="E378" s="13">
        <f>ROUND(AVERAGE(Zinsswaps!E271:E378)+'iBoxx Extrapolation'!$K378,2)</f>
        <v>3.11</v>
      </c>
      <c r="F378" s="13">
        <f>ROUND(AVERAGE(Zinsswaps!F271:F378)+'iBoxx Extrapolation'!$K378,2)</f>
        <v>3.18</v>
      </c>
      <c r="G378" s="13">
        <f>ROUND(AVERAGE(Zinsswaps!G271:G378)+'iBoxx Extrapolation'!$K378,2)</f>
        <v>3.25</v>
      </c>
      <c r="H378" s="13">
        <f>ROUND(AVERAGE(Zinsswaps!H271:H378)+'iBoxx Extrapolation'!$K378,2)</f>
        <v>3.32</v>
      </c>
      <c r="I378" s="13">
        <f>ROUND(AVERAGE(Zinsswaps!I271:I378)+'iBoxx Extrapolation'!$K378,2)</f>
        <v>3.38</v>
      </c>
      <c r="J378" s="13">
        <f>ROUND(AVERAGE(Zinsswaps!J271:J378)+'iBoxx Extrapolation'!$K378,2)</f>
        <v>3.45</v>
      </c>
      <c r="K378" s="13">
        <f>ROUND(AVERAGE(Zinsswaps!K271:K378)+'iBoxx Extrapolation'!$K378,2)</f>
        <v>3.5</v>
      </c>
      <c r="L378" s="13">
        <f>ROUND(AVERAGE(Zinsswaps!L271:L378)+'iBoxx Extrapolation'!$K378,2)</f>
        <v>3.56</v>
      </c>
      <c r="M378" s="13">
        <f>ROUND(AVERAGE(Zinsswaps!M271:M378)+'iBoxx Extrapolation'!$K378,2)</f>
        <v>3.61</v>
      </c>
      <c r="N378" s="13">
        <f>ROUND(AVERAGE(Zinsswaps!N271:N378)+'iBoxx Extrapolation'!$K378,2)</f>
        <v>3.66</v>
      </c>
      <c r="O378" s="13">
        <f>ROUND(AVERAGE(Zinsswaps!O271:O378)+'iBoxx Extrapolation'!$K378,2)</f>
        <v>3.69</v>
      </c>
      <c r="P378" s="13">
        <f>ROUND(AVERAGE(Zinsswaps!P271:P378)+'iBoxx Extrapolation'!$K378,2)</f>
        <v>3.73</v>
      </c>
      <c r="Q378" s="13">
        <f>ROUND(AVERAGE(Zinsswaps!Q271:Q378)+'iBoxx Extrapolation'!$K378,2)</f>
        <v>3.75</v>
      </c>
      <c r="R378" s="13">
        <f>ROUND(AVERAGE(Zinsswaps!R271:R378)+'iBoxx Extrapolation'!$K378,2)</f>
        <v>3.77</v>
      </c>
      <c r="S378" s="13">
        <f>ROUND(AVERAGE(Zinsswaps!S271:S378)+'iBoxx Extrapolation'!$K378,2)</f>
        <v>3.78</v>
      </c>
      <c r="T378" s="13">
        <f>ROUND(AVERAGE(Zinsswaps!T271:T378)+'iBoxx Extrapolation'!$K378,2)</f>
        <v>3.8</v>
      </c>
      <c r="U378" s="13">
        <f>ROUND(AVERAGE(Zinsswaps!U271:U378)+'iBoxx Extrapolation'!$K378,2)</f>
        <v>3.81</v>
      </c>
      <c r="V378" s="13">
        <f>ROUND(AVERAGE(Zinsswaps!V271:V378)+'iBoxx Extrapolation'!$K378,2)</f>
        <v>3.81</v>
      </c>
      <c r="W378" s="13">
        <f>ROUND(AVERAGE(Zinsswaps!W271:W378)+'iBoxx Extrapolation'!$K378,2)</f>
        <v>3.81</v>
      </c>
      <c r="X378" s="13">
        <f>ROUND(AVERAGE(Zinsswaps!X271:X378)+'iBoxx Extrapolation'!$K378,2)</f>
        <v>3.81</v>
      </c>
      <c r="Y378" s="13">
        <f>ROUND(AVERAGE(Zinsswaps!Y271:Y378)+'iBoxx Extrapolation'!$K378,2)</f>
        <v>3.81</v>
      </c>
      <c r="Z378" s="13">
        <f>ROUND(AVERAGE(Zinsswaps!Z271:Z378)+'iBoxx Extrapolation'!$K378,2)</f>
        <v>3.8</v>
      </c>
      <c r="AA378" s="13">
        <f>ROUND(AVERAGE(Zinsswaps!AA271:AA378)+'iBoxx Extrapolation'!$K378,2)</f>
        <v>3.79</v>
      </c>
      <c r="AB378" s="13">
        <f>ROUND(AVERAGE(Zinsswaps!AB271:AB378)+'iBoxx Extrapolation'!$K378,2)</f>
        <v>3.78</v>
      </c>
      <c r="AC378" s="13">
        <f>ROUND(AVERAGE(Zinsswaps!AC271:AC378)+'iBoxx Extrapolation'!$K378,2)</f>
        <v>3.77</v>
      </c>
      <c r="AD378" s="13">
        <f>ROUND(AVERAGE(Zinsswaps!AD271:AD378)+'iBoxx Extrapolation'!$K378,2)</f>
        <v>3.77</v>
      </c>
      <c r="AE378" s="13">
        <f>ROUND(AVERAGE(Zinsswaps!AE271:AE378)+'iBoxx Extrapolation'!$K378,2)</f>
        <v>3.76</v>
      </c>
      <c r="AF378" s="13">
        <f>ROUND(AVERAGE(Zinsswaps!AF271:AF378)+'iBoxx Extrapolation'!$K378,2)</f>
        <v>3.74</v>
      </c>
      <c r="AG378" s="13">
        <f>ROUND(AVERAGE(Zinsswaps!AG271:AG378)+'iBoxx Extrapolation'!$K378,2)</f>
        <v>3.73</v>
      </c>
      <c r="AH378" s="13">
        <f>ROUND(AVERAGE(Zinsswaps!AH271:AH378)+'iBoxx Extrapolation'!$K378,2)</f>
        <v>3.71</v>
      </c>
      <c r="AI378" s="13">
        <f>ROUND(AVERAGE(Zinsswaps!AI271:AI378)+'iBoxx Extrapolation'!$K378,2)</f>
        <v>3.7</v>
      </c>
      <c r="AJ378" s="13">
        <f>ROUND(AVERAGE(Zinsswaps!AJ271:AJ378)+'iBoxx Extrapolation'!$K378,2)</f>
        <v>3.68</v>
      </c>
      <c r="AK378" s="13">
        <f>ROUND(AVERAGE(Zinsswaps!AK271:AK378)+'iBoxx Extrapolation'!$K378,2)</f>
        <v>3.67</v>
      </c>
      <c r="AL378" s="13">
        <f>ROUND(AVERAGE(Zinsswaps!AL271:AL378)+'iBoxx Extrapolation'!$K378,2)</f>
        <v>3.66</v>
      </c>
      <c r="AM378" s="13">
        <f>ROUND(AVERAGE(Zinsswaps!AM271:AM378)+'iBoxx Extrapolation'!$K378,2)</f>
        <v>3.65</v>
      </c>
      <c r="AN378" s="13">
        <f>ROUND(AVERAGE(Zinsswaps!AN271:AN378)+'iBoxx Extrapolation'!$K378,2)</f>
        <v>3.64</v>
      </c>
      <c r="AO378" s="13">
        <f>ROUND(AVERAGE(Zinsswaps!AO271:AO378)+'iBoxx Extrapolation'!$K378,2)</f>
        <v>3.63</v>
      </c>
      <c r="AP378" s="13">
        <f>ROUND(AVERAGE(Zinsswaps!AP271:AP378)+'iBoxx Extrapolation'!$K378,2)</f>
        <v>3.61</v>
      </c>
      <c r="AQ378" s="13">
        <f>ROUND(AVERAGE(Zinsswaps!AQ271:AQ378)+'iBoxx Extrapolation'!$K378,2)</f>
        <v>3.59</v>
      </c>
      <c r="AR378" s="13">
        <f>ROUND(AVERAGE(Zinsswaps!AR271:AR378)+'iBoxx Extrapolation'!$K378,2)</f>
        <v>3.57</v>
      </c>
      <c r="AS378" s="13">
        <f>ROUND(AVERAGE(Zinsswaps!AS271:AS378)+'iBoxx Extrapolation'!$K378,2)</f>
        <v>3.55</v>
      </c>
      <c r="AT378" s="13">
        <f>ROUND(AVERAGE(Zinsswaps!AT271:AT378)+'iBoxx Extrapolation'!$K378,2)</f>
        <v>3.53</v>
      </c>
      <c r="AU378" s="13">
        <f>ROUND(AVERAGE(Zinsswaps!AU271:AU378)+'iBoxx Extrapolation'!$K378,2)</f>
        <v>3.52</v>
      </c>
      <c r="AV378" s="13">
        <f>ROUND(AVERAGE(Zinsswaps!AV271:AV378)+'iBoxx Extrapolation'!$K378,2)</f>
        <v>3.5</v>
      </c>
      <c r="AW378" s="13">
        <f>ROUND(AVERAGE(Zinsswaps!AW271:AW378)+'iBoxx Extrapolation'!$K378,2)</f>
        <v>3.48</v>
      </c>
      <c r="AX378" s="13">
        <f>ROUND(AVERAGE(Zinsswaps!AX271:AX378)+'iBoxx Extrapolation'!$K378,2)</f>
        <v>3.47</v>
      </c>
      <c r="AY378" s="13">
        <f>ROUND(AVERAGE(Zinsswaps!AY271:AY378)+'iBoxx Extrapolation'!$K378,2)</f>
        <v>3.45</v>
      </c>
    </row>
    <row r="379" spans="1:51" s="16" customFormat="1" x14ac:dyDescent="0.2">
      <c r="A379" s="12">
        <v>48760</v>
      </c>
      <c r="B379" s="13">
        <f>ROUND(AVERAGE(Zinsswaps!B272:B379)+'iBoxx Extrapolation'!$K379,2)</f>
        <v>3.01</v>
      </c>
      <c r="C379" s="13">
        <f>ROUND(AVERAGE(Zinsswaps!C272:C379)+'iBoxx Extrapolation'!$K379,2)</f>
        <v>3</v>
      </c>
      <c r="D379" s="13">
        <f>ROUND(AVERAGE(Zinsswaps!D272:D379)+'iBoxx Extrapolation'!$K379,2)</f>
        <v>3.04</v>
      </c>
      <c r="E379" s="13">
        <f>ROUND(AVERAGE(Zinsswaps!E272:E379)+'iBoxx Extrapolation'!$K379,2)</f>
        <v>3.11</v>
      </c>
      <c r="F379" s="13">
        <f>ROUND(AVERAGE(Zinsswaps!F272:F379)+'iBoxx Extrapolation'!$K379,2)</f>
        <v>3.17</v>
      </c>
      <c r="G379" s="13">
        <f>ROUND(AVERAGE(Zinsswaps!G272:G379)+'iBoxx Extrapolation'!$K379,2)</f>
        <v>3.25</v>
      </c>
      <c r="H379" s="13">
        <f>ROUND(AVERAGE(Zinsswaps!H272:H379)+'iBoxx Extrapolation'!$K379,2)</f>
        <v>3.32</v>
      </c>
      <c r="I379" s="13">
        <f>ROUND(AVERAGE(Zinsswaps!I272:I379)+'iBoxx Extrapolation'!$K379,2)</f>
        <v>3.38</v>
      </c>
      <c r="J379" s="13">
        <f>ROUND(AVERAGE(Zinsswaps!J272:J379)+'iBoxx Extrapolation'!$K379,2)</f>
        <v>3.45</v>
      </c>
      <c r="K379" s="13">
        <f>ROUND(AVERAGE(Zinsswaps!K272:K379)+'iBoxx Extrapolation'!$K379,2)</f>
        <v>3.5</v>
      </c>
      <c r="L379" s="13">
        <f>ROUND(AVERAGE(Zinsswaps!L272:L379)+'iBoxx Extrapolation'!$K379,2)</f>
        <v>3.56</v>
      </c>
      <c r="M379" s="13">
        <f>ROUND(AVERAGE(Zinsswaps!M272:M379)+'iBoxx Extrapolation'!$K379,2)</f>
        <v>3.61</v>
      </c>
      <c r="N379" s="13">
        <f>ROUND(AVERAGE(Zinsswaps!N272:N379)+'iBoxx Extrapolation'!$K379,2)</f>
        <v>3.66</v>
      </c>
      <c r="O379" s="13">
        <f>ROUND(AVERAGE(Zinsswaps!O272:O379)+'iBoxx Extrapolation'!$K379,2)</f>
        <v>3.7</v>
      </c>
      <c r="P379" s="13">
        <f>ROUND(AVERAGE(Zinsswaps!P272:P379)+'iBoxx Extrapolation'!$K379,2)</f>
        <v>3.73</v>
      </c>
      <c r="Q379" s="13">
        <f>ROUND(AVERAGE(Zinsswaps!Q272:Q379)+'iBoxx Extrapolation'!$K379,2)</f>
        <v>3.75</v>
      </c>
      <c r="R379" s="13">
        <f>ROUND(AVERAGE(Zinsswaps!R272:R379)+'iBoxx Extrapolation'!$K379,2)</f>
        <v>3.77</v>
      </c>
      <c r="S379" s="13">
        <f>ROUND(AVERAGE(Zinsswaps!S272:S379)+'iBoxx Extrapolation'!$K379,2)</f>
        <v>3.79</v>
      </c>
      <c r="T379" s="13">
        <f>ROUND(AVERAGE(Zinsswaps!T272:T379)+'iBoxx Extrapolation'!$K379,2)</f>
        <v>3.8</v>
      </c>
      <c r="U379" s="13">
        <f>ROUND(AVERAGE(Zinsswaps!U272:U379)+'iBoxx Extrapolation'!$K379,2)</f>
        <v>3.82</v>
      </c>
      <c r="V379" s="13">
        <f>ROUND(AVERAGE(Zinsswaps!V272:V379)+'iBoxx Extrapolation'!$K379,2)</f>
        <v>3.82</v>
      </c>
      <c r="W379" s="13">
        <f>ROUND(AVERAGE(Zinsswaps!W272:W379)+'iBoxx Extrapolation'!$K379,2)</f>
        <v>3.81</v>
      </c>
      <c r="X379" s="13">
        <f>ROUND(AVERAGE(Zinsswaps!X272:X379)+'iBoxx Extrapolation'!$K379,2)</f>
        <v>3.81</v>
      </c>
      <c r="Y379" s="13">
        <f>ROUND(AVERAGE(Zinsswaps!Y272:Y379)+'iBoxx Extrapolation'!$K379,2)</f>
        <v>3.81</v>
      </c>
      <c r="Z379" s="13">
        <f>ROUND(AVERAGE(Zinsswaps!Z272:Z379)+'iBoxx Extrapolation'!$K379,2)</f>
        <v>3.81</v>
      </c>
      <c r="AA379" s="13">
        <f>ROUND(AVERAGE(Zinsswaps!AA272:AA379)+'iBoxx Extrapolation'!$K379,2)</f>
        <v>3.8</v>
      </c>
      <c r="AB379" s="13">
        <f>ROUND(AVERAGE(Zinsswaps!AB272:AB379)+'iBoxx Extrapolation'!$K379,2)</f>
        <v>3.79</v>
      </c>
      <c r="AC379" s="13">
        <f>ROUND(AVERAGE(Zinsswaps!AC272:AC379)+'iBoxx Extrapolation'!$K379,2)</f>
        <v>3.78</v>
      </c>
      <c r="AD379" s="13">
        <f>ROUND(AVERAGE(Zinsswaps!AD272:AD379)+'iBoxx Extrapolation'!$K379,2)</f>
        <v>3.77</v>
      </c>
      <c r="AE379" s="13">
        <f>ROUND(AVERAGE(Zinsswaps!AE272:AE379)+'iBoxx Extrapolation'!$K379,2)</f>
        <v>3.77</v>
      </c>
      <c r="AF379" s="13">
        <f>ROUND(AVERAGE(Zinsswaps!AF272:AF379)+'iBoxx Extrapolation'!$K379,2)</f>
        <v>3.75</v>
      </c>
      <c r="AG379" s="13">
        <f>ROUND(AVERAGE(Zinsswaps!AG272:AG379)+'iBoxx Extrapolation'!$K379,2)</f>
        <v>3.73</v>
      </c>
      <c r="AH379" s="13">
        <f>ROUND(AVERAGE(Zinsswaps!AH272:AH379)+'iBoxx Extrapolation'!$K379,2)</f>
        <v>3.72</v>
      </c>
      <c r="AI379" s="13">
        <f>ROUND(AVERAGE(Zinsswaps!AI272:AI379)+'iBoxx Extrapolation'!$K379,2)</f>
        <v>3.71</v>
      </c>
      <c r="AJ379" s="13">
        <f>ROUND(AVERAGE(Zinsswaps!AJ272:AJ379)+'iBoxx Extrapolation'!$K379,2)</f>
        <v>3.69</v>
      </c>
      <c r="AK379" s="13">
        <f>ROUND(AVERAGE(Zinsswaps!AK272:AK379)+'iBoxx Extrapolation'!$K379,2)</f>
        <v>3.68</v>
      </c>
      <c r="AL379" s="13">
        <f>ROUND(AVERAGE(Zinsswaps!AL272:AL379)+'iBoxx Extrapolation'!$K379,2)</f>
        <v>3.67</v>
      </c>
      <c r="AM379" s="13">
        <f>ROUND(AVERAGE(Zinsswaps!AM272:AM379)+'iBoxx Extrapolation'!$K379,2)</f>
        <v>3.66</v>
      </c>
      <c r="AN379" s="13">
        <f>ROUND(AVERAGE(Zinsswaps!AN272:AN379)+'iBoxx Extrapolation'!$K379,2)</f>
        <v>3.65</v>
      </c>
      <c r="AO379" s="13">
        <f>ROUND(AVERAGE(Zinsswaps!AO272:AO379)+'iBoxx Extrapolation'!$K379,2)</f>
        <v>3.64</v>
      </c>
      <c r="AP379" s="13">
        <f>ROUND(AVERAGE(Zinsswaps!AP272:AP379)+'iBoxx Extrapolation'!$K379,2)</f>
        <v>3.62</v>
      </c>
      <c r="AQ379" s="13">
        <f>ROUND(AVERAGE(Zinsswaps!AQ272:AQ379)+'iBoxx Extrapolation'!$K379,2)</f>
        <v>3.6</v>
      </c>
      <c r="AR379" s="13">
        <f>ROUND(AVERAGE(Zinsswaps!AR272:AR379)+'iBoxx Extrapolation'!$K379,2)</f>
        <v>3.58</v>
      </c>
      <c r="AS379" s="13">
        <f>ROUND(AVERAGE(Zinsswaps!AS272:AS379)+'iBoxx Extrapolation'!$K379,2)</f>
        <v>3.56</v>
      </c>
      <c r="AT379" s="13">
        <f>ROUND(AVERAGE(Zinsswaps!AT272:AT379)+'iBoxx Extrapolation'!$K379,2)</f>
        <v>3.54</v>
      </c>
      <c r="AU379" s="13">
        <f>ROUND(AVERAGE(Zinsswaps!AU272:AU379)+'iBoxx Extrapolation'!$K379,2)</f>
        <v>3.52</v>
      </c>
      <c r="AV379" s="13">
        <f>ROUND(AVERAGE(Zinsswaps!AV272:AV379)+'iBoxx Extrapolation'!$K379,2)</f>
        <v>3.51</v>
      </c>
      <c r="AW379" s="13">
        <f>ROUND(AVERAGE(Zinsswaps!AW272:AW379)+'iBoxx Extrapolation'!$K379,2)</f>
        <v>3.49</v>
      </c>
      <c r="AX379" s="13">
        <f>ROUND(AVERAGE(Zinsswaps!AX272:AX379)+'iBoxx Extrapolation'!$K379,2)</f>
        <v>3.48</v>
      </c>
      <c r="AY379" s="13">
        <f>ROUND(AVERAGE(Zinsswaps!AY272:AY379)+'iBoxx Extrapolation'!$K379,2)</f>
        <v>3.46</v>
      </c>
    </row>
    <row r="380" spans="1:51" s="16" customFormat="1" x14ac:dyDescent="0.2">
      <c r="A380" s="12">
        <v>48791</v>
      </c>
      <c r="B380" s="13">
        <f>ROUND(AVERAGE(Zinsswaps!B273:B380)+'iBoxx Extrapolation'!$K380,2)</f>
        <v>3</v>
      </c>
      <c r="C380" s="13">
        <f>ROUND(AVERAGE(Zinsswaps!C273:C380)+'iBoxx Extrapolation'!$K380,2)</f>
        <v>3</v>
      </c>
      <c r="D380" s="13">
        <f>ROUND(AVERAGE(Zinsswaps!D273:D380)+'iBoxx Extrapolation'!$K380,2)</f>
        <v>3.04</v>
      </c>
      <c r="E380" s="13">
        <f>ROUND(AVERAGE(Zinsswaps!E273:E380)+'iBoxx Extrapolation'!$K380,2)</f>
        <v>3.11</v>
      </c>
      <c r="F380" s="13">
        <f>ROUND(AVERAGE(Zinsswaps!F273:F380)+'iBoxx Extrapolation'!$K380,2)</f>
        <v>3.17</v>
      </c>
      <c r="G380" s="13">
        <f>ROUND(AVERAGE(Zinsswaps!G273:G380)+'iBoxx Extrapolation'!$K380,2)</f>
        <v>3.25</v>
      </c>
      <c r="H380" s="13">
        <f>ROUND(AVERAGE(Zinsswaps!H273:H380)+'iBoxx Extrapolation'!$K380,2)</f>
        <v>3.32</v>
      </c>
      <c r="I380" s="13">
        <f>ROUND(AVERAGE(Zinsswaps!I273:I380)+'iBoxx Extrapolation'!$K380,2)</f>
        <v>3.38</v>
      </c>
      <c r="J380" s="13">
        <f>ROUND(AVERAGE(Zinsswaps!J273:J380)+'iBoxx Extrapolation'!$K380,2)</f>
        <v>3.45</v>
      </c>
      <c r="K380" s="13">
        <f>ROUND(AVERAGE(Zinsswaps!K273:K380)+'iBoxx Extrapolation'!$K380,2)</f>
        <v>3.51</v>
      </c>
      <c r="L380" s="13">
        <f>ROUND(AVERAGE(Zinsswaps!L273:L380)+'iBoxx Extrapolation'!$K380,2)</f>
        <v>3.57</v>
      </c>
      <c r="M380" s="13">
        <f>ROUND(AVERAGE(Zinsswaps!M273:M380)+'iBoxx Extrapolation'!$K380,2)</f>
        <v>3.61</v>
      </c>
      <c r="N380" s="13">
        <f>ROUND(AVERAGE(Zinsswaps!N273:N380)+'iBoxx Extrapolation'!$K380,2)</f>
        <v>3.66</v>
      </c>
      <c r="O380" s="13">
        <f>ROUND(AVERAGE(Zinsswaps!O273:O380)+'iBoxx Extrapolation'!$K380,2)</f>
        <v>3.7</v>
      </c>
      <c r="P380" s="13">
        <f>ROUND(AVERAGE(Zinsswaps!P273:P380)+'iBoxx Extrapolation'!$K380,2)</f>
        <v>3.74</v>
      </c>
      <c r="Q380" s="13">
        <f>ROUND(AVERAGE(Zinsswaps!Q273:Q380)+'iBoxx Extrapolation'!$K380,2)</f>
        <v>3.76</v>
      </c>
      <c r="R380" s="13">
        <f>ROUND(AVERAGE(Zinsswaps!R273:R380)+'iBoxx Extrapolation'!$K380,2)</f>
        <v>3.78</v>
      </c>
      <c r="S380" s="13">
        <f>ROUND(AVERAGE(Zinsswaps!S273:S380)+'iBoxx Extrapolation'!$K380,2)</f>
        <v>3.79</v>
      </c>
      <c r="T380" s="13">
        <f>ROUND(AVERAGE(Zinsswaps!T273:T380)+'iBoxx Extrapolation'!$K380,2)</f>
        <v>3.81</v>
      </c>
      <c r="U380" s="13">
        <f>ROUND(AVERAGE(Zinsswaps!U273:U380)+'iBoxx Extrapolation'!$K380,2)</f>
        <v>3.82</v>
      </c>
      <c r="V380" s="13">
        <f>ROUND(AVERAGE(Zinsswaps!V273:V380)+'iBoxx Extrapolation'!$K380,2)</f>
        <v>3.82</v>
      </c>
      <c r="W380" s="13">
        <f>ROUND(AVERAGE(Zinsswaps!W273:W380)+'iBoxx Extrapolation'!$K380,2)</f>
        <v>3.82</v>
      </c>
      <c r="X380" s="13">
        <f>ROUND(AVERAGE(Zinsswaps!X273:X380)+'iBoxx Extrapolation'!$K380,2)</f>
        <v>3.82</v>
      </c>
      <c r="Y380" s="13">
        <f>ROUND(AVERAGE(Zinsswaps!Y273:Y380)+'iBoxx Extrapolation'!$K380,2)</f>
        <v>3.82</v>
      </c>
      <c r="Z380" s="13">
        <f>ROUND(AVERAGE(Zinsswaps!Z273:Z380)+'iBoxx Extrapolation'!$K380,2)</f>
        <v>3.82</v>
      </c>
      <c r="AA380" s="13">
        <f>ROUND(AVERAGE(Zinsswaps!AA273:AA380)+'iBoxx Extrapolation'!$K380,2)</f>
        <v>3.81</v>
      </c>
      <c r="AB380" s="13">
        <f>ROUND(AVERAGE(Zinsswaps!AB273:AB380)+'iBoxx Extrapolation'!$K380,2)</f>
        <v>3.8</v>
      </c>
      <c r="AC380" s="13">
        <f>ROUND(AVERAGE(Zinsswaps!AC273:AC380)+'iBoxx Extrapolation'!$K380,2)</f>
        <v>3.79</v>
      </c>
      <c r="AD380" s="13">
        <f>ROUND(AVERAGE(Zinsswaps!AD273:AD380)+'iBoxx Extrapolation'!$K380,2)</f>
        <v>3.78</v>
      </c>
      <c r="AE380" s="13">
        <f>ROUND(AVERAGE(Zinsswaps!AE273:AE380)+'iBoxx Extrapolation'!$K380,2)</f>
        <v>3.77</v>
      </c>
      <c r="AF380" s="13">
        <f>ROUND(AVERAGE(Zinsswaps!AF273:AF380)+'iBoxx Extrapolation'!$K380,2)</f>
        <v>3.76</v>
      </c>
      <c r="AG380" s="13">
        <f>ROUND(AVERAGE(Zinsswaps!AG273:AG380)+'iBoxx Extrapolation'!$K380,2)</f>
        <v>3.74</v>
      </c>
      <c r="AH380" s="13">
        <f>ROUND(AVERAGE(Zinsswaps!AH273:AH380)+'iBoxx Extrapolation'!$K380,2)</f>
        <v>3.73</v>
      </c>
      <c r="AI380" s="13">
        <f>ROUND(AVERAGE(Zinsswaps!AI273:AI380)+'iBoxx Extrapolation'!$K380,2)</f>
        <v>3.71</v>
      </c>
      <c r="AJ380" s="13">
        <f>ROUND(AVERAGE(Zinsswaps!AJ273:AJ380)+'iBoxx Extrapolation'!$K380,2)</f>
        <v>3.7</v>
      </c>
      <c r="AK380" s="13">
        <f>ROUND(AVERAGE(Zinsswaps!AK273:AK380)+'iBoxx Extrapolation'!$K380,2)</f>
        <v>3.69</v>
      </c>
      <c r="AL380" s="13">
        <f>ROUND(AVERAGE(Zinsswaps!AL273:AL380)+'iBoxx Extrapolation'!$K380,2)</f>
        <v>3.68</v>
      </c>
      <c r="AM380" s="13">
        <f>ROUND(AVERAGE(Zinsswaps!AM273:AM380)+'iBoxx Extrapolation'!$K380,2)</f>
        <v>3.67</v>
      </c>
      <c r="AN380" s="13">
        <f>ROUND(AVERAGE(Zinsswaps!AN273:AN380)+'iBoxx Extrapolation'!$K380,2)</f>
        <v>3.66</v>
      </c>
      <c r="AO380" s="13">
        <f>ROUND(AVERAGE(Zinsswaps!AO273:AO380)+'iBoxx Extrapolation'!$K380,2)</f>
        <v>3.65</v>
      </c>
      <c r="AP380" s="13">
        <f>ROUND(AVERAGE(Zinsswaps!AP273:AP380)+'iBoxx Extrapolation'!$K380,2)</f>
        <v>3.63</v>
      </c>
      <c r="AQ380" s="13">
        <f>ROUND(AVERAGE(Zinsswaps!AQ273:AQ380)+'iBoxx Extrapolation'!$K380,2)</f>
        <v>3.61</v>
      </c>
      <c r="AR380" s="13">
        <f>ROUND(AVERAGE(Zinsswaps!AR273:AR380)+'iBoxx Extrapolation'!$K380,2)</f>
        <v>3.59</v>
      </c>
      <c r="AS380" s="13">
        <f>ROUND(AVERAGE(Zinsswaps!AS273:AS380)+'iBoxx Extrapolation'!$K380,2)</f>
        <v>3.57</v>
      </c>
      <c r="AT380" s="13">
        <f>ROUND(AVERAGE(Zinsswaps!AT273:AT380)+'iBoxx Extrapolation'!$K380,2)</f>
        <v>3.55</v>
      </c>
      <c r="AU380" s="13">
        <f>ROUND(AVERAGE(Zinsswaps!AU273:AU380)+'iBoxx Extrapolation'!$K380,2)</f>
        <v>3.53</v>
      </c>
      <c r="AV380" s="13">
        <f>ROUND(AVERAGE(Zinsswaps!AV273:AV380)+'iBoxx Extrapolation'!$K380,2)</f>
        <v>3.52</v>
      </c>
      <c r="AW380" s="13">
        <f>ROUND(AVERAGE(Zinsswaps!AW273:AW380)+'iBoxx Extrapolation'!$K380,2)</f>
        <v>3.5</v>
      </c>
      <c r="AX380" s="13">
        <f>ROUND(AVERAGE(Zinsswaps!AX273:AX380)+'iBoxx Extrapolation'!$K380,2)</f>
        <v>3.49</v>
      </c>
      <c r="AY380" s="13">
        <f>ROUND(AVERAGE(Zinsswaps!AY273:AY380)+'iBoxx Extrapolation'!$K380,2)</f>
        <v>3.47</v>
      </c>
    </row>
    <row r="381" spans="1:51" s="16" customFormat="1" x14ac:dyDescent="0.2">
      <c r="A381" s="12">
        <v>48822</v>
      </c>
      <c r="B381" s="13">
        <f>ROUND(AVERAGE(Zinsswaps!B274:B381)+'iBoxx Extrapolation'!$K381,2)</f>
        <v>2.99</v>
      </c>
      <c r="C381" s="13">
        <f>ROUND(AVERAGE(Zinsswaps!C274:C381)+'iBoxx Extrapolation'!$K381,2)</f>
        <v>2.99</v>
      </c>
      <c r="D381" s="13">
        <f>ROUND(AVERAGE(Zinsswaps!D274:D381)+'iBoxx Extrapolation'!$K381,2)</f>
        <v>3.04</v>
      </c>
      <c r="E381" s="13">
        <f>ROUND(AVERAGE(Zinsswaps!E274:E381)+'iBoxx Extrapolation'!$K381,2)</f>
        <v>3.11</v>
      </c>
      <c r="F381" s="13">
        <f>ROUND(AVERAGE(Zinsswaps!F274:F381)+'iBoxx Extrapolation'!$K381,2)</f>
        <v>3.17</v>
      </c>
      <c r="G381" s="13">
        <f>ROUND(AVERAGE(Zinsswaps!G274:G381)+'iBoxx Extrapolation'!$K381,2)</f>
        <v>3.25</v>
      </c>
      <c r="H381" s="13">
        <f>ROUND(AVERAGE(Zinsswaps!H274:H381)+'iBoxx Extrapolation'!$K381,2)</f>
        <v>3.32</v>
      </c>
      <c r="I381" s="13">
        <f>ROUND(AVERAGE(Zinsswaps!I274:I381)+'iBoxx Extrapolation'!$K381,2)</f>
        <v>3.39</v>
      </c>
      <c r="J381" s="13">
        <f>ROUND(AVERAGE(Zinsswaps!J274:J381)+'iBoxx Extrapolation'!$K381,2)</f>
        <v>3.45</v>
      </c>
      <c r="K381" s="13">
        <f>ROUND(AVERAGE(Zinsswaps!K274:K381)+'iBoxx Extrapolation'!$K381,2)</f>
        <v>3.51</v>
      </c>
      <c r="L381" s="13">
        <f>ROUND(AVERAGE(Zinsswaps!L274:L381)+'iBoxx Extrapolation'!$K381,2)</f>
        <v>3.57</v>
      </c>
      <c r="M381" s="13">
        <f>ROUND(AVERAGE(Zinsswaps!M274:M381)+'iBoxx Extrapolation'!$K381,2)</f>
        <v>3.62</v>
      </c>
      <c r="N381" s="13">
        <f>ROUND(AVERAGE(Zinsswaps!N274:N381)+'iBoxx Extrapolation'!$K381,2)</f>
        <v>3.67</v>
      </c>
      <c r="O381" s="13">
        <f>ROUND(AVERAGE(Zinsswaps!O274:O381)+'iBoxx Extrapolation'!$K381,2)</f>
        <v>3.71</v>
      </c>
      <c r="P381" s="13">
        <f>ROUND(AVERAGE(Zinsswaps!P274:P381)+'iBoxx Extrapolation'!$K381,2)</f>
        <v>3.74</v>
      </c>
      <c r="Q381" s="13">
        <f>ROUND(AVERAGE(Zinsswaps!Q274:Q381)+'iBoxx Extrapolation'!$K381,2)</f>
        <v>3.76</v>
      </c>
      <c r="R381" s="13">
        <f>ROUND(AVERAGE(Zinsswaps!R274:R381)+'iBoxx Extrapolation'!$K381,2)</f>
        <v>3.78</v>
      </c>
      <c r="S381" s="13">
        <f>ROUND(AVERAGE(Zinsswaps!S274:S381)+'iBoxx Extrapolation'!$K381,2)</f>
        <v>3.8</v>
      </c>
      <c r="T381" s="13">
        <f>ROUND(AVERAGE(Zinsswaps!T274:T381)+'iBoxx Extrapolation'!$K381,2)</f>
        <v>3.82</v>
      </c>
      <c r="U381" s="13">
        <f>ROUND(AVERAGE(Zinsswaps!U274:U381)+'iBoxx Extrapolation'!$K381,2)</f>
        <v>3.83</v>
      </c>
      <c r="V381" s="13">
        <f>ROUND(AVERAGE(Zinsswaps!V274:V381)+'iBoxx Extrapolation'!$K381,2)</f>
        <v>3.83</v>
      </c>
      <c r="W381" s="13">
        <f>ROUND(AVERAGE(Zinsswaps!W274:W381)+'iBoxx Extrapolation'!$K381,2)</f>
        <v>3.83</v>
      </c>
      <c r="X381" s="13">
        <f>ROUND(AVERAGE(Zinsswaps!X274:X381)+'iBoxx Extrapolation'!$K381,2)</f>
        <v>3.83</v>
      </c>
      <c r="Y381" s="13">
        <f>ROUND(AVERAGE(Zinsswaps!Y274:Y381)+'iBoxx Extrapolation'!$K381,2)</f>
        <v>3.83</v>
      </c>
      <c r="Z381" s="13">
        <f>ROUND(AVERAGE(Zinsswaps!Z274:Z381)+'iBoxx Extrapolation'!$K381,2)</f>
        <v>3.82</v>
      </c>
      <c r="AA381" s="13">
        <f>ROUND(AVERAGE(Zinsswaps!AA274:AA381)+'iBoxx Extrapolation'!$K381,2)</f>
        <v>3.82</v>
      </c>
      <c r="AB381" s="13">
        <f>ROUND(AVERAGE(Zinsswaps!AB274:AB381)+'iBoxx Extrapolation'!$K381,2)</f>
        <v>3.81</v>
      </c>
      <c r="AC381" s="13">
        <f>ROUND(AVERAGE(Zinsswaps!AC274:AC381)+'iBoxx Extrapolation'!$K381,2)</f>
        <v>3.8</v>
      </c>
      <c r="AD381" s="13">
        <f>ROUND(AVERAGE(Zinsswaps!AD274:AD381)+'iBoxx Extrapolation'!$K381,2)</f>
        <v>3.79</v>
      </c>
      <c r="AE381" s="13">
        <f>ROUND(AVERAGE(Zinsswaps!AE274:AE381)+'iBoxx Extrapolation'!$K381,2)</f>
        <v>3.78</v>
      </c>
      <c r="AF381" s="13">
        <f>ROUND(AVERAGE(Zinsswaps!AF274:AF381)+'iBoxx Extrapolation'!$K381,2)</f>
        <v>3.77</v>
      </c>
      <c r="AG381" s="13">
        <f>ROUND(AVERAGE(Zinsswaps!AG274:AG381)+'iBoxx Extrapolation'!$K381,2)</f>
        <v>3.75</v>
      </c>
      <c r="AH381" s="13">
        <f>ROUND(AVERAGE(Zinsswaps!AH274:AH381)+'iBoxx Extrapolation'!$K381,2)</f>
        <v>3.74</v>
      </c>
      <c r="AI381" s="13">
        <f>ROUND(AVERAGE(Zinsswaps!AI274:AI381)+'iBoxx Extrapolation'!$K381,2)</f>
        <v>3.72</v>
      </c>
      <c r="AJ381" s="13">
        <f>ROUND(AVERAGE(Zinsswaps!AJ274:AJ381)+'iBoxx Extrapolation'!$K381,2)</f>
        <v>3.71</v>
      </c>
      <c r="AK381" s="13">
        <f>ROUND(AVERAGE(Zinsswaps!AK274:AK381)+'iBoxx Extrapolation'!$K381,2)</f>
        <v>3.7</v>
      </c>
      <c r="AL381" s="13">
        <f>ROUND(AVERAGE(Zinsswaps!AL274:AL381)+'iBoxx Extrapolation'!$K381,2)</f>
        <v>3.69</v>
      </c>
      <c r="AM381" s="13">
        <f>ROUND(AVERAGE(Zinsswaps!AM274:AM381)+'iBoxx Extrapolation'!$K381,2)</f>
        <v>3.68</v>
      </c>
      <c r="AN381" s="13">
        <f>ROUND(AVERAGE(Zinsswaps!AN274:AN381)+'iBoxx Extrapolation'!$K381,2)</f>
        <v>3.66</v>
      </c>
      <c r="AO381" s="13">
        <f>ROUND(AVERAGE(Zinsswaps!AO274:AO381)+'iBoxx Extrapolation'!$K381,2)</f>
        <v>3.66</v>
      </c>
      <c r="AP381" s="13">
        <f>ROUND(AVERAGE(Zinsswaps!AP274:AP381)+'iBoxx Extrapolation'!$K381,2)</f>
        <v>3.63</v>
      </c>
      <c r="AQ381" s="13">
        <f>ROUND(AVERAGE(Zinsswaps!AQ274:AQ381)+'iBoxx Extrapolation'!$K381,2)</f>
        <v>3.61</v>
      </c>
      <c r="AR381" s="13">
        <f>ROUND(AVERAGE(Zinsswaps!AR274:AR381)+'iBoxx Extrapolation'!$K381,2)</f>
        <v>3.59</v>
      </c>
      <c r="AS381" s="13">
        <f>ROUND(AVERAGE(Zinsswaps!AS274:AS381)+'iBoxx Extrapolation'!$K381,2)</f>
        <v>3.58</v>
      </c>
      <c r="AT381" s="13">
        <f>ROUND(AVERAGE(Zinsswaps!AT274:AT381)+'iBoxx Extrapolation'!$K381,2)</f>
        <v>3.56</v>
      </c>
      <c r="AU381" s="13">
        <f>ROUND(AVERAGE(Zinsswaps!AU274:AU381)+'iBoxx Extrapolation'!$K381,2)</f>
        <v>3.54</v>
      </c>
      <c r="AV381" s="13">
        <f>ROUND(AVERAGE(Zinsswaps!AV274:AV381)+'iBoxx Extrapolation'!$K381,2)</f>
        <v>3.53</v>
      </c>
      <c r="AW381" s="13">
        <f>ROUND(AVERAGE(Zinsswaps!AW274:AW381)+'iBoxx Extrapolation'!$K381,2)</f>
        <v>3.51</v>
      </c>
      <c r="AX381" s="13">
        <f>ROUND(AVERAGE(Zinsswaps!AX274:AX381)+'iBoxx Extrapolation'!$K381,2)</f>
        <v>3.49</v>
      </c>
      <c r="AY381" s="13">
        <f>ROUND(AVERAGE(Zinsswaps!AY274:AY381)+'iBoxx Extrapolation'!$K381,2)</f>
        <v>3.48</v>
      </c>
    </row>
    <row r="382" spans="1:51" s="16" customFormat="1" x14ac:dyDescent="0.2">
      <c r="A382" s="12">
        <v>48852</v>
      </c>
      <c r="B382" s="13">
        <f>ROUND(AVERAGE(Zinsswaps!B275:B382)+'iBoxx Extrapolation'!$K382,2)</f>
        <v>2.99</v>
      </c>
      <c r="C382" s="13">
        <f>ROUND(AVERAGE(Zinsswaps!C275:C382)+'iBoxx Extrapolation'!$K382,2)</f>
        <v>2.99</v>
      </c>
      <c r="D382" s="13">
        <f>ROUND(AVERAGE(Zinsswaps!D275:D382)+'iBoxx Extrapolation'!$K382,2)</f>
        <v>3.04</v>
      </c>
      <c r="E382" s="13">
        <f>ROUND(AVERAGE(Zinsswaps!E275:E382)+'iBoxx Extrapolation'!$K382,2)</f>
        <v>3.11</v>
      </c>
      <c r="F382" s="13">
        <f>ROUND(AVERAGE(Zinsswaps!F275:F382)+'iBoxx Extrapolation'!$K382,2)</f>
        <v>3.18</v>
      </c>
      <c r="G382" s="13">
        <f>ROUND(AVERAGE(Zinsswaps!G275:G382)+'iBoxx Extrapolation'!$K382,2)</f>
        <v>3.25</v>
      </c>
      <c r="H382" s="13">
        <f>ROUND(AVERAGE(Zinsswaps!H275:H382)+'iBoxx Extrapolation'!$K382,2)</f>
        <v>3.32</v>
      </c>
      <c r="I382" s="13">
        <f>ROUND(AVERAGE(Zinsswaps!I275:I382)+'iBoxx Extrapolation'!$K382,2)</f>
        <v>3.39</v>
      </c>
      <c r="J382" s="13">
        <f>ROUND(AVERAGE(Zinsswaps!J275:J382)+'iBoxx Extrapolation'!$K382,2)</f>
        <v>3.45</v>
      </c>
      <c r="K382" s="13">
        <f>ROUND(AVERAGE(Zinsswaps!K275:K382)+'iBoxx Extrapolation'!$K382,2)</f>
        <v>3.51</v>
      </c>
      <c r="L382" s="13">
        <f>ROUND(AVERAGE(Zinsswaps!L275:L382)+'iBoxx Extrapolation'!$K382,2)</f>
        <v>3.57</v>
      </c>
      <c r="M382" s="13">
        <f>ROUND(AVERAGE(Zinsswaps!M275:M382)+'iBoxx Extrapolation'!$K382,2)</f>
        <v>3.62</v>
      </c>
      <c r="N382" s="13">
        <f>ROUND(AVERAGE(Zinsswaps!N275:N382)+'iBoxx Extrapolation'!$K382,2)</f>
        <v>3.67</v>
      </c>
      <c r="O382" s="13">
        <f>ROUND(AVERAGE(Zinsswaps!O275:O382)+'iBoxx Extrapolation'!$K382,2)</f>
        <v>3.71</v>
      </c>
      <c r="P382" s="13">
        <f>ROUND(AVERAGE(Zinsswaps!P275:P382)+'iBoxx Extrapolation'!$K382,2)</f>
        <v>3.74</v>
      </c>
      <c r="Q382" s="13">
        <f>ROUND(AVERAGE(Zinsswaps!Q275:Q382)+'iBoxx Extrapolation'!$K382,2)</f>
        <v>3.77</v>
      </c>
      <c r="R382" s="13">
        <f>ROUND(AVERAGE(Zinsswaps!R275:R382)+'iBoxx Extrapolation'!$K382,2)</f>
        <v>3.79</v>
      </c>
      <c r="S382" s="13">
        <f>ROUND(AVERAGE(Zinsswaps!S275:S382)+'iBoxx Extrapolation'!$K382,2)</f>
        <v>3.81</v>
      </c>
      <c r="T382" s="13">
        <f>ROUND(AVERAGE(Zinsswaps!T275:T382)+'iBoxx Extrapolation'!$K382,2)</f>
        <v>3.82</v>
      </c>
      <c r="U382" s="13">
        <f>ROUND(AVERAGE(Zinsswaps!U275:U382)+'iBoxx Extrapolation'!$K382,2)</f>
        <v>3.84</v>
      </c>
      <c r="V382" s="13">
        <f>ROUND(AVERAGE(Zinsswaps!V275:V382)+'iBoxx Extrapolation'!$K382,2)</f>
        <v>3.84</v>
      </c>
      <c r="W382" s="13">
        <f>ROUND(AVERAGE(Zinsswaps!W275:W382)+'iBoxx Extrapolation'!$K382,2)</f>
        <v>3.83</v>
      </c>
      <c r="X382" s="13">
        <f>ROUND(AVERAGE(Zinsswaps!X275:X382)+'iBoxx Extrapolation'!$K382,2)</f>
        <v>3.83</v>
      </c>
      <c r="Y382" s="13">
        <f>ROUND(AVERAGE(Zinsswaps!Y275:Y382)+'iBoxx Extrapolation'!$K382,2)</f>
        <v>3.83</v>
      </c>
      <c r="Z382" s="13">
        <f>ROUND(AVERAGE(Zinsswaps!Z275:Z382)+'iBoxx Extrapolation'!$K382,2)</f>
        <v>3.83</v>
      </c>
      <c r="AA382" s="13">
        <f>ROUND(AVERAGE(Zinsswaps!AA275:AA382)+'iBoxx Extrapolation'!$K382,2)</f>
        <v>3.82</v>
      </c>
      <c r="AB382" s="13">
        <f>ROUND(AVERAGE(Zinsswaps!AB275:AB382)+'iBoxx Extrapolation'!$K382,2)</f>
        <v>3.81</v>
      </c>
      <c r="AC382" s="13">
        <f>ROUND(AVERAGE(Zinsswaps!AC275:AC382)+'iBoxx Extrapolation'!$K382,2)</f>
        <v>3.8</v>
      </c>
      <c r="AD382" s="13">
        <f>ROUND(AVERAGE(Zinsswaps!AD275:AD382)+'iBoxx Extrapolation'!$K382,2)</f>
        <v>3.8</v>
      </c>
      <c r="AE382" s="13">
        <f>ROUND(AVERAGE(Zinsswaps!AE275:AE382)+'iBoxx Extrapolation'!$K382,2)</f>
        <v>3.79</v>
      </c>
      <c r="AF382" s="13">
        <f>ROUND(AVERAGE(Zinsswaps!AF275:AF382)+'iBoxx Extrapolation'!$K382,2)</f>
        <v>3.77</v>
      </c>
      <c r="AG382" s="13">
        <f>ROUND(AVERAGE(Zinsswaps!AG275:AG382)+'iBoxx Extrapolation'!$K382,2)</f>
        <v>3.76</v>
      </c>
      <c r="AH382" s="13">
        <f>ROUND(AVERAGE(Zinsswaps!AH275:AH382)+'iBoxx Extrapolation'!$K382,2)</f>
        <v>3.74</v>
      </c>
      <c r="AI382" s="13">
        <f>ROUND(AVERAGE(Zinsswaps!AI275:AI382)+'iBoxx Extrapolation'!$K382,2)</f>
        <v>3.73</v>
      </c>
      <c r="AJ382" s="13">
        <f>ROUND(AVERAGE(Zinsswaps!AJ275:AJ382)+'iBoxx Extrapolation'!$K382,2)</f>
        <v>3.72</v>
      </c>
      <c r="AK382" s="13">
        <f>ROUND(AVERAGE(Zinsswaps!AK275:AK382)+'iBoxx Extrapolation'!$K382,2)</f>
        <v>3.71</v>
      </c>
      <c r="AL382" s="13">
        <f>ROUND(AVERAGE(Zinsswaps!AL275:AL382)+'iBoxx Extrapolation'!$K382,2)</f>
        <v>3.69</v>
      </c>
      <c r="AM382" s="13">
        <f>ROUND(AVERAGE(Zinsswaps!AM275:AM382)+'iBoxx Extrapolation'!$K382,2)</f>
        <v>3.68</v>
      </c>
      <c r="AN382" s="13">
        <f>ROUND(AVERAGE(Zinsswaps!AN275:AN382)+'iBoxx Extrapolation'!$K382,2)</f>
        <v>3.67</v>
      </c>
      <c r="AO382" s="13">
        <f>ROUND(AVERAGE(Zinsswaps!AO275:AO382)+'iBoxx Extrapolation'!$K382,2)</f>
        <v>3.66</v>
      </c>
      <c r="AP382" s="13">
        <f>ROUND(AVERAGE(Zinsswaps!AP275:AP382)+'iBoxx Extrapolation'!$K382,2)</f>
        <v>3.64</v>
      </c>
      <c r="AQ382" s="13">
        <f>ROUND(AVERAGE(Zinsswaps!AQ275:AQ382)+'iBoxx Extrapolation'!$K382,2)</f>
        <v>3.62</v>
      </c>
      <c r="AR382" s="13">
        <f>ROUND(AVERAGE(Zinsswaps!AR275:AR382)+'iBoxx Extrapolation'!$K382,2)</f>
        <v>3.6</v>
      </c>
      <c r="AS382" s="13">
        <f>ROUND(AVERAGE(Zinsswaps!AS275:AS382)+'iBoxx Extrapolation'!$K382,2)</f>
        <v>3.58</v>
      </c>
      <c r="AT382" s="13">
        <f>ROUND(AVERAGE(Zinsswaps!AT275:AT382)+'iBoxx Extrapolation'!$K382,2)</f>
        <v>3.57</v>
      </c>
      <c r="AU382" s="13">
        <f>ROUND(AVERAGE(Zinsswaps!AU275:AU382)+'iBoxx Extrapolation'!$K382,2)</f>
        <v>3.55</v>
      </c>
      <c r="AV382" s="13">
        <f>ROUND(AVERAGE(Zinsswaps!AV275:AV382)+'iBoxx Extrapolation'!$K382,2)</f>
        <v>3.53</v>
      </c>
      <c r="AW382" s="13">
        <f>ROUND(AVERAGE(Zinsswaps!AW275:AW382)+'iBoxx Extrapolation'!$K382,2)</f>
        <v>3.52</v>
      </c>
      <c r="AX382" s="13">
        <f>ROUND(AVERAGE(Zinsswaps!AX275:AX382)+'iBoxx Extrapolation'!$K382,2)</f>
        <v>3.5</v>
      </c>
      <c r="AY382" s="13">
        <f>ROUND(AVERAGE(Zinsswaps!AY275:AY382)+'iBoxx Extrapolation'!$K382,2)</f>
        <v>3.49</v>
      </c>
    </row>
    <row r="383" spans="1:51" s="16" customFormat="1" x14ac:dyDescent="0.2">
      <c r="A383" s="12">
        <v>48883</v>
      </c>
      <c r="B383" s="13">
        <f>ROUND(AVERAGE(Zinsswaps!B276:B383)+'iBoxx Extrapolation'!$K383,2)</f>
        <v>2.99</v>
      </c>
      <c r="C383" s="13">
        <f>ROUND(AVERAGE(Zinsswaps!C276:C383)+'iBoxx Extrapolation'!$K383,2)</f>
        <v>2.99</v>
      </c>
      <c r="D383" s="13">
        <f>ROUND(AVERAGE(Zinsswaps!D276:D383)+'iBoxx Extrapolation'!$K383,2)</f>
        <v>3.04</v>
      </c>
      <c r="E383" s="13">
        <f>ROUND(AVERAGE(Zinsswaps!E276:E383)+'iBoxx Extrapolation'!$K383,2)</f>
        <v>3.11</v>
      </c>
      <c r="F383" s="13">
        <f>ROUND(AVERAGE(Zinsswaps!F276:F383)+'iBoxx Extrapolation'!$K383,2)</f>
        <v>3.18</v>
      </c>
      <c r="G383" s="13">
        <f>ROUND(AVERAGE(Zinsswaps!G276:G383)+'iBoxx Extrapolation'!$K383,2)</f>
        <v>3.25</v>
      </c>
      <c r="H383" s="13">
        <f>ROUND(AVERAGE(Zinsswaps!H276:H383)+'iBoxx Extrapolation'!$K383,2)</f>
        <v>3.32</v>
      </c>
      <c r="I383" s="13">
        <f>ROUND(AVERAGE(Zinsswaps!I276:I383)+'iBoxx Extrapolation'!$K383,2)</f>
        <v>3.39</v>
      </c>
      <c r="J383" s="13">
        <f>ROUND(AVERAGE(Zinsswaps!J276:J383)+'iBoxx Extrapolation'!$K383,2)</f>
        <v>3.46</v>
      </c>
      <c r="K383" s="13">
        <f>ROUND(AVERAGE(Zinsswaps!K276:K383)+'iBoxx Extrapolation'!$K383,2)</f>
        <v>3.52</v>
      </c>
      <c r="L383" s="13">
        <f>ROUND(AVERAGE(Zinsswaps!L276:L383)+'iBoxx Extrapolation'!$K383,2)</f>
        <v>3.58</v>
      </c>
      <c r="M383" s="13">
        <f>ROUND(AVERAGE(Zinsswaps!M276:M383)+'iBoxx Extrapolation'!$K383,2)</f>
        <v>3.63</v>
      </c>
      <c r="N383" s="13">
        <f>ROUND(AVERAGE(Zinsswaps!N276:N383)+'iBoxx Extrapolation'!$K383,2)</f>
        <v>3.67</v>
      </c>
      <c r="O383" s="13">
        <f>ROUND(AVERAGE(Zinsswaps!O276:O383)+'iBoxx Extrapolation'!$K383,2)</f>
        <v>3.71</v>
      </c>
      <c r="P383" s="13">
        <f>ROUND(AVERAGE(Zinsswaps!P276:P383)+'iBoxx Extrapolation'!$K383,2)</f>
        <v>3.75</v>
      </c>
      <c r="Q383" s="13">
        <f>ROUND(AVERAGE(Zinsswaps!Q276:Q383)+'iBoxx Extrapolation'!$K383,2)</f>
        <v>3.77</v>
      </c>
      <c r="R383" s="13">
        <f>ROUND(AVERAGE(Zinsswaps!R276:R383)+'iBoxx Extrapolation'!$K383,2)</f>
        <v>3.79</v>
      </c>
      <c r="S383" s="13">
        <f>ROUND(AVERAGE(Zinsswaps!S276:S383)+'iBoxx Extrapolation'!$K383,2)</f>
        <v>3.81</v>
      </c>
      <c r="T383" s="13">
        <f>ROUND(AVERAGE(Zinsswaps!T276:T383)+'iBoxx Extrapolation'!$K383,2)</f>
        <v>3.83</v>
      </c>
      <c r="U383" s="13">
        <f>ROUND(AVERAGE(Zinsswaps!U276:U383)+'iBoxx Extrapolation'!$K383,2)</f>
        <v>3.84</v>
      </c>
      <c r="V383" s="13">
        <f>ROUND(AVERAGE(Zinsswaps!V276:V383)+'iBoxx Extrapolation'!$K383,2)</f>
        <v>3.84</v>
      </c>
      <c r="W383" s="13">
        <f>ROUND(AVERAGE(Zinsswaps!W276:W383)+'iBoxx Extrapolation'!$K383,2)</f>
        <v>3.84</v>
      </c>
      <c r="X383" s="13">
        <f>ROUND(AVERAGE(Zinsswaps!X276:X383)+'iBoxx Extrapolation'!$K383,2)</f>
        <v>3.84</v>
      </c>
      <c r="Y383" s="13">
        <f>ROUND(AVERAGE(Zinsswaps!Y276:Y383)+'iBoxx Extrapolation'!$K383,2)</f>
        <v>3.84</v>
      </c>
      <c r="Z383" s="13">
        <f>ROUND(AVERAGE(Zinsswaps!Z276:Z383)+'iBoxx Extrapolation'!$K383,2)</f>
        <v>3.84</v>
      </c>
      <c r="AA383" s="13">
        <f>ROUND(AVERAGE(Zinsswaps!AA276:AA383)+'iBoxx Extrapolation'!$K383,2)</f>
        <v>3.83</v>
      </c>
      <c r="AB383" s="13">
        <f>ROUND(AVERAGE(Zinsswaps!AB276:AB383)+'iBoxx Extrapolation'!$K383,2)</f>
        <v>3.82</v>
      </c>
      <c r="AC383" s="13">
        <f>ROUND(AVERAGE(Zinsswaps!AC276:AC383)+'iBoxx Extrapolation'!$K383,2)</f>
        <v>3.81</v>
      </c>
      <c r="AD383" s="13">
        <f>ROUND(AVERAGE(Zinsswaps!AD276:AD383)+'iBoxx Extrapolation'!$K383,2)</f>
        <v>3.81</v>
      </c>
      <c r="AE383" s="13">
        <f>ROUND(AVERAGE(Zinsswaps!AE276:AE383)+'iBoxx Extrapolation'!$K383,2)</f>
        <v>3.8</v>
      </c>
      <c r="AF383" s="13">
        <f>ROUND(AVERAGE(Zinsswaps!AF276:AF383)+'iBoxx Extrapolation'!$K383,2)</f>
        <v>3.78</v>
      </c>
      <c r="AG383" s="13">
        <f>ROUND(AVERAGE(Zinsswaps!AG276:AG383)+'iBoxx Extrapolation'!$K383,2)</f>
        <v>3.77</v>
      </c>
      <c r="AH383" s="13">
        <f>ROUND(AVERAGE(Zinsswaps!AH276:AH383)+'iBoxx Extrapolation'!$K383,2)</f>
        <v>3.75</v>
      </c>
      <c r="AI383" s="13">
        <f>ROUND(AVERAGE(Zinsswaps!AI276:AI383)+'iBoxx Extrapolation'!$K383,2)</f>
        <v>3.74</v>
      </c>
      <c r="AJ383" s="13">
        <f>ROUND(AVERAGE(Zinsswaps!AJ276:AJ383)+'iBoxx Extrapolation'!$K383,2)</f>
        <v>3.73</v>
      </c>
      <c r="AK383" s="13">
        <f>ROUND(AVERAGE(Zinsswaps!AK276:AK383)+'iBoxx Extrapolation'!$K383,2)</f>
        <v>3.71</v>
      </c>
      <c r="AL383" s="13">
        <f>ROUND(AVERAGE(Zinsswaps!AL276:AL383)+'iBoxx Extrapolation'!$K383,2)</f>
        <v>3.7</v>
      </c>
      <c r="AM383" s="13">
        <f>ROUND(AVERAGE(Zinsswaps!AM276:AM383)+'iBoxx Extrapolation'!$K383,2)</f>
        <v>3.69</v>
      </c>
      <c r="AN383" s="13">
        <f>ROUND(AVERAGE(Zinsswaps!AN276:AN383)+'iBoxx Extrapolation'!$K383,2)</f>
        <v>3.68</v>
      </c>
      <c r="AO383" s="13">
        <f>ROUND(AVERAGE(Zinsswaps!AO276:AO383)+'iBoxx Extrapolation'!$K383,2)</f>
        <v>3.67</v>
      </c>
      <c r="AP383" s="13">
        <f>ROUND(AVERAGE(Zinsswaps!AP276:AP383)+'iBoxx Extrapolation'!$K383,2)</f>
        <v>3.65</v>
      </c>
      <c r="AQ383" s="13">
        <f>ROUND(AVERAGE(Zinsswaps!AQ276:AQ383)+'iBoxx Extrapolation'!$K383,2)</f>
        <v>3.63</v>
      </c>
      <c r="AR383" s="13">
        <f>ROUND(AVERAGE(Zinsswaps!AR276:AR383)+'iBoxx Extrapolation'!$K383,2)</f>
        <v>3.61</v>
      </c>
      <c r="AS383" s="13">
        <f>ROUND(AVERAGE(Zinsswaps!AS276:AS383)+'iBoxx Extrapolation'!$K383,2)</f>
        <v>3.59</v>
      </c>
      <c r="AT383" s="13">
        <f>ROUND(AVERAGE(Zinsswaps!AT276:AT383)+'iBoxx Extrapolation'!$K383,2)</f>
        <v>3.58</v>
      </c>
      <c r="AU383" s="13">
        <f>ROUND(AVERAGE(Zinsswaps!AU276:AU383)+'iBoxx Extrapolation'!$K383,2)</f>
        <v>3.56</v>
      </c>
      <c r="AV383" s="13">
        <f>ROUND(AVERAGE(Zinsswaps!AV276:AV383)+'iBoxx Extrapolation'!$K383,2)</f>
        <v>3.54</v>
      </c>
      <c r="AW383" s="13">
        <f>ROUND(AVERAGE(Zinsswaps!AW276:AW383)+'iBoxx Extrapolation'!$K383,2)</f>
        <v>3.53</v>
      </c>
      <c r="AX383" s="13">
        <f>ROUND(AVERAGE(Zinsswaps!AX276:AX383)+'iBoxx Extrapolation'!$K383,2)</f>
        <v>3.51</v>
      </c>
      <c r="AY383" s="13">
        <f>ROUND(AVERAGE(Zinsswaps!AY276:AY383)+'iBoxx Extrapolation'!$K383,2)</f>
        <v>3.5</v>
      </c>
    </row>
    <row r="384" spans="1:51" s="16" customFormat="1" x14ac:dyDescent="0.2">
      <c r="A384" s="12">
        <v>48913</v>
      </c>
      <c r="B384" s="13">
        <f>ROUND(AVERAGE(Zinsswaps!B277:B384)+'iBoxx Extrapolation'!$K384,2)</f>
        <v>2.99</v>
      </c>
      <c r="C384" s="13">
        <f>ROUND(AVERAGE(Zinsswaps!C277:C384)+'iBoxx Extrapolation'!$K384,2)</f>
        <v>2.99</v>
      </c>
      <c r="D384" s="13">
        <f>ROUND(AVERAGE(Zinsswaps!D277:D384)+'iBoxx Extrapolation'!$K384,2)</f>
        <v>3.04</v>
      </c>
      <c r="E384" s="13">
        <f>ROUND(AVERAGE(Zinsswaps!E277:E384)+'iBoxx Extrapolation'!$K384,2)</f>
        <v>3.11</v>
      </c>
      <c r="F384" s="13">
        <f>ROUND(AVERAGE(Zinsswaps!F277:F384)+'iBoxx Extrapolation'!$K384,2)</f>
        <v>3.18</v>
      </c>
      <c r="G384" s="13">
        <f>ROUND(AVERAGE(Zinsswaps!G277:G384)+'iBoxx Extrapolation'!$K384,2)</f>
        <v>3.25</v>
      </c>
      <c r="H384" s="13">
        <f>ROUND(AVERAGE(Zinsswaps!H277:H384)+'iBoxx Extrapolation'!$K384,2)</f>
        <v>3.33</v>
      </c>
      <c r="I384" s="13">
        <f>ROUND(AVERAGE(Zinsswaps!I277:I384)+'iBoxx Extrapolation'!$K384,2)</f>
        <v>3.4</v>
      </c>
      <c r="J384" s="13">
        <f>ROUND(AVERAGE(Zinsswaps!J277:J384)+'iBoxx Extrapolation'!$K384,2)</f>
        <v>3.46</v>
      </c>
      <c r="K384" s="13">
        <f>ROUND(AVERAGE(Zinsswaps!K277:K384)+'iBoxx Extrapolation'!$K384,2)</f>
        <v>3.52</v>
      </c>
      <c r="L384" s="13">
        <f>ROUND(AVERAGE(Zinsswaps!L277:L384)+'iBoxx Extrapolation'!$K384,2)</f>
        <v>3.58</v>
      </c>
      <c r="M384" s="13">
        <f>ROUND(AVERAGE(Zinsswaps!M277:M384)+'iBoxx Extrapolation'!$K384,2)</f>
        <v>3.63</v>
      </c>
      <c r="N384" s="13">
        <f>ROUND(AVERAGE(Zinsswaps!N277:N384)+'iBoxx Extrapolation'!$K384,2)</f>
        <v>3.68</v>
      </c>
      <c r="O384" s="13">
        <f>ROUND(AVERAGE(Zinsswaps!O277:O384)+'iBoxx Extrapolation'!$K384,2)</f>
        <v>3.72</v>
      </c>
      <c r="P384" s="13">
        <f>ROUND(AVERAGE(Zinsswaps!P277:P384)+'iBoxx Extrapolation'!$K384,2)</f>
        <v>3.76</v>
      </c>
      <c r="Q384" s="13">
        <f>ROUND(AVERAGE(Zinsswaps!Q277:Q384)+'iBoxx Extrapolation'!$K384,2)</f>
        <v>3.78</v>
      </c>
      <c r="R384" s="13">
        <f>ROUND(AVERAGE(Zinsswaps!R277:R384)+'iBoxx Extrapolation'!$K384,2)</f>
        <v>3.8</v>
      </c>
      <c r="S384" s="13">
        <f>ROUND(AVERAGE(Zinsswaps!S277:S384)+'iBoxx Extrapolation'!$K384,2)</f>
        <v>3.82</v>
      </c>
      <c r="T384" s="13">
        <f>ROUND(AVERAGE(Zinsswaps!T277:T384)+'iBoxx Extrapolation'!$K384,2)</f>
        <v>3.84</v>
      </c>
      <c r="U384" s="13">
        <f>ROUND(AVERAGE(Zinsswaps!U277:U384)+'iBoxx Extrapolation'!$K384,2)</f>
        <v>3.85</v>
      </c>
      <c r="V384" s="13">
        <f>ROUND(AVERAGE(Zinsswaps!V277:V384)+'iBoxx Extrapolation'!$K384,2)</f>
        <v>3.85</v>
      </c>
      <c r="W384" s="13">
        <f>ROUND(AVERAGE(Zinsswaps!W277:W384)+'iBoxx Extrapolation'!$K384,2)</f>
        <v>3.85</v>
      </c>
      <c r="X384" s="13">
        <f>ROUND(AVERAGE(Zinsswaps!X277:X384)+'iBoxx Extrapolation'!$K384,2)</f>
        <v>3.85</v>
      </c>
      <c r="Y384" s="13">
        <f>ROUND(AVERAGE(Zinsswaps!Y277:Y384)+'iBoxx Extrapolation'!$K384,2)</f>
        <v>3.85</v>
      </c>
      <c r="Z384" s="13">
        <f>ROUND(AVERAGE(Zinsswaps!Z277:Z384)+'iBoxx Extrapolation'!$K384,2)</f>
        <v>3.85</v>
      </c>
      <c r="AA384" s="13">
        <f>ROUND(AVERAGE(Zinsswaps!AA277:AA384)+'iBoxx Extrapolation'!$K384,2)</f>
        <v>3.84</v>
      </c>
      <c r="AB384" s="13">
        <f>ROUND(AVERAGE(Zinsswaps!AB277:AB384)+'iBoxx Extrapolation'!$K384,2)</f>
        <v>3.83</v>
      </c>
      <c r="AC384" s="13">
        <f>ROUND(AVERAGE(Zinsswaps!AC277:AC384)+'iBoxx Extrapolation'!$K384,2)</f>
        <v>3.82</v>
      </c>
      <c r="AD384" s="13">
        <f>ROUND(AVERAGE(Zinsswaps!AD277:AD384)+'iBoxx Extrapolation'!$K384,2)</f>
        <v>3.82</v>
      </c>
      <c r="AE384" s="13">
        <f>ROUND(AVERAGE(Zinsswaps!AE277:AE384)+'iBoxx Extrapolation'!$K384,2)</f>
        <v>3.81</v>
      </c>
      <c r="AF384" s="13">
        <f>ROUND(AVERAGE(Zinsswaps!AF277:AF384)+'iBoxx Extrapolation'!$K384,2)</f>
        <v>3.79</v>
      </c>
      <c r="AG384" s="13">
        <f>ROUND(AVERAGE(Zinsswaps!AG277:AG384)+'iBoxx Extrapolation'!$K384,2)</f>
        <v>3.78</v>
      </c>
      <c r="AH384" s="13">
        <f>ROUND(AVERAGE(Zinsswaps!AH277:AH384)+'iBoxx Extrapolation'!$K384,2)</f>
        <v>3.76</v>
      </c>
      <c r="AI384" s="13">
        <f>ROUND(AVERAGE(Zinsswaps!AI277:AI384)+'iBoxx Extrapolation'!$K384,2)</f>
        <v>3.75</v>
      </c>
      <c r="AJ384" s="13">
        <f>ROUND(AVERAGE(Zinsswaps!AJ277:AJ384)+'iBoxx Extrapolation'!$K384,2)</f>
        <v>3.74</v>
      </c>
      <c r="AK384" s="13">
        <f>ROUND(AVERAGE(Zinsswaps!AK277:AK384)+'iBoxx Extrapolation'!$K384,2)</f>
        <v>3.73</v>
      </c>
      <c r="AL384" s="13">
        <f>ROUND(AVERAGE(Zinsswaps!AL277:AL384)+'iBoxx Extrapolation'!$K384,2)</f>
        <v>3.71</v>
      </c>
      <c r="AM384" s="13">
        <f>ROUND(AVERAGE(Zinsswaps!AM277:AM384)+'iBoxx Extrapolation'!$K384,2)</f>
        <v>3.7</v>
      </c>
      <c r="AN384" s="13">
        <f>ROUND(AVERAGE(Zinsswaps!AN277:AN384)+'iBoxx Extrapolation'!$K384,2)</f>
        <v>3.69</v>
      </c>
      <c r="AO384" s="13">
        <f>ROUND(AVERAGE(Zinsswaps!AO277:AO384)+'iBoxx Extrapolation'!$K384,2)</f>
        <v>3.68</v>
      </c>
      <c r="AP384" s="13">
        <f>ROUND(AVERAGE(Zinsswaps!AP277:AP384)+'iBoxx Extrapolation'!$K384,2)</f>
        <v>3.66</v>
      </c>
      <c r="AQ384" s="13">
        <f>ROUND(AVERAGE(Zinsswaps!AQ277:AQ384)+'iBoxx Extrapolation'!$K384,2)</f>
        <v>3.64</v>
      </c>
      <c r="AR384" s="13">
        <f>ROUND(AVERAGE(Zinsswaps!AR277:AR384)+'iBoxx Extrapolation'!$K384,2)</f>
        <v>3.62</v>
      </c>
      <c r="AS384" s="13">
        <f>ROUND(AVERAGE(Zinsswaps!AS277:AS384)+'iBoxx Extrapolation'!$K384,2)</f>
        <v>3.6</v>
      </c>
      <c r="AT384" s="13">
        <f>ROUND(AVERAGE(Zinsswaps!AT277:AT384)+'iBoxx Extrapolation'!$K384,2)</f>
        <v>3.59</v>
      </c>
      <c r="AU384" s="13">
        <f>ROUND(AVERAGE(Zinsswaps!AU277:AU384)+'iBoxx Extrapolation'!$K384,2)</f>
        <v>3.57</v>
      </c>
      <c r="AV384" s="13">
        <f>ROUND(AVERAGE(Zinsswaps!AV277:AV384)+'iBoxx Extrapolation'!$K384,2)</f>
        <v>3.55</v>
      </c>
      <c r="AW384" s="13">
        <f>ROUND(AVERAGE(Zinsswaps!AW277:AW384)+'iBoxx Extrapolation'!$K384,2)</f>
        <v>3.54</v>
      </c>
      <c r="AX384" s="13">
        <f>ROUND(AVERAGE(Zinsswaps!AX277:AX384)+'iBoxx Extrapolation'!$K384,2)</f>
        <v>3.52</v>
      </c>
      <c r="AY384" s="13">
        <f>ROUND(AVERAGE(Zinsswaps!AY277:AY384)+'iBoxx Extrapolation'!$K384,2)</f>
        <v>3.51</v>
      </c>
    </row>
    <row r="385" spans="1:51" s="16" customFormat="1" x14ac:dyDescent="0.2">
      <c r="A385" s="12">
        <v>48944</v>
      </c>
      <c r="B385" s="13">
        <f>ROUND(AVERAGE(Zinsswaps!B278:B385)+'iBoxx Extrapolation'!$K385,2)</f>
        <v>2.98</v>
      </c>
      <c r="C385" s="13">
        <f>ROUND(AVERAGE(Zinsswaps!C278:C385)+'iBoxx Extrapolation'!$K385,2)</f>
        <v>2.99</v>
      </c>
      <c r="D385" s="13">
        <f>ROUND(AVERAGE(Zinsswaps!D278:D385)+'iBoxx Extrapolation'!$K385,2)</f>
        <v>3.04</v>
      </c>
      <c r="E385" s="13">
        <f>ROUND(AVERAGE(Zinsswaps!E278:E385)+'iBoxx Extrapolation'!$K385,2)</f>
        <v>3.11</v>
      </c>
      <c r="F385" s="13">
        <f>ROUND(AVERAGE(Zinsswaps!F278:F385)+'iBoxx Extrapolation'!$K385,2)</f>
        <v>3.18</v>
      </c>
      <c r="G385" s="13">
        <f>ROUND(AVERAGE(Zinsswaps!G278:G385)+'iBoxx Extrapolation'!$K385,2)</f>
        <v>3.26</v>
      </c>
      <c r="H385" s="13">
        <f>ROUND(AVERAGE(Zinsswaps!H278:H385)+'iBoxx Extrapolation'!$K385,2)</f>
        <v>3.33</v>
      </c>
      <c r="I385" s="13">
        <f>ROUND(AVERAGE(Zinsswaps!I278:I385)+'iBoxx Extrapolation'!$K385,2)</f>
        <v>3.4</v>
      </c>
      <c r="J385" s="13">
        <f>ROUND(AVERAGE(Zinsswaps!J278:J385)+'iBoxx Extrapolation'!$K385,2)</f>
        <v>3.46</v>
      </c>
      <c r="K385" s="13">
        <f>ROUND(AVERAGE(Zinsswaps!K278:K385)+'iBoxx Extrapolation'!$K385,2)</f>
        <v>3.52</v>
      </c>
      <c r="L385" s="13">
        <f>ROUND(AVERAGE(Zinsswaps!L278:L385)+'iBoxx Extrapolation'!$K385,2)</f>
        <v>3.59</v>
      </c>
      <c r="M385" s="13">
        <f>ROUND(AVERAGE(Zinsswaps!M278:M385)+'iBoxx Extrapolation'!$K385,2)</f>
        <v>3.64</v>
      </c>
      <c r="N385" s="13">
        <f>ROUND(AVERAGE(Zinsswaps!N278:N385)+'iBoxx Extrapolation'!$K385,2)</f>
        <v>3.68</v>
      </c>
      <c r="O385" s="13">
        <f>ROUND(AVERAGE(Zinsswaps!O278:O385)+'iBoxx Extrapolation'!$K385,2)</f>
        <v>3.73</v>
      </c>
      <c r="P385" s="13">
        <f>ROUND(AVERAGE(Zinsswaps!P278:P385)+'iBoxx Extrapolation'!$K385,2)</f>
        <v>3.76</v>
      </c>
      <c r="Q385" s="13">
        <f>ROUND(AVERAGE(Zinsswaps!Q278:Q385)+'iBoxx Extrapolation'!$K385,2)</f>
        <v>3.79</v>
      </c>
      <c r="R385" s="13">
        <f>ROUND(AVERAGE(Zinsswaps!R278:R385)+'iBoxx Extrapolation'!$K385,2)</f>
        <v>3.81</v>
      </c>
      <c r="S385" s="13">
        <f>ROUND(AVERAGE(Zinsswaps!S278:S385)+'iBoxx Extrapolation'!$K385,2)</f>
        <v>3.83</v>
      </c>
      <c r="T385" s="13">
        <f>ROUND(AVERAGE(Zinsswaps!T278:T385)+'iBoxx Extrapolation'!$K385,2)</f>
        <v>3.84</v>
      </c>
      <c r="U385" s="13">
        <f>ROUND(AVERAGE(Zinsswaps!U278:U385)+'iBoxx Extrapolation'!$K385,2)</f>
        <v>3.86</v>
      </c>
      <c r="V385" s="13">
        <f>ROUND(AVERAGE(Zinsswaps!V278:V385)+'iBoxx Extrapolation'!$K385,2)</f>
        <v>3.86</v>
      </c>
      <c r="W385" s="13">
        <f>ROUND(AVERAGE(Zinsswaps!W278:W385)+'iBoxx Extrapolation'!$K385,2)</f>
        <v>3.86</v>
      </c>
      <c r="X385" s="13">
        <f>ROUND(AVERAGE(Zinsswaps!X278:X385)+'iBoxx Extrapolation'!$K385,2)</f>
        <v>3.86</v>
      </c>
      <c r="Y385" s="13">
        <f>ROUND(AVERAGE(Zinsswaps!Y278:Y385)+'iBoxx Extrapolation'!$K385,2)</f>
        <v>3.86</v>
      </c>
      <c r="Z385" s="13">
        <f>ROUND(AVERAGE(Zinsswaps!Z278:Z385)+'iBoxx Extrapolation'!$K385,2)</f>
        <v>3.86</v>
      </c>
      <c r="AA385" s="13">
        <f>ROUND(AVERAGE(Zinsswaps!AA278:AA385)+'iBoxx Extrapolation'!$K385,2)</f>
        <v>3.85</v>
      </c>
      <c r="AB385" s="13">
        <f>ROUND(AVERAGE(Zinsswaps!AB278:AB385)+'iBoxx Extrapolation'!$K385,2)</f>
        <v>3.84</v>
      </c>
      <c r="AC385" s="13">
        <f>ROUND(AVERAGE(Zinsswaps!AC278:AC385)+'iBoxx Extrapolation'!$K385,2)</f>
        <v>3.83</v>
      </c>
      <c r="AD385" s="13">
        <f>ROUND(AVERAGE(Zinsswaps!AD278:AD385)+'iBoxx Extrapolation'!$K385,2)</f>
        <v>3.82</v>
      </c>
      <c r="AE385" s="13">
        <f>ROUND(AVERAGE(Zinsswaps!AE278:AE385)+'iBoxx Extrapolation'!$K385,2)</f>
        <v>3.82</v>
      </c>
      <c r="AF385" s="13">
        <f>ROUND(AVERAGE(Zinsswaps!AF278:AF385)+'iBoxx Extrapolation'!$K385,2)</f>
        <v>3.8</v>
      </c>
      <c r="AG385" s="13">
        <f>ROUND(AVERAGE(Zinsswaps!AG278:AG385)+'iBoxx Extrapolation'!$K385,2)</f>
        <v>3.79</v>
      </c>
      <c r="AH385" s="13">
        <f>ROUND(AVERAGE(Zinsswaps!AH278:AH385)+'iBoxx Extrapolation'!$K385,2)</f>
        <v>3.77</v>
      </c>
      <c r="AI385" s="13">
        <f>ROUND(AVERAGE(Zinsswaps!AI278:AI385)+'iBoxx Extrapolation'!$K385,2)</f>
        <v>3.76</v>
      </c>
      <c r="AJ385" s="13">
        <f>ROUND(AVERAGE(Zinsswaps!AJ278:AJ385)+'iBoxx Extrapolation'!$K385,2)</f>
        <v>3.75</v>
      </c>
      <c r="AK385" s="13">
        <f>ROUND(AVERAGE(Zinsswaps!AK278:AK385)+'iBoxx Extrapolation'!$K385,2)</f>
        <v>3.73</v>
      </c>
      <c r="AL385" s="13">
        <f>ROUND(AVERAGE(Zinsswaps!AL278:AL385)+'iBoxx Extrapolation'!$K385,2)</f>
        <v>3.72</v>
      </c>
      <c r="AM385" s="13">
        <f>ROUND(AVERAGE(Zinsswaps!AM278:AM385)+'iBoxx Extrapolation'!$K385,2)</f>
        <v>3.71</v>
      </c>
      <c r="AN385" s="13">
        <f>ROUND(AVERAGE(Zinsswaps!AN278:AN385)+'iBoxx Extrapolation'!$K385,2)</f>
        <v>3.7</v>
      </c>
      <c r="AO385" s="13">
        <f>ROUND(AVERAGE(Zinsswaps!AO278:AO385)+'iBoxx Extrapolation'!$K385,2)</f>
        <v>3.69</v>
      </c>
      <c r="AP385" s="13">
        <f>ROUND(AVERAGE(Zinsswaps!AP278:AP385)+'iBoxx Extrapolation'!$K385,2)</f>
        <v>3.67</v>
      </c>
      <c r="AQ385" s="13">
        <f>ROUND(AVERAGE(Zinsswaps!AQ278:AQ385)+'iBoxx Extrapolation'!$K385,2)</f>
        <v>3.65</v>
      </c>
      <c r="AR385" s="13">
        <f>ROUND(AVERAGE(Zinsswaps!AR278:AR385)+'iBoxx Extrapolation'!$K385,2)</f>
        <v>3.63</v>
      </c>
      <c r="AS385" s="13">
        <f>ROUND(AVERAGE(Zinsswaps!AS278:AS385)+'iBoxx Extrapolation'!$K385,2)</f>
        <v>3.61</v>
      </c>
      <c r="AT385" s="13">
        <f>ROUND(AVERAGE(Zinsswaps!AT278:AT385)+'iBoxx Extrapolation'!$K385,2)</f>
        <v>3.6</v>
      </c>
      <c r="AU385" s="13">
        <f>ROUND(AVERAGE(Zinsswaps!AU278:AU385)+'iBoxx Extrapolation'!$K385,2)</f>
        <v>3.58</v>
      </c>
      <c r="AV385" s="13">
        <f>ROUND(AVERAGE(Zinsswaps!AV278:AV385)+'iBoxx Extrapolation'!$K385,2)</f>
        <v>3.56</v>
      </c>
      <c r="AW385" s="13">
        <f>ROUND(AVERAGE(Zinsswaps!AW278:AW385)+'iBoxx Extrapolation'!$K385,2)</f>
        <v>3.55</v>
      </c>
      <c r="AX385" s="13">
        <f>ROUND(AVERAGE(Zinsswaps!AX278:AX385)+'iBoxx Extrapolation'!$K385,2)</f>
        <v>3.53</v>
      </c>
      <c r="AY385" s="13">
        <f>ROUND(AVERAGE(Zinsswaps!AY278:AY385)+'iBoxx Extrapolation'!$K385,2)</f>
        <v>3.52</v>
      </c>
    </row>
    <row r="386" spans="1:51" s="16" customFormat="1" x14ac:dyDescent="0.2">
      <c r="A386" s="12">
        <v>48975</v>
      </c>
      <c r="B386" s="13">
        <f>ROUND(AVERAGE(Zinsswaps!B279:B386)+'iBoxx Extrapolation'!$K386,2)</f>
        <v>2.98</v>
      </c>
      <c r="C386" s="13">
        <f>ROUND(AVERAGE(Zinsswaps!C279:C386)+'iBoxx Extrapolation'!$K386,2)</f>
        <v>2.99</v>
      </c>
      <c r="D386" s="13">
        <f>ROUND(AVERAGE(Zinsswaps!D279:D386)+'iBoxx Extrapolation'!$K386,2)</f>
        <v>3.04</v>
      </c>
      <c r="E386" s="13">
        <f>ROUND(AVERAGE(Zinsswaps!E279:E386)+'iBoxx Extrapolation'!$K386,2)</f>
        <v>3.11</v>
      </c>
      <c r="F386" s="13">
        <f>ROUND(AVERAGE(Zinsswaps!F279:F386)+'iBoxx Extrapolation'!$K386,2)</f>
        <v>3.18</v>
      </c>
      <c r="G386" s="13">
        <f>ROUND(AVERAGE(Zinsswaps!G279:G386)+'iBoxx Extrapolation'!$K386,2)</f>
        <v>3.26</v>
      </c>
      <c r="H386" s="13">
        <f>ROUND(AVERAGE(Zinsswaps!H279:H386)+'iBoxx Extrapolation'!$K386,2)</f>
        <v>3.33</v>
      </c>
      <c r="I386" s="13">
        <f>ROUND(AVERAGE(Zinsswaps!I279:I386)+'iBoxx Extrapolation'!$K386,2)</f>
        <v>3.4</v>
      </c>
      <c r="J386" s="13">
        <f>ROUND(AVERAGE(Zinsswaps!J279:J386)+'iBoxx Extrapolation'!$K386,2)</f>
        <v>3.47</v>
      </c>
      <c r="K386" s="13">
        <f>ROUND(AVERAGE(Zinsswaps!K279:K386)+'iBoxx Extrapolation'!$K386,2)</f>
        <v>3.53</v>
      </c>
      <c r="L386" s="13">
        <f>ROUND(AVERAGE(Zinsswaps!L279:L386)+'iBoxx Extrapolation'!$K386,2)</f>
        <v>3.59</v>
      </c>
      <c r="M386" s="13">
        <f>ROUND(AVERAGE(Zinsswaps!M279:M386)+'iBoxx Extrapolation'!$K386,2)</f>
        <v>3.64</v>
      </c>
      <c r="N386" s="13">
        <f>ROUND(AVERAGE(Zinsswaps!N279:N386)+'iBoxx Extrapolation'!$K386,2)</f>
        <v>3.69</v>
      </c>
      <c r="O386" s="13">
        <f>ROUND(AVERAGE(Zinsswaps!O279:O386)+'iBoxx Extrapolation'!$K386,2)</f>
        <v>3.73</v>
      </c>
      <c r="P386" s="13">
        <f>ROUND(AVERAGE(Zinsswaps!P279:P386)+'iBoxx Extrapolation'!$K386,2)</f>
        <v>3.77</v>
      </c>
      <c r="Q386" s="13">
        <f>ROUND(AVERAGE(Zinsswaps!Q279:Q386)+'iBoxx Extrapolation'!$K386,2)</f>
        <v>3.79</v>
      </c>
      <c r="R386" s="13">
        <f>ROUND(AVERAGE(Zinsswaps!R279:R386)+'iBoxx Extrapolation'!$K386,2)</f>
        <v>3.81</v>
      </c>
      <c r="S386" s="13">
        <f>ROUND(AVERAGE(Zinsswaps!S279:S386)+'iBoxx Extrapolation'!$K386,2)</f>
        <v>3.83</v>
      </c>
      <c r="T386" s="13">
        <f>ROUND(AVERAGE(Zinsswaps!T279:T386)+'iBoxx Extrapolation'!$K386,2)</f>
        <v>3.85</v>
      </c>
      <c r="U386" s="13">
        <f>ROUND(AVERAGE(Zinsswaps!U279:U386)+'iBoxx Extrapolation'!$K386,2)</f>
        <v>3.86</v>
      </c>
      <c r="V386" s="13">
        <f>ROUND(AVERAGE(Zinsswaps!V279:V386)+'iBoxx Extrapolation'!$K386,2)</f>
        <v>3.86</v>
      </c>
      <c r="W386" s="13">
        <f>ROUND(AVERAGE(Zinsswaps!W279:W386)+'iBoxx Extrapolation'!$K386,2)</f>
        <v>3.86</v>
      </c>
      <c r="X386" s="13">
        <f>ROUND(AVERAGE(Zinsswaps!X279:X386)+'iBoxx Extrapolation'!$K386,2)</f>
        <v>3.86</v>
      </c>
      <c r="Y386" s="13">
        <f>ROUND(AVERAGE(Zinsswaps!Y279:Y386)+'iBoxx Extrapolation'!$K386,2)</f>
        <v>3.86</v>
      </c>
      <c r="Z386" s="13">
        <f>ROUND(AVERAGE(Zinsswaps!Z279:Z386)+'iBoxx Extrapolation'!$K386,2)</f>
        <v>3.87</v>
      </c>
      <c r="AA386" s="13">
        <f>ROUND(AVERAGE(Zinsswaps!AA279:AA386)+'iBoxx Extrapolation'!$K386,2)</f>
        <v>3.86</v>
      </c>
      <c r="AB386" s="13">
        <f>ROUND(AVERAGE(Zinsswaps!AB279:AB386)+'iBoxx Extrapolation'!$K386,2)</f>
        <v>3.85</v>
      </c>
      <c r="AC386" s="13">
        <f>ROUND(AVERAGE(Zinsswaps!AC279:AC386)+'iBoxx Extrapolation'!$K386,2)</f>
        <v>3.84</v>
      </c>
      <c r="AD386" s="13">
        <f>ROUND(AVERAGE(Zinsswaps!AD279:AD386)+'iBoxx Extrapolation'!$K386,2)</f>
        <v>3.83</v>
      </c>
      <c r="AE386" s="13">
        <f>ROUND(AVERAGE(Zinsswaps!AE279:AE386)+'iBoxx Extrapolation'!$K386,2)</f>
        <v>3.83</v>
      </c>
      <c r="AF386" s="13">
        <f>ROUND(AVERAGE(Zinsswaps!AF279:AF386)+'iBoxx Extrapolation'!$K386,2)</f>
        <v>3.81</v>
      </c>
      <c r="AG386" s="13">
        <f>ROUND(AVERAGE(Zinsswaps!AG279:AG386)+'iBoxx Extrapolation'!$K386,2)</f>
        <v>3.8</v>
      </c>
      <c r="AH386" s="13">
        <f>ROUND(AVERAGE(Zinsswaps!AH279:AH386)+'iBoxx Extrapolation'!$K386,2)</f>
        <v>3.78</v>
      </c>
      <c r="AI386" s="13">
        <f>ROUND(AVERAGE(Zinsswaps!AI279:AI386)+'iBoxx Extrapolation'!$K386,2)</f>
        <v>3.77</v>
      </c>
      <c r="AJ386" s="13">
        <f>ROUND(AVERAGE(Zinsswaps!AJ279:AJ386)+'iBoxx Extrapolation'!$K386,2)</f>
        <v>3.76</v>
      </c>
      <c r="AK386" s="13">
        <f>ROUND(AVERAGE(Zinsswaps!AK279:AK386)+'iBoxx Extrapolation'!$K386,2)</f>
        <v>3.74</v>
      </c>
      <c r="AL386" s="13">
        <f>ROUND(AVERAGE(Zinsswaps!AL279:AL386)+'iBoxx Extrapolation'!$K386,2)</f>
        <v>3.73</v>
      </c>
      <c r="AM386" s="13">
        <f>ROUND(AVERAGE(Zinsswaps!AM279:AM386)+'iBoxx Extrapolation'!$K386,2)</f>
        <v>3.72</v>
      </c>
      <c r="AN386" s="13">
        <f>ROUND(AVERAGE(Zinsswaps!AN279:AN386)+'iBoxx Extrapolation'!$K386,2)</f>
        <v>3.71</v>
      </c>
      <c r="AO386" s="13">
        <f>ROUND(AVERAGE(Zinsswaps!AO279:AO386)+'iBoxx Extrapolation'!$K386,2)</f>
        <v>3.7</v>
      </c>
      <c r="AP386" s="13">
        <f>ROUND(AVERAGE(Zinsswaps!AP279:AP386)+'iBoxx Extrapolation'!$K386,2)</f>
        <v>3.68</v>
      </c>
      <c r="AQ386" s="13">
        <f>ROUND(AVERAGE(Zinsswaps!AQ279:AQ386)+'iBoxx Extrapolation'!$K386,2)</f>
        <v>3.66</v>
      </c>
      <c r="AR386" s="13">
        <f>ROUND(AVERAGE(Zinsswaps!AR279:AR386)+'iBoxx Extrapolation'!$K386,2)</f>
        <v>3.64</v>
      </c>
      <c r="AS386" s="13">
        <f>ROUND(AVERAGE(Zinsswaps!AS279:AS386)+'iBoxx Extrapolation'!$K386,2)</f>
        <v>3.62</v>
      </c>
      <c r="AT386" s="13">
        <f>ROUND(AVERAGE(Zinsswaps!AT279:AT386)+'iBoxx Extrapolation'!$K386,2)</f>
        <v>3.61</v>
      </c>
      <c r="AU386" s="13">
        <f>ROUND(AVERAGE(Zinsswaps!AU279:AU386)+'iBoxx Extrapolation'!$K386,2)</f>
        <v>3.59</v>
      </c>
      <c r="AV386" s="13">
        <f>ROUND(AVERAGE(Zinsswaps!AV279:AV386)+'iBoxx Extrapolation'!$K386,2)</f>
        <v>3.57</v>
      </c>
      <c r="AW386" s="13">
        <f>ROUND(AVERAGE(Zinsswaps!AW279:AW386)+'iBoxx Extrapolation'!$K386,2)</f>
        <v>3.56</v>
      </c>
      <c r="AX386" s="13">
        <f>ROUND(AVERAGE(Zinsswaps!AX279:AX386)+'iBoxx Extrapolation'!$K386,2)</f>
        <v>3.54</v>
      </c>
      <c r="AY386" s="13">
        <f>ROUND(AVERAGE(Zinsswaps!AY279:AY386)+'iBoxx Extrapolation'!$K386,2)</f>
        <v>3.53</v>
      </c>
    </row>
    <row r="387" spans="1:51" s="16" customFormat="1" x14ac:dyDescent="0.2">
      <c r="A387" s="12">
        <v>49003</v>
      </c>
      <c r="B387" s="13">
        <f>ROUND(AVERAGE(Zinsswaps!B280:B387)+'iBoxx Extrapolation'!$K387,2)</f>
        <v>2.98</v>
      </c>
      <c r="C387" s="13">
        <f>ROUND(AVERAGE(Zinsswaps!C280:C387)+'iBoxx Extrapolation'!$K387,2)</f>
        <v>2.99</v>
      </c>
      <c r="D387" s="13">
        <f>ROUND(AVERAGE(Zinsswaps!D280:D387)+'iBoxx Extrapolation'!$K387,2)</f>
        <v>3.04</v>
      </c>
      <c r="E387" s="13">
        <f>ROUND(AVERAGE(Zinsswaps!E280:E387)+'iBoxx Extrapolation'!$K387,2)</f>
        <v>3.11</v>
      </c>
      <c r="F387" s="13">
        <f>ROUND(AVERAGE(Zinsswaps!F280:F387)+'iBoxx Extrapolation'!$K387,2)</f>
        <v>3.18</v>
      </c>
      <c r="G387" s="13">
        <f>ROUND(AVERAGE(Zinsswaps!G280:G387)+'iBoxx Extrapolation'!$K387,2)</f>
        <v>3.26</v>
      </c>
      <c r="H387" s="13">
        <f>ROUND(AVERAGE(Zinsswaps!H280:H387)+'iBoxx Extrapolation'!$K387,2)</f>
        <v>3.33</v>
      </c>
      <c r="I387" s="13">
        <f>ROUND(AVERAGE(Zinsswaps!I280:I387)+'iBoxx Extrapolation'!$K387,2)</f>
        <v>3.4</v>
      </c>
      <c r="J387" s="13">
        <f>ROUND(AVERAGE(Zinsswaps!J280:J387)+'iBoxx Extrapolation'!$K387,2)</f>
        <v>3.47</v>
      </c>
      <c r="K387" s="13">
        <f>ROUND(AVERAGE(Zinsswaps!K280:K387)+'iBoxx Extrapolation'!$K387,2)</f>
        <v>3.53</v>
      </c>
      <c r="L387" s="13">
        <f>ROUND(AVERAGE(Zinsswaps!L280:L387)+'iBoxx Extrapolation'!$K387,2)</f>
        <v>3.59</v>
      </c>
      <c r="M387" s="13">
        <f>ROUND(AVERAGE(Zinsswaps!M280:M387)+'iBoxx Extrapolation'!$K387,2)</f>
        <v>3.64</v>
      </c>
      <c r="N387" s="13">
        <f>ROUND(AVERAGE(Zinsswaps!N280:N387)+'iBoxx Extrapolation'!$K387,2)</f>
        <v>3.69</v>
      </c>
      <c r="O387" s="13">
        <f>ROUND(AVERAGE(Zinsswaps!O280:O387)+'iBoxx Extrapolation'!$K387,2)</f>
        <v>3.74</v>
      </c>
      <c r="P387" s="13">
        <f>ROUND(AVERAGE(Zinsswaps!P280:P387)+'iBoxx Extrapolation'!$K387,2)</f>
        <v>3.77</v>
      </c>
      <c r="Q387" s="13">
        <f>ROUND(AVERAGE(Zinsswaps!Q280:Q387)+'iBoxx Extrapolation'!$K387,2)</f>
        <v>3.8</v>
      </c>
      <c r="R387" s="13">
        <f>ROUND(AVERAGE(Zinsswaps!R280:R387)+'iBoxx Extrapolation'!$K387,2)</f>
        <v>3.82</v>
      </c>
      <c r="S387" s="13">
        <f>ROUND(AVERAGE(Zinsswaps!S280:S387)+'iBoxx Extrapolation'!$K387,2)</f>
        <v>3.84</v>
      </c>
      <c r="T387" s="13">
        <f>ROUND(AVERAGE(Zinsswaps!T280:T387)+'iBoxx Extrapolation'!$K387,2)</f>
        <v>3.86</v>
      </c>
      <c r="U387" s="13">
        <f>ROUND(AVERAGE(Zinsswaps!U280:U387)+'iBoxx Extrapolation'!$K387,2)</f>
        <v>3.87</v>
      </c>
      <c r="V387" s="13">
        <f>ROUND(AVERAGE(Zinsswaps!V280:V387)+'iBoxx Extrapolation'!$K387,2)</f>
        <v>3.87</v>
      </c>
      <c r="W387" s="13">
        <f>ROUND(AVERAGE(Zinsswaps!W280:W387)+'iBoxx Extrapolation'!$K387,2)</f>
        <v>3.87</v>
      </c>
      <c r="X387" s="13">
        <f>ROUND(AVERAGE(Zinsswaps!X280:X387)+'iBoxx Extrapolation'!$K387,2)</f>
        <v>3.87</v>
      </c>
      <c r="Y387" s="13">
        <f>ROUND(AVERAGE(Zinsswaps!Y280:Y387)+'iBoxx Extrapolation'!$K387,2)</f>
        <v>3.87</v>
      </c>
      <c r="Z387" s="13">
        <f>ROUND(AVERAGE(Zinsswaps!Z280:Z387)+'iBoxx Extrapolation'!$K387,2)</f>
        <v>3.87</v>
      </c>
      <c r="AA387" s="13">
        <f>ROUND(AVERAGE(Zinsswaps!AA280:AA387)+'iBoxx Extrapolation'!$K387,2)</f>
        <v>3.86</v>
      </c>
      <c r="AB387" s="13">
        <f>ROUND(AVERAGE(Zinsswaps!AB280:AB387)+'iBoxx Extrapolation'!$K387,2)</f>
        <v>3.86</v>
      </c>
      <c r="AC387" s="13">
        <f>ROUND(AVERAGE(Zinsswaps!AC280:AC387)+'iBoxx Extrapolation'!$K387,2)</f>
        <v>3.85</v>
      </c>
      <c r="AD387" s="13">
        <f>ROUND(AVERAGE(Zinsswaps!AD280:AD387)+'iBoxx Extrapolation'!$K387,2)</f>
        <v>3.84</v>
      </c>
      <c r="AE387" s="13">
        <f>ROUND(AVERAGE(Zinsswaps!AE280:AE387)+'iBoxx Extrapolation'!$K387,2)</f>
        <v>3.84</v>
      </c>
      <c r="AF387" s="13">
        <f>ROUND(AVERAGE(Zinsswaps!AF280:AF387)+'iBoxx Extrapolation'!$K387,2)</f>
        <v>3.82</v>
      </c>
      <c r="AG387" s="13">
        <f>ROUND(AVERAGE(Zinsswaps!AG280:AG387)+'iBoxx Extrapolation'!$K387,2)</f>
        <v>3.8</v>
      </c>
      <c r="AH387" s="13">
        <f>ROUND(AVERAGE(Zinsswaps!AH280:AH387)+'iBoxx Extrapolation'!$K387,2)</f>
        <v>3.79</v>
      </c>
      <c r="AI387" s="13">
        <f>ROUND(AVERAGE(Zinsswaps!AI280:AI387)+'iBoxx Extrapolation'!$K387,2)</f>
        <v>3.78</v>
      </c>
      <c r="AJ387" s="13">
        <f>ROUND(AVERAGE(Zinsswaps!AJ280:AJ387)+'iBoxx Extrapolation'!$K387,2)</f>
        <v>3.76</v>
      </c>
      <c r="AK387" s="13">
        <f>ROUND(AVERAGE(Zinsswaps!AK280:AK387)+'iBoxx Extrapolation'!$K387,2)</f>
        <v>3.75</v>
      </c>
      <c r="AL387" s="13">
        <f>ROUND(AVERAGE(Zinsswaps!AL280:AL387)+'iBoxx Extrapolation'!$K387,2)</f>
        <v>3.74</v>
      </c>
      <c r="AM387" s="13">
        <f>ROUND(AVERAGE(Zinsswaps!AM280:AM387)+'iBoxx Extrapolation'!$K387,2)</f>
        <v>3.73</v>
      </c>
      <c r="AN387" s="13">
        <f>ROUND(AVERAGE(Zinsswaps!AN280:AN387)+'iBoxx Extrapolation'!$K387,2)</f>
        <v>3.72</v>
      </c>
      <c r="AO387" s="13">
        <f>ROUND(AVERAGE(Zinsswaps!AO280:AO387)+'iBoxx Extrapolation'!$K387,2)</f>
        <v>3.71</v>
      </c>
      <c r="AP387" s="13">
        <f>ROUND(AVERAGE(Zinsswaps!AP280:AP387)+'iBoxx Extrapolation'!$K387,2)</f>
        <v>3.69</v>
      </c>
      <c r="AQ387" s="13">
        <f>ROUND(AVERAGE(Zinsswaps!AQ280:AQ387)+'iBoxx Extrapolation'!$K387,2)</f>
        <v>3.67</v>
      </c>
      <c r="AR387" s="13">
        <f>ROUND(AVERAGE(Zinsswaps!AR280:AR387)+'iBoxx Extrapolation'!$K387,2)</f>
        <v>3.65</v>
      </c>
      <c r="AS387" s="13">
        <f>ROUND(AVERAGE(Zinsswaps!AS280:AS387)+'iBoxx Extrapolation'!$K387,2)</f>
        <v>3.63</v>
      </c>
      <c r="AT387" s="13">
        <f>ROUND(AVERAGE(Zinsswaps!AT280:AT387)+'iBoxx Extrapolation'!$K387,2)</f>
        <v>3.61</v>
      </c>
      <c r="AU387" s="13">
        <f>ROUND(AVERAGE(Zinsswaps!AU280:AU387)+'iBoxx Extrapolation'!$K387,2)</f>
        <v>3.6</v>
      </c>
      <c r="AV387" s="13">
        <f>ROUND(AVERAGE(Zinsswaps!AV280:AV387)+'iBoxx Extrapolation'!$K387,2)</f>
        <v>3.58</v>
      </c>
      <c r="AW387" s="13">
        <f>ROUND(AVERAGE(Zinsswaps!AW280:AW387)+'iBoxx Extrapolation'!$K387,2)</f>
        <v>3.57</v>
      </c>
      <c r="AX387" s="13">
        <f>ROUND(AVERAGE(Zinsswaps!AX280:AX387)+'iBoxx Extrapolation'!$K387,2)</f>
        <v>3.55</v>
      </c>
      <c r="AY387" s="13">
        <f>ROUND(AVERAGE(Zinsswaps!AY280:AY387)+'iBoxx Extrapolation'!$K387,2)</f>
        <v>3.54</v>
      </c>
    </row>
    <row r="388" spans="1:51" s="16" customFormat="1" x14ac:dyDescent="0.2">
      <c r="A388" s="12">
        <v>49034</v>
      </c>
      <c r="B388" s="13">
        <f>ROUND(AVERAGE(Zinsswaps!B281:B388)+'iBoxx Extrapolation'!$K388,2)</f>
        <v>2.98</v>
      </c>
      <c r="C388" s="13">
        <f>ROUND(AVERAGE(Zinsswaps!C281:C388)+'iBoxx Extrapolation'!$K388,2)</f>
        <v>2.99</v>
      </c>
      <c r="D388" s="13">
        <f>ROUND(AVERAGE(Zinsswaps!D281:D388)+'iBoxx Extrapolation'!$K388,2)</f>
        <v>3.04</v>
      </c>
      <c r="E388" s="13">
        <f>ROUND(AVERAGE(Zinsswaps!E281:E388)+'iBoxx Extrapolation'!$K388,2)</f>
        <v>3.11</v>
      </c>
      <c r="F388" s="13">
        <f>ROUND(AVERAGE(Zinsswaps!F281:F388)+'iBoxx Extrapolation'!$K388,2)</f>
        <v>3.18</v>
      </c>
      <c r="G388" s="13">
        <f>ROUND(AVERAGE(Zinsswaps!G281:G388)+'iBoxx Extrapolation'!$K388,2)</f>
        <v>3.26</v>
      </c>
      <c r="H388" s="13">
        <f>ROUND(AVERAGE(Zinsswaps!H281:H388)+'iBoxx Extrapolation'!$K388,2)</f>
        <v>3.33</v>
      </c>
      <c r="I388" s="13">
        <f>ROUND(AVERAGE(Zinsswaps!I281:I388)+'iBoxx Extrapolation'!$K388,2)</f>
        <v>3.4</v>
      </c>
      <c r="J388" s="13">
        <f>ROUND(AVERAGE(Zinsswaps!J281:J388)+'iBoxx Extrapolation'!$K388,2)</f>
        <v>3.47</v>
      </c>
      <c r="K388" s="13">
        <f>ROUND(AVERAGE(Zinsswaps!K281:K388)+'iBoxx Extrapolation'!$K388,2)</f>
        <v>3.53</v>
      </c>
      <c r="L388" s="13">
        <f>ROUND(AVERAGE(Zinsswaps!L281:L388)+'iBoxx Extrapolation'!$K388,2)</f>
        <v>3.59</v>
      </c>
      <c r="M388" s="13">
        <f>ROUND(AVERAGE(Zinsswaps!M281:M388)+'iBoxx Extrapolation'!$K388,2)</f>
        <v>3.65</v>
      </c>
      <c r="N388" s="13">
        <f>ROUND(AVERAGE(Zinsswaps!N281:N388)+'iBoxx Extrapolation'!$K388,2)</f>
        <v>3.7</v>
      </c>
      <c r="O388" s="13">
        <f>ROUND(AVERAGE(Zinsswaps!O281:O388)+'iBoxx Extrapolation'!$K388,2)</f>
        <v>3.74</v>
      </c>
      <c r="P388" s="13">
        <f>ROUND(AVERAGE(Zinsswaps!P281:P388)+'iBoxx Extrapolation'!$K388,2)</f>
        <v>3.77</v>
      </c>
      <c r="Q388" s="13">
        <f>ROUND(AVERAGE(Zinsswaps!Q281:Q388)+'iBoxx Extrapolation'!$K388,2)</f>
        <v>3.8</v>
      </c>
      <c r="R388" s="13">
        <f>ROUND(AVERAGE(Zinsswaps!R281:R388)+'iBoxx Extrapolation'!$K388,2)</f>
        <v>3.82</v>
      </c>
      <c r="S388" s="13">
        <f>ROUND(AVERAGE(Zinsswaps!S281:S388)+'iBoxx Extrapolation'!$K388,2)</f>
        <v>3.84</v>
      </c>
      <c r="T388" s="13">
        <f>ROUND(AVERAGE(Zinsswaps!T281:T388)+'iBoxx Extrapolation'!$K388,2)</f>
        <v>3.86</v>
      </c>
      <c r="U388" s="13">
        <f>ROUND(AVERAGE(Zinsswaps!U281:U388)+'iBoxx Extrapolation'!$K388,2)</f>
        <v>3.87</v>
      </c>
      <c r="V388" s="13">
        <f>ROUND(AVERAGE(Zinsswaps!V281:V388)+'iBoxx Extrapolation'!$K388,2)</f>
        <v>3.88</v>
      </c>
      <c r="W388" s="13">
        <f>ROUND(AVERAGE(Zinsswaps!W281:W388)+'iBoxx Extrapolation'!$K388,2)</f>
        <v>3.88</v>
      </c>
      <c r="X388" s="13">
        <f>ROUND(AVERAGE(Zinsswaps!X281:X388)+'iBoxx Extrapolation'!$K388,2)</f>
        <v>3.88</v>
      </c>
      <c r="Y388" s="13">
        <f>ROUND(AVERAGE(Zinsswaps!Y281:Y388)+'iBoxx Extrapolation'!$K388,2)</f>
        <v>3.88</v>
      </c>
      <c r="Z388" s="13">
        <f>ROUND(AVERAGE(Zinsswaps!Z281:Z388)+'iBoxx Extrapolation'!$K388,2)</f>
        <v>3.88</v>
      </c>
      <c r="AA388" s="13">
        <f>ROUND(AVERAGE(Zinsswaps!AA281:AA388)+'iBoxx Extrapolation'!$K388,2)</f>
        <v>3.87</v>
      </c>
      <c r="AB388" s="13">
        <f>ROUND(AVERAGE(Zinsswaps!AB281:AB388)+'iBoxx Extrapolation'!$K388,2)</f>
        <v>3.86</v>
      </c>
      <c r="AC388" s="13">
        <f>ROUND(AVERAGE(Zinsswaps!AC281:AC388)+'iBoxx Extrapolation'!$K388,2)</f>
        <v>3.85</v>
      </c>
      <c r="AD388" s="13">
        <f>ROUND(AVERAGE(Zinsswaps!AD281:AD388)+'iBoxx Extrapolation'!$K388,2)</f>
        <v>3.85</v>
      </c>
      <c r="AE388" s="13">
        <f>ROUND(AVERAGE(Zinsswaps!AE281:AE388)+'iBoxx Extrapolation'!$K388,2)</f>
        <v>3.84</v>
      </c>
      <c r="AF388" s="13">
        <f>ROUND(AVERAGE(Zinsswaps!AF281:AF388)+'iBoxx Extrapolation'!$K388,2)</f>
        <v>3.82</v>
      </c>
      <c r="AG388" s="13">
        <f>ROUND(AVERAGE(Zinsswaps!AG281:AG388)+'iBoxx Extrapolation'!$K388,2)</f>
        <v>3.81</v>
      </c>
      <c r="AH388" s="13">
        <f>ROUND(AVERAGE(Zinsswaps!AH281:AH388)+'iBoxx Extrapolation'!$K388,2)</f>
        <v>3.79</v>
      </c>
      <c r="AI388" s="13">
        <f>ROUND(AVERAGE(Zinsswaps!AI281:AI388)+'iBoxx Extrapolation'!$K388,2)</f>
        <v>3.78</v>
      </c>
      <c r="AJ388" s="13">
        <f>ROUND(AVERAGE(Zinsswaps!AJ281:AJ388)+'iBoxx Extrapolation'!$K388,2)</f>
        <v>3.77</v>
      </c>
      <c r="AK388" s="13">
        <f>ROUND(AVERAGE(Zinsswaps!AK281:AK388)+'iBoxx Extrapolation'!$K388,2)</f>
        <v>3.76</v>
      </c>
      <c r="AL388" s="13">
        <f>ROUND(AVERAGE(Zinsswaps!AL281:AL388)+'iBoxx Extrapolation'!$K388,2)</f>
        <v>3.75</v>
      </c>
      <c r="AM388" s="13">
        <f>ROUND(AVERAGE(Zinsswaps!AM281:AM388)+'iBoxx Extrapolation'!$K388,2)</f>
        <v>3.74</v>
      </c>
      <c r="AN388" s="13">
        <f>ROUND(AVERAGE(Zinsswaps!AN281:AN388)+'iBoxx Extrapolation'!$K388,2)</f>
        <v>3.72</v>
      </c>
      <c r="AO388" s="13">
        <f>ROUND(AVERAGE(Zinsswaps!AO281:AO388)+'iBoxx Extrapolation'!$K388,2)</f>
        <v>3.72</v>
      </c>
      <c r="AP388" s="13">
        <f>ROUND(AVERAGE(Zinsswaps!AP281:AP388)+'iBoxx Extrapolation'!$K388,2)</f>
        <v>3.69</v>
      </c>
      <c r="AQ388" s="13">
        <f>ROUND(AVERAGE(Zinsswaps!AQ281:AQ388)+'iBoxx Extrapolation'!$K388,2)</f>
        <v>3.67</v>
      </c>
      <c r="AR388" s="13">
        <f>ROUND(AVERAGE(Zinsswaps!AR281:AR388)+'iBoxx Extrapolation'!$K388,2)</f>
        <v>3.65</v>
      </c>
      <c r="AS388" s="13">
        <f>ROUND(AVERAGE(Zinsswaps!AS281:AS388)+'iBoxx Extrapolation'!$K388,2)</f>
        <v>3.64</v>
      </c>
      <c r="AT388" s="13">
        <f>ROUND(AVERAGE(Zinsswaps!AT281:AT388)+'iBoxx Extrapolation'!$K388,2)</f>
        <v>3.62</v>
      </c>
      <c r="AU388" s="13">
        <f>ROUND(AVERAGE(Zinsswaps!AU281:AU388)+'iBoxx Extrapolation'!$K388,2)</f>
        <v>3.6</v>
      </c>
      <c r="AV388" s="13">
        <f>ROUND(AVERAGE(Zinsswaps!AV281:AV388)+'iBoxx Extrapolation'!$K388,2)</f>
        <v>3.58</v>
      </c>
      <c r="AW388" s="13">
        <f>ROUND(AVERAGE(Zinsswaps!AW281:AW388)+'iBoxx Extrapolation'!$K388,2)</f>
        <v>3.57</v>
      </c>
      <c r="AX388" s="13">
        <f>ROUND(AVERAGE(Zinsswaps!AX281:AX388)+'iBoxx Extrapolation'!$K388,2)</f>
        <v>3.55</v>
      </c>
      <c r="AY388" s="13">
        <f>ROUND(AVERAGE(Zinsswaps!AY281:AY388)+'iBoxx Extrapolation'!$K388,2)</f>
        <v>3.54</v>
      </c>
    </row>
    <row r="389" spans="1:51" s="16" customFormat="1" x14ac:dyDescent="0.2">
      <c r="A389" s="12">
        <v>49064</v>
      </c>
      <c r="B389" s="13">
        <f>ROUND(AVERAGE(Zinsswaps!B282:B389)+'iBoxx Extrapolation'!$K389,2)</f>
        <v>2.98</v>
      </c>
      <c r="C389" s="13">
        <f>ROUND(AVERAGE(Zinsswaps!C282:C389)+'iBoxx Extrapolation'!$K389,2)</f>
        <v>2.99</v>
      </c>
      <c r="D389" s="13">
        <f>ROUND(AVERAGE(Zinsswaps!D282:D389)+'iBoxx Extrapolation'!$K389,2)</f>
        <v>3.04</v>
      </c>
      <c r="E389" s="13">
        <f>ROUND(AVERAGE(Zinsswaps!E282:E389)+'iBoxx Extrapolation'!$K389,2)</f>
        <v>3.12</v>
      </c>
      <c r="F389" s="13">
        <f>ROUND(AVERAGE(Zinsswaps!F282:F389)+'iBoxx Extrapolation'!$K389,2)</f>
        <v>3.19</v>
      </c>
      <c r="G389" s="13">
        <f>ROUND(AVERAGE(Zinsswaps!G282:G389)+'iBoxx Extrapolation'!$K389,2)</f>
        <v>3.26</v>
      </c>
      <c r="H389" s="13">
        <f>ROUND(AVERAGE(Zinsswaps!H282:H389)+'iBoxx Extrapolation'!$K389,2)</f>
        <v>3.34</v>
      </c>
      <c r="I389" s="13">
        <f>ROUND(AVERAGE(Zinsswaps!I282:I389)+'iBoxx Extrapolation'!$K389,2)</f>
        <v>3.41</v>
      </c>
      <c r="J389" s="13">
        <f>ROUND(AVERAGE(Zinsswaps!J282:J389)+'iBoxx Extrapolation'!$K389,2)</f>
        <v>3.47</v>
      </c>
      <c r="K389" s="13">
        <f>ROUND(AVERAGE(Zinsswaps!K282:K389)+'iBoxx Extrapolation'!$K389,2)</f>
        <v>3.53</v>
      </c>
      <c r="L389" s="13">
        <f>ROUND(AVERAGE(Zinsswaps!L282:L389)+'iBoxx Extrapolation'!$K389,2)</f>
        <v>3.6</v>
      </c>
      <c r="M389" s="13">
        <f>ROUND(AVERAGE(Zinsswaps!M282:M389)+'iBoxx Extrapolation'!$K389,2)</f>
        <v>3.65</v>
      </c>
      <c r="N389" s="13">
        <f>ROUND(AVERAGE(Zinsswaps!N282:N389)+'iBoxx Extrapolation'!$K389,2)</f>
        <v>3.7</v>
      </c>
      <c r="O389" s="13">
        <f>ROUND(AVERAGE(Zinsswaps!O282:O389)+'iBoxx Extrapolation'!$K389,2)</f>
        <v>3.74</v>
      </c>
      <c r="P389" s="13">
        <f>ROUND(AVERAGE(Zinsswaps!P282:P389)+'iBoxx Extrapolation'!$K389,2)</f>
        <v>3.78</v>
      </c>
      <c r="Q389" s="13">
        <f>ROUND(AVERAGE(Zinsswaps!Q282:Q389)+'iBoxx Extrapolation'!$K389,2)</f>
        <v>3.8</v>
      </c>
      <c r="R389" s="13">
        <f>ROUND(AVERAGE(Zinsswaps!R282:R389)+'iBoxx Extrapolation'!$K389,2)</f>
        <v>3.82</v>
      </c>
      <c r="S389" s="13">
        <f>ROUND(AVERAGE(Zinsswaps!S282:S389)+'iBoxx Extrapolation'!$K389,2)</f>
        <v>3.84</v>
      </c>
      <c r="T389" s="13">
        <f>ROUND(AVERAGE(Zinsswaps!T282:T389)+'iBoxx Extrapolation'!$K389,2)</f>
        <v>3.86</v>
      </c>
      <c r="U389" s="13">
        <f>ROUND(AVERAGE(Zinsswaps!U282:U389)+'iBoxx Extrapolation'!$K389,2)</f>
        <v>3.88</v>
      </c>
      <c r="V389" s="13">
        <f>ROUND(AVERAGE(Zinsswaps!V282:V389)+'iBoxx Extrapolation'!$K389,2)</f>
        <v>3.88</v>
      </c>
      <c r="W389" s="13">
        <f>ROUND(AVERAGE(Zinsswaps!W282:W389)+'iBoxx Extrapolation'!$K389,2)</f>
        <v>3.88</v>
      </c>
      <c r="X389" s="13">
        <f>ROUND(AVERAGE(Zinsswaps!X282:X389)+'iBoxx Extrapolation'!$K389,2)</f>
        <v>3.88</v>
      </c>
      <c r="Y389" s="13">
        <f>ROUND(AVERAGE(Zinsswaps!Y282:Y389)+'iBoxx Extrapolation'!$K389,2)</f>
        <v>3.88</v>
      </c>
      <c r="Z389" s="13">
        <f>ROUND(AVERAGE(Zinsswaps!Z282:Z389)+'iBoxx Extrapolation'!$K389,2)</f>
        <v>3.88</v>
      </c>
      <c r="AA389" s="13">
        <f>ROUND(AVERAGE(Zinsswaps!AA282:AA389)+'iBoxx Extrapolation'!$K389,2)</f>
        <v>3.87</v>
      </c>
      <c r="AB389" s="13">
        <f>ROUND(AVERAGE(Zinsswaps!AB282:AB389)+'iBoxx Extrapolation'!$K389,2)</f>
        <v>3.87</v>
      </c>
      <c r="AC389" s="13">
        <f>ROUND(AVERAGE(Zinsswaps!AC282:AC389)+'iBoxx Extrapolation'!$K389,2)</f>
        <v>3.86</v>
      </c>
      <c r="AD389" s="13">
        <f>ROUND(AVERAGE(Zinsswaps!AD282:AD389)+'iBoxx Extrapolation'!$K389,2)</f>
        <v>3.85</v>
      </c>
      <c r="AE389" s="13">
        <f>ROUND(AVERAGE(Zinsswaps!AE282:AE389)+'iBoxx Extrapolation'!$K389,2)</f>
        <v>3.84</v>
      </c>
      <c r="AF389" s="13">
        <f>ROUND(AVERAGE(Zinsswaps!AF282:AF389)+'iBoxx Extrapolation'!$K389,2)</f>
        <v>3.83</v>
      </c>
      <c r="AG389" s="13">
        <f>ROUND(AVERAGE(Zinsswaps!AG282:AG389)+'iBoxx Extrapolation'!$K389,2)</f>
        <v>3.81</v>
      </c>
      <c r="AH389" s="13">
        <f>ROUND(AVERAGE(Zinsswaps!AH282:AH389)+'iBoxx Extrapolation'!$K389,2)</f>
        <v>3.8</v>
      </c>
      <c r="AI389" s="13">
        <f>ROUND(AVERAGE(Zinsswaps!AI282:AI389)+'iBoxx Extrapolation'!$K389,2)</f>
        <v>3.79</v>
      </c>
      <c r="AJ389" s="13">
        <f>ROUND(AVERAGE(Zinsswaps!AJ282:AJ389)+'iBoxx Extrapolation'!$K389,2)</f>
        <v>3.77</v>
      </c>
      <c r="AK389" s="13">
        <f>ROUND(AVERAGE(Zinsswaps!AK282:AK389)+'iBoxx Extrapolation'!$K389,2)</f>
        <v>3.76</v>
      </c>
      <c r="AL389" s="13">
        <f>ROUND(AVERAGE(Zinsswaps!AL282:AL389)+'iBoxx Extrapolation'!$K389,2)</f>
        <v>3.75</v>
      </c>
      <c r="AM389" s="13">
        <f>ROUND(AVERAGE(Zinsswaps!AM282:AM389)+'iBoxx Extrapolation'!$K389,2)</f>
        <v>3.74</v>
      </c>
      <c r="AN389" s="13">
        <f>ROUND(AVERAGE(Zinsswaps!AN282:AN389)+'iBoxx Extrapolation'!$K389,2)</f>
        <v>3.73</v>
      </c>
      <c r="AO389" s="13">
        <f>ROUND(AVERAGE(Zinsswaps!AO282:AO389)+'iBoxx Extrapolation'!$K389,2)</f>
        <v>3.72</v>
      </c>
      <c r="AP389" s="13">
        <f>ROUND(AVERAGE(Zinsswaps!AP282:AP389)+'iBoxx Extrapolation'!$K389,2)</f>
        <v>3.7</v>
      </c>
      <c r="AQ389" s="13">
        <f>ROUND(AVERAGE(Zinsswaps!AQ282:AQ389)+'iBoxx Extrapolation'!$K389,2)</f>
        <v>3.68</v>
      </c>
      <c r="AR389" s="13">
        <f>ROUND(AVERAGE(Zinsswaps!AR282:AR389)+'iBoxx Extrapolation'!$K389,2)</f>
        <v>3.66</v>
      </c>
      <c r="AS389" s="13">
        <f>ROUND(AVERAGE(Zinsswaps!AS282:AS389)+'iBoxx Extrapolation'!$K389,2)</f>
        <v>3.64</v>
      </c>
      <c r="AT389" s="13">
        <f>ROUND(AVERAGE(Zinsswaps!AT282:AT389)+'iBoxx Extrapolation'!$K389,2)</f>
        <v>3.62</v>
      </c>
      <c r="AU389" s="13">
        <f>ROUND(AVERAGE(Zinsswaps!AU282:AU389)+'iBoxx Extrapolation'!$K389,2)</f>
        <v>3.61</v>
      </c>
      <c r="AV389" s="13">
        <f>ROUND(AVERAGE(Zinsswaps!AV282:AV389)+'iBoxx Extrapolation'!$K389,2)</f>
        <v>3.59</v>
      </c>
      <c r="AW389" s="13">
        <f>ROUND(AVERAGE(Zinsswaps!AW282:AW389)+'iBoxx Extrapolation'!$K389,2)</f>
        <v>3.57</v>
      </c>
      <c r="AX389" s="13">
        <f>ROUND(AVERAGE(Zinsswaps!AX282:AX389)+'iBoxx Extrapolation'!$K389,2)</f>
        <v>3.56</v>
      </c>
      <c r="AY389" s="13">
        <f>ROUND(AVERAGE(Zinsswaps!AY282:AY389)+'iBoxx Extrapolation'!$K389,2)</f>
        <v>3.54</v>
      </c>
    </row>
    <row r="390" spans="1:51" s="16" customFormat="1" x14ac:dyDescent="0.2">
      <c r="A390" s="12">
        <v>49095</v>
      </c>
      <c r="B390" s="13">
        <f>ROUND(AVERAGE(Zinsswaps!B283:B390)+'iBoxx Extrapolation'!$K390,2)</f>
        <v>2.99</v>
      </c>
      <c r="C390" s="13">
        <f>ROUND(AVERAGE(Zinsswaps!C283:C390)+'iBoxx Extrapolation'!$K390,2)</f>
        <v>2.99</v>
      </c>
      <c r="D390" s="13">
        <f>ROUND(AVERAGE(Zinsswaps!D283:D390)+'iBoxx Extrapolation'!$K390,2)</f>
        <v>3.04</v>
      </c>
      <c r="E390" s="13">
        <f>ROUND(AVERAGE(Zinsswaps!E283:E390)+'iBoxx Extrapolation'!$K390,2)</f>
        <v>3.12</v>
      </c>
      <c r="F390" s="13">
        <f>ROUND(AVERAGE(Zinsswaps!F283:F390)+'iBoxx Extrapolation'!$K390,2)</f>
        <v>3.19</v>
      </c>
      <c r="G390" s="13">
        <f>ROUND(AVERAGE(Zinsswaps!G283:G390)+'iBoxx Extrapolation'!$K390,2)</f>
        <v>3.26</v>
      </c>
      <c r="H390" s="13">
        <f>ROUND(AVERAGE(Zinsswaps!H283:H390)+'iBoxx Extrapolation'!$K390,2)</f>
        <v>3.34</v>
      </c>
      <c r="I390" s="13">
        <f>ROUND(AVERAGE(Zinsswaps!I283:I390)+'iBoxx Extrapolation'!$K390,2)</f>
        <v>3.41</v>
      </c>
      <c r="J390" s="13">
        <f>ROUND(AVERAGE(Zinsswaps!J283:J390)+'iBoxx Extrapolation'!$K390,2)</f>
        <v>3.47</v>
      </c>
      <c r="K390" s="13">
        <f>ROUND(AVERAGE(Zinsswaps!K283:K390)+'iBoxx Extrapolation'!$K390,2)</f>
        <v>3.54</v>
      </c>
      <c r="L390" s="13">
        <f>ROUND(AVERAGE(Zinsswaps!L283:L390)+'iBoxx Extrapolation'!$K390,2)</f>
        <v>3.6</v>
      </c>
      <c r="M390" s="13">
        <f>ROUND(AVERAGE(Zinsswaps!M283:M390)+'iBoxx Extrapolation'!$K390,2)</f>
        <v>3.65</v>
      </c>
      <c r="N390" s="13">
        <f>ROUND(AVERAGE(Zinsswaps!N283:N390)+'iBoxx Extrapolation'!$K390,2)</f>
        <v>3.7</v>
      </c>
      <c r="O390" s="13">
        <f>ROUND(AVERAGE(Zinsswaps!O283:O390)+'iBoxx Extrapolation'!$K390,2)</f>
        <v>3.74</v>
      </c>
      <c r="P390" s="13">
        <f>ROUND(AVERAGE(Zinsswaps!P283:P390)+'iBoxx Extrapolation'!$K390,2)</f>
        <v>3.78</v>
      </c>
      <c r="Q390" s="13">
        <f>ROUND(AVERAGE(Zinsswaps!Q283:Q390)+'iBoxx Extrapolation'!$K390,2)</f>
        <v>3.8</v>
      </c>
      <c r="R390" s="13">
        <f>ROUND(AVERAGE(Zinsswaps!R283:R390)+'iBoxx Extrapolation'!$K390,2)</f>
        <v>3.83</v>
      </c>
      <c r="S390" s="13">
        <f>ROUND(AVERAGE(Zinsswaps!S283:S390)+'iBoxx Extrapolation'!$K390,2)</f>
        <v>3.85</v>
      </c>
      <c r="T390" s="13">
        <f>ROUND(AVERAGE(Zinsswaps!T283:T390)+'iBoxx Extrapolation'!$K390,2)</f>
        <v>3.86</v>
      </c>
      <c r="U390" s="13">
        <f>ROUND(AVERAGE(Zinsswaps!U283:U390)+'iBoxx Extrapolation'!$K390,2)</f>
        <v>3.88</v>
      </c>
      <c r="V390" s="13">
        <f>ROUND(AVERAGE(Zinsswaps!V283:V390)+'iBoxx Extrapolation'!$K390,2)</f>
        <v>3.88</v>
      </c>
      <c r="W390" s="13">
        <f>ROUND(AVERAGE(Zinsswaps!W283:W390)+'iBoxx Extrapolation'!$K390,2)</f>
        <v>3.88</v>
      </c>
      <c r="X390" s="13">
        <f>ROUND(AVERAGE(Zinsswaps!X283:X390)+'iBoxx Extrapolation'!$K390,2)</f>
        <v>3.88</v>
      </c>
      <c r="Y390" s="13">
        <f>ROUND(AVERAGE(Zinsswaps!Y283:Y390)+'iBoxx Extrapolation'!$K390,2)</f>
        <v>3.88</v>
      </c>
      <c r="Z390" s="13">
        <f>ROUND(AVERAGE(Zinsswaps!Z283:Z390)+'iBoxx Extrapolation'!$K390,2)</f>
        <v>3.89</v>
      </c>
      <c r="AA390" s="13">
        <f>ROUND(AVERAGE(Zinsswaps!AA283:AA390)+'iBoxx Extrapolation'!$K390,2)</f>
        <v>3.88</v>
      </c>
      <c r="AB390" s="13">
        <f>ROUND(AVERAGE(Zinsswaps!AB283:AB390)+'iBoxx Extrapolation'!$K390,2)</f>
        <v>3.87</v>
      </c>
      <c r="AC390" s="13">
        <f>ROUND(AVERAGE(Zinsswaps!AC283:AC390)+'iBoxx Extrapolation'!$K390,2)</f>
        <v>3.86</v>
      </c>
      <c r="AD390" s="13">
        <f>ROUND(AVERAGE(Zinsswaps!AD283:AD390)+'iBoxx Extrapolation'!$K390,2)</f>
        <v>3.85</v>
      </c>
      <c r="AE390" s="13">
        <f>ROUND(AVERAGE(Zinsswaps!AE283:AE390)+'iBoxx Extrapolation'!$K390,2)</f>
        <v>3.85</v>
      </c>
      <c r="AF390" s="13">
        <f>ROUND(AVERAGE(Zinsswaps!AF283:AF390)+'iBoxx Extrapolation'!$K390,2)</f>
        <v>3.83</v>
      </c>
      <c r="AG390" s="13">
        <f>ROUND(AVERAGE(Zinsswaps!AG283:AG390)+'iBoxx Extrapolation'!$K390,2)</f>
        <v>3.82</v>
      </c>
      <c r="AH390" s="13">
        <f>ROUND(AVERAGE(Zinsswaps!AH283:AH390)+'iBoxx Extrapolation'!$K390,2)</f>
        <v>3.8</v>
      </c>
      <c r="AI390" s="13">
        <f>ROUND(AVERAGE(Zinsswaps!AI283:AI390)+'iBoxx Extrapolation'!$K390,2)</f>
        <v>3.79</v>
      </c>
      <c r="AJ390" s="13">
        <f>ROUND(AVERAGE(Zinsswaps!AJ283:AJ390)+'iBoxx Extrapolation'!$K390,2)</f>
        <v>3.78</v>
      </c>
      <c r="AK390" s="13">
        <f>ROUND(AVERAGE(Zinsswaps!AK283:AK390)+'iBoxx Extrapolation'!$K390,2)</f>
        <v>3.76</v>
      </c>
      <c r="AL390" s="13">
        <f>ROUND(AVERAGE(Zinsswaps!AL283:AL390)+'iBoxx Extrapolation'!$K390,2)</f>
        <v>3.75</v>
      </c>
      <c r="AM390" s="13">
        <f>ROUND(AVERAGE(Zinsswaps!AM283:AM390)+'iBoxx Extrapolation'!$K390,2)</f>
        <v>3.74</v>
      </c>
      <c r="AN390" s="13">
        <f>ROUND(AVERAGE(Zinsswaps!AN283:AN390)+'iBoxx Extrapolation'!$K390,2)</f>
        <v>3.73</v>
      </c>
      <c r="AO390" s="13">
        <f>ROUND(AVERAGE(Zinsswaps!AO283:AO390)+'iBoxx Extrapolation'!$K390,2)</f>
        <v>3.72</v>
      </c>
      <c r="AP390" s="13">
        <f>ROUND(AVERAGE(Zinsswaps!AP283:AP390)+'iBoxx Extrapolation'!$K390,2)</f>
        <v>3.7</v>
      </c>
      <c r="AQ390" s="13">
        <f>ROUND(AVERAGE(Zinsswaps!AQ283:AQ390)+'iBoxx Extrapolation'!$K390,2)</f>
        <v>3.68</v>
      </c>
      <c r="AR390" s="13">
        <f>ROUND(AVERAGE(Zinsswaps!AR283:AR390)+'iBoxx Extrapolation'!$K390,2)</f>
        <v>3.66</v>
      </c>
      <c r="AS390" s="13">
        <f>ROUND(AVERAGE(Zinsswaps!AS283:AS390)+'iBoxx Extrapolation'!$K390,2)</f>
        <v>3.64</v>
      </c>
      <c r="AT390" s="13">
        <f>ROUND(AVERAGE(Zinsswaps!AT283:AT390)+'iBoxx Extrapolation'!$K390,2)</f>
        <v>3.62</v>
      </c>
      <c r="AU390" s="13">
        <f>ROUND(AVERAGE(Zinsswaps!AU283:AU390)+'iBoxx Extrapolation'!$K390,2)</f>
        <v>3.61</v>
      </c>
      <c r="AV390" s="13">
        <f>ROUND(AVERAGE(Zinsswaps!AV283:AV390)+'iBoxx Extrapolation'!$K390,2)</f>
        <v>3.59</v>
      </c>
      <c r="AW390" s="13">
        <f>ROUND(AVERAGE(Zinsswaps!AW283:AW390)+'iBoxx Extrapolation'!$K390,2)</f>
        <v>3.58</v>
      </c>
      <c r="AX390" s="13">
        <f>ROUND(AVERAGE(Zinsswaps!AX283:AX390)+'iBoxx Extrapolation'!$K390,2)</f>
        <v>3.56</v>
      </c>
      <c r="AY390" s="13">
        <f>ROUND(AVERAGE(Zinsswaps!AY283:AY390)+'iBoxx Extrapolation'!$K390,2)</f>
        <v>3.55</v>
      </c>
    </row>
    <row r="391" spans="1:51" s="16" customFormat="1" x14ac:dyDescent="0.2">
      <c r="A391" s="12">
        <v>49125</v>
      </c>
      <c r="B391" s="13">
        <f>ROUND(AVERAGE(Zinsswaps!B284:B391)+'iBoxx Extrapolation'!$K391,2)</f>
        <v>2.99</v>
      </c>
      <c r="C391" s="13">
        <f>ROUND(AVERAGE(Zinsswaps!C284:C391)+'iBoxx Extrapolation'!$K391,2)</f>
        <v>3</v>
      </c>
      <c r="D391" s="13">
        <f>ROUND(AVERAGE(Zinsswaps!D284:D391)+'iBoxx Extrapolation'!$K391,2)</f>
        <v>3.04</v>
      </c>
      <c r="E391" s="13">
        <f>ROUND(AVERAGE(Zinsswaps!E284:E391)+'iBoxx Extrapolation'!$K391,2)</f>
        <v>3.12</v>
      </c>
      <c r="F391" s="13">
        <f>ROUND(AVERAGE(Zinsswaps!F284:F391)+'iBoxx Extrapolation'!$K391,2)</f>
        <v>3.19</v>
      </c>
      <c r="G391" s="13">
        <f>ROUND(AVERAGE(Zinsswaps!G284:G391)+'iBoxx Extrapolation'!$K391,2)</f>
        <v>3.26</v>
      </c>
      <c r="H391" s="13">
        <f>ROUND(AVERAGE(Zinsswaps!H284:H391)+'iBoxx Extrapolation'!$K391,2)</f>
        <v>3.34</v>
      </c>
      <c r="I391" s="13">
        <f>ROUND(AVERAGE(Zinsswaps!I284:I391)+'iBoxx Extrapolation'!$K391,2)</f>
        <v>3.41</v>
      </c>
      <c r="J391" s="13">
        <f>ROUND(AVERAGE(Zinsswaps!J284:J391)+'iBoxx Extrapolation'!$K391,2)</f>
        <v>3.48</v>
      </c>
      <c r="K391" s="13">
        <f>ROUND(AVERAGE(Zinsswaps!K284:K391)+'iBoxx Extrapolation'!$K391,2)</f>
        <v>3.54</v>
      </c>
      <c r="L391" s="13">
        <f>ROUND(AVERAGE(Zinsswaps!L284:L391)+'iBoxx Extrapolation'!$K391,2)</f>
        <v>3.6</v>
      </c>
      <c r="M391" s="13">
        <f>ROUND(AVERAGE(Zinsswaps!M284:M391)+'iBoxx Extrapolation'!$K391,2)</f>
        <v>3.65</v>
      </c>
      <c r="N391" s="13">
        <f>ROUND(AVERAGE(Zinsswaps!N284:N391)+'iBoxx Extrapolation'!$K391,2)</f>
        <v>3.7</v>
      </c>
      <c r="O391" s="13">
        <f>ROUND(AVERAGE(Zinsswaps!O284:O391)+'iBoxx Extrapolation'!$K391,2)</f>
        <v>3.74</v>
      </c>
      <c r="P391" s="13">
        <f>ROUND(AVERAGE(Zinsswaps!P284:P391)+'iBoxx Extrapolation'!$K391,2)</f>
        <v>3.78</v>
      </c>
      <c r="Q391" s="13">
        <f>ROUND(AVERAGE(Zinsswaps!Q284:Q391)+'iBoxx Extrapolation'!$K391,2)</f>
        <v>3.81</v>
      </c>
      <c r="R391" s="13">
        <f>ROUND(AVERAGE(Zinsswaps!R284:R391)+'iBoxx Extrapolation'!$K391,2)</f>
        <v>3.83</v>
      </c>
      <c r="S391" s="13">
        <f>ROUND(AVERAGE(Zinsswaps!S284:S391)+'iBoxx Extrapolation'!$K391,2)</f>
        <v>3.85</v>
      </c>
      <c r="T391" s="13">
        <f>ROUND(AVERAGE(Zinsswaps!T284:T391)+'iBoxx Extrapolation'!$K391,2)</f>
        <v>3.87</v>
      </c>
      <c r="U391" s="13">
        <f>ROUND(AVERAGE(Zinsswaps!U284:U391)+'iBoxx Extrapolation'!$K391,2)</f>
        <v>3.88</v>
      </c>
      <c r="V391" s="13">
        <f>ROUND(AVERAGE(Zinsswaps!V284:V391)+'iBoxx Extrapolation'!$K391,2)</f>
        <v>3.88</v>
      </c>
      <c r="W391" s="13">
        <f>ROUND(AVERAGE(Zinsswaps!W284:W391)+'iBoxx Extrapolation'!$K391,2)</f>
        <v>3.89</v>
      </c>
      <c r="X391" s="13">
        <f>ROUND(AVERAGE(Zinsswaps!X284:X391)+'iBoxx Extrapolation'!$K391,2)</f>
        <v>3.89</v>
      </c>
      <c r="Y391" s="13">
        <f>ROUND(AVERAGE(Zinsswaps!Y284:Y391)+'iBoxx Extrapolation'!$K391,2)</f>
        <v>3.89</v>
      </c>
      <c r="Z391" s="13">
        <f>ROUND(AVERAGE(Zinsswaps!Z284:Z391)+'iBoxx Extrapolation'!$K391,2)</f>
        <v>3.89</v>
      </c>
      <c r="AA391" s="13">
        <f>ROUND(AVERAGE(Zinsswaps!AA284:AA391)+'iBoxx Extrapolation'!$K391,2)</f>
        <v>3.88</v>
      </c>
      <c r="AB391" s="13">
        <f>ROUND(AVERAGE(Zinsswaps!AB284:AB391)+'iBoxx Extrapolation'!$K391,2)</f>
        <v>3.87</v>
      </c>
      <c r="AC391" s="13">
        <f>ROUND(AVERAGE(Zinsswaps!AC284:AC391)+'iBoxx Extrapolation'!$K391,2)</f>
        <v>3.86</v>
      </c>
      <c r="AD391" s="13">
        <f>ROUND(AVERAGE(Zinsswaps!AD284:AD391)+'iBoxx Extrapolation'!$K391,2)</f>
        <v>3.86</v>
      </c>
      <c r="AE391" s="13">
        <f>ROUND(AVERAGE(Zinsswaps!AE284:AE391)+'iBoxx Extrapolation'!$K391,2)</f>
        <v>3.85</v>
      </c>
      <c r="AF391" s="13">
        <f>ROUND(AVERAGE(Zinsswaps!AF284:AF391)+'iBoxx Extrapolation'!$K391,2)</f>
        <v>3.83</v>
      </c>
      <c r="AG391" s="13">
        <f>ROUND(AVERAGE(Zinsswaps!AG284:AG391)+'iBoxx Extrapolation'!$K391,2)</f>
        <v>3.82</v>
      </c>
      <c r="AH391" s="13">
        <f>ROUND(AVERAGE(Zinsswaps!AH284:AH391)+'iBoxx Extrapolation'!$K391,2)</f>
        <v>3.81</v>
      </c>
      <c r="AI391" s="13">
        <f>ROUND(AVERAGE(Zinsswaps!AI284:AI391)+'iBoxx Extrapolation'!$K391,2)</f>
        <v>3.79</v>
      </c>
      <c r="AJ391" s="13">
        <f>ROUND(AVERAGE(Zinsswaps!AJ284:AJ391)+'iBoxx Extrapolation'!$K391,2)</f>
        <v>3.78</v>
      </c>
      <c r="AK391" s="13">
        <f>ROUND(AVERAGE(Zinsswaps!AK284:AK391)+'iBoxx Extrapolation'!$K391,2)</f>
        <v>3.77</v>
      </c>
      <c r="AL391" s="13">
        <f>ROUND(AVERAGE(Zinsswaps!AL284:AL391)+'iBoxx Extrapolation'!$K391,2)</f>
        <v>3.76</v>
      </c>
      <c r="AM391" s="13">
        <f>ROUND(AVERAGE(Zinsswaps!AM284:AM391)+'iBoxx Extrapolation'!$K391,2)</f>
        <v>3.75</v>
      </c>
      <c r="AN391" s="13">
        <f>ROUND(AVERAGE(Zinsswaps!AN284:AN391)+'iBoxx Extrapolation'!$K391,2)</f>
        <v>3.73</v>
      </c>
      <c r="AO391" s="13">
        <f>ROUND(AVERAGE(Zinsswaps!AO284:AO391)+'iBoxx Extrapolation'!$K391,2)</f>
        <v>3.72</v>
      </c>
      <c r="AP391" s="13">
        <f>ROUND(AVERAGE(Zinsswaps!AP284:AP391)+'iBoxx Extrapolation'!$K391,2)</f>
        <v>3.7</v>
      </c>
      <c r="AQ391" s="13">
        <f>ROUND(AVERAGE(Zinsswaps!AQ284:AQ391)+'iBoxx Extrapolation'!$K391,2)</f>
        <v>3.68</v>
      </c>
      <c r="AR391" s="13">
        <f>ROUND(AVERAGE(Zinsswaps!AR284:AR391)+'iBoxx Extrapolation'!$K391,2)</f>
        <v>3.66</v>
      </c>
      <c r="AS391" s="13">
        <f>ROUND(AVERAGE(Zinsswaps!AS284:AS391)+'iBoxx Extrapolation'!$K391,2)</f>
        <v>3.64</v>
      </c>
      <c r="AT391" s="13">
        <f>ROUND(AVERAGE(Zinsswaps!AT284:AT391)+'iBoxx Extrapolation'!$K391,2)</f>
        <v>3.63</v>
      </c>
      <c r="AU391" s="13">
        <f>ROUND(AVERAGE(Zinsswaps!AU284:AU391)+'iBoxx Extrapolation'!$K391,2)</f>
        <v>3.61</v>
      </c>
      <c r="AV391" s="13">
        <f>ROUND(AVERAGE(Zinsswaps!AV284:AV391)+'iBoxx Extrapolation'!$K391,2)</f>
        <v>3.59</v>
      </c>
      <c r="AW391" s="13">
        <f>ROUND(AVERAGE(Zinsswaps!AW284:AW391)+'iBoxx Extrapolation'!$K391,2)</f>
        <v>3.58</v>
      </c>
      <c r="AX391" s="13">
        <f>ROUND(AVERAGE(Zinsswaps!AX284:AX391)+'iBoxx Extrapolation'!$K391,2)</f>
        <v>3.56</v>
      </c>
      <c r="AY391" s="13">
        <f>ROUND(AVERAGE(Zinsswaps!AY284:AY391)+'iBoxx Extrapolation'!$K391,2)</f>
        <v>3.55</v>
      </c>
    </row>
    <row r="392" spans="1:51" s="16" customFormat="1" x14ac:dyDescent="0.2">
      <c r="A392" s="12">
        <v>49156</v>
      </c>
      <c r="B392" s="13">
        <f>ROUND(AVERAGE(Zinsswaps!B285:B392)+'iBoxx Extrapolation'!$K392,2)</f>
        <v>2.99</v>
      </c>
      <c r="C392" s="13">
        <f>ROUND(AVERAGE(Zinsswaps!C285:C392)+'iBoxx Extrapolation'!$K392,2)</f>
        <v>3</v>
      </c>
      <c r="D392" s="13">
        <f>ROUND(AVERAGE(Zinsswaps!D285:D392)+'iBoxx Extrapolation'!$K392,2)</f>
        <v>3.05</v>
      </c>
      <c r="E392" s="13">
        <f>ROUND(AVERAGE(Zinsswaps!E285:E392)+'iBoxx Extrapolation'!$K392,2)</f>
        <v>3.12</v>
      </c>
      <c r="F392" s="13">
        <f>ROUND(AVERAGE(Zinsswaps!F285:F392)+'iBoxx Extrapolation'!$K392,2)</f>
        <v>3.19</v>
      </c>
      <c r="G392" s="13">
        <f>ROUND(AVERAGE(Zinsswaps!G285:G392)+'iBoxx Extrapolation'!$K392,2)</f>
        <v>3.27</v>
      </c>
      <c r="H392" s="13">
        <f>ROUND(AVERAGE(Zinsswaps!H285:H392)+'iBoxx Extrapolation'!$K392,2)</f>
        <v>3.34</v>
      </c>
      <c r="I392" s="13">
        <f>ROUND(AVERAGE(Zinsswaps!I285:I392)+'iBoxx Extrapolation'!$K392,2)</f>
        <v>3.41</v>
      </c>
      <c r="J392" s="13">
        <f>ROUND(AVERAGE(Zinsswaps!J285:J392)+'iBoxx Extrapolation'!$K392,2)</f>
        <v>3.48</v>
      </c>
      <c r="K392" s="13">
        <f>ROUND(AVERAGE(Zinsswaps!K285:K392)+'iBoxx Extrapolation'!$K392,2)</f>
        <v>3.54</v>
      </c>
      <c r="L392" s="13">
        <f>ROUND(AVERAGE(Zinsswaps!L285:L392)+'iBoxx Extrapolation'!$K392,2)</f>
        <v>3.6</v>
      </c>
      <c r="M392" s="13">
        <f>ROUND(AVERAGE(Zinsswaps!M285:M392)+'iBoxx Extrapolation'!$K392,2)</f>
        <v>3.65</v>
      </c>
      <c r="N392" s="13">
        <f>ROUND(AVERAGE(Zinsswaps!N285:N392)+'iBoxx Extrapolation'!$K392,2)</f>
        <v>3.7</v>
      </c>
      <c r="O392" s="13">
        <f>ROUND(AVERAGE(Zinsswaps!O285:O392)+'iBoxx Extrapolation'!$K392,2)</f>
        <v>3.75</v>
      </c>
      <c r="P392" s="13">
        <f>ROUND(AVERAGE(Zinsswaps!P285:P392)+'iBoxx Extrapolation'!$K392,2)</f>
        <v>3.78</v>
      </c>
      <c r="Q392" s="13">
        <f>ROUND(AVERAGE(Zinsswaps!Q285:Q392)+'iBoxx Extrapolation'!$K392,2)</f>
        <v>3.81</v>
      </c>
      <c r="R392" s="13">
        <f>ROUND(AVERAGE(Zinsswaps!R285:R392)+'iBoxx Extrapolation'!$K392,2)</f>
        <v>3.83</v>
      </c>
      <c r="S392" s="13">
        <f>ROUND(AVERAGE(Zinsswaps!S285:S392)+'iBoxx Extrapolation'!$K392,2)</f>
        <v>3.85</v>
      </c>
      <c r="T392" s="13">
        <f>ROUND(AVERAGE(Zinsswaps!T285:T392)+'iBoxx Extrapolation'!$K392,2)</f>
        <v>3.87</v>
      </c>
      <c r="U392" s="13">
        <f>ROUND(AVERAGE(Zinsswaps!U285:U392)+'iBoxx Extrapolation'!$K392,2)</f>
        <v>3.89</v>
      </c>
      <c r="V392" s="13">
        <f>ROUND(AVERAGE(Zinsswaps!V285:V392)+'iBoxx Extrapolation'!$K392,2)</f>
        <v>3.89</v>
      </c>
      <c r="W392" s="13">
        <f>ROUND(AVERAGE(Zinsswaps!W285:W392)+'iBoxx Extrapolation'!$K392,2)</f>
        <v>3.89</v>
      </c>
      <c r="X392" s="13">
        <f>ROUND(AVERAGE(Zinsswaps!X285:X392)+'iBoxx Extrapolation'!$K392,2)</f>
        <v>3.89</v>
      </c>
      <c r="Y392" s="13">
        <f>ROUND(AVERAGE(Zinsswaps!Y285:Y392)+'iBoxx Extrapolation'!$K392,2)</f>
        <v>3.89</v>
      </c>
      <c r="Z392" s="13">
        <f>ROUND(AVERAGE(Zinsswaps!Z285:Z392)+'iBoxx Extrapolation'!$K392,2)</f>
        <v>3.89</v>
      </c>
      <c r="AA392" s="13">
        <f>ROUND(AVERAGE(Zinsswaps!AA285:AA392)+'iBoxx Extrapolation'!$K392,2)</f>
        <v>3.88</v>
      </c>
      <c r="AB392" s="13">
        <f>ROUND(AVERAGE(Zinsswaps!AB285:AB392)+'iBoxx Extrapolation'!$K392,2)</f>
        <v>3.87</v>
      </c>
      <c r="AC392" s="13">
        <f>ROUND(AVERAGE(Zinsswaps!AC285:AC392)+'iBoxx Extrapolation'!$K392,2)</f>
        <v>3.87</v>
      </c>
      <c r="AD392" s="13">
        <f>ROUND(AVERAGE(Zinsswaps!AD285:AD392)+'iBoxx Extrapolation'!$K392,2)</f>
        <v>3.86</v>
      </c>
      <c r="AE392" s="13">
        <f>ROUND(AVERAGE(Zinsswaps!AE285:AE392)+'iBoxx Extrapolation'!$K392,2)</f>
        <v>3.85</v>
      </c>
      <c r="AF392" s="13">
        <f>ROUND(AVERAGE(Zinsswaps!AF285:AF392)+'iBoxx Extrapolation'!$K392,2)</f>
        <v>3.84</v>
      </c>
      <c r="AG392" s="13">
        <f>ROUND(AVERAGE(Zinsswaps!AG285:AG392)+'iBoxx Extrapolation'!$K392,2)</f>
        <v>3.82</v>
      </c>
      <c r="AH392" s="13">
        <f>ROUND(AVERAGE(Zinsswaps!AH285:AH392)+'iBoxx Extrapolation'!$K392,2)</f>
        <v>3.81</v>
      </c>
      <c r="AI392" s="13">
        <f>ROUND(AVERAGE(Zinsswaps!AI285:AI392)+'iBoxx Extrapolation'!$K392,2)</f>
        <v>3.79</v>
      </c>
      <c r="AJ392" s="13">
        <f>ROUND(AVERAGE(Zinsswaps!AJ285:AJ392)+'iBoxx Extrapolation'!$K392,2)</f>
        <v>3.78</v>
      </c>
      <c r="AK392" s="13">
        <f>ROUND(AVERAGE(Zinsswaps!AK285:AK392)+'iBoxx Extrapolation'!$K392,2)</f>
        <v>3.77</v>
      </c>
      <c r="AL392" s="13">
        <f>ROUND(AVERAGE(Zinsswaps!AL285:AL392)+'iBoxx Extrapolation'!$K392,2)</f>
        <v>3.76</v>
      </c>
      <c r="AM392" s="13">
        <f>ROUND(AVERAGE(Zinsswaps!AM285:AM392)+'iBoxx Extrapolation'!$K392,2)</f>
        <v>3.75</v>
      </c>
      <c r="AN392" s="13">
        <f>ROUND(AVERAGE(Zinsswaps!AN285:AN392)+'iBoxx Extrapolation'!$K392,2)</f>
        <v>3.74</v>
      </c>
      <c r="AO392" s="13">
        <f>ROUND(AVERAGE(Zinsswaps!AO285:AO392)+'iBoxx Extrapolation'!$K392,2)</f>
        <v>3.73</v>
      </c>
      <c r="AP392" s="13">
        <f>ROUND(AVERAGE(Zinsswaps!AP285:AP392)+'iBoxx Extrapolation'!$K392,2)</f>
        <v>3.71</v>
      </c>
      <c r="AQ392" s="13">
        <f>ROUND(AVERAGE(Zinsswaps!AQ285:AQ392)+'iBoxx Extrapolation'!$K392,2)</f>
        <v>3.68</v>
      </c>
      <c r="AR392" s="13">
        <f>ROUND(AVERAGE(Zinsswaps!AR285:AR392)+'iBoxx Extrapolation'!$K392,2)</f>
        <v>3.66</v>
      </c>
      <c r="AS392" s="13">
        <f>ROUND(AVERAGE(Zinsswaps!AS285:AS392)+'iBoxx Extrapolation'!$K392,2)</f>
        <v>3.65</v>
      </c>
      <c r="AT392" s="13">
        <f>ROUND(AVERAGE(Zinsswaps!AT285:AT392)+'iBoxx Extrapolation'!$K392,2)</f>
        <v>3.63</v>
      </c>
      <c r="AU392" s="13">
        <f>ROUND(AVERAGE(Zinsswaps!AU285:AU392)+'iBoxx Extrapolation'!$K392,2)</f>
        <v>3.61</v>
      </c>
      <c r="AV392" s="13">
        <f>ROUND(AVERAGE(Zinsswaps!AV285:AV392)+'iBoxx Extrapolation'!$K392,2)</f>
        <v>3.59</v>
      </c>
      <c r="AW392" s="13">
        <f>ROUND(AVERAGE(Zinsswaps!AW285:AW392)+'iBoxx Extrapolation'!$K392,2)</f>
        <v>3.58</v>
      </c>
      <c r="AX392" s="13">
        <f>ROUND(AVERAGE(Zinsswaps!AX285:AX392)+'iBoxx Extrapolation'!$K392,2)</f>
        <v>3.56</v>
      </c>
      <c r="AY392" s="13">
        <f>ROUND(AVERAGE(Zinsswaps!AY285:AY392)+'iBoxx Extrapolation'!$K392,2)</f>
        <v>3.55</v>
      </c>
    </row>
    <row r="393" spans="1:51" s="16" customFormat="1" x14ac:dyDescent="0.2">
      <c r="A393" s="12">
        <v>49187</v>
      </c>
      <c r="B393" s="13">
        <f>ROUND(AVERAGE(Zinsswaps!B286:B393)+'iBoxx Extrapolation'!$K393,2)</f>
        <v>2.99</v>
      </c>
      <c r="C393" s="13">
        <f>ROUND(AVERAGE(Zinsswaps!C286:C393)+'iBoxx Extrapolation'!$K393,2)</f>
        <v>3</v>
      </c>
      <c r="D393" s="13">
        <f>ROUND(AVERAGE(Zinsswaps!D286:D393)+'iBoxx Extrapolation'!$K393,2)</f>
        <v>3.05</v>
      </c>
      <c r="E393" s="13">
        <f>ROUND(AVERAGE(Zinsswaps!E286:E393)+'iBoxx Extrapolation'!$K393,2)</f>
        <v>3.12</v>
      </c>
      <c r="F393" s="13">
        <f>ROUND(AVERAGE(Zinsswaps!F286:F393)+'iBoxx Extrapolation'!$K393,2)</f>
        <v>3.19</v>
      </c>
      <c r="G393" s="13">
        <f>ROUND(AVERAGE(Zinsswaps!G286:G393)+'iBoxx Extrapolation'!$K393,2)</f>
        <v>3.27</v>
      </c>
      <c r="H393" s="13">
        <f>ROUND(AVERAGE(Zinsswaps!H286:H393)+'iBoxx Extrapolation'!$K393,2)</f>
        <v>3.34</v>
      </c>
      <c r="I393" s="13">
        <f>ROUND(AVERAGE(Zinsswaps!I286:I393)+'iBoxx Extrapolation'!$K393,2)</f>
        <v>3.41</v>
      </c>
      <c r="J393" s="13">
        <f>ROUND(AVERAGE(Zinsswaps!J286:J393)+'iBoxx Extrapolation'!$K393,2)</f>
        <v>3.48</v>
      </c>
      <c r="K393" s="13">
        <f>ROUND(AVERAGE(Zinsswaps!K286:K393)+'iBoxx Extrapolation'!$K393,2)</f>
        <v>3.54</v>
      </c>
      <c r="L393" s="13">
        <f>ROUND(AVERAGE(Zinsswaps!L286:L393)+'iBoxx Extrapolation'!$K393,2)</f>
        <v>3.6</v>
      </c>
      <c r="M393" s="13">
        <f>ROUND(AVERAGE(Zinsswaps!M286:M393)+'iBoxx Extrapolation'!$K393,2)</f>
        <v>3.65</v>
      </c>
      <c r="N393" s="13">
        <f>ROUND(AVERAGE(Zinsswaps!N286:N393)+'iBoxx Extrapolation'!$K393,2)</f>
        <v>3.7</v>
      </c>
      <c r="O393" s="13">
        <f>ROUND(AVERAGE(Zinsswaps!O286:O393)+'iBoxx Extrapolation'!$K393,2)</f>
        <v>3.75</v>
      </c>
      <c r="P393" s="13">
        <f>ROUND(AVERAGE(Zinsswaps!P286:P393)+'iBoxx Extrapolation'!$K393,2)</f>
        <v>3.78</v>
      </c>
      <c r="Q393" s="13">
        <f>ROUND(AVERAGE(Zinsswaps!Q286:Q393)+'iBoxx Extrapolation'!$K393,2)</f>
        <v>3.81</v>
      </c>
      <c r="R393" s="13">
        <f>ROUND(AVERAGE(Zinsswaps!R286:R393)+'iBoxx Extrapolation'!$K393,2)</f>
        <v>3.83</v>
      </c>
      <c r="S393" s="13">
        <f>ROUND(AVERAGE(Zinsswaps!S286:S393)+'iBoxx Extrapolation'!$K393,2)</f>
        <v>3.85</v>
      </c>
      <c r="T393" s="13">
        <f>ROUND(AVERAGE(Zinsswaps!T286:T393)+'iBoxx Extrapolation'!$K393,2)</f>
        <v>3.87</v>
      </c>
      <c r="U393" s="13">
        <f>ROUND(AVERAGE(Zinsswaps!U286:U393)+'iBoxx Extrapolation'!$K393,2)</f>
        <v>3.89</v>
      </c>
      <c r="V393" s="13">
        <f>ROUND(AVERAGE(Zinsswaps!V286:V393)+'iBoxx Extrapolation'!$K393,2)</f>
        <v>3.89</v>
      </c>
      <c r="W393" s="13">
        <f>ROUND(AVERAGE(Zinsswaps!W286:W393)+'iBoxx Extrapolation'!$K393,2)</f>
        <v>3.89</v>
      </c>
      <c r="X393" s="13">
        <f>ROUND(AVERAGE(Zinsswaps!X286:X393)+'iBoxx Extrapolation'!$K393,2)</f>
        <v>3.89</v>
      </c>
      <c r="Y393" s="13">
        <f>ROUND(AVERAGE(Zinsswaps!Y286:Y393)+'iBoxx Extrapolation'!$K393,2)</f>
        <v>3.89</v>
      </c>
      <c r="Z393" s="13">
        <f>ROUND(AVERAGE(Zinsswaps!Z286:Z393)+'iBoxx Extrapolation'!$K393,2)</f>
        <v>3.89</v>
      </c>
      <c r="AA393" s="13">
        <f>ROUND(AVERAGE(Zinsswaps!AA286:AA393)+'iBoxx Extrapolation'!$K393,2)</f>
        <v>3.88</v>
      </c>
      <c r="AB393" s="13">
        <f>ROUND(AVERAGE(Zinsswaps!AB286:AB393)+'iBoxx Extrapolation'!$K393,2)</f>
        <v>3.88</v>
      </c>
      <c r="AC393" s="13">
        <f>ROUND(AVERAGE(Zinsswaps!AC286:AC393)+'iBoxx Extrapolation'!$K393,2)</f>
        <v>3.87</v>
      </c>
      <c r="AD393" s="13">
        <f>ROUND(AVERAGE(Zinsswaps!AD286:AD393)+'iBoxx Extrapolation'!$K393,2)</f>
        <v>3.86</v>
      </c>
      <c r="AE393" s="13">
        <f>ROUND(AVERAGE(Zinsswaps!AE286:AE393)+'iBoxx Extrapolation'!$K393,2)</f>
        <v>3.85</v>
      </c>
      <c r="AF393" s="13">
        <f>ROUND(AVERAGE(Zinsswaps!AF286:AF393)+'iBoxx Extrapolation'!$K393,2)</f>
        <v>3.84</v>
      </c>
      <c r="AG393" s="13">
        <f>ROUND(AVERAGE(Zinsswaps!AG286:AG393)+'iBoxx Extrapolation'!$K393,2)</f>
        <v>3.82</v>
      </c>
      <c r="AH393" s="13">
        <f>ROUND(AVERAGE(Zinsswaps!AH286:AH393)+'iBoxx Extrapolation'!$K393,2)</f>
        <v>3.81</v>
      </c>
      <c r="AI393" s="13">
        <f>ROUND(AVERAGE(Zinsswaps!AI286:AI393)+'iBoxx Extrapolation'!$K393,2)</f>
        <v>3.79</v>
      </c>
      <c r="AJ393" s="13">
        <f>ROUND(AVERAGE(Zinsswaps!AJ286:AJ393)+'iBoxx Extrapolation'!$K393,2)</f>
        <v>3.78</v>
      </c>
      <c r="AK393" s="13">
        <f>ROUND(AVERAGE(Zinsswaps!AK286:AK393)+'iBoxx Extrapolation'!$K393,2)</f>
        <v>3.77</v>
      </c>
      <c r="AL393" s="13">
        <f>ROUND(AVERAGE(Zinsswaps!AL286:AL393)+'iBoxx Extrapolation'!$K393,2)</f>
        <v>3.76</v>
      </c>
      <c r="AM393" s="13">
        <f>ROUND(AVERAGE(Zinsswaps!AM286:AM393)+'iBoxx Extrapolation'!$K393,2)</f>
        <v>3.75</v>
      </c>
      <c r="AN393" s="13">
        <f>ROUND(AVERAGE(Zinsswaps!AN286:AN393)+'iBoxx Extrapolation'!$K393,2)</f>
        <v>3.74</v>
      </c>
      <c r="AO393" s="13">
        <f>ROUND(AVERAGE(Zinsswaps!AO286:AO393)+'iBoxx Extrapolation'!$K393,2)</f>
        <v>3.73</v>
      </c>
      <c r="AP393" s="13">
        <f>ROUND(AVERAGE(Zinsswaps!AP286:AP393)+'iBoxx Extrapolation'!$K393,2)</f>
        <v>3.71</v>
      </c>
      <c r="AQ393" s="13">
        <f>ROUND(AVERAGE(Zinsswaps!AQ286:AQ393)+'iBoxx Extrapolation'!$K393,2)</f>
        <v>3.68</v>
      </c>
      <c r="AR393" s="13">
        <f>ROUND(AVERAGE(Zinsswaps!AR286:AR393)+'iBoxx Extrapolation'!$K393,2)</f>
        <v>3.66</v>
      </c>
      <c r="AS393" s="13">
        <f>ROUND(AVERAGE(Zinsswaps!AS286:AS393)+'iBoxx Extrapolation'!$K393,2)</f>
        <v>3.65</v>
      </c>
      <c r="AT393" s="13">
        <f>ROUND(AVERAGE(Zinsswaps!AT286:AT393)+'iBoxx Extrapolation'!$K393,2)</f>
        <v>3.63</v>
      </c>
      <c r="AU393" s="13">
        <f>ROUND(AVERAGE(Zinsswaps!AU286:AU393)+'iBoxx Extrapolation'!$K393,2)</f>
        <v>3.61</v>
      </c>
      <c r="AV393" s="13">
        <f>ROUND(AVERAGE(Zinsswaps!AV286:AV393)+'iBoxx Extrapolation'!$K393,2)</f>
        <v>3.59</v>
      </c>
      <c r="AW393" s="13">
        <f>ROUND(AVERAGE(Zinsswaps!AW286:AW393)+'iBoxx Extrapolation'!$K393,2)</f>
        <v>3.58</v>
      </c>
      <c r="AX393" s="13">
        <f>ROUND(AVERAGE(Zinsswaps!AX286:AX393)+'iBoxx Extrapolation'!$K393,2)</f>
        <v>3.56</v>
      </c>
      <c r="AY393" s="13">
        <f>ROUND(AVERAGE(Zinsswaps!AY286:AY393)+'iBoxx Extrapolation'!$K393,2)</f>
        <v>3.55</v>
      </c>
    </row>
    <row r="394" spans="1:51" s="16" customFormat="1" x14ac:dyDescent="0.2">
      <c r="A394" s="12">
        <v>49217</v>
      </c>
      <c r="B394" s="13">
        <f>ROUND(AVERAGE(Zinsswaps!B287:B394)+'iBoxx Extrapolation'!$K394,2)</f>
        <v>2.99</v>
      </c>
      <c r="C394" s="13">
        <f>ROUND(AVERAGE(Zinsswaps!C287:C394)+'iBoxx Extrapolation'!$K394,2)</f>
        <v>3</v>
      </c>
      <c r="D394" s="13">
        <f>ROUND(AVERAGE(Zinsswaps!D287:D394)+'iBoxx Extrapolation'!$K394,2)</f>
        <v>3.05</v>
      </c>
      <c r="E394" s="13">
        <f>ROUND(AVERAGE(Zinsswaps!E287:E394)+'iBoxx Extrapolation'!$K394,2)</f>
        <v>3.12</v>
      </c>
      <c r="F394" s="13">
        <f>ROUND(AVERAGE(Zinsswaps!F287:F394)+'iBoxx Extrapolation'!$K394,2)</f>
        <v>3.19</v>
      </c>
      <c r="G394" s="13">
        <f>ROUND(AVERAGE(Zinsswaps!G287:G394)+'iBoxx Extrapolation'!$K394,2)</f>
        <v>3.27</v>
      </c>
      <c r="H394" s="13">
        <f>ROUND(AVERAGE(Zinsswaps!H287:H394)+'iBoxx Extrapolation'!$K394,2)</f>
        <v>3.34</v>
      </c>
      <c r="I394" s="13">
        <f>ROUND(AVERAGE(Zinsswaps!I287:I394)+'iBoxx Extrapolation'!$K394,2)</f>
        <v>3.41</v>
      </c>
      <c r="J394" s="13">
        <f>ROUND(AVERAGE(Zinsswaps!J287:J394)+'iBoxx Extrapolation'!$K394,2)</f>
        <v>3.48</v>
      </c>
      <c r="K394" s="13">
        <f>ROUND(AVERAGE(Zinsswaps!K287:K394)+'iBoxx Extrapolation'!$K394,2)</f>
        <v>3.54</v>
      </c>
      <c r="L394" s="13">
        <f>ROUND(AVERAGE(Zinsswaps!L287:L394)+'iBoxx Extrapolation'!$K394,2)</f>
        <v>3.6</v>
      </c>
      <c r="M394" s="13">
        <f>ROUND(AVERAGE(Zinsswaps!M287:M394)+'iBoxx Extrapolation'!$K394,2)</f>
        <v>3.65</v>
      </c>
      <c r="N394" s="13">
        <f>ROUND(AVERAGE(Zinsswaps!N287:N394)+'iBoxx Extrapolation'!$K394,2)</f>
        <v>3.7</v>
      </c>
      <c r="O394" s="13">
        <f>ROUND(AVERAGE(Zinsswaps!O287:O394)+'iBoxx Extrapolation'!$K394,2)</f>
        <v>3.75</v>
      </c>
      <c r="P394" s="13">
        <f>ROUND(AVERAGE(Zinsswaps!P287:P394)+'iBoxx Extrapolation'!$K394,2)</f>
        <v>3.78</v>
      </c>
      <c r="Q394" s="13">
        <f>ROUND(AVERAGE(Zinsswaps!Q287:Q394)+'iBoxx Extrapolation'!$K394,2)</f>
        <v>3.81</v>
      </c>
      <c r="R394" s="13">
        <f>ROUND(AVERAGE(Zinsswaps!R287:R394)+'iBoxx Extrapolation'!$K394,2)</f>
        <v>3.83</v>
      </c>
      <c r="S394" s="13">
        <f>ROUND(AVERAGE(Zinsswaps!S287:S394)+'iBoxx Extrapolation'!$K394,2)</f>
        <v>3.85</v>
      </c>
      <c r="T394" s="13">
        <f>ROUND(AVERAGE(Zinsswaps!T287:T394)+'iBoxx Extrapolation'!$K394,2)</f>
        <v>3.87</v>
      </c>
      <c r="U394" s="13">
        <f>ROUND(AVERAGE(Zinsswaps!U287:U394)+'iBoxx Extrapolation'!$K394,2)</f>
        <v>3.89</v>
      </c>
      <c r="V394" s="13">
        <f>ROUND(AVERAGE(Zinsswaps!V287:V394)+'iBoxx Extrapolation'!$K394,2)</f>
        <v>3.89</v>
      </c>
      <c r="W394" s="13">
        <f>ROUND(AVERAGE(Zinsswaps!W287:W394)+'iBoxx Extrapolation'!$K394,2)</f>
        <v>3.89</v>
      </c>
      <c r="X394" s="13">
        <f>ROUND(AVERAGE(Zinsswaps!X287:X394)+'iBoxx Extrapolation'!$K394,2)</f>
        <v>3.89</v>
      </c>
      <c r="Y394" s="13">
        <f>ROUND(AVERAGE(Zinsswaps!Y287:Y394)+'iBoxx Extrapolation'!$K394,2)</f>
        <v>3.89</v>
      </c>
      <c r="Z394" s="13">
        <f>ROUND(AVERAGE(Zinsswaps!Z287:Z394)+'iBoxx Extrapolation'!$K394,2)</f>
        <v>3.89</v>
      </c>
      <c r="AA394" s="13">
        <f>ROUND(AVERAGE(Zinsswaps!AA287:AA394)+'iBoxx Extrapolation'!$K394,2)</f>
        <v>3.89</v>
      </c>
      <c r="AB394" s="13">
        <f>ROUND(AVERAGE(Zinsswaps!AB287:AB394)+'iBoxx Extrapolation'!$K394,2)</f>
        <v>3.88</v>
      </c>
      <c r="AC394" s="13">
        <f>ROUND(AVERAGE(Zinsswaps!AC287:AC394)+'iBoxx Extrapolation'!$K394,2)</f>
        <v>3.87</v>
      </c>
      <c r="AD394" s="13">
        <f>ROUND(AVERAGE(Zinsswaps!AD287:AD394)+'iBoxx Extrapolation'!$K394,2)</f>
        <v>3.86</v>
      </c>
      <c r="AE394" s="13">
        <f>ROUND(AVERAGE(Zinsswaps!AE287:AE394)+'iBoxx Extrapolation'!$K394,2)</f>
        <v>3.86</v>
      </c>
      <c r="AF394" s="13">
        <f>ROUND(AVERAGE(Zinsswaps!AF287:AF394)+'iBoxx Extrapolation'!$K394,2)</f>
        <v>3.84</v>
      </c>
      <c r="AG394" s="13">
        <f>ROUND(AVERAGE(Zinsswaps!AG287:AG394)+'iBoxx Extrapolation'!$K394,2)</f>
        <v>3.82</v>
      </c>
      <c r="AH394" s="13">
        <f>ROUND(AVERAGE(Zinsswaps!AH287:AH394)+'iBoxx Extrapolation'!$K394,2)</f>
        <v>3.81</v>
      </c>
      <c r="AI394" s="13">
        <f>ROUND(AVERAGE(Zinsswaps!AI287:AI394)+'iBoxx Extrapolation'!$K394,2)</f>
        <v>3.8</v>
      </c>
      <c r="AJ394" s="13">
        <f>ROUND(AVERAGE(Zinsswaps!AJ287:AJ394)+'iBoxx Extrapolation'!$K394,2)</f>
        <v>3.78</v>
      </c>
      <c r="AK394" s="13">
        <f>ROUND(AVERAGE(Zinsswaps!AK287:AK394)+'iBoxx Extrapolation'!$K394,2)</f>
        <v>3.77</v>
      </c>
      <c r="AL394" s="13">
        <f>ROUND(AVERAGE(Zinsswaps!AL287:AL394)+'iBoxx Extrapolation'!$K394,2)</f>
        <v>3.76</v>
      </c>
      <c r="AM394" s="13">
        <f>ROUND(AVERAGE(Zinsswaps!AM287:AM394)+'iBoxx Extrapolation'!$K394,2)</f>
        <v>3.75</v>
      </c>
      <c r="AN394" s="13">
        <f>ROUND(AVERAGE(Zinsswaps!AN287:AN394)+'iBoxx Extrapolation'!$K394,2)</f>
        <v>3.74</v>
      </c>
      <c r="AO394" s="13">
        <f>ROUND(AVERAGE(Zinsswaps!AO287:AO394)+'iBoxx Extrapolation'!$K394,2)</f>
        <v>3.73</v>
      </c>
      <c r="AP394" s="13">
        <f>ROUND(AVERAGE(Zinsswaps!AP287:AP394)+'iBoxx Extrapolation'!$K394,2)</f>
        <v>3.71</v>
      </c>
      <c r="AQ394" s="13">
        <f>ROUND(AVERAGE(Zinsswaps!AQ287:AQ394)+'iBoxx Extrapolation'!$K394,2)</f>
        <v>3.69</v>
      </c>
      <c r="AR394" s="13">
        <f>ROUND(AVERAGE(Zinsswaps!AR287:AR394)+'iBoxx Extrapolation'!$K394,2)</f>
        <v>3.66</v>
      </c>
      <c r="AS394" s="13">
        <f>ROUND(AVERAGE(Zinsswaps!AS287:AS394)+'iBoxx Extrapolation'!$K394,2)</f>
        <v>3.65</v>
      </c>
      <c r="AT394" s="13">
        <f>ROUND(AVERAGE(Zinsswaps!AT287:AT394)+'iBoxx Extrapolation'!$K394,2)</f>
        <v>3.63</v>
      </c>
      <c r="AU394" s="13">
        <f>ROUND(AVERAGE(Zinsswaps!AU287:AU394)+'iBoxx Extrapolation'!$K394,2)</f>
        <v>3.61</v>
      </c>
      <c r="AV394" s="13">
        <f>ROUND(AVERAGE(Zinsswaps!AV287:AV394)+'iBoxx Extrapolation'!$K394,2)</f>
        <v>3.59</v>
      </c>
      <c r="AW394" s="13">
        <f>ROUND(AVERAGE(Zinsswaps!AW287:AW394)+'iBoxx Extrapolation'!$K394,2)</f>
        <v>3.58</v>
      </c>
      <c r="AX394" s="13">
        <f>ROUND(AVERAGE(Zinsswaps!AX287:AX394)+'iBoxx Extrapolation'!$K394,2)</f>
        <v>3.56</v>
      </c>
      <c r="AY394" s="13">
        <f>ROUND(AVERAGE(Zinsswaps!AY287:AY394)+'iBoxx Extrapolation'!$K394,2)</f>
        <v>3.55</v>
      </c>
    </row>
    <row r="395" spans="1:51" s="16" customFormat="1" x14ac:dyDescent="0.2">
      <c r="A395" s="12">
        <v>49248</v>
      </c>
      <c r="B395" s="13">
        <f>ROUND(AVERAGE(Zinsswaps!B288:B395)+'iBoxx Extrapolation'!$K395,2)</f>
        <v>2.99</v>
      </c>
      <c r="C395" s="13">
        <f>ROUND(AVERAGE(Zinsswaps!C288:C395)+'iBoxx Extrapolation'!$K395,2)</f>
        <v>3</v>
      </c>
      <c r="D395" s="13">
        <f>ROUND(AVERAGE(Zinsswaps!D288:D395)+'iBoxx Extrapolation'!$K395,2)</f>
        <v>3.05</v>
      </c>
      <c r="E395" s="13">
        <f>ROUND(AVERAGE(Zinsswaps!E288:E395)+'iBoxx Extrapolation'!$K395,2)</f>
        <v>3.12</v>
      </c>
      <c r="F395" s="13">
        <f>ROUND(AVERAGE(Zinsswaps!F288:F395)+'iBoxx Extrapolation'!$K395,2)</f>
        <v>3.19</v>
      </c>
      <c r="G395" s="13">
        <f>ROUND(AVERAGE(Zinsswaps!G288:G395)+'iBoxx Extrapolation'!$K395,2)</f>
        <v>3.27</v>
      </c>
      <c r="H395" s="13">
        <f>ROUND(AVERAGE(Zinsswaps!H288:H395)+'iBoxx Extrapolation'!$K395,2)</f>
        <v>3.34</v>
      </c>
      <c r="I395" s="13">
        <f>ROUND(AVERAGE(Zinsswaps!I288:I395)+'iBoxx Extrapolation'!$K395,2)</f>
        <v>3.41</v>
      </c>
      <c r="J395" s="13">
        <f>ROUND(AVERAGE(Zinsswaps!J288:J395)+'iBoxx Extrapolation'!$K395,2)</f>
        <v>3.48</v>
      </c>
      <c r="K395" s="13">
        <f>ROUND(AVERAGE(Zinsswaps!K288:K395)+'iBoxx Extrapolation'!$K395,2)</f>
        <v>3.54</v>
      </c>
      <c r="L395" s="13">
        <f>ROUND(AVERAGE(Zinsswaps!L288:L395)+'iBoxx Extrapolation'!$K395,2)</f>
        <v>3.6</v>
      </c>
      <c r="M395" s="13">
        <f>ROUND(AVERAGE(Zinsswaps!M288:M395)+'iBoxx Extrapolation'!$K395,2)</f>
        <v>3.65</v>
      </c>
      <c r="N395" s="13">
        <f>ROUND(AVERAGE(Zinsswaps!N288:N395)+'iBoxx Extrapolation'!$K395,2)</f>
        <v>3.71</v>
      </c>
      <c r="O395" s="13">
        <f>ROUND(AVERAGE(Zinsswaps!O288:O395)+'iBoxx Extrapolation'!$K395,2)</f>
        <v>3.75</v>
      </c>
      <c r="P395" s="13">
        <f>ROUND(AVERAGE(Zinsswaps!P288:P395)+'iBoxx Extrapolation'!$K395,2)</f>
        <v>3.79</v>
      </c>
      <c r="Q395" s="13">
        <f>ROUND(AVERAGE(Zinsswaps!Q288:Q395)+'iBoxx Extrapolation'!$K395,2)</f>
        <v>3.81</v>
      </c>
      <c r="R395" s="13">
        <f>ROUND(AVERAGE(Zinsswaps!R288:R395)+'iBoxx Extrapolation'!$K395,2)</f>
        <v>3.83</v>
      </c>
      <c r="S395" s="13">
        <f>ROUND(AVERAGE(Zinsswaps!S288:S395)+'iBoxx Extrapolation'!$K395,2)</f>
        <v>3.86</v>
      </c>
      <c r="T395" s="13">
        <f>ROUND(AVERAGE(Zinsswaps!T288:T395)+'iBoxx Extrapolation'!$K395,2)</f>
        <v>3.87</v>
      </c>
      <c r="U395" s="13">
        <f>ROUND(AVERAGE(Zinsswaps!U288:U395)+'iBoxx Extrapolation'!$K395,2)</f>
        <v>3.89</v>
      </c>
      <c r="V395" s="13">
        <f>ROUND(AVERAGE(Zinsswaps!V288:V395)+'iBoxx Extrapolation'!$K395,2)</f>
        <v>3.89</v>
      </c>
      <c r="W395" s="13">
        <f>ROUND(AVERAGE(Zinsswaps!W288:W395)+'iBoxx Extrapolation'!$K395,2)</f>
        <v>3.89</v>
      </c>
      <c r="X395" s="13">
        <f>ROUND(AVERAGE(Zinsswaps!X288:X395)+'iBoxx Extrapolation'!$K395,2)</f>
        <v>3.89</v>
      </c>
      <c r="Y395" s="13">
        <f>ROUND(AVERAGE(Zinsswaps!Y288:Y395)+'iBoxx Extrapolation'!$K395,2)</f>
        <v>3.89</v>
      </c>
      <c r="Z395" s="13">
        <f>ROUND(AVERAGE(Zinsswaps!Z288:Z395)+'iBoxx Extrapolation'!$K395,2)</f>
        <v>3.9</v>
      </c>
      <c r="AA395" s="13">
        <f>ROUND(AVERAGE(Zinsswaps!AA288:AA395)+'iBoxx Extrapolation'!$K395,2)</f>
        <v>3.89</v>
      </c>
      <c r="AB395" s="13">
        <f>ROUND(AVERAGE(Zinsswaps!AB288:AB395)+'iBoxx Extrapolation'!$K395,2)</f>
        <v>3.88</v>
      </c>
      <c r="AC395" s="13">
        <f>ROUND(AVERAGE(Zinsswaps!AC288:AC395)+'iBoxx Extrapolation'!$K395,2)</f>
        <v>3.87</v>
      </c>
      <c r="AD395" s="13">
        <f>ROUND(AVERAGE(Zinsswaps!AD288:AD395)+'iBoxx Extrapolation'!$K395,2)</f>
        <v>3.86</v>
      </c>
      <c r="AE395" s="13">
        <f>ROUND(AVERAGE(Zinsswaps!AE288:AE395)+'iBoxx Extrapolation'!$K395,2)</f>
        <v>3.86</v>
      </c>
      <c r="AF395" s="13">
        <f>ROUND(AVERAGE(Zinsswaps!AF288:AF395)+'iBoxx Extrapolation'!$K395,2)</f>
        <v>3.84</v>
      </c>
      <c r="AG395" s="13">
        <f>ROUND(AVERAGE(Zinsswaps!AG288:AG395)+'iBoxx Extrapolation'!$K395,2)</f>
        <v>3.83</v>
      </c>
      <c r="AH395" s="13">
        <f>ROUND(AVERAGE(Zinsswaps!AH288:AH395)+'iBoxx Extrapolation'!$K395,2)</f>
        <v>3.81</v>
      </c>
      <c r="AI395" s="13">
        <f>ROUND(AVERAGE(Zinsswaps!AI288:AI395)+'iBoxx Extrapolation'!$K395,2)</f>
        <v>3.8</v>
      </c>
      <c r="AJ395" s="13">
        <f>ROUND(AVERAGE(Zinsswaps!AJ288:AJ395)+'iBoxx Extrapolation'!$K395,2)</f>
        <v>3.79</v>
      </c>
      <c r="AK395" s="13">
        <f>ROUND(AVERAGE(Zinsswaps!AK288:AK395)+'iBoxx Extrapolation'!$K395,2)</f>
        <v>3.77</v>
      </c>
      <c r="AL395" s="13">
        <f>ROUND(AVERAGE(Zinsswaps!AL288:AL395)+'iBoxx Extrapolation'!$K395,2)</f>
        <v>3.76</v>
      </c>
      <c r="AM395" s="13">
        <f>ROUND(AVERAGE(Zinsswaps!AM288:AM395)+'iBoxx Extrapolation'!$K395,2)</f>
        <v>3.75</v>
      </c>
      <c r="AN395" s="13">
        <f>ROUND(AVERAGE(Zinsswaps!AN288:AN395)+'iBoxx Extrapolation'!$K395,2)</f>
        <v>3.74</v>
      </c>
      <c r="AO395" s="13">
        <f>ROUND(AVERAGE(Zinsswaps!AO288:AO395)+'iBoxx Extrapolation'!$K395,2)</f>
        <v>3.73</v>
      </c>
      <c r="AP395" s="13">
        <f>ROUND(AVERAGE(Zinsswaps!AP288:AP395)+'iBoxx Extrapolation'!$K395,2)</f>
        <v>3.71</v>
      </c>
      <c r="AQ395" s="13">
        <f>ROUND(AVERAGE(Zinsswaps!AQ288:AQ395)+'iBoxx Extrapolation'!$K395,2)</f>
        <v>3.69</v>
      </c>
      <c r="AR395" s="13">
        <f>ROUND(AVERAGE(Zinsswaps!AR288:AR395)+'iBoxx Extrapolation'!$K395,2)</f>
        <v>3.67</v>
      </c>
      <c r="AS395" s="13">
        <f>ROUND(AVERAGE(Zinsswaps!AS288:AS395)+'iBoxx Extrapolation'!$K395,2)</f>
        <v>3.65</v>
      </c>
      <c r="AT395" s="13">
        <f>ROUND(AVERAGE(Zinsswaps!AT288:AT395)+'iBoxx Extrapolation'!$K395,2)</f>
        <v>3.63</v>
      </c>
      <c r="AU395" s="13">
        <f>ROUND(AVERAGE(Zinsswaps!AU288:AU395)+'iBoxx Extrapolation'!$K395,2)</f>
        <v>3.61</v>
      </c>
      <c r="AV395" s="13">
        <f>ROUND(AVERAGE(Zinsswaps!AV288:AV395)+'iBoxx Extrapolation'!$K395,2)</f>
        <v>3.59</v>
      </c>
      <c r="AW395" s="13">
        <f>ROUND(AVERAGE(Zinsswaps!AW288:AW395)+'iBoxx Extrapolation'!$K395,2)</f>
        <v>3.58</v>
      </c>
      <c r="AX395" s="13">
        <f>ROUND(AVERAGE(Zinsswaps!AX288:AX395)+'iBoxx Extrapolation'!$K395,2)</f>
        <v>3.56</v>
      </c>
      <c r="AY395" s="13">
        <f>ROUND(AVERAGE(Zinsswaps!AY288:AY395)+'iBoxx Extrapolation'!$K395,2)</f>
        <v>3.55</v>
      </c>
    </row>
    <row r="396" spans="1:51" s="16" customFormat="1" x14ac:dyDescent="0.2">
      <c r="A396" s="12">
        <v>49278</v>
      </c>
      <c r="B396" s="13">
        <f>ROUND(AVERAGE(Zinsswaps!B289:B396)+'iBoxx Extrapolation'!$K396,2)</f>
        <v>2.99</v>
      </c>
      <c r="C396" s="13">
        <f>ROUND(AVERAGE(Zinsswaps!C289:C396)+'iBoxx Extrapolation'!$K396,2)</f>
        <v>3</v>
      </c>
      <c r="D396" s="13">
        <f>ROUND(AVERAGE(Zinsswaps!D289:D396)+'iBoxx Extrapolation'!$K396,2)</f>
        <v>3.05</v>
      </c>
      <c r="E396" s="13">
        <f>ROUND(AVERAGE(Zinsswaps!E289:E396)+'iBoxx Extrapolation'!$K396,2)</f>
        <v>3.12</v>
      </c>
      <c r="F396" s="13">
        <f>ROUND(AVERAGE(Zinsswaps!F289:F396)+'iBoxx Extrapolation'!$K396,2)</f>
        <v>3.19</v>
      </c>
      <c r="G396" s="13">
        <f>ROUND(AVERAGE(Zinsswaps!G289:G396)+'iBoxx Extrapolation'!$K396,2)</f>
        <v>3.27</v>
      </c>
      <c r="H396" s="13">
        <f>ROUND(AVERAGE(Zinsswaps!H289:H396)+'iBoxx Extrapolation'!$K396,2)</f>
        <v>3.34</v>
      </c>
      <c r="I396" s="13">
        <f>ROUND(AVERAGE(Zinsswaps!I289:I396)+'iBoxx Extrapolation'!$K396,2)</f>
        <v>3.41</v>
      </c>
      <c r="J396" s="13">
        <f>ROUND(AVERAGE(Zinsswaps!J289:J396)+'iBoxx Extrapolation'!$K396,2)</f>
        <v>3.48</v>
      </c>
      <c r="K396" s="13">
        <f>ROUND(AVERAGE(Zinsswaps!K289:K396)+'iBoxx Extrapolation'!$K396,2)</f>
        <v>3.54</v>
      </c>
      <c r="L396" s="13">
        <f>ROUND(AVERAGE(Zinsswaps!L289:L396)+'iBoxx Extrapolation'!$K396,2)</f>
        <v>3.6</v>
      </c>
      <c r="M396" s="13">
        <f>ROUND(AVERAGE(Zinsswaps!M289:M396)+'iBoxx Extrapolation'!$K396,2)</f>
        <v>3.65</v>
      </c>
      <c r="N396" s="13">
        <f>ROUND(AVERAGE(Zinsswaps!N289:N396)+'iBoxx Extrapolation'!$K396,2)</f>
        <v>3.7</v>
      </c>
      <c r="O396" s="13">
        <f>ROUND(AVERAGE(Zinsswaps!O289:O396)+'iBoxx Extrapolation'!$K396,2)</f>
        <v>3.75</v>
      </c>
      <c r="P396" s="13">
        <f>ROUND(AVERAGE(Zinsswaps!P289:P396)+'iBoxx Extrapolation'!$K396,2)</f>
        <v>3.78</v>
      </c>
      <c r="Q396" s="13">
        <f>ROUND(AVERAGE(Zinsswaps!Q289:Q396)+'iBoxx Extrapolation'!$K396,2)</f>
        <v>3.81</v>
      </c>
      <c r="R396" s="13">
        <f>ROUND(AVERAGE(Zinsswaps!R289:R396)+'iBoxx Extrapolation'!$K396,2)</f>
        <v>3.83</v>
      </c>
      <c r="S396" s="13">
        <f>ROUND(AVERAGE(Zinsswaps!S289:S396)+'iBoxx Extrapolation'!$K396,2)</f>
        <v>3.85</v>
      </c>
      <c r="T396" s="13">
        <f>ROUND(AVERAGE(Zinsswaps!T289:T396)+'iBoxx Extrapolation'!$K396,2)</f>
        <v>3.87</v>
      </c>
      <c r="U396" s="13">
        <f>ROUND(AVERAGE(Zinsswaps!U289:U396)+'iBoxx Extrapolation'!$K396,2)</f>
        <v>3.89</v>
      </c>
      <c r="V396" s="13">
        <f>ROUND(AVERAGE(Zinsswaps!V289:V396)+'iBoxx Extrapolation'!$K396,2)</f>
        <v>3.89</v>
      </c>
      <c r="W396" s="13">
        <f>ROUND(AVERAGE(Zinsswaps!W289:W396)+'iBoxx Extrapolation'!$K396,2)</f>
        <v>3.89</v>
      </c>
      <c r="X396" s="13">
        <f>ROUND(AVERAGE(Zinsswaps!X289:X396)+'iBoxx Extrapolation'!$K396,2)</f>
        <v>3.89</v>
      </c>
      <c r="Y396" s="13">
        <f>ROUND(AVERAGE(Zinsswaps!Y289:Y396)+'iBoxx Extrapolation'!$K396,2)</f>
        <v>3.89</v>
      </c>
      <c r="Z396" s="13">
        <f>ROUND(AVERAGE(Zinsswaps!Z289:Z396)+'iBoxx Extrapolation'!$K396,2)</f>
        <v>3.89</v>
      </c>
      <c r="AA396" s="13">
        <f>ROUND(AVERAGE(Zinsswaps!AA289:AA396)+'iBoxx Extrapolation'!$K396,2)</f>
        <v>3.89</v>
      </c>
      <c r="AB396" s="13">
        <f>ROUND(AVERAGE(Zinsswaps!AB289:AB396)+'iBoxx Extrapolation'!$K396,2)</f>
        <v>3.88</v>
      </c>
      <c r="AC396" s="13">
        <f>ROUND(AVERAGE(Zinsswaps!AC289:AC396)+'iBoxx Extrapolation'!$K396,2)</f>
        <v>3.87</v>
      </c>
      <c r="AD396" s="13">
        <f>ROUND(AVERAGE(Zinsswaps!AD289:AD396)+'iBoxx Extrapolation'!$K396,2)</f>
        <v>3.86</v>
      </c>
      <c r="AE396" s="13">
        <f>ROUND(AVERAGE(Zinsswaps!AE289:AE396)+'iBoxx Extrapolation'!$K396,2)</f>
        <v>3.86</v>
      </c>
      <c r="AF396" s="13">
        <f>ROUND(AVERAGE(Zinsswaps!AF289:AF396)+'iBoxx Extrapolation'!$K396,2)</f>
        <v>3.84</v>
      </c>
      <c r="AG396" s="13">
        <f>ROUND(AVERAGE(Zinsswaps!AG289:AG396)+'iBoxx Extrapolation'!$K396,2)</f>
        <v>3.83</v>
      </c>
      <c r="AH396" s="13">
        <f>ROUND(AVERAGE(Zinsswaps!AH289:AH396)+'iBoxx Extrapolation'!$K396,2)</f>
        <v>3.81</v>
      </c>
      <c r="AI396" s="13">
        <f>ROUND(AVERAGE(Zinsswaps!AI289:AI396)+'iBoxx Extrapolation'!$K396,2)</f>
        <v>3.8</v>
      </c>
      <c r="AJ396" s="13">
        <f>ROUND(AVERAGE(Zinsswaps!AJ289:AJ396)+'iBoxx Extrapolation'!$K396,2)</f>
        <v>3.78</v>
      </c>
      <c r="AK396" s="13">
        <f>ROUND(AVERAGE(Zinsswaps!AK289:AK396)+'iBoxx Extrapolation'!$K396,2)</f>
        <v>3.77</v>
      </c>
      <c r="AL396" s="13">
        <f>ROUND(AVERAGE(Zinsswaps!AL289:AL396)+'iBoxx Extrapolation'!$K396,2)</f>
        <v>3.76</v>
      </c>
      <c r="AM396" s="13">
        <f>ROUND(AVERAGE(Zinsswaps!AM289:AM396)+'iBoxx Extrapolation'!$K396,2)</f>
        <v>3.75</v>
      </c>
      <c r="AN396" s="13">
        <f>ROUND(AVERAGE(Zinsswaps!AN289:AN396)+'iBoxx Extrapolation'!$K396,2)</f>
        <v>3.74</v>
      </c>
      <c r="AO396" s="13">
        <f>ROUND(AVERAGE(Zinsswaps!AO289:AO396)+'iBoxx Extrapolation'!$K396,2)</f>
        <v>3.73</v>
      </c>
      <c r="AP396" s="13">
        <f>ROUND(AVERAGE(Zinsswaps!AP289:AP396)+'iBoxx Extrapolation'!$K396,2)</f>
        <v>3.71</v>
      </c>
      <c r="AQ396" s="13">
        <f>ROUND(AVERAGE(Zinsswaps!AQ289:AQ396)+'iBoxx Extrapolation'!$K396,2)</f>
        <v>3.69</v>
      </c>
      <c r="AR396" s="13">
        <f>ROUND(AVERAGE(Zinsswaps!AR289:AR396)+'iBoxx Extrapolation'!$K396,2)</f>
        <v>3.66</v>
      </c>
      <c r="AS396" s="13">
        <f>ROUND(AVERAGE(Zinsswaps!AS289:AS396)+'iBoxx Extrapolation'!$K396,2)</f>
        <v>3.65</v>
      </c>
      <c r="AT396" s="13">
        <f>ROUND(AVERAGE(Zinsswaps!AT289:AT396)+'iBoxx Extrapolation'!$K396,2)</f>
        <v>3.63</v>
      </c>
      <c r="AU396" s="13">
        <f>ROUND(AVERAGE(Zinsswaps!AU289:AU396)+'iBoxx Extrapolation'!$K396,2)</f>
        <v>3.61</v>
      </c>
      <c r="AV396" s="13">
        <f>ROUND(AVERAGE(Zinsswaps!AV289:AV396)+'iBoxx Extrapolation'!$K396,2)</f>
        <v>3.59</v>
      </c>
      <c r="AW396" s="13">
        <f>ROUND(AVERAGE(Zinsswaps!AW289:AW396)+'iBoxx Extrapolation'!$K396,2)</f>
        <v>3.58</v>
      </c>
      <c r="AX396" s="13">
        <f>ROUND(AVERAGE(Zinsswaps!AX289:AX396)+'iBoxx Extrapolation'!$K396,2)</f>
        <v>3.56</v>
      </c>
      <c r="AY396" s="13">
        <f>ROUND(AVERAGE(Zinsswaps!AY289:AY396)+'iBoxx Extrapolation'!$K396,2)</f>
        <v>3.55</v>
      </c>
    </row>
    <row r="397" spans="1:51" s="16" customFormat="1" x14ac:dyDescent="0.2">
      <c r="A397" s="12">
        <v>49309</v>
      </c>
      <c r="B397" s="13">
        <f>ROUND(AVERAGE(Zinsswaps!B290:B397)+'iBoxx Extrapolation'!$K397,2)</f>
        <v>2.99</v>
      </c>
      <c r="C397" s="13">
        <f>ROUND(AVERAGE(Zinsswaps!C290:C397)+'iBoxx Extrapolation'!$K397,2)</f>
        <v>3</v>
      </c>
      <c r="D397" s="13">
        <f>ROUND(AVERAGE(Zinsswaps!D290:D397)+'iBoxx Extrapolation'!$K397,2)</f>
        <v>3.05</v>
      </c>
      <c r="E397" s="13">
        <f>ROUND(AVERAGE(Zinsswaps!E290:E397)+'iBoxx Extrapolation'!$K397,2)</f>
        <v>3.12</v>
      </c>
      <c r="F397" s="13">
        <f>ROUND(AVERAGE(Zinsswaps!F290:F397)+'iBoxx Extrapolation'!$K397,2)</f>
        <v>3.19</v>
      </c>
      <c r="G397" s="13">
        <f>ROUND(AVERAGE(Zinsswaps!G290:G397)+'iBoxx Extrapolation'!$K397,2)</f>
        <v>3.27</v>
      </c>
      <c r="H397" s="13">
        <f>ROUND(AVERAGE(Zinsswaps!H290:H397)+'iBoxx Extrapolation'!$K397,2)</f>
        <v>3.34</v>
      </c>
      <c r="I397" s="13">
        <f>ROUND(AVERAGE(Zinsswaps!I290:I397)+'iBoxx Extrapolation'!$K397,2)</f>
        <v>3.41</v>
      </c>
      <c r="J397" s="13">
        <f>ROUND(AVERAGE(Zinsswaps!J290:J397)+'iBoxx Extrapolation'!$K397,2)</f>
        <v>3.48</v>
      </c>
      <c r="K397" s="13">
        <f>ROUND(AVERAGE(Zinsswaps!K290:K397)+'iBoxx Extrapolation'!$K397,2)</f>
        <v>3.54</v>
      </c>
      <c r="L397" s="13">
        <f>ROUND(AVERAGE(Zinsswaps!L290:L397)+'iBoxx Extrapolation'!$K397,2)</f>
        <v>3.6</v>
      </c>
      <c r="M397" s="13">
        <f>ROUND(AVERAGE(Zinsswaps!M290:M397)+'iBoxx Extrapolation'!$K397,2)</f>
        <v>3.65</v>
      </c>
      <c r="N397" s="13">
        <f>ROUND(AVERAGE(Zinsswaps!N290:N397)+'iBoxx Extrapolation'!$K397,2)</f>
        <v>3.7</v>
      </c>
      <c r="O397" s="13">
        <f>ROUND(AVERAGE(Zinsswaps!O290:O397)+'iBoxx Extrapolation'!$K397,2)</f>
        <v>3.75</v>
      </c>
      <c r="P397" s="13">
        <f>ROUND(AVERAGE(Zinsswaps!P290:P397)+'iBoxx Extrapolation'!$K397,2)</f>
        <v>3.78</v>
      </c>
      <c r="Q397" s="13">
        <f>ROUND(AVERAGE(Zinsswaps!Q290:Q397)+'iBoxx Extrapolation'!$K397,2)</f>
        <v>3.81</v>
      </c>
      <c r="R397" s="13">
        <f>ROUND(AVERAGE(Zinsswaps!R290:R397)+'iBoxx Extrapolation'!$K397,2)</f>
        <v>3.83</v>
      </c>
      <c r="S397" s="13">
        <f>ROUND(AVERAGE(Zinsswaps!S290:S397)+'iBoxx Extrapolation'!$K397,2)</f>
        <v>3.85</v>
      </c>
      <c r="T397" s="13">
        <f>ROUND(AVERAGE(Zinsswaps!T290:T397)+'iBoxx Extrapolation'!$K397,2)</f>
        <v>3.87</v>
      </c>
      <c r="U397" s="13">
        <f>ROUND(AVERAGE(Zinsswaps!U290:U397)+'iBoxx Extrapolation'!$K397,2)</f>
        <v>3.89</v>
      </c>
      <c r="V397" s="13">
        <f>ROUND(AVERAGE(Zinsswaps!V290:V397)+'iBoxx Extrapolation'!$K397,2)</f>
        <v>3.89</v>
      </c>
      <c r="W397" s="13">
        <f>ROUND(AVERAGE(Zinsswaps!W290:W397)+'iBoxx Extrapolation'!$K397,2)</f>
        <v>3.89</v>
      </c>
      <c r="X397" s="13">
        <f>ROUND(AVERAGE(Zinsswaps!X290:X397)+'iBoxx Extrapolation'!$K397,2)</f>
        <v>3.89</v>
      </c>
      <c r="Y397" s="13">
        <f>ROUND(AVERAGE(Zinsswaps!Y290:Y397)+'iBoxx Extrapolation'!$K397,2)</f>
        <v>3.89</v>
      </c>
      <c r="Z397" s="13">
        <f>ROUND(AVERAGE(Zinsswaps!Z290:Z397)+'iBoxx Extrapolation'!$K397,2)</f>
        <v>3.89</v>
      </c>
      <c r="AA397" s="13">
        <f>ROUND(AVERAGE(Zinsswaps!AA290:AA397)+'iBoxx Extrapolation'!$K397,2)</f>
        <v>3.89</v>
      </c>
      <c r="AB397" s="13">
        <f>ROUND(AVERAGE(Zinsswaps!AB290:AB397)+'iBoxx Extrapolation'!$K397,2)</f>
        <v>3.88</v>
      </c>
      <c r="AC397" s="13">
        <f>ROUND(AVERAGE(Zinsswaps!AC290:AC397)+'iBoxx Extrapolation'!$K397,2)</f>
        <v>3.87</v>
      </c>
      <c r="AD397" s="13">
        <f>ROUND(AVERAGE(Zinsswaps!AD290:AD397)+'iBoxx Extrapolation'!$K397,2)</f>
        <v>3.86</v>
      </c>
      <c r="AE397" s="13">
        <f>ROUND(AVERAGE(Zinsswaps!AE290:AE397)+'iBoxx Extrapolation'!$K397,2)</f>
        <v>3.86</v>
      </c>
      <c r="AF397" s="13">
        <f>ROUND(AVERAGE(Zinsswaps!AF290:AF397)+'iBoxx Extrapolation'!$K397,2)</f>
        <v>3.84</v>
      </c>
      <c r="AG397" s="13">
        <f>ROUND(AVERAGE(Zinsswaps!AG290:AG397)+'iBoxx Extrapolation'!$K397,2)</f>
        <v>3.82</v>
      </c>
      <c r="AH397" s="13">
        <f>ROUND(AVERAGE(Zinsswaps!AH290:AH397)+'iBoxx Extrapolation'!$K397,2)</f>
        <v>3.81</v>
      </c>
      <c r="AI397" s="13">
        <f>ROUND(AVERAGE(Zinsswaps!AI290:AI397)+'iBoxx Extrapolation'!$K397,2)</f>
        <v>3.8</v>
      </c>
      <c r="AJ397" s="13">
        <f>ROUND(AVERAGE(Zinsswaps!AJ290:AJ397)+'iBoxx Extrapolation'!$K397,2)</f>
        <v>3.78</v>
      </c>
      <c r="AK397" s="13">
        <f>ROUND(AVERAGE(Zinsswaps!AK290:AK397)+'iBoxx Extrapolation'!$K397,2)</f>
        <v>3.77</v>
      </c>
      <c r="AL397" s="13">
        <f>ROUND(AVERAGE(Zinsswaps!AL290:AL397)+'iBoxx Extrapolation'!$K397,2)</f>
        <v>3.76</v>
      </c>
      <c r="AM397" s="13">
        <f>ROUND(AVERAGE(Zinsswaps!AM290:AM397)+'iBoxx Extrapolation'!$K397,2)</f>
        <v>3.75</v>
      </c>
      <c r="AN397" s="13">
        <f>ROUND(AVERAGE(Zinsswaps!AN290:AN397)+'iBoxx Extrapolation'!$K397,2)</f>
        <v>3.74</v>
      </c>
      <c r="AO397" s="13">
        <f>ROUND(AVERAGE(Zinsswaps!AO290:AO397)+'iBoxx Extrapolation'!$K397,2)</f>
        <v>3.73</v>
      </c>
      <c r="AP397" s="13">
        <f>ROUND(AVERAGE(Zinsswaps!AP290:AP397)+'iBoxx Extrapolation'!$K397,2)</f>
        <v>3.7</v>
      </c>
      <c r="AQ397" s="13">
        <f>ROUND(AVERAGE(Zinsswaps!AQ290:AQ397)+'iBoxx Extrapolation'!$K397,2)</f>
        <v>3.68</v>
      </c>
      <c r="AR397" s="13">
        <f>ROUND(AVERAGE(Zinsswaps!AR290:AR397)+'iBoxx Extrapolation'!$K397,2)</f>
        <v>3.66</v>
      </c>
      <c r="AS397" s="13">
        <f>ROUND(AVERAGE(Zinsswaps!AS290:AS397)+'iBoxx Extrapolation'!$K397,2)</f>
        <v>3.64</v>
      </c>
      <c r="AT397" s="13">
        <f>ROUND(AVERAGE(Zinsswaps!AT290:AT397)+'iBoxx Extrapolation'!$K397,2)</f>
        <v>3.62</v>
      </c>
      <c r="AU397" s="13">
        <f>ROUND(AVERAGE(Zinsswaps!AU290:AU397)+'iBoxx Extrapolation'!$K397,2)</f>
        <v>3.61</v>
      </c>
      <c r="AV397" s="13">
        <f>ROUND(AVERAGE(Zinsswaps!AV290:AV397)+'iBoxx Extrapolation'!$K397,2)</f>
        <v>3.59</v>
      </c>
      <c r="AW397" s="13">
        <f>ROUND(AVERAGE(Zinsswaps!AW290:AW397)+'iBoxx Extrapolation'!$K397,2)</f>
        <v>3.57</v>
      </c>
      <c r="AX397" s="13">
        <f>ROUND(AVERAGE(Zinsswaps!AX290:AX397)+'iBoxx Extrapolation'!$K397,2)</f>
        <v>3.56</v>
      </c>
      <c r="AY397" s="13">
        <f>ROUND(AVERAGE(Zinsswaps!AY290:AY397)+'iBoxx Extrapolation'!$K397,2)</f>
        <v>3.54</v>
      </c>
    </row>
    <row r="398" spans="1:51" s="16" customFormat="1" x14ac:dyDescent="0.2">
      <c r="A398" s="12">
        <v>49340</v>
      </c>
      <c r="B398" s="13">
        <f>ROUND(AVERAGE(Zinsswaps!B291:B398)+'iBoxx Extrapolation'!$K398,2)</f>
        <v>2.99</v>
      </c>
      <c r="C398" s="13">
        <f>ROUND(AVERAGE(Zinsswaps!C291:C398)+'iBoxx Extrapolation'!$K398,2)</f>
        <v>3</v>
      </c>
      <c r="D398" s="13">
        <f>ROUND(AVERAGE(Zinsswaps!D291:D398)+'iBoxx Extrapolation'!$K398,2)</f>
        <v>3.05</v>
      </c>
      <c r="E398" s="13">
        <f>ROUND(AVERAGE(Zinsswaps!E291:E398)+'iBoxx Extrapolation'!$K398,2)</f>
        <v>3.12</v>
      </c>
      <c r="F398" s="13">
        <f>ROUND(AVERAGE(Zinsswaps!F291:F398)+'iBoxx Extrapolation'!$K398,2)</f>
        <v>3.19</v>
      </c>
      <c r="G398" s="13">
        <f>ROUND(AVERAGE(Zinsswaps!G291:G398)+'iBoxx Extrapolation'!$K398,2)</f>
        <v>3.27</v>
      </c>
      <c r="H398" s="13">
        <f>ROUND(AVERAGE(Zinsswaps!H291:H398)+'iBoxx Extrapolation'!$K398,2)</f>
        <v>3.34</v>
      </c>
      <c r="I398" s="13">
        <f>ROUND(AVERAGE(Zinsswaps!I291:I398)+'iBoxx Extrapolation'!$K398,2)</f>
        <v>3.41</v>
      </c>
      <c r="J398" s="13">
        <f>ROUND(AVERAGE(Zinsswaps!J291:J398)+'iBoxx Extrapolation'!$K398,2)</f>
        <v>3.48</v>
      </c>
      <c r="K398" s="13">
        <f>ROUND(AVERAGE(Zinsswaps!K291:K398)+'iBoxx Extrapolation'!$K398,2)</f>
        <v>3.54</v>
      </c>
      <c r="L398" s="13">
        <f>ROUND(AVERAGE(Zinsswaps!L291:L398)+'iBoxx Extrapolation'!$K398,2)</f>
        <v>3.6</v>
      </c>
      <c r="M398" s="13">
        <f>ROUND(AVERAGE(Zinsswaps!M291:M398)+'iBoxx Extrapolation'!$K398,2)</f>
        <v>3.65</v>
      </c>
      <c r="N398" s="13">
        <f>ROUND(AVERAGE(Zinsswaps!N291:N398)+'iBoxx Extrapolation'!$K398,2)</f>
        <v>3.7</v>
      </c>
      <c r="O398" s="13">
        <f>ROUND(AVERAGE(Zinsswaps!O291:O398)+'iBoxx Extrapolation'!$K398,2)</f>
        <v>3.75</v>
      </c>
      <c r="P398" s="13">
        <f>ROUND(AVERAGE(Zinsswaps!P291:P398)+'iBoxx Extrapolation'!$K398,2)</f>
        <v>3.78</v>
      </c>
      <c r="Q398" s="13">
        <f>ROUND(AVERAGE(Zinsswaps!Q291:Q398)+'iBoxx Extrapolation'!$K398,2)</f>
        <v>3.81</v>
      </c>
      <c r="R398" s="13">
        <f>ROUND(AVERAGE(Zinsswaps!R291:R398)+'iBoxx Extrapolation'!$K398,2)</f>
        <v>3.83</v>
      </c>
      <c r="S398" s="13">
        <f>ROUND(AVERAGE(Zinsswaps!S291:S398)+'iBoxx Extrapolation'!$K398,2)</f>
        <v>3.85</v>
      </c>
      <c r="T398" s="13">
        <f>ROUND(AVERAGE(Zinsswaps!T291:T398)+'iBoxx Extrapolation'!$K398,2)</f>
        <v>3.87</v>
      </c>
      <c r="U398" s="13">
        <f>ROUND(AVERAGE(Zinsswaps!U291:U398)+'iBoxx Extrapolation'!$K398,2)</f>
        <v>3.89</v>
      </c>
      <c r="V398" s="13">
        <f>ROUND(AVERAGE(Zinsswaps!V291:V398)+'iBoxx Extrapolation'!$K398,2)</f>
        <v>3.89</v>
      </c>
      <c r="W398" s="13">
        <f>ROUND(AVERAGE(Zinsswaps!W291:W398)+'iBoxx Extrapolation'!$K398,2)</f>
        <v>3.89</v>
      </c>
      <c r="X398" s="13">
        <f>ROUND(AVERAGE(Zinsswaps!X291:X398)+'iBoxx Extrapolation'!$K398,2)</f>
        <v>3.89</v>
      </c>
      <c r="Y398" s="13">
        <f>ROUND(AVERAGE(Zinsswaps!Y291:Y398)+'iBoxx Extrapolation'!$K398,2)</f>
        <v>3.89</v>
      </c>
      <c r="Z398" s="13">
        <f>ROUND(AVERAGE(Zinsswaps!Z291:Z398)+'iBoxx Extrapolation'!$K398,2)</f>
        <v>3.89</v>
      </c>
      <c r="AA398" s="13">
        <f>ROUND(AVERAGE(Zinsswaps!AA291:AA398)+'iBoxx Extrapolation'!$K398,2)</f>
        <v>3.88</v>
      </c>
      <c r="AB398" s="13">
        <f>ROUND(AVERAGE(Zinsswaps!AB291:AB398)+'iBoxx Extrapolation'!$K398,2)</f>
        <v>3.88</v>
      </c>
      <c r="AC398" s="13">
        <f>ROUND(AVERAGE(Zinsswaps!AC291:AC398)+'iBoxx Extrapolation'!$K398,2)</f>
        <v>3.87</v>
      </c>
      <c r="AD398" s="13">
        <f>ROUND(AVERAGE(Zinsswaps!AD291:AD398)+'iBoxx Extrapolation'!$K398,2)</f>
        <v>3.86</v>
      </c>
      <c r="AE398" s="13">
        <f>ROUND(AVERAGE(Zinsswaps!AE291:AE398)+'iBoxx Extrapolation'!$K398,2)</f>
        <v>3.86</v>
      </c>
      <c r="AF398" s="13">
        <f>ROUND(AVERAGE(Zinsswaps!AF291:AF398)+'iBoxx Extrapolation'!$K398,2)</f>
        <v>3.84</v>
      </c>
      <c r="AG398" s="13">
        <f>ROUND(AVERAGE(Zinsswaps!AG291:AG398)+'iBoxx Extrapolation'!$K398,2)</f>
        <v>3.82</v>
      </c>
      <c r="AH398" s="13">
        <f>ROUND(AVERAGE(Zinsswaps!AH291:AH398)+'iBoxx Extrapolation'!$K398,2)</f>
        <v>3.81</v>
      </c>
      <c r="AI398" s="13">
        <f>ROUND(AVERAGE(Zinsswaps!AI291:AI398)+'iBoxx Extrapolation'!$K398,2)</f>
        <v>3.79</v>
      </c>
      <c r="AJ398" s="13">
        <f>ROUND(AVERAGE(Zinsswaps!AJ291:AJ398)+'iBoxx Extrapolation'!$K398,2)</f>
        <v>3.78</v>
      </c>
      <c r="AK398" s="13">
        <f>ROUND(AVERAGE(Zinsswaps!AK291:AK398)+'iBoxx Extrapolation'!$K398,2)</f>
        <v>3.77</v>
      </c>
      <c r="AL398" s="13">
        <f>ROUND(AVERAGE(Zinsswaps!AL291:AL398)+'iBoxx Extrapolation'!$K398,2)</f>
        <v>3.76</v>
      </c>
      <c r="AM398" s="13">
        <f>ROUND(AVERAGE(Zinsswaps!AM291:AM398)+'iBoxx Extrapolation'!$K398,2)</f>
        <v>3.75</v>
      </c>
      <c r="AN398" s="13">
        <f>ROUND(AVERAGE(Zinsswaps!AN291:AN398)+'iBoxx Extrapolation'!$K398,2)</f>
        <v>3.74</v>
      </c>
      <c r="AO398" s="13">
        <f>ROUND(AVERAGE(Zinsswaps!AO291:AO398)+'iBoxx Extrapolation'!$K398,2)</f>
        <v>3.73</v>
      </c>
      <c r="AP398" s="13">
        <f>ROUND(AVERAGE(Zinsswaps!AP291:AP398)+'iBoxx Extrapolation'!$K398,2)</f>
        <v>3.7</v>
      </c>
      <c r="AQ398" s="13">
        <f>ROUND(AVERAGE(Zinsswaps!AQ291:AQ398)+'iBoxx Extrapolation'!$K398,2)</f>
        <v>3.68</v>
      </c>
      <c r="AR398" s="13">
        <f>ROUND(AVERAGE(Zinsswaps!AR291:AR398)+'iBoxx Extrapolation'!$K398,2)</f>
        <v>3.66</v>
      </c>
      <c r="AS398" s="13">
        <f>ROUND(AVERAGE(Zinsswaps!AS291:AS398)+'iBoxx Extrapolation'!$K398,2)</f>
        <v>3.64</v>
      </c>
      <c r="AT398" s="13">
        <f>ROUND(AVERAGE(Zinsswaps!AT291:AT398)+'iBoxx Extrapolation'!$K398,2)</f>
        <v>3.62</v>
      </c>
      <c r="AU398" s="13">
        <f>ROUND(AVERAGE(Zinsswaps!AU291:AU398)+'iBoxx Extrapolation'!$K398,2)</f>
        <v>3.61</v>
      </c>
      <c r="AV398" s="13">
        <f>ROUND(AVERAGE(Zinsswaps!AV291:AV398)+'iBoxx Extrapolation'!$K398,2)</f>
        <v>3.59</v>
      </c>
      <c r="AW398" s="13">
        <f>ROUND(AVERAGE(Zinsswaps!AW291:AW398)+'iBoxx Extrapolation'!$K398,2)</f>
        <v>3.57</v>
      </c>
      <c r="AX398" s="13">
        <f>ROUND(AVERAGE(Zinsswaps!AX291:AX398)+'iBoxx Extrapolation'!$K398,2)</f>
        <v>3.56</v>
      </c>
      <c r="AY398" s="13">
        <f>ROUND(AVERAGE(Zinsswaps!AY291:AY398)+'iBoxx Extrapolation'!$K398,2)</f>
        <v>3.54</v>
      </c>
    </row>
    <row r="399" spans="1:51" s="16" customFormat="1" x14ac:dyDescent="0.2">
      <c r="A399" s="12">
        <v>49368</v>
      </c>
      <c r="B399" s="13">
        <f>ROUND(AVERAGE(Zinsswaps!B292:B399)+'iBoxx Extrapolation'!$K399,2)</f>
        <v>2.99</v>
      </c>
      <c r="C399" s="13">
        <f>ROUND(AVERAGE(Zinsswaps!C292:C399)+'iBoxx Extrapolation'!$K399,2)</f>
        <v>3</v>
      </c>
      <c r="D399" s="13">
        <f>ROUND(AVERAGE(Zinsswaps!D292:D399)+'iBoxx Extrapolation'!$K399,2)</f>
        <v>3.05</v>
      </c>
      <c r="E399" s="13">
        <f>ROUND(AVERAGE(Zinsswaps!E292:E399)+'iBoxx Extrapolation'!$K399,2)</f>
        <v>3.12</v>
      </c>
      <c r="F399" s="13">
        <f>ROUND(AVERAGE(Zinsswaps!F292:F399)+'iBoxx Extrapolation'!$K399,2)</f>
        <v>3.19</v>
      </c>
      <c r="G399" s="13">
        <f>ROUND(AVERAGE(Zinsswaps!G292:G399)+'iBoxx Extrapolation'!$K399,2)</f>
        <v>3.27</v>
      </c>
      <c r="H399" s="13">
        <f>ROUND(AVERAGE(Zinsswaps!H292:H399)+'iBoxx Extrapolation'!$K399,2)</f>
        <v>3.34</v>
      </c>
      <c r="I399" s="13">
        <f>ROUND(AVERAGE(Zinsswaps!I292:I399)+'iBoxx Extrapolation'!$K399,2)</f>
        <v>3.41</v>
      </c>
      <c r="J399" s="13">
        <f>ROUND(AVERAGE(Zinsswaps!J292:J399)+'iBoxx Extrapolation'!$K399,2)</f>
        <v>3.48</v>
      </c>
      <c r="K399" s="13">
        <f>ROUND(AVERAGE(Zinsswaps!K292:K399)+'iBoxx Extrapolation'!$K399,2)</f>
        <v>3.54</v>
      </c>
      <c r="L399" s="13">
        <f>ROUND(AVERAGE(Zinsswaps!L292:L399)+'iBoxx Extrapolation'!$K399,2)</f>
        <v>3.6</v>
      </c>
      <c r="M399" s="13">
        <f>ROUND(AVERAGE(Zinsswaps!M292:M399)+'iBoxx Extrapolation'!$K399,2)</f>
        <v>3.65</v>
      </c>
      <c r="N399" s="13">
        <f>ROUND(AVERAGE(Zinsswaps!N292:N399)+'iBoxx Extrapolation'!$K399,2)</f>
        <v>3.7</v>
      </c>
      <c r="O399" s="13">
        <f>ROUND(AVERAGE(Zinsswaps!O292:O399)+'iBoxx Extrapolation'!$K399,2)</f>
        <v>3.75</v>
      </c>
      <c r="P399" s="13">
        <f>ROUND(AVERAGE(Zinsswaps!P292:P399)+'iBoxx Extrapolation'!$K399,2)</f>
        <v>3.78</v>
      </c>
      <c r="Q399" s="13">
        <f>ROUND(AVERAGE(Zinsswaps!Q292:Q399)+'iBoxx Extrapolation'!$K399,2)</f>
        <v>3.81</v>
      </c>
      <c r="R399" s="13">
        <f>ROUND(AVERAGE(Zinsswaps!R292:R399)+'iBoxx Extrapolation'!$K399,2)</f>
        <v>3.83</v>
      </c>
      <c r="S399" s="13">
        <f>ROUND(AVERAGE(Zinsswaps!S292:S399)+'iBoxx Extrapolation'!$K399,2)</f>
        <v>3.85</v>
      </c>
      <c r="T399" s="13">
        <f>ROUND(AVERAGE(Zinsswaps!T292:T399)+'iBoxx Extrapolation'!$K399,2)</f>
        <v>3.87</v>
      </c>
      <c r="U399" s="13">
        <f>ROUND(AVERAGE(Zinsswaps!U292:U399)+'iBoxx Extrapolation'!$K399,2)</f>
        <v>3.89</v>
      </c>
      <c r="V399" s="13">
        <f>ROUND(AVERAGE(Zinsswaps!V292:V399)+'iBoxx Extrapolation'!$K399,2)</f>
        <v>3.89</v>
      </c>
      <c r="W399" s="13">
        <f>ROUND(AVERAGE(Zinsswaps!W292:W399)+'iBoxx Extrapolation'!$K399,2)</f>
        <v>3.89</v>
      </c>
      <c r="X399" s="13">
        <f>ROUND(AVERAGE(Zinsswaps!X292:X399)+'iBoxx Extrapolation'!$K399,2)</f>
        <v>3.89</v>
      </c>
      <c r="Y399" s="13">
        <f>ROUND(AVERAGE(Zinsswaps!Y292:Y399)+'iBoxx Extrapolation'!$K399,2)</f>
        <v>3.89</v>
      </c>
      <c r="Z399" s="13">
        <f>ROUND(AVERAGE(Zinsswaps!Z292:Z399)+'iBoxx Extrapolation'!$K399,2)</f>
        <v>3.89</v>
      </c>
      <c r="AA399" s="13">
        <f>ROUND(AVERAGE(Zinsswaps!AA292:AA399)+'iBoxx Extrapolation'!$K399,2)</f>
        <v>3.88</v>
      </c>
      <c r="AB399" s="13">
        <f>ROUND(AVERAGE(Zinsswaps!AB292:AB399)+'iBoxx Extrapolation'!$K399,2)</f>
        <v>3.88</v>
      </c>
      <c r="AC399" s="13">
        <f>ROUND(AVERAGE(Zinsswaps!AC292:AC399)+'iBoxx Extrapolation'!$K399,2)</f>
        <v>3.87</v>
      </c>
      <c r="AD399" s="13">
        <f>ROUND(AVERAGE(Zinsswaps!AD292:AD399)+'iBoxx Extrapolation'!$K399,2)</f>
        <v>3.86</v>
      </c>
      <c r="AE399" s="13">
        <f>ROUND(AVERAGE(Zinsswaps!AE292:AE399)+'iBoxx Extrapolation'!$K399,2)</f>
        <v>3.86</v>
      </c>
      <c r="AF399" s="13">
        <f>ROUND(AVERAGE(Zinsswaps!AF292:AF399)+'iBoxx Extrapolation'!$K399,2)</f>
        <v>3.84</v>
      </c>
      <c r="AG399" s="13">
        <f>ROUND(AVERAGE(Zinsswaps!AG292:AG399)+'iBoxx Extrapolation'!$K399,2)</f>
        <v>3.82</v>
      </c>
      <c r="AH399" s="13">
        <f>ROUND(AVERAGE(Zinsswaps!AH292:AH399)+'iBoxx Extrapolation'!$K399,2)</f>
        <v>3.81</v>
      </c>
      <c r="AI399" s="13">
        <f>ROUND(AVERAGE(Zinsswaps!AI292:AI399)+'iBoxx Extrapolation'!$K399,2)</f>
        <v>3.79</v>
      </c>
      <c r="AJ399" s="13">
        <f>ROUND(AVERAGE(Zinsswaps!AJ292:AJ399)+'iBoxx Extrapolation'!$K399,2)</f>
        <v>3.78</v>
      </c>
      <c r="AK399" s="13">
        <f>ROUND(AVERAGE(Zinsswaps!AK292:AK399)+'iBoxx Extrapolation'!$K399,2)</f>
        <v>3.77</v>
      </c>
      <c r="AL399" s="13">
        <f>ROUND(AVERAGE(Zinsswaps!AL292:AL399)+'iBoxx Extrapolation'!$K399,2)</f>
        <v>3.76</v>
      </c>
      <c r="AM399" s="13">
        <f>ROUND(AVERAGE(Zinsswaps!AM292:AM399)+'iBoxx Extrapolation'!$K399,2)</f>
        <v>3.75</v>
      </c>
      <c r="AN399" s="13">
        <f>ROUND(AVERAGE(Zinsswaps!AN292:AN399)+'iBoxx Extrapolation'!$K399,2)</f>
        <v>3.74</v>
      </c>
      <c r="AO399" s="13">
        <f>ROUND(AVERAGE(Zinsswaps!AO292:AO399)+'iBoxx Extrapolation'!$K399,2)</f>
        <v>3.73</v>
      </c>
      <c r="AP399" s="13">
        <f>ROUND(AVERAGE(Zinsswaps!AP292:AP399)+'iBoxx Extrapolation'!$K399,2)</f>
        <v>3.7</v>
      </c>
      <c r="AQ399" s="13">
        <f>ROUND(AVERAGE(Zinsswaps!AQ292:AQ399)+'iBoxx Extrapolation'!$K399,2)</f>
        <v>3.68</v>
      </c>
      <c r="AR399" s="13">
        <f>ROUND(AVERAGE(Zinsswaps!AR292:AR399)+'iBoxx Extrapolation'!$K399,2)</f>
        <v>3.66</v>
      </c>
      <c r="AS399" s="13">
        <f>ROUND(AVERAGE(Zinsswaps!AS292:AS399)+'iBoxx Extrapolation'!$K399,2)</f>
        <v>3.64</v>
      </c>
      <c r="AT399" s="13">
        <f>ROUND(AVERAGE(Zinsswaps!AT292:AT399)+'iBoxx Extrapolation'!$K399,2)</f>
        <v>3.62</v>
      </c>
      <c r="AU399" s="13">
        <f>ROUND(AVERAGE(Zinsswaps!AU292:AU399)+'iBoxx Extrapolation'!$K399,2)</f>
        <v>3.61</v>
      </c>
      <c r="AV399" s="13">
        <f>ROUND(AVERAGE(Zinsswaps!AV292:AV399)+'iBoxx Extrapolation'!$K399,2)</f>
        <v>3.59</v>
      </c>
      <c r="AW399" s="13">
        <f>ROUND(AVERAGE(Zinsswaps!AW292:AW399)+'iBoxx Extrapolation'!$K399,2)</f>
        <v>3.57</v>
      </c>
      <c r="AX399" s="13">
        <f>ROUND(AVERAGE(Zinsswaps!AX292:AX399)+'iBoxx Extrapolation'!$K399,2)</f>
        <v>3.56</v>
      </c>
      <c r="AY399" s="13">
        <f>ROUND(AVERAGE(Zinsswaps!AY292:AY399)+'iBoxx Extrapolation'!$K399,2)</f>
        <v>3.54</v>
      </c>
    </row>
    <row r="400" spans="1:51" s="16" customFormat="1" x14ac:dyDescent="0.2">
      <c r="A400" s="12">
        <v>49399</v>
      </c>
      <c r="B400" s="13">
        <f>ROUND(AVERAGE(Zinsswaps!B293:B400)+'iBoxx Extrapolation'!$K400,2)</f>
        <v>2.99</v>
      </c>
      <c r="C400" s="13">
        <f>ROUND(AVERAGE(Zinsswaps!C293:C400)+'iBoxx Extrapolation'!$K400,2)</f>
        <v>3</v>
      </c>
      <c r="D400" s="13">
        <f>ROUND(AVERAGE(Zinsswaps!D293:D400)+'iBoxx Extrapolation'!$K400,2)</f>
        <v>3.05</v>
      </c>
      <c r="E400" s="13">
        <f>ROUND(AVERAGE(Zinsswaps!E293:E400)+'iBoxx Extrapolation'!$K400,2)</f>
        <v>3.12</v>
      </c>
      <c r="F400" s="13">
        <f>ROUND(AVERAGE(Zinsswaps!F293:F400)+'iBoxx Extrapolation'!$K400,2)</f>
        <v>3.19</v>
      </c>
      <c r="G400" s="13">
        <f>ROUND(AVERAGE(Zinsswaps!G293:G400)+'iBoxx Extrapolation'!$K400,2)</f>
        <v>3.27</v>
      </c>
      <c r="H400" s="13">
        <f>ROUND(AVERAGE(Zinsswaps!H293:H400)+'iBoxx Extrapolation'!$K400,2)</f>
        <v>3.34</v>
      </c>
      <c r="I400" s="13">
        <f>ROUND(AVERAGE(Zinsswaps!I293:I400)+'iBoxx Extrapolation'!$K400,2)</f>
        <v>3.41</v>
      </c>
      <c r="J400" s="13">
        <f>ROUND(AVERAGE(Zinsswaps!J293:J400)+'iBoxx Extrapolation'!$K400,2)</f>
        <v>3.48</v>
      </c>
      <c r="K400" s="13">
        <f>ROUND(AVERAGE(Zinsswaps!K293:K400)+'iBoxx Extrapolation'!$K400,2)</f>
        <v>3.54</v>
      </c>
      <c r="L400" s="13">
        <f>ROUND(AVERAGE(Zinsswaps!L293:L400)+'iBoxx Extrapolation'!$K400,2)</f>
        <v>3.6</v>
      </c>
      <c r="M400" s="13">
        <f>ROUND(AVERAGE(Zinsswaps!M293:M400)+'iBoxx Extrapolation'!$K400,2)</f>
        <v>3.65</v>
      </c>
      <c r="N400" s="13">
        <f>ROUND(AVERAGE(Zinsswaps!N293:N400)+'iBoxx Extrapolation'!$K400,2)</f>
        <v>3.7</v>
      </c>
      <c r="O400" s="13">
        <f>ROUND(AVERAGE(Zinsswaps!O293:O400)+'iBoxx Extrapolation'!$K400,2)</f>
        <v>3.75</v>
      </c>
      <c r="P400" s="13">
        <f>ROUND(AVERAGE(Zinsswaps!P293:P400)+'iBoxx Extrapolation'!$K400,2)</f>
        <v>3.78</v>
      </c>
      <c r="Q400" s="13">
        <f>ROUND(AVERAGE(Zinsswaps!Q293:Q400)+'iBoxx Extrapolation'!$K400,2)</f>
        <v>3.81</v>
      </c>
      <c r="R400" s="13">
        <f>ROUND(AVERAGE(Zinsswaps!R293:R400)+'iBoxx Extrapolation'!$K400,2)</f>
        <v>3.83</v>
      </c>
      <c r="S400" s="13">
        <f>ROUND(AVERAGE(Zinsswaps!S293:S400)+'iBoxx Extrapolation'!$K400,2)</f>
        <v>3.85</v>
      </c>
      <c r="T400" s="13">
        <f>ROUND(AVERAGE(Zinsswaps!T293:T400)+'iBoxx Extrapolation'!$K400,2)</f>
        <v>3.87</v>
      </c>
      <c r="U400" s="13">
        <f>ROUND(AVERAGE(Zinsswaps!U293:U400)+'iBoxx Extrapolation'!$K400,2)</f>
        <v>3.89</v>
      </c>
      <c r="V400" s="13">
        <f>ROUND(AVERAGE(Zinsswaps!V293:V400)+'iBoxx Extrapolation'!$K400,2)</f>
        <v>3.89</v>
      </c>
      <c r="W400" s="13">
        <f>ROUND(AVERAGE(Zinsswaps!W293:W400)+'iBoxx Extrapolation'!$K400,2)</f>
        <v>3.89</v>
      </c>
      <c r="X400" s="13">
        <f>ROUND(AVERAGE(Zinsswaps!X293:X400)+'iBoxx Extrapolation'!$K400,2)</f>
        <v>3.89</v>
      </c>
      <c r="Y400" s="13">
        <f>ROUND(AVERAGE(Zinsswaps!Y293:Y400)+'iBoxx Extrapolation'!$K400,2)</f>
        <v>3.89</v>
      </c>
      <c r="Z400" s="13">
        <f>ROUND(AVERAGE(Zinsswaps!Z293:Z400)+'iBoxx Extrapolation'!$K400,2)</f>
        <v>3.89</v>
      </c>
      <c r="AA400" s="13">
        <f>ROUND(AVERAGE(Zinsswaps!AA293:AA400)+'iBoxx Extrapolation'!$K400,2)</f>
        <v>3.88</v>
      </c>
      <c r="AB400" s="13">
        <f>ROUND(AVERAGE(Zinsswaps!AB293:AB400)+'iBoxx Extrapolation'!$K400,2)</f>
        <v>3.88</v>
      </c>
      <c r="AC400" s="13">
        <f>ROUND(AVERAGE(Zinsswaps!AC293:AC400)+'iBoxx Extrapolation'!$K400,2)</f>
        <v>3.87</v>
      </c>
      <c r="AD400" s="13">
        <f>ROUND(AVERAGE(Zinsswaps!AD293:AD400)+'iBoxx Extrapolation'!$K400,2)</f>
        <v>3.86</v>
      </c>
      <c r="AE400" s="13">
        <f>ROUND(AVERAGE(Zinsswaps!AE293:AE400)+'iBoxx Extrapolation'!$K400,2)</f>
        <v>3.86</v>
      </c>
      <c r="AF400" s="13">
        <f>ROUND(AVERAGE(Zinsswaps!AF293:AF400)+'iBoxx Extrapolation'!$K400,2)</f>
        <v>3.84</v>
      </c>
      <c r="AG400" s="13">
        <f>ROUND(AVERAGE(Zinsswaps!AG293:AG400)+'iBoxx Extrapolation'!$K400,2)</f>
        <v>3.82</v>
      </c>
      <c r="AH400" s="13">
        <f>ROUND(AVERAGE(Zinsswaps!AH293:AH400)+'iBoxx Extrapolation'!$K400,2)</f>
        <v>3.81</v>
      </c>
      <c r="AI400" s="13">
        <f>ROUND(AVERAGE(Zinsswaps!AI293:AI400)+'iBoxx Extrapolation'!$K400,2)</f>
        <v>3.79</v>
      </c>
      <c r="AJ400" s="13">
        <f>ROUND(AVERAGE(Zinsswaps!AJ293:AJ400)+'iBoxx Extrapolation'!$K400,2)</f>
        <v>3.78</v>
      </c>
      <c r="AK400" s="13">
        <f>ROUND(AVERAGE(Zinsswaps!AK293:AK400)+'iBoxx Extrapolation'!$K400,2)</f>
        <v>3.77</v>
      </c>
      <c r="AL400" s="13">
        <f>ROUND(AVERAGE(Zinsswaps!AL293:AL400)+'iBoxx Extrapolation'!$K400,2)</f>
        <v>3.76</v>
      </c>
      <c r="AM400" s="13">
        <f>ROUND(AVERAGE(Zinsswaps!AM293:AM400)+'iBoxx Extrapolation'!$K400,2)</f>
        <v>3.75</v>
      </c>
      <c r="AN400" s="13">
        <f>ROUND(AVERAGE(Zinsswaps!AN293:AN400)+'iBoxx Extrapolation'!$K400,2)</f>
        <v>3.74</v>
      </c>
      <c r="AO400" s="13">
        <f>ROUND(AVERAGE(Zinsswaps!AO293:AO400)+'iBoxx Extrapolation'!$K400,2)</f>
        <v>3.73</v>
      </c>
      <c r="AP400" s="13">
        <f>ROUND(AVERAGE(Zinsswaps!AP293:AP400)+'iBoxx Extrapolation'!$K400,2)</f>
        <v>3.7</v>
      </c>
      <c r="AQ400" s="13">
        <f>ROUND(AVERAGE(Zinsswaps!AQ293:AQ400)+'iBoxx Extrapolation'!$K400,2)</f>
        <v>3.68</v>
      </c>
      <c r="AR400" s="13">
        <f>ROUND(AVERAGE(Zinsswaps!AR293:AR400)+'iBoxx Extrapolation'!$K400,2)</f>
        <v>3.66</v>
      </c>
      <c r="AS400" s="13">
        <f>ROUND(AVERAGE(Zinsswaps!AS293:AS400)+'iBoxx Extrapolation'!$K400,2)</f>
        <v>3.64</v>
      </c>
      <c r="AT400" s="13">
        <f>ROUND(AVERAGE(Zinsswaps!AT293:AT400)+'iBoxx Extrapolation'!$K400,2)</f>
        <v>3.62</v>
      </c>
      <c r="AU400" s="13">
        <f>ROUND(AVERAGE(Zinsswaps!AU293:AU400)+'iBoxx Extrapolation'!$K400,2)</f>
        <v>3.61</v>
      </c>
      <c r="AV400" s="13">
        <f>ROUND(AVERAGE(Zinsswaps!AV293:AV400)+'iBoxx Extrapolation'!$K400,2)</f>
        <v>3.59</v>
      </c>
      <c r="AW400" s="13">
        <f>ROUND(AVERAGE(Zinsswaps!AW293:AW400)+'iBoxx Extrapolation'!$K400,2)</f>
        <v>3.57</v>
      </c>
      <c r="AX400" s="13">
        <f>ROUND(AVERAGE(Zinsswaps!AX293:AX400)+'iBoxx Extrapolation'!$K400,2)</f>
        <v>3.56</v>
      </c>
      <c r="AY400" s="13">
        <f>ROUND(AVERAGE(Zinsswaps!AY293:AY400)+'iBoxx Extrapolation'!$K400,2)</f>
        <v>3.54</v>
      </c>
    </row>
    <row r="401" spans="1:51" s="16" customFormat="1" x14ac:dyDescent="0.2">
      <c r="A401" s="12">
        <v>49429</v>
      </c>
      <c r="B401" s="13">
        <f>ROUND(AVERAGE(Zinsswaps!B294:B401)+'iBoxx Extrapolation'!$K401,2)</f>
        <v>2.99</v>
      </c>
      <c r="C401" s="13">
        <f>ROUND(AVERAGE(Zinsswaps!C294:C401)+'iBoxx Extrapolation'!$K401,2)</f>
        <v>3</v>
      </c>
      <c r="D401" s="13">
        <f>ROUND(AVERAGE(Zinsswaps!D294:D401)+'iBoxx Extrapolation'!$K401,2)</f>
        <v>3.05</v>
      </c>
      <c r="E401" s="13">
        <f>ROUND(AVERAGE(Zinsswaps!E294:E401)+'iBoxx Extrapolation'!$K401,2)</f>
        <v>3.12</v>
      </c>
      <c r="F401" s="13">
        <f>ROUND(AVERAGE(Zinsswaps!F294:F401)+'iBoxx Extrapolation'!$K401,2)</f>
        <v>3.19</v>
      </c>
      <c r="G401" s="13">
        <f>ROUND(AVERAGE(Zinsswaps!G294:G401)+'iBoxx Extrapolation'!$K401,2)</f>
        <v>3.27</v>
      </c>
      <c r="H401" s="13">
        <f>ROUND(AVERAGE(Zinsswaps!H294:H401)+'iBoxx Extrapolation'!$K401,2)</f>
        <v>3.34</v>
      </c>
      <c r="I401" s="13">
        <f>ROUND(AVERAGE(Zinsswaps!I294:I401)+'iBoxx Extrapolation'!$K401,2)</f>
        <v>3.41</v>
      </c>
      <c r="J401" s="13">
        <f>ROUND(AVERAGE(Zinsswaps!J294:J401)+'iBoxx Extrapolation'!$K401,2)</f>
        <v>3.48</v>
      </c>
      <c r="K401" s="13">
        <f>ROUND(AVERAGE(Zinsswaps!K294:K401)+'iBoxx Extrapolation'!$K401,2)</f>
        <v>3.54</v>
      </c>
      <c r="L401" s="13">
        <f>ROUND(AVERAGE(Zinsswaps!L294:L401)+'iBoxx Extrapolation'!$K401,2)</f>
        <v>3.6</v>
      </c>
      <c r="M401" s="13">
        <f>ROUND(AVERAGE(Zinsswaps!M294:M401)+'iBoxx Extrapolation'!$K401,2)</f>
        <v>3.65</v>
      </c>
      <c r="N401" s="13">
        <f>ROUND(AVERAGE(Zinsswaps!N294:N401)+'iBoxx Extrapolation'!$K401,2)</f>
        <v>3.7</v>
      </c>
      <c r="O401" s="13">
        <f>ROUND(AVERAGE(Zinsswaps!O294:O401)+'iBoxx Extrapolation'!$K401,2)</f>
        <v>3.75</v>
      </c>
      <c r="P401" s="13">
        <f>ROUND(AVERAGE(Zinsswaps!P294:P401)+'iBoxx Extrapolation'!$K401,2)</f>
        <v>3.78</v>
      </c>
      <c r="Q401" s="13">
        <f>ROUND(AVERAGE(Zinsswaps!Q294:Q401)+'iBoxx Extrapolation'!$K401,2)</f>
        <v>3.81</v>
      </c>
      <c r="R401" s="13">
        <f>ROUND(AVERAGE(Zinsswaps!R294:R401)+'iBoxx Extrapolation'!$K401,2)</f>
        <v>3.83</v>
      </c>
      <c r="S401" s="13">
        <f>ROUND(AVERAGE(Zinsswaps!S294:S401)+'iBoxx Extrapolation'!$K401,2)</f>
        <v>3.85</v>
      </c>
      <c r="T401" s="13">
        <f>ROUND(AVERAGE(Zinsswaps!T294:T401)+'iBoxx Extrapolation'!$K401,2)</f>
        <v>3.87</v>
      </c>
      <c r="U401" s="13">
        <f>ROUND(AVERAGE(Zinsswaps!U294:U401)+'iBoxx Extrapolation'!$K401,2)</f>
        <v>3.89</v>
      </c>
      <c r="V401" s="13">
        <f>ROUND(AVERAGE(Zinsswaps!V294:V401)+'iBoxx Extrapolation'!$K401,2)</f>
        <v>3.89</v>
      </c>
      <c r="W401" s="13">
        <f>ROUND(AVERAGE(Zinsswaps!W294:W401)+'iBoxx Extrapolation'!$K401,2)</f>
        <v>3.89</v>
      </c>
      <c r="X401" s="13">
        <f>ROUND(AVERAGE(Zinsswaps!X294:X401)+'iBoxx Extrapolation'!$K401,2)</f>
        <v>3.89</v>
      </c>
      <c r="Y401" s="13">
        <f>ROUND(AVERAGE(Zinsswaps!Y294:Y401)+'iBoxx Extrapolation'!$K401,2)</f>
        <v>3.89</v>
      </c>
      <c r="Z401" s="13">
        <f>ROUND(AVERAGE(Zinsswaps!Z294:Z401)+'iBoxx Extrapolation'!$K401,2)</f>
        <v>3.89</v>
      </c>
      <c r="AA401" s="13">
        <f>ROUND(AVERAGE(Zinsswaps!AA294:AA401)+'iBoxx Extrapolation'!$K401,2)</f>
        <v>3.88</v>
      </c>
      <c r="AB401" s="13">
        <f>ROUND(AVERAGE(Zinsswaps!AB294:AB401)+'iBoxx Extrapolation'!$K401,2)</f>
        <v>3.88</v>
      </c>
      <c r="AC401" s="13">
        <f>ROUND(AVERAGE(Zinsswaps!AC294:AC401)+'iBoxx Extrapolation'!$K401,2)</f>
        <v>3.87</v>
      </c>
      <c r="AD401" s="13">
        <f>ROUND(AVERAGE(Zinsswaps!AD294:AD401)+'iBoxx Extrapolation'!$K401,2)</f>
        <v>3.86</v>
      </c>
      <c r="AE401" s="13">
        <f>ROUND(AVERAGE(Zinsswaps!AE294:AE401)+'iBoxx Extrapolation'!$K401,2)</f>
        <v>3.86</v>
      </c>
      <c r="AF401" s="13">
        <f>ROUND(AVERAGE(Zinsswaps!AF294:AF401)+'iBoxx Extrapolation'!$K401,2)</f>
        <v>3.84</v>
      </c>
      <c r="AG401" s="13">
        <f>ROUND(AVERAGE(Zinsswaps!AG294:AG401)+'iBoxx Extrapolation'!$K401,2)</f>
        <v>3.82</v>
      </c>
      <c r="AH401" s="13">
        <f>ROUND(AVERAGE(Zinsswaps!AH294:AH401)+'iBoxx Extrapolation'!$K401,2)</f>
        <v>3.81</v>
      </c>
      <c r="AI401" s="13">
        <f>ROUND(AVERAGE(Zinsswaps!AI294:AI401)+'iBoxx Extrapolation'!$K401,2)</f>
        <v>3.79</v>
      </c>
      <c r="AJ401" s="13">
        <f>ROUND(AVERAGE(Zinsswaps!AJ294:AJ401)+'iBoxx Extrapolation'!$K401,2)</f>
        <v>3.78</v>
      </c>
      <c r="AK401" s="13">
        <f>ROUND(AVERAGE(Zinsswaps!AK294:AK401)+'iBoxx Extrapolation'!$K401,2)</f>
        <v>3.77</v>
      </c>
      <c r="AL401" s="13">
        <f>ROUND(AVERAGE(Zinsswaps!AL294:AL401)+'iBoxx Extrapolation'!$K401,2)</f>
        <v>3.76</v>
      </c>
      <c r="AM401" s="13">
        <f>ROUND(AVERAGE(Zinsswaps!AM294:AM401)+'iBoxx Extrapolation'!$K401,2)</f>
        <v>3.75</v>
      </c>
      <c r="AN401" s="13">
        <f>ROUND(AVERAGE(Zinsswaps!AN294:AN401)+'iBoxx Extrapolation'!$K401,2)</f>
        <v>3.74</v>
      </c>
      <c r="AO401" s="13">
        <f>ROUND(AVERAGE(Zinsswaps!AO294:AO401)+'iBoxx Extrapolation'!$K401,2)</f>
        <v>3.73</v>
      </c>
      <c r="AP401" s="13">
        <f>ROUND(AVERAGE(Zinsswaps!AP294:AP401)+'iBoxx Extrapolation'!$K401,2)</f>
        <v>3.7</v>
      </c>
      <c r="AQ401" s="13">
        <f>ROUND(AVERAGE(Zinsswaps!AQ294:AQ401)+'iBoxx Extrapolation'!$K401,2)</f>
        <v>3.68</v>
      </c>
      <c r="AR401" s="13">
        <f>ROUND(AVERAGE(Zinsswaps!AR294:AR401)+'iBoxx Extrapolation'!$K401,2)</f>
        <v>3.66</v>
      </c>
      <c r="AS401" s="13">
        <f>ROUND(AVERAGE(Zinsswaps!AS294:AS401)+'iBoxx Extrapolation'!$K401,2)</f>
        <v>3.64</v>
      </c>
      <c r="AT401" s="13">
        <f>ROUND(AVERAGE(Zinsswaps!AT294:AT401)+'iBoxx Extrapolation'!$K401,2)</f>
        <v>3.62</v>
      </c>
      <c r="AU401" s="13">
        <f>ROUND(AVERAGE(Zinsswaps!AU294:AU401)+'iBoxx Extrapolation'!$K401,2)</f>
        <v>3.61</v>
      </c>
      <c r="AV401" s="13">
        <f>ROUND(AVERAGE(Zinsswaps!AV294:AV401)+'iBoxx Extrapolation'!$K401,2)</f>
        <v>3.59</v>
      </c>
      <c r="AW401" s="13">
        <f>ROUND(AVERAGE(Zinsswaps!AW294:AW401)+'iBoxx Extrapolation'!$K401,2)</f>
        <v>3.57</v>
      </c>
      <c r="AX401" s="13">
        <f>ROUND(AVERAGE(Zinsswaps!AX294:AX401)+'iBoxx Extrapolation'!$K401,2)</f>
        <v>3.56</v>
      </c>
      <c r="AY401" s="13">
        <f>ROUND(AVERAGE(Zinsswaps!AY294:AY401)+'iBoxx Extrapolation'!$K401,2)</f>
        <v>3.54</v>
      </c>
    </row>
    <row r="402" spans="1:51" s="16" customFormat="1" x14ac:dyDescent="0.2">
      <c r="A402" s="12">
        <v>49460</v>
      </c>
      <c r="B402" s="13">
        <f>ROUND(AVERAGE(Zinsswaps!B295:B402)+'iBoxx Extrapolation'!$K402,2)</f>
        <v>2.99</v>
      </c>
      <c r="C402" s="13">
        <f>ROUND(AVERAGE(Zinsswaps!C295:C402)+'iBoxx Extrapolation'!$K402,2)</f>
        <v>3</v>
      </c>
      <c r="D402" s="13">
        <f>ROUND(AVERAGE(Zinsswaps!D295:D402)+'iBoxx Extrapolation'!$K402,2)</f>
        <v>3.05</v>
      </c>
      <c r="E402" s="13">
        <f>ROUND(AVERAGE(Zinsswaps!E295:E402)+'iBoxx Extrapolation'!$K402,2)</f>
        <v>3.12</v>
      </c>
      <c r="F402" s="13">
        <f>ROUND(AVERAGE(Zinsswaps!F295:F402)+'iBoxx Extrapolation'!$K402,2)</f>
        <v>3.19</v>
      </c>
      <c r="G402" s="13">
        <f>ROUND(AVERAGE(Zinsswaps!G295:G402)+'iBoxx Extrapolation'!$K402,2)</f>
        <v>3.27</v>
      </c>
      <c r="H402" s="13">
        <f>ROUND(AVERAGE(Zinsswaps!H295:H402)+'iBoxx Extrapolation'!$K402,2)</f>
        <v>3.34</v>
      </c>
      <c r="I402" s="13">
        <f>ROUND(AVERAGE(Zinsswaps!I295:I402)+'iBoxx Extrapolation'!$K402,2)</f>
        <v>3.41</v>
      </c>
      <c r="J402" s="13">
        <f>ROUND(AVERAGE(Zinsswaps!J295:J402)+'iBoxx Extrapolation'!$K402,2)</f>
        <v>3.48</v>
      </c>
      <c r="K402" s="13">
        <f>ROUND(AVERAGE(Zinsswaps!K295:K402)+'iBoxx Extrapolation'!$K402,2)</f>
        <v>3.54</v>
      </c>
      <c r="L402" s="13">
        <f>ROUND(AVERAGE(Zinsswaps!L295:L402)+'iBoxx Extrapolation'!$K402,2)</f>
        <v>3.6</v>
      </c>
      <c r="M402" s="13">
        <f>ROUND(AVERAGE(Zinsswaps!M295:M402)+'iBoxx Extrapolation'!$K402,2)</f>
        <v>3.65</v>
      </c>
      <c r="N402" s="13">
        <f>ROUND(AVERAGE(Zinsswaps!N295:N402)+'iBoxx Extrapolation'!$K402,2)</f>
        <v>3.7</v>
      </c>
      <c r="O402" s="13">
        <f>ROUND(AVERAGE(Zinsswaps!O295:O402)+'iBoxx Extrapolation'!$K402,2)</f>
        <v>3.75</v>
      </c>
      <c r="P402" s="13">
        <f>ROUND(AVERAGE(Zinsswaps!P295:P402)+'iBoxx Extrapolation'!$K402,2)</f>
        <v>3.78</v>
      </c>
      <c r="Q402" s="13">
        <f>ROUND(AVERAGE(Zinsswaps!Q295:Q402)+'iBoxx Extrapolation'!$K402,2)</f>
        <v>3.81</v>
      </c>
      <c r="R402" s="13">
        <f>ROUND(AVERAGE(Zinsswaps!R295:R402)+'iBoxx Extrapolation'!$K402,2)</f>
        <v>3.83</v>
      </c>
      <c r="S402" s="13">
        <f>ROUND(AVERAGE(Zinsswaps!S295:S402)+'iBoxx Extrapolation'!$K402,2)</f>
        <v>3.85</v>
      </c>
      <c r="T402" s="13">
        <f>ROUND(AVERAGE(Zinsswaps!T295:T402)+'iBoxx Extrapolation'!$K402,2)</f>
        <v>3.87</v>
      </c>
      <c r="U402" s="13">
        <f>ROUND(AVERAGE(Zinsswaps!U295:U402)+'iBoxx Extrapolation'!$K402,2)</f>
        <v>3.89</v>
      </c>
      <c r="V402" s="13">
        <f>ROUND(AVERAGE(Zinsswaps!V295:V402)+'iBoxx Extrapolation'!$K402,2)</f>
        <v>3.89</v>
      </c>
      <c r="W402" s="13">
        <f>ROUND(AVERAGE(Zinsswaps!W295:W402)+'iBoxx Extrapolation'!$K402,2)</f>
        <v>3.89</v>
      </c>
      <c r="X402" s="13">
        <f>ROUND(AVERAGE(Zinsswaps!X295:X402)+'iBoxx Extrapolation'!$K402,2)</f>
        <v>3.89</v>
      </c>
      <c r="Y402" s="13">
        <f>ROUND(AVERAGE(Zinsswaps!Y295:Y402)+'iBoxx Extrapolation'!$K402,2)</f>
        <v>3.89</v>
      </c>
      <c r="Z402" s="13">
        <f>ROUND(AVERAGE(Zinsswaps!Z295:Z402)+'iBoxx Extrapolation'!$K402,2)</f>
        <v>3.89</v>
      </c>
      <c r="AA402" s="13">
        <f>ROUND(AVERAGE(Zinsswaps!AA295:AA402)+'iBoxx Extrapolation'!$K402,2)</f>
        <v>3.88</v>
      </c>
      <c r="AB402" s="13">
        <f>ROUND(AVERAGE(Zinsswaps!AB295:AB402)+'iBoxx Extrapolation'!$K402,2)</f>
        <v>3.88</v>
      </c>
      <c r="AC402" s="13">
        <f>ROUND(AVERAGE(Zinsswaps!AC295:AC402)+'iBoxx Extrapolation'!$K402,2)</f>
        <v>3.87</v>
      </c>
      <c r="AD402" s="13">
        <f>ROUND(AVERAGE(Zinsswaps!AD295:AD402)+'iBoxx Extrapolation'!$K402,2)</f>
        <v>3.86</v>
      </c>
      <c r="AE402" s="13">
        <f>ROUND(AVERAGE(Zinsswaps!AE295:AE402)+'iBoxx Extrapolation'!$K402,2)</f>
        <v>3.86</v>
      </c>
      <c r="AF402" s="13">
        <f>ROUND(AVERAGE(Zinsswaps!AF295:AF402)+'iBoxx Extrapolation'!$K402,2)</f>
        <v>3.84</v>
      </c>
      <c r="AG402" s="13">
        <f>ROUND(AVERAGE(Zinsswaps!AG295:AG402)+'iBoxx Extrapolation'!$K402,2)</f>
        <v>3.82</v>
      </c>
      <c r="AH402" s="13">
        <f>ROUND(AVERAGE(Zinsswaps!AH295:AH402)+'iBoxx Extrapolation'!$K402,2)</f>
        <v>3.81</v>
      </c>
      <c r="AI402" s="13">
        <f>ROUND(AVERAGE(Zinsswaps!AI295:AI402)+'iBoxx Extrapolation'!$K402,2)</f>
        <v>3.79</v>
      </c>
      <c r="AJ402" s="13">
        <f>ROUND(AVERAGE(Zinsswaps!AJ295:AJ402)+'iBoxx Extrapolation'!$K402,2)</f>
        <v>3.78</v>
      </c>
      <c r="AK402" s="13">
        <f>ROUND(AVERAGE(Zinsswaps!AK295:AK402)+'iBoxx Extrapolation'!$K402,2)</f>
        <v>3.77</v>
      </c>
      <c r="AL402" s="13">
        <f>ROUND(AVERAGE(Zinsswaps!AL295:AL402)+'iBoxx Extrapolation'!$K402,2)</f>
        <v>3.76</v>
      </c>
      <c r="AM402" s="13">
        <f>ROUND(AVERAGE(Zinsswaps!AM295:AM402)+'iBoxx Extrapolation'!$K402,2)</f>
        <v>3.75</v>
      </c>
      <c r="AN402" s="13">
        <f>ROUND(AVERAGE(Zinsswaps!AN295:AN402)+'iBoxx Extrapolation'!$K402,2)</f>
        <v>3.74</v>
      </c>
      <c r="AO402" s="13">
        <f>ROUND(AVERAGE(Zinsswaps!AO295:AO402)+'iBoxx Extrapolation'!$K402,2)</f>
        <v>3.73</v>
      </c>
      <c r="AP402" s="13">
        <f>ROUND(AVERAGE(Zinsswaps!AP295:AP402)+'iBoxx Extrapolation'!$K402,2)</f>
        <v>3.7</v>
      </c>
      <c r="AQ402" s="13">
        <f>ROUND(AVERAGE(Zinsswaps!AQ295:AQ402)+'iBoxx Extrapolation'!$K402,2)</f>
        <v>3.68</v>
      </c>
      <c r="AR402" s="13">
        <f>ROUND(AVERAGE(Zinsswaps!AR295:AR402)+'iBoxx Extrapolation'!$K402,2)</f>
        <v>3.66</v>
      </c>
      <c r="AS402" s="13">
        <f>ROUND(AVERAGE(Zinsswaps!AS295:AS402)+'iBoxx Extrapolation'!$K402,2)</f>
        <v>3.64</v>
      </c>
      <c r="AT402" s="13">
        <f>ROUND(AVERAGE(Zinsswaps!AT295:AT402)+'iBoxx Extrapolation'!$K402,2)</f>
        <v>3.62</v>
      </c>
      <c r="AU402" s="13">
        <f>ROUND(AVERAGE(Zinsswaps!AU295:AU402)+'iBoxx Extrapolation'!$K402,2)</f>
        <v>3.61</v>
      </c>
      <c r="AV402" s="13">
        <f>ROUND(AVERAGE(Zinsswaps!AV295:AV402)+'iBoxx Extrapolation'!$K402,2)</f>
        <v>3.59</v>
      </c>
      <c r="AW402" s="13">
        <f>ROUND(AVERAGE(Zinsswaps!AW295:AW402)+'iBoxx Extrapolation'!$K402,2)</f>
        <v>3.57</v>
      </c>
      <c r="AX402" s="13">
        <f>ROUND(AVERAGE(Zinsswaps!AX295:AX402)+'iBoxx Extrapolation'!$K402,2)</f>
        <v>3.56</v>
      </c>
      <c r="AY402" s="13">
        <f>ROUND(AVERAGE(Zinsswaps!AY295:AY402)+'iBoxx Extrapolation'!$K402,2)</f>
        <v>3.54</v>
      </c>
    </row>
    <row r="403" spans="1:51" s="16" customFormat="1" x14ac:dyDescent="0.2">
      <c r="A403" s="12">
        <v>49490</v>
      </c>
      <c r="B403" s="13">
        <f>ROUND(AVERAGE(Zinsswaps!B296:B403)+'iBoxx Extrapolation'!$K403,2)</f>
        <v>2.99</v>
      </c>
      <c r="C403" s="13">
        <f>ROUND(AVERAGE(Zinsswaps!C296:C403)+'iBoxx Extrapolation'!$K403,2)</f>
        <v>3</v>
      </c>
      <c r="D403" s="13">
        <f>ROUND(AVERAGE(Zinsswaps!D296:D403)+'iBoxx Extrapolation'!$K403,2)</f>
        <v>3.05</v>
      </c>
      <c r="E403" s="13">
        <f>ROUND(AVERAGE(Zinsswaps!E296:E403)+'iBoxx Extrapolation'!$K403,2)</f>
        <v>3.12</v>
      </c>
      <c r="F403" s="13">
        <f>ROUND(AVERAGE(Zinsswaps!F296:F403)+'iBoxx Extrapolation'!$K403,2)</f>
        <v>3.19</v>
      </c>
      <c r="G403" s="13">
        <f>ROUND(AVERAGE(Zinsswaps!G296:G403)+'iBoxx Extrapolation'!$K403,2)</f>
        <v>3.27</v>
      </c>
      <c r="H403" s="13">
        <f>ROUND(AVERAGE(Zinsswaps!H296:H403)+'iBoxx Extrapolation'!$K403,2)</f>
        <v>3.34</v>
      </c>
      <c r="I403" s="13">
        <f>ROUND(AVERAGE(Zinsswaps!I296:I403)+'iBoxx Extrapolation'!$K403,2)</f>
        <v>3.41</v>
      </c>
      <c r="J403" s="13">
        <f>ROUND(AVERAGE(Zinsswaps!J296:J403)+'iBoxx Extrapolation'!$K403,2)</f>
        <v>3.48</v>
      </c>
      <c r="K403" s="13">
        <f>ROUND(AVERAGE(Zinsswaps!K296:K403)+'iBoxx Extrapolation'!$K403,2)</f>
        <v>3.54</v>
      </c>
      <c r="L403" s="13">
        <f>ROUND(AVERAGE(Zinsswaps!L296:L403)+'iBoxx Extrapolation'!$K403,2)</f>
        <v>3.6</v>
      </c>
      <c r="M403" s="13">
        <f>ROUND(AVERAGE(Zinsswaps!M296:M403)+'iBoxx Extrapolation'!$K403,2)</f>
        <v>3.65</v>
      </c>
      <c r="N403" s="13">
        <f>ROUND(AVERAGE(Zinsswaps!N296:N403)+'iBoxx Extrapolation'!$K403,2)</f>
        <v>3.7</v>
      </c>
      <c r="O403" s="13">
        <f>ROUND(AVERAGE(Zinsswaps!O296:O403)+'iBoxx Extrapolation'!$K403,2)</f>
        <v>3.75</v>
      </c>
      <c r="P403" s="13">
        <f>ROUND(AVERAGE(Zinsswaps!P296:P403)+'iBoxx Extrapolation'!$K403,2)</f>
        <v>3.78</v>
      </c>
      <c r="Q403" s="13">
        <f>ROUND(AVERAGE(Zinsswaps!Q296:Q403)+'iBoxx Extrapolation'!$K403,2)</f>
        <v>3.81</v>
      </c>
      <c r="R403" s="13">
        <f>ROUND(AVERAGE(Zinsswaps!R296:R403)+'iBoxx Extrapolation'!$K403,2)</f>
        <v>3.83</v>
      </c>
      <c r="S403" s="13">
        <f>ROUND(AVERAGE(Zinsswaps!S296:S403)+'iBoxx Extrapolation'!$K403,2)</f>
        <v>3.85</v>
      </c>
      <c r="T403" s="13">
        <f>ROUND(AVERAGE(Zinsswaps!T296:T403)+'iBoxx Extrapolation'!$K403,2)</f>
        <v>3.87</v>
      </c>
      <c r="U403" s="13">
        <f>ROUND(AVERAGE(Zinsswaps!U296:U403)+'iBoxx Extrapolation'!$K403,2)</f>
        <v>3.89</v>
      </c>
      <c r="V403" s="13">
        <f>ROUND(AVERAGE(Zinsswaps!V296:V403)+'iBoxx Extrapolation'!$K403,2)</f>
        <v>3.89</v>
      </c>
      <c r="W403" s="13">
        <f>ROUND(AVERAGE(Zinsswaps!W296:W403)+'iBoxx Extrapolation'!$K403,2)</f>
        <v>3.89</v>
      </c>
      <c r="X403" s="13">
        <f>ROUND(AVERAGE(Zinsswaps!X296:X403)+'iBoxx Extrapolation'!$K403,2)</f>
        <v>3.89</v>
      </c>
      <c r="Y403" s="13">
        <f>ROUND(AVERAGE(Zinsswaps!Y296:Y403)+'iBoxx Extrapolation'!$K403,2)</f>
        <v>3.89</v>
      </c>
      <c r="Z403" s="13">
        <f>ROUND(AVERAGE(Zinsswaps!Z296:Z403)+'iBoxx Extrapolation'!$K403,2)</f>
        <v>3.89</v>
      </c>
      <c r="AA403" s="13">
        <f>ROUND(AVERAGE(Zinsswaps!AA296:AA403)+'iBoxx Extrapolation'!$K403,2)</f>
        <v>3.88</v>
      </c>
      <c r="AB403" s="13">
        <f>ROUND(AVERAGE(Zinsswaps!AB296:AB403)+'iBoxx Extrapolation'!$K403,2)</f>
        <v>3.88</v>
      </c>
      <c r="AC403" s="13">
        <f>ROUND(AVERAGE(Zinsswaps!AC296:AC403)+'iBoxx Extrapolation'!$K403,2)</f>
        <v>3.87</v>
      </c>
      <c r="AD403" s="13">
        <f>ROUND(AVERAGE(Zinsswaps!AD296:AD403)+'iBoxx Extrapolation'!$K403,2)</f>
        <v>3.86</v>
      </c>
      <c r="AE403" s="13">
        <f>ROUND(AVERAGE(Zinsswaps!AE296:AE403)+'iBoxx Extrapolation'!$K403,2)</f>
        <v>3.86</v>
      </c>
      <c r="AF403" s="13">
        <f>ROUND(AVERAGE(Zinsswaps!AF296:AF403)+'iBoxx Extrapolation'!$K403,2)</f>
        <v>3.84</v>
      </c>
      <c r="AG403" s="13">
        <f>ROUND(AVERAGE(Zinsswaps!AG296:AG403)+'iBoxx Extrapolation'!$K403,2)</f>
        <v>3.82</v>
      </c>
      <c r="AH403" s="13">
        <f>ROUND(AVERAGE(Zinsswaps!AH296:AH403)+'iBoxx Extrapolation'!$K403,2)</f>
        <v>3.81</v>
      </c>
      <c r="AI403" s="13">
        <f>ROUND(AVERAGE(Zinsswaps!AI296:AI403)+'iBoxx Extrapolation'!$K403,2)</f>
        <v>3.79</v>
      </c>
      <c r="AJ403" s="13">
        <f>ROUND(AVERAGE(Zinsswaps!AJ296:AJ403)+'iBoxx Extrapolation'!$K403,2)</f>
        <v>3.78</v>
      </c>
      <c r="AK403" s="13">
        <f>ROUND(AVERAGE(Zinsswaps!AK296:AK403)+'iBoxx Extrapolation'!$K403,2)</f>
        <v>3.77</v>
      </c>
      <c r="AL403" s="13">
        <f>ROUND(AVERAGE(Zinsswaps!AL296:AL403)+'iBoxx Extrapolation'!$K403,2)</f>
        <v>3.76</v>
      </c>
      <c r="AM403" s="13">
        <f>ROUND(AVERAGE(Zinsswaps!AM296:AM403)+'iBoxx Extrapolation'!$K403,2)</f>
        <v>3.75</v>
      </c>
      <c r="AN403" s="13">
        <f>ROUND(AVERAGE(Zinsswaps!AN296:AN403)+'iBoxx Extrapolation'!$K403,2)</f>
        <v>3.74</v>
      </c>
      <c r="AO403" s="13">
        <f>ROUND(AVERAGE(Zinsswaps!AO296:AO403)+'iBoxx Extrapolation'!$K403,2)</f>
        <v>3.73</v>
      </c>
      <c r="AP403" s="13">
        <f>ROUND(AVERAGE(Zinsswaps!AP296:AP403)+'iBoxx Extrapolation'!$K403,2)</f>
        <v>3.7</v>
      </c>
      <c r="AQ403" s="13">
        <f>ROUND(AVERAGE(Zinsswaps!AQ296:AQ403)+'iBoxx Extrapolation'!$K403,2)</f>
        <v>3.68</v>
      </c>
      <c r="AR403" s="13">
        <f>ROUND(AVERAGE(Zinsswaps!AR296:AR403)+'iBoxx Extrapolation'!$K403,2)</f>
        <v>3.66</v>
      </c>
      <c r="AS403" s="13">
        <f>ROUND(AVERAGE(Zinsswaps!AS296:AS403)+'iBoxx Extrapolation'!$K403,2)</f>
        <v>3.64</v>
      </c>
      <c r="AT403" s="13">
        <f>ROUND(AVERAGE(Zinsswaps!AT296:AT403)+'iBoxx Extrapolation'!$K403,2)</f>
        <v>3.62</v>
      </c>
      <c r="AU403" s="13">
        <f>ROUND(AVERAGE(Zinsswaps!AU296:AU403)+'iBoxx Extrapolation'!$K403,2)</f>
        <v>3.61</v>
      </c>
      <c r="AV403" s="13">
        <f>ROUND(AVERAGE(Zinsswaps!AV296:AV403)+'iBoxx Extrapolation'!$K403,2)</f>
        <v>3.59</v>
      </c>
      <c r="AW403" s="13">
        <f>ROUND(AVERAGE(Zinsswaps!AW296:AW403)+'iBoxx Extrapolation'!$K403,2)</f>
        <v>3.57</v>
      </c>
      <c r="AX403" s="13">
        <f>ROUND(AVERAGE(Zinsswaps!AX296:AX403)+'iBoxx Extrapolation'!$K403,2)</f>
        <v>3.56</v>
      </c>
      <c r="AY403" s="13">
        <f>ROUND(AVERAGE(Zinsswaps!AY296:AY403)+'iBoxx Extrapolation'!$K403,2)</f>
        <v>3.54</v>
      </c>
    </row>
    <row r="404" spans="1:51" s="16" customFormat="1" x14ac:dyDescent="0.2">
      <c r="A404" s="12">
        <v>49521</v>
      </c>
      <c r="B404" s="13">
        <f>ROUND(AVERAGE(Zinsswaps!B297:B404)+'iBoxx Extrapolation'!$K404,2)</f>
        <v>2.99</v>
      </c>
      <c r="C404" s="13">
        <f>ROUND(AVERAGE(Zinsswaps!C297:C404)+'iBoxx Extrapolation'!$K404,2)</f>
        <v>3</v>
      </c>
      <c r="D404" s="13">
        <f>ROUND(AVERAGE(Zinsswaps!D297:D404)+'iBoxx Extrapolation'!$K404,2)</f>
        <v>3.05</v>
      </c>
      <c r="E404" s="13">
        <f>ROUND(AVERAGE(Zinsswaps!E297:E404)+'iBoxx Extrapolation'!$K404,2)</f>
        <v>3.12</v>
      </c>
      <c r="F404" s="13">
        <f>ROUND(AVERAGE(Zinsswaps!F297:F404)+'iBoxx Extrapolation'!$K404,2)</f>
        <v>3.19</v>
      </c>
      <c r="G404" s="13">
        <f>ROUND(AVERAGE(Zinsswaps!G297:G404)+'iBoxx Extrapolation'!$K404,2)</f>
        <v>3.27</v>
      </c>
      <c r="H404" s="13">
        <f>ROUND(AVERAGE(Zinsswaps!H297:H404)+'iBoxx Extrapolation'!$K404,2)</f>
        <v>3.34</v>
      </c>
      <c r="I404" s="13">
        <f>ROUND(AVERAGE(Zinsswaps!I297:I404)+'iBoxx Extrapolation'!$K404,2)</f>
        <v>3.41</v>
      </c>
      <c r="J404" s="13">
        <f>ROUND(AVERAGE(Zinsswaps!J297:J404)+'iBoxx Extrapolation'!$K404,2)</f>
        <v>3.48</v>
      </c>
      <c r="K404" s="13">
        <f>ROUND(AVERAGE(Zinsswaps!K297:K404)+'iBoxx Extrapolation'!$K404,2)</f>
        <v>3.54</v>
      </c>
      <c r="L404" s="13">
        <f>ROUND(AVERAGE(Zinsswaps!L297:L404)+'iBoxx Extrapolation'!$K404,2)</f>
        <v>3.6</v>
      </c>
      <c r="M404" s="13">
        <f>ROUND(AVERAGE(Zinsswaps!M297:M404)+'iBoxx Extrapolation'!$K404,2)</f>
        <v>3.65</v>
      </c>
      <c r="N404" s="13">
        <f>ROUND(AVERAGE(Zinsswaps!N297:N404)+'iBoxx Extrapolation'!$K404,2)</f>
        <v>3.7</v>
      </c>
      <c r="O404" s="13">
        <f>ROUND(AVERAGE(Zinsswaps!O297:O404)+'iBoxx Extrapolation'!$K404,2)</f>
        <v>3.75</v>
      </c>
      <c r="P404" s="13">
        <f>ROUND(AVERAGE(Zinsswaps!P297:P404)+'iBoxx Extrapolation'!$K404,2)</f>
        <v>3.78</v>
      </c>
      <c r="Q404" s="13">
        <f>ROUND(AVERAGE(Zinsswaps!Q297:Q404)+'iBoxx Extrapolation'!$K404,2)</f>
        <v>3.81</v>
      </c>
      <c r="R404" s="13">
        <f>ROUND(AVERAGE(Zinsswaps!R297:R404)+'iBoxx Extrapolation'!$K404,2)</f>
        <v>3.83</v>
      </c>
      <c r="S404" s="13">
        <f>ROUND(AVERAGE(Zinsswaps!S297:S404)+'iBoxx Extrapolation'!$K404,2)</f>
        <v>3.85</v>
      </c>
      <c r="T404" s="13">
        <f>ROUND(AVERAGE(Zinsswaps!T297:T404)+'iBoxx Extrapolation'!$K404,2)</f>
        <v>3.87</v>
      </c>
      <c r="U404" s="13">
        <f>ROUND(AVERAGE(Zinsswaps!U297:U404)+'iBoxx Extrapolation'!$K404,2)</f>
        <v>3.89</v>
      </c>
      <c r="V404" s="13">
        <f>ROUND(AVERAGE(Zinsswaps!V297:V404)+'iBoxx Extrapolation'!$K404,2)</f>
        <v>3.89</v>
      </c>
      <c r="W404" s="13">
        <f>ROUND(AVERAGE(Zinsswaps!W297:W404)+'iBoxx Extrapolation'!$K404,2)</f>
        <v>3.89</v>
      </c>
      <c r="X404" s="13">
        <f>ROUND(AVERAGE(Zinsswaps!X297:X404)+'iBoxx Extrapolation'!$K404,2)</f>
        <v>3.89</v>
      </c>
      <c r="Y404" s="13">
        <f>ROUND(AVERAGE(Zinsswaps!Y297:Y404)+'iBoxx Extrapolation'!$K404,2)</f>
        <v>3.89</v>
      </c>
      <c r="Z404" s="13">
        <f>ROUND(AVERAGE(Zinsswaps!Z297:Z404)+'iBoxx Extrapolation'!$K404,2)</f>
        <v>3.89</v>
      </c>
      <c r="AA404" s="13">
        <f>ROUND(AVERAGE(Zinsswaps!AA297:AA404)+'iBoxx Extrapolation'!$K404,2)</f>
        <v>3.88</v>
      </c>
      <c r="AB404" s="13">
        <f>ROUND(AVERAGE(Zinsswaps!AB297:AB404)+'iBoxx Extrapolation'!$K404,2)</f>
        <v>3.88</v>
      </c>
      <c r="AC404" s="13">
        <f>ROUND(AVERAGE(Zinsswaps!AC297:AC404)+'iBoxx Extrapolation'!$K404,2)</f>
        <v>3.87</v>
      </c>
      <c r="AD404" s="13">
        <f>ROUND(AVERAGE(Zinsswaps!AD297:AD404)+'iBoxx Extrapolation'!$K404,2)</f>
        <v>3.86</v>
      </c>
      <c r="AE404" s="13">
        <f>ROUND(AVERAGE(Zinsswaps!AE297:AE404)+'iBoxx Extrapolation'!$K404,2)</f>
        <v>3.86</v>
      </c>
      <c r="AF404" s="13">
        <f>ROUND(AVERAGE(Zinsswaps!AF297:AF404)+'iBoxx Extrapolation'!$K404,2)</f>
        <v>3.84</v>
      </c>
      <c r="AG404" s="13">
        <f>ROUND(AVERAGE(Zinsswaps!AG297:AG404)+'iBoxx Extrapolation'!$K404,2)</f>
        <v>3.82</v>
      </c>
      <c r="AH404" s="13">
        <f>ROUND(AVERAGE(Zinsswaps!AH297:AH404)+'iBoxx Extrapolation'!$K404,2)</f>
        <v>3.81</v>
      </c>
      <c r="AI404" s="13">
        <f>ROUND(AVERAGE(Zinsswaps!AI297:AI404)+'iBoxx Extrapolation'!$K404,2)</f>
        <v>3.79</v>
      </c>
      <c r="AJ404" s="13">
        <f>ROUND(AVERAGE(Zinsswaps!AJ297:AJ404)+'iBoxx Extrapolation'!$K404,2)</f>
        <v>3.78</v>
      </c>
      <c r="AK404" s="13">
        <f>ROUND(AVERAGE(Zinsswaps!AK297:AK404)+'iBoxx Extrapolation'!$K404,2)</f>
        <v>3.77</v>
      </c>
      <c r="AL404" s="13">
        <f>ROUND(AVERAGE(Zinsswaps!AL297:AL404)+'iBoxx Extrapolation'!$K404,2)</f>
        <v>3.76</v>
      </c>
      <c r="AM404" s="13">
        <f>ROUND(AVERAGE(Zinsswaps!AM297:AM404)+'iBoxx Extrapolation'!$K404,2)</f>
        <v>3.75</v>
      </c>
      <c r="AN404" s="13">
        <f>ROUND(AVERAGE(Zinsswaps!AN297:AN404)+'iBoxx Extrapolation'!$K404,2)</f>
        <v>3.74</v>
      </c>
      <c r="AO404" s="13">
        <f>ROUND(AVERAGE(Zinsswaps!AO297:AO404)+'iBoxx Extrapolation'!$K404,2)</f>
        <v>3.73</v>
      </c>
      <c r="AP404" s="13">
        <f>ROUND(AVERAGE(Zinsswaps!AP297:AP404)+'iBoxx Extrapolation'!$K404,2)</f>
        <v>3.7</v>
      </c>
      <c r="AQ404" s="13">
        <f>ROUND(AVERAGE(Zinsswaps!AQ297:AQ404)+'iBoxx Extrapolation'!$K404,2)</f>
        <v>3.68</v>
      </c>
      <c r="AR404" s="13">
        <f>ROUND(AVERAGE(Zinsswaps!AR297:AR404)+'iBoxx Extrapolation'!$K404,2)</f>
        <v>3.66</v>
      </c>
      <c r="AS404" s="13">
        <f>ROUND(AVERAGE(Zinsswaps!AS297:AS404)+'iBoxx Extrapolation'!$K404,2)</f>
        <v>3.64</v>
      </c>
      <c r="AT404" s="13">
        <f>ROUND(AVERAGE(Zinsswaps!AT297:AT404)+'iBoxx Extrapolation'!$K404,2)</f>
        <v>3.62</v>
      </c>
      <c r="AU404" s="13">
        <f>ROUND(AVERAGE(Zinsswaps!AU297:AU404)+'iBoxx Extrapolation'!$K404,2)</f>
        <v>3.61</v>
      </c>
      <c r="AV404" s="13">
        <f>ROUND(AVERAGE(Zinsswaps!AV297:AV404)+'iBoxx Extrapolation'!$K404,2)</f>
        <v>3.59</v>
      </c>
      <c r="AW404" s="13">
        <f>ROUND(AVERAGE(Zinsswaps!AW297:AW404)+'iBoxx Extrapolation'!$K404,2)</f>
        <v>3.57</v>
      </c>
      <c r="AX404" s="13">
        <f>ROUND(AVERAGE(Zinsswaps!AX297:AX404)+'iBoxx Extrapolation'!$K404,2)</f>
        <v>3.56</v>
      </c>
      <c r="AY404" s="13">
        <f>ROUND(AVERAGE(Zinsswaps!AY297:AY404)+'iBoxx Extrapolation'!$K404,2)</f>
        <v>3.54</v>
      </c>
    </row>
    <row r="405" spans="1:51" s="16" customFormat="1" x14ac:dyDescent="0.2">
      <c r="A405" s="12">
        <v>49552</v>
      </c>
      <c r="B405" s="13">
        <f>ROUND(AVERAGE(Zinsswaps!B298:B405)+'iBoxx Extrapolation'!$K405,2)</f>
        <v>2.99</v>
      </c>
      <c r="C405" s="13">
        <f>ROUND(AVERAGE(Zinsswaps!C298:C405)+'iBoxx Extrapolation'!$K405,2)</f>
        <v>3</v>
      </c>
      <c r="D405" s="13">
        <f>ROUND(AVERAGE(Zinsswaps!D298:D405)+'iBoxx Extrapolation'!$K405,2)</f>
        <v>3.05</v>
      </c>
      <c r="E405" s="13">
        <f>ROUND(AVERAGE(Zinsswaps!E298:E405)+'iBoxx Extrapolation'!$K405,2)</f>
        <v>3.12</v>
      </c>
      <c r="F405" s="13">
        <f>ROUND(AVERAGE(Zinsswaps!F298:F405)+'iBoxx Extrapolation'!$K405,2)</f>
        <v>3.19</v>
      </c>
      <c r="G405" s="13">
        <f>ROUND(AVERAGE(Zinsswaps!G298:G405)+'iBoxx Extrapolation'!$K405,2)</f>
        <v>3.27</v>
      </c>
      <c r="H405" s="13">
        <f>ROUND(AVERAGE(Zinsswaps!H298:H405)+'iBoxx Extrapolation'!$K405,2)</f>
        <v>3.34</v>
      </c>
      <c r="I405" s="13">
        <f>ROUND(AVERAGE(Zinsswaps!I298:I405)+'iBoxx Extrapolation'!$K405,2)</f>
        <v>3.41</v>
      </c>
      <c r="J405" s="13">
        <f>ROUND(AVERAGE(Zinsswaps!J298:J405)+'iBoxx Extrapolation'!$K405,2)</f>
        <v>3.48</v>
      </c>
      <c r="K405" s="13">
        <f>ROUND(AVERAGE(Zinsswaps!K298:K405)+'iBoxx Extrapolation'!$K405,2)</f>
        <v>3.54</v>
      </c>
      <c r="L405" s="13">
        <f>ROUND(AVERAGE(Zinsswaps!L298:L405)+'iBoxx Extrapolation'!$K405,2)</f>
        <v>3.6</v>
      </c>
      <c r="M405" s="13">
        <f>ROUND(AVERAGE(Zinsswaps!M298:M405)+'iBoxx Extrapolation'!$K405,2)</f>
        <v>3.65</v>
      </c>
      <c r="N405" s="13">
        <f>ROUND(AVERAGE(Zinsswaps!N298:N405)+'iBoxx Extrapolation'!$K405,2)</f>
        <v>3.7</v>
      </c>
      <c r="O405" s="13">
        <f>ROUND(AVERAGE(Zinsswaps!O298:O405)+'iBoxx Extrapolation'!$K405,2)</f>
        <v>3.75</v>
      </c>
      <c r="P405" s="13">
        <f>ROUND(AVERAGE(Zinsswaps!P298:P405)+'iBoxx Extrapolation'!$K405,2)</f>
        <v>3.78</v>
      </c>
      <c r="Q405" s="13">
        <f>ROUND(AVERAGE(Zinsswaps!Q298:Q405)+'iBoxx Extrapolation'!$K405,2)</f>
        <v>3.81</v>
      </c>
      <c r="R405" s="13">
        <f>ROUND(AVERAGE(Zinsswaps!R298:R405)+'iBoxx Extrapolation'!$K405,2)</f>
        <v>3.83</v>
      </c>
      <c r="S405" s="13">
        <f>ROUND(AVERAGE(Zinsswaps!S298:S405)+'iBoxx Extrapolation'!$K405,2)</f>
        <v>3.85</v>
      </c>
      <c r="T405" s="13">
        <f>ROUND(AVERAGE(Zinsswaps!T298:T405)+'iBoxx Extrapolation'!$K405,2)</f>
        <v>3.87</v>
      </c>
      <c r="U405" s="13">
        <f>ROUND(AVERAGE(Zinsswaps!U298:U405)+'iBoxx Extrapolation'!$K405,2)</f>
        <v>3.89</v>
      </c>
      <c r="V405" s="13">
        <f>ROUND(AVERAGE(Zinsswaps!V298:V405)+'iBoxx Extrapolation'!$K405,2)</f>
        <v>3.89</v>
      </c>
      <c r="W405" s="13">
        <f>ROUND(AVERAGE(Zinsswaps!W298:W405)+'iBoxx Extrapolation'!$K405,2)</f>
        <v>3.89</v>
      </c>
      <c r="X405" s="13">
        <f>ROUND(AVERAGE(Zinsswaps!X298:X405)+'iBoxx Extrapolation'!$K405,2)</f>
        <v>3.89</v>
      </c>
      <c r="Y405" s="13">
        <f>ROUND(AVERAGE(Zinsswaps!Y298:Y405)+'iBoxx Extrapolation'!$K405,2)</f>
        <v>3.89</v>
      </c>
      <c r="Z405" s="13">
        <f>ROUND(AVERAGE(Zinsswaps!Z298:Z405)+'iBoxx Extrapolation'!$K405,2)</f>
        <v>3.89</v>
      </c>
      <c r="AA405" s="13">
        <f>ROUND(AVERAGE(Zinsswaps!AA298:AA405)+'iBoxx Extrapolation'!$K405,2)</f>
        <v>3.88</v>
      </c>
      <c r="AB405" s="13">
        <f>ROUND(AVERAGE(Zinsswaps!AB298:AB405)+'iBoxx Extrapolation'!$K405,2)</f>
        <v>3.88</v>
      </c>
      <c r="AC405" s="13">
        <f>ROUND(AVERAGE(Zinsswaps!AC298:AC405)+'iBoxx Extrapolation'!$K405,2)</f>
        <v>3.87</v>
      </c>
      <c r="AD405" s="13">
        <f>ROUND(AVERAGE(Zinsswaps!AD298:AD405)+'iBoxx Extrapolation'!$K405,2)</f>
        <v>3.86</v>
      </c>
      <c r="AE405" s="13">
        <f>ROUND(AVERAGE(Zinsswaps!AE298:AE405)+'iBoxx Extrapolation'!$K405,2)</f>
        <v>3.86</v>
      </c>
      <c r="AF405" s="13">
        <f>ROUND(AVERAGE(Zinsswaps!AF298:AF405)+'iBoxx Extrapolation'!$K405,2)</f>
        <v>3.84</v>
      </c>
      <c r="AG405" s="13">
        <f>ROUND(AVERAGE(Zinsswaps!AG298:AG405)+'iBoxx Extrapolation'!$K405,2)</f>
        <v>3.82</v>
      </c>
      <c r="AH405" s="13">
        <f>ROUND(AVERAGE(Zinsswaps!AH298:AH405)+'iBoxx Extrapolation'!$K405,2)</f>
        <v>3.81</v>
      </c>
      <c r="AI405" s="13">
        <f>ROUND(AVERAGE(Zinsswaps!AI298:AI405)+'iBoxx Extrapolation'!$K405,2)</f>
        <v>3.79</v>
      </c>
      <c r="AJ405" s="13">
        <f>ROUND(AVERAGE(Zinsswaps!AJ298:AJ405)+'iBoxx Extrapolation'!$K405,2)</f>
        <v>3.78</v>
      </c>
      <c r="AK405" s="13">
        <f>ROUND(AVERAGE(Zinsswaps!AK298:AK405)+'iBoxx Extrapolation'!$K405,2)</f>
        <v>3.77</v>
      </c>
      <c r="AL405" s="13">
        <f>ROUND(AVERAGE(Zinsswaps!AL298:AL405)+'iBoxx Extrapolation'!$K405,2)</f>
        <v>3.76</v>
      </c>
      <c r="AM405" s="13">
        <f>ROUND(AVERAGE(Zinsswaps!AM298:AM405)+'iBoxx Extrapolation'!$K405,2)</f>
        <v>3.75</v>
      </c>
      <c r="AN405" s="13">
        <f>ROUND(AVERAGE(Zinsswaps!AN298:AN405)+'iBoxx Extrapolation'!$K405,2)</f>
        <v>3.74</v>
      </c>
      <c r="AO405" s="13">
        <f>ROUND(AVERAGE(Zinsswaps!AO298:AO405)+'iBoxx Extrapolation'!$K405,2)</f>
        <v>3.73</v>
      </c>
      <c r="AP405" s="13">
        <f>ROUND(AVERAGE(Zinsswaps!AP298:AP405)+'iBoxx Extrapolation'!$K405,2)</f>
        <v>3.7</v>
      </c>
      <c r="AQ405" s="13">
        <f>ROUND(AVERAGE(Zinsswaps!AQ298:AQ405)+'iBoxx Extrapolation'!$K405,2)</f>
        <v>3.68</v>
      </c>
      <c r="AR405" s="13">
        <f>ROUND(AVERAGE(Zinsswaps!AR298:AR405)+'iBoxx Extrapolation'!$K405,2)</f>
        <v>3.66</v>
      </c>
      <c r="AS405" s="13">
        <f>ROUND(AVERAGE(Zinsswaps!AS298:AS405)+'iBoxx Extrapolation'!$K405,2)</f>
        <v>3.64</v>
      </c>
      <c r="AT405" s="13">
        <f>ROUND(AVERAGE(Zinsswaps!AT298:AT405)+'iBoxx Extrapolation'!$K405,2)</f>
        <v>3.62</v>
      </c>
      <c r="AU405" s="13">
        <f>ROUND(AVERAGE(Zinsswaps!AU298:AU405)+'iBoxx Extrapolation'!$K405,2)</f>
        <v>3.61</v>
      </c>
      <c r="AV405" s="13">
        <f>ROUND(AVERAGE(Zinsswaps!AV298:AV405)+'iBoxx Extrapolation'!$K405,2)</f>
        <v>3.59</v>
      </c>
      <c r="AW405" s="13">
        <f>ROUND(AVERAGE(Zinsswaps!AW298:AW405)+'iBoxx Extrapolation'!$K405,2)</f>
        <v>3.57</v>
      </c>
      <c r="AX405" s="13">
        <f>ROUND(AVERAGE(Zinsswaps!AX298:AX405)+'iBoxx Extrapolation'!$K405,2)</f>
        <v>3.56</v>
      </c>
      <c r="AY405" s="13">
        <f>ROUND(AVERAGE(Zinsswaps!AY298:AY405)+'iBoxx Extrapolation'!$K405,2)</f>
        <v>3.54</v>
      </c>
    </row>
    <row r="406" spans="1:51" s="16" customFormat="1" x14ac:dyDescent="0.2">
      <c r="A406" s="12">
        <v>49582</v>
      </c>
      <c r="B406" s="13">
        <f>ROUND(AVERAGE(Zinsswaps!B299:B406)+'iBoxx Extrapolation'!$K406,2)</f>
        <v>2.99</v>
      </c>
      <c r="C406" s="13">
        <f>ROUND(AVERAGE(Zinsswaps!C299:C406)+'iBoxx Extrapolation'!$K406,2)</f>
        <v>3</v>
      </c>
      <c r="D406" s="13">
        <f>ROUND(AVERAGE(Zinsswaps!D299:D406)+'iBoxx Extrapolation'!$K406,2)</f>
        <v>3.05</v>
      </c>
      <c r="E406" s="13">
        <f>ROUND(AVERAGE(Zinsswaps!E299:E406)+'iBoxx Extrapolation'!$K406,2)</f>
        <v>3.12</v>
      </c>
      <c r="F406" s="13">
        <f>ROUND(AVERAGE(Zinsswaps!F299:F406)+'iBoxx Extrapolation'!$K406,2)</f>
        <v>3.19</v>
      </c>
      <c r="G406" s="13">
        <f>ROUND(AVERAGE(Zinsswaps!G299:G406)+'iBoxx Extrapolation'!$K406,2)</f>
        <v>3.27</v>
      </c>
      <c r="H406" s="13">
        <f>ROUND(AVERAGE(Zinsswaps!H299:H406)+'iBoxx Extrapolation'!$K406,2)</f>
        <v>3.34</v>
      </c>
      <c r="I406" s="13">
        <f>ROUND(AVERAGE(Zinsswaps!I299:I406)+'iBoxx Extrapolation'!$K406,2)</f>
        <v>3.41</v>
      </c>
      <c r="J406" s="13">
        <f>ROUND(AVERAGE(Zinsswaps!J299:J406)+'iBoxx Extrapolation'!$K406,2)</f>
        <v>3.48</v>
      </c>
      <c r="K406" s="13">
        <f>ROUND(AVERAGE(Zinsswaps!K299:K406)+'iBoxx Extrapolation'!$K406,2)</f>
        <v>3.54</v>
      </c>
      <c r="L406" s="13">
        <f>ROUND(AVERAGE(Zinsswaps!L299:L406)+'iBoxx Extrapolation'!$K406,2)</f>
        <v>3.6</v>
      </c>
      <c r="M406" s="13">
        <f>ROUND(AVERAGE(Zinsswaps!M299:M406)+'iBoxx Extrapolation'!$K406,2)</f>
        <v>3.65</v>
      </c>
      <c r="N406" s="13">
        <f>ROUND(AVERAGE(Zinsswaps!N299:N406)+'iBoxx Extrapolation'!$K406,2)</f>
        <v>3.7</v>
      </c>
      <c r="O406" s="13">
        <f>ROUND(AVERAGE(Zinsswaps!O299:O406)+'iBoxx Extrapolation'!$K406,2)</f>
        <v>3.75</v>
      </c>
      <c r="P406" s="13">
        <f>ROUND(AVERAGE(Zinsswaps!P299:P406)+'iBoxx Extrapolation'!$K406,2)</f>
        <v>3.78</v>
      </c>
      <c r="Q406" s="13">
        <f>ROUND(AVERAGE(Zinsswaps!Q299:Q406)+'iBoxx Extrapolation'!$K406,2)</f>
        <v>3.81</v>
      </c>
      <c r="R406" s="13">
        <f>ROUND(AVERAGE(Zinsswaps!R299:R406)+'iBoxx Extrapolation'!$K406,2)</f>
        <v>3.83</v>
      </c>
      <c r="S406" s="13">
        <f>ROUND(AVERAGE(Zinsswaps!S299:S406)+'iBoxx Extrapolation'!$K406,2)</f>
        <v>3.85</v>
      </c>
      <c r="T406" s="13">
        <f>ROUND(AVERAGE(Zinsswaps!T299:T406)+'iBoxx Extrapolation'!$K406,2)</f>
        <v>3.87</v>
      </c>
      <c r="U406" s="13">
        <f>ROUND(AVERAGE(Zinsswaps!U299:U406)+'iBoxx Extrapolation'!$K406,2)</f>
        <v>3.89</v>
      </c>
      <c r="V406" s="13">
        <f>ROUND(AVERAGE(Zinsswaps!V299:V406)+'iBoxx Extrapolation'!$K406,2)</f>
        <v>3.89</v>
      </c>
      <c r="W406" s="13">
        <f>ROUND(AVERAGE(Zinsswaps!W299:W406)+'iBoxx Extrapolation'!$K406,2)</f>
        <v>3.89</v>
      </c>
      <c r="X406" s="13">
        <f>ROUND(AVERAGE(Zinsswaps!X299:X406)+'iBoxx Extrapolation'!$K406,2)</f>
        <v>3.89</v>
      </c>
      <c r="Y406" s="13">
        <f>ROUND(AVERAGE(Zinsswaps!Y299:Y406)+'iBoxx Extrapolation'!$K406,2)</f>
        <v>3.89</v>
      </c>
      <c r="Z406" s="13">
        <f>ROUND(AVERAGE(Zinsswaps!Z299:Z406)+'iBoxx Extrapolation'!$K406,2)</f>
        <v>3.89</v>
      </c>
      <c r="AA406" s="13">
        <f>ROUND(AVERAGE(Zinsswaps!AA299:AA406)+'iBoxx Extrapolation'!$K406,2)</f>
        <v>3.88</v>
      </c>
      <c r="AB406" s="13">
        <f>ROUND(AVERAGE(Zinsswaps!AB299:AB406)+'iBoxx Extrapolation'!$K406,2)</f>
        <v>3.88</v>
      </c>
      <c r="AC406" s="13">
        <f>ROUND(AVERAGE(Zinsswaps!AC299:AC406)+'iBoxx Extrapolation'!$K406,2)</f>
        <v>3.87</v>
      </c>
      <c r="AD406" s="13">
        <f>ROUND(AVERAGE(Zinsswaps!AD299:AD406)+'iBoxx Extrapolation'!$K406,2)</f>
        <v>3.86</v>
      </c>
      <c r="AE406" s="13">
        <f>ROUND(AVERAGE(Zinsswaps!AE299:AE406)+'iBoxx Extrapolation'!$K406,2)</f>
        <v>3.86</v>
      </c>
      <c r="AF406" s="13">
        <f>ROUND(AVERAGE(Zinsswaps!AF299:AF406)+'iBoxx Extrapolation'!$K406,2)</f>
        <v>3.84</v>
      </c>
      <c r="AG406" s="13">
        <f>ROUND(AVERAGE(Zinsswaps!AG299:AG406)+'iBoxx Extrapolation'!$K406,2)</f>
        <v>3.82</v>
      </c>
      <c r="AH406" s="13">
        <f>ROUND(AVERAGE(Zinsswaps!AH299:AH406)+'iBoxx Extrapolation'!$K406,2)</f>
        <v>3.81</v>
      </c>
      <c r="AI406" s="13">
        <f>ROUND(AVERAGE(Zinsswaps!AI299:AI406)+'iBoxx Extrapolation'!$K406,2)</f>
        <v>3.79</v>
      </c>
      <c r="AJ406" s="13">
        <f>ROUND(AVERAGE(Zinsswaps!AJ299:AJ406)+'iBoxx Extrapolation'!$K406,2)</f>
        <v>3.78</v>
      </c>
      <c r="AK406" s="13">
        <f>ROUND(AVERAGE(Zinsswaps!AK299:AK406)+'iBoxx Extrapolation'!$K406,2)</f>
        <v>3.77</v>
      </c>
      <c r="AL406" s="13">
        <f>ROUND(AVERAGE(Zinsswaps!AL299:AL406)+'iBoxx Extrapolation'!$K406,2)</f>
        <v>3.76</v>
      </c>
      <c r="AM406" s="13">
        <f>ROUND(AVERAGE(Zinsswaps!AM299:AM406)+'iBoxx Extrapolation'!$K406,2)</f>
        <v>3.75</v>
      </c>
      <c r="AN406" s="13">
        <f>ROUND(AVERAGE(Zinsswaps!AN299:AN406)+'iBoxx Extrapolation'!$K406,2)</f>
        <v>3.74</v>
      </c>
      <c r="AO406" s="13">
        <f>ROUND(AVERAGE(Zinsswaps!AO299:AO406)+'iBoxx Extrapolation'!$K406,2)</f>
        <v>3.73</v>
      </c>
      <c r="AP406" s="13">
        <f>ROUND(AVERAGE(Zinsswaps!AP299:AP406)+'iBoxx Extrapolation'!$K406,2)</f>
        <v>3.7</v>
      </c>
      <c r="AQ406" s="13">
        <f>ROUND(AVERAGE(Zinsswaps!AQ299:AQ406)+'iBoxx Extrapolation'!$K406,2)</f>
        <v>3.68</v>
      </c>
      <c r="AR406" s="13">
        <f>ROUND(AVERAGE(Zinsswaps!AR299:AR406)+'iBoxx Extrapolation'!$K406,2)</f>
        <v>3.66</v>
      </c>
      <c r="AS406" s="13">
        <f>ROUND(AVERAGE(Zinsswaps!AS299:AS406)+'iBoxx Extrapolation'!$K406,2)</f>
        <v>3.64</v>
      </c>
      <c r="AT406" s="13">
        <f>ROUND(AVERAGE(Zinsswaps!AT299:AT406)+'iBoxx Extrapolation'!$K406,2)</f>
        <v>3.62</v>
      </c>
      <c r="AU406" s="13">
        <f>ROUND(AVERAGE(Zinsswaps!AU299:AU406)+'iBoxx Extrapolation'!$K406,2)</f>
        <v>3.61</v>
      </c>
      <c r="AV406" s="13">
        <f>ROUND(AVERAGE(Zinsswaps!AV299:AV406)+'iBoxx Extrapolation'!$K406,2)</f>
        <v>3.59</v>
      </c>
      <c r="AW406" s="13">
        <f>ROUND(AVERAGE(Zinsswaps!AW299:AW406)+'iBoxx Extrapolation'!$K406,2)</f>
        <v>3.57</v>
      </c>
      <c r="AX406" s="13">
        <f>ROUND(AVERAGE(Zinsswaps!AX299:AX406)+'iBoxx Extrapolation'!$K406,2)</f>
        <v>3.56</v>
      </c>
      <c r="AY406" s="13">
        <f>ROUND(AVERAGE(Zinsswaps!AY299:AY406)+'iBoxx Extrapolation'!$K406,2)</f>
        <v>3.54</v>
      </c>
    </row>
    <row r="407" spans="1:51" s="16" customFormat="1" x14ac:dyDescent="0.2">
      <c r="A407" s="12">
        <v>49613</v>
      </c>
      <c r="B407" s="13">
        <f>ROUND(AVERAGE(Zinsswaps!B300:B407)+'iBoxx Extrapolation'!$K407,2)</f>
        <v>2.99</v>
      </c>
      <c r="C407" s="13">
        <f>ROUND(AVERAGE(Zinsswaps!C300:C407)+'iBoxx Extrapolation'!$K407,2)</f>
        <v>3</v>
      </c>
      <c r="D407" s="13">
        <f>ROUND(AVERAGE(Zinsswaps!D300:D407)+'iBoxx Extrapolation'!$K407,2)</f>
        <v>3.05</v>
      </c>
      <c r="E407" s="13">
        <f>ROUND(AVERAGE(Zinsswaps!E300:E407)+'iBoxx Extrapolation'!$K407,2)</f>
        <v>3.12</v>
      </c>
      <c r="F407" s="13">
        <f>ROUND(AVERAGE(Zinsswaps!F300:F407)+'iBoxx Extrapolation'!$K407,2)</f>
        <v>3.19</v>
      </c>
      <c r="G407" s="13">
        <f>ROUND(AVERAGE(Zinsswaps!G300:G407)+'iBoxx Extrapolation'!$K407,2)</f>
        <v>3.27</v>
      </c>
      <c r="H407" s="13">
        <f>ROUND(AVERAGE(Zinsswaps!H300:H407)+'iBoxx Extrapolation'!$K407,2)</f>
        <v>3.34</v>
      </c>
      <c r="I407" s="13">
        <f>ROUND(AVERAGE(Zinsswaps!I300:I407)+'iBoxx Extrapolation'!$K407,2)</f>
        <v>3.41</v>
      </c>
      <c r="J407" s="13">
        <f>ROUND(AVERAGE(Zinsswaps!J300:J407)+'iBoxx Extrapolation'!$K407,2)</f>
        <v>3.48</v>
      </c>
      <c r="K407" s="13">
        <f>ROUND(AVERAGE(Zinsswaps!K300:K407)+'iBoxx Extrapolation'!$K407,2)</f>
        <v>3.54</v>
      </c>
      <c r="L407" s="13">
        <f>ROUND(AVERAGE(Zinsswaps!L300:L407)+'iBoxx Extrapolation'!$K407,2)</f>
        <v>3.6</v>
      </c>
      <c r="M407" s="13">
        <f>ROUND(AVERAGE(Zinsswaps!M300:M407)+'iBoxx Extrapolation'!$K407,2)</f>
        <v>3.65</v>
      </c>
      <c r="N407" s="13">
        <f>ROUND(AVERAGE(Zinsswaps!N300:N407)+'iBoxx Extrapolation'!$K407,2)</f>
        <v>3.7</v>
      </c>
      <c r="O407" s="13">
        <f>ROUND(AVERAGE(Zinsswaps!O300:O407)+'iBoxx Extrapolation'!$K407,2)</f>
        <v>3.75</v>
      </c>
      <c r="P407" s="13">
        <f>ROUND(AVERAGE(Zinsswaps!P300:P407)+'iBoxx Extrapolation'!$K407,2)</f>
        <v>3.78</v>
      </c>
      <c r="Q407" s="13">
        <f>ROUND(AVERAGE(Zinsswaps!Q300:Q407)+'iBoxx Extrapolation'!$K407,2)</f>
        <v>3.81</v>
      </c>
      <c r="R407" s="13">
        <f>ROUND(AVERAGE(Zinsswaps!R300:R407)+'iBoxx Extrapolation'!$K407,2)</f>
        <v>3.83</v>
      </c>
      <c r="S407" s="13">
        <f>ROUND(AVERAGE(Zinsswaps!S300:S407)+'iBoxx Extrapolation'!$K407,2)</f>
        <v>3.85</v>
      </c>
      <c r="T407" s="13">
        <f>ROUND(AVERAGE(Zinsswaps!T300:T407)+'iBoxx Extrapolation'!$K407,2)</f>
        <v>3.87</v>
      </c>
      <c r="U407" s="13">
        <f>ROUND(AVERAGE(Zinsswaps!U300:U407)+'iBoxx Extrapolation'!$K407,2)</f>
        <v>3.89</v>
      </c>
      <c r="V407" s="13">
        <f>ROUND(AVERAGE(Zinsswaps!V300:V407)+'iBoxx Extrapolation'!$K407,2)</f>
        <v>3.89</v>
      </c>
      <c r="W407" s="13">
        <f>ROUND(AVERAGE(Zinsswaps!W300:W407)+'iBoxx Extrapolation'!$K407,2)</f>
        <v>3.89</v>
      </c>
      <c r="X407" s="13">
        <f>ROUND(AVERAGE(Zinsswaps!X300:X407)+'iBoxx Extrapolation'!$K407,2)</f>
        <v>3.89</v>
      </c>
      <c r="Y407" s="13">
        <f>ROUND(AVERAGE(Zinsswaps!Y300:Y407)+'iBoxx Extrapolation'!$K407,2)</f>
        <v>3.89</v>
      </c>
      <c r="Z407" s="13">
        <f>ROUND(AVERAGE(Zinsswaps!Z300:Z407)+'iBoxx Extrapolation'!$K407,2)</f>
        <v>3.89</v>
      </c>
      <c r="AA407" s="13">
        <f>ROUND(AVERAGE(Zinsswaps!AA300:AA407)+'iBoxx Extrapolation'!$K407,2)</f>
        <v>3.88</v>
      </c>
      <c r="AB407" s="13">
        <f>ROUND(AVERAGE(Zinsswaps!AB300:AB407)+'iBoxx Extrapolation'!$K407,2)</f>
        <v>3.88</v>
      </c>
      <c r="AC407" s="13">
        <f>ROUND(AVERAGE(Zinsswaps!AC300:AC407)+'iBoxx Extrapolation'!$K407,2)</f>
        <v>3.87</v>
      </c>
      <c r="AD407" s="13">
        <f>ROUND(AVERAGE(Zinsswaps!AD300:AD407)+'iBoxx Extrapolation'!$K407,2)</f>
        <v>3.86</v>
      </c>
      <c r="AE407" s="13">
        <f>ROUND(AVERAGE(Zinsswaps!AE300:AE407)+'iBoxx Extrapolation'!$K407,2)</f>
        <v>3.86</v>
      </c>
      <c r="AF407" s="13">
        <f>ROUND(AVERAGE(Zinsswaps!AF300:AF407)+'iBoxx Extrapolation'!$K407,2)</f>
        <v>3.84</v>
      </c>
      <c r="AG407" s="13">
        <f>ROUND(AVERAGE(Zinsswaps!AG300:AG407)+'iBoxx Extrapolation'!$K407,2)</f>
        <v>3.82</v>
      </c>
      <c r="AH407" s="13">
        <f>ROUND(AVERAGE(Zinsswaps!AH300:AH407)+'iBoxx Extrapolation'!$K407,2)</f>
        <v>3.81</v>
      </c>
      <c r="AI407" s="13">
        <f>ROUND(AVERAGE(Zinsswaps!AI300:AI407)+'iBoxx Extrapolation'!$K407,2)</f>
        <v>3.79</v>
      </c>
      <c r="AJ407" s="13">
        <f>ROUND(AVERAGE(Zinsswaps!AJ300:AJ407)+'iBoxx Extrapolation'!$K407,2)</f>
        <v>3.78</v>
      </c>
      <c r="AK407" s="13">
        <f>ROUND(AVERAGE(Zinsswaps!AK300:AK407)+'iBoxx Extrapolation'!$K407,2)</f>
        <v>3.77</v>
      </c>
      <c r="AL407" s="13">
        <f>ROUND(AVERAGE(Zinsswaps!AL300:AL407)+'iBoxx Extrapolation'!$K407,2)</f>
        <v>3.76</v>
      </c>
      <c r="AM407" s="13">
        <f>ROUND(AVERAGE(Zinsswaps!AM300:AM407)+'iBoxx Extrapolation'!$K407,2)</f>
        <v>3.75</v>
      </c>
      <c r="AN407" s="13">
        <f>ROUND(AVERAGE(Zinsswaps!AN300:AN407)+'iBoxx Extrapolation'!$K407,2)</f>
        <v>3.74</v>
      </c>
      <c r="AO407" s="13">
        <f>ROUND(AVERAGE(Zinsswaps!AO300:AO407)+'iBoxx Extrapolation'!$K407,2)</f>
        <v>3.73</v>
      </c>
      <c r="AP407" s="13">
        <f>ROUND(AVERAGE(Zinsswaps!AP300:AP407)+'iBoxx Extrapolation'!$K407,2)</f>
        <v>3.7</v>
      </c>
      <c r="AQ407" s="13">
        <f>ROUND(AVERAGE(Zinsswaps!AQ300:AQ407)+'iBoxx Extrapolation'!$K407,2)</f>
        <v>3.68</v>
      </c>
      <c r="AR407" s="13">
        <f>ROUND(AVERAGE(Zinsswaps!AR300:AR407)+'iBoxx Extrapolation'!$K407,2)</f>
        <v>3.66</v>
      </c>
      <c r="AS407" s="13">
        <f>ROUND(AVERAGE(Zinsswaps!AS300:AS407)+'iBoxx Extrapolation'!$K407,2)</f>
        <v>3.64</v>
      </c>
      <c r="AT407" s="13">
        <f>ROUND(AVERAGE(Zinsswaps!AT300:AT407)+'iBoxx Extrapolation'!$K407,2)</f>
        <v>3.62</v>
      </c>
      <c r="AU407" s="13">
        <f>ROUND(AVERAGE(Zinsswaps!AU300:AU407)+'iBoxx Extrapolation'!$K407,2)</f>
        <v>3.61</v>
      </c>
      <c r="AV407" s="13">
        <f>ROUND(AVERAGE(Zinsswaps!AV300:AV407)+'iBoxx Extrapolation'!$K407,2)</f>
        <v>3.59</v>
      </c>
      <c r="AW407" s="13">
        <f>ROUND(AVERAGE(Zinsswaps!AW300:AW407)+'iBoxx Extrapolation'!$K407,2)</f>
        <v>3.57</v>
      </c>
      <c r="AX407" s="13">
        <f>ROUND(AVERAGE(Zinsswaps!AX300:AX407)+'iBoxx Extrapolation'!$K407,2)</f>
        <v>3.56</v>
      </c>
      <c r="AY407" s="13">
        <f>ROUND(AVERAGE(Zinsswaps!AY300:AY407)+'iBoxx Extrapolation'!$K407,2)</f>
        <v>3.54</v>
      </c>
    </row>
    <row r="408" spans="1:51" s="16" customFormat="1" x14ac:dyDescent="0.2">
      <c r="A408" s="12">
        <v>49643</v>
      </c>
      <c r="B408" s="13">
        <f>ROUND(AVERAGE(Zinsswaps!B301:B408)+'iBoxx Extrapolation'!$K408,2)</f>
        <v>2.99</v>
      </c>
      <c r="C408" s="13">
        <f>ROUND(AVERAGE(Zinsswaps!C301:C408)+'iBoxx Extrapolation'!$K408,2)</f>
        <v>3</v>
      </c>
      <c r="D408" s="13">
        <f>ROUND(AVERAGE(Zinsswaps!D301:D408)+'iBoxx Extrapolation'!$K408,2)</f>
        <v>3.05</v>
      </c>
      <c r="E408" s="13">
        <f>ROUND(AVERAGE(Zinsswaps!E301:E408)+'iBoxx Extrapolation'!$K408,2)</f>
        <v>3.12</v>
      </c>
      <c r="F408" s="13">
        <f>ROUND(AVERAGE(Zinsswaps!F301:F408)+'iBoxx Extrapolation'!$K408,2)</f>
        <v>3.19</v>
      </c>
      <c r="G408" s="13">
        <f>ROUND(AVERAGE(Zinsswaps!G301:G408)+'iBoxx Extrapolation'!$K408,2)</f>
        <v>3.27</v>
      </c>
      <c r="H408" s="13">
        <f>ROUND(AVERAGE(Zinsswaps!H301:H408)+'iBoxx Extrapolation'!$K408,2)</f>
        <v>3.34</v>
      </c>
      <c r="I408" s="13">
        <f>ROUND(AVERAGE(Zinsswaps!I301:I408)+'iBoxx Extrapolation'!$K408,2)</f>
        <v>3.41</v>
      </c>
      <c r="J408" s="13">
        <f>ROUND(AVERAGE(Zinsswaps!J301:J408)+'iBoxx Extrapolation'!$K408,2)</f>
        <v>3.48</v>
      </c>
      <c r="K408" s="13">
        <f>ROUND(AVERAGE(Zinsswaps!K301:K408)+'iBoxx Extrapolation'!$K408,2)</f>
        <v>3.54</v>
      </c>
      <c r="L408" s="13">
        <f>ROUND(AVERAGE(Zinsswaps!L301:L408)+'iBoxx Extrapolation'!$K408,2)</f>
        <v>3.6</v>
      </c>
      <c r="M408" s="13">
        <f>ROUND(AVERAGE(Zinsswaps!M301:M408)+'iBoxx Extrapolation'!$K408,2)</f>
        <v>3.65</v>
      </c>
      <c r="N408" s="13">
        <f>ROUND(AVERAGE(Zinsswaps!N301:N408)+'iBoxx Extrapolation'!$K408,2)</f>
        <v>3.7</v>
      </c>
      <c r="O408" s="13">
        <f>ROUND(AVERAGE(Zinsswaps!O301:O408)+'iBoxx Extrapolation'!$K408,2)</f>
        <v>3.75</v>
      </c>
      <c r="P408" s="13">
        <f>ROUND(AVERAGE(Zinsswaps!P301:P408)+'iBoxx Extrapolation'!$K408,2)</f>
        <v>3.78</v>
      </c>
      <c r="Q408" s="13">
        <f>ROUND(AVERAGE(Zinsswaps!Q301:Q408)+'iBoxx Extrapolation'!$K408,2)</f>
        <v>3.81</v>
      </c>
      <c r="R408" s="13">
        <f>ROUND(AVERAGE(Zinsswaps!R301:R408)+'iBoxx Extrapolation'!$K408,2)</f>
        <v>3.83</v>
      </c>
      <c r="S408" s="13">
        <f>ROUND(AVERAGE(Zinsswaps!S301:S408)+'iBoxx Extrapolation'!$K408,2)</f>
        <v>3.85</v>
      </c>
      <c r="T408" s="13">
        <f>ROUND(AVERAGE(Zinsswaps!T301:T408)+'iBoxx Extrapolation'!$K408,2)</f>
        <v>3.87</v>
      </c>
      <c r="U408" s="13">
        <f>ROUND(AVERAGE(Zinsswaps!U301:U408)+'iBoxx Extrapolation'!$K408,2)</f>
        <v>3.89</v>
      </c>
      <c r="V408" s="13">
        <f>ROUND(AVERAGE(Zinsswaps!V301:V408)+'iBoxx Extrapolation'!$K408,2)</f>
        <v>3.89</v>
      </c>
      <c r="W408" s="13">
        <f>ROUND(AVERAGE(Zinsswaps!W301:W408)+'iBoxx Extrapolation'!$K408,2)</f>
        <v>3.89</v>
      </c>
      <c r="X408" s="13">
        <f>ROUND(AVERAGE(Zinsswaps!X301:X408)+'iBoxx Extrapolation'!$K408,2)</f>
        <v>3.89</v>
      </c>
      <c r="Y408" s="13">
        <f>ROUND(AVERAGE(Zinsswaps!Y301:Y408)+'iBoxx Extrapolation'!$K408,2)</f>
        <v>3.89</v>
      </c>
      <c r="Z408" s="13">
        <f>ROUND(AVERAGE(Zinsswaps!Z301:Z408)+'iBoxx Extrapolation'!$K408,2)</f>
        <v>3.89</v>
      </c>
      <c r="AA408" s="13">
        <f>ROUND(AVERAGE(Zinsswaps!AA301:AA408)+'iBoxx Extrapolation'!$K408,2)</f>
        <v>3.88</v>
      </c>
      <c r="AB408" s="13">
        <f>ROUND(AVERAGE(Zinsswaps!AB301:AB408)+'iBoxx Extrapolation'!$K408,2)</f>
        <v>3.88</v>
      </c>
      <c r="AC408" s="13">
        <f>ROUND(AVERAGE(Zinsswaps!AC301:AC408)+'iBoxx Extrapolation'!$K408,2)</f>
        <v>3.87</v>
      </c>
      <c r="AD408" s="13">
        <f>ROUND(AVERAGE(Zinsswaps!AD301:AD408)+'iBoxx Extrapolation'!$K408,2)</f>
        <v>3.86</v>
      </c>
      <c r="AE408" s="13">
        <f>ROUND(AVERAGE(Zinsswaps!AE301:AE408)+'iBoxx Extrapolation'!$K408,2)</f>
        <v>3.86</v>
      </c>
      <c r="AF408" s="13">
        <f>ROUND(AVERAGE(Zinsswaps!AF301:AF408)+'iBoxx Extrapolation'!$K408,2)</f>
        <v>3.84</v>
      </c>
      <c r="AG408" s="13">
        <f>ROUND(AVERAGE(Zinsswaps!AG301:AG408)+'iBoxx Extrapolation'!$K408,2)</f>
        <v>3.82</v>
      </c>
      <c r="AH408" s="13">
        <f>ROUND(AVERAGE(Zinsswaps!AH301:AH408)+'iBoxx Extrapolation'!$K408,2)</f>
        <v>3.81</v>
      </c>
      <c r="AI408" s="13">
        <f>ROUND(AVERAGE(Zinsswaps!AI301:AI408)+'iBoxx Extrapolation'!$K408,2)</f>
        <v>3.79</v>
      </c>
      <c r="AJ408" s="13">
        <f>ROUND(AVERAGE(Zinsswaps!AJ301:AJ408)+'iBoxx Extrapolation'!$K408,2)</f>
        <v>3.78</v>
      </c>
      <c r="AK408" s="13">
        <f>ROUND(AVERAGE(Zinsswaps!AK301:AK408)+'iBoxx Extrapolation'!$K408,2)</f>
        <v>3.77</v>
      </c>
      <c r="AL408" s="13">
        <f>ROUND(AVERAGE(Zinsswaps!AL301:AL408)+'iBoxx Extrapolation'!$K408,2)</f>
        <v>3.76</v>
      </c>
      <c r="AM408" s="13">
        <f>ROUND(AVERAGE(Zinsswaps!AM301:AM408)+'iBoxx Extrapolation'!$K408,2)</f>
        <v>3.75</v>
      </c>
      <c r="AN408" s="13">
        <f>ROUND(AVERAGE(Zinsswaps!AN301:AN408)+'iBoxx Extrapolation'!$K408,2)</f>
        <v>3.74</v>
      </c>
      <c r="AO408" s="13">
        <f>ROUND(AVERAGE(Zinsswaps!AO301:AO408)+'iBoxx Extrapolation'!$K408,2)</f>
        <v>3.73</v>
      </c>
      <c r="AP408" s="13">
        <f>ROUND(AVERAGE(Zinsswaps!AP301:AP408)+'iBoxx Extrapolation'!$K408,2)</f>
        <v>3.7</v>
      </c>
      <c r="AQ408" s="13">
        <f>ROUND(AVERAGE(Zinsswaps!AQ301:AQ408)+'iBoxx Extrapolation'!$K408,2)</f>
        <v>3.68</v>
      </c>
      <c r="AR408" s="13">
        <f>ROUND(AVERAGE(Zinsswaps!AR301:AR408)+'iBoxx Extrapolation'!$K408,2)</f>
        <v>3.66</v>
      </c>
      <c r="AS408" s="13">
        <f>ROUND(AVERAGE(Zinsswaps!AS301:AS408)+'iBoxx Extrapolation'!$K408,2)</f>
        <v>3.64</v>
      </c>
      <c r="AT408" s="13">
        <f>ROUND(AVERAGE(Zinsswaps!AT301:AT408)+'iBoxx Extrapolation'!$K408,2)</f>
        <v>3.62</v>
      </c>
      <c r="AU408" s="13">
        <f>ROUND(AVERAGE(Zinsswaps!AU301:AU408)+'iBoxx Extrapolation'!$K408,2)</f>
        <v>3.61</v>
      </c>
      <c r="AV408" s="13">
        <f>ROUND(AVERAGE(Zinsswaps!AV301:AV408)+'iBoxx Extrapolation'!$K408,2)</f>
        <v>3.59</v>
      </c>
      <c r="AW408" s="13">
        <f>ROUND(AVERAGE(Zinsswaps!AW301:AW408)+'iBoxx Extrapolation'!$K408,2)</f>
        <v>3.57</v>
      </c>
      <c r="AX408" s="13">
        <f>ROUND(AVERAGE(Zinsswaps!AX301:AX408)+'iBoxx Extrapolation'!$K408,2)</f>
        <v>3.56</v>
      </c>
      <c r="AY408" s="13">
        <f>ROUND(AVERAGE(Zinsswaps!AY301:AY408)+'iBoxx Extrapolation'!$K408,2)</f>
        <v>3.54</v>
      </c>
    </row>
    <row r="409" spans="1:51" s="16" customFormat="1" x14ac:dyDescent="0.2">
      <c r="A409" s="12">
        <v>49674</v>
      </c>
      <c r="B409" s="13">
        <f>ROUND(AVERAGE(Zinsswaps!B302:B409)+'iBoxx Extrapolation'!$K409,2)</f>
        <v>2.99</v>
      </c>
      <c r="C409" s="13">
        <f>ROUND(AVERAGE(Zinsswaps!C302:C409)+'iBoxx Extrapolation'!$K409,2)</f>
        <v>3</v>
      </c>
      <c r="D409" s="13">
        <f>ROUND(AVERAGE(Zinsswaps!D302:D409)+'iBoxx Extrapolation'!$K409,2)</f>
        <v>3.05</v>
      </c>
      <c r="E409" s="13">
        <f>ROUND(AVERAGE(Zinsswaps!E302:E409)+'iBoxx Extrapolation'!$K409,2)</f>
        <v>3.12</v>
      </c>
      <c r="F409" s="13">
        <f>ROUND(AVERAGE(Zinsswaps!F302:F409)+'iBoxx Extrapolation'!$K409,2)</f>
        <v>3.19</v>
      </c>
      <c r="G409" s="13">
        <f>ROUND(AVERAGE(Zinsswaps!G302:G409)+'iBoxx Extrapolation'!$K409,2)</f>
        <v>3.27</v>
      </c>
      <c r="H409" s="13">
        <f>ROUND(AVERAGE(Zinsswaps!H302:H409)+'iBoxx Extrapolation'!$K409,2)</f>
        <v>3.34</v>
      </c>
      <c r="I409" s="13">
        <f>ROUND(AVERAGE(Zinsswaps!I302:I409)+'iBoxx Extrapolation'!$K409,2)</f>
        <v>3.41</v>
      </c>
      <c r="J409" s="13">
        <f>ROUND(AVERAGE(Zinsswaps!J302:J409)+'iBoxx Extrapolation'!$K409,2)</f>
        <v>3.48</v>
      </c>
      <c r="K409" s="13">
        <f>ROUND(AVERAGE(Zinsswaps!K302:K409)+'iBoxx Extrapolation'!$K409,2)</f>
        <v>3.54</v>
      </c>
      <c r="L409" s="13">
        <f>ROUND(AVERAGE(Zinsswaps!L302:L409)+'iBoxx Extrapolation'!$K409,2)</f>
        <v>3.6</v>
      </c>
      <c r="M409" s="13">
        <f>ROUND(AVERAGE(Zinsswaps!M302:M409)+'iBoxx Extrapolation'!$K409,2)</f>
        <v>3.65</v>
      </c>
      <c r="N409" s="13">
        <f>ROUND(AVERAGE(Zinsswaps!N302:N409)+'iBoxx Extrapolation'!$K409,2)</f>
        <v>3.7</v>
      </c>
      <c r="O409" s="13">
        <f>ROUND(AVERAGE(Zinsswaps!O302:O409)+'iBoxx Extrapolation'!$K409,2)</f>
        <v>3.75</v>
      </c>
      <c r="P409" s="13">
        <f>ROUND(AVERAGE(Zinsswaps!P302:P409)+'iBoxx Extrapolation'!$K409,2)</f>
        <v>3.78</v>
      </c>
      <c r="Q409" s="13">
        <f>ROUND(AVERAGE(Zinsswaps!Q302:Q409)+'iBoxx Extrapolation'!$K409,2)</f>
        <v>3.81</v>
      </c>
      <c r="R409" s="13">
        <f>ROUND(AVERAGE(Zinsswaps!R302:R409)+'iBoxx Extrapolation'!$K409,2)</f>
        <v>3.83</v>
      </c>
      <c r="S409" s="13">
        <f>ROUND(AVERAGE(Zinsswaps!S302:S409)+'iBoxx Extrapolation'!$K409,2)</f>
        <v>3.85</v>
      </c>
      <c r="T409" s="13">
        <f>ROUND(AVERAGE(Zinsswaps!T302:T409)+'iBoxx Extrapolation'!$K409,2)</f>
        <v>3.87</v>
      </c>
      <c r="U409" s="13">
        <f>ROUND(AVERAGE(Zinsswaps!U302:U409)+'iBoxx Extrapolation'!$K409,2)</f>
        <v>3.89</v>
      </c>
      <c r="V409" s="13">
        <f>ROUND(AVERAGE(Zinsswaps!V302:V409)+'iBoxx Extrapolation'!$K409,2)</f>
        <v>3.89</v>
      </c>
      <c r="W409" s="13">
        <f>ROUND(AVERAGE(Zinsswaps!W302:W409)+'iBoxx Extrapolation'!$K409,2)</f>
        <v>3.89</v>
      </c>
      <c r="X409" s="13">
        <f>ROUND(AVERAGE(Zinsswaps!X302:X409)+'iBoxx Extrapolation'!$K409,2)</f>
        <v>3.89</v>
      </c>
      <c r="Y409" s="13">
        <f>ROUND(AVERAGE(Zinsswaps!Y302:Y409)+'iBoxx Extrapolation'!$K409,2)</f>
        <v>3.89</v>
      </c>
      <c r="Z409" s="13">
        <f>ROUND(AVERAGE(Zinsswaps!Z302:Z409)+'iBoxx Extrapolation'!$K409,2)</f>
        <v>3.89</v>
      </c>
      <c r="AA409" s="13">
        <f>ROUND(AVERAGE(Zinsswaps!AA302:AA409)+'iBoxx Extrapolation'!$K409,2)</f>
        <v>3.88</v>
      </c>
      <c r="AB409" s="13">
        <f>ROUND(AVERAGE(Zinsswaps!AB302:AB409)+'iBoxx Extrapolation'!$K409,2)</f>
        <v>3.88</v>
      </c>
      <c r="AC409" s="13">
        <f>ROUND(AVERAGE(Zinsswaps!AC302:AC409)+'iBoxx Extrapolation'!$K409,2)</f>
        <v>3.87</v>
      </c>
      <c r="AD409" s="13">
        <f>ROUND(AVERAGE(Zinsswaps!AD302:AD409)+'iBoxx Extrapolation'!$K409,2)</f>
        <v>3.86</v>
      </c>
      <c r="AE409" s="13">
        <f>ROUND(AVERAGE(Zinsswaps!AE302:AE409)+'iBoxx Extrapolation'!$K409,2)</f>
        <v>3.86</v>
      </c>
      <c r="AF409" s="13">
        <f>ROUND(AVERAGE(Zinsswaps!AF302:AF409)+'iBoxx Extrapolation'!$K409,2)</f>
        <v>3.84</v>
      </c>
      <c r="AG409" s="13">
        <f>ROUND(AVERAGE(Zinsswaps!AG302:AG409)+'iBoxx Extrapolation'!$K409,2)</f>
        <v>3.82</v>
      </c>
      <c r="AH409" s="13">
        <f>ROUND(AVERAGE(Zinsswaps!AH302:AH409)+'iBoxx Extrapolation'!$K409,2)</f>
        <v>3.81</v>
      </c>
      <c r="AI409" s="13">
        <f>ROUND(AVERAGE(Zinsswaps!AI302:AI409)+'iBoxx Extrapolation'!$K409,2)</f>
        <v>3.79</v>
      </c>
      <c r="AJ409" s="13">
        <f>ROUND(AVERAGE(Zinsswaps!AJ302:AJ409)+'iBoxx Extrapolation'!$K409,2)</f>
        <v>3.78</v>
      </c>
      <c r="AK409" s="13">
        <f>ROUND(AVERAGE(Zinsswaps!AK302:AK409)+'iBoxx Extrapolation'!$K409,2)</f>
        <v>3.77</v>
      </c>
      <c r="AL409" s="13">
        <f>ROUND(AVERAGE(Zinsswaps!AL302:AL409)+'iBoxx Extrapolation'!$K409,2)</f>
        <v>3.76</v>
      </c>
      <c r="AM409" s="13">
        <f>ROUND(AVERAGE(Zinsswaps!AM302:AM409)+'iBoxx Extrapolation'!$K409,2)</f>
        <v>3.75</v>
      </c>
      <c r="AN409" s="13">
        <f>ROUND(AVERAGE(Zinsswaps!AN302:AN409)+'iBoxx Extrapolation'!$K409,2)</f>
        <v>3.74</v>
      </c>
      <c r="AO409" s="13">
        <f>ROUND(AVERAGE(Zinsswaps!AO302:AO409)+'iBoxx Extrapolation'!$K409,2)</f>
        <v>3.73</v>
      </c>
      <c r="AP409" s="13">
        <f>ROUND(AVERAGE(Zinsswaps!AP302:AP409)+'iBoxx Extrapolation'!$K409,2)</f>
        <v>3.7</v>
      </c>
      <c r="AQ409" s="13">
        <f>ROUND(AVERAGE(Zinsswaps!AQ302:AQ409)+'iBoxx Extrapolation'!$K409,2)</f>
        <v>3.68</v>
      </c>
      <c r="AR409" s="13">
        <f>ROUND(AVERAGE(Zinsswaps!AR302:AR409)+'iBoxx Extrapolation'!$K409,2)</f>
        <v>3.66</v>
      </c>
      <c r="AS409" s="13">
        <f>ROUND(AVERAGE(Zinsswaps!AS302:AS409)+'iBoxx Extrapolation'!$K409,2)</f>
        <v>3.64</v>
      </c>
      <c r="AT409" s="13">
        <f>ROUND(AVERAGE(Zinsswaps!AT302:AT409)+'iBoxx Extrapolation'!$K409,2)</f>
        <v>3.62</v>
      </c>
      <c r="AU409" s="13">
        <f>ROUND(AVERAGE(Zinsswaps!AU302:AU409)+'iBoxx Extrapolation'!$K409,2)</f>
        <v>3.61</v>
      </c>
      <c r="AV409" s="13">
        <f>ROUND(AVERAGE(Zinsswaps!AV302:AV409)+'iBoxx Extrapolation'!$K409,2)</f>
        <v>3.59</v>
      </c>
      <c r="AW409" s="13">
        <f>ROUND(AVERAGE(Zinsswaps!AW302:AW409)+'iBoxx Extrapolation'!$K409,2)</f>
        <v>3.57</v>
      </c>
      <c r="AX409" s="13">
        <f>ROUND(AVERAGE(Zinsswaps!AX302:AX409)+'iBoxx Extrapolation'!$K409,2)</f>
        <v>3.56</v>
      </c>
      <c r="AY409" s="13">
        <f>ROUND(AVERAGE(Zinsswaps!AY302:AY409)+'iBoxx Extrapolation'!$K409,2)</f>
        <v>3.54</v>
      </c>
    </row>
    <row r="410" spans="1:51" s="16" customFormat="1" x14ac:dyDescent="0.2">
      <c r="A410" s="12">
        <v>49705</v>
      </c>
      <c r="B410" s="13">
        <f>ROUND(AVERAGE(Zinsswaps!B303:B410)+'iBoxx Extrapolation'!$K410,2)</f>
        <v>2.99</v>
      </c>
      <c r="C410" s="13">
        <f>ROUND(AVERAGE(Zinsswaps!C303:C410)+'iBoxx Extrapolation'!$K410,2)</f>
        <v>3</v>
      </c>
      <c r="D410" s="13">
        <f>ROUND(AVERAGE(Zinsswaps!D303:D410)+'iBoxx Extrapolation'!$K410,2)</f>
        <v>3.05</v>
      </c>
      <c r="E410" s="13">
        <f>ROUND(AVERAGE(Zinsswaps!E303:E410)+'iBoxx Extrapolation'!$K410,2)</f>
        <v>3.12</v>
      </c>
      <c r="F410" s="13">
        <f>ROUND(AVERAGE(Zinsswaps!F303:F410)+'iBoxx Extrapolation'!$K410,2)</f>
        <v>3.19</v>
      </c>
      <c r="G410" s="13">
        <f>ROUND(AVERAGE(Zinsswaps!G303:G410)+'iBoxx Extrapolation'!$K410,2)</f>
        <v>3.27</v>
      </c>
      <c r="H410" s="13">
        <f>ROUND(AVERAGE(Zinsswaps!H303:H410)+'iBoxx Extrapolation'!$K410,2)</f>
        <v>3.34</v>
      </c>
      <c r="I410" s="13">
        <f>ROUND(AVERAGE(Zinsswaps!I303:I410)+'iBoxx Extrapolation'!$K410,2)</f>
        <v>3.41</v>
      </c>
      <c r="J410" s="13">
        <f>ROUND(AVERAGE(Zinsswaps!J303:J410)+'iBoxx Extrapolation'!$K410,2)</f>
        <v>3.48</v>
      </c>
      <c r="K410" s="13">
        <f>ROUND(AVERAGE(Zinsswaps!K303:K410)+'iBoxx Extrapolation'!$K410,2)</f>
        <v>3.54</v>
      </c>
      <c r="L410" s="13">
        <f>ROUND(AVERAGE(Zinsswaps!L303:L410)+'iBoxx Extrapolation'!$K410,2)</f>
        <v>3.6</v>
      </c>
      <c r="M410" s="13">
        <f>ROUND(AVERAGE(Zinsswaps!M303:M410)+'iBoxx Extrapolation'!$K410,2)</f>
        <v>3.65</v>
      </c>
      <c r="N410" s="13">
        <f>ROUND(AVERAGE(Zinsswaps!N303:N410)+'iBoxx Extrapolation'!$K410,2)</f>
        <v>3.7</v>
      </c>
      <c r="O410" s="13">
        <f>ROUND(AVERAGE(Zinsswaps!O303:O410)+'iBoxx Extrapolation'!$K410,2)</f>
        <v>3.75</v>
      </c>
      <c r="P410" s="13">
        <f>ROUND(AVERAGE(Zinsswaps!P303:P410)+'iBoxx Extrapolation'!$K410,2)</f>
        <v>3.78</v>
      </c>
      <c r="Q410" s="13">
        <f>ROUND(AVERAGE(Zinsswaps!Q303:Q410)+'iBoxx Extrapolation'!$K410,2)</f>
        <v>3.81</v>
      </c>
      <c r="R410" s="13">
        <f>ROUND(AVERAGE(Zinsswaps!R303:R410)+'iBoxx Extrapolation'!$K410,2)</f>
        <v>3.83</v>
      </c>
      <c r="S410" s="13">
        <f>ROUND(AVERAGE(Zinsswaps!S303:S410)+'iBoxx Extrapolation'!$K410,2)</f>
        <v>3.85</v>
      </c>
      <c r="T410" s="13">
        <f>ROUND(AVERAGE(Zinsswaps!T303:T410)+'iBoxx Extrapolation'!$K410,2)</f>
        <v>3.87</v>
      </c>
      <c r="U410" s="13">
        <f>ROUND(AVERAGE(Zinsswaps!U303:U410)+'iBoxx Extrapolation'!$K410,2)</f>
        <v>3.89</v>
      </c>
      <c r="V410" s="13">
        <f>ROUND(AVERAGE(Zinsswaps!V303:V410)+'iBoxx Extrapolation'!$K410,2)</f>
        <v>3.89</v>
      </c>
      <c r="W410" s="13">
        <f>ROUND(AVERAGE(Zinsswaps!W303:W410)+'iBoxx Extrapolation'!$K410,2)</f>
        <v>3.89</v>
      </c>
      <c r="X410" s="13">
        <f>ROUND(AVERAGE(Zinsswaps!X303:X410)+'iBoxx Extrapolation'!$K410,2)</f>
        <v>3.89</v>
      </c>
      <c r="Y410" s="13">
        <f>ROUND(AVERAGE(Zinsswaps!Y303:Y410)+'iBoxx Extrapolation'!$K410,2)</f>
        <v>3.89</v>
      </c>
      <c r="Z410" s="13">
        <f>ROUND(AVERAGE(Zinsswaps!Z303:Z410)+'iBoxx Extrapolation'!$K410,2)</f>
        <v>3.89</v>
      </c>
      <c r="AA410" s="13">
        <f>ROUND(AVERAGE(Zinsswaps!AA303:AA410)+'iBoxx Extrapolation'!$K410,2)</f>
        <v>3.88</v>
      </c>
      <c r="AB410" s="13">
        <f>ROUND(AVERAGE(Zinsswaps!AB303:AB410)+'iBoxx Extrapolation'!$K410,2)</f>
        <v>3.88</v>
      </c>
      <c r="AC410" s="13">
        <f>ROUND(AVERAGE(Zinsswaps!AC303:AC410)+'iBoxx Extrapolation'!$K410,2)</f>
        <v>3.87</v>
      </c>
      <c r="AD410" s="13">
        <f>ROUND(AVERAGE(Zinsswaps!AD303:AD410)+'iBoxx Extrapolation'!$K410,2)</f>
        <v>3.86</v>
      </c>
      <c r="AE410" s="13">
        <f>ROUND(AVERAGE(Zinsswaps!AE303:AE410)+'iBoxx Extrapolation'!$K410,2)</f>
        <v>3.86</v>
      </c>
      <c r="AF410" s="13">
        <f>ROUND(AVERAGE(Zinsswaps!AF303:AF410)+'iBoxx Extrapolation'!$K410,2)</f>
        <v>3.84</v>
      </c>
      <c r="AG410" s="13">
        <f>ROUND(AVERAGE(Zinsswaps!AG303:AG410)+'iBoxx Extrapolation'!$K410,2)</f>
        <v>3.82</v>
      </c>
      <c r="AH410" s="13">
        <f>ROUND(AVERAGE(Zinsswaps!AH303:AH410)+'iBoxx Extrapolation'!$K410,2)</f>
        <v>3.81</v>
      </c>
      <c r="AI410" s="13">
        <f>ROUND(AVERAGE(Zinsswaps!AI303:AI410)+'iBoxx Extrapolation'!$K410,2)</f>
        <v>3.79</v>
      </c>
      <c r="AJ410" s="13">
        <f>ROUND(AVERAGE(Zinsswaps!AJ303:AJ410)+'iBoxx Extrapolation'!$K410,2)</f>
        <v>3.78</v>
      </c>
      <c r="AK410" s="13">
        <f>ROUND(AVERAGE(Zinsswaps!AK303:AK410)+'iBoxx Extrapolation'!$K410,2)</f>
        <v>3.77</v>
      </c>
      <c r="AL410" s="13">
        <f>ROUND(AVERAGE(Zinsswaps!AL303:AL410)+'iBoxx Extrapolation'!$K410,2)</f>
        <v>3.76</v>
      </c>
      <c r="AM410" s="13">
        <f>ROUND(AVERAGE(Zinsswaps!AM303:AM410)+'iBoxx Extrapolation'!$K410,2)</f>
        <v>3.75</v>
      </c>
      <c r="AN410" s="13">
        <f>ROUND(AVERAGE(Zinsswaps!AN303:AN410)+'iBoxx Extrapolation'!$K410,2)</f>
        <v>3.74</v>
      </c>
      <c r="AO410" s="13">
        <f>ROUND(AVERAGE(Zinsswaps!AO303:AO410)+'iBoxx Extrapolation'!$K410,2)</f>
        <v>3.73</v>
      </c>
      <c r="AP410" s="13">
        <f>ROUND(AVERAGE(Zinsswaps!AP303:AP410)+'iBoxx Extrapolation'!$K410,2)</f>
        <v>3.7</v>
      </c>
      <c r="AQ410" s="13">
        <f>ROUND(AVERAGE(Zinsswaps!AQ303:AQ410)+'iBoxx Extrapolation'!$K410,2)</f>
        <v>3.68</v>
      </c>
      <c r="AR410" s="13">
        <f>ROUND(AVERAGE(Zinsswaps!AR303:AR410)+'iBoxx Extrapolation'!$K410,2)</f>
        <v>3.66</v>
      </c>
      <c r="AS410" s="13">
        <f>ROUND(AVERAGE(Zinsswaps!AS303:AS410)+'iBoxx Extrapolation'!$K410,2)</f>
        <v>3.64</v>
      </c>
      <c r="AT410" s="13">
        <f>ROUND(AVERAGE(Zinsswaps!AT303:AT410)+'iBoxx Extrapolation'!$K410,2)</f>
        <v>3.62</v>
      </c>
      <c r="AU410" s="13">
        <f>ROUND(AVERAGE(Zinsswaps!AU303:AU410)+'iBoxx Extrapolation'!$K410,2)</f>
        <v>3.61</v>
      </c>
      <c r="AV410" s="13">
        <f>ROUND(AVERAGE(Zinsswaps!AV303:AV410)+'iBoxx Extrapolation'!$K410,2)</f>
        <v>3.59</v>
      </c>
      <c r="AW410" s="13">
        <f>ROUND(AVERAGE(Zinsswaps!AW303:AW410)+'iBoxx Extrapolation'!$K410,2)</f>
        <v>3.57</v>
      </c>
      <c r="AX410" s="13">
        <f>ROUND(AVERAGE(Zinsswaps!AX303:AX410)+'iBoxx Extrapolation'!$K410,2)</f>
        <v>3.56</v>
      </c>
      <c r="AY410" s="13">
        <f>ROUND(AVERAGE(Zinsswaps!AY303:AY410)+'iBoxx Extrapolation'!$K410,2)</f>
        <v>3.54</v>
      </c>
    </row>
    <row r="411" spans="1:51" s="16" customFormat="1" x14ac:dyDescent="0.2">
      <c r="A411" s="12">
        <v>49734</v>
      </c>
      <c r="B411" s="13">
        <f>ROUND(AVERAGE(Zinsswaps!B304:B411)+'iBoxx Extrapolation'!$K411,2)</f>
        <v>2.99</v>
      </c>
      <c r="C411" s="13">
        <f>ROUND(AVERAGE(Zinsswaps!C304:C411)+'iBoxx Extrapolation'!$K411,2)</f>
        <v>3</v>
      </c>
      <c r="D411" s="13">
        <f>ROUND(AVERAGE(Zinsswaps!D304:D411)+'iBoxx Extrapolation'!$K411,2)</f>
        <v>3.05</v>
      </c>
      <c r="E411" s="13">
        <f>ROUND(AVERAGE(Zinsswaps!E304:E411)+'iBoxx Extrapolation'!$K411,2)</f>
        <v>3.12</v>
      </c>
      <c r="F411" s="13">
        <f>ROUND(AVERAGE(Zinsswaps!F304:F411)+'iBoxx Extrapolation'!$K411,2)</f>
        <v>3.19</v>
      </c>
      <c r="G411" s="13">
        <f>ROUND(AVERAGE(Zinsswaps!G304:G411)+'iBoxx Extrapolation'!$K411,2)</f>
        <v>3.27</v>
      </c>
      <c r="H411" s="13">
        <f>ROUND(AVERAGE(Zinsswaps!H304:H411)+'iBoxx Extrapolation'!$K411,2)</f>
        <v>3.34</v>
      </c>
      <c r="I411" s="13">
        <f>ROUND(AVERAGE(Zinsswaps!I304:I411)+'iBoxx Extrapolation'!$K411,2)</f>
        <v>3.41</v>
      </c>
      <c r="J411" s="13">
        <f>ROUND(AVERAGE(Zinsswaps!J304:J411)+'iBoxx Extrapolation'!$K411,2)</f>
        <v>3.48</v>
      </c>
      <c r="K411" s="13">
        <f>ROUND(AVERAGE(Zinsswaps!K304:K411)+'iBoxx Extrapolation'!$K411,2)</f>
        <v>3.54</v>
      </c>
      <c r="L411" s="13">
        <f>ROUND(AVERAGE(Zinsswaps!L304:L411)+'iBoxx Extrapolation'!$K411,2)</f>
        <v>3.6</v>
      </c>
      <c r="M411" s="13">
        <f>ROUND(AVERAGE(Zinsswaps!M304:M411)+'iBoxx Extrapolation'!$K411,2)</f>
        <v>3.65</v>
      </c>
      <c r="N411" s="13">
        <f>ROUND(AVERAGE(Zinsswaps!N304:N411)+'iBoxx Extrapolation'!$K411,2)</f>
        <v>3.7</v>
      </c>
      <c r="O411" s="13">
        <f>ROUND(AVERAGE(Zinsswaps!O304:O411)+'iBoxx Extrapolation'!$K411,2)</f>
        <v>3.75</v>
      </c>
      <c r="P411" s="13">
        <f>ROUND(AVERAGE(Zinsswaps!P304:P411)+'iBoxx Extrapolation'!$K411,2)</f>
        <v>3.78</v>
      </c>
      <c r="Q411" s="13">
        <f>ROUND(AVERAGE(Zinsswaps!Q304:Q411)+'iBoxx Extrapolation'!$K411,2)</f>
        <v>3.81</v>
      </c>
      <c r="R411" s="13">
        <f>ROUND(AVERAGE(Zinsswaps!R304:R411)+'iBoxx Extrapolation'!$K411,2)</f>
        <v>3.83</v>
      </c>
      <c r="S411" s="13">
        <f>ROUND(AVERAGE(Zinsswaps!S304:S411)+'iBoxx Extrapolation'!$K411,2)</f>
        <v>3.85</v>
      </c>
      <c r="T411" s="13">
        <f>ROUND(AVERAGE(Zinsswaps!T304:T411)+'iBoxx Extrapolation'!$K411,2)</f>
        <v>3.87</v>
      </c>
      <c r="U411" s="13">
        <f>ROUND(AVERAGE(Zinsswaps!U304:U411)+'iBoxx Extrapolation'!$K411,2)</f>
        <v>3.89</v>
      </c>
      <c r="V411" s="13">
        <f>ROUND(AVERAGE(Zinsswaps!V304:V411)+'iBoxx Extrapolation'!$K411,2)</f>
        <v>3.89</v>
      </c>
      <c r="W411" s="13">
        <f>ROUND(AVERAGE(Zinsswaps!W304:W411)+'iBoxx Extrapolation'!$K411,2)</f>
        <v>3.89</v>
      </c>
      <c r="X411" s="13">
        <f>ROUND(AVERAGE(Zinsswaps!X304:X411)+'iBoxx Extrapolation'!$K411,2)</f>
        <v>3.89</v>
      </c>
      <c r="Y411" s="13">
        <f>ROUND(AVERAGE(Zinsswaps!Y304:Y411)+'iBoxx Extrapolation'!$K411,2)</f>
        <v>3.89</v>
      </c>
      <c r="Z411" s="13">
        <f>ROUND(AVERAGE(Zinsswaps!Z304:Z411)+'iBoxx Extrapolation'!$K411,2)</f>
        <v>3.89</v>
      </c>
      <c r="AA411" s="13">
        <f>ROUND(AVERAGE(Zinsswaps!AA304:AA411)+'iBoxx Extrapolation'!$K411,2)</f>
        <v>3.88</v>
      </c>
      <c r="AB411" s="13">
        <f>ROUND(AVERAGE(Zinsswaps!AB304:AB411)+'iBoxx Extrapolation'!$K411,2)</f>
        <v>3.88</v>
      </c>
      <c r="AC411" s="13">
        <f>ROUND(AVERAGE(Zinsswaps!AC304:AC411)+'iBoxx Extrapolation'!$K411,2)</f>
        <v>3.87</v>
      </c>
      <c r="AD411" s="13">
        <f>ROUND(AVERAGE(Zinsswaps!AD304:AD411)+'iBoxx Extrapolation'!$K411,2)</f>
        <v>3.86</v>
      </c>
      <c r="AE411" s="13">
        <f>ROUND(AVERAGE(Zinsswaps!AE304:AE411)+'iBoxx Extrapolation'!$K411,2)</f>
        <v>3.86</v>
      </c>
      <c r="AF411" s="13">
        <f>ROUND(AVERAGE(Zinsswaps!AF304:AF411)+'iBoxx Extrapolation'!$K411,2)</f>
        <v>3.84</v>
      </c>
      <c r="AG411" s="13">
        <f>ROUND(AVERAGE(Zinsswaps!AG304:AG411)+'iBoxx Extrapolation'!$K411,2)</f>
        <v>3.82</v>
      </c>
      <c r="AH411" s="13">
        <f>ROUND(AVERAGE(Zinsswaps!AH304:AH411)+'iBoxx Extrapolation'!$K411,2)</f>
        <v>3.81</v>
      </c>
      <c r="AI411" s="13">
        <f>ROUND(AVERAGE(Zinsswaps!AI304:AI411)+'iBoxx Extrapolation'!$K411,2)</f>
        <v>3.79</v>
      </c>
      <c r="AJ411" s="13">
        <f>ROUND(AVERAGE(Zinsswaps!AJ304:AJ411)+'iBoxx Extrapolation'!$K411,2)</f>
        <v>3.78</v>
      </c>
      <c r="AK411" s="13">
        <f>ROUND(AVERAGE(Zinsswaps!AK304:AK411)+'iBoxx Extrapolation'!$K411,2)</f>
        <v>3.77</v>
      </c>
      <c r="AL411" s="13">
        <f>ROUND(AVERAGE(Zinsswaps!AL304:AL411)+'iBoxx Extrapolation'!$K411,2)</f>
        <v>3.76</v>
      </c>
      <c r="AM411" s="13">
        <f>ROUND(AVERAGE(Zinsswaps!AM304:AM411)+'iBoxx Extrapolation'!$K411,2)</f>
        <v>3.75</v>
      </c>
      <c r="AN411" s="13">
        <f>ROUND(AVERAGE(Zinsswaps!AN304:AN411)+'iBoxx Extrapolation'!$K411,2)</f>
        <v>3.74</v>
      </c>
      <c r="AO411" s="13">
        <f>ROUND(AVERAGE(Zinsswaps!AO304:AO411)+'iBoxx Extrapolation'!$K411,2)</f>
        <v>3.73</v>
      </c>
      <c r="AP411" s="13">
        <f>ROUND(AVERAGE(Zinsswaps!AP304:AP411)+'iBoxx Extrapolation'!$K411,2)</f>
        <v>3.7</v>
      </c>
      <c r="AQ411" s="13">
        <f>ROUND(AVERAGE(Zinsswaps!AQ304:AQ411)+'iBoxx Extrapolation'!$K411,2)</f>
        <v>3.68</v>
      </c>
      <c r="AR411" s="13">
        <f>ROUND(AVERAGE(Zinsswaps!AR304:AR411)+'iBoxx Extrapolation'!$K411,2)</f>
        <v>3.66</v>
      </c>
      <c r="AS411" s="13">
        <f>ROUND(AVERAGE(Zinsswaps!AS304:AS411)+'iBoxx Extrapolation'!$K411,2)</f>
        <v>3.64</v>
      </c>
      <c r="AT411" s="13">
        <f>ROUND(AVERAGE(Zinsswaps!AT304:AT411)+'iBoxx Extrapolation'!$K411,2)</f>
        <v>3.62</v>
      </c>
      <c r="AU411" s="13">
        <f>ROUND(AVERAGE(Zinsswaps!AU304:AU411)+'iBoxx Extrapolation'!$K411,2)</f>
        <v>3.61</v>
      </c>
      <c r="AV411" s="13">
        <f>ROUND(AVERAGE(Zinsswaps!AV304:AV411)+'iBoxx Extrapolation'!$K411,2)</f>
        <v>3.59</v>
      </c>
      <c r="AW411" s="13">
        <f>ROUND(AVERAGE(Zinsswaps!AW304:AW411)+'iBoxx Extrapolation'!$K411,2)</f>
        <v>3.57</v>
      </c>
      <c r="AX411" s="13">
        <f>ROUND(AVERAGE(Zinsswaps!AX304:AX411)+'iBoxx Extrapolation'!$K411,2)</f>
        <v>3.56</v>
      </c>
      <c r="AY411" s="13">
        <f>ROUND(AVERAGE(Zinsswaps!AY304:AY411)+'iBoxx Extrapolation'!$K411,2)</f>
        <v>3.54</v>
      </c>
    </row>
    <row r="412" spans="1:51" s="16" customFormat="1" x14ac:dyDescent="0.2">
      <c r="A412" s="12">
        <v>49765</v>
      </c>
      <c r="B412" s="13">
        <f>ROUND(AVERAGE(Zinsswaps!B305:B412)+'iBoxx Extrapolation'!$K412,2)</f>
        <v>2.99</v>
      </c>
      <c r="C412" s="13">
        <f>ROUND(AVERAGE(Zinsswaps!C305:C412)+'iBoxx Extrapolation'!$K412,2)</f>
        <v>3</v>
      </c>
      <c r="D412" s="13">
        <f>ROUND(AVERAGE(Zinsswaps!D305:D412)+'iBoxx Extrapolation'!$K412,2)</f>
        <v>3.05</v>
      </c>
      <c r="E412" s="13">
        <f>ROUND(AVERAGE(Zinsswaps!E305:E412)+'iBoxx Extrapolation'!$K412,2)</f>
        <v>3.12</v>
      </c>
      <c r="F412" s="13">
        <f>ROUND(AVERAGE(Zinsswaps!F305:F412)+'iBoxx Extrapolation'!$K412,2)</f>
        <v>3.19</v>
      </c>
      <c r="G412" s="13">
        <f>ROUND(AVERAGE(Zinsswaps!G305:G412)+'iBoxx Extrapolation'!$K412,2)</f>
        <v>3.27</v>
      </c>
      <c r="H412" s="13">
        <f>ROUND(AVERAGE(Zinsswaps!H305:H412)+'iBoxx Extrapolation'!$K412,2)</f>
        <v>3.34</v>
      </c>
      <c r="I412" s="13">
        <f>ROUND(AVERAGE(Zinsswaps!I305:I412)+'iBoxx Extrapolation'!$K412,2)</f>
        <v>3.41</v>
      </c>
      <c r="J412" s="13">
        <f>ROUND(AVERAGE(Zinsswaps!J305:J412)+'iBoxx Extrapolation'!$K412,2)</f>
        <v>3.48</v>
      </c>
      <c r="K412" s="13">
        <f>ROUND(AVERAGE(Zinsswaps!K305:K412)+'iBoxx Extrapolation'!$K412,2)</f>
        <v>3.54</v>
      </c>
      <c r="L412" s="13">
        <f>ROUND(AVERAGE(Zinsswaps!L305:L412)+'iBoxx Extrapolation'!$K412,2)</f>
        <v>3.6</v>
      </c>
      <c r="M412" s="13">
        <f>ROUND(AVERAGE(Zinsswaps!M305:M412)+'iBoxx Extrapolation'!$K412,2)</f>
        <v>3.65</v>
      </c>
      <c r="N412" s="13">
        <f>ROUND(AVERAGE(Zinsswaps!N305:N412)+'iBoxx Extrapolation'!$K412,2)</f>
        <v>3.7</v>
      </c>
      <c r="O412" s="13">
        <f>ROUND(AVERAGE(Zinsswaps!O305:O412)+'iBoxx Extrapolation'!$K412,2)</f>
        <v>3.75</v>
      </c>
      <c r="P412" s="13">
        <f>ROUND(AVERAGE(Zinsswaps!P305:P412)+'iBoxx Extrapolation'!$K412,2)</f>
        <v>3.78</v>
      </c>
      <c r="Q412" s="13">
        <f>ROUND(AVERAGE(Zinsswaps!Q305:Q412)+'iBoxx Extrapolation'!$K412,2)</f>
        <v>3.81</v>
      </c>
      <c r="R412" s="13">
        <f>ROUND(AVERAGE(Zinsswaps!R305:R412)+'iBoxx Extrapolation'!$K412,2)</f>
        <v>3.83</v>
      </c>
      <c r="S412" s="13">
        <f>ROUND(AVERAGE(Zinsswaps!S305:S412)+'iBoxx Extrapolation'!$K412,2)</f>
        <v>3.85</v>
      </c>
      <c r="T412" s="13">
        <f>ROUND(AVERAGE(Zinsswaps!T305:T412)+'iBoxx Extrapolation'!$K412,2)</f>
        <v>3.87</v>
      </c>
      <c r="U412" s="13">
        <f>ROUND(AVERAGE(Zinsswaps!U305:U412)+'iBoxx Extrapolation'!$K412,2)</f>
        <v>3.89</v>
      </c>
      <c r="V412" s="13">
        <f>ROUND(AVERAGE(Zinsswaps!V305:V412)+'iBoxx Extrapolation'!$K412,2)</f>
        <v>3.89</v>
      </c>
      <c r="W412" s="13">
        <f>ROUND(AVERAGE(Zinsswaps!W305:W412)+'iBoxx Extrapolation'!$K412,2)</f>
        <v>3.89</v>
      </c>
      <c r="X412" s="13">
        <f>ROUND(AVERAGE(Zinsswaps!X305:X412)+'iBoxx Extrapolation'!$K412,2)</f>
        <v>3.89</v>
      </c>
      <c r="Y412" s="13">
        <f>ROUND(AVERAGE(Zinsswaps!Y305:Y412)+'iBoxx Extrapolation'!$K412,2)</f>
        <v>3.89</v>
      </c>
      <c r="Z412" s="13">
        <f>ROUND(AVERAGE(Zinsswaps!Z305:Z412)+'iBoxx Extrapolation'!$K412,2)</f>
        <v>3.89</v>
      </c>
      <c r="AA412" s="13">
        <f>ROUND(AVERAGE(Zinsswaps!AA305:AA412)+'iBoxx Extrapolation'!$K412,2)</f>
        <v>3.88</v>
      </c>
      <c r="AB412" s="13">
        <f>ROUND(AVERAGE(Zinsswaps!AB305:AB412)+'iBoxx Extrapolation'!$K412,2)</f>
        <v>3.88</v>
      </c>
      <c r="AC412" s="13">
        <f>ROUND(AVERAGE(Zinsswaps!AC305:AC412)+'iBoxx Extrapolation'!$K412,2)</f>
        <v>3.87</v>
      </c>
      <c r="AD412" s="13">
        <f>ROUND(AVERAGE(Zinsswaps!AD305:AD412)+'iBoxx Extrapolation'!$K412,2)</f>
        <v>3.86</v>
      </c>
      <c r="AE412" s="13">
        <f>ROUND(AVERAGE(Zinsswaps!AE305:AE412)+'iBoxx Extrapolation'!$K412,2)</f>
        <v>3.86</v>
      </c>
      <c r="AF412" s="13">
        <f>ROUND(AVERAGE(Zinsswaps!AF305:AF412)+'iBoxx Extrapolation'!$K412,2)</f>
        <v>3.84</v>
      </c>
      <c r="AG412" s="13">
        <f>ROUND(AVERAGE(Zinsswaps!AG305:AG412)+'iBoxx Extrapolation'!$K412,2)</f>
        <v>3.82</v>
      </c>
      <c r="AH412" s="13">
        <f>ROUND(AVERAGE(Zinsswaps!AH305:AH412)+'iBoxx Extrapolation'!$K412,2)</f>
        <v>3.81</v>
      </c>
      <c r="AI412" s="13">
        <f>ROUND(AVERAGE(Zinsswaps!AI305:AI412)+'iBoxx Extrapolation'!$K412,2)</f>
        <v>3.79</v>
      </c>
      <c r="AJ412" s="13">
        <f>ROUND(AVERAGE(Zinsswaps!AJ305:AJ412)+'iBoxx Extrapolation'!$K412,2)</f>
        <v>3.78</v>
      </c>
      <c r="AK412" s="13">
        <f>ROUND(AVERAGE(Zinsswaps!AK305:AK412)+'iBoxx Extrapolation'!$K412,2)</f>
        <v>3.77</v>
      </c>
      <c r="AL412" s="13">
        <f>ROUND(AVERAGE(Zinsswaps!AL305:AL412)+'iBoxx Extrapolation'!$K412,2)</f>
        <v>3.76</v>
      </c>
      <c r="AM412" s="13">
        <f>ROUND(AVERAGE(Zinsswaps!AM305:AM412)+'iBoxx Extrapolation'!$K412,2)</f>
        <v>3.75</v>
      </c>
      <c r="AN412" s="13">
        <f>ROUND(AVERAGE(Zinsswaps!AN305:AN412)+'iBoxx Extrapolation'!$K412,2)</f>
        <v>3.74</v>
      </c>
      <c r="AO412" s="13">
        <f>ROUND(AVERAGE(Zinsswaps!AO305:AO412)+'iBoxx Extrapolation'!$K412,2)</f>
        <v>3.73</v>
      </c>
      <c r="AP412" s="13">
        <f>ROUND(AVERAGE(Zinsswaps!AP305:AP412)+'iBoxx Extrapolation'!$K412,2)</f>
        <v>3.7</v>
      </c>
      <c r="AQ412" s="13">
        <f>ROUND(AVERAGE(Zinsswaps!AQ305:AQ412)+'iBoxx Extrapolation'!$K412,2)</f>
        <v>3.68</v>
      </c>
      <c r="AR412" s="13">
        <f>ROUND(AVERAGE(Zinsswaps!AR305:AR412)+'iBoxx Extrapolation'!$K412,2)</f>
        <v>3.66</v>
      </c>
      <c r="AS412" s="13">
        <f>ROUND(AVERAGE(Zinsswaps!AS305:AS412)+'iBoxx Extrapolation'!$K412,2)</f>
        <v>3.64</v>
      </c>
      <c r="AT412" s="13">
        <f>ROUND(AVERAGE(Zinsswaps!AT305:AT412)+'iBoxx Extrapolation'!$K412,2)</f>
        <v>3.62</v>
      </c>
      <c r="AU412" s="13">
        <f>ROUND(AVERAGE(Zinsswaps!AU305:AU412)+'iBoxx Extrapolation'!$K412,2)</f>
        <v>3.61</v>
      </c>
      <c r="AV412" s="13">
        <f>ROUND(AVERAGE(Zinsswaps!AV305:AV412)+'iBoxx Extrapolation'!$K412,2)</f>
        <v>3.59</v>
      </c>
      <c r="AW412" s="13">
        <f>ROUND(AVERAGE(Zinsswaps!AW305:AW412)+'iBoxx Extrapolation'!$K412,2)</f>
        <v>3.57</v>
      </c>
      <c r="AX412" s="13">
        <f>ROUND(AVERAGE(Zinsswaps!AX305:AX412)+'iBoxx Extrapolation'!$K412,2)</f>
        <v>3.56</v>
      </c>
      <c r="AY412" s="13">
        <f>ROUND(AVERAGE(Zinsswaps!AY305:AY412)+'iBoxx Extrapolation'!$K412,2)</f>
        <v>3.54</v>
      </c>
    </row>
    <row r="413" spans="1:51" s="16" customFormat="1" x14ac:dyDescent="0.2">
      <c r="A413" s="12">
        <v>49795</v>
      </c>
      <c r="B413" s="13">
        <f>ROUND(AVERAGE(Zinsswaps!B306:B413)+'iBoxx Extrapolation'!$K413,2)</f>
        <v>2.99</v>
      </c>
      <c r="C413" s="13">
        <f>ROUND(AVERAGE(Zinsswaps!C306:C413)+'iBoxx Extrapolation'!$K413,2)</f>
        <v>3</v>
      </c>
      <c r="D413" s="13">
        <f>ROUND(AVERAGE(Zinsswaps!D306:D413)+'iBoxx Extrapolation'!$K413,2)</f>
        <v>3.05</v>
      </c>
      <c r="E413" s="13">
        <f>ROUND(AVERAGE(Zinsswaps!E306:E413)+'iBoxx Extrapolation'!$K413,2)</f>
        <v>3.12</v>
      </c>
      <c r="F413" s="13">
        <f>ROUND(AVERAGE(Zinsswaps!F306:F413)+'iBoxx Extrapolation'!$K413,2)</f>
        <v>3.19</v>
      </c>
      <c r="G413" s="13">
        <f>ROUND(AVERAGE(Zinsswaps!G306:G413)+'iBoxx Extrapolation'!$K413,2)</f>
        <v>3.27</v>
      </c>
      <c r="H413" s="13">
        <f>ROUND(AVERAGE(Zinsswaps!H306:H413)+'iBoxx Extrapolation'!$K413,2)</f>
        <v>3.34</v>
      </c>
      <c r="I413" s="13">
        <f>ROUND(AVERAGE(Zinsswaps!I306:I413)+'iBoxx Extrapolation'!$K413,2)</f>
        <v>3.41</v>
      </c>
      <c r="J413" s="13">
        <f>ROUND(AVERAGE(Zinsswaps!J306:J413)+'iBoxx Extrapolation'!$K413,2)</f>
        <v>3.48</v>
      </c>
      <c r="K413" s="13">
        <f>ROUND(AVERAGE(Zinsswaps!K306:K413)+'iBoxx Extrapolation'!$K413,2)</f>
        <v>3.54</v>
      </c>
      <c r="L413" s="13">
        <f>ROUND(AVERAGE(Zinsswaps!L306:L413)+'iBoxx Extrapolation'!$K413,2)</f>
        <v>3.6</v>
      </c>
      <c r="M413" s="13">
        <f>ROUND(AVERAGE(Zinsswaps!M306:M413)+'iBoxx Extrapolation'!$K413,2)</f>
        <v>3.65</v>
      </c>
      <c r="N413" s="13">
        <f>ROUND(AVERAGE(Zinsswaps!N306:N413)+'iBoxx Extrapolation'!$K413,2)</f>
        <v>3.7</v>
      </c>
      <c r="O413" s="13">
        <f>ROUND(AVERAGE(Zinsswaps!O306:O413)+'iBoxx Extrapolation'!$K413,2)</f>
        <v>3.75</v>
      </c>
      <c r="P413" s="13">
        <f>ROUND(AVERAGE(Zinsswaps!P306:P413)+'iBoxx Extrapolation'!$K413,2)</f>
        <v>3.78</v>
      </c>
      <c r="Q413" s="13">
        <f>ROUND(AVERAGE(Zinsswaps!Q306:Q413)+'iBoxx Extrapolation'!$K413,2)</f>
        <v>3.81</v>
      </c>
      <c r="R413" s="13">
        <f>ROUND(AVERAGE(Zinsswaps!R306:R413)+'iBoxx Extrapolation'!$K413,2)</f>
        <v>3.83</v>
      </c>
      <c r="S413" s="13">
        <f>ROUND(AVERAGE(Zinsswaps!S306:S413)+'iBoxx Extrapolation'!$K413,2)</f>
        <v>3.85</v>
      </c>
      <c r="T413" s="13">
        <f>ROUND(AVERAGE(Zinsswaps!T306:T413)+'iBoxx Extrapolation'!$K413,2)</f>
        <v>3.87</v>
      </c>
      <c r="U413" s="13">
        <f>ROUND(AVERAGE(Zinsswaps!U306:U413)+'iBoxx Extrapolation'!$K413,2)</f>
        <v>3.89</v>
      </c>
      <c r="V413" s="13">
        <f>ROUND(AVERAGE(Zinsswaps!V306:V413)+'iBoxx Extrapolation'!$K413,2)</f>
        <v>3.89</v>
      </c>
      <c r="W413" s="13">
        <f>ROUND(AVERAGE(Zinsswaps!W306:W413)+'iBoxx Extrapolation'!$K413,2)</f>
        <v>3.89</v>
      </c>
      <c r="X413" s="13">
        <f>ROUND(AVERAGE(Zinsswaps!X306:X413)+'iBoxx Extrapolation'!$K413,2)</f>
        <v>3.89</v>
      </c>
      <c r="Y413" s="13">
        <f>ROUND(AVERAGE(Zinsswaps!Y306:Y413)+'iBoxx Extrapolation'!$K413,2)</f>
        <v>3.89</v>
      </c>
      <c r="Z413" s="13">
        <f>ROUND(AVERAGE(Zinsswaps!Z306:Z413)+'iBoxx Extrapolation'!$K413,2)</f>
        <v>3.89</v>
      </c>
      <c r="AA413" s="13">
        <f>ROUND(AVERAGE(Zinsswaps!AA306:AA413)+'iBoxx Extrapolation'!$K413,2)</f>
        <v>3.88</v>
      </c>
      <c r="AB413" s="13">
        <f>ROUND(AVERAGE(Zinsswaps!AB306:AB413)+'iBoxx Extrapolation'!$K413,2)</f>
        <v>3.88</v>
      </c>
      <c r="AC413" s="13">
        <f>ROUND(AVERAGE(Zinsswaps!AC306:AC413)+'iBoxx Extrapolation'!$K413,2)</f>
        <v>3.87</v>
      </c>
      <c r="AD413" s="13">
        <f>ROUND(AVERAGE(Zinsswaps!AD306:AD413)+'iBoxx Extrapolation'!$K413,2)</f>
        <v>3.86</v>
      </c>
      <c r="AE413" s="13">
        <f>ROUND(AVERAGE(Zinsswaps!AE306:AE413)+'iBoxx Extrapolation'!$K413,2)</f>
        <v>3.86</v>
      </c>
      <c r="AF413" s="13">
        <f>ROUND(AVERAGE(Zinsswaps!AF306:AF413)+'iBoxx Extrapolation'!$K413,2)</f>
        <v>3.84</v>
      </c>
      <c r="AG413" s="13">
        <f>ROUND(AVERAGE(Zinsswaps!AG306:AG413)+'iBoxx Extrapolation'!$K413,2)</f>
        <v>3.82</v>
      </c>
      <c r="AH413" s="13">
        <f>ROUND(AVERAGE(Zinsswaps!AH306:AH413)+'iBoxx Extrapolation'!$K413,2)</f>
        <v>3.81</v>
      </c>
      <c r="AI413" s="13">
        <f>ROUND(AVERAGE(Zinsswaps!AI306:AI413)+'iBoxx Extrapolation'!$K413,2)</f>
        <v>3.79</v>
      </c>
      <c r="AJ413" s="13">
        <f>ROUND(AVERAGE(Zinsswaps!AJ306:AJ413)+'iBoxx Extrapolation'!$K413,2)</f>
        <v>3.78</v>
      </c>
      <c r="AK413" s="13">
        <f>ROUND(AVERAGE(Zinsswaps!AK306:AK413)+'iBoxx Extrapolation'!$K413,2)</f>
        <v>3.77</v>
      </c>
      <c r="AL413" s="13">
        <f>ROUND(AVERAGE(Zinsswaps!AL306:AL413)+'iBoxx Extrapolation'!$K413,2)</f>
        <v>3.76</v>
      </c>
      <c r="AM413" s="13">
        <f>ROUND(AVERAGE(Zinsswaps!AM306:AM413)+'iBoxx Extrapolation'!$K413,2)</f>
        <v>3.75</v>
      </c>
      <c r="AN413" s="13">
        <f>ROUND(AVERAGE(Zinsswaps!AN306:AN413)+'iBoxx Extrapolation'!$K413,2)</f>
        <v>3.74</v>
      </c>
      <c r="AO413" s="13">
        <f>ROUND(AVERAGE(Zinsswaps!AO306:AO413)+'iBoxx Extrapolation'!$K413,2)</f>
        <v>3.73</v>
      </c>
      <c r="AP413" s="13">
        <f>ROUND(AVERAGE(Zinsswaps!AP306:AP413)+'iBoxx Extrapolation'!$K413,2)</f>
        <v>3.7</v>
      </c>
      <c r="AQ413" s="13">
        <f>ROUND(AVERAGE(Zinsswaps!AQ306:AQ413)+'iBoxx Extrapolation'!$K413,2)</f>
        <v>3.68</v>
      </c>
      <c r="AR413" s="13">
        <f>ROUND(AVERAGE(Zinsswaps!AR306:AR413)+'iBoxx Extrapolation'!$K413,2)</f>
        <v>3.66</v>
      </c>
      <c r="AS413" s="13">
        <f>ROUND(AVERAGE(Zinsswaps!AS306:AS413)+'iBoxx Extrapolation'!$K413,2)</f>
        <v>3.64</v>
      </c>
      <c r="AT413" s="13">
        <f>ROUND(AVERAGE(Zinsswaps!AT306:AT413)+'iBoxx Extrapolation'!$K413,2)</f>
        <v>3.62</v>
      </c>
      <c r="AU413" s="13">
        <f>ROUND(AVERAGE(Zinsswaps!AU306:AU413)+'iBoxx Extrapolation'!$K413,2)</f>
        <v>3.61</v>
      </c>
      <c r="AV413" s="13">
        <f>ROUND(AVERAGE(Zinsswaps!AV306:AV413)+'iBoxx Extrapolation'!$K413,2)</f>
        <v>3.59</v>
      </c>
      <c r="AW413" s="13">
        <f>ROUND(AVERAGE(Zinsswaps!AW306:AW413)+'iBoxx Extrapolation'!$K413,2)</f>
        <v>3.57</v>
      </c>
      <c r="AX413" s="13">
        <f>ROUND(AVERAGE(Zinsswaps!AX306:AX413)+'iBoxx Extrapolation'!$K413,2)</f>
        <v>3.56</v>
      </c>
      <c r="AY413" s="13">
        <f>ROUND(AVERAGE(Zinsswaps!AY306:AY413)+'iBoxx Extrapolation'!$K413,2)</f>
        <v>3.54</v>
      </c>
    </row>
    <row r="414" spans="1:51" s="16" customFormat="1" x14ac:dyDescent="0.2">
      <c r="A414" s="12">
        <v>49826</v>
      </c>
      <c r="B414" s="13">
        <f>ROUND(AVERAGE(Zinsswaps!B307:B414)+'iBoxx Extrapolation'!$K414,2)</f>
        <v>2.99</v>
      </c>
      <c r="C414" s="13">
        <f>ROUND(AVERAGE(Zinsswaps!C307:C414)+'iBoxx Extrapolation'!$K414,2)</f>
        <v>3</v>
      </c>
      <c r="D414" s="13">
        <f>ROUND(AVERAGE(Zinsswaps!D307:D414)+'iBoxx Extrapolation'!$K414,2)</f>
        <v>3.05</v>
      </c>
      <c r="E414" s="13">
        <f>ROUND(AVERAGE(Zinsswaps!E307:E414)+'iBoxx Extrapolation'!$K414,2)</f>
        <v>3.12</v>
      </c>
      <c r="F414" s="13">
        <f>ROUND(AVERAGE(Zinsswaps!F307:F414)+'iBoxx Extrapolation'!$K414,2)</f>
        <v>3.19</v>
      </c>
      <c r="G414" s="13">
        <f>ROUND(AVERAGE(Zinsswaps!G307:G414)+'iBoxx Extrapolation'!$K414,2)</f>
        <v>3.27</v>
      </c>
      <c r="H414" s="13">
        <f>ROUND(AVERAGE(Zinsswaps!H307:H414)+'iBoxx Extrapolation'!$K414,2)</f>
        <v>3.34</v>
      </c>
      <c r="I414" s="13">
        <f>ROUND(AVERAGE(Zinsswaps!I307:I414)+'iBoxx Extrapolation'!$K414,2)</f>
        <v>3.41</v>
      </c>
      <c r="J414" s="13">
        <f>ROUND(AVERAGE(Zinsswaps!J307:J414)+'iBoxx Extrapolation'!$K414,2)</f>
        <v>3.48</v>
      </c>
      <c r="K414" s="13">
        <f>ROUND(AVERAGE(Zinsswaps!K307:K414)+'iBoxx Extrapolation'!$K414,2)</f>
        <v>3.54</v>
      </c>
      <c r="L414" s="13">
        <f>ROUND(AVERAGE(Zinsswaps!L307:L414)+'iBoxx Extrapolation'!$K414,2)</f>
        <v>3.6</v>
      </c>
      <c r="M414" s="13">
        <f>ROUND(AVERAGE(Zinsswaps!M307:M414)+'iBoxx Extrapolation'!$K414,2)</f>
        <v>3.65</v>
      </c>
      <c r="N414" s="13">
        <f>ROUND(AVERAGE(Zinsswaps!N307:N414)+'iBoxx Extrapolation'!$K414,2)</f>
        <v>3.7</v>
      </c>
      <c r="O414" s="13">
        <f>ROUND(AVERAGE(Zinsswaps!O307:O414)+'iBoxx Extrapolation'!$K414,2)</f>
        <v>3.75</v>
      </c>
      <c r="P414" s="13">
        <f>ROUND(AVERAGE(Zinsswaps!P307:P414)+'iBoxx Extrapolation'!$K414,2)</f>
        <v>3.78</v>
      </c>
      <c r="Q414" s="13">
        <f>ROUND(AVERAGE(Zinsswaps!Q307:Q414)+'iBoxx Extrapolation'!$K414,2)</f>
        <v>3.81</v>
      </c>
      <c r="R414" s="13">
        <f>ROUND(AVERAGE(Zinsswaps!R307:R414)+'iBoxx Extrapolation'!$K414,2)</f>
        <v>3.83</v>
      </c>
      <c r="S414" s="13">
        <f>ROUND(AVERAGE(Zinsswaps!S307:S414)+'iBoxx Extrapolation'!$K414,2)</f>
        <v>3.85</v>
      </c>
      <c r="T414" s="13">
        <f>ROUND(AVERAGE(Zinsswaps!T307:T414)+'iBoxx Extrapolation'!$K414,2)</f>
        <v>3.87</v>
      </c>
      <c r="U414" s="13">
        <f>ROUND(AVERAGE(Zinsswaps!U307:U414)+'iBoxx Extrapolation'!$K414,2)</f>
        <v>3.89</v>
      </c>
      <c r="V414" s="13">
        <f>ROUND(AVERAGE(Zinsswaps!V307:V414)+'iBoxx Extrapolation'!$K414,2)</f>
        <v>3.89</v>
      </c>
      <c r="W414" s="13">
        <f>ROUND(AVERAGE(Zinsswaps!W307:W414)+'iBoxx Extrapolation'!$K414,2)</f>
        <v>3.89</v>
      </c>
      <c r="X414" s="13">
        <f>ROUND(AVERAGE(Zinsswaps!X307:X414)+'iBoxx Extrapolation'!$K414,2)</f>
        <v>3.89</v>
      </c>
      <c r="Y414" s="13">
        <f>ROUND(AVERAGE(Zinsswaps!Y307:Y414)+'iBoxx Extrapolation'!$K414,2)</f>
        <v>3.89</v>
      </c>
      <c r="Z414" s="13">
        <f>ROUND(AVERAGE(Zinsswaps!Z307:Z414)+'iBoxx Extrapolation'!$K414,2)</f>
        <v>3.89</v>
      </c>
      <c r="AA414" s="13">
        <f>ROUND(AVERAGE(Zinsswaps!AA307:AA414)+'iBoxx Extrapolation'!$K414,2)</f>
        <v>3.88</v>
      </c>
      <c r="AB414" s="13">
        <f>ROUND(AVERAGE(Zinsswaps!AB307:AB414)+'iBoxx Extrapolation'!$K414,2)</f>
        <v>3.88</v>
      </c>
      <c r="AC414" s="13">
        <f>ROUND(AVERAGE(Zinsswaps!AC307:AC414)+'iBoxx Extrapolation'!$K414,2)</f>
        <v>3.87</v>
      </c>
      <c r="AD414" s="13">
        <f>ROUND(AVERAGE(Zinsswaps!AD307:AD414)+'iBoxx Extrapolation'!$K414,2)</f>
        <v>3.86</v>
      </c>
      <c r="AE414" s="13">
        <f>ROUND(AVERAGE(Zinsswaps!AE307:AE414)+'iBoxx Extrapolation'!$K414,2)</f>
        <v>3.86</v>
      </c>
      <c r="AF414" s="13">
        <f>ROUND(AVERAGE(Zinsswaps!AF307:AF414)+'iBoxx Extrapolation'!$K414,2)</f>
        <v>3.84</v>
      </c>
      <c r="AG414" s="13">
        <f>ROUND(AVERAGE(Zinsswaps!AG307:AG414)+'iBoxx Extrapolation'!$K414,2)</f>
        <v>3.82</v>
      </c>
      <c r="AH414" s="13">
        <f>ROUND(AVERAGE(Zinsswaps!AH307:AH414)+'iBoxx Extrapolation'!$K414,2)</f>
        <v>3.81</v>
      </c>
      <c r="AI414" s="13">
        <f>ROUND(AVERAGE(Zinsswaps!AI307:AI414)+'iBoxx Extrapolation'!$K414,2)</f>
        <v>3.79</v>
      </c>
      <c r="AJ414" s="13">
        <f>ROUND(AVERAGE(Zinsswaps!AJ307:AJ414)+'iBoxx Extrapolation'!$K414,2)</f>
        <v>3.78</v>
      </c>
      <c r="AK414" s="13">
        <f>ROUND(AVERAGE(Zinsswaps!AK307:AK414)+'iBoxx Extrapolation'!$K414,2)</f>
        <v>3.77</v>
      </c>
      <c r="AL414" s="13">
        <f>ROUND(AVERAGE(Zinsswaps!AL307:AL414)+'iBoxx Extrapolation'!$K414,2)</f>
        <v>3.76</v>
      </c>
      <c r="AM414" s="13">
        <f>ROUND(AVERAGE(Zinsswaps!AM307:AM414)+'iBoxx Extrapolation'!$K414,2)</f>
        <v>3.75</v>
      </c>
      <c r="AN414" s="13">
        <f>ROUND(AVERAGE(Zinsswaps!AN307:AN414)+'iBoxx Extrapolation'!$K414,2)</f>
        <v>3.74</v>
      </c>
      <c r="AO414" s="13">
        <f>ROUND(AVERAGE(Zinsswaps!AO307:AO414)+'iBoxx Extrapolation'!$K414,2)</f>
        <v>3.73</v>
      </c>
      <c r="AP414" s="13">
        <f>ROUND(AVERAGE(Zinsswaps!AP307:AP414)+'iBoxx Extrapolation'!$K414,2)</f>
        <v>3.7</v>
      </c>
      <c r="AQ414" s="13">
        <f>ROUND(AVERAGE(Zinsswaps!AQ307:AQ414)+'iBoxx Extrapolation'!$K414,2)</f>
        <v>3.68</v>
      </c>
      <c r="AR414" s="13">
        <f>ROUND(AVERAGE(Zinsswaps!AR307:AR414)+'iBoxx Extrapolation'!$K414,2)</f>
        <v>3.66</v>
      </c>
      <c r="AS414" s="13">
        <f>ROUND(AVERAGE(Zinsswaps!AS307:AS414)+'iBoxx Extrapolation'!$K414,2)</f>
        <v>3.64</v>
      </c>
      <c r="AT414" s="13">
        <f>ROUND(AVERAGE(Zinsswaps!AT307:AT414)+'iBoxx Extrapolation'!$K414,2)</f>
        <v>3.62</v>
      </c>
      <c r="AU414" s="13">
        <f>ROUND(AVERAGE(Zinsswaps!AU307:AU414)+'iBoxx Extrapolation'!$K414,2)</f>
        <v>3.61</v>
      </c>
      <c r="AV414" s="13">
        <f>ROUND(AVERAGE(Zinsswaps!AV307:AV414)+'iBoxx Extrapolation'!$K414,2)</f>
        <v>3.59</v>
      </c>
      <c r="AW414" s="13">
        <f>ROUND(AVERAGE(Zinsswaps!AW307:AW414)+'iBoxx Extrapolation'!$K414,2)</f>
        <v>3.57</v>
      </c>
      <c r="AX414" s="13">
        <f>ROUND(AVERAGE(Zinsswaps!AX307:AX414)+'iBoxx Extrapolation'!$K414,2)</f>
        <v>3.56</v>
      </c>
      <c r="AY414" s="13">
        <f>ROUND(AVERAGE(Zinsswaps!AY307:AY414)+'iBoxx Extrapolation'!$K414,2)</f>
        <v>3.54</v>
      </c>
    </row>
    <row r="415" spans="1:51" s="16" customFormat="1" x14ac:dyDescent="0.2">
      <c r="A415" s="12">
        <v>49856</v>
      </c>
      <c r="B415" s="13">
        <f>ROUND(AVERAGE(Zinsswaps!B308:B415)+'iBoxx Extrapolation'!$K415,2)</f>
        <v>2.99</v>
      </c>
      <c r="C415" s="13">
        <f>ROUND(AVERAGE(Zinsswaps!C308:C415)+'iBoxx Extrapolation'!$K415,2)</f>
        <v>3</v>
      </c>
      <c r="D415" s="13">
        <f>ROUND(AVERAGE(Zinsswaps!D308:D415)+'iBoxx Extrapolation'!$K415,2)</f>
        <v>3.05</v>
      </c>
      <c r="E415" s="13">
        <f>ROUND(AVERAGE(Zinsswaps!E308:E415)+'iBoxx Extrapolation'!$K415,2)</f>
        <v>3.12</v>
      </c>
      <c r="F415" s="13">
        <f>ROUND(AVERAGE(Zinsswaps!F308:F415)+'iBoxx Extrapolation'!$K415,2)</f>
        <v>3.19</v>
      </c>
      <c r="G415" s="13">
        <f>ROUND(AVERAGE(Zinsswaps!G308:G415)+'iBoxx Extrapolation'!$K415,2)</f>
        <v>3.27</v>
      </c>
      <c r="H415" s="13">
        <f>ROUND(AVERAGE(Zinsswaps!H308:H415)+'iBoxx Extrapolation'!$K415,2)</f>
        <v>3.34</v>
      </c>
      <c r="I415" s="13">
        <f>ROUND(AVERAGE(Zinsswaps!I308:I415)+'iBoxx Extrapolation'!$K415,2)</f>
        <v>3.41</v>
      </c>
      <c r="J415" s="13">
        <f>ROUND(AVERAGE(Zinsswaps!J308:J415)+'iBoxx Extrapolation'!$K415,2)</f>
        <v>3.48</v>
      </c>
      <c r="K415" s="13">
        <f>ROUND(AVERAGE(Zinsswaps!K308:K415)+'iBoxx Extrapolation'!$K415,2)</f>
        <v>3.54</v>
      </c>
      <c r="L415" s="13">
        <f>ROUND(AVERAGE(Zinsswaps!L308:L415)+'iBoxx Extrapolation'!$K415,2)</f>
        <v>3.6</v>
      </c>
      <c r="M415" s="13">
        <f>ROUND(AVERAGE(Zinsswaps!M308:M415)+'iBoxx Extrapolation'!$K415,2)</f>
        <v>3.65</v>
      </c>
      <c r="N415" s="13">
        <f>ROUND(AVERAGE(Zinsswaps!N308:N415)+'iBoxx Extrapolation'!$K415,2)</f>
        <v>3.7</v>
      </c>
      <c r="O415" s="13">
        <f>ROUND(AVERAGE(Zinsswaps!O308:O415)+'iBoxx Extrapolation'!$K415,2)</f>
        <v>3.75</v>
      </c>
      <c r="P415" s="13">
        <f>ROUND(AVERAGE(Zinsswaps!P308:P415)+'iBoxx Extrapolation'!$K415,2)</f>
        <v>3.78</v>
      </c>
      <c r="Q415" s="13">
        <f>ROUND(AVERAGE(Zinsswaps!Q308:Q415)+'iBoxx Extrapolation'!$K415,2)</f>
        <v>3.81</v>
      </c>
      <c r="R415" s="13">
        <f>ROUND(AVERAGE(Zinsswaps!R308:R415)+'iBoxx Extrapolation'!$K415,2)</f>
        <v>3.83</v>
      </c>
      <c r="S415" s="13">
        <f>ROUND(AVERAGE(Zinsswaps!S308:S415)+'iBoxx Extrapolation'!$K415,2)</f>
        <v>3.85</v>
      </c>
      <c r="T415" s="13">
        <f>ROUND(AVERAGE(Zinsswaps!T308:T415)+'iBoxx Extrapolation'!$K415,2)</f>
        <v>3.87</v>
      </c>
      <c r="U415" s="13">
        <f>ROUND(AVERAGE(Zinsswaps!U308:U415)+'iBoxx Extrapolation'!$K415,2)</f>
        <v>3.89</v>
      </c>
      <c r="V415" s="13">
        <f>ROUND(AVERAGE(Zinsswaps!V308:V415)+'iBoxx Extrapolation'!$K415,2)</f>
        <v>3.89</v>
      </c>
      <c r="W415" s="13">
        <f>ROUND(AVERAGE(Zinsswaps!W308:W415)+'iBoxx Extrapolation'!$K415,2)</f>
        <v>3.89</v>
      </c>
      <c r="X415" s="13">
        <f>ROUND(AVERAGE(Zinsswaps!X308:X415)+'iBoxx Extrapolation'!$K415,2)</f>
        <v>3.89</v>
      </c>
      <c r="Y415" s="13">
        <f>ROUND(AVERAGE(Zinsswaps!Y308:Y415)+'iBoxx Extrapolation'!$K415,2)</f>
        <v>3.89</v>
      </c>
      <c r="Z415" s="13">
        <f>ROUND(AVERAGE(Zinsswaps!Z308:Z415)+'iBoxx Extrapolation'!$K415,2)</f>
        <v>3.89</v>
      </c>
      <c r="AA415" s="13">
        <f>ROUND(AVERAGE(Zinsswaps!AA308:AA415)+'iBoxx Extrapolation'!$K415,2)</f>
        <v>3.88</v>
      </c>
      <c r="AB415" s="13">
        <f>ROUND(AVERAGE(Zinsswaps!AB308:AB415)+'iBoxx Extrapolation'!$K415,2)</f>
        <v>3.88</v>
      </c>
      <c r="AC415" s="13">
        <f>ROUND(AVERAGE(Zinsswaps!AC308:AC415)+'iBoxx Extrapolation'!$K415,2)</f>
        <v>3.87</v>
      </c>
      <c r="AD415" s="13">
        <f>ROUND(AVERAGE(Zinsswaps!AD308:AD415)+'iBoxx Extrapolation'!$K415,2)</f>
        <v>3.86</v>
      </c>
      <c r="AE415" s="13">
        <f>ROUND(AVERAGE(Zinsswaps!AE308:AE415)+'iBoxx Extrapolation'!$K415,2)</f>
        <v>3.86</v>
      </c>
      <c r="AF415" s="13">
        <f>ROUND(AVERAGE(Zinsswaps!AF308:AF415)+'iBoxx Extrapolation'!$K415,2)</f>
        <v>3.84</v>
      </c>
      <c r="AG415" s="13">
        <f>ROUND(AVERAGE(Zinsswaps!AG308:AG415)+'iBoxx Extrapolation'!$K415,2)</f>
        <v>3.82</v>
      </c>
      <c r="AH415" s="13">
        <f>ROUND(AVERAGE(Zinsswaps!AH308:AH415)+'iBoxx Extrapolation'!$K415,2)</f>
        <v>3.81</v>
      </c>
      <c r="AI415" s="13">
        <f>ROUND(AVERAGE(Zinsswaps!AI308:AI415)+'iBoxx Extrapolation'!$K415,2)</f>
        <v>3.79</v>
      </c>
      <c r="AJ415" s="13">
        <f>ROUND(AVERAGE(Zinsswaps!AJ308:AJ415)+'iBoxx Extrapolation'!$K415,2)</f>
        <v>3.78</v>
      </c>
      <c r="AK415" s="13">
        <f>ROUND(AVERAGE(Zinsswaps!AK308:AK415)+'iBoxx Extrapolation'!$K415,2)</f>
        <v>3.77</v>
      </c>
      <c r="AL415" s="13">
        <f>ROUND(AVERAGE(Zinsswaps!AL308:AL415)+'iBoxx Extrapolation'!$K415,2)</f>
        <v>3.76</v>
      </c>
      <c r="AM415" s="13">
        <f>ROUND(AVERAGE(Zinsswaps!AM308:AM415)+'iBoxx Extrapolation'!$K415,2)</f>
        <v>3.75</v>
      </c>
      <c r="AN415" s="13">
        <f>ROUND(AVERAGE(Zinsswaps!AN308:AN415)+'iBoxx Extrapolation'!$K415,2)</f>
        <v>3.74</v>
      </c>
      <c r="AO415" s="13">
        <f>ROUND(AVERAGE(Zinsswaps!AO308:AO415)+'iBoxx Extrapolation'!$K415,2)</f>
        <v>3.73</v>
      </c>
      <c r="AP415" s="13">
        <f>ROUND(AVERAGE(Zinsswaps!AP308:AP415)+'iBoxx Extrapolation'!$K415,2)</f>
        <v>3.7</v>
      </c>
      <c r="AQ415" s="13">
        <f>ROUND(AVERAGE(Zinsswaps!AQ308:AQ415)+'iBoxx Extrapolation'!$K415,2)</f>
        <v>3.68</v>
      </c>
      <c r="AR415" s="13">
        <f>ROUND(AVERAGE(Zinsswaps!AR308:AR415)+'iBoxx Extrapolation'!$K415,2)</f>
        <v>3.66</v>
      </c>
      <c r="AS415" s="13">
        <f>ROUND(AVERAGE(Zinsswaps!AS308:AS415)+'iBoxx Extrapolation'!$K415,2)</f>
        <v>3.64</v>
      </c>
      <c r="AT415" s="13">
        <f>ROUND(AVERAGE(Zinsswaps!AT308:AT415)+'iBoxx Extrapolation'!$K415,2)</f>
        <v>3.62</v>
      </c>
      <c r="AU415" s="13">
        <f>ROUND(AVERAGE(Zinsswaps!AU308:AU415)+'iBoxx Extrapolation'!$K415,2)</f>
        <v>3.61</v>
      </c>
      <c r="AV415" s="13">
        <f>ROUND(AVERAGE(Zinsswaps!AV308:AV415)+'iBoxx Extrapolation'!$K415,2)</f>
        <v>3.59</v>
      </c>
      <c r="AW415" s="13">
        <f>ROUND(AVERAGE(Zinsswaps!AW308:AW415)+'iBoxx Extrapolation'!$K415,2)</f>
        <v>3.57</v>
      </c>
      <c r="AX415" s="13">
        <f>ROUND(AVERAGE(Zinsswaps!AX308:AX415)+'iBoxx Extrapolation'!$K415,2)</f>
        <v>3.56</v>
      </c>
      <c r="AY415" s="13">
        <f>ROUND(AVERAGE(Zinsswaps!AY308:AY415)+'iBoxx Extrapolation'!$K415,2)</f>
        <v>3.54</v>
      </c>
    </row>
    <row r="416" spans="1:51" s="16" customFormat="1" x14ac:dyDescent="0.2">
      <c r="A416" s="12">
        <v>49887</v>
      </c>
      <c r="B416" s="13">
        <f>ROUND(AVERAGE(Zinsswaps!B309:B416)+'iBoxx Extrapolation'!$K416,2)</f>
        <v>2.99</v>
      </c>
      <c r="C416" s="13">
        <f>ROUND(AVERAGE(Zinsswaps!C309:C416)+'iBoxx Extrapolation'!$K416,2)</f>
        <v>3</v>
      </c>
      <c r="D416" s="13">
        <f>ROUND(AVERAGE(Zinsswaps!D309:D416)+'iBoxx Extrapolation'!$K416,2)</f>
        <v>3.05</v>
      </c>
      <c r="E416" s="13">
        <f>ROUND(AVERAGE(Zinsswaps!E309:E416)+'iBoxx Extrapolation'!$K416,2)</f>
        <v>3.12</v>
      </c>
      <c r="F416" s="13">
        <f>ROUND(AVERAGE(Zinsswaps!F309:F416)+'iBoxx Extrapolation'!$K416,2)</f>
        <v>3.19</v>
      </c>
      <c r="G416" s="13">
        <f>ROUND(AVERAGE(Zinsswaps!G309:G416)+'iBoxx Extrapolation'!$K416,2)</f>
        <v>3.27</v>
      </c>
      <c r="H416" s="13">
        <f>ROUND(AVERAGE(Zinsswaps!H309:H416)+'iBoxx Extrapolation'!$K416,2)</f>
        <v>3.34</v>
      </c>
      <c r="I416" s="13">
        <f>ROUND(AVERAGE(Zinsswaps!I309:I416)+'iBoxx Extrapolation'!$K416,2)</f>
        <v>3.41</v>
      </c>
      <c r="J416" s="13">
        <f>ROUND(AVERAGE(Zinsswaps!J309:J416)+'iBoxx Extrapolation'!$K416,2)</f>
        <v>3.48</v>
      </c>
      <c r="K416" s="13">
        <f>ROUND(AVERAGE(Zinsswaps!K309:K416)+'iBoxx Extrapolation'!$K416,2)</f>
        <v>3.54</v>
      </c>
      <c r="L416" s="13">
        <f>ROUND(AVERAGE(Zinsswaps!L309:L416)+'iBoxx Extrapolation'!$K416,2)</f>
        <v>3.6</v>
      </c>
      <c r="M416" s="13">
        <f>ROUND(AVERAGE(Zinsswaps!M309:M416)+'iBoxx Extrapolation'!$K416,2)</f>
        <v>3.65</v>
      </c>
      <c r="N416" s="13">
        <f>ROUND(AVERAGE(Zinsswaps!N309:N416)+'iBoxx Extrapolation'!$K416,2)</f>
        <v>3.7</v>
      </c>
      <c r="O416" s="13">
        <f>ROUND(AVERAGE(Zinsswaps!O309:O416)+'iBoxx Extrapolation'!$K416,2)</f>
        <v>3.75</v>
      </c>
      <c r="P416" s="13">
        <f>ROUND(AVERAGE(Zinsswaps!P309:P416)+'iBoxx Extrapolation'!$K416,2)</f>
        <v>3.78</v>
      </c>
      <c r="Q416" s="13">
        <f>ROUND(AVERAGE(Zinsswaps!Q309:Q416)+'iBoxx Extrapolation'!$K416,2)</f>
        <v>3.81</v>
      </c>
      <c r="R416" s="13">
        <f>ROUND(AVERAGE(Zinsswaps!R309:R416)+'iBoxx Extrapolation'!$K416,2)</f>
        <v>3.83</v>
      </c>
      <c r="S416" s="13">
        <f>ROUND(AVERAGE(Zinsswaps!S309:S416)+'iBoxx Extrapolation'!$K416,2)</f>
        <v>3.85</v>
      </c>
      <c r="T416" s="13">
        <f>ROUND(AVERAGE(Zinsswaps!T309:T416)+'iBoxx Extrapolation'!$K416,2)</f>
        <v>3.87</v>
      </c>
      <c r="U416" s="13">
        <f>ROUND(AVERAGE(Zinsswaps!U309:U416)+'iBoxx Extrapolation'!$K416,2)</f>
        <v>3.89</v>
      </c>
      <c r="V416" s="13">
        <f>ROUND(AVERAGE(Zinsswaps!V309:V416)+'iBoxx Extrapolation'!$K416,2)</f>
        <v>3.89</v>
      </c>
      <c r="W416" s="13">
        <f>ROUND(AVERAGE(Zinsswaps!W309:W416)+'iBoxx Extrapolation'!$K416,2)</f>
        <v>3.89</v>
      </c>
      <c r="X416" s="13">
        <f>ROUND(AVERAGE(Zinsswaps!X309:X416)+'iBoxx Extrapolation'!$K416,2)</f>
        <v>3.89</v>
      </c>
      <c r="Y416" s="13">
        <f>ROUND(AVERAGE(Zinsswaps!Y309:Y416)+'iBoxx Extrapolation'!$K416,2)</f>
        <v>3.89</v>
      </c>
      <c r="Z416" s="13">
        <f>ROUND(AVERAGE(Zinsswaps!Z309:Z416)+'iBoxx Extrapolation'!$K416,2)</f>
        <v>3.89</v>
      </c>
      <c r="AA416" s="13">
        <f>ROUND(AVERAGE(Zinsswaps!AA309:AA416)+'iBoxx Extrapolation'!$K416,2)</f>
        <v>3.88</v>
      </c>
      <c r="AB416" s="13">
        <f>ROUND(AVERAGE(Zinsswaps!AB309:AB416)+'iBoxx Extrapolation'!$K416,2)</f>
        <v>3.88</v>
      </c>
      <c r="AC416" s="13">
        <f>ROUND(AVERAGE(Zinsswaps!AC309:AC416)+'iBoxx Extrapolation'!$K416,2)</f>
        <v>3.87</v>
      </c>
      <c r="AD416" s="13">
        <f>ROUND(AVERAGE(Zinsswaps!AD309:AD416)+'iBoxx Extrapolation'!$K416,2)</f>
        <v>3.86</v>
      </c>
      <c r="AE416" s="13">
        <f>ROUND(AVERAGE(Zinsswaps!AE309:AE416)+'iBoxx Extrapolation'!$K416,2)</f>
        <v>3.86</v>
      </c>
      <c r="AF416" s="13">
        <f>ROUND(AVERAGE(Zinsswaps!AF309:AF416)+'iBoxx Extrapolation'!$K416,2)</f>
        <v>3.84</v>
      </c>
      <c r="AG416" s="13">
        <f>ROUND(AVERAGE(Zinsswaps!AG309:AG416)+'iBoxx Extrapolation'!$K416,2)</f>
        <v>3.82</v>
      </c>
      <c r="AH416" s="13">
        <f>ROUND(AVERAGE(Zinsswaps!AH309:AH416)+'iBoxx Extrapolation'!$K416,2)</f>
        <v>3.81</v>
      </c>
      <c r="AI416" s="13">
        <f>ROUND(AVERAGE(Zinsswaps!AI309:AI416)+'iBoxx Extrapolation'!$K416,2)</f>
        <v>3.79</v>
      </c>
      <c r="AJ416" s="13">
        <f>ROUND(AVERAGE(Zinsswaps!AJ309:AJ416)+'iBoxx Extrapolation'!$K416,2)</f>
        <v>3.78</v>
      </c>
      <c r="AK416" s="13">
        <f>ROUND(AVERAGE(Zinsswaps!AK309:AK416)+'iBoxx Extrapolation'!$K416,2)</f>
        <v>3.77</v>
      </c>
      <c r="AL416" s="13">
        <f>ROUND(AVERAGE(Zinsswaps!AL309:AL416)+'iBoxx Extrapolation'!$K416,2)</f>
        <v>3.76</v>
      </c>
      <c r="AM416" s="13">
        <f>ROUND(AVERAGE(Zinsswaps!AM309:AM416)+'iBoxx Extrapolation'!$K416,2)</f>
        <v>3.75</v>
      </c>
      <c r="AN416" s="13">
        <f>ROUND(AVERAGE(Zinsswaps!AN309:AN416)+'iBoxx Extrapolation'!$K416,2)</f>
        <v>3.74</v>
      </c>
      <c r="AO416" s="13">
        <f>ROUND(AVERAGE(Zinsswaps!AO309:AO416)+'iBoxx Extrapolation'!$K416,2)</f>
        <v>3.73</v>
      </c>
      <c r="AP416" s="13">
        <f>ROUND(AVERAGE(Zinsswaps!AP309:AP416)+'iBoxx Extrapolation'!$K416,2)</f>
        <v>3.7</v>
      </c>
      <c r="AQ416" s="13">
        <f>ROUND(AVERAGE(Zinsswaps!AQ309:AQ416)+'iBoxx Extrapolation'!$K416,2)</f>
        <v>3.68</v>
      </c>
      <c r="AR416" s="13">
        <f>ROUND(AVERAGE(Zinsswaps!AR309:AR416)+'iBoxx Extrapolation'!$K416,2)</f>
        <v>3.66</v>
      </c>
      <c r="AS416" s="13">
        <f>ROUND(AVERAGE(Zinsswaps!AS309:AS416)+'iBoxx Extrapolation'!$K416,2)</f>
        <v>3.64</v>
      </c>
      <c r="AT416" s="13">
        <f>ROUND(AVERAGE(Zinsswaps!AT309:AT416)+'iBoxx Extrapolation'!$K416,2)</f>
        <v>3.62</v>
      </c>
      <c r="AU416" s="13">
        <f>ROUND(AVERAGE(Zinsswaps!AU309:AU416)+'iBoxx Extrapolation'!$K416,2)</f>
        <v>3.61</v>
      </c>
      <c r="AV416" s="13">
        <f>ROUND(AVERAGE(Zinsswaps!AV309:AV416)+'iBoxx Extrapolation'!$K416,2)</f>
        <v>3.59</v>
      </c>
      <c r="AW416" s="13">
        <f>ROUND(AVERAGE(Zinsswaps!AW309:AW416)+'iBoxx Extrapolation'!$K416,2)</f>
        <v>3.57</v>
      </c>
      <c r="AX416" s="13">
        <f>ROUND(AVERAGE(Zinsswaps!AX309:AX416)+'iBoxx Extrapolation'!$K416,2)</f>
        <v>3.56</v>
      </c>
      <c r="AY416" s="13">
        <f>ROUND(AVERAGE(Zinsswaps!AY309:AY416)+'iBoxx Extrapolation'!$K416,2)</f>
        <v>3.54</v>
      </c>
    </row>
    <row r="417" spans="1:51" s="16" customFormat="1" x14ac:dyDescent="0.2">
      <c r="A417" s="12">
        <v>49918</v>
      </c>
      <c r="B417" s="13">
        <f>ROUND(AVERAGE(Zinsswaps!B310:B417)+'iBoxx Extrapolation'!$K417,2)</f>
        <v>2.99</v>
      </c>
      <c r="C417" s="13">
        <f>ROUND(AVERAGE(Zinsswaps!C310:C417)+'iBoxx Extrapolation'!$K417,2)</f>
        <v>3</v>
      </c>
      <c r="D417" s="13">
        <f>ROUND(AVERAGE(Zinsswaps!D310:D417)+'iBoxx Extrapolation'!$K417,2)</f>
        <v>3.05</v>
      </c>
      <c r="E417" s="13">
        <f>ROUND(AVERAGE(Zinsswaps!E310:E417)+'iBoxx Extrapolation'!$K417,2)</f>
        <v>3.12</v>
      </c>
      <c r="F417" s="13">
        <f>ROUND(AVERAGE(Zinsswaps!F310:F417)+'iBoxx Extrapolation'!$K417,2)</f>
        <v>3.19</v>
      </c>
      <c r="G417" s="13">
        <f>ROUND(AVERAGE(Zinsswaps!G310:G417)+'iBoxx Extrapolation'!$K417,2)</f>
        <v>3.27</v>
      </c>
      <c r="H417" s="13">
        <f>ROUND(AVERAGE(Zinsswaps!H310:H417)+'iBoxx Extrapolation'!$K417,2)</f>
        <v>3.34</v>
      </c>
      <c r="I417" s="13">
        <f>ROUND(AVERAGE(Zinsswaps!I310:I417)+'iBoxx Extrapolation'!$K417,2)</f>
        <v>3.41</v>
      </c>
      <c r="J417" s="13">
        <f>ROUND(AVERAGE(Zinsswaps!J310:J417)+'iBoxx Extrapolation'!$K417,2)</f>
        <v>3.48</v>
      </c>
      <c r="K417" s="13">
        <f>ROUND(AVERAGE(Zinsswaps!K310:K417)+'iBoxx Extrapolation'!$K417,2)</f>
        <v>3.54</v>
      </c>
      <c r="L417" s="13">
        <f>ROUND(AVERAGE(Zinsswaps!L310:L417)+'iBoxx Extrapolation'!$K417,2)</f>
        <v>3.6</v>
      </c>
      <c r="M417" s="13">
        <f>ROUND(AVERAGE(Zinsswaps!M310:M417)+'iBoxx Extrapolation'!$K417,2)</f>
        <v>3.65</v>
      </c>
      <c r="N417" s="13">
        <f>ROUND(AVERAGE(Zinsswaps!N310:N417)+'iBoxx Extrapolation'!$K417,2)</f>
        <v>3.7</v>
      </c>
      <c r="O417" s="13">
        <f>ROUND(AVERAGE(Zinsswaps!O310:O417)+'iBoxx Extrapolation'!$K417,2)</f>
        <v>3.75</v>
      </c>
      <c r="P417" s="13">
        <f>ROUND(AVERAGE(Zinsswaps!P310:P417)+'iBoxx Extrapolation'!$K417,2)</f>
        <v>3.78</v>
      </c>
      <c r="Q417" s="13">
        <f>ROUND(AVERAGE(Zinsswaps!Q310:Q417)+'iBoxx Extrapolation'!$K417,2)</f>
        <v>3.81</v>
      </c>
      <c r="R417" s="13">
        <f>ROUND(AVERAGE(Zinsswaps!R310:R417)+'iBoxx Extrapolation'!$K417,2)</f>
        <v>3.83</v>
      </c>
      <c r="S417" s="13">
        <f>ROUND(AVERAGE(Zinsswaps!S310:S417)+'iBoxx Extrapolation'!$K417,2)</f>
        <v>3.85</v>
      </c>
      <c r="T417" s="13">
        <f>ROUND(AVERAGE(Zinsswaps!T310:T417)+'iBoxx Extrapolation'!$K417,2)</f>
        <v>3.87</v>
      </c>
      <c r="U417" s="13">
        <f>ROUND(AVERAGE(Zinsswaps!U310:U417)+'iBoxx Extrapolation'!$K417,2)</f>
        <v>3.89</v>
      </c>
      <c r="V417" s="13">
        <f>ROUND(AVERAGE(Zinsswaps!V310:V417)+'iBoxx Extrapolation'!$K417,2)</f>
        <v>3.89</v>
      </c>
      <c r="W417" s="13">
        <f>ROUND(AVERAGE(Zinsswaps!W310:W417)+'iBoxx Extrapolation'!$K417,2)</f>
        <v>3.89</v>
      </c>
      <c r="X417" s="13">
        <f>ROUND(AVERAGE(Zinsswaps!X310:X417)+'iBoxx Extrapolation'!$K417,2)</f>
        <v>3.89</v>
      </c>
      <c r="Y417" s="13">
        <f>ROUND(AVERAGE(Zinsswaps!Y310:Y417)+'iBoxx Extrapolation'!$K417,2)</f>
        <v>3.89</v>
      </c>
      <c r="Z417" s="13">
        <f>ROUND(AVERAGE(Zinsswaps!Z310:Z417)+'iBoxx Extrapolation'!$K417,2)</f>
        <v>3.89</v>
      </c>
      <c r="AA417" s="13">
        <f>ROUND(AVERAGE(Zinsswaps!AA310:AA417)+'iBoxx Extrapolation'!$K417,2)</f>
        <v>3.88</v>
      </c>
      <c r="AB417" s="13">
        <f>ROUND(AVERAGE(Zinsswaps!AB310:AB417)+'iBoxx Extrapolation'!$K417,2)</f>
        <v>3.88</v>
      </c>
      <c r="AC417" s="13">
        <f>ROUND(AVERAGE(Zinsswaps!AC310:AC417)+'iBoxx Extrapolation'!$K417,2)</f>
        <v>3.87</v>
      </c>
      <c r="AD417" s="13">
        <f>ROUND(AVERAGE(Zinsswaps!AD310:AD417)+'iBoxx Extrapolation'!$K417,2)</f>
        <v>3.86</v>
      </c>
      <c r="AE417" s="13">
        <f>ROUND(AVERAGE(Zinsswaps!AE310:AE417)+'iBoxx Extrapolation'!$K417,2)</f>
        <v>3.86</v>
      </c>
      <c r="AF417" s="13">
        <f>ROUND(AVERAGE(Zinsswaps!AF310:AF417)+'iBoxx Extrapolation'!$K417,2)</f>
        <v>3.84</v>
      </c>
      <c r="AG417" s="13">
        <f>ROUND(AVERAGE(Zinsswaps!AG310:AG417)+'iBoxx Extrapolation'!$K417,2)</f>
        <v>3.82</v>
      </c>
      <c r="AH417" s="13">
        <f>ROUND(AVERAGE(Zinsswaps!AH310:AH417)+'iBoxx Extrapolation'!$K417,2)</f>
        <v>3.81</v>
      </c>
      <c r="AI417" s="13">
        <f>ROUND(AVERAGE(Zinsswaps!AI310:AI417)+'iBoxx Extrapolation'!$K417,2)</f>
        <v>3.79</v>
      </c>
      <c r="AJ417" s="13">
        <f>ROUND(AVERAGE(Zinsswaps!AJ310:AJ417)+'iBoxx Extrapolation'!$K417,2)</f>
        <v>3.78</v>
      </c>
      <c r="AK417" s="13">
        <f>ROUND(AVERAGE(Zinsswaps!AK310:AK417)+'iBoxx Extrapolation'!$K417,2)</f>
        <v>3.77</v>
      </c>
      <c r="AL417" s="13">
        <f>ROUND(AVERAGE(Zinsswaps!AL310:AL417)+'iBoxx Extrapolation'!$K417,2)</f>
        <v>3.76</v>
      </c>
      <c r="AM417" s="13">
        <f>ROUND(AVERAGE(Zinsswaps!AM310:AM417)+'iBoxx Extrapolation'!$K417,2)</f>
        <v>3.75</v>
      </c>
      <c r="AN417" s="13">
        <f>ROUND(AVERAGE(Zinsswaps!AN310:AN417)+'iBoxx Extrapolation'!$K417,2)</f>
        <v>3.74</v>
      </c>
      <c r="AO417" s="13">
        <f>ROUND(AVERAGE(Zinsswaps!AO310:AO417)+'iBoxx Extrapolation'!$K417,2)</f>
        <v>3.73</v>
      </c>
      <c r="AP417" s="13">
        <f>ROUND(AVERAGE(Zinsswaps!AP310:AP417)+'iBoxx Extrapolation'!$K417,2)</f>
        <v>3.7</v>
      </c>
      <c r="AQ417" s="13">
        <f>ROUND(AVERAGE(Zinsswaps!AQ310:AQ417)+'iBoxx Extrapolation'!$K417,2)</f>
        <v>3.68</v>
      </c>
      <c r="AR417" s="13">
        <f>ROUND(AVERAGE(Zinsswaps!AR310:AR417)+'iBoxx Extrapolation'!$K417,2)</f>
        <v>3.66</v>
      </c>
      <c r="AS417" s="13">
        <f>ROUND(AVERAGE(Zinsswaps!AS310:AS417)+'iBoxx Extrapolation'!$K417,2)</f>
        <v>3.64</v>
      </c>
      <c r="AT417" s="13">
        <f>ROUND(AVERAGE(Zinsswaps!AT310:AT417)+'iBoxx Extrapolation'!$K417,2)</f>
        <v>3.62</v>
      </c>
      <c r="AU417" s="13">
        <f>ROUND(AVERAGE(Zinsswaps!AU310:AU417)+'iBoxx Extrapolation'!$K417,2)</f>
        <v>3.61</v>
      </c>
      <c r="AV417" s="13">
        <f>ROUND(AVERAGE(Zinsswaps!AV310:AV417)+'iBoxx Extrapolation'!$K417,2)</f>
        <v>3.59</v>
      </c>
      <c r="AW417" s="13">
        <f>ROUND(AVERAGE(Zinsswaps!AW310:AW417)+'iBoxx Extrapolation'!$K417,2)</f>
        <v>3.57</v>
      </c>
      <c r="AX417" s="13">
        <f>ROUND(AVERAGE(Zinsswaps!AX310:AX417)+'iBoxx Extrapolation'!$K417,2)</f>
        <v>3.56</v>
      </c>
      <c r="AY417" s="13">
        <f>ROUND(AVERAGE(Zinsswaps!AY310:AY417)+'iBoxx Extrapolation'!$K417,2)</f>
        <v>3.54</v>
      </c>
    </row>
    <row r="418" spans="1:51" s="16" customFormat="1" x14ac:dyDescent="0.2">
      <c r="A418" s="12">
        <v>49948</v>
      </c>
      <c r="B418" s="13">
        <f>ROUND(AVERAGE(Zinsswaps!B311:B418)+'iBoxx Extrapolation'!$K418,2)</f>
        <v>2.99</v>
      </c>
      <c r="C418" s="13">
        <f>ROUND(AVERAGE(Zinsswaps!C311:C418)+'iBoxx Extrapolation'!$K418,2)</f>
        <v>3</v>
      </c>
      <c r="D418" s="13">
        <f>ROUND(AVERAGE(Zinsswaps!D311:D418)+'iBoxx Extrapolation'!$K418,2)</f>
        <v>3.05</v>
      </c>
      <c r="E418" s="13">
        <f>ROUND(AVERAGE(Zinsswaps!E311:E418)+'iBoxx Extrapolation'!$K418,2)</f>
        <v>3.12</v>
      </c>
      <c r="F418" s="13">
        <f>ROUND(AVERAGE(Zinsswaps!F311:F418)+'iBoxx Extrapolation'!$K418,2)</f>
        <v>3.19</v>
      </c>
      <c r="G418" s="13">
        <f>ROUND(AVERAGE(Zinsswaps!G311:G418)+'iBoxx Extrapolation'!$K418,2)</f>
        <v>3.27</v>
      </c>
      <c r="H418" s="13">
        <f>ROUND(AVERAGE(Zinsswaps!H311:H418)+'iBoxx Extrapolation'!$K418,2)</f>
        <v>3.34</v>
      </c>
      <c r="I418" s="13">
        <f>ROUND(AVERAGE(Zinsswaps!I311:I418)+'iBoxx Extrapolation'!$K418,2)</f>
        <v>3.41</v>
      </c>
      <c r="J418" s="13">
        <f>ROUND(AVERAGE(Zinsswaps!J311:J418)+'iBoxx Extrapolation'!$K418,2)</f>
        <v>3.48</v>
      </c>
      <c r="K418" s="13">
        <f>ROUND(AVERAGE(Zinsswaps!K311:K418)+'iBoxx Extrapolation'!$K418,2)</f>
        <v>3.54</v>
      </c>
      <c r="L418" s="13">
        <f>ROUND(AVERAGE(Zinsswaps!L311:L418)+'iBoxx Extrapolation'!$K418,2)</f>
        <v>3.6</v>
      </c>
      <c r="M418" s="13">
        <f>ROUND(AVERAGE(Zinsswaps!M311:M418)+'iBoxx Extrapolation'!$K418,2)</f>
        <v>3.65</v>
      </c>
      <c r="N418" s="13">
        <f>ROUND(AVERAGE(Zinsswaps!N311:N418)+'iBoxx Extrapolation'!$K418,2)</f>
        <v>3.7</v>
      </c>
      <c r="O418" s="13">
        <f>ROUND(AVERAGE(Zinsswaps!O311:O418)+'iBoxx Extrapolation'!$K418,2)</f>
        <v>3.75</v>
      </c>
      <c r="P418" s="13">
        <f>ROUND(AVERAGE(Zinsswaps!P311:P418)+'iBoxx Extrapolation'!$K418,2)</f>
        <v>3.78</v>
      </c>
      <c r="Q418" s="13">
        <f>ROUND(AVERAGE(Zinsswaps!Q311:Q418)+'iBoxx Extrapolation'!$K418,2)</f>
        <v>3.81</v>
      </c>
      <c r="R418" s="13">
        <f>ROUND(AVERAGE(Zinsswaps!R311:R418)+'iBoxx Extrapolation'!$K418,2)</f>
        <v>3.83</v>
      </c>
      <c r="S418" s="13">
        <f>ROUND(AVERAGE(Zinsswaps!S311:S418)+'iBoxx Extrapolation'!$K418,2)</f>
        <v>3.85</v>
      </c>
      <c r="T418" s="13">
        <f>ROUND(AVERAGE(Zinsswaps!T311:T418)+'iBoxx Extrapolation'!$K418,2)</f>
        <v>3.87</v>
      </c>
      <c r="U418" s="13">
        <f>ROUND(AVERAGE(Zinsswaps!U311:U418)+'iBoxx Extrapolation'!$K418,2)</f>
        <v>3.89</v>
      </c>
      <c r="V418" s="13">
        <f>ROUND(AVERAGE(Zinsswaps!V311:V418)+'iBoxx Extrapolation'!$K418,2)</f>
        <v>3.89</v>
      </c>
      <c r="W418" s="13">
        <f>ROUND(AVERAGE(Zinsswaps!W311:W418)+'iBoxx Extrapolation'!$K418,2)</f>
        <v>3.89</v>
      </c>
      <c r="X418" s="13">
        <f>ROUND(AVERAGE(Zinsswaps!X311:X418)+'iBoxx Extrapolation'!$K418,2)</f>
        <v>3.89</v>
      </c>
      <c r="Y418" s="13">
        <f>ROUND(AVERAGE(Zinsswaps!Y311:Y418)+'iBoxx Extrapolation'!$K418,2)</f>
        <v>3.89</v>
      </c>
      <c r="Z418" s="13">
        <f>ROUND(AVERAGE(Zinsswaps!Z311:Z418)+'iBoxx Extrapolation'!$K418,2)</f>
        <v>3.89</v>
      </c>
      <c r="AA418" s="13">
        <f>ROUND(AVERAGE(Zinsswaps!AA311:AA418)+'iBoxx Extrapolation'!$K418,2)</f>
        <v>3.88</v>
      </c>
      <c r="AB418" s="13">
        <f>ROUND(AVERAGE(Zinsswaps!AB311:AB418)+'iBoxx Extrapolation'!$K418,2)</f>
        <v>3.88</v>
      </c>
      <c r="AC418" s="13">
        <f>ROUND(AVERAGE(Zinsswaps!AC311:AC418)+'iBoxx Extrapolation'!$K418,2)</f>
        <v>3.87</v>
      </c>
      <c r="AD418" s="13">
        <f>ROUND(AVERAGE(Zinsswaps!AD311:AD418)+'iBoxx Extrapolation'!$K418,2)</f>
        <v>3.86</v>
      </c>
      <c r="AE418" s="13">
        <f>ROUND(AVERAGE(Zinsswaps!AE311:AE418)+'iBoxx Extrapolation'!$K418,2)</f>
        <v>3.86</v>
      </c>
      <c r="AF418" s="13">
        <f>ROUND(AVERAGE(Zinsswaps!AF311:AF418)+'iBoxx Extrapolation'!$K418,2)</f>
        <v>3.84</v>
      </c>
      <c r="AG418" s="13">
        <f>ROUND(AVERAGE(Zinsswaps!AG311:AG418)+'iBoxx Extrapolation'!$K418,2)</f>
        <v>3.82</v>
      </c>
      <c r="AH418" s="13">
        <f>ROUND(AVERAGE(Zinsswaps!AH311:AH418)+'iBoxx Extrapolation'!$K418,2)</f>
        <v>3.81</v>
      </c>
      <c r="AI418" s="13">
        <f>ROUND(AVERAGE(Zinsswaps!AI311:AI418)+'iBoxx Extrapolation'!$K418,2)</f>
        <v>3.79</v>
      </c>
      <c r="AJ418" s="13">
        <f>ROUND(AVERAGE(Zinsswaps!AJ311:AJ418)+'iBoxx Extrapolation'!$K418,2)</f>
        <v>3.78</v>
      </c>
      <c r="AK418" s="13">
        <f>ROUND(AVERAGE(Zinsswaps!AK311:AK418)+'iBoxx Extrapolation'!$K418,2)</f>
        <v>3.77</v>
      </c>
      <c r="AL418" s="13">
        <f>ROUND(AVERAGE(Zinsswaps!AL311:AL418)+'iBoxx Extrapolation'!$K418,2)</f>
        <v>3.76</v>
      </c>
      <c r="AM418" s="13">
        <f>ROUND(AVERAGE(Zinsswaps!AM311:AM418)+'iBoxx Extrapolation'!$K418,2)</f>
        <v>3.75</v>
      </c>
      <c r="AN418" s="13">
        <f>ROUND(AVERAGE(Zinsswaps!AN311:AN418)+'iBoxx Extrapolation'!$K418,2)</f>
        <v>3.74</v>
      </c>
      <c r="AO418" s="13">
        <f>ROUND(AVERAGE(Zinsswaps!AO311:AO418)+'iBoxx Extrapolation'!$K418,2)</f>
        <v>3.73</v>
      </c>
      <c r="AP418" s="13">
        <f>ROUND(AVERAGE(Zinsswaps!AP311:AP418)+'iBoxx Extrapolation'!$K418,2)</f>
        <v>3.7</v>
      </c>
      <c r="AQ418" s="13">
        <f>ROUND(AVERAGE(Zinsswaps!AQ311:AQ418)+'iBoxx Extrapolation'!$K418,2)</f>
        <v>3.68</v>
      </c>
      <c r="AR418" s="13">
        <f>ROUND(AVERAGE(Zinsswaps!AR311:AR418)+'iBoxx Extrapolation'!$K418,2)</f>
        <v>3.66</v>
      </c>
      <c r="AS418" s="13">
        <f>ROUND(AVERAGE(Zinsswaps!AS311:AS418)+'iBoxx Extrapolation'!$K418,2)</f>
        <v>3.64</v>
      </c>
      <c r="AT418" s="13">
        <f>ROUND(AVERAGE(Zinsswaps!AT311:AT418)+'iBoxx Extrapolation'!$K418,2)</f>
        <v>3.62</v>
      </c>
      <c r="AU418" s="13">
        <f>ROUND(AVERAGE(Zinsswaps!AU311:AU418)+'iBoxx Extrapolation'!$K418,2)</f>
        <v>3.61</v>
      </c>
      <c r="AV418" s="13">
        <f>ROUND(AVERAGE(Zinsswaps!AV311:AV418)+'iBoxx Extrapolation'!$K418,2)</f>
        <v>3.59</v>
      </c>
      <c r="AW418" s="13">
        <f>ROUND(AVERAGE(Zinsswaps!AW311:AW418)+'iBoxx Extrapolation'!$K418,2)</f>
        <v>3.57</v>
      </c>
      <c r="AX418" s="13">
        <f>ROUND(AVERAGE(Zinsswaps!AX311:AX418)+'iBoxx Extrapolation'!$K418,2)</f>
        <v>3.56</v>
      </c>
      <c r="AY418" s="13">
        <f>ROUND(AVERAGE(Zinsswaps!AY311:AY418)+'iBoxx Extrapolation'!$K418,2)</f>
        <v>3.54</v>
      </c>
    </row>
    <row r="419" spans="1:51" s="16" customFormat="1" x14ac:dyDescent="0.2">
      <c r="A419" s="12">
        <v>49979</v>
      </c>
      <c r="B419" s="13">
        <f>ROUND(AVERAGE(Zinsswaps!B312:B419)+'iBoxx Extrapolation'!$K419,2)</f>
        <v>2.99</v>
      </c>
      <c r="C419" s="13">
        <f>ROUND(AVERAGE(Zinsswaps!C312:C419)+'iBoxx Extrapolation'!$K419,2)</f>
        <v>3</v>
      </c>
      <c r="D419" s="13">
        <f>ROUND(AVERAGE(Zinsswaps!D312:D419)+'iBoxx Extrapolation'!$K419,2)</f>
        <v>3.05</v>
      </c>
      <c r="E419" s="13">
        <f>ROUND(AVERAGE(Zinsswaps!E312:E419)+'iBoxx Extrapolation'!$K419,2)</f>
        <v>3.12</v>
      </c>
      <c r="F419" s="13">
        <f>ROUND(AVERAGE(Zinsswaps!F312:F419)+'iBoxx Extrapolation'!$K419,2)</f>
        <v>3.19</v>
      </c>
      <c r="G419" s="13">
        <f>ROUND(AVERAGE(Zinsswaps!G312:G419)+'iBoxx Extrapolation'!$K419,2)</f>
        <v>3.27</v>
      </c>
      <c r="H419" s="13">
        <f>ROUND(AVERAGE(Zinsswaps!H312:H419)+'iBoxx Extrapolation'!$K419,2)</f>
        <v>3.34</v>
      </c>
      <c r="I419" s="13">
        <f>ROUND(AVERAGE(Zinsswaps!I312:I419)+'iBoxx Extrapolation'!$K419,2)</f>
        <v>3.41</v>
      </c>
      <c r="J419" s="13">
        <f>ROUND(AVERAGE(Zinsswaps!J312:J419)+'iBoxx Extrapolation'!$K419,2)</f>
        <v>3.48</v>
      </c>
      <c r="K419" s="13">
        <f>ROUND(AVERAGE(Zinsswaps!K312:K419)+'iBoxx Extrapolation'!$K419,2)</f>
        <v>3.54</v>
      </c>
      <c r="L419" s="13">
        <f>ROUND(AVERAGE(Zinsswaps!L312:L419)+'iBoxx Extrapolation'!$K419,2)</f>
        <v>3.6</v>
      </c>
      <c r="M419" s="13">
        <f>ROUND(AVERAGE(Zinsswaps!M312:M419)+'iBoxx Extrapolation'!$K419,2)</f>
        <v>3.65</v>
      </c>
      <c r="N419" s="13">
        <f>ROUND(AVERAGE(Zinsswaps!N312:N419)+'iBoxx Extrapolation'!$K419,2)</f>
        <v>3.7</v>
      </c>
      <c r="O419" s="13">
        <f>ROUND(AVERAGE(Zinsswaps!O312:O419)+'iBoxx Extrapolation'!$K419,2)</f>
        <v>3.75</v>
      </c>
      <c r="P419" s="13">
        <f>ROUND(AVERAGE(Zinsswaps!P312:P419)+'iBoxx Extrapolation'!$K419,2)</f>
        <v>3.78</v>
      </c>
      <c r="Q419" s="13">
        <f>ROUND(AVERAGE(Zinsswaps!Q312:Q419)+'iBoxx Extrapolation'!$K419,2)</f>
        <v>3.81</v>
      </c>
      <c r="R419" s="13">
        <f>ROUND(AVERAGE(Zinsswaps!R312:R419)+'iBoxx Extrapolation'!$K419,2)</f>
        <v>3.83</v>
      </c>
      <c r="S419" s="13">
        <f>ROUND(AVERAGE(Zinsswaps!S312:S419)+'iBoxx Extrapolation'!$K419,2)</f>
        <v>3.85</v>
      </c>
      <c r="T419" s="13">
        <f>ROUND(AVERAGE(Zinsswaps!T312:T419)+'iBoxx Extrapolation'!$K419,2)</f>
        <v>3.87</v>
      </c>
      <c r="U419" s="13">
        <f>ROUND(AVERAGE(Zinsswaps!U312:U419)+'iBoxx Extrapolation'!$K419,2)</f>
        <v>3.89</v>
      </c>
      <c r="V419" s="13">
        <f>ROUND(AVERAGE(Zinsswaps!V312:V419)+'iBoxx Extrapolation'!$K419,2)</f>
        <v>3.89</v>
      </c>
      <c r="W419" s="13">
        <f>ROUND(AVERAGE(Zinsswaps!W312:W419)+'iBoxx Extrapolation'!$K419,2)</f>
        <v>3.89</v>
      </c>
      <c r="X419" s="13">
        <f>ROUND(AVERAGE(Zinsswaps!X312:X419)+'iBoxx Extrapolation'!$K419,2)</f>
        <v>3.89</v>
      </c>
      <c r="Y419" s="13">
        <f>ROUND(AVERAGE(Zinsswaps!Y312:Y419)+'iBoxx Extrapolation'!$K419,2)</f>
        <v>3.89</v>
      </c>
      <c r="Z419" s="13">
        <f>ROUND(AVERAGE(Zinsswaps!Z312:Z419)+'iBoxx Extrapolation'!$K419,2)</f>
        <v>3.89</v>
      </c>
      <c r="AA419" s="13">
        <f>ROUND(AVERAGE(Zinsswaps!AA312:AA419)+'iBoxx Extrapolation'!$K419,2)</f>
        <v>3.88</v>
      </c>
      <c r="AB419" s="13">
        <f>ROUND(AVERAGE(Zinsswaps!AB312:AB419)+'iBoxx Extrapolation'!$K419,2)</f>
        <v>3.88</v>
      </c>
      <c r="AC419" s="13">
        <f>ROUND(AVERAGE(Zinsswaps!AC312:AC419)+'iBoxx Extrapolation'!$K419,2)</f>
        <v>3.87</v>
      </c>
      <c r="AD419" s="13">
        <f>ROUND(AVERAGE(Zinsswaps!AD312:AD419)+'iBoxx Extrapolation'!$K419,2)</f>
        <v>3.86</v>
      </c>
      <c r="AE419" s="13">
        <f>ROUND(AVERAGE(Zinsswaps!AE312:AE419)+'iBoxx Extrapolation'!$K419,2)</f>
        <v>3.86</v>
      </c>
      <c r="AF419" s="13">
        <f>ROUND(AVERAGE(Zinsswaps!AF312:AF419)+'iBoxx Extrapolation'!$K419,2)</f>
        <v>3.84</v>
      </c>
      <c r="AG419" s="13">
        <f>ROUND(AVERAGE(Zinsswaps!AG312:AG419)+'iBoxx Extrapolation'!$K419,2)</f>
        <v>3.82</v>
      </c>
      <c r="AH419" s="13">
        <f>ROUND(AVERAGE(Zinsswaps!AH312:AH419)+'iBoxx Extrapolation'!$K419,2)</f>
        <v>3.81</v>
      </c>
      <c r="AI419" s="13">
        <f>ROUND(AVERAGE(Zinsswaps!AI312:AI419)+'iBoxx Extrapolation'!$K419,2)</f>
        <v>3.79</v>
      </c>
      <c r="AJ419" s="13">
        <f>ROUND(AVERAGE(Zinsswaps!AJ312:AJ419)+'iBoxx Extrapolation'!$K419,2)</f>
        <v>3.78</v>
      </c>
      <c r="AK419" s="13">
        <f>ROUND(AVERAGE(Zinsswaps!AK312:AK419)+'iBoxx Extrapolation'!$K419,2)</f>
        <v>3.77</v>
      </c>
      <c r="AL419" s="13">
        <f>ROUND(AVERAGE(Zinsswaps!AL312:AL419)+'iBoxx Extrapolation'!$K419,2)</f>
        <v>3.76</v>
      </c>
      <c r="AM419" s="13">
        <f>ROUND(AVERAGE(Zinsswaps!AM312:AM419)+'iBoxx Extrapolation'!$K419,2)</f>
        <v>3.75</v>
      </c>
      <c r="AN419" s="13">
        <f>ROUND(AVERAGE(Zinsswaps!AN312:AN419)+'iBoxx Extrapolation'!$K419,2)</f>
        <v>3.74</v>
      </c>
      <c r="AO419" s="13">
        <f>ROUND(AVERAGE(Zinsswaps!AO312:AO419)+'iBoxx Extrapolation'!$K419,2)</f>
        <v>3.73</v>
      </c>
      <c r="AP419" s="13">
        <f>ROUND(AVERAGE(Zinsswaps!AP312:AP419)+'iBoxx Extrapolation'!$K419,2)</f>
        <v>3.7</v>
      </c>
      <c r="AQ419" s="13">
        <f>ROUND(AVERAGE(Zinsswaps!AQ312:AQ419)+'iBoxx Extrapolation'!$K419,2)</f>
        <v>3.68</v>
      </c>
      <c r="AR419" s="13">
        <f>ROUND(AVERAGE(Zinsswaps!AR312:AR419)+'iBoxx Extrapolation'!$K419,2)</f>
        <v>3.66</v>
      </c>
      <c r="AS419" s="13">
        <f>ROUND(AVERAGE(Zinsswaps!AS312:AS419)+'iBoxx Extrapolation'!$K419,2)</f>
        <v>3.64</v>
      </c>
      <c r="AT419" s="13">
        <f>ROUND(AVERAGE(Zinsswaps!AT312:AT419)+'iBoxx Extrapolation'!$K419,2)</f>
        <v>3.62</v>
      </c>
      <c r="AU419" s="13">
        <f>ROUND(AVERAGE(Zinsswaps!AU312:AU419)+'iBoxx Extrapolation'!$K419,2)</f>
        <v>3.61</v>
      </c>
      <c r="AV419" s="13">
        <f>ROUND(AVERAGE(Zinsswaps!AV312:AV419)+'iBoxx Extrapolation'!$K419,2)</f>
        <v>3.59</v>
      </c>
      <c r="AW419" s="13">
        <f>ROUND(AVERAGE(Zinsswaps!AW312:AW419)+'iBoxx Extrapolation'!$K419,2)</f>
        <v>3.57</v>
      </c>
      <c r="AX419" s="13">
        <f>ROUND(AVERAGE(Zinsswaps!AX312:AX419)+'iBoxx Extrapolation'!$K419,2)</f>
        <v>3.56</v>
      </c>
      <c r="AY419" s="13">
        <f>ROUND(AVERAGE(Zinsswaps!AY312:AY419)+'iBoxx Extrapolation'!$K419,2)</f>
        <v>3.54</v>
      </c>
    </row>
    <row r="420" spans="1:51" s="16" customFormat="1" x14ac:dyDescent="0.2">
      <c r="A420" s="12">
        <v>50009</v>
      </c>
      <c r="B420" s="13">
        <f>ROUND(AVERAGE(Zinsswaps!B313:B420)+'iBoxx Extrapolation'!$K420,2)</f>
        <v>2.99</v>
      </c>
      <c r="C420" s="13">
        <f>ROUND(AVERAGE(Zinsswaps!C313:C420)+'iBoxx Extrapolation'!$K420,2)</f>
        <v>3</v>
      </c>
      <c r="D420" s="13">
        <f>ROUND(AVERAGE(Zinsswaps!D313:D420)+'iBoxx Extrapolation'!$K420,2)</f>
        <v>3.05</v>
      </c>
      <c r="E420" s="13">
        <f>ROUND(AVERAGE(Zinsswaps!E313:E420)+'iBoxx Extrapolation'!$K420,2)</f>
        <v>3.12</v>
      </c>
      <c r="F420" s="13">
        <f>ROUND(AVERAGE(Zinsswaps!F313:F420)+'iBoxx Extrapolation'!$K420,2)</f>
        <v>3.19</v>
      </c>
      <c r="G420" s="13">
        <f>ROUND(AVERAGE(Zinsswaps!G313:G420)+'iBoxx Extrapolation'!$K420,2)</f>
        <v>3.27</v>
      </c>
      <c r="H420" s="13">
        <f>ROUND(AVERAGE(Zinsswaps!H313:H420)+'iBoxx Extrapolation'!$K420,2)</f>
        <v>3.34</v>
      </c>
      <c r="I420" s="13">
        <f>ROUND(AVERAGE(Zinsswaps!I313:I420)+'iBoxx Extrapolation'!$K420,2)</f>
        <v>3.41</v>
      </c>
      <c r="J420" s="13">
        <f>ROUND(AVERAGE(Zinsswaps!J313:J420)+'iBoxx Extrapolation'!$K420,2)</f>
        <v>3.48</v>
      </c>
      <c r="K420" s="13">
        <f>ROUND(AVERAGE(Zinsswaps!K313:K420)+'iBoxx Extrapolation'!$K420,2)</f>
        <v>3.54</v>
      </c>
      <c r="L420" s="13">
        <f>ROUND(AVERAGE(Zinsswaps!L313:L420)+'iBoxx Extrapolation'!$K420,2)</f>
        <v>3.6</v>
      </c>
      <c r="M420" s="13">
        <f>ROUND(AVERAGE(Zinsswaps!M313:M420)+'iBoxx Extrapolation'!$K420,2)</f>
        <v>3.65</v>
      </c>
      <c r="N420" s="13">
        <f>ROUND(AVERAGE(Zinsswaps!N313:N420)+'iBoxx Extrapolation'!$K420,2)</f>
        <v>3.7</v>
      </c>
      <c r="O420" s="13">
        <f>ROUND(AVERAGE(Zinsswaps!O313:O420)+'iBoxx Extrapolation'!$K420,2)</f>
        <v>3.75</v>
      </c>
      <c r="P420" s="13">
        <f>ROUND(AVERAGE(Zinsswaps!P313:P420)+'iBoxx Extrapolation'!$K420,2)</f>
        <v>3.78</v>
      </c>
      <c r="Q420" s="13">
        <f>ROUND(AVERAGE(Zinsswaps!Q313:Q420)+'iBoxx Extrapolation'!$K420,2)</f>
        <v>3.81</v>
      </c>
      <c r="R420" s="13">
        <f>ROUND(AVERAGE(Zinsswaps!R313:R420)+'iBoxx Extrapolation'!$K420,2)</f>
        <v>3.83</v>
      </c>
      <c r="S420" s="13">
        <f>ROUND(AVERAGE(Zinsswaps!S313:S420)+'iBoxx Extrapolation'!$K420,2)</f>
        <v>3.85</v>
      </c>
      <c r="T420" s="13">
        <f>ROUND(AVERAGE(Zinsswaps!T313:T420)+'iBoxx Extrapolation'!$K420,2)</f>
        <v>3.87</v>
      </c>
      <c r="U420" s="13">
        <f>ROUND(AVERAGE(Zinsswaps!U313:U420)+'iBoxx Extrapolation'!$K420,2)</f>
        <v>3.89</v>
      </c>
      <c r="V420" s="13">
        <f>ROUND(AVERAGE(Zinsswaps!V313:V420)+'iBoxx Extrapolation'!$K420,2)</f>
        <v>3.89</v>
      </c>
      <c r="W420" s="13">
        <f>ROUND(AVERAGE(Zinsswaps!W313:W420)+'iBoxx Extrapolation'!$K420,2)</f>
        <v>3.89</v>
      </c>
      <c r="X420" s="13">
        <f>ROUND(AVERAGE(Zinsswaps!X313:X420)+'iBoxx Extrapolation'!$K420,2)</f>
        <v>3.89</v>
      </c>
      <c r="Y420" s="13">
        <f>ROUND(AVERAGE(Zinsswaps!Y313:Y420)+'iBoxx Extrapolation'!$K420,2)</f>
        <v>3.89</v>
      </c>
      <c r="Z420" s="13">
        <f>ROUND(AVERAGE(Zinsswaps!Z313:Z420)+'iBoxx Extrapolation'!$K420,2)</f>
        <v>3.89</v>
      </c>
      <c r="AA420" s="13">
        <f>ROUND(AVERAGE(Zinsswaps!AA313:AA420)+'iBoxx Extrapolation'!$K420,2)</f>
        <v>3.88</v>
      </c>
      <c r="AB420" s="13">
        <f>ROUND(AVERAGE(Zinsswaps!AB313:AB420)+'iBoxx Extrapolation'!$K420,2)</f>
        <v>3.88</v>
      </c>
      <c r="AC420" s="13">
        <f>ROUND(AVERAGE(Zinsswaps!AC313:AC420)+'iBoxx Extrapolation'!$K420,2)</f>
        <v>3.87</v>
      </c>
      <c r="AD420" s="13">
        <f>ROUND(AVERAGE(Zinsswaps!AD313:AD420)+'iBoxx Extrapolation'!$K420,2)</f>
        <v>3.86</v>
      </c>
      <c r="AE420" s="13">
        <f>ROUND(AVERAGE(Zinsswaps!AE313:AE420)+'iBoxx Extrapolation'!$K420,2)</f>
        <v>3.86</v>
      </c>
      <c r="AF420" s="13">
        <f>ROUND(AVERAGE(Zinsswaps!AF313:AF420)+'iBoxx Extrapolation'!$K420,2)</f>
        <v>3.84</v>
      </c>
      <c r="AG420" s="13">
        <f>ROUND(AVERAGE(Zinsswaps!AG313:AG420)+'iBoxx Extrapolation'!$K420,2)</f>
        <v>3.82</v>
      </c>
      <c r="AH420" s="13">
        <f>ROUND(AVERAGE(Zinsswaps!AH313:AH420)+'iBoxx Extrapolation'!$K420,2)</f>
        <v>3.81</v>
      </c>
      <c r="AI420" s="13">
        <f>ROUND(AVERAGE(Zinsswaps!AI313:AI420)+'iBoxx Extrapolation'!$K420,2)</f>
        <v>3.79</v>
      </c>
      <c r="AJ420" s="13">
        <f>ROUND(AVERAGE(Zinsswaps!AJ313:AJ420)+'iBoxx Extrapolation'!$K420,2)</f>
        <v>3.78</v>
      </c>
      <c r="AK420" s="13">
        <f>ROUND(AVERAGE(Zinsswaps!AK313:AK420)+'iBoxx Extrapolation'!$K420,2)</f>
        <v>3.77</v>
      </c>
      <c r="AL420" s="13">
        <f>ROUND(AVERAGE(Zinsswaps!AL313:AL420)+'iBoxx Extrapolation'!$K420,2)</f>
        <v>3.76</v>
      </c>
      <c r="AM420" s="13">
        <f>ROUND(AVERAGE(Zinsswaps!AM313:AM420)+'iBoxx Extrapolation'!$K420,2)</f>
        <v>3.75</v>
      </c>
      <c r="AN420" s="13">
        <f>ROUND(AVERAGE(Zinsswaps!AN313:AN420)+'iBoxx Extrapolation'!$K420,2)</f>
        <v>3.74</v>
      </c>
      <c r="AO420" s="13">
        <f>ROUND(AVERAGE(Zinsswaps!AO313:AO420)+'iBoxx Extrapolation'!$K420,2)</f>
        <v>3.73</v>
      </c>
      <c r="AP420" s="13">
        <f>ROUND(AVERAGE(Zinsswaps!AP313:AP420)+'iBoxx Extrapolation'!$K420,2)</f>
        <v>3.7</v>
      </c>
      <c r="AQ420" s="13">
        <f>ROUND(AVERAGE(Zinsswaps!AQ313:AQ420)+'iBoxx Extrapolation'!$K420,2)</f>
        <v>3.68</v>
      </c>
      <c r="AR420" s="13">
        <f>ROUND(AVERAGE(Zinsswaps!AR313:AR420)+'iBoxx Extrapolation'!$K420,2)</f>
        <v>3.66</v>
      </c>
      <c r="AS420" s="13">
        <f>ROUND(AVERAGE(Zinsswaps!AS313:AS420)+'iBoxx Extrapolation'!$K420,2)</f>
        <v>3.64</v>
      </c>
      <c r="AT420" s="13">
        <f>ROUND(AVERAGE(Zinsswaps!AT313:AT420)+'iBoxx Extrapolation'!$K420,2)</f>
        <v>3.62</v>
      </c>
      <c r="AU420" s="13">
        <f>ROUND(AVERAGE(Zinsswaps!AU313:AU420)+'iBoxx Extrapolation'!$K420,2)</f>
        <v>3.61</v>
      </c>
      <c r="AV420" s="13">
        <f>ROUND(AVERAGE(Zinsswaps!AV313:AV420)+'iBoxx Extrapolation'!$K420,2)</f>
        <v>3.59</v>
      </c>
      <c r="AW420" s="13">
        <f>ROUND(AVERAGE(Zinsswaps!AW313:AW420)+'iBoxx Extrapolation'!$K420,2)</f>
        <v>3.57</v>
      </c>
      <c r="AX420" s="13">
        <f>ROUND(AVERAGE(Zinsswaps!AX313:AX420)+'iBoxx Extrapolation'!$K420,2)</f>
        <v>3.56</v>
      </c>
      <c r="AY420" s="13">
        <f>ROUND(AVERAGE(Zinsswaps!AY313:AY420)+'iBoxx Extrapolation'!$K420,2)</f>
        <v>3.54</v>
      </c>
    </row>
    <row r="421" spans="1:51" s="16" customFormat="1" x14ac:dyDescent="0.2">
      <c r="A421" s="12">
        <v>50040</v>
      </c>
      <c r="B421" s="13">
        <f>ROUND(AVERAGE(Zinsswaps!B314:B421)+'iBoxx Extrapolation'!$K421,2)</f>
        <v>2.99</v>
      </c>
      <c r="C421" s="13">
        <f>ROUND(AVERAGE(Zinsswaps!C314:C421)+'iBoxx Extrapolation'!$K421,2)</f>
        <v>3</v>
      </c>
      <c r="D421" s="13">
        <f>ROUND(AVERAGE(Zinsswaps!D314:D421)+'iBoxx Extrapolation'!$K421,2)</f>
        <v>3.05</v>
      </c>
      <c r="E421" s="13">
        <f>ROUND(AVERAGE(Zinsswaps!E314:E421)+'iBoxx Extrapolation'!$K421,2)</f>
        <v>3.12</v>
      </c>
      <c r="F421" s="13">
        <f>ROUND(AVERAGE(Zinsswaps!F314:F421)+'iBoxx Extrapolation'!$K421,2)</f>
        <v>3.19</v>
      </c>
      <c r="G421" s="13">
        <f>ROUND(AVERAGE(Zinsswaps!G314:G421)+'iBoxx Extrapolation'!$K421,2)</f>
        <v>3.27</v>
      </c>
      <c r="H421" s="13">
        <f>ROUND(AVERAGE(Zinsswaps!H314:H421)+'iBoxx Extrapolation'!$K421,2)</f>
        <v>3.34</v>
      </c>
      <c r="I421" s="13">
        <f>ROUND(AVERAGE(Zinsswaps!I314:I421)+'iBoxx Extrapolation'!$K421,2)</f>
        <v>3.41</v>
      </c>
      <c r="J421" s="13">
        <f>ROUND(AVERAGE(Zinsswaps!J314:J421)+'iBoxx Extrapolation'!$K421,2)</f>
        <v>3.48</v>
      </c>
      <c r="K421" s="13">
        <f>ROUND(AVERAGE(Zinsswaps!K314:K421)+'iBoxx Extrapolation'!$K421,2)</f>
        <v>3.54</v>
      </c>
      <c r="L421" s="13">
        <f>ROUND(AVERAGE(Zinsswaps!L314:L421)+'iBoxx Extrapolation'!$K421,2)</f>
        <v>3.6</v>
      </c>
      <c r="M421" s="13">
        <f>ROUND(AVERAGE(Zinsswaps!M314:M421)+'iBoxx Extrapolation'!$K421,2)</f>
        <v>3.65</v>
      </c>
      <c r="N421" s="13">
        <f>ROUND(AVERAGE(Zinsswaps!N314:N421)+'iBoxx Extrapolation'!$K421,2)</f>
        <v>3.7</v>
      </c>
      <c r="O421" s="13">
        <f>ROUND(AVERAGE(Zinsswaps!O314:O421)+'iBoxx Extrapolation'!$K421,2)</f>
        <v>3.75</v>
      </c>
      <c r="P421" s="13">
        <f>ROUND(AVERAGE(Zinsswaps!P314:P421)+'iBoxx Extrapolation'!$K421,2)</f>
        <v>3.78</v>
      </c>
      <c r="Q421" s="13">
        <f>ROUND(AVERAGE(Zinsswaps!Q314:Q421)+'iBoxx Extrapolation'!$K421,2)</f>
        <v>3.81</v>
      </c>
      <c r="R421" s="13">
        <f>ROUND(AVERAGE(Zinsswaps!R314:R421)+'iBoxx Extrapolation'!$K421,2)</f>
        <v>3.83</v>
      </c>
      <c r="S421" s="13">
        <f>ROUND(AVERAGE(Zinsswaps!S314:S421)+'iBoxx Extrapolation'!$K421,2)</f>
        <v>3.85</v>
      </c>
      <c r="T421" s="13">
        <f>ROUND(AVERAGE(Zinsswaps!T314:T421)+'iBoxx Extrapolation'!$K421,2)</f>
        <v>3.87</v>
      </c>
      <c r="U421" s="13">
        <f>ROUND(AVERAGE(Zinsswaps!U314:U421)+'iBoxx Extrapolation'!$K421,2)</f>
        <v>3.89</v>
      </c>
      <c r="V421" s="13">
        <f>ROUND(AVERAGE(Zinsswaps!V314:V421)+'iBoxx Extrapolation'!$K421,2)</f>
        <v>3.89</v>
      </c>
      <c r="W421" s="13">
        <f>ROUND(AVERAGE(Zinsswaps!W314:W421)+'iBoxx Extrapolation'!$K421,2)</f>
        <v>3.89</v>
      </c>
      <c r="X421" s="13">
        <f>ROUND(AVERAGE(Zinsswaps!X314:X421)+'iBoxx Extrapolation'!$K421,2)</f>
        <v>3.89</v>
      </c>
      <c r="Y421" s="13">
        <f>ROUND(AVERAGE(Zinsswaps!Y314:Y421)+'iBoxx Extrapolation'!$K421,2)</f>
        <v>3.89</v>
      </c>
      <c r="Z421" s="13">
        <f>ROUND(AVERAGE(Zinsswaps!Z314:Z421)+'iBoxx Extrapolation'!$K421,2)</f>
        <v>3.89</v>
      </c>
      <c r="AA421" s="13">
        <f>ROUND(AVERAGE(Zinsswaps!AA314:AA421)+'iBoxx Extrapolation'!$K421,2)</f>
        <v>3.88</v>
      </c>
      <c r="AB421" s="13">
        <f>ROUND(AVERAGE(Zinsswaps!AB314:AB421)+'iBoxx Extrapolation'!$K421,2)</f>
        <v>3.88</v>
      </c>
      <c r="AC421" s="13">
        <f>ROUND(AVERAGE(Zinsswaps!AC314:AC421)+'iBoxx Extrapolation'!$K421,2)</f>
        <v>3.87</v>
      </c>
      <c r="AD421" s="13">
        <f>ROUND(AVERAGE(Zinsswaps!AD314:AD421)+'iBoxx Extrapolation'!$K421,2)</f>
        <v>3.86</v>
      </c>
      <c r="AE421" s="13">
        <f>ROUND(AVERAGE(Zinsswaps!AE314:AE421)+'iBoxx Extrapolation'!$K421,2)</f>
        <v>3.86</v>
      </c>
      <c r="AF421" s="13">
        <f>ROUND(AVERAGE(Zinsswaps!AF314:AF421)+'iBoxx Extrapolation'!$K421,2)</f>
        <v>3.84</v>
      </c>
      <c r="AG421" s="13">
        <f>ROUND(AVERAGE(Zinsswaps!AG314:AG421)+'iBoxx Extrapolation'!$K421,2)</f>
        <v>3.82</v>
      </c>
      <c r="AH421" s="13">
        <f>ROUND(AVERAGE(Zinsswaps!AH314:AH421)+'iBoxx Extrapolation'!$K421,2)</f>
        <v>3.81</v>
      </c>
      <c r="AI421" s="13">
        <f>ROUND(AVERAGE(Zinsswaps!AI314:AI421)+'iBoxx Extrapolation'!$K421,2)</f>
        <v>3.79</v>
      </c>
      <c r="AJ421" s="13">
        <f>ROUND(AVERAGE(Zinsswaps!AJ314:AJ421)+'iBoxx Extrapolation'!$K421,2)</f>
        <v>3.78</v>
      </c>
      <c r="AK421" s="13">
        <f>ROUND(AVERAGE(Zinsswaps!AK314:AK421)+'iBoxx Extrapolation'!$K421,2)</f>
        <v>3.77</v>
      </c>
      <c r="AL421" s="13">
        <f>ROUND(AVERAGE(Zinsswaps!AL314:AL421)+'iBoxx Extrapolation'!$K421,2)</f>
        <v>3.76</v>
      </c>
      <c r="AM421" s="13">
        <f>ROUND(AVERAGE(Zinsswaps!AM314:AM421)+'iBoxx Extrapolation'!$K421,2)</f>
        <v>3.75</v>
      </c>
      <c r="AN421" s="13">
        <f>ROUND(AVERAGE(Zinsswaps!AN314:AN421)+'iBoxx Extrapolation'!$K421,2)</f>
        <v>3.74</v>
      </c>
      <c r="AO421" s="13">
        <f>ROUND(AVERAGE(Zinsswaps!AO314:AO421)+'iBoxx Extrapolation'!$K421,2)</f>
        <v>3.73</v>
      </c>
      <c r="AP421" s="13">
        <f>ROUND(AVERAGE(Zinsswaps!AP314:AP421)+'iBoxx Extrapolation'!$K421,2)</f>
        <v>3.7</v>
      </c>
      <c r="AQ421" s="13">
        <f>ROUND(AVERAGE(Zinsswaps!AQ314:AQ421)+'iBoxx Extrapolation'!$K421,2)</f>
        <v>3.68</v>
      </c>
      <c r="AR421" s="13">
        <f>ROUND(AVERAGE(Zinsswaps!AR314:AR421)+'iBoxx Extrapolation'!$K421,2)</f>
        <v>3.66</v>
      </c>
      <c r="AS421" s="13">
        <f>ROUND(AVERAGE(Zinsswaps!AS314:AS421)+'iBoxx Extrapolation'!$K421,2)</f>
        <v>3.64</v>
      </c>
      <c r="AT421" s="13">
        <f>ROUND(AVERAGE(Zinsswaps!AT314:AT421)+'iBoxx Extrapolation'!$K421,2)</f>
        <v>3.62</v>
      </c>
      <c r="AU421" s="13">
        <f>ROUND(AVERAGE(Zinsswaps!AU314:AU421)+'iBoxx Extrapolation'!$K421,2)</f>
        <v>3.61</v>
      </c>
      <c r="AV421" s="13">
        <f>ROUND(AVERAGE(Zinsswaps!AV314:AV421)+'iBoxx Extrapolation'!$K421,2)</f>
        <v>3.59</v>
      </c>
      <c r="AW421" s="13">
        <f>ROUND(AVERAGE(Zinsswaps!AW314:AW421)+'iBoxx Extrapolation'!$K421,2)</f>
        <v>3.57</v>
      </c>
      <c r="AX421" s="13">
        <f>ROUND(AVERAGE(Zinsswaps!AX314:AX421)+'iBoxx Extrapolation'!$K421,2)</f>
        <v>3.56</v>
      </c>
      <c r="AY421" s="13">
        <f>ROUND(AVERAGE(Zinsswaps!AY314:AY421)+'iBoxx Extrapolation'!$K421,2)</f>
        <v>3.54</v>
      </c>
    </row>
    <row r="422" spans="1:51" s="16" customFormat="1" x14ac:dyDescent="0.2">
      <c r="A422" s="12">
        <v>50071</v>
      </c>
      <c r="B422" s="13">
        <f>ROUND(AVERAGE(Zinsswaps!B315:B422)+'iBoxx Extrapolation'!$K422,2)</f>
        <v>2.99</v>
      </c>
      <c r="C422" s="13">
        <f>ROUND(AVERAGE(Zinsswaps!C315:C422)+'iBoxx Extrapolation'!$K422,2)</f>
        <v>3</v>
      </c>
      <c r="D422" s="13">
        <f>ROUND(AVERAGE(Zinsswaps!D315:D422)+'iBoxx Extrapolation'!$K422,2)</f>
        <v>3.05</v>
      </c>
      <c r="E422" s="13">
        <f>ROUND(AVERAGE(Zinsswaps!E315:E422)+'iBoxx Extrapolation'!$K422,2)</f>
        <v>3.12</v>
      </c>
      <c r="F422" s="13">
        <f>ROUND(AVERAGE(Zinsswaps!F315:F422)+'iBoxx Extrapolation'!$K422,2)</f>
        <v>3.19</v>
      </c>
      <c r="G422" s="13">
        <f>ROUND(AVERAGE(Zinsswaps!G315:G422)+'iBoxx Extrapolation'!$K422,2)</f>
        <v>3.27</v>
      </c>
      <c r="H422" s="13">
        <f>ROUND(AVERAGE(Zinsswaps!H315:H422)+'iBoxx Extrapolation'!$K422,2)</f>
        <v>3.34</v>
      </c>
      <c r="I422" s="13">
        <f>ROUND(AVERAGE(Zinsswaps!I315:I422)+'iBoxx Extrapolation'!$K422,2)</f>
        <v>3.41</v>
      </c>
      <c r="J422" s="13">
        <f>ROUND(AVERAGE(Zinsswaps!J315:J422)+'iBoxx Extrapolation'!$K422,2)</f>
        <v>3.48</v>
      </c>
      <c r="K422" s="13">
        <f>ROUND(AVERAGE(Zinsswaps!K315:K422)+'iBoxx Extrapolation'!$K422,2)</f>
        <v>3.54</v>
      </c>
      <c r="L422" s="13">
        <f>ROUND(AVERAGE(Zinsswaps!L315:L422)+'iBoxx Extrapolation'!$K422,2)</f>
        <v>3.6</v>
      </c>
      <c r="M422" s="13">
        <f>ROUND(AVERAGE(Zinsswaps!M315:M422)+'iBoxx Extrapolation'!$K422,2)</f>
        <v>3.65</v>
      </c>
      <c r="N422" s="13">
        <f>ROUND(AVERAGE(Zinsswaps!N315:N422)+'iBoxx Extrapolation'!$K422,2)</f>
        <v>3.7</v>
      </c>
      <c r="O422" s="13">
        <f>ROUND(AVERAGE(Zinsswaps!O315:O422)+'iBoxx Extrapolation'!$K422,2)</f>
        <v>3.75</v>
      </c>
      <c r="P422" s="13">
        <f>ROUND(AVERAGE(Zinsswaps!P315:P422)+'iBoxx Extrapolation'!$K422,2)</f>
        <v>3.78</v>
      </c>
      <c r="Q422" s="13">
        <f>ROUND(AVERAGE(Zinsswaps!Q315:Q422)+'iBoxx Extrapolation'!$K422,2)</f>
        <v>3.81</v>
      </c>
      <c r="R422" s="13">
        <f>ROUND(AVERAGE(Zinsswaps!R315:R422)+'iBoxx Extrapolation'!$K422,2)</f>
        <v>3.83</v>
      </c>
      <c r="S422" s="13">
        <f>ROUND(AVERAGE(Zinsswaps!S315:S422)+'iBoxx Extrapolation'!$K422,2)</f>
        <v>3.85</v>
      </c>
      <c r="T422" s="13">
        <f>ROUND(AVERAGE(Zinsswaps!T315:T422)+'iBoxx Extrapolation'!$K422,2)</f>
        <v>3.87</v>
      </c>
      <c r="U422" s="13">
        <f>ROUND(AVERAGE(Zinsswaps!U315:U422)+'iBoxx Extrapolation'!$K422,2)</f>
        <v>3.89</v>
      </c>
      <c r="V422" s="13">
        <f>ROUND(AVERAGE(Zinsswaps!V315:V422)+'iBoxx Extrapolation'!$K422,2)</f>
        <v>3.89</v>
      </c>
      <c r="W422" s="13">
        <f>ROUND(AVERAGE(Zinsswaps!W315:W422)+'iBoxx Extrapolation'!$K422,2)</f>
        <v>3.89</v>
      </c>
      <c r="X422" s="13">
        <f>ROUND(AVERAGE(Zinsswaps!X315:X422)+'iBoxx Extrapolation'!$K422,2)</f>
        <v>3.89</v>
      </c>
      <c r="Y422" s="13">
        <f>ROUND(AVERAGE(Zinsswaps!Y315:Y422)+'iBoxx Extrapolation'!$K422,2)</f>
        <v>3.89</v>
      </c>
      <c r="Z422" s="13">
        <f>ROUND(AVERAGE(Zinsswaps!Z315:Z422)+'iBoxx Extrapolation'!$K422,2)</f>
        <v>3.89</v>
      </c>
      <c r="AA422" s="13">
        <f>ROUND(AVERAGE(Zinsswaps!AA315:AA422)+'iBoxx Extrapolation'!$K422,2)</f>
        <v>3.88</v>
      </c>
      <c r="AB422" s="13">
        <f>ROUND(AVERAGE(Zinsswaps!AB315:AB422)+'iBoxx Extrapolation'!$K422,2)</f>
        <v>3.88</v>
      </c>
      <c r="AC422" s="13">
        <f>ROUND(AVERAGE(Zinsswaps!AC315:AC422)+'iBoxx Extrapolation'!$K422,2)</f>
        <v>3.87</v>
      </c>
      <c r="AD422" s="13">
        <f>ROUND(AVERAGE(Zinsswaps!AD315:AD422)+'iBoxx Extrapolation'!$K422,2)</f>
        <v>3.86</v>
      </c>
      <c r="AE422" s="13">
        <f>ROUND(AVERAGE(Zinsswaps!AE315:AE422)+'iBoxx Extrapolation'!$K422,2)</f>
        <v>3.86</v>
      </c>
      <c r="AF422" s="13">
        <f>ROUND(AVERAGE(Zinsswaps!AF315:AF422)+'iBoxx Extrapolation'!$K422,2)</f>
        <v>3.84</v>
      </c>
      <c r="AG422" s="13">
        <f>ROUND(AVERAGE(Zinsswaps!AG315:AG422)+'iBoxx Extrapolation'!$K422,2)</f>
        <v>3.82</v>
      </c>
      <c r="AH422" s="13">
        <f>ROUND(AVERAGE(Zinsswaps!AH315:AH422)+'iBoxx Extrapolation'!$K422,2)</f>
        <v>3.81</v>
      </c>
      <c r="AI422" s="13">
        <f>ROUND(AVERAGE(Zinsswaps!AI315:AI422)+'iBoxx Extrapolation'!$K422,2)</f>
        <v>3.79</v>
      </c>
      <c r="AJ422" s="13">
        <f>ROUND(AVERAGE(Zinsswaps!AJ315:AJ422)+'iBoxx Extrapolation'!$K422,2)</f>
        <v>3.78</v>
      </c>
      <c r="AK422" s="13">
        <f>ROUND(AVERAGE(Zinsswaps!AK315:AK422)+'iBoxx Extrapolation'!$K422,2)</f>
        <v>3.77</v>
      </c>
      <c r="AL422" s="13">
        <f>ROUND(AVERAGE(Zinsswaps!AL315:AL422)+'iBoxx Extrapolation'!$K422,2)</f>
        <v>3.76</v>
      </c>
      <c r="AM422" s="13">
        <f>ROUND(AVERAGE(Zinsswaps!AM315:AM422)+'iBoxx Extrapolation'!$K422,2)</f>
        <v>3.75</v>
      </c>
      <c r="AN422" s="13">
        <f>ROUND(AVERAGE(Zinsswaps!AN315:AN422)+'iBoxx Extrapolation'!$K422,2)</f>
        <v>3.74</v>
      </c>
      <c r="AO422" s="13">
        <f>ROUND(AVERAGE(Zinsswaps!AO315:AO422)+'iBoxx Extrapolation'!$K422,2)</f>
        <v>3.73</v>
      </c>
      <c r="AP422" s="13">
        <f>ROUND(AVERAGE(Zinsswaps!AP315:AP422)+'iBoxx Extrapolation'!$K422,2)</f>
        <v>3.7</v>
      </c>
      <c r="AQ422" s="13">
        <f>ROUND(AVERAGE(Zinsswaps!AQ315:AQ422)+'iBoxx Extrapolation'!$K422,2)</f>
        <v>3.68</v>
      </c>
      <c r="AR422" s="13">
        <f>ROUND(AVERAGE(Zinsswaps!AR315:AR422)+'iBoxx Extrapolation'!$K422,2)</f>
        <v>3.66</v>
      </c>
      <c r="AS422" s="13">
        <f>ROUND(AVERAGE(Zinsswaps!AS315:AS422)+'iBoxx Extrapolation'!$K422,2)</f>
        <v>3.64</v>
      </c>
      <c r="AT422" s="13">
        <f>ROUND(AVERAGE(Zinsswaps!AT315:AT422)+'iBoxx Extrapolation'!$K422,2)</f>
        <v>3.62</v>
      </c>
      <c r="AU422" s="13">
        <f>ROUND(AVERAGE(Zinsswaps!AU315:AU422)+'iBoxx Extrapolation'!$K422,2)</f>
        <v>3.61</v>
      </c>
      <c r="AV422" s="13">
        <f>ROUND(AVERAGE(Zinsswaps!AV315:AV422)+'iBoxx Extrapolation'!$K422,2)</f>
        <v>3.59</v>
      </c>
      <c r="AW422" s="13">
        <f>ROUND(AVERAGE(Zinsswaps!AW315:AW422)+'iBoxx Extrapolation'!$K422,2)</f>
        <v>3.57</v>
      </c>
      <c r="AX422" s="13">
        <f>ROUND(AVERAGE(Zinsswaps!AX315:AX422)+'iBoxx Extrapolation'!$K422,2)</f>
        <v>3.56</v>
      </c>
      <c r="AY422" s="13">
        <f>ROUND(AVERAGE(Zinsswaps!AY315:AY422)+'iBoxx Extrapolation'!$K422,2)</f>
        <v>3.54</v>
      </c>
    </row>
    <row r="423" spans="1:51" s="16" customFormat="1" x14ac:dyDescent="0.2">
      <c r="A423" s="12">
        <v>50099</v>
      </c>
      <c r="B423" s="13">
        <f>ROUND(AVERAGE(Zinsswaps!B316:B423)+'iBoxx Extrapolation'!$K423,2)</f>
        <v>2.99</v>
      </c>
      <c r="C423" s="13">
        <f>ROUND(AVERAGE(Zinsswaps!C316:C423)+'iBoxx Extrapolation'!$K423,2)</f>
        <v>3</v>
      </c>
      <c r="D423" s="13">
        <f>ROUND(AVERAGE(Zinsswaps!D316:D423)+'iBoxx Extrapolation'!$K423,2)</f>
        <v>3.05</v>
      </c>
      <c r="E423" s="13">
        <f>ROUND(AVERAGE(Zinsswaps!E316:E423)+'iBoxx Extrapolation'!$K423,2)</f>
        <v>3.12</v>
      </c>
      <c r="F423" s="13">
        <f>ROUND(AVERAGE(Zinsswaps!F316:F423)+'iBoxx Extrapolation'!$K423,2)</f>
        <v>3.19</v>
      </c>
      <c r="G423" s="13">
        <f>ROUND(AVERAGE(Zinsswaps!G316:G423)+'iBoxx Extrapolation'!$K423,2)</f>
        <v>3.27</v>
      </c>
      <c r="H423" s="13">
        <f>ROUND(AVERAGE(Zinsswaps!H316:H423)+'iBoxx Extrapolation'!$K423,2)</f>
        <v>3.34</v>
      </c>
      <c r="I423" s="13">
        <f>ROUND(AVERAGE(Zinsswaps!I316:I423)+'iBoxx Extrapolation'!$K423,2)</f>
        <v>3.41</v>
      </c>
      <c r="J423" s="13">
        <f>ROUND(AVERAGE(Zinsswaps!J316:J423)+'iBoxx Extrapolation'!$K423,2)</f>
        <v>3.48</v>
      </c>
      <c r="K423" s="13">
        <f>ROUND(AVERAGE(Zinsswaps!K316:K423)+'iBoxx Extrapolation'!$K423,2)</f>
        <v>3.54</v>
      </c>
      <c r="L423" s="13">
        <f>ROUND(AVERAGE(Zinsswaps!L316:L423)+'iBoxx Extrapolation'!$K423,2)</f>
        <v>3.6</v>
      </c>
      <c r="M423" s="13">
        <f>ROUND(AVERAGE(Zinsswaps!M316:M423)+'iBoxx Extrapolation'!$K423,2)</f>
        <v>3.65</v>
      </c>
      <c r="N423" s="13">
        <f>ROUND(AVERAGE(Zinsswaps!N316:N423)+'iBoxx Extrapolation'!$K423,2)</f>
        <v>3.7</v>
      </c>
      <c r="O423" s="13">
        <f>ROUND(AVERAGE(Zinsswaps!O316:O423)+'iBoxx Extrapolation'!$K423,2)</f>
        <v>3.75</v>
      </c>
      <c r="P423" s="13">
        <f>ROUND(AVERAGE(Zinsswaps!P316:P423)+'iBoxx Extrapolation'!$K423,2)</f>
        <v>3.78</v>
      </c>
      <c r="Q423" s="13">
        <f>ROUND(AVERAGE(Zinsswaps!Q316:Q423)+'iBoxx Extrapolation'!$K423,2)</f>
        <v>3.81</v>
      </c>
      <c r="R423" s="13">
        <f>ROUND(AVERAGE(Zinsswaps!R316:R423)+'iBoxx Extrapolation'!$K423,2)</f>
        <v>3.83</v>
      </c>
      <c r="S423" s="13">
        <f>ROUND(AVERAGE(Zinsswaps!S316:S423)+'iBoxx Extrapolation'!$K423,2)</f>
        <v>3.85</v>
      </c>
      <c r="T423" s="13">
        <f>ROUND(AVERAGE(Zinsswaps!T316:T423)+'iBoxx Extrapolation'!$K423,2)</f>
        <v>3.87</v>
      </c>
      <c r="U423" s="13">
        <f>ROUND(AVERAGE(Zinsswaps!U316:U423)+'iBoxx Extrapolation'!$K423,2)</f>
        <v>3.89</v>
      </c>
      <c r="V423" s="13">
        <f>ROUND(AVERAGE(Zinsswaps!V316:V423)+'iBoxx Extrapolation'!$K423,2)</f>
        <v>3.89</v>
      </c>
      <c r="W423" s="13">
        <f>ROUND(AVERAGE(Zinsswaps!W316:W423)+'iBoxx Extrapolation'!$K423,2)</f>
        <v>3.89</v>
      </c>
      <c r="X423" s="13">
        <f>ROUND(AVERAGE(Zinsswaps!X316:X423)+'iBoxx Extrapolation'!$K423,2)</f>
        <v>3.89</v>
      </c>
      <c r="Y423" s="13">
        <f>ROUND(AVERAGE(Zinsswaps!Y316:Y423)+'iBoxx Extrapolation'!$K423,2)</f>
        <v>3.89</v>
      </c>
      <c r="Z423" s="13">
        <f>ROUND(AVERAGE(Zinsswaps!Z316:Z423)+'iBoxx Extrapolation'!$K423,2)</f>
        <v>3.89</v>
      </c>
      <c r="AA423" s="13">
        <f>ROUND(AVERAGE(Zinsswaps!AA316:AA423)+'iBoxx Extrapolation'!$K423,2)</f>
        <v>3.88</v>
      </c>
      <c r="AB423" s="13">
        <f>ROUND(AVERAGE(Zinsswaps!AB316:AB423)+'iBoxx Extrapolation'!$K423,2)</f>
        <v>3.88</v>
      </c>
      <c r="AC423" s="13">
        <f>ROUND(AVERAGE(Zinsswaps!AC316:AC423)+'iBoxx Extrapolation'!$K423,2)</f>
        <v>3.87</v>
      </c>
      <c r="AD423" s="13">
        <f>ROUND(AVERAGE(Zinsswaps!AD316:AD423)+'iBoxx Extrapolation'!$K423,2)</f>
        <v>3.86</v>
      </c>
      <c r="AE423" s="13">
        <f>ROUND(AVERAGE(Zinsswaps!AE316:AE423)+'iBoxx Extrapolation'!$K423,2)</f>
        <v>3.86</v>
      </c>
      <c r="AF423" s="13">
        <f>ROUND(AVERAGE(Zinsswaps!AF316:AF423)+'iBoxx Extrapolation'!$K423,2)</f>
        <v>3.84</v>
      </c>
      <c r="AG423" s="13">
        <f>ROUND(AVERAGE(Zinsswaps!AG316:AG423)+'iBoxx Extrapolation'!$K423,2)</f>
        <v>3.82</v>
      </c>
      <c r="AH423" s="13">
        <f>ROUND(AVERAGE(Zinsswaps!AH316:AH423)+'iBoxx Extrapolation'!$K423,2)</f>
        <v>3.81</v>
      </c>
      <c r="AI423" s="13">
        <f>ROUND(AVERAGE(Zinsswaps!AI316:AI423)+'iBoxx Extrapolation'!$K423,2)</f>
        <v>3.79</v>
      </c>
      <c r="AJ423" s="13">
        <f>ROUND(AVERAGE(Zinsswaps!AJ316:AJ423)+'iBoxx Extrapolation'!$K423,2)</f>
        <v>3.78</v>
      </c>
      <c r="AK423" s="13">
        <f>ROUND(AVERAGE(Zinsswaps!AK316:AK423)+'iBoxx Extrapolation'!$K423,2)</f>
        <v>3.77</v>
      </c>
      <c r="AL423" s="13">
        <f>ROUND(AVERAGE(Zinsswaps!AL316:AL423)+'iBoxx Extrapolation'!$K423,2)</f>
        <v>3.76</v>
      </c>
      <c r="AM423" s="13">
        <f>ROUND(AVERAGE(Zinsswaps!AM316:AM423)+'iBoxx Extrapolation'!$K423,2)</f>
        <v>3.75</v>
      </c>
      <c r="AN423" s="13">
        <f>ROUND(AVERAGE(Zinsswaps!AN316:AN423)+'iBoxx Extrapolation'!$K423,2)</f>
        <v>3.74</v>
      </c>
      <c r="AO423" s="13">
        <f>ROUND(AVERAGE(Zinsswaps!AO316:AO423)+'iBoxx Extrapolation'!$K423,2)</f>
        <v>3.73</v>
      </c>
      <c r="AP423" s="13">
        <f>ROUND(AVERAGE(Zinsswaps!AP316:AP423)+'iBoxx Extrapolation'!$K423,2)</f>
        <v>3.7</v>
      </c>
      <c r="AQ423" s="13">
        <f>ROUND(AVERAGE(Zinsswaps!AQ316:AQ423)+'iBoxx Extrapolation'!$K423,2)</f>
        <v>3.68</v>
      </c>
      <c r="AR423" s="13">
        <f>ROUND(AVERAGE(Zinsswaps!AR316:AR423)+'iBoxx Extrapolation'!$K423,2)</f>
        <v>3.66</v>
      </c>
      <c r="AS423" s="13">
        <f>ROUND(AVERAGE(Zinsswaps!AS316:AS423)+'iBoxx Extrapolation'!$K423,2)</f>
        <v>3.64</v>
      </c>
      <c r="AT423" s="13">
        <f>ROUND(AVERAGE(Zinsswaps!AT316:AT423)+'iBoxx Extrapolation'!$K423,2)</f>
        <v>3.62</v>
      </c>
      <c r="AU423" s="13">
        <f>ROUND(AVERAGE(Zinsswaps!AU316:AU423)+'iBoxx Extrapolation'!$K423,2)</f>
        <v>3.61</v>
      </c>
      <c r="AV423" s="13">
        <f>ROUND(AVERAGE(Zinsswaps!AV316:AV423)+'iBoxx Extrapolation'!$K423,2)</f>
        <v>3.59</v>
      </c>
      <c r="AW423" s="13">
        <f>ROUND(AVERAGE(Zinsswaps!AW316:AW423)+'iBoxx Extrapolation'!$K423,2)</f>
        <v>3.57</v>
      </c>
      <c r="AX423" s="13">
        <f>ROUND(AVERAGE(Zinsswaps!AX316:AX423)+'iBoxx Extrapolation'!$K423,2)</f>
        <v>3.56</v>
      </c>
      <c r="AY423" s="13">
        <f>ROUND(AVERAGE(Zinsswaps!AY316:AY423)+'iBoxx Extrapolation'!$K423,2)</f>
        <v>3.54</v>
      </c>
    </row>
    <row r="424" spans="1:51" s="16" customFormat="1" x14ac:dyDescent="0.2">
      <c r="A424" s="12">
        <v>50130</v>
      </c>
      <c r="B424" s="13">
        <f>ROUND(AVERAGE(Zinsswaps!B317:B424)+'iBoxx Extrapolation'!$K424,2)</f>
        <v>2.99</v>
      </c>
      <c r="C424" s="13">
        <f>ROUND(AVERAGE(Zinsswaps!C317:C424)+'iBoxx Extrapolation'!$K424,2)</f>
        <v>3</v>
      </c>
      <c r="D424" s="13">
        <f>ROUND(AVERAGE(Zinsswaps!D317:D424)+'iBoxx Extrapolation'!$K424,2)</f>
        <v>3.05</v>
      </c>
      <c r="E424" s="13">
        <f>ROUND(AVERAGE(Zinsswaps!E317:E424)+'iBoxx Extrapolation'!$K424,2)</f>
        <v>3.12</v>
      </c>
      <c r="F424" s="13">
        <f>ROUND(AVERAGE(Zinsswaps!F317:F424)+'iBoxx Extrapolation'!$K424,2)</f>
        <v>3.19</v>
      </c>
      <c r="G424" s="13">
        <f>ROUND(AVERAGE(Zinsswaps!G317:G424)+'iBoxx Extrapolation'!$K424,2)</f>
        <v>3.27</v>
      </c>
      <c r="H424" s="13">
        <f>ROUND(AVERAGE(Zinsswaps!H317:H424)+'iBoxx Extrapolation'!$K424,2)</f>
        <v>3.34</v>
      </c>
      <c r="I424" s="13">
        <f>ROUND(AVERAGE(Zinsswaps!I317:I424)+'iBoxx Extrapolation'!$K424,2)</f>
        <v>3.41</v>
      </c>
      <c r="J424" s="13">
        <f>ROUND(AVERAGE(Zinsswaps!J317:J424)+'iBoxx Extrapolation'!$K424,2)</f>
        <v>3.48</v>
      </c>
      <c r="K424" s="13">
        <f>ROUND(AVERAGE(Zinsswaps!K317:K424)+'iBoxx Extrapolation'!$K424,2)</f>
        <v>3.54</v>
      </c>
      <c r="L424" s="13">
        <f>ROUND(AVERAGE(Zinsswaps!L317:L424)+'iBoxx Extrapolation'!$K424,2)</f>
        <v>3.6</v>
      </c>
      <c r="M424" s="13">
        <f>ROUND(AVERAGE(Zinsswaps!M317:M424)+'iBoxx Extrapolation'!$K424,2)</f>
        <v>3.65</v>
      </c>
      <c r="N424" s="13">
        <f>ROUND(AVERAGE(Zinsswaps!N317:N424)+'iBoxx Extrapolation'!$K424,2)</f>
        <v>3.7</v>
      </c>
      <c r="O424" s="13">
        <f>ROUND(AVERAGE(Zinsswaps!O317:O424)+'iBoxx Extrapolation'!$K424,2)</f>
        <v>3.75</v>
      </c>
      <c r="P424" s="13">
        <f>ROUND(AVERAGE(Zinsswaps!P317:P424)+'iBoxx Extrapolation'!$K424,2)</f>
        <v>3.78</v>
      </c>
      <c r="Q424" s="13">
        <f>ROUND(AVERAGE(Zinsswaps!Q317:Q424)+'iBoxx Extrapolation'!$K424,2)</f>
        <v>3.81</v>
      </c>
      <c r="R424" s="13">
        <f>ROUND(AVERAGE(Zinsswaps!R317:R424)+'iBoxx Extrapolation'!$K424,2)</f>
        <v>3.83</v>
      </c>
      <c r="S424" s="13">
        <f>ROUND(AVERAGE(Zinsswaps!S317:S424)+'iBoxx Extrapolation'!$K424,2)</f>
        <v>3.85</v>
      </c>
      <c r="T424" s="13">
        <f>ROUND(AVERAGE(Zinsswaps!T317:T424)+'iBoxx Extrapolation'!$K424,2)</f>
        <v>3.87</v>
      </c>
      <c r="U424" s="13">
        <f>ROUND(AVERAGE(Zinsswaps!U317:U424)+'iBoxx Extrapolation'!$K424,2)</f>
        <v>3.89</v>
      </c>
      <c r="V424" s="13">
        <f>ROUND(AVERAGE(Zinsswaps!V317:V424)+'iBoxx Extrapolation'!$K424,2)</f>
        <v>3.89</v>
      </c>
      <c r="W424" s="13">
        <f>ROUND(AVERAGE(Zinsswaps!W317:W424)+'iBoxx Extrapolation'!$K424,2)</f>
        <v>3.89</v>
      </c>
      <c r="X424" s="13">
        <f>ROUND(AVERAGE(Zinsswaps!X317:X424)+'iBoxx Extrapolation'!$K424,2)</f>
        <v>3.89</v>
      </c>
      <c r="Y424" s="13">
        <f>ROUND(AVERAGE(Zinsswaps!Y317:Y424)+'iBoxx Extrapolation'!$K424,2)</f>
        <v>3.89</v>
      </c>
      <c r="Z424" s="13">
        <f>ROUND(AVERAGE(Zinsswaps!Z317:Z424)+'iBoxx Extrapolation'!$K424,2)</f>
        <v>3.89</v>
      </c>
      <c r="AA424" s="13">
        <f>ROUND(AVERAGE(Zinsswaps!AA317:AA424)+'iBoxx Extrapolation'!$K424,2)</f>
        <v>3.88</v>
      </c>
      <c r="AB424" s="13">
        <f>ROUND(AVERAGE(Zinsswaps!AB317:AB424)+'iBoxx Extrapolation'!$K424,2)</f>
        <v>3.88</v>
      </c>
      <c r="AC424" s="13">
        <f>ROUND(AVERAGE(Zinsswaps!AC317:AC424)+'iBoxx Extrapolation'!$K424,2)</f>
        <v>3.87</v>
      </c>
      <c r="AD424" s="13">
        <f>ROUND(AVERAGE(Zinsswaps!AD317:AD424)+'iBoxx Extrapolation'!$K424,2)</f>
        <v>3.86</v>
      </c>
      <c r="AE424" s="13">
        <f>ROUND(AVERAGE(Zinsswaps!AE317:AE424)+'iBoxx Extrapolation'!$K424,2)</f>
        <v>3.86</v>
      </c>
      <c r="AF424" s="13">
        <f>ROUND(AVERAGE(Zinsswaps!AF317:AF424)+'iBoxx Extrapolation'!$K424,2)</f>
        <v>3.84</v>
      </c>
      <c r="AG424" s="13">
        <f>ROUND(AVERAGE(Zinsswaps!AG317:AG424)+'iBoxx Extrapolation'!$K424,2)</f>
        <v>3.82</v>
      </c>
      <c r="AH424" s="13">
        <f>ROUND(AVERAGE(Zinsswaps!AH317:AH424)+'iBoxx Extrapolation'!$K424,2)</f>
        <v>3.81</v>
      </c>
      <c r="AI424" s="13">
        <f>ROUND(AVERAGE(Zinsswaps!AI317:AI424)+'iBoxx Extrapolation'!$K424,2)</f>
        <v>3.79</v>
      </c>
      <c r="AJ424" s="13">
        <f>ROUND(AVERAGE(Zinsswaps!AJ317:AJ424)+'iBoxx Extrapolation'!$K424,2)</f>
        <v>3.78</v>
      </c>
      <c r="AK424" s="13">
        <f>ROUND(AVERAGE(Zinsswaps!AK317:AK424)+'iBoxx Extrapolation'!$K424,2)</f>
        <v>3.77</v>
      </c>
      <c r="AL424" s="13">
        <f>ROUND(AVERAGE(Zinsswaps!AL317:AL424)+'iBoxx Extrapolation'!$K424,2)</f>
        <v>3.76</v>
      </c>
      <c r="AM424" s="13">
        <f>ROUND(AVERAGE(Zinsswaps!AM317:AM424)+'iBoxx Extrapolation'!$K424,2)</f>
        <v>3.75</v>
      </c>
      <c r="AN424" s="13">
        <f>ROUND(AVERAGE(Zinsswaps!AN317:AN424)+'iBoxx Extrapolation'!$K424,2)</f>
        <v>3.74</v>
      </c>
      <c r="AO424" s="13">
        <f>ROUND(AVERAGE(Zinsswaps!AO317:AO424)+'iBoxx Extrapolation'!$K424,2)</f>
        <v>3.73</v>
      </c>
      <c r="AP424" s="13">
        <f>ROUND(AVERAGE(Zinsswaps!AP317:AP424)+'iBoxx Extrapolation'!$K424,2)</f>
        <v>3.7</v>
      </c>
      <c r="AQ424" s="13">
        <f>ROUND(AVERAGE(Zinsswaps!AQ317:AQ424)+'iBoxx Extrapolation'!$K424,2)</f>
        <v>3.68</v>
      </c>
      <c r="AR424" s="13">
        <f>ROUND(AVERAGE(Zinsswaps!AR317:AR424)+'iBoxx Extrapolation'!$K424,2)</f>
        <v>3.66</v>
      </c>
      <c r="AS424" s="13">
        <f>ROUND(AVERAGE(Zinsswaps!AS317:AS424)+'iBoxx Extrapolation'!$K424,2)</f>
        <v>3.64</v>
      </c>
      <c r="AT424" s="13">
        <f>ROUND(AVERAGE(Zinsswaps!AT317:AT424)+'iBoxx Extrapolation'!$K424,2)</f>
        <v>3.62</v>
      </c>
      <c r="AU424" s="13">
        <f>ROUND(AVERAGE(Zinsswaps!AU317:AU424)+'iBoxx Extrapolation'!$K424,2)</f>
        <v>3.61</v>
      </c>
      <c r="AV424" s="13">
        <f>ROUND(AVERAGE(Zinsswaps!AV317:AV424)+'iBoxx Extrapolation'!$K424,2)</f>
        <v>3.59</v>
      </c>
      <c r="AW424" s="13">
        <f>ROUND(AVERAGE(Zinsswaps!AW317:AW424)+'iBoxx Extrapolation'!$K424,2)</f>
        <v>3.57</v>
      </c>
      <c r="AX424" s="13">
        <f>ROUND(AVERAGE(Zinsswaps!AX317:AX424)+'iBoxx Extrapolation'!$K424,2)</f>
        <v>3.56</v>
      </c>
      <c r="AY424" s="13">
        <f>ROUND(AVERAGE(Zinsswaps!AY317:AY424)+'iBoxx Extrapolation'!$K424,2)</f>
        <v>3.54</v>
      </c>
    </row>
    <row r="425" spans="1:51" s="16" customFormat="1" x14ac:dyDescent="0.2">
      <c r="A425" s="12">
        <v>50160</v>
      </c>
      <c r="B425" s="13">
        <f>ROUND(AVERAGE(Zinsswaps!B318:B425)+'iBoxx Extrapolation'!$K425,2)</f>
        <v>2.99</v>
      </c>
      <c r="C425" s="13">
        <f>ROUND(AVERAGE(Zinsswaps!C318:C425)+'iBoxx Extrapolation'!$K425,2)</f>
        <v>3</v>
      </c>
      <c r="D425" s="13">
        <f>ROUND(AVERAGE(Zinsswaps!D318:D425)+'iBoxx Extrapolation'!$K425,2)</f>
        <v>3.05</v>
      </c>
      <c r="E425" s="13">
        <f>ROUND(AVERAGE(Zinsswaps!E318:E425)+'iBoxx Extrapolation'!$K425,2)</f>
        <v>3.12</v>
      </c>
      <c r="F425" s="13">
        <f>ROUND(AVERAGE(Zinsswaps!F318:F425)+'iBoxx Extrapolation'!$K425,2)</f>
        <v>3.19</v>
      </c>
      <c r="G425" s="13">
        <f>ROUND(AVERAGE(Zinsswaps!G318:G425)+'iBoxx Extrapolation'!$K425,2)</f>
        <v>3.27</v>
      </c>
      <c r="H425" s="13">
        <f>ROUND(AVERAGE(Zinsswaps!H318:H425)+'iBoxx Extrapolation'!$K425,2)</f>
        <v>3.34</v>
      </c>
      <c r="I425" s="13">
        <f>ROUND(AVERAGE(Zinsswaps!I318:I425)+'iBoxx Extrapolation'!$K425,2)</f>
        <v>3.41</v>
      </c>
      <c r="J425" s="13">
        <f>ROUND(AVERAGE(Zinsswaps!J318:J425)+'iBoxx Extrapolation'!$K425,2)</f>
        <v>3.48</v>
      </c>
      <c r="K425" s="13">
        <f>ROUND(AVERAGE(Zinsswaps!K318:K425)+'iBoxx Extrapolation'!$K425,2)</f>
        <v>3.54</v>
      </c>
      <c r="L425" s="13">
        <f>ROUND(AVERAGE(Zinsswaps!L318:L425)+'iBoxx Extrapolation'!$K425,2)</f>
        <v>3.6</v>
      </c>
      <c r="M425" s="13">
        <f>ROUND(AVERAGE(Zinsswaps!M318:M425)+'iBoxx Extrapolation'!$K425,2)</f>
        <v>3.65</v>
      </c>
      <c r="N425" s="13">
        <f>ROUND(AVERAGE(Zinsswaps!N318:N425)+'iBoxx Extrapolation'!$K425,2)</f>
        <v>3.7</v>
      </c>
      <c r="O425" s="13">
        <f>ROUND(AVERAGE(Zinsswaps!O318:O425)+'iBoxx Extrapolation'!$K425,2)</f>
        <v>3.75</v>
      </c>
      <c r="P425" s="13">
        <f>ROUND(AVERAGE(Zinsswaps!P318:P425)+'iBoxx Extrapolation'!$K425,2)</f>
        <v>3.78</v>
      </c>
      <c r="Q425" s="13">
        <f>ROUND(AVERAGE(Zinsswaps!Q318:Q425)+'iBoxx Extrapolation'!$K425,2)</f>
        <v>3.81</v>
      </c>
      <c r="R425" s="13">
        <f>ROUND(AVERAGE(Zinsswaps!R318:R425)+'iBoxx Extrapolation'!$K425,2)</f>
        <v>3.83</v>
      </c>
      <c r="S425" s="13">
        <f>ROUND(AVERAGE(Zinsswaps!S318:S425)+'iBoxx Extrapolation'!$K425,2)</f>
        <v>3.85</v>
      </c>
      <c r="T425" s="13">
        <f>ROUND(AVERAGE(Zinsswaps!T318:T425)+'iBoxx Extrapolation'!$K425,2)</f>
        <v>3.87</v>
      </c>
      <c r="U425" s="13">
        <f>ROUND(AVERAGE(Zinsswaps!U318:U425)+'iBoxx Extrapolation'!$K425,2)</f>
        <v>3.89</v>
      </c>
      <c r="V425" s="13">
        <f>ROUND(AVERAGE(Zinsswaps!V318:V425)+'iBoxx Extrapolation'!$K425,2)</f>
        <v>3.89</v>
      </c>
      <c r="W425" s="13">
        <f>ROUND(AVERAGE(Zinsswaps!W318:W425)+'iBoxx Extrapolation'!$K425,2)</f>
        <v>3.89</v>
      </c>
      <c r="X425" s="13">
        <f>ROUND(AVERAGE(Zinsswaps!X318:X425)+'iBoxx Extrapolation'!$K425,2)</f>
        <v>3.89</v>
      </c>
      <c r="Y425" s="13">
        <f>ROUND(AVERAGE(Zinsswaps!Y318:Y425)+'iBoxx Extrapolation'!$K425,2)</f>
        <v>3.89</v>
      </c>
      <c r="Z425" s="13">
        <f>ROUND(AVERAGE(Zinsswaps!Z318:Z425)+'iBoxx Extrapolation'!$K425,2)</f>
        <v>3.89</v>
      </c>
      <c r="AA425" s="13">
        <f>ROUND(AVERAGE(Zinsswaps!AA318:AA425)+'iBoxx Extrapolation'!$K425,2)</f>
        <v>3.88</v>
      </c>
      <c r="AB425" s="13">
        <f>ROUND(AVERAGE(Zinsswaps!AB318:AB425)+'iBoxx Extrapolation'!$K425,2)</f>
        <v>3.88</v>
      </c>
      <c r="AC425" s="13">
        <f>ROUND(AVERAGE(Zinsswaps!AC318:AC425)+'iBoxx Extrapolation'!$K425,2)</f>
        <v>3.87</v>
      </c>
      <c r="AD425" s="13">
        <f>ROUND(AVERAGE(Zinsswaps!AD318:AD425)+'iBoxx Extrapolation'!$K425,2)</f>
        <v>3.86</v>
      </c>
      <c r="AE425" s="13">
        <f>ROUND(AVERAGE(Zinsswaps!AE318:AE425)+'iBoxx Extrapolation'!$K425,2)</f>
        <v>3.86</v>
      </c>
      <c r="AF425" s="13">
        <f>ROUND(AVERAGE(Zinsswaps!AF318:AF425)+'iBoxx Extrapolation'!$K425,2)</f>
        <v>3.84</v>
      </c>
      <c r="AG425" s="13">
        <f>ROUND(AVERAGE(Zinsswaps!AG318:AG425)+'iBoxx Extrapolation'!$K425,2)</f>
        <v>3.82</v>
      </c>
      <c r="AH425" s="13">
        <f>ROUND(AVERAGE(Zinsswaps!AH318:AH425)+'iBoxx Extrapolation'!$K425,2)</f>
        <v>3.81</v>
      </c>
      <c r="AI425" s="13">
        <f>ROUND(AVERAGE(Zinsswaps!AI318:AI425)+'iBoxx Extrapolation'!$K425,2)</f>
        <v>3.79</v>
      </c>
      <c r="AJ425" s="13">
        <f>ROUND(AVERAGE(Zinsswaps!AJ318:AJ425)+'iBoxx Extrapolation'!$K425,2)</f>
        <v>3.78</v>
      </c>
      <c r="AK425" s="13">
        <f>ROUND(AVERAGE(Zinsswaps!AK318:AK425)+'iBoxx Extrapolation'!$K425,2)</f>
        <v>3.77</v>
      </c>
      <c r="AL425" s="13">
        <f>ROUND(AVERAGE(Zinsswaps!AL318:AL425)+'iBoxx Extrapolation'!$K425,2)</f>
        <v>3.76</v>
      </c>
      <c r="AM425" s="13">
        <f>ROUND(AVERAGE(Zinsswaps!AM318:AM425)+'iBoxx Extrapolation'!$K425,2)</f>
        <v>3.75</v>
      </c>
      <c r="AN425" s="13">
        <f>ROUND(AVERAGE(Zinsswaps!AN318:AN425)+'iBoxx Extrapolation'!$K425,2)</f>
        <v>3.74</v>
      </c>
      <c r="AO425" s="13">
        <f>ROUND(AVERAGE(Zinsswaps!AO318:AO425)+'iBoxx Extrapolation'!$K425,2)</f>
        <v>3.73</v>
      </c>
      <c r="AP425" s="13">
        <f>ROUND(AVERAGE(Zinsswaps!AP318:AP425)+'iBoxx Extrapolation'!$K425,2)</f>
        <v>3.7</v>
      </c>
      <c r="AQ425" s="13">
        <f>ROUND(AVERAGE(Zinsswaps!AQ318:AQ425)+'iBoxx Extrapolation'!$K425,2)</f>
        <v>3.68</v>
      </c>
      <c r="AR425" s="13">
        <f>ROUND(AVERAGE(Zinsswaps!AR318:AR425)+'iBoxx Extrapolation'!$K425,2)</f>
        <v>3.66</v>
      </c>
      <c r="AS425" s="13">
        <f>ROUND(AVERAGE(Zinsswaps!AS318:AS425)+'iBoxx Extrapolation'!$K425,2)</f>
        <v>3.64</v>
      </c>
      <c r="AT425" s="13">
        <f>ROUND(AVERAGE(Zinsswaps!AT318:AT425)+'iBoxx Extrapolation'!$K425,2)</f>
        <v>3.62</v>
      </c>
      <c r="AU425" s="13">
        <f>ROUND(AVERAGE(Zinsswaps!AU318:AU425)+'iBoxx Extrapolation'!$K425,2)</f>
        <v>3.61</v>
      </c>
      <c r="AV425" s="13">
        <f>ROUND(AVERAGE(Zinsswaps!AV318:AV425)+'iBoxx Extrapolation'!$K425,2)</f>
        <v>3.59</v>
      </c>
      <c r="AW425" s="13">
        <f>ROUND(AVERAGE(Zinsswaps!AW318:AW425)+'iBoxx Extrapolation'!$K425,2)</f>
        <v>3.57</v>
      </c>
      <c r="AX425" s="13">
        <f>ROUND(AVERAGE(Zinsswaps!AX318:AX425)+'iBoxx Extrapolation'!$K425,2)</f>
        <v>3.56</v>
      </c>
      <c r="AY425" s="13">
        <f>ROUND(AVERAGE(Zinsswaps!AY318:AY425)+'iBoxx Extrapolation'!$K425,2)</f>
        <v>3.54</v>
      </c>
    </row>
    <row r="426" spans="1:51" s="16" customFormat="1" x14ac:dyDescent="0.2">
      <c r="A426" s="12">
        <v>50191</v>
      </c>
      <c r="B426" s="13">
        <f>ROUND(AVERAGE(Zinsswaps!B319:B426)+'iBoxx Extrapolation'!$K426,2)</f>
        <v>2.99</v>
      </c>
      <c r="C426" s="13">
        <f>ROUND(AVERAGE(Zinsswaps!C319:C426)+'iBoxx Extrapolation'!$K426,2)</f>
        <v>3</v>
      </c>
      <c r="D426" s="13">
        <f>ROUND(AVERAGE(Zinsswaps!D319:D426)+'iBoxx Extrapolation'!$K426,2)</f>
        <v>3.05</v>
      </c>
      <c r="E426" s="13">
        <f>ROUND(AVERAGE(Zinsswaps!E319:E426)+'iBoxx Extrapolation'!$K426,2)</f>
        <v>3.12</v>
      </c>
      <c r="F426" s="13">
        <f>ROUND(AVERAGE(Zinsswaps!F319:F426)+'iBoxx Extrapolation'!$K426,2)</f>
        <v>3.19</v>
      </c>
      <c r="G426" s="13">
        <f>ROUND(AVERAGE(Zinsswaps!G319:G426)+'iBoxx Extrapolation'!$K426,2)</f>
        <v>3.27</v>
      </c>
      <c r="H426" s="13">
        <f>ROUND(AVERAGE(Zinsswaps!H319:H426)+'iBoxx Extrapolation'!$K426,2)</f>
        <v>3.34</v>
      </c>
      <c r="I426" s="13">
        <f>ROUND(AVERAGE(Zinsswaps!I319:I426)+'iBoxx Extrapolation'!$K426,2)</f>
        <v>3.41</v>
      </c>
      <c r="J426" s="13">
        <f>ROUND(AVERAGE(Zinsswaps!J319:J426)+'iBoxx Extrapolation'!$K426,2)</f>
        <v>3.48</v>
      </c>
      <c r="K426" s="13">
        <f>ROUND(AVERAGE(Zinsswaps!K319:K426)+'iBoxx Extrapolation'!$K426,2)</f>
        <v>3.54</v>
      </c>
      <c r="L426" s="13">
        <f>ROUND(AVERAGE(Zinsswaps!L319:L426)+'iBoxx Extrapolation'!$K426,2)</f>
        <v>3.6</v>
      </c>
      <c r="M426" s="13">
        <f>ROUND(AVERAGE(Zinsswaps!M319:M426)+'iBoxx Extrapolation'!$K426,2)</f>
        <v>3.65</v>
      </c>
      <c r="N426" s="13">
        <f>ROUND(AVERAGE(Zinsswaps!N319:N426)+'iBoxx Extrapolation'!$K426,2)</f>
        <v>3.7</v>
      </c>
      <c r="O426" s="13">
        <f>ROUND(AVERAGE(Zinsswaps!O319:O426)+'iBoxx Extrapolation'!$K426,2)</f>
        <v>3.75</v>
      </c>
      <c r="P426" s="13">
        <f>ROUND(AVERAGE(Zinsswaps!P319:P426)+'iBoxx Extrapolation'!$K426,2)</f>
        <v>3.78</v>
      </c>
      <c r="Q426" s="13">
        <f>ROUND(AVERAGE(Zinsswaps!Q319:Q426)+'iBoxx Extrapolation'!$K426,2)</f>
        <v>3.81</v>
      </c>
      <c r="R426" s="13">
        <f>ROUND(AVERAGE(Zinsswaps!R319:R426)+'iBoxx Extrapolation'!$K426,2)</f>
        <v>3.83</v>
      </c>
      <c r="S426" s="13">
        <f>ROUND(AVERAGE(Zinsswaps!S319:S426)+'iBoxx Extrapolation'!$K426,2)</f>
        <v>3.85</v>
      </c>
      <c r="T426" s="13">
        <f>ROUND(AVERAGE(Zinsswaps!T319:T426)+'iBoxx Extrapolation'!$K426,2)</f>
        <v>3.87</v>
      </c>
      <c r="U426" s="13">
        <f>ROUND(AVERAGE(Zinsswaps!U319:U426)+'iBoxx Extrapolation'!$K426,2)</f>
        <v>3.89</v>
      </c>
      <c r="V426" s="13">
        <f>ROUND(AVERAGE(Zinsswaps!V319:V426)+'iBoxx Extrapolation'!$K426,2)</f>
        <v>3.89</v>
      </c>
      <c r="W426" s="13">
        <f>ROUND(AVERAGE(Zinsswaps!W319:W426)+'iBoxx Extrapolation'!$K426,2)</f>
        <v>3.89</v>
      </c>
      <c r="X426" s="13">
        <f>ROUND(AVERAGE(Zinsswaps!X319:X426)+'iBoxx Extrapolation'!$K426,2)</f>
        <v>3.89</v>
      </c>
      <c r="Y426" s="13">
        <f>ROUND(AVERAGE(Zinsswaps!Y319:Y426)+'iBoxx Extrapolation'!$K426,2)</f>
        <v>3.89</v>
      </c>
      <c r="Z426" s="13">
        <f>ROUND(AVERAGE(Zinsswaps!Z319:Z426)+'iBoxx Extrapolation'!$K426,2)</f>
        <v>3.89</v>
      </c>
      <c r="AA426" s="13">
        <f>ROUND(AVERAGE(Zinsswaps!AA319:AA426)+'iBoxx Extrapolation'!$K426,2)</f>
        <v>3.88</v>
      </c>
      <c r="AB426" s="13">
        <f>ROUND(AVERAGE(Zinsswaps!AB319:AB426)+'iBoxx Extrapolation'!$K426,2)</f>
        <v>3.88</v>
      </c>
      <c r="AC426" s="13">
        <f>ROUND(AVERAGE(Zinsswaps!AC319:AC426)+'iBoxx Extrapolation'!$K426,2)</f>
        <v>3.87</v>
      </c>
      <c r="AD426" s="13">
        <f>ROUND(AVERAGE(Zinsswaps!AD319:AD426)+'iBoxx Extrapolation'!$K426,2)</f>
        <v>3.86</v>
      </c>
      <c r="AE426" s="13">
        <f>ROUND(AVERAGE(Zinsswaps!AE319:AE426)+'iBoxx Extrapolation'!$K426,2)</f>
        <v>3.86</v>
      </c>
      <c r="AF426" s="13">
        <f>ROUND(AVERAGE(Zinsswaps!AF319:AF426)+'iBoxx Extrapolation'!$K426,2)</f>
        <v>3.84</v>
      </c>
      <c r="AG426" s="13">
        <f>ROUND(AVERAGE(Zinsswaps!AG319:AG426)+'iBoxx Extrapolation'!$K426,2)</f>
        <v>3.82</v>
      </c>
      <c r="AH426" s="13">
        <f>ROUND(AVERAGE(Zinsswaps!AH319:AH426)+'iBoxx Extrapolation'!$K426,2)</f>
        <v>3.81</v>
      </c>
      <c r="AI426" s="13">
        <f>ROUND(AVERAGE(Zinsswaps!AI319:AI426)+'iBoxx Extrapolation'!$K426,2)</f>
        <v>3.79</v>
      </c>
      <c r="AJ426" s="13">
        <f>ROUND(AVERAGE(Zinsswaps!AJ319:AJ426)+'iBoxx Extrapolation'!$K426,2)</f>
        <v>3.78</v>
      </c>
      <c r="AK426" s="13">
        <f>ROUND(AVERAGE(Zinsswaps!AK319:AK426)+'iBoxx Extrapolation'!$K426,2)</f>
        <v>3.77</v>
      </c>
      <c r="AL426" s="13">
        <f>ROUND(AVERAGE(Zinsswaps!AL319:AL426)+'iBoxx Extrapolation'!$K426,2)</f>
        <v>3.76</v>
      </c>
      <c r="AM426" s="13">
        <f>ROUND(AVERAGE(Zinsswaps!AM319:AM426)+'iBoxx Extrapolation'!$K426,2)</f>
        <v>3.75</v>
      </c>
      <c r="AN426" s="13">
        <f>ROUND(AVERAGE(Zinsswaps!AN319:AN426)+'iBoxx Extrapolation'!$K426,2)</f>
        <v>3.74</v>
      </c>
      <c r="AO426" s="13">
        <f>ROUND(AVERAGE(Zinsswaps!AO319:AO426)+'iBoxx Extrapolation'!$K426,2)</f>
        <v>3.73</v>
      </c>
      <c r="AP426" s="13">
        <f>ROUND(AVERAGE(Zinsswaps!AP319:AP426)+'iBoxx Extrapolation'!$K426,2)</f>
        <v>3.7</v>
      </c>
      <c r="AQ426" s="13">
        <f>ROUND(AVERAGE(Zinsswaps!AQ319:AQ426)+'iBoxx Extrapolation'!$K426,2)</f>
        <v>3.68</v>
      </c>
      <c r="AR426" s="13">
        <f>ROUND(AVERAGE(Zinsswaps!AR319:AR426)+'iBoxx Extrapolation'!$K426,2)</f>
        <v>3.66</v>
      </c>
      <c r="AS426" s="13">
        <f>ROUND(AVERAGE(Zinsswaps!AS319:AS426)+'iBoxx Extrapolation'!$K426,2)</f>
        <v>3.64</v>
      </c>
      <c r="AT426" s="13">
        <f>ROUND(AVERAGE(Zinsswaps!AT319:AT426)+'iBoxx Extrapolation'!$K426,2)</f>
        <v>3.62</v>
      </c>
      <c r="AU426" s="13">
        <f>ROUND(AVERAGE(Zinsswaps!AU319:AU426)+'iBoxx Extrapolation'!$K426,2)</f>
        <v>3.61</v>
      </c>
      <c r="AV426" s="13">
        <f>ROUND(AVERAGE(Zinsswaps!AV319:AV426)+'iBoxx Extrapolation'!$K426,2)</f>
        <v>3.59</v>
      </c>
      <c r="AW426" s="13">
        <f>ROUND(AVERAGE(Zinsswaps!AW319:AW426)+'iBoxx Extrapolation'!$K426,2)</f>
        <v>3.57</v>
      </c>
      <c r="AX426" s="13">
        <f>ROUND(AVERAGE(Zinsswaps!AX319:AX426)+'iBoxx Extrapolation'!$K426,2)</f>
        <v>3.56</v>
      </c>
      <c r="AY426" s="13">
        <f>ROUND(AVERAGE(Zinsswaps!AY319:AY426)+'iBoxx Extrapolation'!$K426,2)</f>
        <v>3.54</v>
      </c>
    </row>
    <row r="427" spans="1:51" s="16" customFormat="1" x14ac:dyDescent="0.2">
      <c r="A427" s="12">
        <v>50221</v>
      </c>
      <c r="B427" s="13">
        <f>ROUND(AVERAGE(Zinsswaps!B320:B427)+'iBoxx Extrapolation'!$K427,2)</f>
        <v>2.99</v>
      </c>
      <c r="C427" s="13">
        <f>ROUND(AVERAGE(Zinsswaps!C320:C427)+'iBoxx Extrapolation'!$K427,2)</f>
        <v>3</v>
      </c>
      <c r="D427" s="13">
        <f>ROUND(AVERAGE(Zinsswaps!D320:D427)+'iBoxx Extrapolation'!$K427,2)</f>
        <v>3.05</v>
      </c>
      <c r="E427" s="13">
        <f>ROUND(AVERAGE(Zinsswaps!E320:E427)+'iBoxx Extrapolation'!$K427,2)</f>
        <v>3.12</v>
      </c>
      <c r="F427" s="13">
        <f>ROUND(AVERAGE(Zinsswaps!F320:F427)+'iBoxx Extrapolation'!$K427,2)</f>
        <v>3.19</v>
      </c>
      <c r="G427" s="13">
        <f>ROUND(AVERAGE(Zinsswaps!G320:G427)+'iBoxx Extrapolation'!$K427,2)</f>
        <v>3.27</v>
      </c>
      <c r="H427" s="13">
        <f>ROUND(AVERAGE(Zinsswaps!H320:H427)+'iBoxx Extrapolation'!$K427,2)</f>
        <v>3.34</v>
      </c>
      <c r="I427" s="13">
        <f>ROUND(AVERAGE(Zinsswaps!I320:I427)+'iBoxx Extrapolation'!$K427,2)</f>
        <v>3.41</v>
      </c>
      <c r="J427" s="13">
        <f>ROUND(AVERAGE(Zinsswaps!J320:J427)+'iBoxx Extrapolation'!$K427,2)</f>
        <v>3.48</v>
      </c>
      <c r="K427" s="13">
        <f>ROUND(AVERAGE(Zinsswaps!K320:K427)+'iBoxx Extrapolation'!$K427,2)</f>
        <v>3.54</v>
      </c>
      <c r="L427" s="13">
        <f>ROUND(AVERAGE(Zinsswaps!L320:L427)+'iBoxx Extrapolation'!$K427,2)</f>
        <v>3.6</v>
      </c>
      <c r="M427" s="13">
        <f>ROUND(AVERAGE(Zinsswaps!M320:M427)+'iBoxx Extrapolation'!$K427,2)</f>
        <v>3.65</v>
      </c>
      <c r="N427" s="13">
        <f>ROUND(AVERAGE(Zinsswaps!N320:N427)+'iBoxx Extrapolation'!$K427,2)</f>
        <v>3.7</v>
      </c>
      <c r="O427" s="13">
        <f>ROUND(AVERAGE(Zinsswaps!O320:O427)+'iBoxx Extrapolation'!$K427,2)</f>
        <v>3.75</v>
      </c>
      <c r="P427" s="13">
        <f>ROUND(AVERAGE(Zinsswaps!P320:P427)+'iBoxx Extrapolation'!$K427,2)</f>
        <v>3.78</v>
      </c>
      <c r="Q427" s="13">
        <f>ROUND(AVERAGE(Zinsswaps!Q320:Q427)+'iBoxx Extrapolation'!$K427,2)</f>
        <v>3.81</v>
      </c>
      <c r="R427" s="13">
        <f>ROUND(AVERAGE(Zinsswaps!R320:R427)+'iBoxx Extrapolation'!$K427,2)</f>
        <v>3.83</v>
      </c>
      <c r="S427" s="13">
        <f>ROUND(AVERAGE(Zinsswaps!S320:S427)+'iBoxx Extrapolation'!$K427,2)</f>
        <v>3.85</v>
      </c>
      <c r="T427" s="13">
        <f>ROUND(AVERAGE(Zinsswaps!T320:T427)+'iBoxx Extrapolation'!$K427,2)</f>
        <v>3.87</v>
      </c>
      <c r="U427" s="13">
        <f>ROUND(AVERAGE(Zinsswaps!U320:U427)+'iBoxx Extrapolation'!$K427,2)</f>
        <v>3.89</v>
      </c>
      <c r="V427" s="13">
        <f>ROUND(AVERAGE(Zinsswaps!V320:V427)+'iBoxx Extrapolation'!$K427,2)</f>
        <v>3.89</v>
      </c>
      <c r="W427" s="13">
        <f>ROUND(AVERAGE(Zinsswaps!W320:W427)+'iBoxx Extrapolation'!$K427,2)</f>
        <v>3.89</v>
      </c>
      <c r="X427" s="13">
        <f>ROUND(AVERAGE(Zinsswaps!X320:X427)+'iBoxx Extrapolation'!$K427,2)</f>
        <v>3.89</v>
      </c>
      <c r="Y427" s="13">
        <f>ROUND(AVERAGE(Zinsswaps!Y320:Y427)+'iBoxx Extrapolation'!$K427,2)</f>
        <v>3.89</v>
      </c>
      <c r="Z427" s="13">
        <f>ROUND(AVERAGE(Zinsswaps!Z320:Z427)+'iBoxx Extrapolation'!$K427,2)</f>
        <v>3.89</v>
      </c>
      <c r="AA427" s="13">
        <f>ROUND(AVERAGE(Zinsswaps!AA320:AA427)+'iBoxx Extrapolation'!$K427,2)</f>
        <v>3.88</v>
      </c>
      <c r="AB427" s="13">
        <f>ROUND(AVERAGE(Zinsswaps!AB320:AB427)+'iBoxx Extrapolation'!$K427,2)</f>
        <v>3.88</v>
      </c>
      <c r="AC427" s="13">
        <f>ROUND(AVERAGE(Zinsswaps!AC320:AC427)+'iBoxx Extrapolation'!$K427,2)</f>
        <v>3.87</v>
      </c>
      <c r="AD427" s="13">
        <f>ROUND(AVERAGE(Zinsswaps!AD320:AD427)+'iBoxx Extrapolation'!$K427,2)</f>
        <v>3.86</v>
      </c>
      <c r="AE427" s="13">
        <f>ROUND(AVERAGE(Zinsswaps!AE320:AE427)+'iBoxx Extrapolation'!$K427,2)</f>
        <v>3.86</v>
      </c>
      <c r="AF427" s="13">
        <f>ROUND(AVERAGE(Zinsswaps!AF320:AF427)+'iBoxx Extrapolation'!$K427,2)</f>
        <v>3.84</v>
      </c>
      <c r="AG427" s="13">
        <f>ROUND(AVERAGE(Zinsswaps!AG320:AG427)+'iBoxx Extrapolation'!$K427,2)</f>
        <v>3.82</v>
      </c>
      <c r="AH427" s="13">
        <f>ROUND(AVERAGE(Zinsswaps!AH320:AH427)+'iBoxx Extrapolation'!$K427,2)</f>
        <v>3.81</v>
      </c>
      <c r="AI427" s="13">
        <f>ROUND(AVERAGE(Zinsswaps!AI320:AI427)+'iBoxx Extrapolation'!$K427,2)</f>
        <v>3.79</v>
      </c>
      <c r="AJ427" s="13">
        <f>ROUND(AVERAGE(Zinsswaps!AJ320:AJ427)+'iBoxx Extrapolation'!$K427,2)</f>
        <v>3.78</v>
      </c>
      <c r="AK427" s="13">
        <f>ROUND(AVERAGE(Zinsswaps!AK320:AK427)+'iBoxx Extrapolation'!$K427,2)</f>
        <v>3.77</v>
      </c>
      <c r="AL427" s="13">
        <f>ROUND(AVERAGE(Zinsswaps!AL320:AL427)+'iBoxx Extrapolation'!$K427,2)</f>
        <v>3.76</v>
      </c>
      <c r="AM427" s="13">
        <f>ROUND(AVERAGE(Zinsswaps!AM320:AM427)+'iBoxx Extrapolation'!$K427,2)</f>
        <v>3.75</v>
      </c>
      <c r="AN427" s="13">
        <f>ROUND(AVERAGE(Zinsswaps!AN320:AN427)+'iBoxx Extrapolation'!$K427,2)</f>
        <v>3.74</v>
      </c>
      <c r="AO427" s="13">
        <f>ROUND(AVERAGE(Zinsswaps!AO320:AO427)+'iBoxx Extrapolation'!$K427,2)</f>
        <v>3.73</v>
      </c>
      <c r="AP427" s="13">
        <f>ROUND(AVERAGE(Zinsswaps!AP320:AP427)+'iBoxx Extrapolation'!$K427,2)</f>
        <v>3.7</v>
      </c>
      <c r="AQ427" s="13">
        <f>ROUND(AVERAGE(Zinsswaps!AQ320:AQ427)+'iBoxx Extrapolation'!$K427,2)</f>
        <v>3.68</v>
      </c>
      <c r="AR427" s="13">
        <f>ROUND(AVERAGE(Zinsswaps!AR320:AR427)+'iBoxx Extrapolation'!$K427,2)</f>
        <v>3.66</v>
      </c>
      <c r="AS427" s="13">
        <f>ROUND(AVERAGE(Zinsswaps!AS320:AS427)+'iBoxx Extrapolation'!$K427,2)</f>
        <v>3.64</v>
      </c>
      <c r="AT427" s="13">
        <f>ROUND(AVERAGE(Zinsswaps!AT320:AT427)+'iBoxx Extrapolation'!$K427,2)</f>
        <v>3.62</v>
      </c>
      <c r="AU427" s="13">
        <f>ROUND(AVERAGE(Zinsswaps!AU320:AU427)+'iBoxx Extrapolation'!$K427,2)</f>
        <v>3.61</v>
      </c>
      <c r="AV427" s="13">
        <f>ROUND(AVERAGE(Zinsswaps!AV320:AV427)+'iBoxx Extrapolation'!$K427,2)</f>
        <v>3.59</v>
      </c>
      <c r="AW427" s="13">
        <f>ROUND(AVERAGE(Zinsswaps!AW320:AW427)+'iBoxx Extrapolation'!$K427,2)</f>
        <v>3.57</v>
      </c>
      <c r="AX427" s="13">
        <f>ROUND(AVERAGE(Zinsswaps!AX320:AX427)+'iBoxx Extrapolation'!$K427,2)</f>
        <v>3.56</v>
      </c>
      <c r="AY427" s="13">
        <f>ROUND(AVERAGE(Zinsswaps!AY320:AY427)+'iBoxx Extrapolation'!$K427,2)</f>
        <v>3.54</v>
      </c>
    </row>
    <row r="428" spans="1:51" s="16" customFormat="1" x14ac:dyDescent="0.2">
      <c r="A428" s="12">
        <v>50252</v>
      </c>
      <c r="B428" s="13">
        <f>ROUND(AVERAGE(Zinsswaps!B321:B428)+'iBoxx Extrapolation'!$K428,2)</f>
        <v>2.99</v>
      </c>
      <c r="C428" s="13">
        <f>ROUND(AVERAGE(Zinsswaps!C321:C428)+'iBoxx Extrapolation'!$K428,2)</f>
        <v>3</v>
      </c>
      <c r="D428" s="13">
        <f>ROUND(AVERAGE(Zinsswaps!D321:D428)+'iBoxx Extrapolation'!$K428,2)</f>
        <v>3.05</v>
      </c>
      <c r="E428" s="13">
        <f>ROUND(AVERAGE(Zinsswaps!E321:E428)+'iBoxx Extrapolation'!$K428,2)</f>
        <v>3.12</v>
      </c>
      <c r="F428" s="13">
        <f>ROUND(AVERAGE(Zinsswaps!F321:F428)+'iBoxx Extrapolation'!$K428,2)</f>
        <v>3.19</v>
      </c>
      <c r="G428" s="13">
        <f>ROUND(AVERAGE(Zinsswaps!G321:G428)+'iBoxx Extrapolation'!$K428,2)</f>
        <v>3.27</v>
      </c>
      <c r="H428" s="13">
        <f>ROUND(AVERAGE(Zinsswaps!H321:H428)+'iBoxx Extrapolation'!$K428,2)</f>
        <v>3.34</v>
      </c>
      <c r="I428" s="13">
        <f>ROUND(AVERAGE(Zinsswaps!I321:I428)+'iBoxx Extrapolation'!$K428,2)</f>
        <v>3.41</v>
      </c>
      <c r="J428" s="13">
        <f>ROUND(AVERAGE(Zinsswaps!J321:J428)+'iBoxx Extrapolation'!$K428,2)</f>
        <v>3.48</v>
      </c>
      <c r="K428" s="13">
        <f>ROUND(AVERAGE(Zinsswaps!K321:K428)+'iBoxx Extrapolation'!$K428,2)</f>
        <v>3.54</v>
      </c>
      <c r="L428" s="13">
        <f>ROUND(AVERAGE(Zinsswaps!L321:L428)+'iBoxx Extrapolation'!$K428,2)</f>
        <v>3.6</v>
      </c>
      <c r="M428" s="13">
        <f>ROUND(AVERAGE(Zinsswaps!M321:M428)+'iBoxx Extrapolation'!$K428,2)</f>
        <v>3.65</v>
      </c>
      <c r="N428" s="13">
        <f>ROUND(AVERAGE(Zinsswaps!N321:N428)+'iBoxx Extrapolation'!$K428,2)</f>
        <v>3.7</v>
      </c>
      <c r="O428" s="13">
        <f>ROUND(AVERAGE(Zinsswaps!O321:O428)+'iBoxx Extrapolation'!$K428,2)</f>
        <v>3.75</v>
      </c>
      <c r="P428" s="13">
        <f>ROUND(AVERAGE(Zinsswaps!P321:P428)+'iBoxx Extrapolation'!$K428,2)</f>
        <v>3.78</v>
      </c>
      <c r="Q428" s="13">
        <f>ROUND(AVERAGE(Zinsswaps!Q321:Q428)+'iBoxx Extrapolation'!$K428,2)</f>
        <v>3.81</v>
      </c>
      <c r="R428" s="13">
        <f>ROUND(AVERAGE(Zinsswaps!R321:R428)+'iBoxx Extrapolation'!$K428,2)</f>
        <v>3.83</v>
      </c>
      <c r="S428" s="13">
        <f>ROUND(AVERAGE(Zinsswaps!S321:S428)+'iBoxx Extrapolation'!$K428,2)</f>
        <v>3.85</v>
      </c>
      <c r="T428" s="13">
        <f>ROUND(AVERAGE(Zinsswaps!T321:T428)+'iBoxx Extrapolation'!$K428,2)</f>
        <v>3.87</v>
      </c>
      <c r="U428" s="13">
        <f>ROUND(AVERAGE(Zinsswaps!U321:U428)+'iBoxx Extrapolation'!$K428,2)</f>
        <v>3.89</v>
      </c>
      <c r="V428" s="13">
        <f>ROUND(AVERAGE(Zinsswaps!V321:V428)+'iBoxx Extrapolation'!$K428,2)</f>
        <v>3.89</v>
      </c>
      <c r="W428" s="13">
        <f>ROUND(AVERAGE(Zinsswaps!W321:W428)+'iBoxx Extrapolation'!$K428,2)</f>
        <v>3.89</v>
      </c>
      <c r="X428" s="13">
        <f>ROUND(AVERAGE(Zinsswaps!X321:X428)+'iBoxx Extrapolation'!$K428,2)</f>
        <v>3.89</v>
      </c>
      <c r="Y428" s="13">
        <f>ROUND(AVERAGE(Zinsswaps!Y321:Y428)+'iBoxx Extrapolation'!$K428,2)</f>
        <v>3.89</v>
      </c>
      <c r="Z428" s="13">
        <f>ROUND(AVERAGE(Zinsswaps!Z321:Z428)+'iBoxx Extrapolation'!$K428,2)</f>
        <v>3.89</v>
      </c>
      <c r="AA428" s="13">
        <f>ROUND(AVERAGE(Zinsswaps!AA321:AA428)+'iBoxx Extrapolation'!$K428,2)</f>
        <v>3.88</v>
      </c>
      <c r="AB428" s="13">
        <f>ROUND(AVERAGE(Zinsswaps!AB321:AB428)+'iBoxx Extrapolation'!$K428,2)</f>
        <v>3.88</v>
      </c>
      <c r="AC428" s="13">
        <f>ROUND(AVERAGE(Zinsswaps!AC321:AC428)+'iBoxx Extrapolation'!$K428,2)</f>
        <v>3.87</v>
      </c>
      <c r="AD428" s="13">
        <f>ROUND(AVERAGE(Zinsswaps!AD321:AD428)+'iBoxx Extrapolation'!$K428,2)</f>
        <v>3.86</v>
      </c>
      <c r="AE428" s="13">
        <f>ROUND(AVERAGE(Zinsswaps!AE321:AE428)+'iBoxx Extrapolation'!$K428,2)</f>
        <v>3.86</v>
      </c>
      <c r="AF428" s="13">
        <f>ROUND(AVERAGE(Zinsswaps!AF321:AF428)+'iBoxx Extrapolation'!$K428,2)</f>
        <v>3.84</v>
      </c>
      <c r="AG428" s="13">
        <f>ROUND(AVERAGE(Zinsswaps!AG321:AG428)+'iBoxx Extrapolation'!$K428,2)</f>
        <v>3.82</v>
      </c>
      <c r="AH428" s="13">
        <f>ROUND(AVERAGE(Zinsswaps!AH321:AH428)+'iBoxx Extrapolation'!$K428,2)</f>
        <v>3.81</v>
      </c>
      <c r="AI428" s="13">
        <f>ROUND(AVERAGE(Zinsswaps!AI321:AI428)+'iBoxx Extrapolation'!$K428,2)</f>
        <v>3.79</v>
      </c>
      <c r="AJ428" s="13">
        <f>ROUND(AVERAGE(Zinsswaps!AJ321:AJ428)+'iBoxx Extrapolation'!$K428,2)</f>
        <v>3.78</v>
      </c>
      <c r="AK428" s="13">
        <f>ROUND(AVERAGE(Zinsswaps!AK321:AK428)+'iBoxx Extrapolation'!$K428,2)</f>
        <v>3.77</v>
      </c>
      <c r="AL428" s="13">
        <f>ROUND(AVERAGE(Zinsswaps!AL321:AL428)+'iBoxx Extrapolation'!$K428,2)</f>
        <v>3.76</v>
      </c>
      <c r="AM428" s="13">
        <f>ROUND(AVERAGE(Zinsswaps!AM321:AM428)+'iBoxx Extrapolation'!$K428,2)</f>
        <v>3.75</v>
      </c>
      <c r="AN428" s="13">
        <f>ROUND(AVERAGE(Zinsswaps!AN321:AN428)+'iBoxx Extrapolation'!$K428,2)</f>
        <v>3.74</v>
      </c>
      <c r="AO428" s="13">
        <f>ROUND(AVERAGE(Zinsswaps!AO321:AO428)+'iBoxx Extrapolation'!$K428,2)</f>
        <v>3.73</v>
      </c>
      <c r="AP428" s="13">
        <f>ROUND(AVERAGE(Zinsswaps!AP321:AP428)+'iBoxx Extrapolation'!$K428,2)</f>
        <v>3.7</v>
      </c>
      <c r="AQ428" s="13">
        <f>ROUND(AVERAGE(Zinsswaps!AQ321:AQ428)+'iBoxx Extrapolation'!$K428,2)</f>
        <v>3.68</v>
      </c>
      <c r="AR428" s="13">
        <f>ROUND(AVERAGE(Zinsswaps!AR321:AR428)+'iBoxx Extrapolation'!$K428,2)</f>
        <v>3.66</v>
      </c>
      <c r="AS428" s="13">
        <f>ROUND(AVERAGE(Zinsswaps!AS321:AS428)+'iBoxx Extrapolation'!$K428,2)</f>
        <v>3.64</v>
      </c>
      <c r="AT428" s="13">
        <f>ROUND(AVERAGE(Zinsswaps!AT321:AT428)+'iBoxx Extrapolation'!$K428,2)</f>
        <v>3.62</v>
      </c>
      <c r="AU428" s="13">
        <f>ROUND(AVERAGE(Zinsswaps!AU321:AU428)+'iBoxx Extrapolation'!$K428,2)</f>
        <v>3.61</v>
      </c>
      <c r="AV428" s="13">
        <f>ROUND(AVERAGE(Zinsswaps!AV321:AV428)+'iBoxx Extrapolation'!$K428,2)</f>
        <v>3.59</v>
      </c>
      <c r="AW428" s="13">
        <f>ROUND(AVERAGE(Zinsswaps!AW321:AW428)+'iBoxx Extrapolation'!$K428,2)</f>
        <v>3.57</v>
      </c>
      <c r="AX428" s="13">
        <f>ROUND(AVERAGE(Zinsswaps!AX321:AX428)+'iBoxx Extrapolation'!$K428,2)</f>
        <v>3.56</v>
      </c>
      <c r="AY428" s="13">
        <f>ROUND(AVERAGE(Zinsswaps!AY321:AY428)+'iBoxx Extrapolation'!$K428,2)</f>
        <v>3.54</v>
      </c>
    </row>
    <row r="429" spans="1:51" s="16" customFormat="1" x14ac:dyDescent="0.2">
      <c r="A429" s="12">
        <v>50283</v>
      </c>
      <c r="B429" s="13">
        <f>ROUND(AVERAGE(Zinsswaps!B322:B429)+'iBoxx Extrapolation'!$K429,2)</f>
        <v>2.99</v>
      </c>
      <c r="C429" s="13">
        <f>ROUND(AVERAGE(Zinsswaps!C322:C429)+'iBoxx Extrapolation'!$K429,2)</f>
        <v>3</v>
      </c>
      <c r="D429" s="13">
        <f>ROUND(AVERAGE(Zinsswaps!D322:D429)+'iBoxx Extrapolation'!$K429,2)</f>
        <v>3.05</v>
      </c>
      <c r="E429" s="13">
        <f>ROUND(AVERAGE(Zinsswaps!E322:E429)+'iBoxx Extrapolation'!$K429,2)</f>
        <v>3.12</v>
      </c>
      <c r="F429" s="13">
        <f>ROUND(AVERAGE(Zinsswaps!F322:F429)+'iBoxx Extrapolation'!$K429,2)</f>
        <v>3.19</v>
      </c>
      <c r="G429" s="13">
        <f>ROUND(AVERAGE(Zinsswaps!G322:G429)+'iBoxx Extrapolation'!$K429,2)</f>
        <v>3.27</v>
      </c>
      <c r="H429" s="13">
        <f>ROUND(AVERAGE(Zinsswaps!H322:H429)+'iBoxx Extrapolation'!$K429,2)</f>
        <v>3.34</v>
      </c>
      <c r="I429" s="13">
        <f>ROUND(AVERAGE(Zinsswaps!I322:I429)+'iBoxx Extrapolation'!$K429,2)</f>
        <v>3.41</v>
      </c>
      <c r="J429" s="13">
        <f>ROUND(AVERAGE(Zinsswaps!J322:J429)+'iBoxx Extrapolation'!$K429,2)</f>
        <v>3.48</v>
      </c>
      <c r="K429" s="13">
        <f>ROUND(AVERAGE(Zinsswaps!K322:K429)+'iBoxx Extrapolation'!$K429,2)</f>
        <v>3.54</v>
      </c>
      <c r="L429" s="13">
        <f>ROUND(AVERAGE(Zinsswaps!L322:L429)+'iBoxx Extrapolation'!$K429,2)</f>
        <v>3.6</v>
      </c>
      <c r="M429" s="13">
        <f>ROUND(AVERAGE(Zinsswaps!M322:M429)+'iBoxx Extrapolation'!$K429,2)</f>
        <v>3.65</v>
      </c>
      <c r="N429" s="13">
        <f>ROUND(AVERAGE(Zinsswaps!N322:N429)+'iBoxx Extrapolation'!$K429,2)</f>
        <v>3.7</v>
      </c>
      <c r="O429" s="13">
        <f>ROUND(AVERAGE(Zinsswaps!O322:O429)+'iBoxx Extrapolation'!$K429,2)</f>
        <v>3.75</v>
      </c>
      <c r="P429" s="13">
        <f>ROUND(AVERAGE(Zinsswaps!P322:P429)+'iBoxx Extrapolation'!$K429,2)</f>
        <v>3.78</v>
      </c>
      <c r="Q429" s="13">
        <f>ROUND(AVERAGE(Zinsswaps!Q322:Q429)+'iBoxx Extrapolation'!$K429,2)</f>
        <v>3.81</v>
      </c>
      <c r="R429" s="13">
        <f>ROUND(AVERAGE(Zinsswaps!R322:R429)+'iBoxx Extrapolation'!$K429,2)</f>
        <v>3.83</v>
      </c>
      <c r="S429" s="13">
        <f>ROUND(AVERAGE(Zinsswaps!S322:S429)+'iBoxx Extrapolation'!$K429,2)</f>
        <v>3.85</v>
      </c>
      <c r="T429" s="13">
        <f>ROUND(AVERAGE(Zinsswaps!T322:T429)+'iBoxx Extrapolation'!$K429,2)</f>
        <v>3.87</v>
      </c>
      <c r="U429" s="13">
        <f>ROUND(AVERAGE(Zinsswaps!U322:U429)+'iBoxx Extrapolation'!$K429,2)</f>
        <v>3.89</v>
      </c>
      <c r="V429" s="13">
        <f>ROUND(AVERAGE(Zinsswaps!V322:V429)+'iBoxx Extrapolation'!$K429,2)</f>
        <v>3.89</v>
      </c>
      <c r="W429" s="13">
        <f>ROUND(AVERAGE(Zinsswaps!W322:W429)+'iBoxx Extrapolation'!$K429,2)</f>
        <v>3.89</v>
      </c>
      <c r="X429" s="13">
        <f>ROUND(AVERAGE(Zinsswaps!X322:X429)+'iBoxx Extrapolation'!$K429,2)</f>
        <v>3.89</v>
      </c>
      <c r="Y429" s="13">
        <f>ROUND(AVERAGE(Zinsswaps!Y322:Y429)+'iBoxx Extrapolation'!$K429,2)</f>
        <v>3.89</v>
      </c>
      <c r="Z429" s="13">
        <f>ROUND(AVERAGE(Zinsswaps!Z322:Z429)+'iBoxx Extrapolation'!$K429,2)</f>
        <v>3.89</v>
      </c>
      <c r="AA429" s="13">
        <f>ROUND(AVERAGE(Zinsswaps!AA322:AA429)+'iBoxx Extrapolation'!$K429,2)</f>
        <v>3.88</v>
      </c>
      <c r="AB429" s="13">
        <f>ROUND(AVERAGE(Zinsswaps!AB322:AB429)+'iBoxx Extrapolation'!$K429,2)</f>
        <v>3.88</v>
      </c>
      <c r="AC429" s="13">
        <f>ROUND(AVERAGE(Zinsswaps!AC322:AC429)+'iBoxx Extrapolation'!$K429,2)</f>
        <v>3.87</v>
      </c>
      <c r="AD429" s="13">
        <f>ROUND(AVERAGE(Zinsswaps!AD322:AD429)+'iBoxx Extrapolation'!$K429,2)</f>
        <v>3.86</v>
      </c>
      <c r="AE429" s="13">
        <f>ROUND(AVERAGE(Zinsswaps!AE322:AE429)+'iBoxx Extrapolation'!$K429,2)</f>
        <v>3.86</v>
      </c>
      <c r="AF429" s="13">
        <f>ROUND(AVERAGE(Zinsswaps!AF322:AF429)+'iBoxx Extrapolation'!$K429,2)</f>
        <v>3.84</v>
      </c>
      <c r="AG429" s="13">
        <f>ROUND(AVERAGE(Zinsswaps!AG322:AG429)+'iBoxx Extrapolation'!$K429,2)</f>
        <v>3.82</v>
      </c>
      <c r="AH429" s="13">
        <f>ROUND(AVERAGE(Zinsswaps!AH322:AH429)+'iBoxx Extrapolation'!$K429,2)</f>
        <v>3.81</v>
      </c>
      <c r="AI429" s="13">
        <f>ROUND(AVERAGE(Zinsswaps!AI322:AI429)+'iBoxx Extrapolation'!$K429,2)</f>
        <v>3.79</v>
      </c>
      <c r="AJ429" s="13">
        <f>ROUND(AVERAGE(Zinsswaps!AJ322:AJ429)+'iBoxx Extrapolation'!$K429,2)</f>
        <v>3.78</v>
      </c>
      <c r="AK429" s="13">
        <f>ROUND(AVERAGE(Zinsswaps!AK322:AK429)+'iBoxx Extrapolation'!$K429,2)</f>
        <v>3.77</v>
      </c>
      <c r="AL429" s="13">
        <f>ROUND(AVERAGE(Zinsswaps!AL322:AL429)+'iBoxx Extrapolation'!$K429,2)</f>
        <v>3.76</v>
      </c>
      <c r="AM429" s="13">
        <f>ROUND(AVERAGE(Zinsswaps!AM322:AM429)+'iBoxx Extrapolation'!$K429,2)</f>
        <v>3.75</v>
      </c>
      <c r="AN429" s="13">
        <f>ROUND(AVERAGE(Zinsswaps!AN322:AN429)+'iBoxx Extrapolation'!$K429,2)</f>
        <v>3.74</v>
      </c>
      <c r="AO429" s="13">
        <f>ROUND(AVERAGE(Zinsswaps!AO322:AO429)+'iBoxx Extrapolation'!$K429,2)</f>
        <v>3.73</v>
      </c>
      <c r="AP429" s="13">
        <f>ROUND(AVERAGE(Zinsswaps!AP322:AP429)+'iBoxx Extrapolation'!$K429,2)</f>
        <v>3.7</v>
      </c>
      <c r="AQ429" s="13">
        <f>ROUND(AVERAGE(Zinsswaps!AQ322:AQ429)+'iBoxx Extrapolation'!$K429,2)</f>
        <v>3.68</v>
      </c>
      <c r="AR429" s="13">
        <f>ROUND(AVERAGE(Zinsswaps!AR322:AR429)+'iBoxx Extrapolation'!$K429,2)</f>
        <v>3.66</v>
      </c>
      <c r="AS429" s="13">
        <f>ROUND(AVERAGE(Zinsswaps!AS322:AS429)+'iBoxx Extrapolation'!$K429,2)</f>
        <v>3.64</v>
      </c>
      <c r="AT429" s="13">
        <f>ROUND(AVERAGE(Zinsswaps!AT322:AT429)+'iBoxx Extrapolation'!$K429,2)</f>
        <v>3.62</v>
      </c>
      <c r="AU429" s="13">
        <f>ROUND(AVERAGE(Zinsswaps!AU322:AU429)+'iBoxx Extrapolation'!$K429,2)</f>
        <v>3.61</v>
      </c>
      <c r="AV429" s="13">
        <f>ROUND(AVERAGE(Zinsswaps!AV322:AV429)+'iBoxx Extrapolation'!$K429,2)</f>
        <v>3.59</v>
      </c>
      <c r="AW429" s="13">
        <f>ROUND(AVERAGE(Zinsswaps!AW322:AW429)+'iBoxx Extrapolation'!$K429,2)</f>
        <v>3.57</v>
      </c>
      <c r="AX429" s="13">
        <f>ROUND(AVERAGE(Zinsswaps!AX322:AX429)+'iBoxx Extrapolation'!$K429,2)</f>
        <v>3.56</v>
      </c>
      <c r="AY429" s="13">
        <f>ROUND(AVERAGE(Zinsswaps!AY322:AY429)+'iBoxx Extrapolation'!$K429,2)</f>
        <v>3.54</v>
      </c>
    </row>
    <row r="430" spans="1:51" s="16" customFormat="1" x14ac:dyDescent="0.2">
      <c r="A430" s="12">
        <v>50313</v>
      </c>
      <c r="B430" s="13">
        <f>ROUND(AVERAGE(Zinsswaps!B323:B430)+'iBoxx Extrapolation'!$K430,2)</f>
        <v>2.99</v>
      </c>
      <c r="C430" s="13">
        <f>ROUND(AVERAGE(Zinsswaps!C323:C430)+'iBoxx Extrapolation'!$K430,2)</f>
        <v>3</v>
      </c>
      <c r="D430" s="13">
        <f>ROUND(AVERAGE(Zinsswaps!D323:D430)+'iBoxx Extrapolation'!$K430,2)</f>
        <v>3.05</v>
      </c>
      <c r="E430" s="13">
        <f>ROUND(AVERAGE(Zinsswaps!E323:E430)+'iBoxx Extrapolation'!$K430,2)</f>
        <v>3.12</v>
      </c>
      <c r="F430" s="13">
        <f>ROUND(AVERAGE(Zinsswaps!F323:F430)+'iBoxx Extrapolation'!$K430,2)</f>
        <v>3.19</v>
      </c>
      <c r="G430" s="13">
        <f>ROUND(AVERAGE(Zinsswaps!G323:G430)+'iBoxx Extrapolation'!$K430,2)</f>
        <v>3.27</v>
      </c>
      <c r="H430" s="13">
        <f>ROUND(AVERAGE(Zinsswaps!H323:H430)+'iBoxx Extrapolation'!$K430,2)</f>
        <v>3.34</v>
      </c>
      <c r="I430" s="13">
        <f>ROUND(AVERAGE(Zinsswaps!I323:I430)+'iBoxx Extrapolation'!$K430,2)</f>
        <v>3.41</v>
      </c>
      <c r="J430" s="13">
        <f>ROUND(AVERAGE(Zinsswaps!J323:J430)+'iBoxx Extrapolation'!$K430,2)</f>
        <v>3.48</v>
      </c>
      <c r="K430" s="13">
        <f>ROUND(AVERAGE(Zinsswaps!K323:K430)+'iBoxx Extrapolation'!$K430,2)</f>
        <v>3.54</v>
      </c>
      <c r="L430" s="13">
        <f>ROUND(AVERAGE(Zinsswaps!L323:L430)+'iBoxx Extrapolation'!$K430,2)</f>
        <v>3.6</v>
      </c>
      <c r="M430" s="13">
        <f>ROUND(AVERAGE(Zinsswaps!M323:M430)+'iBoxx Extrapolation'!$K430,2)</f>
        <v>3.65</v>
      </c>
      <c r="N430" s="13">
        <f>ROUND(AVERAGE(Zinsswaps!N323:N430)+'iBoxx Extrapolation'!$K430,2)</f>
        <v>3.7</v>
      </c>
      <c r="O430" s="13">
        <f>ROUND(AVERAGE(Zinsswaps!O323:O430)+'iBoxx Extrapolation'!$K430,2)</f>
        <v>3.75</v>
      </c>
      <c r="P430" s="13">
        <f>ROUND(AVERAGE(Zinsswaps!P323:P430)+'iBoxx Extrapolation'!$K430,2)</f>
        <v>3.78</v>
      </c>
      <c r="Q430" s="13">
        <f>ROUND(AVERAGE(Zinsswaps!Q323:Q430)+'iBoxx Extrapolation'!$K430,2)</f>
        <v>3.81</v>
      </c>
      <c r="R430" s="13">
        <f>ROUND(AVERAGE(Zinsswaps!R323:R430)+'iBoxx Extrapolation'!$K430,2)</f>
        <v>3.83</v>
      </c>
      <c r="S430" s="13">
        <f>ROUND(AVERAGE(Zinsswaps!S323:S430)+'iBoxx Extrapolation'!$K430,2)</f>
        <v>3.85</v>
      </c>
      <c r="T430" s="13">
        <f>ROUND(AVERAGE(Zinsswaps!T323:T430)+'iBoxx Extrapolation'!$K430,2)</f>
        <v>3.87</v>
      </c>
      <c r="U430" s="13">
        <f>ROUND(AVERAGE(Zinsswaps!U323:U430)+'iBoxx Extrapolation'!$K430,2)</f>
        <v>3.89</v>
      </c>
      <c r="V430" s="13">
        <f>ROUND(AVERAGE(Zinsswaps!V323:V430)+'iBoxx Extrapolation'!$K430,2)</f>
        <v>3.89</v>
      </c>
      <c r="W430" s="13">
        <f>ROUND(AVERAGE(Zinsswaps!W323:W430)+'iBoxx Extrapolation'!$K430,2)</f>
        <v>3.89</v>
      </c>
      <c r="X430" s="13">
        <f>ROUND(AVERAGE(Zinsswaps!X323:X430)+'iBoxx Extrapolation'!$K430,2)</f>
        <v>3.89</v>
      </c>
      <c r="Y430" s="13">
        <f>ROUND(AVERAGE(Zinsswaps!Y323:Y430)+'iBoxx Extrapolation'!$K430,2)</f>
        <v>3.89</v>
      </c>
      <c r="Z430" s="13">
        <f>ROUND(AVERAGE(Zinsswaps!Z323:Z430)+'iBoxx Extrapolation'!$K430,2)</f>
        <v>3.89</v>
      </c>
      <c r="AA430" s="13">
        <f>ROUND(AVERAGE(Zinsswaps!AA323:AA430)+'iBoxx Extrapolation'!$K430,2)</f>
        <v>3.88</v>
      </c>
      <c r="AB430" s="13">
        <f>ROUND(AVERAGE(Zinsswaps!AB323:AB430)+'iBoxx Extrapolation'!$K430,2)</f>
        <v>3.88</v>
      </c>
      <c r="AC430" s="13">
        <f>ROUND(AVERAGE(Zinsswaps!AC323:AC430)+'iBoxx Extrapolation'!$K430,2)</f>
        <v>3.87</v>
      </c>
      <c r="AD430" s="13">
        <f>ROUND(AVERAGE(Zinsswaps!AD323:AD430)+'iBoxx Extrapolation'!$K430,2)</f>
        <v>3.86</v>
      </c>
      <c r="AE430" s="13">
        <f>ROUND(AVERAGE(Zinsswaps!AE323:AE430)+'iBoxx Extrapolation'!$K430,2)</f>
        <v>3.86</v>
      </c>
      <c r="AF430" s="13">
        <f>ROUND(AVERAGE(Zinsswaps!AF323:AF430)+'iBoxx Extrapolation'!$K430,2)</f>
        <v>3.84</v>
      </c>
      <c r="AG430" s="13">
        <f>ROUND(AVERAGE(Zinsswaps!AG323:AG430)+'iBoxx Extrapolation'!$K430,2)</f>
        <v>3.82</v>
      </c>
      <c r="AH430" s="13">
        <f>ROUND(AVERAGE(Zinsswaps!AH323:AH430)+'iBoxx Extrapolation'!$K430,2)</f>
        <v>3.81</v>
      </c>
      <c r="AI430" s="13">
        <f>ROUND(AVERAGE(Zinsswaps!AI323:AI430)+'iBoxx Extrapolation'!$K430,2)</f>
        <v>3.79</v>
      </c>
      <c r="AJ430" s="13">
        <f>ROUND(AVERAGE(Zinsswaps!AJ323:AJ430)+'iBoxx Extrapolation'!$K430,2)</f>
        <v>3.78</v>
      </c>
      <c r="AK430" s="13">
        <f>ROUND(AVERAGE(Zinsswaps!AK323:AK430)+'iBoxx Extrapolation'!$K430,2)</f>
        <v>3.77</v>
      </c>
      <c r="AL430" s="13">
        <f>ROUND(AVERAGE(Zinsswaps!AL323:AL430)+'iBoxx Extrapolation'!$K430,2)</f>
        <v>3.76</v>
      </c>
      <c r="AM430" s="13">
        <f>ROUND(AVERAGE(Zinsswaps!AM323:AM430)+'iBoxx Extrapolation'!$K430,2)</f>
        <v>3.75</v>
      </c>
      <c r="AN430" s="13">
        <f>ROUND(AVERAGE(Zinsswaps!AN323:AN430)+'iBoxx Extrapolation'!$K430,2)</f>
        <v>3.74</v>
      </c>
      <c r="AO430" s="13">
        <f>ROUND(AVERAGE(Zinsswaps!AO323:AO430)+'iBoxx Extrapolation'!$K430,2)</f>
        <v>3.73</v>
      </c>
      <c r="AP430" s="13">
        <f>ROUND(AVERAGE(Zinsswaps!AP323:AP430)+'iBoxx Extrapolation'!$K430,2)</f>
        <v>3.7</v>
      </c>
      <c r="AQ430" s="13">
        <f>ROUND(AVERAGE(Zinsswaps!AQ323:AQ430)+'iBoxx Extrapolation'!$K430,2)</f>
        <v>3.68</v>
      </c>
      <c r="AR430" s="13">
        <f>ROUND(AVERAGE(Zinsswaps!AR323:AR430)+'iBoxx Extrapolation'!$K430,2)</f>
        <v>3.66</v>
      </c>
      <c r="AS430" s="13">
        <f>ROUND(AVERAGE(Zinsswaps!AS323:AS430)+'iBoxx Extrapolation'!$K430,2)</f>
        <v>3.64</v>
      </c>
      <c r="AT430" s="13">
        <f>ROUND(AVERAGE(Zinsswaps!AT323:AT430)+'iBoxx Extrapolation'!$K430,2)</f>
        <v>3.62</v>
      </c>
      <c r="AU430" s="13">
        <f>ROUND(AVERAGE(Zinsswaps!AU323:AU430)+'iBoxx Extrapolation'!$K430,2)</f>
        <v>3.61</v>
      </c>
      <c r="AV430" s="13">
        <f>ROUND(AVERAGE(Zinsswaps!AV323:AV430)+'iBoxx Extrapolation'!$K430,2)</f>
        <v>3.59</v>
      </c>
      <c r="AW430" s="13">
        <f>ROUND(AVERAGE(Zinsswaps!AW323:AW430)+'iBoxx Extrapolation'!$K430,2)</f>
        <v>3.57</v>
      </c>
      <c r="AX430" s="13">
        <f>ROUND(AVERAGE(Zinsswaps!AX323:AX430)+'iBoxx Extrapolation'!$K430,2)</f>
        <v>3.56</v>
      </c>
      <c r="AY430" s="13">
        <f>ROUND(AVERAGE(Zinsswaps!AY323:AY430)+'iBoxx Extrapolation'!$K430,2)</f>
        <v>3.54</v>
      </c>
    </row>
    <row r="431" spans="1:51" s="16" customFormat="1" x14ac:dyDescent="0.2">
      <c r="A431" s="12">
        <v>50344</v>
      </c>
      <c r="B431" s="13">
        <f>ROUND(AVERAGE(Zinsswaps!B324:B431)+'iBoxx Extrapolation'!$K431,2)</f>
        <v>2.99</v>
      </c>
      <c r="C431" s="13">
        <f>ROUND(AVERAGE(Zinsswaps!C324:C431)+'iBoxx Extrapolation'!$K431,2)</f>
        <v>3</v>
      </c>
      <c r="D431" s="13">
        <f>ROUND(AVERAGE(Zinsswaps!D324:D431)+'iBoxx Extrapolation'!$K431,2)</f>
        <v>3.05</v>
      </c>
      <c r="E431" s="13">
        <f>ROUND(AVERAGE(Zinsswaps!E324:E431)+'iBoxx Extrapolation'!$K431,2)</f>
        <v>3.12</v>
      </c>
      <c r="F431" s="13">
        <f>ROUND(AVERAGE(Zinsswaps!F324:F431)+'iBoxx Extrapolation'!$K431,2)</f>
        <v>3.19</v>
      </c>
      <c r="G431" s="13">
        <f>ROUND(AVERAGE(Zinsswaps!G324:G431)+'iBoxx Extrapolation'!$K431,2)</f>
        <v>3.27</v>
      </c>
      <c r="H431" s="13">
        <f>ROUND(AVERAGE(Zinsswaps!H324:H431)+'iBoxx Extrapolation'!$K431,2)</f>
        <v>3.34</v>
      </c>
      <c r="I431" s="13">
        <f>ROUND(AVERAGE(Zinsswaps!I324:I431)+'iBoxx Extrapolation'!$K431,2)</f>
        <v>3.41</v>
      </c>
      <c r="J431" s="13">
        <f>ROUND(AVERAGE(Zinsswaps!J324:J431)+'iBoxx Extrapolation'!$K431,2)</f>
        <v>3.48</v>
      </c>
      <c r="K431" s="13">
        <f>ROUND(AVERAGE(Zinsswaps!K324:K431)+'iBoxx Extrapolation'!$K431,2)</f>
        <v>3.54</v>
      </c>
      <c r="L431" s="13">
        <f>ROUND(AVERAGE(Zinsswaps!L324:L431)+'iBoxx Extrapolation'!$K431,2)</f>
        <v>3.6</v>
      </c>
      <c r="M431" s="13">
        <f>ROUND(AVERAGE(Zinsswaps!M324:M431)+'iBoxx Extrapolation'!$K431,2)</f>
        <v>3.65</v>
      </c>
      <c r="N431" s="13">
        <f>ROUND(AVERAGE(Zinsswaps!N324:N431)+'iBoxx Extrapolation'!$K431,2)</f>
        <v>3.7</v>
      </c>
      <c r="O431" s="13">
        <f>ROUND(AVERAGE(Zinsswaps!O324:O431)+'iBoxx Extrapolation'!$K431,2)</f>
        <v>3.75</v>
      </c>
      <c r="P431" s="13">
        <f>ROUND(AVERAGE(Zinsswaps!P324:P431)+'iBoxx Extrapolation'!$K431,2)</f>
        <v>3.78</v>
      </c>
      <c r="Q431" s="13">
        <f>ROUND(AVERAGE(Zinsswaps!Q324:Q431)+'iBoxx Extrapolation'!$K431,2)</f>
        <v>3.81</v>
      </c>
      <c r="R431" s="13">
        <f>ROUND(AVERAGE(Zinsswaps!R324:R431)+'iBoxx Extrapolation'!$K431,2)</f>
        <v>3.83</v>
      </c>
      <c r="S431" s="13">
        <f>ROUND(AVERAGE(Zinsswaps!S324:S431)+'iBoxx Extrapolation'!$K431,2)</f>
        <v>3.85</v>
      </c>
      <c r="T431" s="13">
        <f>ROUND(AVERAGE(Zinsswaps!T324:T431)+'iBoxx Extrapolation'!$K431,2)</f>
        <v>3.87</v>
      </c>
      <c r="U431" s="13">
        <f>ROUND(AVERAGE(Zinsswaps!U324:U431)+'iBoxx Extrapolation'!$K431,2)</f>
        <v>3.89</v>
      </c>
      <c r="V431" s="13">
        <f>ROUND(AVERAGE(Zinsswaps!V324:V431)+'iBoxx Extrapolation'!$K431,2)</f>
        <v>3.89</v>
      </c>
      <c r="W431" s="13">
        <f>ROUND(AVERAGE(Zinsswaps!W324:W431)+'iBoxx Extrapolation'!$K431,2)</f>
        <v>3.89</v>
      </c>
      <c r="X431" s="13">
        <f>ROUND(AVERAGE(Zinsswaps!X324:X431)+'iBoxx Extrapolation'!$K431,2)</f>
        <v>3.89</v>
      </c>
      <c r="Y431" s="13">
        <f>ROUND(AVERAGE(Zinsswaps!Y324:Y431)+'iBoxx Extrapolation'!$K431,2)</f>
        <v>3.89</v>
      </c>
      <c r="Z431" s="13">
        <f>ROUND(AVERAGE(Zinsswaps!Z324:Z431)+'iBoxx Extrapolation'!$K431,2)</f>
        <v>3.89</v>
      </c>
      <c r="AA431" s="13">
        <f>ROUND(AVERAGE(Zinsswaps!AA324:AA431)+'iBoxx Extrapolation'!$K431,2)</f>
        <v>3.88</v>
      </c>
      <c r="AB431" s="13">
        <f>ROUND(AVERAGE(Zinsswaps!AB324:AB431)+'iBoxx Extrapolation'!$K431,2)</f>
        <v>3.88</v>
      </c>
      <c r="AC431" s="13">
        <f>ROUND(AVERAGE(Zinsswaps!AC324:AC431)+'iBoxx Extrapolation'!$K431,2)</f>
        <v>3.87</v>
      </c>
      <c r="AD431" s="13">
        <f>ROUND(AVERAGE(Zinsswaps!AD324:AD431)+'iBoxx Extrapolation'!$K431,2)</f>
        <v>3.86</v>
      </c>
      <c r="AE431" s="13">
        <f>ROUND(AVERAGE(Zinsswaps!AE324:AE431)+'iBoxx Extrapolation'!$K431,2)</f>
        <v>3.86</v>
      </c>
      <c r="AF431" s="13">
        <f>ROUND(AVERAGE(Zinsswaps!AF324:AF431)+'iBoxx Extrapolation'!$K431,2)</f>
        <v>3.84</v>
      </c>
      <c r="AG431" s="13">
        <f>ROUND(AVERAGE(Zinsswaps!AG324:AG431)+'iBoxx Extrapolation'!$K431,2)</f>
        <v>3.82</v>
      </c>
      <c r="AH431" s="13">
        <f>ROUND(AVERAGE(Zinsswaps!AH324:AH431)+'iBoxx Extrapolation'!$K431,2)</f>
        <v>3.81</v>
      </c>
      <c r="AI431" s="13">
        <f>ROUND(AVERAGE(Zinsswaps!AI324:AI431)+'iBoxx Extrapolation'!$K431,2)</f>
        <v>3.79</v>
      </c>
      <c r="AJ431" s="13">
        <f>ROUND(AVERAGE(Zinsswaps!AJ324:AJ431)+'iBoxx Extrapolation'!$K431,2)</f>
        <v>3.78</v>
      </c>
      <c r="AK431" s="13">
        <f>ROUND(AVERAGE(Zinsswaps!AK324:AK431)+'iBoxx Extrapolation'!$K431,2)</f>
        <v>3.77</v>
      </c>
      <c r="AL431" s="13">
        <f>ROUND(AVERAGE(Zinsswaps!AL324:AL431)+'iBoxx Extrapolation'!$K431,2)</f>
        <v>3.76</v>
      </c>
      <c r="AM431" s="13">
        <f>ROUND(AVERAGE(Zinsswaps!AM324:AM431)+'iBoxx Extrapolation'!$K431,2)</f>
        <v>3.75</v>
      </c>
      <c r="AN431" s="13">
        <f>ROUND(AVERAGE(Zinsswaps!AN324:AN431)+'iBoxx Extrapolation'!$K431,2)</f>
        <v>3.74</v>
      </c>
      <c r="AO431" s="13">
        <f>ROUND(AVERAGE(Zinsswaps!AO324:AO431)+'iBoxx Extrapolation'!$K431,2)</f>
        <v>3.73</v>
      </c>
      <c r="AP431" s="13">
        <f>ROUND(AVERAGE(Zinsswaps!AP324:AP431)+'iBoxx Extrapolation'!$K431,2)</f>
        <v>3.7</v>
      </c>
      <c r="AQ431" s="13">
        <f>ROUND(AVERAGE(Zinsswaps!AQ324:AQ431)+'iBoxx Extrapolation'!$K431,2)</f>
        <v>3.68</v>
      </c>
      <c r="AR431" s="13">
        <f>ROUND(AVERAGE(Zinsswaps!AR324:AR431)+'iBoxx Extrapolation'!$K431,2)</f>
        <v>3.66</v>
      </c>
      <c r="AS431" s="13">
        <f>ROUND(AVERAGE(Zinsswaps!AS324:AS431)+'iBoxx Extrapolation'!$K431,2)</f>
        <v>3.64</v>
      </c>
      <c r="AT431" s="13">
        <f>ROUND(AVERAGE(Zinsswaps!AT324:AT431)+'iBoxx Extrapolation'!$K431,2)</f>
        <v>3.62</v>
      </c>
      <c r="AU431" s="13">
        <f>ROUND(AVERAGE(Zinsswaps!AU324:AU431)+'iBoxx Extrapolation'!$K431,2)</f>
        <v>3.61</v>
      </c>
      <c r="AV431" s="13">
        <f>ROUND(AVERAGE(Zinsswaps!AV324:AV431)+'iBoxx Extrapolation'!$K431,2)</f>
        <v>3.59</v>
      </c>
      <c r="AW431" s="13">
        <f>ROUND(AVERAGE(Zinsswaps!AW324:AW431)+'iBoxx Extrapolation'!$K431,2)</f>
        <v>3.57</v>
      </c>
      <c r="AX431" s="13">
        <f>ROUND(AVERAGE(Zinsswaps!AX324:AX431)+'iBoxx Extrapolation'!$K431,2)</f>
        <v>3.56</v>
      </c>
      <c r="AY431" s="13">
        <f>ROUND(AVERAGE(Zinsswaps!AY324:AY431)+'iBoxx Extrapolation'!$K431,2)</f>
        <v>3.54</v>
      </c>
    </row>
    <row r="432" spans="1:51" s="16" customFormat="1" x14ac:dyDescent="0.2">
      <c r="A432" s="12">
        <v>50374</v>
      </c>
      <c r="B432" s="13">
        <f>ROUND(AVERAGE(Zinsswaps!B325:B432)+'iBoxx Extrapolation'!$K432,2)</f>
        <v>2.99</v>
      </c>
      <c r="C432" s="13">
        <f>ROUND(AVERAGE(Zinsswaps!C325:C432)+'iBoxx Extrapolation'!$K432,2)</f>
        <v>3</v>
      </c>
      <c r="D432" s="13">
        <f>ROUND(AVERAGE(Zinsswaps!D325:D432)+'iBoxx Extrapolation'!$K432,2)</f>
        <v>3.05</v>
      </c>
      <c r="E432" s="13">
        <f>ROUND(AVERAGE(Zinsswaps!E325:E432)+'iBoxx Extrapolation'!$K432,2)</f>
        <v>3.12</v>
      </c>
      <c r="F432" s="13">
        <f>ROUND(AVERAGE(Zinsswaps!F325:F432)+'iBoxx Extrapolation'!$K432,2)</f>
        <v>3.19</v>
      </c>
      <c r="G432" s="13">
        <f>ROUND(AVERAGE(Zinsswaps!G325:G432)+'iBoxx Extrapolation'!$K432,2)</f>
        <v>3.27</v>
      </c>
      <c r="H432" s="13">
        <f>ROUND(AVERAGE(Zinsswaps!H325:H432)+'iBoxx Extrapolation'!$K432,2)</f>
        <v>3.34</v>
      </c>
      <c r="I432" s="13">
        <f>ROUND(AVERAGE(Zinsswaps!I325:I432)+'iBoxx Extrapolation'!$K432,2)</f>
        <v>3.41</v>
      </c>
      <c r="J432" s="13">
        <f>ROUND(AVERAGE(Zinsswaps!J325:J432)+'iBoxx Extrapolation'!$K432,2)</f>
        <v>3.48</v>
      </c>
      <c r="K432" s="13">
        <f>ROUND(AVERAGE(Zinsswaps!K325:K432)+'iBoxx Extrapolation'!$K432,2)</f>
        <v>3.54</v>
      </c>
      <c r="L432" s="13">
        <f>ROUND(AVERAGE(Zinsswaps!L325:L432)+'iBoxx Extrapolation'!$K432,2)</f>
        <v>3.6</v>
      </c>
      <c r="M432" s="13">
        <f>ROUND(AVERAGE(Zinsswaps!M325:M432)+'iBoxx Extrapolation'!$K432,2)</f>
        <v>3.65</v>
      </c>
      <c r="N432" s="13">
        <f>ROUND(AVERAGE(Zinsswaps!N325:N432)+'iBoxx Extrapolation'!$K432,2)</f>
        <v>3.7</v>
      </c>
      <c r="O432" s="13">
        <f>ROUND(AVERAGE(Zinsswaps!O325:O432)+'iBoxx Extrapolation'!$K432,2)</f>
        <v>3.75</v>
      </c>
      <c r="P432" s="13">
        <f>ROUND(AVERAGE(Zinsswaps!P325:P432)+'iBoxx Extrapolation'!$K432,2)</f>
        <v>3.78</v>
      </c>
      <c r="Q432" s="13">
        <f>ROUND(AVERAGE(Zinsswaps!Q325:Q432)+'iBoxx Extrapolation'!$K432,2)</f>
        <v>3.81</v>
      </c>
      <c r="R432" s="13">
        <f>ROUND(AVERAGE(Zinsswaps!R325:R432)+'iBoxx Extrapolation'!$K432,2)</f>
        <v>3.83</v>
      </c>
      <c r="S432" s="13">
        <f>ROUND(AVERAGE(Zinsswaps!S325:S432)+'iBoxx Extrapolation'!$K432,2)</f>
        <v>3.85</v>
      </c>
      <c r="T432" s="13">
        <f>ROUND(AVERAGE(Zinsswaps!T325:T432)+'iBoxx Extrapolation'!$K432,2)</f>
        <v>3.87</v>
      </c>
      <c r="U432" s="13">
        <f>ROUND(AVERAGE(Zinsswaps!U325:U432)+'iBoxx Extrapolation'!$K432,2)</f>
        <v>3.89</v>
      </c>
      <c r="V432" s="13">
        <f>ROUND(AVERAGE(Zinsswaps!V325:V432)+'iBoxx Extrapolation'!$K432,2)</f>
        <v>3.89</v>
      </c>
      <c r="W432" s="13">
        <f>ROUND(AVERAGE(Zinsswaps!W325:W432)+'iBoxx Extrapolation'!$K432,2)</f>
        <v>3.89</v>
      </c>
      <c r="X432" s="13">
        <f>ROUND(AVERAGE(Zinsswaps!X325:X432)+'iBoxx Extrapolation'!$K432,2)</f>
        <v>3.89</v>
      </c>
      <c r="Y432" s="13">
        <f>ROUND(AVERAGE(Zinsswaps!Y325:Y432)+'iBoxx Extrapolation'!$K432,2)</f>
        <v>3.89</v>
      </c>
      <c r="Z432" s="13">
        <f>ROUND(AVERAGE(Zinsswaps!Z325:Z432)+'iBoxx Extrapolation'!$K432,2)</f>
        <v>3.89</v>
      </c>
      <c r="AA432" s="13">
        <f>ROUND(AVERAGE(Zinsswaps!AA325:AA432)+'iBoxx Extrapolation'!$K432,2)</f>
        <v>3.88</v>
      </c>
      <c r="AB432" s="13">
        <f>ROUND(AVERAGE(Zinsswaps!AB325:AB432)+'iBoxx Extrapolation'!$K432,2)</f>
        <v>3.88</v>
      </c>
      <c r="AC432" s="13">
        <f>ROUND(AVERAGE(Zinsswaps!AC325:AC432)+'iBoxx Extrapolation'!$K432,2)</f>
        <v>3.87</v>
      </c>
      <c r="AD432" s="13">
        <f>ROUND(AVERAGE(Zinsswaps!AD325:AD432)+'iBoxx Extrapolation'!$K432,2)</f>
        <v>3.86</v>
      </c>
      <c r="AE432" s="13">
        <f>ROUND(AVERAGE(Zinsswaps!AE325:AE432)+'iBoxx Extrapolation'!$K432,2)</f>
        <v>3.86</v>
      </c>
      <c r="AF432" s="13">
        <f>ROUND(AVERAGE(Zinsswaps!AF325:AF432)+'iBoxx Extrapolation'!$K432,2)</f>
        <v>3.84</v>
      </c>
      <c r="AG432" s="13">
        <f>ROUND(AVERAGE(Zinsswaps!AG325:AG432)+'iBoxx Extrapolation'!$K432,2)</f>
        <v>3.82</v>
      </c>
      <c r="AH432" s="13">
        <f>ROUND(AVERAGE(Zinsswaps!AH325:AH432)+'iBoxx Extrapolation'!$K432,2)</f>
        <v>3.81</v>
      </c>
      <c r="AI432" s="13">
        <f>ROUND(AVERAGE(Zinsswaps!AI325:AI432)+'iBoxx Extrapolation'!$K432,2)</f>
        <v>3.79</v>
      </c>
      <c r="AJ432" s="13">
        <f>ROUND(AVERAGE(Zinsswaps!AJ325:AJ432)+'iBoxx Extrapolation'!$K432,2)</f>
        <v>3.78</v>
      </c>
      <c r="AK432" s="13">
        <f>ROUND(AVERAGE(Zinsswaps!AK325:AK432)+'iBoxx Extrapolation'!$K432,2)</f>
        <v>3.77</v>
      </c>
      <c r="AL432" s="13">
        <f>ROUND(AVERAGE(Zinsswaps!AL325:AL432)+'iBoxx Extrapolation'!$K432,2)</f>
        <v>3.76</v>
      </c>
      <c r="AM432" s="13">
        <f>ROUND(AVERAGE(Zinsswaps!AM325:AM432)+'iBoxx Extrapolation'!$K432,2)</f>
        <v>3.75</v>
      </c>
      <c r="AN432" s="13">
        <f>ROUND(AVERAGE(Zinsswaps!AN325:AN432)+'iBoxx Extrapolation'!$K432,2)</f>
        <v>3.74</v>
      </c>
      <c r="AO432" s="13">
        <f>ROUND(AVERAGE(Zinsswaps!AO325:AO432)+'iBoxx Extrapolation'!$K432,2)</f>
        <v>3.73</v>
      </c>
      <c r="AP432" s="13">
        <f>ROUND(AVERAGE(Zinsswaps!AP325:AP432)+'iBoxx Extrapolation'!$K432,2)</f>
        <v>3.7</v>
      </c>
      <c r="AQ432" s="13">
        <f>ROUND(AVERAGE(Zinsswaps!AQ325:AQ432)+'iBoxx Extrapolation'!$K432,2)</f>
        <v>3.68</v>
      </c>
      <c r="AR432" s="13">
        <f>ROUND(AVERAGE(Zinsswaps!AR325:AR432)+'iBoxx Extrapolation'!$K432,2)</f>
        <v>3.66</v>
      </c>
      <c r="AS432" s="13">
        <f>ROUND(AVERAGE(Zinsswaps!AS325:AS432)+'iBoxx Extrapolation'!$K432,2)</f>
        <v>3.64</v>
      </c>
      <c r="AT432" s="13">
        <f>ROUND(AVERAGE(Zinsswaps!AT325:AT432)+'iBoxx Extrapolation'!$K432,2)</f>
        <v>3.62</v>
      </c>
      <c r="AU432" s="13">
        <f>ROUND(AVERAGE(Zinsswaps!AU325:AU432)+'iBoxx Extrapolation'!$K432,2)</f>
        <v>3.61</v>
      </c>
      <c r="AV432" s="13">
        <f>ROUND(AVERAGE(Zinsswaps!AV325:AV432)+'iBoxx Extrapolation'!$K432,2)</f>
        <v>3.59</v>
      </c>
      <c r="AW432" s="13">
        <f>ROUND(AVERAGE(Zinsswaps!AW325:AW432)+'iBoxx Extrapolation'!$K432,2)</f>
        <v>3.57</v>
      </c>
      <c r="AX432" s="13">
        <f>ROUND(AVERAGE(Zinsswaps!AX325:AX432)+'iBoxx Extrapolation'!$K432,2)</f>
        <v>3.56</v>
      </c>
      <c r="AY432" s="13">
        <f>ROUND(AVERAGE(Zinsswaps!AY325:AY432)+'iBoxx Extrapolation'!$K432,2)</f>
        <v>3.54</v>
      </c>
    </row>
    <row r="433" spans="1:51" s="16" customFormat="1" x14ac:dyDescent="0.2">
      <c r="A433" s="12">
        <v>50405</v>
      </c>
      <c r="B433" s="13">
        <f>ROUND(AVERAGE(Zinsswaps!B326:B433)+'iBoxx Extrapolation'!$K433,2)</f>
        <v>2.99</v>
      </c>
      <c r="C433" s="13">
        <f>ROUND(AVERAGE(Zinsswaps!C326:C433)+'iBoxx Extrapolation'!$K433,2)</f>
        <v>3</v>
      </c>
      <c r="D433" s="13">
        <f>ROUND(AVERAGE(Zinsswaps!D326:D433)+'iBoxx Extrapolation'!$K433,2)</f>
        <v>3.05</v>
      </c>
      <c r="E433" s="13">
        <f>ROUND(AVERAGE(Zinsswaps!E326:E433)+'iBoxx Extrapolation'!$K433,2)</f>
        <v>3.12</v>
      </c>
      <c r="F433" s="13">
        <f>ROUND(AVERAGE(Zinsswaps!F326:F433)+'iBoxx Extrapolation'!$K433,2)</f>
        <v>3.19</v>
      </c>
      <c r="G433" s="13">
        <f>ROUND(AVERAGE(Zinsswaps!G326:G433)+'iBoxx Extrapolation'!$K433,2)</f>
        <v>3.27</v>
      </c>
      <c r="H433" s="13">
        <f>ROUND(AVERAGE(Zinsswaps!H326:H433)+'iBoxx Extrapolation'!$K433,2)</f>
        <v>3.34</v>
      </c>
      <c r="I433" s="13">
        <f>ROUND(AVERAGE(Zinsswaps!I326:I433)+'iBoxx Extrapolation'!$K433,2)</f>
        <v>3.41</v>
      </c>
      <c r="J433" s="13">
        <f>ROUND(AVERAGE(Zinsswaps!J326:J433)+'iBoxx Extrapolation'!$K433,2)</f>
        <v>3.48</v>
      </c>
      <c r="K433" s="13">
        <f>ROUND(AVERAGE(Zinsswaps!K326:K433)+'iBoxx Extrapolation'!$K433,2)</f>
        <v>3.54</v>
      </c>
      <c r="L433" s="13">
        <f>ROUND(AVERAGE(Zinsswaps!L326:L433)+'iBoxx Extrapolation'!$K433,2)</f>
        <v>3.6</v>
      </c>
      <c r="M433" s="13">
        <f>ROUND(AVERAGE(Zinsswaps!M326:M433)+'iBoxx Extrapolation'!$K433,2)</f>
        <v>3.65</v>
      </c>
      <c r="N433" s="13">
        <f>ROUND(AVERAGE(Zinsswaps!N326:N433)+'iBoxx Extrapolation'!$K433,2)</f>
        <v>3.7</v>
      </c>
      <c r="O433" s="13">
        <f>ROUND(AVERAGE(Zinsswaps!O326:O433)+'iBoxx Extrapolation'!$K433,2)</f>
        <v>3.75</v>
      </c>
      <c r="P433" s="13">
        <f>ROUND(AVERAGE(Zinsswaps!P326:P433)+'iBoxx Extrapolation'!$K433,2)</f>
        <v>3.78</v>
      </c>
      <c r="Q433" s="13">
        <f>ROUND(AVERAGE(Zinsswaps!Q326:Q433)+'iBoxx Extrapolation'!$K433,2)</f>
        <v>3.81</v>
      </c>
      <c r="R433" s="13">
        <f>ROUND(AVERAGE(Zinsswaps!R326:R433)+'iBoxx Extrapolation'!$K433,2)</f>
        <v>3.83</v>
      </c>
      <c r="S433" s="13">
        <f>ROUND(AVERAGE(Zinsswaps!S326:S433)+'iBoxx Extrapolation'!$K433,2)</f>
        <v>3.85</v>
      </c>
      <c r="T433" s="13">
        <f>ROUND(AVERAGE(Zinsswaps!T326:T433)+'iBoxx Extrapolation'!$K433,2)</f>
        <v>3.87</v>
      </c>
      <c r="U433" s="13">
        <f>ROUND(AVERAGE(Zinsswaps!U326:U433)+'iBoxx Extrapolation'!$K433,2)</f>
        <v>3.89</v>
      </c>
      <c r="V433" s="13">
        <f>ROUND(AVERAGE(Zinsswaps!V326:V433)+'iBoxx Extrapolation'!$K433,2)</f>
        <v>3.89</v>
      </c>
      <c r="W433" s="13">
        <f>ROUND(AVERAGE(Zinsswaps!W326:W433)+'iBoxx Extrapolation'!$K433,2)</f>
        <v>3.89</v>
      </c>
      <c r="X433" s="13">
        <f>ROUND(AVERAGE(Zinsswaps!X326:X433)+'iBoxx Extrapolation'!$K433,2)</f>
        <v>3.89</v>
      </c>
      <c r="Y433" s="13">
        <f>ROUND(AVERAGE(Zinsswaps!Y326:Y433)+'iBoxx Extrapolation'!$K433,2)</f>
        <v>3.89</v>
      </c>
      <c r="Z433" s="13">
        <f>ROUND(AVERAGE(Zinsswaps!Z326:Z433)+'iBoxx Extrapolation'!$K433,2)</f>
        <v>3.89</v>
      </c>
      <c r="AA433" s="13">
        <f>ROUND(AVERAGE(Zinsswaps!AA326:AA433)+'iBoxx Extrapolation'!$K433,2)</f>
        <v>3.88</v>
      </c>
      <c r="AB433" s="13">
        <f>ROUND(AVERAGE(Zinsswaps!AB326:AB433)+'iBoxx Extrapolation'!$K433,2)</f>
        <v>3.88</v>
      </c>
      <c r="AC433" s="13">
        <f>ROUND(AVERAGE(Zinsswaps!AC326:AC433)+'iBoxx Extrapolation'!$K433,2)</f>
        <v>3.87</v>
      </c>
      <c r="AD433" s="13">
        <f>ROUND(AVERAGE(Zinsswaps!AD326:AD433)+'iBoxx Extrapolation'!$K433,2)</f>
        <v>3.86</v>
      </c>
      <c r="AE433" s="13">
        <f>ROUND(AVERAGE(Zinsswaps!AE326:AE433)+'iBoxx Extrapolation'!$K433,2)</f>
        <v>3.86</v>
      </c>
      <c r="AF433" s="13">
        <f>ROUND(AVERAGE(Zinsswaps!AF326:AF433)+'iBoxx Extrapolation'!$K433,2)</f>
        <v>3.84</v>
      </c>
      <c r="AG433" s="13">
        <f>ROUND(AVERAGE(Zinsswaps!AG326:AG433)+'iBoxx Extrapolation'!$K433,2)</f>
        <v>3.82</v>
      </c>
      <c r="AH433" s="13">
        <f>ROUND(AVERAGE(Zinsswaps!AH326:AH433)+'iBoxx Extrapolation'!$K433,2)</f>
        <v>3.81</v>
      </c>
      <c r="AI433" s="13">
        <f>ROUND(AVERAGE(Zinsswaps!AI326:AI433)+'iBoxx Extrapolation'!$K433,2)</f>
        <v>3.79</v>
      </c>
      <c r="AJ433" s="13">
        <f>ROUND(AVERAGE(Zinsswaps!AJ326:AJ433)+'iBoxx Extrapolation'!$K433,2)</f>
        <v>3.78</v>
      </c>
      <c r="AK433" s="13">
        <f>ROUND(AVERAGE(Zinsswaps!AK326:AK433)+'iBoxx Extrapolation'!$K433,2)</f>
        <v>3.77</v>
      </c>
      <c r="AL433" s="13">
        <f>ROUND(AVERAGE(Zinsswaps!AL326:AL433)+'iBoxx Extrapolation'!$K433,2)</f>
        <v>3.76</v>
      </c>
      <c r="AM433" s="13">
        <f>ROUND(AVERAGE(Zinsswaps!AM326:AM433)+'iBoxx Extrapolation'!$K433,2)</f>
        <v>3.75</v>
      </c>
      <c r="AN433" s="13">
        <f>ROUND(AVERAGE(Zinsswaps!AN326:AN433)+'iBoxx Extrapolation'!$K433,2)</f>
        <v>3.74</v>
      </c>
      <c r="AO433" s="13">
        <f>ROUND(AVERAGE(Zinsswaps!AO326:AO433)+'iBoxx Extrapolation'!$K433,2)</f>
        <v>3.73</v>
      </c>
      <c r="AP433" s="13">
        <f>ROUND(AVERAGE(Zinsswaps!AP326:AP433)+'iBoxx Extrapolation'!$K433,2)</f>
        <v>3.7</v>
      </c>
      <c r="AQ433" s="13">
        <f>ROUND(AVERAGE(Zinsswaps!AQ326:AQ433)+'iBoxx Extrapolation'!$K433,2)</f>
        <v>3.68</v>
      </c>
      <c r="AR433" s="13">
        <f>ROUND(AVERAGE(Zinsswaps!AR326:AR433)+'iBoxx Extrapolation'!$K433,2)</f>
        <v>3.66</v>
      </c>
      <c r="AS433" s="13">
        <f>ROUND(AVERAGE(Zinsswaps!AS326:AS433)+'iBoxx Extrapolation'!$K433,2)</f>
        <v>3.64</v>
      </c>
      <c r="AT433" s="13">
        <f>ROUND(AVERAGE(Zinsswaps!AT326:AT433)+'iBoxx Extrapolation'!$K433,2)</f>
        <v>3.62</v>
      </c>
      <c r="AU433" s="13">
        <f>ROUND(AVERAGE(Zinsswaps!AU326:AU433)+'iBoxx Extrapolation'!$K433,2)</f>
        <v>3.61</v>
      </c>
      <c r="AV433" s="13">
        <f>ROUND(AVERAGE(Zinsswaps!AV326:AV433)+'iBoxx Extrapolation'!$K433,2)</f>
        <v>3.59</v>
      </c>
      <c r="AW433" s="13">
        <f>ROUND(AVERAGE(Zinsswaps!AW326:AW433)+'iBoxx Extrapolation'!$K433,2)</f>
        <v>3.57</v>
      </c>
      <c r="AX433" s="13">
        <f>ROUND(AVERAGE(Zinsswaps!AX326:AX433)+'iBoxx Extrapolation'!$K433,2)</f>
        <v>3.56</v>
      </c>
      <c r="AY433" s="13">
        <f>ROUND(AVERAGE(Zinsswaps!AY326:AY433)+'iBoxx Extrapolation'!$K433,2)</f>
        <v>3.54</v>
      </c>
    </row>
    <row r="434" spans="1:51" s="16" customFormat="1" x14ac:dyDescent="0.2">
      <c r="A434" s="12">
        <v>50436</v>
      </c>
      <c r="B434" s="13">
        <f>ROUND(AVERAGE(Zinsswaps!B327:B434)+'iBoxx Extrapolation'!$K434,2)</f>
        <v>2.99</v>
      </c>
      <c r="C434" s="13">
        <f>ROUND(AVERAGE(Zinsswaps!C327:C434)+'iBoxx Extrapolation'!$K434,2)</f>
        <v>3</v>
      </c>
      <c r="D434" s="13">
        <f>ROUND(AVERAGE(Zinsswaps!D327:D434)+'iBoxx Extrapolation'!$K434,2)</f>
        <v>3.05</v>
      </c>
      <c r="E434" s="13">
        <f>ROUND(AVERAGE(Zinsswaps!E327:E434)+'iBoxx Extrapolation'!$K434,2)</f>
        <v>3.12</v>
      </c>
      <c r="F434" s="13">
        <f>ROUND(AVERAGE(Zinsswaps!F327:F434)+'iBoxx Extrapolation'!$K434,2)</f>
        <v>3.19</v>
      </c>
      <c r="G434" s="13">
        <f>ROUND(AVERAGE(Zinsswaps!G327:G434)+'iBoxx Extrapolation'!$K434,2)</f>
        <v>3.27</v>
      </c>
      <c r="H434" s="13">
        <f>ROUND(AVERAGE(Zinsswaps!H327:H434)+'iBoxx Extrapolation'!$K434,2)</f>
        <v>3.34</v>
      </c>
      <c r="I434" s="13">
        <f>ROUND(AVERAGE(Zinsswaps!I327:I434)+'iBoxx Extrapolation'!$K434,2)</f>
        <v>3.41</v>
      </c>
      <c r="J434" s="13">
        <f>ROUND(AVERAGE(Zinsswaps!J327:J434)+'iBoxx Extrapolation'!$K434,2)</f>
        <v>3.48</v>
      </c>
      <c r="K434" s="13">
        <f>ROUND(AVERAGE(Zinsswaps!K327:K434)+'iBoxx Extrapolation'!$K434,2)</f>
        <v>3.54</v>
      </c>
      <c r="L434" s="13">
        <f>ROUND(AVERAGE(Zinsswaps!L327:L434)+'iBoxx Extrapolation'!$K434,2)</f>
        <v>3.6</v>
      </c>
      <c r="M434" s="13">
        <f>ROUND(AVERAGE(Zinsswaps!M327:M434)+'iBoxx Extrapolation'!$K434,2)</f>
        <v>3.65</v>
      </c>
      <c r="N434" s="13">
        <f>ROUND(AVERAGE(Zinsswaps!N327:N434)+'iBoxx Extrapolation'!$K434,2)</f>
        <v>3.7</v>
      </c>
      <c r="O434" s="13">
        <f>ROUND(AVERAGE(Zinsswaps!O327:O434)+'iBoxx Extrapolation'!$K434,2)</f>
        <v>3.75</v>
      </c>
      <c r="P434" s="13">
        <f>ROUND(AVERAGE(Zinsswaps!P327:P434)+'iBoxx Extrapolation'!$K434,2)</f>
        <v>3.78</v>
      </c>
      <c r="Q434" s="13">
        <f>ROUND(AVERAGE(Zinsswaps!Q327:Q434)+'iBoxx Extrapolation'!$K434,2)</f>
        <v>3.81</v>
      </c>
      <c r="R434" s="13">
        <f>ROUND(AVERAGE(Zinsswaps!R327:R434)+'iBoxx Extrapolation'!$K434,2)</f>
        <v>3.83</v>
      </c>
      <c r="S434" s="13">
        <f>ROUND(AVERAGE(Zinsswaps!S327:S434)+'iBoxx Extrapolation'!$K434,2)</f>
        <v>3.85</v>
      </c>
      <c r="T434" s="13">
        <f>ROUND(AVERAGE(Zinsswaps!T327:T434)+'iBoxx Extrapolation'!$K434,2)</f>
        <v>3.87</v>
      </c>
      <c r="U434" s="13">
        <f>ROUND(AVERAGE(Zinsswaps!U327:U434)+'iBoxx Extrapolation'!$K434,2)</f>
        <v>3.89</v>
      </c>
      <c r="V434" s="13">
        <f>ROUND(AVERAGE(Zinsswaps!V327:V434)+'iBoxx Extrapolation'!$K434,2)</f>
        <v>3.89</v>
      </c>
      <c r="W434" s="13">
        <f>ROUND(AVERAGE(Zinsswaps!W327:W434)+'iBoxx Extrapolation'!$K434,2)</f>
        <v>3.89</v>
      </c>
      <c r="X434" s="13">
        <f>ROUND(AVERAGE(Zinsswaps!X327:X434)+'iBoxx Extrapolation'!$K434,2)</f>
        <v>3.89</v>
      </c>
      <c r="Y434" s="13">
        <f>ROUND(AVERAGE(Zinsswaps!Y327:Y434)+'iBoxx Extrapolation'!$K434,2)</f>
        <v>3.89</v>
      </c>
      <c r="Z434" s="13">
        <f>ROUND(AVERAGE(Zinsswaps!Z327:Z434)+'iBoxx Extrapolation'!$K434,2)</f>
        <v>3.89</v>
      </c>
      <c r="AA434" s="13">
        <f>ROUND(AVERAGE(Zinsswaps!AA327:AA434)+'iBoxx Extrapolation'!$K434,2)</f>
        <v>3.88</v>
      </c>
      <c r="AB434" s="13">
        <f>ROUND(AVERAGE(Zinsswaps!AB327:AB434)+'iBoxx Extrapolation'!$K434,2)</f>
        <v>3.88</v>
      </c>
      <c r="AC434" s="13">
        <f>ROUND(AVERAGE(Zinsswaps!AC327:AC434)+'iBoxx Extrapolation'!$K434,2)</f>
        <v>3.87</v>
      </c>
      <c r="AD434" s="13">
        <f>ROUND(AVERAGE(Zinsswaps!AD327:AD434)+'iBoxx Extrapolation'!$K434,2)</f>
        <v>3.86</v>
      </c>
      <c r="AE434" s="13">
        <f>ROUND(AVERAGE(Zinsswaps!AE327:AE434)+'iBoxx Extrapolation'!$K434,2)</f>
        <v>3.86</v>
      </c>
      <c r="AF434" s="13">
        <f>ROUND(AVERAGE(Zinsswaps!AF327:AF434)+'iBoxx Extrapolation'!$K434,2)</f>
        <v>3.84</v>
      </c>
      <c r="AG434" s="13">
        <f>ROUND(AVERAGE(Zinsswaps!AG327:AG434)+'iBoxx Extrapolation'!$K434,2)</f>
        <v>3.82</v>
      </c>
      <c r="AH434" s="13">
        <f>ROUND(AVERAGE(Zinsswaps!AH327:AH434)+'iBoxx Extrapolation'!$K434,2)</f>
        <v>3.81</v>
      </c>
      <c r="AI434" s="13">
        <f>ROUND(AVERAGE(Zinsswaps!AI327:AI434)+'iBoxx Extrapolation'!$K434,2)</f>
        <v>3.79</v>
      </c>
      <c r="AJ434" s="13">
        <f>ROUND(AVERAGE(Zinsswaps!AJ327:AJ434)+'iBoxx Extrapolation'!$K434,2)</f>
        <v>3.78</v>
      </c>
      <c r="AK434" s="13">
        <f>ROUND(AVERAGE(Zinsswaps!AK327:AK434)+'iBoxx Extrapolation'!$K434,2)</f>
        <v>3.77</v>
      </c>
      <c r="AL434" s="13">
        <f>ROUND(AVERAGE(Zinsswaps!AL327:AL434)+'iBoxx Extrapolation'!$K434,2)</f>
        <v>3.76</v>
      </c>
      <c r="AM434" s="13">
        <f>ROUND(AVERAGE(Zinsswaps!AM327:AM434)+'iBoxx Extrapolation'!$K434,2)</f>
        <v>3.75</v>
      </c>
      <c r="AN434" s="13">
        <f>ROUND(AVERAGE(Zinsswaps!AN327:AN434)+'iBoxx Extrapolation'!$K434,2)</f>
        <v>3.74</v>
      </c>
      <c r="AO434" s="13">
        <f>ROUND(AVERAGE(Zinsswaps!AO327:AO434)+'iBoxx Extrapolation'!$K434,2)</f>
        <v>3.73</v>
      </c>
      <c r="AP434" s="13">
        <f>ROUND(AVERAGE(Zinsswaps!AP327:AP434)+'iBoxx Extrapolation'!$K434,2)</f>
        <v>3.7</v>
      </c>
      <c r="AQ434" s="13">
        <f>ROUND(AVERAGE(Zinsswaps!AQ327:AQ434)+'iBoxx Extrapolation'!$K434,2)</f>
        <v>3.68</v>
      </c>
      <c r="AR434" s="13">
        <f>ROUND(AVERAGE(Zinsswaps!AR327:AR434)+'iBoxx Extrapolation'!$K434,2)</f>
        <v>3.66</v>
      </c>
      <c r="AS434" s="13">
        <f>ROUND(AVERAGE(Zinsswaps!AS327:AS434)+'iBoxx Extrapolation'!$K434,2)</f>
        <v>3.64</v>
      </c>
      <c r="AT434" s="13">
        <f>ROUND(AVERAGE(Zinsswaps!AT327:AT434)+'iBoxx Extrapolation'!$K434,2)</f>
        <v>3.62</v>
      </c>
      <c r="AU434" s="13">
        <f>ROUND(AVERAGE(Zinsswaps!AU327:AU434)+'iBoxx Extrapolation'!$K434,2)</f>
        <v>3.61</v>
      </c>
      <c r="AV434" s="13">
        <f>ROUND(AVERAGE(Zinsswaps!AV327:AV434)+'iBoxx Extrapolation'!$K434,2)</f>
        <v>3.59</v>
      </c>
      <c r="AW434" s="13">
        <f>ROUND(AVERAGE(Zinsswaps!AW327:AW434)+'iBoxx Extrapolation'!$K434,2)</f>
        <v>3.57</v>
      </c>
      <c r="AX434" s="13">
        <f>ROUND(AVERAGE(Zinsswaps!AX327:AX434)+'iBoxx Extrapolation'!$K434,2)</f>
        <v>3.56</v>
      </c>
      <c r="AY434" s="13">
        <f>ROUND(AVERAGE(Zinsswaps!AY327:AY434)+'iBoxx Extrapolation'!$K434,2)</f>
        <v>3.54</v>
      </c>
    </row>
    <row r="435" spans="1:51" s="16" customFormat="1" x14ac:dyDescent="0.2">
      <c r="A435" s="12">
        <v>50464</v>
      </c>
      <c r="B435" s="13">
        <f>ROUND(AVERAGE(Zinsswaps!B328:B435)+'iBoxx Extrapolation'!$K435,2)</f>
        <v>2.99</v>
      </c>
      <c r="C435" s="13">
        <f>ROUND(AVERAGE(Zinsswaps!C328:C435)+'iBoxx Extrapolation'!$K435,2)</f>
        <v>3</v>
      </c>
      <c r="D435" s="13">
        <f>ROUND(AVERAGE(Zinsswaps!D328:D435)+'iBoxx Extrapolation'!$K435,2)</f>
        <v>3.05</v>
      </c>
      <c r="E435" s="13">
        <f>ROUND(AVERAGE(Zinsswaps!E328:E435)+'iBoxx Extrapolation'!$K435,2)</f>
        <v>3.12</v>
      </c>
      <c r="F435" s="13">
        <f>ROUND(AVERAGE(Zinsswaps!F328:F435)+'iBoxx Extrapolation'!$K435,2)</f>
        <v>3.19</v>
      </c>
      <c r="G435" s="13">
        <f>ROUND(AVERAGE(Zinsswaps!G328:G435)+'iBoxx Extrapolation'!$K435,2)</f>
        <v>3.27</v>
      </c>
      <c r="H435" s="13">
        <f>ROUND(AVERAGE(Zinsswaps!H328:H435)+'iBoxx Extrapolation'!$K435,2)</f>
        <v>3.34</v>
      </c>
      <c r="I435" s="13">
        <f>ROUND(AVERAGE(Zinsswaps!I328:I435)+'iBoxx Extrapolation'!$K435,2)</f>
        <v>3.41</v>
      </c>
      <c r="J435" s="13">
        <f>ROUND(AVERAGE(Zinsswaps!J328:J435)+'iBoxx Extrapolation'!$K435,2)</f>
        <v>3.48</v>
      </c>
      <c r="K435" s="13">
        <f>ROUND(AVERAGE(Zinsswaps!K328:K435)+'iBoxx Extrapolation'!$K435,2)</f>
        <v>3.54</v>
      </c>
      <c r="L435" s="13">
        <f>ROUND(AVERAGE(Zinsswaps!L328:L435)+'iBoxx Extrapolation'!$K435,2)</f>
        <v>3.6</v>
      </c>
      <c r="M435" s="13">
        <f>ROUND(AVERAGE(Zinsswaps!M328:M435)+'iBoxx Extrapolation'!$K435,2)</f>
        <v>3.65</v>
      </c>
      <c r="N435" s="13">
        <f>ROUND(AVERAGE(Zinsswaps!N328:N435)+'iBoxx Extrapolation'!$K435,2)</f>
        <v>3.7</v>
      </c>
      <c r="O435" s="13">
        <f>ROUND(AVERAGE(Zinsswaps!O328:O435)+'iBoxx Extrapolation'!$K435,2)</f>
        <v>3.75</v>
      </c>
      <c r="P435" s="13">
        <f>ROUND(AVERAGE(Zinsswaps!P328:P435)+'iBoxx Extrapolation'!$K435,2)</f>
        <v>3.78</v>
      </c>
      <c r="Q435" s="13">
        <f>ROUND(AVERAGE(Zinsswaps!Q328:Q435)+'iBoxx Extrapolation'!$K435,2)</f>
        <v>3.81</v>
      </c>
      <c r="R435" s="13">
        <f>ROUND(AVERAGE(Zinsswaps!R328:R435)+'iBoxx Extrapolation'!$K435,2)</f>
        <v>3.83</v>
      </c>
      <c r="S435" s="13">
        <f>ROUND(AVERAGE(Zinsswaps!S328:S435)+'iBoxx Extrapolation'!$K435,2)</f>
        <v>3.85</v>
      </c>
      <c r="T435" s="13">
        <f>ROUND(AVERAGE(Zinsswaps!T328:T435)+'iBoxx Extrapolation'!$K435,2)</f>
        <v>3.87</v>
      </c>
      <c r="U435" s="13">
        <f>ROUND(AVERAGE(Zinsswaps!U328:U435)+'iBoxx Extrapolation'!$K435,2)</f>
        <v>3.89</v>
      </c>
      <c r="V435" s="13">
        <f>ROUND(AVERAGE(Zinsswaps!V328:V435)+'iBoxx Extrapolation'!$K435,2)</f>
        <v>3.89</v>
      </c>
      <c r="W435" s="13">
        <f>ROUND(AVERAGE(Zinsswaps!W328:W435)+'iBoxx Extrapolation'!$K435,2)</f>
        <v>3.89</v>
      </c>
      <c r="X435" s="13">
        <f>ROUND(AVERAGE(Zinsswaps!X328:X435)+'iBoxx Extrapolation'!$K435,2)</f>
        <v>3.89</v>
      </c>
      <c r="Y435" s="13">
        <f>ROUND(AVERAGE(Zinsswaps!Y328:Y435)+'iBoxx Extrapolation'!$K435,2)</f>
        <v>3.89</v>
      </c>
      <c r="Z435" s="13">
        <f>ROUND(AVERAGE(Zinsswaps!Z328:Z435)+'iBoxx Extrapolation'!$K435,2)</f>
        <v>3.89</v>
      </c>
      <c r="AA435" s="13">
        <f>ROUND(AVERAGE(Zinsswaps!AA328:AA435)+'iBoxx Extrapolation'!$K435,2)</f>
        <v>3.88</v>
      </c>
      <c r="AB435" s="13">
        <f>ROUND(AVERAGE(Zinsswaps!AB328:AB435)+'iBoxx Extrapolation'!$K435,2)</f>
        <v>3.88</v>
      </c>
      <c r="AC435" s="13">
        <f>ROUND(AVERAGE(Zinsswaps!AC328:AC435)+'iBoxx Extrapolation'!$K435,2)</f>
        <v>3.87</v>
      </c>
      <c r="AD435" s="13">
        <f>ROUND(AVERAGE(Zinsswaps!AD328:AD435)+'iBoxx Extrapolation'!$K435,2)</f>
        <v>3.86</v>
      </c>
      <c r="AE435" s="13">
        <f>ROUND(AVERAGE(Zinsswaps!AE328:AE435)+'iBoxx Extrapolation'!$K435,2)</f>
        <v>3.86</v>
      </c>
      <c r="AF435" s="13">
        <f>ROUND(AVERAGE(Zinsswaps!AF328:AF435)+'iBoxx Extrapolation'!$K435,2)</f>
        <v>3.84</v>
      </c>
      <c r="AG435" s="13">
        <f>ROUND(AVERAGE(Zinsswaps!AG328:AG435)+'iBoxx Extrapolation'!$K435,2)</f>
        <v>3.82</v>
      </c>
      <c r="AH435" s="13">
        <f>ROUND(AVERAGE(Zinsswaps!AH328:AH435)+'iBoxx Extrapolation'!$K435,2)</f>
        <v>3.81</v>
      </c>
      <c r="AI435" s="13">
        <f>ROUND(AVERAGE(Zinsswaps!AI328:AI435)+'iBoxx Extrapolation'!$K435,2)</f>
        <v>3.79</v>
      </c>
      <c r="AJ435" s="13">
        <f>ROUND(AVERAGE(Zinsswaps!AJ328:AJ435)+'iBoxx Extrapolation'!$K435,2)</f>
        <v>3.78</v>
      </c>
      <c r="AK435" s="13">
        <f>ROUND(AVERAGE(Zinsswaps!AK328:AK435)+'iBoxx Extrapolation'!$K435,2)</f>
        <v>3.77</v>
      </c>
      <c r="AL435" s="13">
        <f>ROUND(AVERAGE(Zinsswaps!AL328:AL435)+'iBoxx Extrapolation'!$K435,2)</f>
        <v>3.76</v>
      </c>
      <c r="AM435" s="13">
        <f>ROUND(AVERAGE(Zinsswaps!AM328:AM435)+'iBoxx Extrapolation'!$K435,2)</f>
        <v>3.75</v>
      </c>
      <c r="AN435" s="13">
        <f>ROUND(AVERAGE(Zinsswaps!AN328:AN435)+'iBoxx Extrapolation'!$K435,2)</f>
        <v>3.74</v>
      </c>
      <c r="AO435" s="13">
        <f>ROUND(AVERAGE(Zinsswaps!AO328:AO435)+'iBoxx Extrapolation'!$K435,2)</f>
        <v>3.73</v>
      </c>
      <c r="AP435" s="13">
        <f>ROUND(AVERAGE(Zinsswaps!AP328:AP435)+'iBoxx Extrapolation'!$K435,2)</f>
        <v>3.7</v>
      </c>
      <c r="AQ435" s="13">
        <f>ROUND(AVERAGE(Zinsswaps!AQ328:AQ435)+'iBoxx Extrapolation'!$K435,2)</f>
        <v>3.68</v>
      </c>
      <c r="AR435" s="13">
        <f>ROUND(AVERAGE(Zinsswaps!AR328:AR435)+'iBoxx Extrapolation'!$K435,2)</f>
        <v>3.66</v>
      </c>
      <c r="AS435" s="13">
        <f>ROUND(AVERAGE(Zinsswaps!AS328:AS435)+'iBoxx Extrapolation'!$K435,2)</f>
        <v>3.64</v>
      </c>
      <c r="AT435" s="13">
        <f>ROUND(AVERAGE(Zinsswaps!AT328:AT435)+'iBoxx Extrapolation'!$K435,2)</f>
        <v>3.62</v>
      </c>
      <c r="AU435" s="13">
        <f>ROUND(AVERAGE(Zinsswaps!AU328:AU435)+'iBoxx Extrapolation'!$K435,2)</f>
        <v>3.61</v>
      </c>
      <c r="AV435" s="13">
        <f>ROUND(AVERAGE(Zinsswaps!AV328:AV435)+'iBoxx Extrapolation'!$K435,2)</f>
        <v>3.59</v>
      </c>
      <c r="AW435" s="13">
        <f>ROUND(AVERAGE(Zinsswaps!AW328:AW435)+'iBoxx Extrapolation'!$K435,2)</f>
        <v>3.57</v>
      </c>
      <c r="AX435" s="13">
        <f>ROUND(AVERAGE(Zinsswaps!AX328:AX435)+'iBoxx Extrapolation'!$K435,2)</f>
        <v>3.56</v>
      </c>
      <c r="AY435" s="13">
        <f>ROUND(AVERAGE(Zinsswaps!AY328:AY435)+'iBoxx Extrapolation'!$K435,2)</f>
        <v>3.54</v>
      </c>
    </row>
    <row r="436" spans="1:51" s="16" customFormat="1" x14ac:dyDescent="0.2">
      <c r="A436" s="12">
        <v>50495</v>
      </c>
      <c r="B436" s="13">
        <f>ROUND(AVERAGE(Zinsswaps!B329:B436)+'iBoxx Extrapolation'!$K436,2)</f>
        <v>2.99</v>
      </c>
      <c r="C436" s="13">
        <f>ROUND(AVERAGE(Zinsswaps!C329:C436)+'iBoxx Extrapolation'!$K436,2)</f>
        <v>3</v>
      </c>
      <c r="D436" s="13">
        <f>ROUND(AVERAGE(Zinsswaps!D329:D436)+'iBoxx Extrapolation'!$K436,2)</f>
        <v>3.05</v>
      </c>
      <c r="E436" s="13">
        <f>ROUND(AVERAGE(Zinsswaps!E329:E436)+'iBoxx Extrapolation'!$K436,2)</f>
        <v>3.12</v>
      </c>
      <c r="F436" s="13">
        <f>ROUND(AVERAGE(Zinsswaps!F329:F436)+'iBoxx Extrapolation'!$K436,2)</f>
        <v>3.19</v>
      </c>
      <c r="G436" s="13">
        <f>ROUND(AVERAGE(Zinsswaps!G329:G436)+'iBoxx Extrapolation'!$K436,2)</f>
        <v>3.27</v>
      </c>
      <c r="H436" s="13">
        <f>ROUND(AVERAGE(Zinsswaps!H329:H436)+'iBoxx Extrapolation'!$K436,2)</f>
        <v>3.34</v>
      </c>
      <c r="I436" s="13">
        <f>ROUND(AVERAGE(Zinsswaps!I329:I436)+'iBoxx Extrapolation'!$K436,2)</f>
        <v>3.41</v>
      </c>
      <c r="J436" s="13">
        <f>ROUND(AVERAGE(Zinsswaps!J329:J436)+'iBoxx Extrapolation'!$K436,2)</f>
        <v>3.48</v>
      </c>
      <c r="K436" s="13">
        <f>ROUND(AVERAGE(Zinsswaps!K329:K436)+'iBoxx Extrapolation'!$K436,2)</f>
        <v>3.54</v>
      </c>
      <c r="L436" s="13">
        <f>ROUND(AVERAGE(Zinsswaps!L329:L436)+'iBoxx Extrapolation'!$K436,2)</f>
        <v>3.6</v>
      </c>
      <c r="M436" s="13">
        <f>ROUND(AVERAGE(Zinsswaps!M329:M436)+'iBoxx Extrapolation'!$K436,2)</f>
        <v>3.65</v>
      </c>
      <c r="N436" s="13">
        <f>ROUND(AVERAGE(Zinsswaps!N329:N436)+'iBoxx Extrapolation'!$K436,2)</f>
        <v>3.7</v>
      </c>
      <c r="O436" s="13">
        <f>ROUND(AVERAGE(Zinsswaps!O329:O436)+'iBoxx Extrapolation'!$K436,2)</f>
        <v>3.75</v>
      </c>
      <c r="P436" s="13">
        <f>ROUND(AVERAGE(Zinsswaps!P329:P436)+'iBoxx Extrapolation'!$K436,2)</f>
        <v>3.78</v>
      </c>
      <c r="Q436" s="13">
        <f>ROUND(AVERAGE(Zinsswaps!Q329:Q436)+'iBoxx Extrapolation'!$K436,2)</f>
        <v>3.81</v>
      </c>
      <c r="R436" s="13">
        <f>ROUND(AVERAGE(Zinsswaps!R329:R436)+'iBoxx Extrapolation'!$K436,2)</f>
        <v>3.83</v>
      </c>
      <c r="S436" s="13">
        <f>ROUND(AVERAGE(Zinsswaps!S329:S436)+'iBoxx Extrapolation'!$K436,2)</f>
        <v>3.85</v>
      </c>
      <c r="T436" s="13">
        <f>ROUND(AVERAGE(Zinsswaps!T329:T436)+'iBoxx Extrapolation'!$K436,2)</f>
        <v>3.87</v>
      </c>
      <c r="U436" s="13">
        <f>ROUND(AVERAGE(Zinsswaps!U329:U436)+'iBoxx Extrapolation'!$K436,2)</f>
        <v>3.89</v>
      </c>
      <c r="V436" s="13">
        <f>ROUND(AVERAGE(Zinsswaps!V329:V436)+'iBoxx Extrapolation'!$K436,2)</f>
        <v>3.89</v>
      </c>
      <c r="W436" s="13">
        <f>ROUND(AVERAGE(Zinsswaps!W329:W436)+'iBoxx Extrapolation'!$K436,2)</f>
        <v>3.89</v>
      </c>
      <c r="X436" s="13">
        <f>ROUND(AVERAGE(Zinsswaps!X329:X436)+'iBoxx Extrapolation'!$K436,2)</f>
        <v>3.89</v>
      </c>
      <c r="Y436" s="13">
        <f>ROUND(AVERAGE(Zinsswaps!Y329:Y436)+'iBoxx Extrapolation'!$K436,2)</f>
        <v>3.89</v>
      </c>
      <c r="Z436" s="13">
        <f>ROUND(AVERAGE(Zinsswaps!Z329:Z436)+'iBoxx Extrapolation'!$K436,2)</f>
        <v>3.89</v>
      </c>
      <c r="AA436" s="13">
        <f>ROUND(AVERAGE(Zinsswaps!AA329:AA436)+'iBoxx Extrapolation'!$K436,2)</f>
        <v>3.88</v>
      </c>
      <c r="AB436" s="13">
        <f>ROUND(AVERAGE(Zinsswaps!AB329:AB436)+'iBoxx Extrapolation'!$K436,2)</f>
        <v>3.88</v>
      </c>
      <c r="AC436" s="13">
        <f>ROUND(AVERAGE(Zinsswaps!AC329:AC436)+'iBoxx Extrapolation'!$K436,2)</f>
        <v>3.87</v>
      </c>
      <c r="AD436" s="13">
        <f>ROUND(AVERAGE(Zinsswaps!AD329:AD436)+'iBoxx Extrapolation'!$K436,2)</f>
        <v>3.86</v>
      </c>
      <c r="AE436" s="13">
        <f>ROUND(AVERAGE(Zinsswaps!AE329:AE436)+'iBoxx Extrapolation'!$K436,2)</f>
        <v>3.86</v>
      </c>
      <c r="AF436" s="13">
        <f>ROUND(AVERAGE(Zinsswaps!AF329:AF436)+'iBoxx Extrapolation'!$K436,2)</f>
        <v>3.84</v>
      </c>
      <c r="AG436" s="13">
        <f>ROUND(AVERAGE(Zinsswaps!AG329:AG436)+'iBoxx Extrapolation'!$K436,2)</f>
        <v>3.82</v>
      </c>
      <c r="AH436" s="13">
        <f>ROUND(AVERAGE(Zinsswaps!AH329:AH436)+'iBoxx Extrapolation'!$K436,2)</f>
        <v>3.81</v>
      </c>
      <c r="AI436" s="13">
        <f>ROUND(AVERAGE(Zinsswaps!AI329:AI436)+'iBoxx Extrapolation'!$K436,2)</f>
        <v>3.79</v>
      </c>
      <c r="AJ436" s="13">
        <f>ROUND(AVERAGE(Zinsswaps!AJ329:AJ436)+'iBoxx Extrapolation'!$K436,2)</f>
        <v>3.78</v>
      </c>
      <c r="AK436" s="13">
        <f>ROUND(AVERAGE(Zinsswaps!AK329:AK436)+'iBoxx Extrapolation'!$K436,2)</f>
        <v>3.77</v>
      </c>
      <c r="AL436" s="13">
        <f>ROUND(AVERAGE(Zinsswaps!AL329:AL436)+'iBoxx Extrapolation'!$K436,2)</f>
        <v>3.76</v>
      </c>
      <c r="AM436" s="13">
        <f>ROUND(AVERAGE(Zinsswaps!AM329:AM436)+'iBoxx Extrapolation'!$K436,2)</f>
        <v>3.75</v>
      </c>
      <c r="AN436" s="13">
        <f>ROUND(AVERAGE(Zinsswaps!AN329:AN436)+'iBoxx Extrapolation'!$K436,2)</f>
        <v>3.74</v>
      </c>
      <c r="AO436" s="13">
        <f>ROUND(AVERAGE(Zinsswaps!AO329:AO436)+'iBoxx Extrapolation'!$K436,2)</f>
        <v>3.73</v>
      </c>
      <c r="AP436" s="13">
        <f>ROUND(AVERAGE(Zinsswaps!AP329:AP436)+'iBoxx Extrapolation'!$K436,2)</f>
        <v>3.7</v>
      </c>
      <c r="AQ436" s="13">
        <f>ROUND(AVERAGE(Zinsswaps!AQ329:AQ436)+'iBoxx Extrapolation'!$K436,2)</f>
        <v>3.68</v>
      </c>
      <c r="AR436" s="13">
        <f>ROUND(AVERAGE(Zinsswaps!AR329:AR436)+'iBoxx Extrapolation'!$K436,2)</f>
        <v>3.66</v>
      </c>
      <c r="AS436" s="13">
        <f>ROUND(AVERAGE(Zinsswaps!AS329:AS436)+'iBoxx Extrapolation'!$K436,2)</f>
        <v>3.64</v>
      </c>
      <c r="AT436" s="13">
        <f>ROUND(AVERAGE(Zinsswaps!AT329:AT436)+'iBoxx Extrapolation'!$K436,2)</f>
        <v>3.62</v>
      </c>
      <c r="AU436" s="13">
        <f>ROUND(AVERAGE(Zinsswaps!AU329:AU436)+'iBoxx Extrapolation'!$K436,2)</f>
        <v>3.61</v>
      </c>
      <c r="AV436" s="13">
        <f>ROUND(AVERAGE(Zinsswaps!AV329:AV436)+'iBoxx Extrapolation'!$K436,2)</f>
        <v>3.59</v>
      </c>
      <c r="AW436" s="13">
        <f>ROUND(AVERAGE(Zinsswaps!AW329:AW436)+'iBoxx Extrapolation'!$K436,2)</f>
        <v>3.57</v>
      </c>
      <c r="AX436" s="13">
        <f>ROUND(AVERAGE(Zinsswaps!AX329:AX436)+'iBoxx Extrapolation'!$K436,2)</f>
        <v>3.56</v>
      </c>
      <c r="AY436" s="13">
        <f>ROUND(AVERAGE(Zinsswaps!AY329:AY436)+'iBoxx Extrapolation'!$K436,2)</f>
        <v>3.54</v>
      </c>
    </row>
    <row r="437" spans="1:51" s="16" customFormat="1" x14ac:dyDescent="0.2">
      <c r="A437" s="12">
        <v>50525</v>
      </c>
      <c r="B437" s="13">
        <f>ROUND(AVERAGE(Zinsswaps!B330:B437)+'iBoxx Extrapolation'!$K437,2)</f>
        <v>2.99</v>
      </c>
      <c r="C437" s="13">
        <f>ROUND(AVERAGE(Zinsswaps!C330:C437)+'iBoxx Extrapolation'!$K437,2)</f>
        <v>3</v>
      </c>
      <c r="D437" s="13">
        <f>ROUND(AVERAGE(Zinsswaps!D330:D437)+'iBoxx Extrapolation'!$K437,2)</f>
        <v>3.05</v>
      </c>
      <c r="E437" s="13">
        <f>ROUND(AVERAGE(Zinsswaps!E330:E437)+'iBoxx Extrapolation'!$K437,2)</f>
        <v>3.12</v>
      </c>
      <c r="F437" s="13">
        <f>ROUND(AVERAGE(Zinsswaps!F330:F437)+'iBoxx Extrapolation'!$K437,2)</f>
        <v>3.19</v>
      </c>
      <c r="G437" s="13">
        <f>ROUND(AVERAGE(Zinsswaps!G330:G437)+'iBoxx Extrapolation'!$K437,2)</f>
        <v>3.27</v>
      </c>
      <c r="H437" s="13">
        <f>ROUND(AVERAGE(Zinsswaps!H330:H437)+'iBoxx Extrapolation'!$K437,2)</f>
        <v>3.34</v>
      </c>
      <c r="I437" s="13">
        <f>ROUND(AVERAGE(Zinsswaps!I330:I437)+'iBoxx Extrapolation'!$K437,2)</f>
        <v>3.41</v>
      </c>
      <c r="J437" s="13">
        <f>ROUND(AVERAGE(Zinsswaps!J330:J437)+'iBoxx Extrapolation'!$K437,2)</f>
        <v>3.48</v>
      </c>
      <c r="K437" s="13">
        <f>ROUND(AVERAGE(Zinsswaps!K330:K437)+'iBoxx Extrapolation'!$K437,2)</f>
        <v>3.54</v>
      </c>
      <c r="L437" s="13">
        <f>ROUND(AVERAGE(Zinsswaps!L330:L437)+'iBoxx Extrapolation'!$K437,2)</f>
        <v>3.6</v>
      </c>
      <c r="M437" s="13">
        <f>ROUND(AVERAGE(Zinsswaps!M330:M437)+'iBoxx Extrapolation'!$K437,2)</f>
        <v>3.65</v>
      </c>
      <c r="N437" s="13">
        <f>ROUND(AVERAGE(Zinsswaps!N330:N437)+'iBoxx Extrapolation'!$K437,2)</f>
        <v>3.7</v>
      </c>
      <c r="O437" s="13">
        <f>ROUND(AVERAGE(Zinsswaps!O330:O437)+'iBoxx Extrapolation'!$K437,2)</f>
        <v>3.75</v>
      </c>
      <c r="P437" s="13">
        <f>ROUND(AVERAGE(Zinsswaps!P330:P437)+'iBoxx Extrapolation'!$K437,2)</f>
        <v>3.78</v>
      </c>
      <c r="Q437" s="13">
        <f>ROUND(AVERAGE(Zinsswaps!Q330:Q437)+'iBoxx Extrapolation'!$K437,2)</f>
        <v>3.81</v>
      </c>
      <c r="R437" s="13">
        <f>ROUND(AVERAGE(Zinsswaps!R330:R437)+'iBoxx Extrapolation'!$K437,2)</f>
        <v>3.83</v>
      </c>
      <c r="S437" s="13">
        <f>ROUND(AVERAGE(Zinsswaps!S330:S437)+'iBoxx Extrapolation'!$K437,2)</f>
        <v>3.85</v>
      </c>
      <c r="T437" s="13">
        <f>ROUND(AVERAGE(Zinsswaps!T330:T437)+'iBoxx Extrapolation'!$K437,2)</f>
        <v>3.87</v>
      </c>
      <c r="U437" s="13">
        <f>ROUND(AVERAGE(Zinsswaps!U330:U437)+'iBoxx Extrapolation'!$K437,2)</f>
        <v>3.89</v>
      </c>
      <c r="V437" s="13">
        <f>ROUND(AVERAGE(Zinsswaps!V330:V437)+'iBoxx Extrapolation'!$K437,2)</f>
        <v>3.89</v>
      </c>
      <c r="W437" s="13">
        <f>ROUND(AVERAGE(Zinsswaps!W330:W437)+'iBoxx Extrapolation'!$K437,2)</f>
        <v>3.89</v>
      </c>
      <c r="X437" s="13">
        <f>ROUND(AVERAGE(Zinsswaps!X330:X437)+'iBoxx Extrapolation'!$K437,2)</f>
        <v>3.89</v>
      </c>
      <c r="Y437" s="13">
        <f>ROUND(AVERAGE(Zinsswaps!Y330:Y437)+'iBoxx Extrapolation'!$K437,2)</f>
        <v>3.89</v>
      </c>
      <c r="Z437" s="13">
        <f>ROUND(AVERAGE(Zinsswaps!Z330:Z437)+'iBoxx Extrapolation'!$K437,2)</f>
        <v>3.89</v>
      </c>
      <c r="AA437" s="13">
        <f>ROUND(AVERAGE(Zinsswaps!AA330:AA437)+'iBoxx Extrapolation'!$K437,2)</f>
        <v>3.88</v>
      </c>
      <c r="AB437" s="13">
        <f>ROUND(AVERAGE(Zinsswaps!AB330:AB437)+'iBoxx Extrapolation'!$K437,2)</f>
        <v>3.88</v>
      </c>
      <c r="AC437" s="13">
        <f>ROUND(AVERAGE(Zinsswaps!AC330:AC437)+'iBoxx Extrapolation'!$K437,2)</f>
        <v>3.87</v>
      </c>
      <c r="AD437" s="13">
        <f>ROUND(AVERAGE(Zinsswaps!AD330:AD437)+'iBoxx Extrapolation'!$K437,2)</f>
        <v>3.86</v>
      </c>
      <c r="AE437" s="13">
        <f>ROUND(AVERAGE(Zinsswaps!AE330:AE437)+'iBoxx Extrapolation'!$K437,2)</f>
        <v>3.86</v>
      </c>
      <c r="AF437" s="13">
        <f>ROUND(AVERAGE(Zinsswaps!AF330:AF437)+'iBoxx Extrapolation'!$K437,2)</f>
        <v>3.84</v>
      </c>
      <c r="AG437" s="13">
        <f>ROUND(AVERAGE(Zinsswaps!AG330:AG437)+'iBoxx Extrapolation'!$K437,2)</f>
        <v>3.82</v>
      </c>
      <c r="AH437" s="13">
        <f>ROUND(AVERAGE(Zinsswaps!AH330:AH437)+'iBoxx Extrapolation'!$K437,2)</f>
        <v>3.81</v>
      </c>
      <c r="AI437" s="13">
        <f>ROUND(AVERAGE(Zinsswaps!AI330:AI437)+'iBoxx Extrapolation'!$K437,2)</f>
        <v>3.79</v>
      </c>
      <c r="AJ437" s="13">
        <f>ROUND(AVERAGE(Zinsswaps!AJ330:AJ437)+'iBoxx Extrapolation'!$K437,2)</f>
        <v>3.78</v>
      </c>
      <c r="AK437" s="13">
        <f>ROUND(AVERAGE(Zinsswaps!AK330:AK437)+'iBoxx Extrapolation'!$K437,2)</f>
        <v>3.77</v>
      </c>
      <c r="AL437" s="13">
        <f>ROUND(AVERAGE(Zinsswaps!AL330:AL437)+'iBoxx Extrapolation'!$K437,2)</f>
        <v>3.76</v>
      </c>
      <c r="AM437" s="13">
        <f>ROUND(AVERAGE(Zinsswaps!AM330:AM437)+'iBoxx Extrapolation'!$K437,2)</f>
        <v>3.75</v>
      </c>
      <c r="AN437" s="13">
        <f>ROUND(AVERAGE(Zinsswaps!AN330:AN437)+'iBoxx Extrapolation'!$K437,2)</f>
        <v>3.74</v>
      </c>
      <c r="AO437" s="13">
        <f>ROUND(AVERAGE(Zinsswaps!AO330:AO437)+'iBoxx Extrapolation'!$K437,2)</f>
        <v>3.73</v>
      </c>
      <c r="AP437" s="13">
        <f>ROUND(AVERAGE(Zinsswaps!AP330:AP437)+'iBoxx Extrapolation'!$K437,2)</f>
        <v>3.7</v>
      </c>
      <c r="AQ437" s="13">
        <f>ROUND(AVERAGE(Zinsswaps!AQ330:AQ437)+'iBoxx Extrapolation'!$K437,2)</f>
        <v>3.68</v>
      </c>
      <c r="AR437" s="13">
        <f>ROUND(AVERAGE(Zinsswaps!AR330:AR437)+'iBoxx Extrapolation'!$K437,2)</f>
        <v>3.66</v>
      </c>
      <c r="AS437" s="13">
        <f>ROUND(AVERAGE(Zinsswaps!AS330:AS437)+'iBoxx Extrapolation'!$K437,2)</f>
        <v>3.64</v>
      </c>
      <c r="AT437" s="13">
        <f>ROUND(AVERAGE(Zinsswaps!AT330:AT437)+'iBoxx Extrapolation'!$K437,2)</f>
        <v>3.62</v>
      </c>
      <c r="AU437" s="13">
        <f>ROUND(AVERAGE(Zinsswaps!AU330:AU437)+'iBoxx Extrapolation'!$K437,2)</f>
        <v>3.61</v>
      </c>
      <c r="AV437" s="13">
        <f>ROUND(AVERAGE(Zinsswaps!AV330:AV437)+'iBoxx Extrapolation'!$K437,2)</f>
        <v>3.59</v>
      </c>
      <c r="AW437" s="13">
        <f>ROUND(AVERAGE(Zinsswaps!AW330:AW437)+'iBoxx Extrapolation'!$K437,2)</f>
        <v>3.57</v>
      </c>
      <c r="AX437" s="13">
        <f>ROUND(AVERAGE(Zinsswaps!AX330:AX437)+'iBoxx Extrapolation'!$K437,2)</f>
        <v>3.56</v>
      </c>
      <c r="AY437" s="13">
        <f>ROUND(AVERAGE(Zinsswaps!AY330:AY437)+'iBoxx Extrapolation'!$K437,2)</f>
        <v>3.54</v>
      </c>
    </row>
    <row r="438" spans="1:51" s="16" customFormat="1" x14ac:dyDescent="0.2">
      <c r="A438" s="12">
        <v>50556</v>
      </c>
      <c r="B438" s="13">
        <f>ROUND(AVERAGE(Zinsswaps!B331:B438)+'iBoxx Extrapolation'!$K438,2)</f>
        <v>2.99</v>
      </c>
      <c r="C438" s="13">
        <f>ROUND(AVERAGE(Zinsswaps!C331:C438)+'iBoxx Extrapolation'!$K438,2)</f>
        <v>3</v>
      </c>
      <c r="D438" s="13">
        <f>ROUND(AVERAGE(Zinsswaps!D331:D438)+'iBoxx Extrapolation'!$K438,2)</f>
        <v>3.05</v>
      </c>
      <c r="E438" s="13">
        <f>ROUND(AVERAGE(Zinsswaps!E331:E438)+'iBoxx Extrapolation'!$K438,2)</f>
        <v>3.12</v>
      </c>
      <c r="F438" s="13">
        <f>ROUND(AVERAGE(Zinsswaps!F331:F438)+'iBoxx Extrapolation'!$K438,2)</f>
        <v>3.19</v>
      </c>
      <c r="G438" s="13">
        <f>ROUND(AVERAGE(Zinsswaps!G331:G438)+'iBoxx Extrapolation'!$K438,2)</f>
        <v>3.27</v>
      </c>
      <c r="H438" s="13">
        <f>ROUND(AVERAGE(Zinsswaps!H331:H438)+'iBoxx Extrapolation'!$K438,2)</f>
        <v>3.34</v>
      </c>
      <c r="I438" s="13">
        <f>ROUND(AVERAGE(Zinsswaps!I331:I438)+'iBoxx Extrapolation'!$K438,2)</f>
        <v>3.41</v>
      </c>
      <c r="J438" s="13">
        <f>ROUND(AVERAGE(Zinsswaps!J331:J438)+'iBoxx Extrapolation'!$K438,2)</f>
        <v>3.48</v>
      </c>
      <c r="K438" s="13">
        <f>ROUND(AVERAGE(Zinsswaps!K331:K438)+'iBoxx Extrapolation'!$K438,2)</f>
        <v>3.54</v>
      </c>
      <c r="L438" s="13">
        <f>ROUND(AVERAGE(Zinsswaps!L331:L438)+'iBoxx Extrapolation'!$K438,2)</f>
        <v>3.6</v>
      </c>
      <c r="M438" s="13">
        <f>ROUND(AVERAGE(Zinsswaps!M331:M438)+'iBoxx Extrapolation'!$K438,2)</f>
        <v>3.65</v>
      </c>
      <c r="N438" s="13">
        <f>ROUND(AVERAGE(Zinsswaps!N331:N438)+'iBoxx Extrapolation'!$K438,2)</f>
        <v>3.7</v>
      </c>
      <c r="O438" s="13">
        <f>ROUND(AVERAGE(Zinsswaps!O331:O438)+'iBoxx Extrapolation'!$K438,2)</f>
        <v>3.75</v>
      </c>
      <c r="P438" s="13">
        <f>ROUND(AVERAGE(Zinsswaps!P331:P438)+'iBoxx Extrapolation'!$K438,2)</f>
        <v>3.78</v>
      </c>
      <c r="Q438" s="13">
        <f>ROUND(AVERAGE(Zinsswaps!Q331:Q438)+'iBoxx Extrapolation'!$K438,2)</f>
        <v>3.81</v>
      </c>
      <c r="R438" s="13">
        <f>ROUND(AVERAGE(Zinsswaps!R331:R438)+'iBoxx Extrapolation'!$K438,2)</f>
        <v>3.83</v>
      </c>
      <c r="S438" s="13">
        <f>ROUND(AVERAGE(Zinsswaps!S331:S438)+'iBoxx Extrapolation'!$K438,2)</f>
        <v>3.85</v>
      </c>
      <c r="T438" s="13">
        <f>ROUND(AVERAGE(Zinsswaps!T331:T438)+'iBoxx Extrapolation'!$K438,2)</f>
        <v>3.87</v>
      </c>
      <c r="U438" s="13">
        <f>ROUND(AVERAGE(Zinsswaps!U331:U438)+'iBoxx Extrapolation'!$K438,2)</f>
        <v>3.89</v>
      </c>
      <c r="V438" s="13">
        <f>ROUND(AVERAGE(Zinsswaps!V331:V438)+'iBoxx Extrapolation'!$K438,2)</f>
        <v>3.89</v>
      </c>
      <c r="W438" s="13">
        <f>ROUND(AVERAGE(Zinsswaps!W331:W438)+'iBoxx Extrapolation'!$K438,2)</f>
        <v>3.89</v>
      </c>
      <c r="X438" s="13">
        <f>ROUND(AVERAGE(Zinsswaps!X331:X438)+'iBoxx Extrapolation'!$K438,2)</f>
        <v>3.89</v>
      </c>
      <c r="Y438" s="13">
        <f>ROUND(AVERAGE(Zinsswaps!Y331:Y438)+'iBoxx Extrapolation'!$K438,2)</f>
        <v>3.89</v>
      </c>
      <c r="Z438" s="13">
        <f>ROUND(AVERAGE(Zinsswaps!Z331:Z438)+'iBoxx Extrapolation'!$K438,2)</f>
        <v>3.89</v>
      </c>
      <c r="AA438" s="13">
        <f>ROUND(AVERAGE(Zinsswaps!AA331:AA438)+'iBoxx Extrapolation'!$K438,2)</f>
        <v>3.88</v>
      </c>
      <c r="AB438" s="13">
        <f>ROUND(AVERAGE(Zinsswaps!AB331:AB438)+'iBoxx Extrapolation'!$K438,2)</f>
        <v>3.88</v>
      </c>
      <c r="AC438" s="13">
        <f>ROUND(AVERAGE(Zinsswaps!AC331:AC438)+'iBoxx Extrapolation'!$K438,2)</f>
        <v>3.87</v>
      </c>
      <c r="AD438" s="13">
        <f>ROUND(AVERAGE(Zinsswaps!AD331:AD438)+'iBoxx Extrapolation'!$K438,2)</f>
        <v>3.86</v>
      </c>
      <c r="AE438" s="13">
        <f>ROUND(AVERAGE(Zinsswaps!AE331:AE438)+'iBoxx Extrapolation'!$K438,2)</f>
        <v>3.86</v>
      </c>
      <c r="AF438" s="13">
        <f>ROUND(AVERAGE(Zinsswaps!AF331:AF438)+'iBoxx Extrapolation'!$K438,2)</f>
        <v>3.84</v>
      </c>
      <c r="AG438" s="13">
        <f>ROUND(AVERAGE(Zinsswaps!AG331:AG438)+'iBoxx Extrapolation'!$K438,2)</f>
        <v>3.82</v>
      </c>
      <c r="AH438" s="13">
        <f>ROUND(AVERAGE(Zinsswaps!AH331:AH438)+'iBoxx Extrapolation'!$K438,2)</f>
        <v>3.81</v>
      </c>
      <c r="AI438" s="13">
        <f>ROUND(AVERAGE(Zinsswaps!AI331:AI438)+'iBoxx Extrapolation'!$K438,2)</f>
        <v>3.79</v>
      </c>
      <c r="AJ438" s="13">
        <f>ROUND(AVERAGE(Zinsswaps!AJ331:AJ438)+'iBoxx Extrapolation'!$K438,2)</f>
        <v>3.78</v>
      </c>
      <c r="AK438" s="13">
        <f>ROUND(AVERAGE(Zinsswaps!AK331:AK438)+'iBoxx Extrapolation'!$K438,2)</f>
        <v>3.77</v>
      </c>
      <c r="AL438" s="13">
        <f>ROUND(AVERAGE(Zinsswaps!AL331:AL438)+'iBoxx Extrapolation'!$K438,2)</f>
        <v>3.76</v>
      </c>
      <c r="AM438" s="13">
        <f>ROUND(AVERAGE(Zinsswaps!AM331:AM438)+'iBoxx Extrapolation'!$K438,2)</f>
        <v>3.75</v>
      </c>
      <c r="AN438" s="13">
        <f>ROUND(AVERAGE(Zinsswaps!AN331:AN438)+'iBoxx Extrapolation'!$K438,2)</f>
        <v>3.74</v>
      </c>
      <c r="AO438" s="13">
        <f>ROUND(AVERAGE(Zinsswaps!AO331:AO438)+'iBoxx Extrapolation'!$K438,2)</f>
        <v>3.73</v>
      </c>
      <c r="AP438" s="13">
        <f>ROUND(AVERAGE(Zinsswaps!AP331:AP438)+'iBoxx Extrapolation'!$K438,2)</f>
        <v>3.7</v>
      </c>
      <c r="AQ438" s="13">
        <f>ROUND(AVERAGE(Zinsswaps!AQ331:AQ438)+'iBoxx Extrapolation'!$K438,2)</f>
        <v>3.68</v>
      </c>
      <c r="AR438" s="13">
        <f>ROUND(AVERAGE(Zinsswaps!AR331:AR438)+'iBoxx Extrapolation'!$K438,2)</f>
        <v>3.66</v>
      </c>
      <c r="AS438" s="13">
        <f>ROUND(AVERAGE(Zinsswaps!AS331:AS438)+'iBoxx Extrapolation'!$K438,2)</f>
        <v>3.64</v>
      </c>
      <c r="AT438" s="13">
        <f>ROUND(AVERAGE(Zinsswaps!AT331:AT438)+'iBoxx Extrapolation'!$K438,2)</f>
        <v>3.62</v>
      </c>
      <c r="AU438" s="13">
        <f>ROUND(AVERAGE(Zinsswaps!AU331:AU438)+'iBoxx Extrapolation'!$K438,2)</f>
        <v>3.61</v>
      </c>
      <c r="AV438" s="13">
        <f>ROUND(AVERAGE(Zinsswaps!AV331:AV438)+'iBoxx Extrapolation'!$K438,2)</f>
        <v>3.59</v>
      </c>
      <c r="AW438" s="13">
        <f>ROUND(AVERAGE(Zinsswaps!AW331:AW438)+'iBoxx Extrapolation'!$K438,2)</f>
        <v>3.57</v>
      </c>
      <c r="AX438" s="13">
        <f>ROUND(AVERAGE(Zinsswaps!AX331:AX438)+'iBoxx Extrapolation'!$K438,2)</f>
        <v>3.56</v>
      </c>
      <c r="AY438" s="13">
        <f>ROUND(AVERAGE(Zinsswaps!AY331:AY438)+'iBoxx Extrapolation'!$K438,2)</f>
        <v>3.54</v>
      </c>
    </row>
    <row r="439" spans="1:51" s="16" customFormat="1" x14ac:dyDescent="0.2">
      <c r="A439" s="12">
        <v>50586</v>
      </c>
      <c r="B439" s="13">
        <f>ROUND(AVERAGE(Zinsswaps!B332:B439)+'iBoxx Extrapolation'!$K439,2)</f>
        <v>2.99</v>
      </c>
      <c r="C439" s="13">
        <f>ROUND(AVERAGE(Zinsswaps!C332:C439)+'iBoxx Extrapolation'!$K439,2)</f>
        <v>3</v>
      </c>
      <c r="D439" s="13">
        <f>ROUND(AVERAGE(Zinsswaps!D332:D439)+'iBoxx Extrapolation'!$K439,2)</f>
        <v>3.05</v>
      </c>
      <c r="E439" s="13">
        <f>ROUND(AVERAGE(Zinsswaps!E332:E439)+'iBoxx Extrapolation'!$K439,2)</f>
        <v>3.12</v>
      </c>
      <c r="F439" s="13">
        <f>ROUND(AVERAGE(Zinsswaps!F332:F439)+'iBoxx Extrapolation'!$K439,2)</f>
        <v>3.19</v>
      </c>
      <c r="G439" s="13">
        <f>ROUND(AVERAGE(Zinsswaps!G332:G439)+'iBoxx Extrapolation'!$K439,2)</f>
        <v>3.27</v>
      </c>
      <c r="H439" s="13">
        <f>ROUND(AVERAGE(Zinsswaps!H332:H439)+'iBoxx Extrapolation'!$K439,2)</f>
        <v>3.34</v>
      </c>
      <c r="I439" s="13">
        <f>ROUND(AVERAGE(Zinsswaps!I332:I439)+'iBoxx Extrapolation'!$K439,2)</f>
        <v>3.41</v>
      </c>
      <c r="J439" s="13">
        <f>ROUND(AVERAGE(Zinsswaps!J332:J439)+'iBoxx Extrapolation'!$K439,2)</f>
        <v>3.48</v>
      </c>
      <c r="K439" s="13">
        <f>ROUND(AVERAGE(Zinsswaps!K332:K439)+'iBoxx Extrapolation'!$K439,2)</f>
        <v>3.54</v>
      </c>
      <c r="L439" s="13">
        <f>ROUND(AVERAGE(Zinsswaps!L332:L439)+'iBoxx Extrapolation'!$K439,2)</f>
        <v>3.6</v>
      </c>
      <c r="M439" s="13">
        <f>ROUND(AVERAGE(Zinsswaps!M332:M439)+'iBoxx Extrapolation'!$K439,2)</f>
        <v>3.65</v>
      </c>
      <c r="N439" s="13">
        <f>ROUND(AVERAGE(Zinsswaps!N332:N439)+'iBoxx Extrapolation'!$K439,2)</f>
        <v>3.7</v>
      </c>
      <c r="O439" s="13">
        <f>ROUND(AVERAGE(Zinsswaps!O332:O439)+'iBoxx Extrapolation'!$K439,2)</f>
        <v>3.75</v>
      </c>
      <c r="P439" s="13">
        <f>ROUND(AVERAGE(Zinsswaps!P332:P439)+'iBoxx Extrapolation'!$K439,2)</f>
        <v>3.78</v>
      </c>
      <c r="Q439" s="13">
        <f>ROUND(AVERAGE(Zinsswaps!Q332:Q439)+'iBoxx Extrapolation'!$K439,2)</f>
        <v>3.81</v>
      </c>
      <c r="R439" s="13">
        <f>ROUND(AVERAGE(Zinsswaps!R332:R439)+'iBoxx Extrapolation'!$K439,2)</f>
        <v>3.83</v>
      </c>
      <c r="S439" s="13">
        <f>ROUND(AVERAGE(Zinsswaps!S332:S439)+'iBoxx Extrapolation'!$K439,2)</f>
        <v>3.85</v>
      </c>
      <c r="T439" s="13">
        <f>ROUND(AVERAGE(Zinsswaps!T332:T439)+'iBoxx Extrapolation'!$K439,2)</f>
        <v>3.87</v>
      </c>
      <c r="U439" s="13">
        <f>ROUND(AVERAGE(Zinsswaps!U332:U439)+'iBoxx Extrapolation'!$K439,2)</f>
        <v>3.89</v>
      </c>
      <c r="V439" s="13">
        <f>ROUND(AVERAGE(Zinsswaps!V332:V439)+'iBoxx Extrapolation'!$K439,2)</f>
        <v>3.89</v>
      </c>
      <c r="W439" s="13">
        <f>ROUND(AVERAGE(Zinsswaps!W332:W439)+'iBoxx Extrapolation'!$K439,2)</f>
        <v>3.89</v>
      </c>
      <c r="X439" s="13">
        <f>ROUND(AVERAGE(Zinsswaps!X332:X439)+'iBoxx Extrapolation'!$K439,2)</f>
        <v>3.89</v>
      </c>
      <c r="Y439" s="13">
        <f>ROUND(AVERAGE(Zinsswaps!Y332:Y439)+'iBoxx Extrapolation'!$K439,2)</f>
        <v>3.89</v>
      </c>
      <c r="Z439" s="13">
        <f>ROUND(AVERAGE(Zinsswaps!Z332:Z439)+'iBoxx Extrapolation'!$K439,2)</f>
        <v>3.89</v>
      </c>
      <c r="AA439" s="13">
        <f>ROUND(AVERAGE(Zinsswaps!AA332:AA439)+'iBoxx Extrapolation'!$K439,2)</f>
        <v>3.88</v>
      </c>
      <c r="AB439" s="13">
        <f>ROUND(AVERAGE(Zinsswaps!AB332:AB439)+'iBoxx Extrapolation'!$K439,2)</f>
        <v>3.88</v>
      </c>
      <c r="AC439" s="13">
        <f>ROUND(AVERAGE(Zinsswaps!AC332:AC439)+'iBoxx Extrapolation'!$K439,2)</f>
        <v>3.87</v>
      </c>
      <c r="AD439" s="13">
        <f>ROUND(AVERAGE(Zinsswaps!AD332:AD439)+'iBoxx Extrapolation'!$K439,2)</f>
        <v>3.86</v>
      </c>
      <c r="AE439" s="13">
        <f>ROUND(AVERAGE(Zinsswaps!AE332:AE439)+'iBoxx Extrapolation'!$K439,2)</f>
        <v>3.86</v>
      </c>
      <c r="AF439" s="13">
        <f>ROUND(AVERAGE(Zinsswaps!AF332:AF439)+'iBoxx Extrapolation'!$K439,2)</f>
        <v>3.84</v>
      </c>
      <c r="AG439" s="13">
        <f>ROUND(AVERAGE(Zinsswaps!AG332:AG439)+'iBoxx Extrapolation'!$K439,2)</f>
        <v>3.82</v>
      </c>
      <c r="AH439" s="13">
        <f>ROUND(AVERAGE(Zinsswaps!AH332:AH439)+'iBoxx Extrapolation'!$K439,2)</f>
        <v>3.81</v>
      </c>
      <c r="AI439" s="13">
        <f>ROUND(AVERAGE(Zinsswaps!AI332:AI439)+'iBoxx Extrapolation'!$K439,2)</f>
        <v>3.79</v>
      </c>
      <c r="AJ439" s="13">
        <f>ROUND(AVERAGE(Zinsswaps!AJ332:AJ439)+'iBoxx Extrapolation'!$K439,2)</f>
        <v>3.78</v>
      </c>
      <c r="AK439" s="13">
        <f>ROUND(AVERAGE(Zinsswaps!AK332:AK439)+'iBoxx Extrapolation'!$K439,2)</f>
        <v>3.77</v>
      </c>
      <c r="AL439" s="13">
        <f>ROUND(AVERAGE(Zinsswaps!AL332:AL439)+'iBoxx Extrapolation'!$K439,2)</f>
        <v>3.76</v>
      </c>
      <c r="AM439" s="13">
        <f>ROUND(AVERAGE(Zinsswaps!AM332:AM439)+'iBoxx Extrapolation'!$K439,2)</f>
        <v>3.75</v>
      </c>
      <c r="AN439" s="13">
        <f>ROUND(AVERAGE(Zinsswaps!AN332:AN439)+'iBoxx Extrapolation'!$K439,2)</f>
        <v>3.74</v>
      </c>
      <c r="AO439" s="13">
        <f>ROUND(AVERAGE(Zinsswaps!AO332:AO439)+'iBoxx Extrapolation'!$K439,2)</f>
        <v>3.73</v>
      </c>
      <c r="AP439" s="13">
        <f>ROUND(AVERAGE(Zinsswaps!AP332:AP439)+'iBoxx Extrapolation'!$K439,2)</f>
        <v>3.7</v>
      </c>
      <c r="AQ439" s="13">
        <f>ROUND(AVERAGE(Zinsswaps!AQ332:AQ439)+'iBoxx Extrapolation'!$K439,2)</f>
        <v>3.68</v>
      </c>
      <c r="AR439" s="13">
        <f>ROUND(AVERAGE(Zinsswaps!AR332:AR439)+'iBoxx Extrapolation'!$K439,2)</f>
        <v>3.66</v>
      </c>
      <c r="AS439" s="13">
        <f>ROUND(AVERAGE(Zinsswaps!AS332:AS439)+'iBoxx Extrapolation'!$K439,2)</f>
        <v>3.64</v>
      </c>
      <c r="AT439" s="13">
        <f>ROUND(AVERAGE(Zinsswaps!AT332:AT439)+'iBoxx Extrapolation'!$K439,2)</f>
        <v>3.62</v>
      </c>
      <c r="AU439" s="13">
        <f>ROUND(AVERAGE(Zinsswaps!AU332:AU439)+'iBoxx Extrapolation'!$K439,2)</f>
        <v>3.61</v>
      </c>
      <c r="AV439" s="13">
        <f>ROUND(AVERAGE(Zinsswaps!AV332:AV439)+'iBoxx Extrapolation'!$K439,2)</f>
        <v>3.59</v>
      </c>
      <c r="AW439" s="13">
        <f>ROUND(AVERAGE(Zinsswaps!AW332:AW439)+'iBoxx Extrapolation'!$K439,2)</f>
        <v>3.57</v>
      </c>
      <c r="AX439" s="13">
        <f>ROUND(AVERAGE(Zinsswaps!AX332:AX439)+'iBoxx Extrapolation'!$K439,2)</f>
        <v>3.56</v>
      </c>
      <c r="AY439" s="13">
        <f>ROUND(AVERAGE(Zinsswaps!AY332:AY439)+'iBoxx Extrapolation'!$K439,2)</f>
        <v>3.54</v>
      </c>
    </row>
    <row r="440" spans="1:51" s="16" customFormat="1" x14ac:dyDescent="0.2">
      <c r="A440" s="12">
        <v>50617</v>
      </c>
      <c r="B440" s="13">
        <f>ROUND(AVERAGE(Zinsswaps!B333:B440)+'iBoxx Extrapolation'!$K440,2)</f>
        <v>2.99</v>
      </c>
      <c r="C440" s="13">
        <f>ROUND(AVERAGE(Zinsswaps!C333:C440)+'iBoxx Extrapolation'!$K440,2)</f>
        <v>3</v>
      </c>
      <c r="D440" s="13">
        <f>ROUND(AVERAGE(Zinsswaps!D333:D440)+'iBoxx Extrapolation'!$K440,2)</f>
        <v>3.05</v>
      </c>
      <c r="E440" s="13">
        <f>ROUND(AVERAGE(Zinsswaps!E333:E440)+'iBoxx Extrapolation'!$K440,2)</f>
        <v>3.12</v>
      </c>
      <c r="F440" s="13">
        <f>ROUND(AVERAGE(Zinsswaps!F333:F440)+'iBoxx Extrapolation'!$K440,2)</f>
        <v>3.19</v>
      </c>
      <c r="G440" s="13">
        <f>ROUND(AVERAGE(Zinsswaps!G333:G440)+'iBoxx Extrapolation'!$K440,2)</f>
        <v>3.27</v>
      </c>
      <c r="H440" s="13">
        <f>ROUND(AVERAGE(Zinsswaps!H333:H440)+'iBoxx Extrapolation'!$K440,2)</f>
        <v>3.34</v>
      </c>
      <c r="I440" s="13">
        <f>ROUND(AVERAGE(Zinsswaps!I333:I440)+'iBoxx Extrapolation'!$K440,2)</f>
        <v>3.41</v>
      </c>
      <c r="J440" s="13">
        <f>ROUND(AVERAGE(Zinsswaps!J333:J440)+'iBoxx Extrapolation'!$K440,2)</f>
        <v>3.48</v>
      </c>
      <c r="K440" s="13">
        <f>ROUND(AVERAGE(Zinsswaps!K333:K440)+'iBoxx Extrapolation'!$K440,2)</f>
        <v>3.54</v>
      </c>
      <c r="L440" s="13">
        <f>ROUND(AVERAGE(Zinsswaps!L333:L440)+'iBoxx Extrapolation'!$K440,2)</f>
        <v>3.6</v>
      </c>
      <c r="M440" s="13">
        <f>ROUND(AVERAGE(Zinsswaps!M333:M440)+'iBoxx Extrapolation'!$K440,2)</f>
        <v>3.65</v>
      </c>
      <c r="N440" s="13">
        <f>ROUND(AVERAGE(Zinsswaps!N333:N440)+'iBoxx Extrapolation'!$K440,2)</f>
        <v>3.7</v>
      </c>
      <c r="O440" s="13">
        <f>ROUND(AVERAGE(Zinsswaps!O333:O440)+'iBoxx Extrapolation'!$K440,2)</f>
        <v>3.75</v>
      </c>
      <c r="P440" s="13">
        <f>ROUND(AVERAGE(Zinsswaps!P333:P440)+'iBoxx Extrapolation'!$K440,2)</f>
        <v>3.78</v>
      </c>
      <c r="Q440" s="13">
        <f>ROUND(AVERAGE(Zinsswaps!Q333:Q440)+'iBoxx Extrapolation'!$K440,2)</f>
        <v>3.81</v>
      </c>
      <c r="R440" s="13">
        <f>ROUND(AVERAGE(Zinsswaps!R333:R440)+'iBoxx Extrapolation'!$K440,2)</f>
        <v>3.83</v>
      </c>
      <c r="S440" s="13">
        <f>ROUND(AVERAGE(Zinsswaps!S333:S440)+'iBoxx Extrapolation'!$K440,2)</f>
        <v>3.85</v>
      </c>
      <c r="T440" s="13">
        <f>ROUND(AVERAGE(Zinsswaps!T333:T440)+'iBoxx Extrapolation'!$K440,2)</f>
        <v>3.87</v>
      </c>
      <c r="U440" s="13">
        <f>ROUND(AVERAGE(Zinsswaps!U333:U440)+'iBoxx Extrapolation'!$K440,2)</f>
        <v>3.89</v>
      </c>
      <c r="V440" s="13">
        <f>ROUND(AVERAGE(Zinsswaps!V333:V440)+'iBoxx Extrapolation'!$K440,2)</f>
        <v>3.89</v>
      </c>
      <c r="W440" s="13">
        <f>ROUND(AVERAGE(Zinsswaps!W333:W440)+'iBoxx Extrapolation'!$K440,2)</f>
        <v>3.89</v>
      </c>
      <c r="X440" s="13">
        <f>ROUND(AVERAGE(Zinsswaps!X333:X440)+'iBoxx Extrapolation'!$K440,2)</f>
        <v>3.89</v>
      </c>
      <c r="Y440" s="13">
        <f>ROUND(AVERAGE(Zinsswaps!Y333:Y440)+'iBoxx Extrapolation'!$K440,2)</f>
        <v>3.89</v>
      </c>
      <c r="Z440" s="13">
        <f>ROUND(AVERAGE(Zinsswaps!Z333:Z440)+'iBoxx Extrapolation'!$K440,2)</f>
        <v>3.89</v>
      </c>
      <c r="AA440" s="13">
        <f>ROUND(AVERAGE(Zinsswaps!AA333:AA440)+'iBoxx Extrapolation'!$K440,2)</f>
        <v>3.88</v>
      </c>
      <c r="AB440" s="13">
        <f>ROUND(AVERAGE(Zinsswaps!AB333:AB440)+'iBoxx Extrapolation'!$K440,2)</f>
        <v>3.88</v>
      </c>
      <c r="AC440" s="13">
        <f>ROUND(AVERAGE(Zinsswaps!AC333:AC440)+'iBoxx Extrapolation'!$K440,2)</f>
        <v>3.87</v>
      </c>
      <c r="AD440" s="13">
        <f>ROUND(AVERAGE(Zinsswaps!AD333:AD440)+'iBoxx Extrapolation'!$K440,2)</f>
        <v>3.86</v>
      </c>
      <c r="AE440" s="13">
        <f>ROUND(AVERAGE(Zinsswaps!AE333:AE440)+'iBoxx Extrapolation'!$K440,2)</f>
        <v>3.86</v>
      </c>
      <c r="AF440" s="13">
        <f>ROUND(AVERAGE(Zinsswaps!AF333:AF440)+'iBoxx Extrapolation'!$K440,2)</f>
        <v>3.84</v>
      </c>
      <c r="AG440" s="13">
        <f>ROUND(AVERAGE(Zinsswaps!AG333:AG440)+'iBoxx Extrapolation'!$K440,2)</f>
        <v>3.82</v>
      </c>
      <c r="AH440" s="13">
        <f>ROUND(AVERAGE(Zinsswaps!AH333:AH440)+'iBoxx Extrapolation'!$K440,2)</f>
        <v>3.81</v>
      </c>
      <c r="AI440" s="13">
        <f>ROUND(AVERAGE(Zinsswaps!AI333:AI440)+'iBoxx Extrapolation'!$K440,2)</f>
        <v>3.79</v>
      </c>
      <c r="AJ440" s="13">
        <f>ROUND(AVERAGE(Zinsswaps!AJ333:AJ440)+'iBoxx Extrapolation'!$K440,2)</f>
        <v>3.78</v>
      </c>
      <c r="AK440" s="13">
        <f>ROUND(AVERAGE(Zinsswaps!AK333:AK440)+'iBoxx Extrapolation'!$K440,2)</f>
        <v>3.77</v>
      </c>
      <c r="AL440" s="13">
        <f>ROUND(AVERAGE(Zinsswaps!AL333:AL440)+'iBoxx Extrapolation'!$K440,2)</f>
        <v>3.76</v>
      </c>
      <c r="AM440" s="13">
        <f>ROUND(AVERAGE(Zinsswaps!AM333:AM440)+'iBoxx Extrapolation'!$K440,2)</f>
        <v>3.75</v>
      </c>
      <c r="AN440" s="13">
        <f>ROUND(AVERAGE(Zinsswaps!AN333:AN440)+'iBoxx Extrapolation'!$K440,2)</f>
        <v>3.74</v>
      </c>
      <c r="AO440" s="13">
        <f>ROUND(AVERAGE(Zinsswaps!AO333:AO440)+'iBoxx Extrapolation'!$K440,2)</f>
        <v>3.73</v>
      </c>
      <c r="AP440" s="13">
        <f>ROUND(AVERAGE(Zinsswaps!AP333:AP440)+'iBoxx Extrapolation'!$K440,2)</f>
        <v>3.7</v>
      </c>
      <c r="AQ440" s="13">
        <f>ROUND(AVERAGE(Zinsswaps!AQ333:AQ440)+'iBoxx Extrapolation'!$K440,2)</f>
        <v>3.68</v>
      </c>
      <c r="AR440" s="13">
        <f>ROUND(AVERAGE(Zinsswaps!AR333:AR440)+'iBoxx Extrapolation'!$K440,2)</f>
        <v>3.66</v>
      </c>
      <c r="AS440" s="13">
        <f>ROUND(AVERAGE(Zinsswaps!AS333:AS440)+'iBoxx Extrapolation'!$K440,2)</f>
        <v>3.64</v>
      </c>
      <c r="AT440" s="13">
        <f>ROUND(AVERAGE(Zinsswaps!AT333:AT440)+'iBoxx Extrapolation'!$K440,2)</f>
        <v>3.62</v>
      </c>
      <c r="AU440" s="13">
        <f>ROUND(AVERAGE(Zinsswaps!AU333:AU440)+'iBoxx Extrapolation'!$K440,2)</f>
        <v>3.61</v>
      </c>
      <c r="AV440" s="13">
        <f>ROUND(AVERAGE(Zinsswaps!AV333:AV440)+'iBoxx Extrapolation'!$K440,2)</f>
        <v>3.59</v>
      </c>
      <c r="AW440" s="13">
        <f>ROUND(AVERAGE(Zinsswaps!AW333:AW440)+'iBoxx Extrapolation'!$K440,2)</f>
        <v>3.57</v>
      </c>
      <c r="AX440" s="13">
        <f>ROUND(AVERAGE(Zinsswaps!AX333:AX440)+'iBoxx Extrapolation'!$K440,2)</f>
        <v>3.56</v>
      </c>
      <c r="AY440" s="13">
        <f>ROUND(AVERAGE(Zinsswaps!AY333:AY440)+'iBoxx Extrapolation'!$K440,2)</f>
        <v>3.54</v>
      </c>
    </row>
    <row r="441" spans="1:51" s="16" customFormat="1" x14ac:dyDescent="0.2">
      <c r="A441" s="12">
        <v>50648</v>
      </c>
      <c r="B441" s="13">
        <f>ROUND(AVERAGE(Zinsswaps!B334:B441)+'iBoxx Extrapolation'!$K441,2)</f>
        <v>2.99</v>
      </c>
      <c r="C441" s="13">
        <f>ROUND(AVERAGE(Zinsswaps!C334:C441)+'iBoxx Extrapolation'!$K441,2)</f>
        <v>3</v>
      </c>
      <c r="D441" s="13">
        <f>ROUND(AVERAGE(Zinsswaps!D334:D441)+'iBoxx Extrapolation'!$K441,2)</f>
        <v>3.05</v>
      </c>
      <c r="E441" s="13">
        <f>ROUND(AVERAGE(Zinsswaps!E334:E441)+'iBoxx Extrapolation'!$K441,2)</f>
        <v>3.12</v>
      </c>
      <c r="F441" s="13">
        <f>ROUND(AVERAGE(Zinsswaps!F334:F441)+'iBoxx Extrapolation'!$K441,2)</f>
        <v>3.19</v>
      </c>
      <c r="G441" s="13">
        <f>ROUND(AVERAGE(Zinsswaps!G334:G441)+'iBoxx Extrapolation'!$K441,2)</f>
        <v>3.27</v>
      </c>
      <c r="H441" s="13">
        <f>ROUND(AVERAGE(Zinsswaps!H334:H441)+'iBoxx Extrapolation'!$K441,2)</f>
        <v>3.34</v>
      </c>
      <c r="I441" s="13">
        <f>ROUND(AVERAGE(Zinsswaps!I334:I441)+'iBoxx Extrapolation'!$K441,2)</f>
        <v>3.41</v>
      </c>
      <c r="J441" s="13">
        <f>ROUND(AVERAGE(Zinsswaps!J334:J441)+'iBoxx Extrapolation'!$K441,2)</f>
        <v>3.48</v>
      </c>
      <c r="K441" s="13">
        <f>ROUND(AVERAGE(Zinsswaps!K334:K441)+'iBoxx Extrapolation'!$K441,2)</f>
        <v>3.54</v>
      </c>
      <c r="L441" s="13">
        <f>ROUND(AVERAGE(Zinsswaps!L334:L441)+'iBoxx Extrapolation'!$K441,2)</f>
        <v>3.6</v>
      </c>
      <c r="M441" s="13">
        <f>ROUND(AVERAGE(Zinsswaps!M334:M441)+'iBoxx Extrapolation'!$K441,2)</f>
        <v>3.65</v>
      </c>
      <c r="N441" s="13">
        <f>ROUND(AVERAGE(Zinsswaps!N334:N441)+'iBoxx Extrapolation'!$K441,2)</f>
        <v>3.7</v>
      </c>
      <c r="O441" s="13">
        <f>ROUND(AVERAGE(Zinsswaps!O334:O441)+'iBoxx Extrapolation'!$K441,2)</f>
        <v>3.75</v>
      </c>
      <c r="P441" s="13">
        <f>ROUND(AVERAGE(Zinsswaps!P334:P441)+'iBoxx Extrapolation'!$K441,2)</f>
        <v>3.78</v>
      </c>
      <c r="Q441" s="13">
        <f>ROUND(AVERAGE(Zinsswaps!Q334:Q441)+'iBoxx Extrapolation'!$K441,2)</f>
        <v>3.81</v>
      </c>
      <c r="R441" s="13">
        <f>ROUND(AVERAGE(Zinsswaps!R334:R441)+'iBoxx Extrapolation'!$K441,2)</f>
        <v>3.83</v>
      </c>
      <c r="S441" s="13">
        <f>ROUND(AVERAGE(Zinsswaps!S334:S441)+'iBoxx Extrapolation'!$K441,2)</f>
        <v>3.85</v>
      </c>
      <c r="T441" s="13">
        <f>ROUND(AVERAGE(Zinsswaps!T334:T441)+'iBoxx Extrapolation'!$K441,2)</f>
        <v>3.87</v>
      </c>
      <c r="U441" s="13">
        <f>ROUND(AVERAGE(Zinsswaps!U334:U441)+'iBoxx Extrapolation'!$K441,2)</f>
        <v>3.89</v>
      </c>
      <c r="V441" s="13">
        <f>ROUND(AVERAGE(Zinsswaps!V334:V441)+'iBoxx Extrapolation'!$K441,2)</f>
        <v>3.89</v>
      </c>
      <c r="W441" s="13">
        <f>ROUND(AVERAGE(Zinsswaps!W334:W441)+'iBoxx Extrapolation'!$K441,2)</f>
        <v>3.89</v>
      </c>
      <c r="X441" s="13">
        <f>ROUND(AVERAGE(Zinsswaps!X334:X441)+'iBoxx Extrapolation'!$K441,2)</f>
        <v>3.89</v>
      </c>
      <c r="Y441" s="13">
        <f>ROUND(AVERAGE(Zinsswaps!Y334:Y441)+'iBoxx Extrapolation'!$K441,2)</f>
        <v>3.89</v>
      </c>
      <c r="Z441" s="13">
        <f>ROUND(AVERAGE(Zinsswaps!Z334:Z441)+'iBoxx Extrapolation'!$K441,2)</f>
        <v>3.89</v>
      </c>
      <c r="AA441" s="13">
        <f>ROUND(AVERAGE(Zinsswaps!AA334:AA441)+'iBoxx Extrapolation'!$K441,2)</f>
        <v>3.88</v>
      </c>
      <c r="AB441" s="13">
        <f>ROUND(AVERAGE(Zinsswaps!AB334:AB441)+'iBoxx Extrapolation'!$K441,2)</f>
        <v>3.88</v>
      </c>
      <c r="AC441" s="13">
        <f>ROUND(AVERAGE(Zinsswaps!AC334:AC441)+'iBoxx Extrapolation'!$K441,2)</f>
        <v>3.87</v>
      </c>
      <c r="AD441" s="13">
        <f>ROUND(AVERAGE(Zinsswaps!AD334:AD441)+'iBoxx Extrapolation'!$K441,2)</f>
        <v>3.86</v>
      </c>
      <c r="AE441" s="13">
        <f>ROUND(AVERAGE(Zinsswaps!AE334:AE441)+'iBoxx Extrapolation'!$K441,2)</f>
        <v>3.86</v>
      </c>
      <c r="AF441" s="13">
        <f>ROUND(AVERAGE(Zinsswaps!AF334:AF441)+'iBoxx Extrapolation'!$K441,2)</f>
        <v>3.84</v>
      </c>
      <c r="AG441" s="13">
        <f>ROUND(AVERAGE(Zinsswaps!AG334:AG441)+'iBoxx Extrapolation'!$K441,2)</f>
        <v>3.82</v>
      </c>
      <c r="AH441" s="13">
        <f>ROUND(AVERAGE(Zinsswaps!AH334:AH441)+'iBoxx Extrapolation'!$K441,2)</f>
        <v>3.81</v>
      </c>
      <c r="AI441" s="13">
        <f>ROUND(AVERAGE(Zinsswaps!AI334:AI441)+'iBoxx Extrapolation'!$K441,2)</f>
        <v>3.79</v>
      </c>
      <c r="AJ441" s="13">
        <f>ROUND(AVERAGE(Zinsswaps!AJ334:AJ441)+'iBoxx Extrapolation'!$K441,2)</f>
        <v>3.78</v>
      </c>
      <c r="AK441" s="13">
        <f>ROUND(AVERAGE(Zinsswaps!AK334:AK441)+'iBoxx Extrapolation'!$K441,2)</f>
        <v>3.77</v>
      </c>
      <c r="AL441" s="13">
        <f>ROUND(AVERAGE(Zinsswaps!AL334:AL441)+'iBoxx Extrapolation'!$K441,2)</f>
        <v>3.76</v>
      </c>
      <c r="AM441" s="13">
        <f>ROUND(AVERAGE(Zinsswaps!AM334:AM441)+'iBoxx Extrapolation'!$K441,2)</f>
        <v>3.75</v>
      </c>
      <c r="AN441" s="13">
        <f>ROUND(AVERAGE(Zinsswaps!AN334:AN441)+'iBoxx Extrapolation'!$K441,2)</f>
        <v>3.74</v>
      </c>
      <c r="AO441" s="13">
        <f>ROUND(AVERAGE(Zinsswaps!AO334:AO441)+'iBoxx Extrapolation'!$K441,2)</f>
        <v>3.73</v>
      </c>
      <c r="AP441" s="13">
        <f>ROUND(AVERAGE(Zinsswaps!AP334:AP441)+'iBoxx Extrapolation'!$K441,2)</f>
        <v>3.7</v>
      </c>
      <c r="AQ441" s="13">
        <f>ROUND(AVERAGE(Zinsswaps!AQ334:AQ441)+'iBoxx Extrapolation'!$K441,2)</f>
        <v>3.68</v>
      </c>
      <c r="AR441" s="13">
        <f>ROUND(AVERAGE(Zinsswaps!AR334:AR441)+'iBoxx Extrapolation'!$K441,2)</f>
        <v>3.66</v>
      </c>
      <c r="AS441" s="13">
        <f>ROUND(AVERAGE(Zinsswaps!AS334:AS441)+'iBoxx Extrapolation'!$K441,2)</f>
        <v>3.64</v>
      </c>
      <c r="AT441" s="13">
        <f>ROUND(AVERAGE(Zinsswaps!AT334:AT441)+'iBoxx Extrapolation'!$K441,2)</f>
        <v>3.62</v>
      </c>
      <c r="AU441" s="13">
        <f>ROUND(AVERAGE(Zinsswaps!AU334:AU441)+'iBoxx Extrapolation'!$K441,2)</f>
        <v>3.61</v>
      </c>
      <c r="AV441" s="13">
        <f>ROUND(AVERAGE(Zinsswaps!AV334:AV441)+'iBoxx Extrapolation'!$K441,2)</f>
        <v>3.59</v>
      </c>
      <c r="AW441" s="13">
        <f>ROUND(AVERAGE(Zinsswaps!AW334:AW441)+'iBoxx Extrapolation'!$K441,2)</f>
        <v>3.57</v>
      </c>
      <c r="AX441" s="13">
        <f>ROUND(AVERAGE(Zinsswaps!AX334:AX441)+'iBoxx Extrapolation'!$K441,2)</f>
        <v>3.56</v>
      </c>
      <c r="AY441" s="13">
        <f>ROUND(AVERAGE(Zinsswaps!AY334:AY441)+'iBoxx Extrapolation'!$K441,2)</f>
        <v>3.54</v>
      </c>
    </row>
    <row r="442" spans="1:51" s="16" customFormat="1" x14ac:dyDescent="0.2">
      <c r="A442" s="12">
        <v>50678</v>
      </c>
      <c r="B442" s="13">
        <f>ROUND(AVERAGE(Zinsswaps!B335:B442)+'iBoxx Extrapolation'!$K442,2)</f>
        <v>2.99</v>
      </c>
      <c r="C442" s="13">
        <f>ROUND(AVERAGE(Zinsswaps!C335:C442)+'iBoxx Extrapolation'!$K442,2)</f>
        <v>3</v>
      </c>
      <c r="D442" s="13">
        <f>ROUND(AVERAGE(Zinsswaps!D335:D442)+'iBoxx Extrapolation'!$K442,2)</f>
        <v>3.05</v>
      </c>
      <c r="E442" s="13">
        <f>ROUND(AVERAGE(Zinsswaps!E335:E442)+'iBoxx Extrapolation'!$K442,2)</f>
        <v>3.12</v>
      </c>
      <c r="F442" s="13">
        <f>ROUND(AVERAGE(Zinsswaps!F335:F442)+'iBoxx Extrapolation'!$K442,2)</f>
        <v>3.19</v>
      </c>
      <c r="G442" s="13">
        <f>ROUND(AVERAGE(Zinsswaps!G335:G442)+'iBoxx Extrapolation'!$K442,2)</f>
        <v>3.27</v>
      </c>
      <c r="H442" s="13">
        <f>ROUND(AVERAGE(Zinsswaps!H335:H442)+'iBoxx Extrapolation'!$K442,2)</f>
        <v>3.34</v>
      </c>
      <c r="I442" s="13">
        <f>ROUND(AVERAGE(Zinsswaps!I335:I442)+'iBoxx Extrapolation'!$K442,2)</f>
        <v>3.41</v>
      </c>
      <c r="J442" s="13">
        <f>ROUND(AVERAGE(Zinsswaps!J335:J442)+'iBoxx Extrapolation'!$K442,2)</f>
        <v>3.48</v>
      </c>
      <c r="K442" s="13">
        <f>ROUND(AVERAGE(Zinsswaps!K335:K442)+'iBoxx Extrapolation'!$K442,2)</f>
        <v>3.54</v>
      </c>
      <c r="L442" s="13">
        <f>ROUND(AVERAGE(Zinsswaps!L335:L442)+'iBoxx Extrapolation'!$K442,2)</f>
        <v>3.6</v>
      </c>
      <c r="M442" s="13">
        <f>ROUND(AVERAGE(Zinsswaps!M335:M442)+'iBoxx Extrapolation'!$K442,2)</f>
        <v>3.65</v>
      </c>
      <c r="N442" s="13">
        <f>ROUND(AVERAGE(Zinsswaps!N335:N442)+'iBoxx Extrapolation'!$K442,2)</f>
        <v>3.7</v>
      </c>
      <c r="O442" s="13">
        <f>ROUND(AVERAGE(Zinsswaps!O335:O442)+'iBoxx Extrapolation'!$K442,2)</f>
        <v>3.75</v>
      </c>
      <c r="P442" s="13">
        <f>ROUND(AVERAGE(Zinsswaps!P335:P442)+'iBoxx Extrapolation'!$K442,2)</f>
        <v>3.78</v>
      </c>
      <c r="Q442" s="13">
        <f>ROUND(AVERAGE(Zinsswaps!Q335:Q442)+'iBoxx Extrapolation'!$K442,2)</f>
        <v>3.81</v>
      </c>
      <c r="R442" s="13">
        <f>ROUND(AVERAGE(Zinsswaps!R335:R442)+'iBoxx Extrapolation'!$K442,2)</f>
        <v>3.83</v>
      </c>
      <c r="S442" s="13">
        <f>ROUND(AVERAGE(Zinsswaps!S335:S442)+'iBoxx Extrapolation'!$K442,2)</f>
        <v>3.85</v>
      </c>
      <c r="T442" s="13">
        <f>ROUND(AVERAGE(Zinsswaps!T335:T442)+'iBoxx Extrapolation'!$K442,2)</f>
        <v>3.87</v>
      </c>
      <c r="U442" s="13">
        <f>ROUND(AVERAGE(Zinsswaps!U335:U442)+'iBoxx Extrapolation'!$K442,2)</f>
        <v>3.89</v>
      </c>
      <c r="V442" s="13">
        <f>ROUND(AVERAGE(Zinsswaps!V335:V442)+'iBoxx Extrapolation'!$K442,2)</f>
        <v>3.89</v>
      </c>
      <c r="W442" s="13">
        <f>ROUND(AVERAGE(Zinsswaps!W335:W442)+'iBoxx Extrapolation'!$K442,2)</f>
        <v>3.89</v>
      </c>
      <c r="X442" s="13">
        <f>ROUND(AVERAGE(Zinsswaps!X335:X442)+'iBoxx Extrapolation'!$K442,2)</f>
        <v>3.89</v>
      </c>
      <c r="Y442" s="13">
        <f>ROUND(AVERAGE(Zinsswaps!Y335:Y442)+'iBoxx Extrapolation'!$K442,2)</f>
        <v>3.89</v>
      </c>
      <c r="Z442" s="13">
        <f>ROUND(AVERAGE(Zinsswaps!Z335:Z442)+'iBoxx Extrapolation'!$K442,2)</f>
        <v>3.89</v>
      </c>
      <c r="AA442" s="13">
        <f>ROUND(AVERAGE(Zinsswaps!AA335:AA442)+'iBoxx Extrapolation'!$K442,2)</f>
        <v>3.88</v>
      </c>
      <c r="AB442" s="13">
        <f>ROUND(AVERAGE(Zinsswaps!AB335:AB442)+'iBoxx Extrapolation'!$K442,2)</f>
        <v>3.88</v>
      </c>
      <c r="AC442" s="13">
        <f>ROUND(AVERAGE(Zinsswaps!AC335:AC442)+'iBoxx Extrapolation'!$K442,2)</f>
        <v>3.87</v>
      </c>
      <c r="AD442" s="13">
        <f>ROUND(AVERAGE(Zinsswaps!AD335:AD442)+'iBoxx Extrapolation'!$K442,2)</f>
        <v>3.86</v>
      </c>
      <c r="AE442" s="13">
        <f>ROUND(AVERAGE(Zinsswaps!AE335:AE442)+'iBoxx Extrapolation'!$K442,2)</f>
        <v>3.86</v>
      </c>
      <c r="AF442" s="13">
        <f>ROUND(AVERAGE(Zinsswaps!AF335:AF442)+'iBoxx Extrapolation'!$K442,2)</f>
        <v>3.84</v>
      </c>
      <c r="AG442" s="13">
        <f>ROUND(AVERAGE(Zinsswaps!AG335:AG442)+'iBoxx Extrapolation'!$K442,2)</f>
        <v>3.82</v>
      </c>
      <c r="AH442" s="13">
        <f>ROUND(AVERAGE(Zinsswaps!AH335:AH442)+'iBoxx Extrapolation'!$K442,2)</f>
        <v>3.81</v>
      </c>
      <c r="AI442" s="13">
        <f>ROUND(AVERAGE(Zinsswaps!AI335:AI442)+'iBoxx Extrapolation'!$K442,2)</f>
        <v>3.79</v>
      </c>
      <c r="AJ442" s="13">
        <f>ROUND(AVERAGE(Zinsswaps!AJ335:AJ442)+'iBoxx Extrapolation'!$K442,2)</f>
        <v>3.78</v>
      </c>
      <c r="AK442" s="13">
        <f>ROUND(AVERAGE(Zinsswaps!AK335:AK442)+'iBoxx Extrapolation'!$K442,2)</f>
        <v>3.77</v>
      </c>
      <c r="AL442" s="13">
        <f>ROUND(AVERAGE(Zinsswaps!AL335:AL442)+'iBoxx Extrapolation'!$K442,2)</f>
        <v>3.76</v>
      </c>
      <c r="AM442" s="13">
        <f>ROUND(AVERAGE(Zinsswaps!AM335:AM442)+'iBoxx Extrapolation'!$K442,2)</f>
        <v>3.75</v>
      </c>
      <c r="AN442" s="13">
        <f>ROUND(AVERAGE(Zinsswaps!AN335:AN442)+'iBoxx Extrapolation'!$K442,2)</f>
        <v>3.74</v>
      </c>
      <c r="AO442" s="13">
        <f>ROUND(AVERAGE(Zinsswaps!AO335:AO442)+'iBoxx Extrapolation'!$K442,2)</f>
        <v>3.73</v>
      </c>
      <c r="AP442" s="13">
        <f>ROUND(AVERAGE(Zinsswaps!AP335:AP442)+'iBoxx Extrapolation'!$K442,2)</f>
        <v>3.7</v>
      </c>
      <c r="AQ442" s="13">
        <f>ROUND(AVERAGE(Zinsswaps!AQ335:AQ442)+'iBoxx Extrapolation'!$K442,2)</f>
        <v>3.68</v>
      </c>
      <c r="AR442" s="13">
        <f>ROUND(AVERAGE(Zinsswaps!AR335:AR442)+'iBoxx Extrapolation'!$K442,2)</f>
        <v>3.66</v>
      </c>
      <c r="AS442" s="13">
        <f>ROUND(AVERAGE(Zinsswaps!AS335:AS442)+'iBoxx Extrapolation'!$K442,2)</f>
        <v>3.64</v>
      </c>
      <c r="AT442" s="13">
        <f>ROUND(AVERAGE(Zinsswaps!AT335:AT442)+'iBoxx Extrapolation'!$K442,2)</f>
        <v>3.62</v>
      </c>
      <c r="AU442" s="13">
        <f>ROUND(AVERAGE(Zinsswaps!AU335:AU442)+'iBoxx Extrapolation'!$K442,2)</f>
        <v>3.61</v>
      </c>
      <c r="AV442" s="13">
        <f>ROUND(AVERAGE(Zinsswaps!AV335:AV442)+'iBoxx Extrapolation'!$K442,2)</f>
        <v>3.59</v>
      </c>
      <c r="AW442" s="13">
        <f>ROUND(AVERAGE(Zinsswaps!AW335:AW442)+'iBoxx Extrapolation'!$K442,2)</f>
        <v>3.57</v>
      </c>
      <c r="AX442" s="13">
        <f>ROUND(AVERAGE(Zinsswaps!AX335:AX442)+'iBoxx Extrapolation'!$K442,2)</f>
        <v>3.56</v>
      </c>
      <c r="AY442" s="13">
        <f>ROUND(AVERAGE(Zinsswaps!AY335:AY442)+'iBoxx Extrapolation'!$K442,2)</f>
        <v>3.54</v>
      </c>
    </row>
    <row r="443" spans="1:51" s="16" customFormat="1" x14ac:dyDescent="0.2">
      <c r="A443" s="12">
        <v>50709</v>
      </c>
      <c r="B443" s="13">
        <f>ROUND(AVERAGE(Zinsswaps!B336:B443)+'iBoxx Extrapolation'!$K443,2)</f>
        <v>2.99</v>
      </c>
      <c r="C443" s="13">
        <f>ROUND(AVERAGE(Zinsswaps!C336:C443)+'iBoxx Extrapolation'!$K443,2)</f>
        <v>3</v>
      </c>
      <c r="D443" s="13">
        <f>ROUND(AVERAGE(Zinsswaps!D336:D443)+'iBoxx Extrapolation'!$K443,2)</f>
        <v>3.05</v>
      </c>
      <c r="E443" s="13">
        <f>ROUND(AVERAGE(Zinsswaps!E336:E443)+'iBoxx Extrapolation'!$K443,2)</f>
        <v>3.12</v>
      </c>
      <c r="F443" s="13">
        <f>ROUND(AVERAGE(Zinsswaps!F336:F443)+'iBoxx Extrapolation'!$K443,2)</f>
        <v>3.19</v>
      </c>
      <c r="G443" s="13">
        <f>ROUND(AVERAGE(Zinsswaps!G336:G443)+'iBoxx Extrapolation'!$K443,2)</f>
        <v>3.27</v>
      </c>
      <c r="H443" s="13">
        <f>ROUND(AVERAGE(Zinsswaps!H336:H443)+'iBoxx Extrapolation'!$K443,2)</f>
        <v>3.34</v>
      </c>
      <c r="I443" s="13">
        <f>ROUND(AVERAGE(Zinsswaps!I336:I443)+'iBoxx Extrapolation'!$K443,2)</f>
        <v>3.41</v>
      </c>
      <c r="J443" s="13">
        <f>ROUND(AVERAGE(Zinsswaps!J336:J443)+'iBoxx Extrapolation'!$K443,2)</f>
        <v>3.48</v>
      </c>
      <c r="K443" s="13">
        <f>ROUND(AVERAGE(Zinsswaps!K336:K443)+'iBoxx Extrapolation'!$K443,2)</f>
        <v>3.54</v>
      </c>
      <c r="L443" s="13">
        <f>ROUND(AVERAGE(Zinsswaps!L336:L443)+'iBoxx Extrapolation'!$K443,2)</f>
        <v>3.6</v>
      </c>
      <c r="M443" s="13">
        <f>ROUND(AVERAGE(Zinsswaps!M336:M443)+'iBoxx Extrapolation'!$K443,2)</f>
        <v>3.65</v>
      </c>
      <c r="N443" s="13">
        <f>ROUND(AVERAGE(Zinsswaps!N336:N443)+'iBoxx Extrapolation'!$K443,2)</f>
        <v>3.7</v>
      </c>
      <c r="O443" s="13">
        <f>ROUND(AVERAGE(Zinsswaps!O336:O443)+'iBoxx Extrapolation'!$K443,2)</f>
        <v>3.75</v>
      </c>
      <c r="P443" s="13">
        <f>ROUND(AVERAGE(Zinsswaps!P336:P443)+'iBoxx Extrapolation'!$K443,2)</f>
        <v>3.78</v>
      </c>
      <c r="Q443" s="13">
        <f>ROUND(AVERAGE(Zinsswaps!Q336:Q443)+'iBoxx Extrapolation'!$K443,2)</f>
        <v>3.81</v>
      </c>
      <c r="R443" s="13">
        <f>ROUND(AVERAGE(Zinsswaps!R336:R443)+'iBoxx Extrapolation'!$K443,2)</f>
        <v>3.83</v>
      </c>
      <c r="S443" s="13">
        <f>ROUND(AVERAGE(Zinsswaps!S336:S443)+'iBoxx Extrapolation'!$K443,2)</f>
        <v>3.85</v>
      </c>
      <c r="T443" s="13">
        <f>ROUND(AVERAGE(Zinsswaps!T336:T443)+'iBoxx Extrapolation'!$K443,2)</f>
        <v>3.87</v>
      </c>
      <c r="U443" s="13">
        <f>ROUND(AVERAGE(Zinsswaps!U336:U443)+'iBoxx Extrapolation'!$K443,2)</f>
        <v>3.89</v>
      </c>
      <c r="V443" s="13">
        <f>ROUND(AVERAGE(Zinsswaps!V336:V443)+'iBoxx Extrapolation'!$K443,2)</f>
        <v>3.89</v>
      </c>
      <c r="W443" s="13">
        <f>ROUND(AVERAGE(Zinsswaps!W336:W443)+'iBoxx Extrapolation'!$K443,2)</f>
        <v>3.89</v>
      </c>
      <c r="X443" s="13">
        <f>ROUND(AVERAGE(Zinsswaps!X336:X443)+'iBoxx Extrapolation'!$K443,2)</f>
        <v>3.89</v>
      </c>
      <c r="Y443" s="13">
        <f>ROUND(AVERAGE(Zinsswaps!Y336:Y443)+'iBoxx Extrapolation'!$K443,2)</f>
        <v>3.89</v>
      </c>
      <c r="Z443" s="13">
        <f>ROUND(AVERAGE(Zinsswaps!Z336:Z443)+'iBoxx Extrapolation'!$K443,2)</f>
        <v>3.89</v>
      </c>
      <c r="AA443" s="13">
        <f>ROUND(AVERAGE(Zinsswaps!AA336:AA443)+'iBoxx Extrapolation'!$K443,2)</f>
        <v>3.88</v>
      </c>
      <c r="AB443" s="13">
        <f>ROUND(AVERAGE(Zinsswaps!AB336:AB443)+'iBoxx Extrapolation'!$K443,2)</f>
        <v>3.88</v>
      </c>
      <c r="AC443" s="13">
        <f>ROUND(AVERAGE(Zinsswaps!AC336:AC443)+'iBoxx Extrapolation'!$K443,2)</f>
        <v>3.87</v>
      </c>
      <c r="AD443" s="13">
        <f>ROUND(AVERAGE(Zinsswaps!AD336:AD443)+'iBoxx Extrapolation'!$K443,2)</f>
        <v>3.86</v>
      </c>
      <c r="AE443" s="13">
        <f>ROUND(AVERAGE(Zinsswaps!AE336:AE443)+'iBoxx Extrapolation'!$K443,2)</f>
        <v>3.86</v>
      </c>
      <c r="AF443" s="13">
        <f>ROUND(AVERAGE(Zinsswaps!AF336:AF443)+'iBoxx Extrapolation'!$K443,2)</f>
        <v>3.84</v>
      </c>
      <c r="AG443" s="13">
        <f>ROUND(AVERAGE(Zinsswaps!AG336:AG443)+'iBoxx Extrapolation'!$K443,2)</f>
        <v>3.82</v>
      </c>
      <c r="AH443" s="13">
        <f>ROUND(AVERAGE(Zinsswaps!AH336:AH443)+'iBoxx Extrapolation'!$K443,2)</f>
        <v>3.81</v>
      </c>
      <c r="AI443" s="13">
        <f>ROUND(AVERAGE(Zinsswaps!AI336:AI443)+'iBoxx Extrapolation'!$K443,2)</f>
        <v>3.79</v>
      </c>
      <c r="AJ443" s="13">
        <f>ROUND(AVERAGE(Zinsswaps!AJ336:AJ443)+'iBoxx Extrapolation'!$K443,2)</f>
        <v>3.78</v>
      </c>
      <c r="AK443" s="13">
        <f>ROUND(AVERAGE(Zinsswaps!AK336:AK443)+'iBoxx Extrapolation'!$K443,2)</f>
        <v>3.77</v>
      </c>
      <c r="AL443" s="13">
        <f>ROUND(AVERAGE(Zinsswaps!AL336:AL443)+'iBoxx Extrapolation'!$K443,2)</f>
        <v>3.76</v>
      </c>
      <c r="AM443" s="13">
        <f>ROUND(AVERAGE(Zinsswaps!AM336:AM443)+'iBoxx Extrapolation'!$K443,2)</f>
        <v>3.75</v>
      </c>
      <c r="AN443" s="13">
        <f>ROUND(AVERAGE(Zinsswaps!AN336:AN443)+'iBoxx Extrapolation'!$K443,2)</f>
        <v>3.74</v>
      </c>
      <c r="AO443" s="13">
        <f>ROUND(AVERAGE(Zinsswaps!AO336:AO443)+'iBoxx Extrapolation'!$K443,2)</f>
        <v>3.73</v>
      </c>
      <c r="AP443" s="13">
        <f>ROUND(AVERAGE(Zinsswaps!AP336:AP443)+'iBoxx Extrapolation'!$K443,2)</f>
        <v>3.7</v>
      </c>
      <c r="AQ443" s="13">
        <f>ROUND(AVERAGE(Zinsswaps!AQ336:AQ443)+'iBoxx Extrapolation'!$K443,2)</f>
        <v>3.68</v>
      </c>
      <c r="AR443" s="13">
        <f>ROUND(AVERAGE(Zinsswaps!AR336:AR443)+'iBoxx Extrapolation'!$K443,2)</f>
        <v>3.66</v>
      </c>
      <c r="AS443" s="13">
        <f>ROUND(AVERAGE(Zinsswaps!AS336:AS443)+'iBoxx Extrapolation'!$K443,2)</f>
        <v>3.64</v>
      </c>
      <c r="AT443" s="13">
        <f>ROUND(AVERAGE(Zinsswaps!AT336:AT443)+'iBoxx Extrapolation'!$K443,2)</f>
        <v>3.62</v>
      </c>
      <c r="AU443" s="13">
        <f>ROUND(AVERAGE(Zinsswaps!AU336:AU443)+'iBoxx Extrapolation'!$K443,2)</f>
        <v>3.61</v>
      </c>
      <c r="AV443" s="13">
        <f>ROUND(AVERAGE(Zinsswaps!AV336:AV443)+'iBoxx Extrapolation'!$K443,2)</f>
        <v>3.59</v>
      </c>
      <c r="AW443" s="13">
        <f>ROUND(AVERAGE(Zinsswaps!AW336:AW443)+'iBoxx Extrapolation'!$K443,2)</f>
        <v>3.57</v>
      </c>
      <c r="AX443" s="13">
        <f>ROUND(AVERAGE(Zinsswaps!AX336:AX443)+'iBoxx Extrapolation'!$K443,2)</f>
        <v>3.56</v>
      </c>
      <c r="AY443" s="13">
        <f>ROUND(AVERAGE(Zinsswaps!AY336:AY443)+'iBoxx Extrapolation'!$K443,2)</f>
        <v>3.54</v>
      </c>
    </row>
    <row r="444" spans="1:51" s="16" customFormat="1" x14ac:dyDescent="0.2">
      <c r="A444" s="12">
        <v>50739</v>
      </c>
      <c r="B444" s="13">
        <f>ROUND(AVERAGE(Zinsswaps!B337:B444)+'iBoxx Extrapolation'!$K444,2)</f>
        <v>2.99</v>
      </c>
      <c r="C444" s="13">
        <f>ROUND(AVERAGE(Zinsswaps!C337:C444)+'iBoxx Extrapolation'!$K444,2)</f>
        <v>3</v>
      </c>
      <c r="D444" s="13">
        <f>ROUND(AVERAGE(Zinsswaps!D337:D444)+'iBoxx Extrapolation'!$K444,2)</f>
        <v>3.05</v>
      </c>
      <c r="E444" s="13">
        <f>ROUND(AVERAGE(Zinsswaps!E337:E444)+'iBoxx Extrapolation'!$K444,2)</f>
        <v>3.12</v>
      </c>
      <c r="F444" s="13">
        <f>ROUND(AVERAGE(Zinsswaps!F337:F444)+'iBoxx Extrapolation'!$K444,2)</f>
        <v>3.19</v>
      </c>
      <c r="G444" s="13">
        <f>ROUND(AVERAGE(Zinsswaps!G337:G444)+'iBoxx Extrapolation'!$K444,2)</f>
        <v>3.27</v>
      </c>
      <c r="H444" s="13">
        <f>ROUND(AVERAGE(Zinsswaps!H337:H444)+'iBoxx Extrapolation'!$K444,2)</f>
        <v>3.34</v>
      </c>
      <c r="I444" s="13">
        <f>ROUND(AVERAGE(Zinsswaps!I337:I444)+'iBoxx Extrapolation'!$K444,2)</f>
        <v>3.41</v>
      </c>
      <c r="J444" s="13">
        <f>ROUND(AVERAGE(Zinsswaps!J337:J444)+'iBoxx Extrapolation'!$K444,2)</f>
        <v>3.48</v>
      </c>
      <c r="K444" s="13">
        <f>ROUND(AVERAGE(Zinsswaps!K337:K444)+'iBoxx Extrapolation'!$K444,2)</f>
        <v>3.54</v>
      </c>
      <c r="L444" s="13">
        <f>ROUND(AVERAGE(Zinsswaps!L337:L444)+'iBoxx Extrapolation'!$K444,2)</f>
        <v>3.6</v>
      </c>
      <c r="M444" s="13">
        <f>ROUND(AVERAGE(Zinsswaps!M337:M444)+'iBoxx Extrapolation'!$K444,2)</f>
        <v>3.65</v>
      </c>
      <c r="N444" s="13">
        <f>ROUND(AVERAGE(Zinsswaps!N337:N444)+'iBoxx Extrapolation'!$K444,2)</f>
        <v>3.7</v>
      </c>
      <c r="O444" s="13">
        <f>ROUND(AVERAGE(Zinsswaps!O337:O444)+'iBoxx Extrapolation'!$K444,2)</f>
        <v>3.75</v>
      </c>
      <c r="P444" s="13">
        <f>ROUND(AVERAGE(Zinsswaps!P337:P444)+'iBoxx Extrapolation'!$K444,2)</f>
        <v>3.78</v>
      </c>
      <c r="Q444" s="13">
        <f>ROUND(AVERAGE(Zinsswaps!Q337:Q444)+'iBoxx Extrapolation'!$K444,2)</f>
        <v>3.81</v>
      </c>
      <c r="R444" s="13">
        <f>ROUND(AVERAGE(Zinsswaps!R337:R444)+'iBoxx Extrapolation'!$K444,2)</f>
        <v>3.83</v>
      </c>
      <c r="S444" s="13">
        <f>ROUND(AVERAGE(Zinsswaps!S337:S444)+'iBoxx Extrapolation'!$K444,2)</f>
        <v>3.85</v>
      </c>
      <c r="T444" s="13">
        <f>ROUND(AVERAGE(Zinsswaps!T337:T444)+'iBoxx Extrapolation'!$K444,2)</f>
        <v>3.87</v>
      </c>
      <c r="U444" s="13">
        <f>ROUND(AVERAGE(Zinsswaps!U337:U444)+'iBoxx Extrapolation'!$K444,2)</f>
        <v>3.89</v>
      </c>
      <c r="V444" s="13">
        <f>ROUND(AVERAGE(Zinsswaps!V337:V444)+'iBoxx Extrapolation'!$K444,2)</f>
        <v>3.89</v>
      </c>
      <c r="W444" s="13">
        <f>ROUND(AVERAGE(Zinsswaps!W337:W444)+'iBoxx Extrapolation'!$K444,2)</f>
        <v>3.89</v>
      </c>
      <c r="X444" s="13">
        <f>ROUND(AVERAGE(Zinsswaps!X337:X444)+'iBoxx Extrapolation'!$K444,2)</f>
        <v>3.89</v>
      </c>
      <c r="Y444" s="13">
        <f>ROUND(AVERAGE(Zinsswaps!Y337:Y444)+'iBoxx Extrapolation'!$K444,2)</f>
        <v>3.89</v>
      </c>
      <c r="Z444" s="13">
        <f>ROUND(AVERAGE(Zinsswaps!Z337:Z444)+'iBoxx Extrapolation'!$K444,2)</f>
        <v>3.89</v>
      </c>
      <c r="AA444" s="13">
        <f>ROUND(AVERAGE(Zinsswaps!AA337:AA444)+'iBoxx Extrapolation'!$K444,2)</f>
        <v>3.88</v>
      </c>
      <c r="AB444" s="13">
        <f>ROUND(AVERAGE(Zinsswaps!AB337:AB444)+'iBoxx Extrapolation'!$K444,2)</f>
        <v>3.88</v>
      </c>
      <c r="AC444" s="13">
        <f>ROUND(AVERAGE(Zinsswaps!AC337:AC444)+'iBoxx Extrapolation'!$K444,2)</f>
        <v>3.87</v>
      </c>
      <c r="AD444" s="13">
        <f>ROUND(AVERAGE(Zinsswaps!AD337:AD444)+'iBoxx Extrapolation'!$K444,2)</f>
        <v>3.86</v>
      </c>
      <c r="AE444" s="13">
        <f>ROUND(AVERAGE(Zinsswaps!AE337:AE444)+'iBoxx Extrapolation'!$K444,2)</f>
        <v>3.86</v>
      </c>
      <c r="AF444" s="13">
        <f>ROUND(AVERAGE(Zinsswaps!AF337:AF444)+'iBoxx Extrapolation'!$K444,2)</f>
        <v>3.84</v>
      </c>
      <c r="AG444" s="13">
        <f>ROUND(AVERAGE(Zinsswaps!AG337:AG444)+'iBoxx Extrapolation'!$K444,2)</f>
        <v>3.82</v>
      </c>
      <c r="AH444" s="13">
        <f>ROUND(AVERAGE(Zinsswaps!AH337:AH444)+'iBoxx Extrapolation'!$K444,2)</f>
        <v>3.81</v>
      </c>
      <c r="AI444" s="13">
        <f>ROUND(AVERAGE(Zinsswaps!AI337:AI444)+'iBoxx Extrapolation'!$K444,2)</f>
        <v>3.79</v>
      </c>
      <c r="AJ444" s="13">
        <f>ROUND(AVERAGE(Zinsswaps!AJ337:AJ444)+'iBoxx Extrapolation'!$K444,2)</f>
        <v>3.78</v>
      </c>
      <c r="AK444" s="13">
        <f>ROUND(AVERAGE(Zinsswaps!AK337:AK444)+'iBoxx Extrapolation'!$K444,2)</f>
        <v>3.77</v>
      </c>
      <c r="AL444" s="13">
        <f>ROUND(AVERAGE(Zinsswaps!AL337:AL444)+'iBoxx Extrapolation'!$K444,2)</f>
        <v>3.76</v>
      </c>
      <c r="AM444" s="13">
        <f>ROUND(AVERAGE(Zinsswaps!AM337:AM444)+'iBoxx Extrapolation'!$K444,2)</f>
        <v>3.75</v>
      </c>
      <c r="AN444" s="13">
        <f>ROUND(AVERAGE(Zinsswaps!AN337:AN444)+'iBoxx Extrapolation'!$K444,2)</f>
        <v>3.74</v>
      </c>
      <c r="AO444" s="13">
        <f>ROUND(AVERAGE(Zinsswaps!AO337:AO444)+'iBoxx Extrapolation'!$K444,2)</f>
        <v>3.73</v>
      </c>
      <c r="AP444" s="13">
        <f>ROUND(AVERAGE(Zinsswaps!AP337:AP444)+'iBoxx Extrapolation'!$K444,2)</f>
        <v>3.7</v>
      </c>
      <c r="AQ444" s="13">
        <f>ROUND(AVERAGE(Zinsswaps!AQ337:AQ444)+'iBoxx Extrapolation'!$K444,2)</f>
        <v>3.68</v>
      </c>
      <c r="AR444" s="13">
        <f>ROUND(AVERAGE(Zinsswaps!AR337:AR444)+'iBoxx Extrapolation'!$K444,2)</f>
        <v>3.66</v>
      </c>
      <c r="AS444" s="13">
        <f>ROUND(AVERAGE(Zinsswaps!AS337:AS444)+'iBoxx Extrapolation'!$K444,2)</f>
        <v>3.64</v>
      </c>
      <c r="AT444" s="13">
        <f>ROUND(AVERAGE(Zinsswaps!AT337:AT444)+'iBoxx Extrapolation'!$K444,2)</f>
        <v>3.62</v>
      </c>
      <c r="AU444" s="13">
        <f>ROUND(AVERAGE(Zinsswaps!AU337:AU444)+'iBoxx Extrapolation'!$K444,2)</f>
        <v>3.61</v>
      </c>
      <c r="AV444" s="13">
        <f>ROUND(AVERAGE(Zinsswaps!AV337:AV444)+'iBoxx Extrapolation'!$K444,2)</f>
        <v>3.59</v>
      </c>
      <c r="AW444" s="13">
        <f>ROUND(AVERAGE(Zinsswaps!AW337:AW444)+'iBoxx Extrapolation'!$K444,2)</f>
        <v>3.57</v>
      </c>
      <c r="AX444" s="13">
        <f>ROUND(AVERAGE(Zinsswaps!AX337:AX444)+'iBoxx Extrapolation'!$K444,2)</f>
        <v>3.56</v>
      </c>
      <c r="AY444" s="13">
        <f>ROUND(AVERAGE(Zinsswaps!AY337:AY444)+'iBoxx Extrapolation'!$K444,2)</f>
        <v>3.54</v>
      </c>
    </row>
    <row r="445" spans="1:51" s="16" customFormat="1" x14ac:dyDescent="0.2">
      <c r="A445" s="12">
        <v>50770</v>
      </c>
      <c r="B445" s="13">
        <f>ROUND(AVERAGE(Zinsswaps!B338:B445)+'iBoxx Extrapolation'!$K445,2)</f>
        <v>2.99</v>
      </c>
      <c r="C445" s="13">
        <f>ROUND(AVERAGE(Zinsswaps!C338:C445)+'iBoxx Extrapolation'!$K445,2)</f>
        <v>3</v>
      </c>
      <c r="D445" s="13">
        <f>ROUND(AVERAGE(Zinsswaps!D338:D445)+'iBoxx Extrapolation'!$K445,2)</f>
        <v>3.05</v>
      </c>
      <c r="E445" s="13">
        <f>ROUND(AVERAGE(Zinsswaps!E338:E445)+'iBoxx Extrapolation'!$K445,2)</f>
        <v>3.12</v>
      </c>
      <c r="F445" s="13">
        <f>ROUND(AVERAGE(Zinsswaps!F338:F445)+'iBoxx Extrapolation'!$K445,2)</f>
        <v>3.19</v>
      </c>
      <c r="G445" s="13">
        <f>ROUND(AVERAGE(Zinsswaps!G338:G445)+'iBoxx Extrapolation'!$K445,2)</f>
        <v>3.27</v>
      </c>
      <c r="H445" s="13">
        <f>ROUND(AVERAGE(Zinsswaps!H338:H445)+'iBoxx Extrapolation'!$K445,2)</f>
        <v>3.34</v>
      </c>
      <c r="I445" s="13">
        <f>ROUND(AVERAGE(Zinsswaps!I338:I445)+'iBoxx Extrapolation'!$K445,2)</f>
        <v>3.41</v>
      </c>
      <c r="J445" s="13">
        <f>ROUND(AVERAGE(Zinsswaps!J338:J445)+'iBoxx Extrapolation'!$K445,2)</f>
        <v>3.48</v>
      </c>
      <c r="K445" s="13">
        <f>ROUND(AVERAGE(Zinsswaps!K338:K445)+'iBoxx Extrapolation'!$K445,2)</f>
        <v>3.54</v>
      </c>
      <c r="L445" s="13">
        <f>ROUND(AVERAGE(Zinsswaps!L338:L445)+'iBoxx Extrapolation'!$K445,2)</f>
        <v>3.6</v>
      </c>
      <c r="M445" s="13">
        <f>ROUND(AVERAGE(Zinsswaps!M338:M445)+'iBoxx Extrapolation'!$K445,2)</f>
        <v>3.65</v>
      </c>
      <c r="N445" s="13">
        <f>ROUND(AVERAGE(Zinsswaps!N338:N445)+'iBoxx Extrapolation'!$K445,2)</f>
        <v>3.7</v>
      </c>
      <c r="O445" s="13">
        <f>ROUND(AVERAGE(Zinsswaps!O338:O445)+'iBoxx Extrapolation'!$K445,2)</f>
        <v>3.75</v>
      </c>
      <c r="P445" s="13">
        <f>ROUND(AVERAGE(Zinsswaps!P338:P445)+'iBoxx Extrapolation'!$K445,2)</f>
        <v>3.78</v>
      </c>
      <c r="Q445" s="13">
        <f>ROUND(AVERAGE(Zinsswaps!Q338:Q445)+'iBoxx Extrapolation'!$K445,2)</f>
        <v>3.81</v>
      </c>
      <c r="R445" s="13">
        <f>ROUND(AVERAGE(Zinsswaps!R338:R445)+'iBoxx Extrapolation'!$K445,2)</f>
        <v>3.83</v>
      </c>
      <c r="S445" s="13">
        <f>ROUND(AVERAGE(Zinsswaps!S338:S445)+'iBoxx Extrapolation'!$K445,2)</f>
        <v>3.85</v>
      </c>
      <c r="T445" s="13">
        <f>ROUND(AVERAGE(Zinsswaps!T338:T445)+'iBoxx Extrapolation'!$K445,2)</f>
        <v>3.87</v>
      </c>
      <c r="U445" s="13">
        <f>ROUND(AVERAGE(Zinsswaps!U338:U445)+'iBoxx Extrapolation'!$K445,2)</f>
        <v>3.89</v>
      </c>
      <c r="V445" s="13">
        <f>ROUND(AVERAGE(Zinsswaps!V338:V445)+'iBoxx Extrapolation'!$K445,2)</f>
        <v>3.89</v>
      </c>
      <c r="W445" s="13">
        <f>ROUND(AVERAGE(Zinsswaps!W338:W445)+'iBoxx Extrapolation'!$K445,2)</f>
        <v>3.89</v>
      </c>
      <c r="X445" s="13">
        <f>ROUND(AVERAGE(Zinsswaps!X338:X445)+'iBoxx Extrapolation'!$K445,2)</f>
        <v>3.89</v>
      </c>
      <c r="Y445" s="13">
        <f>ROUND(AVERAGE(Zinsswaps!Y338:Y445)+'iBoxx Extrapolation'!$K445,2)</f>
        <v>3.89</v>
      </c>
      <c r="Z445" s="13">
        <f>ROUND(AVERAGE(Zinsswaps!Z338:Z445)+'iBoxx Extrapolation'!$K445,2)</f>
        <v>3.89</v>
      </c>
      <c r="AA445" s="13">
        <f>ROUND(AVERAGE(Zinsswaps!AA338:AA445)+'iBoxx Extrapolation'!$K445,2)</f>
        <v>3.88</v>
      </c>
      <c r="AB445" s="13">
        <f>ROUND(AVERAGE(Zinsswaps!AB338:AB445)+'iBoxx Extrapolation'!$K445,2)</f>
        <v>3.88</v>
      </c>
      <c r="AC445" s="13">
        <f>ROUND(AVERAGE(Zinsswaps!AC338:AC445)+'iBoxx Extrapolation'!$K445,2)</f>
        <v>3.87</v>
      </c>
      <c r="AD445" s="13">
        <f>ROUND(AVERAGE(Zinsswaps!AD338:AD445)+'iBoxx Extrapolation'!$K445,2)</f>
        <v>3.86</v>
      </c>
      <c r="AE445" s="13">
        <f>ROUND(AVERAGE(Zinsswaps!AE338:AE445)+'iBoxx Extrapolation'!$K445,2)</f>
        <v>3.86</v>
      </c>
      <c r="AF445" s="13">
        <f>ROUND(AVERAGE(Zinsswaps!AF338:AF445)+'iBoxx Extrapolation'!$K445,2)</f>
        <v>3.84</v>
      </c>
      <c r="AG445" s="13">
        <f>ROUND(AVERAGE(Zinsswaps!AG338:AG445)+'iBoxx Extrapolation'!$K445,2)</f>
        <v>3.82</v>
      </c>
      <c r="AH445" s="13">
        <f>ROUND(AVERAGE(Zinsswaps!AH338:AH445)+'iBoxx Extrapolation'!$K445,2)</f>
        <v>3.81</v>
      </c>
      <c r="AI445" s="13">
        <f>ROUND(AVERAGE(Zinsswaps!AI338:AI445)+'iBoxx Extrapolation'!$K445,2)</f>
        <v>3.79</v>
      </c>
      <c r="AJ445" s="13">
        <f>ROUND(AVERAGE(Zinsswaps!AJ338:AJ445)+'iBoxx Extrapolation'!$K445,2)</f>
        <v>3.78</v>
      </c>
      <c r="AK445" s="13">
        <f>ROUND(AVERAGE(Zinsswaps!AK338:AK445)+'iBoxx Extrapolation'!$K445,2)</f>
        <v>3.77</v>
      </c>
      <c r="AL445" s="13">
        <f>ROUND(AVERAGE(Zinsswaps!AL338:AL445)+'iBoxx Extrapolation'!$K445,2)</f>
        <v>3.76</v>
      </c>
      <c r="AM445" s="13">
        <f>ROUND(AVERAGE(Zinsswaps!AM338:AM445)+'iBoxx Extrapolation'!$K445,2)</f>
        <v>3.75</v>
      </c>
      <c r="AN445" s="13">
        <f>ROUND(AVERAGE(Zinsswaps!AN338:AN445)+'iBoxx Extrapolation'!$K445,2)</f>
        <v>3.74</v>
      </c>
      <c r="AO445" s="13">
        <f>ROUND(AVERAGE(Zinsswaps!AO338:AO445)+'iBoxx Extrapolation'!$K445,2)</f>
        <v>3.73</v>
      </c>
      <c r="AP445" s="13">
        <f>ROUND(AVERAGE(Zinsswaps!AP338:AP445)+'iBoxx Extrapolation'!$K445,2)</f>
        <v>3.7</v>
      </c>
      <c r="AQ445" s="13">
        <f>ROUND(AVERAGE(Zinsswaps!AQ338:AQ445)+'iBoxx Extrapolation'!$K445,2)</f>
        <v>3.68</v>
      </c>
      <c r="AR445" s="13">
        <f>ROUND(AVERAGE(Zinsswaps!AR338:AR445)+'iBoxx Extrapolation'!$K445,2)</f>
        <v>3.66</v>
      </c>
      <c r="AS445" s="13">
        <f>ROUND(AVERAGE(Zinsswaps!AS338:AS445)+'iBoxx Extrapolation'!$K445,2)</f>
        <v>3.64</v>
      </c>
      <c r="AT445" s="13">
        <f>ROUND(AVERAGE(Zinsswaps!AT338:AT445)+'iBoxx Extrapolation'!$K445,2)</f>
        <v>3.62</v>
      </c>
      <c r="AU445" s="13">
        <f>ROUND(AVERAGE(Zinsswaps!AU338:AU445)+'iBoxx Extrapolation'!$K445,2)</f>
        <v>3.61</v>
      </c>
      <c r="AV445" s="13">
        <f>ROUND(AVERAGE(Zinsswaps!AV338:AV445)+'iBoxx Extrapolation'!$K445,2)</f>
        <v>3.59</v>
      </c>
      <c r="AW445" s="13">
        <f>ROUND(AVERAGE(Zinsswaps!AW338:AW445)+'iBoxx Extrapolation'!$K445,2)</f>
        <v>3.57</v>
      </c>
      <c r="AX445" s="13">
        <f>ROUND(AVERAGE(Zinsswaps!AX338:AX445)+'iBoxx Extrapolation'!$K445,2)</f>
        <v>3.56</v>
      </c>
      <c r="AY445" s="13">
        <f>ROUND(AVERAGE(Zinsswaps!AY338:AY445)+'iBoxx Extrapolation'!$K445,2)</f>
        <v>3.54</v>
      </c>
    </row>
    <row r="446" spans="1:51" s="16" customFormat="1" x14ac:dyDescent="0.2">
      <c r="A446" s="12">
        <v>50801</v>
      </c>
      <c r="B446" s="13">
        <f>ROUND(AVERAGE(Zinsswaps!B339:B446)+'iBoxx Extrapolation'!$K446,2)</f>
        <v>2.99</v>
      </c>
      <c r="C446" s="13">
        <f>ROUND(AVERAGE(Zinsswaps!C339:C446)+'iBoxx Extrapolation'!$K446,2)</f>
        <v>3</v>
      </c>
      <c r="D446" s="13">
        <f>ROUND(AVERAGE(Zinsswaps!D339:D446)+'iBoxx Extrapolation'!$K446,2)</f>
        <v>3.05</v>
      </c>
      <c r="E446" s="13">
        <f>ROUND(AVERAGE(Zinsswaps!E339:E446)+'iBoxx Extrapolation'!$K446,2)</f>
        <v>3.12</v>
      </c>
      <c r="F446" s="13">
        <f>ROUND(AVERAGE(Zinsswaps!F339:F446)+'iBoxx Extrapolation'!$K446,2)</f>
        <v>3.19</v>
      </c>
      <c r="G446" s="13">
        <f>ROUND(AVERAGE(Zinsswaps!G339:G446)+'iBoxx Extrapolation'!$K446,2)</f>
        <v>3.27</v>
      </c>
      <c r="H446" s="13">
        <f>ROUND(AVERAGE(Zinsswaps!H339:H446)+'iBoxx Extrapolation'!$K446,2)</f>
        <v>3.34</v>
      </c>
      <c r="I446" s="13">
        <f>ROUND(AVERAGE(Zinsswaps!I339:I446)+'iBoxx Extrapolation'!$K446,2)</f>
        <v>3.41</v>
      </c>
      <c r="J446" s="13">
        <f>ROUND(AVERAGE(Zinsswaps!J339:J446)+'iBoxx Extrapolation'!$K446,2)</f>
        <v>3.48</v>
      </c>
      <c r="K446" s="13">
        <f>ROUND(AVERAGE(Zinsswaps!K339:K446)+'iBoxx Extrapolation'!$K446,2)</f>
        <v>3.54</v>
      </c>
      <c r="L446" s="13">
        <f>ROUND(AVERAGE(Zinsswaps!L339:L446)+'iBoxx Extrapolation'!$K446,2)</f>
        <v>3.6</v>
      </c>
      <c r="M446" s="13">
        <f>ROUND(AVERAGE(Zinsswaps!M339:M446)+'iBoxx Extrapolation'!$K446,2)</f>
        <v>3.65</v>
      </c>
      <c r="N446" s="13">
        <f>ROUND(AVERAGE(Zinsswaps!N339:N446)+'iBoxx Extrapolation'!$K446,2)</f>
        <v>3.7</v>
      </c>
      <c r="O446" s="13">
        <f>ROUND(AVERAGE(Zinsswaps!O339:O446)+'iBoxx Extrapolation'!$K446,2)</f>
        <v>3.75</v>
      </c>
      <c r="P446" s="13">
        <f>ROUND(AVERAGE(Zinsswaps!P339:P446)+'iBoxx Extrapolation'!$K446,2)</f>
        <v>3.78</v>
      </c>
      <c r="Q446" s="13">
        <f>ROUND(AVERAGE(Zinsswaps!Q339:Q446)+'iBoxx Extrapolation'!$K446,2)</f>
        <v>3.81</v>
      </c>
      <c r="R446" s="13">
        <f>ROUND(AVERAGE(Zinsswaps!R339:R446)+'iBoxx Extrapolation'!$K446,2)</f>
        <v>3.83</v>
      </c>
      <c r="S446" s="13">
        <f>ROUND(AVERAGE(Zinsswaps!S339:S446)+'iBoxx Extrapolation'!$K446,2)</f>
        <v>3.85</v>
      </c>
      <c r="T446" s="13">
        <f>ROUND(AVERAGE(Zinsswaps!T339:T446)+'iBoxx Extrapolation'!$K446,2)</f>
        <v>3.87</v>
      </c>
      <c r="U446" s="13">
        <f>ROUND(AVERAGE(Zinsswaps!U339:U446)+'iBoxx Extrapolation'!$K446,2)</f>
        <v>3.89</v>
      </c>
      <c r="V446" s="13">
        <f>ROUND(AVERAGE(Zinsswaps!V339:V446)+'iBoxx Extrapolation'!$K446,2)</f>
        <v>3.89</v>
      </c>
      <c r="W446" s="13">
        <f>ROUND(AVERAGE(Zinsswaps!W339:W446)+'iBoxx Extrapolation'!$K446,2)</f>
        <v>3.89</v>
      </c>
      <c r="X446" s="13">
        <f>ROUND(AVERAGE(Zinsswaps!X339:X446)+'iBoxx Extrapolation'!$K446,2)</f>
        <v>3.89</v>
      </c>
      <c r="Y446" s="13">
        <f>ROUND(AVERAGE(Zinsswaps!Y339:Y446)+'iBoxx Extrapolation'!$K446,2)</f>
        <v>3.89</v>
      </c>
      <c r="Z446" s="13">
        <f>ROUND(AVERAGE(Zinsswaps!Z339:Z446)+'iBoxx Extrapolation'!$K446,2)</f>
        <v>3.89</v>
      </c>
      <c r="AA446" s="13">
        <f>ROUND(AVERAGE(Zinsswaps!AA339:AA446)+'iBoxx Extrapolation'!$K446,2)</f>
        <v>3.88</v>
      </c>
      <c r="AB446" s="13">
        <f>ROUND(AVERAGE(Zinsswaps!AB339:AB446)+'iBoxx Extrapolation'!$K446,2)</f>
        <v>3.88</v>
      </c>
      <c r="AC446" s="13">
        <f>ROUND(AVERAGE(Zinsswaps!AC339:AC446)+'iBoxx Extrapolation'!$K446,2)</f>
        <v>3.87</v>
      </c>
      <c r="AD446" s="13">
        <f>ROUND(AVERAGE(Zinsswaps!AD339:AD446)+'iBoxx Extrapolation'!$K446,2)</f>
        <v>3.86</v>
      </c>
      <c r="AE446" s="13">
        <f>ROUND(AVERAGE(Zinsswaps!AE339:AE446)+'iBoxx Extrapolation'!$K446,2)</f>
        <v>3.86</v>
      </c>
      <c r="AF446" s="13">
        <f>ROUND(AVERAGE(Zinsswaps!AF339:AF446)+'iBoxx Extrapolation'!$K446,2)</f>
        <v>3.84</v>
      </c>
      <c r="AG446" s="13">
        <f>ROUND(AVERAGE(Zinsswaps!AG339:AG446)+'iBoxx Extrapolation'!$K446,2)</f>
        <v>3.82</v>
      </c>
      <c r="AH446" s="13">
        <f>ROUND(AVERAGE(Zinsswaps!AH339:AH446)+'iBoxx Extrapolation'!$K446,2)</f>
        <v>3.81</v>
      </c>
      <c r="AI446" s="13">
        <f>ROUND(AVERAGE(Zinsswaps!AI339:AI446)+'iBoxx Extrapolation'!$K446,2)</f>
        <v>3.79</v>
      </c>
      <c r="AJ446" s="13">
        <f>ROUND(AVERAGE(Zinsswaps!AJ339:AJ446)+'iBoxx Extrapolation'!$K446,2)</f>
        <v>3.78</v>
      </c>
      <c r="AK446" s="13">
        <f>ROUND(AVERAGE(Zinsswaps!AK339:AK446)+'iBoxx Extrapolation'!$K446,2)</f>
        <v>3.77</v>
      </c>
      <c r="AL446" s="13">
        <f>ROUND(AVERAGE(Zinsswaps!AL339:AL446)+'iBoxx Extrapolation'!$K446,2)</f>
        <v>3.76</v>
      </c>
      <c r="AM446" s="13">
        <f>ROUND(AVERAGE(Zinsswaps!AM339:AM446)+'iBoxx Extrapolation'!$K446,2)</f>
        <v>3.75</v>
      </c>
      <c r="AN446" s="13">
        <f>ROUND(AVERAGE(Zinsswaps!AN339:AN446)+'iBoxx Extrapolation'!$K446,2)</f>
        <v>3.74</v>
      </c>
      <c r="AO446" s="13">
        <f>ROUND(AVERAGE(Zinsswaps!AO339:AO446)+'iBoxx Extrapolation'!$K446,2)</f>
        <v>3.73</v>
      </c>
      <c r="AP446" s="13">
        <f>ROUND(AVERAGE(Zinsswaps!AP339:AP446)+'iBoxx Extrapolation'!$K446,2)</f>
        <v>3.7</v>
      </c>
      <c r="AQ446" s="13">
        <f>ROUND(AVERAGE(Zinsswaps!AQ339:AQ446)+'iBoxx Extrapolation'!$K446,2)</f>
        <v>3.68</v>
      </c>
      <c r="AR446" s="13">
        <f>ROUND(AVERAGE(Zinsswaps!AR339:AR446)+'iBoxx Extrapolation'!$K446,2)</f>
        <v>3.66</v>
      </c>
      <c r="AS446" s="13">
        <f>ROUND(AVERAGE(Zinsswaps!AS339:AS446)+'iBoxx Extrapolation'!$K446,2)</f>
        <v>3.64</v>
      </c>
      <c r="AT446" s="13">
        <f>ROUND(AVERAGE(Zinsswaps!AT339:AT446)+'iBoxx Extrapolation'!$K446,2)</f>
        <v>3.62</v>
      </c>
      <c r="AU446" s="13">
        <f>ROUND(AVERAGE(Zinsswaps!AU339:AU446)+'iBoxx Extrapolation'!$K446,2)</f>
        <v>3.61</v>
      </c>
      <c r="AV446" s="13">
        <f>ROUND(AVERAGE(Zinsswaps!AV339:AV446)+'iBoxx Extrapolation'!$K446,2)</f>
        <v>3.59</v>
      </c>
      <c r="AW446" s="13">
        <f>ROUND(AVERAGE(Zinsswaps!AW339:AW446)+'iBoxx Extrapolation'!$K446,2)</f>
        <v>3.57</v>
      </c>
      <c r="AX446" s="13">
        <f>ROUND(AVERAGE(Zinsswaps!AX339:AX446)+'iBoxx Extrapolation'!$K446,2)</f>
        <v>3.56</v>
      </c>
      <c r="AY446" s="13">
        <f>ROUND(AVERAGE(Zinsswaps!AY339:AY446)+'iBoxx Extrapolation'!$K446,2)</f>
        <v>3.54</v>
      </c>
    </row>
    <row r="447" spans="1:51" s="16" customFormat="1" x14ac:dyDescent="0.2">
      <c r="A447" s="12">
        <v>50829</v>
      </c>
      <c r="B447" s="13">
        <f>ROUND(AVERAGE(Zinsswaps!B340:B447)+'iBoxx Extrapolation'!$K447,2)</f>
        <v>2.99</v>
      </c>
      <c r="C447" s="13">
        <f>ROUND(AVERAGE(Zinsswaps!C340:C447)+'iBoxx Extrapolation'!$K447,2)</f>
        <v>3</v>
      </c>
      <c r="D447" s="13">
        <f>ROUND(AVERAGE(Zinsswaps!D340:D447)+'iBoxx Extrapolation'!$K447,2)</f>
        <v>3.05</v>
      </c>
      <c r="E447" s="13">
        <f>ROUND(AVERAGE(Zinsswaps!E340:E447)+'iBoxx Extrapolation'!$K447,2)</f>
        <v>3.12</v>
      </c>
      <c r="F447" s="13">
        <f>ROUND(AVERAGE(Zinsswaps!F340:F447)+'iBoxx Extrapolation'!$K447,2)</f>
        <v>3.19</v>
      </c>
      <c r="G447" s="13">
        <f>ROUND(AVERAGE(Zinsswaps!G340:G447)+'iBoxx Extrapolation'!$K447,2)</f>
        <v>3.27</v>
      </c>
      <c r="H447" s="13">
        <f>ROUND(AVERAGE(Zinsswaps!H340:H447)+'iBoxx Extrapolation'!$K447,2)</f>
        <v>3.34</v>
      </c>
      <c r="I447" s="13">
        <f>ROUND(AVERAGE(Zinsswaps!I340:I447)+'iBoxx Extrapolation'!$K447,2)</f>
        <v>3.41</v>
      </c>
      <c r="J447" s="13">
        <f>ROUND(AVERAGE(Zinsswaps!J340:J447)+'iBoxx Extrapolation'!$K447,2)</f>
        <v>3.48</v>
      </c>
      <c r="K447" s="13">
        <f>ROUND(AVERAGE(Zinsswaps!K340:K447)+'iBoxx Extrapolation'!$K447,2)</f>
        <v>3.54</v>
      </c>
      <c r="L447" s="13">
        <f>ROUND(AVERAGE(Zinsswaps!L340:L447)+'iBoxx Extrapolation'!$K447,2)</f>
        <v>3.6</v>
      </c>
      <c r="M447" s="13">
        <f>ROUND(AVERAGE(Zinsswaps!M340:M447)+'iBoxx Extrapolation'!$K447,2)</f>
        <v>3.65</v>
      </c>
      <c r="N447" s="13">
        <f>ROUND(AVERAGE(Zinsswaps!N340:N447)+'iBoxx Extrapolation'!$K447,2)</f>
        <v>3.7</v>
      </c>
      <c r="O447" s="13">
        <f>ROUND(AVERAGE(Zinsswaps!O340:O447)+'iBoxx Extrapolation'!$K447,2)</f>
        <v>3.75</v>
      </c>
      <c r="P447" s="13">
        <f>ROUND(AVERAGE(Zinsswaps!P340:P447)+'iBoxx Extrapolation'!$K447,2)</f>
        <v>3.78</v>
      </c>
      <c r="Q447" s="13">
        <f>ROUND(AVERAGE(Zinsswaps!Q340:Q447)+'iBoxx Extrapolation'!$K447,2)</f>
        <v>3.81</v>
      </c>
      <c r="R447" s="13">
        <f>ROUND(AVERAGE(Zinsswaps!R340:R447)+'iBoxx Extrapolation'!$K447,2)</f>
        <v>3.83</v>
      </c>
      <c r="S447" s="13">
        <f>ROUND(AVERAGE(Zinsswaps!S340:S447)+'iBoxx Extrapolation'!$K447,2)</f>
        <v>3.85</v>
      </c>
      <c r="T447" s="13">
        <f>ROUND(AVERAGE(Zinsswaps!T340:T447)+'iBoxx Extrapolation'!$K447,2)</f>
        <v>3.87</v>
      </c>
      <c r="U447" s="13">
        <f>ROUND(AVERAGE(Zinsswaps!U340:U447)+'iBoxx Extrapolation'!$K447,2)</f>
        <v>3.89</v>
      </c>
      <c r="V447" s="13">
        <f>ROUND(AVERAGE(Zinsswaps!V340:V447)+'iBoxx Extrapolation'!$K447,2)</f>
        <v>3.89</v>
      </c>
      <c r="W447" s="13">
        <f>ROUND(AVERAGE(Zinsswaps!W340:W447)+'iBoxx Extrapolation'!$K447,2)</f>
        <v>3.89</v>
      </c>
      <c r="X447" s="13">
        <f>ROUND(AVERAGE(Zinsswaps!X340:X447)+'iBoxx Extrapolation'!$K447,2)</f>
        <v>3.89</v>
      </c>
      <c r="Y447" s="13">
        <f>ROUND(AVERAGE(Zinsswaps!Y340:Y447)+'iBoxx Extrapolation'!$K447,2)</f>
        <v>3.89</v>
      </c>
      <c r="Z447" s="13">
        <f>ROUND(AVERAGE(Zinsswaps!Z340:Z447)+'iBoxx Extrapolation'!$K447,2)</f>
        <v>3.89</v>
      </c>
      <c r="AA447" s="13">
        <f>ROUND(AVERAGE(Zinsswaps!AA340:AA447)+'iBoxx Extrapolation'!$K447,2)</f>
        <v>3.88</v>
      </c>
      <c r="AB447" s="13">
        <f>ROUND(AVERAGE(Zinsswaps!AB340:AB447)+'iBoxx Extrapolation'!$K447,2)</f>
        <v>3.88</v>
      </c>
      <c r="AC447" s="13">
        <f>ROUND(AVERAGE(Zinsswaps!AC340:AC447)+'iBoxx Extrapolation'!$K447,2)</f>
        <v>3.87</v>
      </c>
      <c r="AD447" s="13">
        <f>ROUND(AVERAGE(Zinsswaps!AD340:AD447)+'iBoxx Extrapolation'!$K447,2)</f>
        <v>3.86</v>
      </c>
      <c r="AE447" s="13">
        <f>ROUND(AVERAGE(Zinsswaps!AE340:AE447)+'iBoxx Extrapolation'!$K447,2)</f>
        <v>3.86</v>
      </c>
      <c r="AF447" s="13">
        <f>ROUND(AVERAGE(Zinsswaps!AF340:AF447)+'iBoxx Extrapolation'!$K447,2)</f>
        <v>3.84</v>
      </c>
      <c r="AG447" s="13">
        <f>ROUND(AVERAGE(Zinsswaps!AG340:AG447)+'iBoxx Extrapolation'!$K447,2)</f>
        <v>3.82</v>
      </c>
      <c r="AH447" s="13">
        <f>ROUND(AVERAGE(Zinsswaps!AH340:AH447)+'iBoxx Extrapolation'!$K447,2)</f>
        <v>3.81</v>
      </c>
      <c r="AI447" s="13">
        <f>ROUND(AVERAGE(Zinsswaps!AI340:AI447)+'iBoxx Extrapolation'!$K447,2)</f>
        <v>3.79</v>
      </c>
      <c r="AJ447" s="13">
        <f>ROUND(AVERAGE(Zinsswaps!AJ340:AJ447)+'iBoxx Extrapolation'!$K447,2)</f>
        <v>3.78</v>
      </c>
      <c r="AK447" s="13">
        <f>ROUND(AVERAGE(Zinsswaps!AK340:AK447)+'iBoxx Extrapolation'!$K447,2)</f>
        <v>3.77</v>
      </c>
      <c r="AL447" s="13">
        <f>ROUND(AVERAGE(Zinsswaps!AL340:AL447)+'iBoxx Extrapolation'!$K447,2)</f>
        <v>3.76</v>
      </c>
      <c r="AM447" s="13">
        <f>ROUND(AVERAGE(Zinsswaps!AM340:AM447)+'iBoxx Extrapolation'!$K447,2)</f>
        <v>3.75</v>
      </c>
      <c r="AN447" s="13">
        <f>ROUND(AVERAGE(Zinsswaps!AN340:AN447)+'iBoxx Extrapolation'!$K447,2)</f>
        <v>3.74</v>
      </c>
      <c r="AO447" s="13">
        <f>ROUND(AVERAGE(Zinsswaps!AO340:AO447)+'iBoxx Extrapolation'!$K447,2)</f>
        <v>3.73</v>
      </c>
      <c r="AP447" s="13">
        <f>ROUND(AVERAGE(Zinsswaps!AP340:AP447)+'iBoxx Extrapolation'!$K447,2)</f>
        <v>3.7</v>
      </c>
      <c r="AQ447" s="13">
        <f>ROUND(AVERAGE(Zinsswaps!AQ340:AQ447)+'iBoxx Extrapolation'!$K447,2)</f>
        <v>3.68</v>
      </c>
      <c r="AR447" s="13">
        <f>ROUND(AVERAGE(Zinsswaps!AR340:AR447)+'iBoxx Extrapolation'!$K447,2)</f>
        <v>3.66</v>
      </c>
      <c r="AS447" s="13">
        <f>ROUND(AVERAGE(Zinsswaps!AS340:AS447)+'iBoxx Extrapolation'!$K447,2)</f>
        <v>3.64</v>
      </c>
      <c r="AT447" s="13">
        <f>ROUND(AVERAGE(Zinsswaps!AT340:AT447)+'iBoxx Extrapolation'!$K447,2)</f>
        <v>3.62</v>
      </c>
      <c r="AU447" s="13">
        <f>ROUND(AVERAGE(Zinsswaps!AU340:AU447)+'iBoxx Extrapolation'!$K447,2)</f>
        <v>3.61</v>
      </c>
      <c r="AV447" s="13">
        <f>ROUND(AVERAGE(Zinsswaps!AV340:AV447)+'iBoxx Extrapolation'!$K447,2)</f>
        <v>3.59</v>
      </c>
      <c r="AW447" s="13">
        <f>ROUND(AVERAGE(Zinsswaps!AW340:AW447)+'iBoxx Extrapolation'!$K447,2)</f>
        <v>3.57</v>
      </c>
      <c r="AX447" s="13">
        <f>ROUND(AVERAGE(Zinsswaps!AX340:AX447)+'iBoxx Extrapolation'!$K447,2)</f>
        <v>3.56</v>
      </c>
      <c r="AY447" s="13">
        <f>ROUND(AVERAGE(Zinsswaps!AY340:AY447)+'iBoxx Extrapolation'!$K447,2)</f>
        <v>3.54</v>
      </c>
    </row>
    <row r="448" spans="1:51" s="16" customFormat="1" x14ac:dyDescent="0.2">
      <c r="A448" s="12">
        <v>50860</v>
      </c>
      <c r="B448" s="13">
        <f>ROUND(AVERAGE(Zinsswaps!B341:B448)+'iBoxx Extrapolation'!$K448,2)</f>
        <v>2.99</v>
      </c>
      <c r="C448" s="13">
        <f>ROUND(AVERAGE(Zinsswaps!C341:C448)+'iBoxx Extrapolation'!$K448,2)</f>
        <v>3</v>
      </c>
      <c r="D448" s="13">
        <f>ROUND(AVERAGE(Zinsswaps!D341:D448)+'iBoxx Extrapolation'!$K448,2)</f>
        <v>3.05</v>
      </c>
      <c r="E448" s="13">
        <f>ROUND(AVERAGE(Zinsswaps!E341:E448)+'iBoxx Extrapolation'!$K448,2)</f>
        <v>3.12</v>
      </c>
      <c r="F448" s="13">
        <f>ROUND(AVERAGE(Zinsswaps!F341:F448)+'iBoxx Extrapolation'!$K448,2)</f>
        <v>3.19</v>
      </c>
      <c r="G448" s="13">
        <f>ROUND(AVERAGE(Zinsswaps!G341:G448)+'iBoxx Extrapolation'!$K448,2)</f>
        <v>3.27</v>
      </c>
      <c r="H448" s="13">
        <f>ROUND(AVERAGE(Zinsswaps!H341:H448)+'iBoxx Extrapolation'!$K448,2)</f>
        <v>3.34</v>
      </c>
      <c r="I448" s="13">
        <f>ROUND(AVERAGE(Zinsswaps!I341:I448)+'iBoxx Extrapolation'!$K448,2)</f>
        <v>3.41</v>
      </c>
      <c r="J448" s="13">
        <f>ROUND(AVERAGE(Zinsswaps!J341:J448)+'iBoxx Extrapolation'!$K448,2)</f>
        <v>3.48</v>
      </c>
      <c r="K448" s="13">
        <f>ROUND(AVERAGE(Zinsswaps!K341:K448)+'iBoxx Extrapolation'!$K448,2)</f>
        <v>3.54</v>
      </c>
      <c r="L448" s="13">
        <f>ROUND(AVERAGE(Zinsswaps!L341:L448)+'iBoxx Extrapolation'!$K448,2)</f>
        <v>3.6</v>
      </c>
      <c r="M448" s="13">
        <f>ROUND(AVERAGE(Zinsswaps!M341:M448)+'iBoxx Extrapolation'!$K448,2)</f>
        <v>3.65</v>
      </c>
      <c r="N448" s="13">
        <f>ROUND(AVERAGE(Zinsswaps!N341:N448)+'iBoxx Extrapolation'!$K448,2)</f>
        <v>3.7</v>
      </c>
      <c r="O448" s="13">
        <f>ROUND(AVERAGE(Zinsswaps!O341:O448)+'iBoxx Extrapolation'!$K448,2)</f>
        <v>3.75</v>
      </c>
      <c r="P448" s="13">
        <f>ROUND(AVERAGE(Zinsswaps!P341:P448)+'iBoxx Extrapolation'!$K448,2)</f>
        <v>3.78</v>
      </c>
      <c r="Q448" s="13">
        <f>ROUND(AVERAGE(Zinsswaps!Q341:Q448)+'iBoxx Extrapolation'!$K448,2)</f>
        <v>3.81</v>
      </c>
      <c r="R448" s="13">
        <f>ROUND(AVERAGE(Zinsswaps!R341:R448)+'iBoxx Extrapolation'!$K448,2)</f>
        <v>3.83</v>
      </c>
      <c r="S448" s="13">
        <f>ROUND(AVERAGE(Zinsswaps!S341:S448)+'iBoxx Extrapolation'!$K448,2)</f>
        <v>3.85</v>
      </c>
      <c r="T448" s="13">
        <f>ROUND(AVERAGE(Zinsswaps!T341:T448)+'iBoxx Extrapolation'!$K448,2)</f>
        <v>3.87</v>
      </c>
      <c r="U448" s="13">
        <f>ROUND(AVERAGE(Zinsswaps!U341:U448)+'iBoxx Extrapolation'!$K448,2)</f>
        <v>3.89</v>
      </c>
      <c r="V448" s="13">
        <f>ROUND(AVERAGE(Zinsswaps!V341:V448)+'iBoxx Extrapolation'!$K448,2)</f>
        <v>3.89</v>
      </c>
      <c r="W448" s="13">
        <f>ROUND(AVERAGE(Zinsswaps!W341:W448)+'iBoxx Extrapolation'!$K448,2)</f>
        <v>3.89</v>
      </c>
      <c r="X448" s="13">
        <f>ROUND(AVERAGE(Zinsswaps!X341:X448)+'iBoxx Extrapolation'!$K448,2)</f>
        <v>3.89</v>
      </c>
      <c r="Y448" s="13">
        <f>ROUND(AVERAGE(Zinsswaps!Y341:Y448)+'iBoxx Extrapolation'!$K448,2)</f>
        <v>3.89</v>
      </c>
      <c r="Z448" s="13">
        <f>ROUND(AVERAGE(Zinsswaps!Z341:Z448)+'iBoxx Extrapolation'!$K448,2)</f>
        <v>3.89</v>
      </c>
      <c r="AA448" s="13">
        <f>ROUND(AVERAGE(Zinsswaps!AA341:AA448)+'iBoxx Extrapolation'!$K448,2)</f>
        <v>3.88</v>
      </c>
      <c r="AB448" s="13">
        <f>ROUND(AVERAGE(Zinsswaps!AB341:AB448)+'iBoxx Extrapolation'!$K448,2)</f>
        <v>3.88</v>
      </c>
      <c r="AC448" s="13">
        <f>ROUND(AVERAGE(Zinsswaps!AC341:AC448)+'iBoxx Extrapolation'!$K448,2)</f>
        <v>3.87</v>
      </c>
      <c r="AD448" s="13">
        <f>ROUND(AVERAGE(Zinsswaps!AD341:AD448)+'iBoxx Extrapolation'!$K448,2)</f>
        <v>3.86</v>
      </c>
      <c r="AE448" s="13">
        <f>ROUND(AVERAGE(Zinsswaps!AE341:AE448)+'iBoxx Extrapolation'!$K448,2)</f>
        <v>3.86</v>
      </c>
      <c r="AF448" s="13">
        <f>ROUND(AVERAGE(Zinsswaps!AF341:AF448)+'iBoxx Extrapolation'!$K448,2)</f>
        <v>3.84</v>
      </c>
      <c r="AG448" s="13">
        <f>ROUND(AVERAGE(Zinsswaps!AG341:AG448)+'iBoxx Extrapolation'!$K448,2)</f>
        <v>3.82</v>
      </c>
      <c r="AH448" s="13">
        <f>ROUND(AVERAGE(Zinsswaps!AH341:AH448)+'iBoxx Extrapolation'!$K448,2)</f>
        <v>3.81</v>
      </c>
      <c r="AI448" s="13">
        <f>ROUND(AVERAGE(Zinsswaps!AI341:AI448)+'iBoxx Extrapolation'!$K448,2)</f>
        <v>3.79</v>
      </c>
      <c r="AJ448" s="13">
        <f>ROUND(AVERAGE(Zinsswaps!AJ341:AJ448)+'iBoxx Extrapolation'!$K448,2)</f>
        <v>3.78</v>
      </c>
      <c r="AK448" s="13">
        <f>ROUND(AVERAGE(Zinsswaps!AK341:AK448)+'iBoxx Extrapolation'!$K448,2)</f>
        <v>3.77</v>
      </c>
      <c r="AL448" s="13">
        <f>ROUND(AVERAGE(Zinsswaps!AL341:AL448)+'iBoxx Extrapolation'!$K448,2)</f>
        <v>3.76</v>
      </c>
      <c r="AM448" s="13">
        <f>ROUND(AVERAGE(Zinsswaps!AM341:AM448)+'iBoxx Extrapolation'!$K448,2)</f>
        <v>3.75</v>
      </c>
      <c r="AN448" s="13">
        <f>ROUND(AVERAGE(Zinsswaps!AN341:AN448)+'iBoxx Extrapolation'!$K448,2)</f>
        <v>3.74</v>
      </c>
      <c r="AO448" s="13">
        <f>ROUND(AVERAGE(Zinsswaps!AO341:AO448)+'iBoxx Extrapolation'!$K448,2)</f>
        <v>3.73</v>
      </c>
      <c r="AP448" s="13">
        <f>ROUND(AVERAGE(Zinsswaps!AP341:AP448)+'iBoxx Extrapolation'!$K448,2)</f>
        <v>3.7</v>
      </c>
      <c r="AQ448" s="13">
        <f>ROUND(AVERAGE(Zinsswaps!AQ341:AQ448)+'iBoxx Extrapolation'!$K448,2)</f>
        <v>3.68</v>
      </c>
      <c r="AR448" s="13">
        <f>ROUND(AVERAGE(Zinsswaps!AR341:AR448)+'iBoxx Extrapolation'!$K448,2)</f>
        <v>3.66</v>
      </c>
      <c r="AS448" s="13">
        <f>ROUND(AVERAGE(Zinsswaps!AS341:AS448)+'iBoxx Extrapolation'!$K448,2)</f>
        <v>3.64</v>
      </c>
      <c r="AT448" s="13">
        <f>ROUND(AVERAGE(Zinsswaps!AT341:AT448)+'iBoxx Extrapolation'!$K448,2)</f>
        <v>3.62</v>
      </c>
      <c r="AU448" s="13">
        <f>ROUND(AVERAGE(Zinsswaps!AU341:AU448)+'iBoxx Extrapolation'!$K448,2)</f>
        <v>3.61</v>
      </c>
      <c r="AV448" s="13">
        <f>ROUND(AVERAGE(Zinsswaps!AV341:AV448)+'iBoxx Extrapolation'!$K448,2)</f>
        <v>3.59</v>
      </c>
      <c r="AW448" s="13">
        <f>ROUND(AVERAGE(Zinsswaps!AW341:AW448)+'iBoxx Extrapolation'!$K448,2)</f>
        <v>3.57</v>
      </c>
      <c r="AX448" s="13">
        <f>ROUND(AVERAGE(Zinsswaps!AX341:AX448)+'iBoxx Extrapolation'!$K448,2)</f>
        <v>3.56</v>
      </c>
      <c r="AY448" s="13">
        <f>ROUND(AVERAGE(Zinsswaps!AY341:AY448)+'iBoxx Extrapolation'!$K448,2)</f>
        <v>3.54</v>
      </c>
    </row>
    <row r="449" spans="1:51" s="16" customFormat="1" x14ac:dyDescent="0.2">
      <c r="A449" s="12">
        <v>50890</v>
      </c>
      <c r="B449" s="13">
        <f>ROUND(AVERAGE(Zinsswaps!B342:B449)+'iBoxx Extrapolation'!$K449,2)</f>
        <v>2.99</v>
      </c>
      <c r="C449" s="13">
        <f>ROUND(AVERAGE(Zinsswaps!C342:C449)+'iBoxx Extrapolation'!$K449,2)</f>
        <v>3</v>
      </c>
      <c r="D449" s="13">
        <f>ROUND(AVERAGE(Zinsswaps!D342:D449)+'iBoxx Extrapolation'!$K449,2)</f>
        <v>3.05</v>
      </c>
      <c r="E449" s="13">
        <f>ROUND(AVERAGE(Zinsswaps!E342:E449)+'iBoxx Extrapolation'!$K449,2)</f>
        <v>3.12</v>
      </c>
      <c r="F449" s="13">
        <f>ROUND(AVERAGE(Zinsswaps!F342:F449)+'iBoxx Extrapolation'!$K449,2)</f>
        <v>3.19</v>
      </c>
      <c r="G449" s="13">
        <f>ROUND(AVERAGE(Zinsswaps!G342:G449)+'iBoxx Extrapolation'!$K449,2)</f>
        <v>3.27</v>
      </c>
      <c r="H449" s="13">
        <f>ROUND(AVERAGE(Zinsswaps!H342:H449)+'iBoxx Extrapolation'!$K449,2)</f>
        <v>3.34</v>
      </c>
      <c r="I449" s="13">
        <f>ROUND(AVERAGE(Zinsswaps!I342:I449)+'iBoxx Extrapolation'!$K449,2)</f>
        <v>3.41</v>
      </c>
      <c r="J449" s="13">
        <f>ROUND(AVERAGE(Zinsswaps!J342:J449)+'iBoxx Extrapolation'!$K449,2)</f>
        <v>3.48</v>
      </c>
      <c r="K449" s="13">
        <f>ROUND(AVERAGE(Zinsswaps!K342:K449)+'iBoxx Extrapolation'!$K449,2)</f>
        <v>3.54</v>
      </c>
      <c r="L449" s="13">
        <f>ROUND(AVERAGE(Zinsswaps!L342:L449)+'iBoxx Extrapolation'!$K449,2)</f>
        <v>3.6</v>
      </c>
      <c r="M449" s="13">
        <f>ROUND(AVERAGE(Zinsswaps!M342:M449)+'iBoxx Extrapolation'!$K449,2)</f>
        <v>3.65</v>
      </c>
      <c r="N449" s="13">
        <f>ROUND(AVERAGE(Zinsswaps!N342:N449)+'iBoxx Extrapolation'!$K449,2)</f>
        <v>3.7</v>
      </c>
      <c r="O449" s="13">
        <f>ROUND(AVERAGE(Zinsswaps!O342:O449)+'iBoxx Extrapolation'!$K449,2)</f>
        <v>3.75</v>
      </c>
      <c r="P449" s="13">
        <f>ROUND(AVERAGE(Zinsswaps!P342:P449)+'iBoxx Extrapolation'!$K449,2)</f>
        <v>3.78</v>
      </c>
      <c r="Q449" s="13">
        <f>ROUND(AVERAGE(Zinsswaps!Q342:Q449)+'iBoxx Extrapolation'!$K449,2)</f>
        <v>3.81</v>
      </c>
      <c r="R449" s="13">
        <f>ROUND(AVERAGE(Zinsswaps!R342:R449)+'iBoxx Extrapolation'!$K449,2)</f>
        <v>3.83</v>
      </c>
      <c r="S449" s="13">
        <f>ROUND(AVERAGE(Zinsswaps!S342:S449)+'iBoxx Extrapolation'!$K449,2)</f>
        <v>3.85</v>
      </c>
      <c r="T449" s="13">
        <f>ROUND(AVERAGE(Zinsswaps!T342:T449)+'iBoxx Extrapolation'!$K449,2)</f>
        <v>3.87</v>
      </c>
      <c r="U449" s="13">
        <f>ROUND(AVERAGE(Zinsswaps!U342:U449)+'iBoxx Extrapolation'!$K449,2)</f>
        <v>3.89</v>
      </c>
      <c r="V449" s="13">
        <f>ROUND(AVERAGE(Zinsswaps!V342:V449)+'iBoxx Extrapolation'!$K449,2)</f>
        <v>3.89</v>
      </c>
      <c r="W449" s="13">
        <f>ROUND(AVERAGE(Zinsswaps!W342:W449)+'iBoxx Extrapolation'!$K449,2)</f>
        <v>3.89</v>
      </c>
      <c r="X449" s="13">
        <f>ROUND(AVERAGE(Zinsswaps!X342:X449)+'iBoxx Extrapolation'!$K449,2)</f>
        <v>3.89</v>
      </c>
      <c r="Y449" s="13">
        <f>ROUND(AVERAGE(Zinsswaps!Y342:Y449)+'iBoxx Extrapolation'!$K449,2)</f>
        <v>3.89</v>
      </c>
      <c r="Z449" s="13">
        <f>ROUND(AVERAGE(Zinsswaps!Z342:Z449)+'iBoxx Extrapolation'!$K449,2)</f>
        <v>3.89</v>
      </c>
      <c r="AA449" s="13">
        <f>ROUND(AVERAGE(Zinsswaps!AA342:AA449)+'iBoxx Extrapolation'!$K449,2)</f>
        <v>3.88</v>
      </c>
      <c r="AB449" s="13">
        <f>ROUND(AVERAGE(Zinsswaps!AB342:AB449)+'iBoxx Extrapolation'!$K449,2)</f>
        <v>3.88</v>
      </c>
      <c r="AC449" s="13">
        <f>ROUND(AVERAGE(Zinsswaps!AC342:AC449)+'iBoxx Extrapolation'!$K449,2)</f>
        <v>3.87</v>
      </c>
      <c r="AD449" s="13">
        <f>ROUND(AVERAGE(Zinsswaps!AD342:AD449)+'iBoxx Extrapolation'!$K449,2)</f>
        <v>3.86</v>
      </c>
      <c r="AE449" s="13">
        <f>ROUND(AVERAGE(Zinsswaps!AE342:AE449)+'iBoxx Extrapolation'!$K449,2)</f>
        <v>3.86</v>
      </c>
      <c r="AF449" s="13">
        <f>ROUND(AVERAGE(Zinsswaps!AF342:AF449)+'iBoxx Extrapolation'!$K449,2)</f>
        <v>3.84</v>
      </c>
      <c r="AG449" s="13">
        <f>ROUND(AVERAGE(Zinsswaps!AG342:AG449)+'iBoxx Extrapolation'!$K449,2)</f>
        <v>3.82</v>
      </c>
      <c r="AH449" s="13">
        <f>ROUND(AVERAGE(Zinsswaps!AH342:AH449)+'iBoxx Extrapolation'!$K449,2)</f>
        <v>3.81</v>
      </c>
      <c r="AI449" s="13">
        <f>ROUND(AVERAGE(Zinsswaps!AI342:AI449)+'iBoxx Extrapolation'!$K449,2)</f>
        <v>3.79</v>
      </c>
      <c r="AJ449" s="13">
        <f>ROUND(AVERAGE(Zinsswaps!AJ342:AJ449)+'iBoxx Extrapolation'!$K449,2)</f>
        <v>3.78</v>
      </c>
      <c r="AK449" s="13">
        <f>ROUND(AVERAGE(Zinsswaps!AK342:AK449)+'iBoxx Extrapolation'!$K449,2)</f>
        <v>3.77</v>
      </c>
      <c r="AL449" s="13">
        <f>ROUND(AVERAGE(Zinsswaps!AL342:AL449)+'iBoxx Extrapolation'!$K449,2)</f>
        <v>3.76</v>
      </c>
      <c r="AM449" s="13">
        <f>ROUND(AVERAGE(Zinsswaps!AM342:AM449)+'iBoxx Extrapolation'!$K449,2)</f>
        <v>3.75</v>
      </c>
      <c r="AN449" s="13">
        <f>ROUND(AVERAGE(Zinsswaps!AN342:AN449)+'iBoxx Extrapolation'!$K449,2)</f>
        <v>3.74</v>
      </c>
      <c r="AO449" s="13">
        <f>ROUND(AVERAGE(Zinsswaps!AO342:AO449)+'iBoxx Extrapolation'!$K449,2)</f>
        <v>3.73</v>
      </c>
      <c r="AP449" s="13">
        <f>ROUND(AVERAGE(Zinsswaps!AP342:AP449)+'iBoxx Extrapolation'!$K449,2)</f>
        <v>3.7</v>
      </c>
      <c r="AQ449" s="13">
        <f>ROUND(AVERAGE(Zinsswaps!AQ342:AQ449)+'iBoxx Extrapolation'!$K449,2)</f>
        <v>3.68</v>
      </c>
      <c r="AR449" s="13">
        <f>ROUND(AVERAGE(Zinsswaps!AR342:AR449)+'iBoxx Extrapolation'!$K449,2)</f>
        <v>3.66</v>
      </c>
      <c r="AS449" s="13">
        <f>ROUND(AVERAGE(Zinsswaps!AS342:AS449)+'iBoxx Extrapolation'!$K449,2)</f>
        <v>3.64</v>
      </c>
      <c r="AT449" s="13">
        <f>ROUND(AVERAGE(Zinsswaps!AT342:AT449)+'iBoxx Extrapolation'!$K449,2)</f>
        <v>3.62</v>
      </c>
      <c r="AU449" s="13">
        <f>ROUND(AVERAGE(Zinsswaps!AU342:AU449)+'iBoxx Extrapolation'!$K449,2)</f>
        <v>3.61</v>
      </c>
      <c r="AV449" s="13">
        <f>ROUND(AVERAGE(Zinsswaps!AV342:AV449)+'iBoxx Extrapolation'!$K449,2)</f>
        <v>3.59</v>
      </c>
      <c r="AW449" s="13">
        <f>ROUND(AVERAGE(Zinsswaps!AW342:AW449)+'iBoxx Extrapolation'!$K449,2)</f>
        <v>3.57</v>
      </c>
      <c r="AX449" s="13">
        <f>ROUND(AVERAGE(Zinsswaps!AX342:AX449)+'iBoxx Extrapolation'!$K449,2)</f>
        <v>3.56</v>
      </c>
      <c r="AY449" s="13">
        <f>ROUND(AVERAGE(Zinsswaps!AY342:AY449)+'iBoxx Extrapolation'!$K449,2)</f>
        <v>3.54</v>
      </c>
    </row>
    <row r="450" spans="1:51" s="16" customFormat="1" x14ac:dyDescent="0.2">
      <c r="A450" s="12">
        <v>50921</v>
      </c>
      <c r="B450" s="13">
        <f>ROUND(AVERAGE(Zinsswaps!B343:B450)+'iBoxx Extrapolation'!$K450,2)</f>
        <v>2.99</v>
      </c>
      <c r="C450" s="13">
        <f>ROUND(AVERAGE(Zinsswaps!C343:C450)+'iBoxx Extrapolation'!$K450,2)</f>
        <v>3</v>
      </c>
      <c r="D450" s="13">
        <f>ROUND(AVERAGE(Zinsswaps!D343:D450)+'iBoxx Extrapolation'!$K450,2)</f>
        <v>3.05</v>
      </c>
      <c r="E450" s="13">
        <f>ROUND(AVERAGE(Zinsswaps!E343:E450)+'iBoxx Extrapolation'!$K450,2)</f>
        <v>3.12</v>
      </c>
      <c r="F450" s="13">
        <f>ROUND(AVERAGE(Zinsswaps!F343:F450)+'iBoxx Extrapolation'!$K450,2)</f>
        <v>3.19</v>
      </c>
      <c r="G450" s="13">
        <f>ROUND(AVERAGE(Zinsswaps!G343:G450)+'iBoxx Extrapolation'!$K450,2)</f>
        <v>3.27</v>
      </c>
      <c r="H450" s="13">
        <f>ROUND(AVERAGE(Zinsswaps!H343:H450)+'iBoxx Extrapolation'!$K450,2)</f>
        <v>3.34</v>
      </c>
      <c r="I450" s="13">
        <f>ROUND(AVERAGE(Zinsswaps!I343:I450)+'iBoxx Extrapolation'!$K450,2)</f>
        <v>3.41</v>
      </c>
      <c r="J450" s="13">
        <f>ROUND(AVERAGE(Zinsswaps!J343:J450)+'iBoxx Extrapolation'!$K450,2)</f>
        <v>3.48</v>
      </c>
      <c r="K450" s="13">
        <f>ROUND(AVERAGE(Zinsswaps!K343:K450)+'iBoxx Extrapolation'!$K450,2)</f>
        <v>3.54</v>
      </c>
      <c r="L450" s="13">
        <f>ROUND(AVERAGE(Zinsswaps!L343:L450)+'iBoxx Extrapolation'!$K450,2)</f>
        <v>3.6</v>
      </c>
      <c r="M450" s="13">
        <f>ROUND(AVERAGE(Zinsswaps!M343:M450)+'iBoxx Extrapolation'!$K450,2)</f>
        <v>3.65</v>
      </c>
      <c r="N450" s="13">
        <f>ROUND(AVERAGE(Zinsswaps!N343:N450)+'iBoxx Extrapolation'!$K450,2)</f>
        <v>3.7</v>
      </c>
      <c r="O450" s="13">
        <f>ROUND(AVERAGE(Zinsswaps!O343:O450)+'iBoxx Extrapolation'!$K450,2)</f>
        <v>3.75</v>
      </c>
      <c r="P450" s="13">
        <f>ROUND(AVERAGE(Zinsswaps!P343:P450)+'iBoxx Extrapolation'!$K450,2)</f>
        <v>3.78</v>
      </c>
      <c r="Q450" s="13">
        <f>ROUND(AVERAGE(Zinsswaps!Q343:Q450)+'iBoxx Extrapolation'!$K450,2)</f>
        <v>3.81</v>
      </c>
      <c r="R450" s="13">
        <f>ROUND(AVERAGE(Zinsswaps!R343:R450)+'iBoxx Extrapolation'!$K450,2)</f>
        <v>3.83</v>
      </c>
      <c r="S450" s="13">
        <f>ROUND(AVERAGE(Zinsswaps!S343:S450)+'iBoxx Extrapolation'!$K450,2)</f>
        <v>3.85</v>
      </c>
      <c r="T450" s="13">
        <f>ROUND(AVERAGE(Zinsswaps!T343:T450)+'iBoxx Extrapolation'!$K450,2)</f>
        <v>3.87</v>
      </c>
      <c r="U450" s="13">
        <f>ROUND(AVERAGE(Zinsswaps!U343:U450)+'iBoxx Extrapolation'!$K450,2)</f>
        <v>3.89</v>
      </c>
      <c r="V450" s="13">
        <f>ROUND(AVERAGE(Zinsswaps!V343:V450)+'iBoxx Extrapolation'!$K450,2)</f>
        <v>3.89</v>
      </c>
      <c r="W450" s="13">
        <f>ROUND(AVERAGE(Zinsswaps!W343:W450)+'iBoxx Extrapolation'!$K450,2)</f>
        <v>3.89</v>
      </c>
      <c r="X450" s="13">
        <f>ROUND(AVERAGE(Zinsswaps!X343:X450)+'iBoxx Extrapolation'!$K450,2)</f>
        <v>3.89</v>
      </c>
      <c r="Y450" s="13">
        <f>ROUND(AVERAGE(Zinsswaps!Y343:Y450)+'iBoxx Extrapolation'!$K450,2)</f>
        <v>3.89</v>
      </c>
      <c r="Z450" s="13">
        <f>ROUND(AVERAGE(Zinsswaps!Z343:Z450)+'iBoxx Extrapolation'!$K450,2)</f>
        <v>3.89</v>
      </c>
      <c r="AA450" s="13">
        <f>ROUND(AVERAGE(Zinsswaps!AA343:AA450)+'iBoxx Extrapolation'!$K450,2)</f>
        <v>3.88</v>
      </c>
      <c r="AB450" s="13">
        <f>ROUND(AVERAGE(Zinsswaps!AB343:AB450)+'iBoxx Extrapolation'!$K450,2)</f>
        <v>3.88</v>
      </c>
      <c r="AC450" s="13">
        <f>ROUND(AVERAGE(Zinsswaps!AC343:AC450)+'iBoxx Extrapolation'!$K450,2)</f>
        <v>3.87</v>
      </c>
      <c r="AD450" s="13">
        <f>ROUND(AVERAGE(Zinsswaps!AD343:AD450)+'iBoxx Extrapolation'!$K450,2)</f>
        <v>3.86</v>
      </c>
      <c r="AE450" s="13">
        <f>ROUND(AVERAGE(Zinsswaps!AE343:AE450)+'iBoxx Extrapolation'!$K450,2)</f>
        <v>3.86</v>
      </c>
      <c r="AF450" s="13">
        <f>ROUND(AVERAGE(Zinsswaps!AF343:AF450)+'iBoxx Extrapolation'!$K450,2)</f>
        <v>3.84</v>
      </c>
      <c r="AG450" s="13">
        <f>ROUND(AVERAGE(Zinsswaps!AG343:AG450)+'iBoxx Extrapolation'!$K450,2)</f>
        <v>3.82</v>
      </c>
      <c r="AH450" s="13">
        <f>ROUND(AVERAGE(Zinsswaps!AH343:AH450)+'iBoxx Extrapolation'!$K450,2)</f>
        <v>3.81</v>
      </c>
      <c r="AI450" s="13">
        <f>ROUND(AVERAGE(Zinsswaps!AI343:AI450)+'iBoxx Extrapolation'!$K450,2)</f>
        <v>3.79</v>
      </c>
      <c r="AJ450" s="13">
        <f>ROUND(AVERAGE(Zinsswaps!AJ343:AJ450)+'iBoxx Extrapolation'!$K450,2)</f>
        <v>3.78</v>
      </c>
      <c r="AK450" s="13">
        <f>ROUND(AVERAGE(Zinsswaps!AK343:AK450)+'iBoxx Extrapolation'!$K450,2)</f>
        <v>3.77</v>
      </c>
      <c r="AL450" s="13">
        <f>ROUND(AVERAGE(Zinsswaps!AL343:AL450)+'iBoxx Extrapolation'!$K450,2)</f>
        <v>3.76</v>
      </c>
      <c r="AM450" s="13">
        <f>ROUND(AVERAGE(Zinsswaps!AM343:AM450)+'iBoxx Extrapolation'!$K450,2)</f>
        <v>3.75</v>
      </c>
      <c r="AN450" s="13">
        <f>ROUND(AVERAGE(Zinsswaps!AN343:AN450)+'iBoxx Extrapolation'!$K450,2)</f>
        <v>3.74</v>
      </c>
      <c r="AO450" s="13">
        <f>ROUND(AVERAGE(Zinsswaps!AO343:AO450)+'iBoxx Extrapolation'!$K450,2)</f>
        <v>3.73</v>
      </c>
      <c r="AP450" s="13">
        <f>ROUND(AVERAGE(Zinsswaps!AP343:AP450)+'iBoxx Extrapolation'!$K450,2)</f>
        <v>3.7</v>
      </c>
      <c r="AQ450" s="13">
        <f>ROUND(AVERAGE(Zinsswaps!AQ343:AQ450)+'iBoxx Extrapolation'!$K450,2)</f>
        <v>3.68</v>
      </c>
      <c r="AR450" s="13">
        <f>ROUND(AVERAGE(Zinsswaps!AR343:AR450)+'iBoxx Extrapolation'!$K450,2)</f>
        <v>3.66</v>
      </c>
      <c r="AS450" s="13">
        <f>ROUND(AVERAGE(Zinsswaps!AS343:AS450)+'iBoxx Extrapolation'!$K450,2)</f>
        <v>3.64</v>
      </c>
      <c r="AT450" s="13">
        <f>ROUND(AVERAGE(Zinsswaps!AT343:AT450)+'iBoxx Extrapolation'!$K450,2)</f>
        <v>3.62</v>
      </c>
      <c r="AU450" s="13">
        <f>ROUND(AVERAGE(Zinsswaps!AU343:AU450)+'iBoxx Extrapolation'!$K450,2)</f>
        <v>3.61</v>
      </c>
      <c r="AV450" s="13">
        <f>ROUND(AVERAGE(Zinsswaps!AV343:AV450)+'iBoxx Extrapolation'!$K450,2)</f>
        <v>3.59</v>
      </c>
      <c r="AW450" s="13">
        <f>ROUND(AVERAGE(Zinsswaps!AW343:AW450)+'iBoxx Extrapolation'!$K450,2)</f>
        <v>3.57</v>
      </c>
      <c r="AX450" s="13">
        <f>ROUND(AVERAGE(Zinsswaps!AX343:AX450)+'iBoxx Extrapolation'!$K450,2)</f>
        <v>3.56</v>
      </c>
      <c r="AY450" s="13">
        <f>ROUND(AVERAGE(Zinsswaps!AY343:AY450)+'iBoxx Extrapolation'!$K450,2)</f>
        <v>3.54</v>
      </c>
    </row>
    <row r="451" spans="1:51" s="16" customFormat="1" x14ac:dyDescent="0.2">
      <c r="A451" s="12">
        <v>50951</v>
      </c>
      <c r="B451" s="13">
        <f>ROUND(AVERAGE(Zinsswaps!B344:B451)+'iBoxx Extrapolation'!$K451,2)</f>
        <v>2.99</v>
      </c>
      <c r="C451" s="13">
        <f>ROUND(AVERAGE(Zinsswaps!C344:C451)+'iBoxx Extrapolation'!$K451,2)</f>
        <v>3</v>
      </c>
      <c r="D451" s="13">
        <f>ROUND(AVERAGE(Zinsswaps!D344:D451)+'iBoxx Extrapolation'!$K451,2)</f>
        <v>3.05</v>
      </c>
      <c r="E451" s="13">
        <f>ROUND(AVERAGE(Zinsswaps!E344:E451)+'iBoxx Extrapolation'!$K451,2)</f>
        <v>3.12</v>
      </c>
      <c r="F451" s="13">
        <f>ROUND(AVERAGE(Zinsswaps!F344:F451)+'iBoxx Extrapolation'!$K451,2)</f>
        <v>3.19</v>
      </c>
      <c r="G451" s="13">
        <f>ROUND(AVERAGE(Zinsswaps!G344:G451)+'iBoxx Extrapolation'!$K451,2)</f>
        <v>3.27</v>
      </c>
      <c r="H451" s="13">
        <f>ROUND(AVERAGE(Zinsswaps!H344:H451)+'iBoxx Extrapolation'!$K451,2)</f>
        <v>3.34</v>
      </c>
      <c r="I451" s="13">
        <f>ROUND(AVERAGE(Zinsswaps!I344:I451)+'iBoxx Extrapolation'!$K451,2)</f>
        <v>3.41</v>
      </c>
      <c r="J451" s="13">
        <f>ROUND(AVERAGE(Zinsswaps!J344:J451)+'iBoxx Extrapolation'!$K451,2)</f>
        <v>3.48</v>
      </c>
      <c r="K451" s="13">
        <f>ROUND(AVERAGE(Zinsswaps!K344:K451)+'iBoxx Extrapolation'!$K451,2)</f>
        <v>3.54</v>
      </c>
      <c r="L451" s="13">
        <f>ROUND(AVERAGE(Zinsswaps!L344:L451)+'iBoxx Extrapolation'!$K451,2)</f>
        <v>3.6</v>
      </c>
      <c r="M451" s="13">
        <f>ROUND(AVERAGE(Zinsswaps!M344:M451)+'iBoxx Extrapolation'!$K451,2)</f>
        <v>3.65</v>
      </c>
      <c r="N451" s="13">
        <f>ROUND(AVERAGE(Zinsswaps!N344:N451)+'iBoxx Extrapolation'!$K451,2)</f>
        <v>3.7</v>
      </c>
      <c r="O451" s="13">
        <f>ROUND(AVERAGE(Zinsswaps!O344:O451)+'iBoxx Extrapolation'!$K451,2)</f>
        <v>3.75</v>
      </c>
      <c r="P451" s="13">
        <f>ROUND(AVERAGE(Zinsswaps!P344:P451)+'iBoxx Extrapolation'!$K451,2)</f>
        <v>3.78</v>
      </c>
      <c r="Q451" s="13">
        <f>ROUND(AVERAGE(Zinsswaps!Q344:Q451)+'iBoxx Extrapolation'!$K451,2)</f>
        <v>3.81</v>
      </c>
      <c r="R451" s="13">
        <f>ROUND(AVERAGE(Zinsswaps!R344:R451)+'iBoxx Extrapolation'!$K451,2)</f>
        <v>3.83</v>
      </c>
      <c r="S451" s="13">
        <f>ROUND(AVERAGE(Zinsswaps!S344:S451)+'iBoxx Extrapolation'!$K451,2)</f>
        <v>3.85</v>
      </c>
      <c r="T451" s="13">
        <f>ROUND(AVERAGE(Zinsswaps!T344:T451)+'iBoxx Extrapolation'!$K451,2)</f>
        <v>3.87</v>
      </c>
      <c r="U451" s="13">
        <f>ROUND(AVERAGE(Zinsswaps!U344:U451)+'iBoxx Extrapolation'!$K451,2)</f>
        <v>3.89</v>
      </c>
      <c r="V451" s="13">
        <f>ROUND(AVERAGE(Zinsswaps!V344:V451)+'iBoxx Extrapolation'!$K451,2)</f>
        <v>3.89</v>
      </c>
      <c r="W451" s="13">
        <f>ROUND(AVERAGE(Zinsswaps!W344:W451)+'iBoxx Extrapolation'!$K451,2)</f>
        <v>3.89</v>
      </c>
      <c r="X451" s="13">
        <f>ROUND(AVERAGE(Zinsswaps!X344:X451)+'iBoxx Extrapolation'!$K451,2)</f>
        <v>3.89</v>
      </c>
      <c r="Y451" s="13">
        <f>ROUND(AVERAGE(Zinsswaps!Y344:Y451)+'iBoxx Extrapolation'!$K451,2)</f>
        <v>3.89</v>
      </c>
      <c r="Z451" s="13">
        <f>ROUND(AVERAGE(Zinsswaps!Z344:Z451)+'iBoxx Extrapolation'!$K451,2)</f>
        <v>3.89</v>
      </c>
      <c r="AA451" s="13">
        <f>ROUND(AVERAGE(Zinsswaps!AA344:AA451)+'iBoxx Extrapolation'!$K451,2)</f>
        <v>3.88</v>
      </c>
      <c r="AB451" s="13">
        <f>ROUND(AVERAGE(Zinsswaps!AB344:AB451)+'iBoxx Extrapolation'!$K451,2)</f>
        <v>3.88</v>
      </c>
      <c r="AC451" s="13">
        <f>ROUND(AVERAGE(Zinsswaps!AC344:AC451)+'iBoxx Extrapolation'!$K451,2)</f>
        <v>3.87</v>
      </c>
      <c r="AD451" s="13">
        <f>ROUND(AVERAGE(Zinsswaps!AD344:AD451)+'iBoxx Extrapolation'!$K451,2)</f>
        <v>3.86</v>
      </c>
      <c r="AE451" s="13">
        <f>ROUND(AVERAGE(Zinsswaps!AE344:AE451)+'iBoxx Extrapolation'!$K451,2)</f>
        <v>3.86</v>
      </c>
      <c r="AF451" s="13">
        <f>ROUND(AVERAGE(Zinsswaps!AF344:AF451)+'iBoxx Extrapolation'!$K451,2)</f>
        <v>3.84</v>
      </c>
      <c r="AG451" s="13">
        <f>ROUND(AVERAGE(Zinsswaps!AG344:AG451)+'iBoxx Extrapolation'!$K451,2)</f>
        <v>3.82</v>
      </c>
      <c r="AH451" s="13">
        <f>ROUND(AVERAGE(Zinsswaps!AH344:AH451)+'iBoxx Extrapolation'!$K451,2)</f>
        <v>3.81</v>
      </c>
      <c r="AI451" s="13">
        <f>ROUND(AVERAGE(Zinsswaps!AI344:AI451)+'iBoxx Extrapolation'!$K451,2)</f>
        <v>3.79</v>
      </c>
      <c r="AJ451" s="13">
        <f>ROUND(AVERAGE(Zinsswaps!AJ344:AJ451)+'iBoxx Extrapolation'!$K451,2)</f>
        <v>3.78</v>
      </c>
      <c r="AK451" s="13">
        <f>ROUND(AVERAGE(Zinsswaps!AK344:AK451)+'iBoxx Extrapolation'!$K451,2)</f>
        <v>3.77</v>
      </c>
      <c r="AL451" s="13">
        <f>ROUND(AVERAGE(Zinsswaps!AL344:AL451)+'iBoxx Extrapolation'!$K451,2)</f>
        <v>3.76</v>
      </c>
      <c r="AM451" s="13">
        <f>ROUND(AVERAGE(Zinsswaps!AM344:AM451)+'iBoxx Extrapolation'!$K451,2)</f>
        <v>3.75</v>
      </c>
      <c r="AN451" s="13">
        <f>ROUND(AVERAGE(Zinsswaps!AN344:AN451)+'iBoxx Extrapolation'!$K451,2)</f>
        <v>3.74</v>
      </c>
      <c r="AO451" s="13">
        <f>ROUND(AVERAGE(Zinsswaps!AO344:AO451)+'iBoxx Extrapolation'!$K451,2)</f>
        <v>3.73</v>
      </c>
      <c r="AP451" s="13">
        <f>ROUND(AVERAGE(Zinsswaps!AP344:AP451)+'iBoxx Extrapolation'!$K451,2)</f>
        <v>3.7</v>
      </c>
      <c r="AQ451" s="13">
        <f>ROUND(AVERAGE(Zinsswaps!AQ344:AQ451)+'iBoxx Extrapolation'!$K451,2)</f>
        <v>3.68</v>
      </c>
      <c r="AR451" s="13">
        <f>ROUND(AVERAGE(Zinsswaps!AR344:AR451)+'iBoxx Extrapolation'!$K451,2)</f>
        <v>3.66</v>
      </c>
      <c r="AS451" s="13">
        <f>ROUND(AVERAGE(Zinsswaps!AS344:AS451)+'iBoxx Extrapolation'!$K451,2)</f>
        <v>3.64</v>
      </c>
      <c r="AT451" s="13">
        <f>ROUND(AVERAGE(Zinsswaps!AT344:AT451)+'iBoxx Extrapolation'!$K451,2)</f>
        <v>3.62</v>
      </c>
      <c r="AU451" s="13">
        <f>ROUND(AVERAGE(Zinsswaps!AU344:AU451)+'iBoxx Extrapolation'!$K451,2)</f>
        <v>3.61</v>
      </c>
      <c r="AV451" s="13">
        <f>ROUND(AVERAGE(Zinsswaps!AV344:AV451)+'iBoxx Extrapolation'!$K451,2)</f>
        <v>3.59</v>
      </c>
      <c r="AW451" s="13">
        <f>ROUND(AVERAGE(Zinsswaps!AW344:AW451)+'iBoxx Extrapolation'!$K451,2)</f>
        <v>3.57</v>
      </c>
      <c r="AX451" s="13">
        <f>ROUND(AVERAGE(Zinsswaps!AX344:AX451)+'iBoxx Extrapolation'!$K451,2)</f>
        <v>3.56</v>
      </c>
      <c r="AY451" s="13">
        <f>ROUND(AVERAGE(Zinsswaps!AY344:AY451)+'iBoxx Extrapolation'!$K451,2)</f>
        <v>3.54</v>
      </c>
    </row>
    <row r="452" spans="1:51" s="16" customFormat="1" x14ac:dyDescent="0.2">
      <c r="A452" s="12">
        <v>50982</v>
      </c>
      <c r="B452" s="13">
        <f>ROUND(AVERAGE(Zinsswaps!B345:B452)+'iBoxx Extrapolation'!$K452,2)</f>
        <v>2.99</v>
      </c>
      <c r="C452" s="13">
        <f>ROUND(AVERAGE(Zinsswaps!C345:C452)+'iBoxx Extrapolation'!$K452,2)</f>
        <v>3</v>
      </c>
      <c r="D452" s="13">
        <f>ROUND(AVERAGE(Zinsswaps!D345:D452)+'iBoxx Extrapolation'!$K452,2)</f>
        <v>3.05</v>
      </c>
      <c r="E452" s="13">
        <f>ROUND(AVERAGE(Zinsswaps!E345:E452)+'iBoxx Extrapolation'!$K452,2)</f>
        <v>3.12</v>
      </c>
      <c r="F452" s="13">
        <f>ROUND(AVERAGE(Zinsswaps!F345:F452)+'iBoxx Extrapolation'!$K452,2)</f>
        <v>3.19</v>
      </c>
      <c r="G452" s="13">
        <f>ROUND(AVERAGE(Zinsswaps!G345:G452)+'iBoxx Extrapolation'!$K452,2)</f>
        <v>3.27</v>
      </c>
      <c r="H452" s="13">
        <f>ROUND(AVERAGE(Zinsswaps!H345:H452)+'iBoxx Extrapolation'!$K452,2)</f>
        <v>3.34</v>
      </c>
      <c r="I452" s="13">
        <f>ROUND(AVERAGE(Zinsswaps!I345:I452)+'iBoxx Extrapolation'!$K452,2)</f>
        <v>3.41</v>
      </c>
      <c r="J452" s="13">
        <f>ROUND(AVERAGE(Zinsswaps!J345:J452)+'iBoxx Extrapolation'!$K452,2)</f>
        <v>3.48</v>
      </c>
      <c r="K452" s="13">
        <f>ROUND(AVERAGE(Zinsswaps!K345:K452)+'iBoxx Extrapolation'!$K452,2)</f>
        <v>3.54</v>
      </c>
      <c r="L452" s="13">
        <f>ROUND(AVERAGE(Zinsswaps!L345:L452)+'iBoxx Extrapolation'!$K452,2)</f>
        <v>3.6</v>
      </c>
      <c r="M452" s="13">
        <f>ROUND(AVERAGE(Zinsswaps!M345:M452)+'iBoxx Extrapolation'!$K452,2)</f>
        <v>3.65</v>
      </c>
      <c r="N452" s="13">
        <f>ROUND(AVERAGE(Zinsswaps!N345:N452)+'iBoxx Extrapolation'!$K452,2)</f>
        <v>3.7</v>
      </c>
      <c r="O452" s="13">
        <f>ROUND(AVERAGE(Zinsswaps!O345:O452)+'iBoxx Extrapolation'!$K452,2)</f>
        <v>3.75</v>
      </c>
      <c r="P452" s="13">
        <f>ROUND(AVERAGE(Zinsswaps!P345:P452)+'iBoxx Extrapolation'!$K452,2)</f>
        <v>3.78</v>
      </c>
      <c r="Q452" s="13">
        <f>ROUND(AVERAGE(Zinsswaps!Q345:Q452)+'iBoxx Extrapolation'!$K452,2)</f>
        <v>3.81</v>
      </c>
      <c r="R452" s="13">
        <f>ROUND(AVERAGE(Zinsswaps!R345:R452)+'iBoxx Extrapolation'!$K452,2)</f>
        <v>3.83</v>
      </c>
      <c r="S452" s="13">
        <f>ROUND(AVERAGE(Zinsswaps!S345:S452)+'iBoxx Extrapolation'!$K452,2)</f>
        <v>3.85</v>
      </c>
      <c r="T452" s="13">
        <f>ROUND(AVERAGE(Zinsswaps!T345:T452)+'iBoxx Extrapolation'!$K452,2)</f>
        <v>3.87</v>
      </c>
      <c r="U452" s="13">
        <f>ROUND(AVERAGE(Zinsswaps!U345:U452)+'iBoxx Extrapolation'!$K452,2)</f>
        <v>3.89</v>
      </c>
      <c r="V452" s="13">
        <f>ROUND(AVERAGE(Zinsswaps!V345:V452)+'iBoxx Extrapolation'!$K452,2)</f>
        <v>3.89</v>
      </c>
      <c r="W452" s="13">
        <f>ROUND(AVERAGE(Zinsswaps!W345:W452)+'iBoxx Extrapolation'!$K452,2)</f>
        <v>3.89</v>
      </c>
      <c r="X452" s="13">
        <f>ROUND(AVERAGE(Zinsswaps!X345:X452)+'iBoxx Extrapolation'!$K452,2)</f>
        <v>3.89</v>
      </c>
      <c r="Y452" s="13">
        <f>ROUND(AVERAGE(Zinsswaps!Y345:Y452)+'iBoxx Extrapolation'!$K452,2)</f>
        <v>3.89</v>
      </c>
      <c r="Z452" s="13">
        <f>ROUND(AVERAGE(Zinsswaps!Z345:Z452)+'iBoxx Extrapolation'!$K452,2)</f>
        <v>3.89</v>
      </c>
      <c r="AA452" s="13">
        <f>ROUND(AVERAGE(Zinsswaps!AA345:AA452)+'iBoxx Extrapolation'!$K452,2)</f>
        <v>3.88</v>
      </c>
      <c r="AB452" s="13">
        <f>ROUND(AVERAGE(Zinsswaps!AB345:AB452)+'iBoxx Extrapolation'!$K452,2)</f>
        <v>3.88</v>
      </c>
      <c r="AC452" s="13">
        <f>ROUND(AVERAGE(Zinsswaps!AC345:AC452)+'iBoxx Extrapolation'!$K452,2)</f>
        <v>3.87</v>
      </c>
      <c r="AD452" s="13">
        <f>ROUND(AVERAGE(Zinsswaps!AD345:AD452)+'iBoxx Extrapolation'!$K452,2)</f>
        <v>3.86</v>
      </c>
      <c r="AE452" s="13">
        <f>ROUND(AVERAGE(Zinsswaps!AE345:AE452)+'iBoxx Extrapolation'!$K452,2)</f>
        <v>3.86</v>
      </c>
      <c r="AF452" s="13">
        <f>ROUND(AVERAGE(Zinsswaps!AF345:AF452)+'iBoxx Extrapolation'!$K452,2)</f>
        <v>3.84</v>
      </c>
      <c r="AG452" s="13">
        <f>ROUND(AVERAGE(Zinsswaps!AG345:AG452)+'iBoxx Extrapolation'!$K452,2)</f>
        <v>3.82</v>
      </c>
      <c r="AH452" s="13">
        <f>ROUND(AVERAGE(Zinsswaps!AH345:AH452)+'iBoxx Extrapolation'!$K452,2)</f>
        <v>3.81</v>
      </c>
      <c r="AI452" s="13">
        <f>ROUND(AVERAGE(Zinsswaps!AI345:AI452)+'iBoxx Extrapolation'!$K452,2)</f>
        <v>3.79</v>
      </c>
      <c r="AJ452" s="13">
        <f>ROUND(AVERAGE(Zinsswaps!AJ345:AJ452)+'iBoxx Extrapolation'!$K452,2)</f>
        <v>3.78</v>
      </c>
      <c r="AK452" s="13">
        <f>ROUND(AVERAGE(Zinsswaps!AK345:AK452)+'iBoxx Extrapolation'!$K452,2)</f>
        <v>3.77</v>
      </c>
      <c r="AL452" s="13">
        <f>ROUND(AVERAGE(Zinsswaps!AL345:AL452)+'iBoxx Extrapolation'!$K452,2)</f>
        <v>3.76</v>
      </c>
      <c r="AM452" s="13">
        <f>ROUND(AVERAGE(Zinsswaps!AM345:AM452)+'iBoxx Extrapolation'!$K452,2)</f>
        <v>3.75</v>
      </c>
      <c r="AN452" s="13">
        <f>ROUND(AVERAGE(Zinsswaps!AN345:AN452)+'iBoxx Extrapolation'!$K452,2)</f>
        <v>3.74</v>
      </c>
      <c r="AO452" s="13">
        <f>ROUND(AVERAGE(Zinsswaps!AO345:AO452)+'iBoxx Extrapolation'!$K452,2)</f>
        <v>3.73</v>
      </c>
      <c r="AP452" s="13">
        <f>ROUND(AVERAGE(Zinsswaps!AP345:AP452)+'iBoxx Extrapolation'!$K452,2)</f>
        <v>3.7</v>
      </c>
      <c r="AQ452" s="13">
        <f>ROUND(AVERAGE(Zinsswaps!AQ345:AQ452)+'iBoxx Extrapolation'!$K452,2)</f>
        <v>3.68</v>
      </c>
      <c r="AR452" s="13">
        <f>ROUND(AVERAGE(Zinsswaps!AR345:AR452)+'iBoxx Extrapolation'!$K452,2)</f>
        <v>3.66</v>
      </c>
      <c r="AS452" s="13">
        <f>ROUND(AVERAGE(Zinsswaps!AS345:AS452)+'iBoxx Extrapolation'!$K452,2)</f>
        <v>3.64</v>
      </c>
      <c r="AT452" s="13">
        <f>ROUND(AVERAGE(Zinsswaps!AT345:AT452)+'iBoxx Extrapolation'!$K452,2)</f>
        <v>3.62</v>
      </c>
      <c r="AU452" s="13">
        <f>ROUND(AVERAGE(Zinsswaps!AU345:AU452)+'iBoxx Extrapolation'!$K452,2)</f>
        <v>3.61</v>
      </c>
      <c r="AV452" s="13">
        <f>ROUND(AVERAGE(Zinsswaps!AV345:AV452)+'iBoxx Extrapolation'!$K452,2)</f>
        <v>3.59</v>
      </c>
      <c r="AW452" s="13">
        <f>ROUND(AVERAGE(Zinsswaps!AW345:AW452)+'iBoxx Extrapolation'!$K452,2)</f>
        <v>3.57</v>
      </c>
      <c r="AX452" s="13">
        <f>ROUND(AVERAGE(Zinsswaps!AX345:AX452)+'iBoxx Extrapolation'!$K452,2)</f>
        <v>3.56</v>
      </c>
      <c r="AY452" s="13">
        <f>ROUND(AVERAGE(Zinsswaps!AY345:AY452)+'iBoxx Extrapolation'!$K452,2)</f>
        <v>3.54</v>
      </c>
    </row>
    <row r="453" spans="1:51" s="16" customFormat="1" x14ac:dyDescent="0.2">
      <c r="A453" s="12">
        <v>51013</v>
      </c>
      <c r="B453" s="13">
        <f>ROUND(AVERAGE(Zinsswaps!B346:B453)+'iBoxx Extrapolation'!$K453,2)</f>
        <v>2.99</v>
      </c>
      <c r="C453" s="13">
        <f>ROUND(AVERAGE(Zinsswaps!C346:C453)+'iBoxx Extrapolation'!$K453,2)</f>
        <v>3</v>
      </c>
      <c r="D453" s="13">
        <f>ROUND(AVERAGE(Zinsswaps!D346:D453)+'iBoxx Extrapolation'!$K453,2)</f>
        <v>3.05</v>
      </c>
      <c r="E453" s="13">
        <f>ROUND(AVERAGE(Zinsswaps!E346:E453)+'iBoxx Extrapolation'!$K453,2)</f>
        <v>3.12</v>
      </c>
      <c r="F453" s="13">
        <f>ROUND(AVERAGE(Zinsswaps!F346:F453)+'iBoxx Extrapolation'!$K453,2)</f>
        <v>3.19</v>
      </c>
      <c r="G453" s="13">
        <f>ROUND(AVERAGE(Zinsswaps!G346:G453)+'iBoxx Extrapolation'!$K453,2)</f>
        <v>3.27</v>
      </c>
      <c r="H453" s="13">
        <f>ROUND(AVERAGE(Zinsswaps!H346:H453)+'iBoxx Extrapolation'!$K453,2)</f>
        <v>3.34</v>
      </c>
      <c r="I453" s="13">
        <f>ROUND(AVERAGE(Zinsswaps!I346:I453)+'iBoxx Extrapolation'!$K453,2)</f>
        <v>3.41</v>
      </c>
      <c r="J453" s="13">
        <f>ROUND(AVERAGE(Zinsswaps!J346:J453)+'iBoxx Extrapolation'!$K453,2)</f>
        <v>3.48</v>
      </c>
      <c r="K453" s="13">
        <f>ROUND(AVERAGE(Zinsswaps!K346:K453)+'iBoxx Extrapolation'!$K453,2)</f>
        <v>3.54</v>
      </c>
      <c r="L453" s="13">
        <f>ROUND(AVERAGE(Zinsswaps!L346:L453)+'iBoxx Extrapolation'!$K453,2)</f>
        <v>3.6</v>
      </c>
      <c r="M453" s="13">
        <f>ROUND(AVERAGE(Zinsswaps!M346:M453)+'iBoxx Extrapolation'!$K453,2)</f>
        <v>3.65</v>
      </c>
      <c r="N453" s="13">
        <f>ROUND(AVERAGE(Zinsswaps!N346:N453)+'iBoxx Extrapolation'!$K453,2)</f>
        <v>3.7</v>
      </c>
      <c r="O453" s="13">
        <f>ROUND(AVERAGE(Zinsswaps!O346:O453)+'iBoxx Extrapolation'!$K453,2)</f>
        <v>3.75</v>
      </c>
      <c r="P453" s="13">
        <f>ROUND(AVERAGE(Zinsswaps!P346:P453)+'iBoxx Extrapolation'!$K453,2)</f>
        <v>3.78</v>
      </c>
      <c r="Q453" s="13">
        <f>ROUND(AVERAGE(Zinsswaps!Q346:Q453)+'iBoxx Extrapolation'!$K453,2)</f>
        <v>3.81</v>
      </c>
      <c r="R453" s="13">
        <f>ROUND(AVERAGE(Zinsswaps!R346:R453)+'iBoxx Extrapolation'!$K453,2)</f>
        <v>3.83</v>
      </c>
      <c r="S453" s="13">
        <f>ROUND(AVERAGE(Zinsswaps!S346:S453)+'iBoxx Extrapolation'!$K453,2)</f>
        <v>3.85</v>
      </c>
      <c r="T453" s="13">
        <f>ROUND(AVERAGE(Zinsswaps!T346:T453)+'iBoxx Extrapolation'!$K453,2)</f>
        <v>3.87</v>
      </c>
      <c r="U453" s="13">
        <f>ROUND(AVERAGE(Zinsswaps!U346:U453)+'iBoxx Extrapolation'!$K453,2)</f>
        <v>3.89</v>
      </c>
      <c r="V453" s="13">
        <f>ROUND(AVERAGE(Zinsswaps!V346:V453)+'iBoxx Extrapolation'!$K453,2)</f>
        <v>3.89</v>
      </c>
      <c r="W453" s="13">
        <f>ROUND(AVERAGE(Zinsswaps!W346:W453)+'iBoxx Extrapolation'!$K453,2)</f>
        <v>3.89</v>
      </c>
      <c r="X453" s="13">
        <f>ROUND(AVERAGE(Zinsswaps!X346:X453)+'iBoxx Extrapolation'!$K453,2)</f>
        <v>3.89</v>
      </c>
      <c r="Y453" s="13">
        <f>ROUND(AVERAGE(Zinsswaps!Y346:Y453)+'iBoxx Extrapolation'!$K453,2)</f>
        <v>3.89</v>
      </c>
      <c r="Z453" s="13">
        <f>ROUND(AVERAGE(Zinsswaps!Z346:Z453)+'iBoxx Extrapolation'!$K453,2)</f>
        <v>3.89</v>
      </c>
      <c r="AA453" s="13">
        <f>ROUND(AVERAGE(Zinsswaps!AA346:AA453)+'iBoxx Extrapolation'!$K453,2)</f>
        <v>3.88</v>
      </c>
      <c r="AB453" s="13">
        <f>ROUND(AVERAGE(Zinsswaps!AB346:AB453)+'iBoxx Extrapolation'!$K453,2)</f>
        <v>3.88</v>
      </c>
      <c r="AC453" s="13">
        <f>ROUND(AVERAGE(Zinsswaps!AC346:AC453)+'iBoxx Extrapolation'!$K453,2)</f>
        <v>3.87</v>
      </c>
      <c r="AD453" s="13">
        <f>ROUND(AVERAGE(Zinsswaps!AD346:AD453)+'iBoxx Extrapolation'!$K453,2)</f>
        <v>3.86</v>
      </c>
      <c r="AE453" s="13">
        <f>ROUND(AVERAGE(Zinsswaps!AE346:AE453)+'iBoxx Extrapolation'!$K453,2)</f>
        <v>3.86</v>
      </c>
      <c r="AF453" s="13">
        <f>ROUND(AVERAGE(Zinsswaps!AF346:AF453)+'iBoxx Extrapolation'!$K453,2)</f>
        <v>3.84</v>
      </c>
      <c r="AG453" s="13">
        <f>ROUND(AVERAGE(Zinsswaps!AG346:AG453)+'iBoxx Extrapolation'!$K453,2)</f>
        <v>3.82</v>
      </c>
      <c r="AH453" s="13">
        <f>ROUND(AVERAGE(Zinsswaps!AH346:AH453)+'iBoxx Extrapolation'!$K453,2)</f>
        <v>3.81</v>
      </c>
      <c r="AI453" s="13">
        <f>ROUND(AVERAGE(Zinsswaps!AI346:AI453)+'iBoxx Extrapolation'!$K453,2)</f>
        <v>3.79</v>
      </c>
      <c r="AJ453" s="13">
        <f>ROUND(AVERAGE(Zinsswaps!AJ346:AJ453)+'iBoxx Extrapolation'!$K453,2)</f>
        <v>3.78</v>
      </c>
      <c r="AK453" s="13">
        <f>ROUND(AVERAGE(Zinsswaps!AK346:AK453)+'iBoxx Extrapolation'!$K453,2)</f>
        <v>3.77</v>
      </c>
      <c r="AL453" s="13">
        <f>ROUND(AVERAGE(Zinsswaps!AL346:AL453)+'iBoxx Extrapolation'!$K453,2)</f>
        <v>3.76</v>
      </c>
      <c r="AM453" s="13">
        <f>ROUND(AVERAGE(Zinsswaps!AM346:AM453)+'iBoxx Extrapolation'!$K453,2)</f>
        <v>3.75</v>
      </c>
      <c r="AN453" s="13">
        <f>ROUND(AVERAGE(Zinsswaps!AN346:AN453)+'iBoxx Extrapolation'!$K453,2)</f>
        <v>3.74</v>
      </c>
      <c r="AO453" s="13">
        <f>ROUND(AVERAGE(Zinsswaps!AO346:AO453)+'iBoxx Extrapolation'!$K453,2)</f>
        <v>3.73</v>
      </c>
      <c r="AP453" s="13">
        <f>ROUND(AVERAGE(Zinsswaps!AP346:AP453)+'iBoxx Extrapolation'!$K453,2)</f>
        <v>3.7</v>
      </c>
      <c r="AQ453" s="13">
        <f>ROUND(AVERAGE(Zinsswaps!AQ346:AQ453)+'iBoxx Extrapolation'!$K453,2)</f>
        <v>3.68</v>
      </c>
      <c r="AR453" s="13">
        <f>ROUND(AVERAGE(Zinsswaps!AR346:AR453)+'iBoxx Extrapolation'!$K453,2)</f>
        <v>3.66</v>
      </c>
      <c r="AS453" s="13">
        <f>ROUND(AVERAGE(Zinsswaps!AS346:AS453)+'iBoxx Extrapolation'!$K453,2)</f>
        <v>3.64</v>
      </c>
      <c r="AT453" s="13">
        <f>ROUND(AVERAGE(Zinsswaps!AT346:AT453)+'iBoxx Extrapolation'!$K453,2)</f>
        <v>3.62</v>
      </c>
      <c r="AU453" s="13">
        <f>ROUND(AVERAGE(Zinsswaps!AU346:AU453)+'iBoxx Extrapolation'!$K453,2)</f>
        <v>3.61</v>
      </c>
      <c r="AV453" s="13">
        <f>ROUND(AVERAGE(Zinsswaps!AV346:AV453)+'iBoxx Extrapolation'!$K453,2)</f>
        <v>3.59</v>
      </c>
      <c r="AW453" s="13">
        <f>ROUND(AVERAGE(Zinsswaps!AW346:AW453)+'iBoxx Extrapolation'!$K453,2)</f>
        <v>3.57</v>
      </c>
      <c r="AX453" s="13">
        <f>ROUND(AVERAGE(Zinsswaps!AX346:AX453)+'iBoxx Extrapolation'!$K453,2)</f>
        <v>3.56</v>
      </c>
      <c r="AY453" s="13">
        <f>ROUND(AVERAGE(Zinsswaps!AY346:AY453)+'iBoxx Extrapolation'!$K453,2)</f>
        <v>3.54</v>
      </c>
    </row>
    <row r="454" spans="1:51" s="16" customFormat="1" x14ac:dyDescent="0.2">
      <c r="A454" s="12">
        <v>51043</v>
      </c>
      <c r="B454" s="13">
        <f>ROUND(AVERAGE(Zinsswaps!B347:B454)+'iBoxx Extrapolation'!$K454,2)</f>
        <v>2.99</v>
      </c>
      <c r="C454" s="13">
        <f>ROUND(AVERAGE(Zinsswaps!C347:C454)+'iBoxx Extrapolation'!$K454,2)</f>
        <v>3</v>
      </c>
      <c r="D454" s="13">
        <f>ROUND(AVERAGE(Zinsswaps!D347:D454)+'iBoxx Extrapolation'!$K454,2)</f>
        <v>3.05</v>
      </c>
      <c r="E454" s="13">
        <f>ROUND(AVERAGE(Zinsswaps!E347:E454)+'iBoxx Extrapolation'!$K454,2)</f>
        <v>3.12</v>
      </c>
      <c r="F454" s="13">
        <f>ROUND(AVERAGE(Zinsswaps!F347:F454)+'iBoxx Extrapolation'!$K454,2)</f>
        <v>3.19</v>
      </c>
      <c r="G454" s="13">
        <f>ROUND(AVERAGE(Zinsswaps!G347:G454)+'iBoxx Extrapolation'!$K454,2)</f>
        <v>3.27</v>
      </c>
      <c r="H454" s="13">
        <f>ROUND(AVERAGE(Zinsswaps!H347:H454)+'iBoxx Extrapolation'!$K454,2)</f>
        <v>3.34</v>
      </c>
      <c r="I454" s="13">
        <f>ROUND(AVERAGE(Zinsswaps!I347:I454)+'iBoxx Extrapolation'!$K454,2)</f>
        <v>3.41</v>
      </c>
      <c r="J454" s="13">
        <f>ROUND(AVERAGE(Zinsswaps!J347:J454)+'iBoxx Extrapolation'!$K454,2)</f>
        <v>3.48</v>
      </c>
      <c r="K454" s="13">
        <f>ROUND(AVERAGE(Zinsswaps!K347:K454)+'iBoxx Extrapolation'!$K454,2)</f>
        <v>3.54</v>
      </c>
      <c r="L454" s="13">
        <f>ROUND(AVERAGE(Zinsswaps!L347:L454)+'iBoxx Extrapolation'!$K454,2)</f>
        <v>3.6</v>
      </c>
      <c r="M454" s="13">
        <f>ROUND(AVERAGE(Zinsswaps!M347:M454)+'iBoxx Extrapolation'!$K454,2)</f>
        <v>3.65</v>
      </c>
      <c r="N454" s="13">
        <f>ROUND(AVERAGE(Zinsswaps!N347:N454)+'iBoxx Extrapolation'!$K454,2)</f>
        <v>3.7</v>
      </c>
      <c r="O454" s="13">
        <f>ROUND(AVERAGE(Zinsswaps!O347:O454)+'iBoxx Extrapolation'!$K454,2)</f>
        <v>3.75</v>
      </c>
      <c r="P454" s="13">
        <f>ROUND(AVERAGE(Zinsswaps!P347:P454)+'iBoxx Extrapolation'!$K454,2)</f>
        <v>3.78</v>
      </c>
      <c r="Q454" s="13">
        <f>ROUND(AVERAGE(Zinsswaps!Q347:Q454)+'iBoxx Extrapolation'!$K454,2)</f>
        <v>3.81</v>
      </c>
      <c r="R454" s="13">
        <f>ROUND(AVERAGE(Zinsswaps!R347:R454)+'iBoxx Extrapolation'!$K454,2)</f>
        <v>3.83</v>
      </c>
      <c r="S454" s="13">
        <f>ROUND(AVERAGE(Zinsswaps!S347:S454)+'iBoxx Extrapolation'!$K454,2)</f>
        <v>3.85</v>
      </c>
      <c r="T454" s="13">
        <f>ROUND(AVERAGE(Zinsswaps!T347:T454)+'iBoxx Extrapolation'!$K454,2)</f>
        <v>3.87</v>
      </c>
      <c r="U454" s="13">
        <f>ROUND(AVERAGE(Zinsswaps!U347:U454)+'iBoxx Extrapolation'!$K454,2)</f>
        <v>3.89</v>
      </c>
      <c r="V454" s="13">
        <f>ROUND(AVERAGE(Zinsswaps!V347:V454)+'iBoxx Extrapolation'!$K454,2)</f>
        <v>3.89</v>
      </c>
      <c r="W454" s="13">
        <f>ROUND(AVERAGE(Zinsswaps!W347:W454)+'iBoxx Extrapolation'!$K454,2)</f>
        <v>3.89</v>
      </c>
      <c r="X454" s="13">
        <f>ROUND(AVERAGE(Zinsswaps!X347:X454)+'iBoxx Extrapolation'!$K454,2)</f>
        <v>3.89</v>
      </c>
      <c r="Y454" s="13">
        <f>ROUND(AVERAGE(Zinsswaps!Y347:Y454)+'iBoxx Extrapolation'!$K454,2)</f>
        <v>3.89</v>
      </c>
      <c r="Z454" s="13">
        <f>ROUND(AVERAGE(Zinsswaps!Z347:Z454)+'iBoxx Extrapolation'!$K454,2)</f>
        <v>3.89</v>
      </c>
      <c r="AA454" s="13">
        <f>ROUND(AVERAGE(Zinsswaps!AA347:AA454)+'iBoxx Extrapolation'!$K454,2)</f>
        <v>3.88</v>
      </c>
      <c r="AB454" s="13">
        <f>ROUND(AVERAGE(Zinsswaps!AB347:AB454)+'iBoxx Extrapolation'!$K454,2)</f>
        <v>3.88</v>
      </c>
      <c r="AC454" s="13">
        <f>ROUND(AVERAGE(Zinsswaps!AC347:AC454)+'iBoxx Extrapolation'!$K454,2)</f>
        <v>3.87</v>
      </c>
      <c r="AD454" s="13">
        <f>ROUND(AVERAGE(Zinsswaps!AD347:AD454)+'iBoxx Extrapolation'!$K454,2)</f>
        <v>3.86</v>
      </c>
      <c r="AE454" s="13">
        <f>ROUND(AVERAGE(Zinsswaps!AE347:AE454)+'iBoxx Extrapolation'!$K454,2)</f>
        <v>3.86</v>
      </c>
      <c r="AF454" s="13">
        <f>ROUND(AVERAGE(Zinsswaps!AF347:AF454)+'iBoxx Extrapolation'!$K454,2)</f>
        <v>3.84</v>
      </c>
      <c r="AG454" s="13">
        <f>ROUND(AVERAGE(Zinsswaps!AG347:AG454)+'iBoxx Extrapolation'!$K454,2)</f>
        <v>3.82</v>
      </c>
      <c r="AH454" s="13">
        <f>ROUND(AVERAGE(Zinsswaps!AH347:AH454)+'iBoxx Extrapolation'!$K454,2)</f>
        <v>3.81</v>
      </c>
      <c r="AI454" s="13">
        <f>ROUND(AVERAGE(Zinsswaps!AI347:AI454)+'iBoxx Extrapolation'!$K454,2)</f>
        <v>3.79</v>
      </c>
      <c r="AJ454" s="13">
        <f>ROUND(AVERAGE(Zinsswaps!AJ347:AJ454)+'iBoxx Extrapolation'!$K454,2)</f>
        <v>3.78</v>
      </c>
      <c r="AK454" s="13">
        <f>ROUND(AVERAGE(Zinsswaps!AK347:AK454)+'iBoxx Extrapolation'!$K454,2)</f>
        <v>3.77</v>
      </c>
      <c r="AL454" s="13">
        <f>ROUND(AVERAGE(Zinsswaps!AL347:AL454)+'iBoxx Extrapolation'!$K454,2)</f>
        <v>3.76</v>
      </c>
      <c r="AM454" s="13">
        <f>ROUND(AVERAGE(Zinsswaps!AM347:AM454)+'iBoxx Extrapolation'!$K454,2)</f>
        <v>3.75</v>
      </c>
      <c r="AN454" s="13">
        <f>ROUND(AVERAGE(Zinsswaps!AN347:AN454)+'iBoxx Extrapolation'!$K454,2)</f>
        <v>3.74</v>
      </c>
      <c r="AO454" s="13">
        <f>ROUND(AVERAGE(Zinsswaps!AO347:AO454)+'iBoxx Extrapolation'!$K454,2)</f>
        <v>3.73</v>
      </c>
      <c r="AP454" s="13">
        <f>ROUND(AVERAGE(Zinsswaps!AP347:AP454)+'iBoxx Extrapolation'!$K454,2)</f>
        <v>3.7</v>
      </c>
      <c r="AQ454" s="13">
        <f>ROUND(AVERAGE(Zinsswaps!AQ347:AQ454)+'iBoxx Extrapolation'!$K454,2)</f>
        <v>3.68</v>
      </c>
      <c r="AR454" s="13">
        <f>ROUND(AVERAGE(Zinsswaps!AR347:AR454)+'iBoxx Extrapolation'!$K454,2)</f>
        <v>3.66</v>
      </c>
      <c r="AS454" s="13">
        <f>ROUND(AVERAGE(Zinsswaps!AS347:AS454)+'iBoxx Extrapolation'!$K454,2)</f>
        <v>3.64</v>
      </c>
      <c r="AT454" s="13">
        <f>ROUND(AVERAGE(Zinsswaps!AT347:AT454)+'iBoxx Extrapolation'!$K454,2)</f>
        <v>3.62</v>
      </c>
      <c r="AU454" s="13">
        <f>ROUND(AVERAGE(Zinsswaps!AU347:AU454)+'iBoxx Extrapolation'!$K454,2)</f>
        <v>3.61</v>
      </c>
      <c r="AV454" s="13">
        <f>ROUND(AVERAGE(Zinsswaps!AV347:AV454)+'iBoxx Extrapolation'!$K454,2)</f>
        <v>3.59</v>
      </c>
      <c r="AW454" s="13">
        <f>ROUND(AVERAGE(Zinsswaps!AW347:AW454)+'iBoxx Extrapolation'!$K454,2)</f>
        <v>3.57</v>
      </c>
      <c r="AX454" s="13">
        <f>ROUND(AVERAGE(Zinsswaps!AX347:AX454)+'iBoxx Extrapolation'!$K454,2)</f>
        <v>3.56</v>
      </c>
      <c r="AY454" s="13">
        <f>ROUND(AVERAGE(Zinsswaps!AY347:AY454)+'iBoxx Extrapolation'!$K454,2)</f>
        <v>3.54</v>
      </c>
    </row>
    <row r="455" spans="1:51" s="16" customFormat="1" x14ac:dyDescent="0.2">
      <c r="A455" s="12">
        <v>51074</v>
      </c>
      <c r="B455" s="13">
        <f>ROUND(AVERAGE(Zinsswaps!B348:B455)+'iBoxx Extrapolation'!$K455,2)</f>
        <v>2.99</v>
      </c>
      <c r="C455" s="13">
        <f>ROUND(AVERAGE(Zinsswaps!C348:C455)+'iBoxx Extrapolation'!$K455,2)</f>
        <v>3</v>
      </c>
      <c r="D455" s="13">
        <f>ROUND(AVERAGE(Zinsswaps!D348:D455)+'iBoxx Extrapolation'!$K455,2)</f>
        <v>3.05</v>
      </c>
      <c r="E455" s="13">
        <f>ROUND(AVERAGE(Zinsswaps!E348:E455)+'iBoxx Extrapolation'!$K455,2)</f>
        <v>3.12</v>
      </c>
      <c r="F455" s="13">
        <f>ROUND(AVERAGE(Zinsswaps!F348:F455)+'iBoxx Extrapolation'!$K455,2)</f>
        <v>3.19</v>
      </c>
      <c r="G455" s="13">
        <f>ROUND(AVERAGE(Zinsswaps!G348:G455)+'iBoxx Extrapolation'!$K455,2)</f>
        <v>3.27</v>
      </c>
      <c r="H455" s="13">
        <f>ROUND(AVERAGE(Zinsswaps!H348:H455)+'iBoxx Extrapolation'!$K455,2)</f>
        <v>3.34</v>
      </c>
      <c r="I455" s="13">
        <f>ROUND(AVERAGE(Zinsswaps!I348:I455)+'iBoxx Extrapolation'!$K455,2)</f>
        <v>3.41</v>
      </c>
      <c r="J455" s="13">
        <f>ROUND(AVERAGE(Zinsswaps!J348:J455)+'iBoxx Extrapolation'!$K455,2)</f>
        <v>3.48</v>
      </c>
      <c r="K455" s="13">
        <f>ROUND(AVERAGE(Zinsswaps!K348:K455)+'iBoxx Extrapolation'!$K455,2)</f>
        <v>3.54</v>
      </c>
      <c r="L455" s="13">
        <f>ROUND(AVERAGE(Zinsswaps!L348:L455)+'iBoxx Extrapolation'!$K455,2)</f>
        <v>3.6</v>
      </c>
      <c r="M455" s="13">
        <f>ROUND(AVERAGE(Zinsswaps!M348:M455)+'iBoxx Extrapolation'!$K455,2)</f>
        <v>3.65</v>
      </c>
      <c r="N455" s="13">
        <f>ROUND(AVERAGE(Zinsswaps!N348:N455)+'iBoxx Extrapolation'!$K455,2)</f>
        <v>3.7</v>
      </c>
      <c r="O455" s="13">
        <f>ROUND(AVERAGE(Zinsswaps!O348:O455)+'iBoxx Extrapolation'!$K455,2)</f>
        <v>3.75</v>
      </c>
      <c r="P455" s="13">
        <f>ROUND(AVERAGE(Zinsswaps!P348:P455)+'iBoxx Extrapolation'!$K455,2)</f>
        <v>3.78</v>
      </c>
      <c r="Q455" s="13">
        <f>ROUND(AVERAGE(Zinsswaps!Q348:Q455)+'iBoxx Extrapolation'!$K455,2)</f>
        <v>3.81</v>
      </c>
      <c r="R455" s="13">
        <f>ROUND(AVERAGE(Zinsswaps!R348:R455)+'iBoxx Extrapolation'!$K455,2)</f>
        <v>3.83</v>
      </c>
      <c r="S455" s="13">
        <f>ROUND(AVERAGE(Zinsswaps!S348:S455)+'iBoxx Extrapolation'!$K455,2)</f>
        <v>3.85</v>
      </c>
      <c r="T455" s="13">
        <f>ROUND(AVERAGE(Zinsswaps!T348:T455)+'iBoxx Extrapolation'!$K455,2)</f>
        <v>3.87</v>
      </c>
      <c r="U455" s="13">
        <f>ROUND(AVERAGE(Zinsswaps!U348:U455)+'iBoxx Extrapolation'!$K455,2)</f>
        <v>3.89</v>
      </c>
      <c r="V455" s="13">
        <f>ROUND(AVERAGE(Zinsswaps!V348:V455)+'iBoxx Extrapolation'!$K455,2)</f>
        <v>3.89</v>
      </c>
      <c r="W455" s="13">
        <f>ROUND(AVERAGE(Zinsswaps!W348:W455)+'iBoxx Extrapolation'!$K455,2)</f>
        <v>3.89</v>
      </c>
      <c r="X455" s="13">
        <f>ROUND(AVERAGE(Zinsswaps!X348:X455)+'iBoxx Extrapolation'!$K455,2)</f>
        <v>3.89</v>
      </c>
      <c r="Y455" s="13">
        <f>ROUND(AVERAGE(Zinsswaps!Y348:Y455)+'iBoxx Extrapolation'!$K455,2)</f>
        <v>3.89</v>
      </c>
      <c r="Z455" s="13">
        <f>ROUND(AVERAGE(Zinsswaps!Z348:Z455)+'iBoxx Extrapolation'!$K455,2)</f>
        <v>3.89</v>
      </c>
      <c r="AA455" s="13">
        <f>ROUND(AVERAGE(Zinsswaps!AA348:AA455)+'iBoxx Extrapolation'!$K455,2)</f>
        <v>3.88</v>
      </c>
      <c r="AB455" s="13">
        <f>ROUND(AVERAGE(Zinsswaps!AB348:AB455)+'iBoxx Extrapolation'!$K455,2)</f>
        <v>3.88</v>
      </c>
      <c r="AC455" s="13">
        <f>ROUND(AVERAGE(Zinsswaps!AC348:AC455)+'iBoxx Extrapolation'!$K455,2)</f>
        <v>3.87</v>
      </c>
      <c r="AD455" s="13">
        <f>ROUND(AVERAGE(Zinsswaps!AD348:AD455)+'iBoxx Extrapolation'!$K455,2)</f>
        <v>3.86</v>
      </c>
      <c r="AE455" s="13">
        <f>ROUND(AVERAGE(Zinsswaps!AE348:AE455)+'iBoxx Extrapolation'!$K455,2)</f>
        <v>3.86</v>
      </c>
      <c r="AF455" s="13">
        <f>ROUND(AVERAGE(Zinsswaps!AF348:AF455)+'iBoxx Extrapolation'!$K455,2)</f>
        <v>3.84</v>
      </c>
      <c r="AG455" s="13">
        <f>ROUND(AVERAGE(Zinsswaps!AG348:AG455)+'iBoxx Extrapolation'!$K455,2)</f>
        <v>3.82</v>
      </c>
      <c r="AH455" s="13">
        <f>ROUND(AVERAGE(Zinsswaps!AH348:AH455)+'iBoxx Extrapolation'!$K455,2)</f>
        <v>3.81</v>
      </c>
      <c r="AI455" s="13">
        <f>ROUND(AVERAGE(Zinsswaps!AI348:AI455)+'iBoxx Extrapolation'!$K455,2)</f>
        <v>3.79</v>
      </c>
      <c r="AJ455" s="13">
        <f>ROUND(AVERAGE(Zinsswaps!AJ348:AJ455)+'iBoxx Extrapolation'!$K455,2)</f>
        <v>3.78</v>
      </c>
      <c r="AK455" s="13">
        <f>ROUND(AVERAGE(Zinsswaps!AK348:AK455)+'iBoxx Extrapolation'!$K455,2)</f>
        <v>3.77</v>
      </c>
      <c r="AL455" s="13">
        <f>ROUND(AVERAGE(Zinsswaps!AL348:AL455)+'iBoxx Extrapolation'!$K455,2)</f>
        <v>3.76</v>
      </c>
      <c r="AM455" s="13">
        <f>ROUND(AVERAGE(Zinsswaps!AM348:AM455)+'iBoxx Extrapolation'!$K455,2)</f>
        <v>3.75</v>
      </c>
      <c r="AN455" s="13">
        <f>ROUND(AVERAGE(Zinsswaps!AN348:AN455)+'iBoxx Extrapolation'!$K455,2)</f>
        <v>3.74</v>
      </c>
      <c r="AO455" s="13">
        <f>ROUND(AVERAGE(Zinsswaps!AO348:AO455)+'iBoxx Extrapolation'!$K455,2)</f>
        <v>3.73</v>
      </c>
      <c r="AP455" s="13">
        <f>ROUND(AVERAGE(Zinsswaps!AP348:AP455)+'iBoxx Extrapolation'!$K455,2)</f>
        <v>3.7</v>
      </c>
      <c r="AQ455" s="13">
        <f>ROUND(AVERAGE(Zinsswaps!AQ348:AQ455)+'iBoxx Extrapolation'!$K455,2)</f>
        <v>3.68</v>
      </c>
      <c r="AR455" s="13">
        <f>ROUND(AVERAGE(Zinsswaps!AR348:AR455)+'iBoxx Extrapolation'!$K455,2)</f>
        <v>3.66</v>
      </c>
      <c r="AS455" s="13">
        <f>ROUND(AVERAGE(Zinsswaps!AS348:AS455)+'iBoxx Extrapolation'!$K455,2)</f>
        <v>3.64</v>
      </c>
      <c r="AT455" s="13">
        <f>ROUND(AVERAGE(Zinsswaps!AT348:AT455)+'iBoxx Extrapolation'!$K455,2)</f>
        <v>3.62</v>
      </c>
      <c r="AU455" s="13">
        <f>ROUND(AVERAGE(Zinsswaps!AU348:AU455)+'iBoxx Extrapolation'!$K455,2)</f>
        <v>3.61</v>
      </c>
      <c r="AV455" s="13">
        <f>ROUND(AVERAGE(Zinsswaps!AV348:AV455)+'iBoxx Extrapolation'!$K455,2)</f>
        <v>3.59</v>
      </c>
      <c r="AW455" s="13">
        <f>ROUND(AVERAGE(Zinsswaps!AW348:AW455)+'iBoxx Extrapolation'!$K455,2)</f>
        <v>3.57</v>
      </c>
      <c r="AX455" s="13">
        <f>ROUND(AVERAGE(Zinsswaps!AX348:AX455)+'iBoxx Extrapolation'!$K455,2)</f>
        <v>3.56</v>
      </c>
      <c r="AY455" s="13">
        <f>ROUND(AVERAGE(Zinsswaps!AY348:AY455)+'iBoxx Extrapolation'!$K455,2)</f>
        <v>3.54</v>
      </c>
    </row>
    <row r="456" spans="1:51" s="16" customFormat="1" x14ac:dyDescent="0.2">
      <c r="A456" s="12">
        <v>51104</v>
      </c>
      <c r="B456" s="13">
        <f>ROUND(AVERAGE(Zinsswaps!B349:B456)+'iBoxx Extrapolation'!$K456,2)</f>
        <v>2.99</v>
      </c>
      <c r="C456" s="13">
        <f>ROUND(AVERAGE(Zinsswaps!C349:C456)+'iBoxx Extrapolation'!$K456,2)</f>
        <v>3</v>
      </c>
      <c r="D456" s="13">
        <f>ROUND(AVERAGE(Zinsswaps!D349:D456)+'iBoxx Extrapolation'!$K456,2)</f>
        <v>3.05</v>
      </c>
      <c r="E456" s="13">
        <f>ROUND(AVERAGE(Zinsswaps!E349:E456)+'iBoxx Extrapolation'!$K456,2)</f>
        <v>3.12</v>
      </c>
      <c r="F456" s="13">
        <f>ROUND(AVERAGE(Zinsswaps!F349:F456)+'iBoxx Extrapolation'!$K456,2)</f>
        <v>3.19</v>
      </c>
      <c r="G456" s="13">
        <f>ROUND(AVERAGE(Zinsswaps!G349:G456)+'iBoxx Extrapolation'!$K456,2)</f>
        <v>3.27</v>
      </c>
      <c r="H456" s="13">
        <f>ROUND(AVERAGE(Zinsswaps!H349:H456)+'iBoxx Extrapolation'!$K456,2)</f>
        <v>3.34</v>
      </c>
      <c r="I456" s="13">
        <f>ROUND(AVERAGE(Zinsswaps!I349:I456)+'iBoxx Extrapolation'!$K456,2)</f>
        <v>3.41</v>
      </c>
      <c r="J456" s="13">
        <f>ROUND(AVERAGE(Zinsswaps!J349:J456)+'iBoxx Extrapolation'!$K456,2)</f>
        <v>3.48</v>
      </c>
      <c r="K456" s="13">
        <f>ROUND(AVERAGE(Zinsswaps!K349:K456)+'iBoxx Extrapolation'!$K456,2)</f>
        <v>3.54</v>
      </c>
      <c r="L456" s="13">
        <f>ROUND(AVERAGE(Zinsswaps!L349:L456)+'iBoxx Extrapolation'!$K456,2)</f>
        <v>3.6</v>
      </c>
      <c r="M456" s="13">
        <f>ROUND(AVERAGE(Zinsswaps!M349:M456)+'iBoxx Extrapolation'!$K456,2)</f>
        <v>3.65</v>
      </c>
      <c r="N456" s="13">
        <f>ROUND(AVERAGE(Zinsswaps!N349:N456)+'iBoxx Extrapolation'!$K456,2)</f>
        <v>3.7</v>
      </c>
      <c r="O456" s="13">
        <f>ROUND(AVERAGE(Zinsswaps!O349:O456)+'iBoxx Extrapolation'!$K456,2)</f>
        <v>3.75</v>
      </c>
      <c r="P456" s="13">
        <f>ROUND(AVERAGE(Zinsswaps!P349:P456)+'iBoxx Extrapolation'!$K456,2)</f>
        <v>3.78</v>
      </c>
      <c r="Q456" s="13">
        <f>ROUND(AVERAGE(Zinsswaps!Q349:Q456)+'iBoxx Extrapolation'!$K456,2)</f>
        <v>3.81</v>
      </c>
      <c r="R456" s="13">
        <f>ROUND(AVERAGE(Zinsswaps!R349:R456)+'iBoxx Extrapolation'!$K456,2)</f>
        <v>3.83</v>
      </c>
      <c r="S456" s="13">
        <f>ROUND(AVERAGE(Zinsswaps!S349:S456)+'iBoxx Extrapolation'!$K456,2)</f>
        <v>3.85</v>
      </c>
      <c r="T456" s="13">
        <f>ROUND(AVERAGE(Zinsswaps!T349:T456)+'iBoxx Extrapolation'!$K456,2)</f>
        <v>3.87</v>
      </c>
      <c r="U456" s="13">
        <f>ROUND(AVERAGE(Zinsswaps!U349:U456)+'iBoxx Extrapolation'!$K456,2)</f>
        <v>3.89</v>
      </c>
      <c r="V456" s="13">
        <f>ROUND(AVERAGE(Zinsswaps!V349:V456)+'iBoxx Extrapolation'!$K456,2)</f>
        <v>3.89</v>
      </c>
      <c r="W456" s="13">
        <f>ROUND(AVERAGE(Zinsswaps!W349:W456)+'iBoxx Extrapolation'!$K456,2)</f>
        <v>3.89</v>
      </c>
      <c r="X456" s="13">
        <f>ROUND(AVERAGE(Zinsswaps!X349:X456)+'iBoxx Extrapolation'!$K456,2)</f>
        <v>3.89</v>
      </c>
      <c r="Y456" s="13">
        <f>ROUND(AVERAGE(Zinsswaps!Y349:Y456)+'iBoxx Extrapolation'!$K456,2)</f>
        <v>3.89</v>
      </c>
      <c r="Z456" s="13">
        <f>ROUND(AVERAGE(Zinsswaps!Z349:Z456)+'iBoxx Extrapolation'!$K456,2)</f>
        <v>3.89</v>
      </c>
      <c r="AA456" s="13">
        <f>ROUND(AVERAGE(Zinsswaps!AA349:AA456)+'iBoxx Extrapolation'!$K456,2)</f>
        <v>3.88</v>
      </c>
      <c r="AB456" s="13">
        <f>ROUND(AVERAGE(Zinsswaps!AB349:AB456)+'iBoxx Extrapolation'!$K456,2)</f>
        <v>3.88</v>
      </c>
      <c r="AC456" s="13">
        <f>ROUND(AVERAGE(Zinsswaps!AC349:AC456)+'iBoxx Extrapolation'!$K456,2)</f>
        <v>3.87</v>
      </c>
      <c r="AD456" s="13">
        <f>ROUND(AVERAGE(Zinsswaps!AD349:AD456)+'iBoxx Extrapolation'!$K456,2)</f>
        <v>3.86</v>
      </c>
      <c r="AE456" s="13">
        <f>ROUND(AVERAGE(Zinsswaps!AE349:AE456)+'iBoxx Extrapolation'!$K456,2)</f>
        <v>3.86</v>
      </c>
      <c r="AF456" s="13">
        <f>ROUND(AVERAGE(Zinsswaps!AF349:AF456)+'iBoxx Extrapolation'!$K456,2)</f>
        <v>3.84</v>
      </c>
      <c r="AG456" s="13">
        <f>ROUND(AVERAGE(Zinsswaps!AG349:AG456)+'iBoxx Extrapolation'!$K456,2)</f>
        <v>3.82</v>
      </c>
      <c r="AH456" s="13">
        <f>ROUND(AVERAGE(Zinsswaps!AH349:AH456)+'iBoxx Extrapolation'!$K456,2)</f>
        <v>3.81</v>
      </c>
      <c r="AI456" s="13">
        <f>ROUND(AVERAGE(Zinsswaps!AI349:AI456)+'iBoxx Extrapolation'!$K456,2)</f>
        <v>3.79</v>
      </c>
      <c r="AJ456" s="13">
        <f>ROUND(AVERAGE(Zinsswaps!AJ349:AJ456)+'iBoxx Extrapolation'!$K456,2)</f>
        <v>3.78</v>
      </c>
      <c r="AK456" s="13">
        <f>ROUND(AVERAGE(Zinsswaps!AK349:AK456)+'iBoxx Extrapolation'!$K456,2)</f>
        <v>3.77</v>
      </c>
      <c r="AL456" s="13">
        <f>ROUND(AVERAGE(Zinsswaps!AL349:AL456)+'iBoxx Extrapolation'!$K456,2)</f>
        <v>3.76</v>
      </c>
      <c r="AM456" s="13">
        <f>ROUND(AVERAGE(Zinsswaps!AM349:AM456)+'iBoxx Extrapolation'!$K456,2)</f>
        <v>3.75</v>
      </c>
      <c r="AN456" s="13">
        <f>ROUND(AVERAGE(Zinsswaps!AN349:AN456)+'iBoxx Extrapolation'!$K456,2)</f>
        <v>3.74</v>
      </c>
      <c r="AO456" s="13">
        <f>ROUND(AVERAGE(Zinsswaps!AO349:AO456)+'iBoxx Extrapolation'!$K456,2)</f>
        <v>3.73</v>
      </c>
      <c r="AP456" s="13">
        <f>ROUND(AVERAGE(Zinsswaps!AP349:AP456)+'iBoxx Extrapolation'!$K456,2)</f>
        <v>3.7</v>
      </c>
      <c r="AQ456" s="13">
        <f>ROUND(AVERAGE(Zinsswaps!AQ349:AQ456)+'iBoxx Extrapolation'!$K456,2)</f>
        <v>3.68</v>
      </c>
      <c r="AR456" s="13">
        <f>ROUND(AVERAGE(Zinsswaps!AR349:AR456)+'iBoxx Extrapolation'!$K456,2)</f>
        <v>3.66</v>
      </c>
      <c r="AS456" s="13">
        <f>ROUND(AVERAGE(Zinsswaps!AS349:AS456)+'iBoxx Extrapolation'!$K456,2)</f>
        <v>3.64</v>
      </c>
      <c r="AT456" s="13">
        <f>ROUND(AVERAGE(Zinsswaps!AT349:AT456)+'iBoxx Extrapolation'!$K456,2)</f>
        <v>3.62</v>
      </c>
      <c r="AU456" s="13">
        <f>ROUND(AVERAGE(Zinsswaps!AU349:AU456)+'iBoxx Extrapolation'!$K456,2)</f>
        <v>3.61</v>
      </c>
      <c r="AV456" s="13">
        <f>ROUND(AVERAGE(Zinsswaps!AV349:AV456)+'iBoxx Extrapolation'!$K456,2)</f>
        <v>3.59</v>
      </c>
      <c r="AW456" s="13">
        <f>ROUND(AVERAGE(Zinsswaps!AW349:AW456)+'iBoxx Extrapolation'!$K456,2)</f>
        <v>3.57</v>
      </c>
      <c r="AX456" s="13">
        <f>ROUND(AVERAGE(Zinsswaps!AX349:AX456)+'iBoxx Extrapolation'!$K456,2)</f>
        <v>3.56</v>
      </c>
      <c r="AY456" s="13">
        <f>ROUND(AVERAGE(Zinsswaps!AY349:AY456)+'iBoxx Extrapolation'!$K456,2)</f>
        <v>3.54</v>
      </c>
    </row>
    <row r="457" spans="1:51" s="16" customFormat="1" x14ac:dyDescent="0.2">
      <c r="A457" s="12">
        <v>51135</v>
      </c>
      <c r="B457" s="13">
        <f>ROUND(AVERAGE(Zinsswaps!B350:B457)+'iBoxx Extrapolation'!$K457,2)</f>
        <v>2.99</v>
      </c>
      <c r="C457" s="13">
        <f>ROUND(AVERAGE(Zinsswaps!C350:C457)+'iBoxx Extrapolation'!$K457,2)</f>
        <v>3</v>
      </c>
      <c r="D457" s="13">
        <f>ROUND(AVERAGE(Zinsswaps!D350:D457)+'iBoxx Extrapolation'!$K457,2)</f>
        <v>3.05</v>
      </c>
      <c r="E457" s="13">
        <f>ROUND(AVERAGE(Zinsswaps!E350:E457)+'iBoxx Extrapolation'!$K457,2)</f>
        <v>3.12</v>
      </c>
      <c r="F457" s="13">
        <f>ROUND(AVERAGE(Zinsswaps!F350:F457)+'iBoxx Extrapolation'!$K457,2)</f>
        <v>3.19</v>
      </c>
      <c r="G457" s="13">
        <f>ROUND(AVERAGE(Zinsswaps!G350:G457)+'iBoxx Extrapolation'!$K457,2)</f>
        <v>3.27</v>
      </c>
      <c r="H457" s="13">
        <f>ROUND(AVERAGE(Zinsswaps!H350:H457)+'iBoxx Extrapolation'!$K457,2)</f>
        <v>3.34</v>
      </c>
      <c r="I457" s="13">
        <f>ROUND(AVERAGE(Zinsswaps!I350:I457)+'iBoxx Extrapolation'!$K457,2)</f>
        <v>3.41</v>
      </c>
      <c r="J457" s="13">
        <f>ROUND(AVERAGE(Zinsswaps!J350:J457)+'iBoxx Extrapolation'!$K457,2)</f>
        <v>3.48</v>
      </c>
      <c r="K457" s="13">
        <f>ROUND(AVERAGE(Zinsswaps!K350:K457)+'iBoxx Extrapolation'!$K457,2)</f>
        <v>3.54</v>
      </c>
      <c r="L457" s="13">
        <f>ROUND(AVERAGE(Zinsswaps!L350:L457)+'iBoxx Extrapolation'!$K457,2)</f>
        <v>3.6</v>
      </c>
      <c r="M457" s="13">
        <f>ROUND(AVERAGE(Zinsswaps!M350:M457)+'iBoxx Extrapolation'!$K457,2)</f>
        <v>3.65</v>
      </c>
      <c r="N457" s="13">
        <f>ROUND(AVERAGE(Zinsswaps!N350:N457)+'iBoxx Extrapolation'!$K457,2)</f>
        <v>3.7</v>
      </c>
      <c r="O457" s="13">
        <f>ROUND(AVERAGE(Zinsswaps!O350:O457)+'iBoxx Extrapolation'!$K457,2)</f>
        <v>3.75</v>
      </c>
      <c r="P457" s="13">
        <f>ROUND(AVERAGE(Zinsswaps!P350:P457)+'iBoxx Extrapolation'!$K457,2)</f>
        <v>3.78</v>
      </c>
      <c r="Q457" s="13">
        <f>ROUND(AVERAGE(Zinsswaps!Q350:Q457)+'iBoxx Extrapolation'!$K457,2)</f>
        <v>3.81</v>
      </c>
      <c r="R457" s="13">
        <f>ROUND(AVERAGE(Zinsswaps!R350:R457)+'iBoxx Extrapolation'!$K457,2)</f>
        <v>3.83</v>
      </c>
      <c r="S457" s="13">
        <f>ROUND(AVERAGE(Zinsswaps!S350:S457)+'iBoxx Extrapolation'!$K457,2)</f>
        <v>3.85</v>
      </c>
      <c r="T457" s="13">
        <f>ROUND(AVERAGE(Zinsswaps!T350:T457)+'iBoxx Extrapolation'!$K457,2)</f>
        <v>3.87</v>
      </c>
      <c r="U457" s="13">
        <f>ROUND(AVERAGE(Zinsswaps!U350:U457)+'iBoxx Extrapolation'!$K457,2)</f>
        <v>3.89</v>
      </c>
      <c r="V457" s="13">
        <f>ROUND(AVERAGE(Zinsswaps!V350:V457)+'iBoxx Extrapolation'!$K457,2)</f>
        <v>3.89</v>
      </c>
      <c r="W457" s="13">
        <f>ROUND(AVERAGE(Zinsswaps!W350:W457)+'iBoxx Extrapolation'!$K457,2)</f>
        <v>3.89</v>
      </c>
      <c r="X457" s="13">
        <f>ROUND(AVERAGE(Zinsswaps!X350:X457)+'iBoxx Extrapolation'!$K457,2)</f>
        <v>3.89</v>
      </c>
      <c r="Y457" s="13">
        <f>ROUND(AVERAGE(Zinsswaps!Y350:Y457)+'iBoxx Extrapolation'!$K457,2)</f>
        <v>3.89</v>
      </c>
      <c r="Z457" s="13">
        <f>ROUND(AVERAGE(Zinsswaps!Z350:Z457)+'iBoxx Extrapolation'!$K457,2)</f>
        <v>3.89</v>
      </c>
      <c r="AA457" s="13">
        <f>ROUND(AVERAGE(Zinsswaps!AA350:AA457)+'iBoxx Extrapolation'!$K457,2)</f>
        <v>3.88</v>
      </c>
      <c r="AB457" s="13">
        <f>ROUND(AVERAGE(Zinsswaps!AB350:AB457)+'iBoxx Extrapolation'!$K457,2)</f>
        <v>3.88</v>
      </c>
      <c r="AC457" s="13">
        <f>ROUND(AVERAGE(Zinsswaps!AC350:AC457)+'iBoxx Extrapolation'!$K457,2)</f>
        <v>3.87</v>
      </c>
      <c r="AD457" s="13">
        <f>ROUND(AVERAGE(Zinsswaps!AD350:AD457)+'iBoxx Extrapolation'!$K457,2)</f>
        <v>3.86</v>
      </c>
      <c r="AE457" s="13">
        <f>ROUND(AVERAGE(Zinsswaps!AE350:AE457)+'iBoxx Extrapolation'!$K457,2)</f>
        <v>3.86</v>
      </c>
      <c r="AF457" s="13">
        <f>ROUND(AVERAGE(Zinsswaps!AF350:AF457)+'iBoxx Extrapolation'!$K457,2)</f>
        <v>3.84</v>
      </c>
      <c r="AG457" s="13">
        <f>ROUND(AVERAGE(Zinsswaps!AG350:AG457)+'iBoxx Extrapolation'!$K457,2)</f>
        <v>3.82</v>
      </c>
      <c r="AH457" s="13">
        <f>ROUND(AVERAGE(Zinsswaps!AH350:AH457)+'iBoxx Extrapolation'!$K457,2)</f>
        <v>3.81</v>
      </c>
      <c r="AI457" s="13">
        <f>ROUND(AVERAGE(Zinsswaps!AI350:AI457)+'iBoxx Extrapolation'!$K457,2)</f>
        <v>3.79</v>
      </c>
      <c r="AJ457" s="13">
        <f>ROUND(AVERAGE(Zinsswaps!AJ350:AJ457)+'iBoxx Extrapolation'!$K457,2)</f>
        <v>3.78</v>
      </c>
      <c r="AK457" s="13">
        <f>ROUND(AVERAGE(Zinsswaps!AK350:AK457)+'iBoxx Extrapolation'!$K457,2)</f>
        <v>3.77</v>
      </c>
      <c r="AL457" s="13">
        <f>ROUND(AVERAGE(Zinsswaps!AL350:AL457)+'iBoxx Extrapolation'!$K457,2)</f>
        <v>3.76</v>
      </c>
      <c r="AM457" s="13">
        <f>ROUND(AVERAGE(Zinsswaps!AM350:AM457)+'iBoxx Extrapolation'!$K457,2)</f>
        <v>3.75</v>
      </c>
      <c r="AN457" s="13">
        <f>ROUND(AVERAGE(Zinsswaps!AN350:AN457)+'iBoxx Extrapolation'!$K457,2)</f>
        <v>3.74</v>
      </c>
      <c r="AO457" s="13">
        <f>ROUND(AVERAGE(Zinsswaps!AO350:AO457)+'iBoxx Extrapolation'!$K457,2)</f>
        <v>3.73</v>
      </c>
      <c r="AP457" s="13">
        <f>ROUND(AVERAGE(Zinsswaps!AP350:AP457)+'iBoxx Extrapolation'!$K457,2)</f>
        <v>3.7</v>
      </c>
      <c r="AQ457" s="13">
        <f>ROUND(AVERAGE(Zinsswaps!AQ350:AQ457)+'iBoxx Extrapolation'!$K457,2)</f>
        <v>3.68</v>
      </c>
      <c r="AR457" s="13">
        <f>ROUND(AVERAGE(Zinsswaps!AR350:AR457)+'iBoxx Extrapolation'!$K457,2)</f>
        <v>3.66</v>
      </c>
      <c r="AS457" s="13">
        <f>ROUND(AVERAGE(Zinsswaps!AS350:AS457)+'iBoxx Extrapolation'!$K457,2)</f>
        <v>3.64</v>
      </c>
      <c r="AT457" s="13">
        <f>ROUND(AVERAGE(Zinsswaps!AT350:AT457)+'iBoxx Extrapolation'!$K457,2)</f>
        <v>3.62</v>
      </c>
      <c r="AU457" s="13">
        <f>ROUND(AVERAGE(Zinsswaps!AU350:AU457)+'iBoxx Extrapolation'!$K457,2)</f>
        <v>3.61</v>
      </c>
      <c r="AV457" s="13">
        <f>ROUND(AVERAGE(Zinsswaps!AV350:AV457)+'iBoxx Extrapolation'!$K457,2)</f>
        <v>3.59</v>
      </c>
      <c r="AW457" s="13">
        <f>ROUND(AVERAGE(Zinsswaps!AW350:AW457)+'iBoxx Extrapolation'!$K457,2)</f>
        <v>3.57</v>
      </c>
      <c r="AX457" s="13">
        <f>ROUND(AVERAGE(Zinsswaps!AX350:AX457)+'iBoxx Extrapolation'!$K457,2)</f>
        <v>3.56</v>
      </c>
      <c r="AY457" s="13">
        <f>ROUND(AVERAGE(Zinsswaps!AY350:AY457)+'iBoxx Extrapolation'!$K457,2)</f>
        <v>3.54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0B36-AFA0-41D3-B38A-2104445128F4}">
  <dimension ref="A1:AY457"/>
  <sheetViews>
    <sheetView workbookViewId="0">
      <pane xSplit="1" ySplit="1" topLeftCell="B265" activePane="bottomRight" state="frozen"/>
      <selection pane="topRight" activeCell="B1" sqref="B1"/>
      <selection pane="bottomLeft" activeCell="A2" sqref="A2"/>
      <selection pane="bottomRight" activeCell="B290" sqref="B290"/>
    </sheetView>
  </sheetViews>
  <sheetFormatPr baseColWidth="10" defaultColWidth="9.140625" defaultRowHeight="12" x14ac:dyDescent="0.2"/>
  <cols>
    <col min="1" max="1" width="8.7109375" style="7" bestFit="1" customWidth="1"/>
    <col min="2" max="10" width="6.140625" style="7" bestFit="1" customWidth="1"/>
    <col min="11" max="51" width="7" style="7" bestFit="1" customWidth="1"/>
    <col min="52" max="16384" width="9.140625" style="7"/>
  </cols>
  <sheetData>
    <row r="1" spans="1:51" x14ac:dyDescent="0.2">
      <c r="A1" s="4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">
      <c r="A2" s="5">
        <v>37287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">
      <c r="A3" s="5">
        <v>37315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">
      <c r="A4" s="5">
        <v>37346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">
      <c r="A5" s="5">
        <v>37376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">
      <c r="A6" s="5">
        <v>37407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">
      <c r="A7" s="5">
        <v>37437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">
      <c r="A8" s="5">
        <v>37468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">
      <c r="A9" s="5">
        <v>37499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">
      <c r="A10" s="5">
        <v>37529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">
      <c r="A11" s="5">
        <v>37560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">
      <c r="A12" s="5">
        <v>37590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">
      <c r="A13" s="5">
        <v>37621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">
      <c r="A14" s="5">
        <v>37652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">
      <c r="A15" s="5">
        <v>37680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">
      <c r="A16" s="5">
        <v>37711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">
      <c r="A17" s="5">
        <v>37741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">
      <c r="A18" s="5">
        <v>37772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">
      <c r="A19" s="5">
        <v>37802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">
      <c r="A20" s="5">
        <v>37833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">
      <c r="A21" s="5">
        <v>37864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">
      <c r="A22" s="5">
        <v>37894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">
      <c r="A23" s="5">
        <v>37925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">
      <c r="A24" s="5">
        <v>37955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">
      <c r="A25" s="5">
        <v>37986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">
      <c r="A26" s="5">
        <v>38017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">
      <c r="A27" s="5">
        <v>38046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">
      <c r="A28" s="5">
        <v>38077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">
      <c r="A29" s="5">
        <v>38107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">
      <c r="A30" s="5">
        <v>38138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">
      <c r="A31" s="5">
        <v>38168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">
      <c r="A32" s="5">
        <v>38199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">
      <c r="A33" s="5">
        <v>38230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">
      <c r="A34" s="5">
        <v>38260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">
      <c r="A35" s="5">
        <v>38291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">
      <c r="A36" s="5">
        <v>38321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">
      <c r="A37" s="5">
        <v>38352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">
      <c r="A38" s="5">
        <v>38383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">
      <c r="A39" s="5">
        <v>38411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">
      <c r="A40" s="5">
        <v>38442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">
      <c r="A41" s="5">
        <v>38472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">
      <c r="A42" s="5">
        <v>38503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">
      <c r="A43" s="5">
        <v>38533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">
      <c r="A44" s="5">
        <v>38564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">
      <c r="A45" s="5">
        <v>38595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">
      <c r="A46" s="5">
        <v>38625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">
      <c r="A47" s="5">
        <v>38656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">
      <c r="A48" s="5">
        <v>38686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">
      <c r="A49" s="5">
        <v>38717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">
      <c r="A50" s="5">
        <v>38748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">
      <c r="A51" s="5">
        <v>38776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">
      <c r="A52" s="5">
        <v>38807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">
      <c r="A53" s="5">
        <v>38837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">
      <c r="A54" s="5">
        <v>38868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">
      <c r="A55" s="5">
        <v>38898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">
      <c r="A56" s="5">
        <v>38929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">
      <c r="A57" s="5">
        <v>38960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">
      <c r="A58" s="5">
        <v>38990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">
      <c r="A59" s="5">
        <v>39021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">
      <c r="A60" s="5">
        <v>39051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">
      <c r="A61" s="5">
        <v>39082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">
      <c r="A62" s="5">
        <v>39113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">
      <c r="A63" s="5">
        <v>39141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">
      <c r="A64" s="5">
        <v>39172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">
      <c r="A65" s="5">
        <v>39202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">
      <c r="A66" s="5">
        <v>39233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">
      <c r="A67" s="5">
        <v>39263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">
      <c r="A68" s="5">
        <v>39294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">
      <c r="A69" s="5">
        <v>39325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">
      <c r="A70" s="5">
        <v>39355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">
      <c r="A71" s="5">
        <v>39386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">
      <c r="A72" s="5">
        <v>39416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">
      <c r="A73" s="5">
        <v>39447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">
      <c r="A74" s="5">
        <v>39478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">
      <c r="A75" s="5">
        <v>39507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">
      <c r="A76" s="5">
        <v>39538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">
      <c r="A77" s="5">
        <v>39568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">
      <c r="A78" s="5">
        <v>39599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">
      <c r="A79" s="5">
        <v>39629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">
      <c r="A80" s="5">
        <v>39660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">
      <c r="A81" s="5">
        <v>39691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">
      <c r="A82" s="5">
        <v>39721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">
      <c r="A83" s="5">
        <v>39752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">
      <c r="A84" s="5">
        <v>39782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">
      <c r="A85" s="5">
        <v>39813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">
      <c r="A86" s="5">
        <v>39844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">
      <c r="A87" s="5">
        <v>39872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">
      <c r="A88" s="5">
        <v>39903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">
      <c r="A89" s="5">
        <v>39933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">
      <c r="A90" s="5">
        <v>39964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">
      <c r="A91" s="5">
        <v>39994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">
      <c r="A92" s="5">
        <v>40025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">
      <c r="A93" s="5">
        <v>40056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">
      <c r="A94" s="5">
        <v>40086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">
      <c r="A95" s="5">
        <v>40117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">
      <c r="A96" s="5">
        <v>40147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">
      <c r="A97" s="5">
        <v>40178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">
      <c r="A98" s="5">
        <v>40209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">
      <c r="A99" s="5">
        <v>40237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">
      <c r="A100" s="5">
        <v>40268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">
      <c r="A101" s="5">
        <v>40298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">
      <c r="A102" s="5">
        <v>40329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">
      <c r="A103" s="5">
        <v>40359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">
      <c r="A104" s="5">
        <v>40390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">
      <c r="A105" s="5">
        <v>40421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">
      <c r="A106" s="5">
        <v>40451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">
      <c r="A107" s="5">
        <v>40482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">
      <c r="A108" s="5">
        <v>40512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">
      <c r="A109" s="5">
        <v>40543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">
      <c r="A110" s="5">
        <v>40574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">
      <c r="A111" s="5">
        <v>40602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">
      <c r="A112" s="5">
        <v>40633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">
      <c r="A113" s="5">
        <v>40663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">
      <c r="A114" s="5">
        <v>40694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">
      <c r="A115" s="5">
        <v>40724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">
      <c r="A116" s="5">
        <v>40755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">
      <c r="A117" s="5">
        <v>40786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">
      <c r="A118" s="5">
        <v>40816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">
      <c r="A119" s="5">
        <v>40847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">
      <c r="A120" s="5">
        <v>40877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">
      <c r="A121" s="5">
        <v>40908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</row>
    <row r="122" spans="1:51" x14ac:dyDescent="0.2">
      <c r="A122" s="5">
        <v>40939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</row>
    <row r="123" spans="1:51" x14ac:dyDescent="0.2">
      <c r="A123" s="5">
        <v>40968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</row>
    <row r="124" spans="1:51" x14ac:dyDescent="0.2">
      <c r="A124" s="5">
        <v>40999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</row>
    <row r="125" spans="1:51" x14ac:dyDescent="0.2">
      <c r="A125" s="5">
        <v>41029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</row>
    <row r="126" spans="1:51" x14ac:dyDescent="0.2">
      <c r="A126" s="5">
        <v>41060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</row>
    <row r="127" spans="1:51" x14ac:dyDescent="0.2">
      <c r="A127" s="5">
        <v>41090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</row>
    <row r="128" spans="1:51" x14ac:dyDescent="0.2">
      <c r="A128" s="5">
        <v>41121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</row>
    <row r="129" spans="1:51" x14ac:dyDescent="0.2">
      <c r="A129" s="5">
        <v>41152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</row>
    <row r="130" spans="1:51" x14ac:dyDescent="0.2">
      <c r="A130" s="5">
        <v>41182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</row>
    <row r="131" spans="1:51" x14ac:dyDescent="0.2">
      <c r="A131" s="5">
        <v>41213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</row>
    <row r="132" spans="1:51" x14ac:dyDescent="0.2">
      <c r="A132" s="5">
        <v>41243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</row>
    <row r="133" spans="1:51" x14ac:dyDescent="0.2">
      <c r="A133" s="5">
        <v>41274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</row>
    <row r="134" spans="1:51" x14ac:dyDescent="0.2">
      <c r="A134" s="5">
        <v>41305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</row>
    <row r="135" spans="1:51" x14ac:dyDescent="0.2">
      <c r="A135" s="5">
        <v>41333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</row>
    <row r="136" spans="1:51" x14ac:dyDescent="0.2">
      <c r="A136" s="5">
        <v>41364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</row>
    <row r="137" spans="1:51" x14ac:dyDescent="0.2">
      <c r="A137" s="5">
        <v>41394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</row>
    <row r="138" spans="1:51" x14ac:dyDescent="0.2">
      <c r="A138" s="5">
        <v>41425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</row>
    <row r="139" spans="1:51" x14ac:dyDescent="0.2">
      <c r="A139" s="5">
        <v>41455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</row>
    <row r="140" spans="1:51" x14ac:dyDescent="0.2">
      <c r="A140" s="5">
        <v>41486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</row>
    <row r="141" spans="1:51" x14ac:dyDescent="0.2">
      <c r="A141" s="5">
        <v>41517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</row>
    <row r="142" spans="1:51" x14ac:dyDescent="0.2">
      <c r="A142" s="5">
        <v>41547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</row>
    <row r="143" spans="1:51" x14ac:dyDescent="0.2">
      <c r="A143" s="5">
        <v>41578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</row>
    <row r="144" spans="1:51" x14ac:dyDescent="0.2">
      <c r="A144" s="5">
        <v>41608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</row>
    <row r="145" spans="1:51" x14ac:dyDescent="0.2">
      <c r="A145" s="5">
        <v>41639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</row>
    <row r="146" spans="1:51" x14ac:dyDescent="0.2">
      <c r="A146" s="5">
        <v>41670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</row>
    <row r="147" spans="1:51" x14ac:dyDescent="0.2">
      <c r="A147" s="5">
        <v>41698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</row>
    <row r="148" spans="1:51" x14ac:dyDescent="0.2">
      <c r="A148" s="5">
        <v>41729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</row>
    <row r="149" spans="1:51" x14ac:dyDescent="0.2">
      <c r="A149" s="5">
        <v>41759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</row>
    <row r="150" spans="1:51" x14ac:dyDescent="0.2">
      <c r="A150" s="5">
        <v>41790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</row>
    <row r="151" spans="1:51" x14ac:dyDescent="0.2">
      <c r="A151" s="5">
        <v>41820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</row>
    <row r="152" spans="1:51" x14ac:dyDescent="0.2">
      <c r="A152" s="5">
        <v>41851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</row>
    <row r="153" spans="1:51" x14ac:dyDescent="0.2">
      <c r="A153" s="5">
        <v>41882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</row>
    <row r="154" spans="1:51" x14ac:dyDescent="0.2">
      <c r="A154" s="5">
        <v>41912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</row>
    <row r="155" spans="1:51" x14ac:dyDescent="0.2">
      <c r="A155" s="5">
        <v>41943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</row>
    <row r="156" spans="1:51" x14ac:dyDescent="0.2">
      <c r="A156" s="5">
        <v>41973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</row>
    <row r="157" spans="1:51" x14ac:dyDescent="0.2">
      <c r="A157" s="5">
        <v>42004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</row>
    <row r="158" spans="1:51" x14ac:dyDescent="0.2">
      <c r="A158" s="5">
        <v>42035</v>
      </c>
      <c r="B158" s="6">
        <v>3.07</v>
      </c>
      <c r="C158" s="6">
        <v>3.17</v>
      </c>
      <c r="D158" s="6">
        <v>3.31</v>
      </c>
      <c r="E158" s="6">
        <v>3.46</v>
      </c>
      <c r="F158" s="6">
        <v>3.6</v>
      </c>
      <c r="G158" s="6">
        <v>3.74</v>
      </c>
      <c r="H158" s="6">
        <v>3.87</v>
      </c>
      <c r="I158" s="6">
        <v>3.98</v>
      </c>
      <c r="J158" s="6">
        <v>4.09</v>
      </c>
      <c r="K158" s="6">
        <v>4.18</v>
      </c>
      <c r="L158" s="6">
        <v>4.2699999999999996</v>
      </c>
      <c r="M158" s="6">
        <v>4.34</v>
      </c>
      <c r="N158" s="6">
        <v>4.41</v>
      </c>
      <c r="O158" s="6">
        <v>4.46</v>
      </c>
      <c r="P158" s="6">
        <v>4.51</v>
      </c>
      <c r="Q158" s="6">
        <v>4.53</v>
      </c>
      <c r="R158" s="6">
        <v>4.5599999999999996</v>
      </c>
      <c r="S158" s="6">
        <v>4.57</v>
      </c>
      <c r="T158" s="6">
        <v>4.59</v>
      </c>
      <c r="U158" s="6">
        <v>4.6100000000000003</v>
      </c>
      <c r="V158" s="6">
        <v>4.5999999999999996</v>
      </c>
      <c r="W158" s="6">
        <v>4.59</v>
      </c>
      <c r="X158" s="6">
        <v>4.59</v>
      </c>
      <c r="Y158" s="6">
        <v>4.58</v>
      </c>
      <c r="Z158" s="6">
        <v>4.58</v>
      </c>
      <c r="AA158" s="6">
        <v>4.5599999999999996</v>
      </c>
      <c r="AB158" s="6">
        <v>4.55</v>
      </c>
      <c r="AC158" s="6">
        <v>4.54</v>
      </c>
      <c r="AD158" s="6">
        <v>4.53</v>
      </c>
      <c r="AE158" s="6">
        <v>4.5199999999999996</v>
      </c>
      <c r="AF158" s="6">
        <v>4.5</v>
      </c>
      <c r="AG158" s="6">
        <v>4.49</v>
      </c>
      <c r="AH158" s="6">
        <v>4.4800000000000004</v>
      </c>
      <c r="AI158" s="6">
        <v>4.47</v>
      </c>
      <c r="AJ158" s="6">
        <v>4.46</v>
      </c>
      <c r="AK158" s="6">
        <v>4.46</v>
      </c>
      <c r="AL158" s="6">
        <v>4.45</v>
      </c>
      <c r="AM158" s="6">
        <v>4.4400000000000004</v>
      </c>
      <c r="AN158" s="6">
        <v>4.43</v>
      </c>
      <c r="AO158" s="6">
        <v>4.43</v>
      </c>
      <c r="AP158" s="6">
        <v>4.42</v>
      </c>
      <c r="AQ158" s="6">
        <v>4.42</v>
      </c>
      <c r="AR158" s="6">
        <v>4.41</v>
      </c>
      <c r="AS158" s="6">
        <v>4.41</v>
      </c>
      <c r="AT158" s="6">
        <v>4.4000000000000004</v>
      </c>
      <c r="AU158" s="6">
        <v>4.4000000000000004</v>
      </c>
      <c r="AV158" s="6">
        <v>4.4000000000000004</v>
      </c>
      <c r="AW158" s="6">
        <v>4.3899999999999997</v>
      </c>
      <c r="AX158" s="6">
        <v>4.3899999999999997</v>
      </c>
      <c r="AY158" s="6">
        <v>4.38</v>
      </c>
    </row>
    <row r="159" spans="1:51" x14ac:dyDescent="0.2">
      <c r="A159" s="5">
        <v>42063</v>
      </c>
      <c r="B159" s="6">
        <v>3.05</v>
      </c>
      <c r="C159" s="6">
        <v>3.15</v>
      </c>
      <c r="D159" s="6">
        <v>3.29</v>
      </c>
      <c r="E159" s="6">
        <v>3.44</v>
      </c>
      <c r="F159" s="6">
        <v>3.58</v>
      </c>
      <c r="G159" s="6">
        <v>3.72</v>
      </c>
      <c r="H159" s="6">
        <v>3.84</v>
      </c>
      <c r="I159" s="6">
        <v>3.96</v>
      </c>
      <c r="J159" s="6">
        <v>4.0599999999999996</v>
      </c>
      <c r="K159" s="6">
        <v>4.16</v>
      </c>
      <c r="L159" s="6">
        <v>4.24</v>
      </c>
      <c r="M159" s="6">
        <v>4.32</v>
      </c>
      <c r="N159" s="6">
        <v>4.38</v>
      </c>
      <c r="O159" s="6">
        <v>4.4400000000000004</v>
      </c>
      <c r="P159" s="6">
        <v>4.4800000000000004</v>
      </c>
      <c r="Q159" s="6">
        <v>4.51</v>
      </c>
      <c r="R159" s="6">
        <v>4.53</v>
      </c>
      <c r="S159" s="6">
        <v>4.55</v>
      </c>
      <c r="T159" s="6">
        <v>4.5599999999999996</v>
      </c>
      <c r="U159" s="6">
        <v>4.58</v>
      </c>
      <c r="V159" s="6">
        <v>4.57</v>
      </c>
      <c r="W159" s="6">
        <v>4.57</v>
      </c>
      <c r="X159" s="6">
        <v>4.5599999999999996</v>
      </c>
      <c r="Y159" s="6">
        <v>4.5599999999999996</v>
      </c>
      <c r="Z159" s="6">
        <v>4.55</v>
      </c>
      <c r="AA159" s="6">
        <v>4.54</v>
      </c>
      <c r="AB159" s="6">
        <v>4.5199999999999996</v>
      </c>
      <c r="AC159" s="6">
        <v>4.51</v>
      </c>
      <c r="AD159" s="6">
        <v>4.5</v>
      </c>
      <c r="AE159" s="6">
        <v>4.49</v>
      </c>
      <c r="AF159" s="6">
        <v>4.4800000000000004</v>
      </c>
      <c r="AG159" s="6">
        <v>4.47</v>
      </c>
      <c r="AH159" s="6">
        <v>4.46</v>
      </c>
      <c r="AI159" s="6">
        <v>4.45</v>
      </c>
      <c r="AJ159" s="6">
        <v>4.4400000000000004</v>
      </c>
      <c r="AK159" s="6">
        <v>4.43</v>
      </c>
      <c r="AL159" s="6">
        <v>4.42</v>
      </c>
      <c r="AM159" s="6">
        <v>4.41</v>
      </c>
      <c r="AN159" s="6">
        <v>4.41</v>
      </c>
      <c r="AO159" s="6">
        <v>4.4000000000000004</v>
      </c>
      <c r="AP159" s="6">
        <v>4.3899999999999997</v>
      </c>
      <c r="AQ159" s="6">
        <v>4.3899999999999997</v>
      </c>
      <c r="AR159" s="6">
        <v>4.3899999999999997</v>
      </c>
      <c r="AS159" s="6">
        <v>4.38</v>
      </c>
      <c r="AT159" s="6">
        <v>4.38</v>
      </c>
      <c r="AU159" s="6">
        <v>4.37</v>
      </c>
      <c r="AV159" s="6">
        <v>4.37</v>
      </c>
      <c r="AW159" s="6">
        <v>4.37</v>
      </c>
      <c r="AX159" s="6">
        <v>4.3600000000000003</v>
      </c>
      <c r="AY159" s="6">
        <v>4.3600000000000003</v>
      </c>
    </row>
    <row r="160" spans="1:51" x14ac:dyDescent="0.2">
      <c r="A160" s="5">
        <v>42094</v>
      </c>
      <c r="B160" s="6">
        <v>3.03</v>
      </c>
      <c r="C160" s="6">
        <v>3.13</v>
      </c>
      <c r="D160" s="6">
        <v>3.26</v>
      </c>
      <c r="E160" s="6">
        <v>3.41</v>
      </c>
      <c r="F160" s="6">
        <v>3.56</v>
      </c>
      <c r="G160" s="6">
        <v>3.69</v>
      </c>
      <c r="H160" s="6">
        <v>3.82</v>
      </c>
      <c r="I160" s="6">
        <v>3.93</v>
      </c>
      <c r="J160" s="6">
        <v>4.04</v>
      </c>
      <c r="K160" s="6">
        <v>4.13</v>
      </c>
      <c r="L160" s="6">
        <v>4.22</v>
      </c>
      <c r="M160" s="6">
        <v>4.29</v>
      </c>
      <c r="N160" s="6">
        <v>4.3499999999999996</v>
      </c>
      <c r="O160" s="6">
        <v>4.41</v>
      </c>
      <c r="P160" s="6">
        <v>4.46</v>
      </c>
      <c r="Q160" s="6">
        <v>4.4800000000000004</v>
      </c>
      <c r="R160" s="6">
        <v>4.5</v>
      </c>
      <c r="S160" s="6">
        <v>4.5199999999999996</v>
      </c>
      <c r="T160" s="6">
        <v>4.54</v>
      </c>
      <c r="U160" s="6">
        <v>4.55</v>
      </c>
      <c r="V160" s="6">
        <v>4.54</v>
      </c>
      <c r="W160" s="6">
        <v>4.54</v>
      </c>
      <c r="X160" s="6">
        <v>4.53</v>
      </c>
      <c r="Y160" s="6">
        <v>4.53</v>
      </c>
      <c r="Z160" s="6">
        <v>4.5199999999999996</v>
      </c>
      <c r="AA160" s="6">
        <v>4.51</v>
      </c>
      <c r="AB160" s="6">
        <v>4.5</v>
      </c>
      <c r="AC160" s="6">
        <v>4.4800000000000004</v>
      </c>
      <c r="AD160" s="6">
        <v>4.47</v>
      </c>
      <c r="AE160" s="6">
        <v>4.46</v>
      </c>
      <c r="AF160" s="6">
        <v>4.45</v>
      </c>
      <c r="AG160" s="6">
        <v>4.4400000000000004</v>
      </c>
      <c r="AH160" s="6">
        <v>4.43</v>
      </c>
      <c r="AI160" s="6">
        <v>4.42</v>
      </c>
      <c r="AJ160" s="6">
        <v>4.41</v>
      </c>
      <c r="AK160" s="6">
        <v>4.4000000000000004</v>
      </c>
      <c r="AL160" s="6">
        <v>4.3899999999999997</v>
      </c>
      <c r="AM160" s="6">
        <v>4.38</v>
      </c>
      <c r="AN160" s="6">
        <v>4.38</v>
      </c>
      <c r="AO160" s="6">
        <v>4.37</v>
      </c>
      <c r="AP160" s="6">
        <v>4.37</v>
      </c>
      <c r="AQ160" s="6">
        <v>4.3600000000000003</v>
      </c>
      <c r="AR160" s="6">
        <v>4.3600000000000003</v>
      </c>
      <c r="AS160" s="6">
        <v>4.3499999999999996</v>
      </c>
      <c r="AT160" s="6">
        <v>4.3499999999999996</v>
      </c>
      <c r="AU160" s="6">
        <v>4.34</v>
      </c>
      <c r="AV160" s="6">
        <v>4.34</v>
      </c>
      <c r="AW160" s="6">
        <v>4.34</v>
      </c>
      <c r="AX160" s="6">
        <v>4.33</v>
      </c>
      <c r="AY160" s="6">
        <v>4.33</v>
      </c>
    </row>
    <row r="161" spans="1:51" x14ac:dyDescent="0.2">
      <c r="A161" s="5">
        <v>42124</v>
      </c>
      <c r="B161" s="6">
        <v>3.02</v>
      </c>
      <c r="C161" s="6">
        <v>3.11</v>
      </c>
      <c r="D161" s="6">
        <v>3.24</v>
      </c>
      <c r="E161" s="6">
        <v>3.39</v>
      </c>
      <c r="F161" s="6">
        <v>3.53</v>
      </c>
      <c r="G161" s="6">
        <v>3.67</v>
      </c>
      <c r="H161" s="6">
        <v>3.8</v>
      </c>
      <c r="I161" s="6">
        <v>3.91</v>
      </c>
      <c r="J161" s="6">
        <v>4.01</v>
      </c>
      <c r="K161" s="6">
        <v>4.0999999999999996</v>
      </c>
      <c r="L161" s="6">
        <v>4.1900000000000004</v>
      </c>
      <c r="M161" s="6">
        <v>4.26</v>
      </c>
      <c r="N161" s="6">
        <v>4.33</v>
      </c>
      <c r="O161" s="6">
        <v>4.38</v>
      </c>
      <c r="P161" s="6">
        <v>4.43</v>
      </c>
      <c r="Q161" s="6">
        <v>4.45</v>
      </c>
      <c r="R161" s="6">
        <v>4.47</v>
      </c>
      <c r="S161" s="6">
        <v>4.49</v>
      </c>
      <c r="T161" s="6">
        <v>4.51</v>
      </c>
      <c r="U161" s="6">
        <v>4.53</v>
      </c>
      <c r="V161" s="6">
        <v>4.5199999999999996</v>
      </c>
      <c r="W161" s="6">
        <v>4.51</v>
      </c>
      <c r="X161" s="6">
        <v>4.51</v>
      </c>
      <c r="Y161" s="6">
        <v>4.5</v>
      </c>
      <c r="Z161" s="6">
        <v>4.5</v>
      </c>
      <c r="AA161" s="6">
        <v>4.4800000000000004</v>
      </c>
      <c r="AB161" s="6">
        <v>4.47</v>
      </c>
      <c r="AC161" s="6">
        <v>4.46</v>
      </c>
      <c r="AD161" s="6">
        <v>4.4400000000000004</v>
      </c>
      <c r="AE161" s="6">
        <v>4.43</v>
      </c>
      <c r="AF161" s="6">
        <v>4.42</v>
      </c>
      <c r="AG161" s="6">
        <v>4.41</v>
      </c>
      <c r="AH161" s="6">
        <v>4.4000000000000004</v>
      </c>
      <c r="AI161" s="6">
        <v>4.3899999999999997</v>
      </c>
      <c r="AJ161" s="6">
        <v>4.38</v>
      </c>
      <c r="AK161" s="6">
        <v>4.37</v>
      </c>
      <c r="AL161" s="6">
        <v>4.37</v>
      </c>
      <c r="AM161" s="6">
        <v>4.3600000000000003</v>
      </c>
      <c r="AN161" s="6">
        <v>4.3499999999999996</v>
      </c>
      <c r="AO161" s="6">
        <v>4.34</v>
      </c>
      <c r="AP161" s="6">
        <v>4.34</v>
      </c>
      <c r="AQ161" s="6">
        <v>4.33</v>
      </c>
      <c r="AR161" s="6">
        <v>4.33</v>
      </c>
      <c r="AS161" s="6">
        <v>4.32</v>
      </c>
      <c r="AT161" s="6">
        <v>4.32</v>
      </c>
      <c r="AU161" s="6">
        <v>4.32</v>
      </c>
      <c r="AV161" s="6">
        <v>4.3099999999999996</v>
      </c>
      <c r="AW161" s="6">
        <v>4.3099999999999996</v>
      </c>
      <c r="AX161" s="6">
        <v>4.3</v>
      </c>
      <c r="AY161" s="6">
        <v>4.3</v>
      </c>
    </row>
    <row r="162" spans="1:51" x14ac:dyDescent="0.2">
      <c r="A162" s="5">
        <v>42155</v>
      </c>
      <c r="B162" s="6">
        <v>3</v>
      </c>
      <c r="C162" s="6">
        <v>3.09</v>
      </c>
      <c r="D162" s="6">
        <v>3.23</v>
      </c>
      <c r="E162" s="6">
        <v>3.37</v>
      </c>
      <c r="F162" s="6">
        <v>3.51</v>
      </c>
      <c r="G162" s="6">
        <v>3.65</v>
      </c>
      <c r="H162" s="6">
        <v>3.78</v>
      </c>
      <c r="I162" s="6">
        <v>3.89</v>
      </c>
      <c r="J162" s="6">
        <v>3.99</v>
      </c>
      <c r="K162" s="6">
        <v>4.08</v>
      </c>
      <c r="L162" s="6">
        <v>4.17</v>
      </c>
      <c r="M162" s="6">
        <v>4.24</v>
      </c>
      <c r="N162" s="6">
        <v>4.3099999999999996</v>
      </c>
      <c r="O162" s="6">
        <v>4.3600000000000003</v>
      </c>
      <c r="P162" s="6">
        <v>4.41</v>
      </c>
      <c r="Q162" s="6">
        <v>4.43</v>
      </c>
      <c r="R162" s="6">
        <v>4.45</v>
      </c>
      <c r="S162" s="6">
        <v>4.47</v>
      </c>
      <c r="T162" s="6">
        <v>4.49</v>
      </c>
      <c r="U162" s="6">
        <v>4.5</v>
      </c>
      <c r="V162" s="6">
        <v>4.5</v>
      </c>
      <c r="W162" s="6">
        <v>4.49</v>
      </c>
      <c r="X162" s="6">
        <v>4.4800000000000004</v>
      </c>
      <c r="Y162" s="6">
        <v>4.4800000000000004</v>
      </c>
      <c r="Z162" s="6">
        <v>4.47</v>
      </c>
      <c r="AA162" s="6">
        <v>4.46</v>
      </c>
      <c r="AB162" s="6">
        <v>4.45</v>
      </c>
      <c r="AC162" s="6">
        <v>4.43</v>
      </c>
      <c r="AD162" s="6">
        <v>4.42</v>
      </c>
      <c r="AE162" s="6">
        <v>4.41</v>
      </c>
      <c r="AF162" s="6">
        <v>4.4000000000000004</v>
      </c>
      <c r="AG162" s="6">
        <v>4.3899999999999997</v>
      </c>
      <c r="AH162" s="6">
        <v>4.38</v>
      </c>
      <c r="AI162" s="6">
        <v>4.37</v>
      </c>
      <c r="AJ162" s="6">
        <v>4.3600000000000003</v>
      </c>
      <c r="AK162" s="6">
        <v>4.3499999999999996</v>
      </c>
      <c r="AL162" s="6">
        <v>4.34</v>
      </c>
      <c r="AM162" s="6">
        <v>4.34</v>
      </c>
      <c r="AN162" s="6">
        <v>4.33</v>
      </c>
      <c r="AO162" s="6">
        <v>4.32</v>
      </c>
      <c r="AP162" s="6">
        <v>4.32</v>
      </c>
      <c r="AQ162" s="6">
        <v>4.3099999999999996</v>
      </c>
      <c r="AR162" s="6">
        <v>4.3099999999999996</v>
      </c>
      <c r="AS162" s="6">
        <v>4.3</v>
      </c>
      <c r="AT162" s="6">
        <v>4.3</v>
      </c>
      <c r="AU162" s="6">
        <v>4.29</v>
      </c>
      <c r="AV162" s="6">
        <v>4.29</v>
      </c>
      <c r="AW162" s="6">
        <v>4.29</v>
      </c>
      <c r="AX162" s="6">
        <v>4.28</v>
      </c>
      <c r="AY162" s="6">
        <v>4.28</v>
      </c>
    </row>
    <row r="163" spans="1:51" x14ac:dyDescent="0.2">
      <c r="A163" s="5">
        <v>42185</v>
      </c>
      <c r="B163" s="6">
        <v>2.99</v>
      </c>
      <c r="C163" s="6">
        <v>3.08</v>
      </c>
      <c r="D163" s="6">
        <v>3.21</v>
      </c>
      <c r="E163" s="6">
        <v>3.36</v>
      </c>
      <c r="F163" s="6">
        <v>3.5</v>
      </c>
      <c r="G163" s="6">
        <v>3.64</v>
      </c>
      <c r="H163" s="6">
        <v>3.76</v>
      </c>
      <c r="I163" s="6">
        <v>3.87</v>
      </c>
      <c r="J163" s="6">
        <v>3.98</v>
      </c>
      <c r="K163" s="6">
        <v>4.07</v>
      </c>
      <c r="L163" s="6">
        <v>4.16</v>
      </c>
      <c r="M163" s="6">
        <v>4.2300000000000004</v>
      </c>
      <c r="N163" s="6">
        <v>4.29</v>
      </c>
      <c r="O163" s="6">
        <v>4.3499999999999996</v>
      </c>
      <c r="P163" s="6">
        <v>4.3899999999999997</v>
      </c>
      <c r="Q163" s="6">
        <v>4.42</v>
      </c>
      <c r="R163" s="6">
        <v>4.4400000000000004</v>
      </c>
      <c r="S163" s="6">
        <v>4.46</v>
      </c>
      <c r="T163" s="6">
        <v>4.47</v>
      </c>
      <c r="U163" s="6">
        <v>4.49</v>
      </c>
      <c r="V163" s="6">
        <v>4.4800000000000004</v>
      </c>
      <c r="W163" s="6">
        <v>4.4800000000000004</v>
      </c>
      <c r="X163" s="6">
        <v>4.47</v>
      </c>
      <c r="Y163" s="6">
        <v>4.46</v>
      </c>
      <c r="Z163" s="6">
        <v>4.46</v>
      </c>
      <c r="AA163" s="6">
        <v>4.4400000000000004</v>
      </c>
      <c r="AB163" s="6">
        <v>4.43</v>
      </c>
      <c r="AC163" s="6">
        <v>4.42</v>
      </c>
      <c r="AD163" s="6">
        <v>4.41</v>
      </c>
      <c r="AE163" s="6">
        <v>4.3899999999999997</v>
      </c>
      <c r="AF163" s="6">
        <v>4.38</v>
      </c>
      <c r="AG163" s="6">
        <v>4.37</v>
      </c>
      <c r="AH163" s="6">
        <v>4.3600000000000003</v>
      </c>
      <c r="AI163" s="6">
        <v>4.3499999999999996</v>
      </c>
      <c r="AJ163" s="6">
        <v>4.34</v>
      </c>
      <c r="AK163" s="6">
        <v>4.34</v>
      </c>
      <c r="AL163" s="6">
        <v>4.33</v>
      </c>
      <c r="AM163" s="6">
        <v>4.32</v>
      </c>
      <c r="AN163" s="6">
        <v>4.3099999999999996</v>
      </c>
      <c r="AO163" s="6">
        <v>4.3099999999999996</v>
      </c>
      <c r="AP163" s="6">
        <v>4.3</v>
      </c>
      <c r="AQ163" s="6">
        <v>4.3</v>
      </c>
      <c r="AR163" s="6">
        <v>4.29</v>
      </c>
      <c r="AS163" s="6">
        <v>4.29</v>
      </c>
      <c r="AT163" s="6">
        <v>4.28</v>
      </c>
      <c r="AU163" s="6">
        <v>4.28</v>
      </c>
      <c r="AV163" s="6">
        <v>4.2699999999999996</v>
      </c>
      <c r="AW163" s="6">
        <v>4.2699999999999996</v>
      </c>
      <c r="AX163" s="6">
        <v>4.2699999999999996</v>
      </c>
      <c r="AY163" s="6">
        <v>4.26</v>
      </c>
    </row>
    <row r="164" spans="1:51" x14ac:dyDescent="0.2">
      <c r="A164" s="5">
        <v>42216</v>
      </c>
      <c r="B164" s="6">
        <v>2.97</v>
      </c>
      <c r="C164" s="6">
        <v>3.06</v>
      </c>
      <c r="D164" s="6">
        <v>3.19</v>
      </c>
      <c r="E164" s="6">
        <v>3.34</v>
      </c>
      <c r="F164" s="6">
        <v>3.48</v>
      </c>
      <c r="G164" s="6">
        <v>3.62</v>
      </c>
      <c r="H164" s="6">
        <v>3.74</v>
      </c>
      <c r="I164" s="6">
        <v>3.86</v>
      </c>
      <c r="J164" s="6">
        <v>3.96</v>
      </c>
      <c r="K164" s="6">
        <v>4.05</v>
      </c>
      <c r="L164" s="6">
        <v>4.1399999999999997</v>
      </c>
      <c r="M164" s="6">
        <v>4.21</v>
      </c>
      <c r="N164" s="6">
        <v>4.28</v>
      </c>
      <c r="O164" s="6">
        <v>4.33</v>
      </c>
      <c r="P164" s="6">
        <v>4.38</v>
      </c>
      <c r="Q164" s="6">
        <v>4.4000000000000004</v>
      </c>
      <c r="R164" s="6">
        <v>4.42</v>
      </c>
      <c r="S164" s="6">
        <v>4.4400000000000004</v>
      </c>
      <c r="T164" s="6">
        <v>4.46</v>
      </c>
      <c r="U164" s="6">
        <v>4.47</v>
      </c>
      <c r="V164" s="6">
        <v>4.46</v>
      </c>
      <c r="W164" s="6">
        <v>4.46</v>
      </c>
      <c r="X164" s="6">
        <v>4.45</v>
      </c>
      <c r="Y164" s="6">
        <v>4.45</v>
      </c>
      <c r="Z164" s="6">
        <v>4.4400000000000004</v>
      </c>
      <c r="AA164" s="6">
        <v>4.43</v>
      </c>
      <c r="AB164" s="6">
        <v>4.41</v>
      </c>
      <c r="AC164" s="6">
        <v>4.4000000000000004</v>
      </c>
      <c r="AD164" s="6">
        <v>4.3899999999999997</v>
      </c>
      <c r="AE164" s="6">
        <v>4.38</v>
      </c>
      <c r="AF164" s="6">
        <v>4.37</v>
      </c>
      <c r="AG164" s="6">
        <v>4.3499999999999996</v>
      </c>
      <c r="AH164" s="6">
        <v>4.34</v>
      </c>
      <c r="AI164" s="6">
        <v>4.33</v>
      </c>
      <c r="AJ164" s="6">
        <v>4.33</v>
      </c>
      <c r="AK164" s="6">
        <v>4.32</v>
      </c>
      <c r="AL164" s="6">
        <v>4.3099999999999996</v>
      </c>
      <c r="AM164" s="6">
        <v>4.3</v>
      </c>
      <c r="AN164" s="6">
        <v>4.29</v>
      </c>
      <c r="AO164" s="6">
        <v>4.29</v>
      </c>
      <c r="AP164" s="6">
        <v>4.28</v>
      </c>
      <c r="AQ164" s="6">
        <v>4.28</v>
      </c>
      <c r="AR164" s="6">
        <v>4.2699999999999996</v>
      </c>
      <c r="AS164" s="6">
        <v>4.2699999999999996</v>
      </c>
      <c r="AT164" s="6">
        <v>4.26</v>
      </c>
      <c r="AU164" s="6">
        <v>4.26</v>
      </c>
      <c r="AV164" s="6">
        <v>4.25</v>
      </c>
      <c r="AW164" s="6">
        <v>4.25</v>
      </c>
      <c r="AX164" s="6">
        <v>4.25</v>
      </c>
      <c r="AY164" s="6">
        <v>4.24</v>
      </c>
    </row>
    <row r="165" spans="1:51" x14ac:dyDescent="0.2">
      <c r="A165" s="5">
        <v>42247</v>
      </c>
      <c r="B165" s="6">
        <v>2.95</v>
      </c>
      <c r="C165" s="6">
        <v>3.05</v>
      </c>
      <c r="D165" s="6">
        <v>3.18</v>
      </c>
      <c r="E165" s="6">
        <v>3.33</v>
      </c>
      <c r="F165" s="6">
        <v>3.47</v>
      </c>
      <c r="G165" s="6">
        <v>3.61</v>
      </c>
      <c r="H165" s="6">
        <v>3.73</v>
      </c>
      <c r="I165" s="6">
        <v>3.84</v>
      </c>
      <c r="J165" s="6">
        <v>3.94</v>
      </c>
      <c r="K165" s="6">
        <v>4.04</v>
      </c>
      <c r="L165" s="6">
        <v>4.13</v>
      </c>
      <c r="M165" s="6">
        <v>4.2</v>
      </c>
      <c r="N165" s="6">
        <v>4.26</v>
      </c>
      <c r="O165" s="6">
        <v>4.32</v>
      </c>
      <c r="P165" s="6">
        <v>4.3600000000000003</v>
      </c>
      <c r="Q165" s="6">
        <v>4.3899999999999997</v>
      </c>
      <c r="R165" s="6">
        <v>4.41</v>
      </c>
      <c r="S165" s="6">
        <v>4.43</v>
      </c>
      <c r="T165" s="6">
        <v>4.4400000000000004</v>
      </c>
      <c r="U165" s="6">
        <v>4.46</v>
      </c>
      <c r="V165" s="6">
        <v>4.45</v>
      </c>
      <c r="W165" s="6">
        <v>4.4400000000000004</v>
      </c>
      <c r="X165" s="6">
        <v>4.4400000000000004</v>
      </c>
      <c r="Y165" s="6">
        <v>4.43</v>
      </c>
      <c r="Z165" s="6">
        <v>4.43</v>
      </c>
      <c r="AA165" s="6">
        <v>4.41</v>
      </c>
      <c r="AB165" s="6">
        <v>4.4000000000000004</v>
      </c>
      <c r="AC165" s="6">
        <v>4.3899999999999997</v>
      </c>
      <c r="AD165" s="6">
        <v>4.37</v>
      </c>
      <c r="AE165" s="6">
        <v>4.3600000000000003</v>
      </c>
      <c r="AF165" s="6">
        <v>4.3499999999999996</v>
      </c>
      <c r="AG165" s="6">
        <v>4.34</v>
      </c>
      <c r="AH165" s="6">
        <v>4.33</v>
      </c>
      <c r="AI165" s="6">
        <v>4.32</v>
      </c>
      <c r="AJ165" s="6">
        <v>4.3099999999999996</v>
      </c>
      <c r="AK165" s="6">
        <v>4.3</v>
      </c>
      <c r="AL165" s="6">
        <v>4.29</v>
      </c>
      <c r="AM165" s="6">
        <v>4.29</v>
      </c>
      <c r="AN165" s="6">
        <v>4.28</v>
      </c>
      <c r="AO165" s="6">
        <v>4.2699999999999996</v>
      </c>
      <c r="AP165" s="6">
        <v>4.2699999999999996</v>
      </c>
      <c r="AQ165" s="6">
        <v>4.26</v>
      </c>
      <c r="AR165" s="6">
        <v>4.26</v>
      </c>
      <c r="AS165" s="6">
        <v>4.25</v>
      </c>
      <c r="AT165" s="6">
        <v>4.25</v>
      </c>
      <c r="AU165" s="6">
        <v>4.24</v>
      </c>
      <c r="AV165" s="6">
        <v>4.24</v>
      </c>
      <c r="AW165" s="6">
        <v>4.24</v>
      </c>
      <c r="AX165" s="6">
        <v>4.2300000000000004</v>
      </c>
      <c r="AY165" s="6">
        <v>4.2300000000000004</v>
      </c>
    </row>
    <row r="166" spans="1:51" x14ac:dyDescent="0.2">
      <c r="A166" s="5">
        <v>42277</v>
      </c>
      <c r="B166" s="6">
        <v>2.94</v>
      </c>
      <c r="C166" s="6">
        <v>3.03</v>
      </c>
      <c r="D166" s="6">
        <v>3.16</v>
      </c>
      <c r="E166" s="6">
        <v>3.31</v>
      </c>
      <c r="F166" s="6">
        <v>3.45</v>
      </c>
      <c r="G166" s="6">
        <v>3.59</v>
      </c>
      <c r="H166" s="6">
        <v>3.71</v>
      </c>
      <c r="I166" s="6">
        <v>3.83</v>
      </c>
      <c r="J166" s="6">
        <v>3.93</v>
      </c>
      <c r="K166" s="6">
        <v>4.0199999999999996</v>
      </c>
      <c r="L166" s="6">
        <v>4.1100000000000003</v>
      </c>
      <c r="M166" s="6">
        <v>4.1900000000000004</v>
      </c>
      <c r="N166" s="6">
        <v>4.25</v>
      </c>
      <c r="O166" s="6">
        <v>4.3</v>
      </c>
      <c r="P166" s="6">
        <v>4.3499999999999996</v>
      </c>
      <c r="Q166" s="6">
        <v>4.37</v>
      </c>
      <c r="R166" s="6">
        <v>4.3899999999999997</v>
      </c>
      <c r="S166" s="6">
        <v>4.41</v>
      </c>
      <c r="T166" s="6">
        <v>4.43</v>
      </c>
      <c r="U166" s="6">
        <v>4.4400000000000004</v>
      </c>
      <c r="V166" s="6">
        <v>4.4400000000000004</v>
      </c>
      <c r="W166" s="6">
        <v>4.43</v>
      </c>
      <c r="X166" s="6">
        <v>4.42</v>
      </c>
      <c r="Y166" s="6">
        <v>4.42</v>
      </c>
      <c r="Z166" s="6">
        <v>4.41</v>
      </c>
      <c r="AA166" s="6">
        <v>4.4000000000000004</v>
      </c>
      <c r="AB166" s="6">
        <v>4.38</v>
      </c>
      <c r="AC166" s="6">
        <v>4.37</v>
      </c>
      <c r="AD166" s="6">
        <v>4.3600000000000003</v>
      </c>
      <c r="AE166" s="6">
        <v>4.3499999999999996</v>
      </c>
      <c r="AF166" s="6">
        <v>4.34</v>
      </c>
      <c r="AG166" s="6">
        <v>4.33</v>
      </c>
      <c r="AH166" s="6">
        <v>4.32</v>
      </c>
      <c r="AI166" s="6">
        <v>4.3099999999999996</v>
      </c>
      <c r="AJ166" s="6">
        <v>4.3</v>
      </c>
      <c r="AK166" s="6">
        <v>4.29</v>
      </c>
      <c r="AL166" s="6">
        <v>4.28</v>
      </c>
      <c r="AM166" s="6">
        <v>4.2699999999999996</v>
      </c>
      <c r="AN166" s="6">
        <v>4.2699999999999996</v>
      </c>
      <c r="AO166" s="6">
        <v>4.26</v>
      </c>
      <c r="AP166" s="6">
        <v>4.25</v>
      </c>
      <c r="AQ166" s="6">
        <v>4.25</v>
      </c>
      <c r="AR166" s="6">
        <v>4.24</v>
      </c>
      <c r="AS166" s="6">
        <v>4.24</v>
      </c>
      <c r="AT166" s="6">
        <v>4.2300000000000004</v>
      </c>
      <c r="AU166" s="6">
        <v>4.2300000000000004</v>
      </c>
      <c r="AV166" s="6">
        <v>4.2300000000000004</v>
      </c>
      <c r="AW166" s="6">
        <v>4.22</v>
      </c>
      <c r="AX166" s="6">
        <v>4.22</v>
      </c>
      <c r="AY166" s="6">
        <v>4.21</v>
      </c>
    </row>
    <row r="167" spans="1:51" x14ac:dyDescent="0.2">
      <c r="A167" s="5">
        <v>42308</v>
      </c>
      <c r="B167" s="6">
        <v>2.92</v>
      </c>
      <c r="C167" s="6">
        <v>3.01</v>
      </c>
      <c r="D167" s="6">
        <v>3.14</v>
      </c>
      <c r="E167" s="6">
        <v>3.29</v>
      </c>
      <c r="F167" s="6">
        <v>3.43</v>
      </c>
      <c r="G167" s="6">
        <v>3.57</v>
      </c>
      <c r="H167" s="6">
        <v>3.7</v>
      </c>
      <c r="I167" s="6">
        <v>3.81</v>
      </c>
      <c r="J167" s="6">
        <v>3.91</v>
      </c>
      <c r="K167" s="6">
        <v>4.01</v>
      </c>
      <c r="L167" s="6">
        <v>4.0999999999999996</v>
      </c>
      <c r="M167" s="6">
        <v>4.17</v>
      </c>
      <c r="N167" s="6">
        <v>4.2300000000000004</v>
      </c>
      <c r="O167" s="6">
        <v>4.29</v>
      </c>
      <c r="P167" s="6">
        <v>4.33</v>
      </c>
      <c r="Q167" s="6">
        <v>4.3600000000000003</v>
      </c>
      <c r="R167" s="6">
        <v>4.38</v>
      </c>
      <c r="S167" s="6">
        <v>4.4000000000000004</v>
      </c>
      <c r="T167" s="6">
        <v>4.41</v>
      </c>
      <c r="U167" s="6">
        <v>4.43</v>
      </c>
      <c r="V167" s="6">
        <v>4.42</v>
      </c>
      <c r="W167" s="6">
        <v>4.41</v>
      </c>
      <c r="X167" s="6">
        <v>4.41</v>
      </c>
      <c r="Y167" s="6">
        <v>4.4000000000000004</v>
      </c>
      <c r="Z167" s="6">
        <v>4.4000000000000004</v>
      </c>
      <c r="AA167" s="6">
        <v>4.38</v>
      </c>
      <c r="AB167" s="6">
        <v>4.37</v>
      </c>
      <c r="AC167" s="6">
        <v>4.3600000000000003</v>
      </c>
      <c r="AD167" s="6">
        <v>4.34</v>
      </c>
      <c r="AE167" s="6">
        <v>4.33</v>
      </c>
      <c r="AF167" s="6">
        <v>4.32</v>
      </c>
      <c r="AG167" s="6">
        <v>4.3099999999999996</v>
      </c>
      <c r="AH167" s="6">
        <v>4.3</v>
      </c>
      <c r="AI167" s="6">
        <v>4.29</v>
      </c>
      <c r="AJ167" s="6">
        <v>4.28</v>
      </c>
      <c r="AK167" s="6">
        <v>4.2699999999999996</v>
      </c>
      <c r="AL167" s="6">
        <v>4.26</v>
      </c>
      <c r="AM167" s="6">
        <v>4.26</v>
      </c>
      <c r="AN167" s="6">
        <v>4.25</v>
      </c>
      <c r="AO167" s="6">
        <v>4.24</v>
      </c>
      <c r="AP167" s="6">
        <v>4.24</v>
      </c>
      <c r="AQ167" s="6">
        <v>4.2300000000000004</v>
      </c>
      <c r="AR167" s="6">
        <v>4.2300000000000004</v>
      </c>
      <c r="AS167" s="6">
        <v>4.22</v>
      </c>
      <c r="AT167" s="6">
        <v>4.22</v>
      </c>
      <c r="AU167" s="6">
        <v>4.21</v>
      </c>
      <c r="AV167" s="6">
        <v>4.21</v>
      </c>
      <c r="AW167" s="6">
        <v>4.21</v>
      </c>
      <c r="AX167" s="6">
        <v>4.2</v>
      </c>
      <c r="AY167" s="6">
        <v>4.2</v>
      </c>
    </row>
    <row r="168" spans="1:51" x14ac:dyDescent="0.2">
      <c r="A168" s="5">
        <v>42338</v>
      </c>
      <c r="B168" s="6">
        <v>2.9</v>
      </c>
      <c r="C168" s="6">
        <v>2.99</v>
      </c>
      <c r="D168" s="6">
        <v>3.12</v>
      </c>
      <c r="E168" s="6">
        <v>3.27</v>
      </c>
      <c r="F168" s="6">
        <v>3.41</v>
      </c>
      <c r="G168" s="6">
        <v>3.55</v>
      </c>
      <c r="H168" s="6">
        <v>3.68</v>
      </c>
      <c r="I168" s="6">
        <v>3.79</v>
      </c>
      <c r="J168" s="6">
        <v>3.89</v>
      </c>
      <c r="K168" s="6">
        <v>3.99</v>
      </c>
      <c r="L168" s="6">
        <v>4.08</v>
      </c>
      <c r="M168" s="6">
        <v>4.1500000000000004</v>
      </c>
      <c r="N168" s="6">
        <v>4.22</v>
      </c>
      <c r="O168" s="6">
        <v>4.2699999999999996</v>
      </c>
      <c r="P168" s="6">
        <v>4.32</v>
      </c>
      <c r="Q168" s="6">
        <v>4.34</v>
      </c>
      <c r="R168" s="6">
        <v>4.3600000000000003</v>
      </c>
      <c r="S168" s="6">
        <v>4.38</v>
      </c>
      <c r="T168" s="6">
        <v>4.4000000000000004</v>
      </c>
      <c r="U168" s="6">
        <v>4.41</v>
      </c>
      <c r="V168" s="6">
        <v>4.41</v>
      </c>
      <c r="W168" s="6">
        <v>4.4000000000000004</v>
      </c>
      <c r="X168" s="6">
        <v>4.3899999999999997</v>
      </c>
      <c r="Y168" s="6">
        <v>4.3899999999999997</v>
      </c>
      <c r="Z168" s="6">
        <v>4.38</v>
      </c>
      <c r="AA168" s="6">
        <v>4.37</v>
      </c>
      <c r="AB168" s="6">
        <v>4.3499999999999996</v>
      </c>
      <c r="AC168" s="6">
        <v>4.34</v>
      </c>
      <c r="AD168" s="6">
        <v>4.33</v>
      </c>
      <c r="AE168" s="6">
        <v>4.32</v>
      </c>
      <c r="AF168" s="6">
        <v>4.3</v>
      </c>
      <c r="AG168" s="6">
        <v>4.29</v>
      </c>
      <c r="AH168" s="6">
        <v>4.28</v>
      </c>
      <c r="AI168" s="6">
        <v>4.2699999999999996</v>
      </c>
      <c r="AJ168" s="6">
        <v>4.2699999999999996</v>
      </c>
      <c r="AK168" s="6">
        <v>4.26</v>
      </c>
      <c r="AL168" s="6">
        <v>4.25</v>
      </c>
      <c r="AM168" s="6">
        <v>4.24</v>
      </c>
      <c r="AN168" s="6">
        <v>4.2300000000000004</v>
      </c>
      <c r="AO168" s="6">
        <v>4.2300000000000004</v>
      </c>
      <c r="AP168" s="6">
        <v>4.22</v>
      </c>
      <c r="AQ168" s="6">
        <v>4.22</v>
      </c>
      <c r="AR168" s="6">
        <v>4.21</v>
      </c>
      <c r="AS168" s="6">
        <v>4.21</v>
      </c>
      <c r="AT168" s="6">
        <v>4.2</v>
      </c>
      <c r="AU168" s="6">
        <v>4.2</v>
      </c>
      <c r="AV168" s="6">
        <v>4.1900000000000004</v>
      </c>
      <c r="AW168" s="6">
        <v>4.1900000000000004</v>
      </c>
      <c r="AX168" s="6">
        <v>4.1900000000000004</v>
      </c>
      <c r="AY168" s="6">
        <v>4.18</v>
      </c>
    </row>
    <row r="169" spans="1:51" x14ac:dyDescent="0.2">
      <c r="A169" s="5">
        <v>42369</v>
      </c>
      <c r="B169" s="6">
        <v>2.89</v>
      </c>
      <c r="C169" s="6">
        <v>2.97</v>
      </c>
      <c r="D169" s="6">
        <v>3.1</v>
      </c>
      <c r="E169" s="6">
        <v>3.25</v>
      </c>
      <c r="F169" s="6">
        <v>3.39</v>
      </c>
      <c r="G169" s="6">
        <v>3.53</v>
      </c>
      <c r="H169" s="6">
        <v>3.66</v>
      </c>
      <c r="I169" s="6">
        <v>3.78</v>
      </c>
      <c r="J169" s="6">
        <v>3.88</v>
      </c>
      <c r="K169" s="6">
        <v>3.97</v>
      </c>
      <c r="L169" s="6">
        <v>4.0599999999999996</v>
      </c>
      <c r="M169" s="6">
        <v>4.1399999999999997</v>
      </c>
      <c r="N169" s="6">
        <v>4.2</v>
      </c>
      <c r="O169" s="6">
        <v>4.26</v>
      </c>
      <c r="P169" s="6">
        <v>4.3099999999999996</v>
      </c>
      <c r="Q169" s="6">
        <v>4.33</v>
      </c>
      <c r="R169" s="6">
        <v>4.3499999999999996</v>
      </c>
      <c r="S169" s="6">
        <v>4.37</v>
      </c>
      <c r="T169" s="6">
        <v>4.3899999999999997</v>
      </c>
      <c r="U169" s="6">
        <v>4.4000000000000004</v>
      </c>
      <c r="V169" s="6">
        <v>4.3899999999999997</v>
      </c>
      <c r="W169" s="6">
        <v>4.3899999999999997</v>
      </c>
      <c r="X169" s="6">
        <v>4.38</v>
      </c>
      <c r="Y169" s="6">
        <v>4.37</v>
      </c>
      <c r="Z169" s="6">
        <v>4.37</v>
      </c>
      <c r="AA169" s="6">
        <v>4.3499999999999996</v>
      </c>
      <c r="AB169" s="6">
        <v>4.34</v>
      </c>
      <c r="AC169" s="6">
        <v>4.33</v>
      </c>
      <c r="AD169" s="6">
        <v>4.32</v>
      </c>
      <c r="AE169" s="6">
        <v>4.3</v>
      </c>
      <c r="AF169" s="6">
        <v>4.29</v>
      </c>
      <c r="AG169" s="6">
        <v>4.28</v>
      </c>
      <c r="AH169" s="6">
        <v>4.2699999999999996</v>
      </c>
      <c r="AI169" s="6">
        <v>4.26</v>
      </c>
      <c r="AJ169" s="6">
        <v>4.25</v>
      </c>
      <c r="AK169" s="6">
        <v>4.24</v>
      </c>
      <c r="AL169" s="6">
        <v>4.24</v>
      </c>
      <c r="AM169" s="6">
        <v>4.2300000000000004</v>
      </c>
      <c r="AN169" s="6">
        <v>4.22</v>
      </c>
      <c r="AO169" s="6">
        <v>4.21</v>
      </c>
      <c r="AP169" s="6">
        <v>4.21</v>
      </c>
      <c r="AQ169" s="6">
        <v>4.2</v>
      </c>
      <c r="AR169" s="6">
        <v>4.2</v>
      </c>
      <c r="AS169" s="6">
        <v>4.1900000000000004</v>
      </c>
      <c r="AT169" s="6">
        <v>4.1900000000000004</v>
      </c>
      <c r="AU169" s="6">
        <v>4.18</v>
      </c>
      <c r="AV169" s="6">
        <v>4.18</v>
      </c>
      <c r="AW169" s="6">
        <v>4.18</v>
      </c>
      <c r="AX169" s="6">
        <v>4.17</v>
      </c>
      <c r="AY169" s="6">
        <v>4.17</v>
      </c>
    </row>
    <row r="170" spans="1:51" x14ac:dyDescent="0.2">
      <c r="A170" s="5">
        <v>42400</v>
      </c>
      <c r="B170" s="6">
        <v>2.87</v>
      </c>
      <c r="C170" s="6">
        <v>2.95</v>
      </c>
      <c r="D170" s="6">
        <v>3.08</v>
      </c>
      <c r="E170" s="6">
        <v>3.23</v>
      </c>
      <c r="F170" s="6">
        <v>3.37</v>
      </c>
      <c r="G170" s="6">
        <v>3.51</v>
      </c>
      <c r="H170" s="6">
        <v>3.64</v>
      </c>
      <c r="I170" s="6">
        <v>3.75</v>
      </c>
      <c r="J170" s="6">
        <v>3.86</v>
      </c>
      <c r="K170" s="6">
        <v>3.96</v>
      </c>
      <c r="L170" s="6">
        <v>4.04</v>
      </c>
      <c r="M170" s="6">
        <v>4.12</v>
      </c>
      <c r="N170" s="6">
        <v>4.18</v>
      </c>
      <c r="O170" s="6">
        <v>4.24</v>
      </c>
      <c r="P170" s="6">
        <v>4.29</v>
      </c>
      <c r="Q170" s="6">
        <v>4.3099999999999996</v>
      </c>
      <c r="R170" s="6">
        <v>4.33</v>
      </c>
      <c r="S170" s="6">
        <v>4.3499999999999996</v>
      </c>
      <c r="T170" s="6">
        <v>4.37</v>
      </c>
      <c r="U170" s="6">
        <v>4.38</v>
      </c>
      <c r="V170" s="6">
        <v>4.38</v>
      </c>
      <c r="W170" s="6">
        <v>4.37</v>
      </c>
      <c r="X170" s="6">
        <v>4.3600000000000003</v>
      </c>
      <c r="Y170" s="6">
        <v>4.3600000000000003</v>
      </c>
      <c r="Z170" s="6">
        <v>4.3499999999999996</v>
      </c>
      <c r="AA170" s="6">
        <v>4.34</v>
      </c>
      <c r="AB170" s="6">
        <v>4.32</v>
      </c>
      <c r="AC170" s="6">
        <v>4.3099999999999996</v>
      </c>
      <c r="AD170" s="6">
        <v>4.3</v>
      </c>
      <c r="AE170" s="6">
        <v>4.29</v>
      </c>
      <c r="AF170" s="6">
        <v>4.28</v>
      </c>
      <c r="AG170" s="6">
        <v>4.26</v>
      </c>
      <c r="AH170" s="6">
        <v>4.25</v>
      </c>
      <c r="AI170" s="6">
        <v>4.24</v>
      </c>
      <c r="AJ170" s="6">
        <v>4.24</v>
      </c>
      <c r="AK170" s="6">
        <v>4.2300000000000004</v>
      </c>
      <c r="AL170" s="6">
        <v>4.22</v>
      </c>
      <c r="AM170" s="6">
        <v>4.21</v>
      </c>
      <c r="AN170" s="6">
        <v>4.2</v>
      </c>
      <c r="AO170" s="6">
        <v>4.2</v>
      </c>
      <c r="AP170" s="6">
        <v>4.1900000000000004</v>
      </c>
      <c r="AQ170" s="6">
        <v>4.1900000000000004</v>
      </c>
      <c r="AR170" s="6">
        <v>4.18</v>
      </c>
      <c r="AS170" s="6">
        <v>4.18</v>
      </c>
      <c r="AT170" s="6">
        <v>4.17</v>
      </c>
      <c r="AU170" s="6">
        <v>4.17</v>
      </c>
      <c r="AV170" s="6">
        <v>4.16</v>
      </c>
      <c r="AW170" s="6">
        <v>4.16</v>
      </c>
      <c r="AX170" s="6">
        <v>4.16</v>
      </c>
      <c r="AY170" s="6">
        <v>4.1500000000000004</v>
      </c>
    </row>
    <row r="171" spans="1:51" x14ac:dyDescent="0.2">
      <c r="A171" s="5">
        <v>42429</v>
      </c>
      <c r="B171" s="6">
        <v>2.84</v>
      </c>
      <c r="C171" s="6">
        <v>2.93</v>
      </c>
      <c r="D171" s="6">
        <v>3.06</v>
      </c>
      <c r="E171" s="6">
        <v>3.2</v>
      </c>
      <c r="F171" s="6">
        <v>3.35</v>
      </c>
      <c r="G171" s="6">
        <v>3.49</v>
      </c>
      <c r="H171" s="6">
        <v>3.62</v>
      </c>
      <c r="I171" s="6">
        <v>3.73</v>
      </c>
      <c r="J171" s="6">
        <v>3.84</v>
      </c>
      <c r="K171" s="6">
        <v>3.93</v>
      </c>
      <c r="L171" s="6">
        <v>4.0199999999999996</v>
      </c>
      <c r="M171" s="6">
        <v>4.0999999999999996</v>
      </c>
      <c r="N171" s="6">
        <v>4.16</v>
      </c>
      <c r="O171" s="6">
        <v>4.22</v>
      </c>
      <c r="P171" s="6">
        <v>4.2699999999999996</v>
      </c>
      <c r="Q171" s="6">
        <v>4.29</v>
      </c>
      <c r="R171" s="6">
        <v>4.3099999999999996</v>
      </c>
      <c r="S171" s="6">
        <v>4.33</v>
      </c>
      <c r="T171" s="6">
        <v>4.3499999999999996</v>
      </c>
      <c r="U171" s="6">
        <v>4.3600000000000003</v>
      </c>
      <c r="V171" s="6">
        <v>4.3600000000000003</v>
      </c>
      <c r="W171" s="6">
        <v>4.3499999999999996</v>
      </c>
      <c r="X171" s="6">
        <v>4.34</v>
      </c>
      <c r="Y171" s="6">
        <v>4.34</v>
      </c>
      <c r="Z171" s="6">
        <v>4.33</v>
      </c>
      <c r="AA171" s="6">
        <v>4.32</v>
      </c>
      <c r="AB171" s="6">
        <v>4.3</v>
      </c>
      <c r="AC171" s="6">
        <v>4.29</v>
      </c>
      <c r="AD171" s="6">
        <v>4.28</v>
      </c>
      <c r="AE171" s="6">
        <v>4.2699999999999996</v>
      </c>
      <c r="AF171" s="6">
        <v>4.26</v>
      </c>
      <c r="AG171" s="6">
        <v>4.24</v>
      </c>
      <c r="AH171" s="6">
        <v>4.2300000000000004</v>
      </c>
      <c r="AI171" s="6">
        <v>4.2300000000000004</v>
      </c>
      <c r="AJ171" s="6">
        <v>4.22</v>
      </c>
      <c r="AK171" s="6">
        <v>4.21</v>
      </c>
      <c r="AL171" s="6">
        <v>4.2</v>
      </c>
      <c r="AM171" s="6">
        <v>4.1900000000000004</v>
      </c>
      <c r="AN171" s="6">
        <v>4.18</v>
      </c>
      <c r="AO171" s="6">
        <v>4.18</v>
      </c>
      <c r="AP171" s="6">
        <v>4.17</v>
      </c>
      <c r="AQ171" s="6">
        <v>4.17</v>
      </c>
      <c r="AR171" s="6">
        <v>4.16</v>
      </c>
      <c r="AS171" s="6">
        <v>4.16</v>
      </c>
      <c r="AT171" s="6">
        <v>4.1500000000000004</v>
      </c>
      <c r="AU171" s="6">
        <v>4.1500000000000004</v>
      </c>
      <c r="AV171" s="6">
        <v>4.1399999999999997</v>
      </c>
      <c r="AW171" s="6">
        <v>4.1399999999999997</v>
      </c>
      <c r="AX171" s="6">
        <v>4.1399999999999997</v>
      </c>
      <c r="AY171" s="6">
        <v>4.13</v>
      </c>
    </row>
    <row r="172" spans="1:51" x14ac:dyDescent="0.2">
      <c r="A172" s="5">
        <v>42460</v>
      </c>
      <c r="B172" s="6">
        <v>2.82</v>
      </c>
      <c r="C172" s="6">
        <v>2.9</v>
      </c>
      <c r="D172" s="6">
        <v>3.03</v>
      </c>
      <c r="E172" s="6">
        <v>3.18</v>
      </c>
      <c r="F172" s="6">
        <v>3.32</v>
      </c>
      <c r="G172" s="6">
        <v>3.46</v>
      </c>
      <c r="H172" s="6">
        <v>3.59</v>
      </c>
      <c r="I172" s="6">
        <v>3.71</v>
      </c>
      <c r="J172" s="6">
        <v>3.81</v>
      </c>
      <c r="K172" s="6">
        <v>3.91</v>
      </c>
      <c r="L172" s="6">
        <v>4</v>
      </c>
      <c r="M172" s="6">
        <v>4.08</v>
      </c>
      <c r="N172" s="6">
        <v>4.1399999999999997</v>
      </c>
      <c r="O172" s="6">
        <v>4.2</v>
      </c>
      <c r="P172" s="6">
        <v>4.24</v>
      </c>
      <c r="Q172" s="6">
        <v>4.2699999999999996</v>
      </c>
      <c r="R172" s="6">
        <v>4.29</v>
      </c>
      <c r="S172" s="6">
        <v>4.3099999999999996</v>
      </c>
      <c r="T172" s="6">
        <v>4.33</v>
      </c>
      <c r="U172" s="6">
        <v>4.34</v>
      </c>
      <c r="V172" s="6">
        <v>4.33</v>
      </c>
      <c r="W172" s="6">
        <v>4.33</v>
      </c>
      <c r="X172" s="6">
        <v>4.32</v>
      </c>
      <c r="Y172" s="6">
        <v>4.32</v>
      </c>
      <c r="Z172" s="6">
        <v>4.3099999999999996</v>
      </c>
      <c r="AA172" s="6">
        <v>4.3</v>
      </c>
      <c r="AB172" s="6">
        <v>4.28</v>
      </c>
      <c r="AC172" s="6">
        <v>4.2699999999999996</v>
      </c>
      <c r="AD172" s="6">
        <v>4.26</v>
      </c>
      <c r="AE172" s="6">
        <v>4.24</v>
      </c>
      <c r="AF172" s="6">
        <v>4.2300000000000004</v>
      </c>
      <c r="AG172" s="6">
        <v>4.22</v>
      </c>
      <c r="AH172" s="6">
        <v>4.21</v>
      </c>
      <c r="AI172" s="6">
        <v>4.2</v>
      </c>
      <c r="AJ172" s="6">
        <v>4.1900000000000004</v>
      </c>
      <c r="AK172" s="6">
        <v>4.18</v>
      </c>
      <c r="AL172" s="6">
        <v>4.18</v>
      </c>
      <c r="AM172" s="6">
        <v>4.17</v>
      </c>
      <c r="AN172" s="6">
        <v>4.16</v>
      </c>
      <c r="AO172" s="6">
        <v>4.1500000000000004</v>
      </c>
      <c r="AP172" s="6">
        <v>4.1500000000000004</v>
      </c>
      <c r="AQ172" s="6">
        <v>4.1399999999999997</v>
      </c>
      <c r="AR172" s="6">
        <v>4.1399999999999997</v>
      </c>
      <c r="AS172" s="6">
        <v>4.13</v>
      </c>
      <c r="AT172" s="6">
        <v>4.13</v>
      </c>
      <c r="AU172" s="6">
        <v>4.12</v>
      </c>
      <c r="AV172" s="6">
        <v>4.12</v>
      </c>
      <c r="AW172" s="6">
        <v>4.12</v>
      </c>
      <c r="AX172" s="6">
        <v>4.1100000000000003</v>
      </c>
      <c r="AY172" s="6">
        <v>4.1100000000000003</v>
      </c>
    </row>
    <row r="173" spans="1:51" x14ac:dyDescent="0.2">
      <c r="A173" s="5">
        <v>42490</v>
      </c>
      <c r="B173" s="6">
        <v>2.79</v>
      </c>
      <c r="C173" s="6">
        <v>2.87</v>
      </c>
      <c r="D173" s="6">
        <v>3</v>
      </c>
      <c r="E173" s="6">
        <v>3.15</v>
      </c>
      <c r="F173" s="6">
        <v>3.29</v>
      </c>
      <c r="G173" s="6">
        <v>3.44</v>
      </c>
      <c r="H173" s="6">
        <v>3.56</v>
      </c>
      <c r="I173" s="6">
        <v>3.68</v>
      </c>
      <c r="J173" s="6">
        <v>3.79</v>
      </c>
      <c r="K173" s="6">
        <v>3.88</v>
      </c>
      <c r="L173" s="6">
        <v>3.97</v>
      </c>
      <c r="M173" s="6">
        <v>4.05</v>
      </c>
      <c r="N173" s="6">
        <v>4.12</v>
      </c>
      <c r="O173" s="6">
        <v>4.17</v>
      </c>
      <c r="P173" s="6">
        <v>4.22</v>
      </c>
      <c r="Q173" s="6">
        <v>4.24</v>
      </c>
      <c r="R173" s="6">
        <v>4.2699999999999996</v>
      </c>
      <c r="S173" s="6">
        <v>4.29</v>
      </c>
      <c r="T173" s="6">
        <v>4.3</v>
      </c>
      <c r="U173" s="6">
        <v>4.32</v>
      </c>
      <c r="V173" s="6">
        <v>4.3099999999999996</v>
      </c>
      <c r="W173" s="6">
        <v>4.3</v>
      </c>
      <c r="X173" s="6">
        <v>4.3</v>
      </c>
      <c r="Y173" s="6">
        <v>4.29</v>
      </c>
      <c r="Z173" s="6">
        <v>4.29</v>
      </c>
      <c r="AA173" s="6">
        <v>4.2699999999999996</v>
      </c>
      <c r="AB173" s="6">
        <v>4.26</v>
      </c>
      <c r="AC173" s="6">
        <v>4.24</v>
      </c>
      <c r="AD173" s="6">
        <v>4.2300000000000004</v>
      </c>
      <c r="AE173" s="6">
        <v>4.22</v>
      </c>
      <c r="AF173" s="6">
        <v>4.21</v>
      </c>
      <c r="AG173" s="6">
        <v>4.2</v>
      </c>
      <c r="AH173" s="6">
        <v>4.1900000000000004</v>
      </c>
      <c r="AI173" s="6">
        <v>4.18</v>
      </c>
      <c r="AJ173" s="6">
        <v>4.17</v>
      </c>
      <c r="AK173" s="6">
        <v>4.16</v>
      </c>
      <c r="AL173" s="6">
        <v>4.1500000000000004</v>
      </c>
      <c r="AM173" s="6">
        <v>4.1500000000000004</v>
      </c>
      <c r="AN173" s="6">
        <v>4.1399999999999997</v>
      </c>
      <c r="AO173" s="6">
        <v>4.13</v>
      </c>
      <c r="AP173" s="6">
        <v>4.13</v>
      </c>
      <c r="AQ173" s="6">
        <v>4.12</v>
      </c>
      <c r="AR173" s="6">
        <v>4.12</v>
      </c>
      <c r="AS173" s="6">
        <v>4.1100000000000003</v>
      </c>
      <c r="AT173" s="6">
        <v>4.1100000000000003</v>
      </c>
      <c r="AU173" s="6">
        <v>4.0999999999999996</v>
      </c>
      <c r="AV173" s="6">
        <v>4.0999999999999996</v>
      </c>
      <c r="AW173" s="6">
        <v>4.09</v>
      </c>
      <c r="AX173" s="6">
        <v>4.09</v>
      </c>
      <c r="AY173" s="6">
        <v>4.09</v>
      </c>
    </row>
    <row r="174" spans="1:51" x14ac:dyDescent="0.2">
      <c r="A174" s="5">
        <v>42521</v>
      </c>
      <c r="B174" s="6">
        <v>2.77</v>
      </c>
      <c r="C174" s="6">
        <v>2.84</v>
      </c>
      <c r="D174" s="6">
        <v>2.97</v>
      </c>
      <c r="E174" s="6">
        <v>3.12</v>
      </c>
      <c r="F174" s="6">
        <v>3.26</v>
      </c>
      <c r="G174" s="6">
        <v>3.41</v>
      </c>
      <c r="H174" s="6">
        <v>3.53</v>
      </c>
      <c r="I174" s="6">
        <v>3.65</v>
      </c>
      <c r="J174" s="6">
        <v>3.76</v>
      </c>
      <c r="K174" s="6">
        <v>3.86</v>
      </c>
      <c r="L174" s="6">
        <v>3.95</v>
      </c>
      <c r="M174" s="6">
        <v>4.0199999999999996</v>
      </c>
      <c r="N174" s="6">
        <v>4.09</v>
      </c>
      <c r="O174" s="6">
        <v>4.1500000000000004</v>
      </c>
      <c r="P174" s="6">
        <v>4.2</v>
      </c>
      <c r="Q174" s="6">
        <v>4.22</v>
      </c>
      <c r="R174" s="6">
        <v>4.24</v>
      </c>
      <c r="S174" s="6">
        <v>4.26</v>
      </c>
      <c r="T174" s="6">
        <v>4.28</v>
      </c>
      <c r="U174" s="6">
        <v>4.29</v>
      </c>
      <c r="V174" s="6">
        <v>4.28</v>
      </c>
      <c r="W174" s="6">
        <v>4.28</v>
      </c>
      <c r="X174" s="6">
        <v>4.2699999999999996</v>
      </c>
      <c r="Y174" s="6">
        <v>4.2699999999999996</v>
      </c>
      <c r="Z174" s="6">
        <v>4.26</v>
      </c>
      <c r="AA174" s="6">
        <v>4.25</v>
      </c>
      <c r="AB174" s="6">
        <v>4.2300000000000004</v>
      </c>
      <c r="AC174" s="6">
        <v>4.22</v>
      </c>
      <c r="AD174" s="6">
        <v>4.21</v>
      </c>
      <c r="AE174" s="6">
        <v>4.2</v>
      </c>
      <c r="AF174" s="6">
        <v>4.18</v>
      </c>
      <c r="AG174" s="6">
        <v>4.17</v>
      </c>
      <c r="AH174" s="6">
        <v>4.16</v>
      </c>
      <c r="AI174" s="6">
        <v>4.1500000000000004</v>
      </c>
      <c r="AJ174" s="6">
        <v>4.1399999999999997</v>
      </c>
      <c r="AK174" s="6">
        <v>4.1399999999999997</v>
      </c>
      <c r="AL174" s="6">
        <v>4.13</v>
      </c>
      <c r="AM174" s="6">
        <v>4.12</v>
      </c>
      <c r="AN174" s="6">
        <v>4.1100000000000003</v>
      </c>
      <c r="AO174" s="6">
        <v>4.1100000000000003</v>
      </c>
      <c r="AP174" s="6">
        <v>4.0999999999999996</v>
      </c>
      <c r="AQ174" s="6">
        <v>4.09</v>
      </c>
      <c r="AR174" s="6">
        <v>4.09</v>
      </c>
      <c r="AS174" s="6">
        <v>4.08</v>
      </c>
      <c r="AT174" s="6">
        <v>4.08</v>
      </c>
      <c r="AU174" s="6">
        <v>4.08</v>
      </c>
      <c r="AV174" s="6">
        <v>4.07</v>
      </c>
      <c r="AW174" s="6">
        <v>4.07</v>
      </c>
      <c r="AX174" s="6">
        <v>4.0599999999999996</v>
      </c>
      <c r="AY174" s="6">
        <v>4.0599999999999996</v>
      </c>
    </row>
    <row r="175" spans="1:51" x14ac:dyDescent="0.2">
      <c r="A175" s="5">
        <v>42551</v>
      </c>
      <c r="B175" s="6">
        <v>2.74</v>
      </c>
      <c r="C175" s="6">
        <v>2.81</v>
      </c>
      <c r="D175" s="6">
        <v>2.94</v>
      </c>
      <c r="E175" s="6">
        <v>3.09</v>
      </c>
      <c r="F175" s="6">
        <v>3.23</v>
      </c>
      <c r="G175" s="6">
        <v>3.37</v>
      </c>
      <c r="H175" s="6">
        <v>3.5</v>
      </c>
      <c r="I175" s="6">
        <v>3.62</v>
      </c>
      <c r="J175" s="6">
        <v>3.73</v>
      </c>
      <c r="K175" s="6">
        <v>3.83</v>
      </c>
      <c r="L175" s="6">
        <v>3.92</v>
      </c>
      <c r="M175" s="6">
        <v>3.99</v>
      </c>
      <c r="N175" s="6">
        <v>4.0599999999999996</v>
      </c>
      <c r="O175" s="6">
        <v>4.12</v>
      </c>
      <c r="P175" s="6">
        <v>4.17</v>
      </c>
      <c r="Q175" s="6">
        <v>4.1900000000000004</v>
      </c>
      <c r="R175" s="6">
        <v>4.21</v>
      </c>
      <c r="S175" s="6">
        <v>4.2300000000000004</v>
      </c>
      <c r="T175" s="6">
        <v>4.25</v>
      </c>
      <c r="U175" s="6">
        <v>4.26</v>
      </c>
      <c r="V175" s="6">
        <v>4.26</v>
      </c>
      <c r="W175" s="6">
        <v>4.25</v>
      </c>
      <c r="X175" s="6">
        <v>4.24</v>
      </c>
      <c r="Y175" s="6">
        <v>4.24</v>
      </c>
      <c r="Z175" s="6">
        <v>4.2300000000000004</v>
      </c>
      <c r="AA175" s="6">
        <v>4.22</v>
      </c>
      <c r="AB175" s="6">
        <v>4.2</v>
      </c>
      <c r="AC175" s="6">
        <v>4.1900000000000004</v>
      </c>
      <c r="AD175" s="6">
        <v>4.18</v>
      </c>
      <c r="AE175" s="6">
        <v>4.17</v>
      </c>
      <c r="AF175" s="6">
        <v>4.16</v>
      </c>
      <c r="AG175" s="6">
        <v>4.1399999999999997</v>
      </c>
      <c r="AH175" s="6">
        <v>4.13</v>
      </c>
      <c r="AI175" s="6">
        <v>4.12</v>
      </c>
      <c r="AJ175" s="6">
        <v>4.12</v>
      </c>
      <c r="AK175" s="6">
        <v>4.1100000000000003</v>
      </c>
      <c r="AL175" s="6">
        <v>4.0999999999999996</v>
      </c>
      <c r="AM175" s="6">
        <v>4.09</v>
      </c>
      <c r="AN175" s="6">
        <v>4.08</v>
      </c>
      <c r="AO175" s="6">
        <v>4.08</v>
      </c>
      <c r="AP175" s="6">
        <v>4.07</v>
      </c>
      <c r="AQ175" s="6">
        <v>4.07</v>
      </c>
      <c r="AR175" s="6">
        <v>4.0599999999999996</v>
      </c>
      <c r="AS175" s="6">
        <v>4.0599999999999996</v>
      </c>
      <c r="AT175" s="6">
        <v>4.05</v>
      </c>
      <c r="AU175" s="6">
        <v>4.05</v>
      </c>
      <c r="AV175" s="6">
        <v>4.04</v>
      </c>
      <c r="AW175" s="6">
        <v>4.04</v>
      </c>
      <c r="AX175" s="6">
        <v>4.04</v>
      </c>
      <c r="AY175" s="6">
        <v>4.03</v>
      </c>
    </row>
    <row r="176" spans="1:51" x14ac:dyDescent="0.2">
      <c r="A176" s="5">
        <v>42582</v>
      </c>
      <c r="B176" s="6">
        <v>2.71</v>
      </c>
      <c r="C176" s="6">
        <v>2.78</v>
      </c>
      <c r="D176" s="6">
        <v>2.91</v>
      </c>
      <c r="E176" s="6">
        <v>3.06</v>
      </c>
      <c r="F176" s="6">
        <v>3.2</v>
      </c>
      <c r="G176" s="6">
        <v>3.34</v>
      </c>
      <c r="H176" s="6">
        <v>3.47</v>
      </c>
      <c r="I176" s="6">
        <v>3.59</v>
      </c>
      <c r="J176" s="6">
        <v>3.7</v>
      </c>
      <c r="K176" s="6">
        <v>3.8</v>
      </c>
      <c r="L176" s="6">
        <v>3.89</v>
      </c>
      <c r="M176" s="6">
        <v>3.96</v>
      </c>
      <c r="N176" s="6">
        <v>4.03</v>
      </c>
      <c r="O176" s="6">
        <v>4.09</v>
      </c>
      <c r="P176" s="6">
        <v>4.1399999999999997</v>
      </c>
      <c r="Q176" s="6">
        <v>4.16</v>
      </c>
      <c r="R176" s="6">
        <v>4.18</v>
      </c>
      <c r="S176" s="6">
        <v>4.2</v>
      </c>
      <c r="T176" s="6">
        <v>4.22</v>
      </c>
      <c r="U176" s="6">
        <v>4.2300000000000004</v>
      </c>
      <c r="V176" s="6">
        <v>4.2300000000000004</v>
      </c>
      <c r="W176" s="6">
        <v>4.22</v>
      </c>
      <c r="X176" s="6">
        <v>4.21</v>
      </c>
      <c r="Y176" s="6">
        <v>4.21</v>
      </c>
      <c r="Z176" s="6">
        <v>4.2</v>
      </c>
      <c r="AA176" s="6">
        <v>4.1900000000000004</v>
      </c>
      <c r="AB176" s="6">
        <v>4.17</v>
      </c>
      <c r="AC176" s="6">
        <v>4.16</v>
      </c>
      <c r="AD176" s="6">
        <v>4.1500000000000004</v>
      </c>
      <c r="AE176" s="6">
        <v>4.1399999999999997</v>
      </c>
      <c r="AF176" s="6">
        <v>4.12</v>
      </c>
      <c r="AG176" s="6">
        <v>4.1100000000000003</v>
      </c>
      <c r="AH176" s="6">
        <v>4.0999999999999996</v>
      </c>
      <c r="AI176" s="6">
        <v>4.09</v>
      </c>
      <c r="AJ176" s="6">
        <v>4.08</v>
      </c>
      <c r="AK176" s="6">
        <v>4.08</v>
      </c>
      <c r="AL176" s="6">
        <v>4.07</v>
      </c>
      <c r="AM176" s="6">
        <v>4.0599999999999996</v>
      </c>
      <c r="AN176" s="6">
        <v>4.05</v>
      </c>
      <c r="AO176" s="6">
        <v>4.05</v>
      </c>
      <c r="AP176" s="6">
        <v>4.04</v>
      </c>
      <c r="AQ176" s="6">
        <v>4.04</v>
      </c>
      <c r="AR176" s="6">
        <v>4.03</v>
      </c>
      <c r="AS176" s="6">
        <v>4.03</v>
      </c>
      <c r="AT176" s="6">
        <v>4.0199999999999996</v>
      </c>
      <c r="AU176" s="6">
        <v>4.0199999999999996</v>
      </c>
      <c r="AV176" s="6">
        <v>4.01</v>
      </c>
      <c r="AW176" s="6">
        <v>4.01</v>
      </c>
      <c r="AX176" s="6">
        <v>4</v>
      </c>
      <c r="AY176" s="6">
        <v>4</v>
      </c>
    </row>
    <row r="177" spans="1:51" x14ac:dyDescent="0.2">
      <c r="A177" s="5">
        <v>42613</v>
      </c>
      <c r="B177" s="6">
        <v>2.68</v>
      </c>
      <c r="C177" s="6">
        <v>2.75</v>
      </c>
      <c r="D177" s="6">
        <v>2.88</v>
      </c>
      <c r="E177" s="6">
        <v>3.02</v>
      </c>
      <c r="F177" s="6">
        <v>3.17</v>
      </c>
      <c r="G177" s="6">
        <v>3.31</v>
      </c>
      <c r="H177" s="6">
        <v>3.44</v>
      </c>
      <c r="I177" s="6">
        <v>3.56</v>
      </c>
      <c r="J177" s="6">
        <v>3.67</v>
      </c>
      <c r="K177" s="6">
        <v>3.77</v>
      </c>
      <c r="L177" s="6">
        <v>3.86</v>
      </c>
      <c r="M177" s="6">
        <v>3.93</v>
      </c>
      <c r="N177" s="6">
        <v>4</v>
      </c>
      <c r="O177" s="6">
        <v>4.0599999999999996</v>
      </c>
      <c r="P177" s="6">
        <v>4.1100000000000003</v>
      </c>
      <c r="Q177" s="6">
        <v>4.13</v>
      </c>
      <c r="R177" s="6">
        <v>4.1500000000000004</v>
      </c>
      <c r="S177" s="6">
        <v>4.17</v>
      </c>
      <c r="T177" s="6">
        <v>4.1900000000000004</v>
      </c>
      <c r="U177" s="6">
        <v>4.2</v>
      </c>
      <c r="V177" s="6">
        <v>4.2</v>
      </c>
      <c r="W177" s="6">
        <v>4.1900000000000004</v>
      </c>
      <c r="X177" s="6">
        <v>4.18</v>
      </c>
      <c r="Y177" s="6">
        <v>4.18</v>
      </c>
      <c r="Z177" s="6">
        <v>4.17</v>
      </c>
      <c r="AA177" s="6">
        <v>4.16</v>
      </c>
      <c r="AB177" s="6">
        <v>4.1399999999999997</v>
      </c>
      <c r="AC177" s="6">
        <v>4.13</v>
      </c>
      <c r="AD177" s="6">
        <v>4.12</v>
      </c>
      <c r="AE177" s="6">
        <v>4.1100000000000003</v>
      </c>
      <c r="AF177" s="6">
        <v>4.0999999999999996</v>
      </c>
      <c r="AG177" s="6">
        <v>4.09</v>
      </c>
      <c r="AH177" s="6">
        <v>4.08</v>
      </c>
      <c r="AI177" s="6">
        <v>4.07</v>
      </c>
      <c r="AJ177" s="6">
        <v>4.0599999999999996</v>
      </c>
      <c r="AK177" s="6">
        <v>4.05</v>
      </c>
      <c r="AL177" s="6">
        <v>4.04</v>
      </c>
      <c r="AM177" s="6">
        <v>4.03</v>
      </c>
      <c r="AN177" s="6">
        <v>4.0199999999999996</v>
      </c>
      <c r="AO177" s="6">
        <v>4.0199999999999996</v>
      </c>
      <c r="AP177" s="6">
        <v>4.01</v>
      </c>
      <c r="AQ177" s="6">
        <v>4.01</v>
      </c>
      <c r="AR177" s="6">
        <v>4</v>
      </c>
      <c r="AS177" s="6">
        <v>4</v>
      </c>
      <c r="AT177" s="6">
        <v>3.99</v>
      </c>
      <c r="AU177" s="6">
        <v>3.99</v>
      </c>
      <c r="AV177" s="6">
        <v>3.98</v>
      </c>
      <c r="AW177" s="6">
        <v>3.98</v>
      </c>
      <c r="AX177" s="6">
        <v>3.98</v>
      </c>
      <c r="AY177" s="6">
        <v>3.97</v>
      </c>
    </row>
    <row r="178" spans="1:51" x14ac:dyDescent="0.2">
      <c r="A178" s="5">
        <v>42643</v>
      </c>
      <c r="B178" s="6">
        <v>2.65</v>
      </c>
      <c r="C178" s="6">
        <v>2.72</v>
      </c>
      <c r="D178" s="6">
        <v>2.85</v>
      </c>
      <c r="E178" s="6">
        <v>2.99</v>
      </c>
      <c r="F178" s="6">
        <v>3.14</v>
      </c>
      <c r="G178" s="6">
        <v>3.28</v>
      </c>
      <c r="H178" s="6">
        <v>3.41</v>
      </c>
      <c r="I178" s="6">
        <v>3.53</v>
      </c>
      <c r="J178" s="6">
        <v>3.64</v>
      </c>
      <c r="K178" s="6">
        <v>3.74</v>
      </c>
      <c r="L178" s="6">
        <v>3.83</v>
      </c>
      <c r="M178" s="6">
        <v>3.91</v>
      </c>
      <c r="N178" s="6">
        <v>3.97</v>
      </c>
      <c r="O178" s="6">
        <v>4.03</v>
      </c>
      <c r="P178" s="6">
        <v>4.08</v>
      </c>
      <c r="Q178" s="6">
        <v>4.0999999999999996</v>
      </c>
      <c r="R178" s="6">
        <v>4.13</v>
      </c>
      <c r="S178" s="6">
        <v>4.1399999999999997</v>
      </c>
      <c r="T178" s="6">
        <v>4.16</v>
      </c>
      <c r="U178" s="6">
        <v>4.18</v>
      </c>
      <c r="V178" s="6">
        <v>4.17</v>
      </c>
      <c r="W178" s="6">
        <v>4.16</v>
      </c>
      <c r="X178" s="6">
        <v>4.16</v>
      </c>
      <c r="Y178" s="6">
        <v>4.1500000000000004</v>
      </c>
      <c r="Z178" s="6">
        <v>4.1500000000000004</v>
      </c>
      <c r="AA178" s="6">
        <v>4.13</v>
      </c>
      <c r="AB178" s="6">
        <v>4.12</v>
      </c>
      <c r="AC178" s="6">
        <v>4.1100000000000003</v>
      </c>
      <c r="AD178" s="6">
        <v>4.09</v>
      </c>
      <c r="AE178" s="6">
        <v>4.08</v>
      </c>
      <c r="AF178" s="6">
        <v>4.07</v>
      </c>
      <c r="AG178" s="6">
        <v>4.0599999999999996</v>
      </c>
      <c r="AH178" s="6">
        <v>4.05</v>
      </c>
      <c r="AI178" s="6">
        <v>4.04</v>
      </c>
      <c r="AJ178" s="6">
        <v>4.03</v>
      </c>
      <c r="AK178" s="6">
        <v>4.0199999999999996</v>
      </c>
      <c r="AL178" s="6">
        <v>4.01</v>
      </c>
      <c r="AM178" s="6">
        <v>4.01</v>
      </c>
      <c r="AN178" s="6">
        <v>4</v>
      </c>
      <c r="AO178" s="6">
        <v>3.99</v>
      </c>
      <c r="AP178" s="6">
        <v>3.99</v>
      </c>
      <c r="AQ178" s="6">
        <v>3.98</v>
      </c>
      <c r="AR178" s="6">
        <v>3.98</v>
      </c>
      <c r="AS178" s="6">
        <v>3.97</v>
      </c>
      <c r="AT178" s="6">
        <v>3.97</v>
      </c>
      <c r="AU178" s="6">
        <v>3.96</v>
      </c>
      <c r="AV178" s="6">
        <v>3.96</v>
      </c>
      <c r="AW178" s="6">
        <v>3.95</v>
      </c>
      <c r="AX178" s="6">
        <v>3.95</v>
      </c>
      <c r="AY178" s="6">
        <v>3.95</v>
      </c>
    </row>
    <row r="179" spans="1:51" x14ac:dyDescent="0.2">
      <c r="A179" s="5">
        <v>42674</v>
      </c>
      <c r="B179" s="6">
        <v>2.61</v>
      </c>
      <c r="C179" s="6">
        <v>2.69</v>
      </c>
      <c r="D179" s="6">
        <v>2.82</v>
      </c>
      <c r="E179" s="6">
        <v>2.96</v>
      </c>
      <c r="F179" s="6">
        <v>3.11</v>
      </c>
      <c r="G179" s="6">
        <v>3.25</v>
      </c>
      <c r="H179" s="6">
        <v>3.38</v>
      </c>
      <c r="I179" s="6">
        <v>3.5</v>
      </c>
      <c r="J179" s="6">
        <v>3.61</v>
      </c>
      <c r="K179" s="6">
        <v>3.71</v>
      </c>
      <c r="L179" s="6">
        <v>3.8</v>
      </c>
      <c r="M179" s="6">
        <v>3.88</v>
      </c>
      <c r="N179" s="6">
        <v>3.95</v>
      </c>
      <c r="O179" s="6">
        <v>4.01</v>
      </c>
      <c r="P179" s="6">
        <v>4.0599999999999996</v>
      </c>
      <c r="Q179" s="6">
        <v>4.08</v>
      </c>
      <c r="R179" s="6">
        <v>4.0999999999999996</v>
      </c>
      <c r="S179" s="6">
        <v>4.12</v>
      </c>
      <c r="T179" s="6">
        <v>4.1399999999999997</v>
      </c>
      <c r="U179" s="6">
        <v>4.1500000000000004</v>
      </c>
      <c r="V179" s="6">
        <v>4.1500000000000004</v>
      </c>
      <c r="W179" s="6">
        <v>4.1399999999999997</v>
      </c>
      <c r="X179" s="6">
        <v>4.13</v>
      </c>
      <c r="Y179" s="6">
        <v>4.13</v>
      </c>
      <c r="Z179" s="6">
        <v>4.12</v>
      </c>
      <c r="AA179" s="6">
        <v>4.1100000000000003</v>
      </c>
      <c r="AB179" s="6">
        <v>4.09</v>
      </c>
      <c r="AC179" s="6">
        <v>4.08</v>
      </c>
      <c r="AD179" s="6">
        <v>4.07</v>
      </c>
      <c r="AE179" s="6">
        <v>4.0599999999999996</v>
      </c>
      <c r="AF179" s="6">
        <v>4.05</v>
      </c>
      <c r="AG179" s="6">
        <v>4.04</v>
      </c>
      <c r="AH179" s="6">
        <v>4.03</v>
      </c>
      <c r="AI179" s="6">
        <v>4.0199999999999996</v>
      </c>
      <c r="AJ179" s="6">
        <v>4.01</v>
      </c>
      <c r="AK179" s="6">
        <v>4</v>
      </c>
      <c r="AL179" s="6">
        <v>3.99</v>
      </c>
      <c r="AM179" s="6">
        <v>3.98</v>
      </c>
      <c r="AN179" s="6">
        <v>3.98</v>
      </c>
      <c r="AO179" s="6">
        <v>3.97</v>
      </c>
      <c r="AP179" s="6">
        <v>3.96</v>
      </c>
      <c r="AQ179" s="6">
        <v>3.96</v>
      </c>
      <c r="AR179" s="6">
        <v>3.95</v>
      </c>
      <c r="AS179" s="6">
        <v>3.95</v>
      </c>
      <c r="AT179" s="6">
        <v>3.94</v>
      </c>
      <c r="AU179" s="6">
        <v>3.94</v>
      </c>
      <c r="AV179" s="6">
        <v>3.93</v>
      </c>
      <c r="AW179" s="6">
        <v>3.93</v>
      </c>
      <c r="AX179" s="6">
        <v>3.93</v>
      </c>
      <c r="AY179" s="6">
        <v>3.92</v>
      </c>
    </row>
    <row r="180" spans="1:51" x14ac:dyDescent="0.2">
      <c r="A180" s="5">
        <v>42704</v>
      </c>
      <c r="B180" s="6">
        <v>2.58</v>
      </c>
      <c r="C180" s="6">
        <v>2.66</v>
      </c>
      <c r="D180" s="6">
        <v>2.79</v>
      </c>
      <c r="E180" s="6">
        <v>2.93</v>
      </c>
      <c r="F180" s="6">
        <v>3.08</v>
      </c>
      <c r="G180" s="6">
        <v>3.22</v>
      </c>
      <c r="H180" s="6">
        <v>3.35</v>
      </c>
      <c r="I180" s="6">
        <v>3.48</v>
      </c>
      <c r="J180" s="6">
        <v>3.59</v>
      </c>
      <c r="K180" s="6">
        <v>3.69</v>
      </c>
      <c r="L180" s="6">
        <v>3.78</v>
      </c>
      <c r="M180" s="6">
        <v>3.86</v>
      </c>
      <c r="N180" s="6">
        <v>3.93</v>
      </c>
      <c r="O180" s="6">
        <v>3.98</v>
      </c>
      <c r="P180" s="6">
        <v>4.03</v>
      </c>
      <c r="Q180" s="6">
        <v>4.0599999999999996</v>
      </c>
      <c r="R180" s="6">
        <v>4.08</v>
      </c>
      <c r="S180" s="6">
        <v>4.0999999999999996</v>
      </c>
      <c r="T180" s="6">
        <v>4.12</v>
      </c>
      <c r="U180" s="6">
        <v>4.13</v>
      </c>
      <c r="V180" s="6">
        <v>4.13</v>
      </c>
      <c r="W180" s="6">
        <v>4.12</v>
      </c>
      <c r="X180" s="6">
        <v>4.1100000000000003</v>
      </c>
      <c r="Y180" s="6">
        <v>4.1100000000000003</v>
      </c>
      <c r="Z180" s="6">
        <v>4.0999999999999996</v>
      </c>
      <c r="AA180" s="6">
        <v>4.09</v>
      </c>
      <c r="AB180" s="6">
        <v>4.07</v>
      </c>
      <c r="AC180" s="6">
        <v>4.0599999999999996</v>
      </c>
      <c r="AD180" s="6">
        <v>4.05</v>
      </c>
      <c r="AE180" s="6">
        <v>4.04</v>
      </c>
      <c r="AF180" s="6">
        <v>4.03</v>
      </c>
      <c r="AG180" s="6">
        <v>4.0199999999999996</v>
      </c>
      <c r="AH180" s="6">
        <v>4.01</v>
      </c>
      <c r="AI180" s="6">
        <v>4</v>
      </c>
      <c r="AJ180" s="6">
        <v>3.99</v>
      </c>
      <c r="AK180" s="6">
        <v>3.98</v>
      </c>
      <c r="AL180" s="6">
        <v>3.97</v>
      </c>
      <c r="AM180" s="6">
        <v>3.96</v>
      </c>
      <c r="AN180" s="6">
        <v>3.96</v>
      </c>
      <c r="AO180" s="6">
        <v>3.95</v>
      </c>
      <c r="AP180" s="6">
        <v>3.94</v>
      </c>
      <c r="AQ180" s="6">
        <v>3.94</v>
      </c>
      <c r="AR180" s="6">
        <v>3.93</v>
      </c>
      <c r="AS180" s="6">
        <v>3.93</v>
      </c>
      <c r="AT180" s="6">
        <v>3.92</v>
      </c>
      <c r="AU180" s="6">
        <v>3.92</v>
      </c>
      <c r="AV180" s="6">
        <v>3.92</v>
      </c>
      <c r="AW180" s="6">
        <v>3.91</v>
      </c>
      <c r="AX180" s="6">
        <v>3.91</v>
      </c>
      <c r="AY180" s="6">
        <v>3.9</v>
      </c>
    </row>
    <row r="181" spans="1:51" x14ac:dyDescent="0.2">
      <c r="A181" s="5">
        <v>42735</v>
      </c>
      <c r="B181" s="6">
        <v>2.5499999999999998</v>
      </c>
      <c r="C181" s="6">
        <v>2.62</v>
      </c>
      <c r="D181" s="6">
        <v>2.75</v>
      </c>
      <c r="E181" s="6">
        <v>2.9</v>
      </c>
      <c r="F181" s="6">
        <v>3.05</v>
      </c>
      <c r="G181" s="6">
        <v>3.19</v>
      </c>
      <c r="H181" s="6">
        <v>3.33</v>
      </c>
      <c r="I181" s="6">
        <v>3.45</v>
      </c>
      <c r="J181" s="6">
        <v>3.56</v>
      </c>
      <c r="K181" s="6">
        <v>3.66</v>
      </c>
      <c r="L181" s="6">
        <v>3.75</v>
      </c>
      <c r="M181" s="6">
        <v>3.83</v>
      </c>
      <c r="N181" s="6">
        <v>3.9</v>
      </c>
      <c r="O181" s="6">
        <v>3.96</v>
      </c>
      <c r="P181" s="6">
        <v>4.01</v>
      </c>
      <c r="Q181" s="6">
        <v>4.04</v>
      </c>
      <c r="R181" s="6">
        <v>4.0599999999999996</v>
      </c>
      <c r="S181" s="6">
        <v>4.08</v>
      </c>
      <c r="T181" s="6">
        <v>4.09</v>
      </c>
      <c r="U181" s="6">
        <v>4.1100000000000003</v>
      </c>
      <c r="V181" s="6">
        <v>4.0999999999999996</v>
      </c>
      <c r="W181" s="6">
        <v>4.0999999999999996</v>
      </c>
      <c r="X181" s="6">
        <v>4.09</v>
      </c>
      <c r="Y181" s="6">
        <v>4.09</v>
      </c>
      <c r="Z181" s="6">
        <v>4.08</v>
      </c>
      <c r="AA181" s="6">
        <v>4.07</v>
      </c>
      <c r="AB181" s="6">
        <v>4.05</v>
      </c>
      <c r="AC181" s="6">
        <v>4.04</v>
      </c>
      <c r="AD181" s="6">
        <v>4.03</v>
      </c>
      <c r="AE181" s="6">
        <v>4.0199999999999996</v>
      </c>
      <c r="AF181" s="6">
        <v>4</v>
      </c>
      <c r="AG181" s="6">
        <v>3.99</v>
      </c>
      <c r="AH181" s="6">
        <v>3.98</v>
      </c>
      <c r="AI181" s="6">
        <v>3.97</v>
      </c>
      <c r="AJ181" s="6">
        <v>3.97</v>
      </c>
      <c r="AK181" s="6">
        <v>3.96</v>
      </c>
      <c r="AL181" s="6">
        <v>3.95</v>
      </c>
      <c r="AM181" s="6">
        <v>3.94</v>
      </c>
      <c r="AN181" s="6">
        <v>3.93</v>
      </c>
      <c r="AO181" s="6">
        <v>3.93</v>
      </c>
      <c r="AP181" s="6">
        <v>3.92</v>
      </c>
      <c r="AQ181" s="6">
        <v>3.92</v>
      </c>
      <c r="AR181" s="6">
        <v>3.91</v>
      </c>
      <c r="AS181" s="6">
        <v>3.91</v>
      </c>
      <c r="AT181" s="6">
        <v>3.9</v>
      </c>
      <c r="AU181" s="6">
        <v>3.9</v>
      </c>
      <c r="AV181" s="6">
        <v>3.89</v>
      </c>
      <c r="AW181" s="6">
        <v>3.89</v>
      </c>
      <c r="AX181" s="6">
        <v>3.89</v>
      </c>
      <c r="AY181" s="6">
        <v>3.88</v>
      </c>
    </row>
    <row r="182" spans="1:51" x14ac:dyDescent="0.2">
      <c r="A182" s="5">
        <v>42766</v>
      </c>
      <c r="B182" s="6">
        <v>2.52</v>
      </c>
      <c r="C182" s="6">
        <v>2.59</v>
      </c>
      <c r="D182" s="6">
        <v>2.72</v>
      </c>
      <c r="E182" s="6">
        <v>2.87</v>
      </c>
      <c r="F182" s="6">
        <v>3.02</v>
      </c>
      <c r="G182" s="6">
        <v>3.16</v>
      </c>
      <c r="H182" s="6">
        <v>3.3</v>
      </c>
      <c r="I182" s="6">
        <v>3.42</v>
      </c>
      <c r="J182" s="6">
        <v>3.53</v>
      </c>
      <c r="K182" s="6">
        <v>3.63</v>
      </c>
      <c r="L182" s="6">
        <v>3.73</v>
      </c>
      <c r="M182" s="6">
        <v>3.81</v>
      </c>
      <c r="N182" s="6">
        <v>3.88</v>
      </c>
      <c r="O182" s="6">
        <v>3.94</v>
      </c>
      <c r="P182" s="6">
        <v>3.99</v>
      </c>
      <c r="Q182" s="6">
        <v>4.01</v>
      </c>
      <c r="R182" s="6">
        <v>4.03</v>
      </c>
      <c r="S182" s="6">
        <v>4.05</v>
      </c>
      <c r="T182" s="6">
        <v>4.07</v>
      </c>
      <c r="U182" s="6">
        <v>4.09</v>
      </c>
      <c r="V182" s="6">
        <v>4.08</v>
      </c>
      <c r="W182" s="6">
        <v>4.07</v>
      </c>
      <c r="X182" s="6">
        <v>4.07</v>
      </c>
      <c r="Y182" s="6">
        <v>4.0599999999999996</v>
      </c>
      <c r="Z182" s="6">
        <v>4.0599999999999996</v>
      </c>
      <c r="AA182" s="6">
        <v>4.04</v>
      </c>
      <c r="AB182" s="6">
        <v>4.03</v>
      </c>
      <c r="AC182" s="6">
        <v>4.0199999999999996</v>
      </c>
      <c r="AD182" s="6">
        <v>4.01</v>
      </c>
      <c r="AE182" s="6">
        <v>4</v>
      </c>
      <c r="AF182" s="6">
        <v>3.98</v>
      </c>
      <c r="AG182" s="6">
        <v>3.97</v>
      </c>
      <c r="AH182" s="6">
        <v>3.96</v>
      </c>
      <c r="AI182" s="6">
        <v>3.95</v>
      </c>
      <c r="AJ182" s="6">
        <v>3.94</v>
      </c>
      <c r="AK182" s="6">
        <v>3.94</v>
      </c>
      <c r="AL182" s="6">
        <v>3.93</v>
      </c>
      <c r="AM182" s="6">
        <v>3.92</v>
      </c>
      <c r="AN182" s="6">
        <v>3.91</v>
      </c>
      <c r="AO182" s="6">
        <v>3.91</v>
      </c>
      <c r="AP182" s="6">
        <v>3.9</v>
      </c>
      <c r="AQ182" s="6">
        <v>3.9</v>
      </c>
      <c r="AR182" s="6">
        <v>3.89</v>
      </c>
      <c r="AS182" s="6">
        <v>3.89</v>
      </c>
      <c r="AT182" s="6">
        <v>3.88</v>
      </c>
      <c r="AU182" s="6">
        <v>3.88</v>
      </c>
      <c r="AV182" s="6">
        <v>3.87</v>
      </c>
      <c r="AW182" s="6">
        <v>3.87</v>
      </c>
      <c r="AX182" s="6">
        <v>3.87</v>
      </c>
      <c r="AY182" s="6">
        <v>3.86</v>
      </c>
    </row>
    <row r="183" spans="1:51" x14ac:dyDescent="0.2">
      <c r="A183" s="5">
        <v>42794</v>
      </c>
      <c r="B183" s="6">
        <v>2.48</v>
      </c>
      <c r="C183" s="6">
        <v>2.56</v>
      </c>
      <c r="D183" s="6">
        <v>2.69</v>
      </c>
      <c r="E183" s="6">
        <v>2.84</v>
      </c>
      <c r="F183" s="6">
        <v>2.99</v>
      </c>
      <c r="G183" s="6">
        <v>3.13</v>
      </c>
      <c r="H183" s="6">
        <v>3.27</v>
      </c>
      <c r="I183" s="6">
        <v>3.39</v>
      </c>
      <c r="J183" s="6">
        <v>3.5</v>
      </c>
      <c r="K183" s="6">
        <v>3.61</v>
      </c>
      <c r="L183" s="6">
        <v>3.7</v>
      </c>
      <c r="M183" s="6">
        <v>3.78</v>
      </c>
      <c r="N183" s="6">
        <v>3.85</v>
      </c>
      <c r="O183" s="6">
        <v>3.91</v>
      </c>
      <c r="P183" s="6">
        <v>3.96</v>
      </c>
      <c r="Q183" s="6">
        <v>3.99</v>
      </c>
      <c r="R183" s="6">
        <v>4.01</v>
      </c>
      <c r="S183" s="6">
        <v>4.03</v>
      </c>
      <c r="T183" s="6">
        <v>4.05</v>
      </c>
      <c r="U183" s="6">
        <v>4.0599999999999996</v>
      </c>
      <c r="V183" s="6">
        <v>4.0599999999999996</v>
      </c>
      <c r="W183" s="6">
        <v>4.05</v>
      </c>
      <c r="X183" s="6">
        <v>4.05</v>
      </c>
      <c r="Y183" s="6">
        <v>4.04</v>
      </c>
      <c r="Z183" s="6">
        <v>4.04</v>
      </c>
      <c r="AA183" s="6">
        <v>4.0199999999999996</v>
      </c>
      <c r="AB183" s="6">
        <v>4.01</v>
      </c>
      <c r="AC183" s="6">
        <v>4</v>
      </c>
      <c r="AD183" s="6">
        <v>3.98</v>
      </c>
      <c r="AE183" s="6">
        <v>3.97</v>
      </c>
      <c r="AF183" s="6">
        <v>3.96</v>
      </c>
      <c r="AG183" s="6">
        <v>3.95</v>
      </c>
      <c r="AH183" s="6">
        <v>3.94</v>
      </c>
      <c r="AI183" s="6">
        <v>3.93</v>
      </c>
      <c r="AJ183" s="6">
        <v>3.92</v>
      </c>
      <c r="AK183" s="6">
        <v>3.91</v>
      </c>
      <c r="AL183" s="6">
        <v>3.91</v>
      </c>
      <c r="AM183" s="6">
        <v>3.9</v>
      </c>
      <c r="AN183" s="6">
        <v>3.89</v>
      </c>
      <c r="AO183" s="6">
        <v>3.89</v>
      </c>
      <c r="AP183" s="6">
        <v>3.88</v>
      </c>
      <c r="AQ183" s="6">
        <v>3.87</v>
      </c>
      <c r="AR183" s="6">
        <v>3.87</v>
      </c>
      <c r="AS183" s="6">
        <v>3.86</v>
      </c>
      <c r="AT183" s="6">
        <v>3.86</v>
      </c>
      <c r="AU183" s="6">
        <v>3.86</v>
      </c>
      <c r="AV183" s="6">
        <v>3.85</v>
      </c>
      <c r="AW183" s="6">
        <v>3.85</v>
      </c>
      <c r="AX183" s="6">
        <v>3.84</v>
      </c>
      <c r="AY183" s="6">
        <v>3.84</v>
      </c>
    </row>
    <row r="184" spans="1:51" x14ac:dyDescent="0.2">
      <c r="A184" s="5">
        <v>42825</v>
      </c>
      <c r="B184" s="6">
        <v>2.4500000000000002</v>
      </c>
      <c r="C184" s="6">
        <v>2.52</v>
      </c>
      <c r="D184" s="6">
        <v>2.65</v>
      </c>
      <c r="E184" s="6">
        <v>2.81</v>
      </c>
      <c r="F184" s="6">
        <v>2.96</v>
      </c>
      <c r="G184" s="6">
        <v>3.1</v>
      </c>
      <c r="H184" s="6">
        <v>3.24</v>
      </c>
      <c r="I184" s="6">
        <v>3.36</v>
      </c>
      <c r="J184" s="6">
        <v>3.48</v>
      </c>
      <c r="K184" s="6">
        <v>3.58</v>
      </c>
      <c r="L184" s="6">
        <v>3.68</v>
      </c>
      <c r="M184" s="6">
        <v>3.76</v>
      </c>
      <c r="N184" s="6">
        <v>3.83</v>
      </c>
      <c r="O184" s="6">
        <v>3.89</v>
      </c>
      <c r="P184" s="6">
        <v>3.94</v>
      </c>
      <c r="Q184" s="6">
        <v>3.96</v>
      </c>
      <c r="R184" s="6">
        <v>3.99</v>
      </c>
      <c r="S184" s="6">
        <v>4.01</v>
      </c>
      <c r="T184" s="6">
        <v>4.0199999999999996</v>
      </c>
      <c r="U184" s="6">
        <v>4.04</v>
      </c>
      <c r="V184" s="6">
        <v>4.03</v>
      </c>
      <c r="W184" s="6">
        <v>4.03</v>
      </c>
      <c r="X184" s="6">
        <v>4.0199999999999996</v>
      </c>
      <c r="Y184" s="6">
        <v>4.0199999999999996</v>
      </c>
      <c r="Z184" s="6">
        <v>4.01</v>
      </c>
      <c r="AA184" s="6">
        <v>4</v>
      </c>
      <c r="AB184" s="6">
        <v>3.98</v>
      </c>
      <c r="AC184" s="6">
        <v>3.97</v>
      </c>
      <c r="AD184" s="6">
        <v>3.96</v>
      </c>
      <c r="AE184" s="6">
        <v>3.95</v>
      </c>
      <c r="AF184" s="6">
        <v>3.94</v>
      </c>
      <c r="AG184" s="6">
        <v>3.93</v>
      </c>
      <c r="AH184" s="6">
        <v>3.92</v>
      </c>
      <c r="AI184" s="6">
        <v>3.91</v>
      </c>
      <c r="AJ184" s="6">
        <v>3.9</v>
      </c>
      <c r="AK184" s="6">
        <v>3.89</v>
      </c>
      <c r="AL184" s="6">
        <v>3.88</v>
      </c>
      <c r="AM184" s="6">
        <v>3.88</v>
      </c>
      <c r="AN184" s="6">
        <v>3.87</v>
      </c>
      <c r="AO184" s="6">
        <v>3.86</v>
      </c>
      <c r="AP184" s="6">
        <v>3.86</v>
      </c>
      <c r="AQ184" s="6">
        <v>3.85</v>
      </c>
      <c r="AR184" s="6">
        <v>3.85</v>
      </c>
      <c r="AS184" s="6">
        <v>3.84</v>
      </c>
      <c r="AT184" s="6">
        <v>3.84</v>
      </c>
      <c r="AU184" s="6">
        <v>3.83</v>
      </c>
      <c r="AV184" s="6">
        <v>3.83</v>
      </c>
      <c r="AW184" s="6">
        <v>3.83</v>
      </c>
      <c r="AX184" s="6">
        <v>3.82</v>
      </c>
      <c r="AY184" s="6">
        <v>3.82</v>
      </c>
    </row>
    <row r="185" spans="1:51" x14ac:dyDescent="0.2">
      <c r="A185" s="5">
        <v>42855</v>
      </c>
      <c r="B185" s="6">
        <v>2.41</v>
      </c>
      <c r="C185" s="6">
        <v>2.4900000000000002</v>
      </c>
      <c r="D185" s="6">
        <v>2.62</v>
      </c>
      <c r="E185" s="6">
        <v>2.77</v>
      </c>
      <c r="F185" s="6">
        <v>2.92</v>
      </c>
      <c r="G185" s="6">
        <v>3.07</v>
      </c>
      <c r="H185" s="6">
        <v>3.21</v>
      </c>
      <c r="I185" s="6">
        <v>3.33</v>
      </c>
      <c r="J185" s="6">
        <v>3.45</v>
      </c>
      <c r="K185" s="6">
        <v>3.55</v>
      </c>
      <c r="L185" s="6">
        <v>3.65</v>
      </c>
      <c r="M185" s="6">
        <v>3.73</v>
      </c>
      <c r="N185" s="6">
        <v>3.8</v>
      </c>
      <c r="O185" s="6">
        <v>3.86</v>
      </c>
      <c r="P185" s="6">
        <v>3.91</v>
      </c>
      <c r="Q185" s="6">
        <v>3.94</v>
      </c>
      <c r="R185" s="6">
        <v>3.96</v>
      </c>
      <c r="S185" s="6">
        <v>3.98</v>
      </c>
      <c r="T185" s="6">
        <v>4</v>
      </c>
      <c r="U185" s="6">
        <v>4.0199999999999996</v>
      </c>
      <c r="V185" s="6">
        <v>4.01</v>
      </c>
      <c r="W185" s="6">
        <v>4</v>
      </c>
      <c r="X185" s="6">
        <v>4</v>
      </c>
      <c r="Y185" s="6">
        <v>3.99</v>
      </c>
      <c r="Z185" s="6">
        <v>3.99</v>
      </c>
      <c r="AA185" s="6">
        <v>3.97</v>
      </c>
      <c r="AB185" s="6">
        <v>3.96</v>
      </c>
      <c r="AC185" s="6">
        <v>3.95</v>
      </c>
      <c r="AD185" s="6">
        <v>3.94</v>
      </c>
      <c r="AE185" s="6">
        <v>3.93</v>
      </c>
      <c r="AF185" s="6">
        <v>3.91</v>
      </c>
      <c r="AG185" s="6">
        <v>3.9</v>
      </c>
      <c r="AH185" s="6">
        <v>3.89</v>
      </c>
      <c r="AI185" s="6">
        <v>3.89</v>
      </c>
      <c r="AJ185" s="6">
        <v>3.88</v>
      </c>
      <c r="AK185" s="6">
        <v>3.87</v>
      </c>
      <c r="AL185" s="6">
        <v>3.86</v>
      </c>
      <c r="AM185" s="6">
        <v>3.85</v>
      </c>
      <c r="AN185" s="6">
        <v>3.85</v>
      </c>
      <c r="AO185" s="6">
        <v>3.84</v>
      </c>
      <c r="AP185" s="6">
        <v>3.83</v>
      </c>
      <c r="AQ185" s="6">
        <v>3.83</v>
      </c>
      <c r="AR185" s="6">
        <v>3.82</v>
      </c>
      <c r="AS185" s="6">
        <v>3.82</v>
      </c>
      <c r="AT185" s="6">
        <v>3.82</v>
      </c>
      <c r="AU185" s="6">
        <v>3.81</v>
      </c>
      <c r="AV185" s="6">
        <v>3.81</v>
      </c>
      <c r="AW185" s="6">
        <v>3.8</v>
      </c>
      <c r="AX185" s="6">
        <v>3.8</v>
      </c>
      <c r="AY185" s="6">
        <v>3.8</v>
      </c>
    </row>
    <row r="186" spans="1:51" x14ac:dyDescent="0.2">
      <c r="A186" s="5">
        <v>42886</v>
      </c>
      <c r="B186" s="6">
        <v>2.38</v>
      </c>
      <c r="C186" s="6">
        <v>2.4500000000000002</v>
      </c>
      <c r="D186" s="6">
        <v>2.58</v>
      </c>
      <c r="E186" s="6">
        <v>2.74</v>
      </c>
      <c r="F186" s="6">
        <v>2.89</v>
      </c>
      <c r="G186" s="6">
        <v>3.04</v>
      </c>
      <c r="H186" s="6">
        <v>3.18</v>
      </c>
      <c r="I186" s="6">
        <v>3.3</v>
      </c>
      <c r="J186" s="6">
        <v>3.42</v>
      </c>
      <c r="K186" s="6">
        <v>3.52</v>
      </c>
      <c r="L186" s="6">
        <v>3.62</v>
      </c>
      <c r="M186" s="6">
        <v>3.7</v>
      </c>
      <c r="N186" s="6">
        <v>3.77</v>
      </c>
      <c r="O186" s="6">
        <v>3.83</v>
      </c>
      <c r="P186" s="6">
        <v>3.88</v>
      </c>
      <c r="Q186" s="6">
        <v>3.91</v>
      </c>
      <c r="R186" s="6">
        <v>3.93</v>
      </c>
      <c r="S186" s="6">
        <v>3.95</v>
      </c>
      <c r="T186" s="6">
        <v>3.97</v>
      </c>
      <c r="U186" s="6">
        <v>3.99</v>
      </c>
      <c r="V186" s="6">
        <v>3.98</v>
      </c>
      <c r="W186" s="6">
        <v>3.98</v>
      </c>
      <c r="X186" s="6">
        <v>3.97</v>
      </c>
      <c r="Y186" s="6">
        <v>3.97</v>
      </c>
      <c r="Z186" s="6">
        <v>3.96</v>
      </c>
      <c r="AA186" s="6">
        <v>3.95</v>
      </c>
      <c r="AB186" s="6">
        <v>3.94</v>
      </c>
      <c r="AC186" s="6">
        <v>3.92</v>
      </c>
      <c r="AD186" s="6">
        <v>3.91</v>
      </c>
      <c r="AE186" s="6">
        <v>3.9</v>
      </c>
      <c r="AF186" s="6">
        <v>3.89</v>
      </c>
      <c r="AG186" s="6">
        <v>3.88</v>
      </c>
      <c r="AH186" s="6">
        <v>3.87</v>
      </c>
      <c r="AI186" s="6">
        <v>3.86</v>
      </c>
      <c r="AJ186" s="6">
        <v>3.85</v>
      </c>
      <c r="AK186" s="6">
        <v>3.84</v>
      </c>
      <c r="AL186" s="6">
        <v>3.84</v>
      </c>
      <c r="AM186" s="6">
        <v>3.83</v>
      </c>
      <c r="AN186" s="6">
        <v>3.82</v>
      </c>
      <c r="AO186" s="6">
        <v>3.82</v>
      </c>
      <c r="AP186" s="6">
        <v>3.81</v>
      </c>
      <c r="AQ186" s="6">
        <v>3.81</v>
      </c>
      <c r="AR186" s="6">
        <v>3.8</v>
      </c>
      <c r="AS186" s="6">
        <v>3.8</v>
      </c>
      <c r="AT186" s="6">
        <v>3.79</v>
      </c>
      <c r="AU186" s="6">
        <v>3.79</v>
      </c>
      <c r="AV186" s="6">
        <v>3.78</v>
      </c>
      <c r="AW186" s="6">
        <v>3.78</v>
      </c>
      <c r="AX186" s="6">
        <v>3.78</v>
      </c>
      <c r="AY186" s="6">
        <v>3.77</v>
      </c>
    </row>
    <row r="187" spans="1:51" x14ac:dyDescent="0.2">
      <c r="A187" s="5">
        <v>42916</v>
      </c>
      <c r="B187" s="6">
        <v>2.34</v>
      </c>
      <c r="C187" s="6">
        <v>2.41</v>
      </c>
      <c r="D187" s="6">
        <v>2.5499999999999998</v>
      </c>
      <c r="E187" s="6">
        <v>2.7</v>
      </c>
      <c r="F187" s="6">
        <v>2.85</v>
      </c>
      <c r="G187" s="6">
        <v>3</v>
      </c>
      <c r="H187" s="6">
        <v>3.14</v>
      </c>
      <c r="I187" s="6">
        <v>3.27</v>
      </c>
      <c r="J187" s="6">
        <v>3.39</v>
      </c>
      <c r="K187" s="6">
        <v>3.49</v>
      </c>
      <c r="L187" s="6">
        <v>3.59</v>
      </c>
      <c r="M187" s="6">
        <v>3.67</v>
      </c>
      <c r="N187" s="6">
        <v>3.74</v>
      </c>
      <c r="O187" s="6">
        <v>3.8</v>
      </c>
      <c r="P187" s="6">
        <v>3.86</v>
      </c>
      <c r="Q187" s="6">
        <v>3.88</v>
      </c>
      <c r="R187" s="6">
        <v>3.91</v>
      </c>
      <c r="S187" s="6">
        <v>3.93</v>
      </c>
      <c r="T187" s="6">
        <v>3.95</v>
      </c>
      <c r="U187" s="6">
        <v>3.96</v>
      </c>
      <c r="V187" s="6">
        <v>3.96</v>
      </c>
      <c r="W187" s="6">
        <v>3.95</v>
      </c>
      <c r="X187" s="6">
        <v>3.95</v>
      </c>
      <c r="Y187" s="6">
        <v>3.94</v>
      </c>
      <c r="Z187" s="6">
        <v>3.94</v>
      </c>
      <c r="AA187" s="6">
        <v>3.92</v>
      </c>
      <c r="AB187" s="6">
        <v>3.91</v>
      </c>
      <c r="AC187" s="6">
        <v>3.9</v>
      </c>
      <c r="AD187" s="6">
        <v>3.89</v>
      </c>
      <c r="AE187" s="6">
        <v>3.88</v>
      </c>
      <c r="AF187" s="6">
        <v>3.87</v>
      </c>
      <c r="AG187" s="6">
        <v>3.86</v>
      </c>
      <c r="AH187" s="6">
        <v>3.85</v>
      </c>
      <c r="AI187" s="6">
        <v>3.84</v>
      </c>
      <c r="AJ187" s="6">
        <v>3.83</v>
      </c>
      <c r="AK187" s="6">
        <v>3.82</v>
      </c>
      <c r="AL187" s="6">
        <v>3.81</v>
      </c>
      <c r="AM187" s="6">
        <v>3.81</v>
      </c>
      <c r="AN187" s="6">
        <v>3.8</v>
      </c>
      <c r="AO187" s="6">
        <v>3.79</v>
      </c>
      <c r="AP187" s="6">
        <v>3.79</v>
      </c>
      <c r="AQ187" s="6">
        <v>3.78</v>
      </c>
      <c r="AR187" s="6">
        <v>3.78</v>
      </c>
      <c r="AS187" s="6">
        <v>3.77</v>
      </c>
      <c r="AT187" s="6">
        <v>3.77</v>
      </c>
      <c r="AU187" s="6">
        <v>3.76</v>
      </c>
      <c r="AV187" s="6">
        <v>3.76</v>
      </c>
      <c r="AW187" s="6">
        <v>3.76</v>
      </c>
      <c r="AX187" s="6">
        <v>3.75</v>
      </c>
      <c r="AY187" s="6">
        <v>3.75</v>
      </c>
    </row>
    <row r="188" spans="1:51" x14ac:dyDescent="0.2">
      <c r="A188" s="5">
        <v>42947</v>
      </c>
      <c r="B188" s="6">
        <v>2.2999999999999998</v>
      </c>
      <c r="C188" s="6">
        <v>2.38</v>
      </c>
      <c r="D188" s="6">
        <v>2.5099999999999998</v>
      </c>
      <c r="E188" s="6">
        <v>2.67</v>
      </c>
      <c r="F188" s="6">
        <v>2.82</v>
      </c>
      <c r="G188" s="6">
        <v>2.97</v>
      </c>
      <c r="H188" s="6">
        <v>3.11</v>
      </c>
      <c r="I188" s="6">
        <v>3.24</v>
      </c>
      <c r="J188" s="6">
        <v>3.36</v>
      </c>
      <c r="K188" s="6">
        <v>3.46</v>
      </c>
      <c r="L188" s="6">
        <v>3.56</v>
      </c>
      <c r="M188" s="6">
        <v>3.64</v>
      </c>
      <c r="N188" s="6">
        <v>3.72</v>
      </c>
      <c r="O188" s="6">
        <v>3.78</v>
      </c>
      <c r="P188" s="6">
        <v>3.83</v>
      </c>
      <c r="Q188" s="6">
        <v>3.86</v>
      </c>
      <c r="R188" s="6">
        <v>3.88</v>
      </c>
      <c r="S188" s="6">
        <v>3.9</v>
      </c>
      <c r="T188" s="6">
        <v>3.92</v>
      </c>
      <c r="U188" s="6">
        <v>3.94</v>
      </c>
      <c r="V188" s="6">
        <v>3.93</v>
      </c>
      <c r="W188" s="6">
        <v>3.93</v>
      </c>
      <c r="X188" s="6">
        <v>3.92</v>
      </c>
      <c r="Y188" s="6">
        <v>3.92</v>
      </c>
      <c r="Z188" s="6">
        <v>3.91</v>
      </c>
      <c r="AA188" s="6">
        <v>3.9</v>
      </c>
      <c r="AB188" s="6">
        <v>3.89</v>
      </c>
      <c r="AC188" s="6">
        <v>3.87</v>
      </c>
      <c r="AD188" s="6">
        <v>3.86</v>
      </c>
      <c r="AE188" s="6">
        <v>3.85</v>
      </c>
      <c r="AF188" s="6">
        <v>3.84</v>
      </c>
      <c r="AG188" s="6">
        <v>3.83</v>
      </c>
      <c r="AH188" s="6">
        <v>3.82</v>
      </c>
      <c r="AI188" s="6">
        <v>3.81</v>
      </c>
      <c r="AJ188" s="6">
        <v>3.8</v>
      </c>
      <c r="AK188" s="6">
        <v>3.8</v>
      </c>
      <c r="AL188" s="6">
        <v>3.79</v>
      </c>
      <c r="AM188" s="6">
        <v>3.78</v>
      </c>
      <c r="AN188" s="6">
        <v>3.77</v>
      </c>
      <c r="AO188" s="6">
        <v>3.77</v>
      </c>
      <c r="AP188" s="6">
        <v>3.76</v>
      </c>
      <c r="AQ188" s="6">
        <v>3.76</v>
      </c>
      <c r="AR188" s="6">
        <v>3.75</v>
      </c>
      <c r="AS188" s="6">
        <v>3.75</v>
      </c>
      <c r="AT188" s="6">
        <v>3.74</v>
      </c>
      <c r="AU188" s="6">
        <v>3.74</v>
      </c>
      <c r="AV188" s="6">
        <v>3.74</v>
      </c>
      <c r="AW188" s="6">
        <v>3.73</v>
      </c>
      <c r="AX188" s="6">
        <v>3.73</v>
      </c>
      <c r="AY188" s="6">
        <v>3.72</v>
      </c>
    </row>
    <row r="189" spans="1:51" x14ac:dyDescent="0.2">
      <c r="A189" s="5">
        <v>42978</v>
      </c>
      <c r="B189" s="6">
        <v>2.2599999999999998</v>
      </c>
      <c r="C189" s="6">
        <v>2.34</v>
      </c>
      <c r="D189" s="6">
        <v>2.4700000000000002</v>
      </c>
      <c r="E189" s="6">
        <v>2.63</v>
      </c>
      <c r="F189" s="6">
        <v>2.78</v>
      </c>
      <c r="G189" s="6">
        <v>2.94</v>
      </c>
      <c r="H189" s="6">
        <v>3.08</v>
      </c>
      <c r="I189" s="6">
        <v>3.21</v>
      </c>
      <c r="J189" s="6">
        <v>3.32</v>
      </c>
      <c r="K189" s="6">
        <v>3.43</v>
      </c>
      <c r="L189" s="6">
        <v>3.53</v>
      </c>
      <c r="M189" s="6">
        <v>3.61</v>
      </c>
      <c r="N189" s="6">
        <v>3.69</v>
      </c>
      <c r="O189" s="6">
        <v>3.75</v>
      </c>
      <c r="P189" s="6">
        <v>3.8</v>
      </c>
      <c r="Q189" s="6">
        <v>3.83</v>
      </c>
      <c r="R189" s="6">
        <v>3.85</v>
      </c>
      <c r="S189" s="6">
        <v>3.87</v>
      </c>
      <c r="T189" s="6">
        <v>3.89</v>
      </c>
      <c r="U189" s="6">
        <v>3.91</v>
      </c>
      <c r="V189" s="6">
        <v>3.9</v>
      </c>
      <c r="W189" s="6">
        <v>3.9</v>
      </c>
      <c r="X189" s="6">
        <v>3.89</v>
      </c>
      <c r="Y189" s="6">
        <v>3.89</v>
      </c>
      <c r="Z189" s="6">
        <v>3.89</v>
      </c>
      <c r="AA189" s="6">
        <v>3.87</v>
      </c>
      <c r="AB189" s="6">
        <v>3.86</v>
      </c>
      <c r="AC189" s="6">
        <v>3.85</v>
      </c>
      <c r="AD189" s="6">
        <v>3.84</v>
      </c>
      <c r="AE189" s="6">
        <v>3.82</v>
      </c>
      <c r="AF189" s="6">
        <v>3.81</v>
      </c>
      <c r="AG189" s="6">
        <v>3.8</v>
      </c>
      <c r="AH189" s="6">
        <v>3.79</v>
      </c>
      <c r="AI189" s="6">
        <v>3.79</v>
      </c>
      <c r="AJ189" s="6">
        <v>3.78</v>
      </c>
      <c r="AK189" s="6">
        <v>3.77</v>
      </c>
      <c r="AL189" s="6">
        <v>3.76</v>
      </c>
      <c r="AM189" s="6">
        <v>3.76</v>
      </c>
      <c r="AN189" s="6">
        <v>3.75</v>
      </c>
      <c r="AO189" s="6">
        <v>3.74</v>
      </c>
      <c r="AP189" s="6">
        <v>3.74</v>
      </c>
      <c r="AQ189" s="6">
        <v>3.73</v>
      </c>
      <c r="AR189" s="6">
        <v>3.73</v>
      </c>
      <c r="AS189" s="6">
        <v>3.72</v>
      </c>
      <c r="AT189" s="6">
        <v>3.72</v>
      </c>
      <c r="AU189" s="6">
        <v>3.71</v>
      </c>
      <c r="AV189" s="6">
        <v>3.71</v>
      </c>
      <c r="AW189" s="6">
        <v>3.71</v>
      </c>
      <c r="AX189" s="6">
        <v>3.7</v>
      </c>
      <c r="AY189" s="6">
        <v>3.7</v>
      </c>
    </row>
    <row r="190" spans="1:51" x14ac:dyDescent="0.2">
      <c r="A190" s="5">
        <v>43008</v>
      </c>
      <c r="B190" s="6">
        <v>2.2200000000000002</v>
      </c>
      <c r="C190" s="6">
        <v>2.2999999999999998</v>
      </c>
      <c r="D190" s="6">
        <v>2.4300000000000002</v>
      </c>
      <c r="E190" s="6">
        <v>2.59</v>
      </c>
      <c r="F190" s="6">
        <v>2.75</v>
      </c>
      <c r="G190" s="6">
        <v>2.9</v>
      </c>
      <c r="H190" s="6">
        <v>3.04</v>
      </c>
      <c r="I190" s="6">
        <v>3.17</v>
      </c>
      <c r="J190" s="6">
        <v>3.29</v>
      </c>
      <c r="K190" s="6">
        <v>3.4</v>
      </c>
      <c r="L190" s="6">
        <v>3.5</v>
      </c>
      <c r="M190" s="6">
        <v>3.58</v>
      </c>
      <c r="N190" s="6">
        <v>3.66</v>
      </c>
      <c r="O190" s="6">
        <v>3.72</v>
      </c>
      <c r="P190" s="6">
        <v>3.77</v>
      </c>
      <c r="Q190" s="6">
        <v>3.8</v>
      </c>
      <c r="R190" s="6">
        <v>3.82</v>
      </c>
      <c r="S190" s="6">
        <v>3.84</v>
      </c>
      <c r="T190" s="6">
        <v>3.86</v>
      </c>
      <c r="U190" s="6">
        <v>3.88</v>
      </c>
      <c r="V190" s="6">
        <v>3.88</v>
      </c>
      <c r="W190" s="6">
        <v>3.87</v>
      </c>
      <c r="X190" s="6">
        <v>3.87</v>
      </c>
      <c r="Y190" s="6">
        <v>3.86</v>
      </c>
      <c r="Z190" s="6">
        <v>3.86</v>
      </c>
      <c r="AA190" s="6">
        <v>3.84</v>
      </c>
      <c r="AB190" s="6">
        <v>3.83</v>
      </c>
      <c r="AC190" s="6">
        <v>3.82</v>
      </c>
      <c r="AD190" s="6">
        <v>3.81</v>
      </c>
      <c r="AE190" s="6">
        <v>3.8</v>
      </c>
      <c r="AF190" s="6">
        <v>3.79</v>
      </c>
      <c r="AG190" s="6">
        <v>3.78</v>
      </c>
      <c r="AH190" s="6">
        <v>3.77</v>
      </c>
      <c r="AI190" s="6">
        <v>3.76</v>
      </c>
      <c r="AJ190" s="6">
        <v>3.75</v>
      </c>
      <c r="AK190" s="6">
        <v>3.74</v>
      </c>
      <c r="AL190" s="6">
        <v>3.74</v>
      </c>
      <c r="AM190" s="6">
        <v>3.73</v>
      </c>
      <c r="AN190" s="6">
        <v>3.72</v>
      </c>
      <c r="AO190" s="6">
        <v>3.72</v>
      </c>
      <c r="AP190" s="6">
        <v>3.71</v>
      </c>
      <c r="AQ190" s="6">
        <v>3.71</v>
      </c>
      <c r="AR190" s="6">
        <v>3.7</v>
      </c>
      <c r="AS190" s="6">
        <v>3.7</v>
      </c>
      <c r="AT190" s="6">
        <v>3.69</v>
      </c>
      <c r="AU190" s="6">
        <v>3.69</v>
      </c>
      <c r="AV190" s="6">
        <v>3.68</v>
      </c>
      <c r="AW190" s="6">
        <v>3.68</v>
      </c>
      <c r="AX190" s="6">
        <v>3.68</v>
      </c>
      <c r="AY190" s="6">
        <v>3.67</v>
      </c>
    </row>
    <row r="191" spans="1:51" x14ac:dyDescent="0.2">
      <c r="A191" s="5">
        <v>43039</v>
      </c>
      <c r="B191" s="6">
        <v>2.1800000000000002</v>
      </c>
      <c r="C191" s="6">
        <v>2.2599999999999998</v>
      </c>
      <c r="D191" s="6">
        <v>2.4</v>
      </c>
      <c r="E191" s="6">
        <v>2.5499999999999998</v>
      </c>
      <c r="F191" s="6">
        <v>2.71</v>
      </c>
      <c r="G191" s="6">
        <v>2.87</v>
      </c>
      <c r="H191" s="6">
        <v>3.01</v>
      </c>
      <c r="I191" s="6">
        <v>3.14</v>
      </c>
      <c r="J191" s="6">
        <v>3.26</v>
      </c>
      <c r="K191" s="6">
        <v>3.37</v>
      </c>
      <c r="L191" s="6">
        <v>3.47</v>
      </c>
      <c r="M191" s="6">
        <v>3.55</v>
      </c>
      <c r="N191" s="6">
        <v>3.62</v>
      </c>
      <c r="O191" s="6">
        <v>3.69</v>
      </c>
      <c r="P191" s="6">
        <v>3.74</v>
      </c>
      <c r="Q191" s="6">
        <v>3.77</v>
      </c>
      <c r="R191" s="6">
        <v>3.79</v>
      </c>
      <c r="S191" s="6">
        <v>3.82</v>
      </c>
      <c r="T191" s="6">
        <v>3.84</v>
      </c>
      <c r="U191" s="6">
        <v>3.85</v>
      </c>
      <c r="V191" s="6">
        <v>3.85</v>
      </c>
      <c r="W191" s="6">
        <v>3.84</v>
      </c>
      <c r="X191" s="6">
        <v>3.84</v>
      </c>
      <c r="Y191" s="6">
        <v>3.83</v>
      </c>
      <c r="Z191" s="6">
        <v>3.83</v>
      </c>
      <c r="AA191" s="6">
        <v>3.82</v>
      </c>
      <c r="AB191" s="6">
        <v>3.8</v>
      </c>
      <c r="AC191" s="6">
        <v>3.79</v>
      </c>
      <c r="AD191" s="6">
        <v>3.78</v>
      </c>
      <c r="AE191" s="6">
        <v>3.77</v>
      </c>
      <c r="AF191" s="6">
        <v>3.76</v>
      </c>
      <c r="AG191" s="6">
        <v>3.75</v>
      </c>
      <c r="AH191" s="6">
        <v>3.74</v>
      </c>
      <c r="AI191" s="6">
        <v>3.73</v>
      </c>
      <c r="AJ191" s="6">
        <v>3.72</v>
      </c>
      <c r="AK191" s="6">
        <v>3.72</v>
      </c>
      <c r="AL191" s="6">
        <v>3.71</v>
      </c>
      <c r="AM191" s="6">
        <v>3.7</v>
      </c>
      <c r="AN191" s="6">
        <v>3.7</v>
      </c>
      <c r="AO191" s="6">
        <v>3.69</v>
      </c>
      <c r="AP191" s="6">
        <v>3.68</v>
      </c>
      <c r="AQ191" s="6">
        <v>3.68</v>
      </c>
      <c r="AR191" s="6">
        <v>3.67</v>
      </c>
      <c r="AS191" s="6">
        <v>3.67</v>
      </c>
      <c r="AT191" s="6">
        <v>3.67</v>
      </c>
      <c r="AU191" s="6">
        <v>3.66</v>
      </c>
      <c r="AV191" s="6">
        <v>3.66</v>
      </c>
      <c r="AW191" s="6">
        <v>3.65</v>
      </c>
      <c r="AX191" s="6">
        <v>3.65</v>
      </c>
      <c r="AY191" s="6">
        <v>3.65</v>
      </c>
    </row>
    <row r="192" spans="1:51" x14ac:dyDescent="0.2">
      <c r="A192" s="5">
        <v>43069</v>
      </c>
      <c r="B192" s="6">
        <v>2.13</v>
      </c>
      <c r="C192" s="6">
        <v>2.2200000000000002</v>
      </c>
      <c r="D192" s="6">
        <v>2.36</v>
      </c>
      <c r="E192" s="6">
        <v>2.52</v>
      </c>
      <c r="F192" s="6">
        <v>2.67</v>
      </c>
      <c r="G192" s="6">
        <v>2.83</v>
      </c>
      <c r="H192" s="6">
        <v>2.97</v>
      </c>
      <c r="I192" s="6">
        <v>3.1</v>
      </c>
      <c r="J192" s="6">
        <v>3.22</v>
      </c>
      <c r="K192" s="6">
        <v>3.33</v>
      </c>
      <c r="L192" s="6">
        <v>3.43</v>
      </c>
      <c r="M192" s="6">
        <v>3.52</v>
      </c>
      <c r="N192" s="6">
        <v>3.59</v>
      </c>
      <c r="O192" s="6">
        <v>3.65</v>
      </c>
      <c r="P192" s="6">
        <v>3.71</v>
      </c>
      <c r="Q192" s="6">
        <v>3.74</v>
      </c>
      <c r="R192" s="6">
        <v>3.76</v>
      </c>
      <c r="S192" s="6">
        <v>3.78</v>
      </c>
      <c r="T192" s="6">
        <v>3.8</v>
      </c>
      <c r="U192" s="6">
        <v>3.82</v>
      </c>
      <c r="V192" s="6">
        <v>3.82</v>
      </c>
      <c r="W192" s="6">
        <v>3.81</v>
      </c>
      <c r="X192" s="6">
        <v>3.81</v>
      </c>
      <c r="Y192" s="6">
        <v>3.8</v>
      </c>
      <c r="Z192" s="6">
        <v>3.8</v>
      </c>
      <c r="AA192" s="6">
        <v>3.79</v>
      </c>
      <c r="AB192" s="6">
        <v>3.77</v>
      </c>
      <c r="AC192" s="6">
        <v>3.76</v>
      </c>
      <c r="AD192" s="6">
        <v>3.75</v>
      </c>
      <c r="AE192" s="6">
        <v>3.74</v>
      </c>
      <c r="AF192" s="6">
        <v>3.73</v>
      </c>
      <c r="AG192" s="6">
        <v>3.72</v>
      </c>
      <c r="AH192" s="6">
        <v>3.71</v>
      </c>
      <c r="AI192" s="6">
        <v>3.7</v>
      </c>
      <c r="AJ192" s="6">
        <v>3.69</v>
      </c>
      <c r="AK192" s="6">
        <v>3.69</v>
      </c>
      <c r="AL192" s="6">
        <v>3.68</v>
      </c>
      <c r="AM192" s="6">
        <v>3.67</v>
      </c>
      <c r="AN192" s="6">
        <v>3.67</v>
      </c>
      <c r="AO192" s="6">
        <v>3.66</v>
      </c>
      <c r="AP192" s="6">
        <v>3.65</v>
      </c>
      <c r="AQ192" s="6">
        <v>3.65</v>
      </c>
      <c r="AR192" s="6">
        <v>3.64</v>
      </c>
      <c r="AS192" s="6">
        <v>3.64</v>
      </c>
      <c r="AT192" s="6">
        <v>3.64</v>
      </c>
      <c r="AU192" s="6">
        <v>3.63</v>
      </c>
      <c r="AV192" s="6">
        <v>3.63</v>
      </c>
      <c r="AW192" s="6">
        <v>3.62</v>
      </c>
      <c r="AX192" s="6">
        <v>3.62</v>
      </c>
      <c r="AY192" s="6">
        <v>3.62</v>
      </c>
    </row>
    <row r="193" spans="1:51" x14ac:dyDescent="0.2">
      <c r="A193" s="5">
        <v>43100</v>
      </c>
      <c r="B193" s="6">
        <v>2.09</v>
      </c>
      <c r="C193" s="6">
        <v>2.17</v>
      </c>
      <c r="D193" s="6">
        <v>2.3199999999999998</v>
      </c>
      <c r="E193" s="6">
        <v>2.48</v>
      </c>
      <c r="F193" s="6">
        <v>2.63</v>
      </c>
      <c r="G193" s="6">
        <v>2.79</v>
      </c>
      <c r="H193" s="6">
        <v>2.93</v>
      </c>
      <c r="I193" s="6">
        <v>3.07</v>
      </c>
      <c r="J193" s="6">
        <v>3.19</v>
      </c>
      <c r="K193" s="6">
        <v>3.3</v>
      </c>
      <c r="L193" s="6">
        <v>3.4</v>
      </c>
      <c r="M193" s="6">
        <v>3.48</v>
      </c>
      <c r="N193" s="6">
        <v>3.56</v>
      </c>
      <c r="O193" s="6">
        <v>3.62</v>
      </c>
      <c r="P193" s="6">
        <v>3.68</v>
      </c>
      <c r="Q193" s="6">
        <v>3.7</v>
      </c>
      <c r="R193" s="6">
        <v>3.73</v>
      </c>
      <c r="S193" s="6">
        <v>3.75</v>
      </c>
      <c r="T193" s="6">
        <v>3.77</v>
      </c>
      <c r="U193" s="6">
        <v>3.79</v>
      </c>
      <c r="V193" s="6">
        <v>3.78</v>
      </c>
      <c r="W193" s="6">
        <v>3.78</v>
      </c>
      <c r="X193" s="6">
        <v>3.77</v>
      </c>
      <c r="Y193" s="6">
        <v>3.77</v>
      </c>
      <c r="Z193" s="6">
        <v>3.77</v>
      </c>
      <c r="AA193" s="6">
        <v>3.75</v>
      </c>
      <c r="AB193" s="6">
        <v>3.74</v>
      </c>
      <c r="AC193" s="6">
        <v>3.73</v>
      </c>
      <c r="AD193" s="6">
        <v>3.72</v>
      </c>
      <c r="AE193" s="6">
        <v>3.71</v>
      </c>
      <c r="AF193" s="6">
        <v>3.7</v>
      </c>
      <c r="AG193" s="6">
        <v>3.69</v>
      </c>
      <c r="AH193" s="6">
        <v>3.68</v>
      </c>
      <c r="AI193" s="6">
        <v>3.67</v>
      </c>
      <c r="AJ193" s="6">
        <v>3.66</v>
      </c>
      <c r="AK193" s="6">
        <v>3.66</v>
      </c>
      <c r="AL193" s="6">
        <v>3.65</v>
      </c>
      <c r="AM193" s="6">
        <v>3.64</v>
      </c>
      <c r="AN193" s="6">
        <v>3.64</v>
      </c>
      <c r="AO193" s="6">
        <v>3.63</v>
      </c>
      <c r="AP193" s="6">
        <v>3.62</v>
      </c>
      <c r="AQ193" s="6">
        <v>3.62</v>
      </c>
      <c r="AR193" s="6">
        <v>3.62</v>
      </c>
      <c r="AS193" s="6">
        <v>3.61</v>
      </c>
      <c r="AT193" s="6">
        <v>3.61</v>
      </c>
      <c r="AU193" s="6">
        <v>3.6</v>
      </c>
      <c r="AV193" s="6">
        <v>3.6</v>
      </c>
      <c r="AW193" s="6">
        <v>3.6</v>
      </c>
      <c r="AX193" s="6">
        <v>3.59</v>
      </c>
      <c r="AY193" s="6">
        <v>3.59</v>
      </c>
    </row>
    <row r="194" spans="1:51" x14ac:dyDescent="0.2">
      <c r="A194" s="5">
        <v>43131</v>
      </c>
      <c r="B194" s="6">
        <v>2.04</v>
      </c>
      <c r="C194" s="6">
        <v>2.13</v>
      </c>
      <c r="D194" s="6">
        <v>2.2799999999999998</v>
      </c>
      <c r="E194" s="6">
        <v>2.44</v>
      </c>
      <c r="F194" s="6">
        <v>2.6</v>
      </c>
      <c r="G194" s="6">
        <v>2.75</v>
      </c>
      <c r="H194" s="6">
        <v>2.9</v>
      </c>
      <c r="I194" s="6">
        <v>3.03</v>
      </c>
      <c r="J194" s="6">
        <v>3.15</v>
      </c>
      <c r="K194" s="6">
        <v>3.26</v>
      </c>
      <c r="L194" s="6">
        <v>3.37</v>
      </c>
      <c r="M194" s="6">
        <v>3.45</v>
      </c>
      <c r="N194" s="6">
        <v>3.52</v>
      </c>
      <c r="O194" s="6">
        <v>3.59</v>
      </c>
      <c r="P194" s="6">
        <v>3.64</v>
      </c>
      <c r="Q194" s="6">
        <v>3.67</v>
      </c>
      <c r="R194" s="6">
        <v>3.69</v>
      </c>
      <c r="S194" s="6">
        <v>3.72</v>
      </c>
      <c r="T194" s="6">
        <v>3.74</v>
      </c>
      <c r="U194" s="6">
        <v>3.75</v>
      </c>
      <c r="V194" s="6">
        <v>3.75</v>
      </c>
      <c r="W194" s="6">
        <v>3.74</v>
      </c>
      <c r="X194" s="6">
        <v>3.74</v>
      </c>
      <c r="Y194" s="6">
        <v>3.74</v>
      </c>
      <c r="Z194" s="6">
        <v>3.73</v>
      </c>
      <c r="AA194" s="6">
        <v>3.72</v>
      </c>
      <c r="AB194" s="6">
        <v>3.71</v>
      </c>
      <c r="AC194" s="6">
        <v>3.7</v>
      </c>
      <c r="AD194" s="6">
        <v>3.68</v>
      </c>
      <c r="AE194" s="6">
        <v>3.67</v>
      </c>
      <c r="AF194" s="6">
        <v>3.66</v>
      </c>
      <c r="AG194" s="6">
        <v>3.66</v>
      </c>
      <c r="AH194" s="6">
        <v>3.65</v>
      </c>
      <c r="AI194" s="6">
        <v>3.64</v>
      </c>
      <c r="AJ194" s="6">
        <v>3.63</v>
      </c>
      <c r="AK194" s="6">
        <v>3.62</v>
      </c>
      <c r="AL194" s="6">
        <v>3.62</v>
      </c>
      <c r="AM194" s="6">
        <v>3.61</v>
      </c>
      <c r="AN194" s="6">
        <v>3.6</v>
      </c>
      <c r="AO194" s="6">
        <v>3.6</v>
      </c>
      <c r="AP194" s="6">
        <v>3.59</v>
      </c>
      <c r="AQ194" s="6">
        <v>3.59</v>
      </c>
      <c r="AR194" s="6">
        <v>3.58</v>
      </c>
      <c r="AS194" s="6">
        <v>3.58</v>
      </c>
      <c r="AT194" s="6">
        <v>3.57</v>
      </c>
      <c r="AU194" s="6">
        <v>3.57</v>
      </c>
      <c r="AV194" s="6">
        <v>3.57</v>
      </c>
      <c r="AW194" s="6">
        <v>3.56</v>
      </c>
      <c r="AX194" s="6">
        <v>3.56</v>
      </c>
      <c r="AY194" s="6">
        <v>3.56</v>
      </c>
    </row>
    <row r="195" spans="1:51" x14ac:dyDescent="0.2">
      <c r="A195" s="5">
        <v>43159</v>
      </c>
      <c r="B195" s="6">
        <v>2</v>
      </c>
      <c r="C195" s="6">
        <v>2.09</v>
      </c>
      <c r="D195" s="6">
        <v>2.2400000000000002</v>
      </c>
      <c r="E195" s="6">
        <v>2.4</v>
      </c>
      <c r="F195" s="6">
        <v>2.56</v>
      </c>
      <c r="G195" s="6">
        <v>2.72</v>
      </c>
      <c r="H195" s="6">
        <v>2.86</v>
      </c>
      <c r="I195" s="6">
        <v>3</v>
      </c>
      <c r="J195" s="6">
        <v>3.12</v>
      </c>
      <c r="K195" s="6">
        <v>3.23</v>
      </c>
      <c r="L195" s="6">
        <v>3.33</v>
      </c>
      <c r="M195" s="6">
        <v>3.41</v>
      </c>
      <c r="N195" s="6">
        <v>3.49</v>
      </c>
      <c r="O195" s="6">
        <v>3.55</v>
      </c>
      <c r="P195" s="6">
        <v>3.61</v>
      </c>
      <c r="Q195" s="6">
        <v>3.63</v>
      </c>
      <c r="R195" s="6">
        <v>3.66</v>
      </c>
      <c r="S195" s="6">
        <v>3.68</v>
      </c>
      <c r="T195" s="6">
        <v>3.7</v>
      </c>
      <c r="U195" s="6">
        <v>3.72</v>
      </c>
      <c r="V195" s="6">
        <v>3.72</v>
      </c>
      <c r="W195" s="6">
        <v>3.71</v>
      </c>
      <c r="X195" s="6">
        <v>3.71</v>
      </c>
      <c r="Y195" s="6">
        <v>3.7</v>
      </c>
      <c r="Z195" s="6">
        <v>3.7</v>
      </c>
      <c r="AA195" s="6">
        <v>3.69</v>
      </c>
      <c r="AB195" s="6">
        <v>3.67</v>
      </c>
      <c r="AC195" s="6">
        <v>3.66</v>
      </c>
      <c r="AD195" s="6">
        <v>3.65</v>
      </c>
      <c r="AE195" s="6">
        <v>3.64</v>
      </c>
      <c r="AF195" s="6">
        <v>3.63</v>
      </c>
      <c r="AG195" s="6">
        <v>3.62</v>
      </c>
      <c r="AH195" s="6">
        <v>3.61</v>
      </c>
      <c r="AI195" s="6">
        <v>3.6</v>
      </c>
      <c r="AJ195" s="6">
        <v>3.6</v>
      </c>
      <c r="AK195" s="6">
        <v>3.59</v>
      </c>
      <c r="AL195" s="6">
        <v>3.58</v>
      </c>
      <c r="AM195" s="6">
        <v>3.58</v>
      </c>
      <c r="AN195" s="6">
        <v>3.57</v>
      </c>
      <c r="AO195" s="6">
        <v>3.56</v>
      </c>
      <c r="AP195" s="6">
        <v>3.56</v>
      </c>
      <c r="AQ195" s="6">
        <v>3.55</v>
      </c>
      <c r="AR195" s="6">
        <v>3.55</v>
      </c>
      <c r="AS195" s="6">
        <v>3.55</v>
      </c>
      <c r="AT195" s="6">
        <v>3.54</v>
      </c>
      <c r="AU195" s="6">
        <v>3.54</v>
      </c>
      <c r="AV195" s="6">
        <v>3.53</v>
      </c>
      <c r="AW195" s="6">
        <v>3.53</v>
      </c>
      <c r="AX195" s="6">
        <v>3.53</v>
      </c>
      <c r="AY195" s="6">
        <v>3.52</v>
      </c>
    </row>
    <row r="196" spans="1:51" x14ac:dyDescent="0.2">
      <c r="A196" s="5">
        <v>43190</v>
      </c>
      <c r="B196" s="6">
        <v>1.95</v>
      </c>
      <c r="C196" s="6">
        <v>2.0499999999999998</v>
      </c>
      <c r="D196" s="6">
        <v>2.19</v>
      </c>
      <c r="E196" s="6">
        <v>2.36</v>
      </c>
      <c r="F196" s="6">
        <v>2.52</v>
      </c>
      <c r="G196" s="6">
        <v>2.68</v>
      </c>
      <c r="H196" s="6">
        <v>2.82</v>
      </c>
      <c r="I196" s="6">
        <v>2.96</v>
      </c>
      <c r="J196" s="6">
        <v>3.08</v>
      </c>
      <c r="K196" s="6">
        <v>3.19</v>
      </c>
      <c r="L196" s="6">
        <v>3.29</v>
      </c>
      <c r="M196" s="6">
        <v>3.38</v>
      </c>
      <c r="N196" s="6">
        <v>3.45</v>
      </c>
      <c r="O196" s="6">
        <v>3.51</v>
      </c>
      <c r="P196" s="6">
        <v>3.57</v>
      </c>
      <c r="Q196" s="6">
        <v>3.6</v>
      </c>
      <c r="R196" s="6">
        <v>3.62</v>
      </c>
      <c r="S196" s="6">
        <v>3.65</v>
      </c>
      <c r="T196" s="6">
        <v>3.67</v>
      </c>
      <c r="U196" s="6">
        <v>3.68</v>
      </c>
      <c r="V196" s="6">
        <v>3.68</v>
      </c>
      <c r="W196" s="6">
        <v>3.67</v>
      </c>
      <c r="X196" s="6">
        <v>3.67</v>
      </c>
      <c r="Y196" s="6">
        <v>3.67</v>
      </c>
      <c r="Z196" s="6">
        <v>3.66</v>
      </c>
      <c r="AA196" s="6">
        <v>3.65</v>
      </c>
      <c r="AB196" s="6">
        <v>3.64</v>
      </c>
      <c r="AC196" s="6">
        <v>3.63</v>
      </c>
      <c r="AD196" s="6">
        <v>3.61</v>
      </c>
      <c r="AE196" s="6">
        <v>3.6</v>
      </c>
      <c r="AF196" s="6">
        <v>3.59</v>
      </c>
      <c r="AG196" s="6">
        <v>3.59</v>
      </c>
      <c r="AH196" s="6">
        <v>3.58</v>
      </c>
      <c r="AI196" s="6">
        <v>3.57</v>
      </c>
      <c r="AJ196" s="6">
        <v>3.56</v>
      </c>
      <c r="AK196" s="6">
        <v>3.55</v>
      </c>
      <c r="AL196" s="6">
        <v>3.55</v>
      </c>
      <c r="AM196" s="6">
        <v>3.54</v>
      </c>
      <c r="AN196" s="6">
        <v>3.53</v>
      </c>
      <c r="AO196" s="6">
        <v>3.53</v>
      </c>
      <c r="AP196" s="6">
        <v>3.52</v>
      </c>
      <c r="AQ196" s="6">
        <v>3.52</v>
      </c>
      <c r="AR196" s="6">
        <v>3.51</v>
      </c>
      <c r="AS196" s="6">
        <v>3.51</v>
      </c>
      <c r="AT196" s="6">
        <v>3.51</v>
      </c>
      <c r="AU196" s="6">
        <v>3.5</v>
      </c>
      <c r="AV196" s="6">
        <v>3.5</v>
      </c>
      <c r="AW196" s="6">
        <v>3.5</v>
      </c>
      <c r="AX196" s="6">
        <v>3.49</v>
      </c>
      <c r="AY196" s="6">
        <v>3.49</v>
      </c>
    </row>
    <row r="197" spans="1:51" x14ac:dyDescent="0.2">
      <c r="A197" s="5">
        <v>43220</v>
      </c>
      <c r="B197" s="6">
        <v>1.9</v>
      </c>
      <c r="C197" s="6">
        <v>2</v>
      </c>
      <c r="D197" s="6">
        <v>2.15</v>
      </c>
      <c r="E197" s="6">
        <v>2.3199999999999998</v>
      </c>
      <c r="F197" s="6">
        <v>2.48</v>
      </c>
      <c r="G197" s="6">
        <v>2.64</v>
      </c>
      <c r="H197" s="6">
        <v>2.78</v>
      </c>
      <c r="I197" s="6">
        <v>2.92</v>
      </c>
      <c r="J197" s="6">
        <v>3.04</v>
      </c>
      <c r="K197" s="6">
        <v>3.15</v>
      </c>
      <c r="L197" s="6">
        <v>3.25</v>
      </c>
      <c r="M197" s="6">
        <v>3.34</v>
      </c>
      <c r="N197" s="6">
        <v>3.41</v>
      </c>
      <c r="O197" s="6">
        <v>3.48</v>
      </c>
      <c r="P197" s="6">
        <v>3.53</v>
      </c>
      <c r="Q197" s="6">
        <v>3.56</v>
      </c>
      <c r="R197" s="6">
        <v>3.59</v>
      </c>
      <c r="S197" s="6">
        <v>3.61</v>
      </c>
      <c r="T197" s="6">
        <v>3.63</v>
      </c>
      <c r="U197" s="6">
        <v>3.65</v>
      </c>
      <c r="V197" s="6">
        <v>3.64</v>
      </c>
      <c r="W197" s="6">
        <v>3.64</v>
      </c>
      <c r="X197" s="6">
        <v>3.63</v>
      </c>
      <c r="Y197" s="6">
        <v>3.63</v>
      </c>
      <c r="Z197" s="6">
        <v>3.63</v>
      </c>
      <c r="AA197" s="6">
        <v>3.61</v>
      </c>
      <c r="AB197" s="6">
        <v>3.6</v>
      </c>
      <c r="AC197" s="6">
        <v>3.59</v>
      </c>
      <c r="AD197" s="6">
        <v>3.58</v>
      </c>
      <c r="AE197" s="6">
        <v>3.57</v>
      </c>
      <c r="AF197" s="6">
        <v>3.56</v>
      </c>
      <c r="AG197" s="6">
        <v>3.55</v>
      </c>
      <c r="AH197" s="6">
        <v>3.54</v>
      </c>
      <c r="AI197" s="6">
        <v>3.53</v>
      </c>
      <c r="AJ197" s="6">
        <v>3.53</v>
      </c>
      <c r="AK197" s="6">
        <v>3.52</v>
      </c>
      <c r="AL197" s="6">
        <v>3.51</v>
      </c>
      <c r="AM197" s="6">
        <v>3.51</v>
      </c>
      <c r="AN197" s="6">
        <v>3.5</v>
      </c>
      <c r="AO197" s="6">
        <v>3.49</v>
      </c>
      <c r="AP197" s="6">
        <v>3.49</v>
      </c>
      <c r="AQ197" s="6">
        <v>3.49</v>
      </c>
      <c r="AR197" s="6">
        <v>3.48</v>
      </c>
      <c r="AS197" s="6">
        <v>3.48</v>
      </c>
      <c r="AT197" s="6">
        <v>3.47</v>
      </c>
      <c r="AU197" s="6">
        <v>3.47</v>
      </c>
      <c r="AV197" s="6">
        <v>3.47</v>
      </c>
      <c r="AW197" s="6">
        <v>3.46</v>
      </c>
      <c r="AX197" s="6">
        <v>3.46</v>
      </c>
      <c r="AY197" s="6">
        <v>3.46</v>
      </c>
    </row>
    <row r="198" spans="1:51" x14ac:dyDescent="0.2">
      <c r="A198" s="5">
        <v>43251</v>
      </c>
      <c r="B198" s="6">
        <v>1.85</v>
      </c>
      <c r="C198" s="6">
        <v>1.95</v>
      </c>
      <c r="D198" s="6">
        <v>2.1</v>
      </c>
      <c r="E198" s="6">
        <v>2.27</v>
      </c>
      <c r="F198" s="6">
        <v>2.44</v>
      </c>
      <c r="G198" s="6">
        <v>2.6</v>
      </c>
      <c r="H198" s="6">
        <v>2.74</v>
      </c>
      <c r="I198" s="6">
        <v>2.88</v>
      </c>
      <c r="J198" s="6">
        <v>3</v>
      </c>
      <c r="K198" s="6">
        <v>3.11</v>
      </c>
      <c r="L198" s="6">
        <v>3.22</v>
      </c>
      <c r="M198" s="6">
        <v>3.3</v>
      </c>
      <c r="N198" s="6">
        <v>3.38</v>
      </c>
      <c r="O198" s="6">
        <v>3.44</v>
      </c>
      <c r="P198" s="6">
        <v>3.5</v>
      </c>
      <c r="Q198" s="6">
        <v>3.52</v>
      </c>
      <c r="R198" s="6">
        <v>3.55</v>
      </c>
      <c r="S198" s="6">
        <v>3.57</v>
      </c>
      <c r="T198" s="6">
        <v>3.59</v>
      </c>
      <c r="U198" s="6">
        <v>3.61</v>
      </c>
      <c r="V198" s="6">
        <v>3.61</v>
      </c>
      <c r="W198" s="6">
        <v>3.6</v>
      </c>
      <c r="X198" s="6">
        <v>3.6</v>
      </c>
      <c r="Y198" s="6">
        <v>3.6</v>
      </c>
      <c r="Z198" s="6">
        <v>3.59</v>
      </c>
      <c r="AA198" s="6">
        <v>3.58</v>
      </c>
      <c r="AB198" s="6">
        <v>3.57</v>
      </c>
      <c r="AC198" s="6">
        <v>3.56</v>
      </c>
      <c r="AD198" s="6">
        <v>3.55</v>
      </c>
      <c r="AE198" s="6">
        <v>3.54</v>
      </c>
      <c r="AF198" s="6">
        <v>3.53</v>
      </c>
      <c r="AG198" s="6">
        <v>3.52</v>
      </c>
      <c r="AH198" s="6">
        <v>3.51</v>
      </c>
      <c r="AI198" s="6">
        <v>3.5</v>
      </c>
      <c r="AJ198" s="6">
        <v>3.49</v>
      </c>
      <c r="AK198" s="6">
        <v>3.49</v>
      </c>
      <c r="AL198" s="6">
        <v>3.48</v>
      </c>
      <c r="AM198" s="6">
        <v>3.47</v>
      </c>
      <c r="AN198" s="6">
        <v>3.47</v>
      </c>
      <c r="AO198" s="6">
        <v>3.46</v>
      </c>
      <c r="AP198" s="6">
        <v>3.46</v>
      </c>
      <c r="AQ198" s="6">
        <v>3.45</v>
      </c>
      <c r="AR198" s="6">
        <v>3.45</v>
      </c>
      <c r="AS198" s="6">
        <v>3.44</v>
      </c>
      <c r="AT198" s="6">
        <v>3.44</v>
      </c>
      <c r="AU198" s="6">
        <v>3.44</v>
      </c>
      <c r="AV198" s="6">
        <v>3.43</v>
      </c>
      <c r="AW198" s="6">
        <v>3.43</v>
      </c>
      <c r="AX198" s="6">
        <v>3.43</v>
      </c>
      <c r="AY198" s="6">
        <v>3.42</v>
      </c>
    </row>
    <row r="199" spans="1:51" x14ac:dyDescent="0.2">
      <c r="A199" s="5">
        <v>43281</v>
      </c>
      <c r="B199" s="6">
        <v>1.8</v>
      </c>
      <c r="C199" s="6">
        <v>1.9</v>
      </c>
      <c r="D199" s="6">
        <v>2.0499999999999998</v>
      </c>
      <c r="E199" s="6">
        <v>2.2200000000000002</v>
      </c>
      <c r="F199" s="6">
        <v>2.39</v>
      </c>
      <c r="G199" s="6">
        <v>2.5499999999999998</v>
      </c>
      <c r="H199" s="6">
        <v>2.7</v>
      </c>
      <c r="I199" s="6">
        <v>2.84</v>
      </c>
      <c r="J199" s="6">
        <v>2.96</v>
      </c>
      <c r="K199" s="6">
        <v>3.07</v>
      </c>
      <c r="L199" s="6">
        <v>3.18</v>
      </c>
      <c r="M199" s="6">
        <v>3.26</v>
      </c>
      <c r="N199" s="6">
        <v>3.34</v>
      </c>
      <c r="O199" s="6">
        <v>3.4</v>
      </c>
      <c r="P199" s="6">
        <v>3.46</v>
      </c>
      <c r="Q199" s="6">
        <v>3.49</v>
      </c>
      <c r="R199" s="6">
        <v>3.51</v>
      </c>
      <c r="S199" s="6">
        <v>3.54</v>
      </c>
      <c r="T199" s="6">
        <v>3.56</v>
      </c>
      <c r="U199" s="6">
        <v>3.58</v>
      </c>
      <c r="V199" s="6">
        <v>3.57</v>
      </c>
      <c r="W199" s="6">
        <v>3.57</v>
      </c>
      <c r="X199" s="6">
        <v>3.56</v>
      </c>
      <c r="Y199" s="6">
        <v>3.56</v>
      </c>
      <c r="Z199" s="6">
        <v>3.56</v>
      </c>
      <c r="AA199" s="6">
        <v>3.54</v>
      </c>
      <c r="AB199" s="6">
        <v>3.53</v>
      </c>
      <c r="AC199" s="6">
        <v>3.52</v>
      </c>
      <c r="AD199" s="6">
        <v>3.51</v>
      </c>
      <c r="AE199" s="6">
        <v>3.5</v>
      </c>
      <c r="AF199" s="6">
        <v>3.49</v>
      </c>
      <c r="AG199" s="6">
        <v>3.48</v>
      </c>
      <c r="AH199" s="6">
        <v>3.48</v>
      </c>
      <c r="AI199" s="6">
        <v>3.47</v>
      </c>
      <c r="AJ199" s="6">
        <v>3.46</v>
      </c>
      <c r="AK199" s="6">
        <v>3.45</v>
      </c>
      <c r="AL199" s="6">
        <v>3.45</v>
      </c>
      <c r="AM199" s="6">
        <v>3.44</v>
      </c>
      <c r="AN199" s="6">
        <v>3.43</v>
      </c>
      <c r="AO199" s="6">
        <v>3.43</v>
      </c>
      <c r="AP199" s="6">
        <v>3.42</v>
      </c>
      <c r="AQ199" s="6">
        <v>3.42</v>
      </c>
      <c r="AR199" s="6">
        <v>3.42</v>
      </c>
      <c r="AS199" s="6">
        <v>3.41</v>
      </c>
      <c r="AT199" s="6">
        <v>3.41</v>
      </c>
      <c r="AU199" s="6">
        <v>3.4</v>
      </c>
      <c r="AV199" s="6">
        <v>3.4</v>
      </c>
      <c r="AW199" s="6">
        <v>3.4</v>
      </c>
      <c r="AX199" s="6">
        <v>3.39</v>
      </c>
      <c r="AY199" s="6">
        <v>3.39</v>
      </c>
    </row>
    <row r="200" spans="1:51" x14ac:dyDescent="0.2">
      <c r="A200" s="5">
        <v>43312</v>
      </c>
      <c r="B200" s="6">
        <v>1.75</v>
      </c>
      <c r="C200" s="6">
        <v>1.85</v>
      </c>
      <c r="D200" s="6">
        <v>2</v>
      </c>
      <c r="E200" s="6">
        <v>2.1800000000000002</v>
      </c>
      <c r="F200" s="6">
        <v>2.35</v>
      </c>
      <c r="G200" s="6">
        <v>2.5099999999999998</v>
      </c>
      <c r="H200" s="6">
        <v>2.66</v>
      </c>
      <c r="I200" s="6">
        <v>2.8</v>
      </c>
      <c r="J200" s="6">
        <v>2.92</v>
      </c>
      <c r="K200" s="6">
        <v>3.04</v>
      </c>
      <c r="L200" s="6">
        <v>3.14</v>
      </c>
      <c r="M200" s="6">
        <v>3.23</v>
      </c>
      <c r="N200" s="6">
        <v>3.3</v>
      </c>
      <c r="O200" s="6">
        <v>3.37</v>
      </c>
      <c r="P200" s="6">
        <v>3.42</v>
      </c>
      <c r="Q200" s="6">
        <v>3.45</v>
      </c>
      <c r="R200" s="6">
        <v>3.48</v>
      </c>
      <c r="S200" s="6">
        <v>3.5</v>
      </c>
      <c r="T200" s="6">
        <v>3.52</v>
      </c>
      <c r="U200" s="6">
        <v>3.54</v>
      </c>
      <c r="V200" s="6">
        <v>3.54</v>
      </c>
      <c r="W200" s="6">
        <v>3.53</v>
      </c>
      <c r="X200" s="6">
        <v>3.53</v>
      </c>
      <c r="Y200" s="6">
        <v>3.53</v>
      </c>
      <c r="Z200" s="6">
        <v>3.52</v>
      </c>
      <c r="AA200" s="6">
        <v>3.51</v>
      </c>
      <c r="AB200" s="6">
        <v>3.5</v>
      </c>
      <c r="AC200" s="6">
        <v>3.49</v>
      </c>
      <c r="AD200" s="6">
        <v>3.48</v>
      </c>
      <c r="AE200" s="6">
        <v>3.47</v>
      </c>
      <c r="AF200" s="6">
        <v>3.46</v>
      </c>
      <c r="AG200" s="6">
        <v>3.45</v>
      </c>
      <c r="AH200" s="6">
        <v>3.44</v>
      </c>
      <c r="AI200" s="6">
        <v>3.44</v>
      </c>
      <c r="AJ200" s="6">
        <v>3.43</v>
      </c>
      <c r="AK200" s="6">
        <v>3.42</v>
      </c>
      <c r="AL200" s="6">
        <v>3.41</v>
      </c>
      <c r="AM200" s="6">
        <v>3.41</v>
      </c>
      <c r="AN200" s="6">
        <v>3.4</v>
      </c>
      <c r="AO200" s="6">
        <v>3.4</v>
      </c>
      <c r="AP200" s="6">
        <v>3.39</v>
      </c>
      <c r="AQ200" s="6">
        <v>3.39</v>
      </c>
      <c r="AR200" s="6">
        <v>3.38</v>
      </c>
      <c r="AS200" s="6">
        <v>3.38</v>
      </c>
      <c r="AT200" s="6">
        <v>3.38</v>
      </c>
      <c r="AU200" s="6">
        <v>3.37</v>
      </c>
      <c r="AV200" s="6">
        <v>3.37</v>
      </c>
      <c r="AW200" s="6">
        <v>3.37</v>
      </c>
      <c r="AX200" s="6">
        <v>3.36</v>
      </c>
      <c r="AY200" s="6">
        <v>3.36</v>
      </c>
    </row>
    <row r="201" spans="1:51" x14ac:dyDescent="0.2">
      <c r="A201" s="5">
        <v>43343</v>
      </c>
      <c r="B201" s="6">
        <v>1.69</v>
      </c>
      <c r="C201" s="6">
        <v>1.8</v>
      </c>
      <c r="D201" s="6">
        <v>1.96</v>
      </c>
      <c r="E201" s="6">
        <v>2.13</v>
      </c>
      <c r="F201" s="6">
        <v>2.2999999999999998</v>
      </c>
      <c r="G201" s="6">
        <v>2.4700000000000002</v>
      </c>
      <c r="H201" s="6">
        <v>2.62</v>
      </c>
      <c r="I201" s="6">
        <v>2.76</v>
      </c>
      <c r="J201" s="6">
        <v>2.88</v>
      </c>
      <c r="K201" s="6">
        <v>3</v>
      </c>
      <c r="L201" s="6">
        <v>3.1</v>
      </c>
      <c r="M201" s="6">
        <v>3.19</v>
      </c>
      <c r="N201" s="6">
        <v>3.26</v>
      </c>
      <c r="O201" s="6">
        <v>3.33</v>
      </c>
      <c r="P201" s="6">
        <v>3.39</v>
      </c>
      <c r="Q201" s="6">
        <v>3.42</v>
      </c>
      <c r="R201" s="6">
        <v>3.44</v>
      </c>
      <c r="S201" s="6">
        <v>3.47</v>
      </c>
      <c r="T201" s="6">
        <v>3.49</v>
      </c>
      <c r="U201" s="6">
        <v>3.51</v>
      </c>
      <c r="V201" s="6">
        <v>3.5</v>
      </c>
      <c r="W201" s="6">
        <v>3.5</v>
      </c>
      <c r="X201" s="6">
        <v>3.5</v>
      </c>
      <c r="Y201" s="6">
        <v>3.49</v>
      </c>
      <c r="Z201" s="6">
        <v>3.49</v>
      </c>
      <c r="AA201" s="6">
        <v>3.48</v>
      </c>
      <c r="AB201" s="6">
        <v>3.47</v>
      </c>
      <c r="AC201" s="6">
        <v>3.46</v>
      </c>
      <c r="AD201" s="6">
        <v>3.45</v>
      </c>
      <c r="AE201" s="6">
        <v>3.44</v>
      </c>
      <c r="AF201" s="6">
        <v>3.43</v>
      </c>
      <c r="AG201" s="6">
        <v>3.42</v>
      </c>
      <c r="AH201" s="6">
        <v>3.41</v>
      </c>
      <c r="AI201" s="6">
        <v>3.4</v>
      </c>
      <c r="AJ201" s="6">
        <v>3.4</v>
      </c>
      <c r="AK201" s="6">
        <v>3.39</v>
      </c>
      <c r="AL201" s="6">
        <v>3.38</v>
      </c>
      <c r="AM201" s="6">
        <v>3.38</v>
      </c>
      <c r="AN201" s="6">
        <v>3.37</v>
      </c>
      <c r="AO201" s="6">
        <v>3.37</v>
      </c>
      <c r="AP201" s="6">
        <v>3.36</v>
      </c>
      <c r="AQ201" s="6">
        <v>3.36</v>
      </c>
      <c r="AR201" s="6">
        <v>3.35</v>
      </c>
      <c r="AS201" s="6">
        <v>3.35</v>
      </c>
      <c r="AT201" s="6">
        <v>3.35</v>
      </c>
      <c r="AU201" s="6">
        <v>3.34</v>
      </c>
      <c r="AV201" s="6">
        <v>3.34</v>
      </c>
      <c r="AW201" s="6">
        <v>3.34</v>
      </c>
      <c r="AX201" s="6">
        <v>3.33</v>
      </c>
      <c r="AY201" s="6">
        <v>3.33</v>
      </c>
    </row>
    <row r="202" spans="1:51" x14ac:dyDescent="0.2">
      <c r="A202" s="5">
        <v>43373</v>
      </c>
      <c r="B202" s="6">
        <v>1.63</v>
      </c>
      <c r="C202" s="6">
        <v>1.75</v>
      </c>
      <c r="D202" s="6">
        <v>1.9</v>
      </c>
      <c r="E202" s="6">
        <v>2.08</v>
      </c>
      <c r="F202" s="6">
        <v>2.25</v>
      </c>
      <c r="G202" s="6">
        <v>2.42</v>
      </c>
      <c r="H202" s="6">
        <v>2.57</v>
      </c>
      <c r="I202" s="6">
        <v>2.71</v>
      </c>
      <c r="J202" s="6">
        <v>2.83</v>
      </c>
      <c r="K202" s="6">
        <v>2.95</v>
      </c>
      <c r="L202" s="6">
        <v>3.06</v>
      </c>
      <c r="M202" s="6">
        <v>3.14</v>
      </c>
      <c r="N202" s="6">
        <v>3.22</v>
      </c>
      <c r="O202" s="6">
        <v>3.28</v>
      </c>
      <c r="P202" s="6">
        <v>3.34</v>
      </c>
      <c r="Q202" s="6">
        <v>3.37</v>
      </c>
      <c r="R202" s="6">
        <v>3.4</v>
      </c>
      <c r="S202" s="6">
        <v>3.42</v>
      </c>
      <c r="T202" s="6">
        <v>3.44</v>
      </c>
      <c r="U202" s="6">
        <v>3.46</v>
      </c>
      <c r="V202" s="6">
        <v>3.46</v>
      </c>
      <c r="W202" s="6">
        <v>3.46</v>
      </c>
      <c r="X202" s="6">
        <v>3.45</v>
      </c>
      <c r="Y202" s="6">
        <v>3.45</v>
      </c>
      <c r="Z202" s="6">
        <v>3.45</v>
      </c>
      <c r="AA202" s="6">
        <v>3.44</v>
      </c>
      <c r="AB202" s="6">
        <v>3.43</v>
      </c>
      <c r="AC202" s="6">
        <v>3.42</v>
      </c>
      <c r="AD202" s="6">
        <v>3.41</v>
      </c>
      <c r="AE202" s="6">
        <v>3.4</v>
      </c>
      <c r="AF202" s="6">
        <v>3.39</v>
      </c>
      <c r="AG202" s="6">
        <v>3.38</v>
      </c>
      <c r="AH202" s="6">
        <v>3.37</v>
      </c>
      <c r="AI202" s="6">
        <v>3.36</v>
      </c>
      <c r="AJ202" s="6">
        <v>3.36</v>
      </c>
      <c r="AK202" s="6">
        <v>3.35</v>
      </c>
      <c r="AL202" s="6">
        <v>3.34</v>
      </c>
      <c r="AM202" s="6">
        <v>3.34</v>
      </c>
      <c r="AN202" s="6">
        <v>3.33</v>
      </c>
      <c r="AO202" s="6">
        <v>3.33</v>
      </c>
      <c r="AP202" s="6">
        <v>3.32</v>
      </c>
      <c r="AQ202" s="6">
        <v>3.32</v>
      </c>
      <c r="AR202" s="6">
        <v>3.32</v>
      </c>
      <c r="AS202" s="6">
        <v>3.31</v>
      </c>
      <c r="AT202" s="6">
        <v>3.31</v>
      </c>
      <c r="AU202" s="6">
        <v>3.31</v>
      </c>
      <c r="AV202" s="6">
        <v>3.3</v>
      </c>
      <c r="AW202" s="6">
        <v>3.3</v>
      </c>
      <c r="AX202" s="6">
        <v>3.3</v>
      </c>
      <c r="AY202" s="6">
        <v>3.29</v>
      </c>
    </row>
    <row r="203" spans="1:51" x14ac:dyDescent="0.2">
      <c r="A203" s="5">
        <v>43404</v>
      </c>
      <c r="B203" s="6">
        <v>1.58</v>
      </c>
      <c r="C203" s="6">
        <v>1.7</v>
      </c>
      <c r="D203" s="6">
        <v>1.85</v>
      </c>
      <c r="E203" s="6">
        <v>2.0299999999999998</v>
      </c>
      <c r="F203" s="6">
        <v>2.2000000000000002</v>
      </c>
      <c r="G203" s="6">
        <v>2.37</v>
      </c>
      <c r="H203" s="6">
        <v>2.52</v>
      </c>
      <c r="I203" s="6">
        <v>2.66</v>
      </c>
      <c r="J203" s="6">
        <v>2.78</v>
      </c>
      <c r="K203" s="6">
        <v>2.9</v>
      </c>
      <c r="L203" s="6">
        <v>3.01</v>
      </c>
      <c r="M203" s="6">
        <v>3.09</v>
      </c>
      <c r="N203" s="6">
        <v>3.17</v>
      </c>
      <c r="O203" s="6">
        <v>3.24</v>
      </c>
      <c r="P203" s="6">
        <v>3.29</v>
      </c>
      <c r="Q203" s="6">
        <v>3.32</v>
      </c>
      <c r="R203" s="6">
        <v>3.35</v>
      </c>
      <c r="S203" s="6">
        <v>3.38</v>
      </c>
      <c r="T203" s="6">
        <v>3.4</v>
      </c>
      <c r="U203" s="6">
        <v>3.42</v>
      </c>
      <c r="V203" s="6">
        <v>3.42</v>
      </c>
      <c r="W203" s="6">
        <v>3.41</v>
      </c>
      <c r="X203" s="6">
        <v>3.41</v>
      </c>
      <c r="Y203" s="6">
        <v>3.41</v>
      </c>
      <c r="Z203" s="6">
        <v>3.41</v>
      </c>
      <c r="AA203" s="6">
        <v>3.39</v>
      </c>
      <c r="AB203" s="6">
        <v>3.38</v>
      </c>
      <c r="AC203" s="6">
        <v>3.37</v>
      </c>
      <c r="AD203" s="6">
        <v>3.36</v>
      </c>
      <c r="AE203" s="6">
        <v>3.36</v>
      </c>
      <c r="AF203" s="6">
        <v>3.35</v>
      </c>
      <c r="AG203" s="6">
        <v>3.34</v>
      </c>
      <c r="AH203" s="6">
        <v>3.33</v>
      </c>
      <c r="AI203" s="6">
        <v>3.32</v>
      </c>
      <c r="AJ203" s="6">
        <v>3.32</v>
      </c>
      <c r="AK203" s="6">
        <v>3.31</v>
      </c>
      <c r="AL203" s="6">
        <v>3.3</v>
      </c>
      <c r="AM203" s="6">
        <v>3.3</v>
      </c>
      <c r="AN203" s="6">
        <v>3.29</v>
      </c>
      <c r="AO203" s="6">
        <v>3.29</v>
      </c>
      <c r="AP203" s="6">
        <v>3.28</v>
      </c>
      <c r="AQ203" s="6">
        <v>3.28</v>
      </c>
      <c r="AR203" s="6">
        <v>3.28</v>
      </c>
      <c r="AS203" s="6">
        <v>3.27</v>
      </c>
      <c r="AT203" s="6">
        <v>3.27</v>
      </c>
      <c r="AU203" s="6">
        <v>3.27</v>
      </c>
      <c r="AV203" s="6">
        <v>3.26</v>
      </c>
      <c r="AW203" s="6">
        <v>3.26</v>
      </c>
      <c r="AX203" s="6">
        <v>3.26</v>
      </c>
      <c r="AY203" s="6">
        <v>3.25</v>
      </c>
    </row>
    <row r="204" spans="1:51" x14ac:dyDescent="0.2">
      <c r="A204" s="5">
        <v>43434</v>
      </c>
      <c r="B204" s="6">
        <v>1.53</v>
      </c>
      <c r="C204" s="6">
        <v>1.65</v>
      </c>
      <c r="D204" s="6">
        <v>1.81</v>
      </c>
      <c r="E204" s="6">
        <v>1.98</v>
      </c>
      <c r="F204" s="6">
        <v>2.15</v>
      </c>
      <c r="G204" s="6">
        <v>2.3199999999999998</v>
      </c>
      <c r="H204" s="6">
        <v>2.4700000000000002</v>
      </c>
      <c r="I204" s="6">
        <v>2.61</v>
      </c>
      <c r="J204" s="6">
        <v>2.74</v>
      </c>
      <c r="K204" s="6">
        <v>2.86</v>
      </c>
      <c r="L204" s="6">
        <v>2.96</v>
      </c>
      <c r="M204" s="6">
        <v>3.05</v>
      </c>
      <c r="N204" s="6">
        <v>3.13</v>
      </c>
      <c r="O204" s="6">
        <v>3.19</v>
      </c>
      <c r="P204" s="6">
        <v>3.25</v>
      </c>
      <c r="Q204" s="6">
        <v>3.28</v>
      </c>
      <c r="R204" s="6">
        <v>3.31</v>
      </c>
      <c r="S204" s="6">
        <v>3.33</v>
      </c>
      <c r="T204" s="6">
        <v>3.36</v>
      </c>
      <c r="U204" s="6">
        <v>3.38</v>
      </c>
      <c r="V204" s="6">
        <v>3.38</v>
      </c>
      <c r="W204" s="6">
        <v>3.37</v>
      </c>
      <c r="X204" s="6">
        <v>3.37</v>
      </c>
      <c r="Y204" s="6">
        <v>3.37</v>
      </c>
      <c r="Z204" s="6">
        <v>3.37</v>
      </c>
      <c r="AA204" s="6">
        <v>3.36</v>
      </c>
      <c r="AB204" s="6">
        <v>3.35</v>
      </c>
      <c r="AC204" s="6">
        <v>3.34</v>
      </c>
      <c r="AD204" s="6">
        <v>3.33</v>
      </c>
      <c r="AE204" s="6">
        <v>3.32</v>
      </c>
      <c r="AF204" s="6">
        <v>3.31</v>
      </c>
      <c r="AG204" s="6">
        <v>3.3</v>
      </c>
      <c r="AH204" s="6">
        <v>3.3</v>
      </c>
      <c r="AI204" s="6">
        <v>3.29</v>
      </c>
      <c r="AJ204" s="6">
        <v>3.28</v>
      </c>
      <c r="AK204" s="6">
        <v>3.28</v>
      </c>
      <c r="AL204" s="6">
        <v>3.27</v>
      </c>
      <c r="AM204" s="6">
        <v>3.26</v>
      </c>
      <c r="AN204" s="6">
        <v>3.26</v>
      </c>
      <c r="AO204" s="6">
        <v>3.25</v>
      </c>
      <c r="AP204" s="6">
        <v>3.25</v>
      </c>
      <c r="AQ204" s="6">
        <v>3.25</v>
      </c>
      <c r="AR204" s="6">
        <v>3.24</v>
      </c>
      <c r="AS204" s="6">
        <v>3.24</v>
      </c>
      <c r="AT204" s="6">
        <v>3.24</v>
      </c>
      <c r="AU204" s="6">
        <v>3.23</v>
      </c>
      <c r="AV204" s="6">
        <v>3.23</v>
      </c>
      <c r="AW204" s="6">
        <v>3.23</v>
      </c>
      <c r="AX204" s="6">
        <v>3.22</v>
      </c>
      <c r="AY204" s="6">
        <v>3.22</v>
      </c>
    </row>
    <row r="205" spans="1:51" x14ac:dyDescent="0.2">
      <c r="A205" s="5">
        <v>43465</v>
      </c>
      <c r="B205" s="6">
        <v>1.49</v>
      </c>
      <c r="C205" s="6">
        <v>1.61</v>
      </c>
      <c r="D205" s="6">
        <v>1.76</v>
      </c>
      <c r="E205" s="6">
        <v>1.94</v>
      </c>
      <c r="F205" s="6">
        <v>2.11</v>
      </c>
      <c r="G205" s="6">
        <v>2.2799999999999998</v>
      </c>
      <c r="H205" s="6">
        <v>2.4300000000000002</v>
      </c>
      <c r="I205" s="6">
        <v>2.57</v>
      </c>
      <c r="J205" s="6">
        <v>2.7</v>
      </c>
      <c r="K205" s="6">
        <v>2.81</v>
      </c>
      <c r="L205" s="6">
        <v>2.92</v>
      </c>
      <c r="M205" s="6">
        <v>3.01</v>
      </c>
      <c r="N205" s="6">
        <v>3.08</v>
      </c>
      <c r="O205" s="6">
        <v>3.15</v>
      </c>
      <c r="P205" s="6">
        <v>3.21</v>
      </c>
      <c r="Q205" s="6">
        <v>3.24</v>
      </c>
      <c r="R205" s="6">
        <v>3.27</v>
      </c>
      <c r="S205" s="6">
        <v>3.29</v>
      </c>
      <c r="T205" s="6">
        <v>3.32</v>
      </c>
      <c r="U205" s="6">
        <v>3.34</v>
      </c>
      <c r="V205" s="6">
        <v>3.34</v>
      </c>
      <c r="W205" s="6">
        <v>3.33</v>
      </c>
      <c r="X205" s="6">
        <v>3.33</v>
      </c>
      <c r="Y205" s="6">
        <v>3.33</v>
      </c>
      <c r="Z205" s="6">
        <v>3.33</v>
      </c>
      <c r="AA205" s="6">
        <v>3.32</v>
      </c>
      <c r="AB205" s="6">
        <v>3.31</v>
      </c>
      <c r="AC205" s="6">
        <v>3.3</v>
      </c>
      <c r="AD205" s="6">
        <v>3.29</v>
      </c>
      <c r="AE205" s="6">
        <v>3.28</v>
      </c>
      <c r="AF205" s="6">
        <v>3.28</v>
      </c>
      <c r="AG205" s="6">
        <v>3.27</v>
      </c>
      <c r="AH205" s="6">
        <v>3.26</v>
      </c>
      <c r="AI205" s="6">
        <v>3.25</v>
      </c>
      <c r="AJ205" s="6">
        <v>3.25</v>
      </c>
      <c r="AK205" s="6">
        <v>3.24</v>
      </c>
      <c r="AL205" s="6">
        <v>3.24</v>
      </c>
      <c r="AM205" s="6">
        <v>3.23</v>
      </c>
      <c r="AN205" s="6">
        <v>3.23</v>
      </c>
      <c r="AO205" s="6">
        <v>3.22</v>
      </c>
      <c r="AP205" s="6">
        <v>3.22</v>
      </c>
      <c r="AQ205" s="6">
        <v>3.21</v>
      </c>
      <c r="AR205" s="6">
        <v>3.21</v>
      </c>
      <c r="AS205" s="6">
        <v>3.21</v>
      </c>
      <c r="AT205" s="6">
        <v>3.2</v>
      </c>
      <c r="AU205" s="6">
        <v>3.2</v>
      </c>
      <c r="AV205" s="6">
        <v>3.2</v>
      </c>
      <c r="AW205" s="6">
        <v>3.2</v>
      </c>
      <c r="AX205" s="6">
        <v>3.19</v>
      </c>
      <c r="AY205" s="6">
        <v>3.19</v>
      </c>
    </row>
    <row r="206" spans="1:51" x14ac:dyDescent="0.2">
      <c r="A206" s="5">
        <v>43496</v>
      </c>
      <c r="B206" s="6">
        <v>1.45</v>
      </c>
      <c r="C206" s="6">
        <v>1.57</v>
      </c>
      <c r="D206" s="6">
        <v>1.72</v>
      </c>
      <c r="E206" s="6">
        <v>1.9</v>
      </c>
      <c r="F206" s="6">
        <v>2.0699999999999998</v>
      </c>
      <c r="G206" s="6">
        <v>2.23</v>
      </c>
      <c r="H206" s="6">
        <v>2.39</v>
      </c>
      <c r="I206" s="6">
        <v>2.5299999999999998</v>
      </c>
      <c r="J206" s="6">
        <v>2.65</v>
      </c>
      <c r="K206" s="6">
        <v>2.77</v>
      </c>
      <c r="L206" s="6">
        <v>2.87</v>
      </c>
      <c r="M206" s="6">
        <v>2.96</v>
      </c>
      <c r="N206" s="6">
        <v>3.04</v>
      </c>
      <c r="O206" s="6">
        <v>3.11</v>
      </c>
      <c r="P206" s="6">
        <v>3.16</v>
      </c>
      <c r="Q206" s="6">
        <v>3.2</v>
      </c>
      <c r="R206" s="6">
        <v>3.23</v>
      </c>
      <c r="S206" s="6">
        <v>3.25</v>
      </c>
      <c r="T206" s="6">
        <v>3.27</v>
      </c>
      <c r="U206" s="6">
        <v>3.3</v>
      </c>
      <c r="V206" s="6">
        <v>3.29</v>
      </c>
      <c r="W206" s="6">
        <v>3.29</v>
      </c>
      <c r="X206" s="6">
        <v>3.29</v>
      </c>
      <c r="Y206" s="6">
        <v>3.29</v>
      </c>
      <c r="Z206" s="6">
        <v>3.29</v>
      </c>
      <c r="AA206" s="6">
        <v>3.28</v>
      </c>
      <c r="AB206" s="6">
        <v>3.27</v>
      </c>
      <c r="AC206" s="6">
        <v>3.26</v>
      </c>
      <c r="AD206" s="6">
        <v>3.25</v>
      </c>
      <c r="AE206" s="6">
        <v>3.25</v>
      </c>
      <c r="AF206" s="6">
        <v>3.24</v>
      </c>
      <c r="AG206" s="6">
        <v>3.23</v>
      </c>
      <c r="AH206" s="6">
        <v>3.22</v>
      </c>
      <c r="AI206" s="6">
        <v>3.22</v>
      </c>
      <c r="AJ206" s="6">
        <v>3.21</v>
      </c>
      <c r="AK206" s="6">
        <v>3.21</v>
      </c>
      <c r="AL206" s="6">
        <v>3.2</v>
      </c>
      <c r="AM206" s="6">
        <v>3.2</v>
      </c>
      <c r="AN206" s="6">
        <v>3.19</v>
      </c>
      <c r="AO206" s="6">
        <v>3.19</v>
      </c>
      <c r="AP206" s="6">
        <v>3.18</v>
      </c>
      <c r="AQ206" s="6">
        <v>3.18</v>
      </c>
      <c r="AR206" s="6">
        <v>3.18</v>
      </c>
      <c r="AS206" s="6">
        <v>3.17</v>
      </c>
      <c r="AT206" s="6">
        <v>3.17</v>
      </c>
      <c r="AU206" s="6">
        <v>3.17</v>
      </c>
      <c r="AV206" s="6">
        <v>3.16</v>
      </c>
      <c r="AW206" s="6">
        <v>3.16</v>
      </c>
      <c r="AX206" s="6">
        <v>3.16</v>
      </c>
      <c r="AY206" s="6">
        <v>3.16</v>
      </c>
    </row>
    <row r="207" spans="1:51" x14ac:dyDescent="0.2">
      <c r="A207" s="5">
        <v>43524</v>
      </c>
      <c r="B207" s="6">
        <v>1.41</v>
      </c>
      <c r="C207" s="6">
        <v>1.53</v>
      </c>
      <c r="D207" s="6">
        <v>1.68</v>
      </c>
      <c r="E207" s="6">
        <v>1.85</v>
      </c>
      <c r="F207" s="6">
        <v>2.02</v>
      </c>
      <c r="G207" s="6">
        <v>2.19</v>
      </c>
      <c r="H207" s="6">
        <v>2.34</v>
      </c>
      <c r="I207" s="6">
        <v>2.48</v>
      </c>
      <c r="J207" s="6">
        <v>2.61</v>
      </c>
      <c r="K207" s="6">
        <v>2.72</v>
      </c>
      <c r="L207" s="6">
        <v>2.83</v>
      </c>
      <c r="M207" s="6">
        <v>2.92</v>
      </c>
      <c r="N207" s="6">
        <v>2.99</v>
      </c>
      <c r="O207" s="6">
        <v>3.06</v>
      </c>
      <c r="P207" s="6">
        <v>3.12</v>
      </c>
      <c r="Q207" s="6">
        <v>3.15</v>
      </c>
      <c r="R207" s="6">
        <v>3.18</v>
      </c>
      <c r="S207" s="6">
        <v>3.21</v>
      </c>
      <c r="T207" s="6">
        <v>3.23</v>
      </c>
      <c r="U207" s="6">
        <v>3.25</v>
      </c>
      <c r="V207" s="6">
        <v>3.25</v>
      </c>
      <c r="W207" s="6">
        <v>3.25</v>
      </c>
      <c r="X207" s="6">
        <v>3.25</v>
      </c>
      <c r="Y207" s="6">
        <v>3.25</v>
      </c>
      <c r="Z207" s="6">
        <v>3.25</v>
      </c>
      <c r="AA207" s="6">
        <v>3.24</v>
      </c>
      <c r="AB207" s="6">
        <v>3.23</v>
      </c>
      <c r="AC207" s="6">
        <v>3.22</v>
      </c>
      <c r="AD207" s="6">
        <v>3.22</v>
      </c>
      <c r="AE207" s="6">
        <v>3.21</v>
      </c>
      <c r="AF207" s="6">
        <v>3.2</v>
      </c>
      <c r="AG207" s="6">
        <v>3.19</v>
      </c>
      <c r="AH207" s="6">
        <v>3.19</v>
      </c>
      <c r="AI207" s="6">
        <v>3.18</v>
      </c>
      <c r="AJ207" s="6">
        <v>3.18</v>
      </c>
      <c r="AK207" s="6">
        <v>3.17</v>
      </c>
      <c r="AL207" s="6">
        <v>3.17</v>
      </c>
      <c r="AM207" s="6">
        <v>3.16</v>
      </c>
      <c r="AN207" s="6">
        <v>3.16</v>
      </c>
      <c r="AO207" s="6">
        <v>3.15</v>
      </c>
      <c r="AP207" s="6">
        <v>3.15</v>
      </c>
      <c r="AQ207" s="6">
        <v>3.15</v>
      </c>
      <c r="AR207" s="6">
        <v>3.14</v>
      </c>
      <c r="AS207" s="6">
        <v>3.14</v>
      </c>
      <c r="AT207" s="6">
        <v>3.14</v>
      </c>
      <c r="AU207" s="6">
        <v>3.13</v>
      </c>
      <c r="AV207" s="6">
        <v>3.13</v>
      </c>
      <c r="AW207" s="6">
        <v>3.13</v>
      </c>
      <c r="AX207" s="6">
        <v>3.13</v>
      </c>
      <c r="AY207" s="6">
        <v>3.12</v>
      </c>
    </row>
    <row r="208" spans="1:51" x14ac:dyDescent="0.2">
      <c r="A208" s="5">
        <v>43555</v>
      </c>
      <c r="B208" s="6">
        <v>1.37</v>
      </c>
      <c r="C208" s="6">
        <v>1.49</v>
      </c>
      <c r="D208" s="6">
        <v>1.64</v>
      </c>
      <c r="E208" s="6">
        <v>1.81</v>
      </c>
      <c r="F208" s="6">
        <v>1.98</v>
      </c>
      <c r="G208" s="6">
        <v>2.14</v>
      </c>
      <c r="H208" s="6">
        <v>2.2999999999999998</v>
      </c>
      <c r="I208" s="6">
        <v>2.4300000000000002</v>
      </c>
      <c r="J208" s="6">
        <v>2.56</v>
      </c>
      <c r="K208" s="6">
        <v>2.68</v>
      </c>
      <c r="L208" s="6">
        <v>2.78</v>
      </c>
      <c r="M208" s="6">
        <v>2.87</v>
      </c>
      <c r="N208" s="6">
        <v>2.95</v>
      </c>
      <c r="O208" s="6">
        <v>3.01</v>
      </c>
      <c r="P208" s="6">
        <v>3.07</v>
      </c>
      <c r="Q208" s="6">
        <v>3.1</v>
      </c>
      <c r="R208" s="6">
        <v>3.13</v>
      </c>
      <c r="S208" s="6">
        <v>3.16</v>
      </c>
      <c r="T208" s="6">
        <v>3.18</v>
      </c>
      <c r="U208" s="6">
        <v>3.2</v>
      </c>
      <c r="V208" s="6">
        <v>3.2</v>
      </c>
      <c r="W208" s="6">
        <v>3.21</v>
      </c>
      <c r="X208" s="6">
        <v>3.21</v>
      </c>
      <c r="Y208" s="6">
        <v>3.21</v>
      </c>
      <c r="Z208" s="6">
        <v>3.21</v>
      </c>
      <c r="AA208" s="6">
        <v>3.2</v>
      </c>
      <c r="AB208" s="6">
        <v>3.19</v>
      </c>
      <c r="AC208" s="6">
        <v>3.18</v>
      </c>
      <c r="AD208" s="6">
        <v>3.17</v>
      </c>
      <c r="AE208" s="6">
        <v>3.17</v>
      </c>
      <c r="AF208" s="6">
        <v>3.16</v>
      </c>
      <c r="AG208" s="6">
        <v>3.15</v>
      </c>
      <c r="AH208" s="6">
        <v>3.15</v>
      </c>
      <c r="AI208" s="6">
        <v>3.14</v>
      </c>
      <c r="AJ208" s="6">
        <v>3.13</v>
      </c>
      <c r="AK208" s="6">
        <v>3.13</v>
      </c>
      <c r="AL208" s="6">
        <v>3.12</v>
      </c>
      <c r="AM208" s="6">
        <v>3.12</v>
      </c>
      <c r="AN208" s="6">
        <v>3.11</v>
      </c>
      <c r="AO208" s="6">
        <v>3.11</v>
      </c>
      <c r="AP208" s="6">
        <v>3.11</v>
      </c>
      <c r="AQ208" s="6">
        <v>3.1</v>
      </c>
      <c r="AR208" s="6">
        <v>3.1</v>
      </c>
      <c r="AS208" s="6">
        <v>3.1</v>
      </c>
      <c r="AT208" s="6">
        <v>3.09</v>
      </c>
      <c r="AU208" s="6">
        <v>3.09</v>
      </c>
      <c r="AV208" s="6">
        <v>3.09</v>
      </c>
      <c r="AW208" s="6">
        <v>3.09</v>
      </c>
      <c r="AX208" s="6">
        <v>3.08</v>
      </c>
      <c r="AY208" s="6">
        <v>3.08</v>
      </c>
    </row>
    <row r="209" spans="1:51" x14ac:dyDescent="0.2">
      <c r="A209" s="5">
        <v>43585</v>
      </c>
      <c r="B209" s="6">
        <v>1.34</v>
      </c>
      <c r="C209" s="6">
        <v>1.45</v>
      </c>
      <c r="D209" s="6">
        <v>1.6</v>
      </c>
      <c r="E209" s="6">
        <v>1.77</v>
      </c>
      <c r="F209" s="6">
        <v>1.94</v>
      </c>
      <c r="G209" s="6">
        <v>2.1</v>
      </c>
      <c r="H209" s="6">
        <v>2.25</v>
      </c>
      <c r="I209" s="6">
        <v>2.39</v>
      </c>
      <c r="J209" s="6">
        <v>2.52</v>
      </c>
      <c r="K209" s="6">
        <v>2.63</v>
      </c>
      <c r="L209" s="6">
        <v>2.74</v>
      </c>
      <c r="M209" s="6">
        <v>2.82</v>
      </c>
      <c r="N209" s="6">
        <v>2.9</v>
      </c>
      <c r="O209" s="6">
        <v>2.97</v>
      </c>
      <c r="P209" s="6">
        <v>3.03</v>
      </c>
      <c r="Q209" s="6">
        <v>3.06</v>
      </c>
      <c r="R209" s="6">
        <v>3.09</v>
      </c>
      <c r="S209" s="6">
        <v>3.12</v>
      </c>
      <c r="T209" s="6">
        <v>3.14</v>
      </c>
      <c r="U209" s="6">
        <v>3.16</v>
      </c>
      <c r="V209" s="6">
        <v>3.16</v>
      </c>
      <c r="W209" s="6">
        <v>3.16</v>
      </c>
      <c r="X209" s="6">
        <v>3.16</v>
      </c>
      <c r="Y209" s="6">
        <v>3.16</v>
      </c>
      <c r="Z209" s="6">
        <v>3.16</v>
      </c>
      <c r="AA209" s="6">
        <v>3.15</v>
      </c>
      <c r="AB209" s="6">
        <v>3.15</v>
      </c>
      <c r="AC209" s="6">
        <v>3.14</v>
      </c>
      <c r="AD209" s="6">
        <v>3.13</v>
      </c>
      <c r="AE209" s="6">
        <v>3.12</v>
      </c>
      <c r="AF209" s="6">
        <v>3.12</v>
      </c>
      <c r="AG209" s="6">
        <v>3.11</v>
      </c>
      <c r="AH209" s="6">
        <v>3.11</v>
      </c>
      <c r="AI209" s="6">
        <v>3.1</v>
      </c>
      <c r="AJ209" s="6">
        <v>3.09</v>
      </c>
      <c r="AK209" s="6">
        <v>3.09</v>
      </c>
      <c r="AL209" s="6">
        <v>3.08</v>
      </c>
      <c r="AM209" s="6">
        <v>3.08</v>
      </c>
      <c r="AN209" s="6">
        <v>3.08</v>
      </c>
      <c r="AO209" s="6">
        <v>3.07</v>
      </c>
      <c r="AP209" s="6">
        <v>3.07</v>
      </c>
      <c r="AQ209" s="6">
        <v>3.07</v>
      </c>
      <c r="AR209" s="6">
        <v>3.06</v>
      </c>
      <c r="AS209" s="6">
        <v>3.06</v>
      </c>
      <c r="AT209" s="6">
        <v>3.06</v>
      </c>
      <c r="AU209" s="6">
        <v>3.05</v>
      </c>
      <c r="AV209" s="6">
        <v>3.05</v>
      </c>
      <c r="AW209" s="6">
        <v>3.05</v>
      </c>
      <c r="AX209" s="6">
        <v>3.05</v>
      </c>
      <c r="AY209" s="6">
        <v>3.04</v>
      </c>
    </row>
    <row r="210" spans="1:51" x14ac:dyDescent="0.2">
      <c r="A210" s="5">
        <v>43616</v>
      </c>
      <c r="B210" s="6">
        <v>1.31</v>
      </c>
      <c r="C210" s="6">
        <v>1.42</v>
      </c>
      <c r="D210" s="6">
        <v>1.57</v>
      </c>
      <c r="E210" s="6">
        <v>1.73</v>
      </c>
      <c r="F210" s="6">
        <v>1.9</v>
      </c>
      <c r="G210" s="6">
        <v>2.06</v>
      </c>
      <c r="H210" s="6">
        <v>2.21</v>
      </c>
      <c r="I210" s="6">
        <v>2.35</v>
      </c>
      <c r="J210" s="6">
        <v>2.4700000000000002</v>
      </c>
      <c r="K210" s="6">
        <v>2.59</v>
      </c>
      <c r="L210" s="6">
        <v>2.69</v>
      </c>
      <c r="M210" s="6">
        <v>2.78</v>
      </c>
      <c r="N210" s="6">
        <v>2.86</v>
      </c>
      <c r="O210" s="6">
        <v>2.93</v>
      </c>
      <c r="P210" s="6">
        <v>2.98</v>
      </c>
      <c r="Q210" s="6">
        <v>3.02</v>
      </c>
      <c r="R210" s="6">
        <v>3.05</v>
      </c>
      <c r="S210" s="6">
        <v>3.07</v>
      </c>
      <c r="T210" s="6">
        <v>3.1</v>
      </c>
      <c r="U210" s="6">
        <v>3.12</v>
      </c>
      <c r="V210" s="6">
        <v>3.12</v>
      </c>
      <c r="W210" s="6">
        <v>3.12</v>
      </c>
      <c r="X210" s="6">
        <v>3.12</v>
      </c>
      <c r="Y210" s="6">
        <v>3.12</v>
      </c>
      <c r="Z210" s="6">
        <v>3.12</v>
      </c>
      <c r="AA210" s="6">
        <v>3.11</v>
      </c>
      <c r="AB210" s="6">
        <v>3.11</v>
      </c>
      <c r="AC210" s="6">
        <v>3.1</v>
      </c>
      <c r="AD210" s="6">
        <v>3.09</v>
      </c>
      <c r="AE210" s="6">
        <v>3.09</v>
      </c>
      <c r="AF210" s="6">
        <v>3.08</v>
      </c>
      <c r="AG210" s="6">
        <v>3.07</v>
      </c>
      <c r="AH210" s="6">
        <v>3.07</v>
      </c>
      <c r="AI210" s="6">
        <v>3.06</v>
      </c>
      <c r="AJ210" s="6">
        <v>3.06</v>
      </c>
      <c r="AK210" s="6">
        <v>3.05</v>
      </c>
      <c r="AL210" s="6">
        <v>3.05</v>
      </c>
      <c r="AM210" s="6">
        <v>3.04</v>
      </c>
      <c r="AN210" s="6">
        <v>3.04</v>
      </c>
      <c r="AO210" s="6">
        <v>3.04</v>
      </c>
      <c r="AP210" s="6">
        <v>3.03</v>
      </c>
      <c r="AQ210" s="6">
        <v>3.03</v>
      </c>
      <c r="AR210" s="6">
        <v>3.03</v>
      </c>
      <c r="AS210" s="6">
        <v>3.02</v>
      </c>
      <c r="AT210" s="6">
        <v>3.02</v>
      </c>
      <c r="AU210" s="6">
        <v>3.02</v>
      </c>
      <c r="AV210" s="6">
        <v>3.02</v>
      </c>
      <c r="AW210" s="6">
        <v>3.01</v>
      </c>
      <c r="AX210" s="6">
        <v>3.01</v>
      </c>
      <c r="AY210" s="6">
        <v>3.01</v>
      </c>
    </row>
    <row r="211" spans="1:51" x14ac:dyDescent="0.2">
      <c r="A211" s="5">
        <v>43646</v>
      </c>
      <c r="B211" s="6">
        <v>1.29</v>
      </c>
      <c r="C211" s="6">
        <v>1.39</v>
      </c>
      <c r="D211" s="6">
        <v>1.53</v>
      </c>
      <c r="E211" s="6">
        <v>1.7</v>
      </c>
      <c r="F211" s="6">
        <v>1.86</v>
      </c>
      <c r="G211" s="6">
        <v>2.02</v>
      </c>
      <c r="H211" s="6">
        <v>2.17</v>
      </c>
      <c r="I211" s="6">
        <v>2.31</v>
      </c>
      <c r="J211" s="6">
        <v>2.4300000000000002</v>
      </c>
      <c r="K211" s="6">
        <v>2.5499999999999998</v>
      </c>
      <c r="L211" s="6">
        <v>2.65</v>
      </c>
      <c r="M211" s="6">
        <v>2.74</v>
      </c>
      <c r="N211" s="6">
        <v>2.82</v>
      </c>
      <c r="O211" s="6">
        <v>2.88</v>
      </c>
      <c r="P211" s="6">
        <v>2.94</v>
      </c>
      <c r="Q211" s="6">
        <v>2.98</v>
      </c>
      <c r="R211" s="6">
        <v>3.01</v>
      </c>
      <c r="S211" s="6">
        <v>3.03</v>
      </c>
      <c r="T211" s="6">
        <v>3.06</v>
      </c>
      <c r="U211" s="6">
        <v>3.08</v>
      </c>
      <c r="V211" s="6">
        <v>3.08</v>
      </c>
      <c r="W211" s="6">
        <v>3.08</v>
      </c>
      <c r="X211" s="6">
        <v>3.08</v>
      </c>
      <c r="Y211" s="6">
        <v>3.08</v>
      </c>
      <c r="Z211" s="6">
        <v>3.08</v>
      </c>
      <c r="AA211" s="6">
        <v>3.08</v>
      </c>
      <c r="AB211" s="6">
        <v>3.07</v>
      </c>
      <c r="AC211" s="6">
        <v>3.06</v>
      </c>
      <c r="AD211" s="6">
        <v>3.05</v>
      </c>
      <c r="AE211" s="6">
        <v>3.05</v>
      </c>
      <c r="AF211" s="6">
        <v>3.04</v>
      </c>
      <c r="AG211" s="6">
        <v>3.04</v>
      </c>
      <c r="AH211" s="6">
        <v>3.03</v>
      </c>
      <c r="AI211" s="6">
        <v>3.02</v>
      </c>
      <c r="AJ211" s="6">
        <v>3.02</v>
      </c>
      <c r="AK211" s="6">
        <v>3.02</v>
      </c>
      <c r="AL211" s="6">
        <v>3.01</v>
      </c>
      <c r="AM211" s="6">
        <v>3.01</v>
      </c>
      <c r="AN211" s="6">
        <v>3</v>
      </c>
      <c r="AO211" s="6">
        <v>3</v>
      </c>
      <c r="AP211" s="6">
        <v>3</v>
      </c>
      <c r="AQ211" s="6">
        <v>2.99</v>
      </c>
      <c r="AR211" s="6">
        <v>2.99</v>
      </c>
      <c r="AS211" s="6">
        <v>2.99</v>
      </c>
      <c r="AT211" s="6">
        <v>2.98</v>
      </c>
      <c r="AU211" s="6">
        <v>2.98</v>
      </c>
      <c r="AV211" s="6">
        <v>2.98</v>
      </c>
      <c r="AW211" s="6">
        <v>2.98</v>
      </c>
      <c r="AX211" s="6">
        <v>2.98</v>
      </c>
      <c r="AY211" s="6">
        <v>2.97</v>
      </c>
    </row>
    <row r="212" spans="1:51" x14ac:dyDescent="0.2">
      <c r="A212" s="5">
        <v>43677</v>
      </c>
      <c r="B212" s="6">
        <v>1.27</v>
      </c>
      <c r="C212" s="6">
        <v>1.37</v>
      </c>
      <c r="D212" s="6">
        <v>1.5</v>
      </c>
      <c r="E212" s="6">
        <v>1.67</v>
      </c>
      <c r="F212" s="6">
        <v>1.83</v>
      </c>
      <c r="G212" s="6">
        <v>1.99</v>
      </c>
      <c r="H212" s="6">
        <v>2.14</v>
      </c>
      <c r="I212" s="6">
        <v>2.27</v>
      </c>
      <c r="J212" s="6">
        <v>2.4</v>
      </c>
      <c r="K212" s="6">
        <v>2.5099999999999998</v>
      </c>
      <c r="L212" s="6">
        <v>2.62</v>
      </c>
      <c r="M212" s="6">
        <v>2.7</v>
      </c>
      <c r="N212" s="6">
        <v>2.78</v>
      </c>
      <c r="O212" s="6">
        <v>2.85</v>
      </c>
      <c r="P212" s="6">
        <v>2.9</v>
      </c>
      <c r="Q212" s="6">
        <v>2.94</v>
      </c>
      <c r="R212" s="6">
        <v>2.97</v>
      </c>
      <c r="S212" s="6">
        <v>2.99</v>
      </c>
      <c r="T212" s="6">
        <v>3.02</v>
      </c>
      <c r="U212" s="6">
        <v>3.04</v>
      </c>
      <c r="V212" s="6">
        <v>3.04</v>
      </c>
      <c r="W212" s="6">
        <v>3.04</v>
      </c>
      <c r="X212" s="6">
        <v>3.04</v>
      </c>
      <c r="Y212" s="6">
        <v>3.04</v>
      </c>
      <c r="Z212" s="6">
        <v>3.05</v>
      </c>
      <c r="AA212" s="6">
        <v>3.04</v>
      </c>
      <c r="AB212" s="6">
        <v>3.03</v>
      </c>
      <c r="AC212" s="6">
        <v>3.02</v>
      </c>
      <c r="AD212" s="6">
        <v>3.02</v>
      </c>
      <c r="AE212" s="6">
        <v>3.01</v>
      </c>
      <c r="AF212" s="6">
        <v>3</v>
      </c>
      <c r="AG212" s="6">
        <v>3</v>
      </c>
      <c r="AH212" s="6">
        <v>2.99</v>
      </c>
      <c r="AI212" s="6">
        <v>2.99</v>
      </c>
      <c r="AJ212" s="6">
        <v>2.98</v>
      </c>
      <c r="AK212" s="6">
        <v>2.98</v>
      </c>
      <c r="AL212" s="6">
        <v>2.98</v>
      </c>
      <c r="AM212" s="6">
        <v>2.97</v>
      </c>
      <c r="AN212" s="6">
        <v>2.97</v>
      </c>
      <c r="AO212" s="6">
        <v>2.96</v>
      </c>
      <c r="AP212" s="6">
        <v>2.96</v>
      </c>
      <c r="AQ212" s="6">
        <v>2.96</v>
      </c>
      <c r="AR212" s="6">
        <v>2.96</v>
      </c>
      <c r="AS212" s="6">
        <v>2.95</v>
      </c>
      <c r="AT212" s="6">
        <v>2.95</v>
      </c>
      <c r="AU212" s="6">
        <v>2.95</v>
      </c>
      <c r="AV212" s="6">
        <v>2.95</v>
      </c>
      <c r="AW212" s="6">
        <v>2.94</v>
      </c>
      <c r="AX212" s="6">
        <v>2.94</v>
      </c>
      <c r="AY212" s="6">
        <v>2.94</v>
      </c>
    </row>
    <row r="213" spans="1:51" x14ac:dyDescent="0.2">
      <c r="A213" s="5">
        <v>43708</v>
      </c>
      <c r="B213" s="6">
        <v>1.24</v>
      </c>
      <c r="C213" s="6">
        <v>1.34</v>
      </c>
      <c r="D213" s="6">
        <v>1.47</v>
      </c>
      <c r="E213" s="6">
        <v>1.63</v>
      </c>
      <c r="F213" s="6">
        <v>1.79</v>
      </c>
      <c r="G213" s="6">
        <v>1.95</v>
      </c>
      <c r="H213" s="6">
        <v>2.1</v>
      </c>
      <c r="I213" s="6">
        <v>2.23</v>
      </c>
      <c r="J213" s="6">
        <v>2.36</v>
      </c>
      <c r="K213" s="6">
        <v>2.4700000000000002</v>
      </c>
      <c r="L213" s="6">
        <v>2.58</v>
      </c>
      <c r="M213" s="6">
        <v>2.66</v>
      </c>
      <c r="N213" s="6">
        <v>2.74</v>
      </c>
      <c r="O213" s="6">
        <v>2.8</v>
      </c>
      <c r="P213" s="6">
        <v>2.86</v>
      </c>
      <c r="Q213" s="6">
        <v>2.9</v>
      </c>
      <c r="R213" s="6">
        <v>2.93</v>
      </c>
      <c r="S213" s="6">
        <v>2.95</v>
      </c>
      <c r="T213" s="6">
        <v>2.98</v>
      </c>
      <c r="U213" s="6">
        <v>3</v>
      </c>
      <c r="V213" s="6">
        <v>3</v>
      </c>
      <c r="W213" s="6">
        <v>3</v>
      </c>
      <c r="X213" s="6">
        <v>3</v>
      </c>
      <c r="Y213" s="6">
        <v>3</v>
      </c>
      <c r="Z213" s="6">
        <v>3.01</v>
      </c>
      <c r="AA213" s="6">
        <v>3</v>
      </c>
      <c r="AB213" s="6">
        <v>2.99</v>
      </c>
      <c r="AC213" s="6">
        <v>2.98</v>
      </c>
      <c r="AD213" s="6">
        <v>2.98</v>
      </c>
      <c r="AE213" s="6">
        <v>2.97</v>
      </c>
      <c r="AF213" s="6">
        <v>2.97</v>
      </c>
      <c r="AG213" s="6">
        <v>2.96</v>
      </c>
      <c r="AH213" s="6">
        <v>2.96</v>
      </c>
      <c r="AI213" s="6">
        <v>2.95</v>
      </c>
      <c r="AJ213" s="6">
        <v>2.95</v>
      </c>
      <c r="AK213" s="6">
        <v>2.94</v>
      </c>
      <c r="AL213" s="6">
        <v>2.94</v>
      </c>
      <c r="AM213" s="6">
        <v>2.93</v>
      </c>
      <c r="AN213" s="6">
        <v>2.93</v>
      </c>
      <c r="AO213" s="6">
        <v>2.93</v>
      </c>
      <c r="AP213" s="6">
        <v>2.93</v>
      </c>
      <c r="AQ213" s="6">
        <v>2.92</v>
      </c>
      <c r="AR213" s="6">
        <v>2.92</v>
      </c>
      <c r="AS213" s="6">
        <v>2.92</v>
      </c>
      <c r="AT213" s="6">
        <v>2.92</v>
      </c>
      <c r="AU213" s="6">
        <v>2.91</v>
      </c>
      <c r="AV213" s="6">
        <v>2.91</v>
      </c>
      <c r="AW213" s="6">
        <v>2.91</v>
      </c>
      <c r="AX213" s="6">
        <v>2.91</v>
      </c>
      <c r="AY213" s="6">
        <v>2.9</v>
      </c>
    </row>
    <row r="214" spans="1:51" x14ac:dyDescent="0.2">
      <c r="A214" s="5">
        <v>43738</v>
      </c>
      <c r="B214" s="6">
        <v>1.22</v>
      </c>
      <c r="C214" s="6">
        <v>1.32</v>
      </c>
      <c r="D214" s="6">
        <v>1.45</v>
      </c>
      <c r="E214" s="6">
        <v>1.6</v>
      </c>
      <c r="F214" s="6">
        <v>1.76</v>
      </c>
      <c r="G214" s="6">
        <v>1.92</v>
      </c>
      <c r="H214" s="6">
        <v>2.06</v>
      </c>
      <c r="I214" s="6">
        <v>2.2000000000000002</v>
      </c>
      <c r="J214" s="6">
        <v>2.3199999999999998</v>
      </c>
      <c r="K214" s="6">
        <v>2.44</v>
      </c>
      <c r="L214" s="6">
        <v>2.54</v>
      </c>
      <c r="M214" s="6">
        <v>2.62</v>
      </c>
      <c r="N214" s="6">
        <v>2.7</v>
      </c>
      <c r="O214" s="6">
        <v>2.77</v>
      </c>
      <c r="P214" s="6">
        <v>2.82</v>
      </c>
      <c r="Q214" s="6">
        <v>2.86</v>
      </c>
      <c r="R214" s="6">
        <v>2.89</v>
      </c>
      <c r="S214" s="6">
        <v>2.91</v>
      </c>
      <c r="T214" s="6">
        <v>2.94</v>
      </c>
      <c r="U214" s="6">
        <v>2.96</v>
      </c>
      <c r="V214" s="6">
        <v>2.96</v>
      </c>
      <c r="W214" s="6">
        <v>2.96</v>
      </c>
      <c r="X214" s="6">
        <v>2.96</v>
      </c>
      <c r="Y214" s="6">
        <v>2.97</v>
      </c>
      <c r="Z214" s="6">
        <v>2.97</v>
      </c>
      <c r="AA214" s="6">
        <v>2.96</v>
      </c>
      <c r="AB214" s="6">
        <v>2.95</v>
      </c>
      <c r="AC214" s="6">
        <v>2.95</v>
      </c>
      <c r="AD214" s="6">
        <v>2.94</v>
      </c>
      <c r="AE214" s="6">
        <v>2.93</v>
      </c>
      <c r="AF214" s="6">
        <v>2.93</v>
      </c>
      <c r="AG214" s="6">
        <v>2.92</v>
      </c>
      <c r="AH214" s="6">
        <v>2.92</v>
      </c>
      <c r="AI214" s="6">
        <v>2.91</v>
      </c>
      <c r="AJ214" s="6">
        <v>2.91</v>
      </c>
      <c r="AK214" s="6">
        <v>2.91</v>
      </c>
      <c r="AL214" s="6">
        <v>2.9</v>
      </c>
      <c r="AM214" s="6">
        <v>2.9</v>
      </c>
      <c r="AN214" s="6">
        <v>2.9</v>
      </c>
      <c r="AO214" s="6">
        <v>2.89</v>
      </c>
      <c r="AP214" s="6">
        <v>2.89</v>
      </c>
      <c r="AQ214" s="6">
        <v>2.89</v>
      </c>
      <c r="AR214" s="6">
        <v>2.88</v>
      </c>
      <c r="AS214" s="6">
        <v>2.88</v>
      </c>
      <c r="AT214" s="6">
        <v>2.88</v>
      </c>
      <c r="AU214" s="6">
        <v>2.88</v>
      </c>
      <c r="AV214" s="6">
        <v>2.88</v>
      </c>
      <c r="AW214" s="6">
        <v>2.87</v>
      </c>
      <c r="AX214" s="6">
        <v>2.87</v>
      </c>
      <c r="AY214" s="6">
        <v>2.87</v>
      </c>
    </row>
    <row r="215" spans="1:51" x14ac:dyDescent="0.2">
      <c r="A215" s="5">
        <v>43769</v>
      </c>
      <c r="B215" s="6">
        <v>1.21</v>
      </c>
      <c r="C215" s="6">
        <v>1.29</v>
      </c>
      <c r="D215" s="6">
        <v>1.42</v>
      </c>
      <c r="E215" s="6">
        <v>1.57</v>
      </c>
      <c r="F215" s="6">
        <v>1.73</v>
      </c>
      <c r="G215" s="6">
        <v>1.89</v>
      </c>
      <c r="H215" s="6">
        <v>2.0299999999999998</v>
      </c>
      <c r="I215" s="6">
        <v>2.16</v>
      </c>
      <c r="J215" s="6">
        <v>2.29</v>
      </c>
      <c r="K215" s="6">
        <v>2.4</v>
      </c>
      <c r="L215" s="6">
        <v>2.5</v>
      </c>
      <c r="M215" s="6">
        <v>2.59</v>
      </c>
      <c r="N215" s="6">
        <v>2.66</v>
      </c>
      <c r="O215" s="6">
        <v>2.73</v>
      </c>
      <c r="P215" s="6">
        <v>2.79</v>
      </c>
      <c r="Q215" s="6">
        <v>2.82</v>
      </c>
      <c r="R215" s="6">
        <v>2.85</v>
      </c>
      <c r="S215" s="6">
        <v>2.88</v>
      </c>
      <c r="T215" s="6">
        <v>2.9</v>
      </c>
      <c r="U215" s="6">
        <v>2.92</v>
      </c>
      <c r="V215" s="6">
        <v>2.92</v>
      </c>
      <c r="W215" s="6">
        <v>2.93</v>
      </c>
      <c r="X215" s="6">
        <v>2.93</v>
      </c>
      <c r="Y215" s="6">
        <v>2.93</v>
      </c>
      <c r="Z215" s="6">
        <v>2.93</v>
      </c>
      <c r="AA215" s="6">
        <v>2.92</v>
      </c>
      <c r="AB215" s="6">
        <v>2.92</v>
      </c>
      <c r="AC215" s="6">
        <v>2.91</v>
      </c>
      <c r="AD215" s="6">
        <v>2.9</v>
      </c>
      <c r="AE215" s="6">
        <v>2.9</v>
      </c>
      <c r="AF215" s="6">
        <v>2.89</v>
      </c>
      <c r="AG215" s="6">
        <v>2.89</v>
      </c>
      <c r="AH215" s="6">
        <v>2.88</v>
      </c>
      <c r="AI215" s="6">
        <v>2.88</v>
      </c>
      <c r="AJ215" s="6">
        <v>2.88</v>
      </c>
      <c r="AK215" s="6">
        <v>2.87</v>
      </c>
      <c r="AL215" s="6">
        <v>2.87</v>
      </c>
      <c r="AM215" s="6">
        <v>2.87</v>
      </c>
      <c r="AN215" s="6">
        <v>2.86</v>
      </c>
      <c r="AO215" s="6">
        <v>2.86</v>
      </c>
      <c r="AP215" s="6">
        <v>2.86</v>
      </c>
      <c r="AQ215" s="6">
        <v>2.85</v>
      </c>
      <c r="AR215" s="6">
        <v>2.85</v>
      </c>
      <c r="AS215" s="6">
        <v>2.85</v>
      </c>
      <c r="AT215" s="6">
        <v>2.85</v>
      </c>
      <c r="AU215" s="6">
        <v>2.84</v>
      </c>
      <c r="AV215" s="6">
        <v>2.84</v>
      </c>
      <c r="AW215" s="6">
        <v>2.84</v>
      </c>
      <c r="AX215" s="6">
        <v>2.84</v>
      </c>
      <c r="AY215" s="6">
        <v>2.84</v>
      </c>
    </row>
    <row r="216" spans="1:51" x14ac:dyDescent="0.2">
      <c r="A216" s="5">
        <v>43799</v>
      </c>
      <c r="B216" s="6">
        <v>1.19</v>
      </c>
      <c r="C216" s="6">
        <v>1.27</v>
      </c>
      <c r="D216" s="6">
        <v>1.39</v>
      </c>
      <c r="E216" s="6">
        <v>1.55</v>
      </c>
      <c r="F216" s="6">
        <v>1.7</v>
      </c>
      <c r="G216" s="6">
        <v>1.86</v>
      </c>
      <c r="H216" s="6">
        <v>2</v>
      </c>
      <c r="I216" s="6">
        <v>2.13</v>
      </c>
      <c r="J216" s="6">
        <v>2.25</v>
      </c>
      <c r="K216" s="6">
        <v>2.37</v>
      </c>
      <c r="L216" s="6">
        <v>2.4700000000000002</v>
      </c>
      <c r="M216" s="6">
        <v>2.5499999999999998</v>
      </c>
      <c r="N216" s="6">
        <v>2.63</v>
      </c>
      <c r="O216" s="6">
        <v>2.69</v>
      </c>
      <c r="P216" s="6">
        <v>2.75</v>
      </c>
      <c r="Q216" s="6">
        <v>2.78</v>
      </c>
      <c r="R216" s="6">
        <v>2.81</v>
      </c>
      <c r="S216" s="6">
        <v>2.84</v>
      </c>
      <c r="T216" s="6">
        <v>2.86</v>
      </c>
      <c r="U216" s="6">
        <v>2.89</v>
      </c>
      <c r="V216" s="6">
        <v>2.89</v>
      </c>
      <c r="W216" s="6">
        <v>2.89</v>
      </c>
      <c r="X216" s="6">
        <v>2.89</v>
      </c>
      <c r="Y216" s="6">
        <v>2.89</v>
      </c>
      <c r="Z216" s="6">
        <v>2.9</v>
      </c>
      <c r="AA216" s="6">
        <v>2.89</v>
      </c>
      <c r="AB216" s="6">
        <v>2.88</v>
      </c>
      <c r="AC216" s="6">
        <v>2.88</v>
      </c>
      <c r="AD216" s="6">
        <v>2.87</v>
      </c>
      <c r="AE216" s="6">
        <v>2.87</v>
      </c>
      <c r="AF216" s="6">
        <v>2.86</v>
      </c>
      <c r="AG216" s="6">
        <v>2.86</v>
      </c>
      <c r="AH216" s="6">
        <v>2.85</v>
      </c>
      <c r="AI216" s="6">
        <v>2.85</v>
      </c>
      <c r="AJ216" s="6">
        <v>2.84</v>
      </c>
      <c r="AK216" s="6">
        <v>2.84</v>
      </c>
      <c r="AL216" s="6">
        <v>2.84</v>
      </c>
      <c r="AM216" s="6">
        <v>2.83</v>
      </c>
      <c r="AN216" s="6">
        <v>2.83</v>
      </c>
      <c r="AO216" s="6">
        <v>2.83</v>
      </c>
      <c r="AP216" s="6">
        <v>2.83</v>
      </c>
      <c r="AQ216" s="6">
        <v>2.82</v>
      </c>
      <c r="AR216" s="6">
        <v>2.82</v>
      </c>
      <c r="AS216" s="6">
        <v>2.82</v>
      </c>
      <c r="AT216" s="6">
        <v>2.82</v>
      </c>
      <c r="AU216" s="6">
        <v>2.81</v>
      </c>
      <c r="AV216" s="6">
        <v>2.81</v>
      </c>
      <c r="AW216" s="6">
        <v>2.81</v>
      </c>
      <c r="AX216" s="6">
        <v>2.81</v>
      </c>
      <c r="AY216" s="6">
        <v>2.81</v>
      </c>
    </row>
    <row r="217" spans="1:51" x14ac:dyDescent="0.2">
      <c r="A217" s="5">
        <v>43830</v>
      </c>
      <c r="B217" s="6">
        <v>1.17</v>
      </c>
      <c r="C217" s="6">
        <v>1.25</v>
      </c>
      <c r="D217" s="6">
        <v>1.37</v>
      </c>
      <c r="E217" s="6">
        <v>1.52</v>
      </c>
      <c r="F217" s="6">
        <v>1.67</v>
      </c>
      <c r="G217" s="6">
        <v>1.82</v>
      </c>
      <c r="H217" s="6">
        <v>1.97</v>
      </c>
      <c r="I217" s="6">
        <v>2.1</v>
      </c>
      <c r="J217" s="6">
        <v>2.2200000000000002</v>
      </c>
      <c r="K217" s="6">
        <v>2.33</v>
      </c>
      <c r="L217" s="6">
        <v>2.4300000000000002</v>
      </c>
      <c r="M217" s="6">
        <v>2.52</v>
      </c>
      <c r="N217" s="6">
        <v>2.59</v>
      </c>
      <c r="O217" s="6">
        <v>2.66</v>
      </c>
      <c r="P217" s="6">
        <v>2.71</v>
      </c>
      <c r="Q217" s="6">
        <v>2.75</v>
      </c>
      <c r="R217" s="6">
        <v>2.78</v>
      </c>
      <c r="S217" s="6">
        <v>2.8</v>
      </c>
      <c r="T217" s="6">
        <v>2.83</v>
      </c>
      <c r="U217" s="6">
        <v>2.85</v>
      </c>
      <c r="V217" s="6">
        <v>2.85</v>
      </c>
      <c r="W217" s="6">
        <v>2.86</v>
      </c>
      <c r="X217" s="6">
        <v>2.86</v>
      </c>
      <c r="Y217" s="6">
        <v>2.86</v>
      </c>
      <c r="Z217" s="6">
        <v>2.86</v>
      </c>
      <c r="AA217" s="6">
        <v>2.86</v>
      </c>
      <c r="AB217" s="6">
        <v>2.85</v>
      </c>
      <c r="AC217" s="6">
        <v>2.84</v>
      </c>
      <c r="AD217" s="6">
        <v>2.84</v>
      </c>
      <c r="AE217" s="6">
        <v>2.83</v>
      </c>
      <c r="AF217" s="6">
        <v>2.83</v>
      </c>
      <c r="AG217" s="6">
        <v>2.82</v>
      </c>
      <c r="AH217" s="6">
        <v>2.82</v>
      </c>
      <c r="AI217" s="6">
        <v>2.82</v>
      </c>
      <c r="AJ217" s="6">
        <v>2.81</v>
      </c>
      <c r="AK217" s="6">
        <v>2.81</v>
      </c>
      <c r="AL217" s="6">
        <v>2.81</v>
      </c>
      <c r="AM217" s="6">
        <v>2.8</v>
      </c>
      <c r="AN217" s="6">
        <v>2.8</v>
      </c>
      <c r="AO217" s="6">
        <v>2.8</v>
      </c>
      <c r="AP217" s="6">
        <v>2.79</v>
      </c>
      <c r="AQ217" s="6">
        <v>2.79</v>
      </c>
      <c r="AR217" s="6">
        <v>2.79</v>
      </c>
      <c r="AS217" s="6">
        <v>2.79</v>
      </c>
      <c r="AT217" s="6">
        <v>2.78</v>
      </c>
      <c r="AU217" s="6">
        <v>2.78</v>
      </c>
      <c r="AV217" s="6">
        <v>2.78</v>
      </c>
      <c r="AW217" s="6">
        <v>2.78</v>
      </c>
      <c r="AX217" s="6">
        <v>2.78</v>
      </c>
      <c r="AY217" s="6">
        <v>2.77</v>
      </c>
    </row>
    <row r="218" spans="1:51" x14ac:dyDescent="0.2">
      <c r="A218" s="5">
        <v>43861</v>
      </c>
      <c r="B218" s="6">
        <v>1.1499999999999999</v>
      </c>
      <c r="C218" s="6">
        <v>1.23</v>
      </c>
      <c r="D218" s="6">
        <v>1.34</v>
      </c>
      <c r="E218" s="6">
        <v>1.49</v>
      </c>
      <c r="F218" s="6">
        <v>1.64</v>
      </c>
      <c r="G218" s="6">
        <v>1.79</v>
      </c>
      <c r="H218" s="6">
        <v>1.93</v>
      </c>
      <c r="I218" s="6">
        <v>2.06</v>
      </c>
      <c r="J218" s="6">
        <v>2.1800000000000002</v>
      </c>
      <c r="K218" s="6">
        <v>2.2999999999999998</v>
      </c>
      <c r="L218" s="6">
        <v>2.4</v>
      </c>
      <c r="M218" s="6">
        <v>2.48</v>
      </c>
      <c r="N218" s="6">
        <v>2.56</v>
      </c>
      <c r="O218" s="6">
        <v>2.62</v>
      </c>
      <c r="P218" s="6">
        <v>2.68</v>
      </c>
      <c r="Q218" s="6">
        <v>2.71</v>
      </c>
      <c r="R218" s="6">
        <v>2.74</v>
      </c>
      <c r="S218" s="6">
        <v>2.77</v>
      </c>
      <c r="T218" s="6">
        <v>2.79</v>
      </c>
      <c r="U218" s="6">
        <v>2.81</v>
      </c>
      <c r="V218" s="6">
        <v>2.82</v>
      </c>
      <c r="W218" s="6">
        <v>2.82</v>
      </c>
      <c r="X218" s="6">
        <v>2.82</v>
      </c>
      <c r="Y218" s="6">
        <v>2.82</v>
      </c>
      <c r="Z218" s="6">
        <v>2.83</v>
      </c>
      <c r="AA218" s="6">
        <v>2.82</v>
      </c>
      <c r="AB218" s="6">
        <v>2.81</v>
      </c>
      <c r="AC218" s="6">
        <v>2.81</v>
      </c>
      <c r="AD218" s="6">
        <v>2.8</v>
      </c>
      <c r="AE218" s="6">
        <v>2.8</v>
      </c>
      <c r="AF218" s="6">
        <v>2.79</v>
      </c>
      <c r="AG218" s="6">
        <v>2.79</v>
      </c>
      <c r="AH218" s="6">
        <v>2.78</v>
      </c>
      <c r="AI218" s="6">
        <v>2.78</v>
      </c>
      <c r="AJ218" s="6">
        <v>2.78</v>
      </c>
      <c r="AK218" s="6">
        <v>2.77</v>
      </c>
      <c r="AL218" s="6">
        <v>2.77</v>
      </c>
      <c r="AM218" s="6">
        <v>2.77</v>
      </c>
      <c r="AN218" s="6">
        <v>2.77</v>
      </c>
      <c r="AO218" s="6">
        <v>2.76</v>
      </c>
      <c r="AP218" s="6">
        <v>2.76</v>
      </c>
      <c r="AQ218" s="6">
        <v>2.76</v>
      </c>
      <c r="AR218" s="6">
        <v>2.76</v>
      </c>
      <c r="AS218" s="6">
        <v>2.75</v>
      </c>
      <c r="AT218" s="6">
        <v>2.75</v>
      </c>
      <c r="AU218" s="6">
        <v>2.75</v>
      </c>
      <c r="AV218" s="6">
        <v>2.75</v>
      </c>
      <c r="AW218" s="6">
        <v>2.75</v>
      </c>
      <c r="AX218" s="6">
        <v>2.74</v>
      </c>
      <c r="AY218" s="6">
        <v>2.74</v>
      </c>
    </row>
    <row r="219" spans="1:51" x14ac:dyDescent="0.2">
      <c r="A219" s="5">
        <v>43890</v>
      </c>
      <c r="B219" s="6">
        <v>1.1299999999999999</v>
      </c>
      <c r="C219" s="6">
        <v>1.2</v>
      </c>
      <c r="D219" s="6">
        <v>1.32</v>
      </c>
      <c r="E219" s="6">
        <v>1.46</v>
      </c>
      <c r="F219" s="6">
        <v>1.61</v>
      </c>
      <c r="G219" s="6">
        <v>1.76</v>
      </c>
      <c r="H219" s="6">
        <v>1.9</v>
      </c>
      <c r="I219" s="6">
        <v>2.0299999999999998</v>
      </c>
      <c r="J219" s="6">
        <v>2.15</v>
      </c>
      <c r="K219" s="6">
        <v>2.2599999999999998</v>
      </c>
      <c r="L219" s="6">
        <v>2.36</v>
      </c>
      <c r="M219" s="6">
        <v>2.4500000000000002</v>
      </c>
      <c r="N219" s="6">
        <v>2.52</v>
      </c>
      <c r="O219" s="6">
        <v>2.58</v>
      </c>
      <c r="P219" s="6">
        <v>2.64</v>
      </c>
      <c r="Q219" s="6">
        <v>2.67</v>
      </c>
      <c r="R219" s="6">
        <v>2.7</v>
      </c>
      <c r="S219" s="6">
        <v>2.73</v>
      </c>
      <c r="T219" s="6">
        <v>2.75</v>
      </c>
      <c r="U219" s="6">
        <v>2.77</v>
      </c>
      <c r="V219" s="6">
        <v>2.78</v>
      </c>
      <c r="W219" s="6">
        <v>2.78</v>
      </c>
      <c r="X219" s="6">
        <v>2.78</v>
      </c>
      <c r="Y219" s="6">
        <v>2.79</v>
      </c>
      <c r="Z219" s="6">
        <v>2.79</v>
      </c>
      <c r="AA219" s="6">
        <v>2.78</v>
      </c>
      <c r="AB219" s="6">
        <v>2.78</v>
      </c>
      <c r="AC219" s="6">
        <v>2.77</v>
      </c>
      <c r="AD219" s="6">
        <v>2.77</v>
      </c>
      <c r="AE219" s="6">
        <v>2.76</v>
      </c>
      <c r="AF219" s="6">
        <v>2.76</v>
      </c>
      <c r="AG219" s="6">
        <v>2.75</v>
      </c>
      <c r="AH219" s="6">
        <v>2.75</v>
      </c>
      <c r="AI219" s="6">
        <v>2.75</v>
      </c>
      <c r="AJ219" s="6">
        <v>2.74</v>
      </c>
      <c r="AK219" s="6">
        <v>2.74</v>
      </c>
      <c r="AL219" s="6">
        <v>2.74</v>
      </c>
      <c r="AM219" s="6">
        <v>2.73</v>
      </c>
      <c r="AN219" s="6">
        <v>2.73</v>
      </c>
      <c r="AO219" s="6">
        <v>2.73</v>
      </c>
      <c r="AP219" s="6">
        <v>2.73</v>
      </c>
      <c r="AQ219" s="6">
        <v>2.72</v>
      </c>
      <c r="AR219" s="6">
        <v>2.72</v>
      </c>
      <c r="AS219" s="6">
        <v>2.72</v>
      </c>
      <c r="AT219" s="6">
        <v>2.72</v>
      </c>
      <c r="AU219" s="6">
        <v>2.72</v>
      </c>
      <c r="AV219" s="6">
        <v>2.71</v>
      </c>
      <c r="AW219" s="6">
        <v>2.71</v>
      </c>
      <c r="AX219" s="6">
        <v>2.71</v>
      </c>
      <c r="AY219" s="6">
        <v>2.71</v>
      </c>
    </row>
    <row r="220" spans="1:51" x14ac:dyDescent="0.2">
      <c r="A220" s="5">
        <v>43921</v>
      </c>
      <c r="B220" s="6">
        <v>1.1200000000000001</v>
      </c>
      <c r="C220" s="6">
        <v>1.19</v>
      </c>
      <c r="D220" s="6">
        <v>1.3</v>
      </c>
      <c r="E220" s="6">
        <v>1.45</v>
      </c>
      <c r="F220" s="6">
        <v>1.59</v>
      </c>
      <c r="G220" s="6">
        <v>1.74</v>
      </c>
      <c r="H220" s="6">
        <v>1.88</v>
      </c>
      <c r="I220" s="6">
        <v>2.0099999999999998</v>
      </c>
      <c r="J220" s="6">
        <v>2.12</v>
      </c>
      <c r="K220" s="6">
        <v>2.23</v>
      </c>
      <c r="L220" s="6">
        <v>2.33</v>
      </c>
      <c r="M220" s="6">
        <v>2.42</v>
      </c>
      <c r="N220" s="6">
        <v>2.4900000000000002</v>
      </c>
      <c r="O220" s="6">
        <v>2.56</v>
      </c>
      <c r="P220" s="6">
        <v>2.61</v>
      </c>
      <c r="Q220" s="6">
        <v>2.64</v>
      </c>
      <c r="R220" s="6">
        <v>2.67</v>
      </c>
      <c r="S220" s="6">
        <v>2.7</v>
      </c>
      <c r="T220" s="6">
        <v>2.72</v>
      </c>
      <c r="U220" s="6">
        <v>2.75</v>
      </c>
      <c r="V220" s="6">
        <v>2.75</v>
      </c>
      <c r="W220" s="6">
        <v>2.75</v>
      </c>
      <c r="X220" s="6">
        <v>2.76</v>
      </c>
      <c r="Y220" s="6">
        <v>2.76</v>
      </c>
      <c r="Z220" s="6">
        <v>2.76</v>
      </c>
      <c r="AA220" s="6">
        <v>2.75</v>
      </c>
      <c r="AB220" s="6">
        <v>2.75</v>
      </c>
      <c r="AC220" s="6">
        <v>2.74</v>
      </c>
      <c r="AD220" s="6">
        <v>2.74</v>
      </c>
      <c r="AE220" s="6">
        <v>2.73</v>
      </c>
      <c r="AF220" s="6">
        <v>2.73</v>
      </c>
      <c r="AG220" s="6">
        <v>2.73</v>
      </c>
      <c r="AH220" s="6">
        <v>2.72</v>
      </c>
      <c r="AI220" s="6">
        <v>2.72</v>
      </c>
      <c r="AJ220" s="6">
        <v>2.72</v>
      </c>
      <c r="AK220" s="6">
        <v>2.71</v>
      </c>
      <c r="AL220" s="6">
        <v>2.71</v>
      </c>
      <c r="AM220" s="6">
        <v>2.71</v>
      </c>
      <c r="AN220" s="6">
        <v>2.7</v>
      </c>
      <c r="AO220" s="6">
        <v>2.7</v>
      </c>
      <c r="AP220" s="6">
        <v>2.7</v>
      </c>
      <c r="AQ220" s="6">
        <v>2.7</v>
      </c>
      <c r="AR220" s="6">
        <v>2.7</v>
      </c>
      <c r="AS220" s="6">
        <v>2.69</v>
      </c>
      <c r="AT220" s="6">
        <v>2.69</v>
      </c>
      <c r="AU220" s="6">
        <v>2.69</v>
      </c>
      <c r="AV220" s="6">
        <v>2.69</v>
      </c>
      <c r="AW220" s="6">
        <v>2.69</v>
      </c>
      <c r="AX220" s="6">
        <v>2.68</v>
      </c>
      <c r="AY220" s="6">
        <v>2.68</v>
      </c>
    </row>
    <row r="221" spans="1:51" x14ac:dyDescent="0.2">
      <c r="A221" s="5">
        <v>43951</v>
      </c>
      <c r="B221" s="6">
        <v>1.1100000000000001</v>
      </c>
      <c r="C221" s="6">
        <v>1.18</v>
      </c>
      <c r="D221" s="6">
        <v>1.28</v>
      </c>
      <c r="E221" s="6">
        <v>1.42</v>
      </c>
      <c r="F221" s="6">
        <v>1.57</v>
      </c>
      <c r="G221" s="6">
        <v>1.71</v>
      </c>
      <c r="H221" s="6">
        <v>1.85</v>
      </c>
      <c r="I221" s="6">
        <v>1.98</v>
      </c>
      <c r="J221" s="6">
        <v>2.09</v>
      </c>
      <c r="K221" s="6">
        <v>2.2000000000000002</v>
      </c>
      <c r="L221" s="6">
        <v>2.2999999999999998</v>
      </c>
      <c r="M221" s="6">
        <v>2.39</v>
      </c>
      <c r="N221" s="6">
        <v>2.46</v>
      </c>
      <c r="O221" s="6">
        <v>2.52</v>
      </c>
      <c r="P221" s="6">
        <v>2.58</v>
      </c>
      <c r="Q221" s="6">
        <v>2.61</v>
      </c>
      <c r="R221" s="6">
        <v>2.64</v>
      </c>
      <c r="S221" s="6">
        <v>2.67</v>
      </c>
      <c r="T221" s="6">
        <v>2.69</v>
      </c>
      <c r="U221" s="6">
        <v>2.71</v>
      </c>
      <c r="V221" s="6">
        <v>2.72</v>
      </c>
      <c r="W221" s="6">
        <v>2.72</v>
      </c>
      <c r="X221" s="6">
        <v>2.72</v>
      </c>
      <c r="Y221" s="6">
        <v>2.72</v>
      </c>
      <c r="Z221" s="6">
        <v>2.73</v>
      </c>
      <c r="AA221" s="6">
        <v>2.72</v>
      </c>
      <c r="AB221" s="6">
        <v>2.72</v>
      </c>
      <c r="AC221" s="6">
        <v>2.71</v>
      </c>
      <c r="AD221" s="6">
        <v>2.71</v>
      </c>
      <c r="AE221" s="6">
        <v>2.7</v>
      </c>
      <c r="AF221" s="6">
        <v>2.7</v>
      </c>
      <c r="AG221" s="6">
        <v>2.69</v>
      </c>
      <c r="AH221" s="6">
        <v>2.69</v>
      </c>
      <c r="AI221" s="6">
        <v>2.69</v>
      </c>
      <c r="AJ221" s="6">
        <v>2.68</v>
      </c>
      <c r="AK221" s="6">
        <v>2.68</v>
      </c>
      <c r="AL221" s="6">
        <v>2.68</v>
      </c>
      <c r="AM221" s="6">
        <v>2.68</v>
      </c>
      <c r="AN221" s="6">
        <v>2.67</v>
      </c>
      <c r="AO221" s="6">
        <v>2.67</v>
      </c>
      <c r="AP221" s="6">
        <v>2.67</v>
      </c>
      <c r="AQ221" s="6">
        <v>2.67</v>
      </c>
      <c r="AR221" s="6">
        <v>2.66</v>
      </c>
      <c r="AS221" s="6">
        <v>2.66</v>
      </c>
      <c r="AT221" s="6">
        <v>2.66</v>
      </c>
      <c r="AU221" s="6">
        <v>2.66</v>
      </c>
      <c r="AV221" s="6">
        <v>2.66</v>
      </c>
      <c r="AW221" s="6">
        <v>2.65</v>
      </c>
      <c r="AX221" s="6">
        <v>2.65</v>
      </c>
      <c r="AY221" s="6">
        <v>2.65</v>
      </c>
    </row>
    <row r="222" spans="1:51" x14ac:dyDescent="0.2">
      <c r="A222" s="5">
        <v>43982</v>
      </c>
      <c r="B222" s="6">
        <v>1.0900000000000001</v>
      </c>
      <c r="C222" s="6">
        <v>1.1599999999999999</v>
      </c>
      <c r="D222" s="6">
        <v>1.26</v>
      </c>
      <c r="E222" s="6">
        <v>1.4</v>
      </c>
      <c r="F222" s="6">
        <v>1.54</v>
      </c>
      <c r="G222" s="6">
        <v>1.69</v>
      </c>
      <c r="H222" s="6">
        <v>1.82</v>
      </c>
      <c r="I222" s="6">
        <v>1.95</v>
      </c>
      <c r="J222" s="6">
        <v>2.06</v>
      </c>
      <c r="K222" s="6">
        <v>2.17</v>
      </c>
      <c r="L222" s="6">
        <v>2.27</v>
      </c>
      <c r="M222" s="6">
        <v>2.35</v>
      </c>
      <c r="N222" s="6">
        <v>2.4300000000000002</v>
      </c>
      <c r="O222" s="6">
        <v>2.4900000000000002</v>
      </c>
      <c r="P222" s="6">
        <v>2.54</v>
      </c>
      <c r="Q222" s="6">
        <v>2.58</v>
      </c>
      <c r="R222" s="6">
        <v>2.61</v>
      </c>
      <c r="S222" s="6">
        <v>2.63</v>
      </c>
      <c r="T222" s="6">
        <v>2.66</v>
      </c>
      <c r="U222" s="6">
        <v>2.68</v>
      </c>
      <c r="V222" s="6">
        <v>2.68</v>
      </c>
      <c r="W222" s="6">
        <v>2.68</v>
      </c>
      <c r="X222" s="6">
        <v>2.69</v>
      </c>
      <c r="Y222" s="6">
        <v>2.69</v>
      </c>
      <c r="Z222" s="6">
        <v>2.69</v>
      </c>
      <c r="AA222" s="6">
        <v>2.69</v>
      </c>
      <c r="AB222" s="6">
        <v>2.68</v>
      </c>
      <c r="AC222" s="6">
        <v>2.68</v>
      </c>
      <c r="AD222" s="6">
        <v>2.67</v>
      </c>
      <c r="AE222" s="6">
        <v>2.67</v>
      </c>
      <c r="AF222" s="6">
        <v>2.66</v>
      </c>
      <c r="AG222" s="6">
        <v>2.66</v>
      </c>
      <c r="AH222" s="6">
        <v>2.66</v>
      </c>
      <c r="AI222" s="6">
        <v>2.66</v>
      </c>
      <c r="AJ222" s="6">
        <v>2.65</v>
      </c>
      <c r="AK222" s="6">
        <v>2.65</v>
      </c>
      <c r="AL222" s="6">
        <v>2.65</v>
      </c>
      <c r="AM222" s="6">
        <v>2.64</v>
      </c>
      <c r="AN222" s="6">
        <v>2.64</v>
      </c>
      <c r="AO222" s="6">
        <v>2.64</v>
      </c>
      <c r="AP222" s="6">
        <v>2.64</v>
      </c>
      <c r="AQ222" s="6">
        <v>2.64</v>
      </c>
      <c r="AR222" s="6">
        <v>2.63</v>
      </c>
      <c r="AS222" s="6">
        <v>2.63</v>
      </c>
      <c r="AT222" s="6">
        <v>2.63</v>
      </c>
      <c r="AU222" s="6">
        <v>2.63</v>
      </c>
      <c r="AV222" s="6">
        <v>2.62</v>
      </c>
      <c r="AW222" s="6">
        <v>2.62</v>
      </c>
      <c r="AX222" s="6">
        <v>2.62</v>
      </c>
      <c r="AY222" s="6">
        <v>2.62</v>
      </c>
    </row>
    <row r="223" spans="1:51" x14ac:dyDescent="0.2">
      <c r="A223" s="5">
        <v>44012</v>
      </c>
      <c r="B223" s="6">
        <v>1.07</v>
      </c>
      <c r="C223" s="6">
        <v>1.1299999999999999</v>
      </c>
      <c r="D223" s="6">
        <v>1.24</v>
      </c>
      <c r="E223" s="6">
        <v>1.37</v>
      </c>
      <c r="F223" s="6">
        <v>1.51</v>
      </c>
      <c r="G223" s="6">
        <v>1.66</v>
      </c>
      <c r="H223" s="6">
        <v>1.79</v>
      </c>
      <c r="I223" s="6">
        <v>1.91</v>
      </c>
      <c r="J223" s="6">
        <v>2.0299999999999998</v>
      </c>
      <c r="K223" s="6">
        <v>2.14</v>
      </c>
      <c r="L223" s="6">
        <v>2.2400000000000002</v>
      </c>
      <c r="M223" s="6">
        <v>2.3199999999999998</v>
      </c>
      <c r="N223" s="6">
        <v>2.39</v>
      </c>
      <c r="O223" s="6">
        <v>2.4500000000000002</v>
      </c>
      <c r="P223" s="6">
        <v>2.5099999999999998</v>
      </c>
      <c r="Q223" s="6">
        <v>2.54</v>
      </c>
      <c r="R223" s="6">
        <v>2.57</v>
      </c>
      <c r="S223" s="6">
        <v>2.6</v>
      </c>
      <c r="T223" s="6">
        <v>2.62</v>
      </c>
      <c r="U223" s="6">
        <v>2.64</v>
      </c>
      <c r="V223" s="6">
        <v>2.65</v>
      </c>
      <c r="W223" s="6">
        <v>2.65</v>
      </c>
      <c r="X223" s="6">
        <v>2.65</v>
      </c>
      <c r="Y223" s="6">
        <v>2.66</v>
      </c>
      <c r="Z223" s="6">
        <v>2.66</v>
      </c>
      <c r="AA223" s="6">
        <v>2.65</v>
      </c>
      <c r="AB223" s="6">
        <v>2.65</v>
      </c>
      <c r="AC223" s="6">
        <v>2.64</v>
      </c>
      <c r="AD223" s="6">
        <v>2.64</v>
      </c>
      <c r="AE223" s="6">
        <v>2.63</v>
      </c>
      <c r="AF223" s="6">
        <v>2.63</v>
      </c>
      <c r="AG223" s="6">
        <v>2.63</v>
      </c>
      <c r="AH223" s="6">
        <v>2.63</v>
      </c>
      <c r="AI223" s="6">
        <v>2.62</v>
      </c>
      <c r="AJ223" s="6">
        <v>2.62</v>
      </c>
      <c r="AK223" s="6">
        <v>2.62</v>
      </c>
      <c r="AL223" s="6">
        <v>2.61</v>
      </c>
      <c r="AM223" s="6">
        <v>2.61</v>
      </c>
      <c r="AN223" s="6">
        <v>2.61</v>
      </c>
      <c r="AO223" s="6">
        <v>2.61</v>
      </c>
      <c r="AP223" s="6">
        <v>2.61</v>
      </c>
      <c r="AQ223" s="6">
        <v>2.6</v>
      </c>
      <c r="AR223" s="6">
        <v>2.6</v>
      </c>
      <c r="AS223" s="6">
        <v>2.6</v>
      </c>
      <c r="AT223" s="6">
        <v>2.6</v>
      </c>
      <c r="AU223" s="6">
        <v>2.59</v>
      </c>
      <c r="AV223" s="6">
        <v>2.59</v>
      </c>
      <c r="AW223" s="6">
        <v>2.59</v>
      </c>
      <c r="AX223" s="6">
        <v>2.59</v>
      </c>
      <c r="AY223" s="6">
        <v>2.59</v>
      </c>
    </row>
    <row r="224" spans="1:51" x14ac:dyDescent="0.2">
      <c r="A224" s="5">
        <v>44043</v>
      </c>
      <c r="B224" s="6">
        <v>1.05</v>
      </c>
      <c r="C224" s="6">
        <v>1.1100000000000001</v>
      </c>
      <c r="D224" s="6">
        <v>1.21</v>
      </c>
      <c r="E224" s="6">
        <v>1.35</v>
      </c>
      <c r="F224" s="6">
        <v>1.49</v>
      </c>
      <c r="G224" s="6">
        <v>1.63</v>
      </c>
      <c r="H224" s="6">
        <v>1.76</v>
      </c>
      <c r="I224" s="6">
        <v>1.88</v>
      </c>
      <c r="J224" s="6">
        <v>2</v>
      </c>
      <c r="K224" s="6">
        <v>2.11</v>
      </c>
      <c r="L224" s="6">
        <v>2.2000000000000002</v>
      </c>
      <c r="M224" s="6">
        <v>2.2799999999999998</v>
      </c>
      <c r="N224" s="6">
        <v>2.36</v>
      </c>
      <c r="O224" s="6">
        <v>2.42</v>
      </c>
      <c r="P224" s="6">
        <v>2.4700000000000002</v>
      </c>
      <c r="Q224" s="6">
        <v>2.5099999999999998</v>
      </c>
      <c r="R224" s="6">
        <v>2.54</v>
      </c>
      <c r="S224" s="6">
        <v>2.56</v>
      </c>
      <c r="T224" s="6">
        <v>2.59</v>
      </c>
      <c r="U224" s="6">
        <v>2.61</v>
      </c>
      <c r="V224" s="6">
        <v>2.61</v>
      </c>
      <c r="W224" s="6">
        <v>2.61</v>
      </c>
      <c r="X224" s="6">
        <v>2.62</v>
      </c>
      <c r="Y224" s="6">
        <v>2.62</v>
      </c>
      <c r="Z224" s="6">
        <v>2.62</v>
      </c>
      <c r="AA224" s="6">
        <v>2.62</v>
      </c>
      <c r="AB224" s="6">
        <v>2.61</v>
      </c>
      <c r="AC224" s="6">
        <v>2.61</v>
      </c>
      <c r="AD224" s="6">
        <v>2.6</v>
      </c>
      <c r="AE224" s="6">
        <v>2.6</v>
      </c>
      <c r="AF224" s="6">
        <v>2.6</v>
      </c>
      <c r="AG224" s="6">
        <v>2.59</v>
      </c>
      <c r="AH224" s="6">
        <v>2.59</v>
      </c>
      <c r="AI224" s="6">
        <v>2.59</v>
      </c>
      <c r="AJ224" s="6">
        <v>2.59</v>
      </c>
      <c r="AK224" s="6">
        <v>2.58</v>
      </c>
      <c r="AL224" s="6">
        <v>2.58</v>
      </c>
      <c r="AM224" s="6">
        <v>2.58</v>
      </c>
      <c r="AN224" s="6">
        <v>2.58</v>
      </c>
      <c r="AO224" s="6">
        <v>2.57</v>
      </c>
      <c r="AP224" s="6">
        <v>2.57</v>
      </c>
      <c r="AQ224" s="6">
        <v>2.57</v>
      </c>
      <c r="AR224" s="6">
        <v>2.57</v>
      </c>
      <c r="AS224" s="6">
        <v>2.56</v>
      </c>
      <c r="AT224" s="6">
        <v>2.56</v>
      </c>
      <c r="AU224" s="6">
        <v>2.56</v>
      </c>
      <c r="AV224" s="6">
        <v>2.56</v>
      </c>
      <c r="AW224" s="6">
        <v>2.56</v>
      </c>
      <c r="AX224" s="6">
        <v>2.56</v>
      </c>
      <c r="AY224" s="6">
        <v>2.5499999999999998</v>
      </c>
    </row>
    <row r="225" spans="1:51" x14ac:dyDescent="0.2">
      <c r="A225" s="5">
        <v>44074</v>
      </c>
      <c r="B225" s="6">
        <v>1.03</v>
      </c>
      <c r="C225" s="6">
        <v>1.0900000000000001</v>
      </c>
      <c r="D225" s="6">
        <v>1.19</v>
      </c>
      <c r="E225" s="6">
        <v>1.33</v>
      </c>
      <c r="F225" s="6">
        <v>1.46</v>
      </c>
      <c r="G225" s="6">
        <v>1.6</v>
      </c>
      <c r="H225" s="6">
        <v>1.73</v>
      </c>
      <c r="I225" s="6">
        <v>1.86</v>
      </c>
      <c r="J225" s="6">
        <v>1.97</v>
      </c>
      <c r="K225" s="6">
        <v>2.08</v>
      </c>
      <c r="L225" s="6">
        <v>2.1800000000000002</v>
      </c>
      <c r="M225" s="6">
        <v>2.2599999999999998</v>
      </c>
      <c r="N225" s="6">
        <v>2.33</v>
      </c>
      <c r="O225" s="6">
        <v>2.39</v>
      </c>
      <c r="P225" s="6">
        <v>2.4500000000000002</v>
      </c>
      <c r="Q225" s="6">
        <v>2.48</v>
      </c>
      <c r="R225" s="6">
        <v>2.5099999999999998</v>
      </c>
      <c r="S225" s="6">
        <v>2.5299999999999998</v>
      </c>
      <c r="T225" s="6">
        <v>2.56</v>
      </c>
      <c r="U225" s="6">
        <v>2.58</v>
      </c>
      <c r="V225" s="6">
        <v>2.58</v>
      </c>
      <c r="W225" s="6">
        <v>2.59</v>
      </c>
      <c r="X225" s="6">
        <v>2.59</v>
      </c>
      <c r="Y225" s="6">
        <v>2.59</v>
      </c>
      <c r="Z225" s="6">
        <v>2.6</v>
      </c>
      <c r="AA225" s="6">
        <v>2.59</v>
      </c>
      <c r="AB225" s="6">
        <v>2.59</v>
      </c>
      <c r="AC225" s="6">
        <v>2.58</v>
      </c>
      <c r="AD225" s="6">
        <v>2.58</v>
      </c>
      <c r="AE225" s="6">
        <v>2.57</v>
      </c>
      <c r="AF225" s="6">
        <v>2.57</v>
      </c>
      <c r="AG225" s="6">
        <v>2.57</v>
      </c>
      <c r="AH225" s="6">
        <v>2.56</v>
      </c>
      <c r="AI225" s="6">
        <v>2.56</v>
      </c>
      <c r="AJ225" s="6">
        <v>2.56</v>
      </c>
      <c r="AK225" s="6">
        <v>2.56</v>
      </c>
      <c r="AL225" s="6">
        <v>2.5499999999999998</v>
      </c>
      <c r="AM225" s="6">
        <v>2.5499999999999998</v>
      </c>
      <c r="AN225" s="6">
        <v>2.5499999999999998</v>
      </c>
      <c r="AO225" s="6">
        <v>2.5499999999999998</v>
      </c>
      <c r="AP225" s="6">
        <v>2.5499999999999998</v>
      </c>
      <c r="AQ225" s="6">
        <v>2.54</v>
      </c>
      <c r="AR225" s="6">
        <v>2.54</v>
      </c>
      <c r="AS225" s="6">
        <v>2.54</v>
      </c>
      <c r="AT225" s="6">
        <v>2.54</v>
      </c>
      <c r="AU225" s="6">
        <v>2.54</v>
      </c>
      <c r="AV225" s="6">
        <v>2.5299999999999998</v>
      </c>
      <c r="AW225" s="6">
        <v>2.5299999999999998</v>
      </c>
      <c r="AX225" s="6">
        <v>2.5299999999999998</v>
      </c>
      <c r="AY225" s="6">
        <v>2.5299999999999998</v>
      </c>
    </row>
    <row r="226" spans="1:51" x14ac:dyDescent="0.2">
      <c r="A226" s="5">
        <v>44104</v>
      </c>
      <c r="B226" s="6">
        <v>1.01</v>
      </c>
      <c r="C226" s="6">
        <v>1.07</v>
      </c>
      <c r="D226" s="6">
        <v>1.17</v>
      </c>
      <c r="E226" s="6">
        <v>1.3</v>
      </c>
      <c r="F226" s="6">
        <v>1.44</v>
      </c>
      <c r="G226" s="6">
        <v>1.58</v>
      </c>
      <c r="H226" s="6">
        <v>1.71</v>
      </c>
      <c r="I226" s="6">
        <v>1.83</v>
      </c>
      <c r="J226" s="6">
        <v>1.94</v>
      </c>
      <c r="K226" s="6">
        <v>2.0499999999999998</v>
      </c>
      <c r="L226" s="6">
        <v>2.15</v>
      </c>
      <c r="M226" s="6">
        <v>2.23</v>
      </c>
      <c r="N226" s="6">
        <v>2.2999999999999998</v>
      </c>
      <c r="O226" s="6">
        <v>2.36</v>
      </c>
      <c r="P226" s="6">
        <v>2.41</v>
      </c>
      <c r="Q226" s="6">
        <v>2.4500000000000002</v>
      </c>
      <c r="R226" s="6">
        <v>2.48</v>
      </c>
      <c r="S226" s="6">
        <v>2.5</v>
      </c>
      <c r="T226" s="6">
        <v>2.5299999999999998</v>
      </c>
      <c r="U226" s="6">
        <v>2.5499999999999998</v>
      </c>
      <c r="V226" s="6">
        <v>2.5499999999999998</v>
      </c>
      <c r="W226" s="6">
        <v>2.56</v>
      </c>
      <c r="X226" s="6">
        <v>2.56</v>
      </c>
      <c r="Y226" s="6">
        <v>2.56</v>
      </c>
      <c r="Z226" s="6">
        <v>2.57</v>
      </c>
      <c r="AA226" s="6">
        <v>2.56</v>
      </c>
      <c r="AB226" s="6">
        <v>2.56</v>
      </c>
      <c r="AC226" s="6">
        <v>2.5499999999999998</v>
      </c>
      <c r="AD226" s="6">
        <v>2.5499999999999998</v>
      </c>
      <c r="AE226" s="6">
        <v>2.54</v>
      </c>
      <c r="AF226" s="6">
        <v>2.54</v>
      </c>
      <c r="AG226" s="6">
        <v>2.54</v>
      </c>
      <c r="AH226" s="6">
        <v>2.54</v>
      </c>
      <c r="AI226" s="6">
        <v>2.5299999999999998</v>
      </c>
      <c r="AJ226" s="6">
        <v>2.5299999999999998</v>
      </c>
      <c r="AK226" s="6">
        <v>2.5299999999999998</v>
      </c>
      <c r="AL226" s="6">
        <v>2.5299999999999998</v>
      </c>
      <c r="AM226" s="6">
        <v>2.52</v>
      </c>
      <c r="AN226" s="6">
        <v>2.52</v>
      </c>
      <c r="AO226" s="6">
        <v>2.52</v>
      </c>
      <c r="AP226" s="6">
        <v>2.52</v>
      </c>
      <c r="AQ226" s="6">
        <v>2.52</v>
      </c>
      <c r="AR226" s="6">
        <v>2.5099999999999998</v>
      </c>
      <c r="AS226" s="6">
        <v>2.5099999999999998</v>
      </c>
      <c r="AT226" s="6">
        <v>2.5099999999999998</v>
      </c>
      <c r="AU226" s="6">
        <v>2.5099999999999998</v>
      </c>
      <c r="AV226" s="6">
        <v>2.5099999999999998</v>
      </c>
      <c r="AW226" s="6">
        <v>2.5</v>
      </c>
      <c r="AX226" s="6">
        <v>2.5</v>
      </c>
      <c r="AY226" s="6">
        <v>2.5</v>
      </c>
    </row>
    <row r="227" spans="1:51" x14ac:dyDescent="0.2">
      <c r="A227" s="5">
        <v>44135</v>
      </c>
      <c r="B227" s="6">
        <v>0.99</v>
      </c>
      <c r="C227" s="6">
        <v>1.05</v>
      </c>
      <c r="D227" s="6">
        <v>1.1499999999999999</v>
      </c>
      <c r="E227" s="6">
        <v>1.28</v>
      </c>
      <c r="F227" s="6">
        <v>1.41</v>
      </c>
      <c r="G227" s="6">
        <v>1.55</v>
      </c>
      <c r="H227" s="6">
        <v>1.68</v>
      </c>
      <c r="I227" s="6">
        <v>1.8</v>
      </c>
      <c r="J227" s="6">
        <v>1.91</v>
      </c>
      <c r="K227" s="6">
        <v>2.02</v>
      </c>
      <c r="L227" s="6">
        <v>2.11</v>
      </c>
      <c r="M227" s="6">
        <v>2.19</v>
      </c>
      <c r="N227" s="6">
        <v>2.27</v>
      </c>
      <c r="O227" s="6">
        <v>2.33</v>
      </c>
      <c r="P227" s="6">
        <v>2.38</v>
      </c>
      <c r="Q227" s="6">
        <v>2.41</v>
      </c>
      <c r="R227" s="6">
        <v>2.44</v>
      </c>
      <c r="S227" s="6">
        <v>2.4700000000000002</v>
      </c>
      <c r="T227" s="6">
        <v>2.4900000000000002</v>
      </c>
      <c r="U227" s="6">
        <v>2.5099999999999998</v>
      </c>
      <c r="V227" s="6">
        <v>2.52</v>
      </c>
      <c r="W227" s="6">
        <v>2.52</v>
      </c>
      <c r="X227" s="6">
        <v>2.5299999999999998</v>
      </c>
      <c r="Y227" s="6">
        <v>2.5299999999999998</v>
      </c>
      <c r="Z227" s="6">
        <v>2.5299999999999998</v>
      </c>
      <c r="AA227" s="6">
        <v>2.5299999999999998</v>
      </c>
      <c r="AB227" s="6">
        <v>2.52</v>
      </c>
      <c r="AC227" s="6">
        <v>2.52</v>
      </c>
      <c r="AD227" s="6">
        <v>2.52</v>
      </c>
      <c r="AE227" s="6">
        <v>2.5099999999999998</v>
      </c>
      <c r="AF227" s="6">
        <v>2.5099999999999998</v>
      </c>
      <c r="AG227" s="6">
        <v>2.5099999999999998</v>
      </c>
      <c r="AH227" s="6">
        <v>2.5099999999999998</v>
      </c>
      <c r="AI227" s="6">
        <v>2.5</v>
      </c>
      <c r="AJ227" s="6">
        <v>2.5</v>
      </c>
      <c r="AK227" s="6">
        <v>2.5</v>
      </c>
      <c r="AL227" s="6">
        <v>2.5</v>
      </c>
      <c r="AM227" s="6">
        <v>2.5</v>
      </c>
      <c r="AN227" s="6">
        <v>2.4900000000000002</v>
      </c>
      <c r="AO227" s="6">
        <v>2.4900000000000002</v>
      </c>
      <c r="AP227" s="6">
        <v>2.4900000000000002</v>
      </c>
      <c r="AQ227" s="6">
        <v>2.4900000000000002</v>
      </c>
      <c r="AR227" s="6">
        <v>2.48</v>
      </c>
      <c r="AS227" s="6">
        <v>2.48</v>
      </c>
      <c r="AT227" s="6">
        <v>2.48</v>
      </c>
      <c r="AU227" s="6">
        <v>2.48</v>
      </c>
      <c r="AV227" s="6">
        <v>2.48</v>
      </c>
      <c r="AW227" s="6">
        <v>2.4700000000000002</v>
      </c>
      <c r="AX227" s="6">
        <v>2.4700000000000002</v>
      </c>
      <c r="AY227" s="6">
        <v>2.4700000000000002</v>
      </c>
    </row>
    <row r="228" spans="1:51" x14ac:dyDescent="0.2">
      <c r="A228" s="5">
        <v>44165</v>
      </c>
      <c r="B228" s="6">
        <v>0.97</v>
      </c>
      <c r="C228" s="6">
        <v>1.02</v>
      </c>
      <c r="D228" s="6">
        <v>1.1200000000000001</v>
      </c>
      <c r="E228" s="6">
        <v>1.25</v>
      </c>
      <c r="F228" s="6">
        <v>1.38</v>
      </c>
      <c r="G228" s="6">
        <v>1.51</v>
      </c>
      <c r="H228" s="6">
        <v>1.64</v>
      </c>
      <c r="I228" s="6">
        <v>1.76</v>
      </c>
      <c r="J228" s="6">
        <v>1.87</v>
      </c>
      <c r="K228" s="6">
        <v>1.98</v>
      </c>
      <c r="L228" s="6">
        <v>2.08</v>
      </c>
      <c r="M228" s="6">
        <v>2.16</v>
      </c>
      <c r="N228" s="6">
        <v>2.23</v>
      </c>
      <c r="O228" s="6">
        <v>2.29</v>
      </c>
      <c r="P228" s="6">
        <v>2.34</v>
      </c>
      <c r="Q228" s="6">
        <v>2.38</v>
      </c>
      <c r="R228" s="6">
        <v>2.41</v>
      </c>
      <c r="S228" s="6">
        <v>2.4300000000000002</v>
      </c>
      <c r="T228" s="6">
        <v>2.46</v>
      </c>
      <c r="U228" s="6">
        <v>2.48</v>
      </c>
      <c r="V228" s="6">
        <v>2.48</v>
      </c>
      <c r="W228" s="6">
        <v>2.4900000000000002</v>
      </c>
      <c r="X228" s="6">
        <v>2.4900000000000002</v>
      </c>
      <c r="Y228" s="6">
        <v>2.4900000000000002</v>
      </c>
      <c r="Z228" s="6">
        <v>2.5</v>
      </c>
      <c r="AA228" s="6">
        <v>2.4900000000000002</v>
      </c>
      <c r="AB228" s="6">
        <v>2.4900000000000002</v>
      </c>
      <c r="AC228" s="6">
        <v>2.4900000000000002</v>
      </c>
      <c r="AD228" s="6">
        <v>2.48</v>
      </c>
      <c r="AE228" s="6">
        <v>2.48</v>
      </c>
      <c r="AF228" s="6">
        <v>2.48</v>
      </c>
      <c r="AG228" s="6">
        <v>2.4700000000000002</v>
      </c>
      <c r="AH228" s="6">
        <v>2.4700000000000002</v>
      </c>
      <c r="AI228" s="6">
        <v>2.4700000000000002</v>
      </c>
      <c r="AJ228" s="6">
        <v>2.4700000000000002</v>
      </c>
      <c r="AK228" s="6">
        <v>2.4700000000000002</v>
      </c>
      <c r="AL228" s="6">
        <v>2.46</v>
      </c>
      <c r="AM228" s="6">
        <v>2.46</v>
      </c>
      <c r="AN228" s="6">
        <v>2.46</v>
      </c>
      <c r="AO228" s="6">
        <v>2.46</v>
      </c>
      <c r="AP228" s="6">
        <v>2.46</v>
      </c>
      <c r="AQ228" s="6">
        <v>2.4500000000000002</v>
      </c>
      <c r="AR228" s="6">
        <v>2.4500000000000002</v>
      </c>
      <c r="AS228" s="6">
        <v>2.4500000000000002</v>
      </c>
      <c r="AT228" s="6">
        <v>2.4500000000000002</v>
      </c>
      <c r="AU228" s="6">
        <v>2.4500000000000002</v>
      </c>
      <c r="AV228" s="6">
        <v>2.44</v>
      </c>
      <c r="AW228" s="6">
        <v>2.44</v>
      </c>
      <c r="AX228" s="6">
        <v>2.44</v>
      </c>
      <c r="AY228" s="6">
        <v>2.44</v>
      </c>
    </row>
    <row r="229" spans="1:51" x14ac:dyDescent="0.2">
      <c r="A229" s="5">
        <v>44196</v>
      </c>
      <c r="B229" s="6">
        <v>0.94</v>
      </c>
      <c r="C229" s="6">
        <v>1</v>
      </c>
      <c r="D229" s="6">
        <v>1.0900000000000001</v>
      </c>
      <c r="E229" s="6">
        <v>1.22</v>
      </c>
      <c r="F229" s="6">
        <v>1.35</v>
      </c>
      <c r="G229" s="6">
        <v>1.48</v>
      </c>
      <c r="H229" s="6">
        <v>1.61</v>
      </c>
      <c r="I229" s="6">
        <v>1.73</v>
      </c>
      <c r="J229" s="6">
        <v>1.84</v>
      </c>
      <c r="K229" s="6">
        <v>1.94</v>
      </c>
      <c r="L229" s="6">
        <v>2.04</v>
      </c>
      <c r="M229" s="6">
        <v>2.12</v>
      </c>
      <c r="N229" s="6">
        <v>2.19</v>
      </c>
      <c r="O229" s="6">
        <v>2.25</v>
      </c>
      <c r="P229" s="6">
        <v>2.2999999999999998</v>
      </c>
      <c r="Q229" s="6">
        <v>2.34</v>
      </c>
      <c r="R229" s="6">
        <v>2.37</v>
      </c>
      <c r="S229" s="6">
        <v>2.39</v>
      </c>
      <c r="T229" s="6">
        <v>2.42</v>
      </c>
      <c r="U229" s="6">
        <v>2.44</v>
      </c>
      <c r="V229" s="6">
        <v>2.44</v>
      </c>
      <c r="W229" s="6">
        <v>2.4500000000000002</v>
      </c>
      <c r="X229" s="6">
        <v>2.4500000000000002</v>
      </c>
      <c r="Y229" s="6">
        <v>2.46</v>
      </c>
      <c r="Z229" s="6">
        <v>2.46</v>
      </c>
      <c r="AA229" s="6">
        <v>2.46</v>
      </c>
      <c r="AB229" s="6">
        <v>2.4500000000000002</v>
      </c>
      <c r="AC229" s="6">
        <v>2.4500000000000002</v>
      </c>
      <c r="AD229" s="6">
        <v>2.4500000000000002</v>
      </c>
      <c r="AE229" s="6">
        <v>2.44</v>
      </c>
      <c r="AF229" s="6">
        <v>2.44</v>
      </c>
      <c r="AG229" s="6">
        <v>2.44</v>
      </c>
      <c r="AH229" s="6">
        <v>2.44</v>
      </c>
      <c r="AI229" s="6">
        <v>2.4300000000000002</v>
      </c>
      <c r="AJ229" s="6">
        <v>2.4300000000000002</v>
      </c>
      <c r="AK229" s="6">
        <v>2.4300000000000002</v>
      </c>
      <c r="AL229" s="6">
        <v>2.4300000000000002</v>
      </c>
      <c r="AM229" s="6">
        <v>2.4300000000000002</v>
      </c>
      <c r="AN229" s="6">
        <v>2.4300000000000002</v>
      </c>
      <c r="AO229" s="6">
        <v>2.42</v>
      </c>
      <c r="AP229" s="6">
        <v>2.42</v>
      </c>
      <c r="AQ229" s="6">
        <v>2.42</v>
      </c>
      <c r="AR229" s="6">
        <v>2.42</v>
      </c>
      <c r="AS229" s="6">
        <v>2.41</v>
      </c>
      <c r="AT229" s="6">
        <v>2.41</v>
      </c>
      <c r="AU229" s="6">
        <v>2.41</v>
      </c>
      <c r="AV229" s="6">
        <v>2.41</v>
      </c>
      <c r="AW229" s="6">
        <v>2.41</v>
      </c>
      <c r="AX229" s="6">
        <v>2.41</v>
      </c>
      <c r="AY229" s="6">
        <v>2.4</v>
      </c>
    </row>
    <row r="230" spans="1:51" x14ac:dyDescent="0.2">
      <c r="A230" s="5">
        <v>44227</v>
      </c>
      <c r="B230" s="6">
        <v>0.92</v>
      </c>
      <c r="C230" s="6">
        <v>0.97</v>
      </c>
      <c r="D230" s="6">
        <v>1.06</v>
      </c>
      <c r="E230" s="6">
        <v>1.18</v>
      </c>
      <c r="F230" s="6">
        <v>1.31</v>
      </c>
      <c r="G230" s="6">
        <v>1.44</v>
      </c>
      <c r="H230" s="6">
        <v>1.57</v>
      </c>
      <c r="I230" s="6">
        <v>1.69</v>
      </c>
      <c r="J230" s="6">
        <v>1.8</v>
      </c>
      <c r="K230" s="6">
        <v>1.9</v>
      </c>
      <c r="L230" s="6">
        <v>2</v>
      </c>
      <c r="M230" s="6">
        <v>2.08</v>
      </c>
      <c r="N230" s="6">
        <v>2.15</v>
      </c>
      <c r="O230" s="6">
        <v>2.21</v>
      </c>
      <c r="P230" s="6">
        <v>2.2599999999999998</v>
      </c>
      <c r="Q230" s="6">
        <v>2.2999999999999998</v>
      </c>
      <c r="R230" s="6">
        <v>2.33</v>
      </c>
      <c r="S230" s="6">
        <v>2.35</v>
      </c>
      <c r="T230" s="6">
        <v>2.38</v>
      </c>
      <c r="U230" s="6">
        <v>2.4</v>
      </c>
      <c r="V230" s="6">
        <v>2.4</v>
      </c>
      <c r="W230" s="6">
        <v>2.41</v>
      </c>
      <c r="X230" s="6">
        <v>2.41</v>
      </c>
      <c r="Y230" s="6">
        <v>2.42</v>
      </c>
      <c r="Z230" s="6">
        <v>2.42</v>
      </c>
      <c r="AA230" s="6">
        <v>2.42</v>
      </c>
      <c r="AB230" s="6">
        <v>2.42</v>
      </c>
      <c r="AC230" s="6">
        <v>2.41</v>
      </c>
      <c r="AD230" s="6">
        <v>2.41</v>
      </c>
      <c r="AE230" s="6">
        <v>2.41</v>
      </c>
      <c r="AF230" s="6">
        <v>2.4</v>
      </c>
      <c r="AG230" s="6">
        <v>2.4</v>
      </c>
      <c r="AH230" s="6">
        <v>2.4</v>
      </c>
      <c r="AI230" s="6">
        <v>2.4</v>
      </c>
      <c r="AJ230" s="6">
        <v>2.4</v>
      </c>
      <c r="AK230" s="6">
        <v>2.39</v>
      </c>
      <c r="AL230" s="6">
        <v>2.39</v>
      </c>
      <c r="AM230" s="6">
        <v>2.39</v>
      </c>
      <c r="AN230" s="6">
        <v>2.39</v>
      </c>
      <c r="AO230" s="6">
        <v>2.39</v>
      </c>
      <c r="AP230" s="6">
        <v>2.39</v>
      </c>
      <c r="AQ230" s="6">
        <v>2.38</v>
      </c>
      <c r="AR230" s="6">
        <v>2.38</v>
      </c>
      <c r="AS230" s="6">
        <v>2.38</v>
      </c>
      <c r="AT230" s="6">
        <v>2.38</v>
      </c>
      <c r="AU230" s="6">
        <v>2.38</v>
      </c>
      <c r="AV230" s="6">
        <v>2.37</v>
      </c>
      <c r="AW230" s="6">
        <v>2.37</v>
      </c>
      <c r="AX230" s="6">
        <v>2.37</v>
      </c>
      <c r="AY230" s="6">
        <v>2.37</v>
      </c>
    </row>
    <row r="231" spans="1:51" x14ac:dyDescent="0.2">
      <c r="A231" s="5">
        <v>44255</v>
      </c>
      <c r="B231" s="6">
        <v>0.9</v>
      </c>
      <c r="C231" s="6">
        <v>0.94</v>
      </c>
      <c r="D231" s="6">
        <v>1.03</v>
      </c>
      <c r="E231" s="6">
        <v>1.1499999999999999</v>
      </c>
      <c r="F231" s="6">
        <v>1.28</v>
      </c>
      <c r="G231" s="6">
        <v>1.41</v>
      </c>
      <c r="H231" s="6">
        <v>1.54</v>
      </c>
      <c r="I231" s="6">
        <v>1.65</v>
      </c>
      <c r="J231" s="6">
        <v>1.76</v>
      </c>
      <c r="K231" s="6">
        <v>1.87</v>
      </c>
      <c r="L231" s="6">
        <v>1.96</v>
      </c>
      <c r="M231" s="6">
        <v>2.04</v>
      </c>
      <c r="N231" s="6">
        <v>2.12</v>
      </c>
      <c r="O231" s="6">
        <v>2.1800000000000002</v>
      </c>
      <c r="P231" s="6">
        <v>2.23</v>
      </c>
      <c r="Q231" s="6">
        <v>2.2599999999999998</v>
      </c>
      <c r="R231" s="6">
        <v>2.29</v>
      </c>
      <c r="S231" s="6">
        <v>2.3199999999999998</v>
      </c>
      <c r="T231" s="6">
        <v>2.34</v>
      </c>
      <c r="U231" s="6">
        <v>2.36</v>
      </c>
      <c r="V231" s="6">
        <v>2.37</v>
      </c>
      <c r="W231" s="6">
        <v>2.37</v>
      </c>
      <c r="X231" s="6">
        <v>2.38</v>
      </c>
      <c r="Y231" s="6">
        <v>2.38</v>
      </c>
      <c r="Z231" s="6">
        <v>2.39</v>
      </c>
      <c r="AA231" s="6">
        <v>2.38</v>
      </c>
      <c r="AB231" s="6">
        <v>2.38</v>
      </c>
      <c r="AC231" s="6">
        <v>2.38</v>
      </c>
      <c r="AD231" s="6">
        <v>2.38</v>
      </c>
      <c r="AE231" s="6">
        <v>2.37</v>
      </c>
      <c r="AF231" s="6">
        <v>2.37</v>
      </c>
      <c r="AG231" s="6">
        <v>2.37</v>
      </c>
      <c r="AH231" s="6">
        <v>2.37</v>
      </c>
      <c r="AI231" s="6">
        <v>2.37</v>
      </c>
      <c r="AJ231" s="6">
        <v>2.36</v>
      </c>
      <c r="AK231" s="6">
        <v>2.36</v>
      </c>
      <c r="AL231" s="6">
        <v>2.36</v>
      </c>
      <c r="AM231" s="6">
        <v>2.36</v>
      </c>
      <c r="AN231" s="6">
        <v>2.36</v>
      </c>
      <c r="AO231" s="6">
        <v>2.36</v>
      </c>
      <c r="AP231" s="6">
        <v>2.35</v>
      </c>
      <c r="AQ231" s="6">
        <v>2.35</v>
      </c>
      <c r="AR231" s="6">
        <v>2.35</v>
      </c>
      <c r="AS231" s="6">
        <v>2.35</v>
      </c>
      <c r="AT231" s="6">
        <v>2.35</v>
      </c>
      <c r="AU231" s="6">
        <v>2.35</v>
      </c>
      <c r="AV231" s="6">
        <v>2.34</v>
      </c>
      <c r="AW231" s="6">
        <v>2.34</v>
      </c>
      <c r="AX231" s="6">
        <v>2.34</v>
      </c>
      <c r="AY231" s="6">
        <v>2.34</v>
      </c>
    </row>
    <row r="232" spans="1:51" x14ac:dyDescent="0.2">
      <c r="A232" s="5">
        <v>44286</v>
      </c>
      <c r="B232" s="6">
        <v>0.87</v>
      </c>
      <c r="C232" s="6">
        <v>0.91</v>
      </c>
      <c r="D232" s="6">
        <v>1</v>
      </c>
      <c r="E232" s="6">
        <v>1.1200000000000001</v>
      </c>
      <c r="F232" s="6">
        <v>1.24</v>
      </c>
      <c r="G232" s="6">
        <v>1.38</v>
      </c>
      <c r="H232" s="6">
        <v>1.5</v>
      </c>
      <c r="I232" s="6">
        <v>1.62</v>
      </c>
      <c r="J232" s="6">
        <v>1.73</v>
      </c>
      <c r="K232" s="6">
        <v>1.83</v>
      </c>
      <c r="L232" s="6">
        <v>1.93</v>
      </c>
      <c r="M232" s="6">
        <v>2.0099999999999998</v>
      </c>
      <c r="N232" s="6">
        <v>2.08</v>
      </c>
      <c r="O232" s="6">
        <v>2.14</v>
      </c>
      <c r="P232" s="6">
        <v>2.19</v>
      </c>
      <c r="Q232" s="6">
        <v>2.23</v>
      </c>
      <c r="R232" s="6">
        <v>2.2599999999999998</v>
      </c>
      <c r="S232" s="6">
        <v>2.2799999999999998</v>
      </c>
      <c r="T232" s="6">
        <v>2.31</v>
      </c>
      <c r="U232" s="6">
        <v>2.33</v>
      </c>
      <c r="V232" s="6">
        <v>2.33</v>
      </c>
      <c r="W232" s="6">
        <v>2.34</v>
      </c>
      <c r="X232" s="6">
        <v>2.34</v>
      </c>
      <c r="Y232" s="6">
        <v>2.35</v>
      </c>
      <c r="Z232" s="6">
        <v>2.35</v>
      </c>
      <c r="AA232" s="6">
        <v>2.35</v>
      </c>
      <c r="AB232" s="6">
        <v>2.35</v>
      </c>
      <c r="AC232" s="6">
        <v>2.34</v>
      </c>
      <c r="AD232" s="6">
        <v>2.34</v>
      </c>
      <c r="AE232" s="6">
        <v>2.34</v>
      </c>
      <c r="AF232" s="6">
        <v>2.34</v>
      </c>
      <c r="AG232" s="6">
        <v>2.34</v>
      </c>
      <c r="AH232" s="6">
        <v>2.33</v>
      </c>
      <c r="AI232" s="6">
        <v>2.33</v>
      </c>
      <c r="AJ232" s="6">
        <v>2.33</v>
      </c>
      <c r="AK232" s="6">
        <v>2.33</v>
      </c>
      <c r="AL232" s="6">
        <v>2.33</v>
      </c>
      <c r="AM232" s="6">
        <v>2.33</v>
      </c>
      <c r="AN232" s="6">
        <v>2.33</v>
      </c>
      <c r="AO232" s="6">
        <v>2.33</v>
      </c>
      <c r="AP232" s="6">
        <v>2.3199999999999998</v>
      </c>
      <c r="AQ232" s="6">
        <v>2.3199999999999998</v>
      </c>
      <c r="AR232" s="6">
        <v>2.3199999999999998</v>
      </c>
      <c r="AS232" s="6">
        <v>2.3199999999999998</v>
      </c>
      <c r="AT232" s="6">
        <v>2.3199999999999998</v>
      </c>
      <c r="AU232" s="6">
        <v>2.31</v>
      </c>
      <c r="AV232" s="6">
        <v>2.31</v>
      </c>
      <c r="AW232" s="6">
        <v>2.31</v>
      </c>
      <c r="AX232" s="6">
        <v>2.31</v>
      </c>
      <c r="AY232" s="6">
        <v>2.31</v>
      </c>
    </row>
    <row r="233" spans="1:51" x14ac:dyDescent="0.2">
      <c r="A233" s="5">
        <v>44316</v>
      </c>
      <c r="B233" s="6">
        <v>0.84</v>
      </c>
      <c r="C233" s="6">
        <v>0.88</v>
      </c>
      <c r="D233" s="6">
        <v>0.97</v>
      </c>
      <c r="E233" s="6">
        <v>1.0900000000000001</v>
      </c>
      <c r="F233" s="6">
        <v>1.21</v>
      </c>
      <c r="G233" s="6">
        <v>1.34</v>
      </c>
      <c r="H233" s="6">
        <v>1.47</v>
      </c>
      <c r="I233" s="6">
        <v>1.59</v>
      </c>
      <c r="J233" s="6">
        <v>1.7</v>
      </c>
      <c r="K233" s="6">
        <v>1.8</v>
      </c>
      <c r="L233" s="6">
        <v>1.89</v>
      </c>
      <c r="M233" s="6">
        <v>1.97</v>
      </c>
      <c r="N233" s="6">
        <v>2.04</v>
      </c>
      <c r="O233" s="6">
        <v>2.11</v>
      </c>
      <c r="P233" s="6">
        <v>2.16</v>
      </c>
      <c r="Q233" s="6">
        <v>2.19</v>
      </c>
      <c r="R233" s="6">
        <v>2.2200000000000002</v>
      </c>
      <c r="S233" s="6">
        <v>2.25</v>
      </c>
      <c r="T233" s="6">
        <v>2.27</v>
      </c>
      <c r="U233" s="6">
        <v>2.29</v>
      </c>
      <c r="V233" s="6">
        <v>2.2999999999999998</v>
      </c>
      <c r="W233" s="6">
        <v>2.2999999999999998</v>
      </c>
      <c r="X233" s="6">
        <v>2.31</v>
      </c>
      <c r="Y233" s="6">
        <v>2.31</v>
      </c>
      <c r="Z233" s="6">
        <v>2.3199999999999998</v>
      </c>
      <c r="AA233" s="6">
        <v>2.3199999999999998</v>
      </c>
      <c r="AB233" s="6">
        <v>2.31</v>
      </c>
      <c r="AC233" s="6">
        <v>2.31</v>
      </c>
      <c r="AD233" s="6">
        <v>2.31</v>
      </c>
      <c r="AE233" s="6">
        <v>2.31</v>
      </c>
      <c r="AF233" s="6">
        <v>2.31</v>
      </c>
      <c r="AG233" s="6">
        <v>2.2999999999999998</v>
      </c>
      <c r="AH233" s="6">
        <v>2.2999999999999998</v>
      </c>
      <c r="AI233" s="6">
        <v>2.2999999999999998</v>
      </c>
      <c r="AJ233" s="6">
        <v>2.2999999999999998</v>
      </c>
      <c r="AK233" s="6">
        <v>2.2999999999999998</v>
      </c>
      <c r="AL233" s="6">
        <v>2.2999999999999998</v>
      </c>
      <c r="AM233" s="6">
        <v>2.2999999999999998</v>
      </c>
      <c r="AN233" s="6">
        <v>2.2999999999999998</v>
      </c>
      <c r="AO233" s="6">
        <v>2.29</v>
      </c>
      <c r="AP233" s="6">
        <v>2.29</v>
      </c>
      <c r="AQ233" s="6">
        <v>2.29</v>
      </c>
      <c r="AR233" s="6">
        <v>2.29</v>
      </c>
      <c r="AS233" s="6">
        <v>2.29</v>
      </c>
      <c r="AT233" s="6">
        <v>2.2799999999999998</v>
      </c>
      <c r="AU233" s="6">
        <v>2.2799999999999998</v>
      </c>
      <c r="AV233" s="6">
        <v>2.2799999999999998</v>
      </c>
      <c r="AW233" s="6">
        <v>2.2799999999999998</v>
      </c>
      <c r="AX233" s="6">
        <v>2.2799999999999998</v>
      </c>
      <c r="AY233" s="6">
        <v>2.2799999999999998</v>
      </c>
    </row>
    <row r="234" spans="1:51" x14ac:dyDescent="0.2">
      <c r="A234" s="5">
        <v>44347</v>
      </c>
      <c r="B234" s="6">
        <v>0.82</v>
      </c>
      <c r="C234" s="6">
        <v>0.86</v>
      </c>
      <c r="D234" s="6">
        <v>0.94</v>
      </c>
      <c r="E234" s="6">
        <v>1.06</v>
      </c>
      <c r="F234" s="6">
        <v>1.18</v>
      </c>
      <c r="G234" s="6">
        <v>1.31</v>
      </c>
      <c r="H234" s="6">
        <v>1.43</v>
      </c>
      <c r="I234" s="6">
        <v>1.55</v>
      </c>
      <c r="J234" s="6">
        <v>1.66</v>
      </c>
      <c r="K234" s="6">
        <v>1.77</v>
      </c>
      <c r="L234" s="6">
        <v>1.86</v>
      </c>
      <c r="M234" s="6">
        <v>1.94</v>
      </c>
      <c r="N234" s="6">
        <v>2.0099999999999998</v>
      </c>
      <c r="O234" s="6">
        <v>2.0699999999999998</v>
      </c>
      <c r="P234" s="6">
        <v>2.12</v>
      </c>
      <c r="Q234" s="6">
        <v>2.16</v>
      </c>
      <c r="R234" s="6">
        <v>2.19</v>
      </c>
      <c r="S234" s="6">
        <v>2.21</v>
      </c>
      <c r="T234" s="6">
        <v>2.2400000000000002</v>
      </c>
      <c r="U234" s="6">
        <v>2.2599999999999998</v>
      </c>
      <c r="V234" s="6">
        <v>2.27</v>
      </c>
      <c r="W234" s="6">
        <v>2.27</v>
      </c>
      <c r="X234" s="6">
        <v>2.2799999999999998</v>
      </c>
      <c r="Y234" s="6">
        <v>2.2799999999999998</v>
      </c>
      <c r="Z234" s="6">
        <v>2.29</v>
      </c>
      <c r="AA234" s="6">
        <v>2.2799999999999998</v>
      </c>
      <c r="AB234" s="6">
        <v>2.2799999999999998</v>
      </c>
      <c r="AC234" s="6">
        <v>2.2799999999999998</v>
      </c>
      <c r="AD234" s="6">
        <v>2.2799999999999998</v>
      </c>
      <c r="AE234" s="6">
        <v>2.2799999999999998</v>
      </c>
      <c r="AF234" s="6">
        <v>2.27</v>
      </c>
      <c r="AG234" s="6">
        <v>2.27</v>
      </c>
      <c r="AH234" s="6">
        <v>2.27</v>
      </c>
      <c r="AI234" s="6">
        <v>2.27</v>
      </c>
      <c r="AJ234" s="6">
        <v>2.27</v>
      </c>
      <c r="AK234" s="6">
        <v>2.27</v>
      </c>
      <c r="AL234" s="6">
        <v>2.27</v>
      </c>
      <c r="AM234" s="6">
        <v>2.27</v>
      </c>
      <c r="AN234" s="6">
        <v>2.2599999999999998</v>
      </c>
      <c r="AO234" s="6">
        <v>2.2599999999999998</v>
      </c>
      <c r="AP234" s="6">
        <v>2.2599999999999998</v>
      </c>
      <c r="AQ234" s="6">
        <v>2.2599999999999998</v>
      </c>
      <c r="AR234" s="6">
        <v>2.2599999999999998</v>
      </c>
      <c r="AS234" s="6">
        <v>2.2599999999999998</v>
      </c>
      <c r="AT234" s="6">
        <v>2.25</v>
      </c>
      <c r="AU234" s="6">
        <v>2.25</v>
      </c>
      <c r="AV234" s="6">
        <v>2.25</v>
      </c>
      <c r="AW234" s="6">
        <v>2.25</v>
      </c>
      <c r="AX234" s="6">
        <v>2.25</v>
      </c>
      <c r="AY234" s="6">
        <v>2.25</v>
      </c>
    </row>
    <row r="235" spans="1:51" x14ac:dyDescent="0.2">
      <c r="A235" s="5">
        <v>44377</v>
      </c>
      <c r="B235" s="6">
        <v>0.79</v>
      </c>
      <c r="C235" s="6">
        <v>0.83</v>
      </c>
      <c r="D235" s="6">
        <v>0.91</v>
      </c>
      <c r="E235" s="6">
        <v>1.02</v>
      </c>
      <c r="F235" s="6">
        <v>1.1499999999999999</v>
      </c>
      <c r="G235" s="6">
        <v>1.28</v>
      </c>
      <c r="H235" s="6">
        <v>1.4</v>
      </c>
      <c r="I235" s="6">
        <v>1.52</v>
      </c>
      <c r="J235" s="6">
        <v>1.63</v>
      </c>
      <c r="K235" s="6">
        <v>1.73</v>
      </c>
      <c r="L235" s="6">
        <v>1.83</v>
      </c>
      <c r="M235" s="6">
        <v>1.9</v>
      </c>
      <c r="N235" s="6">
        <v>1.97</v>
      </c>
      <c r="O235" s="6">
        <v>2.0299999999999998</v>
      </c>
      <c r="P235" s="6">
        <v>2.09</v>
      </c>
      <c r="Q235" s="6">
        <v>2.12</v>
      </c>
      <c r="R235" s="6">
        <v>2.15</v>
      </c>
      <c r="S235" s="6">
        <v>2.1800000000000002</v>
      </c>
      <c r="T235" s="6">
        <v>2.2000000000000002</v>
      </c>
      <c r="U235" s="6">
        <v>2.2200000000000002</v>
      </c>
      <c r="V235" s="6">
        <v>2.23</v>
      </c>
      <c r="W235" s="6">
        <v>2.23</v>
      </c>
      <c r="X235" s="6">
        <v>2.2400000000000002</v>
      </c>
      <c r="Y235" s="6">
        <v>2.25</v>
      </c>
      <c r="Z235" s="6">
        <v>2.25</v>
      </c>
      <c r="AA235" s="6">
        <v>2.25</v>
      </c>
      <c r="AB235" s="6">
        <v>2.25</v>
      </c>
      <c r="AC235" s="6">
        <v>2.2400000000000002</v>
      </c>
      <c r="AD235" s="6">
        <v>2.2400000000000002</v>
      </c>
      <c r="AE235" s="6">
        <v>2.2400000000000002</v>
      </c>
      <c r="AF235" s="6">
        <v>2.2400000000000002</v>
      </c>
      <c r="AG235" s="6">
        <v>2.2400000000000002</v>
      </c>
      <c r="AH235" s="6">
        <v>2.2400000000000002</v>
      </c>
      <c r="AI235" s="6">
        <v>2.23</v>
      </c>
      <c r="AJ235" s="6">
        <v>2.23</v>
      </c>
      <c r="AK235" s="6">
        <v>2.23</v>
      </c>
      <c r="AL235" s="6">
        <v>2.23</v>
      </c>
      <c r="AM235" s="6">
        <v>2.23</v>
      </c>
      <c r="AN235" s="6">
        <v>2.23</v>
      </c>
      <c r="AO235" s="6">
        <v>2.23</v>
      </c>
      <c r="AP235" s="6">
        <v>2.23</v>
      </c>
      <c r="AQ235" s="6">
        <v>2.2200000000000002</v>
      </c>
      <c r="AR235" s="6">
        <v>2.2200000000000002</v>
      </c>
      <c r="AS235" s="6">
        <v>2.2200000000000002</v>
      </c>
      <c r="AT235" s="6">
        <v>2.2200000000000002</v>
      </c>
      <c r="AU235" s="6">
        <v>2.2200000000000002</v>
      </c>
      <c r="AV235" s="6">
        <v>2.2200000000000002</v>
      </c>
      <c r="AW235" s="6">
        <v>2.21</v>
      </c>
      <c r="AX235" s="6">
        <v>2.21</v>
      </c>
      <c r="AY235" s="6">
        <v>2.21</v>
      </c>
    </row>
    <row r="236" spans="1:51" x14ac:dyDescent="0.2">
      <c r="A236" s="5">
        <v>44408</v>
      </c>
      <c r="B236" s="6">
        <v>0.76</v>
      </c>
      <c r="C236" s="6">
        <v>0.8</v>
      </c>
      <c r="D236" s="6">
        <v>0.88</v>
      </c>
      <c r="E236" s="6">
        <v>0.99</v>
      </c>
      <c r="F236" s="6">
        <v>1.1200000000000001</v>
      </c>
      <c r="G236" s="6">
        <v>1.24</v>
      </c>
      <c r="H236" s="6">
        <v>1.37</v>
      </c>
      <c r="I236" s="6">
        <v>1.48</v>
      </c>
      <c r="J236" s="6">
        <v>1.59</v>
      </c>
      <c r="K236" s="6">
        <v>1.7</v>
      </c>
      <c r="L236" s="6">
        <v>1.79</v>
      </c>
      <c r="M236" s="6">
        <v>1.87</v>
      </c>
      <c r="N236" s="6">
        <v>1.94</v>
      </c>
      <c r="O236" s="6">
        <v>2</v>
      </c>
      <c r="P236" s="6">
        <v>2.0499999999999998</v>
      </c>
      <c r="Q236" s="6">
        <v>2.08</v>
      </c>
      <c r="R236" s="6">
        <v>2.11</v>
      </c>
      <c r="S236" s="6">
        <v>2.14</v>
      </c>
      <c r="T236" s="6">
        <v>2.16</v>
      </c>
      <c r="U236" s="6">
        <v>2.19</v>
      </c>
      <c r="V236" s="6">
        <v>2.19</v>
      </c>
      <c r="W236" s="6">
        <v>2.2000000000000002</v>
      </c>
      <c r="X236" s="6">
        <v>2.2000000000000002</v>
      </c>
      <c r="Y236" s="6">
        <v>2.21</v>
      </c>
      <c r="Z236" s="6">
        <v>2.21</v>
      </c>
      <c r="AA236" s="6">
        <v>2.21</v>
      </c>
      <c r="AB236" s="6">
        <v>2.21</v>
      </c>
      <c r="AC236" s="6">
        <v>2.21</v>
      </c>
      <c r="AD236" s="6">
        <v>2.21</v>
      </c>
      <c r="AE236" s="6">
        <v>2.21</v>
      </c>
      <c r="AF236" s="6">
        <v>2.2000000000000002</v>
      </c>
      <c r="AG236" s="6">
        <v>2.2000000000000002</v>
      </c>
      <c r="AH236" s="6">
        <v>2.2000000000000002</v>
      </c>
      <c r="AI236" s="6">
        <v>2.2000000000000002</v>
      </c>
      <c r="AJ236" s="6">
        <v>2.2000000000000002</v>
      </c>
      <c r="AK236" s="6">
        <v>2.2000000000000002</v>
      </c>
      <c r="AL236" s="6">
        <v>2.2000000000000002</v>
      </c>
      <c r="AM236" s="6">
        <v>2.2000000000000002</v>
      </c>
      <c r="AN236" s="6">
        <v>2.2000000000000002</v>
      </c>
      <c r="AO236" s="6">
        <v>2.19</v>
      </c>
      <c r="AP236" s="6">
        <v>2.19</v>
      </c>
      <c r="AQ236" s="6">
        <v>2.19</v>
      </c>
      <c r="AR236" s="6">
        <v>2.19</v>
      </c>
      <c r="AS236" s="6">
        <v>2.19</v>
      </c>
      <c r="AT236" s="6">
        <v>2.1800000000000002</v>
      </c>
      <c r="AU236" s="6">
        <v>2.1800000000000002</v>
      </c>
      <c r="AV236" s="6">
        <v>2.1800000000000002</v>
      </c>
      <c r="AW236" s="6">
        <v>2.1800000000000002</v>
      </c>
      <c r="AX236" s="6">
        <v>2.1800000000000002</v>
      </c>
      <c r="AY236" s="6">
        <v>2.1800000000000002</v>
      </c>
    </row>
    <row r="237" spans="1:51" x14ac:dyDescent="0.2">
      <c r="A237" s="5">
        <v>44439</v>
      </c>
      <c r="B237" s="6">
        <v>0.73</v>
      </c>
      <c r="C237" s="6">
        <v>0.77</v>
      </c>
      <c r="D237" s="6">
        <v>0.85</v>
      </c>
      <c r="E237" s="6">
        <v>0.96</v>
      </c>
      <c r="F237" s="6">
        <v>1.08</v>
      </c>
      <c r="G237" s="6">
        <v>1.21</v>
      </c>
      <c r="H237" s="6">
        <v>1.33</v>
      </c>
      <c r="I237" s="6">
        <v>1.45</v>
      </c>
      <c r="J237" s="6">
        <v>1.56</v>
      </c>
      <c r="K237" s="6">
        <v>1.66</v>
      </c>
      <c r="L237" s="6">
        <v>1.75</v>
      </c>
      <c r="M237" s="6">
        <v>1.83</v>
      </c>
      <c r="N237" s="6">
        <v>1.9</v>
      </c>
      <c r="O237" s="6">
        <v>1.96</v>
      </c>
      <c r="P237" s="6">
        <v>2.0099999999999998</v>
      </c>
      <c r="Q237" s="6">
        <v>2.0499999999999998</v>
      </c>
      <c r="R237" s="6">
        <v>2.08</v>
      </c>
      <c r="S237" s="6">
        <v>2.1</v>
      </c>
      <c r="T237" s="6">
        <v>2.13</v>
      </c>
      <c r="U237" s="6">
        <v>2.15</v>
      </c>
      <c r="V237" s="6">
        <v>2.16</v>
      </c>
      <c r="W237" s="6">
        <v>2.16</v>
      </c>
      <c r="X237" s="6">
        <v>2.17</v>
      </c>
      <c r="Y237" s="6">
        <v>2.17</v>
      </c>
      <c r="Z237" s="6">
        <v>2.1800000000000002</v>
      </c>
      <c r="AA237" s="6">
        <v>2.1800000000000002</v>
      </c>
      <c r="AB237" s="6">
        <v>2.17</v>
      </c>
      <c r="AC237" s="6">
        <v>2.17</v>
      </c>
      <c r="AD237" s="6">
        <v>2.17</v>
      </c>
      <c r="AE237" s="6">
        <v>2.17</v>
      </c>
      <c r="AF237" s="6">
        <v>2.17</v>
      </c>
      <c r="AG237" s="6">
        <v>2.17</v>
      </c>
      <c r="AH237" s="6">
        <v>2.17</v>
      </c>
      <c r="AI237" s="6">
        <v>2.16</v>
      </c>
      <c r="AJ237" s="6">
        <v>2.16</v>
      </c>
      <c r="AK237" s="6">
        <v>2.16</v>
      </c>
      <c r="AL237" s="6">
        <v>2.16</v>
      </c>
      <c r="AM237" s="6">
        <v>2.16</v>
      </c>
      <c r="AN237" s="6">
        <v>2.16</v>
      </c>
      <c r="AO237" s="6">
        <v>2.16</v>
      </c>
      <c r="AP237" s="6">
        <v>2.16</v>
      </c>
      <c r="AQ237" s="6">
        <v>2.15</v>
      </c>
      <c r="AR237" s="6">
        <v>2.15</v>
      </c>
      <c r="AS237" s="6">
        <v>2.15</v>
      </c>
      <c r="AT237" s="6">
        <v>2.15</v>
      </c>
      <c r="AU237" s="6">
        <v>2.15</v>
      </c>
      <c r="AV237" s="6">
        <v>2.14</v>
      </c>
      <c r="AW237" s="6">
        <v>2.14</v>
      </c>
      <c r="AX237" s="6">
        <v>2.14</v>
      </c>
      <c r="AY237" s="6">
        <v>2.14</v>
      </c>
    </row>
    <row r="238" spans="1:51" x14ac:dyDescent="0.2">
      <c r="A238" s="5">
        <v>44469</v>
      </c>
      <c r="B238" s="6">
        <v>0.7</v>
      </c>
      <c r="C238" s="6">
        <v>0.74</v>
      </c>
      <c r="D238" s="6">
        <v>0.82</v>
      </c>
      <c r="E238" s="6">
        <v>0.93</v>
      </c>
      <c r="F238" s="6">
        <v>1.05</v>
      </c>
      <c r="G238" s="6">
        <v>1.18</v>
      </c>
      <c r="H238" s="6">
        <v>1.3</v>
      </c>
      <c r="I238" s="6">
        <v>1.41</v>
      </c>
      <c r="J238" s="6">
        <v>1.52</v>
      </c>
      <c r="K238" s="6">
        <v>1.62</v>
      </c>
      <c r="L238" s="6">
        <v>1.72</v>
      </c>
      <c r="M238" s="6">
        <v>1.79</v>
      </c>
      <c r="N238" s="6">
        <v>1.86</v>
      </c>
      <c r="O238" s="6">
        <v>1.92</v>
      </c>
      <c r="P238" s="6">
        <v>1.98</v>
      </c>
      <c r="Q238" s="6">
        <v>2.0099999999999998</v>
      </c>
      <c r="R238" s="6">
        <v>2.04</v>
      </c>
      <c r="S238" s="6">
        <v>2.0699999999999998</v>
      </c>
      <c r="T238" s="6">
        <v>2.09</v>
      </c>
      <c r="U238" s="6">
        <v>2.11</v>
      </c>
      <c r="V238" s="6">
        <v>2.12</v>
      </c>
      <c r="W238" s="6">
        <v>2.13</v>
      </c>
      <c r="X238" s="6">
        <v>2.13</v>
      </c>
      <c r="Y238" s="6">
        <v>2.14</v>
      </c>
      <c r="Z238" s="6">
        <v>2.14</v>
      </c>
      <c r="AA238" s="6">
        <v>2.14</v>
      </c>
      <c r="AB238" s="6">
        <v>2.14</v>
      </c>
      <c r="AC238" s="6">
        <v>2.14</v>
      </c>
      <c r="AD238" s="6">
        <v>2.14</v>
      </c>
      <c r="AE238" s="6">
        <v>2.14</v>
      </c>
      <c r="AF238" s="6">
        <v>2.13</v>
      </c>
      <c r="AG238" s="6">
        <v>2.13</v>
      </c>
      <c r="AH238" s="6">
        <v>2.13</v>
      </c>
      <c r="AI238" s="6">
        <v>2.13</v>
      </c>
      <c r="AJ238" s="6">
        <v>2.13</v>
      </c>
      <c r="AK238" s="6">
        <v>2.13</v>
      </c>
      <c r="AL238" s="6">
        <v>2.13</v>
      </c>
      <c r="AM238" s="6">
        <v>2.13</v>
      </c>
      <c r="AN238" s="6">
        <v>2.12</v>
      </c>
      <c r="AO238" s="6">
        <v>2.12</v>
      </c>
      <c r="AP238" s="6">
        <v>2.12</v>
      </c>
      <c r="AQ238" s="6">
        <v>2.12</v>
      </c>
      <c r="AR238" s="6">
        <v>2.12</v>
      </c>
      <c r="AS238" s="6">
        <v>2.11</v>
      </c>
      <c r="AT238" s="6">
        <v>2.11</v>
      </c>
      <c r="AU238" s="6">
        <v>2.11</v>
      </c>
      <c r="AV238" s="6">
        <v>2.11</v>
      </c>
      <c r="AW238" s="6">
        <v>2.11</v>
      </c>
      <c r="AX238" s="6">
        <v>2.11</v>
      </c>
      <c r="AY238" s="6">
        <v>2.1</v>
      </c>
    </row>
    <row r="239" spans="1:51" x14ac:dyDescent="0.2">
      <c r="A239" s="5">
        <v>44500</v>
      </c>
      <c r="B239" s="6">
        <v>0.67</v>
      </c>
      <c r="C239" s="6">
        <v>0.71</v>
      </c>
      <c r="D239" s="6">
        <v>0.79</v>
      </c>
      <c r="E239" s="6">
        <v>0.9</v>
      </c>
      <c r="F239" s="6">
        <v>1.02</v>
      </c>
      <c r="G239" s="6">
        <v>1.1499999999999999</v>
      </c>
      <c r="H239" s="6">
        <v>1.27</v>
      </c>
      <c r="I239" s="6">
        <v>1.38</v>
      </c>
      <c r="J239" s="6">
        <v>1.49</v>
      </c>
      <c r="K239" s="6">
        <v>1.59</v>
      </c>
      <c r="L239" s="6">
        <v>1.68</v>
      </c>
      <c r="M239" s="6">
        <v>1.76</v>
      </c>
      <c r="N239" s="6">
        <v>1.83</v>
      </c>
      <c r="O239" s="6">
        <v>1.89</v>
      </c>
      <c r="P239" s="6">
        <v>1.94</v>
      </c>
      <c r="Q239" s="6">
        <v>1.98</v>
      </c>
      <c r="R239" s="6">
        <v>2.0099999999999998</v>
      </c>
      <c r="S239" s="6">
        <v>2.0299999999999998</v>
      </c>
      <c r="T239" s="6">
        <v>2.06</v>
      </c>
      <c r="U239" s="6">
        <v>2.08</v>
      </c>
      <c r="V239" s="6">
        <v>2.09</v>
      </c>
      <c r="W239" s="6">
        <v>2.09</v>
      </c>
      <c r="X239" s="6">
        <v>2.1</v>
      </c>
      <c r="Y239" s="6">
        <v>2.1</v>
      </c>
      <c r="Z239" s="6">
        <v>2.11</v>
      </c>
      <c r="AA239" s="6">
        <v>2.11</v>
      </c>
      <c r="AB239" s="6">
        <v>2.11</v>
      </c>
      <c r="AC239" s="6">
        <v>2.1</v>
      </c>
      <c r="AD239" s="6">
        <v>2.1</v>
      </c>
      <c r="AE239" s="6">
        <v>2.1</v>
      </c>
      <c r="AF239" s="6">
        <v>2.1</v>
      </c>
      <c r="AG239" s="6">
        <v>2.1</v>
      </c>
      <c r="AH239" s="6">
        <v>2.1</v>
      </c>
      <c r="AI239" s="6">
        <v>2.1</v>
      </c>
      <c r="AJ239" s="6">
        <v>2.09</v>
      </c>
      <c r="AK239" s="6">
        <v>2.09</v>
      </c>
      <c r="AL239" s="6">
        <v>2.09</v>
      </c>
      <c r="AM239" s="6">
        <v>2.09</v>
      </c>
      <c r="AN239" s="6">
        <v>2.09</v>
      </c>
      <c r="AO239" s="6">
        <v>2.09</v>
      </c>
      <c r="AP239" s="6">
        <v>2.09</v>
      </c>
      <c r="AQ239" s="6">
        <v>2.08</v>
      </c>
      <c r="AR239" s="6">
        <v>2.08</v>
      </c>
      <c r="AS239" s="6">
        <v>2.08</v>
      </c>
      <c r="AT239" s="6">
        <v>2.08</v>
      </c>
      <c r="AU239" s="6">
        <v>2.08</v>
      </c>
      <c r="AV239" s="6">
        <v>2.0699999999999998</v>
      </c>
      <c r="AW239" s="6">
        <v>2.0699999999999998</v>
      </c>
      <c r="AX239" s="6">
        <v>2.0699999999999998</v>
      </c>
      <c r="AY239" s="6">
        <v>2.0699999999999998</v>
      </c>
    </row>
    <row r="240" spans="1:51" x14ac:dyDescent="0.2">
      <c r="A240" s="5">
        <v>44530</v>
      </c>
      <c r="B240" s="6">
        <v>0.64</v>
      </c>
      <c r="C240" s="6">
        <v>0.68</v>
      </c>
      <c r="D240" s="6">
        <v>0.76</v>
      </c>
      <c r="E240" s="6">
        <v>0.87</v>
      </c>
      <c r="F240" s="6">
        <v>0.99</v>
      </c>
      <c r="G240" s="6">
        <v>1.1100000000000001</v>
      </c>
      <c r="H240" s="6">
        <v>1.23</v>
      </c>
      <c r="I240" s="6">
        <v>1.35</v>
      </c>
      <c r="J240" s="6">
        <v>1.45</v>
      </c>
      <c r="K240" s="6">
        <v>1.56</v>
      </c>
      <c r="L240" s="6">
        <v>1.65</v>
      </c>
      <c r="M240" s="6">
        <v>1.72</v>
      </c>
      <c r="N240" s="6">
        <v>1.79</v>
      </c>
      <c r="O240" s="6">
        <v>1.85</v>
      </c>
      <c r="P240" s="6">
        <v>1.9</v>
      </c>
      <c r="Q240" s="6">
        <v>1.94</v>
      </c>
      <c r="R240" s="6">
        <v>1.97</v>
      </c>
      <c r="S240" s="6">
        <v>2</v>
      </c>
      <c r="T240" s="6">
        <v>2.02</v>
      </c>
      <c r="U240" s="6">
        <v>2.04</v>
      </c>
      <c r="V240" s="6">
        <v>2.0499999999999998</v>
      </c>
      <c r="W240" s="6">
        <v>2.06</v>
      </c>
      <c r="X240" s="6">
        <v>2.06</v>
      </c>
      <c r="Y240" s="6">
        <v>2.0699999999999998</v>
      </c>
      <c r="Z240" s="6">
        <v>2.0699999999999998</v>
      </c>
      <c r="AA240" s="6">
        <v>2.0699999999999998</v>
      </c>
      <c r="AB240" s="6">
        <v>2.0699999999999998</v>
      </c>
      <c r="AC240" s="6">
        <v>2.0699999999999998</v>
      </c>
      <c r="AD240" s="6">
        <v>2.0699999999999998</v>
      </c>
      <c r="AE240" s="6">
        <v>2.0699999999999998</v>
      </c>
      <c r="AF240" s="6">
        <v>2.06</v>
      </c>
      <c r="AG240" s="6">
        <v>2.06</v>
      </c>
      <c r="AH240" s="6">
        <v>2.06</v>
      </c>
      <c r="AI240" s="6">
        <v>2.06</v>
      </c>
      <c r="AJ240" s="6">
        <v>2.06</v>
      </c>
      <c r="AK240" s="6">
        <v>2.06</v>
      </c>
      <c r="AL240" s="6">
        <v>2.06</v>
      </c>
      <c r="AM240" s="6">
        <v>2.0499999999999998</v>
      </c>
      <c r="AN240" s="6">
        <v>2.0499999999999998</v>
      </c>
      <c r="AO240" s="6">
        <v>2.0499999999999998</v>
      </c>
      <c r="AP240" s="6">
        <v>2.0499999999999998</v>
      </c>
      <c r="AQ240" s="6">
        <v>2.0499999999999998</v>
      </c>
      <c r="AR240" s="6">
        <v>2.0499999999999998</v>
      </c>
      <c r="AS240" s="6">
        <v>2.04</v>
      </c>
      <c r="AT240" s="6">
        <v>2.04</v>
      </c>
      <c r="AU240" s="6">
        <v>2.04</v>
      </c>
      <c r="AV240" s="6">
        <v>2.04</v>
      </c>
      <c r="AW240" s="6">
        <v>2.0299999999999998</v>
      </c>
      <c r="AX240" s="6">
        <v>2.0299999999999998</v>
      </c>
      <c r="AY240" s="6">
        <v>2.0299999999999998</v>
      </c>
    </row>
    <row r="241" spans="1:51" x14ac:dyDescent="0.2">
      <c r="A241" s="5">
        <v>44561</v>
      </c>
      <c r="B241" s="6">
        <v>0.61</v>
      </c>
      <c r="C241" s="6">
        <v>0.66</v>
      </c>
      <c r="D241" s="6">
        <v>0.74</v>
      </c>
      <c r="E241" s="6">
        <v>0.85</v>
      </c>
      <c r="F241" s="6">
        <v>0.96</v>
      </c>
      <c r="G241" s="6">
        <v>1.08</v>
      </c>
      <c r="H241" s="6">
        <v>1.2</v>
      </c>
      <c r="I241" s="6">
        <v>1.32</v>
      </c>
      <c r="J241" s="6">
        <v>1.42</v>
      </c>
      <c r="K241" s="6">
        <v>1.52</v>
      </c>
      <c r="L241" s="6">
        <v>1.62</v>
      </c>
      <c r="M241" s="6">
        <v>1.69</v>
      </c>
      <c r="N241" s="6">
        <v>1.76</v>
      </c>
      <c r="O241" s="6">
        <v>1.82</v>
      </c>
      <c r="P241" s="6">
        <v>1.87</v>
      </c>
      <c r="Q241" s="6">
        <v>1.91</v>
      </c>
      <c r="R241" s="6">
        <v>1.94</v>
      </c>
      <c r="S241" s="6">
        <v>1.96</v>
      </c>
      <c r="T241" s="6">
        <v>1.99</v>
      </c>
      <c r="U241" s="6">
        <v>2.0099999999999998</v>
      </c>
      <c r="V241" s="6">
        <v>2.02</v>
      </c>
      <c r="W241" s="6">
        <v>2.02</v>
      </c>
      <c r="X241" s="6">
        <v>2.0299999999999998</v>
      </c>
      <c r="Y241" s="6">
        <v>2.04</v>
      </c>
      <c r="Z241" s="6">
        <v>2.04</v>
      </c>
      <c r="AA241" s="6">
        <v>2.04</v>
      </c>
      <c r="AB241" s="6">
        <v>2.04</v>
      </c>
      <c r="AC241" s="6">
        <v>2.04</v>
      </c>
      <c r="AD241" s="6">
        <v>2.04</v>
      </c>
      <c r="AE241" s="6">
        <v>2.04</v>
      </c>
      <c r="AF241" s="6">
        <v>2.0299999999999998</v>
      </c>
      <c r="AG241" s="6">
        <v>2.0299999999999998</v>
      </c>
      <c r="AH241" s="6">
        <v>2.0299999999999998</v>
      </c>
      <c r="AI241" s="6">
        <v>2.0299999999999998</v>
      </c>
      <c r="AJ241" s="6">
        <v>2.0299999999999998</v>
      </c>
      <c r="AK241" s="6">
        <v>2.0299999999999998</v>
      </c>
      <c r="AL241" s="6">
        <v>2.0299999999999998</v>
      </c>
      <c r="AM241" s="6">
        <v>2.02</v>
      </c>
      <c r="AN241" s="6">
        <v>2.02</v>
      </c>
      <c r="AO241" s="6">
        <v>2.02</v>
      </c>
      <c r="AP241" s="6">
        <v>2.02</v>
      </c>
      <c r="AQ241" s="6">
        <v>2.02</v>
      </c>
      <c r="AR241" s="6">
        <v>2.0099999999999998</v>
      </c>
      <c r="AS241" s="6">
        <v>2.0099999999999998</v>
      </c>
      <c r="AT241" s="6">
        <v>2.0099999999999998</v>
      </c>
      <c r="AU241" s="6">
        <v>2.0099999999999998</v>
      </c>
      <c r="AV241" s="6">
        <v>2</v>
      </c>
      <c r="AW241" s="6">
        <v>2</v>
      </c>
      <c r="AX241" s="6">
        <v>2</v>
      </c>
      <c r="AY241" s="6">
        <v>2</v>
      </c>
    </row>
    <row r="242" spans="1:51" x14ac:dyDescent="0.2">
      <c r="A242" s="5">
        <v>44592</v>
      </c>
      <c r="B242" s="6">
        <v>0.59</v>
      </c>
      <c r="C242" s="6">
        <v>0.64</v>
      </c>
      <c r="D242" s="6">
        <v>0.72</v>
      </c>
      <c r="E242" s="6">
        <v>0.83</v>
      </c>
      <c r="F242" s="6">
        <v>0.94</v>
      </c>
      <c r="G242" s="6">
        <v>1.06</v>
      </c>
      <c r="H242" s="6">
        <v>1.18</v>
      </c>
      <c r="I242" s="6">
        <v>1.29</v>
      </c>
      <c r="J242" s="6">
        <v>1.4</v>
      </c>
      <c r="K242" s="6">
        <v>1.5</v>
      </c>
      <c r="L242" s="6">
        <v>1.59</v>
      </c>
      <c r="M242" s="6">
        <v>1.67</v>
      </c>
      <c r="N242" s="6">
        <v>1.74</v>
      </c>
      <c r="O242" s="6">
        <v>1.79</v>
      </c>
      <c r="P242" s="6">
        <v>1.85</v>
      </c>
      <c r="Q242" s="6">
        <v>1.88</v>
      </c>
      <c r="R242" s="6">
        <v>1.91</v>
      </c>
      <c r="S242" s="6">
        <v>1.94</v>
      </c>
      <c r="T242" s="6">
        <v>1.96</v>
      </c>
      <c r="U242" s="6">
        <v>1.98</v>
      </c>
      <c r="V242" s="6">
        <v>1.99</v>
      </c>
      <c r="W242" s="6">
        <v>2</v>
      </c>
      <c r="X242" s="6">
        <v>2</v>
      </c>
      <c r="Y242" s="6">
        <v>2.0099999999999998</v>
      </c>
      <c r="Z242" s="6">
        <v>2.0099999999999998</v>
      </c>
      <c r="AA242" s="6">
        <v>2.0099999999999998</v>
      </c>
      <c r="AB242" s="6">
        <v>2.0099999999999998</v>
      </c>
      <c r="AC242" s="6">
        <v>2.0099999999999998</v>
      </c>
      <c r="AD242" s="6">
        <v>2.0099999999999998</v>
      </c>
      <c r="AE242" s="6">
        <v>2.0099999999999998</v>
      </c>
      <c r="AF242" s="6">
        <v>2.0099999999999998</v>
      </c>
      <c r="AG242" s="6">
        <v>2.0099999999999998</v>
      </c>
      <c r="AH242" s="6">
        <v>2</v>
      </c>
      <c r="AI242" s="6">
        <v>2</v>
      </c>
      <c r="AJ242" s="6">
        <v>2</v>
      </c>
      <c r="AK242" s="6">
        <v>2</v>
      </c>
      <c r="AL242" s="6">
        <v>2</v>
      </c>
      <c r="AM242" s="6">
        <v>2</v>
      </c>
      <c r="AN242" s="6">
        <v>2</v>
      </c>
      <c r="AO242" s="6">
        <v>1.99</v>
      </c>
      <c r="AP242" s="6">
        <v>1.99</v>
      </c>
      <c r="AQ242" s="6">
        <v>1.99</v>
      </c>
      <c r="AR242" s="6">
        <v>1.99</v>
      </c>
      <c r="AS242" s="6">
        <v>1.98</v>
      </c>
      <c r="AT242" s="6">
        <v>1.98</v>
      </c>
      <c r="AU242" s="6">
        <v>1.98</v>
      </c>
      <c r="AV242" s="6">
        <v>1.98</v>
      </c>
      <c r="AW242" s="6">
        <v>1.98</v>
      </c>
      <c r="AX242" s="6">
        <v>1.97</v>
      </c>
      <c r="AY242" s="6">
        <v>1.97</v>
      </c>
    </row>
    <row r="243" spans="1:51" x14ac:dyDescent="0.2">
      <c r="A243" s="5">
        <v>44620</v>
      </c>
      <c r="B243" s="6">
        <v>0.56999999999999995</v>
      </c>
      <c r="C243" s="6">
        <v>0.62</v>
      </c>
      <c r="D243" s="6">
        <v>0.7</v>
      </c>
      <c r="E243" s="6">
        <v>0.81</v>
      </c>
      <c r="F243" s="6">
        <v>0.92</v>
      </c>
      <c r="G243" s="6">
        <v>1.05</v>
      </c>
      <c r="H243" s="6">
        <v>1.1599999999999999</v>
      </c>
      <c r="I243" s="6">
        <v>1.27</v>
      </c>
      <c r="J243" s="6">
        <v>1.38</v>
      </c>
      <c r="K243" s="6">
        <v>1.48</v>
      </c>
      <c r="L243" s="6">
        <v>1.57</v>
      </c>
      <c r="M243" s="6">
        <v>1.65</v>
      </c>
      <c r="N243" s="6">
        <v>1.72</v>
      </c>
      <c r="O243" s="6">
        <v>1.77</v>
      </c>
      <c r="P243" s="6">
        <v>1.82</v>
      </c>
      <c r="Q243" s="6">
        <v>1.86</v>
      </c>
      <c r="R243" s="6">
        <v>1.89</v>
      </c>
      <c r="S243" s="6">
        <v>1.92</v>
      </c>
      <c r="T243" s="6">
        <v>1.94</v>
      </c>
      <c r="U243" s="6">
        <v>1.96</v>
      </c>
      <c r="V243" s="6">
        <v>1.97</v>
      </c>
      <c r="W243" s="6">
        <v>1.98</v>
      </c>
      <c r="X243" s="6">
        <v>1.98</v>
      </c>
      <c r="Y243" s="6">
        <v>1.99</v>
      </c>
      <c r="Z243" s="6">
        <v>1.99</v>
      </c>
      <c r="AA243" s="6">
        <v>1.99</v>
      </c>
      <c r="AB243" s="6">
        <v>1.99</v>
      </c>
      <c r="AC243" s="6">
        <v>1.99</v>
      </c>
      <c r="AD243" s="6">
        <v>1.99</v>
      </c>
      <c r="AE243" s="6">
        <v>1.99</v>
      </c>
      <c r="AF243" s="6">
        <v>1.99</v>
      </c>
      <c r="AG243" s="6">
        <v>1.98</v>
      </c>
      <c r="AH243" s="6">
        <v>1.98</v>
      </c>
      <c r="AI243" s="6">
        <v>1.98</v>
      </c>
      <c r="AJ243" s="6">
        <v>1.98</v>
      </c>
      <c r="AK243" s="6">
        <v>1.98</v>
      </c>
      <c r="AL243" s="6">
        <v>1.98</v>
      </c>
      <c r="AM243" s="6">
        <v>1.97</v>
      </c>
      <c r="AN243" s="6">
        <v>1.97</v>
      </c>
      <c r="AO243" s="6">
        <v>1.97</v>
      </c>
      <c r="AP243" s="6">
        <v>1.97</v>
      </c>
      <c r="AQ243" s="6">
        <v>1.97</v>
      </c>
      <c r="AR243" s="6">
        <v>1.96</v>
      </c>
      <c r="AS243" s="6">
        <v>1.96</v>
      </c>
      <c r="AT243" s="6">
        <v>1.96</v>
      </c>
      <c r="AU243" s="6">
        <v>1.96</v>
      </c>
      <c r="AV243" s="6">
        <v>1.95</v>
      </c>
      <c r="AW243" s="6">
        <v>1.95</v>
      </c>
      <c r="AX243" s="6">
        <v>1.95</v>
      </c>
      <c r="AY243" s="6">
        <v>1.95</v>
      </c>
    </row>
    <row r="244" spans="1:51" x14ac:dyDescent="0.2">
      <c r="A244" s="5">
        <v>44651</v>
      </c>
      <c r="B244" s="6">
        <v>0.55000000000000004</v>
      </c>
      <c r="C244" s="6">
        <v>0.61</v>
      </c>
      <c r="D244" s="6">
        <v>0.69</v>
      </c>
      <c r="E244" s="6">
        <v>0.8</v>
      </c>
      <c r="F244" s="6">
        <v>0.91</v>
      </c>
      <c r="G244" s="6">
        <v>1.03</v>
      </c>
      <c r="H244" s="6">
        <v>1.1399999999999999</v>
      </c>
      <c r="I244" s="6">
        <v>1.26</v>
      </c>
      <c r="J244" s="6">
        <v>1.36</v>
      </c>
      <c r="K244" s="6">
        <v>1.46</v>
      </c>
      <c r="L244" s="6">
        <v>1.55</v>
      </c>
      <c r="M244" s="6">
        <v>1.63</v>
      </c>
      <c r="N244" s="6">
        <v>1.7</v>
      </c>
      <c r="O244" s="6">
        <v>1.75</v>
      </c>
      <c r="P244" s="6">
        <v>1.81</v>
      </c>
      <c r="Q244" s="6">
        <v>1.84</v>
      </c>
      <c r="R244" s="6">
        <v>1.87</v>
      </c>
      <c r="S244" s="6">
        <v>1.9</v>
      </c>
      <c r="T244" s="6">
        <v>1.92</v>
      </c>
      <c r="U244" s="6">
        <v>1.94</v>
      </c>
      <c r="V244" s="6">
        <v>1.95</v>
      </c>
      <c r="W244" s="6">
        <v>1.96</v>
      </c>
      <c r="X244" s="6">
        <v>1.96</v>
      </c>
      <c r="Y244" s="6">
        <v>1.97</v>
      </c>
      <c r="Z244" s="6">
        <v>1.97</v>
      </c>
      <c r="AA244" s="6">
        <v>1.97</v>
      </c>
      <c r="AB244" s="6">
        <v>1.97</v>
      </c>
      <c r="AC244" s="6">
        <v>1.97</v>
      </c>
      <c r="AD244" s="6">
        <v>1.97</v>
      </c>
      <c r="AE244" s="6">
        <v>1.97</v>
      </c>
      <c r="AF244" s="6">
        <v>1.96</v>
      </c>
      <c r="AG244" s="6">
        <v>1.96</v>
      </c>
      <c r="AH244" s="6">
        <v>1.96</v>
      </c>
      <c r="AI244" s="6">
        <v>1.96</v>
      </c>
      <c r="AJ244" s="6">
        <v>1.96</v>
      </c>
      <c r="AK244" s="6">
        <v>1.96</v>
      </c>
      <c r="AL244" s="6">
        <v>1.95</v>
      </c>
      <c r="AM244" s="6">
        <v>1.95</v>
      </c>
      <c r="AN244" s="6">
        <v>1.95</v>
      </c>
      <c r="AO244" s="6">
        <v>1.95</v>
      </c>
      <c r="AP244" s="6">
        <v>1.95</v>
      </c>
      <c r="AQ244" s="6">
        <v>1.94</v>
      </c>
      <c r="AR244" s="6">
        <v>1.94</v>
      </c>
      <c r="AS244" s="6">
        <v>1.94</v>
      </c>
      <c r="AT244" s="6">
        <v>1.94</v>
      </c>
      <c r="AU244" s="6">
        <v>1.93</v>
      </c>
      <c r="AV244" s="6">
        <v>1.93</v>
      </c>
      <c r="AW244" s="6">
        <v>1.93</v>
      </c>
      <c r="AX244" s="6">
        <v>1.93</v>
      </c>
      <c r="AY244" s="6">
        <v>1.93</v>
      </c>
    </row>
    <row r="245" spans="1:51" x14ac:dyDescent="0.2">
      <c r="A245" s="5">
        <v>44681</v>
      </c>
      <c r="B245" s="6">
        <v>0.54</v>
      </c>
      <c r="C245" s="6">
        <v>0.6</v>
      </c>
      <c r="D245" s="6">
        <v>0.69</v>
      </c>
      <c r="E245" s="6">
        <v>0.79</v>
      </c>
      <c r="F245" s="6">
        <v>0.9</v>
      </c>
      <c r="G245" s="6">
        <v>1.02</v>
      </c>
      <c r="H245" s="6">
        <v>1.1399999999999999</v>
      </c>
      <c r="I245" s="6">
        <v>1.25</v>
      </c>
      <c r="J245" s="6">
        <v>1.35</v>
      </c>
      <c r="K245" s="6">
        <v>1.45</v>
      </c>
      <c r="L245" s="6">
        <v>1.54</v>
      </c>
      <c r="M245" s="6">
        <v>1.62</v>
      </c>
      <c r="N245" s="6">
        <v>1.68</v>
      </c>
      <c r="O245" s="6">
        <v>1.74</v>
      </c>
      <c r="P245" s="6">
        <v>1.79</v>
      </c>
      <c r="Q245" s="6">
        <v>1.83</v>
      </c>
      <c r="R245" s="6">
        <v>1.85</v>
      </c>
      <c r="S245" s="6">
        <v>1.88</v>
      </c>
      <c r="T245" s="6">
        <v>1.9</v>
      </c>
      <c r="U245" s="6">
        <v>1.93</v>
      </c>
      <c r="V245" s="6">
        <v>1.93</v>
      </c>
      <c r="W245" s="6">
        <v>1.94</v>
      </c>
      <c r="X245" s="6">
        <v>1.95</v>
      </c>
      <c r="Y245" s="6">
        <v>1.95</v>
      </c>
      <c r="Z245" s="6">
        <v>1.96</v>
      </c>
      <c r="AA245" s="6">
        <v>1.96</v>
      </c>
      <c r="AB245" s="6">
        <v>1.95</v>
      </c>
      <c r="AC245" s="6">
        <v>1.95</v>
      </c>
      <c r="AD245" s="6">
        <v>1.95</v>
      </c>
      <c r="AE245" s="6">
        <v>1.95</v>
      </c>
      <c r="AF245" s="6">
        <v>1.95</v>
      </c>
      <c r="AG245" s="6">
        <v>1.95</v>
      </c>
      <c r="AH245" s="6">
        <v>1.94</v>
      </c>
      <c r="AI245" s="6">
        <v>1.94</v>
      </c>
      <c r="AJ245" s="6">
        <v>1.94</v>
      </c>
      <c r="AK245" s="6">
        <v>1.94</v>
      </c>
      <c r="AL245" s="6">
        <v>1.94</v>
      </c>
      <c r="AM245" s="6">
        <v>1.94</v>
      </c>
      <c r="AN245" s="6">
        <v>1.93</v>
      </c>
      <c r="AO245" s="6">
        <v>1.93</v>
      </c>
      <c r="AP245" s="6">
        <v>1.93</v>
      </c>
      <c r="AQ245" s="6">
        <v>1.93</v>
      </c>
      <c r="AR245" s="6">
        <v>1.92</v>
      </c>
      <c r="AS245" s="6">
        <v>1.92</v>
      </c>
      <c r="AT245" s="6">
        <v>1.92</v>
      </c>
      <c r="AU245" s="6">
        <v>1.91</v>
      </c>
      <c r="AV245" s="6">
        <v>1.91</v>
      </c>
      <c r="AW245" s="6">
        <v>1.91</v>
      </c>
      <c r="AX245" s="6">
        <v>1.91</v>
      </c>
      <c r="AY245" s="6">
        <v>1.91</v>
      </c>
    </row>
    <row r="246" spans="1:51" x14ac:dyDescent="0.2">
      <c r="A246" s="5">
        <v>44712</v>
      </c>
      <c r="B246" s="6">
        <v>0.53</v>
      </c>
      <c r="C246" s="6">
        <v>0.6</v>
      </c>
      <c r="D246" s="6">
        <v>0.68</v>
      </c>
      <c r="E246" s="6">
        <v>0.79</v>
      </c>
      <c r="F246" s="6">
        <v>0.9</v>
      </c>
      <c r="G246" s="6">
        <v>1.02</v>
      </c>
      <c r="H246" s="6">
        <v>1.1299999999999999</v>
      </c>
      <c r="I246" s="6">
        <v>1.24</v>
      </c>
      <c r="J246" s="6">
        <v>1.35</v>
      </c>
      <c r="K246" s="6">
        <v>1.45</v>
      </c>
      <c r="L246" s="6">
        <v>1.54</v>
      </c>
      <c r="M246" s="6">
        <v>1.61</v>
      </c>
      <c r="N246" s="6">
        <v>1.68</v>
      </c>
      <c r="O246" s="6">
        <v>1.74</v>
      </c>
      <c r="P246" s="6">
        <v>1.79</v>
      </c>
      <c r="Q246" s="6">
        <v>1.82</v>
      </c>
      <c r="R246" s="6">
        <v>1.85</v>
      </c>
      <c r="S246" s="6">
        <v>1.88</v>
      </c>
      <c r="T246" s="6">
        <v>1.9</v>
      </c>
      <c r="U246" s="6">
        <v>1.92</v>
      </c>
      <c r="V246" s="6">
        <v>1.93</v>
      </c>
      <c r="W246" s="6">
        <v>1.93</v>
      </c>
      <c r="X246" s="6">
        <v>1.94</v>
      </c>
      <c r="Y246" s="6">
        <v>1.95</v>
      </c>
      <c r="Z246" s="6">
        <v>1.95</v>
      </c>
      <c r="AA246" s="6">
        <v>1.95</v>
      </c>
      <c r="AB246" s="6">
        <v>1.95</v>
      </c>
      <c r="AC246" s="6">
        <v>1.95</v>
      </c>
      <c r="AD246" s="6">
        <v>1.94</v>
      </c>
      <c r="AE246" s="6">
        <v>1.94</v>
      </c>
      <c r="AF246" s="6">
        <v>1.94</v>
      </c>
      <c r="AG246" s="6">
        <v>1.94</v>
      </c>
      <c r="AH246" s="6">
        <v>1.94</v>
      </c>
      <c r="AI246" s="6">
        <v>1.93</v>
      </c>
      <c r="AJ246" s="6">
        <v>1.93</v>
      </c>
      <c r="AK246" s="6">
        <v>1.93</v>
      </c>
      <c r="AL246" s="6">
        <v>1.93</v>
      </c>
      <c r="AM246" s="6">
        <v>1.93</v>
      </c>
      <c r="AN246" s="6">
        <v>1.93</v>
      </c>
      <c r="AO246" s="6">
        <v>1.92</v>
      </c>
      <c r="AP246" s="6">
        <v>1.92</v>
      </c>
      <c r="AQ246" s="6">
        <v>1.92</v>
      </c>
      <c r="AR246" s="6">
        <v>1.91</v>
      </c>
      <c r="AS246" s="6">
        <v>1.91</v>
      </c>
      <c r="AT246" s="6">
        <v>1.91</v>
      </c>
      <c r="AU246" s="6">
        <v>1.91</v>
      </c>
      <c r="AV246" s="6">
        <v>1.9</v>
      </c>
      <c r="AW246" s="6">
        <v>1.9</v>
      </c>
      <c r="AX246" s="6">
        <v>1.9</v>
      </c>
      <c r="AY246" s="6">
        <v>1.9</v>
      </c>
    </row>
    <row r="247" spans="1:51" x14ac:dyDescent="0.2">
      <c r="A247" s="5">
        <v>44742</v>
      </c>
      <c r="B247" s="6">
        <v>0.52</v>
      </c>
      <c r="C247" s="6">
        <v>0.6</v>
      </c>
      <c r="D247" s="6">
        <v>0.69</v>
      </c>
      <c r="E247" s="6">
        <v>0.79</v>
      </c>
      <c r="F247" s="6">
        <v>0.9</v>
      </c>
      <c r="G247" s="6">
        <v>1.02</v>
      </c>
      <c r="H247" s="6">
        <v>1.1299999999999999</v>
      </c>
      <c r="I247" s="6">
        <v>1.24</v>
      </c>
      <c r="J247" s="6">
        <v>1.35</v>
      </c>
      <c r="K247" s="6">
        <v>1.44</v>
      </c>
      <c r="L247" s="6">
        <v>1.53</v>
      </c>
      <c r="M247" s="6">
        <v>1.61</v>
      </c>
      <c r="N247" s="6">
        <v>1.68</v>
      </c>
      <c r="O247" s="6">
        <v>1.73</v>
      </c>
      <c r="P247" s="6">
        <v>1.78</v>
      </c>
      <c r="Q247" s="6">
        <v>1.82</v>
      </c>
      <c r="R247" s="6">
        <v>1.85</v>
      </c>
      <c r="S247" s="6">
        <v>1.87</v>
      </c>
      <c r="T247" s="6">
        <v>1.9</v>
      </c>
      <c r="U247" s="6">
        <v>1.92</v>
      </c>
      <c r="V247" s="6">
        <v>1.92</v>
      </c>
      <c r="W247" s="6">
        <v>1.93</v>
      </c>
      <c r="X247" s="6">
        <v>1.94</v>
      </c>
      <c r="Y247" s="6">
        <v>1.94</v>
      </c>
      <c r="Z247" s="6">
        <v>1.95</v>
      </c>
      <c r="AA247" s="6">
        <v>1.94</v>
      </c>
      <c r="AB247" s="6">
        <v>1.94</v>
      </c>
      <c r="AC247" s="6">
        <v>1.94</v>
      </c>
      <c r="AD247" s="6">
        <v>1.94</v>
      </c>
      <c r="AE247" s="6">
        <v>1.94</v>
      </c>
      <c r="AF247" s="6">
        <v>1.93</v>
      </c>
      <c r="AG247" s="6">
        <v>1.93</v>
      </c>
      <c r="AH247" s="6">
        <v>1.93</v>
      </c>
      <c r="AI247" s="6">
        <v>1.93</v>
      </c>
      <c r="AJ247" s="6">
        <v>1.92</v>
      </c>
      <c r="AK247" s="6">
        <v>1.92</v>
      </c>
      <c r="AL247" s="6">
        <v>1.92</v>
      </c>
      <c r="AM247" s="6">
        <v>1.92</v>
      </c>
      <c r="AN247" s="6">
        <v>1.92</v>
      </c>
      <c r="AO247" s="6">
        <v>1.92</v>
      </c>
      <c r="AP247" s="6">
        <v>1.91</v>
      </c>
      <c r="AQ247" s="6">
        <v>1.91</v>
      </c>
      <c r="AR247" s="6">
        <v>1.9</v>
      </c>
      <c r="AS247" s="6">
        <v>1.9</v>
      </c>
      <c r="AT247" s="6">
        <v>1.9</v>
      </c>
      <c r="AU247" s="6">
        <v>1.9</v>
      </c>
      <c r="AV247" s="6">
        <v>1.89</v>
      </c>
      <c r="AW247" s="6">
        <v>1.89</v>
      </c>
      <c r="AX247" s="6">
        <v>1.89</v>
      </c>
      <c r="AY247" s="6">
        <v>1.89</v>
      </c>
    </row>
    <row r="248" spans="1:51" x14ac:dyDescent="0.2">
      <c r="A248" s="5">
        <v>44773</v>
      </c>
      <c r="B248" s="6">
        <v>0.52</v>
      </c>
      <c r="C248" s="6">
        <v>0.6</v>
      </c>
      <c r="D248" s="6">
        <v>0.69</v>
      </c>
      <c r="E248" s="6">
        <v>0.79</v>
      </c>
      <c r="F248" s="6">
        <v>0.9</v>
      </c>
      <c r="G248" s="6">
        <v>1.02</v>
      </c>
      <c r="H248" s="6">
        <v>1.1299999999999999</v>
      </c>
      <c r="I248" s="6">
        <v>1.24</v>
      </c>
      <c r="J248" s="6">
        <v>1.34</v>
      </c>
      <c r="K248" s="6">
        <v>1.44</v>
      </c>
      <c r="L248" s="6">
        <v>1.53</v>
      </c>
      <c r="M248" s="6">
        <v>1.6</v>
      </c>
      <c r="N248" s="6">
        <v>1.67</v>
      </c>
      <c r="O248" s="6">
        <v>1.73</v>
      </c>
      <c r="P248" s="6">
        <v>1.78</v>
      </c>
      <c r="Q248" s="6">
        <v>1.81</v>
      </c>
      <c r="R248" s="6">
        <v>1.84</v>
      </c>
      <c r="S248" s="6">
        <v>1.86</v>
      </c>
      <c r="T248" s="6">
        <v>1.89</v>
      </c>
      <c r="U248" s="6">
        <v>1.91</v>
      </c>
      <c r="V248" s="6">
        <v>1.91</v>
      </c>
      <c r="W248" s="6">
        <v>1.92</v>
      </c>
      <c r="X248" s="6">
        <v>1.93</v>
      </c>
      <c r="Y248" s="6">
        <v>1.93</v>
      </c>
      <c r="Z248" s="6">
        <v>1.93</v>
      </c>
      <c r="AA248" s="6">
        <v>1.93</v>
      </c>
      <c r="AB248" s="6">
        <v>1.93</v>
      </c>
      <c r="AC248" s="6">
        <v>1.93</v>
      </c>
      <c r="AD248" s="6">
        <v>1.93</v>
      </c>
      <c r="AE248" s="6">
        <v>1.93</v>
      </c>
      <c r="AF248" s="6">
        <v>1.92</v>
      </c>
      <c r="AG248" s="6">
        <v>1.92</v>
      </c>
      <c r="AH248" s="6">
        <v>1.92</v>
      </c>
      <c r="AI248" s="6">
        <v>1.91</v>
      </c>
      <c r="AJ248" s="6">
        <v>1.91</v>
      </c>
      <c r="AK248" s="6">
        <v>1.91</v>
      </c>
      <c r="AL248" s="6">
        <v>1.91</v>
      </c>
      <c r="AM248" s="6">
        <v>1.9</v>
      </c>
      <c r="AN248" s="6">
        <v>1.9</v>
      </c>
      <c r="AO248" s="6">
        <v>1.9</v>
      </c>
      <c r="AP248" s="6">
        <v>1.9</v>
      </c>
      <c r="AQ248" s="6">
        <v>1.89</v>
      </c>
      <c r="AR248" s="6">
        <v>1.89</v>
      </c>
      <c r="AS248" s="6">
        <v>1.89</v>
      </c>
      <c r="AT248" s="6">
        <v>1.88</v>
      </c>
      <c r="AU248" s="6">
        <v>1.88</v>
      </c>
      <c r="AV248" s="6">
        <v>1.88</v>
      </c>
      <c r="AW248" s="6">
        <v>1.87</v>
      </c>
      <c r="AX248" s="6">
        <v>1.87</v>
      </c>
      <c r="AY248" s="6">
        <v>1.87</v>
      </c>
    </row>
    <row r="249" spans="1:51" x14ac:dyDescent="0.2">
      <c r="A249" s="5">
        <v>44804</v>
      </c>
      <c r="B249" s="6">
        <v>0.53</v>
      </c>
      <c r="C249" s="6">
        <v>0.61</v>
      </c>
      <c r="D249" s="6">
        <v>0.69</v>
      </c>
      <c r="E249" s="6">
        <v>0.8</v>
      </c>
      <c r="F249" s="6">
        <v>0.91</v>
      </c>
      <c r="G249" s="6">
        <v>1.02</v>
      </c>
      <c r="H249" s="6">
        <v>1.1299999999999999</v>
      </c>
      <c r="I249" s="6">
        <v>1.24</v>
      </c>
      <c r="J249" s="6">
        <v>1.34</v>
      </c>
      <c r="K249" s="6">
        <v>1.44</v>
      </c>
      <c r="L249" s="6">
        <v>1.53</v>
      </c>
      <c r="M249" s="6">
        <v>1.6</v>
      </c>
      <c r="N249" s="6">
        <v>1.67</v>
      </c>
      <c r="O249" s="6">
        <v>1.72</v>
      </c>
      <c r="P249" s="6">
        <v>1.77</v>
      </c>
      <c r="Q249" s="6">
        <v>1.81</v>
      </c>
      <c r="R249" s="6">
        <v>1.84</v>
      </c>
      <c r="S249" s="6">
        <v>1.86</v>
      </c>
      <c r="T249" s="6">
        <v>1.88</v>
      </c>
      <c r="U249" s="6">
        <v>1.9</v>
      </c>
      <c r="V249" s="6">
        <v>1.91</v>
      </c>
      <c r="W249" s="6">
        <v>1.92</v>
      </c>
      <c r="X249" s="6">
        <v>1.92</v>
      </c>
      <c r="Y249" s="6">
        <v>1.93</v>
      </c>
      <c r="Z249" s="6">
        <v>1.93</v>
      </c>
      <c r="AA249" s="6">
        <v>1.93</v>
      </c>
      <c r="AB249" s="6">
        <v>1.92</v>
      </c>
      <c r="AC249" s="6">
        <v>1.92</v>
      </c>
      <c r="AD249" s="6">
        <v>1.92</v>
      </c>
      <c r="AE249" s="6">
        <v>1.92</v>
      </c>
      <c r="AF249" s="6">
        <v>1.92</v>
      </c>
      <c r="AG249" s="6">
        <v>1.91</v>
      </c>
      <c r="AH249" s="6">
        <v>1.91</v>
      </c>
      <c r="AI249" s="6">
        <v>1.91</v>
      </c>
      <c r="AJ249" s="6">
        <v>1.9</v>
      </c>
      <c r="AK249" s="6">
        <v>1.9</v>
      </c>
      <c r="AL249" s="6">
        <v>1.9</v>
      </c>
      <c r="AM249" s="6">
        <v>1.9</v>
      </c>
      <c r="AN249" s="6">
        <v>1.89</v>
      </c>
      <c r="AO249" s="6">
        <v>1.89</v>
      </c>
      <c r="AP249" s="6">
        <v>1.89</v>
      </c>
      <c r="AQ249" s="6">
        <v>1.88</v>
      </c>
      <c r="AR249" s="6">
        <v>1.88</v>
      </c>
      <c r="AS249" s="6">
        <v>1.88</v>
      </c>
      <c r="AT249" s="6">
        <v>1.87</v>
      </c>
      <c r="AU249" s="6">
        <v>1.87</v>
      </c>
      <c r="AV249" s="6">
        <v>1.87</v>
      </c>
      <c r="AW249" s="6">
        <v>1.86</v>
      </c>
      <c r="AX249" s="6">
        <v>1.86</v>
      </c>
      <c r="AY249" s="6">
        <v>1.86</v>
      </c>
    </row>
    <row r="250" spans="1:51" x14ac:dyDescent="0.2">
      <c r="A250" s="5">
        <v>44834</v>
      </c>
      <c r="B250" s="6">
        <v>0.54</v>
      </c>
      <c r="C250" s="6">
        <v>0.62</v>
      </c>
      <c r="D250" s="6">
        <v>0.71</v>
      </c>
      <c r="E250" s="6">
        <v>0.81</v>
      </c>
      <c r="F250" s="6">
        <v>0.92</v>
      </c>
      <c r="G250" s="6">
        <v>1.03</v>
      </c>
      <c r="H250" s="6">
        <v>1.1399999999999999</v>
      </c>
      <c r="I250" s="6">
        <v>1.25</v>
      </c>
      <c r="J250" s="6">
        <v>1.35</v>
      </c>
      <c r="K250" s="6">
        <v>1.45</v>
      </c>
      <c r="L250" s="6">
        <v>1.53</v>
      </c>
      <c r="M250" s="6">
        <v>1.61</v>
      </c>
      <c r="N250" s="6">
        <v>1.67</v>
      </c>
      <c r="O250" s="6">
        <v>1.73</v>
      </c>
      <c r="P250" s="6">
        <v>1.78</v>
      </c>
      <c r="Q250" s="6">
        <v>1.81</v>
      </c>
      <c r="R250" s="6">
        <v>1.84</v>
      </c>
      <c r="S250" s="6">
        <v>1.86</v>
      </c>
      <c r="T250" s="6">
        <v>1.88</v>
      </c>
      <c r="U250" s="6">
        <v>1.9</v>
      </c>
      <c r="V250" s="6">
        <v>1.91</v>
      </c>
      <c r="W250" s="6">
        <v>1.91</v>
      </c>
      <c r="X250" s="6">
        <v>1.92</v>
      </c>
      <c r="Y250" s="6">
        <v>1.92</v>
      </c>
      <c r="Z250" s="6">
        <v>1.93</v>
      </c>
      <c r="AA250" s="6">
        <v>1.92</v>
      </c>
      <c r="AB250" s="6">
        <v>1.92</v>
      </c>
      <c r="AC250" s="6">
        <v>1.92</v>
      </c>
      <c r="AD250" s="6">
        <v>1.92</v>
      </c>
      <c r="AE250" s="6">
        <v>1.91</v>
      </c>
      <c r="AF250" s="6">
        <v>1.91</v>
      </c>
      <c r="AG250" s="6">
        <v>1.91</v>
      </c>
      <c r="AH250" s="6">
        <v>1.9</v>
      </c>
      <c r="AI250" s="6">
        <v>1.9</v>
      </c>
      <c r="AJ250" s="6">
        <v>1.9</v>
      </c>
      <c r="AK250" s="6">
        <v>1.89</v>
      </c>
      <c r="AL250" s="6">
        <v>1.89</v>
      </c>
      <c r="AM250" s="6">
        <v>1.89</v>
      </c>
      <c r="AN250" s="6">
        <v>1.89</v>
      </c>
      <c r="AO250" s="6">
        <v>1.88</v>
      </c>
      <c r="AP250" s="6">
        <v>1.88</v>
      </c>
      <c r="AQ250" s="6">
        <v>1.87</v>
      </c>
      <c r="AR250" s="6">
        <v>1.87</v>
      </c>
      <c r="AS250" s="6">
        <v>1.87</v>
      </c>
      <c r="AT250" s="6">
        <v>1.86</v>
      </c>
      <c r="AU250" s="6">
        <v>1.86</v>
      </c>
      <c r="AV250" s="6">
        <v>1.85</v>
      </c>
      <c r="AW250" s="6">
        <v>1.85</v>
      </c>
      <c r="AX250" s="6">
        <v>1.85</v>
      </c>
      <c r="AY250" s="6">
        <v>1.84</v>
      </c>
    </row>
    <row r="251" spans="1:51" x14ac:dyDescent="0.2">
      <c r="A251" s="5">
        <v>44865</v>
      </c>
      <c r="B251" s="6">
        <v>0.56000000000000005</v>
      </c>
      <c r="C251" s="6">
        <v>0.64</v>
      </c>
      <c r="D251" s="6">
        <v>0.73</v>
      </c>
      <c r="E251" s="6">
        <v>0.83</v>
      </c>
      <c r="F251" s="6">
        <v>0.93</v>
      </c>
      <c r="G251" s="6">
        <v>1.04</v>
      </c>
      <c r="H251" s="6">
        <v>1.1499999999999999</v>
      </c>
      <c r="I251" s="6">
        <v>1.26</v>
      </c>
      <c r="J251" s="6">
        <v>1.36</v>
      </c>
      <c r="K251" s="6">
        <v>1.45</v>
      </c>
      <c r="L251" s="6">
        <v>1.54</v>
      </c>
      <c r="M251" s="6">
        <v>1.61</v>
      </c>
      <c r="N251" s="6">
        <v>1.68</v>
      </c>
      <c r="O251" s="6">
        <v>1.73</v>
      </c>
      <c r="P251" s="6">
        <v>1.78</v>
      </c>
      <c r="Q251" s="6">
        <v>1.81</v>
      </c>
      <c r="R251" s="6">
        <v>1.84</v>
      </c>
      <c r="S251" s="6">
        <v>1.86</v>
      </c>
      <c r="T251" s="6">
        <v>1.88</v>
      </c>
      <c r="U251" s="6">
        <v>1.9</v>
      </c>
      <c r="V251" s="6">
        <v>1.91</v>
      </c>
      <c r="W251" s="6">
        <v>1.91</v>
      </c>
      <c r="X251" s="6">
        <v>1.92</v>
      </c>
      <c r="Y251" s="6">
        <v>1.92</v>
      </c>
      <c r="Z251" s="6">
        <v>1.92</v>
      </c>
      <c r="AA251" s="6">
        <v>1.92</v>
      </c>
      <c r="AB251" s="6">
        <v>1.92</v>
      </c>
      <c r="AC251" s="6">
        <v>1.91</v>
      </c>
      <c r="AD251" s="6">
        <v>1.91</v>
      </c>
      <c r="AE251" s="6">
        <v>1.91</v>
      </c>
      <c r="AF251" s="6">
        <v>1.91</v>
      </c>
      <c r="AG251" s="6">
        <v>1.9</v>
      </c>
      <c r="AH251" s="6">
        <v>1.9</v>
      </c>
      <c r="AI251" s="6">
        <v>1.89</v>
      </c>
      <c r="AJ251" s="6">
        <v>1.89</v>
      </c>
      <c r="AK251" s="6">
        <v>1.89</v>
      </c>
      <c r="AL251" s="6">
        <v>1.88</v>
      </c>
      <c r="AM251" s="6">
        <v>1.88</v>
      </c>
      <c r="AN251" s="6">
        <v>1.88</v>
      </c>
      <c r="AO251" s="6">
        <v>1.88</v>
      </c>
      <c r="AP251" s="6">
        <v>1.87</v>
      </c>
      <c r="AQ251" s="6">
        <v>1.87</v>
      </c>
      <c r="AR251" s="6">
        <v>1.86</v>
      </c>
      <c r="AS251" s="6">
        <v>1.86</v>
      </c>
      <c r="AT251" s="6">
        <v>1.85</v>
      </c>
      <c r="AU251" s="6">
        <v>1.85</v>
      </c>
      <c r="AV251" s="6">
        <v>1.84</v>
      </c>
      <c r="AW251" s="6">
        <v>1.84</v>
      </c>
      <c r="AX251" s="6">
        <v>1.84</v>
      </c>
      <c r="AY251" s="6">
        <v>1.83</v>
      </c>
    </row>
    <row r="252" spans="1:51" x14ac:dyDescent="0.2">
      <c r="A252" s="5">
        <v>44895</v>
      </c>
      <c r="B252" s="6">
        <v>0.56999999999999995</v>
      </c>
      <c r="C252" s="6">
        <v>0.66</v>
      </c>
      <c r="D252" s="6">
        <v>0.74</v>
      </c>
      <c r="E252" s="6">
        <v>0.84</v>
      </c>
      <c r="F252" s="6">
        <v>0.94</v>
      </c>
      <c r="G252" s="6">
        <v>1.05</v>
      </c>
      <c r="H252" s="6">
        <v>1.1599999999999999</v>
      </c>
      <c r="I252" s="6">
        <v>1.26</v>
      </c>
      <c r="J252" s="6">
        <v>1.36</v>
      </c>
      <c r="K252" s="6">
        <v>1.46</v>
      </c>
      <c r="L252" s="6">
        <v>1.54</v>
      </c>
      <c r="M252" s="6">
        <v>1.61</v>
      </c>
      <c r="N252" s="6">
        <v>1.68</v>
      </c>
      <c r="O252" s="6">
        <v>1.73</v>
      </c>
      <c r="P252" s="6">
        <v>1.78</v>
      </c>
      <c r="Q252" s="6">
        <v>1.81</v>
      </c>
      <c r="R252" s="6">
        <v>1.84</v>
      </c>
      <c r="S252" s="6">
        <v>1.86</v>
      </c>
      <c r="T252" s="6">
        <v>1.88</v>
      </c>
      <c r="U252" s="6">
        <v>1.9</v>
      </c>
      <c r="V252" s="6">
        <v>1.91</v>
      </c>
      <c r="W252" s="6">
        <v>1.91</v>
      </c>
      <c r="X252" s="6">
        <v>1.91</v>
      </c>
      <c r="Y252" s="6">
        <v>1.92</v>
      </c>
      <c r="Z252" s="6">
        <v>1.92</v>
      </c>
      <c r="AA252" s="6">
        <v>1.91</v>
      </c>
      <c r="AB252" s="6">
        <v>1.91</v>
      </c>
      <c r="AC252" s="6">
        <v>1.91</v>
      </c>
      <c r="AD252" s="6">
        <v>1.9</v>
      </c>
      <c r="AE252" s="6">
        <v>1.9</v>
      </c>
      <c r="AF252" s="6">
        <v>1.9</v>
      </c>
      <c r="AG252" s="6">
        <v>1.89</v>
      </c>
      <c r="AH252" s="6">
        <v>1.89</v>
      </c>
      <c r="AI252" s="6">
        <v>1.88</v>
      </c>
      <c r="AJ252" s="6">
        <v>1.88</v>
      </c>
      <c r="AK252" s="6">
        <v>1.88</v>
      </c>
      <c r="AL252" s="6">
        <v>1.87</v>
      </c>
      <c r="AM252" s="6">
        <v>1.87</v>
      </c>
      <c r="AN252" s="6">
        <v>1.87</v>
      </c>
      <c r="AO252" s="6">
        <v>1.87</v>
      </c>
      <c r="AP252" s="6">
        <v>1.86</v>
      </c>
      <c r="AQ252" s="6">
        <v>1.85</v>
      </c>
      <c r="AR252" s="6">
        <v>1.85</v>
      </c>
      <c r="AS252" s="6">
        <v>1.84</v>
      </c>
      <c r="AT252" s="6">
        <v>1.84</v>
      </c>
      <c r="AU252" s="6">
        <v>1.84</v>
      </c>
      <c r="AV252" s="6">
        <v>1.83</v>
      </c>
      <c r="AW252" s="6">
        <v>1.83</v>
      </c>
      <c r="AX252" s="6">
        <v>1.82</v>
      </c>
      <c r="AY252" s="6">
        <v>1.82</v>
      </c>
    </row>
    <row r="253" spans="1:51" x14ac:dyDescent="0.2">
      <c r="A253" s="5">
        <v>44926</v>
      </c>
      <c r="B253" s="6">
        <v>0.59</v>
      </c>
      <c r="C253" s="6">
        <v>0.68</v>
      </c>
      <c r="D253" s="6">
        <v>0.76</v>
      </c>
      <c r="E253" s="6">
        <v>0.86</v>
      </c>
      <c r="F253" s="6">
        <v>0.96</v>
      </c>
      <c r="G253" s="6">
        <v>1.07</v>
      </c>
      <c r="H253" s="6">
        <v>1.17</v>
      </c>
      <c r="I253" s="6">
        <v>1.27</v>
      </c>
      <c r="J253" s="6">
        <v>1.37</v>
      </c>
      <c r="K253" s="6">
        <v>1.47</v>
      </c>
      <c r="L253" s="6">
        <v>1.55</v>
      </c>
      <c r="M253" s="6">
        <v>1.62</v>
      </c>
      <c r="N253" s="6">
        <v>1.68</v>
      </c>
      <c r="O253" s="6">
        <v>1.74</v>
      </c>
      <c r="P253" s="6">
        <v>1.78</v>
      </c>
      <c r="Q253" s="6">
        <v>1.81</v>
      </c>
      <c r="R253" s="6">
        <v>1.84</v>
      </c>
      <c r="S253" s="6">
        <v>1.86</v>
      </c>
      <c r="T253" s="6">
        <v>1.88</v>
      </c>
      <c r="U253" s="6">
        <v>1.9</v>
      </c>
      <c r="V253" s="6">
        <v>1.91</v>
      </c>
      <c r="W253" s="6">
        <v>1.91</v>
      </c>
      <c r="X253" s="6">
        <v>1.91</v>
      </c>
      <c r="Y253" s="6">
        <v>1.91</v>
      </c>
      <c r="Z253" s="6">
        <v>1.92</v>
      </c>
      <c r="AA253" s="6">
        <v>1.91</v>
      </c>
      <c r="AB253" s="6">
        <v>1.91</v>
      </c>
      <c r="AC253" s="6">
        <v>1.9</v>
      </c>
      <c r="AD253" s="6">
        <v>1.9</v>
      </c>
      <c r="AE253" s="6">
        <v>1.9</v>
      </c>
      <c r="AF253" s="6">
        <v>1.89</v>
      </c>
      <c r="AG253" s="6">
        <v>1.89</v>
      </c>
      <c r="AH253" s="6">
        <v>1.88</v>
      </c>
      <c r="AI253" s="6">
        <v>1.88</v>
      </c>
      <c r="AJ253" s="6">
        <v>1.87</v>
      </c>
      <c r="AK253" s="6">
        <v>1.87</v>
      </c>
      <c r="AL253" s="6">
        <v>1.87</v>
      </c>
      <c r="AM253" s="6">
        <v>1.86</v>
      </c>
      <c r="AN253" s="6">
        <v>1.86</v>
      </c>
      <c r="AO253" s="6">
        <v>1.86</v>
      </c>
      <c r="AP253" s="6">
        <v>1.85</v>
      </c>
      <c r="AQ253" s="6">
        <v>1.85</v>
      </c>
      <c r="AR253" s="6">
        <v>1.84</v>
      </c>
      <c r="AS253" s="6">
        <v>1.84</v>
      </c>
      <c r="AT253" s="6">
        <v>1.83</v>
      </c>
      <c r="AU253" s="6">
        <v>1.83</v>
      </c>
      <c r="AV253" s="6">
        <v>1.82</v>
      </c>
      <c r="AW253" s="6">
        <v>1.82</v>
      </c>
      <c r="AX253" s="6">
        <v>1.81</v>
      </c>
      <c r="AY253" s="6">
        <v>1.81</v>
      </c>
    </row>
    <row r="254" spans="1:51" x14ac:dyDescent="0.2">
      <c r="A254" s="5">
        <v>44957</v>
      </c>
      <c r="B254" s="6">
        <v>0.62</v>
      </c>
      <c r="C254" s="6">
        <v>0.7</v>
      </c>
      <c r="D254" s="6">
        <v>0.77</v>
      </c>
      <c r="E254" s="6">
        <v>0.87</v>
      </c>
      <c r="F254" s="6">
        <v>0.97</v>
      </c>
      <c r="G254" s="6">
        <v>1.08</v>
      </c>
      <c r="H254" s="6">
        <v>1.18</v>
      </c>
      <c r="I254" s="6">
        <v>1.28</v>
      </c>
      <c r="J254" s="6">
        <v>1.38</v>
      </c>
      <c r="K254" s="6">
        <v>1.47</v>
      </c>
      <c r="L254" s="6">
        <v>1.55</v>
      </c>
      <c r="M254" s="6">
        <v>1.62</v>
      </c>
      <c r="N254" s="6">
        <v>1.69</v>
      </c>
      <c r="O254" s="6">
        <v>1.74</v>
      </c>
      <c r="P254" s="6">
        <v>1.78</v>
      </c>
      <c r="Q254" s="6">
        <v>1.81</v>
      </c>
      <c r="R254" s="6">
        <v>1.84</v>
      </c>
      <c r="S254" s="6">
        <v>1.86</v>
      </c>
      <c r="T254" s="6">
        <v>1.88</v>
      </c>
      <c r="U254" s="6">
        <v>1.9</v>
      </c>
      <c r="V254" s="6">
        <v>1.9</v>
      </c>
      <c r="W254" s="6">
        <v>1.91</v>
      </c>
      <c r="X254" s="6">
        <v>1.91</v>
      </c>
      <c r="Y254" s="6">
        <v>1.91</v>
      </c>
      <c r="Z254" s="6">
        <v>1.91</v>
      </c>
      <c r="AA254" s="6">
        <v>1.91</v>
      </c>
      <c r="AB254" s="6">
        <v>1.9</v>
      </c>
      <c r="AC254" s="6">
        <v>1.9</v>
      </c>
      <c r="AD254" s="6">
        <v>1.9</v>
      </c>
      <c r="AE254" s="6">
        <v>1.89</v>
      </c>
      <c r="AF254" s="6">
        <v>1.89</v>
      </c>
      <c r="AG254" s="6">
        <v>1.88</v>
      </c>
      <c r="AH254" s="6">
        <v>1.88</v>
      </c>
      <c r="AI254" s="6">
        <v>1.87</v>
      </c>
      <c r="AJ254" s="6">
        <v>1.87</v>
      </c>
      <c r="AK254" s="6">
        <v>1.86</v>
      </c>
      <c r="AL254" s="6">
        <v>1.86</v>
      </c>
      <c r="AM254" s="6">
        <v>1.86</v>
      </c>
      <c r="AN254" s="6">
        <v>1.85</v>
      </c>
      <c r="AO254" s="6">
        <v>1.85</v>
      </c>
      <c r="AP254" s="6">
        <v>1.84</v>
      </c>
      <c r="AQ254" s="6">
        <v>1.84</v>
      </c>
      <c r="AR254" s="6">
        <v>1.83</v>
      </c>
      <c r="AS254" s="6">
        <v>1.83</v>
      </c>
      <c r="AT254" s="6">
        <v>1.82</v>
      </c>
      <c r="AU254" s="6">
        <v>1.82</v>
      </c>
      <c r="AV254" s="6">
        <v>1.81</v>
      </c>
      <c r="AW254" s="6">
        <v>1.81</v>
      </c>
      <c r="AX254" s="6">
        <v>1.8</v>
      </c>
      <c r="AY254" s="6">
        <v>1.8</v>
      </c>
    </row>
    <row r="255" spans="1:51" x14ac:dyDescent="0.2">
      <c r="A255" s="5">
        <v>44985</v>
      </c>
      <c r="B255" s="6">
        <v>0.64</v>
      </c>
      <c r="C255" s="6">
        <v>0.72</v>
      </c>
      <c r="D255" s="6">
        <v>0.8</v>
      </c>
      <c r="E255" s="6">
        <v>0.89</v>
      </c>
      <c r="F255" s="6">
        <v>0.99</v>
      </c>
      <c r="G255" s="6">
        <v>1.0900000000000001</v>
      </c>
      <c r="H255" s="6">
        <v>1.19</v>
      </c>
      <c r="I255" s="6">
        <v>1.29</v>
      </c>
      <c r="J255" s="6">
        <v>1.39</v>
      </c>
      <c r="K255" s="6">
        <v>1.48</v>
      </c>
      <c r="L255" s="6">
        <v>1.56</v>
      </c>
      <c r="M255" s="6">
        <v>1.63</v>
      </c>
      <c r="N255" s="6">
        <v>1.69</v>
      </c>
      <c r="O255" s="6">
        <v>1.74</v>
      </c>
      <c r="P255" s="6">
        <v>1.79</v>
      </c>
      <c r="Q255" s="6">
        <v>1.82</v>
      </c>
      <c r="R255" s="6">
        <v>1.84</v>
      </c>
      <c r="S255" s="6">
        <v>1.86</v>
      </c>
      <c r="T255" s="6">
        <v>1.88</v>
      </c>
      <c r="U255" s="6">
        <v>1.9</v>
      </c>
      <c r="V255" s="6">
        <v>1.9</v>
      </c>
      <c r="W255" s="6">
        <v>1.91</v>
      </c>
      <c r="X255" s="6">
        <v>1.91</v>
      </c>
      <c r="Y255" s="6">
        <v>1.91</v>
      </c>
      <c r="Z255" s="6">
        <v>1.91</v>
      </c>
      <c r="AA255" s="6">
        <v>1.91</v>
      </c>
      <c r="AB255" s="6">
        <v>1.9</v>
      </c>
      <c r="AC255" s="6">
        <v>1.9</v>
      </c>
      <c r="AD255" s="6">
        <v>1.89</v>
      </c>
      <c r="AE255" s="6">
        <v>1.89</v>
      </c>
      <c r="AF255" s="6">
        <v>1.88</v>
      </c>
      <c r="AG255" s="6">
        <v>1.88</v>
      </c>
      <c r="AH255" s="6">
        <v>1.87</v>
      </c>
      <c r="AI255" s="6">
        <v>1.87</v>
      </c>
      <c r="AJ255" s="6">
        <v>1.86</v>
      </c>
      <c r="AK255" s="6">
        <v>1.86</v>
      </c>
      <c r="AL255" s="6">
        <v>1.85</v>
      </c>
      <c r="AM255" s="6">
        <v>1.85</v>
      </c>
      <c r="AN255" s="6">
        <v>1.85</v>
      </c>
      <c r="AO255" s="6">
        <v>1.84</v>
      </c>
      <c r="AP255" s="6">
        <v>1.84</v>
      </c>
      <c r="AQ255" s="6">
        <v>1.83</v>
      </c>
      <c r="AR255" s="6">
        <v>1.82</v>
      </c>
      <c r="AS255" s="6">
        <v>1.82</v>
      </c>
      <c r="AT255" s="6">
        <v>1.81</v>
      </c>
      <c r="AU255" s="6">
        <v>1.81</v>
      </c>
      <c r="AV255" s="6">
        <v>1.8</v>
      </c>
      <c r="AW255" s="6">
        <v>1.8</v>
      </c>
      <c r="AX255" s="6">
        <v>1.79</v>
      </c>
      <c r="AY255" s="6">
        <v>1.79</v>
      </c>
    </row>
    <row r="256" spans="1:51" x14ac:dyDescent="0.2">
      <c r="A256" s="5">
        <v>45016</v>
      </c>
      <c r="B256" s="6">
        <v>0.66</v>
      </c>
      <c r="C256" s="6">
        <v>0.74</v>
      </c>
      <c r="D256" s="6">
        <v>0.82</v>
      </c>
      <c r="E256" s="6">
        <v>0.91</v>
      </c>
      <c r="F256" s="6">
        <v>1</v>
      </c>
      <c r="G256" s="6">
        <v>1.1100000000000001</v>
      </c>
      <c r="H256" s="6">
        <v>1.2</v>
      </c>
      <c r="I256" s="6">
        <v>1.3</v>
      </c>
      <c r="J256" s="6">
        <v>1.4</v>
      </c>
      <c r="K256" s="6">
        <v>1.49</v>
      </c>
      <c r="L256" s="6">
        <v>1.57</v>
      </c>
      <c r="M256" s="6">
        <v>1.64</v>
      </c>
      <c r="N256" s="6">
        <v>1.7</v>
      </c>
      <c r="O256" s="6">
        <v>1.75</v>
      </c>
      <c r="P256" s="6">
        <v>1.79</v>
      </c>
      <c r="Q256" s="6">
        <v>1.82</v>
      </c>
      <c r="R256" s="6">
        <v>1.84</v>
      </c>
      <c r="S256" s="6">
        <v>1.86</v>
      </c>
      <c r="T256" s="6">
        <v>1.88</v>
      </c>
      <c r="U256" s="6">
        <v>1.9</v>
      </c>
      <c r="V256" s="6">
        <v>1.9</v>
      </c>
      <c r="W256" s="6">
        <v>1.91</v>
      </c>
      <c r="X256" s="6">
        <v>1.91</v>
      </c>
      <c r="Y256" s="6">
        <v>1.91</v>
      </c>
      <c r="Z256" s="6">
        <v>1.91</v>
      </c>
      <c r="AA256" s="6">
        <v>1.9</v>
      </c>
      <c r="AB256" s="6">
        <v>1.9</v>
      </c>
      <c r="AC256" s="6">
        <v>1.89</v>
      </c>
      <c r="AD256" s="6">
        <v>1.89</v>
      </c>
      <c r="AE256" s="6">
        <v>1.89</v>
      </c>
      <c r="AF256" s="6">
        <v>1.88</v>
      </c>
      <c r="AG256" s="6">
        <v>1.87</v>
      </c>
      <c r="AH256" s="6">
        <v>1.87</v>
      </c>
      <c r="AI256" s="6">
        <v>1.86</v>
      </c>
      <c r="AJ256" s="6">
        <v>1.86</v>
      </c>
      <c r="AK256" s="6">
        <v>1.85</v>
      </c>
      <c r="AL256" s="6">
        <v>1.85</v>
      </c>
      <c r="AM256" s="6">
        <v>1.85</v>
      </c>
      <c r="AN256" s="6">
        <v>1.84</v>
      </c>
      <c r="AO256" s="6">
        <v>1.84</v>
      </c>
      <c r="AP256" s="6">
        <v>1.83</v>
      </c>
      <c r="AQ256" s="6">
        <v>1.82</v>
      </c>
      <c r="AR256" s="6">
        <v>1.82</v>
      </c>
      <c r="AS256" s="6">
        <v>1.81</v>
      </c>
      <c r="AT256" s="6">
        <v>1.81</v>
      </c>
      <c r="AU256" s="6">
        <v>1.8</v>
      </c>
      <c r="AV256" s="6">
        <v>1.8</v>
      </c>
      <c r="AW256" s="6">
        <v>1.79</v>
      </c>
      <c r="AX256" s="6">
        <v>1.79</v>
      </c>
      <c r="AY256" s="6">
        <v>1.78</v>
      </c>
    </row>
    <row r="257" spans="1:51" x14ac:dyDescent="0.2">
      <c r="A257" s="5">
        <v>45046</v>
      </c>
      <c r="B257" s="6">
        <v>0.69</v>
      </c>
      <c r="C257" s="6">
        <v>0.76</v>
      </c>
      <c r="D257" s="6">
        <v>0.84</v>
      </c>
      <c r="E257" s="6">
        <v>0.92</v>
      </c>
      <c r="F257" s="6">
        <v>1.02</v>
      </c>
      <c r="G257" s="6">
        <v>1.1200000000000001</v>
      </c>
      <c r="H257" s="6">
        <v>1.22</v>
      </c>
      <c r="I257" s="6">
        <v>1.31</v>
      </c>
      <c r="J257" s="6">
        <v>1.41</v>
      </c>
      <c r="K257" s="6">
        <v>1.5</v>
      </c>
      <c r="L257" s="6">
        <v>1.58</v>
      </c>
      <c r="M257" s="6">
        <v>1.64</v>
      </c>
      <c r="N257" s="6">
        <v>1.7</v>
      </c>
      <c r="O257" s="6">
        <v>1.75</v>
      </c>
      <c r="P257" s="6">
        <v>1.8</v>
      </c>
      <c r="Q257" s="6">
        <v>1.82</v>
      </c>
      <c r="R257" s="6">
        <v>1.85</v>
      </c>
      <c r="S257" s="6">
        <v>1.87</v>
      </c>
      <c r="T257" s="6">
        <v>1.89</v>
      </c>
      <c r="U257" s="6">
        <v>1.9</v>
      </c>
      <c r="V257" s="6">
        <v>1.91</v>
      </c>
      <c r="W257" s="6">
        <v>1.91</v>
      </c>
      <c r="X257" s="6">
        <v>1.91</v>
      </c>
      <c r="Y257" s="6">
        <v>1.91</v>
      </c>
      <c r="Z257" s="6">
        <v>1.91</v>
      </c>
      <c r="AA257" s="6">
        <v>1.9</v>
      </c>
      <c r="AB257" s="6">
        <v>1.9</v>
      </c>
      <c r="AC257" s="6">
        <v>1.89</v>
      </c>
      <c r="AD257" s="6">
        <v>1.89</v>
      </c>
      <c r="AE257" s="6">
        <v>1.89</v>
      </c>
      <c r="AF257" s="6">
        <v>1.88</v>
      </c>
      <c r="AG257" s="6">
        <v>1.87</v>
      </c>
      <c r="AH257" s="6">
        <v>1.87</v>
      </c>
      <c r="AI257" s="6">
        <v>1.86</v>
      </c>
      <c r="AJ257" s="6">
        <v>1.86</v>
      </c>
      <c r="AK257" s="6">
        <v>1.85</v>
      </c>
      <c r="AL257" s="6">
        <v>1.85</v>
      </c>
      <c r="AM257" s="6">
        <v>1.84</v>
      </c>
      <c r="AN257" s="6">
        <v>1.84</v>
      </c>
      <c r="AO257" s="6">
        <v>1.83</v>
      </c>
      <c r="AP257" s="6">
        <v>1.83</v>
      </c>
      <c r="AQ257" s="6">
        <v>1.82</v>
      </c>
      <c r="AR257" s="6">
        <v>1.81</v>
      </c>
      <c r="AS257" s="6">
        <v>1.81</v>
      </c>
      <c r="AT257" s="6">
        <v>1.8</v>
      </c>
      <c r="AU257" s="6">
        <v>1.8</v>
      </c>
      <c r="AV257" s="6">
        <v>1.79</v>
      </c>
      <c r="AW257" s="6">
        <v>1.79</v>
      </c>
      <c r="AX257" s="6">
        <v>1.78</v>
      </c>
      <c r="AY257" s="6">
        <v>1.78</v>
      </c>
    </row>
    <row r="258" spans="1:51" x14ac:dyDescent="0.2">
      <c r="A258" s="5">
        <v>45077</v>
      </c>
      <c r="B258" s="6">
        <v>0.72</v>
      </c>
      <c r="C258" s="6">
        <v>0.79</v>
      </c>
      <c r="D258" s="6">
        <v>0.86</v>
      </c>
      <c r="E258" s="6">
        <v>0.94</v>
      </c>
      <c r="F258" s="6">
        <v>1.03</v>
      </c>
      <c r="G258" s="6">
        <v>1.1299999999999999</v>
      </c>
      <c r="H258" s="6">
        <v>1.23</v>
      </c>
      <c r="I258" s="6">
        <v>1.32</v>
      </c>
      <c r="J258" s="6">
        <v>1.41</v>
      </c>
      <c r="K258" s="6">
        <v>1.5</v>
      </c>
      <c r="L258" s="6">
        <v>1.58</v>
      </c>
      <c r="M258" s="6">
        <v>1.65</v>
      </c>
      <c r="N258" s="6">
        <v>1.71</v>
      </c>
      <c r="O258" s="6">
        <v>1.76</v>
      </c>
      <c r="P258" s="6">
        <v>1.8</v>
      </c>
      <c r="Q258" s="6">
        <v>1.83</v>
      </c>
      <c r="R258" s="6">
        <v>1.85</v>
      </c>
      <c r="S258" s="6">
        <v>1.87</v>
      </c>
      <c r="T258" s="6">
        <v>1.89</v>
      </c>
      <c r="U258" s="6">
        <v>1.9</v>
      </c>
      <c r="V258" s="6">
        <v>1.91</v>
      </c>
      <c r="W258" s="6">
        <v>1.91</v>
      </c>
      <c r="X258" s="6">
        <v>1.91</v>
      </c>
      <c r="Y258" s="6">
        <v>1.91</v>
      </c>
      <c r="Z258" s="6">
        <v>1.91</v>
      </c>
      <c r="AA258" s="6">
        <v>1.9</v>
      </c>
      <c r="AB258" s="6">
        <v>1.9</v>
      </c>
      <c r="AC258" s="6">
        <v>1.89</v>
      </c>
      <c r="AD258" s="6">
        <v>1.89</v>
      </c>
      <c r="AE258" s="6">
        <v>1.88</v>
      </c>
      <c r="AF258" s="6">
        <v>1.88</v>
      </c>
      <c r="AG258" s="6">
        <v>1.87</v>
      </c>
      <c r="AH258" s="6">
        <v>1.86</v>
      </c>
      <c r="AI258" s="6">
        <v>1.86</v>
      </c>
      <c r="AJ258" s="6">
        <v>1.85</v>
      </c>
      <c r="AK258" s="6">
        <v>1.85</v>
      </c>
      <c r="AL258" s="6">
        <v>1.84</v>
      </c>
      <c r="AM258" s="6">
        <v>1.84</v>
      </c>
      <c r="AN258" s="6">
        <v>1.83</v>
      </c>
      <c r="AO258" s="6">
        <v>1.83</v>
      </c>
      <c r="AP258" s="6">
        <v>1.82</v>
      </c>
      <c r="AQ258" s="6">
        <v>1.81</v>
      </c>
      <c r="AR258" s="6">
        <v>1.81</v>
      </c>
      <c r="AS258" s="6">
        <v>1.8</v>
      </c>
      <c r="AT258" s="6">
        <v>1.8</v>
      </c>
      <c r="AU258" s="6">
        <v>1.79</v>
      </c>
      <c r="AV258" s="6">
        <v>1.78</v>
      </c>
      <c r="AW258" s="6">
        <v>1.78</v>
      </c>
      <c r="AX258" s="6">
        <v>1.77</v>
      </c>
      <c r="AY258" s="6">
        <v>1.77</v>
      </c>
    </row>
    <row r="259" spans="1:51" x14ac:dyDescent="0.2">
      <c r="A259" s="5">
        <v>45107</v>
      </c>
      <c r="B259" s="6">
        <v>0.74</v>
      </c>
      <c r="C259" s="6">
        <v>0.81</v>
      </c>
      <c r="D259" s="6">
        <v>0.88</v>
      </c>
      <c r="E259" s="6">
        <v>0.96</v>
      </c>
      <c r="F259" s="6">
        <v>1.05</v>
      </c>
      <c r="G259" s="6">
        <v>1.1399999999999999</v>
      </c>
      <c r="H259" s="6">
        <v>1.24</v>
      </c>
      <c r="I259" s="6">
        <v>1.33</v>
      </c>
      <c r="J259" s="6">
        <v>1.42</v>
      </c>
      <c r="K259" s="6">
        <v>1.51</v>
      </c>
      <c r="L259" s="6">
        <v>1.59</v>
      </c>
      <c r="M259" s="6">
        <v>1.65</v>
      </c>
      <c r="N259" s="6">
        <v>1.71</v>
      </c>
      <c r="O259" s="6">
        <v>1.76</v>
      </c>
      <c r="P259" s="6">
        <v>1.8</v>
      </c>
      <c r="Q259" s="6">
        <v>1.83</v>
      </c>
      <c r="R259" s="6">
        <v>1.85</v>
      </c>
      <c r="S259" s="6">
        <v>1.87</v>
      </c>
      <c r="T259" s="6">
        <v>1.89</v>
      </c>
      <c r="U259" s="6">
        <v>1.9</v>
      </c>
      <c r="V259" s="6">
        <v>1.9</v>
      </c>
      <c r="W259" s="6">
        <v>1.91</v>
      </c>
      <c r="X259" s="6">
        <v>1.91</v>
      </c>
      <c r="Y259" s="6">
        <v>1.91</v>
      </c>
      <c r="Z259" s="6">
        <v>1.91</v>
      </c>
      <c r="AA259" s="6">
        <v>1.9</v>
      </c>
      <c r="AB259" s="6">
        <v>1.9</v>
      </c>
      <c r="AC259" s="6">
        <v>1.89</v>
      </c>
      <c r="AD259" s="6">
        <v>1.88</v>
      </c>
      <c r="AE259" s="6">
        <v>1.88</v>
      </c>
      <c r="AF259" s="6">
        <v>1.87</v>
      </c>
      <c r="AG259" s="6">
        <v>1.87</v>
      </c>
      <c r="AH259" s="6">
        <v>1.86</v>
      </c>
      <c r="AI259" s="6">
        <v>1.85</v>
      </c>
      <c r="AJ259" s="6">
        <v>1.85</v>
      </c>
      <c r="AK259" s="6">
        <v>1.84</v>
      </c>
      <c r="AL259" s="6">
        <v>1.84</v>
      </c>
      <c r="AM259" s="6">
        <v>1.83</v>
      </c>
      <c r="AN259" s="6">
        <v>1.83</v>
      </c>
      <c r="AO259" s="6">
        <v>1.82</v>
      </c>
      <c r="AP259" s="6">
        <v>1.82</v>
      </c>
      <c r="AQ259" s="6">
        <v>1.81</v>
      </c>
      <c r="AR259" s="6">
        <v>1.8</v>
      </c>
      <c r="AS259" s="6">
        <v>1.79</v>
      </c>
      <c r="AT259" s="6">
        <v>1.79</v>
      </c>
      <c r="AU259" s="6">
        <v>1.78</v>
      </c>
      <c r="AV259" s="6">
        <v>1.78</v>
      </c>
      <c r="AW259" s="6">
        <v>1.77</v>
      </c>
      <c r="AX259" s="6">
        <v>1.77</v>
      </c>
      <c r="AY259" s="6">
        <v>1.76</v>
      </c>
    </row>
    <row r="260" spans="1:51" x14ac:dyDescent="0.2">
      <c r="A260" s="5">
        <v>45138</v>
      </c>
      <c r="B260" s="6">
        <v>0.77</v>
      </c>
      <c r="C260" s="6">
        <v>0.84</v>
      </c>
      <c r="D260" s="6">
        <v>0.9</v>
      </c>
      <c r="E260" s="6">
        <v>0.98</v>
      </c>
      <c r="F260" s="6">
        <v>1.06</v>
      </c>
      <c r="G260" s="6">
        <v>1.1599999999999999</v>
      </c>
      <c r="H260" s="6">
        <v>1.25</v>
      </c>
      <c r="I260" s="6">
        <v>1.34</v>
      </c>
      <c r="J260" s="6">
        <v>1.43</v>
      </c>
      <c r="K260" s="6">
        <v>1.51</v>
      </c>
      <c r="L260" s="6">
        <v>1.59</v>
      </c>
      <c r="M260" s="6">
        <v>1.66</v>
      </c>
      <c r="N260" s="6">
        <v>1.71</v>
      </c>
      <c r="O260" s="6">
        <v>1.76</v>
      </c>
      <c r="P260" s="6">
        <v>1.81</v>
      </c>
      <c r="Q260" s="6">
        <v>1.83</v>
      </c>
      <c r="R260" s="6">
        <v>1.85</v>
      </c>
      <c r="S260" s="6">
        <v>1.87</v>
      </c>
      <c r="T260" s="6">
        <v>1.89</v>
      </c>
      <c r="U260" s="6">
        <v>1.9</v>
      </c>
      <c r="V260" s="6">
        <v>1.9</v>
      </c>
      <c r="W260" s="6">
        <v>1.9</v>
      </c>
      <c r="X260" s="6">
        <v>1.91</v>
      </c>
      <c r="Y260" s="6">
        <v>1.91</v>
      </c>
      <c r="Z260" s="6">
        <v>1.91</v>
      </c>
      <c r="AA260" s="6">
        <v>1.9</v>
      </c>
      <c r="AB260" s="6">
        <v>1.89</v>
      </c>
      <c r="AC260" s="6">
        <v>1.89</v>
      </c>
      <c r="AD260" s="6">
        <v>1.88</v>
      </c>
      <c r="AE260" s="6">
        <v>1.88</v>
      </c>
      <c r="AF260" s="6">
        <v>1.87</v>
      </c>
      <c r="AG260" s="6">
        <v>1.86</v>
      </c>
      <c r="AH260" s="6">
        <v>1.86</v>
      </c>
      <c r="AI260" s="6">
        <v>1.85</v>
      </c>
      <c r="AJ260" s="6">
        <v>1.84</v>
      </c>
      <c r="AK260" s="6">
        <v>1.84</v>
      </c>
      <c r="AL260" s="6">
        <v>1.83</v>
      </c>
      <c r="AM260" s="6">
        <v>1.83</v>
      </c>
      <c r="AN260" s="6">
        <v>1.82</v>
      </c>
      <c r="AO260" s="6">
        <v>1.82</v>
      </c>
      <c r="AP260" s="6">
        <v>1.81</v>
      </c>
      <c r="AQ260" s="6">
        <v>1.8</v>
      </c>
      <c r="AR260" s="6">
        <v>1.8</v>
      </c>
      <c r="AS260" s="6">
        <v>1.79</v>
      </c>
      <c r="AT260" s="6">
        <v>1.78</v>
      </c>
      <c r="AU260" s="6">
        <v>1.78</v>
      </c>
      <c r="AV260" s="6">
        <v>1.77</v>
      </c>
      <c r="AW260" s="6">
        <v>1.76</v>
      </c>
      <c r="AX260" s="6">
        <v>1.76</v>
      </c>
      <c r="AY260" s="6">
        <v>1.75</v>
      </c>
    </row>
    <row r="261" spans="1:51" x14ac:dyDescent="0.2">
      <c r="A261" s="5">
        <v>45169</v>
      </c>
      <c r="B261" s="6">
        <v>0.8</v>
      </c>
      <c r="C261" s="6">
        <v>0.86</v>
      </c>
      <c r="D261" s="6">
        <v>0.92</v>
      </c>
      <c r="E261" s="6">
        <v>0.99</v>
      </c>
      <c r="F261" s="6">
        <v>1.08</v>
      </c>
      <c r="G261" s="6">
        <v>1.17</v>
      </c>
      <c r="H261" s="6">
        <v>1.26</v>
      </c>
      <c r="I261" s="6">
        <v>1.35</v>
      </c>
      <c r="J261" s="6">
        <v>1.44</v>
      </c>
      <c r="K261" s="6">
        <v>1.52</v>
      </c>
      <c r="L261" s="6">
        <v>1.6</v>
      </c>
      <c r="M261" s="6">
        <v>1.66</v>
      </c>
      <c r="N261" s="6">
        <v>1.72</v>
      </c>
      <c r="O261" s="6">
        <v>1.77</v>
      </c>
      <c r="P261" s="6">
        <v>1.81</v>
      </c>
      <c r="Q261" s="6">
        <v>1.83</v>
      </c>
      <c r="R261" s="6">
        <v>1.85</v>
      </c>
      <c r="S261" s="6">
        <v>1.87</v>
      </c>
      <c r="T261" s="6">
        <v>1.89</v>
      </c>
      <c r="U261" s="6">
        <v>1.9</v>
      </c>
      <c r="V261" s="6">
        <v>1.9</v>
      </c>
      <c r="W261" s="6">
        <v>1.9</v>
      </c>
      <c r="X261" s="6">
        <v>1.9</v>
      </c>
      <c r="Y261" s="6">
        <v>1.9</v>
      </c>
      <c r="Z261" s="6">
        <v>1.9</v>
      </c>
      <c r="AA261" s="6">
        <v>1.9</v>
      </c>
      <c r="AB261" s="6">
        <v>1.89</v>
      </c>
      <c r="AC261" s="6">
        <v>1.89</v>
      </c>
      <c r="AD261" s="6">
        <v>1.88</v>
      </c>
      <c r="AE261" s="6">
        <v>1.87</v>
      </c>
      <c r="AF261" s="6">
        <v>1.87</v>
      </c>
      <c r="AG261" s="6">
        <v>1.86</v>
      </c>
      <c r="AH261" s="6">
        <v>1.85</v>
      </c>
      <c r="AI261" s="6">
        <v>1.85</v>
      </c>
      <c r="AJ261" s="6">
        <v>1.84</v>
      </c>
      <c r="AK261" s="6">
        <v>1.83</v>
      </c>
      <c r="AL261" s="6">
        <v>1.83</v>
      </c>
      <c r="AM261" s="6">
        <v>1.82</v>
      </c>
      <c r="AN261" s="6">
        <v>1.82</v>
      </c>
      <c r="AO261" s="6">
        <v>1.81</v>
      </c>
      <c r="AP261" s="6">
        <v>1.81</v>
      </c>
      <c r="AQ261" s="6">
        <v>1.8</v>
      </c>
      <c r="AR261" s="6">
        <v>1.79</v>
      </c>
      <c r="AS261" s="6">
        <v>1.78</v>
      </c>
      <c r="AT261" s="6">
        <v>1.78</v>
      </c>
      <c r="AU261" s="6">
        <v>1.77</v>
      </c>
      <c r="AV261" s="6">
        <v>1.76</v>
      </c>
      <c r="AW261" s="6">
        <v>1.76</v>
      </c>
      <c r="AX261" s="6">
        <v>1.75</v>
      </c>
      <c r="AY261" s="6">
        <v>1.75</v>
      </c>
    </row>
    <row r="262" spans="1:51" x14ac:dyDescent="0.2">
      <c r="A262" s="5">
        <v>45199</v>
      </c>
      <c r="B262" s="6">
        <v>0.83</v>
      </c>
      <c r="C262" s="6">
        <v>0.89</v>
      </c>
      <c r="D262" s="6">
        <v>0.94</v>
      </c>
      <c r="E262" s="6">
        <v>1.01</v>
      </c>
      <c r="F262" s="6">
        <v>1.0900000000000001</v>
      </c>
      <c r="G262" s="6">
        <v>1.18</v>
      </c>
      <c r="H262" s="6">
        <v>1.27</v>
      </c>
      <c r="I262" s="6">
        <v>1.36</v>
      </c>
      <c r="J262" s="6">
        <v>1.45</v>
      </c>
      <c r="K262" s="6">
        <v>1.53</v>
      </c>
      <c r="L262" s="6">
        <v>1.61</v>
      </c>
      <c r="M262" s="6">
        <v>1.67</v>
      </c>
      <c r="N262" s="6">
        <v>1.72</v>
      </c>
      <c r="O262" s="6">
        <v>1.77</v>
      </c>
      <c r="P262" s="6">
        <v>1.81</v>
      </c>
      <c r="Q262" s="6">
        <v>1.84</v>
      </c>
      <c r="R262" s="6">
        <v>1.86</v>
      </c>
      <c r="S262" s="6">
        <v>1.88</v>
      </c>
      <c r="T262" s="6">
        <v>1.89</v>
      </c>
      <c r="U262" s="6">
        <v>1.91</v>
      </c>
      <c r="V262" s="6">
        <v>1.91</v>
      </c>
      <c r="W262" s="6">
        <v>1.91</v>
      </c>
      <c r="X262" s="6">
        <v>1.91</v>
      </c>
      <c r="Y262" s="6">
        <v>1.91</v>
      </c>
      <c r="Z262" s="6">
        <v>1.91</v>
      </c>
      <c r="AA262" s="6">
        <v>1.9</v>
      </c>
      <c r="AB262" s="6">
        <v>1.89</v>
      </c>
      <c r="AC262" s="6">
        <v>1.89</v>
      </c>
      <c r="AD262" s="6">
        <v>1.88</v>
      </c>
      <c r="AE262" s="6">
        <v>1.88</v>
      </c>
      <c r="AF262" s="6">
        <v>1.87</v>
      </c>
      <c r="AG262" s="6">
        <v>1.86</v>
      </c>
      <c r="AH262" s="6">
        <v>1.85</v>
      </c>
      <c r="AI262" s="6">
        <v>1.85</v>
      </c>
      <c r="AJ262" s="6">
        <v>1.84</v>
      </c>
      <c r="AK262" s="6">
        <v>1.83</v>
      </c>
      <c r="AL262" s="6">
        <v>1.83</v>
      </c>
      <c r="AM262" s="6">
        <v>1.82</v>
      </c>
      <c r="AN262" s="6">
        <v>1.82</v>
      </c>
      <c r="AO262" s="6">
        <v>1.81</v>
      </c>
      <c r="AP262" s="6">
        <v>1.8</v>
      </c>
      <c r="AQ262" s="6">
        <v>1.8</v>
      </c>
      <c r="AR262" s="6">
        <v>1.79</v>
      </c>
      <c r="AS262" s="6">
        <v>1.78</v>
      </c>
      <c r="AT262" s="6">
        <v>1.77</v>
      </c>
      <c r="AU262" s="6">
        <v>1.77</v>
      </c>
      <c r="AV262" s="6">
        <v>1.76</v>
      </c>
      <c r="AW262" s="6">
        <v>1.76</v>
      </c>
      <c r="AX262" s="6">
        <v>1.75</v>
      </c>
      <c r="AY262" s="6">
        <v>1.74</v>
      </c>
    </row>
    <row r="263" spans="1:51" x14ac:dyDescent="0.2">
      <c r="A263" s="5">
        <v>45230</v>
      </c>
      <c r="B263" s="6">
        <v>0.86</v>
      </c>
      <c r="C263" s="6">
        <v>0.91</v>
      </c>
      <c r="D263" s="6">
        <v>0.96</v>
      </c>
      <c r="E263" s="6">
        <v>1.03</v>
      </c>
      <c r="F263" s="6">
        <v>1.1100000000000001</v>
      </c>
      <c r="G263" s="6">
        <v>1.2</v>
      </c>
      <c r="H263" s="6">
        <v>1.28</v>
      </c>
      <c r="I263" s="6">
        <v>1.37</v>
      </c>
      <c r="J263" s="6">
        <v>1.46</v>
      </c>
      <c r="K263" s="6">
        <v>1.54</v>
      </c>
      <c r="L263" s="6">
        <v>1.62</v>
      </c>
      <c r="M263" s="6">
        <v>1.68</v>
      </c>
      <c r="N263" s="6">
        <v>1.73</v>
      </c>
      <c r="O263" s="6">
        <v>1.78</v>
      </c>
      <c r="P263" s="6">
        <v>1.82</v>
      </c>
      <c r="Q263" s="6">
        <v>1.84</v>
      </c>
      <c r="R263" s="6">
        <v>1.86</v>
      </c>
      <c r="S263" s="6">
        <v>1.88</v>
      </c>
      <c r="T263" s="6">
        <v>1.9</v>
      </c>
      <c r="U263" s="6">
        <v>1.91</v>
      </c>
      <c r="V263" s="6">
        <v>1.91</v>
      </c>
      <c r="W263" s="6">
        <v>1.91</v>
      </c>
      <c r="X263" s="6">
        <v>1.91</v>
      </c>
      <c r="Y263" s="6">
        <v>1.91</v>
      </c>
      <c r="Z263" s="6">
        <v>1.91</v>
      </c>
      <c r="AA263" s="6">
        <v>1.9</v>
      </c>
      <c r="AB263" s="6">
        <v>1.9</v>
      </c>
      <c r="AC263" s="6">
        <v>1.89</v>
      </c>
      <c r="AD263" s="6">
        <v>1.88</v>
      </c>
      <c r="AE263" s="6">
        <v>1.88</v>
      </c>
      <c r="AF263" s="6">
        <v>1.87</v>
      </c>
      <c r="AG263" s="6">
        <v>1.86</v>
      </c>
      <c r="AH263" s="6">
        <v>1.85</v>
      </c>
      <c r="AI263" s="6">
        <v>1.85</v>
      </c>
      <c r="AJ263" s="6">
        <v>1.84</v>
      </c>
      <c r="AK263" s="6">
        <v>1.83</v>
      </c>
      <c r="AL263" s="6">
        <v>1.83</v>
      </c>
      <c r="AM263" s="6">
        <v>1.82</v>
      </c>
      <c r="AN263" s="6">
        <v>1.82</v>
      </c>
      <c r="AO263" s="6">
        <v>1.81</v>
      </c>
      <c r="AP263" s="6">
        <v>1.8</v>
      </c>
      <c r="AQ263" s="6">
        <v>1.8</v>
      </c>
      <c r="AR263" s="6">
        <v>1.79</v>
      </c>
      <c r="AS263" s="6">
        <v>1.78</v>
      </c>
      <c r="AT263" s="6">
        <v>1.77</v>
      </c>
      <c r="AU263" s="6">
        <v>1.77</v>
      </c>
      <c r="AV263" s="6">
        <v>1.76</v>
      </c>
      <c r="AW263" s="6">
        <v>1.75</v>
      </c>
      <c r="AX263" s="6">
        <v>1.75</v>
      </c>
      <c r="AY263" s="6">
        <v>1.74</v>
      </c>
    </row>
    <row r="264" spans="1:51" x14ac:dyDescent="0.2">
      <c r="A264" s="5">
        <v>45260</v>
      </c>
      <c r="B264" s="6">
        <v>0.89</v>
      </c>
      <c r="C264" s="6">
        <v>0.93</v>
      </c>
      <c r="D264" s="6">
        <v>0.98</v>
      </c>
      <c r="E264" s="6">
        <v>1.05</v>
      </c>
      <c r="F264" s="6">
        <v>1.1200000000000001</v>
      </c>
      <c r="G264" s="6">
        <v>1.21</v>
      </c>
      <c r="H264" s="6">
        <v>1.29</v>
      </c>
      <c r="I264" s="6">
        <v>1.38</v>
      </c>
      <c r="J264" s="6">
        <v>1.46</v>
      </c>
      <c r="K264" s="6">
        <v>1.55</v>
      </c>
      <c r="L264" s="6">
        <v>1.62</v>
      </c>
      <c r="M264" s="6">
        <v>1.68</v>
      </c>
      <c r="N264" s="6">
        <v>1.74</v>
      </c>
      <c r="O264" s="6">
        <v>1.78</v>
      </c>
      <c r="P264" s="6">
        <v>1.82</v>
      </c>
      <c r="Q264" s="6">
        <v>1.85</v>
      </c>
      <c r="R264" s="6">
        <v>1.87</v>
      </c>
      <c r="S264" s="6">
        <v>1.88</v>
      </c>
      <c r="T264" s="6">
        <v>1.9</v>
      </c>
      <c r="U264" s="6">
        <v>1.91</v>
      </c>
      <c r="V264" s="6">
        <v>1.91</v>
      </c>
      <c r="W264" s="6">
        <v>1.91</v>
      </c>
      <c r="X264" s="6">
        <v>1.91</v>
      </c>
      <c r="Y264" s="6">
        <v>1.91</v>
      </c>
      <c r="Z264" s="6">
        <v>1.91</v>
      </c>
      <c r="AA264" s="6">
        <v>1.9</v>
      </c>
      <c r="AB264" s="6">
        <v>1.9</v>
      </c>
      <c r="AC264" s="6">
        <v>1.89</v>
      </c>
      <c r="AD264" s="6">
        <v>1.88</v>
      </c>
      <c r="AE264" s="6">
        <v>1.88</v>
      </c>
      <c r="AF264" s="6">
        <v>1.87</v>
      </c>
      <c r="AG264" s="6">
        <v>1.86</v>
      </c>
      <c r="AH264" s="6">
        <v>1.85</v>
      </c>
      <c r="AI264" s="6">
        <v>1.85</v>
      </c>
      <c r="AJ264" s="6">
        <v>1.84</v>
      </c>
      <c r="AK264" s="6">
        <v>1.83</v>
      </c>
      <c r="AL264" s="6">
        <v>1.83</v>
      </c>
      <c r="AM264" s="6">
        <v>1.82</v>
      </c>
      <c r="AN264" s="6">
        <v>1.82</v>
      </c>
      <c r="AO264" s="6">
        <v>1.81</v>
      </c>
      <c r="AP264" s="6">
        <v>1.8</v>
      </c>
      <c r="AQ264" s="6">
        <v>1.79</v>
      </c>
      <c r="AR264" s="6">
        <v>1.78</v>
      </c>
      <c r="AS264" s="6">
        <v>1.78</v>
      </c>
      <c r="AT264" s="6">
        <v>1.77</v>
      </c>
      <c r="AU264" s="6">
        <v>1.76</v>
      </c>
      <c r="AV264" s="6">
        <v>1.76</v>
      </c>
      <c r="AW264" s="6">
        <v>1.75</v>
      </c>
      <c r="AX264" s="6">
        <v>1.74</v>
      </c>
      <c r="AY264" s="6">
        <v>1.74</v>
      </c>
    </row>
    <row r="265" spans="1:51" x14ac:dyDescent="0.2">
      <c r="A265" s="5">
        <v>45291</v>
      </c>
      <c r="B265" s="6">
        <v>0.91</v>
      </c>
      <c r="C265" s="6">
        <v>0.95</v>
      </c>
      <c r="D265" s="6">
        <v>0.99</v>
      </c>
      <c r="E265" s="6">
        <v>1.06</v>
      </c>
      <c r="F265" s="6">
        <v>1.1299999999999999</v>
      </c>
      <c r="G265" s="6">
        <v>1.22</v>
      </c>
      <c r="H265" s="6">
        <v>1.3</v>
      </c>
      <c r="I265" s="6">
        <v>1.39</v>
      </c>
      <c r="J265" s="6">
        <v>1.47</v>
      </c>
      <c r="K265" s="6">
        <v>1.55</v>
      </c>
      <c r="L265" s="6">
        <v>1.62</v>
      </c>
      <c r="M265" s="6">
        <v>1.68</v>
      </c>
      <c r="N265" s="6">
        <v>1.74</v>
      </c>
      <c r="O265" s="6">
        <v>1.78</v>
      </c>
      <c r="P265" s="6">
        <v>1.82</v>
      </c>
      <c r="Q265" s="6">
        <v>1.84</v>
      </c>
      <c r="R265" s="6">
        <v>1.86</v>
      </c>
      <c r="S265" s="6">
        <v>1.88</v>
      </c>
      <c r="T265" s="6">
        <v>1.9</v>
      </c>
      <c r="U265" s="6">
        <v>1.91</v>
      </c>
      <c r="V265" s="6">
        <v>1.91</v>
      </c>
      <c r="W265" s="6">
        <v>1.91</v>
      </c>
      <c r="X265" s="6">
        <v>1.91</v>
      </c>
      <c r="Y265" s="6">
        <v>1.91</v>
      </c>
      <c r="Z265" s="6">
        <v>1.91</v>
      </c>
      <c r="AA265" s="6">
        <v>1.9</v>
      </c>
      <c r="AB265" s="6">
        <v>1.89</v>
      </c>
      <c r="AC265" s="6">
        <v>1.88</v>
      </c>
      <c r="AD265" s="6">
        <v>1.88</v>
      </c>
      <c r="AE265" s="6">
        <v>1.87</v>
      </c>
      <c r="AF265" s="6">
        <v>1.86</v>
      </c>
      <c r="AG265" s="6">
        <v>1.85</v>
      </c>
      <c r="AH265" s="6">
        <v>1.85</v>
      </c>
      <c r="AI265" s="6">
        <v>1.84</v>
      </c>
      <c r="AJ265" s="6">
        <v>1.83</v>
      </c>
      <c r="AK265" s="6">
        <v>1.83</v>
      </c>
      <c r="AL265" s="6">
        <v>1.82</v>
      </c>
      <c r="AM265" s="6">
        <v>1.81</v>
      </c>
      <c r="AN265" s="6">
        <v>1.81</v>
      </c>
      <c r="AO265" s="6">
        <v>1.8</v>
      </c>
      <c r="AP265" s="6">
        <v>1.79</v>
      </c>
      <c r="AQ265" s="6">
        <v>1.79</v>
      </c>
      <c r="AR265" s="6">
        <v>1.78</v>
      </c>
      <c r="AS265" s="6">
        <v>1.77</v>
      </c>
      <c r="AT265" s="6">
        <v>1.76</v>
      </c>
      <c r="AU265" s="6">
        <v>1.75</v>
      </c>
      <c r="AV265" s="6">
        <v>1.75</v>
      </c>
      <c r="AW265" s="6">
        <v>1.74</v>
      </c>
      <c r="AX265" s="6">
        <v>1.73</v>
      </c>
      <c r="AY265" s="6">
        <v>1.73</v>
      </c>
    </row>
    <row r="266" spans="1:51" x14ac:dyDescent="0.2">
      <c r="A266" s="5">
        <v>45322</v>
      </c>
      <c r="B266" s="6">
        <v>0.94</v>
      </c>
      <c r="C266" s="6">
        <v>0.97</v>
      </c>
      <c r="D266" s="6">
        <v>1.01</v>
      </c>
      <c r="E266" s="6">
        <v>1.07</v>
      </c>
      <c r="F266" s="6">
        <v>1.1399999999999999</v>
      </c>
      <c r="G266" s="6">
        <v>1.23</v>
      </c>
      <c r="H266" s="6">
        <v>1.31</v>
      </c>
      <c r="I266" s="6">
        <v>1.39</v>
      </c>
      <c r="J266" s="6">
        <v>1.47</v>
      </c>
      <c r="K266" s="6">
        <v>1.55</v>
      </c>
      <c r="L266" s="6">
        <v>1.62</v>
      </c>
      <c r="M266" s="6">
        <v>1.68</v>
      </c>
      <c r="N266" s="6">
        <v>1.74</v>
      </c>
      <c r="O266" s="6">
        <v>1.78</v>
      </c>
      <c r="P266" s="6">
        <v>1.82</v>
      </c>
      <c r="Q266" s="6">
        <v>1.84</v>
      </c>
      <c r="R266" s="6">
        <v>1.86</v>
      </c>
      <c r="S266" s="6">
        <v>1.88</v>
      </c>
      <c r="T266" s="6">
        <v>1.89</v>
      </c>
      <c r="U266" s="6">
        <v>1.91</v>
      </c>
      <c r="V266" s="6">
        <v>1.91</v>
      </c>
      <c r="W266" s="6">
        <v>1.91</v>
      </c>
      <c r="X266" s="6">
        <v>1.9</v>
      </c>
      <c r="Y266" s="6">
        <v>1.9</v>
      </c>
      <c r="Z266" s="6">
        <v>1.9</v>
      </c>
      <c r="AA266" s="6">
        <v>1.89</v>
      </c>
      <c r="AB266" s="6">
        <v>1.89</v>
      </c>
      <c r="AC266" s="6">
        <v>1.88</v>
      </c>
      <c r="AD266" s="6">
        <v>1.87</v>
      </c>
      <c r="AE266" s="6">
        <v>1.87</v>
      </c>
      <c r="AF266" s="6">
        <v>1.86</v>
      </c>
      <c r="AG266" s="6">
        <v>1.85</v>
      </c>
      <c r="AH266" s="6">
        <v>1.84</v>
      </c>
      <c r="AI266" s="6">
        <v>1.84</v>
      </c>
      <c r="AJ266" s="6">
        <v>1.83</v>
      </c>
      <c r="AK266" s="6">
        <v>1.82</v>
      </c>
      <c r="AL266" s="6">
        <v>1.82</v>
      </c>
      <c r="AM266" s="6">
        <v>1.81</v>
      </c>
      <c r="AN266" s="6">
        <v>1.8</v>
      </c>
      <c r="AO266" s="6">
        <v>1.8</v>
      </c>
      <c r="AP266" s="6">
        <v>1.79</v>
      </c>
      <c r="AQ266" s="6">
        <v>1.78</v>
      </c>
      <c r="AR266" s="6">
        <v>1.77</v>
      </c>
      <c r="AS266" s="6">
        <v>1.76</v>
      </c>
      <c r="AT266" s="6">
        <v>1.76</v>
      </c>
      <c r="AU266" s="6">
        <v>1.75</v>
      </c>
      <c r="AV266" s="6">
        <v>1.74</v>
      </c>
      <c r="AW266" s="6">
        <v>1.73</v>
      </c>
      <c r="AX266" s="6">
        <v>1.73</v>
      </c>
      <c r="AY266" s="6">
        <v>1.72</v>
      </c>
    </row>
    <row r="267" spans="1:51" x14ac:dyDescent="0.2">
      <c r="A267" s="5">
        <v>45351</v>
      </c>
      <c r="B267" s="6">
        <v>0.96</v>
      </c>
      <c r="C267" s="6">
        <v>0.99</v>
      </c>
      <c r="D267" s="6">
        <v>1.03</v>
      </c>
      <c r="E267" s="6">
        <v>1.0900000000000001</v>
      </c>
      <c r="F267" s="6">
        <v>1.1599999999999999</v>
      </c>
      <c r="G267" s="6">
        <v>1.24</v>
      </c>
      <c r="H267" s="6">
        <v>1.32</v>
      </c>
      <c r="I267" s="6">
        <v>1.4</v>
      </c>
      <c r="J267" s="6">
        <v>1.48</v>
      </c>
      <c r="K267" s="6">
        <v>1.56</v>
      </c>
      <c r="L267" s="6">
        <v>1.63</v>
      </c>
      <c r="M267" s="6">
        <v>1.69</v>
      </c>
      <c r="N267" s="6">
        <v>1.74</v>
      </c>
      <c r="O267" s="6">
        <v>1.79</v>
      </c>
      <c r="P267" s="6">
        <v>1.82</v>
      </c>
      <c r="Q267" s="6">
        <v>1.85</v>
      </c>
      <c r="R267" s="6">
        <v>1.86</v>
      </c>
      <c r="S267" s="6">
        <v>1.88</v>
      </c>
      <c r="T267" s="6">
        <v>1.89</v>
      </c>
      <c r="U267" s="6">
        <v>1.91</v>
      </c>
      <c r="V267" s="6">
        <v>1.91</v>
      </c>
      <c r="W267" s="6">
        <v>1.91</v>
      </c>
      <c r="X267" s="6">
        <v>1.9</v>
      </c>
      <c r="Y267" s="6">
        <v>1.9</v>
      </c>
      <c r="Z267" s="6">
        <v>1.9</v>
      </c>
      <c r="AA267" s="6">
        <v>1.89</v>
      </c>
      <c r="AB267" s="6">
        <v>1.89</v>
      </c>
      <c r="AC267" s="6">
        <v>1.88</v>
      </c>
      <c r="AD267" s="6">
        <v>1.87</v>
      </c>
      <c r="AE267" s="6">
        <v>1.86</v>
      </c>
      <c r="AF267" s="6">
        <v>1.86</v>
      </c>
      <c r="AG267" s="6">
        <v>1.85</v>
      </c>
      <c r="AH267" s="6">
        <v>1.84</v>
      </c>
      <c r="AI267" s="6">
        <v>1.83</v>
      </c>
      <c r="AJ267" s="6">
        <v>1.82</v>
      </c>
      <c r="AK267" s="6">
        <v>1.82</v>
      </c>
      <c r="AL267" s="6">
        <v>1.81</v>
      </c>
      <c r="AM267" s="6">
        <v>1.81</v>
      </c>
      <c r="AN267" s="6">
        <v>1.8</v>
      </c>
      <c r="AO267" s="6">
        <v>1.79</v>
      </c>
      <c r="AP267" s="6">
        <v>1.78</v>
      </c>
      <c r="AQ267" s="6">
        <v>1.78</v>
      </c>
      <c r="AR267" s="6">
        <v>1.77</v>
      </c>
      <c r="AS267" s="6">
        <v>1.76</v>
      </c>
      <c r="AT267" s="6">
        <v>1.75</v>
      </c>
      <c r="AU267" s="6">
        <v>1.74</v>
      </c>
      <c r="AV267" s="6">
        <v>1.74</v>
      </c>
      <c r="AW267" s="6">
        <v>1.73</v>
      </c>
      <c r="AX267" s="6">
        <v>1.72</v>
      </c>
      <c r="AY267" s="6">
        <v>1.72</v>
      </c>
    </row>
    <row r="268" spans="1:51" x14ac:dyDescent="0.2">
      <c r="A268" s="5">
        <v>45382</v>
      </c>
      <c r="B268" s="6">
        <v>0.99</v>
      </c>
      <c r="C268" s="6">
        <v>1.01</v>
      </c>
      <c r="D268" s="6">
        <v>1.05</v>
      </c>
      <c r="E268" s="6">
        <v>1.1000000000000001</v>
      </c>
      <c r="F268" s="6">
        <v>1.17</v>
      </c>
      <c r="G268" s="6">
        <v>1.25</v>
      </c>
      <c r="H268" s="6">
        <v>1.33</v>
      </c>
      <c r="I268" s="6">
        <v>1.41</v>
      </c>
      <c r="J268" s="6">
        <v>1.49</v>
      </c>
      <c r="K268" s="6">
        <v>1.56</v>
      </c>
      <c r="L268" s="6">
        <v>1.63</v>
      </c>
      <c r="M268" s="6">
        <v>1.69</v>
      </c>
      <c r="N268" s="6">
        <v>1.74</v>
      </c>
      <c r="O268" s="6">
        <v>1.79</v>
      </c>
      <c r="P268" s="6">
        <v>1.83</v>
      </c>
      <c r="Q268" s="6">
        <v>1.85</v>
      </c>
      <c r="R268" s="6">
        <v>1.86</v>
      </c>
      <c r="S268" s="6">
        <v>1.88</v>
      </c>
      <c r="T268" s="6">
        <v>1.89</v>
      </c>
      <c r="U268" s="6">
        <v>1.91</v>
      </c>
      <c r="V268" s="6">
        <v>1.9</v>
      </c>
      <c r="W268" s="6">
        <v>1.9</v>
      </c>
      <c r="X268" s="6">
        <v>1.9</v>
      </c>
      <c r="Y268" s="6">
        <v>1.9</v>
      </c>
      <c r="Z268" s="6">
        <v>1.9</v>
      </c>
      <c r="AA268" s="6">
        <v>1.89</v>
      </c>
      <c r="AB268" s="6">
        <v>1.88</v>
      </c>
      <c r="AC268" s="6">
        <v>1.87</v>
      </c>
      <c r="AD268" s="6">
        <v>1.87</v>
      </c>
      <c r="AE268" s="6">
        <v>1.86</v>
      </c>
      <c r="AF268" s="6">
        <v>1.85</v>
      </c>
      <c r="AG268" s="6">
        <v>1.84</v>
      </c>
      <c r="AH268" s="6">
        <v>1.83</v>
      </c>
      <c r="AI268" s="6">
        <v>1.83</v>
      </c>
      <c r="AJ268" s="6">
        <v>1.82</v>
      </c>
      <c r="AK268" s="6">
        <v>1.81</v>
      </c>
      <c r="AL268" s="6">
        <v>1.81</v>
      </c>
      <c r="AM268" s="6">
        <v>1.8</v>
      </c>
      <c r="AN268" s="6">
        <v>1.79</v>
      </c>
      <c r="AO268" s="6">
        <v>1.79</v>
      </c>
      <c r="AP268" s="6">
        <v>1.78</v>
      </c>
      <c r="AQ268" s="6">
        <v>1.77</v>
      </c>
      <c r="AR268" s="6">
        <v>1.76</v>
      </c>
      <c r="AS268" s="6">
        <v>1.75</v>
      </c>
      <c r="AT268" s="6">
        <v>1.74</v>
      </c>
      <c r="AU268" s="6">
        <v>1.74</v>
      </c>
      <c r="AV268" s="6">
        <v>1.73</v>
      </c>
      <c r="AW268" s="6">
        <v>1.72</v>
      </c>
      <c r="AX268" s="6">
        <v>1.71</v>
      </c>
      <c r="AY268" s="6">
        <v>1.71</v>
      </c>
    </row>
    <row r="269" spans="1:51" x14ac:dyDescent="0.2">
      <c r="A269" s="5">
        <v>45412</v>
      </c>
      <c r="B269" s="6">
        <v>1.02</v>
      </c>
      <c r="C269" s="6">
        <v>1.04</v>
      </c>
      <c r="D269" s="6">
        <v>1.07</v>
      </c>
      <c r="E269" s="6">
        <v>1.1200000000000001</v>
      </c>
      <c r="F269" s="6">
        <v>1.19</v>
      </c>
      <c r="G269" s="6">
        <v>1.26</v>
      </c>
      <c r="H269" s="6">
        <v>1.34</v>
      </c>
      <c r="I269" s="6">
        <v>1.42</v>
      </c>
      <c r="J269" s="6">
        <v>1.49</v>
      </c>
      <c r="K269" s="6">
        <v>1.57</v>
      </c>
      <c r="L269" s="6">
        <v>1.64</v>
      </c>
      <c r="M269" s="6">
        <v>1.7</v>
      </c>
      <c r="N269" s="6">
        <v>1.75</v>
      </c>
      <c r="O269" s="6">
        <v>1.79</v>
      </c>
      <c r="P269" s="6">
        <v>1.83</v>
      </c>
      <c r="Q269" s="6">
        <v>1.85</v>
      </c>
      <c r="R269" s="6">
        <v>1.87</v>
      </c>
      <c r="S269" s="6">
        <v>1.88</v>
      </c>
      <c r="T269" s="6">
        <v>1.9</v>
      </c>
      <c r="U269" s="6">
        <v>1.91</v>
      </c>
      <c r="V269" s="6">
        <v>1.91</v>
      </c>
      <c r="W269" s="6">
        <v>1.9</v>
      </c>
      <c r="X269" s="6">
        <v>1.9</v>
      </c>
      <c r="Y269" s="6">
        <v>1.9</v>
      </c>
      <c r="Z269" s="6">
        <v>1.9</v>
      </c>
      <c r="AA269" s="6">
        <v>1.89</v>
      </c>
      <c r="AB269" s="6">
        <v>1.88</v>
      </c>
      <c r="AC269" s="6">
        <v>1.87</v>
      </c>
      <c r="AD269" s="6">
        <v>1.87</v>
      </c>
      <c r="AE269" s="6">
        <v>1.86</v>
      </c>
      <c r="AF269" s="6">
        <v>1.85</v>
      </c>
      <c r="AG269" s="6">
        <v>1.84</v>
      </c>
      <c r="AH269" s="6">
        <v>1.83</v>
      </c>
      <c r="AI269" s="6">
        <v>1.82</v>
      </c>
      <c r="AJ269" s="6">
        <v>1.82</v>
      </c>
      <c r="AK269" s="6">
        <v>1.81</v>
      </c>
      <c r="AL269" s="6">
        <v>1.8</v>
      </c>
      <c r="AM269" s="6">
        <v>1.8</v>
      </c>
      <c r="AN269" s="6">
        <v>1.79</v>
      </c>
      <c r="AO269" s="6">
        <v>1.79</v>
      </c>
      <c r="AP269" s="6">
        <v>1.78</v>
      </c>
      <c r="AQ269" s="6">
        <v>1.77</v>
      </c>
      <c r="AR269" s="6">
        <v>1.76</v>
      </c>
      <c r="AS269" s="6">
        <v>1.75</v>
      </c>
      <c r="AT269" s="6">
        <v>1.74</v>
      </c>
      <c r="AU269" s="6">
        <v>1.73</v>
      </c>
      <c r="AV269" s="6">
        <v>1.72</v>
      </c>
      <c r="AW269" s="6">
        <v>1.72</v>
      </c>
      <c r="AX269" s="6">
        <v>1.71</v>
      </c>
      <c r="AY269" s="6">
        <v>1.7</v>
      </c>
    </row>
    <row r="270" spans="1:51" x14ac:dyDescent="0.2">
      <c r="A270" s="5">
        <v>45443</v>
      </c>
      <c r="B270" s="6">
        <v>1.04</v>
      </c>
      <c r="C270" s="6">
        <v>1.06</v>
      </c>
      <c r="D270" s="6">
        <v>1.0900000000000001</v>
      </c>
      <c r="E270" s="6">
        <v>1.1399999999999999</v>
      </c>
      <c r="F270" s="6">
        <v>1.2</v>
      </c>
      <c r="G270" s="6">
        <v>1.28</v>
      </c>
      <c r="H270" s="6">
        <v>1.35</v>
      </c>
      <c r="I270" s="6">
        <v>1.43</v>
      </c>
      <c r="J270" s="6">
        <v>1.51</v>
      </c>
      <c r="K270" s="6">
        <v>1.58</v>
      </c>
      <c r="L270" s="6">
        <v>1.65</v>
      </c>
      <c r="M270" s="6">
        <v>1.7</v>
      </c>
      <c r="N270" s="6">
        <v>1.75</v>
      </c>
      <c r="O270" s="6">
        <v>1.8</v>
      </c>
      <c r="P270" s="6">
        <v>1.83</v>
      </c>
      <c r="Q270" s="6">
        <v>1.85</v>
      </c>
      <c r="R270" s="6">
        <v>1.87</v>
      </c>
      <c r="S270" s="6">
        <v>1.89</v>
      </c>
      <c r="T270" s="6">
        <v>1.9</v>
      </c>
      <c r="U270" s="6">
        <v>1.91</v>
      </c>
      <c r="V270" s="6">
        <v>1.91</v>
      </c>
      <c r="W270" s="6">
        <v>1.91</v>
      </c>
      <c r="X270" s="6">
        <v>1.9</v>
      </c>
      <c r="Y270" s="6">
        <v>1.9</v>
      </c>
      <c r="Z270" s="6">
        <v>1.9</v>
      </c>
      <c r="AA270" s="6">
        <v>1.89</v>
      </c>
      <c r="AB270" s="6">
        <v>1.88</v>
      </c>
      <c r="AC270" s="6">
        <v>1.87</v>
      </c>
      <c r="AD270" s="6">
        <v>1.87</v>
      </c>
      <c r="AE270" s="6">
        <v>1.86</v>
      </c>
      <c r="AF270" s="6">
        <v>1.85</v>
      </c>
      <c r="AG270" s="6">
        <v>1.84</v>
      </c>
      <c r="AH270" s="6">
        <v>1.83</v>
      </c>
      <c r="AI270" s="6">
        <v>1.82</v>
      </c>
      <c r="AJ270" s="6">
        <v>1.82</v>
      </c>
      <c r="AK270" s="6">
        <v>1.81</v>
      </c>
      <c r="AL270" s="6">
        <v>1.8</v>
      </c>
      <c r="AM270" s="6">
        <v>1.8</v>
      </c>
      <c r="AN270" s="6">
        <v>1.79</v>
      </c>
      <c r="AO270" s="6">
        <v>1.78</v>
      </c>
      <c r="AP270" s="6">
        <v>1.77</v>
      </c>
      <c r="AQ270" s="6">
        <v>1.76</v>
      </c>
      <c r="AR270" s="6">
        <v>1.75</v>
      </c>
      <c r="AS270" s="6">
        <v>1.75</v>
      </c>
      <c r="AT270" s="6">
        <v>1.74</v>
      </c>
      <c r="AU270" s="6">
        <v>1.73</v>
      </c>
      <c r="AV270" s="6">
        <v>1.72</v>
      </c>
      <c r="AW270" s="6">
        <v>1.71</v>
      </c>
      <c r="AX270" s="6">
        <v>1.71</v>
      </c>
      <c r="AY270" s="6">
        <v>1.7</v>
      </c>
    </row>
    <row r="271" spans="1:51" x14ac:dyDescent="0.2">
      <c r="A271" s="5">
        <v>45473</v>
      </c>
      <c r="B271" s="6">
        <v>1.07</v>
      </c>
      <c r="C271" s="6">
        <v>1.0900000000000001</v>
      </c>
      <c r="D271" s="6">
        <v>1.1100000000000001</v>
      </c>
      <c r="E271" s="6">
        <v>1.1599999999999999</v>
      </c>
      <c r="F271" s="6">
        <v>1.22</v>
      </c>
      <c r="G271" s="6">
        <v>1.29</v>
      </c>
      <c r="H271" s="6">
        <v>1.37</v>
      </c>
      <c r="I271" s="6">
        <v>1.44</v>
      </c>
      <c r="J271" s="6">
        <v>1.52</v>
      </c>
      <c r="K271" s="6">
        <v>1.59</v>
      </c>
      <c r="L271" s="6">
        <v>1.66</v>
      </c>
      <c r="M271" s="6">
        <v>1.71</v>
      </c>
      <c r="N271" s="6">
        <v>1.76</v>
      </c>
      <c r="O271" s="6">
        <v>1.8</v>
      </c>
      <c r="P271" s="6">
        <v>1.84</v>
      </c>
      <c r="Q271" s="6">
        <v>1.86</v>
      </c>
      <c r="R271" s="6">
        <v>1.88</v>
      </c>
      <c r="S271" s="6">
        <v>1.89</v>
      </c>
      <c r="T271" s="6">
        <v>1.9</v>
      </c>
      <c r="U271" s="6">
        <v>1.92</v>
      </c>
      <c r="V271" s="6">
        <v>1.91</v>
      </c>
      <c r="W271" s="6">
        <v>1.91</v>
      </c>
      <c r="X271" s="6">
        <v>1.91</v>
      </c>
      <c r="Y271" s="6">
        <v>1.9</v>
      </c>
      <c r="Z271" s="6">
        <v>1.9</v>
      </c>
      <c r="AA271" s="6">
        <v>1.89</v>
      </c>
      <c r="AB271" s="6">
        <v>1.88</v>
      </c>
      <c r="AC271" s="6">
        <v>1.88</v>
      </c>
      <c r="AD271" s="6">
        <v>1.87</v>
      </c>
      <c r="AE271" s="6">
        <v>1.86</v>
      </c>
      <c r="AF271" s="6">
        <v>1.85</v>
      </c>
      <c r="AG271" s="6">
        <v>1.84</v>
      </c>
      <c r="AH271" s="6">
        <v>1.83</v>
      </c>
      <c r="AI271" s="6">
        <v>1.82</v>
      </c>
      <c r="AJ271" s="6">
        <v>1.82</v>
      </c>
      <c r="AK271" s="6">
        <v>1.81</v>
      </c>
      <c r="AL271" s="6">
        <v>1.8</v>
      </c>
      <c r="AM271" s="6">
        <v>1.79</v>
      </c>
      <c r="AN271" s="6">
        <v>1.79</v>
      </c>
      <c r="AO271" s="6">
        <v>1.78</v>
      </c>
      <c r="AP271" s="6">
        <v>1.77</v>
      </c>
      <c r="AQ271" s="6">
        <v>1.76</v>
      </c>
      <c r="AR271" s="6">
        <v>1.75</v>
      </c>
      <c r="AS271" s="6">
        <v>1.74</v>
      </c>
      <c r="AT271" s="6">
        <v>1.73</v>
      </c>
      <c r="AU271" s="6">
        <v>1.73</v>
      </c>
      <c r="AV271" s="6">
        <v>1.72</v>
      </c>
      <c r="AW271" s="6">
        <v>1.71</v>
      </c>
      <c r="AX271" s="6">
        <v>1.7</v>
      </c>
      <c r="AY271" s="6">
        <v>1.7</v>
      </c>
    </row>
    <row r="272" spans="1:51" x14ac:dyDescent="0.2">
      <c r="A272" s="5">
        <v>45504</v>
      </c>
      <c r="B272" s="6">
        <v>1.0900000000000001</v>
      </c>
      <c r="C272" s="6">
        <v>1.1100000000000001</v>
      </c>
      <c r="D272" s="6">
        <v>1.1299999999999999</v>
      </c>
      <c r="E272" s="6">
        <v>1.18</v>
      </c>
      <c r="F272" s="6">
        <v>1.24</v>
      </c>
      <c r="G272" s="6">
        <v>1.31</v>
      </c>
      <c r="H272" s="6">
        <v>1.38</v>
      </c>
      <c r="I272" s="6">
        <v>1.45</v>
      </c>
      <c r="J272" s="6">
        <v>1.53</v>
      </c>
      <c r="K272" s="6">
        <v>1.6</v>
      </c>
      <c r="L272" s="6">
        <v>1.67</v>
      </c>
      <c r="M272" s="6">
        <v>1.72</v>
      </c>
      <c r="N272" s="6">
        <v>1.77</v>
      </c>
      <c r="O272" s="6">
        <v>1.81</v>
      </c>
      <c r="P272" s="6">
        <v>1.85</v>
      </c>
      <c r="Q272" s="6">
        <v>1.87</v>
      </c>
      <c r="R272" s="6">
        <v>1.88</v>
      </c>
      <c r="S272" s="6">
        <v>1.9</v>
      </c>
      <c r="T272" s="6">
        <v>1.91</v>
      </c>
      <c r="U272" s="6">
        <v>1.92</v>
      </c>
      <c r="V272" s="6">
        <v>1.92</v>
      </c>
      <c r="W272" s="6">
        <v>1.91</v>
      </c>
      <c r="X272" s="6">
        <v>1.91</v>
      </c>
      <c r="Y272" s="6">
        <v>1.91</v>
      </c>
      <c r="Z272" s="6">
        <v>1.9</v>
      </c>
      <c r="AA272" s="6">
        <v>1.89</v>
      </c>
      <c r="AB272" s="6">
        <v>1.89</v>
      </c>
      <c r="AC272" s="6">
        <v>1.88</v>
      </c>
      <c r="AD272" s="6">
        <v>1.87</v>
      </c>
      <c r="AE272" s="6">
        <v>1.86</v>
      </c>
      <c r="AF272" s="6">
        <v>1.85</v>
      </c>
      <c r="AG272" s="6">
        <v>1.84</v>
      </c>
      <c r="AH272" s="6">
        <v>1.83</v>
      </c>
      <c r="AI272" s="6">
        <v>1.82</v>
      </c>
      <c r="AJ272" s="6">
        <v>1.82</v>
      </c>
      <c r="AK272" s="6">
        <v>1.81</v>
      </c>
      <c r="AL272" s="6">
        <v>1.8</v>
      </c>
      <c r="AM272" s="6">
        <v>1.79</v>
      </c>
      <c r="AN272" s="6">
        <v>1.79</v>
      </c>
      <c r="AO272" s="6">
        <v>1.78</v>
      </c>
      <c r="AP272" s="6">
        <v>1.77</v>
      </c>
      <c r="AQ272" s="6">
        <v>1.76</v>
      </c>
      <c r="AR272" s="6">
        <v>1.75</v>
      </c>
      <c r="AS272" s="6">
        <v>1.74</v>
      </c>
      <c r="AT272" s="6">
        <v>1.73</v>
      </c>
      <c r="AU272" s="6">
        <v>1.72</v>
      </c>
      <c r="AV272" s="6">
        <v>1.72</v>
      </c>
      <c r="AW272" s="6">
        <v>1.71</v>
      </c>
      <c r="AX272" s="6">
        <v>1.7</v>
      </c>
      <c r="AY272" s="6">
        <v>1.69</v>
      </c>
    </row>
    <row r="273" spans="1:51" x14ac:dyDescent="0.2">
      <c r="A273" s="5">
        <v>45535</v>
      </c>
      <c r="B273" s="6">
        <v>1.1200000000000001</v>
      </c>
      <c r="C273" s="6">
        <v>1.1299999999999999</v>
      </c>
      <c r="D273" s="6">
        <v>1.1499999999999999</v>
      </c>
      <c r="E273" s="6">
        <v>1.2</v>
      </c>
      <c r="F273" s="6">
        <v>1.26</v>
      </c>
      <c r="G273" s="6">
        <v>1.32</v>
      </c>
      <c r="H273" s="6">
        <v>1.39</v>
      </c>
      <c r="I273" s="6">
        <v>1.47</v>
      </c>
      <c r="J273" s="6">
        <v>1.54</v>
      </c>
      <c r="K273" s="6">
        <v>1.61</v>
      </c>
      <c r="L273" s="6">
        <v>1.68</v>
      </c>
      <c r="M273" s="6">
        <v>1.73</v>
      </c>
      <c r="N273" s="6">
        <v>1.78</v>
      </c>
      <c r="O273" s="6">
        <v>1.82</v>
      </c>
      <c r="P273" s="6">
        <v>1.86</v>
      </c>
      <c r="Q273" s="6">
        <v>1.88</v>
      </c>
      <c r="R273" s="6">
        <v>1.89</v>
      </c>
      <c r="S273" s="6">
        <v>1.9</v>
      </c>
      <c r="T273" s="6">
        <v>1.92</v>
      </c>
      <c r="U273" s="6">
        <v>1.93</v>
      </c>
      <c r="V273" s="6">
        <v>1.92</v>
      </c>
      <c r="W273" s="6">
        <v>1.92</v>
      </c>
      <c r="X273" s="6">
        <v>1.92</v>
      </c>
      <c r="Y273" s="6">
        <v>1.91</v>
      </c>
      <c r="Z273" s="6">
        <v>1.91</v>
      </c>
      <c r="AA273" s="6">
        <v>1.9</v>
      </c>
      <c r="AB273" s="6">
        <v>1.89</v>
      </c>
      <c r="AC273" s="6">
        <v>1.88</v>
      </c>
      <c r="AD273" s="6">
        <v>1.87</v>
      </c>
      <c r="AE273" s="6">
        <v>1.87</v>
      </c>
      <c r="AF273" s="6">
        <v>1.86</v>
      </c>
      <c r="AG273" s="6">
        <v>1.85</v>
      </c>
      <c r="AH273" s="6">
        <v>1.84</v>
      </c>
      <c r="AI273" s="6">
        <v>1.83</v>
      </c>
      <c r="AJ273" s="6">
        <v>1.82</v>
      </c>
      <c r="AK273" s="6">
        <v>1.81</v>
      </c>
      <c r="AL273" s="6">
        <v>1.8</v>
      </c>
      <c r="AM273" s="6">
        <v>1.8</v>
      </c>
      <c r="AN273" s="6">
        <v>1.79</v>
      </c>
      <c r="AO273" s="6">
        <v>1.78</v>
      </c>
      <c r="AP273" s="6">
        <v>1.77</v>
      </c>
      <c r="AQ273" s="6">
        <v>1.76</v>
      </c>
      <c r="AR273" s="6">
        <v>1.75</v>
      </c>
      <c r="AS273" s="6">
        <v>1.74</v>
      </c>
      <c r="AT273" s="6">
        <v>1.73</v>
      </c>
      <c r="AU273" s="6">
        <v>1.73</v>
      </c>
      <c r="AV273" s="6">
        <v>1.72</v>
      </c>
      <c r="AW273" s="6">
        <v>1.71</v>
      </c>
      <c r="AX273" s="6">
        <v>1.7</v>
      </c>
      <c r="AY273" s="6">
        <v>1.7</v>
      </c>
    </row>
    <row r="274" spans="1:51" x14ac:dyDescent="0.2">
      <c r="A274" s="5">
        <v>45565</v>
      </c>
      <c r="B274" s="6">
        <v>1.1399999999999999</v>
      </c>
      <c r="C274" s="6">
        <v>1.1499999999999999</v>
      </c>
      <c r="D274" s="6">
        <v>1.17</v>
      </c>
      <c r="E274" s="6">
        <v>1.21</v>
      </c>
      <c r="F274" s="6">
        <v>1.27</v>
      </c>
      <c r="G274" s="6">
        <v>1.34</v>
      </c>
      <c r="H274" s="6">
        <v>1.41</v>
      </c>
      <c r="I274" s="6">
        <v>1.48</v>
      </c>
      <c r="J274" s="6">
        <v>1.55</v>
      </c>
      <c r="K274" s="6">
        <v>1.62</v>
      </c>
      <c r="L274" s="6">
        <v>1.69</v>
      </c>
      <c r="M274" s="6">
        <v>1.74</v>
      </c>
      <c r="N274" s="6">
        <v>1.79</v>
      </c>
      <c r="O274" s="6">
        <v>1.83</v>
      </c>
      <c r="P274" s="6">
        <v>1.87</v>
      </c>
      <c r="Q274" s="6">
        <v>1.88</v>
      </c>
      <c r="R274" s="6">
        <v>1.9</v>
      </c>
      <c r="S274" s="6">
        <v>1.91</v>
      </c>
      <c r="T274" s="6">
        <v>1.92</v>
      </c>
      <c r="U274" s="6">
        <v>1.93</v>
      </c>
      <c r="V274" s="6">
        <v>1.93</v>
      </c>
      <c r="W274" s="6">
        <v>1.93</v>
      </c>
      <c r="X274" s="6">
        <v>1.92</v>
      </c>
      <c r="Y274" s="6">
        <v>1.92</v>
      </c>
      <c r="Z274" s="6">
        <v>1.91</v>
      </c>
      <c r="AA274" s="6">
        <v>1.9</v>
      </c>
      <c r="AB274" s="6">
        <v>1.89</v>
      </c>
      <c r="AC274" s="6">
        <v>1.89</v>
      </c>
      <c r="AD274" s="6">
        <v>1.88</v>
      </c>
      <c r="AE274" s="6">
        <v>1.87</v>
      </c>
      <c r="AF274" s="6">
        <v>1.86</v>
      </c>
      <c r="AG274" s="6">
        <v>1.85</v>
      </c>
      <c r="AH274" s="6">
        <v>1.84</v>
      </c>
      <c r="AI274" s="6">
        <v>1.83</v>
      </c>
      <c r="AJ274" s="6">
        <v>1.82</v>
      </c>
      <c r="AK274" s="6">
        <v>1.81</v>
      </c>
      <c r="AL274" s="6">
        <v>1.81</v>
      </c>
      <c r="AM274" s="6">
        <v>1.8</v>
      </c>
      <c r="AN274" s="6">
        <v>1.79</v>
      </c>
      <c r="AO274" s="6">
        <v>1.79</v>
      </c>
      <c r="AP274" s="6">
        <v>1.77</v>
      </c>
      <c r="AQ274" s="6">
        <v>1.76</v>
      </c>
      <c r="AR274" s="6">
        <v>1.75</v>
      </c>
      <c r="AS274" s="6">
        <v>1.74</v>
      </c>
      <c r="AT274" s="6">
        <v>1.74</v>
      </c>
      <c r="AU274" s="6">
        <v>1.73</v>
      </c>
      <c r="AV274" s="6">
        <v>1.72</v>
      </c>
      <c r="AW274" s="6">
        <v>1.71</v>
      </c>
      <c r="AX274" s="6">
        <v>1.7</v>
      </c>
      <c r="AY274" s="6">
        <v>1.7</v>
      </c>
    </row>
    <row r="275" spans="1:51" x14ac:dyDescent="0.2">
      <c r="A275" s="5">
        <v>45596</v>
      </c>
      <c r="B275" s="6">
        <v>1.1599999999999999</v>
      </c>
      <c r="C275" s="6">
        <v>1.17</v>
      </c>
      <c r="D275" s="6">
        <v>1.19</v>
      </c>
      <c r="E275" s="6">
        <v>1.23</v>
      </c>
      <c r="F275" s="6">
        <v>1.29</v>
      </c>
      <c r="G275" s="6">
        <v>1.36</v>
      </c>
      <c r="H275" s="6">
        <v>1.42</v>
      </c>
      <c r="I275" s="6">
        <v>1.5</v>
      </c>
      <c r="J275" s="6">
        <v>1.57</v>
      </c>
      <c r="K275" s="6">
        <v>1.64</v>
      </c>
      <c r="L275" s="6">
        <v>1.7</v>
      </c>
      <c r="M275" s="6">
        <v>1.75</v>
      </c>
      <c r="N275" s="6">
        <v>1.8</v>
      </c>
      <c r="O275" s="6">
        <v>1.84</v>
      </c>
      <c r="P275" s="6">
        <v>1.88</v>
      </c>
      <c r="Q275" s="6">
        <v>1.89</v>
      </c>
      <c r="R275" s="6">
        <v>1.91</v>
      </c>
      <c r="S275" s="6">
        <v>1.92</v>
      </c>
      <c r="T275" s="6">
        <v>1.93</v>
      </c>
      <c r="U275" s="6">
        <v>1.94</v>
      </c>
      <c r="V275" s="6">
        <v>1.94</v>
      </c>
      <c r="W275" s="6">
        <v>1.93</v>
      </c>
      <c r="X275" s="6">
        <v>1.93</v>
      </c>
      <c r="Y275" s="6">
        <v>1.92</v>
      </c>
      <c r="Z275" s="6">
        <v>1.92</v>
      </c>
      <c r="AA275" s="6">
        <v>1.91</v>
      </c>
      <c r="AB275" s="6">
        <v>1.9</v>
      </c>
      <c r="AC275" s="6">
        <v>1.89</v>
      </c>
      <c r="AD275" s="6">
        <v>1.88</v>
      </c>
      <c r="AE275" s="6">
        <v>1.87</v>
      </c>
      <c r="AF275" s="6">
        <v>1.86</v>
      </c>
      <c r="AG275" s="6">
        <v>1.85</v>
      </c>
      <c r="AH275" s="6">
        <v>1.84</v>
      </c>
      <c r="AI275" s="6">
        <v>1.83</v>
      </c>
      <c r="AJ275" s="6">
        <v>1.82</v>
      </c>
      <c r="AK275" s="6">
        <v>1.82</v>
      </c>
      <c r="AL275" s="6">
        <v>1.81</v>
      </c>
      <c r="AM275" s="6">
        <v>1.8</v>
      </c>
      <c r="AN275" s="6">
        <v>1.79</v>
      </c>
      <c r="AO275" s="6">
        <v>1.79</v>
      </c>
      <c r="AP275" s="6">
        <v>1.78</v>
      </c>
      <c r="AQ275" s="6">
        <v>1.77</v>
      </c>
      <c r="AR275" s="6">
        <v>1.76</v>
      </c>
      <c r="AS275" s="6">
        <v>1.75</v>
      </c>
      <c r="AT275" s="6">
        <v>1.74</v>
      </c>
      <c r="AU275" s="6">
        <v>1.73</v>
      </c>
      <c r="AV275" s="6">
        <v>1.72</v>
      </c>
      <c r="AW275" s="6">
        <v>1.71</v>
      </c>
      <c r="AX275" s="6">
        <v>1.7</v>
      </c>
      <c r="AY275" s="6">
        <v>1.69</v>
      </c>
    </row>
    <row r="276" spans="1:51" x14ac:dyDescent="0.2">
      <c r="A276" s="5">
        <v>45626</v>
      </c>
      <c r="B276" s="6">
        <v>1.18</v>
      </c>
      <c r="C276" s="6">
        <v>1.18</v>
      </c>
      <c r="D276" s="6">
        <v>1.2</v>
      </c>
      <c r="E276" s="6">
        <v>1.25</v>
      </c>
      <c r="F276" s="6">
        <v>1.31</v>
      </c>
      <c r="G276" s="6">
        <v>1.37</v>
      </c>
      <c r="H276" s="6">
        <v>1.44</v>
      </c>
      <c r="I276" s="6">
        <v>1.51</v>
      </c>
      <c r="J276" s="6">
        <v>1.58</v>
      </c>
      <c r="K276" s="6">
        <v>1.65</v>
      </c>
      <c r="L276" s="6">
        <v>1.71</v>
      </c>
      <c r="M276" s="6">
        <v>1.76</v>
      </c>
      <c r="N276" s="6">
        <v>1.81</v>
      </c>
      <c r="O276" s="6">
        <v>1.85</v>
      </c>
      <c r="P276" s="6">
        <v>1.88</v>
      </c>
      <c r="Q276" s="6">
        <v>1.9</v>
      </c>
      <c r="R276" s="6">
        <v>1.91</v>
      </c>
      <c r="S276" s="6">
        <v>1.93</v>
      </c>
      <c r="T276" s="6">
        <v>1.94</v>
      </c>
      <c r="U276" s="6">
        <v>1.95</v>
      </c>
      <c r="V276" s="6">
        <v>1.94</v>
      </c>
      <c r="W276" s="6">
        <v>1.94</v>
      </c>
      <c r="X276" s="6">
        <v>1.93</v>
      </c>
      <c r="Y276" s="6">
        <v>1.93</v>
      </c>
      <c r="Z276" s="6">
        <v>1.92</v>
      </c>
      <c r="AA276" s="6">
        <v>1.91</v>
      </c>
      <c r="AB276" s="6">
        <v>1.9</v>
      </c>
      <c r="AC276" s="6">
        <v>1.89</v>
      </c>
      <c r="AD276" s="6">
        <v>1.89</v>
      </c>
      <c r="AE276" s="6">
        <v>1.88</v>
      </c>
      <c r="AF276" s="6">
        <v>1.87</v>
      </c>
      <c r="AG276" s="6">
        <v>1.86</v>
      </c>
      <c r="AH276" s="6">
        <v>1.85</v>
      </c>
      <c r="AI276" s="6">
        <v>1.84</v>
      </c>
      <c r="AJ276" s="6">
        <v>1.83</v>
      </c>
      <c r="AK276" s="6">
        <v>1.82</v>
      </c>
      <c r="AL276" s="6">
        <v>1.81</v>
      </c>
      <c r="AM276" s="6">
        <v>1.8</v>
      </c>
      <c r="AN276" s="6">
        <v>1.8</v>
      </c>
      <c r="AO276" s="6">
        <v>1.79</v>
      </c>
      <c r="AP276" s="6">
        <v>1.78</v>
      </c>
      <c r="AQ276" s="6">
        <v>1.77</v>
      </c>
      <c r="AR276" s="6">
        <v>1.76</v>
      </c>
      <c r="AS276" s="6">
        <v>1.75</v>
      </c>
      <c r="AT276" s="6">
        <v>1.74</v>
      </c>
      <c r="AU276" s="6">
        <v>1.73</v>
      </c>
      <c r="AV276" s="6">
        <v>1.72</v>
      </c>
      <c r="AW276" s="6">
        <v>1.71</v>
      </c>
      <c r="AX276" s="6">
        <v>1.7</v>
      </c>
      <c r="AY276" s="6">
        <v>1.7</v>
      </c>
    </row>
    <row r="277" spans="1:51" x14ac:dyDescent="0.2">
      <c r="A277" s="5">
        <v>45657</v>
      </c>
      <c r="B277" s="6">
        <v>1.2</v>
      </c>
      <c r="C277" s="6">
        <v>1.2</v>
      </c>
      <c r="D277" s="6">
        <v>1.22</v>
      </c>
      <c r="E277" s="6">
        <v>1.27</v>
      </c>
      <c r="F277" s="6">
        <v>1.32</v>
      </c>
      <c r="G277" s="6">
        <v>1.39</v>
      </c>
      <c r="H277" s="6">
        <v>1.46</v>
      </c>
      <c r="I277" s="6">
        <v>1.53</v>
      </c>
      <c r="J277" s="6">
        <v>1.6</v>
      </c>
      <c r="K277" s="6">
        <v>1.66</v>
      </c>
      <c r="L277" s="6">
        <v>1.73</v>
      </c>
      <c r="M277" s="6">
        <v>1.78</v>
      </c>
      <c r="N277" s="6">
        <v>1.82</v>
      </c>
      <c r="O277" s="6">
        <v>1.86</v>
      </c>
      <c r="P277" s="6">
        <v>1.9</v>
      </c>
      <c r="Q277" s="6">
        <v>1.91</v>
      </c>
      <c r="R277" s="6">
        <v>1.93</v>
      </c>
      <c r="S277" s="6">
        <v>1.94</v>
      </c>
      <c r="T277" s="6">
        <v>1.95</v>
      </c>
      <c r="U277" s="6">
        <v>1.96</v>
      </c>
      <c r="V277" s="6">
        <v>1.95</v>
      </c>
      <c r="W277" s="6">
        <v>1.95</v>
      </c>
      <c r="X277" s="6">
        <v>1.94</v>
      </c>
      <c r="Y277" s="6">
        <v>1.94</v>
      </c>
      <c r="Z277" s="6">
        <v>1.93</v>
      </c>
      <c r="AA277" s="6">
        <v>1.92</v>
      </c>
      <c r="AB277" s="6">
        <v>1.91</v>
      </c>
      <c r="AC277" s="6">
        <v>1.9</v>
      </c>
      <c r="AD277" s="6">
        <v>1.89</v>
      </c>
      <c r="AE277" s="6">
        <v>1.88</v>
      </c>
      <c r="AF277" s="6">
        <v>1.87</v>
      </c>
      <c r="AG277" s="6">
        <v>1.86</v>
      </c>
      <c r="AH277" s="6">
        <v>1.85</v>
      </c>
      <c r="AI277" s="6">
        <v>1.84</v>
      </c>
      <c r="AJ277" s="6">
        <v>1.83</v>
      </c>
      <c r="AK277" s="6">
        <v>1.82</v>
      </c>
      <c r="AL277" s="6">
        <v>1.82</v>
      </c>
      <c r="AM277" s="6">
        <v>1.81</v>
      </c>
      <c r="AN277" s="6">
        <v>1.8</v>
      </c>
      <c r="AO277" s="6">
        <v>1.79</v>
      </c>
      <c r="AP277" s="6">
        <v>1.78</v>
      </c>
      <c r="AQ277" s="6">
        <v>1.77</v>
      </c>
      <c r="AR277" s="6">
        <v>1.76</v>
      </c>
      <c r="AS277" s="6">
        <v>1.75</v>
      </c>
      <c r="AT277" s="6">
        <v>1.74</v>
      </c>
      <c r="AU277" s="6">
        <v>1.73</v>
      </c>
      <c r="AV277" s="6">
        <v>1.72</v>
      </c>
      <c r="AW277" s="6">
        <v>1.71</v>
      </c>
      <c r="AX277" s="6">
        <v>1.71</v>
      </c>
      <c r="AY277" s="6">
        <v>1.7</v>
      </c>
    </row>
    <row r="278" spans="1:51" x14ac:dyDescent="0.2">
      <c r="A278" s="5">
        <v>45688</v>
      </c>
      <c r="B278" s="6">
        <v>1.22</v>
      </c>
      <c r="C278" s="6">
        <v>1.22</v>
      </c>
      <c r="D278" s="6">
        <v>1.24</v>
      </c>
      <c r="E278" s="6">
        <v>1.29</v>
      </c>
      <c r="F278" s="6">
        <v>1.34</v>
      </c>
      <c r="G278" s="6">
        <v>1.41</v>
      </c>
      <c r="H278" s="6">
        <v>1.47</v>
      </c>
      <c r="I278" s="6">
        <v>1.54</v>
      </c>
      <c r="J278" s="6">
        <v>1.61</v>
      </c>
      <c r="K278" s="6">
        <v>1.68</v>
      </c>
      <c r="L278" s="6">
        <v>1.74</v>
      </c>
      <c r="M278" s="6">
        <v>1.79</v>
      </c>
      <c r="N278" s="6">
        <v>1.84</v>
      </c>
      <c r="O278" s="6">
        <v>1.88</v>
      </c>
      <c r="P278" s="6">
        <v>1.91</v>
      </c>
      <c r="Q278" s="6">
        <v>1.93</v>
      </c>
      <c r="R278" s="6">
        <v>1.94</v>
      </c>
      <c r="S278" s="6">
        <v>1.95</v>
      </c>
      <c r="T278" s="6">
        <v>1.96</v>
      </c>
      <c r="U278" s="6">
        <v>1.97</v>
      </c>
      <c r="V278" s="6">
        <v>1.96</v>
      </c>
      <c r="W278" s="6">
        <v>1.96</v>
      </c>
      <c r="X278" s="6">
        <v>1.95</v>
      </c>
      <c r="Y278" s="6">
        <v>1.95</v>
      </c>
      <c r="Z278" s="6">
        <v>1.94</v>
      </c>
      <c r="AA278" s="6">
        <v>1.93</v>
      </c>
      <c r="AB278" s="6">
        <v>1.92</v>
      </c>
      <c r="AC278" s="6">
        <v>1.91</v>
      </c>
      <c r="AD278" s="6">
        <v>1.9</v>
      </c>
      <c r="AE278" s="6">
        <v>1.89</v>
      </c>
      <c r="AF278" s="6">
        <v>1.88</v>
      </c>
      <c r="AG278" s="6">
        <v>1.87</v>
      </c>
      <c r="AH278" s="6">
        <v>1.86</v>
      </c>
      <c r="AI278" s="6">
        <v>1.85</v>
      </c>
      <c r="AJ278" s="6">
        <v>1.84</v>
      </c>
      <c r="AK278" s="6">
        <v>1.83</v>
      </c>
      <c r="AL278" s="6">
        <v>1.82</v>
      </c>
      <c r="AM278" s="6">
        <v>1.82</v>
      </c>
      <c r="AN278" s="6">
        <v>1.81</v>
      </c>
      <c r="AO278" s="6">
        <v>1.8</v>
      </c>
      <c r="AP278" s="6">
        <v>1.79</v>
      </c>
      <c r="AQ278" s="6">
        <v>1.78</v>
      </c>
      <c r="AR278" s="6">
        <v>1.77</v>
      </c>
      <c r="AS278" s="6">
        <v>1.76</v>
      </c>
      <c r="AT278" s="6">
        <v>1.75</v>
      </c>
      <c r="AU278" s="6">
        <v>1.74</v>
      </c>
      <c r="AV278" s="6">
        <v>1.73</v>
      </c>
      <c r="AW278" s="6">
        <v>1.72</v>
      </c>
      <c r="AX278" s="6">
        <v>1.71</v>
      </c>
      <c r="AY278" s="6">
        <v>1.71</v>
      </c>
    </row>
    <row r="279" spans="1:51" x14ac:dyDescent="0.2">
      <c r="A279" s="5">
        <v>45716</v>
      </c>
      <c r="B279" s="6">
        <v>1.24</v>
      </c>
      <c r="C279" s="6">
        <v>1.24</v>
      </c>
      <c r="D279" s="6">
        <v>1.26</v>
      </c>
      <c r="E279" s="6">
        <v>1.3</v>
      </c>
      <c r="F279" s="6">
        <v>1.36</v>
      </c>
      <c r="G279" s="6">
        <v>1.43</v>
      </c>
      <c r="H279" s="6">
        <v>1.49</v>
      </c>
      <c r="I279" s="6">
        <v>1.56</v>
      </c>
      <c r="J279" s="6">
        <v>1.63</v>
      </c>
      <c r="K279" s="6">
        <v>1.7</v>
      </c>
      <c r="L279" s="6">
        <v>1.76</v>
      </c>
      <c r="M279" s="6">
        <v>1.81</v>
      </c>
      <c r="N279" s="6">
        <v>1.85</v>
      </c>
      <c r="O279" s="6">
        <v>1.89</v>
      </c>
      <c r="P279" s="6">
        <v>1.93</v>
      </c>
      <c r="Q279" s="6">
        <v>1.94</v>
      </c>
      <c r="R279" s="6">
        <v>1.95</v>
      </c>
      <c r="S279" s="6">
        <v>1.96</v>
      </c>
      <c r="T279" s="6">
        <v>1.97</v>
      </c>
      <c r="U279" s="6">
        <v>1.98</v>
      </c>
      <c r="V279" s="6">
        <v>1.98</v>
      </c>
      <c r="W279" s="6">
        <v>1.97</v>
      </c>
      <c r="X279" s="6">
        <v>1.97</v>
      </c>
      <c r="Y279" s="6">
        <v>1.96</v>
      </c>
      <c r="Z279" s="6">
        <v>1.96</v>
      </c>
      <c r="AA279" s="6">
        <v>1.94</v>
      </c>
      <c r="AB279" s="6">
        <v>1.93</v>
      </c>
      <c r="AC279" s="6">
        <v>1.92</v>
      </c>
      <c r="AD279" s="6">
        <v>1.91</v>
      </c>
      <c r="AE279" s="6">
        <v>1.9</v>
      </c>
      <c r="AF279" s="6">
        <v>1.89</v>
      </c>
      <c r="AG279" s="6">
        <v>1.88</v>
      </c>
      <c r="AH279" s="6">
        <v>1.87</v>
      </c>
      <c r="AI279" s="6">
        <v>1.86</v>
      </c>
      <c r="AJ279" s="6">
        <v>1.85</v>
      </c>
      <c r="AK279" s="6">
        <v>1.84</v>
      </c>
      <c r="AL279" s="6">
        <v>1.83</v>
      </c>
      <c r="AM279" s="6">
        <v>1.83</v>
      </c>
      <c r="AN279" s="6">
        <v>1.82</v>
      </c>
      <c r="AO279" s="6">
        <v>1.81</v>
      </c>
      <c r="AP279" s="6">
        <v>1.8</v>
      </c>
      <c r="AQ279" s="6">
        <v>1.79</v>
      </c>
      <c r="AR279" s="6">
        <v>1.78</v>
      </c>
      <c r="AS279" s="6">
        <v>1.77</v>
      </c>
      <c r="AT279" s="6">
        <v>1.76</v>
      </c>
      <c r="AU279" s="6">
        <v>1.75</v>
      </c>
      <c r="AV279" s="6">
        <v>1.74</v>
      </c>
      <c r="AW279" s="6">
        <v>1.73</v>
      </c>
      <c r="AX279" s="6">
        <v>1.72</v>
      </c>
      <c r="AY279" s="6">
        <v>1.71</v>
      </c>
    </row>
    <row r="280" spans="1:51" x14ac:dyDescent="0.2">
      <c r="A280" s="5">
        <v>45747</v>
      </c>
      <c r="B280" s="6">
        <v>1.26</v>
      </c>
      <c r="C280" s="6">
        <v>1.26</v>
      </c>
      <c r="D280" s="6">
        <v>1.28</v>
      </c>
      <c r="E280" s="6">
        <v>1.32</v>
      </c>
      <c r="F280" s="6">
        <v>1.38</v>
      </c>
      <c r="G280" s="6">
        <v>1.45</v>
      </c>
      <c r="H280" s="6">
        <v>1.51</v>
      </c>
      <c r="I280" s="6">
        <v>1.58</v>
      </c>
      <c r="J280" s="6">
        <v>1.65</v>
      </c>
      <c r="K280" s="6">
        <v>1.72</v>
      </c>
      <c r="L280" s="6">
        <v>1.78</v>
      </c>
      <c r="M280" s="6">
        <v>1.83</v>
      </c>
      <c r="N280" s="6">
        <v>1.87</v>
      </c>
      <c r="O280" s="6">
        <v>1.91</v>
      </c>
      <c r="P280" s="6">
        <v>1.95</v>
      </c>
      <c r="Q280" s="6">
        <v>1.96</v>
      </c>
      <c r="R280" s="6">
        <v>1.97</v>
      </c>
      <c r="S280" s="6">
        <v>1.98</v>
      </c>
      <c r="T280" s="6">
        <v>1.99</v>
      </c>
      <c r="U280" s="6">
        <v>2</v>
      </c>
      <c r="V280" s="6">
        <v>2</v>
      </c>
      <c r="W280" s="6">
        <v>1.99</v>
      </c>
      <c r="X280" s="6">
        <v>1.98</v>
      </c>
      <c r="Y280" s="6">
        <v>1.98</v>
      </c>
      <c r="Z280" s="6">
        <v>1.97</v>
      </c>
      <c r="AA280" s="6">
        <v>1.96</v>
      </c>
      <c r="AB280" s="6">
        <v>1.95</v>
      </c>
      <c r="AC280" s="6">
        <v>1.94</v>
      </c>
      <c r="AD280" s="6">
        <v>1.93</v>
      </c>
      <c r="AE280" s="6">
        <v>1.92</v>
      </c>
      <c r="AF280" s="6">
        <v>1.91</v>
      </c>
      <c r="AG280" s="6">
        <v>1.9</v>
      </c>
      <c r="AH280" s="6">
        <v>1.89</v>
      </c>
      <c r="AI280" s="6">
        <v>1.88</v>
      </c>
      <c r="AJ280" s="6">
        <v>1.87</v>
      </c>
      <c r="AK280" s="6">
        <v>1.86</v>
      </c>
      <c r="AL280" s="6">
        <v>1.85</v>
      </c>
      <c r="AM280" s="6">
        <v>1.84</v>
      </c>
      <c r="AN280" s="6">
        <v>1.83</v>
      </c>
      <c r="AO280" s="6">
        <v>1.83</v>
      </c>
      <c r="AP280" s="6">
        <v>1.82</v>
      </c>
      <c r="AQ280" s="6">
        <v>1.8</v>
      </c>
      <c r="AR280" s="6">
        <v>1.79</v>
      </c>
      <c r="AS280" s="6">
        <v>1.78</v>
      </c>
      <c r="AT280" s="6">
        <v>1.77</v>
      </c>
      <c r="AU280" s="6">
        <v>1.76</v>
      </c>
      <c r="AV280" s="6">
        <v>1.75</v>
      </c>
      <c r="AW280" s="6">
        <v>1.75</v>
      </c>
      <c r="AX280" s="6">
        <v>1.74</v>
      </c>
      <c r="AY280" s="6">
        <v>1.73</v>
      </c>
    </row>
    <row r="281" spans="1:51" x14ac:dyDescent="0.2">
      <c r="A281" s="5">
        <v>45777</v>
      </c>
      <c r="B281" s="6">
        <v>1.28</v>
      </c>
      <c r="C281" s="6">
        <v>1.28</v>
      </c>
      <c r="D281" s="6">
        <v>1.3</v>
      </c>
      <c r="E281" s="6">
        <v>1.34</v>
      </c>
      <c r="F281" s="6">
        <v>1.4</v>
      </c>
      <c r="G281" s="6">
        <v>1.46</v>
      </c>
      <c r="H281" s="6">
        <v>1.53</v>
      </c>
      <c r="I281" s="6">
        <v>1.6</v>
      </c>
      <c r="J281" s="6">
        <v>1.67</v>
      </c>
      <c r="K281" s="6">
        <v>1.73</v>
      </c>
      <c r="L281" s="6">
        <v>1.8</v>
      </c>
      <c r="M281" s="6">
        <v>1.85</v>
      </c>
      <c r="N281" s="6">
        <v>1.89</v>
      </c>
      <c r="O281" s="6">
        <v>1.93</v>
      </c>
      <c r="P281" s="6">
        <v>1.96</v>
      </c>
      <c r="Q281" s="6">
        <v>1.98</v>
      </c>
      <c r="R281" s="6">
        <v>1.99</v>
      </c>
      <c r="S281" s="6">
        <v>2</v>
      </c>
      <c r="T281" s="6">
        <v>2.0099999999999998</v>
      </c>
      <c r="U281" s="6">
        <v>2.02</v>
      </c>
      <c r="V281" s="6">
        <v>2.0099999999999998</v>
      </c>
      <c r="W281" s="6">
        <v>2</v>
      </c>
      <c r="X281" s="6">
        <v>2</v>
      </c>
      <c r="Y281" s="6">
        <v>1.99</v>
      </c>
      <c r="Z281" s="6">
        <v>1.99</v>
      </c>
      <c r="AA281" s="6">
        <v>1.98</v>
      </c>
      <c r="AB281" s="6">
        <v>1.96</v>
      </c>
      <c r="AC281" s="6">
        <v>1.95</v>
      </c>
      <c r="AD281" s="6">
        <v>1.94</v>
      </c>
      <c r="AE281" s="6">
        <v>1.94</v>
      </c>
      <c r="AF281" s="6">
        <v>1.92</v>
      </c>
      <c r="AG281" s="6">
        <v>1.91</v>
      </c>
      <c r="AH281" s="6">
        <v>1.9</v>
      </c>
      <c r="AI281" s="6">
        <v>1.89</v>
      </c>
      <c r="AJ281" s="6">
        <v>1.88</v>
      </c>
      <c r="AK281" s="6">
        <v>1.87</v>
      </c>
      <c r="AL281" s="6">
        <v>1.86</v>
      </c>
      <c r="AM281" s="6">
        <v>1.86</v>
      </c>
      <c r="AN281" s="6">
        <v>1.85</v>
      </c>
      <c r="AO281" s="6">
        <v>1.84</v>
      </c>
      <c r="AP281" s="6">
        <v>1.83</v>
      </c>
      <c r="AQ281" s="6">
        <v>1.82</v>
      </c>
      <c r="AR281" s="6">
        <v>1.81</v>
      </c>
      <c r="AS281" s="6">
        <v>1.8</v>
      </c>
      <c r="AT281" s="6">
        <v>1.79</v>
      </c>
      <c r="AU281" s="6">
        <v>1.78</v>
      </c>
      <c r="AV281" s="6">
        <v>1.77</v>
      </c>
      <c r="AW281" s="6">
        <v>1.76</v>
      </c>
      <c r="AX281" s="6">
        <v>1.75</v>
      </c>
      <c r="AY281" s="6">
        <v>1.74</v>
      </c>
    </row>
    <row r="282" spans="1:51" x14ac:dyDescent="0.2">
      <c r="A282" s="5">
        <v>45808</v>
      </c>
      <c r="B282" s="6">
        <v>1.3</v>
      </c>
      <c r="C282" s="6">
        <v>1.3</v>
      </c>
      <c r="D282" s="6">
        <v>1.31</v>
      </c>
      <c r="E282" s="6">
        <v>1.36</v>
      </c>
      <c r="F282" s="6">
        <v>1.42</v>
      </c>
      <c r="G282" s="6">
        <v>1.48</v>
      </c>
      <c r="H282" s="6">
        <v>1.55</v>
      </c>
      <c r="I282" s="6">
        <v>1.62</v>
      </c>
      <c r="J282" s="6">
        <v>1.68</v>
      </c>
      <c r="K282" s="6">
        <v>1.75</v>
      </c>
      <c r="L282" s="6">
        <v>1.81</v>
      </c>
      <c r="M282" s="6">
        <v>1.86</v>
      </c>
      <c r="N282" s="6">
        <v>1.91</v>
      </c>
      <c r="O282" s="6">
        <v>1.94</v>
      </c>
      <c r="P282" s="6">
        <v>1.98</v>
      </c>
      <c r="Q282" s="6">
        <v>1.99</v>
      </c>
      <c r="R282" s="6">
        <v>2</v>
      </c>
      <c r="S282" s="6">
        <v>2.0099999999999998</v>
      </c>
      <c r="T282" s="6">
        <v>2.02</v>
      </c>
      <c r="U282" s="6">
        <v>2.0299999999999998</v>
      </c>
      <c r="V282" s="6">
        <v>2.02</v>
      </c>
      <c r="W282" s="6">
        <v>2.02</v>
      </c>
      <c r="X282" s="6">
        <v>2.0099999999999998</v>
      </c>
      <c r="Y282" s="6">
        <v>2.0099999999999998</v>
      </c>
      <c r="Z282" s="6">
        <v>2</v>
      </c>
      <c r="AA282" s="6">
        <v>1.99</v>
      </c>
      <c r="AB282" s="6">
        <v>1.98</v>
      </c>
      <c r="AC282" s="6">
        <v>1.97</v>
      </c>
      <c r="AD282" s="6">
        <v>1.96</v>
      </c>
      <c r="AE282" s="6">
        <v>1.95</v>
      </c>
      <c r="AF282" s="6">
        <v>1.93</v>
      </c>
      <c r="AG282" s="6">
        <v>1.92</v>
      </c>
      <c r="AH282" s="6">
        <v>1.91</v>
      </c>
      <c r="AI282" s="6">
        <v>1.9</v>
      </c>
      <c r="AJ282" s="6">
        <v>1.89</v>
      </c>
      <c r="AK282" s="6">
        <v>1.88</v>
      </c>
      <c r="AL282" s="6">
        <v>1.87</v>
      </c>
      <c r="AM282" s="6">
        <v>1.87</v>
      </c>
      <c r="AN282" s="6">
        <v>1.86</v>
      </c>
      <c r="AO282" s="6">
        <v>1.85</v>
      </c>
      <c r="AP282" s="6">
        <v>1.84</v>
      </c>
      <c r="AQ282" s="6">
        <v>1.83</v>
      </c>
      <c r="AR282" s="6">
        <v>1.82</v>
      </c>
      <c r="AS282" s="6">
        <v>1.81</v>
      </c>
      <c r="AT282" s="6">
        <v>1.8</v>
      </c>
      <c r="AU282" s="6">
        <v>1.79</v>
      </c>
      <c r="AV282" s="6">
        <v>1.78</v>
      </c>
      <c r="AW282" s="6">
        <v>1.77</v>
      </c>
      <c r="AX282" s="6">
        <v>1.76</v>
      </c>
      <c r="AY282" s="6">
        <v>1.75</v>
      </c>
    </row>
    <row r="283" spans="1:51" x14ac:dyDescent="0.2">
      <c r="A283" s="5">
        <v>45838</v>
      </c>
      <c r="B283" s="6">
        <v>1.31</v>
      </c>
      <c r="C283" s="6">
        <v>1.31</v>
      </c>
      <c r="D283" s="6">
        <v>1.33</v>
      </c>
      <c r="E283" s="6">
        <v>1.37</v>
      </c>
      <c r="F283" s="6">
        <v>1.43</v>
      </c>
      <c r="G283" s="6">
        <v>1.49</v>
      </c>
      <c r="H283" s="6">
        <v>1.56</v>
      </c>
      <c r="I283" s="6">
        <v>1.63</v>
      </c>
      <c r="J283" s="6">
        <v>1.7</v>
      </c>
      <c r="K283" s="6">
        <v>1.76</v>
      </c>
      <c r="L283" s="6">
        <v>1.82</v>
      </c>
      <c r="M283" s="6">
        <v>1.87</v>
      </c>
      <c r="N283" s="6">
        <v>1.92</v>
      </c>
      <c r="O283" s="6">
        <v>1.96</v>
      </c>
      <c r="P283" s="6">
        <v>1.99</v>
      </c>
      <c r="Q283" s="6">
        <v>2</v>
      </c>
      <c r="R283" s="6">
        <v>2.0099999999999998</v>
      </c>
      <c r="S283" s="6">
        <v>2.02</v>
      </c>
      <c r="T283" s="6">
        <v>2.0299999999999998</v>
      </c>
      <c r="U283" s="6">
        <v>2.04</v>
      </c>
      <c r="V283" s="6">
        <v>2.0299999999999998</v>
      </c>
      <c r="W283" s="6">
        <v>2.0299999999999998</v>
      </c>
      <c r="X283" s="6">
        <v>2.02</v>
      </c>
      <c r="Y283" s="6">
        <v>2.02</v>
      </c>
      <c r="Z283" s="6">
        <v>2.0099999999999998</v>
      </c>
      <c r="AA283" s="6">
        <v>2</v>
      </c>
      <c r="AB283" s="6">
        <v>1.99</v>
      </c>
      <c r="AC283" s="6">
        <v>1.97</v>
      </c>
      <c r="AD283" s="6">
        <v>1.96</v>
      </c>
      <c r="AE283" s="6">
        <v>1.96</v>
      </c>
      <c r="AF283" s="6">
        <v>1.94</v>
      </c>
      <c r="AG283" s="6">
        <v>1.93</v>
      </c>
      <c r="AH283" s="6">
        <v>1.92</v>
      </c>
      <c r="AI283" s="6">
        <v>1.91</v>
      </c>
      <c r="AJ283" s="6">
        <v>1.9</v>
      </c>
      <c r="AK283" s="6">
        <v>1.89</v>
      </c>
      <c r="AL283" s="6">
        <v>1.88</v>
      </c>
      <c r="AM283" s="6">
        <v>1.87</v>
      </c>
      <c r="AN283" s="6">
        <v>1.87</v>
      </c>
      <c r="AO283" s="6">
        <v>1.86</v>
      </c>
      <c r="AP283" s="6">
        <v>1.85</v>
      </c>
      <c r="AQ283" s="6">
        <v>1.84</v>
      </c>
      <c r="AR283" s="6">
        <v>1.83</v>
      </c>
      <c r="AS283" s="6">
        <v>1.81</v>
      </c>
      <c r="AT283" s="6">
        <v>1.8</v>
      </c>
      <c r="AU283" s="6">
        <v>1.8</v>
      </c>
      <c r="AV283" s="6">
        <v>1.79</v>
      </c>
      <c r="AW283" s="6">
        <v>1.78</v>
      </c>
      <c r="AX283" s="6">
        <v>1.77</v>
      </c>
      <c r="AY283" s="6">
        <v>1.76</v>
      </c>
    </row>
    <row r="284" spans="1:51" x14ac:dyDescent="0.2">
      <c r="A284" s="5">
        <v>45869</v>
      </c>
      <c r="B284" s="6">
        <v>1.33</v>
      </c>
      <c r="C284" s="6">
        <v>1.33</v>
      </c>
      <c r="D284" s="6">
        <v>1.35</v>
      </c>
      <c r="E284" s="6">
        <v>1.39</v>
      </c>
      <c r="F284" s="6">
        <v>1.45</v>
      </c>
      <c r="G284" s="6">
        <v>1.51</v>
      </c>
      <c r="H284" s="6">
        <v>1.57</v>
      </c>
      <c r="I284" s="6">
        <v>1.64</v>
      </c>
      <c r="J284" s="6">
        <v>1.71</v>
      </c>
      <c r="K284" s="6">
        <v>1.78</v>
      </c>
      <c r="L284" s="6">
        <v>1.84</v>
      </c>
      <c r="M284" s="6">
        <v>1.89</v>
      </c>
      <c r="N284" s="6">
        <v>1.93</v>
      </c>
      <c r="O284" s="6">
        <v>1.97</v>
      </c>
      <c r="P284" s="6">
        <v>2</v>
      </c>
      <c r="Q284" s="6">
        <v>2.0099999999999998</v>
      </c>
      <c r="R284" s="6">
        <v>2.02</v>
      </c>
      <c r="S284" s="6">
        <v>2.04</v>
      </c>
      <c r="T284" s="6">
        <v>2.04</v>
      </c>
      <c r="U284" s="6">
        <v>2.0499999999999998</v>
      </c>
      <c r="V284" s="6">
        <v>2.04</v>
      </c>
      <c r="W284" s="6">
        <v>2.04</v>
      </c>
      <c r="X284" s="6">
        <v>2.0299999999999998</v>
      </c>
      <c r="Y284" s="6">
        <v>2.0299999999999998</v>
      </c>
      <c r="Z284" s="6">
        <v>2.02</v>
      </c>
      <c r="AA284" s="6">
        <v>2.0099999999999998</v>
      </c>
      <c r="AB284" s="6">
        <v>2</v>
      </c>
      <c r="AC284" s="6">
        <v>1.99</v>
      </c>
      <c r="AD284" s="6">
        <v>1.98</v>
      </c>
      <c r="AE284" s="6">
        <v>1.97</v>
      </c>
      <c r="AF284" s="6">
        <v>1.95</v>
      </c>
      <c r="AG284" s="6">
        <v>1.94</v>
      </c>
      <c r="AH284" s="6">
        <v>1.93</v>
      </c>
      <c r="AI284" s="6">
        <v>1.92</v>
      </c>
      <c r="AJ284" s="6">
        <v>1.91</v>
      </c>
      <c r="AK284" s="6">
        <v>1.9</v>
      </c>
      <c r="AL284" s="6">
        <v>1.89</v>
      </c>
      <c r="AM284" s="6">
        <v>1.88</v>
      </c>
      <c r="AN284" s="6">
        <v>1.88</v>
      </c>
      <c r="AO284" s="6">
        <v>1.87</v>
      </c>
      <c r="AP284" s="6">
        <v>1.86</v>
      </c>
      <c r="AQ284" s="6">
        <v>1.85</v>
      </c>
      <c r="AR284" s="6">
        <v>1.84</v>
      </c>
      <c r="AS284" s="6">
        <v>1.82</v>
      </c>
      <c r="AT284" s="6">
        <v>1.81</v>
      </c>
      <c r="AU284" s="6">
        <v>1.81</v>
      </c>
      <c r="AV284" s="6">
        <v>1.8</v>
      </c>
      <c r="AW284" s="6">
        <v>1.79</v>
      </c>
      <c r="AX284" s="6">
        <v>1.78</v>
      </c>
      <c r="AY284" s="6">
        <v>1.77</v>
      </c>
    </row>
    <row r="285" spans="1:51" x14ac:dyDescent="0.2">
      <c r="A285" s="5">
        <v>45900</v>
      </c>
      <c r="B285" s="6">
        <v>1.35</v>
      </c>
      <c r="C285" s="6">
        <v>1.34</v>
      </c>
      <c r="D285" s="6">
        <v>1.36</v>
      </c>
      <c r="E285" s="6">
        <v>1.41</v>
      </c>
      <c r="F285" s="6">
        <v>1.46</v>
      </c>
      <c r="G285" s="6">
        <v>1.52</v>
      </c>
      <c r="H285" s="6">
        <v>1.59</v>
      </c>
      <c r="I285" s="6">
        <v>1.66</v>
      </c>
      <c r="J285" s="6">
        <v>1.72</v>
      </c>
      <c r="K285" s="6">
        <v>1.79</v>
      </c>
      <c r="L285" s="6">
        <v>1.85</v>
      </c>
      <c r="M285" s="6">
        <v>1.9</v>
      </c>
      <c r="N285" s="6">
        <v>1.94</v>
      </c>
      <c r="O285" s="6">
        <v>1.98</v>
      </c>
      <c r="P285" s="6">
        <v>2.0099999999999998</v>
      </c>
      <c r="Q285" s="6">
        <v>2.02</v>
      </c>
      <c r="R285" s="6">
        <v>2.04</v>
      </c>
      <c r="S285" s="6">
        <v>2.0499999999999998</v>
      </c>
      <c r="T285" s="6">
        <v>2.0499999999999998</v>
      </c>
      <c r="U285" s="6">
        <v>2.06</v>
      </c>
      <c r="V285" s="6">
        <v>2.06</v>
      </c>
      <c r="W285" s="6">
        <v>2.0499999999999998</v>
      </c>
      <c r="X285" s="6">
        <v>2.04</v>
      </c>
      <c r="Y285" s="6">
        <v>2.04</v>
      </c>
      <c r="Z285" s="6">
        <v>2.0299999999999998</v>
      </c>
      <c r="AA285" s="6">
        <v>2.02</v>
      </c>
      <c r="AB285" s="6">
        <v>2.0099999999999998</v>
      </c>
      <c r="AC285" s="6">
        <v>2</v>
      </c>
      <c r="AD285" s="6">
        <v>1.99</v>
      </c>
      <c r="AE285" s="6">
        <v>1.98</v>
      </c>
      <c r="AF285" s="6">
        <v>1.96</v>
      </c>
      <c r="AG285" s="6">
        <v>1.95</v>
      </c>
      <c r="AH285" s="6">
        <v>1.94</v>
      </c>
      <c r="AI285" s="6">
        <v>1.93</v>
      </c>
      <c r="AJ285" s="6">
        <v>1.92</v>
      </c>
      <c r="AK285" s="6">
        <v>1.91</v>
      </c>
      <c r="AL285" s="6">
        <v>1.9</v>
      </c>
      <c r="AM285" s="6">
        <v>1.89</v>
      </c>
      <c r="AN285" s="6">
        <v>1.89</v>
      </c>
      <c r="AO285" s="6">
        <v>1.88</v>
      </c>
      <c r="AP285" s="6">
        <v>1.87</v>
      </c>
      <c r="AQ285" s="6">
        <v>1.86</v>
      </c>
      <c r="AR285" s="6">
        <v>1.84</v>
      </c>
      <c r="AS285" s="6">
        <v>1.83</v>
      </c>
      <c r="AT285" s="6">
        <v>1.82</v>
      </c>
      <c r="AU285" s="6">
        <v>1.82</v>
      </c>
      <c r="AV285" s="6">
        <v>1.81</v>
      </c>
      <c r="AW285" s="6">
        <v>1.8</v>
      </c>
      <c r="AX285" s="6">
        <v>1.79</v>
      </c>
      <c r="AY285" s="6">
        <v>1.78</v>
      </c>
    </row>
    <row r="286" spans="1:51" x14ac:dyDescent="0.2">
      <c r="A286" s="5">
        <v>45930</v>
      </c>
      <c r="B286" s="6">
        <v>1.36</v>
      </c>
      <c r="C286" s="6">
        <v>1.36</v>
      </c>
      <c r="D286" s="6">
        <v>1.38</v>
      </c>
      <c r="E286" s="6">
        <v>1.42</v>
      </c>
      <c r="F286" s="6">
        <v>1.48</v>
      </c>
      <c r="G286" s="6">
        <v>1.54</v>
      </c>
      <c r="H286" s="6">
        <v>1.6</v>
      </c>
      <c r="I286" s="6">
        <v>1.67</v>
      </c>
      <c r="J286" s="6">
        <v>1.73</v>
      </c>
      <c r="K286" s="6">
        <v>1.8</v>
      </c>
      <c r="L286" s="6">
        <v>1.86</v>
      </c>
      <c r="M286" s="6">
        <v>1.91</v>
      </c>
      <c r="N286" s="6">
        <v>1.95</v>
      </c>
      <c r="O286" s="6">
        <v>1.99</v>
      </c>
      <c r="P286" s="6">
        <v>2.02</v>
      </c>
      <c r="Q286" s="6">
        <v>2.0299999999999998</v>
      </c>
      <c r="R286" s="6">
        <v>2.0499999999999998</v>
      </c>
      <c r="S286" s="6">
        <v>2.06</v>
      </c>
      <c r="T286" s="6">
        <v>2.06</v>
      </c>
      <c r="U286" s="6">
        <v>2.0699999999999998</v>
      </c>
      <c r="V286" s="6">
        <v>2.06</v>
      </c>
      <c r="W286" s="6">
        <v>2.06</v>
      </c>
      <c r="X286" s="6">
        <v>2.0499999999999998</v>
      </c>
      <c r="Y286" s="6">
        <v>2.0499999999999998</v>
      </c>
      <c r="Z286" s="6">
        <v>2.04</v>
      </c>
      <c r="AA286" s="6">
        <v>2.0299999999999998</v>
      </c>
      <c r="AB286" s="6">
        <v>2.02</v>
      </c>
      <c r="AC286" s="6">
        <v>2</v>
      </c>
      <c r="AD286" s="6">
        <v>1.99</v>
      </c>
      <c r="AE286" s="6">
        <v>1.99</v>
      </c>
      <c r="AF286" s="6">
        <v>1.97</v>
      </c>
      <c r="AG286" s="6">
        <v>1.96</v>
      </c>
      <c r="AH286" s="6">
        <v>1.95</v>
      </c>
      <c r="AI286" s="6">
        <v>1.94</v>
      </c>
      <c r="AJ286" s="6">
        <v>1.93</v>
      </c>
      <c r="AK286" s="6">
        <v>1.92</v>
      </c>
      <c r="AL286" s="6">
        <v>1.91</v>
      </c>
      <c r="AM286" s="6">
        <v>1.9</v>
      </c>
      <c r="AN286" s="6">
        <v>1.9</v>
      </c>
      <c r="AO286" s="6">
        <v>1.89</v>
      </c>
      <c r="AP286" s="6">
        <v>1.88</v>
      </c>
      <c r="AQ286" s="6">
        <v>1.86</v>
      </c>
      <c r="AR286" s="6">
        <v>1.85</v>
      </c>
      <c r="AS286" s="6">
        <v>1.84</v>
      </c>
      <c r="AT286" s="6">
        <v>1.83</v>
      </c>
      <c r="AU286" s="6">
        <v>1.82</v>
      </c>
      <c r="AV286" s="6">
        <v>1.81</v>
      </c>
      <c r="AW286" s="6">
        <v>1.81</v>
      </c>
      <c r="AX286" s="6">
        <v>1.8</v>
      </c>
      <c r="AY286" s="6">
        <v>1.79</v>
      </c>
    </row>
    <row r="287" spans="1:51" x14ac:dyDescent="0.2">
      <c r="A287" s="5">
        <v>45961</v>
      </c>
      <c r="B287" s="6">
        <v>1.38</v>
      </c>
      <c r="C287" s="6">
        <v>1.37</v>
      </c>
      <c r="D287" s="6">
        <v>1.39</v>
      </c>
      <c r="E287" s="6">
        <v>1.44</v>
      </c>
      <c r="F287" s="6">
        <v>1.49</v>
      </c>
      <c r="G287" s="6">
        <v>1.55</v>
      </c>
      <c r="H287" s="6">
        <v>1.62</v>
      </c>
      <c r="I287" s="6">
        <v>1.68</v>
      </c>
      <c r="J287" s="6">
        <v>1.75</v>
      </c>
      <c r="K287" s="6">
        <v>1.81</v>
      </c>
      <c r="L287" s="6">
        <v>1.87</v>
      </c>
      <c r="M287" s="6">
        <v>1.92</v>
      </c>
      <c r="N287" s="6">
        <v>1.96</v>
      </c>
      <c r="O287" s="6">
        <v>2</v>
      </c>
      <c r="P287" s="6">
        <v>2.0299999999999998</v>
      </c>
      <c r="Q287" s="6">
        <v>2.0499999999999998</v>
      </c>
      <c r="R287" s="6">
        <v>2.06</v>
      </c>
      <c r="S287" s="6">
        <v>2.0699999999999998</v>
      </c>
      <c r="T287" s="6">
        <v>2.08</v>
      </c>
      <c r="U287" s="6">
        <v>2.08</v>
      </c>
      <c r="V287" s="6">
        <v>2.08</v>
      </c>
      <c r="W287" s="6">
        <v>2.0699999999999998</v>
      </c>
      <c r="X287" s="6">
        <v>2.06</v>
      </c>
      <c r="Y287" s="6">
        <v>2.06</v>
      </c>
      <c r="Z287" s="6">
        <v>2.0499999999999998</v>
      </c>
      <c r="AA287" s="6">
        <v>2.04</v>
      </c>
      <c r="AB287" s="6">
        <v>2.0299999999999998</v>
      </c>
      <c r="AC287" s="6">
        <v>2.0099999999999998</v>
      </c>
      <c r="AD287" s="6">
        <v>2</v>
      </c>
      <c r="AE287" s="6">
        <v>2</v>
      </c>
      <c r="AF287" s="6">
        <v>1.98</v>
      </c>
      <c r="AG287" s="6">
        <v>1.97</v>
      </c>
      <c r="AH287" s="6">
        <v>1.96</v>
      </c>
      <c r="AI287" s="6">
        <v>1.95</v>
      </c>
      <c r="AJ287" s="6">
        <v>1.94</v>
      </c>
      <c r="AK287" s="6">
        <v>1.93</v>
      </c>
      <c r="AL287" s="6">
        <v>1.92</v>
      </c>
      <c r="AM287" s="6">
        <v>1.91</v>
      </c>
      <c r="AN287" s="6">
        <v>1.9</v>
      </c>
      <c r="AO287" s="6">
        <v>1.9</v>
      </c>
      <c r="AP287" s="6">
        <v>1.88</v>
      </c>
      <c r="AQ287" s="6">
        <v>1.87</v>
      </c>
      <c r="AR287" s="6">
        <v>1.86</v>
      </c>
      <c r="AS287" s="6">
        <v>1.85</v>
      </c>
      <c r="AT287" s="6">
        <v>1.84</v>
      </c>
      <c r="AU287" s="6">
        <v>1.83</v>
      </c>
      <c r="AV287" s="6">
        <v>1.82</v>
      </c>
      <c r="AW287" s="6">
        <v>1.81</v>
      </c>
      <c r="AX287" s="6">
        <v>1.81</v>
      </c>
      <c r="AY287" s="6">
        <v>1.8</v>
      </c>
    </row>
    <row r="288" spans="1:51" x14ac:dyDescent="0.2">
      <c r="A288" s="5">
        <v>45991</v>
      </c>
      <c r="B288" s="6">
        <v>1.4</v>
      </c>
      <c r="C288" s="6">
        <v>1.39</v>
      </c>
      <c r="D288" s="6">
        <v>1.41</v>
      </c>
      <c r="E288" s="6">
        <v>1.45</v>
      </c>
      <c r="F288" s="6">
        <v>1.51</v>
      </c>
      <c r="G288" s="6">
        <v>1.57</v>
      </c>
      <c r="H288" s="6">
        <v>1.63</v>
      </c>
      <c r="I288" s="6">
        <v>1.7</v>
      </c>
      <c r="J288" s="6">
        <v>1.76</v>
      </c>
      <c r="K288" s="6">
        <v>1.83</v>
      </c>
      <c r="L288" s="6">
        <v>1.89</v>
      </c>
      <c r="M288" s="6">
        <v>1.93</v>
      </c>
      <c r="N288" s="6">
        <v>1.98</v>
      </c>
      <c r="O288" s="6">
        <v>2.0099999999999998</v>
      </c>
      <c r="P288" s="6">
        <v>2.0499999999999998</v>
      </c>
      <c r="Q288" s="6">
        <v>2.06</v>
      </c>
      <c r="R288" s="6">
        <v>2.0699999999999998</v>
      </c>
      <c r="S288" s="6">
        <v>2.08</v>
      </c>
      <c r="T288" s="6">
        <v>2.09</v>
      </c>
      <c r="U288" s="6">
        <v>2.1</v>
      </c>
      <c r="V288" s="6">
        <v>2.09</v>
      </c>
      <c r="W288" s="6">
        <v>2.08</v>
      </c>
      <c r="X288" s="6">
        <v>2.0699999999999998</v>
      </c>
      <c r="Y288" s="6">
        <v>2.0699999999999998</v>
      </c>
      <c r="Z288" s="6">
        <v>2.06</v>
      </c>
      <c r="AA288" s="6">
        <v>2.0499999999999998</v>
      </c>
      <c r="AB288" s="6">
        <v>2.04</v>
      </c>
      <c r="AC288" s="6">
        <v>2.0299999999999998</v>
      </c>
      <c r="AD288" s="6">
        <v>2.02</v>
      </c>
      <c r="AE288" s="6">
        <v>2.0099999999999998</v>
      </c>
      <c r="AF288" s="6">
        <v>1.99</v>
      </c>
      <c r="AG288" s="6">
        <v>1.98</v>
      </c>
      <c r="AH288" s="6">
        <v>1.97</v>
      </c>
      <c r="AI288" s="6">
        <v>1.96</v>
      </c>
      <c r="AJ288" s="6">
        <v>1.95</v>
      </c>
      <c r="AK288" s="6">
        <v>1.94</v>
      </c>
      <c r="AL288" s="6">
        <v>1.93</v>
      </c>
      <c r="AM288" s="6">
        <v>1.92</v>
      </c>
      <c r="AN288" s="6">
        <v>1.92</v>
      </c>
      <c r="AO288" s="6">
        <v>1.91</v>
      </c>
      <c r="AP288" s="6">
        <v>1.9</v>
      </c>
      <c r="AQ288" s="6">
        <v>1.88</v>
      </c>
      <c r="AR288" s="6">
        <v>1.87</v>
      </c>
      <c r="AS288" s="6">
        <v>1.86</v>
      </c>
      <c r="AT288" s="6">
        <v>1.85</v>
      </c>
      <c r="AU288" s="6">
        <v>1.84</v>
      </c>
      <c r="AV288" s="6">
        <v>1.83</v>
      </c>
      <c r="AW288" s="6">
        <v>1.83</v>
      </c>
      <c r="AX288" s="6">
        <v>1.82</v>
      </c>
      <c r="AY288" s="6">
        <v>1.81</v>
      </c>
    </row>
    <row r="289" spans="1:51" x14ac:dyDescent="0.2">
      <c r="A289" s="5">
        <v>46022</v>
      </c>
      <c r="B289" s="6">
        <v>1.41</v>
      </c>
      <c r="C289" s="6">
        <v>1.41</v>
      </c>
      <c r="D289" s="6">
        <v>1.43</v>
      </c>
      <c r="E289" s="6">
        <v>1.47</v>
      </c>
      <c r="F289" s="6">
        <v>1.53</v>
      </c>
      <c r="G289" s="6">
        <v>1.59</v>
      </c>
      <c r="H289" s="6">
        <v>1.65</v>
      </c>
      <c r="I289" s="6">
        <v>1.71</v>
      </c>
      <c r="J289" s="6">
        <v>1.78</v>
      </c>
      <c r="K289" s="6">
        <v>1.84</v>
      </c>
      <c r="L289" s="6">
        <v>1.9</v>
      </c>
      <c r="M289" s="6">
        <v>1.95</v>
      </c>
      <c r="N289" s="6">
        <v>1.99</v>
      </c>
      <c r="O289" s="6">
        <v>2.0299999999999998</v>
      </c>
      <c r="P289" s="6">
        <v>2.06</v>
      </c>
      <c r="Q289" s="6">
        <v>2.0699999999999998</v>
      </c>
      <c r="R289" s="6">
        <v>2.08</v>
      </c>
      <c r="S289" s="6">
        <v>2.09</v>
      </c>
      <c r="T289" s="6">
        <v>2.1</v>
      </c>
      <c r="U289" s="6">
        <v>2.11</v>
      </c>
      <c r="V289" s="6">
        <v>2.1</v>
      </c>
      <c r="W289" s="6">
        <v>2.09</v>
      </c>
      <c r="X289" s="6">
        <v>2.09</v>
      </c>
      <c r="Y289" s="6">
        <v>2.08</v>
      </c>
      <c r="Z289" s="6">
        <v>2.0699999999999998</v>
      </c>
      <c r="AA289" s="6">
        <v>2.06</v>
      </c>
      <c r="AB289" s="6">
        <v>2.0499999999999998</v>
      </c>
      <c r="AC289" s="6">
        <v>2.04</v>
      </c>
      <c r="AD289" s="6">
        <v>2.0299999999999998</v>
      </c>
      <c r="AE289" s="6">
        <v>2.02</v>
      </c>
      <c r="AF289" s="6">
        <v>2.0099999999999998</v>
      </c>
      <c r="AG289" s="6">
        <v>1.99</v>
      </c>
      <c r="AH289" s="6">
        <v>1.98</v>
      </c>
      <c r="AI289" s="6">
        <v>1.97</v>
      </c>
      <c r="AJ289" s="6">
        <v>1.96</v>
      </c>
      <c r="AK289" s="6">
        <v>1.95</v>
      </c>
      <c r="AL289" s="6">
        <v>1.94</v>
      </c>
      <c r="AM289" s="6">
        <v>1.94</v>
      </c>
      <c r="AN289" s="6">
        <v>1.93</v>
      </c>
      <c r="AO289" s="6">
        <v>1.92</v>
      </c>
      <c r="AP289" s="6">
        <v>1.91</v>
      </c>
      <c r="AQ289" s="6">
        <v>1.9</v>
      </c>
      <c r="AR289" s="6">
        <v>1.88</v>
      </c>
      <c r="AS289" s="6">
        <v>1.87</v>
      </c>
      <c r="AT289" s="6">
        <v>1.86</v>
      </c>
      <c r="AU289" s="6">
        <v>1.85</v>
      </c>
      <c r="AV289" s="6">
        <v>1.85</v>
      </c>
      <c r="AW289" s="6">
        <v>1.84</v>
      </c>
      <c r="AX289" s="6">
        <v>1.83</v>
      </c>
      <c r="AY289" s="6">
        <v>1.82</v>
      </c>
    </row>
    <row r="290" spans="1:51" x14ac:dyDescent="0.2">
      <c r="A290" s="5">
        <v>46053</v>
      </c>
      <c r="B290" s="6">
        <v>1.43</v>
      </c>
      <c r="C290" s="6">
        <v>1.43</v>
      </c>
      <c r="D290" s="6">
        <v>1.45</v>
      </c>
      <c r="E290" s="6">
        <v>1.49</v>
      </c>
      <c r="F290" s="6">
        <v>1.54</v>
      </c>
      <c r="G290" s="6">
        <v>1.6</v>
      </c>
      <c r="H290" s="6">
        <v>1.67</v>
      </c>
      <c r="I290" s="6">
        <v>1.73</v>
      </c>
      <c r="J290" s="6">
        <v>1.8</v>
      </c>
      <c r="K290" s="6">
        <v>1.86</v>
      </c>
      <c r="L290" s="6">
        <v>1.92</v>
      </c>
      <c r="M290" s="6">
        <v>1.96</v>
      </c>
      <c r="N290" s="6">
        <v>2.0099999999999998</v>
      </c>
      <c r="O290" s="6">
        <v>2.04</v>
      </c>
      <c r="P290" s="6">
        <v>2.0699999999999998</v>
      </c>
      <c r="Q290" s="6">
        <v>2.09</v>
      </c>
      <c r="R290" s="6">
        <v>2.1</v>
      </c>
      <c r="S290" s="6">
        <v>2.11</v>
      </c>
      <c r="T290" s="6">
        <v>2.11</v>
      </c>
      <c r="U290" s="6">
        <v>2.12</v>
      </c>
      <c r="V290" s="6">
        <v>2.11</v>
      </c>
      <c r="W290" s="6">
        <v>2.11</v>
      </c>
      <c r="X290" s="6">
        <v>2.1</v>
      </c>
      <c r="Y290" s="6">
        <v>2.09</v>
      </c>
      <c r="Z290" s="6">
        <v>2.09</v>
      </c>
      <c r="AA290" s="6">
        <v>2.08</v>
      </c>
      <c r="AB290" s="6">
        <v>2.06</v>
      </c>
      <c r="AC290" s="6">
        <v>2.0499999999999998</v>
      </c>
      <c r="AD290" s="6">
        <v>2.04</v>
      </c>
      <c r="AE290" s="6">
        <v>2.0299999999999998</v>
      </c>
      <c r="AF290" s="6">
        <v>2.02</v>
      </c>
      <c r="AG290" s="6">
        <v>2.0099999999999998</v>
      </c>
      <c r="AH290" s="6">
        <v>2</v>
      </c>
      <c r="AI290" s="6">
        <v>1.99</v>
      </c>
      <c r="AJ290" s="6">
        <v>1.98</v>
      </c>
      <c r="AK290" s="6">
        <v>1.97</v>
      </c>
      <c r="AL290" s="6">
        <v>1.96</v>
      </c>
      <c r="AM290" s="6">
        <v>1.95</v>
      </c>
      <c r="AN290" s="6">
        <v>1.94</v>
      </c>
      <c r="AO290" s="6">
        <v>1.93</v>
      </c>
      <c r="AP290" s="6">
        <v>1.92</v>
      </c>
      <c r="AQ290" s="6">
        <v>1.91</v>
      </c>
      <c r="AR290" s="6">
        <v>1.9</v>
      </c>
      <c r="AS290" s="6">
        <v>1.89</v>
      </c>
      <c r="AT290" s="6">
        <v>1.88</v>
      </c>
      <c r="AU290" s="6">
        <v>1.87</v>
      </c>
      <c r="AV290" s="6">
        <v>1.86</v>
      </c>
      <c r="AW290" s="6">
        <v>1.85</v>
      </c>
      <c r="AX290" s="6">
        <v>1.84</v>
      </c>
      <c r="AY290" s="6">
        <v>1.83</v>
      </c>
    </row>
    <row r="291" spans="1:51" x14ac:dyDescent="0.2">
      <c r="A291" s="5">
        <v>46081</v>
      </c>
      <c r="B291" s="6">
        <v>1.45</v>
      </c>
      <c r="C291" s="6">
        <v>1.45</v>
      </c>
      <c r="D291" s="6">
        <v>1.47</v>
      </c>
      <c r="E291" s="6">
        <v>1.51</v>
      </c>
      <c r="F291" s="6">
        <v>1.56</v>
      </c>
      <c r="G291" s="6">
        <v>1.62</v>
      </c>
      <c r="H291" s="6">
        <v>1.68</v>
      </c>
      <c r="I291" s="6">
        <v>1.75</v>
      </c>
      <c r="J291" s="6">
        <v>1.81</v>
      </c>
      <c r="K291" s="6">
        <v>1.88</v>
      </c>
      <c r="L291" s="6">
        <v>1.93</v>
      </c>
      <c r="M291" s="6">
        <v>1.98</v>
      </c>
      <c r="N291" s="6">
        <v>2.02</v>
      </c>
      <c r="O291" s="6">
        <v>2.06</v>
      </c>
      <c r="P291" s="6">
        <v>2.09</v>
      </c>
      <c r="Q291" s="6">
        <v>2.1</v>
      </c>
      <c r="R291" s="6">
        <v>2.11</v>
      </c>
      <c r="S291" s="6">
        <v>2.12</v>
      </c>
      <c r="T291" s="6">
        <v>2.13</v>
      </c>
      <c r="U291" s="6">
        <v>2.14</v>
      </c>
      <c r="V291" s="6">
        <v>2.13</v>
      </c>
      <c r="W291" s="6">
        <v>2.12</v>
      </c>
      <c r="X291" s="6">
        <v>2.12</v>
      </c>
      <c r="Y291" s="6">
        <v>2.11</v>
      </c>
      <c r="Z291" s="6">
        <v>2.1</v>
      </c>
      <c r="AA291" s="6">
        <v>2.09</v>
      </c>
      <c r="AB291" s="6">
        <v>2.08</v>
      </c>
      <c r="AC291" s="6">
        <v>2.0699999999999998</v>
      </c>
      <c r="AD291" s="6">
        <v>2.06</v>
      </c>
      <c r="AE291" s="6">
        <v>2.0499999999999998</v>
      </c>
      <c r="AF291" s="6">
        <v>2.04</v>
      </c>
      <c r="AG291" s="6">
        <v>2.02</v>
      </c>
      <c r="AH291" s="6">
        <v>2.0099999999999998</v>
      </c>
      <c r="AI291" s="6">
        <v>2</v>
      </c>
      <c r="AJ291" s="6">
        <v>1.99</v>
      </c>
      <c r="AK291" s="6">
        <v>1.98</v>
      </c>
      <c r="AL291" s="6">
        <v>1.97</v>
      </c>
      <c r="AM291" s="6">
        <v>1.96</v>
      </c>
      <c r="AN291" s="6">
        <v>1.96</v>
      </c>
      <c r="AO291" s="6">
        <v>1.95</v>
      </c>
      <c r="AP291" s="6">
        <v>1.94</v>
      </c>
      <c r="AQ291" s="6">
        <v>1.92</v>
      </c>
      <c r="AR291" s="6">
        <v>1.91</v>
      </c>
      <c r="AS291" s="6">
        <v>1.9</v>
      </c>
      <c r="AT291" s="6">
        <v>1.89</v>
      </c>
      <c r="AU291" s="6">
        <v>1.88</v>
      </c>
      <c r="AV291" s="6">
        <v>1.87</v>
      </c>
      <c r="AW291" s="6">
        <v>1.86</v>
      </c>
      <c r="AX291" s="6">
        <v>1.85</v>
      </c>
      <c r="AY291" s="6">
        <v>1.85</v>
      </c>
    </row>
    <row r="292" spans="1:51" s="16" customFormat="1" x14ac:dyDescent="0.2">
      <c r="A292" s="12">
        <v>46112</v>
      </c>
      <c r="B292" s="13">
        <f>ROUND(AVERAGE(Zinsswaps!B173:B292)+'iBoxx Extrapolation'!$L292,2)</f>
        <v>1.47</v>
      </c>
      <c r="C292" s="13">
        <f>ROUND(AVERAGE(Zinsswaps!C173:C292)+'iBoxx Extrapolation'!$L292,2)</f>
        <v>1.47</v>
      </c>
      <c r="D292" s="13">
        <f>ROUND(AVERAGE(Zinsswaps!D173:D292)+'iBoxx Extrapolation'!$L292,2)</f>
        <v>1.49</v>
      </c>
      <c r="E292" s="13">
        <f>ROUND(AVERAGE(Zinsswaps!E173:E292)+'iBoxx Extrapolation'!$L292,2)</f>
        <v>1.53</v>
      </c>
      <c r="F292" s="13">
        <f>ROUND(AVERAGE(Zinsswaps!F173:F292)+'iBoxx Extrapolation'!$L292,2)</f>
        <v>1.59</v>
      </c>
      <c r="G292" s="13">
        <f>ROUND(AVERAGE(Zinsswaps!G173:G292)+'iBoxx Extrapolation'!$L292,2)</f>
        <v>1.65</v>
      </c>
      <c r="H292" s="13">
        <f>ROUND(AVERAGE(Zinsswaps!H173:H292)+'iBoxx Extrapolation'!$L292,2)</f>
        <v>1.71</v>
      </c>
      <c r="I292" s="13">
        <f>ROUND(AVERAGE(Zinsswaps!I173:I292)+'iBoxx Extrapolation'!$L292,2)</f>
        <v>1.77</v>
      </c>
      <c r="J292" s="13">
        <f>ROUND(AVERAGE(Zinsswaps!J173:J292)+'iBoxx Extrapolation'!$L292,2)</f>
        <v>1.84</v>
      </c>
      <c r="K292" s="13">
        <f>ROUND(AVERAGE(Zinsswaps!K173:K292)+'iBoxx Extrapolation'!$L292,2)</f>
        <v>1.9</v>
      </c>
      <c r="L292" s="13">
        <f>ROUND(AVERAGE(Zinsswaps!L173:L292)+'iBoxx Extrapolation'!$L292,2)</f>
        <v>1.96</v>
      </c>
      <c r="M292" s="13">
        <f>ROUND(AVERAGE(Zinsswaps!M173:M292)+'iBoxx Extrapolation'!$L292,2)</f>
        <v>2</v>
      </c>
      <c r="N292" s="13">
        <f>ROUND(AVERAGE(Zinsswaps!N173:N292)+'iBoxx Extrapolation'!$L292,2)</f>
        <v>2.0499999999999998</v>
      </c>
      <c r="O292" s="13">
        <f>ROUND(AVERAGE(Zinsswaps!O173:O292)+'iBoxx Extrapolation'!$L292,2)</f>
        <v>2.08</v>
      </c>
      <c r="P292" s="13">
        <f>ROUND(AVERAGE(Zinsswaps!P173:P292)+'iBoxx Extrapolation'!$L292,2)</f>
        <v>2.11</v>
      </c>
      <c r="Q292" s="13">
        <f>ROUND(AVERAGE(Zinsswaps!Q173:Q292)+'iBoxx Extrapolation'!$L292,2)</f>
        <v>2.12</v>
      </c>
      <c r="R292" s="13">
        <f>ROUND(AVERAGE(Zinsswaps!R173:R292)+'iBoxx Extrapolation'!$L292,2)</f>
        <v>2.14</v>
      </c>
      <c r="S292" s="13">
        <f>ROUND(AVERAGE(Zinsswaps!S173:S292)+'iBoxx Extrapolation'!$L292,2)</f>
        <v>2.14</v>
      </c>
      <c r="T292" s="13">
        <f>ROUND(AVERAGE(Zinsswaps!T173:T292)+'iBoxx Extrapolation'!$L292,2)</f>
        <v>2.15</v>
      </c>
      <c r="U292" s="13">
        <f>ROUND(AVERAGE(Zinsswaps!U173:U292)+'iBoxx Extrapolation'!$L292,2)</f>
        <v>2.16</v>
      </c>
      <c r="V292" s="13">
        <f>ROUND(AVERAGE(Zinsswaps!V173:V292)+'iBoxx Extrapolation'!$L292,2)</f>
        <v>2.15</v>
      </c>
      <c r="W292" s="13">
        <f>ROUND(AVERAGE(Zinsswaps!W173:W292)+'iBoxx Extrapolation'!$L292,2)</f>
        <v>2.14</v>
      </c>
      <c r="X292" s="13">
        <f>ROUND(AVERAGE(Zinsswaps!X173:X292)+'iBoxx Extrapolation'!$L292,2)</f>
        <v>2.14</v>
      </c>
      <c r="Y292" s="13">
        <f>ROUND(AVERAGE(Zinsswaps!Y173:Y292)+'iBoxx Extrapolation'!$L292,2)</f>
        <v>2.13</v>
      </c>
      <c r="Z292" s="13">
        <f>ROUND(AVERAGE(Zinsswaps!Z173:Z292)+'iBoxx Extrapolation'!$L292,2)</f>
        <v>2.13</v>
      </c>
      <c r="AA292" s="13">
        <f>ROUND(AVERAGE(Zinsswaps!AA173:AA292)+'iBoxx Extrapolation'!$L292,2)</f>
        <v>2.11</v>
      </c>
      <c r="AB292" s="13">
        <f>ROUND(AVERAGE(Zinsswaps!AB173:AB292)+'iBoxx Extrapolation'!$L292,2)</f>
        <v>2.1</v>
      </c>
      <c r="AC292" s="13">
        <f>ROUND(AVERAGE(Zinsswaps!AC173:AC292)+'iBoxx Extrapolation'!$L292,2)</f>
        <v>2.09</v>
      </c>
      <c r="AD292" s="13">
        <f>ROUND(AVERAGE(Zinsswaps!AD173:AD292)+'iBoxx Extrapolation'!$L292,2)</f>
        <v>2.08</v>
      </c>
      <c r="AE292" s="13">
        <f>ROUND(AVERAGE(Zinsswaps!AE173:AE292)+'iBoxx Extrapolation'!$L292,2)</f>
        <v>2.0699999999999998</v>
      </c>
      <c r="AF292" s="13">
        <f>ROUND(AVERAGE(Zinsswaps!AF173:AF292)+'iBoxx Extrapolation'!$L292,2)</f>
        <v>2.06</v>
      </c>
      <c r="AG292" s="13">
        <f>ROUND(AVERAGE(Zinsswaps!AG173:AG292)+'iBoxx Extrapolation'!$L292,2)</f>
        <v>2.04</v>
      </c>
      <c r="AH292" s="13">
        <f>ROUND(AVERAGE(Zinsswaps!AH173:AH292)+'iBoxx Extrapolation'!$L292,2)</f>
        <v>2.0299999999999998</v>
      </c>
      <c r="AI292" s="13">
        <f>ROUND(AVERAGE(Zinsswaps!AI173:AI292)+'iBoxx Extrapolation'!$L292,2)</f>
        <v>2.02</v>
      </c>
      <c r="AJ292" s="13">
        <f>ROUND(AVERAGE(Zinsswaps!AJ173:AJ292)+'iBoxx Extrapolation'!$L292,2)</f>
        <v>2.0099999999999998</v>
      </c>
      <c r="AK292" s="13">
        <f>ROUND(AVERAGE(Zinsswaps!AK173:AK292)+'iBoxx Extrapolation'!$L292,2)</f>
        <v>2</v>
      </c>
      <c r="AL292" s="13">
        <f>ROUND(AVERAGE(Zinsswaps!AL173:AL292)+'iBoxx Extrapolation'!$L292,2)</f>
        <v>1.99</v>
      </c>
      <c r="AM292" s="13">
        <f>ROUND(AVERAGE(Zinsswaps!AM173:AM292)+'iBoxx Extrapolation'!$L292,2)</f>
        <v>1.98</v>
      </c>
      <c r="AN292" s="13">
        <f>ROUND(AVERAGE(Zinsswaps!AN173:AN292)+'iBoxx Extrapolation'!$L292,2)</f>
        <v>1.98</v>
      </c>
      <c r="AO292" s="13">
        <f>ROUND(AVERAGE(Zinsswaps!AO173:AO292)+'iBoxx Extrapolation'!$L292,2)</f>
        <v>1.97</v>
      </c>
      <c r="AP292" s="13">
        <f>ROUND(AVERAGE(Zinsswaps!AP173:AP292)+'iBoxx Extrapolation'!$L292,2)</f>
        <v>1.96</v>
      </c>
      <c r="AQ292" s="13">
        <f>ROUND(AVERAGE(Zinsswaps!AQ173:AQ292)+'iBoxx Extrapolation'!$L292,2)</f>
        <v>1.94</v>
      </c>
      <c r="AR292" s="13">
        <f>ROUND(AVERAGE(Zinsswaps!AR173:AR292)+'iBoxx Extrapolation'!$L292,2)</f>
        <v>1.93</v>
      </c>
      <c r="AS292" s="13">
        <f>ROUND(AVERAGE(Zinsswaps!AS173:AS292)+'iBoxx Extrapolation'!$L292,2)</f>
        <v>1.92</v>
      </c>
      <c r="AT292" s="13">
        <f>ROUND(AVERAGE(Zinsswaps!AT173:AT292)+'iBoxx Extrapolation'!$L292,2)</f>
        <v>1.91</v>
      </c>
      <c r="AU292" s="13">
        <f>ROUND(AVERAGE(Zinsswaps!AU173:AU292)+'iBoxx Extrapolation'!$L292,2)</f>
        <v>1.9</v>
      </c>
      <c r="AV292" s="13">
        <f>ROUND(AVERAGE(Zinsswaps!AV173:AV292)+'iBoxx Extrapolation'!$L292,2)</f>
        <v>1.89</v>
      </c>
      <c r="AW292" s="13">
        <f>ROUND(AVERAGE(Zinsswaps!AW173:AW292)+'iBoxx Extrapolation'!$L292,2)</f>
        <v>1.88</v>
      </c>
      <c r="AX292" s="13">
        <f>ROUND(AVERAGE(Zinsswaps!AX173:AX292)+'iBoxx Extrapolation'!$L292,2)</f>
        <v>1.87</v>
      </c>
      <c r="AY292" s="13">
        <f>ROUND(AVERAGE(Zinsswaps!AY173:AY292)+'iBoxx Extrapolation'!$L292,2)</f>
        <v>1.87</v>
      </c>
    </row>
    <row r="293" spans="1:51" s="16" customFormat="1" x14ac:dyDescent="0.2">
      <c r="A293" s="12">
        <v>46142</v>
      </c>
      <c r="B293" s="13">
        <f>ROUND(AVERAGE(Zinsswaps!B174:B293)+'iBoxx Extrapolation'!$L293,2)</f>
        <v>1.49</v>
      </c>
      <c r="C293" s="13">
        <f>ROUND(AVERAGE(Zinsswaps!C174:C293)+'iBoxx Extrapolation'!$L293,2)</f>
        <v>1.49</v>
      </c>
      <c r="D293" s="13">
        <f>ROUND(AVERAGE(Zinsswaps!D174:D293)+'iBoxx Extrapolation'!$L293,2)</f>
        <v>1.51</v>
      </c>
      <c r="E293" s="13">
        <f>ROUND(AVERAGE(Zinsswaps!E174:E293)+'iBoxx Extrapolation'!$L293,2)</f>
        <v>1.55</v>
      </c>
      <c r="F293" s="13">
        <f>ROUND(AVERAGE(Zinsswaps!F174:F293)+'iBoxx Extrapolation'!$L293,2)</f>
        <v>1.61</v>
      </c>
      <c r="G293" s="13">
        <f>ROUND(AVERAGE(Zinsswaps!G174:G293)+'iBoxx Extrapolation'!$L293,2)</f>
        <v>1.67</v>
      </c>
      <c r="H293" s="13">
        <f>ROUND(AVERAGE(Zinsswaps!H174:H293)+'iBoxx Extrapolation'!$L293,2)</f>
        <v>1.73</v>
      </c>
      <c r="I293" s="13">
        <f>ROUND(AVERAGE(Zinsswaps!I174:I293)+'iBoxx Extrapolation'!$L293,2)</f>
        <v>1.79</v>
      </c>
      <c r="J293" s="13">
        <f>ROUND(AVERAGE(Zinsswaps!J174:J293)+'iBoxx Extrapolation'!$L293,2)</f>
        <v>1.85</v>
      </c>
      <c r="K293" s="13">
        <f>ROUND(AVERAGE(Zinsswaps!K174:K293)+'iBoxx Extrapolation'!$L293,2)</f>
        <v>1.92</v>
      </c>
      <c r="L293" s="13">
        <f>ROUND(AVERAGE(Zinsswaps!L174:L293)+'iBoxx Extrapolation'!$L293,2)</f>
        <v>1.97</v>
      </c>
      <c r="M293" s="13">
        <f>ROUND(AVERAGE(Zinsswaps!M174:M293)+'iBoxx Extrapolation'!$L293,2)</f>
        <v>2.02</v>
      </c>
      <c r="N293" s="13">
        <f>ROUND(AVERAGE(Zinsswaps!N174:N293)+'iBoxx Extrapolation'!$L293,2)</f>
        <v>2.06</v>
      </c>
      <c r="O293" s="13">
        <f>ROUND(AVERAGE(Zinsswaps!O174:O293)+'iBoxx Extrapolation'!$L293,2)</f>
        <v>2.1</v>
      </c>
      <c r="P293" s="13">
        <f>ROUND(AVERAGE(Zinsswaps!P174:P293)+'iBoxx Extrapolation'!$L293,2)</f>
        <v>2.13</v>
      </c>
      <c r="Q293" s="13">
        <f>ROUND(AVERAGE(Zinsswaps!Q174:Q293)+'iBoxx Extrapolation'!$L293,2)</f>
        <v>2.14</v>
      </c>
      <c r="R293" s="13">
        <f>ROUND(AVERAGE(Zinsswaps!R174:R293)+'iBoxx Extrapolation'!$L293,2)</f>
        <v>2.15</v>
      </c>
      <c r="S293" s="13">
        <f>ROUND(AVERAGE(Zinsswaps!S174:S293)+'iBoxx Extrapolation'!$L293,2)</f>
        <v>2.16</v>
      </c>
      <c r="T293" s="13">
        <f>ROUND(AVERAGE(Zinsswaps!T174:T293)+'iBoxx Extrapolation'!$L293,2)</f>
        <v>2.17</v>
      </c>
      <c r="U293" s="13">
        <f>ROUND(AVERAGE(Zinsswaps!U174:U293)+'iBoxx Extrapolation'!$L293,2)</f>
        <v>2.1800000000000002</v>
      </c>
      <c r="V293" s="13">
        <f>ROUND(AVERAGE(Zinsswaps!V174:V293)+'iBoxx Extrapolation'!$L293,2)</f>
        <v>2.17</v>
      </c>
      <c r="W293" s="13">
        <f>ROUND(AVERAGE(Zinsswaps!W174:W293)+'iBoxx Extrapolation'!$L293,2)</f>
        <v>2.16</v>
      </c>
      <c r="X293" s="13">
        <f>ROUND(AVERAGE(Zinsswaps!X174:X293)+'iBoxx Extrapolation'!$L293,2)</f>
        <v>2.15</v>
      </c>
      <c r="Y293" s="13">
        <f>ROUND(AVERAGE(Zinsswaps!Y174:Y293)+'iBoxx Extrapolation'!$L293,2)</f>
        <v>2.15</v>
      </c>
      <c r="Z293" s="13">
        <f>ROUND(AVERAGE(Zinsswaps!Z174:Z293)+'iBoxx Extrapolation'!$L293,2)</f>
        <v>2.14</v>
      </c>
      <c r="AA293" s="13">
        <f>ROUND(AVERAGE(Zinsswaps!AA174:AA293)+'iBoxx Extrapolation'!$L293,2)</f>
        <v>2.13</v>
      </c>
      <c r="AB293" s="13">
        <f>ROUND(AVERAGE(Zinsswaps!AB174:AB293)+'iBoxx Extrapolation'!$L293,2)</f>
        <v>2.12</v>
      </c>
      <c r="AC293" s="13">
        <f>ROUND(AVERAGE(Zinsswaps!AC174:AC293)+'iBoxx Extrapolation'!$L293,2)</f>
        <v>2.11</v>
      </c>
      <c r="AD293" s="13">
        <f>ROUND(AVERAGE(Zinsswaps!AD174:AD293)+'iBoxx Extrapolation'!$L293,2)</f>
        <v>2.09</v>
      </c>
      <c r="AE293" s="13">
        <f>ROUND(AVERAGE(Zinsswaps!AE174:AE293)+'iBoxx Extrapolation'!$L293,2)</f>
        <v>2.09</v>
      </c>
      <c r="AF293" s="13">
        <f>ROUND(AVERAGE(Zinsswaps!AF174:AF293)+'iBoxx Extrapolation'!$L293,2)</f>
        <v>2.0699999999999998</v>
      </c>
      <c r="AG293" s="13">
        <f>ROUND(AVERAGE(Zinsswaps!AG174:AG293)+'iBoxx Extrapolation'!$L293,2)</f>
        <v>2.06</v>
      </c>
      <c r="AH293" s="13">
        <f>ROUND(AVERAGE(Zinsswaps!AH174:AH293)+'iBoxx Extrapolation'!$L293,2)</f>
        <v>2.0499999999999998</v>
      </c>
      <c r="AI293" s="13">
        <f>ROUND(AVERAGE(Zinsswaps!AI174:AI293)+'iBoxx Extrapolation'!$L293,2)</f>
        <v>2.04</v>
      </c>
      <c r="AJ293" s="13">
        <f>ROUND(AVERAGE(Zinsswaps!AJ174:AJ293)+'iBoxx Extrapolation'!$L293,2)</f>
        <v>2.0299999999999998</v>
      </c>
      <c r="AK293" s="13">
        <f>ROUND(AVERAGE(Zinsswaps!AK174:AK293)+'iBoxx Extrapolation'!$L293,2)</f>
        <v>2.02</v>
      </c>
      <c r="AL293" s="13">
        <f>ROUND(AVERAGE(Zinsswaps!AL174:AL293)+'iBoxx Extrapolation'!$L293,2)</f>
        <v>2.0099999999999998</v>
      </c>
      <c r="AM293" s="13">
        <f>ROUND(AVERAGE(Zinsswaps!AM174:AM293)+'iBoxx Extrapolation'!$L293,2)</f>
        <v>2</v>
      </c>
      <c r="AN293" s="13">
        <f>ROUND(AVERAGE(Zinsswaps!AN174:AN293)+'iBoxx Extrapolation'!$L293,2)</f>
        <v>1.99</v>
      </c>
      <c r="AO293" s="13">
        <f>ROUND(AVERAGE(Zinsswaps!AO174:AO293)+'iBoxx Extrapolation'!$L293,2)</f>
        <v>1.98</v>
      </c>
      <c r="AP293" s="13">
        <f>ROUND(AVERAGE(Zinsswaps!AP174:AP293)+'iBoxx Extrapolation'!$L293,2)</f>
        <v>1.97</v>
      </c>
      <c r="AQ293" s="13">
        <f>ROUND(AVERAGE(Zinsswaps!AQ174:AQ293)+'iBoxx Extrapolation'!$L293,2)</f>
        <v>1.96</v>
      </c>
      <c r="AR293" s="13">
        <f>ROUND(AVERAGE(Zinsswaps!AR174:AR293)+'iBoxx Extrapolation'!$L293,2)</f>
        <v>1.95</v>
      </c>
      <c r="AS293" s="13">
        <f>ROUND(AVERAGE(Zinsswaps!AS174:AS293)+'iBoxx Extrapolation'!$L293,2)</f>
        <v>1.94</v>
      </c>
      <c r="AT293" s="13">
        <f>ROUND(AVERAGE(Zinsswaps!AT174:AT293)+'iBoxx Extrapolation'!$L293,2)</f>
        <v>1.93</v>
      </c>
      <c r="AU293" s="13">
        <f>ROUND(AVERAGE(Zinsswaps!AU174:AU293)+'iBoxx Extrapolation'!$L293,2)</f>
        <v>1.92</v>
      </c>
      <c r="AV293" s="13">
        <f>ROUND(AVERAGE(Zinsswaps!AV174:AV293)+'iBoxx Extrapolation'!$L293,2)</f>
        <v>1.91</v>
      </c>
      <c r="AW293" s="13">
        <f>ROUND(AVERAGE(Zinsswaps!AW174:AW293)+'iBoxx Extrapolation'!$L293,2)</f>
        <v>1.9</v>
      </c>
      <c r="AX293" s="13">
        <f>ROUND(AVERAGE(Zinsswaps!AX174:AX293)+'iBoxx Extrapolation'!$L293,2)</f>
        <v>1.89</v>
      </c>
      <c r="AY293" s="13">
        <f>ROUND(AVERAGE(Zinsswaps!AY174:AY293)+'iBoxx Extrapolation'!$L293,2)</f>
        <v>1.88</v>
      </c>
    </row>
    <row r="294" spans="1:51" s="16" customFormat="1" x14ac:dyDescent="0.2">
      <c r="A294" s="12">
        <v>46173</v>
      </c>
      <c r="B294" s="13">
        <f>ROUND(AVERAGE(Zinsswaps!B175:B294)+'iBoxx Extrapolation'!$L294,2)</f>
        <v>1.51</v>
      </c>
      <c r="C294" s="13">
        <f>ROUND(AVERAGE(Zinsswaps!C175:C294)+'iBoxx Extrapolation'!$L294,2)</f>
        <v>1.51</v>
      </c>
      <c r="D294" s="13">
        <f>ROUND(AVERAGE(Zinsswaps!D175:D294)+'iBoxx Extrapolation'!$L294,2)</f>
        <v>1.53</v>
      </c>
      <c r="E294" s="13">
        <f>ROUND(AVERAGE(Zinsswaps!E175:E294)+'iBoxx Extrapolation'!$L294,2)</f>
        <v>1.57</v>
      </c>
      <c r="F294" s="13">
        <f>ROUND(AVERAGE(Zinsswaps!F175:F294)+'iBoxx Extrapolation'!$L294,2)</f>
        <v>1.63</v>
      </c>
      <c r="G294" s="13">
        <f>ROUND(AVERAGE(Zinsswaps!G175:G294)+'iBoxx Extrapolation'!$L294,2)</f>
        <v>1.69</v>
      </c>
      <c r="H294" s="13">
        <f>ROUND(AVERAGE(Zinsswaps!H175:H294)+'iBoxx Extrapolation'!$L294,2)</f>
        <v>1.75</v>
      </c>
      <c r="I294" s="13">
        <f>ROUND(AVERAGE(Zinsswaps!I175:I294)+'iBoxx Extrapolation'!$L294,2)</f>
        <v>1.81</v>
      </c>
      <c r="J294" s="13">
        <f>ROUND(AVERAGE(Zinsswaps!J175:J294)+'iBoxx Extrapolation'!$L294,2)</f>
        <v>1.87</v>
      </c>
      <c r="K294" s="13">
        <f>ROUND(AVERAGE(Zinsswaps!K175:K294)+'iBoxx Extrapolation'!$L294,2)</f>
        <v>1.93</v>
      </c>
      <c r="L294" s="13">
        <f>ROUND(AVERAGE(Zinsswaps!L175:L294)+'iBoxx Extrapolation'!$L294,2)</f>
        <v>1.99</v>
      </c>
      <c r="M294" s="13">
        <f>ROUND(AVERAGE(Zinsswaps!M175:M294)+'iBoxx Extrapolation'!$L294,2)</f>
        <v>2.04</v>
      </c>
      <c r="N294" s="13">
        <f>ROUND(AVERAGE(Zinsswaps!N175:N294)+'iBoxx Extrapolation'!$L294,2)</f>
        <v>2.08</v>
      </c>
      <c r="O294" s="13">
        <f>ROUND(AVERAGE(Zinsswaps!O175:O294)+'iBoxx Extrapolation'!$L294,2)</f>
        <v>2.12</v>
      </c>
      <c r="P294" s="13">
        <f>ROUND(AVERAGE(Zinsswaps!P175:P294)+'iBoxx Extrapolation'!$L294,2)</f>
        <v>2.15</v>
      </c>
      <c r="Q294" s="13">
        <f>ROUND(AVERAGE(Zinsswaps!Q175:Q294)+'iBoxx Extrapolation'!$L294,2)</f>
        <v>2.16</v>
      </c>
      <c r="R294" s="13">
        <f>ROUND(AVERAGE(Zinsswaps!R175:R294)+'iBoxx Extrapolation'!$L294,2)</f>
        <v>2.17</v>
      </c>
      <c r="S294" s="13">
        <f>ROUND(AVERAGE(Zinsswaps!S175:S294)+'iBoxx Extrapolation'!$L294,2)</f>
        <v>2.1800000000000002</v>
      </c>
      <c r="T294" s="13">
        <f>ROUND(AVERAGE(Zinsswaps!T175:T294)+'iBoxx Extrapolation'!$L294,2)</f>
        <v>2.19</v>
      </c>
      <c r="U294" s="13">
        <f>ROUND(AVERAGE(Zinsswaps!U175:U294)+'iBoxx Extrapolation'!$L294,2)</f>
        <v>2.19</v>
      </c>
      <c r="V294" s="13">
        <f>ROUND(AVERAGE(Zinsswaps!V175:V294)+'iBoxx Extrapolation'!$L294,2)</f>
        <v>2.19</v>
      </c>
      <c r="W294" s="13">
        <f>ROUND(AVERAGE(Zinsswaps!W175:W294)+'iBoxx Extrapolation'!$L294,2)</f>
        <v>2.1800000000000002</v>
      </c>
      <c r="X294" s="13">
        <f>ROUND(AVERAGE(Zinsswaps!X175:X294)+'iBoxx Extrapolation'!$L294,2)</f>
        <v>2.17</v>
      </c>
      <c r="Y294" s="13">
        <f>ROUND(AVERAGE(Zinsswaps!Y175:Y294)+'iBoxx Extrapolation'!$L294,2)</f>
        <v>2.16</v>
      </c>
      <c r="Z294" s="13">
        <f>ROUND(AVERAGE(Zinsswaps!Z175:Z294)+'iBoxx Extrapolation'!$L294,2)</f>
        <v>2.16</v>
      </c>
      <c r="AA294" s="13">
        <f>ROUND(AVERAGE(Zinsswaps!AA175:AA294)+'iBoxx Extrapolation'!$L294,2)</f>
        <v>2.15</v>
      </c>
      <c r="AB294" s="13">
        <f>ROUND(AVERAGE(Zinsswaps!AB175:AB294)+'iBoxx Extrapolation'!$L294,2)</f>
        <v>2.13</v>
      </c>
      <c r="AC294" s="13">
        <f>ROUND(AVERAGE(Zinsswaps!AC175:AC294)+'iBoxx Extrapolation'!$L294,2)</f>
        <v>2.12</v>
      </c>
      <c r="AD294" s="13">
        <f>ROUND(AVERAGE(Zinsswaps!AD175:AD294)+'iBoxx Extrapolation'!$L294,2)</f>
        <v>2.11</v>
      </c>
      <c r="AE294" s="13">
        <f>ROUND(AVERAGE(Zinsswaps!AE175:AE294)+'iBoxx Extrapolation'!$L294,2)</f>
        <v>2.1</v>
      </c>
      <c r="AF294" s="13">
        <f>ROUND(AVERAGE(Zinsswaps!AF175:AF294)+'iBoxx Extrapolation'!$L294,2)</f>
        <v>2.09</v>
      </c>
      <c r="AG294" s="13">
        <f>ROUND(AVERAGE(Zinsswaps!AG175:AG294)+'iBoxx Extrapolation'!$L294,2)</f>
        <v>2.08</v>
      </c>
      <c r="AH294" s="13">
        <f>ROUND(AVERAGE(Zinsswaps!AH175:AH294)+'iBoxx Extrapolation'!$L294,2)</f>
        <v>2.06</v>
      </c>
      <c r="AI294" s="13">
        <f>ROUND(AVERAGE(Zinsswaps!AI175:AI294)+'iBoxx Extrapolation'!$L294,2)</f>
        <v>2.0499999999999998</v>
      </c>
      <c r="AJ294" s="13">
        <f>ROUND(AVERAGE(Zinsswaps!AJ175:AJ294)+'iBoxx Extrapolation'!$L294,2)</f>
        <v>2.04</v>
      </c>
      <c r="AK294" s="13">
        <f>ROUND(AVERAGE(Zinsswaps!AK175:AK294)+'iBoxx Extrapolation'!$L294,2)</f>
        <v>2.0299999999999998</v>
      </c>
      <c r="AL294" s="13">
        <f>ROUND(AVERAGE(Zinsswaps!AL175:AL294)+'iBoxx Extrapolation'!$L294,2)</f>
        <v>2.02</v>
      </c>
      <c r="AM294" s="13">
        <f>ROUND(AVERAGE(Zinsswaps!AM175:AM294)+'iBoxx Extrapolation'!$L294,2)</f>
        <v>2.0099999999999998</v>
      </c>
      <c r="AN294" s="13">
        <f>ROUND(AVERAGE(Zinsswaps!AN175:AN294)+'iBoxx Extrapolation'!$L294,2)</f>
        <v>2.0099999999999998</v>
      </c>
      <c r="AO294" s="13">
        <f>ROUND(AVERAGE(Zinsswaps!AO175:AO294)+'iBoxx Extrapolation'!$L294,2)</f>
        <v>2</v>
      </c>
      <c r="AP294" s="13">
        <f>ROUND(AVERAGE(Zinsswaps!AP175:AP294)+'iBoxx Extrapolation'!$L294,2)</f>
        <v>1.99</v>
      </c>
      <c r="AQ294" s="13">
        <f>ROUND(AVERAGE(Zinsswaps!AQ175:AQ294)+'iBoxx Extrapolation'!$L294,2)</f>
        <v>1.97</v>
      </c>
      <c r="AR294" s="13">
        <f>ROUND(AVERAGE(Zinsswaps!AR175:AR294)+'iBoxx Extrapolation'!$L294,2)</f>
        <v>1.96</v>
      </c>
      <c r="AS294" s="13">
        <f>ROUND(AVERAGE(Zinsswaps!AS175:AS294)+'iBoxx Extrapolation'!$L294,2)</f>
        <v>1.95</v>
      </c>
      <c r="AT294" s="13">
        <f>ROUND(AVERAGE(Zinsswaps!AT175:AT294)+'iBoxx Extrapolation'!$L294,2)</f>
        <v>1.94</v>
      </c>
      <c r="AU294" s="13">
        <f>ROUND(AVERAGE(Zinsswaps!AU175:AU294)+'iBoxx Extrapolation'!$L294,2)</f>
        <v>1.93</v>
      </c>
      <c r="AV294" s="13">
        <f>ROUND(AVERAGE(Zinsswaps!AV175:AV294)+'iBoxx Extrapolation'!$L294,2)</f>
        <v>1.92</v>
      </c>
      <c r="AW294" s="13">
        <f>ROUND(AVERAGE(Zinsswaps!AW175:AW294)+'iBoxx Extrapolation'!$L294,2)</f>
        <v>1.91</v>
      </c>
      <c r="AX294" s="13">
        <f>ROUND(AVERAGE(Zinsswaps!AX175:AX294)+'iBoxx Extrapolation'!$L294,2)</f>
        <v>1.9</v>
      </c>
      <c r="AY294" s="13">
        <f>ROUND(AVERAGE(Zinsswaps!AY175:AY294)+'iBoxx Extrapolation'!$L294,2)</f>
        <v>1.89</v>
      </c>
    </row>
    <row r="295" spans="1:51" s="16" customFormat="1" x14ac:dyDescent="0.2">
      <c r="A295" s="12">
        <v>46203</v>
      </c>
      <c r="B295" s="13">
        <f>ROUND(AVERAGE(Zinsswaps!B176:B295)+'iBoxx Extrapolation'!$L295,2)</f>
        <v>1.53</v>
      </c>
      <c r="C295" s="13">
        <f>ROUND(AVERAGE(Zinsswaps!C176:C295)+'iBoxx Extrapolation'!$L295,2)</f>
        <v>1.53</v>
      </c>
      <c r="D295" s="13">
        <f>ROUND(AVERAGE(Zinsswaps!D176:D295)+'iBoxx Extrapolation'!$L295,2)</f>
        <v>1.55</v>
      </c>
      <c r="E295" s="13">
        <f>ROUND(AVERAGE(Zinsswaps!E176:E295)+'iBoxx Extrapolation'!$L295,2)</f>
        <v>1.6</v>
      </c>
      <c r="F295" s="13">
        <f>ROUND(AVERAGE(Zinsswaps!F176:F295)+'iBoxx Extrapolation'!$L295,2)</f>
        <v>1.65</v>
      </c>
      <c r="G295" s="13">
        <f>ROUND(AVERAGE(Zinsswaps!G176:G295)+'iBoxx Extrapolation'!$L295,2)</f>
        <v>1.71</v>
      </c>
      <c r="H295" s="13">
        <f>ROUND(AVERAGE(Zinsswaps!H176:H295)+'iBoxx Extrapolation'!$L295,2)</f>
        <v>1.77</v>
      </c>
      <c r="I295" s="13">
        <f>ROUND(AVERAGE(Zinsswaps!I176:I295)+'iBoxx Extrapolation'!$L295,2)</f>
        <v>1.83</v>
      </c>
      <c r="J295" s="13">
        <f>ROUND(AVERAGE(Zinsswaps!J176:J295)+'iBoxx Extrapolation'!$L295,2)</f>
        <v>1.89</v>
      </c>
      <c r="K295" s="13">
        <f>ROUND(AVERAGE(Zinsswaps!K176:K295)+'iBoxx Extrapolation'!$L295,2)</f>
        <v>1.96</v>
      </c>
      <c r="L295" s="13">
        <f>ROUND(AVERAGE(Zinsswaps!L176:L295)+'iBoxx Extrapolation'!$L295,2)</f>
        <v>2.0099999999999998</v>
      </c>
      <c r="M295" s="13">
        <f>ROUND(AVERAGE(Zinsswaps!M176:M295)+'iBoxx Extrapolation'!$L295,2)</f>
        <v>2.06</v>
      </c>
      <c r="N295" s="13">
        <f>ROUND(AVERAGE(Zinsswaps!N176:N295)+'iBoxx Extrapolation'!$L295,2)</f>
        <v>2.1</v>
      </c>
      <c r="O295" s="13">
        <f>ROUND(AVERAGE(Zinsswaps!O176:O295)+'iBoxx Extrapolation'!$L295,2)</f>
        <v>2.14</v>
      </c>
      <c r="P295" s="13">
        <f>ROUND(AVERAGE(Zinsswaps!P176:P295)+'iBoxx Extrapolation'!$L295,2)</f>
        <v>2.17</v>
      </c>
      <c r="Q295" s="13">
        <f>ROUND(AVERAGE(Zinsswaps!Q176:Q295)+'iBoxx Extrapolation'!$L295,2)</f>
        <v>2.1800000000000002</v>
      </c>
      <c r="R295" s="13">
        <f>ROUND(AVERAGE(Zinsswaps!R176:R295)+'iBoxx Extrapolation'!$L295,2)</f>
        <v>2.19</v>
      </c>
      <c r="S295" s="13">
        <f>ROUND(AVERAGE(Zinsswaps!S176:S295)+'iBoxx Extrapolation'!$L295,2)</f>
        <v>2.2000000000000002</v>
      </c>
      <c r="T295" s="13">
        <f>ROUND(AVERAGE(Zinsswaps!T176:T295)+'iBoxx Extrapolation'!$L295,2)</f>
        <v>2.21</v>
      </c>
      <c r="U295" s="13">
        <f>ROUND(AVERAGE(Zinsswaps!U176:U295)+'iBoxx Extrapolation'!$L295,2)</f>
        <v>2.21</v>
      </c>
      <c r="V295" s="13">
        <f>ROUND(AVERAGE(Zinsswaps!V176:V295)+'iBoxx Extrapolation'!$L295,2)</f>
        <v>2.21</v>
      </c>
      <c r="W295" s="13">
        <f>ROUND(AVERAGE(Zinsswaps!W176:W295)+'iBoxx Extrapolation'!$L295,2)</f>
        <v>2.2000000000000002</v>
      </c>
      <c r="X295" s="13">
        <f>ROUND(AVERAGE(Zinsswaps!X176:X295)+'iBoxx Extrapolation'!$L295,2)</f>
        <v>2.19</v>
      </c>
      <c r="Y295" s="13">
        <f>ROUND(AVERAGE(Zinsswaps!Y176:Y295)+'iBoxx Extrapolation'!$L295,2)</f>
        <v>2.1800000000000002</v>
      </c>
      <c r="Z295" s="13">
        <f>ROUND(AVERAGE(Zinsswaps!Z176:Z295)+'iBoxx Extrapolation'!$L295,2)</f>
        <v>2.1800000000000002</v>
      </c>
      <c r="AA295" s="13">
        <f>ROUND(AVERAGE(Zinsswaps!AA176:AA295)+'iBoxx Extrapolation'!$L295,2)</f>
        <v>2.17</v>
      </c>
      <c r="AB295" s="13">
        <f>ROUND(AVERAGE(Zinsswaps!AB176:AB295)+'iBoxx Extrapolation'!$L295,2)</f>
        <v>2.15</v>
      </c>
      <c r="AC295" s="13">
        <f>ROUND(AVERAGE(Zinsswaps!AC176:AC295)+'iBoxx Extrapolation'!$L295,2)</f>
        <v>2.14</v>
      </c>
      <c r="AD295" s="13">
        <f>ROUND(AVERAGE(Zinsswaps!AD176:AD295)+'iBoxx Extrapolation'!$L295,2)</f>
        <v>2.13</v>
      </c>
      <c r="AE295" s="13">
        <f>ROUND(AVERAGE(Zinsswaps!AE176:AE295)+'iBoxx Extrapolation'!$L295,2)</f>
        <v>2.12</v>
      </c>
      <c r="AF295" s="13">
        <f>ROUND(AVERAGE(Zinsswaps!AF176:AF295)+'iBoxx Extrapolation'!$L295,2)</f>
        <v>2.11</v>
      </c>
      <c r="AG295" s="13">
        <f>ROUND(AVERAGE(Zinsswaps!AG176:AG295)+'iBoxx Extrapolation'!$L295,2)</f>
        <v>2.1</v>
      </c>
      <c r="AH295" s="13">
        <f>ROUND(AVERAGE(Zinsswaps!AH176:AH295)+'iBoxx Extrapolation'!$L295,2)</f>
        <v>2.08</v>
      </c>
      <c r="AI295" s="13">
        <f>ROUND(AVERAGE(Zinsswaps!AI176:AI295)+'iBoxx Extrapolation'!$L295,2)</f>
        <v>2.0699999999999998</v>
      </c>
      <c r="AJ295" s="13">
        <f>ROUND(AVERAGE(Zinsswaps!AJ176:AJ295)+'iBoxx Extrapolation'!$L295,2)</f>
        <v>2.06</v>
      </c>
      <c r="AK295" s="13">
        <f>ROUND(AVERAGE(Zinsswaps!AK176:AK295)+'iBoxx Extrapolation'!$L295,2)</f>
        <v>2.0499999999999998</v>
      </c>
      <c r="AL295" s="13">
        <f>ROUND(AVERAGE(Zinsswaps!AL176:AL295)+'iBoxx Extrapolation'!$L295,2)</f>
        <v>2.04</v>
      </c>
      <c r="AM295" s="13">
        <f>ROUND(AVERAGE(Zinsswaps!AM176:AM295)+'iBoxx Extrapolation'!$L295,2)</f>
        <v>2.0299999999999998</v>
      </c>
      <c r="AN295" s="13">
        <f>ROUND(AVERAGE(Zinsswaps!AN176:AN295)+'iBoxx Extrapolation'!$L295,2)</f>
        <v>2.0299999999999998</v>
      </c>
      <c r="AO295" s="13">
        <f>ROUND(AVERAGE(Zinsswaps!AO176:AO295)+'iBoxx Extrapolation'!$L295,2)</f>
        <v>2.02</v>
      </c>
      <c r="AP295" s="13">
        <f>ROUND(AVERAGE(Zinsswaps!AP176:AP295)+'iBoxx Extrapolation'!$L295,2)</f>
        <v>2</v>
      </c>
      <c r="AQ295" s="13">
        <f>ROUND(AVERAGE(Zinsswaps!AQ176:AQ295)+'iBoxx Extrapolation'!$L295,2)</f>
        <v>1.99</v>
      </c>
      <c r="AR295" s="13">
        <f>ROUND(AVERAGE(Zinsswaps!AR176:AR295)+'iBoxx Extrapolation'!$L295,2)</f>
        <v>1.98</v>
      </c>
      <c r="AS295" s="13">
        <f>ROUND(AVERAGE(Zinsswaps!AS176:AS295)+'iBoxx Extrapolation'!$L295,2)</f>
        <v>1.97</v>
      </c>
      <c r="AT295" s="13">
        <f>ROUND(AVERAGE(Zinsswaps!AT176:AT295)+'iBoxx Extrapolation'!$L295,2)</f>
        <v>1.96</v>
      </c>
      <c r="AU295" s="13">
        <f>ROUND(AVERAGE(Zinsswaps!AU176:AU295)+'iBoxx Extrapolation'!$L295,2)</f>
        <v>1.95</v>
      </c>
      <c r="AV295" s="13">
        <f>ROUND(AVERAGE(Zinsswaps!AV176:AV295)+'iBoxx Extrapolation'!$L295,2)</f>
        <v>1.94</v>
      </c>
      <c r="AW295" s="13">
        <f>ROUND(AVERAGE(Zinsswaps!AW176:AW295)+'iBoxx Extrapolation'!$L295,2)</f>
        <v>1.93</v>
      </c>
      <c r="AX295" s="13">
        <f>ROUND(AVERAGE(Zinsswaps!AX176:AX295)+'iBoxx Extrapolation'!$L295,2)</f>
        <v>1.92</v>
      </c>
      <c r="AY295" s="13">
        <f>ROUND(AVERAGE(Zinsswaps!AY176:AY295)+'iBoxx Extrapolation'!$L295,2)</f>
        <v>1.91</v>
      </c>
    </row>
    <row r="296" spans="1:51" s="16" customFormat="1" x14ac:dyDescent="0.2">
      <c r="A296" s="12">
        <v>46234</v>
      </c>
      <c r="B296" s="13">
        <f>ROUND(AVERAGE(Zinsswaps!B177:B296)+'iBoxx Extrapolation'!$L296,2)</f>
        <v>1.56</v>
      </c>
      <c r="C296" s="13">
        <f>ROUND(AVERAGE(Zinsswaps!C177:C296)+'iBoxx Extrapolation'!$L296,2)</f>
        <v>1.55</v>
      </c>
      <c r="D296" s="13">
        <f>ROUND(AVERAGE(Zinsswaps!D177:D296)+'iBoxx Extrapolation'!$L296,2)</f>
        <v>1.57</v>
      </c>
      <c r="E296" s="13">
        <f>ROUND(AVERAGE(Zinsswaps!E177:E296)+'iBoxx Extrapolation'!$L296,2)</f>
        <v>1.62</v>
      </c>
      <c r="F296" s="13">
        <f>ROUND(AVERAGE(Zinsswaps!F177:F296)+'iBoxx Extrapolation'!$L296,2)</f>
        <v>1.67</v>
      </c>
      <c r="G296" s="13">
        <f>ROUND(AVERAGE(Zinsswaps!G177:G296)+'iBoxx Extrapolation'!$L296,2)</f>
        <v>1.73</v>
      </c>
      <c r="H296" s="13">
        <f>ROUND(AVERAGE(Zinsswaps!H177:H296)+'iBoxx Extrapolation'!$L296,2)</f>
        <v>1.79</v>
      </c>
      <c r="I296" s="13">
        <f>ROUND(AVERAGE(Zinsswaps!I177:I296)+'iBoxx Extrapolation'!$L296,2)</f>
        <v>1.86</v>
      </c>
      <c r="J296" s="13">
        <f>ROUND(AVERAGE(Zinsswaps!J177:J296)+'iBoxx Extrapolation'!$L296,2)</f>
        <v>1.92</v>
      </c>
      <c r="K296" s="13">
        <f>ROUND(AVERAGE(Zinsswaps!K177:K296)+'iBoxx Extrapolation'!$L296,2)</f>
        <v>1.98</v>
      </c>
      <c r="L296" s="13">
        <f>ROUND(AVERAGE(Zinsswaps!L177:L296)+'iBoxx Extrapolation'!$L296,2)</f>
        <v>2.0299999999999998</v>
      </c>
      <c r="M296" s="13">
        <f>ROUND(AVERAGE(Zinsswaps!M177:M296)+'iBoxx Extrapolation'!$L296,2)</f>
        <v>2.08</v>
      </c>
      <c r="N296" s="13">
        <f>ROUND(AVERAGE(Zinsswaps!N177:N296)+'iBoxx Extrapolation'!$L296,2)</f>
        <v>2.12</v>
      </c>
      <c r="O296" s="13">
        <f>ROUND(AVERAGE(Zinsswaps!O177:O296)+'iBoxx Extrapolation'!$L296,2)</f>
        <v>2.16</v>
      </c>
      <c r="P296" s="13">
        <f>ROUND(AVERAGE(Zinsswaps!P177:P296)+'iBoxx Extrapolation'!$L296,2)</f>
        <v>2.19</v>
      </c>
      <c r="Q296" s="13">
        <f>ROUND(AVERAGE(Zinsswaps!Q177:Q296)+'iBoxx Extrapolation'!$L296,2)</f>
        <v>2.2000000000000002</v>
      </c>
      <c r="R296" s="13">
        <f>ROUND(AVERAGE(Zinsswaps!R177:R296)+'iBoxx Extrapolation'!$L296,2)</f>
        <v>2.21</v>
      </c>
      <c r="S296" s="13">
        <f>ROUND(AVERAGE(Zinsswaps!S177:S296)+'iBoxx Extrapolation'!$L296,2)</f>
        <v>2.2200000000000002</v>
      </c>
      <c r="T296" s="13">
        <f>ROUND(AVERAGE(Zinsswaps!T177:T296)+'iBoxx Extrapolation'!$L296,2)</f>
        <v>2.23</v>
      </c>
      <c r="U296" s="13">
        <f>ROUND(AVERAGE(Zinsswaps!U177:U296)+'iBoxx Extrapolation'!$L296,2)</f>
        <v>2.2400000000000002</v>
      </c>
      <c r="V296" s="13">
        <f>ROUND(AVERAGE(Zinsswaps!V177:V296)+'iBoxx Extrapolation'!$L296,2)</f>
        <v>2.23</v>
      </c>
      <c r="W296" s="13">
        <f>ROUND(AVERAGE(Zinsswaps!W177:W296)+'iBoxx Extrapolation'!$L296,2)</f>
        <v>2.2200000000000002</v>
      </c>
      <c r="X296" s="13">
        <f>ROUND(AVERAGE(Zinsswaps!X177:X296)+'iBoxx Extrapolation'!$L296,2)</f>
        <v>2.21</v>
      </c>
      <c r="Y296" s="13">
        <f>ROUND(AVERAGE(Zinsswaps!Y177:Y296)+'iBoxx Extrapolation'!$L296,2)</f>
        <v>2.21</v>
      </c>
      <c r="Z296" s="13">
        <f>ROUND(AVERAGE(Zinsswaps!Z177:Z296)+'iBoxx Extrapolation'!$L296,2)</f>
        <v>2.2000000000000002</v>
      </c>
      <c r="AA296" s="13">
        <f>ROUND(AVERAGE(Zinsswaps!AA177:AA296)+'iBoxx Extrapolation'!$L296,2)</f>
        <v>2.19</v>
      </c>
      <c r="AB296" s="13">
        <f>ROUND(AVERAGE(Zinsswaps!AB177:AB296)+'iBoxx Extrapolation'!$L296,2)</f>
        <v>2.1800000000000002</v>
      </c>
      <c r="AC296" s="13">
        <f>ROUND(AVERAGE(Zinsswaps!AC177:AC296)+'iBoxx Extrapolation'!$L296,2)</f>
        <v>2.16</v>
      </c>
      <c r="AD296" s="13">
        <f>ROUND(AVERAGE(Zinsswaps!AD177:AD296)+'iBoxx Extrapolation'!$L296,2)</f>
        <v>2.15</v>
      </c>
      <c r="AE296" s="13">
        <f>ROUND(AVERAGE(Zinsswaps!AE177:AE296)+'iBoxx Extrapolation'!$L296,2)</f>
        <v>2.14</v>
      </c>
      <c r="AF296" s="13">
        <f>ROUND(AVERAGE(Zinsswaps!AF177:AF296)+'iBoxx Extrapolation'!$L296,2)</f>
        <v>2.13</v>
      </c>
      <c r="AG296" s="13">
        <f>ROUND(AVERAGE(Zinsswaps!AG177:AG296)+'iBoxx Extrapolation'!$L296,2)</f>
        <v>2.12</v>
      </c>
      <c r="AH296" s="13">
        <f>ROUND(AVERAGE(Zinsswaps!AH177:AH296)+'iBoxx Extrapolation'!$L296,2)</f>
        <v>2.11</v>
      </c>
      <c r="AI296" s="13">
        <f>ROUND(AVERAGE(Zinsswaps!AI177:AI296)+'iBoxx Extrapolation'!$L296,2)</f>
        <v>2.09</v>
      </c>
      <c r="AJ296" s="13">
        <f>ROUND(AVERAGE(Zinsswaps!AJ177:AJ296)+'iBoxx Extrapolation'!$L296,2)</f>
        <v>2.08</v>
      </c>
      <c r="AK296" s="13">
        <f>ROUND(AVERAGE(Zinsswaps!AK177:AK296)+'iBoxx Extrapolation'!$L296,2)</f>
        <v>2.0699999999999998</v>
      </c>
      <c r="AL296" s="13">
        <f>ROUND(AVERAGE(Zinsswaps!AL177:AL296)+'iBoxx Extrapolation'!$L296,2)</f>
        <v>2.06</v>
      </c>
      <c r="AM296" s="13">
        <f>ROUND(AVERAGE(Zinsswaps!AM177:AM296)+'iBoxx Extrapolation'!$L296,2)</f>
        <v>2.06</v>
      </c>
      <c r="AN296" s="13">
        <f>ROUND(AVERAGE(Zinsswaps!AN177:AN296)+'iBoxx Extrapolation'!$L296,2)</f>
        <v>2.0499999999999998</v>
      </c>
      <c r="AO296" s="13">
        <f>ROUND(AVERAGE(Zinsswaps!AO177:AO296)+'iBoxx Extrapolation'!$L296,2)</f>
        <v>2.04</v>
      </c>
      <c r="AP296" s="13">
        <f>ROUND(AVERAGE(Zinsswaps!AP177:AP296)+'iBoxx Extrapolation'!$L296,2)</f>
        <v>2.0299999999999998</v>
      </c>
      <c r="AQ296" s="13">
        <f>ROUND(AVERAGE(Zinsswaps!AQ177:AQ296)+'iBoxx Extrapolation'!$L296,2)</f>
        <v>2.0099999999999998</v>
      </c>
      <c r="AR296" s="13">
        <f>ROUND(AVERAGE(Zinsswaps!AR177:AR296)+'iBoxx Extrapolation'!$L296,2)</f>
        <v>2</v>
      </c>
      <c r="AS296" s="13">
        <f>ROUND(AVERAGE(Zinsswaps!AS177:AS296)+'iBoxx Extrapolation'!$L296,2)</f>
        <v>1.99</v>
      </c>
      <c r="AT296" s="13">
        <f>ROUND(AVERAGE(Zinsswaps!AT177:AT296)+'iBoxx Extrapolation'!$L296,2)</f>
        <v>1.98</v>
      </c>
      <c r="AU296" s="13">
        <f>ROUND(AVERAGE(Zinsswaps!AU177:AU296)+'iBoxx Extrapolation'!$L296,2)</f>
        <v>1.97</v>
      </c>
      <c r="AV296" s="13">
        <f>ROUND(AVERAGE(Zinsswaps!AV177:AV296)+'iBoxx Extrapolation'!$L296,2)</f>
        <v>1.96</v>
      </c>
      <c r="AW296" s="13">
        <f>ROUND(AVERAGE(Zinsswaps!AW177:AW296)+'iBoxx Extrapolation'!$L296,2)</f>
        <v>1.95</v>
      </c>
      <c r="AX296" s="13">
        <f>ROUND(AVERAGE(Zinsswaps!AX177:AX296)+'iBoxx Extrapolation'!$L296,2)</f>
        <v>1.94</v>
      </c>
      <c r="AY296" s="13">
        <f>ROUND(AVERAGE(Zinsswaps!AY177:AY296)+'iBoxx Extrapolation'!$L296,2)</f>
        <v>1.93</v>
      </c>
    </row>
    <row r="297" spans="1:51" s="16" customFormat="1" x14ac:dyDescent="0.2">
      <c r="A297" s="12">
        <v>46265</v>
      </c>
      <c r="B297" s="13">
        <f>ROUND(AVERAGE(Zinsswaps!B178:B297)+'iBoxx Extrapolation'!$L297,2)</f>
        <v>1.58</v>
      </c>
      <c r="C297" s="13">
        <f>ROUND(AVERAGE(Zinsswaps!C178:C297)+'iBoxx Extrapolation'!$L297,2)</f>
        <v>1.58</v>
      </c>
      <c r="D297" s="13">
        <f>ROUND(AVERAGE(Zinsswaps!D178:D297)+'iBoxx Extrapolation'!$L297,2)</f>
        <v>1.6</v>
      </c>
      <c r="E297" s="13">
        <f>ROUND(AVERAGE(Zinsswaps!E178:E297)+'iBoxx Extrapolation'!$L297,2)</f>
        <v>1.64</v>
      </c>
      <c r="F297" s="13">
        <f>ROUND(AVERAGE(Zinsswaps!F178:F297)+'iBoxx Extrapolation'!$L297,2)</f>
        <v>1.7</v>
      </c>
      <c r="G297" s="13">
        <f>ROUND(AVERAGE(Zinsswaps!G178:G297)+'iBoxx Extrapolation'!$L297,2)</f>
        <v>1.76</v>
      </c>
      <c r="H297" s="13">
        <f>ROUND(AVERAGE(Zinsswaps!H178:H297)+'iBoxx Extrapolation'!$L297,2)</f>
        <v>1.82</v>
      </c>
      <c r="I297" s="13">
        <f>ROUND(AVERAGE(Zinsswaps!I178:I297)+'iBoxx Extrapolation'!$L297,2)</f>
        <v>1.88</v>
      </c>
      <c r="J297" s="13">
        <f>ROUND(AVERAGE(Zinsswaps!J178:J297)+'iBoxx Extrapolation'!$L297,2)</f>
        <v>1.94</v>
      </c>
      <c r="K297" s="13">
        <f>ROUND(AVERAGE(Zinsswaps!K178:K297)+'iBoxx Extrapolation'!$L297,2)</f>
        <v>2</v>
      </c>
      <c r="L297" s="13">
        <f>ROUND(AVERAGE(Zinsswaps!L178:L297)+'iBoxx Extrapolation'!$L297,2)</f>
        <v>2.06</v>
      </c>
      <c r="M297" s="13">
        <f>ROUND(AVERAGE(Zinsswaps!M178:M297)+'iBoxx Extrapolation'!$L297,2)</f>
        <v>2.1</v>
      </c>
      <c r="N297" s="13">
        <f>ROUND(AVERAGE(Zinsswaps!N178:N297)+'iBoxx Extrapolation'!$L297,2)</f>
        <v>2.15</v>
      </c>
      <c r="O297" s="13">
        <f>ROUND(AVERAGE(Zinsswaps!O178:O297)+'iBoxx Extrapolation'!$L297,2)</f>
        <v>2.1800000000000002</v>
      </c>
      <c r="P297" s="13">
        <f>ROUND(AVERAGE(Zinsswaps!P178:P297)+'iBoxx Extrapolation'!$L297,2)</f>
        <v>2.21</v>
      </c>
      <c r="Q297" s="13">
        <f>ROUND(AVERAGE(Zinsswaps!Q178:Q297)+'iBoxx Extrapolation'!$L297,2)</f>
        <v>2.2200000000000002</v>
      </c>
      <c r="R297" s="13">
        <f>ROUND(AVERAGE(Zinsswaps!R178:R297)+'iBoxx Extrapolation'!$L297,2)</f>
        <v>2.23</v>
      </c>
      <c r="S297" s="13">
        <f>ROUND(AVERAGE(Zinsswaps!S178:S297)+'iBoxx Extrapolation'!$L297,2)</f>
        <v>2.2400000000000002</v>
      </c>
      <c r="T297" s="13">
        <f>ROUND(AVERAGE(Zinsswaps!T178:T297)+'iBoxx Extrapolation'!$L297,2)</f>
        <v>2.25</v>
      </c>
      <c r="U297" s="13">
        <f>ROUND(AVERAGE(Zinsswaps!U178:U297)+'iBoxx Extrapolation'!$L297,2)</f>
        <v>2.2599999999999998</v>
      </c>
      <c r="V297" s="13">
        <f>ROUND(AVERAGE(Zinsswaps!V178:V297)+'iBoxx Extrapolation'!$L297,2)</f>
        <v>2.25</v>
      </c>
      <c r="W297" s="13">
        <f>ROUND(AVERAGE(Zinsswaps!W178:W297)+'iBoxx Extrapolation'!$L297,2)</f>
        <v>2.2400000000000002</v>
      </c>
      <c r="X297" s="13">
        <f>ROUND(AVERAGE(Zinsswaps!X178:X297)+'iBoxx Extrapolation'!$L297,2)</f>
        <v>2.23</v>
      </c>
      <c r="Y297" s="13">
        <f>ROUND(AVERAGE(Zinsswaps!Y178:Y297)+'iBoxx Extrapolation'!$L297,2)</f>
        <v>2.23</v>
      </c>
      <c r="Z297" s="13">
        <f>ROUND(AVERAGE(Zinsswaps!Z178:Z297)+'iBoxx Extrapolation'!$L297,2)</f>
        <v>2.2200000000000002</v>
      </c>
      <c r="AA297" s="13">
        <f>ROUND(AVERAGE(Zinsswaps!AA178:AA297)+'iBoxx Extrapolation'!$L297,2)</f>
        <v>2.21</v>
      </c>
      <c r="AB297" s="13">
        <f>ROUND(AVERAGE(Zinsswaps!AB178:AB297)+'iBoxx Extrapolation'!$L297,2)</f>
        <v>2.2000000000000002</v>
      </c>
      <c r="AC297" s="13">
        <f>ROUND(AVERAGE(Zinsswaps!AC178:AC297)+'iBoxx Extrapolation'!$L297,2)</f>
        <v>2.19</v>
      </c>
      <c r="AD297" s="13">
        <f>ROUND(AVERAGE(Zinsswaps!AD178:AD297)+'iBoxx Extrapolation'!$L297,2)</f>
        <v>2.17</v>
      </c>
      <c r="AE297" s="13">
        <f>ROUND(AVERAGE(Zinsswaps!AE178:AE297)+'iBoxx Extrapolation'!$L297,2)</f>
        <v>2.17</v>
      </c>
      <c r="AF297" s="13">
        <f>ROUND(AVERAGE(Zinsswaps!AF178:AF297)+'iBoxx Extrapolation'!$L297,2)</f>
        <v>2.15</v>
      </c>
      <c r="AG297" s="13">
        <f>ROUND(AVERAGE(Zinsswaps!AG178:AG297)+'iBoxx Extrapolation'!$L297,2)</f>
        <v>2.14</v>
      </c>
      <c r="AH297" s="13">
        <f>ROUND(AVERAGE(Zinsswaps!AH178:AH297)+'iBoxx Extrapolation'!$L297,2)</f>
        <v>2.13</v>
      </c>
      <c r="AI297" s="13">
        <f>ROUND(AVERAGE(Zinsswaps!AI178:AI297)+'iBoxx Extrapolation'!$L297,2)</f>
        <v>2.12</v>
      </c>
      <c r="AJ297" s="13">
        <f>ROUND(AVERAGE(Zinsswaps!AJ178:AJ297)+'iBoxx Extrapolation'!$L297,2)</f>
        <v>2.1</v>
      </c>
      <c r="AK297" s="13">
        <f>ROUND(AVERAGE(Zinsswaps!AK178:AK297)+'iBoxx Extrapolation'!$L297,2)</f>
        <v>2.09</v>
      </c>
      <c r="AL297" s="13">
        <f>ROUND(AVERAGE(Zinsswaps!AL178:AL297)+'iBoxx Extrapolation'!$L297,2)</f>
        <v>2.09</v>
      </c>
      <c r="AM297" s="13">
        <f>ROUND(AVERAGE(Zinsswaps!AM178:AM297)+'iBoxx Extrapolation'!$L297,2)</f>
        <v>2.08</v>
      </c>
      <c r="AN297" s="13">
        <f>ROUND(AVERAGE(Zinsswaps!AN178:AN297)+'iBoxx Extrapolation'!$L297,2)</f>
        <v>2.0699999999999998</v>
      </c>
      <c r="AO297" s="13">
        <f>ROUND(AVERAGE(Zinsswaps!AO178:AO297)+'iBoxx Extrapolation'!$L297,2)</f>
        <v>2.06</v>
      </c>
      <c r="AP297" s="13">
        <f>ROUND(AVERAGE(Zinsswaps!AP178:AP297)+'iBoxx Extrapolation'!$L297,2)</f>
        <v>2.0499999999999998</v>
      </c>
      <c r="AQ297" s="13">
        <f>ROUND(AVERAGE(Zinsswaps!AQ178:AQ297)+'iBoxx Extrapolation'!$L297,2)</f>
        <v>2.0299999999999998</v>
      </c>
      <c r="AR297" s="13">
        <f>ROUND(AVERAGE(Zinsswaps!AR178:AR297)+'iBoxx Extrapolation'!$L297,2)</f>
        <v>2.02</v>
      </c>
      <c r="AS297" s="13">
        <f>ROUND(AVERAGE(Zinsswaps!AS178:AS297)+'iBoxx Extrapolation'!$L297,2)</f>
        <v>2.0099999999999998</v>
      </c>
      <c r="AT297" s="13">
        <f>ROUND(AVERAGE(Zinsswaps!AT178:AT297)+'iBoxx Extrapolation'!$L297,2)</f>
        <v>2</v>
      </c>
      <c r="AU297" s="13">
        <f>ROUND(AVERAGE(Zinsswaps!AU178:AU297)+'iBoxx Extrapolation'!$L297,2)</f>
        <v>1.99</v>
      </c>
      <c r="AV297" s="13">
        <f>ROUND(AVERAGE(Zinsswaps!AV178:AV297)+'iBoxx Extrapolation'!$L297,2)</f>
        <v>1.98</v>
      </c>
      <c r="AW297" s="13">
        <f>ROUND(AVERAGE(Zinsswaps!AW178:AW297)+'iBoxx Extrapolation'!$L297,2)</f>
        <v>1.97</v>
      </c>
      <c r="AX297" s="13">
        <f>ROUND(AVERAGE(Zinsswaps!AX178:AX297)+'iBoxx Extrapolation'!$L297,2)</f>
        <v>1.96</v>
      </c>
      <c r="AY297" s="13">
        <f>ROUND(AVERAGE(Zinsswaps!AY178:AY297)+'iBoxx Extrapolation'!$L297,2)</f>
        <v>1.95</v>
      </c>
    </row>
    <row r="298" spans="1:51" s="16" customFormat="1" x14ac:dyDescent="0.2">
      <c r="A298" s="12">
        <v>46295</v>
      </c>
      <c r="B298" s="13">
        <f>ROUND(AVERAGE(Zinsswaps!B179:B298)+'iBoxx Extrapolation'!$L298,2)</f>
        <v>1.6</v>
      </c>
      <c r="C298" s="13">
        <f>ROUND(AVERAGE(Zinsswaps!C179:C298)+'iBoxx Extrapolation'!$L298,2)</f>
        <v>1.6</v>
      </c>
      <c r="D298" s="13">
        <f>ROUND(AVERAGE(Zinsswaps!D179:D298)+'iBoxx Extrapolation'!$L298,2)</f>
        <v>1.62</v>
      </c>
      <c r="E298" s="13">
        <f>ROUND(AVERAGE(Zinsswaps!E179:E298)+'iBoxx Extrapolation'!$L298,2)</f>
        <v>1.67</v>
      </c>
      <c r="F298" s="13">
        <f>ROUND(AVERAGE(Zinsswaps!F179:F298)+'iBoxx Extrapolation'!$L298,2)</f>
        <v>1.72</v>
      </c>
      <c r="G298" s="13">
        <f>ROUND(AVERAGE(Zinsswaps!G179:G298)+'iBoxx Extrapolation'!$L298,2)</f>
        <v>1.78</v>
      </c>
      <c r="H298" s="13">
        <f>ROUND(AVERAGE(Zinsswaps!H179:H298)+'iBoxx Extrapolation'!$L298,2)</f>
        <v>1.84</v>
      </c>
      <c r="I298" s="13">
        <f>ROUND(AVERAGE(Zinsswaps!I179:I298)+'iBoxx Extrapolation'!$L298,2)</f>
        <v>1.9</v>
      </c>
      <c r="J298" s="13">
        <f>ROUND(AVERAGE(Zinsswaps!J179:J298)+'iBoxx Extrapolation'!$L298,2)</f>
        <v>1.96</v>
      </c>
      <c r="K298" s="13">
        <f>ROUND(AVERAGE(Zinsswaps!K179:K298)+'iBoxx Extrapolation'!$L298,2)</f>
        <v>2.02</v>
      </c>
      <c r="L298" s="13">
        <f>ROUND(AVERAGE(Zinsswaps!L179:L298)+'iBoxx Extrapolation'!$L298,2)</f>
        <v>2.08</v>
      </c>
      <c r="M298" s="13">
        <f>ROUND(AVERAGE(Zinsswaps!M179:M298)+'iBoxx Extrapolation'!$L298,2)</f>
        <v>2.13</v>
      </c>
      <c r="N298" s="13">
        <f>ROUND(AVERAGE(Zinsswaps!N179:N298)+'iBoxx Extrapolation'!$L298,2)</f>
        <v>2.17</v>
      </c>
      <c r="O298" s="13">
        <f>ROUND(AVERAGE(Zinsswaps!O179:O298)+'iBoxx Extrapolation'!$L298,2)</f>
        <v>2.2000000000000002</v>
      </c>
      <c r="P298" s="13">
        <f>ROUND(AVERAGE(Zinsswaps!P179:P298)+'iBoxx Extrapolation'!$L298,2)</f>
        <v>2.23</v>
      </c>
      <c r="Q298" s="13">
        <f>ROUND(AVERAGE(Zinsswaps!Q179:Q298)+'iBoxx Extrapolation'!$L298,2)</f>
        <v>2.25</v>
      </c>
      <c r="R298" s="13">
        <f>ROUND(AVERAGE(Zinsswaps!R179:R298)+'iBoxx Extrapolation'!$L298,2)</f>
        <v>2.2599999999999998</v>
      </c>
      <c r="S298" s="13">
        <f>ROUND(AVERAGE(Zinsswaps!S179:S298)+'iBoxx Extrapolation'!$L298,2)</f>
        <v>2.2599999999999998</v>
      </c>
      <c r="T298" s="13">
        <f>ROUND(AVERAGE(Zinsswaps!T179:T298)+'iBoxx Extrapolation'!$L298,2)</f>
        <v>2.27</v>
      </c>
      <c r="U298" s="13">
        <f>ROUND(AVERAGE(Zinsswaps!U179:U298)+'iBoxx Extrapolation'!$L298,2)</f>
        <v>2.2799999999999998</v>
      </c>
      <c r="V298" s="13">
        <f>ROUND(AVERAGE(Zinsswaps!V179:V298)+'iBoxx Extrapolation'!$L298,2)</f>
        <v>2.27</v>
      </c>
      <c r="W298" s="13">
        <f>ROUND(AVERAGE(Zinsswaps!W179:W298)+'iBoxx Extrapolation'!$L298,2)</f>
        <v>2.2599999999999998</v>
      </c>
      <c r="X298" s="13">
        <f>ROUND(AVERAGE(Zinsswaps!X179:X298)+'iBoxx Extrapolation'!$L298,2)</f>
        <v>2.2599999999999998</v>
      </c>
      <c r="Y298" s="13">
        <f>ROUND(AVERAGE(Zinsswaps!Y179:Y298)+'iBoxx Extrapolation'!$L298,2)</f>
        <v>2.25</v>
      </c>
      <c r="Z298" s="13">
        <f>ROUND(AVERAGE(Zinsswaps!Z179:Z298)+'iBoxx Extrapolation'!$L298,2)</f>
        <v>2.2400000000000002</v>
      </c>
      <c r="AA298" s="13">
        <f>ROUND(AVERAGE(Zinsswaps!AA179:AA298)+'iBoxx Extrapolation'!$L298,2)</f>
        <v>2.23</v>
      </c>
      <c r="AB298" s="13">
        <f>ROUND(AVERAGE(Zinsswaps!AB179:AB298)+'iBoxx Extrapolation'!$L298,2)</f>
        <v>2.2200000000000002</v>
      </c>
      <c r="AC298" s="13">
        <f>ROUND(AVERAGE(Zinsswaps!AC179:AC298)+'iBoxx Extrapolation'!$L298,2)</f>
        <v>2.21</v>
      </c>
      <c r="AD298" s="13">
        <f>ROUND(AVERAGE(Zinsswaps!AD179:AD298)+'iBoxx Extrapolation'!$L298,2)</f>
        <v>2.2000000000000002</v>
      </c>
      <c r="AE298" s="13">
        <f>ROUND(AVERAGE(Zinsswaps!AE179:AE298)+'iBoxx Extrapolation'!$L298,2)</f>
        <v>2.19</v>
      </c>
      <c r="AF298" s="13">
        <f>ROUND(AVERAGE(Zinsswaps!AF179:AF298)+'iBoxx Extrapolation'!$L298,2)</f>
        <v>2.17</v>
      </c>
      <c r="AG298" s="13">
        <f>ROUND(AVERAGE(Zinsswaps!AG179:AG298)+'iBoxx Extrapolation'!$L298,2)</f>
        <v>2.16</v>
      </c>
      <c r="AH298" s="13">
        <f>ROUND(AVERAGE(Zinsswaps!AH179:AH298)+'iBoxx Extrapolation'!$L298,2)</f>
        <v>2.15</v>
      </c>
      <c r="AI298" s="13">
        <f>ROUND(AVERAGE(Zinsswaps!AI179:AI298)+'iBoxx Extrapolation'!$L298,2)</f>
        <v>2.14</v>
      </c>
      <c r="AJ298" s="13">
        <f>ROUND(AVERAGE(Zinsswaps!AJ179:AJ298)+'iBoxx Extrapolation'!$L298,2)</f>
        <v>2.13</v>
      </c>
      <c r="AK298" s="13">
        <f>ROUND(AVERAGE(Zinsswaps!AK179:AK298)+'iBoxx Extrapolation'!$L298,2)</f>
        <v>2.12</v>
      </c>
      <c r="AL298" s="13">
        <f>ROUND(AVERAGE(Zinsswaps!AL179:AL298)+'iBoxx Extrapolation'!$L298,2)</f>
        <v>2.11</v>
      </c>
      <c r="AM298" s="13">
        <f>ROUND(AVERAGE(Zinsswaps!AM179:AM298)+'iBoxx Extrapolation'!$L298,2)</f>
        <v>2.1</v>
      </c>
      <c r="AN298" s="13">
        <f>ROUND(AVERAGE(Zinsswaps!AN179:AN298)+'iBoxx Extrapolation'!$L298,2)</f>
        <v>2.09</v>
      </c>
      <c r="AO298" s="13">
        <f>ROUND(AVERAGE(Zinsswaps!AO179:AO298)+'iBoxx Extrapolation'!$L298,2)</f>
        <v>2.08</v>
      </c>
      <c r="AP298" s="13">
        <f>ROUND(AVERAGE(Zinsswaps!AP179:AP298)+'iBoxx Extrapolation'!$L298,2)</f>
        <v>2.0699999999999998</v>
      </c>
      <c r="AQ298" s="13">
        <f>ROUND(AVERAGE(Zinsswaps!AQ179:AQ298)+'iBoxx Extrapolation'!$L298,2)</f>
        <v>2.0499999999999998</v>
      </c>
      <c r="AR298" s="13">
        <f>ROUND(AVERAGE(Zinsswaps!AR179:AR298)+'iBoxx Extrapolation'!$L298,2)</f>
        <v>2.04</v>
      </c>
      <c r="AS298" s="13">
        <f>ROUND(AVERAGE(Zinsswaps!AS179:AS298)+'iBoxx Extrapolation'!$L298,2)</f>
        <v>2.0299999999999998</v>
      </c>
      <c r="AT298" s="13">
        <f>ROUND(AVERAGE(Zinsswaps!AT179:AT298)+'iBoxx Extrapolation'!$L298,2)</f>
        <v>2.02</v>
      </c>
      <c r="AU298" s="13">
        <f>ROUND(AVERAGE(Zinsswaps!AU179:AU298)+'iBoxx Extrapolation'!$L298,2)</f>
        <v>2.0099999999999998</v>
      </c>
      <c r="AV298" s="13">
        <f>ROUND(AVERAGE(Zinsswaps!AV179:AV298)+'iBoxx Extrapolation'!$L298,2)</f>
        <v>2</v>
      </c>
      <c r="AW298" s="13">
        <f>ROUND(AVERAGE(Zinsswaps!AW179:AW298)+'iBoxx Extrapolation'!$L298,2)</f>
        <v>1.99</v>
      </c>
      <c r="AX298" s="13">
        <f>ROUND(AVERAGE(Zinsswaps!AX179:AX298)+'iBoxx Extrapolation'!$L298,2)</f>
        <v>1.98</v>
      </c>
      <c r="AY298" s="13">
        <f>ROUND(AVERAGE(Zinsswaps!AY179:AY298)+'iBoxx Extrapolation'!$L298,2)</f>
        <v>1.97</v>
      </c>
    </row>
    <row r="299" spans="1:51" s="16" customFormat="1" x14ac:dyDescent="0.2">
      <c r="A299" s="12">
        <v>46326</v>
      </c>
      <c r="B299" s="13">
        <f>ROUND(AVERAGE(Zinsswaps!B180:B299)+'iBoxx Extrapolation'!$L299,2)</f>
        <v>1.62</v>
      </c>
      <c r="C299" s="13">
        <f>ROUND(AVERAGE(Zinsswaps!C180:C299)+'iBoxx Extrapolation'!$L299,2)</f>
        <v>1.62</v>
      </c>
      <c r="D299" s="13">
        <f>ROUND(AVERAGE(Zinsswaps!D180:D299)+'iBoxx Extrapolation'!$L299,2)</f>
        <v>1.64</v>
      </c>
      <c r="E299" s="13">
        <f>ROUND(AVERAGE(Zinsswaps!E180:E299)+'iBoxx Extrapolation'!$L299,2)</f>
        <v>1.69</v>
      </c>
      <c r="F299" s="13">
        <f>ROUND(AVERAGE(Zinsswaps!F180:F299)+'iBoxx Extrapolation'!$L299,2)</f>
        <v>1.74</v>
      </c>
      <c r="G299" s="13">
        <f>ROUND(AVERAGE(Zinsswaps!G180:G299)+'iBoxx Extrapolation'!$L299,2)</f>
        <v>1.8</v>
      </c>
      <c r="H299" s="13">
        <f>ROUND(AVERAGE(Zinsswaps!H180:H299)+'iBoxx Extrapolation'!$L299,2)</f>
        <v>1.86</v>
      </c>
      <c r="I299" s="13">
        <f>ROUND(AVERAGE(Zinsswaps!I180:I299)+'iBoxx Extrapolation'!$L299,2)</f>
        <v>1.92</v>
      </c>
      <c r="J299" s="13">
        <f>ROUND(AVERAGE(Zinsswaps!J180:J299)+'iBoxx Extrapolation'!$L299,2)</f>
        <v>1.99</v>
      </c>
      <c r="K299" s="13">
        <f>ROUND(AVERAGE(Zinsswaps!K180:K299)+'iBoxx Extrapolation'!$L299,2)</f>
        <v>2.0499999999999998</v>
      </c>
      <c r="L299" s="13">
        <f>ROUND(AVERAGE(Zinsswaps!L180:L299)+'iBoxx Extrapolation'!$L299,2)</f>
        <v>2.1</v>
      </c>
      <c r="M299" s="13">
        <f>ROUND(AVERAGE(Zinsswaps!M180:M299)+'iBoxx Extrapolation'!$L299,2)</f>
        <v>2.15</v>
      </c>
      <c r="N299" s="13">
        <f>ROUND(AVERAGE(Zinsswaps!N180:N299)+'iBoxx Extrapolation'!$L299,2)</f>
        <v>2.19</v>
      </c>
      <c r="O299" s="13">
        <f>ROUND(AVERAGE(Zinsswaps!O180:O299)+'iBoxx Extrapolation'!$L299,2)</f>
        <v>2.2200000000000002</v>
      </c>
      <c r="P299" s="13">
        <f>ROUND(AVERAGE(Zinsswaps!P180:P299)+'iBoxx Extrapolation'!$L299,2)</f>
        <v>2.25</v>
      </c>
      <c r="Q299" s="13">
        <f>ROUND(AVERAGE(Zinsswaps!Q180:Q299)+'iBoxx Extrapolation'!$L299,2)</f>
        <v>2.27</v>
      </c>
      <c r="R299" s="13">
        <f>ROUND(AVERAGE(Zinsswaps!R180:R299)+'iBoxx Extrapolation'!$L299,2)</f>
        <v>2.2799999999999998</v>
      </c>
      <c r="S299" s="13">
        <f>ROUND(AVERAGE(Zinsswaps!S180:S299)+'iBoxx Extrapolation'!$L299,2)</f>
        <v>2.2799999999999998</v>
      </c>
      <c r="T299" s="13">
        <f>ROUND(AVERAGE(Zinsswaps!T180:T299)+'iBoxx Extrapolation'!$L299,2)</f>
        <v>2.29</v>
      </c>
      <c r="U299" s="13">
        <f>ROUND(AVERAGE(Zinsswaps!U180:U299)+'iBoxx Extrapolation'!$L299,2)</f>
        <v>2.2999999999999998</v>
      </c>
      <c r="V299" s="13">
        <f>ROUND(AVERAGE(Zinsswaps!V180:V299)+'iBoxx Extrapolation'!$L299,2)</f>
        <v>2.29</v>
      </c>
      <c r="W299" s="13">
        <f>ROUND(AVERAGE(Zinsswaps!W180:W299)+'iBoxx Extrapolation'!$L299,2)</f>
        <v>2.2799999999999998</v>
      </c>
      <c r="X299" s="13">
        <f>ROUND(AVERAGE(Zinsswaps!X180:X299)+'iBoxx Extrapolation'!$L299,2)</f>
        <v>2.2799999999999998</v>
      </c>
      <c r="Y299" s="13">
        <f>ROUND(AVERAGE(Zinsswaps!Y180:Y299)+'iBoxx Extrapolation'!$L299,2)</f>
        <v>2.27</v>
      </c>
      <c r="Z299" s="13">
        <f>ROUND(AVERAGE(Zinsswaps!Z180:Z299)+'iBoxx Extrapolation'!$L299,2)</f>
        <v>2.2599999999999998</v>
      </c>
      <c r="AA299" s="13">
        <f>ROUND(AVERAGE(Zinsswaps!AA180:AA299)+'iBoxx Extrapolation'!$L299,2)</f>
        <v>2.25</v>
      </c>
      <c r="AB299" s="13">
        <f>ROUND(AVERAGE(Zinsswaps!AB180:AB299)+'iBoxx Extrapolation'!$L299,2)</f>
        <v>2.2400000000000002</v>
      </c>
      <c r="AC299" s="13">
        <f>ROUND(AVERAGE(Zinsswaps!AC180:AC299)+'iBoxx Extrapolation'!$L299,2)</f>
        <v>2.23</v>
      </c>
      <c r="AD299" s="13">
        <f>ROUND(AVERAGE(Zinsswaps!AD180:AD299)+'iBoxx Extrapolation'!$L299,2)</f>
        <v>2.2200000000000002</v>
      </c>
      <c r="AE299" s="13">
        <f>ROUND(AVERAGE(Zinsswaps!AE180:AE299)+'iBoxx Extrapolation'!$L299,2)</f>
        <v>2.21</v>
      </c>
      <c r="AF299" s="13">
        <f>ROUND(AVERAGE(Zinsswaps!AF180:AF299)+'iBoxx Extrapolation'!$L299,2)</f>
        <v>2.19</v>
      </c>
      <c r="AG299" s="13">
        <f>ROUND(AVERAGE(Zinsswaps!AG180:AG299)+'iBoxx Extrapolation'!$L299,2)</f>
        <v>2.1800000000000002</v>
      </c>
      <c r="AH299" s="13">
        <f>ROUND(AVERAGE(Zinsswaps!AH180:AH299)+'iBoxx Extrapolation'!$L299,2)</f>
        <v>2.17</v>
      </c>
      <c r="AI299" s="13">
        <f>ROUND(AVERAGE(Zinsswaps!AI180:AI299)+'iBoxx Extrapolation'!$L299,2)</f>
        <v>2.16</v>
      </c>
      <c r="AJ299" s="13">
        <f>ROUND(AVERAGE(Zinsswaps!AJ180:AJ299)+'iBoxx Extrapolation'!$L299,2)</f>
        <v>2.14</v>
      </c>
      <c r="AK299" s="13">
        <f>ROUND(AVERAGE(Zinsswaps!AK180:AK299)+'iBoxx Extrapolation'!$L299,2)</f>
        <v>2.13</v>
      </c>
      <c r="AL299" s="13">
        <f>ROUND(AVERAGE(Zinsswaps!AL180:AL299)+'iBoxx Extrapolation'!$L299,2)</f>
        <v>2.12</v>
      </c>
      <c r="AM299" s="13">
        <f>ROUND(AVERAGE(Zinsswaps!AM180:AM299)+'iBoxx Extrapolation'!$L299,2)</f>
        <v>2.12</v>
      </c>
      <c r="AN299" s="13">
        <f>ROUND(AVERAGE(Zinsswaps!AN180:AN299)+'iBoxx Extrapolation'!$L299,2)</f>
        <v>2.11</v>
      </c>
      <c r="AO299" s="13">
        <f>ROUND(AVERAGE(Zinsswaps!AO180:AO299)+'iBoxx Extrapolation'!$L299,2)</f>
        <v>2.1</v>
      </c>
      <c r="AP299" s="13">
        <f>ROUND(AVERAGE(Zinsswaps!AP180:AP299)+'iBoxx Extrapolation'!$L299,2)</f>
        <v>2.09</v>
      </c>
      <c r="AQ299" s="13">
        <f>ROUND(AVERAGE(Zinsswaps!AQ180:AQ299)+'iBoxx Extrapolation'!$L299,2)</f>
        <v>2.0699999999999998</v>
      </c>
      <c r="AR299" s="13">
        <f>ROUND(AVERAGE(Zinsswaps!AR180:AR299)+'iBoxx Extrapolation'!$L299,2)</f>
        <v>2.06</v>
      </c>
      <c r="AS299" s="13">
        <f>ROUND(AVERAGE(Zinsswaps!AS180:AS299)+'iBoxx Extrapolation'!$L299,2)</f>
        <v>2.0499999999999998</v>
      </c>
      <c r="AT299" s="13">
        <f>ROUND(AVERAGE(Zinsswaps!AT180:AT299)+'iBoxx Extrapolation'!$L299,2)</f>
        <v>2.04</v>
      </c>
      <c r="AU299" s="13">
        <f>ROUND(AVERAGE(Zinsswaps!AU180:AU299)+'iBoxx Extrapolation'!$L299,2)</f>
        <v>2.0299999999999998</v>
      </c>
      <c r="AV299" s="13">
        <f>ROUND(AVERAGE(Zinsswaps!AV180:AV299)+'iBoxx Extrapolation'!$L299,2)</f>
        <v>2.02</v>
      </c>
      <c r="AW299" s="13">
        <f>ROUND(AVERAGE(Zinsswaps!AW180:AW299)+'iBoxx Extrapolation'!$L299,2)</f>
        <v>2.0099999999999998</v>
      </c>
      <c r="AX299" s="13">
        <f>ROUND(AVERAGE(Zinsswaps!AX180:AX299)+'iBoxx Extrapolation'!$L299,2)</f>
        <v>2</v>
      </c>
      <c r="AY299" s="13">
        <f>ROUND(AVERAGE(Zinsswaps!AY180:AY299)+'iBoxx Extrapolation'!$L299,2)</f>
        <v>1.99</v>
      </c>
    </row>
    <row r="300" spans="1:51" s="16" customFormat="1" x14ac:dyDescent="0.2">
      <c r="A300" s="12">
        <v>46356</v>
      </c>
      <c r="B300" s="13">
        <f>ROUND(AVERAGE(Zinsswaps!B181:B300)+'iBoxx Extrapolation'!$L300,2)</f>
        <v>1.65</v>
      </c>
      <c r="C300" s="13">
        <f>ROUND(AVERAGE(Zinsswaps!C181:C300)+'iBoxx Extrapolation'!$L300,2)</f>
        <v>1.64</v>
      </c>
      <c r="D300" s="13">
        <f>ROUND(AVERAGE(Zinsswaps!D181:D300)+'iBoxx Extrapolation'!$L300,2)</f>
        <v>1.66</v>
      </c>
      <c r="E300" s="13">
        <f>ROUND(AVERAGE(Zinsswaps!E181:E300)+'iBoxx Extrapolation'!$L300,2)</f>
        <v>1.71</v>
      </c>
      <c r="F300" s="13">
        <f>ROUND(AVERAGE(Zinsswaps!F181:F300)+'iBoxx Extrapolation'!$L300,2)</f>
        <v>1.76</v>
      </c>
      <c r="G300" s="13">
        <f>ROUND(AVERAGE(Zinsswaps!G181:G300)+'iBoxx Extrapolation'!$L300,2)</f>
        <v>1.82</v>
      </c>
      <c r="H300" s="13">
        <f>ROUND(AVERAGE(Zinsswaps!H181:H300)+'iBoxx Extrapolation'!$L300,2)</f>
        <v>1.88</v>
      </c>
      <c r="I300" s="13">
        <f>ROUND(AVERAGE(Zinsswaps!I181:I300)+'iBoxx Extrapolation'!$L300,2)</f>
        <v>1.94</v>
      </c>
      <c r="J300" s="13">
        <f>ROUND(AVERAGE(Zinsswaps!J181:J300)+'iBoxx Extrapolation'!$L300,2)</f>
        <v>2</v>
      </c>
      <c r="K300" s="13">
        <f>ROUND(AVERAGE(Zinsswaps!K181:K300)+'iBoxx Extrapolation'!$L300,2)</f>
        <v>2.06</v>
      </c>
      <c r="L300" s="13">
        <f>ROUND(AVERAGE(Zinsswaps!L181:L300)+'iBoxx Extrapolation'!$L300,2)</f>
        <v>2.12</v>
      </c>
      <c r="M300" s="13">
        <f>ROUND(AVERAGE(Zinsswaps!M181:M300)+'iBoxx Extrapolation'!$L300,2)</f>
        <v>2.17</v>
      </c>
      <c r="N300" s="13">
        <f>ROUND(AVERAGE(Zinsswaps!N181:N300)+'iBoxx Extrapolation'!$L300,2)</f>
        <v>2.21</v>
      </c>
      <c r="O300" s="13">
        <f>ROUND(AVERAGE(Zinsswaps!O181:O300)+'iBoxx Extrapolation'!$L300,2)</f>
        <v>2.2400000000000002</v>
      </c>
      <c r="P300" s="13">
        <f>ROUND(AVERAGE(Zinsswaps!P181:P300)+'iBoxx Extrapolation'!$L300,2)</f>
        <v>2.27</v>
      </c>
      <c r="Q300" s="13">
        <f>ROUND(AVERAGE(Zinsswaps!Q181:Q300)+'iBoxx Extrapolation'!$L300,2)</f>
        <v>2.2799999999999998</v>
      </c>
      <c r="R300" s="13">
        <f>ROUND(AVERAGE(Zinsswaps!R181:R300)+'iBoxx Extrapolation'!$L300,2)</f>
        <v>2.29</v>
      </c>
      <c r="S300" s="13">
        <f>ROUND(AVERAGE(Zinsswaps!S181:S300)+'iBoxx Extrapolation'!$L300,2)</f>
        <v>2.2999999999999998</v>
      </c>
      <c r="T300" s="13">
        <f>ROUND(AVERAGE(Zinsswaps!T181:T300)+'iBoxx Extrapolation'!$L300,2)</f>
        <v>2.31</v>
      </c>
      <c r="U300" s="13">
        <f>ROUND(AVERAGE(Zinsswaps!U181:U300)+'iBoxx Extrapolation'!$L300,2)</f>
        <v>2.3199999999999998</v>
      </c>
      <c r="V300" s="13">
        <f>ROUND(AVERAGE(Zinsswaps!V181:V300)+'iBoxx Extrapolation'!$L300,2)</f>
        <v>2.31</v>
      </c>
      <c r="W300" s="13">
        <f>ROUND(AVERAGE(Zinsswaps!W181:W300)+'iBoxx Extrapolation'!$L300,2)</f>
        <v>2.2999999999999998</v>
      </c>
      <c r="X300" s="13">
        <f>ROUND(AVERAGE(Zinsswaps!X181:X300)+'iBoxx Extrapolation'!$L300,2)</f>
        <v>2.29</v>
      </c>
      <c r="Y300" s="13">
        <f>ROUND(AVERAGE(Zinsswaps!Y181:Y300)+'iBoxx Extrapolation'!$L300,2)</f>
        <v>2.29</v>
      </c>
      <c r="Z300" s="13">
        <f>ROUND(AVERAGE(Zinsswaps!Z181:Z300)+'iBoxx Extrapolation'!$L300,2)</f>
        <v>2.2799999999999998</v>
      </c>
      <c r="AA300" s="13">
        <f>ROUND(AVERAGE(Zinsswaps!AA181:AA300)+'iBoxx Extrapolation'!$L300,2)</f>
        <v>2.27</v>
      </c>
      <c r="AB300" s="13">
        <f>ROUND(AVERAGE(Zinsswaps!AB181:AB300)+'iBoxx Extrapolation'!$L300,2)</f>
        <v>2.25</v>
      </c>
      <c r="AC300" s="13">
        <f>ROUND(AVERAGE(Zinsswaps!AC181:AC300)+'iBoxx Extrapolation'!$L300,2)</f>
        <v>2.2400000000000002</v>
      </c>
      <c r="AD300" s="13">
        <f>ROUND(AVERAGE(Zinsswaps!AD181:AD300)+'iBoxx Extrapolation'!$L300,2)</f>
        <v>2.23</v>
      </c>
      <c r="AE300" s="13">
        <f>ROUND(AVERAGE(Zinsswaps!AE181:AE300)+'iBoxx Extrapolation'!$L300,2)</f>
        <v>2.2200000000000002</v>
      </c>
      <c r="AF300" s="13">
        <f>ROUND(AVERAGE(Zinsswaps!AF181:AF300)+'iBoxx Extrapolation'!$L300,2)</f>
        <v>2.21</v>
      </c>
      <c r="AG300" s="13">
        <f>ROUND(AVERAGE(Zinsswaps!AG181:AG300)+'iBoxx Extrapolation'!$L300,2)</f>
        <v>2.19</v>
      </c>
      <c r="AH300" s="13">
        <f>ROUND(AVERAGE(Zinsswaps!AH181:AH300)+'iBoxx Extrapolation'!$L300,2)</f>
        <v>2.1800000000000002</v>
      </c>
      <c r="AI300" s="13">
        <f>ROUND(AVERAGE(Zinsswaps!AI181:AI300)+'iBoxx Extrapolation'!$L300,2)</f>
        <v>2.17</v>
      </c>
      <c r="AJ300" s="13">
        <f>ROUND(AVERAGE(Zinsswaps!AJ181:AJ300)+'iBoxx Extrapolation'!$L300,2)</f>
        <v>2.16</v>
      </c>
      <c r="AK300" s="13">
        <f>ROUND(AVERAGE(Zinsswaps!AK181:AK300)+'iBoxx Extrapolation'!$L300,2)</f>
        <v>2.15</v>
      </c>
      <c r="AL300" s="13">
        <f>ROUND(AVERAGE(Zinsswaps!AL181:AL300)+'iBoxx Extrapolation'!$L300,2)</f>
        <v>2.14</v>
      </c>
      <c r="AM300" s="13">
        <f>ROUND(AVERAGE(Zinsswaps!AM181:AM300)+'iBoxx Extrapolation'!$L300,2)</f>
        <v>2.13</v>
      </c>
      <c r="AN300" s="13">
        <f>ROUND(AVERAGE(Zinsswaps!AN181:AN300)+'iBoxx Extrapolation'!$L300,2)</f>
        <v>2.12</v>
      </c>
      <c r="AO300" s="13">
        <f>ROUND(AVERAGE(Zinsswaps!AO181:AO300)+'iBoxx Extrapolation'!$L300,2)</f>
        <v>2.11</v>
      </c>
      <c r="AP300" s="13">
        <f>ROUND(AVERAGE(Zinsswaps!AP181:AP300)+'iBoxx Extrapolation'!$L300,2)</f>
        <v>2.1</v>
      </c>
      <c r="AQ300" s="13">
        <f>ROUND(AVERAGE(Zinsswaps!AQ181:AQ300)+'iBoxx Extrapolation'!$L300,2)</f>
        <v>2.09</v>
      </c>
      <c r="AR300" s="13">
        <f>ROUND(AVERAGE(Zinsswaps!AR181:AR300)+'iBoxx Extrapolation'!$L300,2)</f>
        <v>2.08</v>
      </c>
      <c r="AS300" s="13">
        <f>ROUND(AVERAGE(Zinsswaps!AS181:AS300)+'iBoxx Extrapolation'!$L300,2)</f>
        <v>2.06</v>
      </c>
      <c r="AT300" s="13">
        <f>ROUND(AVERAGE(Zinsswaps!AT181:AT300)+'iBoxx Extrapolation'!$L300,2)</f>
        <v>2.0499999999999998</v>
      </c>
      <c r="AU300" s="13">
        <f>ROUND(AVERAGE(Zinsswaps!AU181:AU300)+'iBoxx Extrapolation'!$L300,2)</f>
        <v>2.04</v>
      </c>
      <c r="AV300" s="13">
        <f>ROUND(AVERAGE(Zinsswaps!AV181:AV300)+'iBoxx Extrapolation'!$L300,2)</f>
        <v>2.0299999999999998</v>
      </c>
      <c r="AW300" s="13">
        <f>ROUND(AVERAGE(Zinsswaps!AW181:AW300)+'iBoxx Extrapolation'!$L300,2)</f>
        <v>2.02</v>
      </c>
      <c r="AX300" s="13">
        <f>ROUND(AVERAGE(Zinsswaps!AX181:AX300)+'iBoxx Extrapolation'!$L300,2)</f>
        <v>2.0099999999999998</v>
      </c>
      <c r="AY300" s="13">
        <f>ROUND(AVERAGE(Zinsswaps!AY181:AY300)+'iBoxx Extrapolation'!$L300,2)</f>
        <v>2</v>
      </c>
    </row>
    <row r="301" spans="1:51" s="16" customFormat="1" x14ac:dyDescent="0.2">
      <c r="A301" s="12">
        <v>46387</v>
      </c>
      <c r="B301" s="13">
        <f>ROUND(AVERAGE(Zinsswaps!B182:B301)+'iBoxx Extrapolation'!$L301,2)</f>
        <v>1.67</v>
      </c>
      <c r="C301" s="13">
        <f>ROUND(AVERAGE(Zinsswaps!C182:C301)+'iBoxx Extrapolation'!$L301,2)</f>
        <v>1.66</v>
      </c>
      <c r="D301" s="13">
        <f>ROUND(AVERAGE(Zinsswaps!D182:D301)+'iBoxx Extrapolation'!$L301,2)</f>
        <v>1.69</v>
      </c>
      <c r="E301" s="13">
        <f>ROUND(AVERAGE(Zinsswaps!E182:E301)+'iBoxx Extrapolation'!$L301,2)</f>
        <v>1.73</v>
      </c>
      <c r="F301" s="13">
        <f>ROUND(AVERAGE(Zinsswaps!F182:F301)+'iBoxx Extrapolation'!$L301,2)</f>
        <v>1.78</v>
      </c>
      <c r="G301" s="13">
        <f>ROUND(AVERAGE(Zinsswaps!G182:G301)+'iBoxx Extrapolation'!$L301,2)</f>
        <v>1.84</v>
      </c>
      <c r="H301" s="13">
        <f>ROUND(AVERAGE(Zinsswaps!H182:H301)+'iBoxx Extrapolation'!$L301,2)</f>
        <v>1.9</v>
      </c>
      <c r="I301" s="13">
        <f>ROUND(AVERAGE(Zinsswaps!I182:I301)+'iBoxx Extrapolation'!$L301,2)</f>
        <v>1.96</v>
      </c>
      <c r="J301" s="13">
        <f>ROUND(AVERAGE(Zinsswaps!J182:J301)+'iBoxx Extrapolation'!$L301,2)</f>
        <v>2.02</v>
      </c>
      <c r="K301" s="13">
        <f>ROUND(AVERAGE(Zinsswaps!K182:K301)+'iBoxx Extrapolation'!$L301,2)</f>
        <v>2.08</v>
      </c>
      <c r="L301" s="13">
        <f>ROUND(AVERAGE(Zinsswaps!L182:L301)+'iBoxx Extrapolation'!$L301,2)</f>
        <v>2.14</v>
      </c>
      <c r="M301" s="13">
        <f>ROUND(AVERAGE(Zinsswaps!M182:M301)+'iBoxx Extrapolation'!$L301,2)</f>
        <v>2.1800000000000002</v>
      </c>
      <c r="N301" s="13">
        <f>ROUND(AVERAGE(Zinsswaps!N182:N301)+'iBoxx Extrapolation'!$L301,2)</f>
        <v>2.2200000000000002</v>
      </c>
      <c r="O301" s="13">
        <f>ROUND(AVERAGE(Zinsswaps!O182:O301)+'iBoxx Extrapolation'!$L301,2)</f>
        <v>2.2599999999999998</v>
      </c>
      <c r="P301" s="13">
        <f>ROUND(AVERAGE(Zinsswaps!P182:P301)+'iBoxx Extrapolation'!$L301,2)</f>
        <v>2.29</v>
      </c>
      <c r="Q301" s="13">
        <f>ROUND(AVERAGE(Zinsswaps!Q182:Q301)+'iBoxx Extrapolation'!$L301,2)</f>
        <v>2.2999999999999998</v>
      </c>
      <c r="R301" s="13">
        <f>ROUND(AVERAGE(Zinsswaps!R182:R301)+'iBoxx Extrapolation'!$L301,2)</f>
        <v>2.31</v>
      </c>
      <c r="S301" s="13">
        <f>ROUND(AVERAGE(Zinsswaps!S182:S301)+'iBoxx Extrapolation'!$L301,2)</f>
        <v>2.3199999999999998</v>
      </c>
      <c r="T301" s="13">
        <f>ROUND(AVERAGE(Zinsswaps!T182:T301)+'iBoxx Extrapolation'!$L301,2)</f>
        <v>2.33</v>
      </c>
      <c r="U301" s="13">
        <f>ROUND(AVERAGE(Zinsswaps!U182:U301)+'iBoxx Extrapolation'!$L301,2)</f>
        <v>2.33</v>
      </c>
      <c r="V301" s="13">
        <f>ROUND(AVERAGE(Zinsswaps!V182:V301)+'iBoxx Extrapolation'!$L301,2)</f>
        <v>2.33</v>
      </c>
      <c r="W301" s="13">
        <f>ROUND(AVERAGE(Zinsswaps!W182:W301)+'iBoxx Extrapolation'!$L301,2)</f>
        <v>2.3199999999999998</v>
      </c>
      <c r="X301" s="13">
        <f>ROUND(AVERAGE(Zinsswaps!X182:X301)+'iBoxx Extrapolation'!$L301,2)</f>
        <v>2.31</v>
      </c>
      <c r="Y301" s="13">
        <f>ROUND(AVERAGE(Zinsswaps!Y182:Y301)+'iBoxx Extrapolation'!$L301,2)</f>
        <v>2.2999999999999998</v>
      </c>
      <c r="Z301" s="13">
        <f>ROUND(AVERAGE(Zinsswaps!Z182:Z301)+'iBoxx Extrapolation'!$L301,2)</f>
        <v>2.2999999999999998</v>
      </c>
      <c r="AA301" s="13">
        <f>ROUND(AVERAGE(Zinsswaps!AA182:AA301)+'iBoxx Extrapolation'!$L301,2)</f>
        <v>2.2799999999999998</v>
      </c>
      <c r="AB301" s="13">
        <f>ROUND(AVERAGE(Zinsswaps!AB182:AB301)+'iBoxx Extrapolation'!$L301,2)</f>
        <v>2.27</v>
      </c>
      <c r="AC301" s="13">
        <f>ROUND(AVERAGE(Zinsswaps!AC182:AC301)+'iBoxx Extrapolation'!$L301,2)</f>
        <v>2.2599999999999998</v>
      </c>
      <c r="AD301" s="13">
        <f>ROUND(AVERAGE(Zinsswaps!AD182:AD301)+'iBoxx Extrapolation'!$L301,2)</f>
        <v>2.25</v>
      </c>
      <c r="AE301" s="13">
        <f>ROUND(AVERAGE(Zinsswaps!AE182:AE301)+'iBoxx Extrapolation'!$L301,2)</f>
        <v>2.2400000000000002</v>
      </c>
      <c r="AF301" s="13">
        <f>ROUND(AVERAGE(Zinsswaps!AF182:AF301)+'iBoxx Extrapolation'!$L301,2)</f>
        <v>2.2200000000000002</v>
      </c>
      <c r="AG301" s="13">
        <f>ROUND(AVERAGE(Zinsswaps!AG182:AG301)+'iBoxx Extrapolation'!$L301,2)</f>
        <v>2.21</v>
      </c>
      <c r="AH301" s="13">
        <f>ROUND(AVERAGE(Zinsswaps!AH182:AH301)+'iBoxx Extrapolation'!$L301,2)</f>
        <v>2.2000000000000002</v>
      </c>
      <c r="AI301" s="13">
        <f>ROUND(AVERAGE(Zinsswaps!AI182:AI301)+'iBoxx Extrapolation'!$L301,2)</f>
        <v>2.19</v>
      </c>
      <c r="AJ301" s="13">
        <f>ROUND(AVERAGE(Zinsswaps!AJ182:AJ301)+'iBoxx Extrapolation'!$L301,2)</f>
        <v>2.1800000000000002</v>
      </c>
      <c r="AK301" s="13">
        <f>ROUND(AVERAGE(Zinsswaps!AK182:AK301)+'iBoxx Extrapolation'!$L301,2)</f>
        <v>2.17</v>
      </c>
      <c r="AL301" s="13">
        <f>ROUND(AVERAGE(Zinsswaps!AL182:AL301)+'iBoxx Extrapolation'!$L301,2)</f>
        <v>2.16</v>
      </c>
      <c r="AM301" s="13">
        <f>ROUND(AVERAGE(Zinsswaps!AM182:AM301)+'iBoxx Extrapolation'!$L301,2)</f>
        <v>2.15</v>
      </c>
      <c r="AN301" s="13">
        <f>ROUND(AVERAGE(Zinsswaps!AN182:AN301)+'iBoxx Extrapolation'!$L301,2)</f>
        <v>2.14</v>
      </c>
      <c r="AO301" s="13">
        <f>ROUND(AVERAGE(Zinsswaps!AO182:AO301)+'iBoxx Extrapolation'!$L301,2)</f>
        <v>2.13</v>
      </c>
      <c r="AP301" s="13">
        <f>ROUND(AVERAGE(Zinsswaps!AP182:AP301)+'iBoxx Extrapolation'!$L301,2)</f>
        <v>2.12</v>
      </c>
      <c r="AQ301" s="13">
        <f>ROUND(AVERAGE(Zinsswaps!AQ182:AQ301)+'iBoxx Extrapolation'!$L301,2)</f>
        <v>2.1</v>
      </c>
      <c r="AR301" s="13">
        <f>ROUND(AVERAGE(Zinsswaps!AR182:AR301)+'iBoxx Extrapolation'!$L301,2)</f>
        <v>2.09</v>
      </c>
      <c r="AS301" s="13">
        <f>ROUND(AVERAGE(Zinsswaps!AS182:AS301)+'iBoxx Extrapolation'!$L301,2)</f>
        <v>2.08</v>
      </c>
      <c r="AT301" s="13">
        <f>ROUND(AVERAGE(Zinsswaps!AT182:AT301)+'iBoxx Extrapolation'!$L301,2)</f>
        <v>2.0699999999999998</v>
      </c>
      <c r="AU301" s="13">
        <f>ROUND(AVERAGE(Zinsswaps!AU182:AU301)+'iBoxx Extrapolation'!$L301,2)</f>
        <v>2.06</v>
      </c>
      <c r="AV301" s="13">
        <f>ROUND(AVERAGE(Zinsswaps!AV182:AV301)+'iBoxx Extrapolation'!$L301,2)</f>
        <v>2.0499999999999998</v>
      </c>
      <c r="AW301" s="13">
        <f>ROUND(AVERAGE(Zinsswaps!AW182:AW301)+'iBoxx Extrapolation'!$L301,2)</f>
        <v>2.04</v>
      </c>
      <c r="AX301" s="13">
        <f>ROUND(AVERAGE(Zinsswaps!AX182:AX301)+'iBoxx Extrapolation'!$L301,2)</f>
        <v>2.0299999999999998</v>
      </c>
      <c r="AY301" s="13">
        <f>ROUND(AVERAGE(Zinsswaps!AY182:AY301)+'iBoxx Extrapolation'!$L301,2)</f>
        <v>2.02</v>
      </c>
    </row>
    <row r="302" spans="1:51" s="16" customFormat="1" x14ac:dyDescent="0.2">
      <c r="A302" s="12">
        <v>46418</v>
      </c>
      <c r="B302" s="13">
        <f>ROUND(AVERAGE(Zinsswaps!B183:B302)+'iBoxx Extrapolation'!$L302,2)</f>
        <v>1.69</v>
      </c>
      <c r="C302" s="13">
        <f>ROUND(AVERAGE(Zinsswaps!C183:C302)+'iBoxx Extrapolation'!$L302,2)</f>
        <v>1.69</v>
      </c>
      <c r="D302" s="13">
        <f>ROUND(AVERAGE(Zinsswaps!D183:D302)+'iBoxx Extrapolation'!$L302,2)</f>
        <v>1.71</v>
      </c>
      <c r="E302" s="13">
        <f>ROUND(AVERAGE(Zinsswaps!E183:E302)+'iBoxx Extrapolation'!$L302,2)</f>
        <v>1.75</v>
      </c>
      <c r="F302" s="13">
        <f>ROUND(AVERAGE(Zinsswaps!F183:F302)+'iBoxx Extrapolation'!$L302,2)</f>
        <v>1.8</v>
      </c>
      <c r="G302" s="13">
        <f>ROUND(AVERAGE(Zinsswaps!G183:G302)+'iBoxx Extrapolation'!$L302,2)</f>
        <v>1.86</v>
      </c>
      <c r="H302" s="13">
        <f>ROUND(AVERAGE(Zinsswaps!H183:H302)+'iBoxx Extrapolation'!$L302,2)</f>
        <v>1.92</v>
      </c>
      <c r="I302" s="13">
        <f>ROUND(AVERAGE(Zinsswaps!I183:I302)+'iBoxx Extrapolation'!$L302,2)</f>
        <v>1.98</v>
      </c>
      <c r="J302" s="13">
        <f>ROUND(AVERAGE(Zinsswaps!J183:J302)+'iBoxx Extrapolation'!$L302,2)</f>
        <v>2.04</v>
      </c>
      <c r="K302" s="13">
        <f>ROUND(AVERAGE(Zinsswaps!K183:K302)+'iBoxx Extrapolation'!$L302,2)</f>
        <v>2.1</v>
      </c>
      <c r="L302" s="13">
        <f>ROUND(AVERAGE(Zinsswaps!L183:L302)+'iBoxx Extrapolation'!$L302,2)</f>
        <v>2.15</v>
      </c>
      <c r="M302" s="13">
        <f>ROUND(AVERAGE(Zinsswaps!M183:M302)+'iBoxx Extrapolation'!$L302,2)</f>
        <v>2.2000000000000002</v>
      </c>
      <c r="N302" s="13">
        <f>ROUND(AVERAGE(Zinsswaps!N183:N302)+'iBoxx Extrapolation'!$L302,2)</f>
        <v>2.2400000000000002</v>
      </c>
      <c r="O302" s="13">
        <f>ROUND(AVERAGE(Zinsswaps!O183:O302)+'iBoxx Extrapolation'!$L302,2)</f>
        <v>2.2799999999999998</v>
      </c>
      <c r="P302" s="13">
        <f>ROUND(AVERAGE(Zinsswaps!P183:P302)+'iBoxx Extrapolation'!$L302,2)</f>
        <v>2.31</v>
      </c>
      <c r="Q302" s="13">
        <f>ROUND(AVERAGE(Zinsswaps!Q183:Q302)+'iBoxx Extrapolation'!$L302,2)</f>
        <v>2.3199999999999998</v>
      </c>
      <c r="R302" s="13">
        <f>ROUND(AVERAGE(Zinsswaps!R183:R302)+'iBoxx Extrapolation'!$L302,2)</f>
        <v>2.33</v>
      </c>
      <c r="S302" s="13">
        <f>ROUND(AVERAGE(Zinsswaps!S183:S302)+'iBoxx Extrapolation'!$L302,2)</f>
        <v>2.34</v>
      </c>
      <c r="T302" s="13">
        <f>ROUND(AVERAGE(Zinsswaps!T183:T302)+'iBoxx Extrapolation'!$L302,2)</f>
        <v>2.34</v>
      </c>
      <c r="U302" s="13">
        <f>ROUND(AVERAGE(Zinsswaps!U183:U302)+'iBoxx Extrapolation'!$L302,2)</f>
        <v>2.35</v>
      </c>
      <c r="V302" s="13">
        <f>ROUND(AVERAGE(Zinsswaps!V183:V302)+'iBoxx Extrapolation'!$L302,2)</f>
        <v>2.34</v>
      </c>
      <c r="W302" s="13">
        <f>ROUND(AVERAGE(Zinsswaps!W183:W302)+'iBoxx Extrapolation'!$L302,2)</f>
        <v>2.33</v>
      </c>
      <c r="X302" s="13">
        <f>ROUND(AVERAGE(Zinsswaps!X183:X302)+'iBoxx Extrapolation'!$L302,2)</f>
        <v>2.33</v>
      </c>
      <c r="Y302" s="13">
        <f>ROUND(AVERAGE(Zinsswaps!Y183:Y302)+'iBoxx Extrapolation'!$L302,2)</f>
        <v>2.3199999999999998</v>
      </c>
      <c r="Z302" s="13">
        <f>ROUND(AVERAGE(Zinsswaps!Z183:Z302)+'iBoxx Extrapolation'!$L302,2)</f>
        <v>2.31</v>
      </c>
      <c r="AA302" s="13">
        <f>ROUND(AVERAGE(Zinsswaps!AA183:AA302)+'iBoxx Extrapolation'!$L302,2)</f>
        <v>2.2999999999999998</v>
      </c>
      <c r="AB302" s="13">
        <f>ROUND(AVERAGE(Zinsswaps!AB183:AB302)+'iBoxx Extrapolation'!$L302,2)</f>
        <v>2.29</v>
      </c>
      <c r="AC302" s="13">
        <f>ROUND(AVERAGE(Zinsswaps!AC183:AC302)+'iBoxx Extrapolation'!$L302,2)</f>
        <v>2.27</v>
      </c>
      <c r="AD302" s="13">
        <f>ROUND(AVERAGE(Zinsswaps!AD183:AD302)+'iBoxx Extrapolation'!$L302,2)</f>
        <v>2.2599999999999998</v>
      </c>
      <c r="AE302" s="13">
        <f>ROUND(AVERAGE(Zinsswaps!AE183:AE302)+'iBoxx Extrapolation'!$L302,2)</f>
        <v>2.25</v>
      </c>
      <c r="AF302" s="13">
        <f>ROUND(AVERAGE(Zinsswaps!AF183:AF302)+'iBoxx Extrapolation'!$L302,2)</f>
        <v>2.2400000000000002</v>
      </c>
      <c r="AG302" s="13">
        <f>ROUND(AVERAGE(Zinsswaps!AG183:AG302)+'iBoxx Extrapolation'!$L302,2)</f>
        <v>2.23</v>
      </c>
      <c r="AH302" s="13">
        <f>ROUND(AVERAGE(Zinsswaps!AH183:AH302)+'iBoxx Extrapolation'!$L302,2)</f>
        <v>2.21</v>
      </c>
      <c r="AI302" s="13">
        <f>ROUND(AVERAGE(Zinsswaps!AI183:AI302)+'iBoxx Extrapolation'!$L302,2)</f>
        <v>2.2000000000000002</v>
      </c>
      <c r="AJ302" s="13">
        <f>ROUND(AVERAGE(Zinsswaps!AJ183:AJ302)+'iBoxx Extrapolation'!$L302,2)</f>
        <v>2.19</v>
      </c>
      <c r="AK302" s="13">
        <f>ROUND(AVERAGE(Zinsswaps!AK183:AK302)+'iBoxx Extrapolation'!$L302,2)</f>
        <v>2.1800000000000002</v>
      </c>
      <c r="AL302" s="13">
        <f>ROUND(AVERAGE(Zinsswaps!AL183:AL302)+'iBoxx Extrapolation'!$L302,2)</f>
        <v>2.17</v>
      </c>
      <c r="AM302" s="13">
        <f>ROUND(AVERAGE(Zinsswaps!AM183:AM302)+'iBoxx Extrapolation'!$L302,2)</f>
        <v>2.16</v>
      </c>
      <c r="AN302" s="13">
        <f>ROUND(AVERAGE(Zinsswaps!AN183:AN302)+'iBoxx Extrapolation'!$L302,2)</f>
        <v>2.15</v>
      </c>
      <c r="AO302" s="13">
        <f>ROUND(AVERAGE(Zinsswaps!AO183:AO302)+'iBoxx Extrapolation'!$L302,2)</f>
        <v>2.14</v>
      </c>
      <c r="AP302" s="13">
        <f>ROUND(AVERAGE(Zinsswaps!AP183:AP302)+'iBoxx Extrapolation'!$L302,2)</f>
        <v>2.13</v>
      </c>
      <c r="AQ302" s="13">
        <f>ROUND(AVERAGE(Zinsswaps!AQ183:AQ302)+'iBoxx Extrapolation'!$L302,2)</f>
        <v>2.12</v>
      </c>
      <c r="AR302" s="13">
        <f>ROUND(AVERAGE(Zinsswaps!AR183:AR302)+'iBoxx Extrapolation'!$L302,2)</f>
        <v>2.1</v>
      </c>
      <c r="AS302" s="13">
        <f>ROUND(AVERAGE(Zinsswaps!AS183:AS302)+'iBoxx Extrapolation'!$L302,2)</f>
        <v>2.09</v>
      </c>
      <c r="AT302" s="13">
        <f>ROUND(AVERAGE(Zinsswaps!AT183:AT302)+'iBoxx Extrapolation'!$L302,2)</f>
        <v>2.08</v>
      </c>
      <c r="AU302" s="13">
        <f>ROUND(AVERAGE(Zinsswaps!AU183:AU302)+'iBoxx Extrapolation'!$L302,2)</f>
        <v>2.0699999999999998</v>
      </c>
      <c r="AV302" s="13">
        <f>ROUND(AVERAGE(Zinsswaps!AV183:AV302)+'iBoxx Extrapolation'!$L302,2)</f>
        <v>2.06</v>
      </c>
      <c r="AW302" s="13">
        <f>ROUND(AVERAGE(Zinsswaps!AW183:AW302)+'iBoxx Extrapolation'!$L302,2)</f>
        <v>2.0499999999999998</v>
      </c>
      <c r="AX302" s="13">
        <f>ROUND(AVERAGE(Zinsswaps!AX183:AX302)+'iBoxx Extrapolation'!$L302,2)</f>
        <v>2.04</v>
      </c>
      <c r="AY302" s="13">
        <f>ROUND(AVERAGE(Zinsswaps!AY183:AY302)+'iBoxx Extrapolation'!$L302,2)</f>
        <v>2.0299999999999998</v>
      </c>
    </row>
    <row r="303" spans="1:51" s="16" customFormat="1" x14ac:dyDescent="0.2">
      <c r="A303" s="12">
        <v>46446</v>
      </c>
      <c r="B303" s="13">
        <f>ROUND(AVERAGE(Zinsswaps!B184:B303)+'iBoxx Extrapolation'!$L303,2)</f>
        <v>1.71</v>
      </c>
      <c r="C303" s="13">
        <f>ROUND(AVERAGE(Zinsswaps!C184:C303)+'iBoxx Extrapolation'!$L303,2)</f>
        <v>1.71</v>
      </c>
      <c r="D303" s="13">
        <f>ROUND(AVERAGE(Zinsswaps!D184:D303)+'iBoxx Extrapolation'!$L303,2)</f>
        <v>1.73</v>
      </c>
      <c r="E303" s="13">
        <f>ROUND(AVERAGE(Zinsswaps!E184:E303)+'iBoxx Extrapolation'!$L303,2)</f>
        <v>1.77</v>
      </c>
      <c r="F303" s="13">
        <f>ROUND(AVERAGE(Zinsswaps!F184:F303)+'iBoxx Extrapolation'!$L303,2)</f>
        <v>1.83</v>
      </c>
      <c r="G303" s="13">
        <f>ROUND(AVERAGE(Zinsswaps!G184:G303)+'iBoxx Extrapolation'!$L303,2)</f>
        <v>1.88</v>
      </c>
      <c r="H303" s="13">
        <f>ROUND(AVERAGE(Zinsswaps!H184:H303)+'iBoxx Extrapolation'!$L303,2)</f>
        <v>1.94</v>
      </c>
      <c r="I303" s="13">
        <f>ROUND(AVERAGE(Zinsswaps!I184:I303)+'iBoxx Extrapolation'!$L303,2)</f>
        <v>2</v>
      </c>
      <c r="J303" s="13">
        <f>ROUND(AVERAGE(Zinsswaps!J184:J303)+'iBoxx Extrapolation'!$L303,2)</f>
        <v>2.06</v>
      </c>
      <c r="K303" s="13">
        <f>ROUND(AVERAGE(Zinsswaps!K184:K303)+'iBoxx Extrapolation'!$L303,2)</f>
        <v>2.12</v>
      </c>
      <c r="L303" s="13">
        <f>ROUND(AVERAGE(Zinsswaps!L184:L303)+'iBoxx Extrapolation'!$L303,2)</f>
        <v>2.17</v>
      </c>
      <c r="M303" s="13">
        <f>ROUND(AVERAGE(Zinsswaps!M184:M303)+'iBoxx Extrapolation'!$L303,2)</f>
        <v>2.2200000000000002</v>
      </c>
      <c r="N303" s="13">
        <f>ROUND(AVERAGE(Zinsswaps!N184:N303)+'iBoxx Extrapolation'!$L303,2)</f>
        <v>2.2599999999999998</v>
      </c>
      <c r="O303" s="13">
        <f>ROUND(AVERAGE(Zinsswaps!O184:O303)+'iBoxx Extrapolation'!$L303,2)</f>
        <v>2.29</v>
      </c>
      <c r="P303" s="13">
        <f>ROUND(AVERAGE(Zinsswaps!P184:P303)+'iBoxx Extrapolation'!$L303,2)</f>
        <v>2.3199999999999998</v>
      </c>
      <c r="Q303" s="13">
        <f>ROUND(AVERAGE(Zinsswaps!Q184:Q303)+'iBoxx Extrapolation'!$L303,2)</f>
        <v>2.33</v>
      </c>
      <c r="R303" s="13">
        <f>ROUND(AVERAGE(Zinsswaps!R184:R303)+'iBoxx Extrapolation'!$L303,2)</f>
        <v>2.34</v>
      </c>
      <c r="S303" s="13">
        <f>ROUND(AVERAGE(Zinsswaps!S184:S303)+'iBoxx Extrapolation'!$L303,2)</f>
        <v>2.35</v>
      </c>
      <c r="T303" s="13">
        <f>ROUND(AVERAGE(Zinsswaps!T184:T303)+'iBoxx Extrapolation'!$L303,2)</f>
        <v>2.36</v>
      </c>
      <c r="U303" s="13">
        <f>ROUND(AVERAGE(Zinsswaps!U184:U303)+'iBoxx Extrapolation'!$L303,2)</f>
        <v>2.37</v>
      </c>
      <c r="V303" s="13">
        <f>ROUND(AVERAGE(Zinsswaps!V184:V303)+'iBoxx Extrapolation'!$L303,2)</f>
        <v>2.36</v>
      </c>
      <c r="W303" s="13">
        <f>ROUND(AVERAGE(Zinsswaps!W184:W303)+'iBoxx Extrapolation'!$L303,2)</f>
        <v>2.35</v>
      </c>
      <c r="X303" s="13">
        <f>ROUND(AVERAGE(Zinsswaps!X184:X303)+'iBoxx Extrapolation'!$L303,2)</f>
        <v>2.34</v>
      </c>
      <c r="Y303" s="13">
        <f>ROUND(AVERAGE(Zinsswaps!Y184:Y303)+'iBoxx Extrapolation'!$L303,2)</f>
        <v>2.34</v>
      </c>
      <c r="Z303" s="13">
        <f>ROUND(AVERAGE(Zinsswaps!Z184:Z303)+'iBoxx Extrapolation'!$L303,2)</f>
        <v>2.33</v>
      </c>
      <c r="AA303" s="13">
        <f>ROUND(AVERAGE(Zinsswaps!AA184:AA303)+'iBoxx Extrapolation'!$L303,2)</f>
        <v>2.3199999999999998</v>
      </c>
      <c r="AB303" s="13">
        <f>ROUND(AVERAGE(Zinsswaps!AB184:AB303)+'iBoxx Extrapolation'!$L303,2)</f>
        <v>2.2999999999999998</v>
      </c>
      <c r="AC303" s="13">
        <f>ROUND(AVERAGE(Zinsswaps!AC184:AC303)+'iBoxx Extrapolation'!$L303,2)</f>
        <v>2.29</v>
      </c>
      <c r="AD303" s="13">
        <f>ROUND(AVERAGE(Zinsswaps!AD184:AD303)+'iBoxx Extrapolation'!$L303,2)</f>
        <v>2.2799999999999998</v>
      </c>
      <c r="AE303" s="13">
        <f>ROUND(AVERAGE(Zinsswaps!AE184:AE303)+'iBoxx Extrapolation'!$L303,2)</f>
        <v>2.27</v>
      </c>
      <c r="AF303" s="13">
        <f>ROUND(AVERAGE(Zinsswaps!AF184:AF303)+'iBoxx Extrapolation'!$L303,2)</f>
        <v>2.2599999999999998</v>
      </c>
      <c r="AG303" s="13">
        <f>ROUND(AVERAGE(Zinsswaps!AG184:AG303)+'iBoxx Extrapolation'!$L303,2)</f>
        <v>2.2400000000000002</v>
      </c>
      <c r="AH303" s="13">
        <f>ROUND(AVERAGE(Zinsswaps!AH184:AH303)+'iBoxx Extrapolation'!$L303,2)</f>
        <v>2.23</v>
      </c>
      <c r="AI303" s="13">
        <f>ROUND(AVERAGE(Zinsswaps!AI184:AI303)+'iBoxx Extrapolation'!$L303,2)</f>
        <v>2.2200000000000002</v>
      </c>
      <c r="AJ303" s="13">
        <f>ROUND(AVERAGE(Zinsswaps!AJ184:AJ303)+'iBoxx Extrapolation'!$L303,2)</f>
        <v>2.21</v>
      </c>
      <c r="AK303" s="13">
        <f>ROUND(AVERAGE(Zinsswaps!AK184:AK303)+'iBoxx Extrapolation'!$L303,2)</f>
        <v>2.2000000000000002</v>
      </c>
      <c r="AL303" s="13">
        <f>ROUND(AVERAGE(Zinsswaps!AL184:AL303)+'iBoxx Extrapolation'!$L303,2)</f>
        <v>2.19</v>
      </c>
      <c r="AM303" s="13">
        <f>ROUND(AVERAGE(Zinsswaps!AM184:AM303)+'iBoxx Extrapolation'!$L303,2)</f>
        <v>2.1800000000000002</v>
      </c>
      <c r="AN303" s="13">
        <f>ROUND(AVERAGE(Zinsswaps!AN184:AN303)+'iBoxx Extrapolation'!$L303,2)</f>
        <v>2.17</v>
      </c>
      <c r="AO303" s="13">
        <f>ROUND(AVERAGE(Zinsswaps!AO184:AO303)+'iBoxx Extrapolation'!$L303,2)</f>
        <v>2.16</v>
      </c>
      <c r="AP303" s="13">
        <f>ROUND(AVERAGE(Zinsswaps!AP184:AP303)+'iBoxx Extrapolation'!$L303,2)</f>
        <v>2.15</v>
      </c>
      <c r="AQ303" s="13">
        <f>ROUND(AVERAGE(Zinsswaps!AQ184:AQ303)+'iBoxx Extrapolation'!$L303,2)</f>
        <v>2.13</v>
      </c>
      <c r="AR303" s="13">
        <f>ROUND(AVERAGE(Zinsswaps!AR184:AR303)+'iBoxx Extrapolation'!$L303,2)</f>
        <v>2.12</v>
      </c>
      <c r="AS303" s="13">
        <f>ROUND(AVERAGE(Zinsswaps!AS184:AS303)+'iBoxx Extrapolation'!$L303,2)</f>
        <v>2.11</v>
      </c>
      <c r="AT303" s="13">
        <f>ROUND(AVERAGE(Zinsswaps!AT184:AT303)+'iBoxx Extrapolation'!$L303,2)</f>
        <v>2.1</v>
      </c>
      <c r="AU303" s="13">
        <f>ROUND(AVERAGE(Zinsswaps!AU184:AU303)+'iBoxx Extrapolation'!$L303,2)</f>
        <v>2.09</v>
      </c>
      <c r="AV303" s="13">
        <f>ROUND(AVERAGE(Zinsswaps!AV184:AV303)+'iBoxx Extrapolation'!$L303,2)</f>
        <v>2.0699999999999998</v>
      </c>
      <c r="AW303" s="13">
        <f>ROUND(AVERAGE(Zinsswaps!AW184:AW303)+'iBoxx Extrapolation'!$L303,2)</f>
        <v>2.06</v>
      </c>
      <c r="AX303" s="13">
        <f>ROUND(AVERAGE(Zinsswaps!AX184:AX303)+'iBoxx Extrapolation'!$L303,2)</f>
        <v>2.06</v>
      </c>
      <c r="AY303" s="13">
        <f>ROUND(AVERAGE(Zinsswaps!AY184:AY303)+'iBoxx Extrapolation'!$L303,2)</f>
        <v>2.0499999999999998</v>
      </c>
    </row>
    <row r="304" spans="1:51" s="16" customFormat="1" x14ac:dyDescent="0.2">
      <c r="A304" s="12">
        <v>46477</v>
      </c>
      <c r="B304" s="13">
        <f>ROUND(AVERAGE(Zinsswaps!B185:B304)+'iBoxx Extrapolation'!$L304,2)</f>
        <v>1.73</v>
      </c>
      <c r="C304" s="13">
        <f>ROUND(AVERAGE(Zinsswaps!C185:C304)+'iBoxx Extrapolation'!$L304,2)</f>
        <v>1.73</v>
      </c>
      <c r="D304" s="13">
        <f>ROUND(AVERAGE(Zinsswaps!D185:D304)+'iBoxx Extrapolation'!$L304,2)</f>
        <v>1.75</v>
      </c>
      <c r="E304" s="13">
        <f>ROUND(AVERAGE(Zinsswaps!E185:E304)+'iBoxx Extrapolation'!$L304,2)</f>
        <v>1.79</v>
      </c>
      <c r="F304" s="13">
        <f>ROUND(AVERAGE(Zinsswaps!F185:F304)+'iBoxx Extrapolation'!$L304,2)</f>
        <v>1.85</v>
      </c>
      <c r="G304" s="13">
        <f>ROUND(AVERAGE(Zinsswaps!G185:G304)+'iBoxx Extrapolation'!$L304,2)</f>
        <v>1.9</v>
      </c>
      <c r="H304" s="13">
        <f>ROUND(AVERAGE(Zinsswaps!H185:H304)+'iBoxx Extrapolation'!$L304,2)</f>
        <v>1.96</v>
      </c>
      <c r="I304" s="13">
        <f>ROUND(AVERAGE(Zinsswaps!I185:I304)+'iBoxx Extrapolation'!$L304,2)</f>
        <v>2.02</v>
      </c>
      <c r="J304" s="13">
        <f>ROUND(AVERAGE(Zinsswaps!J185:J304)+'iBoxx Extrapolation'!$L304,2)</f>
        <v>2.08</v>
      </c>
      <c r="K304" s="13">
        <f>ROUND(AVERAGE(Zinsswaps!K185:K304)+'iBoxx Extrapolation'!$L304,2)</f>
        <v>2.14</v>
      </c>
      <c r="L304" s="13">
        <f>ROUND(AVERAGE(Zinsswaps!L185:L304)+'iBoxx Extrapolation'!$L304,2)</f>
        <v>2.19</v>
      </c>
      <c r="M304" s="13">
        <f>ROUND(AVERAGE(Zinsswaps!M185:M304)+'iBoxx Extrapolation'!$L304,2)</f>
        <v>2.2400000000000002</v>
      </c>
      <c r="N304" s="13">
        <f>ROUND(AVERAGE(Zinsswaps!N185:N304)+'iBoxx Extrapolation'!$L304,2)</f>
        <v>2.2799999999999998</v>
      </c>
      <c r="O304" s="13">
        <f>ROUND(AVERAGE(Zinsswaps!O185:O304)+'iBoxx Extrapolation'!$L304,2)</f>
        <v>2.31</v>
      </c>
      <c r="P304" s="13">
        <f>ROUND(AVERAGE(Zinsswaps!P185:P304)+'iBoxx Extrapolation'!$L304,2)</f>
        <v>2.34</v>
      </c>
      <c r="Q304" s="13">
        <f>ROUND(AVERAGE(Zinsswaps!Q185:Q304)+'iBoxx Extrapolation'!$L304,2)</f>
        <v>2.35</v>
      </c>
      <c r="R304" s="13">
        <f>ROUND(AVERAGE(Zinsswaps!R185:R304)+'iBoxx Extrapolation'!$L304,2)</f>
        <v>2.36</v>
      </c>
      <c r="S304" s="13">
        <f>ROUND(AVERAGE(Zinsswaps!S185:S304)+'iBoxx Extrapolation'!$L304,2)</f>
        <v>2.37</v>
      </c>
      <c r="T304" s="13">
        <f>ROUND(AVERAGE(Zinsswaps!T185:T304)+'iBoxx Extrapolation'!$L304,2)</f>
        <v>2.38</v>
      </c>
      <c r="U304" s="13">
        <f>ROUND(AVERAGE(Zinsswaps!U185:U304)+'iBoxx Extrapolation'!$L304,2)</f>
        <v>2.38</v>
      </c>
      <c r="V304" s="13">
        <f>ROUND(AVERAGE(Zinsswaps!V185:V304)+'iBoxx Extrapolation'!$L304,2)</f>
        <v>2.37</v>
      </c>
      <c r="W304" s="13">
        <f>ROUND(AVERAGE(Zinsswaps!W185:W304)+'iBoxx Extrapolation'!$L304,2)</f>
        <v>2.37</v>
      </c>
      <c r="X304" s="13">
        <f>ROUND(AVERAGE(Zinsswaps!X185:X304)+'iBoxx Extrapolation'!$L304,2)</f>
        <v>2.36</v>
      </c>
      <c r="Y304" s="13">
        <f>ROUND(AVERAGE(Zinsswaps!Y185:Y304)+'iBoxx Extrapolation'!$L304,2)</f>
        <v>2.35</v>
      </c>
      <c r="Z304" s="13">
        <f>ROUND(AVERAGE(Zinsswaps!Z185:Z304)+'iBoxx Extrapolation'!$L304,2)</f>
        <v>2.35</v>
      </c>
      <c r="AA304" s="13">
        <f>ROUND(AVERAGE(Zinsswaps!AA185:AA304)+'iBoxx Extrapolation'!$L304,2)</f>
        <v>2.33</v>
      </c>
      <c r="AB304" s="13">
        <f>ROUND(AVERAGE(Zinsswaps!AB185:AB304)+'iBoxx Extrapolation'!$L304,2)</f>
        <v>2.3199999999999998</v>
      </c>
      <c r="AC304" s="13">
        <f>ROUND(AVERAGE(Zinsswaps!AC185:AC304)+'iBoxx Extrapolation'!$L304,2)</f>
        <v>2.31</v>
      </c>
      <c r="AD304" s="13">
        <f>ROUND(AVERAGE(Zinsswaps!AD185:AD304)+'iBoxx Extrapolation'!$L304,2)</f>
        <v>2.2999999999999998</v>
      </c>
      <c r="AE304" s="13">
        <f>ROUND(AVERAGE(Zinsswaps!AE185:AE304)+'iBoxx Extrapolation'!$L304,2)</f>
        <v>2.29</v>
      </c>
      <c r="AF304" s="13">
        <f>ROUND(AVERAGE(Zinsswaps!AF185:AF304)+'iBoxx Extrapolation'!$L304,2)</f>
        <v>2.27</v>
      </c>
      <c r="AG304" s="13">
        <f>ROUND(AVERAGE(Zinsswaps!AG185:AG304)+'iBoxx Extrapolation'!$L304,2)</f>
        <v>2.2599999999999998</v>
      </c>
      <c r="AH304" s="13">
        <f>ROUND(AVERAGE(Zinsswaps!AH185:AH304)+'iBoxx Extrapolation'!$L304,2)</f>
        <v>2.2400000000000002</v>
      </c>
      <c r="AI304" s="13">
        <f>ROUND(AVERAGE(Zinsswaps!AI185:AI304)+'iBoxx Extrapolation'!$L304,2)</f>
        <v>2.23</v>
      </c>
      <c r="AJ304" s="13">
        <f>ROUND(AVERAGE(Zinsswaps!AJ185:AJ304)+'iBoxx Extrapolation'!$L304,2)</f>
        <v>2.2200000000000002</v>
      </c>
      <c r="AK304" s="13">
        <f>ROUND(AVERAGE(Zinsswaps!AK185:AK304)+'iBoxx Extrapolation'!$L304,2)</f>
        <v>2.21</v>
      </c>
      <c r="AL304" s="13">
        <f>ROUND(AVERAGE(Zinsswaps!AL185:AL304)+'iBoxx Extrapolation'!$L304,2)</f>
        <v>2.2000000000000002</v>
      </c>
      <c r="AM304" s="13">
        <f>ROUND(AVERAGE(Zinsswaps!AM185:AM304)+'iBoxx Extrapolation'!$L304,2)</f>
        <v>2.19</v>
      </c>
      <c r="AN304" s="13">
        <f>ROUND(AVERAGE(Zinsswaps!AN185:AN304)+'iBoxx Extrapolation'!$L304,2)</f>
        <v>2.1800000000000002</v>
      </c>
      <c r="AO304" s="13">
        <f>ROUND(AVERAGE(Zinsswaps!AO185:AO304)+'iBoxx Extrapolation'!$L304,2)</f>
        <v>2.17</v>
      </c>
      <c r="AP304" s="13">
        <f>ROUND(AVERAGE(Zinsswaps!AP185:AP304)+'iBoxx Extrapolation'!$L304,2)</f>
        <v>2.16</v>
      </c>
      <c r="AQ304" s="13">
        <f>ROUND(AVERAGE(Zinsswaps!AQ185:AQ304)+'iBoxx Extrapolation'!$L304,2)</f>
        <v>2.15</v>
      </c>
      <c r="AR304" s="13">
        <f>ROUND(AVERAGE(Zinsswaps!AR185:AR304)+'iBoxx Extrapolation'!$L304,2)</f>
        <v>2.13</v>
      </c>
      <c r="AS304" s="13">
        <f>ROUND(AVERAGE(Zinsswaps!AS185:AS304)+'iBoxx Extrapolation'!$L304,2)</f>
        <v>2.12</v>
      </c>
      <c r="AT304" s="13">
        <f>ROUND(AVERAGE(Zinsswaps!AT185:AT304)+'iBoxx Extrapolation'!$L304,2)</f>
        <v>2.11</v>
      </c>
      <c r="AU304" s="13">
        <f>ROUND(AVERAGE(Zinsswaps!AU185:AU304)+'iBoxx Extrapolation'!$L304,2)</f>
        <v>2.1</v>
      </c>
      <c r="AV304" s="13">
        <f>ROUND(AVERAGE(Zinsswaps!AV185:AV304)+'iBoxx Extrapolation'!$L304,2)</f>
        <v>2.09</v>
      </c>
      <c r="AW304" s="13">
        <f>ROUND(AVERAGE(Zinsswaps!AW185:AW304)+'iBoxx Extrapolation'!$L304,2)</f>
        <v>2.08</v>
      </c>
      <c r="AX304" s="13">
        <f>ROUND(AVERAGE(Zinsswaps!AX185:AX304)+'iBoxx Extrapolation'!$L304,2)</f>
        <v>2.0699999999999998</v>
      </c>
      <c r="AY304" s="13">
        <f>ROUND(AVERAGE(Zinsswaps!AY185:AY304)+'iBoxx Extrapolation'!$L304,2)</f>
        <v>2.06</v>
      </c>
    </row>
    <row r="305" spans="1:51" s="16" customFormat="1" x14ac:dyDescent="0.2">
      <c r="A305" s="12">
        <v>46507</v>
      </c>
      <c r="B305" s="13">
        <f>ROUND(AVERAGE(Zinsswaps!B186:B305)+'iBoxx Extrapolation'!$L305,2)</f>
        <v>1.76</v>
      </c>
      <c r="C305" s="13">
        <f>ROUND(AVERAGE(Zinsswaps!C186:C305)+'iBoxx Extrapolation'!$L305,2)</f>
        <v>1.75</v>
      </c>
      <c r="D305" s="13">
        <f>ROUND(AVERAGE(Zinsswaps!D186:D305)+'iBoxx Extrapolation'!$L305,2)</f>
        <v>1.77</v>
      </c>
      <c r="E305" s="13">
        <f>ROUND(AVERAGE(Zinsswaps!E186:E305)+'iBoxx Extrapolation'!$L305,2)</f>
        <v>1.82</v>
      </c>
      <c r="F305" s="13">
        <f>ROUND(AVERAGE(Zinsswaps!F186:F305)+'iBoxx Extrapolation'!$L305,2)</f>
        <v>1.87</v>
      </c>
      <c r="G305" s="13">
        <f>ROUND(AVERAGE(Zinsswaps!G186:G305)+'iBoxx Extrapolation'!$L305,2)</f>
        <v>1.92</v>
      </c>
      <c r="H305" s="13">
        <f>ROUND(AVERAGE(Zinsswaps!H186:H305)+'iBoxx Extrapolation'!$L305,2)</f>
        <v>1.98</v>
      </c>
      <c r="I305" s="13">
        <f>ROUND(AVERAGE(Zinsswaps!I186:I305)+'iBoxx Extrapolation'!$L305,2)</f>
        <v>2.04</v>
      </c>
      <c r="J305" s="13">
        <f>ROUND(AVERAGE(Zinsswaps!J186:J305)+'iBoxx Extrapolation'!$L305,2)</f>
        <v>2.1</v>
      </c>
      <c r="K305" s="13">
        <f>ROUND(AVERAGE(Zinsswaps!K186:K305)+'iBoxx Extrapolation'!$L305,2)</f>
        <v>2.16</v>
      </c>
      <c r="L305" s="13">
        <f>ROUND(AVERAGE(Zinsswaps!L186:L305)+'iBoxx Extrapolation'!$L305,2)</f>
        <v>2.21</v>
      </c>
      <c r="M305" s="13">
        <f>ROUND(AVERAGE(Zinsswaps!M186:M305)+'iBoxx Extrapolation'!$L305,2)</f>
        <v>2.2599999999999998</v>
      </c>
      <c r="N305" s="13">
        <f>ROUND(AVERAGE(Zinsswaps!N186:N305)+'iBoxx Extrapolation'!$L305,2)</f>
        <v>2.29</v>
      </c>
      <c r="O305" s="13">
        <f>ROUND(AVERAGE(Zinsswaps!O186:O305)+'iBoxx Extrapolation'!$L305,2)</f>
        <v>2.33</v>
      </c>
      <c r="P305" s="13">
        <f>ROUND(AVERAGE(Zinsswaps!P186:P305)+'iBoxx Extrapolation'!$L305,2)</f>
        <v>2.36</v>
      </c>
      <c r="Q305" s="13">
        <f>ROUND(AVERAGE(Zinsswaps!Q186:Q305)+'iBoxx Extrapolation'!$L305,2)</f>
        <v>2.37</v>
      </c>
      <c r="R305" s="13">
        <f>ROUND(AVERAGE(Zinsswaps!R186:R305)+'iBoxx Extrapolation'!$L305,2)</f>
        <v>2.38</v>
      </c>
      <c r="S305" s="13">
        <f>ROUND(AVERAGE(Zinsswaps!S186:S305)+'iBoxx Extrapolation'!$L305,2)</f>
        <v>2.39</v>
      </c>
      <c r="T305" s="13">
        <f>ROUND(AVERAGE(Zinsswaps!T186:T305)+'iBoxx Extrapolation'!$L305,2)</f>
        <v>2.39</v>
      </c>
      <c r="U305" s="13">
        <f>ROUND(AVERAGE(Zinsswaps!U186:U305)+'iBoxx Extrapolation'!$L305,2)</f>
        <v>2.4</v>
      </c>
      <c r="V305" s="13">
        <f>ROUND(AVERAGE(Zinsswaps!V186:V305)+'iBoxx Extrapolation'!$L305,2)</f>
        <v>2.39</v>
      </c>
      <c r="W305" s="13">
        <f>ROUND(AVERAGE(Zinsswaps!W186:W305)+'iBoxx Extrapolation'!$L305,2)</f>
        <v>2.38</v>
      </c>
      <c r="X305" s="13">
        <f>ROUND(AVERAGE(Zinsswaps!X186:X305)+'iBoxx Extrapolation'!$L305,2)</f>
        <v>2.38</v>
      </c>
      <c r="Y305" s="13">
        <f>ROUND(AVERAGE(Zinsswaps!Y186:Y305)+'iBoxx Extrapolation'!$L305,2)</f>
        <v>2.37</v>
      </c>
      <c r="Z305" s="13">
        <f>ROUND(AVERAGE(Zinsswaps!Z186:Z305)+'iBoxx Extrapolation'!$L305,2)</f>
        <v>2.36</v>
      </c>
      <c r="AA305" s="13">
        <f>ROUND(AVERAGE(Zinsswaps!AA186:AA305)+'iBoxx Extrapolation'!$L305,2)</f>
        <v>2.35</v>
      </c>
      <c r="AB305" s="13">
        <f>ROUND(AVERAGE(Zinsswaps!AB186:AB305)+'iBoxx Extrapolation'!$L305,2)</f>
        <v>2.34</v>
      </c>
      <c r="AC305" s="13">
        <f>ROUND(AVERAGE(Zinsswaps!AC186:AC305)+'iBoxx Extrapolation'!$L305,2)</f>
        <v>2.3199999999999998</v>
      </c>
      <c r="AD305" s="13">
        <f>ROUND(AVERAGE(Zinsswaps!AD186:AD305)+'iBoxx Extrapolation'!$L305,2)</f>
        <v>2.31</v>
      </c>
      <c r="AE305" s="13">
        <f>ROUND(AVERAGE(Zinsswaps!AE186:AE305)+'iBoxx Extrapolation'!$L305,2)</f>
        <v>2.2999999999999998</v>
      </c>
      <c r="AF305" s="13">
        <f>ROUND(AVERAGE(Zinsswaps!AF186:AF305)+'iBoxx Extrapolation'!$L305,2)</f>
        <v>2.29</v>
      </c>
      <c r="AG305" s="13">
        <f>ROUND(AVERAGE(Zinsswaps!AG186:AG305)+'iBoxx Extrapolation'!$L305,2)</f>
        <v>2.27</v>
      </c>
      <c r="AH305" s="13">
        <f>ROUND(AVERAGE(Zinsswaps!AH186:AH305)+'iBoxx Extrapolation'!$L305,2)</f>
        <v>2.2599999999999998</v>
      </c>
      <c r="AI305" s="13">
        <f>ROUND(AVERAGE(Zinsswaps!AI186:AI305)+'iBoxx Extrapolation'!$L305,2)</f>
        <v>2.25</v>
      </c>
      <c r="AJ305" s="13">
        <f>ROUND(AVERAGE(Zinsswaps!AJ186:AJ305)+'iBoxx Extrapolation'!$L305,2)</f>
        <v>2.2400000000000002</v>
      </c>
      <c r="AK305" s="13">
        <f>ROUND(AVERAGE(Zinsswaps!AK186:AK305)+'iBoxx Extrapolation'!$L305,2)</f>
        <v>2.23</v>
      </c>
      <c r="AL305" s="13">
        <f>ROUND(AVERAGE(Zinsswaps!AL186:AL305)+'iBoxx Extrapolation'!$L305,2)</f>
        <v>2.2200000000000002</v>
      </c>
      <c r="AM305" s="13">
        <f>ROUND(AVERAGE(Zinsswaps!AM186:AM305)+'iBoxx Extrapolation'!$L305,2)</f>
        <v>2.21</v>
      </c>
      <c r="AN305" s="13">
        <f>ROUND(AVERAGE(Zinsswaps!AN186:AN305)+'iBoxx Extrapolation'!$L305,2)</f>
        <v>2.2000000000000002</v>
      </c>
      <c r="AO305" s="13">
        <f>ROUND(AVERAGE(Zinsswaps!AO186:AO305)+'iBoxx Extrapolation'!$L305,2)</f>
        <v>2.19</v>
      </c>
      <c r="AP305" s="13">
        <f>ROUND(AVERAGE(Zinsswaps!AP186:AP305)+'iBoxx Extrapolation'!$L305,2)</f>
        <v>2.17</v>
      </c>
      <c r="AQ305" s="13">
        <f>ROUND(AVERAGE(Zinsswaps!AQ186:AQ305)+'iBoxx Extrapolation'!$L305,2)</f>
        <v>2.16</v>
      </c>
      <c r="AR305" s="13">
        <f>ROUND(AVERAGE(Zinsswaps!AR186:AR305)+'iBoxx Extrapolation'!$L305,2)</f>
        <v>2.15</v>
      </c>
      <c r="AS305" s="13">
        <f>ROUND(AVERAGE(Zinsswaps!AS186:AS305)+'iBoxx Extrapolation'!$L305,2)</f>
        <v>2.14</v>
      </c>
      <c r="AT305" s="13">
        <f>ROUND(AVERAGE(Zinsswaps!AT186:AT305)+'iBoxx Extrapolation'!$L305,2)</f>
        <v>2.12</v>
      </c>
      <c r="AU305" s="13">
        <f>ROUND(AVERAGE(Zinsswaps!AU186:AU305)+'iBoxx Extrapolation'!$L305,2)</f>
        <v>2.11</v>
      </c>
      <c r="AV305" s="13">
        <f>ROUND(AVERAGE(Zinsswaps!AV186:AV305)+'iBoxx Extrapolation'!$L305,2)</f>
        <v>2.1</v>
      </c>
      <c r="AW305" s="13">
        <f>ROUND(AVERAGE(Zinsswaps!AW186:AW305)+'iBoxx Extrapolation'!$L305,2)</f>
        <v>2.09</v>
      </c>
      <c r="AX305" s="13">
        <f>ROUND(AVERAGE(Zinsswaps!AX186:AX305)+'iBoxx Extrapolation'!$L305,2)</f>
        <v>2.08</v>
      </c>
      <c r="AY305" s="13">
        <f>ROUND(AVERAGE(Zinsswaps!AY186:AY305)+'iBoxx Extrapolation'!$L305,2)</f>
        <v>2.0699999999999998</v>
      </c>
    </row>
    <row r="306" spans="1:51" s="16" customFormat="1" x14ac:dyDescent="0.2">
      <c r="A306" s="12">
        <v>46538</v>
      </c>
      <c r="B306" s="13">
        <f>ROUND(AVERAGE(Zinsswaps!B187:B306)+'iBoxx Extrapolation'!$L306,2)</f>
        <v>1.78</v>
      </c>
      <c r="C306" s="13">
        <f>ROUND(AVERAGE(Zinsswaps!C187:C306)+'iBoxx Extrapolation'!$L306,2)</f>
        <v>1.77</v>
      </c>
      <c r="D306" s="13">
        <f>ROUND(AVERAGE(Zinsswaps!D187:D306)+'iBoxx Extrapolation'!$L306,2)</f>
        <v>1.79</v>
      </c>
      <c r="E306" s="13">
        <f>ROUND(AVERAGE(Zinsswaps!E187:E306)+'iBoxx Extrapolation'!$L306,2)</f>
        <v>1.84</v>
      </c>
      <c r="F306" s="13">
        <f>ROUND(AVERAGE(Zinsswaps!F187:F306)+'iBoxx Extrapolation'!$L306,2)</f>
        <v>1.89</v>
      </c>
      <c r="G306" s="13">
        <f>ROUND(AVERAGE(Zinsswaps!G187:G306)+'iBoxx Extrapolation'!$L306,2)</f>
        <v>1.94</v>
      </c>
      <c r="H306" s="13">
        <f>ROUND(AVERAGE(Zinsswaps!H187:H306)+'iBoxx Extrapolation'!$L306,2)</f>
        <v>2</v>
      </c>
      <c r="I306" s="13">
        <f>ROUND(AVERAGE(Zinsswaps!I187:I306)+'iBoxx Extrapolation'!$L306,2)</f>
        <v>2.06</v>
      </c>
      <c r="J306" s="13">
        <f>ROUND(AVERAGE(Zinsswaps!J187:J306)+'iBoxx Extrapolation'!$L306,2)</f>
        <v>2.12</v>
      </c>
      <c r="K306" s="13">
        <f>ROUND(AVERAGE(Zinsswaps!K187:K306)+'iBoxx Extrapolation'!$L306,2)</f>
        <v>2.17</v>
      </c>
      <c r="L306" s="13">
        <f>ROUND(AVERAGE(Zinsswaps!L187:L306)+'iBoxx Extrapolation'!$L306,2)</f>
        <v>2.23</v>
      </c>
      <c r="M306" s="13">
        <f>ROUND(AVERAGE(Zinsswaps!M187:M306)+'iBoxx Extrapolation'!$L306,2)</f>
        <v>2.27</v>
      </c>
      <c r="N306" s="13">
        <f>ROUND(AVERAGE(Zinsswaps!N187:N306)+'iBoxx Extrapolation'!$L306,2)</f>
        <v>2.31</v>
      </c>
      <c r="O306" s="13">
        <f>ROUND(AVERAGE(Zinsswaps!O187:O306)+'iBoxx Extrapolation'!$L306,2)</f>
        <v>2.35</v>
      </c>
      <c r="P306" s="13">
        <f>ROUND(AVERAGE(Zinsswaps!P187:P306)+'iBoxx Extrapolation'!$L306,2)</f>
        <v>2.38</v>
      </c>
      <c r="Q306" s="13">
        <f>ROUND(AVERAGE(Zinsswaps!Q187:Q306)+'iBoxx Extrapolation'!$L306,2)</f>
        <v>2.39</v>
      </c>
      <c r="R306" s="13">
        <f>ROUND(AVERAGE(Zinsswaps!R187:R306)+'iBoxx Extrapolation'!$L306,2)</f>
        <v>2.4</v>
      </c>
      <c r="S306" s="13">
        <f>ROUND(AVERAGE(Zinsswaps!S187:S306)+'iBoxx Extrapolation'!$L306,2)</f>
        <v>2.4</v>
      </c>
      <c r="T306" s="13">
        <f>ROUND(AVERAGE(Zinsswaps!T187:T306)+'iBoxx Extrapolation'!$L306,2)</f>
        <v>2.41</v>
      </c>
      <c r="U306" s="13">
        <f>ROUND(AVERAGE(Zinsswaps!U187:U306)+'iBoxx Extrapolation'!$L306,2)</f>
        <v>2.42</v>
      </c>
      <c r="V306" s="13">
        <f>ROUND(AVERAGE(Zinsswaps!V187:V306)+'iBoxx Extrapolation'!$L306,2)</f>
        <v>2.41</v>
      </c>
      <c r="W306" s="13">
        <f>ROUND(AVERAGE(Zinsswaps!W187:W306)+'iBoxx Extrapolation'!$L306,2)</f>
        <v>2.4</v>
      </c>
      <c r="X306" s="13">
        <f>ROUND(AVERAGE(Zinsswaps!X187:X306)+'iBoxx Extrapolation'!$L306,2)</f>
        <v>2.39</v>
      </c>
      <c r="Y306" s="13">
        <f>ROUND(AVERAGE(Zinsswaps!Y187:Y306)+'iBoxx Extrapolation'!$L306,2)</f>
        <v>2.38</v>
      </c>
      <c r="Z306" s="13">
        <f>ROUND(AVERAGE(Zinsswaps!Z187:Z306)+'iBoxx Extrapolation'!$L306,2)</f>
        <v>2.38</v>
      </c>
      <c r="AA306" s="13">
        <f>ROUND(AVERAGE(Zinsswaps!AA187:AA306)+'iBoxx Extrapolation'!$L306,2)</f>
        <v>2.36</v>
      </c>
      <c r="AB306" s="13">
        <f>ROUND(AVERAGE(Zinsswaps!AB187:AB306)+'iBoxx Extrapolation'!$L306,2)</f>
        <v>2.35</v>
      </c>
      <c r="AC306" s="13">
        <f>ROUND(AVERAGE(Zinsswaps!AC187:AC306)+'iBoxx Extrapolation'!$L306,2)</f>
        <v>2.34</v>
      </c>
      <c r="AD306" s="13">
        <f>ROUND(AVERAGE(Zinsswaps!AD187:AD306)+'iBoxx Extrapolation'!$L306,2)</f>
        <v>2.33</v>
      </c>
      <c r="AE306" s="13">
        <f>ROUND(AVERAGE(Zinsswaps!AE187:AE306)+'iBoxx Extrapolation'!$L306,2)</f>
        <v>2.3199999999999998</v>
      </c>
      <c r="AF306" s="13">
        <f>ROUND(AVERAGE(Zinsswaps!AF187:AF306)+'iBoxx Extrapolation'!$L306,2)</f>
        <v>2.2999999999999998</v>
      </c>
      <c r="AG306" s="13">
        <f>ROUND(AVERAGE(Zinsswaps!AG187:AG306)+'iBoxx Extrapolation'!$L306,2)</f>
        <v>2.29</v>
      </c>
      <c r="AH306" s="13">
        <f>ROUND(AVERAGE(Zinsswaps!AH187:AH306)+'iBoxx Extrapolation'!$L306,2)</f>
        <v>2.2799999999999998</v>
      </c>
      <c r="AI306" s="13">
        <f>ROUND(AVERAGE(Zinsswaps!AI187:AI306)+'iBoxx Extrapolation'!$L306,2)</f>
        <v>2.2599999999999998</v>
      </c>
      <c r="AJ306" s="13">
        <f>ROUND(AVERAGE(Zinsswaps!AJ187:AJ306)+'iBoxx Extrapolation'!$L306,2)</f>
        <v>2.25</v>
      </c>
      <c r="AK306" s="13">
        <f>ROUND(AVERAGE(Zinsswaps!AK187:AK306)+'iBoxx Extrapolation'!$L306,2)</f>
        <v>2.2400000000000002</v>
      </c>
      <c r="AL306" s="13">
        <f>ROUND(AVERAGE(Zinsswaps!AL187:AL306)+'iBoxx Extrapolation'!$L306,2)</f>
        <v>2.23</v>
      </c>
      <c r="AM306" s="13">
        <f>ROUND(AVERAGE(Zinsswaps!AM187:AM306)+'iBoxx Extrapolation'!$L306,2)</f>
        <v>2.2200000000000002</v>
      </c>
      <c r="AN306" s="13">
        <f>ROUND(AVERAGE(Zinsswaps!AN187:AN306)+'iBoxx Extrapolation'!$L306,2)</f>
        <v>2.21</v>
      </c>
      <c r="AO306" s="13">
        <f>ROUND(AVERAGE(Zinsswaps!AO187:AO306)+'iBoxx Extrapolation'!$L306,2)</f>
        <v>2.2000000000000002</v>
      </c>
      <c r="AP306" s="13">
        <f>ROUND(AVERAGE(Zinsswaps!AP187:AP306)+'iBoxx Extrapolation'!$L306,2)</f>
        <v>2.19</v>
      </c>
      <c r="AQ306" s="13">
        <f>ROUND(AVERAGE(Zinsswaps!AQ187:AQ306)+'iBoxx Extrapolation'!$L306,2)</f>
        <v>2.1800000000000002</v>
      </c>
      <c r="AR306" s="13">
        <f>ROUND(AVERAGE(Zinsswaps!AR187:AR306)+'iBoxx Extrapolation'!$L306,2)</f>
        <v>2.16</v>
      </c>
      <c r="AS306" s="13">
        <f>ROUND(AVERAGE(Zinsswaps!AS187:AS306)+'iBoxx Extrapolation'!$L306,2)</f>
        <v>2.15</v>
      </c>
      <c r="AT306" s="13">
        <f>ROUND(AVERAGE(Zinsswaps!AT187:AT306)+'iBoxx Extrapolation'!$L306,2)</f>
        <v>2.14</v>
      </c>
      <c r="AU306" s="13">
        <f>ROUND(AVERAGE(Zinsswaps!AU187:AU306)+'iBoxx Extrapolation'!$L306,2)</f>
        <v>2.13</v>
      </c>
      <c r="AV306" s="13">
        <f>ROUND(AVERAGE(Zinsswaps!AV187:AV306)+'iBoxx Extrapolation'!$L306,2)</f>
        <v>2.12</v>
      </c>
      <c r="AW306" s="13">
        <f>ROUND(AVERAGE(Zinsswaps!AW187:AW306)+'iBoxx Extrapolation'!$L306,2)</f>
        <v>2.11</v>
      </c>
      <c r="AX306" s="13">
        <f>ROUND(AVERAGE(Zinsswaps!AX187:AX306)+'iBoxx Extrapolation'!$L306,2)</f>
        <v>2.1</v>
      </c>
      <c r="AY306" s="13">
        <f>ROUND(AVERAGE(Zinsswaps!AY187:AY306)+'iBoxx Extrapolation'!$L306,2)</f>
        <v>2.09</v>
      </c>
    </row>
    <row r="307" spans="1:51" s="16" customFormat="1" x14ac:dyDescent="0.2">
      <c r="A307" s="12">
        <v>46568</v>
      </c>
      <c r="B307" s="13">
        <f>ROUND(AVERAGE(Zinsswaps!B188:B307)+'iBoxx Extrapolation'!$L307,2)</f>
        <v>1.8</v>
      </c>
      <c r="C307" s="13">
        <f>ROUND(AVERAGE(Zinsswaps!C188:C307)+'iBoxx Extrapolation'!$L307,2)</f>
        <v>1.79</v>
      </c>
      <c r="D307" s="13">
        <f>ROUND(AVERAGE(Zinsswaps!D188:D307)+'iBoxx Extrapolation'!$L307,2)</f>
        <v>1.81</v>
      </c>
      <c r="E307" s="13">
        <f>ROUND(AVERAGE(Zinsswaps!E188:E307)+'iBoxx Extrapolation'!$L307,2)</f>
        <v>1.86</v>
      </c>
      <c r="F307" s="13">
        <f>ROUND(AVERAGE(Zinsswaps!F188:F307)+'iBoxx Extrapolation'!$L307,2)</f>
        <v>1.91</v>
      </c>
      <c r="G307" s="13">
        <f>ROUND(AVERAGE(Zinsswaps!G188:G307)+'iBoxx Extrapolation'!$L307,2)</f>
        <v>1.96</v>
      </c>
      <c r="H307" s="13">
        <f>ROUND(AVERAGE(Zinsswaps!H188:H307)+'iBoxx Extrapolation'!$L307,2)</f>
        <v>2.02</v>
      </c>
      <c r="I307" s="13">
        <f>ROUND(AVERAGE(Zinsswaps!I188:I307)+'iBoxx Extrapolation'!$L307,2)</f>
        <v>2.08</v>
      </c>
      <c r="J307" s="13">
        <f>ROUND(AVERAGE(Zinsswaps!J188:J307)+'iBoxx Extrapolation'!$L307,2)</f>
        <v>2.14</v>
      </c>
      <c r="K307" s="13">
        <f>ROUND(AVERAGE(Zinsswaps!K188:K307)+'iBoxx Extrapolation'!$L307,2)</f>
        <v>2.19</v>
      </c>
      <c r="L307" s="13">
        <f>ROUND(AVERAGE(Zinsswaps!L188:L307)+'iBoxx Extrapolation'!$L307,2)</f>
        <v>2.2400000000000002</v>
      </c>
      <c r="M307" s="13">
        <f>ROUND(AVERAGE(Zinsswaps!M188:M307)+'iBoxx Extrapolation'!$L307,2)</f>
        <v>2.29</v>
      </c>
      <c r="N307" s="13">
        <f>ROUND(AVERAGE(Zinsswaps!N188:N307)+'iBoxx Extrapolation'!$L307,2)</f>
        <v>2.33</v>
      </c>
      <c r="O307" s="13">
        <f>ROUND(AVERAGE(Zinsswaps!O188:O307)+'iBoxx Extrapolation'!$L307,2)</f>
        <v>2.36</v>
      </c>
      <c r="P307" s="13">
        <f>ROUND(AVERAGE(Zinsswaps!P188:P307)+'iBoxx Extrapolation'!$L307,2)</f>
        <v>2.39</v>
      </c>
      <c r="Q307" s="13">
        <f>ROUND(AVERAGE(Zinsswaps!Q188:Q307)+'iBoxx Extrapolation'!$L307,2)</f>
        <v>2.4</v>
      </c>
      <c r="R307" s="13">
        <f>ROUND(AVERAGE(Zinsswaps!R188:R307)+'iBoxx Extrapolation'!$L307,2)</f>
        <v>2.41</v>
      </c>
      <c r="S307" s="13">
        <f>ROUND(AVERAGE(Zinsswaps!S188:S307)+'iBoxx Extrapolation'!$L307,2)</f>
        <v>2.42</v>
      </c>
      <c r="T307" s="13">
        <f>ROUND(AVERAGE(Zinsswaps!T188:T307)+'iBoxx Extrapolation'!$L307,2)</f>
        <v>2.4300000000000002</v>
      </c>
      <c r="U307" s="13">
        <f>ROUND(AVERAGE(Zinsswaps!U188:U307)+'iBoxx Extrapolation'!$L307,2)</f>
        <v>2.4300000000000002</v>
      </c>
      <c r="V307" s="13">
        <f>ROUND(AVERAGE(Zinsswaps!V188:V307)+'iBoxx Extrapolation'!$L307,2)</f>
        <v>2.42</v>
      </c>
      <c r="W307" s="13">
        <f>ROUND(AVERAGE(Zinsswaps!W188:W307)+'iBoxx Extrapolation'!$L307,2)</f>
        <v>2.41</v>
      </c>
      <c r="X307" s="13">
        <f>ROUND(AVERAGE(Zinsswaps!X188:X307)+'iBoxx Extrapolation'!$L307,2)</f>
        <v>2.41</v>
      </c>
      <c r="Y307" s="13">
        <f>ROUND(AVERAGE(Zinsswaps!Y188:Y307)+'iBoxx Extrapolation'!$L307,2)</f>
        <v>2.4</v>
      </c>
      <c r="Z307" s="13">
        <f>ROUND(AVERAGE(Zinsswaps!Z188:Z307)+'iBoxx Extrapolation'!$L307,2)</f>
        <v>2.39</v>
      </c>
      <c r="AA307" s="13">
        <f>ROUND(AVERAGE(Zinsswaps!AA188:AA307)+'iBoxx Extrapolation'!$L307,2)</f>
        <v>2.38</v>
      </c>
      <c r="AB307" s="13">
        <f>ROUND(AVERAGE(Zinsswaps!AB188:AB307)+'iBoxx Extrapolation'!$L307,2)</f>
        <v>2.36</v>
      </c>
      <c r="AC307" s="13">
        <f>ROUND(AVERAGE(Zinsswaps!AC188:AC307)+'iBoxx Extrapolation'!$L307,2)</f>
        <v>2.35</v>
      </c>
      <c r="AD307" s="13">
        <f>ROUND(AVERAGE(Zinsswaps!AD188:AD307)+'iBoxx Extrapolation'!$L307,2)</f>
        <v>2.34</v>
      </c>
      <c r="AE307" s="13">
        <f>ROUND(AVERAGE(Zinsswaps!AE188:AE307)+'iBoxx Extrapolation'!$L307,2)</f>
        <v>2.33</v>
      </c>
      <c r="AF307" s="13">
        <f>ROUND(AVERAGE(Zinsswaps!AF188:AF307)+'iBoxx Extrapolation'!$L307,2)</f>
        <v>2.3199999999999998</v>
      </c>
      <c r="AG307" s="13">
        <f>ROUND(AVERAGE(Zinsswaps!AG188:AG307)+'iBoxx Extrapolation'!$L307,2)</f>
        <v>2.2999999999999998</v>
      </c>
      <c r="AH307" s="13">
        <f>ROUND(AVERAGE(Zinsswaps!AH188:AH307)+'iBoxx Extrapolation'!$L307,2)</f>
        <v>2.29</v>
      </c>
      <c r="AI307" s="13">
        <f>ROUND(AVERAGE(Zinsswaps!AI188:AI307)+'iBoxx Extrapolation'!$L307,2)</f>
        <v>2.2799999999999998</v>
      </c>
      <c r="AJ307" s="13">
        <f>ROUND(AVERAGE(Zinsswaps!AJ188:AJ307)+'iBoxx Extrapolation'!$L307,2)</f>
        <v>2.27</v>
      </c>
      <c r="AK307" s="13">
        <f>ROUND(AVERAGE(Zinsswaps!AK188:AK307)+'iBoxx Extrapolation'!$L307,2)</f>
        <v>2.25</v>
      </c>
      <c r="AL307" s="13">
        <f>ROUND(AVERAGE(Zinsswaps!AL188:AL307)+'iBoxx Extrapolation'!$L307,2)</f>
        <v>2.2400000000000002</v>
      </c>
      <c r="AM307" s="13">
        <f>ROUND(AVERAGE(Zinsswaps!AM188:AM307)+'iBoxx Extrapolation'!$L307,2)</f>
        <v>2.23</v>
      </c>
      <c r="AN307" s="13">
        <f>ROUND(AVERAGE(Zinsswaps!AN188:AN307)+'iBoxx Extrapolation'!$L307,2)</f>
        <v>2.2200000000000002</v>
      </c>
      <c r="AO307" s="13">
        <f>ROUND(AVERAGE(Zinsswaps!AO188:AO307)+'iBoxx Extrapolation'!$L307,2)</f>
        <v>2.2200000000000002</v>
      </c>
      <c r="AP307" s="13">
        <f>ROUND(AVERAGE(Zinsswaps!AP188:AP307)+'iBoxx Extrapolation'!$L307,2)</f>
        <v>2.2000000000000002</v>
      </c>
      <c r="AQ307" s="13">
        <f>ROUND(AVERAGE(Zinsswaps!AQ188:AQ307)+'iBoxx Extrapolation'!$L307,2)</f>
        <v>2.19</v>
      </c>
      <c r="AR307" s="13">
        <f>ROUND(AVERAGE(Zinsswaps!AR188:AR307)+'iBoxx Extrapolation'!$L307,2)</f>
        <v>2.1800000000000002</v>
      </c>
      <c r="AS307" s="13">
        <f>ROUND(AVERAGE(Zinsswaps!AS188:AS307)+'iBoxx Extrapolation'!$L307,2)</f>
        <v>2.16</v>
      </c>
      <c r="AT307" s="13">
        <f>ROUND(AVERAGE(Zinsswaps!AT188:AT307)+'iBoxx Extrapolation'!$L307,2)</f>
        <v>2.15</v>
      </c>
      <c r="AU307" s="13">
        <f>ROUND(AVERAGE(Zinsswaps!AU188:AU307)+'iBoxx Extrapolation'!$L307,2)</f>
        <v>2.14</v>
      </c>
      <c r="AV307" s="13">
        <f>ROUND(AVERAGE(Zinsswaps!AV188:AV307)+'iBoxx Extrapolation'!$L307,2)</f>
        <v>2.13</v>
      </c>
      <c r="AW307" s="13">
        <f>ROUND(AVERAGE(Zinsswaps!AW188:AW307)+'iBoxx Extrapolation'!$L307,2)</f>
        <v>2.12</v>
      </c>
      <c r="AX307" s="13">
        <f>ROUND(AVERAGE(Zinsswaps!AX188:AX307)+'iBoxx Extrapolation'!$L307,2)</f>
        <v>2.11</v>
      </c>
      <c r="AY307" s="13">
        <f>ROUND(AVERAGE(Zinsswaps!AY188:AY307)+'iBoxx Extrapolation'!$L307,2)</f>
        <v>2.1</v>
      </c>
    </row>
    <row r="308" spans="1:51" s="16" customFormat="1" x14ac:dyDescent="0.2">
      <c r="A308" s="12">
        <v>46599</v>
      </c>
      <c r="B308" s="13">
        <f>ROUND(AVERAGE(Zinsswaps!B189:B308)+'iBoxx Extrapolation'!$L308,2)</f>
        <v>1.82</v>
      </c>
      <c r="C308" s="13">
        <f>ROUND(AVERAGE(Zinsswaps!C189:C308)+'iBoxx Extrapolation'!$L308,2)</f>
        <v>1.82</v>
      </c>
      <c r="D308" s="13">
        <f>ROUND(AVERAGE(Zinsswaps!D189:D308)+'iBoxx Extrapolation'!$L308,2)</f>
        <v>1.83</v>
      </c>
      <c r="E308" s="13">
        <f>ROUND(AVERAGE(Zinsswaps!E189:E308)+'iBoxx Extrapolation'!$L308,2)</f>
        <v>1.88</v>
      </c>
      <c r="F308" s="13">
        <f>ROUND(AVERAGE(Zinsswaps!F189:F308)+'iBoxx Extrapolation'!$L308,2)</f>
        <v>1.93</v>
      </c>
      <c r="G308" s="13">
        <f>ROUND(AVERAGE(Zinsswaps!G189:G308)+'iBoxx Extrapolation'!$L308,2)</f>
        <v>1.98</v>
      </c>
      <c r="H308" s="13">
        <f>ROUND(AVERAGE(Zinsswaps!H189:H308)+'iBoxx Extrapolation'!$L308,2)</f>
        <v>2.04</v>
      </c>
      <c r="I308" s="13">
        <f>ROUND(AVERAGE(Zinsswaps!I189:I308)+'iBoxx Extrapolation'!$L308,2)</f>
        <v>2.1</v>
      </c>
      <c r="J308" s="13">
        <f>ROUND(AVERAGE(Zinsswaps!J189:J308)+'iBoxx Extrapolation'!$L308,2)</f>
        <v>2.15</v>
      </c>
      <c r="K308" s="13">
        <f>ROUND(AVERAGE(Zinsswaps!K189:K308)+'iBoxx Extrapolation'!$L308,2)</f>
        <v>2.21</v>
      </c>
      <c r="L308" s="13">
        <f>ROUND(AVERAGE(Zinsswaps!L189:L308)+'iBoxx Extrapolation'!$L308,2)</f>
        <v>2.2599999999999998</v>
      </c>
      <c r="M308" s="13">
        <f>ROUND(AVERAGE(Zinsswaps!M189:M308)+'iBoxx Extrapolation'!$L308,2)</f>
        <v>2.31</v>
      </c>
      <c r="N308" s="13">
        <f>ROUND(AVERAGE(Zinsswaps!N189:N308)+'iBoxx Extrapolation'!$L308,2)</f>
        <v>2.34</v>
      </c>
      <c r="O308" s="13">
        <f>ROUND(AVERAGE(Zinsswaps!O189:O308)+'iBoxx Extrapolation'!$L308,2)</f>
        <v>2.38</v>
      </c>
      <c r="P308" s="13">
        <f>ROUND(AVERAGE(Zinsswaps!P189:P308)+'iBoxx Extrapolation'!$L308,2)</f>
        <v>2.41</v>
      </c>
      <c r="Q308" s="13">
        <f>ROUND(AVERAGE(Zinsswaps!Q189:Q308)+'iBoxx Extrapolation'!$L308,2)</f>
        <v>2.42</v>
      </c>
      <c r="R308" s="13">
        <f>ROUND(AVERAGE(Zinsswaps!R189:R308)+'iBoxx Extrapolation'!$L308,2)</f>
        <v>2.4300000000000002</v>
      </c>
      <c r="S308" s="13">
        <f>ROUND(AVERAGE(Zinsswaps!S189:S308)+'iBoxx Extrapolation'!$L308,2)</f>
        <v>2.4300000000000002</v>
      </c>
      <c r="T308" s="13">
        <f>ROUND(AVERAGE(Zinsswaps!T189:T308)+'iBoxx Extrapolation'!$L308,2)</f>
        <v>2.44</v>
      </c>
      <c r="U308" s="13">
        <f>ROUND(AVERAGE(Zinsswaps!U189:U308)+'iBoxx Extrapolation'!$L308,2)</f>
        <v>2.4500000000000002</v>
      </c>
      <c r="V308" s="13">
        <f>ROUND(AVERAGE(Zinsswaps!V189:V308)+'iBoxx Extrapolation'!$L308,2)</f>
        <v>2.44</v>
      </c>
      <c r="W308" s="13">
        <f>ROUND(AVERAGE(Zinsswaps!W189:W308)+'iBoxx Extrapolation'!$L308,2)</f>
        <v>2.4300000000000002</v>
      </c>
      <c r="X308" s="13">
        <f>ROUND(AVERAGE(Zinsswaps!X189:X308)+'iBoxx Extrapolation'!$L308,2)</f>
        <v>2.42</v>
      </c>
      <c r="Y308" s="13">
        <f>ROUND(AVERAGE(Zinsswaps!Y189:Y308)+'iBoxx Extrapolation'!$L308,2)</f>
        <v>2.41</v>
      </c>
      <c r="Z308" s="13">
        <f>ROUND(AVERAGE(Zinsswaps!Z189:Z308)+'iBoxx Extrapolation'!$L308,2)</f>
        <v>2.41</v>
      </c>
      <c r="AA308" s="13">
        <f>ROUND(AVERAGE(Zinsswaps!AA189:AA308)+'iBoxx Extrapolation'!$L308,2)</f>
        <v>2.39</v>
      </c>
      <c r="AB308" s="13">
        <f>ROUND(AVERAGE(Zinsswaps!AB189:AB308)+'iBoxx Extrapolation'!$L308,2)</f>
        <v>2.38</v>
      </c>
      <c r="AC308" s="13">
        <f>ROUND(AVERAGE(Zinsswaps!AC189:AC308)+'iBoxx Extrapolation'!$L308,2)</f>
        <v>2.37</v>
      </c>
      <c r="AD308" s="13">
        <f>ROUND(AVERAGE(Zinsswaps!AD189:AD308)+'iBoxx Extrapolation'!$L308,2)</f>
        <v>2.36</v>
      </c>
      <c r="AE308" s="13">
        <f>ROUND(AVERAGE(Zinsswaps!AE189:AE308)+'iBoxx Extrapolation'!$L308,2)</f>
        <v>2.34</v>
      </c>
      <c r="AF308" s="13">
        <f>ROUND(AVERAGE(Zinsswaps!AF189:AF308)+'iBoxx Extrapolation'!$L308,2)</f>
        <v>2.33</v>
      </c>
      <c r="AG308" s="13">
        <f>ROUND(AVERAGE(Zinsswaps!AG189:AG308)+'iBoxx Extrapolation'!$L308,2)</f>
        <v>2.3199999999999998</v>
      </c>
      <c r="AH308" s="13">
        <f>ROUND(AVERAGE(Zinsswaps!AH189:AH308)+'iBoxx Extrapolation'!$L308,2)</f>
        <v>2.2999999999999998</v>
      </c>
      <c r="AI308" s="13">
        <f>ROUND(AVERAGE(Zinsswaps!AI189:AI308)+'iBoxx Extrapolation'!$L308,2)</f>
        <v>2.29</v>
      </c>
      <c r="AJ308" s="13">
        <f>ROUND(AVERAGE(Zinsswaps!AJ189:AJ308)+'iBoxx Extrapolation'!$L308,2)</f>
        <v>2.2799999999999998</v>
      </c>
      <c r="AK308" s="13">
        <f>ROUND(AVERAGE(Zinsswaps!AK189:AK308)+'iBoxx Extrapolation'!$L308,2)</f>
        <v>2.27</v>
      </c>
      <c r="AL308" s="13">
        <f>ROUND(AVERAGE(Zinsswaps!AL189:AL308)+'iBoxx Extrapolation'!$L308,2)</f>
        <v>2.2599999999999998</v>
      </c>
      <c r="AM308" s="13">
        <f>ROUND(AVERAGE(Zinsswaps!AM189:AM308)+'iBoxx Extrapolation'!$L308,2)</f>
        <v>2.25</v>
      </c>
      <c r="AN308" s="13">
        <f>ROUND(AVERAGE(Zinsswaps!AN189:AN308)+'iBoxx Extrapolation'!$L308,2)</f>
        <v>2.2400000000000002</v>
      </c>
      <c r="AO308" s="13">
        <f>ROUND(AVERAGE(Zinsswaps!AO189:AO308)+'iBoxx Extrapolation'!$L308,2)</f>
        <v>2.23</v>
      </c>
      <c r="AP308" s="13">
        <f>ROUND(AVERAGE(Zinsswaps!AP189:AP308)+'iBoxx Extrapolation'!$L308,2)</f>
        <v>2.21</v>
      </c>
      <c r="AQ308" s="13">
        <f>ROUND(AVERAGE(Zinsswaps!AQ189:AQ308)+'iBoxx Extrapolation'!$L308,2)</f>
        <v>2.2000000000000002</v>
      </c>
      <c r="AR308" s="13">
        <f>ROUND(AVERAGE(Zinsswaps!AR189:AR308)+'iBoxx Extrapolation'!$L308,2)</f>
        <v>2.19</v>
      </c>
      <c r="AS308" s="13">
        <f>ROUND(AVERAGE(Zinsswaps!AS189:AS308)+'iBoxx Extrapolation'!$L308,2)</f>
        <v>2.1800000000000002</v>
      </c>
      <c r="AT308" s="13">
        <f>ROUND(AVERAGE(Zinsswaps!AT189:AT308)+'iBoxx Extrapolation'!$L308,2)</f>
        <v>2.16</v>
      </c>
      <c r="AU308" s="13">
        <f>ROUND(AVERAGE(Zinsswaps!AU189:AU308)+'iBoxx Extrapolation'!$L308,2)</f>
        <v>2.15</v>
      </c>
      <c r="AV308" s="13">
        <f>ROUND(AVERAGE(Zinsswaps!AV189:AV308)+'iBoxx Extrapolation'!$L308,2)</f>
        <v>2.14</v>
      </c>
      <c r="AW308" s="13">
        <f>ROUND(AVERAGE(Zinsswaps!AW189:AW308)+'iBoxx Extrapolation'!$L308,2)</f>
        <v>2.13</v>
      </c>
      <c r="AX308" s="13">
        <f>ROUND(AVERAGE(Zinsswaps!AX189:AX308)+'iBoxx Extrapolation'!$L308,2)</f>
        <v>2.12</v>
      </c>
      <c r="AY308" s="13">
        <f>ROUND(AVERAGE(Zinsswaps!AY189:AY308)+'iBoxx Extrapolation'!$L308,2)</f>
        <v>2.11</v>
      </c>
    </row>
    <row r="309" spans="1:51" s="16" customFormat="1" x14ac:dyDescent="0.2">
      <c r="A309" s="12">
        <v>46630</v>
      </c>
      <c r="B309" s="13">
        <f>ROUND(AVERAGE(Zinsswaps!B190:B309)+'iBoxx Extrapolation'!$L309,2)</f>
        <v>1.85</v>
      </c>
      <c r="C309" s="13">
        <f>ROUND(AVERAGE(Zinsswaps!C190:C309)+'iBoxx Extrapolation'!$L309,2)</f>
        <v>1.84</v>
      </c>
      <c r="D309" s="13">
        <f>ROUND(AVERAGE(Zinsswaps!D190:D309)+'iBoxx Extrapolation'!$L309,2)</f>
        <v>1.86</v>
      </c>
      <c r="E309" s="13">
        <f>ROUND(AVERAGE(Zinsswaps!E190:E309)+'iBoxx Extrapolation'!$L309,2)</f>
        <v>1.9</v>
      </c>
      <c r="F309" s="13">
        <f>ROUND(AVERAGE(Zinsswaps!F190:F309)+'iBoxx Extrapolation'!$L309,2)</f>
        <v>1.95</v>
      </c>
      <c r="G309" s="13">
        <f>ROUND(AVERAGE(Zinsswaps!G190:G309)+'iBoxx Extrapolation'!$L309,2)</f>
        <v>2</v>
      </c>
      <c r="H309" s="13">
        <f>ROUND(AVERAGE(Zinsswaps!H190:H309)+'iBoxx Extrapolation'!$L309,2)</f>
        <v>2.06</v>
      </c>
      <c r="I309" s="13">
        <f>ROUND(AVERAGE(Zinsswaps!I190:I309)+'iBoxx Extrapolation'!$L309,2)</f>
        <v>2.12</v>
      </c>
      <c r="J309" s="13">
        <f>ROUND(AVERAGE(Zinsswaps!J190:J309)+'iBoxx Extrapolation'!$L309,2)</f>
        <v>2.17</v>
      </c>
      <c r="K309" s="13">
        <f>ROUND(AVERAGE(Zinsswaps!K190:K309)+'iBoxx Extrapolation'!$L309,2)</f>
        <v>2.23</v>
      </c>
      <c r="L309" s="13">
        <f>ROUND(AVERAGE(Zinsswaps!L190:L309)+'iBoxx Extrapolation'!$L309,2)</f>
        <v>2.2799999999999998</v>
      </c>
      <c r="M309" s="13">
        <f>ROUND(AVERAGE(Zinsswaps!M190:M309)+'iBoxx Extrapolation'!$L309,2)</f>
        <v>2.3199999999999998</v>
      </c>
      <c r="N309" s="13">
        <f>ROUND(AVERAGE(Zinsswaps!N190:N309)+'iBoxx Extrapolation'!$L309,2)</f>
        <v>2.36</v>
      </c>
      <c r="O309" s="13">
        <f>ROUND(AVERAGE(Zinsswaps!O190:O309)+'iBoxx Extrapolation'!$L309,2)</f>
        <v>2.39</v>
      </c>
      <c r="P309" s="13">
        <f>ROUND(AVERAGE(Zinsswaps!P190:P309)+'iBoxx Extrapolation'!$L309,2)</f>
        <v>2.42</v>
      </c>
      <c r="Q309" s="13">
        <f>ROUND(AVERAGE(Zinsswaps!Q190:Q309)+'iBoxx Extrapolation'!$L309,2)</f>
        <v>2.4300000000000002</v>
      </c>
      <c r="R309" s="13">
        <f>ROUND(AVERAGE(Zinsswaps!R190:R309)+'iBoxx Extrapolation'!$L309,2)</f>
        <v>2.44</v>
      </c>
      <c r="S309" s="13">
        <f>ROUND(AVERAGE(Zinsswaps!S190:S309)+'iBoxx Extrapolation'!$L309,2)</f>
        <v>2.4500000000000002</v>
      </c>
      <c r="T309" s="13">
        <f>ROUND(AVERAGE(Zinsswaps!T190:T309)+'iBoxx Extrapolation'!$L309,2)</f>
        <v>2.46</v>
      </c>
      <c r="U309" s="13">
        <f>ROUND(AVERAGE(Zinsswaps!U190:U309)+'iBoxx Extrapolation'!$L309,2)</f>
        <v>2.46</v>
      </c>
      <c r="V309" s="13">
        <f>ROUND(AVERAGE(Zinsswaps!V190:V309)+'iBoxx Extrapolation'!$L309,2)</f>
        <v>2.4500000000000002</v>
      </c>
      <c r="W309" s="13">
        <f>ROUND(AVERAGE(Zinsswaps!W190:W309)+'iBoxx Extrapolation'!$L309,2)</f>
        <v>2.44</v>
      </c>
      <c r="X309" s="13">
        <f>ROUND(AVERAGE(Zinsswaps!X190:X309)+'iBoxx Extrapolation'!$L309,2)</f>
        <v>2.44</v>
      </c>
      <c r="Y309" s="13">
        <f>ROUND(AVERAGE(Zinsswaps!Y190:Y309)+'iBoxx Extrapolation'!$L309,2)</f>
        <v>2.4300000000000002</v>
      </c>
      <c r="Z309" s="13">
        <f>ROUND(AVERAGE(Zinsswaps!Z190:Z309)+'iBoxx Extrapolation'!$L309,2)</f>
        <v>2.42</v>
      </c>
      <c r="AA309" s="13">
        <f>ROUND(AVERAGE(Zinsswaps!AA190:AA309)+'iBoxx Extrapolation'!$L309,2)</f>
        <v>2.41</v>
      </c>
      <c r="AB309" s="13">
        <f>ROUND(AVERAGE(Zinsswaps!AB190:AB309)+'iBoxx Extrapolation'!$L309,2)</f>
        <v>2.39</v>
      </c>
      <c r="AC309" s="13">
        <f>ROUND(AVERAGE(Zinsswaps!AC190:AC309)+'iBoxx Extrapolation'!$L309,2)</f>
        <v>2.38</v>
      </c>
      <c r="AD309" s="13">
        <f>ROUND(AVERAGE(Zinsswaps!AD190:AD309)+'iBoxx Extrapolation'!$L309,2)</f>
        <v>2.37</v>
      </c>
      <c r="AE309" s="13">
        <f>ROUND(AVERAGE(Zinsswaps!AE190:AE309)+'iBoxx Extrapolation'!$L309,2)</f>
        <v>2.36</v>
      </c>
      <c r="AF309" s="13">
        <f>ROUND(AVERAGE(Zinsswaps!AF190:AF309)+'iBoxx Extrapolation'!$L309,2)</f>
        <v>2.34</v>
      </c>
      <c r="AG309" s="13">
        <f>ROUND(AVERAGE(Zinsswaps!AG190:AG309)+'iBoxx Extrapolation'!$L309,2)</f>
        <v>2.33</v>
      </c>
      <c r="AH309" s="13">
        <f>ROUND(AVERAGE(Zinsswaps!AH190:AH309)+'iBoxx Extrapolation'!$L309,2)</f>
        <v>2.3199999999999998</v>
      </c>
      <c r="AI309" s="13">
        <f>ROUND(AVERAGE(Zinsswaps!AI190:AI309)+'iBoxx Extrapolation'!$L309,2)</f>
        <v>2.2999999999999998</v>
      </c>
      <c r="AJ309" s="13">
        <f>ROUND(AVERAGE(Zinsswaps!AJ190:AJ309)+'iBoxx Extrapolation'!$L309,2)</f>
        <v>2.29</v>
      </c>
      <c r="AK309" s="13">
        <f>ROUND(AVERAGE(Zinsswaps!AK190:AK309)+'iBoxx Extrapolation'!$L309,2)</f>
        <v>2.2799999999999998</v>
      </c>
      <c r="AL309" s="13">
        <f>ROUND(AVERAGE(Zinsswaps!AL190:AL309)+'iBoxx Extrapolation'!$L309,2)</f>
        <v>2.27</v>
      </c>
      <c r="AM309" s="13">
        <f>ROUND(AVERAGE(Zinsswaps!AM190:AM309)+'iBoxx Extrapolation'!$L309,2)</f>
        <v>2.2599999999999998</v>
      </c>
      <c r="AN309" s="13">
        <f>ROUND(AVERAGE(Zinsswaps!AN190:AN309)+'iBoxx Extrapolation'!$L309,2)</f>
        <v>2.25</v>
      </c>
      <c r="AO309" s="13">
        <f>ROUND(AVERAGE(Zinsswaps!AO190:AO309)+'iBoxx Extrapolation'!$L309,2)</f>
        <v>2.2400000000000002</v>
      </c>
      <c r="AP309" s="13">
        <f>ROUND(AVERAGE(Zinsswaps!AP190:AP309)+'iBoxx Extrapolation'!$L309,2)</f>
        <v>2.23</v>
      </c>
      <c r="AQ309" s="13">
        <f>ROUND(AVERAGE(Zinsswaps!AQ190:AQ309)+'iBoxx Extrapolation'!$L309,2)</f>
        <v>2.21</v>
      </c>
      <c r="AR309" s="13">
        <f>ROUND(AVERAGE(Zinsswaps!AR190:AR309)+'iBoxx Extrapolation'!$L309,2)</f>
        <v>2.2000000000000002</v>
      </c>
      <c r="AS309" s="13">
        <f>ROUND(AVERAGE(Zinsswaps!AS190:AS309)+'iBoxx Extrapolation'!$L309,2)</f>
        <v>2.19</v>
      </c>
      <c r="AT309" s="13">
        <f>ROUND(AVERAGE(Zinsswaps!AT190:AT309)+'iBoxx Extrapolation'!$L309,2)</f>
        <v>2.1800000000000002</v>
      </c>
      <c r="AU309" s="13">
        <f>ROUND(AVERAGE(Zinsswaps!AU190:AU309)+'iBoxx Extrapolation'!$L309,2)</f>
        <v>2.17</v>
      </c>
      <c r="AV309" s="13">
        <f>ROUND(AVERAGE(Zinsswaps!AV190:AV309)+'iBoxx Extrapolation'!$L309,2)</f>
        <v>2.15</v>
      </c>
      <c r="AW309" s="13">
        <f>ROUND(AVERAGE(Zinsswaps!AW190:AW309)+'iBoxx Extrapolation'!$L309,2)</f>
        <v>2.14</v>
      </c>
      <c r="AX309" s="13">
        <f>ROUND(AVERAGE(Zinsswaps!AX190:AX309)+'iBoxx Extrapolation'!$L309,2)</f>
        <v>2.13</v>
      </c>
      <c r="AY309" s="13">
        <f>ROUND(AVERAGE(Zinsswaps!AY190:AY309)+'iBoxx Extrapolation'!$L309,2)</f>
        <v>2.12</v>
      </c>
    </row>
    <row r="310" spans="1:51" s="16" customFormat="1" x14ac:dyDescent="0.2">
      <c r="A310" s="12">
        <v>46660</v>
      </c>
      <c r="B310" s="13">
        <f>ROUND(AVERAGE(Zinsswaps!B191:B310)+'iBoxx Extrapolation'!$L310,2)</f>
        <v>1.87</v>
      </c>
      <c r="C310" s="13">
        <f>ROUND(AVERAGE(Zinsswaps!C191:C310)+'iBoxx Extrapolation'!$L310,2)</f>
        <v>1.86</v>
      </c>
      <c r="D310" s="13">
        <f>ROUND(AVERAGE(Zinsswaps!D191:D310)+'iBoxx Extrapolation'!$L310,2)</f>
        <v>1.88</v>
      </c>
      <c r="E310" s="13">
        <f>ROUND(AVERAGE(Zinsswaps!E191:E310)+'iBoxx Extrapolation'!$L310,2)</f>
        <v>1.92</v>
      </c>
      <c r="F310" s="13">
        <f>ROUND(AVERAGE(Zinsswaps!F191:F310)+'iBoxx Extrapolation'!$L310,2)</f>
        <v>1.97</v>
      </c>
      <c r="G310" s="13">
        <f>ROUND(AVERAGE(Zinsswaps!G191:G310)+'iBoxx Extrapolation'!$L310,2)</f>
        <v>2.02</v>
      </c>
      <c r="H310" s="13">
        <f>ROUND(AVERAGE(Zinsswaps!H191:H310)+'iBoxx Extrapolation'!$L310,2)</f>
        <v>2.08</v>
      </c>
      <c r="I310" s="13">
        <f>ROUND(AVERAGE(Zinsswaps!I191:I310)+'iBoxx Extrapolation'!$L310,2)</f>
        <v>2.14</v>
      </c>
      <c r="J310" s="13">
        <f>ROUND(AVERAGE(Zinsswaps!J191:J310)+'iBoxx Extrapolation'!$L310,2)</f>
        <v>2.19</v>
      </c>
      <c r="K310" s="13">
        <f>ROUND(AVERAGE(Zinsswaps!K191:K310)+'iBoxx Extrapolation'!$L310,2)</f>
        <v>2.2400000000000002</v>
      </c>
      <c r="L310" s="13">
        <f>ROUND(AVERAGE(Zinsswaps!L191:L310)+'iBoxx Extrapolation'!$L310,2)</f>
        <v>2.2999999999999998</v>
      </c>
      <c r="M310" s="13">
        <f>ROUND(AVERAGE(Zinsswaps!M191:M310)+'iBoxx Extrapolation'!$L310,2)</f>
        <v>2.34</v>
      </c>
      <c r="N310" s="13">
        <f>ROUND(AVERAGE(Zinsswaps!N191:N310)+'iBoxx Extrapolation'!$L310,2)</f>
        <v>2.38</v>
      </c>
      <c r="O310" s="13">
        <f>ROUND(AVERAGE(Zinsswaps!O191:O310)+'iBoxx Extrapolation'!$L310,2)</f>
        <v>2.41</v>
      </c>
      <c r="P310" s="13">
        <f>ROUND(AVERAGE(Zinsswaps!P191:P310)+'iBoxx Extrapolation'!$L310,2)</f>
        <v>2.44</v>
      </c>
      <c r="Q310" s="13">
        <f>ROUND(AVERAGE(Zinsswaps!Q191:Q310)+'iBoxx Extrapolation'!$L310,2)</f>
        <v>2.4500000000000002</v>
      </c>
      <c r="R310" s="13">
        <f>ROUND(AVERAGE(Zinsswaps!R191:R310)+'iBoxx Extrapolation'!$L310,2)</f>
        <v>2.46</v>
      </c>
      <c r="S310" s="13">
        <f>ROUND(AVERAGE(Zinsswaps!S191:S310)+'iBoxx Extrapolation'!$L310,2)</f>
        <v>2.4700000000000002</v>
      </c>
      <c r="T310" s="13">
        <f>ROUND(AVERAGE(Zinsswaps!T191:T310)+'iBoxx Extrapolation'!$L310,2)</f>
        <v>2.4700000000000002</v>
      </c>
      <c r="U310" s="13">
        <f>ROUND(AVERAGE(Zinsswaps!U191:U310)+'iBoxx Extrapolation'!$L310,2)</f>
        <v>2.48</v>
      </c>
      <c r="V310" s="13">
        <f>ROUND(AVERAGE(Zinsswaps!V191:V310)+'iBoxx Extrapolation'!$L310,2)</f>
        <v>2.4700000000000002</v>
      </c>
      <c r="W310" s="13">
        <f>ROUND(AVERAGE(Zinsswaps!W191:W310)+'iBoxx Extrapolation'!$L310,2)</f>
        <v>2.46</v>
      </c>
      <c r="X310" s="13">
        <f>ROUND(AVERAGE(Zinsswaps!X191:X310)+'iBoxx Extrapolation'!$L310,2)</f>
        <v>2.4500000000000002</v>
      </c>
      <c r="Y310" s="13">
        <f>ROUND(AVERAGE(Zinsswaps!Y191:Y310)+'iBoxx Extrapolation'!$L310,2)</f>
        <v>2.44</v>
      </c>
      <c r="Z310" s="13">
        <f>ROUND(AVERAGE(Zinsswaps!Z191:Z310)+'iBoxx Extrapolation'!$L310,2)</f>
        <v>2.44</v>
      </c>
      <c r="AA310" s="13">
        <f>ROUND(AVERAGE(Zinsswaps!AA191:AA310)+'iBoxx Extrapolation'!$L310,2)</f>
        <v>2.42</v>
      </c>
      <c r="AB310" s="13">
        <f>ROUND(AVERAGE(Zinsswaps!AB191:AB310)+'iBoxx Extrapolation'!$L310,2)</f>
        <v>2.41</v>
      </c>
      <c r="AC310" s="13">
        <f>ROUND(AVERAGE(Zinsswaps!AC191:AC310)+'iBoxx Extrapolation'!$L310,2)</f>
        <v>2.4</v>
      </c>
      <c r="AD310" s="13">
        <f>ROUND(AVERAGE(Zinsswaps!AD191:AD310)+'iBoxx Extrapolation'!$L310,2)</f>
        <v>2.38</v>
      </c>
      <c r="AE310" s="13">
        <f>ROUND(AVERAGE(Zinsswaps!AE191:AE310)+'iBoxx Extrapolation'!$L310,2)</f>
        <v>2.37</v>
      </c>
      <c r="AF310" s="13">
        <f>ROUND(AVERAGE(Zinsswaps!AF191:AF310)+'iBoxx Extrapolation'!$L310,2)</f>
        <v>2.36</v>
      </c>
      <c r="AG310" s="13">
        <f>ROUND(AVERAGE(Zinsswaps!AG191:AG310)+'iBoxx Extrapolation'!$L310,2)</f>
        <v>2.34</v>
      </c>
      <c r="AH310" s="13">
        <f>ROUND(AVERAGE(Zinsswaps!AH191:AH310)+'iBoxx Extrapolation'!$L310,2)</f>
        <v>2.33</v>
      </c>
      <c r="AI310" s="13">
        <f>ROUND(AVERAGE(Zinsswaps!AI191:AI310)+'iBoxx Extrapolation'!$L310,2)</f>
        <v>2.3199999999999998</v>
      </c>
      <c r="AJ310" s="13">
        <f>ROUND(AVERAGE(Zinsswaps!AJ191:AJ310)+'iBoxx Extrapolation'!$L310,2)</f>
        <v>2.31</v>
      </c>
      <c r="AK310" s="13">
        <f>ROUND(AVERAGE(Zinsswaps!AK191:AK310)+'iBoxx Extrapolation'!$L310,2)</f>
        <v>2.2999999999999998</v>
      </c>
      <c r="AL310" s="13">
        <f>ROUND(AVERAGE(Zinsswaps!AL191:AL310)+'iBoxx Extrapolation'!$L310,2)</f>
        <v>2.2799999999999998</v>
      </c>
      <c r="AM310" s="13">
        <f>ROUND(AVERAGE(Zinsswaps!AM191:AM310)+'iBoxx Extrapolation'!$L310,2)</f>
        <v>2.27</v>
      </c>
      <c r="AN310" s="13">
        <f>ROUND(AVERAGE(Zinsswaps!AN191:AN310)+'iBoxx Extrapolation'!$L310,2)</f>
        <v>2.27</v>
      </c>
      <c r="AO310" s="13">
        <f>ROUND(AVERAGE(Zinsswaps!AO191:AO310)+'iBoxx Extrapolation'!$L310,2)</f>
        <v>2.2599999999999998</v>
      </c>
      <c r="AP310" s="13">
        <f>ROUND(AVERAGE(Zinsswaps!AP191:AP310)+'iBoxx Extrapolation'!$L310,2)</f>
        <v>2.2400000000000002</v>
      </c>
      <c r="AQ310" s="13">
        <f>ROUND(AVERAGE(Zinsswaps!AQ191:AQ310)+'iBoxx Extrapolation'!$L310,2)</f>
        <v>2.23</v>
      </c>
      <c r="AR310" s="13">
        <f>ROUND(AVERAGE(Zinsswaps!AR191:AR310)+'iBoxx Extrapolation'!$L310,2)</f>
        <v>2.21</v>
      </c>
      <c r="AS310" s="13">
        <f>ROUND(AVERAGE(Zinsswaps!AS191:AS310)+'iBoxx Extrapolation'!$L310,2)</f>
        <v>2.2000000000000002</v>
      </c>
      <c r="AT310" s="13">
        <f>ROUND(AVERAGE(Zinsswaps!AT191:AT310)+'iBoxx Extrapolation'!$L310,2)</f>
        <v>2.19</v>
      </c>
      <c r="AU310" s="13">
        <f>ROUND(AVERAGE(Zinsswaps!AU191:AU310)+'iBoxx Extrapolation'!$L310,2)</f>
        <v>2.1800000000000002</v>
      </c>
      <c r="AV310" s="13">
        <f>ROUND(AVERAGE(Zinsswaps!AV191:AV310)+'iBoxx Extrapolation'!$L310,2)</f>
        <v>2.17</v>
      </c>
      <c r="AW310" s="13">
        <f>ROUND(AVERAGE(Zinsswaps!AW191:AW310)+'iBoxx Extrapolation'!$L310,2)</f>
        <v>2.16</v>
      </c>
      <c r="AX310" s="13">
        <f>ROUND(AVERAGE(Zinsswaps!AX191:AX310)+'iBoxx Extrapolation'!$L310,2)</f>
        <v>2.15</v>
      </c>
      <c r="AY310" s="13">
        <f>ROUND(AVERAGE(Zinsswaps!AY191:AY310)+'iBoxx Extrapolation'!$L310,2)</f>
        <v>2.14</v>
      </c>
    </row>
    <row r="311" spans="1:51" s="16" customFormat="1" x14ac:dyDescent="0.2">
      <c r="A311" s="12">
        <v>46691</v>
      </c>
      <c r="B311" s="13">
        <f>ROUND(AVERAGE(Zinsswaps!B192:B311)+'iBoxx Extrapolation'!$L311,2)</f>
        <v>1.89</v>
      </c>
      <c r="C311" s="13">
        <f>ROUND(AVERAGE(Zinsswaps!C192:C311)+'iBoxx Extrapolation'!$L311,2)</f>
        <v>1.88</v>
      </c>
      <c r="D311" s="13">
        <f>ROUND(AVERAGE(Zinsswaps!D192:D311)+'iBoxx Extrapolation'!$L311,2)</f>
        <v>1.9</v>
      </c>
      <c r="E311" s="13">
        <f>ROUND(AVERAGE(Zinsswaps!E192:E311)+'iBoxx Extrapolation'!$L311,2)</f>
        <v>1.94</v>
      </c>
      <c r="F311" s="13">
        <f>ROUND(AVERAGE(Zinsswaps!F192:F311)+'iBoxx Extrapolation'!$L311,2)</f>
        <v>1.99</v>
      </c>
      <c r="G311" s="13">
        <f>ROUND(AVERAGE(Zinsswaps!G192:G311)+'iBoxx Extrapolation'!$L311,2)</f>
        <v>2.04</v>
      </c>
      <c r="H311" s="13">
        <f>ROUND(AVERAGE(Zinsswaps!H192:H311)+'iBoxx Extrapolation'!$L311,2)</f>
        <v>2.1</v>
      </c>
      <c r="I311" s="13">
        <f>ROUND(AVERAGE(Zinsswaps!I192:I311)+'iBoxx Extrapolation'!$L311,2)</f>
        <v>2.16</v>
      </c>
      <c r="J311" s="13">
        <f>ROUND(AVERAGE(Zinsswaps!J192:J311)+'iBoxx Extrapolation'!$L311,2)</f>
        <v>2.21</v>
      </c>
      <c r="K311" s="13">
        <f>ROUND(AVERAGE(Zinsswaps!K192:K311)+'iBoxx Extrapolation'!$L311,2)</f>
        <v>2.2599999999999998</v>
      </c>
      <c r="L311" s="13">
        <f>ROUND(AVERAGE(Zinsswaps!L192:L311)+'iBoxx Extrapolation'!$L311,2)</f>
        <v>2.3199999999999998</v>
      </c>
      <c r="M311" s="13">
        <f>ROUND(AVERAGE(Zinsswaps!M192:M311)+'iBoxx Extrapolation'!$L311,2)</f>
        <v>2.36</v>
      </c>
      <c r="N311" s="13">
        <f>ROUND(AVERAGE(Zinsswaps!N192:N311)+'iBoxx Extrapolation'!$L311,2)</f>
        <v>2.4</v>
      </c>
      <c r="O311" s="13">
        <f>ROUND(AVERAGE(Zinsswaps!O192:O311)+'iBoxx Extrapolation'!$L311,2)</f>
        <v>2.4300000000000002</v>
      </c>
      <c r="P311" s="13">
        <f>ROUND(AVERAGE(Zinsswaps!P192:P311)+'iBoxx Extrapolation'!$L311,2)</f>
        <v>2.46</v>
      </c>
      <c r="Q311" s="13">
        <f>ROUND(AVERAGE(Zinsswaps!Q192:Q311)+'iBoxx Extrapolation'!$L311,2)</f>
        <v>2.4700000000000002</v>
      </c>
      <c r="R311" s="13">
        <f>ROUND(AVERAGE(Zinsswaps!R192:R311)+'iBoxx Extrapolation'!$L311,2)</f>
        <v>2.4700000000000002</v>
      </c>
      <c r="S311" s="13">
        <f>ROUND(AVERAGE(Zinsswaps!S192:S311)+'iBoxx Extrapolation'!$L311,2)</f>
        <v>2.48</v>
      </c>
      <c r="T311" s="13">
        <f>ROUND(AVERAGE(Zinsswaps!T192:T311)+'iBoxx Extrapolation'!$L311,2)</f>
        <v>2.4900000000000002</v>
      </c>
      <c r="U311" s="13">
        <f>ROUND(AVERAGE(Zinsswaps!U192:U311)+'iBoxx Extrapolation'!$L311,2)</f>
        <v>2.4900000000000002</v>
      </c>
      <c r="V311" s="13">
        <f>ROUND(AVERAGE(Zinsswaps!V192:V311)+'iBoxx Extrapolation'!$L311,2)</f>
        <v>2.48</v>
      </c>
      <c r="W311" s="13">
        <f>ROUND(AVERAGE(Zinsswaps!W192:W311)+'iBoxx Extrapolation'!$L311,2)</f>
        <v>2.48</v>
      </c>
      <c r="X311" s="13">
        <f>ROUND(AVERAGE(Zinsswaps!X192:X311)+'iBoxx Extrapolation'!$L311,2)</f>
        <v>2.4700000000000002</v>
      </c>
      <c r="Y311" s="13">
        <f>ROUND(AVERAGE(Zinsswaps!Y192:Y311)+'iBoxx Extrapolation'!$L311,2)</f>
        <v>2.46</v>
      </c>
      <c r="Z311" s="13">
        <f>ROUND(AVERAGE(Zinsswaps!Z192:Z311)+'iBoxx Extrapolation'!$L311,2)</f>
        <v>2.4500000000000002</v>
      </c>
      <c r="AA311" s="13">
        <f>ROUND(AVERAGE(Zinsswaps!AA192:AA311)+'iBoxx Extrapolation'!$L311,2)</f>
        <v>2.44</v>
      </c>
      <c r="AB311" s="13">
        <f>ROUND(AVERAGE(Zinsswaps!AB192:AB311)+'iBoxx Extrapolation'!$L311,2)</f>
        <v>2.42</v>
      </c>
      <c r="AC311" s="13">
        <f>ROUND(AVERAGE(Zinsswaps!AC192:AC311)+'iBoxx Extrapolation'!$L311,2)</f>
        <v>2.41</v>
      </c>
      <c r="AD311" s="13">
        <f>ROUND(AVERAGE(Zinsswaps!AD192:AD311)+'iBoxx Extrapolation'!$L311,2)</f>
        <v>2.4</v>
      </c>
      <c r="AE311" s="13">
        <f>ROUND(AVERAGE(Zinsswaps!AE192:AE311)+'iBoxx Extrapolation'!$L311,2)</f>
        <v>2.39</v>
      </c>
      <c r="AF311" s="13">
        <f>ROUND(AVERAGE(Zinsswaps!AF192:AF311)+'iBoxx Extrapolation'!$L311,2)</f>
        <v>2.37</v>
      </c>
      <c r="AG311" s="13">
        <f>ROUND(AVERAGE(Zinsswaps!AG192:AG311)+'iBoxx Extrapolation'!$L311,2)</f>
        <v>2.36</v>
      </c>
      <c r="AH311" s="13">
        <f>ROUND(AVERAGE(Zinsswaps!AH192:AH311)+'iBoxx Extrapolation'!$L311,2)</f>
        <v>2.35</v>
      </c>
      <c r="AI311" s="13">
        <f>ROUND(AVERAGE(Zinsswaps!AI192:AI311)+'iBoxx Extrapolation'!$L311,2)</f>
        <v>2.33</v>
      </c>
      <c r="AJ311" s="13">
        <f>ROUND(AVERAGE(Zinsswaps!AJ192:AJ311)+'iBoxx Extrapolation'!$L311,2)</f>
        <v>2.3199999999999998</v>
      </c>
      <c r="AK311" s="13">
        <f>ROUND(AVERAGE(Zinsswaps!AK192:AK311)+'iBoxx Extrapolation'!$L311,2)</f>
        <v>2.31</v>
      </c>
      <c r="AL311" s="13">
        <f>ROUND(AVERAGE(Zinsswaps!AL192:AL311)+'iBoxx Extrapolation'!$L311,2)</f>
        <v>2.2999999999999998</v>
      </c>
      <c r="AM311" s="13">
        <f>ROUND(AVERAGE(Zinsswaps!AM192:AM311)+'iBoxx Extrapolation'!$L311,2)</f>
        <v>2.29</v>
      </c>
      <c r="AN311" s="13">
        <f>ROUND(AVERAGE(Zinsswaps!AN192:AN311)+'iBoxx Extrapolation'!$L311,2)</f>
        <v>2.2799999999999998</v>
      </c>
      <c r="AO311" s="13">
        <f>ROUND(AVERAGE(Zinsswaps!AO192:AO311)+'iBoxx Extrapolation'!$L311,2)</f>
        <v>2.27</v>
      </c>
      <c r="AP311" s="13">
        <f>ROUND(AVERAGE(Zinsswaps!AP192:AP311)+'iBoxx Extrapolation'!$L311,2)</f>
        <v>2.2599999999999998</v>
      </c>
      <c r="AQ311" s="13">
        <f>ROUND(AVERAGE(Zinsswaps!AQ192:AQ311)+'iBoxx Extrapolation'!$L311,2)</f>
        <v>2.2400000000000002</v>
      </c>
      <c r="AR311" s="13">
        <f>ROUND(AVERAGE(Zinsswaps!AR192:AR311)+'iBoxx Extrapolation'!$L311,2)</f>
        <v>2.23</v>
      </c>
      <c r="AS311" s="13">
        <f>ROUND(AVERAGE(Zinsswaps!AS192:AS311)+'iBoxx Extrapolation'!$L311,2)</f>
        <v>2.2200000000000002</v>
      </c>
      <c r="AT311" s="13">
        <f>ROUND(AVERAGE(Zinsswaps!AT192:AT311)+'iBoxx Extrapolation'!$L311,2)</f>
        <v>2.2000000000000002</v>
      </c>
      <c r="AU311" s="13">
        <f>ROUND(AVERAGE(Zinsswaps!AU192:AU311)+'iBoxx Extrapolation'!$L311,2)</f>
        <v>2.19</v>
      </c>
      <c r="AV311" s="13">
        <f>ROUND(AVERAGE(Zinsswaps!AV192:AV311)+'iBoxx Extrapolation'!$L311,2)</f>
        <v>2.1800000000000002</v>
      </c>
      <c r="AW311" s="13">
        <f>ROUND(AVERAGE(Zinsswaps!AW192:AW311)+'iBoxx Extrapolation'!$L311,2)</f>
        <v>2.17</v>
      </c>
      <c r="AX311" s="13">
        <f>ROUND(AVERAGE(Zinsswaps!AX192:AX311)+'iBoxx Extrapolation'!$L311,2)</f>
        <v>2.16</v>
      </c>
      <c r="AY311" s="13">
        <f>ROUND(AVERAGE(Zinsswaps!AY192:AY311)+'iBoxx Extrapolation'!$L311,2)</f>
        <v>2.15</v>
      </c>
    </row>
    <row r="312" spans="1:51" s="16" customFormat="1" x14ac:dyDescent="0.2">
      <c r="A312" s="12">
        <v>46721</v>
      </c>
      <c r="B312" s="13">
        <f>ROUND(AVERAGE(Zinsswaps!B193:B312)+'iBoxx Extrapolation'!$L312,2)</f>
        <v>1.92</v>
      </c>
      <c r="C312" s="13">
        <f>ROUND(AVERAGE(Zinsswaps!C193:C312)+'iBoxx Extrapolation'!$L312,2)</f>
        <v>1.91</v>
      </c>
      <c r="D312" s="13">
        <f>ROUND(AVERAGE(Zinsswaps!D193:D312)+'iBoxx Extrapolation'!$L312,2)</f>
        <v>1.92</v>
      </c>
      <c r="E312" s="13">
        <f>ROUND(AVERAGE(Zinsswaps!E193:E312)+'iBoxx Extrapolation'!$L312,2)</f>
        <v>1.96</v>
      </c>
      <c r="F312" s="13">
        <f>ROUND(AVERAGE(Zinsswaps!F193:F312)+'iBoxx Extrapolation'!$L312,2)</f>
        <v>2.0099999999999998</v>
      </c>
      <c r="G312" s="13">
        <f>ROUND(AVERAGE(Zinsswaps!G193:G312)+'iBoxx Extrapolation'!$L312,2)</f>
        <v>2.06</v>
      </c>
      <c r="H312" s="13">
        <f>ROUND(AVERAGE(Zinsswaps!H193:H312)+'iBoxx Extrapolation'!$L312,2)</f>
        <v>2.12</v>
      </c>
      <c r="I312" s="13">
        <f>ROUND(AVERAGE(Zinsswaps!I193:I312)+'iBoxx Extrapolation'!$L312,2)</f>
        <v>2.17</v>
      </c>
      <c r="J312" s="13">
        <f>ROUND(AVERAGE(Zinsswaps!J193:J312)+'iBoxx Extrapolation'!$L312,2)</f>
        <v>2.23</v>
      </c>
      <c r="K312" s="13">
        <f>ROUND(AVERAGE(Zinsswaps!K193:K312)+'iBoxx Extrapolation'!$L312,2)</f>
        <v>2.2799999999999998</v>
      </c>
      <c r="L312" s="13">
        <f>ROUND(AVERAGE(Zinsswaps!L193:L312)+'iBoxx Extrapolation'!$L312,2)</f>
        <v>2.33</v>
      </c>
      <c r="M312" s="13">
        <f>ROUND(AVERAGE(Zinsswaps!M193:M312)+'iBoxx Extrapolation'!$L312,2)</f>
        <v>2.38</v>
      </c>
      <c r="N312" s="13">
        <f>ROUND(AVERAGE(Zinsswaps!N193:N312)+'iBoxx Extrapolation'!$L312,2)</f>
        <v>2.41</v>
      </c>
      <c r="O312" s="13">
        <f>ROUND(AVERAGE(Zinsswaps!O193:O312)+'iBoxx Extrapolation'!$L312,2)</f>
        <v>2.4500000000000002</v>
      </c>
      <c r="P312" s="13">
        <f>ROUND(AVERAGE(Zinsswaps!P193:P312)+'iBoxx Extrapolation'!$L312,2)</f>
        <v>2.4700000000000002</v>
      </c>
      <c r="Q312" s="13">
        <f>ROUND(AVERAGE(Zinsswaps!Q193:Q312)+'iBoxx Extrapolation'!$L312,2)</f>
        <v>2.48</v>
      </c>
      <c r="R312" s="13">
        <f>ROUND(AVERAGE(Zinsswaps!R193:R312)+'iBoxx Extrapolation'!$L312,2)</f>
        <v>2.4900000000000002</v>
      </c>
      <c r="S312" s="13">
        <f>ROUND(AVERAGE(Zinsswaps!S193:S312)+'iBoxx Extrapolation'!$L312,2)</f>
        <v>2.5</v>
      </c>
      <c r="T312" s="13">
        <f>ROUND(AVERAGE(Zinsswaps!T193:T312)+'iBoxx Extrapolation'!$L312,2)</f>
        <v>2.5099999999999998</v>
      </c>
      <c r="U312" s="13">
        <f>ROUND(AVERAGE(Zinsswaps!U193:U312)+'iBoxx Extrapolation'!$L312,2)</f>
        <v>2.5099999999999998</v>
      </c>
      <c r="V312" s="13">
        <f>ROUND(AVERAGE(Zinsswaps!V193:V312)+'iBoxx Extrapolation'!$L312,2)</f>
        <v>2.5</v>
      </c>
      <c r="W312" s="13">
        <f>ROUND(AVERAGE(Zinsswaps!W193:W312)+'iBoxx Extrapolation'!$L312,2)</f>
        <v>2.4900000000000002</v>
      </c>
      <c r="X312" s="13">
        <f>ROUND(AVERAGE(Zinsswaps!X193:X312)+'iBoxx Extrapolation'!$L312,2)</f>
        <v>2.48</v>
      </c>
      <c r="Y312" s="13">
        <f>ROUND(AVERAGE(Zinsswaps!Y193:Y312)+'iBoxx Extrapolation'!$L312,2)</f>
        <v>2.48</v>
      </c>
      <c r="Z312" s="13">
        <f>ROUND(AVERAGE(Zinsswaps!Z193:Z312)+'iBoxx Extrapolation'!$L312,2)</f>
        <v>2.4700000000000002</v>
      </c>
      <c r="AA312" s="13">
        <f>ROUND(AVERAGE(Zinsswaps!AA193:AA312)+'iBoxx Extrapolation'!$L312,2)</f>
        <v>2.4500000000000002</v>
      </c>
      <c r="AB312" s="13">
        <f>ROUND(AVERAGE(Zinsswaps!AB193:AB312)+'iBoxx Extrapolation'!$L312,2)</f>
        <v>2.44</v>
      </c>
      <c r="AC312" s="13">
        <f>ROUND(AVERAGE(Zinsswaps!AC193:AC312)+'iBoxx Extrapolation'!$L312,2)</f>
        <v>2.4300000000000002</v>
      </c>
      <c r="AD312" s="13">
        <f>ROUND(AVERAGE(Zinsswaps!AD193:AD312)+'iBoxx Extrapolation'!$L312,2)</f>
        <v>2.42</v>
      </c>
      <c r="AE312" s="13">
        <f>ROUND(AVERAGE(Zinsswaps!AE193:AE312)+'iBoxx Extrapolation'!$L312,2)</f>
        <v>2.4</v>
      </c>
      <c r="AF312" s="13">
        <f>ROUND(AVERAGE(Zinsswaps!AF193:AF312)+'iBoxx Extrapolation'!$L312,2)</f>
        <v>2.39</v>
      </c>
      <c r="AG312" s="13">
        <f>ROUND(AVERAGE(Zinsswaps!AG193:AG312)+'iBoxx Extrapolation'!$L312,2)</f>
        <v>2.37</v>
      </c>
      <c r="AH312" s="13">
        <f>ROUND(AVERAGE(Zinsswaps!AH193:AH312)+'iBoxx Extrapolation'!$L312,2)</f>
        <v>2.36</v>
      </c>
      <c r="AI312" s="13">
        <f>ROUND(AVERAGE(Zinsswaps!AI193:AI312)+'iBoxx Extrapolation'!$L312,2)</f>
        <v>2.35</v>
      </c>
      <c r="AJ312" s="13">
        <f>ROUND(AVERAGE(Zinsswaps!AJ193:AJ312)+'iBoxx Extrapolation'!$L312,2)</f>
        <v>2.34</v>
      </c>
      <c r="AK312" s="13">
        <f>ROUND(AVERAGE(Zinsswaps!AK193:AK312)+'iBoxx Extrapolation'!$L312,2)</f>
        <v>2.3199999999999998</v>
      </c>
      <c r="AL312" s="13">
        <f>ROUND(AVERAGE(Zinsswaps!AL193:AL312)+'iBoxx Extrapolation'!$L312,2)</f>
        <v>2.31</v>
      </c>
      <c r="AM312" s="13">
        <f>ROUND(AVERAGE(Zinsswaps!AM193:AM312)+'iBoxx Extrapolation'!$L312,2)</f>
        <v>2.2999999999999998</v>
      </c>
      <c r="AN312" s="13">
        <f>ROUND(AVERAGE(Zinsswaps!AN193:AN312)+'iBoxx Extrapolation'!$L312,2)</f>
        <v>2.29</v>
      </c>
      <c r="AO312" s="13">
        <f>ROUND(AVERAGE(Zinsswaps!AO193:AO312)+'iBoxx Extrapolation'!$L312,2)</f>
        <v>2.2799999999999998</v>
      </c>
      <c r="AP312" s="13">
        <f>ROUND(AVERAGE(Zinsswaps!AP193:AP312)+'iBoxx Extrapolation'!$L312,2)</f>
        <v>2.27</v>
      </c>
      <c r="AQ312" s="13">
        <f>ROUND(AVERAGE(Zinsswaps!AQ193:AQ312)+'iBoxx Extrapolation'!$L312,2)</f>
        <v>2.2599999999999998</v>
      </c>
      <c r="AR312" s="13">
        <f>ROUND(AVERAGE(Zinsswaps!AR193:AR312)+'iBoxx Extrapolation'!$L312,2)</f>
        <v>2.2400000000000002</v>
      </c>
      <c r="AS312" s="13">
        <f>ROUND(AVERAGE(Zinsswaps!AS193:AS312)+'iBoxx Extrapolation'!$L312,2)</f>
        <v>2.23</v>
      </c>
      <c r="AT312" s="13">
        <f>ROUND(AVERAGE(Zinsswaps!AT193:AT312)+'iBoxx Extrapolation'!$L312,2)</f>
        <v>2.2200000000000002</v>
      </c>
      <c r="AU312" s="13">
        <f>ROUND(AVERAGE(Zinsswaps!AU193:AU312)+'iBoxx Extrapolation'!$L312,2)</f>
        <v>2.2000000000000002</v>
      </c>
      <c r="AV312" s="13">
        <f>ROUND(AVERAGE(Zinsswaps!AV193:AV312)+'iBoxx Extrapolation'!$L312,2)</f>
        <v>2.19</v>
      </c>
      <c r="AW312" s="13">
        <f>ROUND(AVERAGE(Zinsswaps!AW193:AW312)+'iBoxx Extrapolation'!$L312,2)</f>
        <v>2.1800000000000002</v>
      </c>
      <c r="AX312" s="13">
        <f>ROUND(AVERAGE(Zinsswaps!AX193:AX312)+'iBoxx Extrapolation'!$L312,2)</f>
        <v>2.17</v>
      </c>
      <c r="AY312" s="13">
        <f>ROUND(AVERAGE(Zinsswaps!AY193:AY312)+'iBoxx Extrapolation'!$L312,2)</f>
        <v>2.16</v>
      </c>
    </row>
    <row r="313" spans="1:51" s="16" customFormat="1" x14ac:dyDescent="0.2">
      <c r="A313" s="12">
        <v>46752</v>
      </c>
      <c r="B313" s="13">
        <f>ROUND(AVERAGE(Zinsswaps!B194:B313)+'iBoxx Extrapolation'!$L313,2)</f>
        <v>1.94</v>
      </c>
      <c r="C313" s="13">
        <f>ROUND(AVERAGE(Zinsswaps!C194:C313)+'iBoxx Extrapolation'!$L313,2)</f>
        <v>1.93</v>
      </c>
      <c r="D313" s="13">
        <f>ROUND(AVERAGE(Zinsswaps!D194:D313)+'iBoxx Extrapolation'!$L313,2)</f>
        <v>1.94</v>
      </c>
      <c r="E313" s="13">
        <f>ROUND(AVERAGE(Zinsswaps!E194:E313)+'iBoxx Extrapolation'!$L313,2)</f>
        <v>1.98</v>
      </c>
      <c r="F313" s="13">
        <f>ROUND(AVERAGE(Zinsswaps!F194:F313)+'iBoxx Extrapolation'!$L313,2)</f>
        <v>2.0299999999999998</v>
      </c>
      <c r="G313" s="13">
        <f>ROUND(AVERAGE(Zinsswaps!G194:G313)+'iBoxx Extrapolation'!$L313,2)</f>
        <v>2.09</v>
      </c>
      <c r="H313" s="13">
        <f>ROUND(AVERAGE(Zinsswaps!H194:H313)+'iBoxx Extrapolation'!$L313,2)</f>
        <v>2.14</v>
      </c>
      <c r="I313" s="13">
        <f>ROUND(AVERAGE(Zinsswaps!I194:I313)+'iBoxx Extrapolation'!$L313,2)</f>
        <v>2.19</v>
      </c>
      <c r="J313" s="13">
        <f>ROUND(AVERAGE(Zinsswaps!J194:J313)+'iBoxx Extrapolation'!$L313,2)</f>
        <v>2.25</v>
      </c>
      <c r="K313" s="13">
        <f>ROUND(AVERAGE(Zinsswaps!K194:K313)+'iBoxx Extrapolation'!$L313,2)</f>
        <v>2.2999999999999998</v>
      </c>
      <c r="L313" s="13">
        <f>ROUND(AVERAGE(Zinsswaps!L194:L313)+'iBoxx Extrapolation'!$L313,2)</f>
        <v>2.35</v>
      </c>
      <c r="M313" s="13">
        <f>ROUND(AVERAGE(Zinsswaps!M194:M313)+'iBoxx Extrapolation'!$L313,2)</f>
        <v>2.39</v>
      </c>
      <c r="N313" s="13">
        <f>ROUND(AVERAGE(Zinsswaps!N194:N313)+'iBoxx Extrapolation'!$L313,2)</f>
        <v>2.4300000000000002</v>
      </c>
      <c r="O313" s="13">
        <f>ROUND(AVERAGE(Zinsswaps!O194:O313)+'iBoxx Extrapolation'!$L313,2)</f>
        <v>2.46</v>
      </c>
      <c r="P313" s="13">
        <f>ROUND(AVERAGE(Zinsswaps!P194:P313)+'iBoxx Extrapolation'!$L313,2)</f>
        <v>2.4900000000000002</v>
      </c>
      <c r="Q313" s="13">
        <f>ROUND(AVERAGE(Zinsswaps!Q194:Q313)+'iBoxx Extrapolation'!$L313,2)</f>
        <v>2.5</v>
      </c>
      <c r="R313" s="13">
        <f>ROUND(AVERAGE(Zinsswaps!R194:R313)+'iBoxx Extrapolation'!$L313,2)</f>
        <v>2.5099999999999998</v>
      </c>
      <c r="S313" s="13">
        <f>ROUND(AVERAGE(Zinsswaps!S194:S313)+'iBoxx Extrapolation'!$L313,2)</f>
        <v>2.52</v>
      </c>
      <c r="T313" s="13">
        <f>ROUND(AVERAGE(Zinsswaps!T194:T313)+'iBoxx Extrapolation'!$L313,2)</f>
        <v>2.52</v>
      </c>
      <c r="U313" s="13">
        <f>ROUND(AVERAGE(Zinsswaps!U194:U313)+'iBoxx Extrapolation'!$L313,2)</f>
        <v>2.5299999999999998</v>
      </c>
      <c r="V313" s="13">
        <f>ROUND(AVERAGE(Zinsswaps!V194:V313)+'iBoxx Extrapolation'!$L313,2)</f>
        <v>2.52</v>
      </c>
      <c r="W313" s="13">
        <f>ROUND(AVERAGE(Zinsswaps!W194:W313)+'iBoxx Extrapolation'!$L313,2)</f>
        <v>2.5099999999999998</v>
      </c>
      <c r="X313" s="13">
        <f>ROUND(AVERAGE(Zinsswaps!X194:X313)+'iBoxx Extrapolation'!$L313,2)</f>
        <v>2.5</v>
      </c>
      <c r="Y313" s="13">
        <f>ROUND(AVERAGE(Zinsswaps!Y194:Y313)+'iBoxx Extrapolation'!$L313,2)</f>
        <v>2.4900000000000002</v>
      </c>
      <c r="Z313" s="13">
        <f>ROUND(AVERAGE(Zinsswaps!Z194:Z313)+'iBoxx Extrapolation'!$L313,2)</f>
        <v>2.4900000000000002</v>
      </c>
      <c r="AA313" s="13">
        <f>ROUND(AVERAGE(Zinsswaps!AA194:AA313)+'iBoxx Extrapolation'!$L313,2)</f>
        <v>2.4700000000000002</v>
      </c>
      <c r="AB313" s="13">
        <f>ROUND(AVERAGE(Zinsswaps!AB194:AB313)+'iBoxx Extrapolation'!$L313,2)</f>
        <v>2.46</v>
      </c>
      <c r="AC313" s="13">
        <f>ROUND(AVERAGE(Zinsswaps!AC194:AC313)+'iBoxx Extrapolation'!$L313,2)</f>
        <v>2.44</v>
      </c>
      <c r="AD313" s="13">
        <f>ROUND(AVERAGE(Zinsswaps!AD194:AD313)+'iBoxx Extrapolation'!$L313,2)</f>
        <v>2.4300000000000002</v>
      </c>
      <c r="AE313" s="13">
        <f>ROUND(AVERAGE(Zinsswaps!AE194:AE313)+'iBoxx Extrapolation'!$L313,2)</f>
        <v>2.42</v>
      </c>
      <c r="AF313" s="13">
        <f>ROUND(AVERAGE(Zinsswaps!AF194:AF313)+'iBoxx Extrapolation'!$L313,2)</f>
        <v>2.4</v>
      </c>
      <c r="AG313" s="13">
        <f>ROUND(AVERAGE(Zinsswaps!AG194:AG313)+'iBoxx Extrapolation'!$L313,2)</f>
        <v>2.39</v>
      </c>
      <c r="AH313" s="13">
        <f>ROUND(AVERAGE(Zinsswaps!AH194:AH313)+'iBoxx Extrapolation'!$L313,2)</f>
        <v>2.38</v>
      </c>
      <c r="AI313" s="13">
        <f>ROUND(AVERAGE(Zinsswaps!AI194:AI313)+'iBoxx Extrapolation'!$L313,2)</f>
        <v>2.36</v>
      </c>
      <c r="AJ313" s="13">
        <f>ROUND(AVERAGE(Zinsswaps!AJ194:AJ313)+'iBoxx Extrapolation'!$L313,2)</f>
        <v>2.35</v>
      </c>
      <c r="AK313" s="13">
        <f>ROUND(AVERAGE(Zinsswaps!AK194:AK313)+'iBoxx Extrapolation'!$L313,2)</f>
        <v>2.34</v>
      </c>
      <c r="AL313" s="13">
        <f>ROUND(AVERAGE(Zinsswaps!AL194:AL313)+'iBoxx Extrapolation'!$L313,2)</f>
        <v>2.33</v>
      </c>
      <c r="AM313" s="13">
        <f>ROUND(AVERAGE(Zinsswaps!AM194:AM313)+'iBoxx Extrapolation'!$L313,2)</f>
        <v>2.3199999999999998</v>
      </c>
      <c r="AN313" s="13">
        <f>ROUND(AVERAGE(Zinsswaps!AN194:AN313)+'iBoxx Extrapolation'!$L313,2)</f>
        <v>2.31</v>
      </c>
      <c r="AO313" s="13">
        <f>ROUND(AVERAGE(Zinsswaps!AO194:AO313)+'iBoxx Extrapolation'!$L313,2)</f>
        <v>2.2999999999999998</v>
      </c>
      <c r="AP313" s="13">
        <f>ROUND(AVERAGE(Zinsswaps!AP194:AP313)+'iBoxx Extrapolation'!$L313,2)</f>
        <v>2.2799999999999998</v>
      </c>
      <c r="AQ313" s="13">
        <f>ROUND(AVERAGE(Zinsswaps!AQ194:AQ313)+'iBoxx Extrapolation'!$L313,2)</f>
        <v>2.27</v>
      </c>
      <c r="AR313" s="13">
        <f>ROUND(AVERAGE(Zinsswaps!AR194:AR313)+'iBoxx Extrapolation'!$L313,2)</f>
        <v>2.2599999999999998</v>
      </c>
      <c r="AS313" s="13">
        <f>ROUND(AVERAGE(Zinsswaps!AS194:AS313)+'iBoxx Extrapolation'!$L313,2)</f>
        <v>2.2400000000000002</v>
      </c>
      <c r="AT313" s="13">
        <f>ROUND(AVERAGE(Zinsswaps!AT194:AT313)+'iBoxx Extrapolation'!$L313,2)</f>
        <v>2.23</v>
      </c>
      <c r="AU313" s="13">
        <f>ROUND(AVERAGE(Zinsswaps!AU194:AU313)+'iBoxx Extrapolation'!$L313,2)</f>
        <v>2.2200000000000002</v>
      </c>
      <c r="AV313" s="13">
        <f>ROUND(AVERAGE(Zinsswaps!AV194:AV313)+'iBoxx Extrapolation'!$L313,2)</f>
        <v>2.21</v>
      </c>
      <c r="AW313" s="13">
        <f>ROUND(AVERAGE(Zinsswaps!AW194:AW313)+'iBoxx Extrapolation'!$L313,2)</f>
        <v>2.2000000000000002</v>
      </c>
      <c r="AX313" s="13">
        <f>ROUND(AVERAGE(Zinsswaps!AX194:AX313)+'iBoxx Extrapolation'!$L313,2)</f>
        <v>2.19</v>
      </c>
      <c r="AY313" s="13">
        <f>ROUND(AVERAGE(Zinsswaps!AY194:AY313)+'iBoxx Extrapolation'!$L313,2)</f>
        <v>2.1800000000000002</v>
      </c>
    </row>
    <row r="314" spans="1:51" s="16" customFormat="1" x14ac:dyDescent="0.2">
      <c r="A314" s="12">
        <v>46783</v>
      </c>
      <c r="B314" s="13">
        <f>ROUND(AVERAGE(Zinsswaps!B195:B314)+'iBoxx Extrapolation'!$L314,2)</f>
        <v>1.97</v>
      </c>
      <c r="C314" s="13">
        <f>ROUND(AVERAGE(Zinsswaps!C195:C314)+'iBoxx Extrapolation'!$L314,2)</f>
        <v>1.95</v>
      </c>
      <c r="D314" s="13">
        <f>ROUND(AVERAGE(Zinsswaps!D195:D314)+'iBoxx Extrapolation'!$L314,2)</f>
        <v>1.97</v>
      </c>
      <c r="E314" s="13">
        <f>ROUND(AVERAGE(Zinsswaps!E195:E314)+'iBoxx Extrapolation'!$L314,2)</f>
        <v>2.0099999999999998</v>
      </c>
      <c r="F314" s="13">
        <f>ROUND(AVERAGE(Zinsswaps!F195:F314)+'iBoxx Extrapolation'!$L314,2)</f>
        <v>2.0499999999999998</v>
      </c>
      <c r="G314" s="13">
        <f>ROUND(AVERAGE(Zinsswaps!G195:G314)+'iBoxx Extrapolation'!$L314,2)</f>
        <v>2.1</v>
      </c>
      <c r="H314" s="13">
        <f>ROUND(AVERAGE(Zinsswaps!H195:H314)+'iBoxx Extrapolation'!$L314,2)</f>
        <v>2.16</v>
      </c>
      <c r="I314" s="13">
        <f>ROUND(AVERAGE(Zinsswaps!I195:I314)+'iBoxx Extrapolation'!$L314,2)</f>
        <v>2.21</v>
      </c>
      <c r="J314" s="13">
        <f>ROUND(AVERAGE(Zinsswaps!J195:J314)+'iBoxx Extrapolation'!$L314,2)</f>
        <v>2.27</v>
      </c>
      <c r="K314" s="13">
        <f>ROUND(AVERAGE(Zinsswaps!K195:K314)+'iBoxx Extrapolation'!$L314,2)</f>
        <v>2.3199999999999998</v>
      </c>
      <c r="L314" s="13">
        <f>ROUND(AVERAGE(Zinsswaps!L195:L314)+'iBoxx Extrapolation'!$L314,2)</f>
        <v>2.37</v>
      </c>
      <c r="M314" s="13">
        <f>ROUND(AVERAGE(Zinsswaps!M195:M314)+'iBoxx Extrapolation'!$L314,2)</f>
        <v>2.41</v>
      </c>
      <c r="N314" s="13">
        <f>ROUND(AVERAGE(Zinsswaps!N195:N314)+'iBoxx Extrapolation'!$L314,2)</f>
        <v>2.4500000000000002</v>
      </c>
      <c r="O314" s="13">
        <f>ROUND(AVERAGE(Zinsswaps!O195:O314)+'iBoxx Extrapolation'!$L314,2)</f>
        <v>2.48</v>
      </c>
      <c r="P314" s="13">
        <f>ROUND(AVERAGE(Zinsswaps!P195:P314)+'iBoxx Extrapolation'!$L314,2)</f>
        <v>2.5099999999999998</v>
      </c>
      <c r="Q314" s="13">
        <f>ROUND(AVERAGE(Zinsswaps!Q195:Q314)+'iBoxx Extrapolation'!$L314,2)</f>
        <v>2.52</v>
      </c>
      <c r="R314" s="13">
        <f>ROUND(AVERAGE(Zinsswaps!R195:R314)+'iBoxx Extrapolation'!$L314,2)</f>
        <v>2.5299999999999998</v>
      </c>
      <c r="S314" s="13">
        <f>ROUND(AVERAGE(Zinsswaps!S195:S314)+'iBoxx Extrapolation'!$L314,2)</f>
        <v>2.5299999999999998</v>
      </c>
      <c r="T314" s="13">
        <f>ROUND(AVERAGE(Zinsswaps!T195:T314)+'iBoxx Extrapolation'!$L314,2)</f>
        <v>2.54</v>
      </c>
      <c r="U314" s="13">
        <f>ROUND(AVERAGE(Zinsswaps!U195:U314)+'iBoxx Extrapolation'!$L314,2)</f>
        <v>2.5499999999999998</v>
      </c>
      <c r="V314" s="13">
        <f>ROUND(AVERAGE(Zinsswaps!V195:V314)+'iBoxx Extrapolation'!$L314,2)</f>
        <v>2.54</v>
      </c>
      <c r="W314" s="13">
        <f>ROUND(AVERAGE(Zinsswaps!W195:W314)+'iBoxx Extrapolation'!$L314,2)</f>
        <v>2.5299999999999998</v>
      </c>
      <c r="X314" s="13">
        <f>ROUND(AVERAGE(Zinsswaps!X195:X314)+'iBoxx Extrapolation'!$L314,2)</f>
        <v>2.52</v>
      </c>
      <c r="Y314" s="13">
        <f>ROUND(AVERAGE(Zinsswaps!Y195:Y314)+'iBoxx Extrapolation'!$L314,2)</f>
        <v>2.5099999999999998</v>
      </c>
      <c r="Z314" s="13">
        <f>ROUND(AVERAGE(Zinsswaps!Z195:Z314)+'iBoxx Extrapolation'!$L314,2)</f>
        <v>2.5</v>
      </c>
      <c r="AA314" s="13">
        <f>ROUND(AVERAGE(Zinsswaps!AA195:AA314)+'iBoxx Extrapolation'!$L314,2)</f>
        <v>2.4900000000000002</v>
      </c>
      <c r="AB314" s="13">
        <f>ROUND(AVERAGE(Zinsswaps!AB195:AB314)+'iBoxx Extrapolation'!$L314,2)</f>
        <v>2.4700000000000002</v>
      </c>
      <c r="AC314" s="13">
        <f>ROUND(AVERAGE(Zinsswaps!AC195:AC314)+'iBoxx Extrapolation'!$L314,2)</f>
        <v>2.46</v>
      </c>
      <c r="AD314" s="13">
        <f>ROUND(AVERAGE(Zinsswaps!AD195:AD314)+'iBoxx Extrapolation'!$L314,2)</f>
        <v>2.4500000000000002</v>
      </c>
      <c r="AE314" s="13">
        <f>ROUND(AVERAGE(Zinsswaps!AE195:AE314)+'iBoxx Extrapolation'!$L314,2)</f>
        <v>2.44</v>
      </c>
      <c r="AF314" s="13">
        <f>ROUND(AVERAGE(Zinsswaps!AF195:AF314)+'iBoxx Extrapolation'!$L314,2)</f>
        <v>2.42</v>
      </c>
      <c r="AG314" s="13">
        <f>ROUND(AVERAGE(Zinsswaps!AG195:AG314)+'iBoxx Extrapolation'!$L314,2)</f>
        <v>2.41</v>
      </c>
      <c r="AH314" s="13">
        <f>ROUND(AVERAGE(Zinsswaps!AH195:AH314)+'iBoxx Extrapolation'!$L314,2)</f>
        <v>2.39</v>
      </c>
      <c r="AI314" s="13">
        <f>ROUND(AVERAGE(Zinsswaps!AI195:AI314)+'iBoxx Extrapolation'!$L314,2)</f>
        <v>2.38</v>
      </c>
      <c r="AJ314" s="13">
        <f>ROUND(AVERAGE(Zinsswaps!AJ195:AJ314)+'iBoxx Extrapolation'!$L314,2)</f>
        <v>2.37</v>
      </c>
      <c r="AK314" s="13">
        <f>ROUND(AVERAGE(Zinsswaps!AK195:AK314)+'iBoxx Extrapolation'!$L314,2)</f>
        <v>2.36</v>
      </c>
      <c r="AL314" s="13">
        <f>ROUND(AVERAGE(Zinsswaps!AL195:AL314)+'iBoxx Extrapolation'!$L314,2)</f>
        <v>2.34</v>
      </c>
      <c r="AM314" s="13">
        <f>ROUND(AVERAGE(Zinsswaps!AM195:AM314)+'iBoxx Extrapolation'!$L314,2)</f>
        <v>2.33</v>
      </c>
      <c r="AN314" s="13">
        <f>ROUND(AVERAGE(Zinsswaps!AN195:AN314)+'iBoxx Extrapolation'!$L314,2)</f>
        <v>2.3199999999999998</v>
      </c>
      <c r="AO314" s="13">
        <f>ROUND(AVERAGE(Zinsswaps!AO195:AO314)+'iBoxx Extrapolation'!$L314,2)</f>
        <v>2.3199999999999998</v>
      </c>
      <c r="AP314" s="13">
        <f>ROUND(AVERAGE(Zinsswaps!AP195:AP314)+'iBoxx Extrapolation'!$L314,2)</f>
        <v>2.2999999999999998</v>
      </c>
      <c r="AQ314" s="13">
        <f>ROUND(AVERAGE(Zinsswaps!AQ195:AQ314)+'iBoxx Extrapolation'!$L314,2)</f>
        <v>2.29</v>
      </c>
      <c r="AR314" s="13">
        <f>ROUND(AVERAGE(Zinsswaps!AR195:AR314)+'iBoxx Extrapolation'!$L314,2)</f>
        <v>2.27</v>
      </c>
      <c r="AS314" s="13">
        <f>ROUND(AVERAGE(Zinsswaps!AS195:AS314)+'iBoxx Extrapolation'!$L314,2)</f>
        <v>2.2599999999999998</v>
      </c>
      <c r="AT314" s="13">
        <f>ROUND(AVERAGE(Zinsswaps!AT195:AT314)+'iBoxx Extrapolation'!$L314,2)</f>
        <v>2.25</v>
      </c>
      <c r="AU314" s="13">
        <f>ROUND(AVERAGE(Zinsswaps!AU195:AU314)+'iBoxx Extrapolation'!$L314,2)</f>
        <v>2.23</v>
      </c>
      <c r="AV314" s="13">
        <f>ROUND(AVERAGE(Zinsswaps!AV195:AV314)+'iBoxx Extrapolation'!$L314,2)</f>
        <v>2.2200000000000002</v>
      </c>
      <c r="AW314" s="13">
        <f>ROUND(AVERAGE(Zinsswaps!AW195:AW314)+'iBoxx Extrapolation'!$L314,2)</f>
        <v>2.21</v>
      </c>
      <c r="AX314" s="13">
        <f>ROUND(AVERAGE(Zinsswaps!AX195:AX314)+'iBoxx Extrapolation'!$L314,2)</f>
        <v>2.2000000000000002</v>
      </c>
      <c r="AY314" s="13">
        <f>ROUND(AVERAGE(Zinsswaps!AY195:AY314)+'iBoxx Extrapolation'!$L314,2)</f>
        <v>2.19</v>
      </c>
    </row>
    <row r="315" spans="1:51" s="16" customFormat="1" x14ac:dyDescent="0.2">
      <c r="A315" s="12">
        <v>46812</v>
      </c>
      <c r="B315" s="13">
        <f>ROUND(AVERAGE(Zinsswaps!B196:B315)+'iBoxx Extrapolation'!$L315,2)</f>
        <v>1.99</v>
      </c>
      <c r="C315" s="13">
        <f>ROUND(AVERAGE(Zinsswaps!C196:C315)+'iBoxx Extrapolation'!$L315,2)</f>
        <v>1.98</v>
      </c>
      <c r="D315" s="13">
        <f>ROUND(AVERAGE(Zinsswaps!D196:D315)+'iBoxx Extrapolation'!$L315,2)</f>
        <v>1.99</v>
      </c>
      <c r="E315" s="13">
        <f>ROUND(AVERAGE(Zinsswaps!E196:E315)+'iBoxx Extrapolation'!$L315,2)</f>
        <v>2.0299999999999998</v>
      </c>
      <c r="F315" s="13">
        <f>ROUND(AVERAGE(Zinsswaps!F196:F315)+'iBoxx Extrapolation'!$L315,2)</f>
        <v>2.0699999999999998</v>
      </c>
      <c r="G315" s="13">
        <f>ROUND(AVERAGE(Zinsswaps!G196:G315)+'iBoxx Extrapolation'!$L315,2)</f>
        <v>2.12</v>
      </c>
      <c r="H315" s="13">
        <f>ROUND(AVERAGE(Zinsswaps!H196:H315)+'iBoxx Extrapolation'!$L315,2)</f>
        <v>2.1800000000000002</v>
      </c>
      <c r="I315" s="13">
        <f>ROUND(AVERAGE(Zinsswaps!I196:I315)+'iBoxx Extrapolation'!$L315,2)</f>
        <v>2.23</v>
      </c>
      <c r="J315" s="13">
        <f>ROUND(AVERAGE(Zinsswaps!J196:J315)+'iBoxx Extrapolation'!$L315,2)</f>
        <v>2.2799999999999998</v>
      </c>
      <c r="K315" s="13">
        <f>ROUND(AVERAGE(Zinsswaps!K196:K315)+'iBoxx Extrapolation'!$L315,2)</f>
        <v>2.34</v>
      </c>
      <c r="L315" s="13">
        <f>ROUND(AVERAGE(Zinsswaps!L196:L315)+'iBoxx Extrapolation'!$L315,2)</f>
        <v>2.39</v>
      </c>
      <c r="M315" s="13">
        <f>ROUND(AVERAGE(Zinsswaps!M196:M315)+'iBoxx Extrapolation'!$L315,2)</f>
        <v>2.4300000000000002</v>
      </c>
      <c r="N315" s="13">
        <f>ROUND(AVERAGE(Zinsswaps!N196:N315)+'iBoxx Extrapolation'!$L315,2)</f>
        <v>2.4700000000000002</v>
      </c>
      <c r="O315" s="13">
        <f>ROUND(AVERAGE(Zinsswaps!O196:O315)+'iBoxx Extrapolation'!$L315,2)</f>
        <v>2.5</v>
      </c>
      <c r="P315" s="13">
        <f>ROUND(AVERAGE(Zinsswaps!P196:P315)+'iBoxx Extrapolation'!$L315,2)</f>
        <v>2.5299999999999998</v>
      </c>
      <c r="Q315" s="13">
        <f>ROUND(AVERAGE(Zinsswaps!Q196:Q315)+'iBoxx Extrapolation'!$L315,2)</f>
        <v>2.5299999999999998</v>
      </c>
      <c r="R315" s="13">
        <f>ROUND(AVERAGE(Zinsswaps!R196:R315)+'iBoxx Extrapolation'!$L315,2)</f>
        <v>2.54</v>
      </c>
      <c r="S315" s="13">
        <f>ROUND(AVERAGE(Zinsswaps!S196:S315)+'iBoxx Extrapolation'!$L315,2)</f>
        <v>2.5499999999999998</v>
      </c>
      <c r="T315" s="13">
        <f>ROUND(AVERAGE(Zinsswaps!T196:T315)+'iBoxx Extrapolation'!$L315,2)</f>
        <v>2.56</v>
      </c>
      <c r="U315" s="13">
        <f>ROUND(AVERAGE(Zinsswaps!U196:U315)+'iBoxx Extrapolation'!$L315,2)</f>
        <v>2.56</v>
      </c>
      <c r="V315" s="13">
        <f>ROUND(AVERAGE(Zinsswaps!V196:V315)+'iBoxx Extrapolation'!$L315,2)</f>
        <v>2.5499999999999998</v>
      </c>
      <c r="W315" s="13">
        <f>ROUND(AVERAGE(Zinsswaps!W196:W315)+'iBoxx Extrapolation'!$L315,2)</f>
        <v>2.54</v>
      </c>
      <c r="X315" s="13">
        <f>ROUND(AVERAGE(Zinsswaps!X196:X315)+'iBoxx Extrapolation'!$L315,2)</f>
        <v>2.5299999999999998</v>
      </c>
      <c r="Y315" s="13">
        <f>ROUND(AVERAGE(Zinsswaps!Y196:Y315)+'iBoxx Extrapolation'!$L315,2)</f>
        <v>2.5299999999999998</v>
      </c>
      <c r="Z315" s="13">
        <f>ROUND(AVERAGE(Zinsswaps!Z196:Z315)+'iBoxx Extrapolation'!$L315,2)</f>
        <v>2.52</v>
      </c>
      <c r="AA315" s="13">
        <f>ROUND(AVERAGE(Zinsswaps!AA196:AA315)+'iBoxx Extrapolation'!$L315,2)</f>
        <v>2.5</v>
      </c>
      <c r="AB315" s="13">
        <f>ROUND(AVERAGE(Zinsswaps!AB196:AB315)+'iBoxx Extrapolation'!$L315,2)</f>
        <v>2.4900000000000002</v>
      </c>
      <c r="AC315" s="13">
        <f>ROUND(AVERAGE(Zinsswaps!AC196:AC315)+'iBoxx Extrapolation'!$L315,2)</f>
        <v>2.48</v>
      </c>
      <c r="AD315" s="13">
        <f>ROUND(AVERAGE(Zinsswaps!AD196:AD315)+'iBoxx Extrapolation'!$L315,2)</f>
        <v>2.46</v>
      </c>
      <c r="AE315" s="13">
        <f>ROUND(AVERAGE(Zinsswaps!AE196:AE315)+'iBoxx Extrapolation'!$L315,2)</f>
        <v>2.4500000000000002</v>
      </c>
      <c r="AF315" s="13">
        <f>ROUND(AVERAGE(Zinsswaps!AF196:AF315)+'iBoxx Extrapolation'!$L315,2)</f>
        <v>2.44</v>
      </c>
      <c r="AG315" s="13">
        <f>ROUND(AVERAGE(Zinsswaps!AG196:AG315)+'iBoxx Extrapolation'!$L315,2)</f>
        <v>2.42</v>
      </c>
      <c r="AH315" s="13">
        <f>ROUND(AVERAGE(Zinsswaps!AH196:AH315)+'iBoxx Extrapolation'!$L315,2)</f>
        <v>2.41</v>
      </c>
      <c r="AI315" s="13">
        <f>ROUND(AVERAGE(Zinsswaps!AI196:AI315)+'iBoxx Extrapolation'!$L315,2)</f>
        <v>2.4</v>
      </c>
      <c r="AJ315" s="13">
        <f>ROUND(AVERAGE(Zinsswaps!AJ196:AJ315)+'iBoxx Extrapolation'!$L315,2)</f>
        <v>2.38</v>
      </c>
      <c r="AK315" s="13">
        <f>ROUND(AVERAGE(Zinsswaps!AK196:AK315)+'iBoxx Extrapolation'!$L315,2)</f>
        <v>2.37</v>
      </c>
      <c r="AL315" s="13">
        <f>ROUND(AVERAGE(Zinsswaps!AL196:AL315)+'iBoxx Extrapolation'!$L315,2)</f>
        <v>2.36</v>
      </c>
      <c r="AM315" s="13">
        <f>ROUND(AVERAGE(Zinsswaps!AM196:AM315)+'iBoxx Extrapolation'!$L315,2)</f>
        <v>2.35</v>
      </c>
      <c r="AN315" s="13">
        <f>ROUND(AVERAGE(Zinsswaps!AN196:AN315)+'iBoxx Extrapolation'!$L315,2)</f>
        <v>2.34</v>
      </c>
      <c r="AO315" s="13">
        <f>ROUND(AVERAGE(Zinsswaps!AO196:AO315)+'iBoxx Extrapolation'!$L315,2)</f>
        <v>2.33</v>
      </c>
      <c r="AP315" s="13">
        <f>ROUND(AVERAGE(Zinsswaps!AP196:AP315)+'iBoxx Extrapolation'!$L315,2)</f>
        <v>2.3199999999999998</v>
      </c>
      <c r="AQ315" s="13">
        <f>ROUND(AVERAGE(Zinsswaps!AQ196:AQ315)+'iBoxx Extrapolation'!$L315,2)</f>
        <v>2.2999999999999998</v>
      </c>
      <c r="AR315" s="13">
        <f>ROUND(AVERAGE(Zinsswaps!AR196:AR315)+'iBoxx Extrapolation'!$L315,2)</f>
        <v>2.29</v>
      </c>
      <c r="AS315" s="13">
        <f>ROUND(AVERAGE(Zinsswaps!AS196:AS315)+'iBoxx Extrapolation'!$L315,2)</f>
        <v>2.27</v>
      </c>
      <c r="AT315" s="13">
        <f>ROUND(AVERAGE(Zinsswaps!AT196:AT315)+'iBoxx Extrapolation'!$L315,2)</f>
        <v>2.2599999999999998</v>
      </c>
      <c r="AU315" s="13">
        <f>ROUND(AVERAGE(Zinsswaps!AU196:AU315)+'iBoxx Extrapolation'!$L315,2)</f>
        <v>2.25</v>
      </c>
      <c r="AV315" s="13">
        <f>ROUND(AVERAGE(Zinsswaps!AV196:AV315)+'iBoxx Extrapolation'!$L315,2)</f>
        <v>2.2400000000000002</v>
      </c>
      <c r="AW315" s="13">
        <f>ROUND(AVERAGE(Zinsswaps!AW196:AW315)+'iBoxx Extrapolation'!$L315,2)</f>
        <v>2.23</v>
      </c>
      <c r="AX315" s="13">
        <f>ROUND(AVERAGE(Zinsswaps!AX196:AX315)+'iBoxx Extrapolation'!$L315,2)</f>
        <v>2.2200000000000002</v>
      </c>
      <c r="AY315" s="13">
        <f>ROUND(AVERAGE(Zinsswaps!AY196:AY315)+'iBoxx Extrapolation'!$L315,2)</f>
        <v>2.2000000000000002</v>
      </c>
    </row>
    <row r="316" spans="1:51" s="16" customFormat="1" x14ac:dyDescent="0.2">
      <c r="A316" s="12">
        <v>46843</v>
      </c>
      <c r="B316" s="13">
        <f>ROUND(AVERAGE(Zinsswaps!B197:B316)+'iBoxx Extrapolation'!$L316,2)</f>
        <v>2.0099999999999998</v>
      </c>
      <c r="C316" s="13">
        <f>ROUND(AVERAGE(Zinsswaps!C197:C316)+'iBoxx Extrapolation'!$L316,2)</f>
        <v>2</v>
      </c>
      <c r="D316" s="13">
        <f>ROUND(AVERAGE(Zinsswaps!D197:D316)+'iBoxx Extrapolation'!$L316,2)</f>
        <v>2.0099999999999998</v>
      </c>
      <c r="E316" s="13">
        <f>ROUND(AVERAGE(Zinsswaps!E197:E316)+'iBoxx Extrapolation'!$L316,2)</f>
        <v>2.0499999999999998</v>
      </c>
      <c r="F316" s="13">
        <f>ROUND(AVERAGE(Zinsswaps!F197:F316)+'iBoxx Extrapolation'!$L316,2)</f>
        <v>2.09</v>
      </c>
      <c r="G316" s="13">
        <f>ROUND(AVERAGE(Zinsswaps!G197:G316)+'iBoxx Extrapolation'!$L316,2)</f>
        <v>2.14</v>
      </c>
      <c r="H316" s="13">
        <f>ROUND(AVERAGE(Zinsswaps!H197:H316)+'iBoxx Extrapolation'!$L316,2)</f>
        <v>2.2000000000000002</v>
      </c>
      <c r="I316" s="13">
        <f>ROUND(AVERAGE(Zinsswaps!I197:I316)+'iBoxx Extrapolation'!$L316,2)</f>
        <v>2.25</v>
      </c>
      <c r="J316" s="13">
        <f>ROUND(AVERAGE(Zinsswaps!J197:J316)+'iBoxx Extrapolation'!$L316,2)</f>
        <v>2.2999999999999998</v>
      </c>
      <c r="K316" s="13">
        <f>ROUND(AVERAGE(Zinsswaps!K197:K316)+'iBoxx Extrapolation'!$L316,2)</f>
        <v>2.35</v>
      </c>
      <c r="L316" s="13">
        <f>ROUND(AVERAGE(Zinsswaps!L197:L316)+'iBoxx Extrapolation'!$L316,2)</f>
        <v>2.41</v>
      </c>
      <c r="M316" s="13">
        <f>ROUND(AVERAGE(Zinsswaps!M197:M316)+'iBoxx Extrapolation'!$L316,2)</f>
        <v>2.4500000000000002</v>
      </c>
      <c r="N316" s="13">
        <f>ROUND(AVERAGE(Zinsswaps!N197:N316)+'iBoxx Extrapolation'!$L316,2)</f>
        <v>2.48</v>
      </c>
      <c r="O316" s="13">
        <f>ROUND(AVERAGE(Zinsswaps!O197:O316)+'iBoxx Extrapolation'!$L316,2)</f>
        <v>2.52</v>
      </c>
      <c r="P316" s="13">
        <f>ROUND(AVERAGE(Zinsswaps!P197:P316)+'iBoxx Extrapolation'!$L316,2)</f>
        <v>2.54</v>
      </c>
      <c r="Q316" s="13">
        <f>ROUND(AVERAGE(Zinsswaps!Q197:Q316)+'iBoxx Extrapolation'!$L316,2)</f>
        <v>2.5499999999999998</v>
      </c>
      <c r="R316" s="13">
        <f>ROUND(AVERAGE(Zinsswaps!R197:R316)+'iBoxx Extrapolation'!$L316,2)</f>
        <v>2.56</v>
      </c>
      <c r="S316" s="13">
        <f>ROUND(AVERAGE(Zinsswaps!S197:S316)+'iBoxx Extrapolation'!$L316,2)</f>
        <v>2.57</v>
      </c>
      <c r="T316" s="13">
        <f>ROUND(AVERAGE(Zinsswaps!T197:T316)+'iBoxx Extrapolation'!$L316,2)</f>
        <v>2.57</v>
      </c>
      <c r="U316" s="13">
        <f>ROUND(AVERAGE(Zinsswaps!U197:U316)+'iBoxx Extrapolation'!$L316,2)</f>
        <v>2.58</v>
      </c>
      <c r="V316" s="13">
        <f>ROUND(AVERAGE(Zinsswaps!V197:V316)+'iBoxx Extrapolation'!$L316,2)</f>
        <v>2.57</v>
      </c>
      <c r="W316" s="13">
        <f>ROUND(AVERAGE(Zinsswaps!W197:W316)+'iBoxx Extrapolation'!$L316,2)</f>
        <v>2.56</v>
      </c>
      <c r="X316" s="13">
        <f>ROUND(AVERAGE(Zinsswaps!X197:X316)+'iBoxx Extrapolation'!$L316,2)</f>
        <v>2.5499999999999998</v>
      </c>
      <c r="Y316" s="13">
        <f>ROUND(AVERAGE(Zinsswaps!Y197:Y316)+'iBoxx Extrapolation'!$L316,2)</f>
        <v>2.54</v>
      </c>
      <c r="Z316" s="13">
        <f>ROUND(AVERAGE(Zinsswaps!Z197:Z316)+'iBoxx Extrapolation'!$L316,2)</f>
        <v>2.5299999999999998</v>
      </c>
      <c r="AA316" s="13">
        <f>ROUND(AVERAGE(Zinsswaps!AA197:AA316)+'iBoxx Extrapolation'!$L316,2)</f>
        <v>2.52</v>
      </c>
      <c r="AB316" s="13">
        <f>ROUND(AVERAGE(Zinsswaps!AB197:AB316)+'iBoxx Extrapolation'!$L316,2)</f>
        <v>2.5099999999999998</v>
      </c>
      <c r="AC316" s="13">
        <f>ROUND(AVERAGE(Zinsswaps!AC197:AC316)+'iBoxx Extrapolation'!$L316,2)</f>
        <v>2.4900000000000002</v>
      </c>
      <c r="AD316" s="13">
        <f>ROUND(AVERAGE(Zinsswaps!AD197:AD316)+'iBoxx Extrapolation'!$L316,2)</f>
        <v>2.48</v>
      </c>
      <c r="AE316" s="13">
        <f>ROUND(AVERAGE(Zinsswaps!AE197:AE316)+'iBoxx Extrapolation'!$L316,2)</f>
        <v>2.4700000000000002</v>
      </c>
      <c r="AF316" s="13">
        <f>ROUND(AVERAGE(Zinsswaps!AF197:AF316)+'iBoxx Extrapolation'!$L316,2)</f>
        <v>2.4500000000000002</v>
      </c>
      <c r="AG316" s="13">
        <f>ROUND(AVERAGE(Zinsswaps!AG197:AG316)+'iBoxx Extrapolation'!$L316,2)</f>
        <v>2.44</v>
      </c>
      <c r="AH316" s="13">
        <f>ROUND(AVERAGE(Zinsswaps!AH197:AH316)+'iBoxx Extrapolation'!$L316,2)</f>
        <v>2.42</v>
      </c>
      <c r="AI316" s="13">
        <f>ROUND(AVERAGE(Zinsswaps!AI197:AI316)+'iBoxx Extrapolation'!$L316,2)</f>
        <v>2.41</v>
      </c>
      <c r="AJ316" s="13">
        <f>ROUND(AVERAGE(Zinsswaps!AJ197:AJ316)+'iBoxx Extrapolation'!$L316,2)</f>
        <v>2.4</v>
      </c>
      <c r="AK316" s="13">
        <f>ROUND(AVERAGE(Zinsswaps!AK197:AK316)+'iBoxx Extrapolation'!$L316,2)</f>
        <v>2.39</v>
      </c>
      <c r="AL316" s="13">
        <f>ROUND(AVERAGE(Zinsswaps!AL197:AL316)+'iBoxx Extrapolation'!$L316,2)</f>
        <v>2.38</v>
      </c>
      <c r="AM316" s="13">
        <f>ROUND(AVERAGE(Zinsswaps!AM197:AM316)+'iBoxx Extrapolation'!$L316,2)</f>
        <v>2.37</v>
      </c>
      <c r="AN316" s="13">
        <f>ROUND(AVERAGE(Zinsswaps!AN197:AN316)+'iBoxx Extrapolation'!$L316,2)</f>
        <v>2.36</v>
      </c>
      <c r="AO316" s="13">
        <f>ROUND(AVERAGE(Zinsswaps!AO197:AO316)+'iBoxx Extrapolation'!$L316,2)</f>
        <v>2.35</v>
      </c>
      <c r="AP316" s="13">
        <f>ROUND(AVERAGE(Zinsswaps!AP197:AP316)+'iBoxx Extrapolation'!$L316,2)</f>
        <v>2.33</v>
      </c>
      <c r="AQ316" s="13">
        <f>ROUND(AVERAGE(Zinsswaps!AQ197:AQ316)+'iBoxx Extrapolation'!$L316,2)</f>
        <v>2.3199999999999998</v>
      </c>
      <c r="AR316" s="13">
        <f>ROUND(AVERAGE(Zinsswaps!AR197:AR316)+'iBoxx Extrapolation'!$L316,2)</f>
        <v>2.2999999999999998</v>
      </c>
      <c r="AS316" s="13">
        <f>ROUND(AVERAGE(Zinsswaps!AS197:AS316)+'iBoxx Extrapolation'!$L316,2)</f>
        <v>2.29</v>
      </c>
      <c r="AT316" s="13">
        <f>ROUND(AVERAGE(Zinsswaps!AT197:AT316)+'iBoxx Extrapolation'!$L316,2)</f>
        <v>2.2799999999999998</v>
      </c>
      <c r="AU316" s="13">
        <f>ROUND(AVERAGE(Zinsswaps!AU197:AU316)+'iBoxx Extrapolation'!$L316,2)</f>
        <v>2.2599999999999998</v>
      </c>
      <c r="AV316" s="13">
        <f>ROUND(AVERAGE(Zinsswaps!AV197:AV316)+'iBoxx Extrapolation'!$L316,2)</f>
        <v>2.25</v>
      </c>
      <c r="AW316" s="13">
        <f>ROUND(AVERAGE(Zinsswaps!AW197:AW316)+'iBoxx Extrapolation'!$L316,2)</f>
        <v>2.2400000000000002</v>
      </c>
      <c r="AX316" s="13">
        <f>ROUND(AVERAGE(Zinsswaps!AX197:AX316)+'iBoxx Extrapolation'!$L316,2)</f>
        <v>2.23</v>
      </c>
      <c r="AY316" s="13">
        <f>ROUND(AVERAGE(Zinsswaps!AY197:AY316)+'iBoxx Extrapolation'!$L316,2)</f>
        <v>2.2200000000000002</v>
      </c>
    </row>
    <row r="317" spans="1:51" s="16" customFormat="1" x14ac:dyDescent="0.2">
      <c r="A317" s="12">
        <v>46873</v>
      </c>
      <c r="B317" s="13">
        <f>ROUND(AVERAGE(Zinsswaps!B198:B317)+'iBoxx Extrapolation'!$L317,2)</f>
        <v>2.04</v>
      </c>
      <c r="C317" s="13">
        <f>ROUND(AVERAGE(Zinsswaps!C198:C317)+'iBoxx Extrapolation'!$L317,2)</f>
        <v>2.02</v>
      </c>
      <c r="D317" s="13">
        <f>ROUND(AVERAGE(Zinsswaps!D198:D317)+'iBoxx Extrapolation'!$L317,2)</f>
        <v>2.0299999999999998</v>
      </c>
      <c r="E317" s="13">
        <f>ROUND(AVERAGE(Zinsswaps!E198:E317)+'iBoxx Extrapolation'!$L317,2)</f>
        <v>2.0699999999999998</v>
      </c>
      <c r="F317" s="13">
        <f>ROUND(AVERAGE(Zinsswaps!F198:F317)+'iBoxx Extrapolation'!$L317,2)</f>
        <v>2.11</v>
      </c>
      <c r="G317" s="13">
        <f>ROUND(AVERAGE(Zinsswaps!G198:G317)+'iBoxx Extrapolation'!$L317,2)</f>
        <v>2.16</v>
      </c>
      <c r="H317" s="13">
        <f>ROUND(AVERAGE(Zinsswaps!H198:H317)+'iBoxx Extrapolation'!$L317,2)</f>
        <v>2.21</v>
      </c>
      <c r="I317" s="13">
        <f>ROUND(AVERAGE(Zinsswaps!I198:I317)+'iBoxx Extrapolation'!$L317,2)</f>
        <v>2.27</v>
      </c>
      <c r="J317" s="13">
        <f>ROUND(AVERAGE(Zinsswaps!J198:J317)+'iBoxx Extrapolation'!$L317,2)</f>
        <v>2.3199999999999998</v>
      </c>
      <c r="K317" s="13">
        <f>ROUND(AVERAGE(Zinsswaps!K198:K317)+'iBoxx Extrapolation'!$L317,2)</f>
        <v>2.37</v>
      </c>
      <c r="L317" s="13">
        <f>ROUND(AVERAGE(Zinsswaps!L198:L317)+'iBoxx Extrapolation'!$L317,2)</f>
        <v>2.42</v>
      </c>
      <c r="M317" s="13">
        <f>ROUND(AVERAGE(Zinsswaps!M198:M317)+'iBoxx Extrapolation'!$L317,2)</f>
        <v>2.46</v>
      </c>
      <c r="N317" s="13">
        <f>ROUND(AVERAGE(Zinsswaps!N198:N317)+'iBoxx Extrapolation'!$L317,2)</f>
        <v>2.5</v>
      </c>
      <c r="O317" s="13">
        <f>ROUND(AVERAGE(Zinsswaps!O198:O317)+'iBoxx Extrapolation'!$L317,2)</f>
        <v>2.5299999999999998</v>
      </c>
      <c r="P317" s="13">
        <f>ROUND(AVERAGE(Zinsswaps!P198:P317)+'iBoxx Extrapolation'!$L317,2)</f>
        <v>2.56</v>
      </c>
      <c r="Q317" s="13">
        <f>ROUND(AVERAGE(Zinsswaps!Q198:Q317)+'iBoxx Extrapolation'!$L317,2)</f>
        <v>2.57</v>
      </c>
      <c r="R317" s="13">
        <f>ROUND(AVERAGE(Zinsswaps!R198:R317)+'iBoxx Extrapolation'!$L317,2)</f>
        <v>2.58</v>
      </c>
      <c r="S317" s="13">
        <f>ROUND(AVERAGE(Zinsswaps!S198:S317)+'iBoxx Extrapolation'!$L317,2)</f>
        <v>2.58</v>
      </c>
      <c r="T317" s="13">
        <f>ROUND(AVERAGE(Zinsswaps!T198:T317)+'iBoxx Extrapolation'!$L317,2)</f>
        <v>2.59</v>
      </c>
      <c r="U317" s="13">
        <f>ROUND(AVERAGE(Zinsswaps!U198:U317)+'iBoxx Extrapolation'!$L317,2)</f>
        <v>2.59</v>
      </c>
      <c r="V317" s="13">
        <f>ROUND(AVERAGE(Zinsswaps!V198:V317)+'iBoxx Extrapolation'!$L317,2)</f>
        <v>2.58</v>
      </c>
      <c r="W317" s="13">
        <f>ROUND(AVERAGE(Zinsswaps!W198:W317)+'iBoxx Extrapolation'!$L317,2)</f>
        <v>2.57</v>
      </c>
      <c r="X317" s="13">
        <f>ROUND(AVERAGE(Zinsswaps!X198:X317)+'iBoxx Extrapolation'!$L317,2)</f>
        <v>2.57</v>
      </c>
      <c r="Y317" s="13">
        <f>ROUND(AVERAGE(Zinsswaps!Y198:Y317)+'iBoxx Extrapolation'!$L317,2)</f>
        <v>2.56</v>
      </c>
      <c r="Z317" s="13">
        <f>ROUND(AVERAGE(Zinsswaps!Z198:Z317)+'iBoxx Extrapolation'!$L317,2)</f>
        <v>2.5499999999999998</v>
      </c>
      <c r="AA317" s="13">
        <f>ROUND(AVERAGE(Zinsswaps!AA198:AA317)+'iBoxx Extrapolation'!$L317,2)</f>
        <v>2.54</v>
      </c>
      <c r="AB317" s="13">
        <f>ROUND(AVERAGE(Zinsswaps!AB198:AB317)+'iBoxx Extrapolation'!$L317,2)</f>
        <v>2.52</v>
      </c>
      <c r="AC317" s="13">
        <f>ROUND(AVERAGE(Zinsswaps!AC198:AC317)+'iBoxx Extrapolation'!$L317,2)</f>
        <v>2.5099999999999998</v>
      </c>
      <c r="AD317" s="13">
        <f>ROUND(AVERAGE(Zinsswaps!AD198:AD317)+'iBoxx Extrapolation'!$L317,2)</f>
        <v>2.5</v>
      </c>
      <c r="AE317" s="13">
        <f>ROUND(AVERAGE(Zinsswaps!AE198:AE317)+'iBoxx Extrapolation'!$L317,2)</f>
        <v>2.48</v>
      </c>
      <c r="AF317" s="13">
        <f>ROUND(AVERAGE(Zinsswaps!AF198:AF317)+'iBoxx Extrapolation'!$L317,2)</f>
        <v>2.4700000000000002</v>
      </c>
      <c r="AG317" s="13">
        <f>ROUND(AVERAGE(Zinsswaps!AG198:AG317)+'iBoxx Extrapolation'!$L317,2)</f>
        <v>2.4500000000000002</v>
      </c>
      <c r="AH317" s="13">
        <f>ROUND(AVERAGE(Zinsswaps!AH198:AH317)+'iBoxx Extrapolation'!$L317,2)</f>
        <v>2.44</v>
      </c>
      <c r="AI317" s="13">
        <f>ROUND(AVERAGE(Zinsswaps!AI198:AI317)+'iBoxx Extrapolation'!$L317,2)</f>
        <v>2.4300000000000002</v>
      </c>
      <c r="AJ317" s="13">
        <f>ROUND(AVERAGE(Zinsswaps!AJ198:AJ317)+'iBoxx Extrapolation'!$L317,2)</f>
        <v>2.41</v>
      </c>
      <c r="AK317" s="13">
        <f>ROUND(AVERAGE(Zinsswaps!AK198:AK317)+'iBoxx Extrapolation'!$L317,2)</f>
        <v>2.4</v>
      </c>
      <c r="AL317" s="13">
        <f>ROUND(AVERAGE(Zinsswaps!AL198:AL317)+'iBoxx Extrapolation'!$L317,2)</f>
        <v>2.39</v>
      </c>
      <c r="AM317" s="13">
        <f>ROUND(AVERAGE(Zinsswaps!AM198:AM317)+'iBoxx Extrapolation'!$L317,2)</f>
        <v>2.38</v>
      </c>
      <c r="AN317" s="13">
        <f>ROUND(AVERAGE(Zinsswaps!AN198:AN317)+'iBoxx Extrapolation'!$L317,2)</f>
        <v>2.37</v>
      </c>
      <c r="AO317" s="13">
        <f>ROUND(AVERAGE(Zinsswaps!AO198:AO317)+'iBoxx Extrapolation'!$L317,2)</f>
        <v>2.36</v>
      </c>
      <c r="AP317" s="13">
        <f>ROUND(AVERAGE(Zinsswaps!AP198:AP317)+'iBoxx Extrapolation'!$L317,2)</f>
        <v>2.34</v>
      </c>
      <c r="AQ317" s="13">
        <f>ROUND(AVERAGE(Zinsswaps!AQ198:AQ317)+'iBoxx Extrapolation'!$L317,2)</f>
        <v>2.33</v>
      </c>
      <c r="AR317" s="13">
        <f>ROUND(AVERAGE(Zinsswaps!AR198:AR317)+'iBoxx Extrapolation'!$L317,2)</f>
        <v>2.3199999999999998</v>
      </c>
      <c r="AS317" s="13">
        <f>ROUND(AVERAGE(Zinsswaps!AS198:AS317)+'iBoxx Extrapolation'!$L317,2)</f>
        <v>2.2999999999999998</v>
      </c>
      <c r="AT317" s="13">
        <f>ROUND(AVERAGE(Zinsswaps!AT198:AT317)+'iBoxx Extrapolation'!$L317,2)</f>
        <v>2.29</v>
      </c>
      <c r="AU317" s="13">
        <f>ROUND(AVERAGE(Zinsswaps!AU198:AU317)+'iBoxx Extrapolation'!$L317,2)</f>
        <v>2.2799999999999998</v>
      </c>
      <c r="AV317" s="13">
        <f>ROUND(AVERAGE(Zinsswaps!AV198:AV317)+'iBoxx Extrapolation'!$L317,2)</f>
        <v>2.27</v>
      </c>
      <c r="AW317" s="13">
        <f>ROUND(AVERAGE(Zinsswaps!AW198:AW317)+'iBoxx Extrapolation'!$L317,2)</f>
        <v>2.25</v>
      </c>
      <c r="AX317" s="13">
        <f>ROUND(AVERAGE(Zinsswaps!AX198:AX317)+'iBoxx Extrapolation'!$L317,2)</f>
        <v>2.2400000000000002</v>
      </c>
      <c r="AY317" s="13">
        <f>ROUND(AVERAGE(Zinsswaps!AY198:AY317)+'iBoxx Extrapolation'!$L317,2)</f>
        <v>2.23</v>
      </c>
    </row>
    <row r="318" spans="1:51" s="16" customFormat="1" x14ac:dyDescent="0.2">
      <c r="A318" s="12">
        <v>46904</v>
      </c>
      <c r="B318" s="13">
        <f>ROUND(AVERAGE(Zinsswaps!B199:B318)+'iBoxx Extrapolation'!$L318,2)</f>
        <v>2.06</v>
      </c>
      <c r="C318" s="13">
        <f>ROUND(AVERAGE(Zinsswaps!C199:C318)+'iBoxx Extrapolation'!$L318,2)</f>
        <v>2.0499999999999998</v>
      </c>
      <c r="D318" s="13">
        <f>ROUND(AVERAGE(Zinsswaps!D199:D318)+'iBoxx Extrapolation'!$L318,2)</f>
        <v>2.0499999999999998</v>
      </c>
      <c r="E318" s="13">
        <f>ROUND(AVERAGE(Zinsswaps!E199:E318)+'iBoxx Extrapolation'!$L318,2)</f>
        <v>2.09</v>
      </c>
      <c r="F318" s="13">
        <f>ROUND(AVERAGE(Zinsswaps!F199:F318)+'iBoxx Extrapolation'!$L318,2)</f>
        <v>2.13</v>
      </c>
      <c r="G318" s="13">
        <f>ROUND(AVERAGE(Zinsswaps!G199:G318)+'iBoxx Extrapolation'!$L318,2)</f>
        <v>2.1800000000000002</v>
      </c>
      <c r="H318" s="13">
        <f>ROUND(AVERAGE(Zinsswaps!H199:H318)+'iBoxx Extrapolation'!$L318,2)</f>
        <v>2.23</v>
      </c>
      <c r="I318" s="13">
        <f>ROUND(AVERAGE(Zinsswaps!I199:I318)+'iBoxx Extrapolation'!$L318,2)</f>
        <v>2.29</v>
      </c>
      <c r="J318" s="13">
        <f>ROUND(AVERAGE(Zinsswaps!J199:J318)+'iBoxx Extrapolation'!$L318,2)</f>
        <v>2.34</v>
      </c>
      <c r="K318" s="13">
        <f>ROUND(AVERAGE(Zinsswaps!K199:K318)+'iBoxx Extrapolation'!$L318,2)</f>
        <v>2.39</v>
      </c>
      <c r="L318" s="13">
        <f>ROUND(AVERAGE(Zinsswaps!L199:L318)+'iBoxx Extrapolation'!$L318,2)</f>
        <v>2.44</v>
      </c>
      <c r="M318" s="13">
        <f>ROUND(AVERAGE(Zinsswaps!M199:M318)+'iBoxx Extrapolation'!$L318,2)</f>
        <v>2.48</v>
      </c>
      <c r="N318" s="13">
        <f>ROUND(AVERAGE(Zinsswaps!N199:N318)+'iBoxx Extrapolation'!$L318,2)</f>
        <v>2.52</v>
      </c>
      <c r="O318" s="13">
        <f>ROUND(AVERAGE(Zinsswaps!O199:O318)+'iBoxx Extrapolation'!$L318,2)</f>
        <v>2.5499999999999998</v>
      </c>
      <c r="P318" s="13">
        <f>ROUND(AVERAGE(Zinsswaps!P199:P318)+'iBoxx Extrapolation'!$L318,2)</f>
        <v>2.58</v>
      </c>
      <c r="Q318" s="13">
        <f>ROUND(AVERAGE(Zinsswaps!Q199:Q318)+'iBoxx Extrapolation'!$L318,2)</f>
        <v>2.58</v>
      </c>
      <c r="R318" s="13">
        <f>ROUND(AVERAGE(Zinsswaps!R199:R318)+'iBoxx Extrapolation'!$L318,2)</f>
        <v>2.59</v>
      </c>
      <c r="S318" s="13">
        <f>ROUND(AVERAGE(Zinsswaps!S199:S318)+'iBoxx Extrapolation'!$L318,2)</f>
        <v>2.6</v>
      </c>
      <c r="T318" s="13">
        <f>ROUND(AVERAGE(Zinsswaps!T199:T318)+'iBoxx Extrapolation'!$L318,2)</f>
        <v>2.61</v>
      </c>
      <c r="U318" s="13">
        <f>ROUND(AVERAGE(Zinsswaps!U199:U318)+'iBoxx Extrapolation'!$L318,2)</f>
        <v>2.61</v>
      </c>
      <c r="V318" s="13">
        <f>ROUND(AVERAGE(Zinsswaps!V199:V318)+'iBoxx Extrapolation'!$L318,2)</f>
        <v>2.6</v>
      </c>
      <c r="W318" s="13">
        <f>ROUND(AVERAGE(Zinsswaps!W199:W318)+'iBoxx Extrapolation'!$L318,2)</f>
        <v>2.59</v>
      </c>
      <c r="X318" s="13">
        <f>ROUND(AVERAGE(Zinsswaps!X199:X318)+'iBoxx Extrapolation'!$L318,2)</f>
        <v>2.58</v>
      </c>
      <c r="Y318" s="13">
        <f>ROUND(AVERAGE(Zinsswaps!Y199:Y318)+'iBoxx Extrapolation'!$L318,2)</f>
        <v>2.57</v>
      </c>
      <c r="Z318" s="13">
        <f>ROUND(AVERAGE(Zinsswaps!Z199:Z318)+'iBoxx Extrapolation'!$L318,2)</f>
        <v>2.57</v>
      </c>
      <c r="AA318" s="13">
        <f>ROUND(AVERAGE(Zinsswaps!AA199:AA318)+'iBoxx Extrapolation'!$L318,2)</f>
        <v>2.5499999999999998</v>
      </c>
      <c r="AB318" s="13">
        <f>ROUND(AVERAGE(Zinsswaps!AB199:AB318)+'iBoxx Extrapolation'!$L318,2)</f>
        <v>2.54</v>
      </c>
      <c r="AC318" s="13">
        <f>ROUND(AVERAGE(Zinsswaps!AC199:AC318)+'iBoxx Extrapolation'!$L318,2)</f>
        <v>2.52</v>
      </c>
      <c r="AD318" s="13">
        <f>ROUND(AVERAGE(Zinsswaps!AD199:AD318)+'iBoxx Extrapolation'!$L318,2)</f>
        <v>2.5099999999999998</v>
      </c>
      <c r="AE318" s="13">
        <f>ROUND(AVERAGE(Zinsswaps!AE199:AE318)+'iBoxx Extrapolation'!$L318,2)</f>
        <v>2.5</v>
      </c>
      <c r="AF318" s="13">
        <f>ROUND(AVERAGE(Zinsswaps!AF199:AF318)+'iBoxx Extrapolation'!$L318,2)</f>
        <v>2.48</v>
      </c>
      <c r="AG318" s="13">
        <f>ROUND(AVERAGE(Zinsswaps!AG199:AG318)+'iBoxx Extrapolation'!$L318,2)</f>
        <v>2.4700000000000002</v>
      </c>
      <c r="AH318" s="13">
        <f>ROUND(AVERAGE(Zinsswaps!AH199:AH318)+'iBoxx Extrapolation'!$L318,2)</f>
        <v>2.46</v>
      </c>
      <c r="AI318" s="13">
        <f>ROUND(AVERAGE(Zinsswaps!AI199:AI318)+'iBoxx Extrapolation'!$L318,2)</f>
        <v>2.44</v>
      </c>
      <c r="AJ318" s="13">
        <f>ROUND(AVERAGE(Zinsswaps!AJ199:AJ318)+'iBoxx Extrapolation'!$L318,2)</f>
        <v>2.4300000000000002</v>
      </c>
      <c r="AK318" s="13">
        <f>ROUND(AVERAGE(Zinsswaps!AK199:AK318)+'iBoxx Extrapolation'!$L318,2)</f>
        <v>2.42</v>
      </c>
      <c r="AL318" s="13">
        <f>ROUND(AVERAGE(Zinsswaps!AL199:AL318)+'iBoxx Extrapolation'!$L318,2)</f>
        <v>2.41</v>
      </c>
      <c r="AM318" s="13">
        <f>ROUND(AVERAGE(Zinsswaps!AM199:AM318)+'iBoxx Extrapolation'!$L318,2)</f>
        <v>2.39</v>
      </c>
      <c r="AN318" s="13">
        <f>ROUND(AVERAGE(Zinsswaps!AN199:AN318)+'iBoxx Extrapolation'!$L318,2)</f>
        <v>2.38</v>
      </c>
      <c r="AO318" s="13">
        <f>ROUND(AVERAGE(Zinsswaps!AO199:AO318)+'iBoxx Extrapolation'!$L318,2)</f>
        <v>2.38</v>
      </c>
      <c r="AP318" s="13">
        <f>ROUND(AVERAGE(Zinsswaps!AP199:AP318)+'iBoxx Extrapolation'!$L318,2)</f>
        <v>2.36</v>
      </c>
      <c r="AQ318" s="13">
        <f>ROUND(AVERAGE(Zinsswaps!AQ199:AQ318)+'iBoxx Extrapolation'!$L318,2)</f>
        <v>2.34</v>
      </c>
      <c r="AR318" s="13">
        <f>ROUND(AVERAGE(Zinsswaps!AR199:AR318)+'iBoxx Extrapolation'!$L318,2)</f>
        <v>2.33</v>
      </c>
      <c r="AS318" s="13">
        <f>ROUND(AVERAGE(Zinsswaps!AS199:AS318)+'iBoxx Extrapolation'!$L318,2)</f>
        <v>2.3199999999999998</v>
      </c>
      <c r="AT318" s="13">
        <f>ROUND(AVERAGE(Zinsswaps!AT199:AT318)+'iBoxx Extrapolation'!$L318,2)</f>
        <v>2.2999999999999998</v>
      </c>
      <c r="AU318" s="13">
        <f>ROUND(AVERAGE(Zinsswaps!AU199:AU318)+'iBoxx Extrapolation'!$L318,2)</f>
        <v>2.29</v>
      </c>
      <c r="AV318" s="13">
        <f>ROUND(AVERAGE(Zinsswaps!AV199:AV318)+'iBoxx Extrapolation'!$L318,2)</f>
        <v>2.2799999999999998</v>
      </c>
      <c r="AW318" s="13">
        <f>ROUND(AVERAGE(Zinsswaps!AW199:AW318)+'iBoxx Extrapolation'!$L318,2)</f>
        <v>2.27</v>
      </c>
      <c r="AX318" s="13">
        <f>ROUND(AVERAGE(Zinsswaps!AX199:AX318)+'iBoxx Extrapolation'!$L318,2)</f>
        <v>2.2599999999999998</v>
      </c>
      <c r="AY318" s="13">
        <f>ROUND(AVERAGE(Zinsswaps!AY199:AY318)+'iBoxx Extrapolation'!$L318,2)</f>
        <v>2.25</v>
      </c>
    </row>
    <row r="319" spans="1:51" s="16" customFormat="1" x14ac:dyDescent="0.2">
      <c r="A319" s="12">
        <v>46934</v>
      </c>
      <c r="B319" s="13">
        <f>ROUND(AVERAGE(Zinsswaps!B200:B319)+'iBoxx Extrapolation'!$L319,2)</f>
        <v>2.08</v>
      </c>
      <c r="C319" s="13">
        <f>ROUND(AVERAGE(Zinsswaps!C200:C319)+'iBoxx Extrapolation'!$L319,2)</f>
        <v>2.0699999999999998</v>
      </c>
      <c r="D319" s="13">
        <f>ROUND(AVERAGE(Zinsswaps!D200:D319)+'iBoxx Extrapolation'!$L319,2)</f>
        <v>2.08</v>
      </c>
      <c r="E319" s="13">
        <f>ROUND(AVERAGE(Zinsswaps!E200:E319)+'iBoxx Extrapolation'!$L319,2)</f>
        <v>2.11</v>
      </c>
      <c r="F319" s="13">
        <f>ROUND(AVERAGE(Zinsswaps!F200:F319)+'iBoxx Extrapolation'!$L319,2)</f>
        <v>2.15</v>
      </c>
      <c r="G319" s="13">
        <f>ROUND(AVERAGE(Zinsswaps!G200:G319)+'iBoxx Extrapolation'!$L319,2)</f>
        <v>2.2000000000000002</v>
      </c>
      <c r="H319" s="13">
        <f>ROUND(AVERAGE(Zinsswaps!H200:H319)+'iBoxx Extrapolation'!$L319,2)</f>
        <v>2.25</v>
      </c>
      <c r="I319" s="13">
        <f>ROUND(AVERAGE(Zinsswaps!I200:I319)+'iBoxx Extrapolation'!$L319,2)</f>
        <v>2.31</v>
      </c>
      <c r="J319" s="13">
        <f>ROUND(AVERAGE(Zinsswaps!J200:J319)+'iBoxx Extrapolation'!$L319,2)</f>
        <v>2.36</v>
      </c>
      <c r="K319" s="13">
        <f>ROUND(AVERAGE(Zinsswaps!K200:K319)+'iBoxx Extrapolation'!$L319,2)</f>
        <v>2.41</v>
      </c>
      <c r="L319" s="13">
        <f>ROUND(AVERAGE(Zinsswaps!L200:L319)+'iBoxx Extrapolation'!$L319,2)</f>
        <v>2.46</v>
      </c>
      <c r="M319" s="13">
        <f>ROUND(AVERAGE(Zinsswaps!M200:M319)+'iBoxx Extrapolation'!$L319,2)</f>
        <v>2.5</v>
      </c>
      <c r="N319" s="13">
        <f>ROUND(AVERAGE(Zinsswaps!N200:N319)+'iBoxx Extrapolation'!$L319,2)</f>
        <v>2.54</v>
      </c>
      <c r="O319" s="13">
        <f>ROUND(AVERAGE(Zinsswaps!O200:O319)+'iBoxx Extrapolation'!$L319,2)</f>
        <v>2.57</v>
      </c>
      <c r="P319" s="13">
        <f>ROUND(AVERAGE(Zinsswaps!P200:P319)+'iBoxx Extrapolation'!$L319,2)</f>
        <v>2.59</v>
      </c>
      <c r="Q319" s="13">
        <f>ROUND(AVERAGE(Zinsswaps!Q200:Q319)+'iBoxx Extrapolation'!$L319,2)</f>
        <v>2.6</v>
      </c>
      <c r="R319" s="13">
        <f>ROUND(AVERAGE(Zinsswaps!R200:R319)+'iBoxx Extrapolation'!$L319,2)</f>
        <v>2.61</v>
      </c>
      <c r="S319" s="13">
        <f>ROUND(AVERAGE(Zinsswaps!S200:S319)+'iBoxx Extrapolation'!$L319,2)</f>
        <v>2.62</v>
      </c>
      <c r="T319" s="13">
        <f>ROUND(AVERAGE(Zinsswaps!T200:T319)+'iBoxx Extrapolation'!$L319,2)</f>
        <v>2.62</v>
      </c>
      <c r="U319" s="13">
        <f>ROUND(AVERAGE(Zinsswaps!U200:U319)+'iBoxx Extrapolation'!$L319,2)</f>
        <v>2.63</v>
      </c>
      <c r="V319" s="13">
        <f>ROUND(AVERAGE(Zinsswaps!V200:V319)+'iBoxx Extrapolation'!$L319,2)</f>
        <v>2.62</v>
      </c>
      <c r="W319" s="13">
        <f>ROUND(AVERAGE(Zinsswaps!W200:W319)+'iBoxx Extrapolation'!$L319,2)</f>
        <v>2.61</v>
      </c>
      <c r="X319" s="13">
        <f>ROUND(AVERAGE(Zinsswaps!X200:X319)+'iBoxx Extrapolation'!$L319,2)</f>
        <v>2.6</v>
      </c>
      <c r="Y319" s="13">
        <f>ROUND(AVERAGE(Zinsswaps!Y200:Y319)+'iBoxx Extrapolation'!$L319,2)</f>
        <v>2.59</v>
      </c>
      <c r="Z319" s="13">
        <f>ROUND(AVERAGE(Zinsswaps!Z200:Z319)+'iBoxx Extrapolation'!$L319,2)</f>
        <v>2.58</v>
      </c>
      <c r="AA319" s="13">
        <f>ROUND(AVERAGE(Zinsswaps!AA200:AA319)+'iBoxx Extrapolation'!$L319,2)</f>
        <v>2.57</v>
      </c>
      <c r="AB319" s="13">
        <f>ROUND(AVERAGE(Zinsswaps!AB200:AB319)+'iBoxx Extrapolation'!$L319,2)</f>
        <v>2.5499999999999998</v>
      </c>
      <c r="AC319" s="13">
        <f>ROUND(AVERAGE(Zinsswaps!AC200:AC319)+'iBoxx Extrapolation'!$L319,2)</f>
        <v>2.54</v>
      </c>
      <c r="AD319" s="13">
        <f>ROUND(AVERAGE(Zinsswaps!AD200:AD319)+'iBoxx Extrapolation'!$L319,2)</f>
        <v>2.5299999999999998</v>
      </c>
      <c r="AE319" s="13">
        <f>ROUND(AVERAGE(Zinsswaps!AE200:AE319)+'iBoxx Extrapolation'!$L319,2)</f>
        <v>2.52</v>
      </c>
      <c r="AF319" s="13">
        <f>ROUND(AVERAGE(Zinsswaps!AF200:AF319)+'iBoxx Extrapolation'!$L319,2)</f>
        <v>2.5</v>
      </c>
      <c r="AG319" s="13">
        <f>ROUND(AVERAGE(Zinsswaps!AG200:AG319)+'iBoxx Extrapolation'!$L319,2)</f>
        <v>2.48</v>
      </c>
      <c r="AH319" s="13">
        <f>ROUND(AVERAGE(Zinsswaps!AH200:AH319)+'iBoxx Extrapolation'!$L319,2)</f>
        <v>2.4700000000000002</v>
      </c>
      <c r="AI319" s="13">
        <f>ROUND(AVERAGE(Zinsswaps!AI200:AI319)+'iBoxx Extrapolation'!$L319,2)</f>
        <v>2.46</v>
      </c>
      <c r="AJ319" s="13">
        <f>ROUND(AVERAGE(Zinsswaps!AJ200:AJ319)+'iBoxx Extrapolation'!$L319,2)</f>
        <v>2.44</v>
      </c>
      <c r="AK319" s="13">
        <f>ROUND(AVERAGE(Zinsswaps!AK200:AK319)+'iBoxx Extrapolation'!$L319,2)</f>
        <v>2.4300000000000002</v>
      </c>
      <c r="AL319" s="13">
        <f>ROUND(AVERAGE(Zinsswaps!AL200:AL319)+'iBoxx Extrapolation'!$L319,2)</f>
        <v>2.42</v>
      </c>
      <c r="AM319" s="13">
        <f>ROUND(AVERAGE(Zinsswaps!AM200:AM319)+'iBoxx Extrapolation'!$L319,2)</f>
        <v>2.41</v>
      </c>
      <c r="AN319" s="13">
        <f>ROUND(AVERAGE(Zinsswaps!AN200:AN319)+'iBoxx Extrapolation'!$L319,2)</f>
        <v>2.4</v>
      </c>
      <c r="AO319" s="13">
        <f>ROUND(AVERAGE(Zinsswaps!AO200:AO319)+'iBoxx Extrapolation'!$L319,2)</f>
        <v>2.39</v>
      </c>
      <c r="AP319" s="13">
        <f>ROUND(AVERAGE(Zinsswaps!AP200:AP319)+'iBoxx Extrapolation'!$L319,2)</f>
        <v>2.37</v>
      </c>
      <c r="AQ319" s="13">
        <f>ROUND(AVERAGE(Zinsswaps!AQ200:AQ319)+'iBoxx Extrapolation'!$L319,2)</f>
        <v>2.36</v>
      </c>
      <c r="AR319" s="13">
        <f>ROUND(AVERAGE(Zinsswaps!AR200:AR319)+'iBoxx Extrapolation'!$L319,2)</f>
        <v>2.34</v>
      </c>
      <c r="AS319" s="13">
        <f>ROUND(AVERAGE(Zinsswaps!AS200:AS319)+'iBoxx Extrapolation'!$L319,2)</f>
        <v>2.33</v>
      </c>
      <c r="AT319" s="13">
        <f>ROUND(AVERAGE(Zinsswaps!AT200:AT319)+'iBoxx Extrapolation'!$L319,2)</f>
        <v>2.3199999999999998</v>
      </c>
      <c r="AU319" s="13">
        <f>ROUND(AVERAGE(Zinsswaps!AU200:AU319)+'iBoxx Extrapolation'!$L319,2)</f>
        <v>2.2999999999999998</v>
      </c>
      <c r="AV319" s="13">
        <f>ROUND(AVERAGE(Zinsswaps!AV200:AV319)+'iBoxx Extrapolation'!$L319,2)</f>
        <v>2.29</v>
      </c>
      <c r="AW319" s="13">
        <f>ROUND(AVERAGE(Zinsswaps!AW200:AW319)+'iBoxx Extrapolation'!$L319,2)</f>
        <v>2.2799999999999998</v>
      </c>
      <c r="AX319" s="13">
        <f>ROUND(AVERAGE(Zinsswaps!AX200:AX319)+'iBoxx Extrapolation'!$L319,2)</f>
        <v>2.27</v>
      </c>
      <c r="AY319" s="13">
        <f>ROUND(AVERAGE(Zinsswaps!AY200:AY319)+'iBoxx Extrapolation'!$L319,2)</f>
        <v>2.2599999999999998</v>
      </c>
    </row>
    <row r="320" spans="1:51" s="16" customFormat="1" x14ac:dyDescent="0.2">
      <c r="A320" s="12">
        <v>46965</v>
      </c>
      <c r="B320" s="13">
        <f>ROUND(AVERAGE(Zinsswaps!B201:B320)+'iBoxx Extrapolation'!$L320,2)</f>
        <v>2.11</v>
      </c>
      <c r="C320" s="13">
        <f>ROUND(AVERAGE(Zinsswaps!C201:C320)+'iBoxx Extrapolation'!$L320,2)</f>
        <v>2.09</v>
      </c>
      <c r="D320" s="13">
        <f>ROUND(AVERAGE(Zinsswaps!D201:D320)+'iBoxx Extrapolation'!$L320,2)</f>
        <v>2.1</v>
      </c>
      <c r="E320" s="13">
        <f>ROUND(AVERAGE(Zinsswaps!E201:E320)+'iBoxx Extrapolation'!$L320,2)</f>
        <v>2.13</v>
      </c>
      <c r="F320" s="13">
        <f>ROUND(AVERAGE(Zinsswaps!F201:F320)+'iBoxx Extrapolation'!$L320,2)</f>
        <v>2.17</v>
      </c>
      <c r="G320" s="13">
        <f>ROUND(AVERAGE(Zinsswaps!G201:G320)+'iBoxx Extrapolation'!$L320,2)</f>
        <v>2.2200000000000002</v>
      </c>
      <c r="H320" s="13">
        <f>ROUND(AVERAGE(Zinsswaps!H201:H320)+'iBoxx Extrapolation'!$L320,2)</f>
        <v>2.27</v>
      </c>
      <c r="I320" s="13">
        <f>ROUND(AVERAGE(Zinsswaps!I201:I320)+'iBoxx Extrapolation'!$L320,2)</f>
        <v>2.3199999999999998</v>
      </c>
      <c r="J320" s="13">
        <f>ROUND(AVERAGE(Zinsswaps!J201:J320)+'iBoxx Extrapolation'!$L320,2)</f>
        <v>2.38</v>
      </c>
      <c r="K320" s="13">
        <f>ROUND(AVERAGE(Zinsswaps!K201:K320)+'iBoxx Extrapolation'!$L320,2)</f>
        <v>2.4300000000000002</v>
      </c>
      <c r="L320" s="13">
        <f>ROUND(AVERAGE(Zinsswaps!L201:L320)+'iBoxx Extrapolation'!$L320,2)</f>
        <v>2.48</v>
      </c>
      <c r="M320" s="13">
        <f>ROUND(AVERAGE(Zinsswaps!M201:M320)+'iBoxx Extrapolation'!$L320,2)</f>
        <v>2.52</v>
      </c>
      <c r="N320" s="13">
        <f>ROUND(AVERAGE(Zinsswaps!N201:N320)+'iBoxx Extrapolation'!$L320,2)</f>
        <v>2.5499999999999998</v>
      </c>
      <c r="O320" s="13">
        <f>ROUND(AVERAGE(Zinsswaps!O201:O320)+'iBoxx Extrapolation'!$L320,2)</f>
        <v>2.58</v>
      </c>
      <c r="P320" s="13">
        <f>ROUND(AVERAGE(Zinsswaps!P201:P320)+'iBoxx Extrapolation'!$L320,2)</f>
        <v>2.61</v>
      </c>
      <c r="Q320" s="13">
        <f>ROUND(AVERAGE(Zinsswaps!Q201:Q320)+'iBoxx Extrapolation'!$L320,2)</f>
        <v>2.62</v>
      </c>
      <c r="R320" s="13">
        <f>ROUND(AVERAGE(Zinsswaps!R201:R320)+'iBoxx Extrapolation'!$L320,2)</f>
        <v>2.63</v>
      </c>
      <c r="S320" s="13">
        <f>ROUND(AVERAGE(Zinsswaps!S201:S320)+'iBoxx Extrapolation'!$L320,2)</f>
        <v>2.63</v>
      </c>
      <c r="T320" s="13">
        <f>ROUND(AVERAGE(Zinsswaps!T201:T320)+'iBoxx Extrapolation'!$L320,2)</f>
        <v>2.64</v>
      </c>
      <c r="U320" s="13">
        <f>ROUND(AVERAGE(Zinsswaps!U201:U320)+'iBoxx Extrapolation'!$L320,2)</f>
        <v>2.64</v>
      </c>
      <c r="V320" s="13">
        <f>ROUND(AVERAGE(Zinsswaps!V201:V320)+'iBoxx Extrapolation'!$L320,2)</f>
        <v>2.63</v>
      </c>
      <c r="W320" s="13">
        <f>ROUND(AVERAGE(Zinsswaps!W201:W320)+'iBoxx Extrapolation'!$L320,2)</f>
        <v>2.62</v>
      </c>
      <c r="X320" s="13">
        <f>ROUND(AVERAGE(Zinsswaps!X201:X320)+'iBoxx Extrapolation'!$L320,2)</f>
        <v>2.61</v>
      </c>
      <c r="Y320" s="13">
        <f>ROUND(AVERAGE(Zinsswaps!Y201:Y320)+'iBoxx Extrapolation'!$L320,2)</f>
        <v>2.61</v>
      </c>
      <c r="Z320" s="13">
        <f>ROUND(AVERAGE(Zinsswaps!Z201:Z320)+'iBoxx Extrapolation'!$L320,2)</f>
        <v>2.6</v>
      </c>
      <c r="AA320" s="13">
        <f>ROUND(AVERAGE(Zinsswaps!AA201:AA320)+'iBoxx Extrapolation'!$L320,2)</f>
        <v>2.58</v>
      </c>
      <c r="AB320" s="13">
        <f>ROUND(AVERAGE(Zinsswaps!AB201:AB320)+'iBoxx Extrapolation'!$L320,2)</f>
        <v>2.57</v>
      </c>
      <c r="AC320" s="13">
        <f>ROUND(AVERAGE(Zinsswaps!AC201:AC320)+'iBoxx Extrapolation'!$L320,2)</f>
        <v>2.56</v>
      </c>
      <c r="AD320" s="13">
        <f>ROUND(AVERAGE(Zinsswaps!AD201:AD320)+'iBoxx Extrapolation'!$L320,2)</f>
        <v>2.54</v>
      </c>
      <c r="AE320" s="13">
        <f>ROUND(AVERAGE(Zinsswaps!AE201:AE320)+'iBoxx Extrapolation'!$L320,2)</f>
        <v>2.5299999999999998</v>
      </c>
      <c r="AF320" s="13">
        <f>ROUND(AVERAGE(Zinsswaps!AF201:AF320)+'iBoxx Extrapolation'!$L320,2)</f>
        <v>2.5099999999999998</v>
      </c>
      <c r="AG320" s="13">
        <f>ROUND(AVERAGE(Zinsswaps!AG201:AG320)+'iBoxx Extrapolation'!$L320,2)</f>
        <v>2.5</v>
      </c>
      <c r="AH320" s="13">
        <f>ROUND(AVERAGE(Zinsswaps!AH201:AH320)+'iBoxx Extrapolation'!$L320,2)</f>
        <v>2.4900000000000002</v>
      </c>
      <c r="AI320" s="13">
        <f>ROUND(AVERAGE(Zinsswaps!AI201:AI320)+'iBoxx Extrapolation'!$L320,2)</f>
        <v>2.4700000000000002</v>
      </c>
      <c r="AJ320" s="13">
        <f>ROUND(AVERAGE(Zinsswaps!AJ201:AJ320)+'iBoxx Extrapolation'!$L320,2)</f>
        <v>2.46</v>
      </c>
      <c r="AK320" s="13">
        <f>ROUND(AVERAGE(Zinsswaps!AK201:AK320)+'iBoxx Extrapolation'!$L320,2)</f>
        <v>2.4500000000000002</v>
      </c>
      <c r="AL320" s="13">
        <f>ROUND(AVERAGE(Zinsswaps!AL201:AL320)+'iBoxx Extrapolation'!$L320,2)</f>
        <v>2.44</v>
      </c>
      <c r="AM320" s="13">
        <f>ROUND(AVERAGE(Zinsswaps!AM201:AM320)+'iBoxx Extrapolation'!$L320,2)</f>
        <v>2.42</v>
      </c>
      <c r="AN320" s="13">
        <f>ROUND(AVERAGE(Zinsswaps!AN201:AN320)+'iBoxx Extrapolation'!$L320,2)</f>
        <v>2.41</v>
      </c>
      <c r="AO320" s="13">
        <f>ROUND(AVERAGE(Zinsswaps!AO201:AO320)+'iBoxx Extrapolation'!$L320,2)</f>
        <v>2.4</v>
      </c>
      <c r="AP320" s="13">
        <f>ROUND(AVERAGE(Zinsswaps!AP201:AP320)+'iBoxx Extrapolation'!$L320,2)</f>
        <v>2.39</v>
      </c>
      <c r="AQ320" s="13">
        <f>ROUND(AVERAGE(Zinsswaps!AQ201:AQ320)+'iBoxx Extrapolation'!$L320,2)</f>
        <v>2.37</v>
      </c>
      <c r="AR320" s="13">
        <f>ROUND(AVERAGE(Zinsswaps!AR201:AR320)+'iBoxx Extrapolation'!$L320,2)</f>
        <v>2.36</v>
      </c>
      <c r="AS320" s="13">
        <f>ROUND(AVERAGE(Zinsswaps!AS201:AS320)+'iBoxx Extrapolation'!$L320,2)</f>
        <v>2.34</v>
      </c>
      <c r="AT320" s="13">
        <f>ROUND(AVERAGE(Zinsswaps!AT201:AT320)+'iBoxx Extrapolation'!$L320,2)</f>
        <v>2.33</v>
      </c>
      <c r="AU320" s="13">
        <f>ROUND(AVERAGE(Zinsswaps!AU201:AU320)+'iBoxx Extrapolation'!$L320,2)</f>
        <v>2.3199999999999998</v>
      </c>
      <c r="AV320" s="13">
        <f>ROUND(AVERAGE(Zinsswaps!AV201:AV320)+'iBoxx Extrapolation'!$L320,2)</f>
        <v>2.31</v>
      </c>
      <c r="AW320" s="13">
        <f>ROUND(AVERAGE(Zinsswaps!AW201:AW320)+'iBoxx Extrapolation'!$L320,2)</f>
        <v>2.29</v>
      </c>
      <c r="AX320" s="13">
        <f>ROUND(AVERAGE(Zinsswaps!AX201:AX320)+'iBoxx Extrapolation'!$L320,2)</f>
        <v>2.2799999999999998</v>
      </c>
      <c r="AY320" s="13">
        <f>ROUND(AVERAGE(Zinsswaps!AY201:AY320)+'iBoxx Extrapolation'!$L320,2)</f>
        <v>2.27</v>
      </c>
    </row>
    <row r="321" spans="1:51" s="16" customFormat="1" x14ac:dyDescent="0.2">
      <c r="A321" s="12">
        <v>46996</v>
      </c>
      <c r="B321" s="13">
        <f>ROUND(AVERAGE(Zinsswaps!B202:B321)+'iBoxx Extrapolation'!$L321,2)</f>
        <v>2.13</v>
      </c>
      <c r="C321" s="13">
        <f>ROUND(AVERAGE(Zinsswaps!C202:C321)+'iBoxx Extrapolation'!$L321,2)</f>
        <v>2.11</v>
      </c>
      <c r="D321" s="13">
        <f>ROUND(AVERAGE(Zinsswaps!D202:D321)+'iBoxx Extrapolation'!$L321,2)</f>
        <v>2.12</v>
      </c>
      <c r="E321" s="13">
        <f>ROUND(AVERAGE(Zinsswaps!E202:E321)+'iBoxx Extrapolation'!$L321,2)</f>
        <v>2.15</v>
      </c>
      <c r="F321" s="13">
        <f>ROUND(AVERAGE(Zinsswaps!F202:F321)+'iBoxx Extrapolation'!$L321,2)</f>
        <v>2.19</v>
      </c>
      <c r="G321" s="13">
        <f>ROUND(AVERAGE(Zinsswaps!G202:G321)+'iBoxx Extrapolation'!$L321,2)</f>
        <v>2.2400000000000002</v>
      </c>
      <c r="H321" s="13">
        <f>ROUND(AVERAGE(Zinsswaps!H202:H321)+'iBoxx Extrapolation'!$L321,2)</f>
        <v>2.29</v>
      </c>
      <c r="I321" s="13">
        <f>ROUND(AVERAGE(Zinsswaps!I202:I321)+'iBoxx Extrapolation'!$L321,2)</f>
        <v>2.34</v>
      </c>
      <c r="J321" s="13">
        <f>ROUND(AVERAGE(Zinsswaps!J202:J321)+'iBoxx Extrapolation'!$L321,2)</f>
        <v>2.39</v>
      </c>
      <c r="K321" s="13">
        <f>ROUND(AVERAGE(Zinsswaps!K202:K321)+'iBoxx Extrapolation'!$L321,2)</f>
        <v>2.44</v>
      </c>
      <c r="L321" s="13">
        <f>ROUND(AVERAGE(Zinsswaps!L202:L321)+'iBoxx Extrapolation'!$L321,2)</f>
        <v>2.4900000000000002</v>
      </c>
      <c r="M321" s="13">
        <f>ROUND(AVERAGE(Zinsswaps!M202:M321)+'iBoxx Extrapolation'!$L321,2)</f>
        <v>2.5299999999999998</v>
      </c>
      <c r="N321" s="13">
        <f>ROUND(AVERAGE(Zinsswaps!N202:N321)+'iBoxx Extrapolation'!$L321,2)</f>
        <v>2.57</v>
      </c>
      <c r="O321" s="13">
        <f>ROUND(AVERAGE(Zinsswaps!O202:O321)+'iBoxx Extrapolation'!$L321,2)</f>
        <v>2.6</v>
      </c>
      <c r="P321" s="13">
        <f>ROUND(AVERAGE(Zinsswaps!P202:P321)+'iBoxx Extrapolation'!$L321,2)</f>
        <v>2.63</v>
      </c>
      <c r="Q321" s="13">
        <f>ROUND(AVERAGE(Zinsswaps!Q202:Q321)+'iBoxx Extrapolation'!$L321,2)</f>
        <v>2.64</v>
      </c>
      <c r="R321" s="13">
        <f>ROUND(AVERAGE(Zinsswaps!R202:R321)+'iBoxx Extrapolation'!$L321,2)</f>
        <v>2.64</v>
      </c>
      <c r="S321" s="13">
        <f>ROUND(AVERAGE(Zinsswaps!S202:S321)+'iBoxx Extrapolation'!$L321,2)</f>
        <v>2.65</v>
      </c>
      <c r="T321" s="13">
        <f>ROUND(AVERAGE(Zinsswaps!T202:T321)+'iBoxx Extrapolation'!$L321,2)</f>
        <v>2.65</v>
      </c>
      <c r="U321" s="13">
        <f>ROUND(AVERAGE(Zinsswaps!U202:U321)+'iBoxx Extrapolation'!$L321,2)</f>
        <v>2.66</v>
      </c>
      <c r="V321" s="13">
        <f>ROUND(AVERAGE(Zinsswaps!V202:V321)+'iBoxx Extrapolation'!$L321,2)</f>
        <v>2.65</v>
      </c>
      <c r="W321" s="13">
        <f>ROUND(AVERAGE(Zinsswaps!W202:W321)+'iBoxx Extrapolation'!$L321,2)</f>
        <v>2.64</v>
      </c>
      <c r="X321" s="13">
        <f>ROUND(AVERAGE(Zinsswaps!X202:X321)+'iBoxx Extrapolation'!$L321,2)</f>
        <v>2.63</v>
      </c>
      <c r="Y321" s="13">
        <f>ROUND(AVERAGE(Zinsswaps!Y202:Y321)+'iBoxx Extrapolation'!$L321,2)</f>
        <v>2.62</v>
      </c>
      <c r="Z321" s="13">
        <f>ROUND(AVERAGE(Zinsswaps!Z202:Z321)+'iBoxx Extrapolation'!$L321,2)</f>
        <v>2.61</v>
      </c>
      <c r="AA321" s="13">
        <f>ROUND(AVERAGE(Zinsswaps!AA202:AA321)+'iBoxx Extrapolation'!$L321,2)</f>
        <v>2.6</v>
      </c>
      <c r="AB321" s="13">
        <f>ROUND(AVERAGE(Zinsswaps!AB202:AB321)+'iBoxx Extrapolation'!$L321,2)</f>
        <v>2.58</v>
      </c>
      <c r="AC321" s="13">
        <f>ROUND(AVERAGE(Zinsswaps!AC202:AC321)+'iBoxx Extrapolation'!$L321,2)</f>
        <v>2.57</v>
      </c>
      <c r="AD321" s="13">
        <f>ROUND(AVERAGE(Zinsswaps!AD202:AD321)+'iBoxx Extrapolation'!$L321,2)</f>
        <v>2.56</v>
      </c>
      <c r="AE321" s="13">
        <f>ROUND(AVERAGE(Zinsswaps!AE202:AE321)+'iBoxx Extrapolation'!$L321,2)</f>
        <v>2.5499999999999998</v>
      </c>
      <c r="AF321" s="13">
        <f>ROUND(AVERAGE(Zinsswaps!AF202:AF321)+'iBoxx Extrapolation'!$L321,2)</f>
        <v>2.5299999999999998</v>
      </c>
      <c r="AG321" s="13">
        <f>ROUND(AVERAGE(Zinsswaps!AG202:AG321)+'iBoxx Extrapolation'!$L321,2)</f>
        <v>2.5099999999999998</v>
      </c>
      <c r="AH321" s="13">
        <f>ROUND(AVERAGE(Zinsswaps!AH202:AH321)+'iBoxx Extrapolation'!$L321,2)</f>
        <v>2.5</v>
      </c>
      <c r="AI321" s="13">
        <f>ROUND(AVERAGE(Zinsswaps!AI202:AI321)+'iBoxx Extrapolation'!$L321,2)</f>
        <v>2.4900000000000002</v>
      </c>
      <c r="AJ321" s="13">
        <f>ROUND(AVERAGE(Zinsswaps!AJ202:AJ321)+'iBoxx Extrapolation'!$L321,2)</f>
        <v>2.4700000000000002</v>
      </c>
      <c r="AK321" s="13">
        <f>ROUND(AVERAGE(Zinsswaps!AK202:AK321)+'iBoxx Extrapolation'!$L321,2)</f>
        <v>2.46</v>
      </c>
      <c r="AL321" s="13">
        <f>ROUND(AVERAGE(Zinsswaps!AL202:AL321)+'iBoxx Extrapolation'!$L321,2)</f>
        <v>2.4500000000000002</v>
      </c>
      <c r="AM321" s="13">
        <f>ROUND(AVERAGE(Zinsswaps!AM202:AM321)+'iBoxx Extrapolation'!$L321,2)</f>
        <v>2.44</v>
      </c>
      <c r="AN321" s="13">
        <f>ROUND(AVERAGE(Zinsswaps!AN202:AN321)+'iBoxx Extrapolation'!$L321,2)</f>
        <v>2.4300000000000002</v>
      </c>
      <c r="AO321" s="13">
        <f>ROUND(AVERAGE(Zinsswaps!AO202:AO321)+'iBoxx Extrapolation'!$L321,2)</f>
        <v>2.42</v>
      </c>
      <c r="AP321" s="13">
        <f>ROUND(AVERAGE(Zinsswaps!AP202:AP321)+'iBoxx Extrapolation'!$L321,2)</f>
        <v>2.4</v>
      </c>
      <c r="AQ321" s="13">
        <f>ROUND(AVERAGE(Zinsswaps!AQ202:AQ321)+'iBoxx Extrapolation'!$L321,2)</f>
        <v>2.39</v>
      </c>
      <c r="AR321" s="13">
        <f>ROUND(AVERAGE(Zinsswaps!AR202:AR321)+'iBoxx Extrapolation'!$L321,2)</f>
        <v>2.37</v>
      </c>
      <c r="AS321" s="13">
        <f>ROUND(AVERAGE(Zinsswaps!AS202:AS321)+'iBoxx Extrapolation'!$L321,2)</f>
        <v>2.36</v>
      </c>
      <c r="AT321" s="13">
        <f>ROUND(AVERAGE(Zinsswaps!AT202:AT321)+'iBoxx Extrapolation'!$L321,2)</f>
        <v>2.34</v>
      </c>
      <c r="AU321" s="13">
        <f>ROUND(AVERAGE(Zinsswaps!AU202:AU321)+'iBoxx Extrapolation'!$L321,2)</f>
        <v>2.33</v>
      </c>
      <c r="AV321" s="13">
        <f>ROUND(AVERAGE(Zinsswaps!AV202:AV321)+'iBoxx Extrapolation'!$L321,2)</f>
        <v>2.3199999999999998</v>
      </c>
      <c r="AW321" s="13">
        <f>ROUND(AVERAGE(Zinsswaps!AW202:AW321)+'iBoxx Extrapolation'!$L321,2)</f>
        <v>2.31</v>
      </c>
      <c r="AX321" s="13">
        <f>ROUND(AVERAGE(Zinsswaps!AX202:AX321)+'iBoxx Extrapolation'!$L321,2)</f>
        <v>2.2999999999999998</v>
      </c>
      <c r="AY321" s="13">
        <f>ROUND(AVERAGE(Zinsswaps!AY202:AY321)+'iBoxx Extrapolation'!$L321,2)</f>
        <v>2.29</v>
      </c>
    </row>
    <row r="322" spans="1:51" s="16" customFormat="1" x14ac:dyDescent="0.2">
      <c r="A322" s="12">
        <v>47026</v>
      </c>
      <c r="B322" s="13">
        <f>ROUND(AVERAGE(Zinsswaps!B203:B322)+'iBoxx Extrapolation'!$L322,2)</f>
        <v>2.15</v>
      </c>
      <c r="C322" s="13">
        <f>ROUND(AVERAGE(Zinsswaps!C203:C322)+'iBoxx Extrapolation'!$L322,2)</f>
        <v>2.13</v>
      </c>
      <c r="D322" s="13">
        <f>ROUND(AVERAGE(Zinsswaps!D203:D322)+'iBoxx Extrapolation'!$L322,2)</f>
        <v>2.14</v>
      </c>
      <c r="E322" s="13">
        <f>ROUND(AVERAGE(Zinsswaps!E203:E322)+'iBoxx Extrapolation'!$L322,2)</f>
        <v>2.17</v>
      </c>
      <c r="F322" s="13">
        <f>ROUND(AVERAGE(Zinsswaps!F203:F322)+'iBoxx Extrapolation'!$L322,2)</f>
        <v>2.21</v>
      </c>
      <c r="G322" s="13">
        <f>ROUND(AVERAGE(Zinsswaps!G203:G322)+'iBoxx Extrapolation'!$L322,2)</f>
        <v>2.2599999999999998</v>
      </c>
      <c r="H322" s="13">
        <f>ROUND(AVERAGE(Zinsswaps!H203:H322)+'iBoxx Extrapolation'!$L322,2)</f>
        <v>2.31</v>
      </c>
      <c r="I322" s="13">
        <f>ROUND(AVERAGE(Zinsswaps!I203:I322)+'iBoxx Extrapolation'!$L322,2)</f>
        <v>2.36</v>
      </c>
      <c r="J322" s="13">
        <f>ROUND(AVERAGE(Zinsswaps!J203:J322)+'iBoxx Extrapolation'!$L322,2)</f>
        <v>2.41</v>
      </c>
      <c r="K322" s="13">
        <f>ROUND(AVERAGE(Zinsswaps!K203:K322)+'iBoxx Extrapolation'!$L322,2)</f>
        <v>2.46</v>
      </c>
      <c r="L322" s="13">
        <f>ROUND(AVERAGE(Zinsswaps!L203:L322)+'iBoxx Extrapolation'!$L322,2)</f>
        <v>2.5099999999999998</v>
      </c>
      <c r="M322" s="13">
        <f>ROUND(AVERAGE(Zinsswaps!M203:M322)+'iBoxx Extrapolation'!$L322,2)</f>
        <v>2.5499999999999998</v>
      </c>
      <c r="N322" s="13">
        <f>ROUND(AVERAGE(Zinsswaps!N203:N322)+'iBoxx Extrapolation'!$L322,2)</f>
        <v>2.59</v>
      </c>
      <c r="O322" s="13">
        <f>ROUND(AVERAGE(Zinsswaps!O203:O322)+'iBoxx Extrapolation'!$L322,2)</f>
        <v>2.62</v>
      </c>
      <c r="P322" s="13">
        <f>ROUND(AVERAGE(Zinsswaps!P203:P322)+'iBoxx Extrapolation'!$L322,2)</f>
        <v>2.64</v>
      </c>
      <c r="Q322" s="13">
        <f>ROUND(AVERAGE(Zinsswaps!Q203:Q322)+'iBoxx Extrapolation'!$L322,2)</f>
        <v>2.65</v>
      </c>
      <c r="R322" s="13">
        <f>ROUND(AVERAGE(Zinsswaps!R203:R322)+'iBoxx Extrapolation'!$L322,2)</f>
        <v>2.66</v>
      </c>
      <c r="S322" s="13">
        <f>ROUND(AVERAGE(Zinsswaps!S203:S322)+'iBoxx Extrapolation'!$L322,2)</f>
        <v>2.67</v>
      </c>
      <c r="T322" s="13">
        <f>ROUND(AVERAGE(Zinsswaps!T203:T322)+'iBoxx Extrapolation'!$L322,2)</f>
        <v>2.67</v>
      </c>
      <c r="U322" s="13">
        <f>ROUND(AVERAGE(Zinsswaps!U203:U322)+'iBoxx Extrapolation'!$L322,2)</f>
        <v>2.68</v>
      </c>
      <c r="V322" s="13">
        <f>ROUND(AVERAGE(Zinsswaps!V203:V322)+'iBoxx Extrapolation'!$L322,2)</f>
        <v>2.66</v>
      </c>
      <c r="W322" s="13">
        <f>ROUND(AVERAGE(Zinsswaps!W203:W322)+'iBoxx Extrapolation'!$L322,2)</f>
        <v>2.65</v>
      </c>
      <c r="X322" s="13">
        <f>ROUND(AVERAGE(Zinsswaps!X203:X322)+'iBoxx Extrapolation'!$L322,2)</f>
        <v>2.65</v>
      </c>
      <c r="Y322" s="13">
        <f>ROUND(AVERAGE(Zinsswaps!Y203:Y322)+'iBoxx Extrapolation'!$L322,2)</f>
        <v>2.64</v>
      </c>
      <c r="Z322" s="13">
        <f>ROUND(AVERAGE(Zinsswaps!Z203:Z322)+'iBoxx Extrapolation'!$L322,2)</f>
        <v>2.63</v>
      </c>
      <c r="AA322" s="13">
        <f>ROUND(AVERAGE(Zinsswaps!AA203:AA322)+'iBoxx Extrapolation'!$L322,2)</f>
        <v>2.61</v>
      </c>
      <c r="AB322" s="13">
        <f>ROUND(AVERAGE(Zinsswaps!AB203:AB322)+'iBoxx Extrapolation'!$L322,2)</f>
        <v>2.6</v>
      </c>
      <c r="AC322" s="13">
        <f>ROUND(AVERAGE(Zinsswaps!AC203:AC322)+'iBoxx Extrapolation'!$L322,2)</f>
        <v>2.59</v>
      </c>
      <c r="AD322" s="13">
        <f>ROUND(AVERAGE(Zinsswaps!AD203:AD322)+'iBoxx Extrapolation'!$L322,2)</f>
        <v>2.57</v>
      </c>
      <c r="AE322" s="13">
        <f>ROUND(AVERAGE(Zinsswaps!AE203:AE322)+'iBoxx Extrapolation'!$L322,2)</f>
        <v>2.56</v>
      </c>
      <c r="AF322" s="13">
        <f>ROUND(AVERAGE(Zinsswaps!AF203:AF322)+'iBoxx Extrapolation'!$L322,2)</f>
        <v>2.5499999999999998</v>
      </c>
      <c r="AG322" s="13">
        <f>ROUND(AVERAGE(Zinsswaps!AG203:AG322)+'iBoxx Extrapolation'!$L322,2)</f>
        <v>2.5299999999999998</v>
      </c>
      <c r="AH322" s="13">
        <f>ROUND(AVERAGE(Zinsswaps!AH203:AH322)+'iBoxx Extrapolation'!$L322,2)</f>
        <v>2.52</v>
      </c>
      <c r="AI322" s="13">
        <f>ROUND(AVERAGE(Zinsswaps!AI203:AI322)+'iBoxx Extrapolation'!$L322,2)</f>
        <v>2.5</v>
      </c>
      <c r="AJ322" s="13">
        <f>ROUND(AVERAGE(Zinsswaps!AJ203:AJ322)+'iBoxx Extrapolation'!$L322,2)</f>
        <v>2.4900000000000002</v>
      </c>
      <c r="AK322" s="13">
        <f>ROUND(AVERAGE(Zinsswaps!AK203:AK322)+'iBoxx Extrapolation'!$L322,2)</f>
        <v>2.48</v>
      </c>
      <c r="AL322" s="13">
        <f>ROUND(AVERAGE(Zinsswaps!AL203:AL322)+'iBoxx Extrapolation'!$L322,2)</f>
        <v>2.46</v>
      </c>
      <c r="AM322" s="13">
        <f>ROUND(AVERAGE(Zinsswaps!AM203:AM322)+'iBoxx Extrapolation'!$L322,2)</f>
        <v>2.4500000000000002</v>
      </c>
      <c r="AN322" s="13">
        <f>ROUND(AVERAGE(Zinsswaps!AN203:AN322)+'iBoxx Extrapolation'!$L322,2)</f>
        <v>2.44</v>
      </c>
      <c r="AO322" s="13">
        <f>ROUND(AVERAGE(Zinsswaps!AO203:AO322)+'iBoxx Extrapolation'!$L322,2)</f>
        <v>2.4300000000000002</v>
      </c>
      <c r="AP322" s="13">
        <f>ROUND(AVERAGE(Zinsswaps!AP203:AP322)+'iBoxx Extrapolation'!$L322,2)</f>
        <v>2.42</v>
      </c>
      <c r="AQ322" s="13">
        <f>ROUND(AVERAGE(Zinsswaps!AQ203:AQ322)+'iBoxx Extrapolation'!$L322,2)</f>
        <v>2.4</v>
      </c>
      <c r="AR322" s="13">
        <f>ROUND(AVERAGE(Zinsswaps!AR203:AR322)+'iBoxx Extrapolation'!$L322,2)</f>
        <v>2.39</v>
      </c>
      <c r="AS322" s="13">
        <f>ROUND(AVERAGE(Zinsswaps!AS203:AS322)+'iBoxx Extrapolation'!$L322,2)</f>
        <v>2.37</v>
      </c>
      <c r="AT322" s="13">
        <f>ROUND(AVERAGE(Zinsswaps!AT203:AT322)+'iBoxx Extrapolation'!$L322,2)</f>
        <v>2.36</v>
      </c>
      <c r="AU322" s="13">
        <f>ROUND(AVERAGE(Zinsswaps!AU203:AU322)+'iBoxx Extrapolation'!$L322,2)</f>
        <v>2.35</v>
      </c>
      <c r="AV322" s="13">
        <f>ROUND(AVERAGE(Zinsswaps!AV203:AV322)+'iBoxx Extrapolation'!$L322,2)</f>
        <v>2.33</v>
      </c>
      <c r="AW322" s="13">
        <f>ROUND(AVERAGE(Zinsswaps!AW203:AW322)+'iBoxx Extrapolation'!$L322,2)</f>
        <v>2.3199999999999998</v>
      </c>
      <c r="AX322" s="13">
        <f>ROUND(AVERAGE(Zinsswaps!AX203:AX322)+'iBoxx Extrapolation'!$L322,2)</f>
        <v>2.31</v>
      </c>
      <c r="AY322" s="13">
        <f>ROUND(AVERAGE(Zinsswaps!AY203:AY322)+'iBoxx Extrapolation'!$L322,2)</f>
        <v>2.2999999999999998</v>
      </c>
    </row>
    <row r="323" spans="1:51" s="16" customFormat="1" x14ac:dyDescent="0.2">
      <c r="A323" s="12">
        <v>47057</v>
      </c>
      <c r="B323" s="13">
        <f>ROUND(AVERAGE(Zinsswaps!B204:B323)+'iBoxx Extrapolation'!$L323,2)</f>
        <v>2.1800000000000002</v>
      </c>
      <c r="C323" s="13">
        <f>ROUND(AVERAGE(Zinsswaps!C204:C323)+'iBoxx Extrapolation'!$L323,2)</f>
        <v>2.16</v>
      </c>
      <c r="D323" s="13">
        <f>ROUND(AVERAGE(Zinsswaps!D204:D323)+'iBoxx Extrapolation'!$L323,2)</f>
        <v>2.16</v>
      </c>
      <c r="E323" s="13">
        <f>ROUND(AVERAGE(Zinsswaps!E204:E323)+'iBoxx Extrapolation'!$L323,2)</f>
        <v>2.19</v>
      </c>
      <c r="F323" s="13">
        <f>ROUND(AVERAGE(Zinsswaps!F204:F323)+'iBoxx Extrapolation'!$L323,2)</f>
        <v>2.23</v>
      </c>
      <c r="G323" s="13">
        <f>ROUND(AVERAGE(Zinsswaps!G204:G323)+'iBoxx Extrapolation'!$L323,2)</f>
        <v>2.2799999999999998</v>
      </c>
      <c r="H323" s="13">
        <f>ROUND(AVERAGE(Zinsswaps!H204:H323)+'iBoxx Extrapolation'!$L323,2)</f>
        <v>2.33</v>
      </c>
      <c r="I323" s="13">
        <f>ROUND(AVERAGE(Zinsswaps!I204:I323)+'iBoxx Extrapolation'!$L323,2)</f>
        <v>2.38</v>
      </c>
      <c r="J323" s="13">
        <f>ROUND(AVERAGE(Zinsswaps!J204:J323)+'iBoxx Extrapolation'!$L323,2)</f>
        <v>2.4300000000000002</v>
      </c>
      <c r="K323" s="13">
        <f>ROUND(AVERAGE(Zinsswaps!K204:K323)+'iBoxx Extrapolation'!$L323,2)</f>
        <v>2.48</v>
      </c>
      <c r="L323" s="13">
        <f>ROUND(AVERAGE(Zinsswaps!L204:L323)+'iBoxx Extrapolation'!$L323,2)</f>
        <v>2.5299999999999998</v>
      </c>
      <c r="M323" s="13">
        <f>ROUND(AVERAGE(Zinsswaps!M204:M323)+'iBoxx Extrapolation'!$L323,2)</f>
        <v>2.57</v>
      </c>
      <c r="N323" s="13">
        <f>ROUND(AVERAGE(Zinsswaps!N204:N323)+'iBoxx Extrapolation'!$L323,2)</f>
        <v>2.6</v>
      </c>
      <c r="O323" s="13">
        <f>ROUND(AVERAGE(Zinsswaps!O204:O323)+'iBoxx Extrapolation'!$L323,2)</f>
        <v>2.63</v>
      </c>
      <c r="P323" s="13">
        <f>ROUND(AVERAGE(Zinsswaps!P204:P323)+'iBoxx Extrapolation'!$L323,2)</f>
        <v>2.66</v>
      </c>
      <c r="Q323" s="13">
        <f>ROUND(AVERAGE(Zinsswaps!Q204:Q323)+'iBoxx Extrapolation'!$L323,2)</f>
        <v>2.67</v>
      </c>
      <c r="R323" s="13">
        <f>ROUND(AVERAGE(Zinsswaps!R204:R323)+'iBoxx Extrapolation'!$L323,2)</f>
        <v>2.67</v>
      </c>
      <c r="S323" s="13">
        <f>ROUND(AVERAGE(Zinsswaps!S204:S323)+'iBoxx Extrapolation'!$L323,2)</f>
        <v>2.68</v>
      </c>
      <c r="T323" s="13">
        <f>ROUND(AVERAGE(Zinsswaps!T204:T323)+'iBoxx Extrapolation'!$L323,2)</f>
        <v>2.69</v>
      </c>
      <c r="U323" s="13">
        <f>ROUND(AVERAGE(Zinsswaps!U204:U323)+'iBoxx Extrapolation'!$L323,2)</f>
        <v>2.69</v>
      </c>
      <c r="V323" s="13">
        <f>ROUND(AVERAGE(Zinsswaps!V204:V323)+'iBoxx Extrapolation'!$L323,2)</f>
        <v>2.68</v>
      </c>
      <c r="W323" s="13">
        <f>ROUND(AVERAGE(Zinsswaps!W204:W323)+'iBoxx Extrapolation'!$L323,2)</f>
        <v>2.67</v>
      </c>
      <c r="X323" s="13">
        <f>ROUND(AVERAGE(Zinsswaps!X204:X323)+'iBoxx Extrapolation'!$L323,2)</f>
        <v>2.66</v>
      </c>
      <c r="Y323" s="13">
        <f>ROUND(AVERAGE(Zinsswaps!Y204:Y323)+'iBoxx Extrapolation'!$L323,2)</f>
        <v>2.65</v>
      </c>
      <c r="Z323" s="13">
        <f>ROUND(AVERAGE(Zinsswaps!Z204:Z323)+'iBoxx Extrapolation'!$L323,2)</f>
        <v>2.65</v>
      </c>
      <c r="AA323" s="13">
        <f>ROUND(AVERAGE(Zinsswaps!AA204:AA323)+'iBoxx Extrapolation'!$L323,2)</f>
        <v>2.63</v>
      </c>
      <c r="AB323" s="13">
        <f>ROUND(AVERAGE(Zinsswaps!AB204:AB323)+'iBoxx Extrapolation'!$L323,2)</f>
        <v>2.62</v>
      </c>
      <c r="AC323" s="13">
        <f>ROUND(AVERAGE(Zinsswaps!AC204:AC323)+'iBoxx Extrapolation'!$L323,2)</f>
        <v>2.6</v>
      </c>
      <c r="AD323" s="13">
        <f>ROUND(AVERAGE(Zinsswaps!AD204:AD323)+'iBoxx Extrapolation'!$L323,2)</f>
        <v>2.59</v>
      </c>
      <c r="AE323" s="13">
        <f>ROUND(AVERAGE(Zinsswaps!AE204:AE323)+'iBoxx Extrapolation'!$L323,2)</f>
        <v>2.58</v>
      </c>
      <c r="AF323" s="13">
        <f>ROUND(AVERAGE(Zinsswaps!AF204:AF323)+'iBoxx Extrapolation'!$L323,2)</f>
        <v>2.56</v>
      </c>
      <c r="AG323" s="13">
        <f>ROUND(AVERAGE(Zinsswaps!AG204:AG323)+'iBoxx Extrapolation'!$L323,2)</f>
        <v>2.54</v>
      </c>
      <c r="AH323" s="13">
        <f>ROUND(AVERAGE(Zinsswaps!AH204:AH323)+'iBoxx Extrapolation'!$L323,2)</f>
        <v>2.5299999999999998</v>
      </c>
      <c r="AI323" s="13">
        <f>ROUND(AVERAGE(Zinsswaps!AI204:AI323)+'iBoxx Extrapolation'!$L323,2)</f>
        <v>2.52</v>
      </c>
      <c r="AJ323" s="13">
        <f>ROUND(AVERAGE(Zinsswaps!AJ204:AJ323)+'iBoxx Extrapolation'!$L323,2)</f>
        <v>2.5</v>
      </c>
      <c r="AK323" s="13">
        <f>ROUND(AVERAGE(Zinsswaps!AK204:AK323)+'iBoxx Extrapolation'!$L323,2)</f>
        <v>2.4900000000000002</v>
      </c>
      <c r="AL323" s="13">
        <f>ROUND(AVERAGE(Zinsswaps!AL204:AL323)+'iBoxx Extrapolation'!$L323,2)</f>
        <v>2.48</v>
      </c>
      <c r="AM323" s="13">
        <f>ROUND(AVERAGE(Zinsswaps!AM204:AM323)+'iBoxx Extrapolation'!$L323,2)</f>
        <v>2.4700000000000002</v>
      </c>
      <c r="AN323" s="13">
        <f>ROUND(AVERAGE(Zinsswaps!AN204:AN323)+'iBoxx Extrapolation'!$L323,2)</f>
        <v>2.46</v>
      </c>
      <c r="AO323" s="13">
        <f>ROUND(AVERAGE(Zinsswaps!AO204:AO323)+'iBoxx Extrapolation'!$L323,2)</f>
        <v>2.4500000000000002</v>
      </c>
      <c r="AP323" s="13">
        <f>ROUND(AVERAGE(Zinsswaps!AP204:AP323)+'iBoxx Extrapolation'!$L323,2)</f>
        <v>2.4300000000000002</v>
      </c>
      <c r="AQ323" s="13">
        <f>ROUND(AVERAGE(Zinsswaps!AQ204:AQ323)+'iBoxx Extrapolation'!$L323,2)</f>
        <v>2.42</v>
      </c>
      <c r="AR323" s="13">
        <f>ROUND(AVERAGE(Zinsswaps!AR204:AR323)+'iBoxx Extrapolation'!$L323,2)</f>
        <v>2.4</v>
      </c>
      <c r="AS323" s="13">
        <f>ROUND(AVERAGE(Zinsswaps!AS204:AS323)+'iBoxx Extrapolation'!$L323,2)</f>
        <v>2.39</v>
      </c>
      <c r="AT323" s="13">
        <f>ROUND(AVERAGE(Zinsswaps!AT204:AT323)+'iBoxx Extrapolation'!$L323,2)</f>
        <v>2.37</v>
      </c>
      <c r="AU323" s="13">
        <f>ROUND(AVERAGE(Zinsswaps!AU204:AU323)+'iBoxx Extrapolation'!$L323,2)</f>
        <v>2.36</v>
      </c>
      <c r="AV323" s="13">
        <f>ROUND(AVERAGE(Zinsswaps!AV204:AV323)+'iBoxx Extrapolation'!$L323,2)</f>
        <v>2.35</v>
      </c>
      <c r="AW323" s="13">
        <f>ROUND(AVERAGE(Zinsswaps!AW204:AW323)+'iBoxx Extrapolation'!$L323,2)</f>
        <v>2.34</v>
      </c>
      <c r="AX323" s="13">
        <f>ROUND(AVERAGE(Zinsswaps!AX204:AX323)+'iBoxx Extrapolation'!$L323,2)</f>
        <v>2.3199999999999998</v>
      </c>
      <c r="AY323" s="13">
        <f>ROUND(AVERAGE(Zinsswaps!AY204:AY323)+'iBoxx Extrapolation'!$L323,2)</f>
        <v>2.31</v>
      </c>
    </row>
    <row r="324" spans="1:51" s="16" customFormat="1" x14ac:dyDescent="0.2">
      <c r="A324" s="12">
        <v>47087</v>
      </c>
      <c r="B324" s="13">
        <f>ROUND(AVERAGE(Zinsswaps!B205:B324)+'iBoxx Extrapolation'!$L324,2)</f>
        <v>2.2000000000000002</v>
      </c>
      <c r="C324" s="13">
        <f>ROUND(AVERAGE(Zinsswaps!C205:C324)+'iBoxx Extrapolation'!$L324,2)</f>
        <v>2.1800000000000002</v>
      </c>
      <c r="D324" s="13">
        <f>ROUND(AVERAGE(Zinsswaps!D205:D324)+'iBoxx Extrapolation'!$L324,2)</f>
        <v>2.1800000000000002</v>
      </c>
      <c r="E324" s="13">
        <f>ROUND(AVERAGE(Zinsswaps!E205:E324)+'iBoxx Extrapolation'!$L324,2)</f>
        <v>2.21</v>
      </c>
      <c r="F324" s="13">
        <f>ROUND(AVERAGE(Zinsswaps!F205:F324)+'iBoxx Extrapolation'!$L324,2)</f>
        <v>2.25</v>
      </c>
      <c r="G324" s="13">
        <f>ROUND(AVERAGE(Zinsswaps!G205:G324)+'iBoxx Extrapolation'!$L324,2)</f>
        <v>2.2999999999999998</v>
      </c>
      <c r="H324" s="13">
        <f>ROUND(AVERAGE(Zinsswaps!H205:H324)+'iBoxx Extrapolation'!$L324,2)</f>
        <v>2.35</v>
      </c>
      <c r="I324" s="13">
        <f>ROUND(AVERAGE(Zinsswaps!I205:I324)+'iBoxx Extrapolation'!$L324,2)</f>
        <v>2.4</v>
      </c>
      <c r="J324" s="13">
        <f>ROUND(AVERAGE(Zinsswaps!J205:J324)+'iBoxx Extrapolation'!$L324,2)</f>
        <v>2.4500000000000002</v>
      </c>
      <c r="K324" s="13">
        <f>ROUND(AVERAGE(Zinsswaps!K205:K324)+'iBoxx Extrapolation'!$L324,2)</f>
        <v>2.5</v>
      </c>
      <c r="L324" s="13">
        <f>ROUND(AVERAGE(Zinsswaps!L205:L324)+'iBoxx Extrapolation'!$L324,2)</f>
        <v>2.54</v>
      </c>
      <c r="M324" s="13">
        <f>ROUND(AVERAGE(Zinsswaps!M205:M324)+'iBoxx Extrapolation'!$L324,2)</f>
        <v>2.58</v>
      </c>
      <c r="N324" s="13">
        <f>ROUND(AVERAGE(Zinsswaps!N205:N324)+'iBoxx Extrapolation'!$L324,2)</f>
        <v>2.62</v>
      </c>
      <c r="O324" s="13">
        <f>ROUND(AVERAGE(Zinsswaps!O205:O324)+'iBoxx Extrapolation'!$L324,2)</f>
        <v>2.65</v>
      </c>
      <c r="P324" s="13">
        <f>ROUND(AVERAGE(Zinsswaps!P205:P324)+'iBoxx Extrapolation'!$L324,2)</f>
        <v>2.68</v>
      </c>
      <c r="Q324" s="13">
        <f>ROUND(AVERAGE(Zinsswaps!Q205:Q324)+'iBoxx Extrapolation'!$L324,2)</f>
        <v>2.68</v>
      </c>
      <c r="R324" s="13">
        <f>ROUND(AVERAGE(Zinsswaps!R205:R324)+'iBoxx Extrapolation'!$L324,2)</f>
        <v>2.69</v>
      </c>
      <c r="S324" s="13">
        <f>ROUND(AVERAGE(Zinsswaps!S205:S324)+'iBoxx Extrapolation'!$L324,2)</f>
        <v>2.7</v>
      </c>
      <c r="T324" s="13">
        <f>ROUND(AVERAGE(Zinsswaps!T205:T324)+'iBoxx Extrapolation'!$L324,2)</f>
        <v>2.7</v>
      </c>
      <c r="U324" s="13">
        <f>ROUND(AVERAGE(Zinsswaps!U205:U324)+'iBoxx Extrapolation'!$L324,2)</f>
        <v>2.71</v>
      </c>
      <c r="V324" s="13">
        <f>ROUND(AVERAGE(Zinsswaps!V205:V324)+'iBoxx Extrapolation'!$L324,2)</f>
        <v>2.7</v>
      </c>
      <c r="W324" s="13">
        <f>ROUND(AVERAGE(Zinsswaps!W205:W324)+'iBoxx Extrapolation'!$L324,2)</f>
        <v>2.69</v>
      </c>
      <c r="X324" s="13">
        <f>ROUND(AVERAGE(Zinsswaps!X205:X324)+'iBoxx Extrapolation'!$L324,2)</f>
        <v>2.68</v>
      </c>
      <c r="Y324" s="13">
        <f>ROUND(AVERAGE(Zinsswaps!Y205:Y324)+'iBoxx Extrapolation'!$L324,2)</f>
        <v>2.67</v>
      </c>
      <c r="Z324" s="13">
        <f>ROUND(AVERAGE(Zinsswaps!Z205:Z324)+'iBoxx Extrapolation'!$L324,2)</f>
        <v>2.66</v>
      </c>
      <c r="AA324" s="13">
        <f>ROUND(AVERAGE(Zinsswaps!AA205:AA324)+'iBoxx Extrapolation'!$L324,2)</f>
        <v>2.64</v>
      </c>
      <c r="AB324" s="13">
        <f>ROUND(AVERAGE(Zinsswaps!AB205:AB324)+'iBoxx Extrapolation'!$L324,2)</f>
        <v>2.63</v>
      </c>
      <c r="AC324" s="13">
        <f>ROUND(AVERAGE(Zinsswaps!AC205:AC324)+'iBoxx Extrapolation'!$L324,2)</f>
        <v>2.62</v>
      </c>
      <c r="AD324" s="13">
        <f>ROUND(AVERAGE(Zinsswaps!AD205:AD324)+'iBoxx Extrapolation'!$L324,2)</f>
        <v>2.6</v>
      </c>
      <c r="AE324" s="13">
        <f>ROUND(AVERAGE(Zinsswaps!AE205:AE324)+'iBoxx Extrapolation'!$L324,2)</f>
        <v>2.59</v>
      </c>
      <c r="AF324" s="13">
        <f>ROUND(AVERAGE(Zinsswaps!AF205:AF324)+'iBoxx Extrapolation'!$L324,2)</f>
        <v>2.57</v>
      </c>
      <c r="AG324" s="13">
        <f>ROUND(AVERAGE(Zinsswaps!AG205:AG324)+'iBoxx Extrapolation'!$L324,2)</f>
        <v>2.56</v>
      </c>
      <c r="AH324" s="13">
        <f>ROUND(AVERAGE(Zinsswaps!AH205:AH324)+'iBoxx Extrapolation'!$L324,2)</f>
        <v>2.54</v>
      </c>
      <c r="AI324" s="13">
        <f>ROUND(AVERAGE(Zinsswaps!AI205:AI324)+'iBoxx Extrapolation'!$L324,2)</f>
        <v>2.5299999999999998</v>
      </c>
      <c r="AJ324" s="13">
        <f>ROUND(AVERAGE(Zinsswaps!AJ205:AJ324)+'iBoxx Extrapolation'!$L324,2)</f>
        <v>2.52</v>
      </c>
      <c r="AK324" s="13">
        <f>ROUND(AVERAGE(Zinsswaps!AK205:AK324)+'iBoxx Extrapolation'!$L324,2)</f>
        <v>2.5</v>
      </c>
      <c r="AL324" s="13">
        <f>ROUND(AVERAGE(Zinsswaps!AL205:AL324)+'iBoxx Extrapolation'!$L324,2)</f>
        <v>2.4900000000000002</v>
      </c>
      <c r="AM324" s="13">
        <f>ROUND(AVERAGE(Zinsswaps!AM205:AM324)+'iBoxx Extrapolation'!$L324,2)</f>
        <v>2.48</v>
      </c>
      <c r="AN324" s="13">
        <f>ROUND(AVERAGE(Zinsswaps!AN205:AN324)+'iBoxx Extrapolation'!$L324,2)</f>
        <v>2.4700000000000002</v>
      </c>
      <c r="AO324" s="13">
        <f>ROUND(AVERAGE(Zinsswaps!AO205:AO324)+'iBoxx Extrapolation'!$L324,2)</f>
        <v>2.46</v>
      </c>
      <c r="AP324" s="13">
        <f>ROUND(AVERAGE(Zinsswaps!AP205:AP324)+'iBoxx Extrapolation'!$L324,2)</f>
        <v>2.44</v>
      </c>
      <c r="AQ324" s="13">
        <f>ROUND(AVERAGE(Zinsswaps!AQ205:AQ324)+'iBoxx Extrapolation'!$L324,2)</f>
        <v>2.4300000000000002</v>
      </c>
      <c r="AR324" s="13">
        <f>ROUND(AVERAGE(Zinsswaps!AR205:AR324)+'iBoxx Extrapolation'!$L324,2)</f>
        <v>2.41</v>
      </c>
      <c r="AS324" s="13">
        <f>ROUND(AVERAGE(Zinsswaps!AS205:AS324)+'iBoxx Extrapolation'!$L324,2)</f>
        <v>2.4</v>
      </c>
      <c r="AT324" s="13">
        <f>ROUND(AVERAGE(Zinsswaps!AT205:AT324)+'iBoxx Extrapolation'!$L324,2)</f>
        <v>2.39</v>
      </c>
      <c r="AU324" s="13">
        <f>ROUND(AVERAGE(Zinsswaps!AU205:AU324)+'iBoxx Extrapolation'!$L324,2)</f>
        <v>2.37</v>
      </c>
      <c r="AV324" s="13">
        <f>ROUND(AVERAGE(Zinsswaps!AV205:AV324)+'iBoxx Extrapolation'!$L324,2)</f>
        <v>2.36</v>
      </c>
      <c r="AW324" s="13">
        <f>ROUND(AVERAGE(Zinsswaps!AW205:AW324)+'iBoxx Extrapolation'!$L324,2)</f>
        <v>2.35</v>
      </c>
      <c r="AX324" s="13">
        <f>ROUND(AVERAGE(Zinsswaps!AX205:AX324)+'iBoxx Extrapolation'!$L324,2)</f>
        <v>2.34</v>
      </c>
      <c r="AY324" s="13">
        <f>ROUND(AVERAGE(Zinsswaps!AY205:AY324)+'iBoxx Extrapolation'!$L324,2)</f>
        <v>2.3199999999999998</v>
      </c>
    </row>
    <row r="325" spans="1:51" s="16" customFormat="1" x14ac:dyDescent="0.2">
      <c r="A325" s="12">
        <v>47118</v>
      </c>
      <c r="B325" s="13">
        <f>ROUND(AVERAGE(Zinsswaps!B206:B325)+'iBoxx Extrapolation'!$L325,2)</f>
        <v>2.2200000000000002</v>
      </c>
      <c r="C325" s="13">
        <f>ROUND(AVERAGE(Zinsswaps!C206:C325)+'iBoxx Extrapolation'!$L325,2)</f>
        <v>2.2000000000000002</v>
      </c>
      <c r="D325" s="13">
        <f>ROUND(AVERAGE(Zinsswaps!D206:D325)+'iBoxx Extrapolation'!$L325,2)</f>
        <v>2.2000000000000002</v>
      </c>
      <c r="E325" s="13">
        <f>ROUND(AVERAGE(Zinsswaps!E206:E325)+'iBoxx Extrapolation'!$L325,2)</f>
        <v>2.23</v>
      </c>
      <c r="F325" s="13">
        <f>ROUND(AVERAGE(Zinsswaps!F206:F325)+'iBoxx Extrapolation'!$L325,2)</f>
        <v>2.27</v>
      </c>
      <c r="G325" s="13">
        <f>ROUND(AVERAGE(Zinsswaps!G206:G325)+'iBoxx Extrapolation'!$L325,2)</f>
        <v>2.3199999999999998</v>
      </c>
      <c r="H325" s="13">
        <f>ROUND(AVERAGE(Zinsswaps!H206:H325)+'iBoxx Extrapolation'!$L325,2)</f>
        <v>2.36</v>
      </c>
      <c r="I325" s="13">
        <f>ROUND(AVERAGE(Zinsswaps!I206:I325)+'iBoxx Extrapolation'!$L325,2)</f>
        <v>2.41</v>
      </c>
      <c r="J325" s="13">
        <f>ROUND(AVERAGE(Zinsswaps!J206:J325)+'iBoxx Extrapolation'!$L325,2)</f>
        <v>2.46</v>
      </c>
      <c r="K325" s="13">
        <f>ROUND(AVERAGE(Zinsswaps!K206:K325)+'iBoxx Extrapolation'!$L325,2)</f>
        <v>2.5099999999999998</v>
      </c>
      <c r="L325" s="13">
        <f>ROUND(AVERAGE(Zinsswaps!L206:L325)+'iBoxx Extrapolation'!$L325,2)</f>
        <v>2.56</v>
      </c>
      <c r="M325" s="13">
        <f>ROUND(AVERAGE(Zinsswaps!M206:M325)+'iBoxx Extrapolation'!$L325,2)</f>
        <v>2.6</v>
      </c>
      <c r="N325" s="13">
        <f>ROUND(AVERAGE(Zinsswaps!N206:N325)+'iBoxx Extrapolation'!$L325,2)</f>
        <v>2.63</v>
      </c>
      <c r="O325" s="13">
        <f>ROUND(AVERAGE(Zinsswaps!O206:O325)+'iBoxx Extrapolation'!$L325,2)</f>
        <v>2.66</v>
      </c>
      <c r="P325" s="13">
        <f>ROUND(AVERAGE(Zinsswaps!P206:P325)+'iBoxx Extrapolation'!$L325,2)</f>
        <v>2.69</v>
      </c>
      <c r="Q325" s="13">
        <f>ROUND(AVERAGE(Zinsswaps!Q206:Q325)+'iBoxx Extrapolation'!$L325,2)</f>
        <v>2.7</v>
      </c>
      <c r="R325" s="13">
        <f>ROUND(AVERAGE(Zinsswaps!R206:R325)+'iBoxx Extrapolation'!$L325,2)</f>
        <v>2.71</v>
      </c>
      <c r="S325" s="13">
        <f>ROUND(AVERAGE(Zinsswaps!S206:S325)+'iBoxx Extrapolation'!$L325,2)</f>
        <v>2.71</v>
      </c>
      <c r="T325" s="13">
        <f>ROUND(AVERAGE(Zinsswaps!T206:T325)+'iBoxx Extrapolation'!$L325,2)</f>
        <v>2.72</v>
      </c>
      <c r="U325" s="13">
        <f>ROUND(AVERAGE(Zinsswaps!U206:U325)+'iBoxx Extrapolation'!$L325,2)</f>
        <v>2.72</v>
      </c>
      <c r="V325" s="13">
        <f>ROUND(AVERAGE(Zinsswaps!V206:V325)+'iBoxx Extrapolation'!$L325,2)</f>
        <v>2.71</v>
      </c>
      <c r="W325" s="13">
        <f>ROUND(AVERAGE(Zinsswaps!W206:W325)+'iBoxx Extrapolation'!$L325,2)</f>
        <v>2.7</v>
      </c>
      <c r="X325" s="13">
        <f>ROUND(AVERAGE(Zinsswaps!X206:X325)+'iBoxx Extrapolation'!$L325,2)</f>
        <v>2.69</v>
      </c>
      <c r="Y325" s="13">
        <f>ROUND(AVERAGE(Zinsswaps!Y206:Y325)+'iBoxx Extrapolation'!$L325,2)</f>
        <v>2.68</v>
      </c>
      <c r="Z325" s="13">
        <f>ROUND(AVERAGE(Zinsswaps!Z206:Z325)+'iBoxx Extrapolation'!$L325,2)</f>
        <v>2.67</v>
      </c>
      <c r="AA325" s="13">
        <f>ROUND(AVERAGE(Zinsswaps!AA206:AA325)+'iBoxx Extrapolation'!$L325,2)</f>
        <v>2.66</v>
      </c>
      <c r="AB325" s="13">
        <f>ROUND(AVERAGE(Zinsswaps!AB206:AB325)+'iBoxx Extrapolation'!$L325,2)</f>
        <v>2.64</v>
      </c>
      <c r="AC325" s="13">
        <f>ROUND(AVERAGE(Zinsswaps!AC206:AC325)+'iBoxx Extrapolation'!$L325,2)</f>
        <v>2.63</v>
      </c>
      <c r="AD325" s="13">
        <f>ROUND(AVERAGE(Zinsswaps!AD206:AD325)+'iBoxx Extrapolation'!$L325,2)</f>
        <v>2.62</v>
      </c>
      <c r="AE325" s="13">
        <f>ROUND(AVERAGE(Zinsswaps!AE206:AE325)+'iBoxx Extrapolation'!$L325,2)</f>
        <v>2.61</v>
      </c>
      <c r="AF325" s="13">
        <f>ROUND(AVERAGE(Zinsswaps!AF206:AF325)+'iBoxx Extrapolation'!$L325,2)</f>
        <v>2.59</v>
      </c>
      <c r="AG325" s="13">
        <f>ROUND(AVERAGE(Zinsswaps!AG206:AG325)+'iBoxx Extrapolation'!$L325,2)</f>
        <v>2.57</v>
      </c>
      <c r="AH325" s="13">
        <f>ROUND(AVERAGE(Zinsswaps!AH206:AH325)+'iBoxx Extrapolation'!$L325,2)</f>
        <v>2.56</v>
      </c>
      <c r="AI325" s="13">
        <f>ROUND(AVERAGE(Zinsswaps!AI206:AI325)+'iBoxx Extrapolation'!$L325,2)</f>
        <v>2.54</v>
      </c>
      <c r="AJ325" s="13">
        <f>ROUND(AVERAGE(Zinsswaps!AJ206:AJ325)+'iBoxx Extrapolation'!$L325,2)</f>
        <v>2.5299999999999998</v>
      </c>
      <c r="AK325" s="13">
        <f>ROUND(AVERAGE(Zinsswaps!AK206:AK325)+'iBoxx Extrapolation'!$L325,2)</f>
        <v>2.52</v>
      </c>
      <c r="AL325" s="13">
        <f>ROUND(AVERAGE(Zinsswaps!AL206:AL325)+'iBoxx Extrapolation'!$L325,2)</f>
        <v>2.5099999999999998</v>
      </c>
      <c r="AM325" s="13">
        <f>ROUND(AVERAGE(Zinsswaps!AM206:AM325)+'iBoxx Extrapolation'!$L325,2)</f>
        <v>2.5</v>
      </c>
      <c r="AN325" s="13">
        <f>ROUND(AVERAGE(Zinsswaps!AN206:AN325)+'iBoxx Extrapolation'!$L325,2)</f>
        <v>2.48</v>
      </c>
      <c r="AO325" s="13">
        <f>ROUND(AVERAGE(Zinsswaps!AO206:AO325)+'iBoxx Extrapolation'!$L325,2)</f>
        <v>2.4700000000000002</v>
      </c>
      <c r="AP325" s="13">
        <f>ROUND(AVERAGE(Zinsswaps!AP206:AP325)+'iBoxx Extrapolation'!$L325,2)</f>
        <v>2.46</v>
      </c>
      <c r="AQ325" s="13">
        <f>ROUND(AVERAGE(Zinsswaps!AQ206:AQ325)+'iBoxx Extrapolation'!$L325,2)</f>
        <v>2.44</v>
      </c>
      <c r="AR325" s="13">
        <f>ROUND(AVERAGE(Zinsswaps!AR206:AR325)+'iBoxx Extrapolation'!$L325,2)</f>
        <v>2.4300000000000002</v>
      </c>
      <c r="AS325" s="13">
        <f>ROUND(AVERAGE(Zinsswaps!AS206:AS325)+'iBoxx Extrapolation'!$L325,2)</f>
        <v>2.41</v>
      </c>
      <c r="AT325" s="13">
        <f>ROUND(AVERAGE(Zinsswaps!AT206:AT325)+'iBoxx Extrapolation'!$L325,2)</f>
        <v>2.4</v>
      </c>
      <c r="AU325" s="13">
        <f>ROUND(AVERAGE(Zinsswaps!AU206:AU325)+'iBoxx Extrapolation'!$L325,2)</f>
        <v>2.38</v>
      </c>
      <c r="AV325" s="13">
        <f>ROUND(AVERAGE(Zinsswaps!AV206:AV325)+'iBoxx Extrapolation'!$L325,2)</f>
        <v>2.37</v>
      </c>
      <c r="AW325" s="13">
        <f>ROUND(AVERAGE(Zinsswaps!AW206:AW325)+'iBoxx Extrapolation'!$L325,2)</f>
        <v>2.36</v>
      </c>
      <c r="AX325" s="13">
        <f>ROUND(AVERAGE(Zinsswaps!AX206:AX325)+'iBoxx Extrapolation'!$L325,2)</f>
        <v>2.35</v>
      </c>
      <c r="AY325" s="13">
        <f>ROUND(AVERAGE(Zinsswaps!AY206:AY325)+'iBoxx Extrapolation'!$L325,2)</f>
        <v>2.34</v>
      </c>
    </row>
    <row r="326" spans="1:51" s="16" customFormat="1" x14ac:dyDescent="0.2">
      <c r="A326" s="12">
        <v>47149</v>
      </c>
      <c r="B326" s="13">
        <f>ROUND(AVERAGE(Zinsswaps!B207:B326)+'iBoxx Extrapolation'!$L326,2)</f>
        <v>2.2400000000000002</v>
      </c>
      <c r="C326" s="13">
        <f>ROUND(AVERAGE(Zinsswaps!C207:C326)+'iBoxx Extrapolation'!$L326,2)</f>
        <v>2.2200000000000002</v>
      </c>
      <c r="D326" s="13">
        <f>ROUND(AVERAGE(Zinsswaps!D207:D326)+'iBoxx Extrapolation'!$L326,2)</f>
        <v>2.2200000000000002</v>
      </c>
      <c r="E326" s="13">
        <f>ROUND(AVERAGE(Zinsswaps!E207:E326)+'iBoxx Extrapolation'!$L326,2)</f>
        <v>2.25</v>
      </c>
      <c r="F326" s="13">
        <f>ROUND(AVERAGE(Zinsswaps!F207:F326)+'iBoxx Extrapolation'!$L326,2)</f>
        <v>2.29</v>
      </c>
      <c r="G326" s="13">
        <f>ROUND(AVERAGE(Zinsswaps!G207:G326)+'iBoxx Extrapolation'!$L326,2)</f>
        <v>2.34</v>
      </c>
      <c r="H326" s="13">
        <f>ROUND(AVERAGE(Zinsswaps!H207:H326)+'iBoxx Extrapolation'!$L326,2)</f>
        <v>2.38</v>
      </c>
      <c r="I326" s="13">
        <f>ROUND(AVERAGE(Zinsswaps!I207:I326)+'iBoxx Extrapolation'!$L326,2)</f>
        <v>2.4300000000000002</v>
      </c>
      <c r="J326" s="13">
        <f>ROUND(AVERAGE(Zinsswaps!J207:J326)+'iBoxx Extrapolation'!$L326,2)</f>
        <v>2.48</v>
      </c>
      <c r="K326" s="13">
        <f>ROUND(AVERAGE(Zinsswaps!K207:K326)+'iBoxx Extrapolation'!$L326,2)</f>
        <v>2.5299999999999998</v>
      </c>
      <c r="L326" s="13">
        <f>ROUND(AVERAGE(Zinsswaps!L207:L326)+'iBoxx Extrapolation'!$L326,2)</f>
        <v>2.58</v>
      </c>
      <c r="M326" s="13">
        <f>ROUND(AVERAGE(Zinsswaps!M207:M326)+'iBoxx Extrapolation'!$L326,2)</f>
        <v>2.62</v>
      </c>
      <c r="N326" s="13">
        <f>ROUND(AVERAGE(Zinsswaps!N207:N326)+'iBoxx Extrapolation'!$L326,2)</f>
        <v>2.65</v>
      </c>
      <c r="O326" s="13">
        <f>ROUND(AVERAGE(Zinsswaps!O207:O326)+'iBoxx Extrapolation'!$L326,2)</f>
        <v>2.68</v>
      </c>
      <c r="P326" s="13">
        <f>ROUND(AVERAGE(Zinsswaps!P207:P326)+'iBoxx Extrapolation'!$L326,2)</f>
        <v>2.71</v>
      </c>
      <c r="Q326" s="13">
        <f>ROUND(AVERAGE(Zinsswaps!Q207:Q326)+'iBoxx Extrapolation'!$L326,2)</f>
        <v>2.72</v>
      </c>
      <c r="R326" s="13">
        <f>ROUND(AVERAGE(Zinsswaps!R207:R326)+'iBoxx Extrapolation'!$L326,2)</f>
        <v>2.72</v>
      </c>
      <c r="S326" s="13">
        <f>ROUND(AVERAGE(Zinsswaps!S207:S326)+'iBoxx Extrapolation'!$L326,2)</f>
        <v>2.73</v>
      </c>
      <c r="T326" s="13">
        <f>ROUND(AVERAGE(Zinsswaps!T207:T326)+'iBoxx Extrapolation'!$L326,2)</f>
        <v>2.73</v>
      </c>
      <c r="U326" s="13">
        <f>ROUND(AVERAGE(Zinsswaps!U207:U326)+'iBoxx Extrapolation'!$L326,2)</f>
        <v>2.74</v>
      </c>
      <c r="V326" s="13">
        <f>ROUND(AVERAGE(Zinsswaps!V207:V326)+'iBoxx Extrapolation'!$L326,2)</f>
        <v>2.73</v>
      </c>
      <c r="W326" s="13">
        <f>ROUND(AVERAGE(Zinsswaps!W207:W326)+'iBoxx Extrapolation'!$L326,2)</f>
        <v>2.72</v>
      </c>
      <c r="X326" s="13">
        <f>ROUND(AVERAGE(Zinsswaps!X207:X326)+'iBoxx Extrapolation'!$L326,2)</f>
        <v>2.71</v>
      </c>
      <c r="Y326" s="13">
        <f>ROUND(AVERAGE(Zinsswaps!Y207:Y326)+'iBoxx Extrapolation'!$L326,2)</f>
        <v>2.7</v>
      </c>
      <c r="Z326" s="13">
        <f>ROUND(AVERAGE(Zinsswaps!Z207:Z326)+'iBoxx Extrapolation'!$L326,2)</f>
        <v>2.69</v>
      </c>
      <c r="AA326" s="13">
        <f>ROUND(AVERAGE(Zinsswaps!AA207:AA326)+'iBoxx Extrapolation'!$L326,2)</f>
        <v>2.68</v>
      </c>
      <c r="AB326" s="13">
        <f>ROUND(AVERAGE(Zinsswaps!AB207:AB326)+'iBoxx Extrapolation'!$L326,2)</f>
        <v>2.66</v>
      </c>
      <c r="AC326" s="13">
        <f>ROUND(AVERAGE(Zinsswaps!AC207:AC326)+'iBoxx Extrapolation'!$L326,2)</f>
        <v>2.65</v>
      </c>
      <c r="AD326" s="13">
        <f>ROUND(AVERAGE(Zinsswaps!AD207:AD326)+'iBoxx Extrapolation'!$L326,2)</f>
        <v>2.63</v>
      </c>
      <c r="AE326" s="13">
        <f>ROUND(AVERAGE(Zinsswaps!AE207:AE326)+'iBoxx Extrapolation'!$L326,2)</f>
        <v>2.62</v>
      </c>
      <c r="AF326" s="13">
        <f>ROUND(AVERAGE(Zinsswaps!AF207:AF326)+'iBoxx Extrapolation'!$L326,2)</f>
        <v>2.61</v>
      </c>
      <c r="AG326" s="13">
        <f>ROUND(AVERAGE(Zinsswaps!AG207:AG326)+'iBoxx Extrapolation'!$L326,2)</f>
        <v>2.59</v>
      </c>
      <c r="AH326" s="13">
        <f>ROUND(AVERAGE(Zinsswaps!AH207:AH326)+'iBoxx Extrapolation'!$L326,2)</f>
        <v>2.57</v>
      </c>
      <c r="AI326" s="13">
        <f>ROUND(AVERAGE(Zinsswaps!AI207:AI326)+'iBoxx Extrapolation'!$L326,2)</f>
        <v>2.56</v>
      </c>
      <c r="AJ326" s="13">
        <f>ROUND(AVERAGE(Zinsswaps!AJ207:AJ326)+'iBoxx Extrapolation'!$L326,2)</f>
        <v>2.5499999999999998</v>
      </c>
      <c r="AK326" s="13">
        <f>ROUND(AVERAGE(Zinsswaps!AK207:AK326)+'iBoxx Extrapolation'!$L326,2)</f>
        <v>2.5299999999999998</v>
      </c>
      <c r="AL326" s="13">
        <f>ROUND(AVERAGE(Zinsswaps!AL207:AL326)+'iBoxx Extrapolation'!$L326,2)</f>
        <v>2.52</v>
      </c>
      <c r="AM326" s="13">
        <f>ROUND(AVERAGE(Zinsswaps!AM207:AM326)+'iBoxx Extrapolation'!$L326,2)</f>
        <v>2.5099999999999998</v>
      </c>
      <c r="AN326" s="13">
        <f>ROUND(AVERAGE(Zinsswaps!AN207:AN326)+'iBoxx Extrapolation'!$L326,2)</f>
        <v>2.5</v>
      </c>
      <c r="AO326" s="13">
        <f>ROUND(AVERAGE(Zinsswaps!AO207:AO326)+'iBoxx Extrapolation'!$L326,2)</f>
        <v>2.4900000000000002</v>
      </c>
      <c r="AP326" s="13">
        <f>ROUND(AVERAGE(Zinsswaps!AP207:AP326)+'iBoxx Extrapolation'!$L326,2)</f>
        <v>2.4700000000000002</v>
      </c>
      <c r="AQ326" s="13">
        <f>ROUND(AVERAGE(Zinsswaps!AQ207:AQ326)+'iBoxx Extrapolation'!$L326,2)</f>
        <v>2.46</v>
      </c>
      <c r="AR326" s="13">
        <f>ROUND(AVERAGE(Zinsswaps!AR207:AR326)+'iBoxx Extrapolation'!$L326,2)</f>
        <v>2.44</v>
      </c>
      <c r="AS326" s="13">
        <f>ROUND(AVERAGE(Zinsswaps!AS207:AS326)+'iBoxx Extrapolation'!$L326,2)</f>
        <v>2.4300000000000002</v>
      </c>
      <c r="AT326" s="13">
        <f>ROUND(AVERAGE(Zinsswaps!AT207:AT326)+'iBoxx Extrapolation'!$L326,2)</f>
        <v>2.41</v>
      </c>
      <c r="AU326" s="13">
        <f>ROUND(AVERAGE(Zinsswaps!AU207:AU326)+'iBoxx Extrapolation'!$L326,2)</f>
        <v>2.4</v>
      </c>
      <c r="AV326" s="13">
        <f>ROUND(AVERAGE(Zinsswaps!AV207:AV326)+'iBoxx Extrapolation'!$L326,2)</f>
        <v>2.39</v>
      </c>
      <c r="AW326" s="13">
        <f>ROUND(AVERAGE(Zinsswaps!AW207:AW326)+'iBoxx Extrapolation'!$L326,2)</f>
        <v>2.37</v>
      </c>
      <c r="AX326" s="13">
        <f>ROUND(AVERAGE(Zinsswaps!AX207:AX326)+'iBoxx Extrapolation'!$L326,2)</f>
        <v>2.36</v>
      </c>
      <c r="AY326" s="13">
        <f>ROUND(AVERAGE(Zinsswaps!AY207:AY326)+'iBoxx Extrapolation'!$L326,2)</f>
        <v>2.35</v>
      </c>
    </row>
    <row r="327" spans="1:51" s="16" customFormat="1" x14ac:dyDescent="0.2">
      <c r="A327" s="12">
        <v>47177</v>
      </c>
      <c r="B327" s="13">
        <f>ROUND(AVERAGE(Zinsswaps!B208:B327)+'iBoxx Extrapolation'!$L327,2)</f>
        <v>2.2599999999999998</v>
      </c>
      <c r="C327" s="13">
        <f>ROUND(AVERAGE(Zinsswaps!C208:C327)+'iBoxx Extrapolation'!$L327,2)</f>
        <v>2.2400000000000002</v>
      </c>
      <c r="D327" s="13">
        <f>ROUND(AVERAGE(Zinsswaps!D208:D327)+'iBoxx Extrapolation'!$L327,2)</f>
        <v>2.25</v>
      </c>
      <c r="E327" s="13">
        <f>ROUND(AVERAGE(Zinsswaps!E208:E327)+'iBoxx Extrapolation'!$L327,2)</f>
        <v>2.27</v>
      </c>
      <c r="F327" s="13">
        <f>ROUND(AVERAGE(Zinsswaps!F208:F327)+'iBoxx Extrapolation'!$L327,2)</f>
        <v>2.31</v>
      </c>
      <c r="G327" s="13">
        <f>ROUND(AVERAGE(Zinsswaps!G208:G327)+'iBoxx Extrapolation'!$L327,2)</f>
        <v>2.36</v>
      </c>
      <c r="H327" s="13">
        <f>ROUND(AVERAGE(Zinsswaps!H208:H327)+'iBoxx Extrapolation'!$L327,2)</f>
        <v>2.4</v>
      </c>
      <c r="I327" s="13">
        <f>ROUND(AVERAGE(Zinsswaps!I208:I327)+'iBoxx Extrapolation'!$L327,2)</f>
        <v>2.4500000000000002</v>
      </c>
      <c r="J327" s="13">
        <f>ROUND(AVERAGE(Zinsswaps!J208:J327)+'iBoxx Extrapolation'!$L327,2)</f>
        <v>2.5</v>
      </c>
      <c r="K327" s="13">
        <f>ROUND(AVERAGE(Zinsswaps!K208:K327)+'iBoxx Extrapolation'!$L327,2)</f>
        <v>2.5499999999999998</v>
      </c>
      <c r="L327" s="13">
        <f>ROUND(AVERAGE(Zinsswaps!L208:L327)+'iBoxx Extrapolation'!$L327,2)</f>
        <v>2.6</v>
      </c>
      <c r="M327" s="13">
        <f>ROUND(AVERAGE(Zinsswaps!M208:M327)+'iBoxx Extrapolation'!$L327,2)</f>
        <v>2.64</v>
      </c>
      <c r="N327" s="13">
        <f>ROUND(AVERAGE(Zinsswaps!N208:N327)+'iBoxx Extrapolation'!$L327,2)</f>
        <v>2.67</v>
      </c>
      <c r="O327" s="13">
        <f>ROUND(AVERAGE(Zinsswaps!O208:O327)+'iBoxx Extrapolation'!$L327,2)</f>
        <v>2.7</v>
      </c>
      <c r="P327" s="13">
        <f>ROUND(AVERAGE(Zinsswaps!P208:P327)+'iBoxx Extrapolation'!$L327,2)</f>
        <v>2.73</v>
      </c>
      <c r="Q327" s="13">
        <f>ROUND(AVERAGE(Zinsswaps!Q208:Q327)+'iBoxx Extrapolation'!$L327,2)</f>
        <v>2.73</v>
      </c>
      <c r="R327" s="13">
        <f>ROUND(AVERAGE(Zinsswaps!R208:R327)+'iBoxx Extrapolation'!$L327,2)</f>
        <v>2.74</v>
      </c>
      <c r="S327" s="13">
        <f>ROUND(AVERAGE(Zinsswaps!S208:S327)+'iBoxx Extrapolation'!$L327,2)</f>
        <v>2.75</v>
      </c>
      <c r="T327" s="13">
        <f>ROUND(AVERAGE(Zinsswaps!T208:T327)+'iBoxx Extrapolation'!$L327,2)</f>
        <v>2.75</v>
      </c>
      <c r="U327" s="13">
        <f>ROUND(AVERAGE(Zinsswaps!U208:U327)+'iBoxx Extrapolation'!$L327,2)</f>
        <v>2.76</v>
      </c>
      <c r="V327" s="13">
        <f>ROUND(AVERAGE(Zinsswaps!V208:V327)+'iBoxx Extrapolation'!$L327,2)</f>
        <v>2.74</v>
      </c>
      <c r="W327" s="13">
        <f>ROUND(AVERAGE(Zinsswaps!W208:W327)+'iBoxx Extrapolation'!$L327,2)</f>
        <v>2.73</v>
      </c>
      <c r="X327" s="13">
        <f>ROUND(AVERAGE(Zinsswaps!X208:X327)+'iBoxx Extrapolation'!$L327,2)</f>
        <v>2.72</v>
      </c>
      <c r="Y327" s="13">
        <f>ROUND(AVERAGE(Zinsswaps!Y208:Y327)+'iBoxx Extrapolation'!$L327,2)</f>
        <v>2.72</v>
      </c>
      <c r="Z327" s="13">
        <f>ROUND(AVERAGE(Zinsswaps!Z208:Z327)+'iBoxx Extrapolation'!$L327,2)</f>
        <v>2.71</v>
      </c>
      <c r="AA327" s="13">
        <f>ROUND(AVERAGE(Zinsswaps!AA208:AA327)+'iBoxx Extrapolation'!$L327,2)</f>
        <v>2.69</v>
      </c>
      <c r="AB327" s="13">
        <f>ROUND(AVERAGE(Zinsswaps!AB208:AB327)+'iBoxx Extrapolation'!$L327,2)</f>
        <v>2.68</v>
      </c>
      <c r="AC327" s="13">
        <f>ROUND(AVERAGE(Zinsswaps!AC208:AC327)+'iBoxx Extrapolation'!$L327,2)</f>
        <v>2.66</v>
      </c>
      <c r="AD327" s="13">
        <f>ROUND(AVERAGE(Zinsswaps!AD208:AD327)+'iBoxx Extrapolation'!$L327,2)</f>
        <v>2.65</v>
      </c>
      <c r="AE327" s="13">
        <f>ROUND(AVERAGE(Zinsswaps!AE208:AE327)+'iBoxx Extrapolation'!$L327,2)</f>
        <v>2.64</v>
      </c>
      <c r="AF327" s="13">
        <f>ROUND(AVERAGE(Zinsswaps!AF208:AF327)+'iBoxx Extrapolation'!$L327,2)</f>
        <v>2.62</v>
      </c>
      <c r="AG327" s="13">
        <f>ROUND(AVERAGE(Zinsswaps!AG208:AG327)+'iBoxx Extrapolation'!$L327,2)</f>
        <v>2.61</v>
      </c>
      <c r="AH327" s="13">
        <f>ROUND(AVERAGE(Zinsswaps!AH208:AH327)+'iBoxx Extrapolation'!$L327,2)</f>
        <v>2.59</v>
      </c>
      <c r="AI327" s="13">
        <f>ROUND(AVERAGE(Zinsswaps!AI208:AI327)+'iBoxx Extrapolation'!$L327,2)</f>
        <v>2.58</v>
      </c>
      <c r="AJ327" s="13">
        <f>ROUND(AVERAGE(Zinsswaps!AJ208:AJ327)+'iBoxx Extrapolation'!$L327,2)</f>
        <v>2.56</v>
      </c>
      <c r="AK327" s="13">
        <f>ROUND(AVERAGE(Zinsswaps!AK208:AK327)+'iBoxx Extrapolation'!$L327,2)</f>
        <v>2.5499999999999998</v>
      </c>
      <c r="AL327" s="13">
        <f>ROUND(AVERAGE(Zinsswaps!AL208:AL327)+'iBoxx Extrapolation'!$L327,2)</f>
        <v>2.54</v>
      </c>
      <c r="AM327" s="13">
        <f>ROUND(AVERAGE(Zinsswaps!AM208:AM327)+'iBoxx Extrapolation'!$L327,2)</f>
        <v>2.5299999999999998</v>
      </c>
      <c r="AN327" s="13">
        <f>ROUND(AVERAGE(Zinsswaps!AN208:AN327)+'iBoxx Extrapolation'!$L327,2)</f>
        <v>2.52</v>
      </c>
      <c r="AO327" s="13">
        <f>ROUND(AVERAGE(Zinsswaps!AO208:AO327)+'iBoxx Extrapolation'!$L327,2)</f>
        <v>2.5099999999999998</v>
      </c>
      <c r="AP327" s="13">
        <f>ROUND(AVERAGE(Zinsswaps!AP208:AP327)+'iBoxx Extrapolation'!$L327,2)</f>
        <v>2.4900000000000002</v>
      </c>
      <c r="AQ327" s="13">
        <f>ROUND(AVERAGE(Zinsswaps!AQ208:AQ327)+'iBoxx Extrapolation'!$L327,2)</f>
        <v>2.4700000000000002</v>
      </c>
      <c r="AR327" s="13">
        <f>ROUND(AVERAGE(Zinsswaps!AR208:AR327)+'iBoxx Extrapolation'!$L327,2)</f>
        <v>2.46</v>
      </c>
      <c r="AS327" s="13">
        <f>ROUND(AVERAGE(Zinsswaps!AS208:AS327)+'iBoxx Extrapolation'!$L327,2)</f>
        <v>2.44</v>
      </c>
      <c r="AT327" s="13">
        <f>ROUND(AVERAGE(Zinsswaps!AT208:AT327)+'iBoxx Extrapolation'!$L327,2)</f>
        <v>2.4300000000000002</v>
      </c>
      <c r="AU327" s="13">
        <f>ROUND(AVERAGE(Zinsswaps!AU208:AU327)+'iBoxx Extrapolation'!$L327,2)</f>
        <v>2.41</v>
      </c>
      <c r="AV327" s="13">
        <f>ROUND(AVERAGE(Zinsswaps!AV208:AV327)+'iBoxx Extrapolation'!$L327,2)</f>
        <v>2.4</v>
      </c>
      <c r="AW327" s="13">
        <f>ROUND(AVERAGE(Zinsswaps!AW208:AW327)+'iBoxx Extrapolation'!$L327,2)</f>
        <v>2.39</v>
      </c>
      <c r="AX327" s="13">
        <f>ROUND(AVERAGE(Zinsswaps!AX208:AX327)+'iBoxx Extrapolation'!$L327,2)</f>
        <v>2.38</v>
      </c>
      <c r="AY327" s="13">
        <f>ROUND(AVERAGE(Zinsswaps!AY208:AY327)+'iBoxx Extrapolation'!$L327,2)</f>
        <v>2.37</v>
      </c>
    </row>
    <row r="328" spans="1:51" s="16" customFormat="1" x14ac:dyDescent="0.2">
      <c r="A328" s="12">
        <v>47208</v>
      </c>
      <c r="B328" s="13">
        <f>ROUND(AVERAGE(Zinsswaps!B209:B328)+'iBoxx Extrapolation'!$L328,2)</f>
        <v>2.29</v>
      </c>
      <c r="C328" s="13">
        <f>ROUND(AVERAGE(Zinsswaps!C209:C328)+'iBoxx Extrapolation'!$L328,2)</f>
        <v>2.2599999999999998</v>
      </c>
      <c r="D328" s="13">
        <f>ROUND(AVERAGE(Zinsswaps!D209:D328)+'iBoxx Extrapolation'!$L328,2)</f>
        <v>2.27</v>
      </c>
      <c r="E328" s="13">
        <f>ROUND(AVERAGE(Zinsswaps!E209:E328)+'iBoxx Extrapolation'!$L328,2)</f>
        <v>2.2999999999999998</v>
      </c>
      <c r="F328" s="13">
        <f>ROUND(AVERAGE(Zinsswaps!F209:F328)+'iBoxx Extrapolation'!$L328,2)</f>
        <v>2.33</v>
      </c>
      <c r="G328" s="13">
        <f>ROUND(AVERAGE(Zinsswaps!G209:G328)+'iBoxx Extrapolation'!$L328,2)</f>
        <v>2.38</v>
      </c>
      <c r="H328" s="13">
        <f>ROUND(AVERAGE(Zinsswaps!H209:H328)+'iBoxx Extrapolation'!$L328,2)</f>
        <v>2.4300000000000002</v>
      </c>
      <c r="I328" s="13">
        <f>ROUND(AVERAGE(Zinsswaps!I209:I328)+'iBoxx Extrapolation'!$L328,2)</f>
        <v>2.48</v>
      </c>
      <c r="J328" s="13">
        <f>ROUND(AVERAGE(Zinsswaps!J209:J328)+'iBoxx Extrapolation'!$L328,2)</f>
        <v>2.52</v>
      </c>
      <c r="K328" s="13">
        <f>ROUND(AVERAGE(Zinsswaps!K209:K328)+'iBoxx Extrapolation'!$L328,2)</f>
        <v>2.57</v>
      </c>
      <c r="L328" s="13">
        <f>ROUND(AVERAGE(Zinsswaps!L209:L328)+'iBoxx Extrapolation'!$L328,2)</f>
        <v>2.62</v>
      </c>
      <c r="M328" s="13">
        <f>ROUND(AVERAGE(Zinsswaps!M209:M328)+'iBoxx Extrapolation'!$L328,2)</f>
        <v>2.66</v>
      </c>
      <c r="N328" s="13">
        <f>ROUND(AVERAGE(Zinsswaps!N209:N328)+'iBoxx Extrapolation'!$L328,2)</f>
        <v>2.69</v>
      </c>
      <c r="O328" s="13">
        <f>ROUND(AVERAGE(Zinsswaps!O209:O328)+'iBoxx Extrapolation'!$L328,2)</f>
        <v>2.72</v>
      </c>
      <c r="P328" s="13">
        <f>ROUND(AVERAGE(Zinsswaps!P209:P328)+'iBoxx Extrapolation'!$L328,2)</f>
        <v>2.75</v>
      </c>
      <c r="Q328" s="13">
        <f>ROUND(AVERAGE(Zinsswaps!Q209:Q328)+'iBoxx Extrapolation'!$L328,2)</f>
        <v>2.75</v>
      </c>
      <c r="R328" s="13">
        <f>ROUND(AVERAGE(Zinsswaps!R209:R328)+'iBoxx Extrapolation'!$L328,2)</f>
        <v>2.76</v>
      </c>
      <c r="S328" s="13">
        <f>ROUND(AVERAGE(Zinsswaps!S209:S328)+'iBoxx Extrapolation'!$L328,2)</f>
        <v>2.77</v>
      </c>
      <c r="T328" s="13">
        <f>ROUND(AVERAGE(Zinsswaps!T209:T328)+'iBoxx Extrapolation'!$L328,2)</f>
        <v>2.77</v>
      </c>
      <c r="U328" s="13">
        <f>ROUND(AVERAGE(Zinsswaps!U209:U328)+'iBoxx Extrapolation'!$L328,2)</f>
        <v>2.78</v>
      </c>
      <c r="V328" s="13">
        <f>ROUND(AVERAGE(Zinsswaps!V209:V328)+'iBoxx Extrapolation'!$L328,2)</f>
        <v>2.76</v>
      </c>
      <c r="W328" s="13">
        <f>ROUND(AVERAGE(Zinsswaps!W209:W328)+'iBoxx Extrapolation'!$L328,2)</f>
        <v>2.75</v>
      </c>
      <c r="X328" s="13">
        <f>ROUND(AVERAGE(Zinsswaps!X209:X328)+'iBoxx Extrapolation'!$L328,2)</f>
        <v>2.74</v>
      </c>
      <c r="Y328" s="13">
        <f>ROUND(AVERAGE(Zinsswaps!Y209:Y328)+'iBoxx Extrapolation'!$L328,2)</f>
        <v>2.74</v>
      </c>
      <c r="Z328" s="13">
        <f>ROUND(AVERAGE(Zinsswaps!Z209:Z328)+'iBoxx Extrapolation'!$L328,2)</f>
        <v>2.73</v>
      </c>
      <c r="AA328" s="13">
        <f>ROUND(AVERAGE(Zinsswaps!AA209:AA328)+'iBoxx Extrapolation'!$L328,2)</f>
        <v>2.71</v>
      </c>
      <c r="AB328" s="13">
        <f>ROUND(AVERAGE(Zinsswaps!AB209:AB328)+'iBoxx Extrapolation'!$L328,2)</f>
        <v>2.7</v>
      </c>
      <c r="AC328" s="13">
        <f>ROUND(AVERAGE(Zinsswaps!AC209:AC328)+'iBoxx Extrapolation'!$L328,2)</f>
        <v>2.68</v>
      </c>
      <c r="AD328" s="13">
        <f>ROUND(AVERAGE(Zinsswaps!AD209:AD328)+'iBoxx Extrapolation'!$L328,2)</f>
        <v>2.67</v>
      </c>
      <c r="AE328" s="13">
        <f>ROUND(AVERAGE(Zinsswaps!AE209:AE328)+'iBoxx Extrapolation'!$L328,2)</f>
        <v>2.66</v>
      </c>
      <c r="AF328" s="13">
        <f>ROUND(AVERAGE(Zinsswaps!AF209:AF328)+'iBoxx Extrapolation'!$L328,2)</f>
        <v>2.64</v>
      </c>
      <c r="AG328" s="13">
        <f>ROUND(AVERAGE(Zinsswaps!AG209:AG328)+'iBoxx Extrapolation'!$L328,2)</f>
        <v>2.62</v>
      </c>
      <c r="AH328" s="13">
        <f>ROUND(AVERAGE(Zinsswaps!AH209:AH328)+'iBoxx Extrapolation'!$L328,2)</f>
        <v>2.61</v>
      </c>
      <c r="AI328" s="13">
        <f>ROUND(AVERAGE(Zinsswaps!AI209:AI328)+'iBoxx Extrapolation'!$L328,2)</f>
        <v>2.59</v>
      </c>
      <c r="AJ328" s="13">
        <f>ROUND(AVERAGE(Zinsswaps!AJ209:AJ328)+'iBoxx Extrapolation'!$L328,2)</f>
        <v>2.58</v>
      </c>
      <c r="AK328" s="13">
        <f>ROUND(AVERAGE(Zinsswaps!AK209:AK328)+'iBoxx Extrapolation'!$L328,2)</f>
        <v>2.57</v>
      </c>
      <c r="AL328" s="13">
        <f>ROUND(AVERAGE(Zinsswaps!AL209:AL328)+'iBoxx Extrapolation'!$L328,2)</f>
        <v>2.56</v>
      </c>
      <c r="AM328" s="13">
        <f>ROUND(AVERAGE(Zinsswaps!AM209:AM328)+'iBoxx Extrapolation'!$L328,2)</f>
        <v>2.5499999999999998</v>
      </c>
      <c r="AN328" s="13">
        <f>ROUND(AVERAGE(Zinsswaps!AN209:AN328)+'iBoxx Extrapolation'!$L328,2)</f>
        <v>2.5299999999999998</v>
      </c>
      <c r="AO328" s="13">
        <f>ROUND(AVERAGE(Zinsswaps!AO209:AO328)+'iBoxx Extrapolation'!$L328,2)</f>
        <v>2.52</v>
      </c>
      <c r="AP328" s="13">
        <f>ROUND(AVERAGE(Zinsswaps!AP209:AP328)+'iBoxx Extrapolation'!$L328,2)</f>
        <v>2.5099999999999998</v>
      </c>
      <c r="AQ328" s="13">
        <f>ROUND(AVERAGE(Zinsswaps!AQ209:AQ328)+'iBoxx Extrapolation'!$L328,2)</f>
        <v>2.4900000000000002</v>
      </c>
      <c r="AR328" s="13">
        <f>ROUND(AVERAGE(Zinsswaps!AR209:AR328)+'iBoxx Extrapolation'!$L328,2)</f>
        <v>2.4700000000000002</v>
      </c>
      <c r="AS328" s="13">
        <f>ROUND(AVERAGE(Zinsswaps!AS209:AS328)+'iBoxx Extrapolation'!$L328,2)</f>
        <v>2.46</v>
      </c>
      <c r="AT328" s="13">
        <f>ROUND(AVERAGE(Zinsswaps!AT209:AT328)+'iBoxx Extrapolation'!$L328,2)</f>
        <v>2.4500000000000002</v>
      </c>
      <c r="AU328" s="13">
        <f>ROUND(AVERAGE(Zinsswaps!AU209:AU328)+'iBoxx Extrapolation'!$L328,2)</f>
        <v>2.4300000000000002</v>
      </c>
      <c r="AV328" s="13">
        <f>ROUND(AVERAGE(Zinsswaps!AV209:AV328)+'iBoxx Extrapolation'!$L328,2)</f>
        <v>2.42</v>
      </c>
      <c r="AW328" s="13">
        <f>ROUND(AVERAGE(Zinsswaps!AW209:AW328)+'iBoxx Extrapolation'!$L328,2)</f>
        <v>2.41</v>
      </c>
      <c r="AX328" s="13">
        <f>ROUND(AVERAGE(Zinsswaps!AX209:AX328)+'iBoxx Extrapolation'!$L328,2)</f>
        <v>2.39</v>
      </c>
      <c r="AY328" s="13">
        <f>ROUND(AVERAGE(Zinsswaps!AY209:AY328)+'iBoxx Extrapolation'!$L328,2)</f>
        <v>2.38</v>
      </c>
    </row>
    <row r="329" spans="1:51" s="16" customFormat="1" x14ac:dyDescent="0.2">
      <c r="A329" s="12">
        <v>47238</v>
      </c>
      <c r="B329" s="13">
        <f>ROUND(AVERAGE(Zinsswaps!B210:B329)+'iBoxx Extrapolation'!$L329,2)</f>
        <v>2.31</v>
      </c>
      <c r="C329" s="13">
        <f>ROUND(AVERAGE(Zinsswaps!C210:C329)+'iBoxx Extrapolation'!$L329,2)</f>
        <v>2.29</v>
      </c>
      <c r="D329" s="13">
        <f>ROUND(AVERAGE(Zinsswaps!D210:D329)+'iBoxx Extrapolation'!$L329,2)</f>
        <v>2.29</v>
      </c>
      <c r="E329" s="13">
        <f>ROUND(AVERAGE(Zinsswaps!E210:E329)+'iBoxx Extrapolation'!$L329,2)</f>
        <v>2.3199999999999998</v>
      </c>
      <c r="F329" s="13">
        <f>ROUND(AVERAGE(Zinsswaps!F210:F329)+'iBoxx Extrapolation'!$L329,2)</f>
        <v>2.36</v>
      </c>
      <c r="G329" s="13">
        <f>ROUND(AVERAGE(Zinsswaps!G210:G329)+'iBoxx Extrapolation'!$L329,2)</f>
        <v>2.4</v>
      </c>
      <c r="H329" s="13">
        <f>ROUND(AVERAGE(Zinsswaps!H210:H329)+'iBoxx Extrapolation'!$L329,2)</f>
        <v>2.4500000000000002</v>
      </c>
      <c r="I329" s="13">
        <f>ROUND(AVERAGE(Zinsswaps!I210:I329)+'iBoxx Extrapolation'!$L329,2)</f>
        <v>2.5</v>
      </c>
      <c r="J329" s="13">
        <f>ROUND(AVERAGE(Zinsswaps!J210:J329)+'iBoxx Extrapolation'!$L329,2)</f>
        <v>2.5499999999999998</v>
      </c>
      <c r="K329" s="13">
        <f>ROUND(AVERAGE(Zinsswaps!K210:K329)+'iBoxx Extrapolation'!$L329,2)</f>
        <v>2.59</v>
      </c>
      <c r="L329" s="13">
        <f>ROUND(AVERAGE(Zinsswaps!L210:L329)+'iBoxx Extrapolation'!$L329,2)</f>
        <v>2.64</v>
      </c>
      <c r="M329" s="13">
        <f>ROUND(AVERAGE(Zinsswaps!M210:M329)+'iBoxx Extrapolation'!$L329,2)</f>
        <v>2.68</v>
      </c>
      <c r="N329" s="13">
        <f>ROUND(AVERAGE(Zinsswaps!N210:N329)+'iBoxx Extrapolation'!$L329,2)</f>
        <v>2.71</v>
      </c>
      <c r="O329" s="13">
        <f>ROUND(AVERAGE(Zinsswaps!O210:O329)+'iBoxx Extrapolation'!$L329,2)</f>
        <v>2.74</v>
      </c>
      <c r="P329" s="13">
        <f>ROUND(AVERAGE(Zinsswaps!P210:P329)+'iBoxx Extrapolation'!$L329,2)</f>
        <v>2.77</v>
      </c>
      <c r="Q329" s="13">
        <f>ROUND(AVERAGE(Zinsswaps!Q210:Q329)+'iBoxx Extrapolation'!$L329,2)</f>
        <v>2.78</v>
      </c>
      <c r="R329" s="13">
        <f>ROUND(AVERAGE(Zinsswaps!R210:R329)+'iBoxx Extrapolation'!$L329,2)</f>
        <v>2.78</v>
      </c>
      <c r="S329" s="13">
        <f>ROUND(AVERAGE(Zinsswaps!S210:S329)+'iBoxx Extrapolation'!$L329,2)</f>
        <v>2.79</v>
      </c>
      <c r="T329" s="13">
        <f>ROUND(AVERAGE(Zinsswaps!T210:T329)+'iBoxx Extrapolation'!$L329,2)</f>
        <v>2.79</v>
      </c>
      <c r="U329" s="13">
        <f>ROUND(AVERAGE(Zinsswaps!U210:U329)+'iBoxx Extrapolation'!$L329,2)</f>
        <v>2.8</v>
      </c>
      <c r="V329" s="13">
        <f>ROUND(AVERAGE(Zinsswaps!V210:V329)+'iBoxx Extrapolation'!$L329,2)</f>
        <v>2.78</v>
      </c>
      <c r="W329" s="13">
        <f>ROUND(AVERAGE(Zinsswaps!W210:W329)+'iBoxx Extrapolation'!$L329,2)</f>
        <v>2.77</v>
      </c>
      <c r="X329" s="13">
        <f>ROUND(AVERAGE(Zinsswaps!X210:X329)+'iBoxx Extrapolation'!$L329,2)</f>
        <v>2.76</v>
      </c>
      <c r="Y329" s="13">
        <f>ROUND(AVERAGE(Zinsswaps!Y210:Y329)+'iBoxx Extrapolation'!$L329,2)</f>
        <v>2.76</v>
      </c>
      <c r="Z329" s="13">
        <f>ROUND(AVERAGE(Zinsswaps!Z210:Z329)+'iBoxx Extrapolation'!$L329,2)</f>
        <v>2.75</v>
      </c>
      <c r="AA329" s="13">
        <f>ROUND(AVERAGE(Zinsswaps!AA210:AA329)+'iBoxx Extrapolation'!$L329,2)</f>
        <v>2.73</v>
      </c>
      <c r="AB329" s="13">
        <f>ROUND(AVERAGE(Zinsswaps!AB210:AB329)+'iBoxx Extrapolation'!$L329,2)</f>
        <v>2.72</v>
      </c>
      <c r="AC329" s="13">
        <f>ROUND(AVERAGE(Zinsswaps!AC210:AC329)+'iBoxx Extrapolation'!$L329,2)</f>
        <v>2.7</v>
      </c>
      <c r="AD329" s="13">
        <f>ROUND(AVERAGE(Zinsswaps!AD210:AD329)+'iBoxx Extrapolation'!$L329,2)</f>
        <v>2.69</v>
      </c>
      <c r="AE329" s="13">
        <f>ROUND(AVERAGE(Zinsswaps!AE210:AE329)+'iBoxx Extrapolation'!$L329,2)</f>
        <v>2.68</v>
      </c>
      <c r="AF329" s="13">
        <f>ROUND(AVERAGE(Zinsswaps!AF210:AF329)+'iBoxx Extrapolation'!$L329,2)</f>
        <v>2.66</v>
      </c>
      <c r="AG329" s="13">
        <f>ROUND(AVERAGE(Zinsswaps!AG210:AG329)+'iBoxx Extrapolation'!$L329,2)</f>
        <v>2.64</v>
      </c>
      <c r="AH329" s="13">
        <f>ROUND(AVERAGE(Zinsswaps!AH210:AH329)+'iBoxx Extrapolation'!$L329,2)</f>
        <v>2.63</v>
      </c>
      <c r="AI329" s="13">
        <f>ROUND(AVERAGE(Zinsswaps!AI210:AI329)+'iBoxx Extrapolation'!$L329,2)</f>
        <v>2.61</v>
      </c>
      <c r="AJ329" s="13">
        <f>ROUND(AVERAGE(Zinsswaps!AJ210:AJ329)+'iBoxx Extrapolation'!$L329,2)</f>
        <v>2.6</v>
      </c>
      <c r="AK329" s="13">
        <f>ROUND(AVERAGE(Zinsswaps!AK210:AK329)+'iBoxx Extrapolation'!$L329,2)</f>
        <v>2.59</v>
      </c>
      <c r="AL329" s="13">
        <f>ROUND(AVERAGE(Zinsswaps!AL210:AL329)+'iBoxx Extrapolation'!$L329,2)</f>
        <v>2.58</v>
      </c>
      <c r="AM329" s="13">
        <f>ROUND(AVERAGE(Zinsswaps!AM210:AM329)+'iBoxx Extrapolation'!$L329,2)</f>
        <v>2.56</v>
      </c>
      <c r="AN329" s="13">
        <f>ROUND(AVERAGE(Zinsswaps!AN210:AN329)+'iBoxx Extrapolation'!$L329,2)</f>
        <v>2.5499999999999998</v>
      </c>
      <c r="AO329" s="13">
        <f>ROUND(AVERAGE(Zinsswaps!AO210:AO329)+'iBoxx Extrapolation'!$L329,2)</f>
        <v>2.54</v>
      </c>
      <c r="AP329" s="13">
        <f>ROUND(AVERAGE(Zinsswaps!AP210:AP329)+'iBoxx Extrapolation'!$L329,2)</f>
        <v>2.52</v>
      </c>
      <c r="AQ329" s="13">
        <f>ROUND(AVERAGE(Zinsswaps!AQ210:AQ329)+'iBoxx Extrapolation'!$L329,2)</f>
        <v>2.5099999999999998</v>
      </c>
      <c r="AR329" s="13">
        <f>ROUND(AVERAGE(Zinsswaps!AR210:AR329)+'iBoxx Extrapolation'!$L329,2)</f>
        <v>2.4900000000000002</v>
      </c>
      <c r="AS329" s="13">
        <f>ROUND(AVERAGE(Zinsswaps!AS210:AS329)+'iBoxx Extrapolation'!$L329,2)</f>
        <v>2.48</v>
      </c>
      <c r="AT329" s="13">
        <f>ROUND(AVERAGE(Zinsswaps!AT210:AT329)+'iBoxx Extrapolation'!$L329,2)</f>
        <v>2.46</v>
      </c>
      <c r="AU329" s="13">
        <f>ROUND(AVERAGE(Zinsswaps!AU210:AU329)+'iBoxx Extrapolation'!$L329,2)</f>
        <v>2.4500000000000002</v>
      </c>
      <c r="AV329" s="13">
        <f>ROUND(AVERAGE(Zinsswaps!AV210:AV329)+'iBoxx Extrapolation'!$L329,2)</f>
        <v>2.44</v>
      </c>
      <c r="AW329" s="13">
        <f>ROUND(AVERAGE(Zinsswaps!AW210:AW329)+'iBoxx Extrapolation'!$L329,2)</f>
        <v>2.42</v>
      </c>
      <c r="AX329" s="13">
        <f>ROUND(AVERAGE(Zinsswaps!AX210:AX329)+'iBoxx Extrapolation'!$L329,2)</f>
        <v>2.41</v>
      </c>
      <c r="AY329" s="13">
        <f>ROUND(AVERAGE(Zinsswaps!AY210:AY329)+'iBoxx Extrapolation'!$L329,2)</f>
        <v>2.4</v>
      </c>
    </row>
    <row r="330" spans="1:51" s="16" customFormat="1" x14ac:dyDescent="0.2">
      <c r="A330" s="12">
        <v>47269</v>
      </c>
      <c r="B330" s="13">
        <f>ROUND(AVERAGE(Zinsswaps!B211:B330)+'iBoxx Extrapolation'!$L330,2)</f>
        <v>2.33</v>
      </c>
      <c r="C330" s="13">
        <f>ROUND(AVERAGE(Zinsswaps!C211:C330)+'iBoxx Extrapolation'!$L330,2)</f>
        <v>2.31</v>
      </c>
      <c r="D330" s="13">
        <f>ROUND(AVERAGE(Zinsswaps!D211:D330)+'iBoxx Extrapolation'!$L330,2)</f>
        <v>2.31</v>
      </c>
      <c r="E330" s="13">
        <f>ROUND(AVERAGE(Zinsswaps!E211:E330)+'iBoxx Extrapolation'!$L330,2)</f>
        <v>2.34</v>
      </c>
      <c r="F330" s="13">
        <f>ROUND(AVERAGE(Zinsswaps!F211:F330)+'iBoxx Extrapolation'!$L330,2)</f>
        <v>2.38</v>
      </c>
      <c r="G330" s="13">
        <f>ROUND(AVERAGE(Zinsswaps!G211:G330)+'iBoxx Extrapolation'!$L330,2)</f>
        <v>2.4300000000000002</v>
      </c>
      <c r="H330" s="13">
        <f>ROUND(AVERAGE(Zinsswaps!H211:H330)+'iBoxx Extrapolation'!$L330,2)</f>
        <v>2.4700000000000002</v>
      </c>
      <c r="I330" s="13">
        <f>ROUND(AVERAGE(Zinsswaps!I211:I330)+'iBoxx Extrapolation'!$L330,2)</f>
        <v>2.52</v>
      </c>
      <c r="J330" s="13">
        <f>ROUND(AVERAGE(Zinsswaps!J211:J330)+'iBoxx Extrapolation'!$L330,2)</f>
        <v>2.57</v>
      </c>
      <c r="K330" s="13">
        <f>ROUND(AVERAGE(Zinsswaps!K211:K330)+'iBoxx Extrapolation'!$L330,2)</f>
        <v>2.62</v>
      </c>
      <c r="L330" s="13">
        <f>ROUND(AVERAGE(Zinsswaps!L211:L330)+'iBoxx Extrapolation'!$L330,2)</f>
        <v>2.66</v>
      </c>
      <c r="M330" s="13">
        <f>ROUND(AVERAGE(Zinsswaps!M211:M330)+'iBoxx Extrapolation'!$L330,2)</f>
        <v>2.7</v>
      </c>
      <c r="N330" s="13">
        <f>ROUND(AVERAGE(Zinsswaps!N211:N330)+'iBoxx Extrapolation'!$L330,2)</f>
        <v>2.74</v>
      </c>
      <c r="O330" s="13">
        <f>ROUND(AVERAGE(Zinsswaps!O211:O330)+'iBoxx Extrapolation'!$L330,2)</f>
        <v>2.76</v>
      </c>
      <c r="P330" s="13">
        <f>ROUND(AVERAGE(Zinsswaps!P211:P330)+'iBoxx Extrapolation'!$L330,2)</f>
        <v>2.79</v>
      </c>
      <c r="Q330" s="13">
        <f>ROUND(AVERAGE(Zinsswaps!Q211:Q330)+'iBoxx Extrapolation'!$L330,2)</f>
        <v>2.8</v>
      </c>
      <c r="R330" s="13">
        <f>ROUND(AVERAGE(Zinsswaps!R211:R330)+'iBoxx Extrapolation'!$L330,2)</f>
        <v>2.8</v>
      </c>
      <c r="S330" s="13">
        <f>ROUND(AVERAGE(Zinsswaps!S211:S330)+'iBoxx Extrapolation'!$L330,2)</f>
        <v>2.81</v>
      </c>
      <c r="T330" s="13">
        <f>ROUND(AVERAGE(Zinsswaps!T211:T330)+'iBoxx Extrapolation'!$L330,2)</f>
        <v>2.81</v>
      </c>
      <c r="U330" s="13">
        <f>ROUND(AVERAGE(Zinsswaps!U211:U330)+'iBoxx Extrapolation'!$L330,2)</f>
        <v>2.82</v>
      </c>
      <c r="V330" s="13">
        <f>ROUND(AVERAGE(Zinsswaps!V211:V330)+'iBoxx Extrapolation'!$L330,2)</f>
        <v>2.81</v>
      </c>
      <c r="W330" s="13">
        <f>ROUND(AVERAGE(Zinsswaps!W211:W330)+'iBoxx Extrapolation'!$L330,2)</f>
        <v>2.79</v>
      </c>
      <c r="X330" s="13">
        <f>ROUND(AVERAGE(Zinsswaps!X211:X330)+'iBoxx Extrapolation'!$L330,2)</f>
        <v>2.78</v>
      </c>
      <c r="Y330" s="13">
        <f>ROUND(AVERAGE(Zinsswaps!Y211:Y330)+'iBoxx Extrapolation'!$L330,2)</f>
        <v>2.78</v>
      </c>
      <c r="Z330" s="13">
        <f>ROUND(AVERAGE(Zinsswaps!Z211:Z330)+'iBoxx Extrapolation'!$L330,2)</f>
        <v>2.77</v>
      </c>
      <c r="AA330" s="13">
        <f>ROUND(AVERAGE(Zinsswaps!AA211:AA330)+'iBoxx Extrapolation'!$L330,2)</f>
        <v>2.75</v>
      </c>
      <c r="AB330" s="13">
        <f>ROUND(AVERAGE(Zinsswaps!AB211:AB330)+'iBoxx Extrapolation'!$L330,2)</f>
        <v>2.74</v>
      </c>
      <c r="AC330" s="13">
        <f>ROUND(AVERAGE(Zinsswaps!AC211:AC330)+'iBoxx Extrapolation'!$L330,2)</f>
        <v>2.72</v>
      </c>
      <c r="AD330" s="13">
        <f>ROUND(AVERAGE(Zinsswaps!AD211:AD330)+'iBoxx Extrapolation'!$L330,2)</f>
        <v>2.71</v>
      </c>
      <c r="AE330" s="13">
        <f>ROUND(AVERAGE(Zinsswaps!AE211:AE330)+'iBoxx Extrapolation'!$L330,2)</f>
        <v>2.7</v>
      </c>
      <c r="AF330" s="13">
        <f>ROUND(AVERAGE(Zinsswaps!AF211:AF330)+'iBoxx Extrapolation'!$L330,2)</f>
        <v>2.68</v>
      </c>
      <c r="AG330" s="13">
        <f>ROUND(AVERAGE(Zinsswaps!AG211:AG330)+'iBoxx Extrapolation'!$L330,2)</f>
        <v>2.66</v>
      </c>
      <c r="AH330" s="13">
        <f>ROUND(AVERAGE(Zinsswaps!AH211:AH330)+'iBoxx Extrapolation'!$L330,2)</f>
        <v>2.65</v>
      </c>
      <c r="AI330" s="13">
        <f>ROUND(AVERAGE(Zinsswaps!AI211:AI330)+'iBoxx Extrapolation'!$L330,2)</f>
        <v>2.63</v>
      </c>
      <c r="AJ330" s="13">
        <f>ROUND(AVERAGE(Zinsswaps!AJ211:AJ330)+'iBoxx Extrapolation'!$L330,2)</f>
        <v>2.62</v>
      </c>
      <c r="AK330" s="13">
        <f>ROUND(AVERAGE(Zinsswaps!AK211:AK330)+'iBoxx Extrapolation'!$L330,2)</f>
        <v>2.61</v>
      </c>
      <c r="AL330" s="13">
        <f>ROUND(AVERAGE(Zinsswaps!AL211:AL330)+'iBoxx Extrapolation'!$L330,2)</f>
        <v>2.59</v>
      </c>
      <c r="AM330" s="13">
        <f>ROUND(AVERAGE(Zinsswaps!AM211:AM330)+'iBoxx Extrapolation'!$L330,2)</f>
        <v>2.58</v>
      </c>
      <c r="AN330" s="13">
        <f>ROUND(AVERAGE(Zinsswaps!AN211:AN330)+'iBoxx Extrapolation'!$L330,2)</f>
        <v>2.57</v>
      </c>
      <c r="AO330" s="13">
        <f>ROUND(AVERAGE(Zinsswaps!AO211:AO330)+'iBoxx Extrapolation'!$L330,2)</f>
        <v>2.56</v>
      </c>
      <c r="AP330" s="13">
        <f>ROUND(AVERAGE(Zinsswaps!AP211:AP330)+'iBoxx Extrapolation'!$L330,2)</f>
        <v>2.54</v>
      </c>
      <c r="AQ330" s="13">
        <f>ROUND(AVERAGE(Zinsswaps!AQ211:AQ330)+'iBoxx Extrapolation'!$L330,2)</f>
        <v>2.5299999999999998</v>
      </c>
      <c r="AR330" s="13">
        <f>ROUND(AVERAGE(Zinsswaps!AR211:AR330)+'iBoxx Extrapolation'!$L330,2)</f>
        <v>2.5099999999999998</v>
      </c>
      <c r="AS330" s="13">
        <f>ROUND(AVERAGE(Zinsswaps!AS211:AS330)+'iBoxx Extrapolation'!$L330,2)</f>
        <v>2.5</v>
      </c>
      <c r="AT330" s="13">
        <f>ROUND(AVERAGE(Zinsswaps!AT211:AT330)+'iBoxx Extrapolation'!$L330,2)</f>
        <v>2.48</v>
      </c>
      <c r="AU330" s="13">
        <f>ROUND(AVERAGE(Zinsswaps!AU211:AU330)+'iBoxx Extrapolation'!$L330,2)</f>
        <v>2.4700000000000002</v>
      </c>
      <c r="AV330" s="13">
        <f>ROUND(AVERAGE(Zinsswaps!AV211:AV330)+'iBoxx Extrapolation'!$L330,2)</f>
        <v>2.4500000000000002</v>
      </c>
      <c r="AW330" s="13">
        <f>ROUND(AVERAGE(Zinsswaps!AW211:AW330)+'iBoxx Extrapolation'!$L330,2)</f>
        <v>2.44</v>
      </c>
      <c r="AX330" s="13">
        <f>ROUND(AVERAGE(Zinsswaps!AX211:AX330)+'iBoxx Extrapolation'!$L330,2)</f>
        <v>2.4300000000000002</v>
      </c>
      <c r="AY330" s="13">
        <f>ROUND(AVERAGE(Zinsswaps!AY211:AY330)+'iBoxx Extrapolation'!$L330,2)</f>
        <v>2.42</v>
      </c>
    </row>
    <row r="331" spans="1:51" s="16" customFormat="1" x14ac:dyDescent="0.2">
      <c r="A331" s="12">
        <v>47299</v>
      </c>
      <c r="B331" s="13">
        <f>ROUND(AVERAGE(Zinsswaps!B212:B331)+'iBoxx Extrapolation'!$L331,2)</f>
        <v>2.36</v>
      </c>
      <c r="C331" s="13">
        <f>ROUND(AVERAGE(Zinsswaps!C212:C331)+'iBoxx Extrapolation'!$L331,2)</f>
        <v>2.33</v>
      </c>
      <c r="D331" s="13">
        <f>ROUND(AVERAGE(Zinsswaps!D212:D331)+'iBoxx Extrapolation'!$L331,2)</f>
        <v>2.34</v>
      </c>
      <c r="E331" s="13">
        <f>ROUND(AVERAGE(Zinsswaps!E212:E331)+'iBoxx Extrapolation'!$L331,2)</f>
        <v>2.37</v>
      </c>
      <c r="F331" s="13">
        <f>ROUND(AVERAGE(Zinsswaps!F212:F331)+'iBoxx Extrapolation'!$L331,2)</f>
        <v>2.4</v>
      </c>
      <c r="G331" s="13">
        <f>ROUND(AVERAGE(Zinsswaps!G212:G331)+'iBoxx Extrapolation'!$L331,2)</f>
        <v>2.4500000000000002</v>
      </c>
      <c r="H331" s="13">
        <f>ROUND(AVERAGE(Zinsswaps!H212:H331)+'iBoxx Extrapolation'!$L331,2)</f>
        <v>2.5</v>
      </c>
      <c r="I331" s="13">
        <f>ROUND(AVERAGE(Zinsswaps!I212:I331)+'iBoxx Extrapolation'!$L331,2)</f>
        <v>2.54</v>
      </c>
      <c r="J331" s="13">
        <f>ROUND(AVERAGE(Zinsswaps!J212:J331)+'iBoxx Extrapolation'!$L331,2)</f>
        <v>2.59</v>
      </c>
      <c r="K331" s="13">
        <f>ROUND(AVERAGE(Zinsswaps!K212:K331)+'iBoxx Extrapolation'!$L331,2)</f>
        <v>2.64</v>
      </c>
      <c r="L331" s="13">
        <f>ROUND(AVERAGE(Zinsswaps!L212:L331)+'iBoxx Extrapolation'!$L331,2)</f>
        <v>2.69</v>
      </c>
      <c r="M331" s="13">
        <f>ROUND(AVERAGE(Zinsswaps!M212:M331)+'iBoxx Extrapolation'!$L331,2)</f>
        <v>2.72</v>
      </c>
      <c r="N331" s="13">
        <f>ROUND(AVERAGE(Zinsswaps!N212:N331)+'iBoxx Extrapolation'!$L331,2)</f>
        <v>2.76</v>
      </c>
      <c r="O331" s="13">
        <f>ROUND(AVERAGE(Zinsswaps!O212:O331)+'iBoxx Extrapolation'!$L331,2)</f>
        <v>2.79</v>
      </c>
      <c r="P331" s="13">
        <f>ROUND(AVERAGE(Zinsswaps!P212:P331)+'iBoxx Extrapolation'!$L331,2)</f>
        <v>2.81</v>
      </c>
      <c r="Q331" s="13">
        <f>ROUND(AVERAGE(Zinsswaps!Q212:Q331)+'iBoxx Extrapolation'!$L331,2)</f>
        <v>2.82</v>
      </c>
      <c r="R331" s="13">
        <f>ROUND(AVERAGE(Zinsswaps!R212:R331)+'iBoxx Extrapolation'!$L331,2)</f>
        <v>2.83</v>
      </c>
      <c r="S331" s="13">
        <f>ROUND(AVERAGE(Zinsswaps!S212:S331)+'iBoxx Extrapolation'!$L331,2)</f>
        <v>2.83</v>
      </c>
      <c r="T331" s="13">
        <f>ROUND(AVERAGE(Zinsswaps!T212:T331)+'iBoxx Extrapolation'!$L331,2)</f>
        <v>2.84</v>
      </c>
      <c r="U331" s="13">
        <f>ROUND(AVERAGE(Zinsswaps!U212:U331)+'iBoxx Extrapolation'!$L331,2)</f>
        <v>2.84</v>
      </c>
      <c r="V331" s="13">
        <f>ROUND(AVERAGE(Zinsswaps!V212:V331)+'iBoxx Extrapolation'!$L331,2)</f>
        <v>2.83</v>
      </c>
      <c r="W331" s="13">
        <f>ROUND(AVERAGE(Zinsswaps!W212:W331)+'iBoxx Extrapolation'!$L331,2)</f>
        <v>2.82</v>
      </c>
      <c r="X331" s="13">
        <f>ROUND(AVERAGE(Zinsswaps!X212:X331)+'iBoxx Extrapolation'!$L331,2)</f>
        <v>2.81</v>
      </c>
      <c r="Y331" s="13">
        <f>ROUND(AVERAGE(Zinsswaps!Y212:Y331)+'iBoxx Extrapolation'!$L331,2)</f>
        <v>2.8</v>
      </c>
      <c r="Z331" s="13">
        <f>ROUND(AVERAGE(Zinsswaps!Z212:Z331)+'iBoxx Extrapolation'!$L331,2)</f>
        <v>2.79</v>
      </c>
      <c r="AA331" s="13">
        <f>ROUND(AVERAGE(Zinsswaps!AA212:AA331)+'iBoxx Extrapolation'!$L331,2)</f>
        <v>2.77</v>
      </c>
      <c r="AB331" s="13">
        <f>ROUND(AVERAGE(Zinsswaps!AB212:AB331)+'iBoxx Extrapolation'!$L331,2)</f>
        <v>2.76</v>
      </c>
      <c r="AC331" s="13">
        <f>ROUND(AVERAGE(Zinsswaps!AC212:AC331)+'iBoxx Extrapolation'!$L331,2)</f>
        <v>2.74</v>
      </c>
      <c r="AD331" s="13">
        <f>ROUND(AVERAGE(Zinsswaps!AD212:AD331)+'iBoxx Extrapolation'!$L331,2)</f>
        <v>2.73</v>
      </c>
      <c r="AE331" s="13">
        <f>ROUND(AVERAGE(Zinsswaps!AE212:AE331)+'iBoxx Extrapolation'!$L331,2)</f>
        <v>2.72</v>
      </c>
      <c r="AF331" s="13">
        <f>ROUND(AVERAGE(Zinsswaps!AF212:AF331)+'iBoxx Extrapolation'!$L331,2)</f>
        <v>2.7</v>
      </c>
      <c r="AG331" s="13">
        <f>ROUND(AVERAGE(Zinsswaps!AG212:AG331)+'iBoxx Extrapolation'!$L331,2)</f>
        <v>2.68</v>
      </c>
      <c r="AH331" s="13">
        <f>ROUND(AVERAGE(Zinsswaps!AH212:AH331)+'iBoxx Extrapolation'!$L331,2)</f>
        <v>2.67</v>
      </c>
      <c r="AI331" s="13">
        <f>ROUND(AVERAGE(Zinsswaps!AI212:AI331)+'iBoxx Extrapolation'!$L331,2)</f>
        <v>2.65</v>
      </c>
      <c r="AJ331" s="13">
        <f>ROUND(AVERAGE(Zinsswaps!AJ212:AJ331)+'iBoxx Extrapolation'!$L331,2)</f>
        <v>2.64</v>
      </c>
      <c r="AK331" s="13">
        <f>ROUND(AVERAGE(Zinsswaps!AK212:AK331)+'iBoxx Extrapolation'!$L331,2)</f>
        <v>2.63</v>
      </c>
      <c r="AL331" s="13">
        <f>ROUND(AVERAGE(Zinsswaps!AL212:AL331)+'iBoxx Extrapolation'!$L331,2)</f>
        <v>2.62</v>
      </c>
      <c r="AM331" s="13">
        <f>ROUND(AVERAGE(Zinsswaps!AM212:AM331)+'iBoxx Extrapolation'!$L331,2)</f>
        <v>2.6</v>
      </c>
      <c r="AN331" s="13">
        <f>ROUND(AVERAGE(Zinsswaps!AN212:AN331)+'iBoxx Extrapolation'!$L331,2)</f>
        <v>2.59</v>
      </c>
      <c r="AO331" s="13">
        <f>ROUND(AVERAGE(Zinsswaps!AO212:AO331)+'iBoxx Extrapolation'!$L331,2)</f>
        <v>2.58</v>
      </c>
      <c r="AP331" s="13">
        <f>ROUND(AVERAGE(Zinsswaps!AP212:AP331)+'iBoxx Extrapolation'!$L331,2)</f>
        <v>2.56</v>
      </c>
      <c r="AQ331" s="13">
        <f>ROUND(AVERAGE(Zinsswaps!AQ212:AQ331)+'iBoxx Extrapolation'!$L331,2)</f>
        <v>2.5499999999999998</v>
      </c>
      <c r="AR331" s="13">
        <f>ROUND(AVERAGE(Zinsswaps!AR212:AR331)+'iBoxx Extrapolation'!$L331,2)</f>
        <v>2.5299999999999998</v>
      </c>
      <c r="AS331" s="13">
        <f>ROUND(AVERAGE(Zinsswaps!AS212:AS331)+'iBoxx Extrapolation'!$L331,2)</f>
        <v>2.52</v>
      </c>
      <c r="AT331" s="13">
        <f>ROUND(AVERAGE(Zinsswaps!AT212:AT331)+'iBoxx Extrapolation'!$L331,2)</f>
        <v>2.5</v>
      </c>
      <c r="AU331" s="13">
        <f>ROUND(AVERAGE(Zinsswaps!AU212:AU331)+'iBoxx Extrapolation'!$L331,2)</f>
        <v>2.4900000000000002</v>
      </c>
      <c r="AV331" s="13">
        <f>ROUND(AVERAGE(Zinsswaps!AV212:AV331)+'iBoxx Extrapolation'!$L331,2)</f>
        <v>2.4700000000000002</v>
      </c>
      <c r="AW331" s="13">
        <f>ROUND(AVERAGE(Zinsswaps!AW212:AW331)+'iBoxx Extrapolation'!$L331,2)</f>
        <v>2.46</v>
      </c>
      <c r="AX331" s="13">
        <f>ROUND(AVERAGE(Zinsswaps!AX212:AX331)+'iBoxx Extrapolation'!$L331,2)</f>
        <v>2.4500000000000002</v>
      </c>
      <c r="AY331" s="13">
        <f>ROUND(AVERAGE(Zinsswaps!AY212:AY331)+'iBoxx Extrapolation'!$L331,2)</f>
        <v>2.44</v>
      </c>
    </row>
    <row r="332" spans="1:51" s="16" customFormat="1" x14ac:dyDescent="0.2">
      <c r="A332" s="12">
        <v>47330</v>
      </c>
      <c r="B332" s="13">
        <f>ROUND(AVERAGE(Zinsswaps!B213:B332)+'iBoxx Extrapolation'!$L332,2)</f>
        <v>2.38</v>
      </c>
      <c r="C332" s="13">
        <f>ROUND(AVERAGE(Zinsswaps!C213:C332)+'iBoxx Extrapolation'!$L332,2)</f>
        <v>2.36</v>
      </c>
      <c r="D332" s="13">
        <f>ROUND(AVERAGE(Zinsswaps!D213:D332)+'iBoxx Extrapolation'!$L332,2)</f>
        <v>2.36</v>
      </c>
      <c r="E332" s="13">
        <f>ROUND(AVERAGE(Zinsswaps!E213:E332)+'iBoxx Extrapolation'!$L332,2)</f>
        <v>2.39</v>
      </c>
      <c r="F332" s="13">
        <f>ROUND(AVERAGE(Zinsswaps!F213:F332)+'iBoxx Extrapolation'!$L332,2)</f>
        <v>2.4300000000000002</v>
      </c>
      <c r="G332" s="13">
        <f>ROUND(AVERAGE(Zinsswaps!G213:G332)+'iBoxx Extrapolation'!$L332,2)</f>
        <v>2.48</v>
      </c>
      <c r="H332" s="13">
        <f>ROUND(AVERAGE(Zinsswaps!H213:H332)+'iBoxx Extrapolation'!$L332,2)</f>
        <v>2.52</v>
      </c>
      <c r="I332" s="13">
        <f>ROUND(AVERAGE(Zinsswaps!I213:I332)+'iBoxx Extrapolation'!$L332,2)</f>
        <v>2.57</v>
      </c>
      <c r="J332" s="13">
        <f>ROUND(AVERAGE(Zinsswaps!J213:J332)+'iBoxx Extrapolation'!$L332,2)</f>
        <v>2.62</v>
      </c>
      <c r="K332" s="13">
        <f>ROUND(AVERAGE(Zinsswaps!K213:K332)+'iBoxx Extrapolation'!$L332,2)</f>
        <v>2.67</v>
      </c>
      <c r="L332" s="13">
        <f>ROUND(AVERAGE(Zinsswaps!L213:L332)+'iBoxx Extrapolation'!$L332,2)</f>
        <v>2.71</v>
      </c>
      <c r="M332" s="13">
        <f>ROUND(AVERAGE(Zinsswaps!M213:M332)+'iBoxx Extrapolation'!$L332,2)</f>
        <v>2.75</v>
      </c>
      <c r="N332" s="13">
        <f>ROUND(AVERAGE(Zinsswaps!N213:N332)+'iBoxx Extrapolation'!$L332,2)</f>
        <v>2.78</v>
      </c>
      <c r="O332" s="13">
        <f>ROUND(AVERAGE(Zinsswaps!O213:O332)+'iBoxx Extrapolation'!$L332,2)</f>
        <v>2.81</v>
      </c>
      <c r="P332" s="13">
        <f>ROUND(AVERAGE(Zinsswaps!P213:P332)+'iBoxx Extrapolation'!$L332,2)</f>
        <v>2.84</v>
      </c>
      <c r="Q332" s="13">
        <f>ROUND(AVERAGE(Zinsswaps!Q213:Q332)+'iBoxx Extrapolation'!$L332,2)</f>
        <v>2.84</v>
      </c>
      <c r="R332" s="13">
        <f>ROUND(AVERAGE(Zinsswaps!R213:R332)+'iBoxx Extrapolation'!$L332,2)</f>
        <v>2.85</v>
      </c>
      <c r="S332" s="13">
        <f>ROUND(AVERAGE(Zinsswaps!S213:S332)+'iBoxx Extrapolation'!$L332,2)</f>
        <v>2.86</v>
      </c>
      <c r="T332" s="13">
        <f>ROUND(AVERAGE(Zinsswaps!T213:T332)+'iBoxx Extrapolation'!$L332,2)</f>
        <v>2.86</v>
      </c>
      <c r="U332" s="13">
        <f>ROUND(AVERAGE(Zinsswaps!U213:U332)+'iBoxx Extrapolation'!$L332,2)</f>
        <v>2.87</v>
      </c>
      <c r="V332" s="13">
        <f>ROUND(AVERAGE(Zinsswaps!V213:V332)+'iBoxx Extrapolation'!$L332,2)</f>
        <v>2.85</v>
      </c>
      <c r="W332" s="13">
        <f>ROUND(AVERAGE(Zinsswaps!W213:W332)+'iBoxx Extrapolation'!$L332,2)</f>
        <v>2.84</v>
      </c>
      <c r="X332" s="13">
        <f>ROUND(AVERAGE(Zinsswaps!X213:X332)+'iBoxx Extrapolation'!$L332,2)</f>
        <v>2.83</v>
      </c>
      <c r="Y332" s="13">
        <f>ROUND(AVERAGE(Zinsswaps!Y213:Y332)+'iBoxx Extrapolation'!$L332,2)</f>
        <v>2.82</v>
      </c>
      <c r="Z332" s="13">
        <f>ROUND(AVERAGE(Zinsswaps!Z213:Z332)+'iBoxx Extrapolation'!$L332,2)</f>
        <v>2.81</v>
      </c>
      <c r="AA332" s="13">
        <f>ROUND(AVERAGE(Zinsswaps!AA213:AA332)+'iBoxx Extrapolation'!$L332,2)</f>
        <v>2.8</v>
      </c>
      <c r="AB332" s="13">
        <f>ROUND(AVERAGE(Zinsswaps!AB213:AB332)+'iBoxx Extrapolation'!$L332,2)</f>
        <v>2.78</v>
      </c>
      <c r="AC332" s="13">
        <f>ROUND(AVERAGE(Zinsswaps!AC213:AC332)+'iBoxx Extrapolation'!$L332,2)</f>
        <v>2.77</v>
      </c>
      <c r="AD332" s="13">
        <f>ROUND(AVERAGE(Zinsswaps!AD213:AD332)+'iBoxx Extrapolation'!$L332,2)</f>
        <v>2.76</v>
      </c>
      <c r="AE332" s="13">
        <f>ROUND(AVERAGE(Zinsswaps!AE213:AE332)+'iBoxx Extrapolation'!$L332,2)</f>
        <v>2.74</v>
      </c>
      <c r="AF332" s="13">
        <f>ROUND(AVERAGE(Zinsswaps!AF213:AF332)+'iBoxx Extrapolation'!$L332,2)</f>
        <v>2.73</v>
      </c>
      <c r="AG332" s="13">
        <f>ROUND(AVERAGE(Zinsswaps!AG213:AG332)+'iBoxx Extrapolation'!$L332,2)</f>
        <v>2.71</v>
      </c>
      <c r="AH332" s="13">
        <f>ROUND(AVERAGE(Zinsswaps!AH213:AH332)+'iBoxx Extrapolation'!$L332,2)</f>
        <v>2.69</v>
      </c>
      <c r="AI332" s="13">
        <f>ROUND(AVERAGE(Zinsswaps!AI213:AI332)+'iBoxx Extrapolation'!$L332,2)</f>
        <v>2.68</v>
      </c>
      <c r="AJ332" s="13">
        <f>ROUND(AVERAGE(Zinsswaps!AJ213:AJ332)+'iBoxx Extrapolation'!$L332,2)</f>
        <v>2.66</v>
      </c>
      <c r="AK332" s="13">
        <f>ROUND(AVERAGE(Zinsswaps!AK213:AK332)+'iBoxx Extrapolation'!$L332,2)</f>
        <v>2.65</v>
      </c>
      <c r="AL332" s="13">
        <f>ROUND(AVERAGE(Zinsswaps!AL213:AL332)+'iBoxx Extrapolation'!$L332,2)</f>
        <v>2.64</v>
      </c>
      <c r="AM332" s="13">
        <f>ROUND(AVERAGE(Zinsswaps!AM213:AM332)+'iBoxx Extrapolation'!$L332,2)</f>
        <v>2.63</v>
      </c>
      <c r="AN332" s="13">
        <f>ROUND(AVERAGE(Zinsswaps!AN213:AN332)+'iBoxx Extrapolation'!$L332,2)</f>
        <v>2.62</v>
      </c>
      <c r="AO332" s="13">
        <f>ROUND(AVERAGE(Zinsswaps!AO213:AO332)+'iBoxx Extrapolation'!$L332,2)</f>
        <v>2.61</v>
      </c>
      <c r="AP332" s="13">
        <f>ROUND(AVERAGE(Zinsswaps!AP213:AP332)+'iBoxx Extrapolation'!$L332,2)</f>
        <v>2.59</v>
      </c>
      <c r="AQ332" s="13">
        <f>ROUND(AVERAGE(Zinsswaps!AQ213:AQ332)+'iBoxx Extrapolation'!$L332,2)</f>
        <v>2.57</v>
      </c>
      <c r="AR332" s="13">
        <f>ROUND(AVERAGE(Zinsswaps!AR213:AR332)+'iBoxx Extrapolation'!$L332,2)</f>
        <v>2.5499999999999998</v>
      </c>
      <c r="AS332" s="13">
        <f>ROUND(AVERAGE(Zinsswaps!AS213:AS332)+'iBoxx Extrapolation'!$L332,2)</f>
        <v>2.54</v>
      </c>
      <c r="AT332" s="13">
        <f>ROUND(AVERAGE(Zinsswaps!AT213:AT332)+'iBoxx Extrapolation'!$L332,2)</f>
        <v>2.52</v>
      </c>
      <c r="AU332" s="13">
        <f>ROUND(AVERAGE(Zinsswaps!AU213:AU332)+'iBoxx Extrapolation'!$L332,2)</f>
        <v>2.5099999999999998</v>
      </c>
      <c r="AV332" s="13">
        <f>ROUND(AVERAGE(Zinsswaps!AV213:AV332)+'iBoxx Extrapolation'!$L332,2)</f>
        <v>2.5</v>
      </c>
      <c r="AW332" s="13">
        <f>ROUND(AVERAGE(Zinsswaps!AW213:AW332)+'iBoxx Extrapolation'!$L332,2)</f>
        <v>2.48</v>
      </c>
      <c r="AX332" s="13">
        <f>ROUND(AVERAGE(Zinsswaps!AX213:AX332)+'iBoxx Extrapolation'!$L332,2)</f>
        <v>2.4700000000000002</v>
      </c>
      <c r="AY332" s="13">
        <f>ROUND(AVERAGE(Zinsswaps!AY213:AY332)+'iBoxx Extrapolation'!$L332,2)</f>
        <v>2.46</v>
      </c>
    </row>
    <row r="333" spans="1:51" s="16" customFormat="1" x14ac:dyDescent="0.2">
      <c r="A333" s="12">
        <v>47361</v>
      </c>
      <c r="B333" s="13">
        <f>ROUND(AVERAGE(Zinsswaps!B214:B333)+'iBoxx Extrapolation'!$L333,2)</f>
        <v>2.41</v>
      </c>
      <c r="C333" s="13">
        <f>ROUND(AVERAGE(Zinsswaps!C214:C333)+'iBoxx Extrapolation'!$L333,2)</f>
        <v>2.38</v>
      </c>
      <c r="D333" s="13">
        <f>ROUND(AVERAGE(Zinsswaps!D214:D333)+'iBoxx Extrapolation'!$L333,2)</f>
        <v>2.39</v>
      </c>
      <c r="E333" s="13">
        <f>ROUND(AVERAGE(Zinsswaps!E214:E333)+'iBoxx Extrapolation'!$L333,2)</f>
        <v>2.42</v>
      </c>
      <c r="F333" s="13">
        <f>ROUND(AVERAGE(Zinsswaps!F214:F333)+'iBoxx Extrapolation'!$L333,2)</f>
        <v>2.46</v>
      </c>
      <c r="G333" s="13">
        <f>ROUND(AVERAGE(Zinsswaps!G214:G333)+'iBoxx Extrapolation'!$L333,2)</f>
        <v>2.5</v>
      </c>
      <c r="H333" s="13">
        <f>ROUND(AVERAGE(Zinsswaps!H214:H333)+'iBoxx Extrapolation'!$L333,2)</f>
        <v>2.5499999999999998</v>
      </c>
      <c r="I333" s="13">
        <f>ROUND(AVERAGE(Zinsswaps!I214:I333)+'iBoxx Extrapolation'!$L333,2)</f>
        <v>2.6</v>
      </c>
      <c r="J333" s="13">
        <f>ROUND(AVERAGE(Zinsswaps!J214:J333)+'iBoxx Extrapolation'!$L333,2)</f>
        <v>2.65</v>
      </c>
      <c r="K333" s="13">
        <f>ROUND(AVERAGE(Zinsswaps!K214:K333)+'iBoxx Extrapolation'!$L333,2)</f>
        <v>2.69</v>
      </c>
      <c r="L333" s="13">
        <f>ROUND(AVERAGE(Zinsswaps!L214:L333)+'iBoxx Extrapolation'!$L333,2)</f>
        <v>2.74</v>
      </c>
      <c r="M333" s="13">
        <f>ROUND(AVERAGE(Zinsswaps!M214:M333)+'iBoxx Extrapolation'!$L333,2)</f>
        <v>2.78</v>
      </c>
      <c r="N333" s="13">
        <f>ROUND(AVERAGE(Zinsswaps!N214:N333)+'iBoxx Extrapolation'!$L333,2)</f>
        <v>2.81</v>
      </c>
      <c r="O333" s="13">
        <f>ROUND(AVERAGE(Zinsswaps!O214:O333)+'iBoxx Extrapolation'!$L333,2)</f>
        <v>2.84</v>
      </c>
      <c r="P333" s="13">
        <f>ROUND(AVERAGE(Zinsswaps!P214:P333)+'iBoxx Extrapolation'!$L333,2)</f>
        <v>2.87</v>
      </c>
      <c r="Q333" s="13">
        <f>ROUND(AVERAGE(Zinsswaps!Q214:Q333)+'iBoxx Extrapolation'!$L333,2)</f>
        <v>2.87</v>
      </c>
      <c r="R333" s="13">
        <f>ROUND(AVERAGE(Zinsswaps!R214:R333)+'iBoxx Extrapolation'!$L333,2)</f>
        <v>2.88</v>
      </c>
      <c r="S333" s="13">
        <f>ROUND(AVERAGE(Zinsswaps!S214:S333)+'iBoxx Extrapolation'!$L333,2)</f>
        <v>2.88</v>
      </c>
      <c r="T333" s="13">
        <f>ROUND(AVERAGE(Zinsswaps!T214:T333)+'iBoxx Extrapolation'!$L333,2)</f>
        <v>2.89</v>
      </c>
      <c r="U333" s="13">
        <f>ROUND(AVERAGE(Zinsswaps!U214:U333)+'iBoxx Extrapolation'!$L333,2)</f>
        <v>2.89</v>
      </c>
      <c r="V333" s="13">
        <f>ROUND(AVERAGE(Zinsswaps!V214:V333)+'iBoxx Extrapolation'!$L333,2)</f>
        <v>2.88</v>
      </c>
      <c r="W333" s="13">
        <f>ROUND(AVERAGE(Zinsswaps!W214:W333)+'iBoxx Extrapolation'!$L333,2)</f>
        <v>2.87</v>
      </c>
      <c r="X333" s="13">
        <f>ROUND(AVERAGE(Zinsswaps!X214:X333)+'iBoxx Extrapolation'!$L333,2)</f>
        <v>2.86</v>
      </c>
      <c r="Y333" s="13">
        <f>ROUND(AVERAGE(Zinsswaps!Y214:Y333)+'iBoxx Extrapolation'!$L333,2)</f>
        <v>2.85</v>
      </c>
      <c r="Z333" s="13">
        <f>ROUND(AVERAGE(Zinsswaps!Z214:Z333)+'iBoxx Extrapolation'!$L333,2)</f>
        <v>2.84</v>
      </c>
      <c r="AA333" s="13">
        <f>ROUND(AVERAGE(Zinsswaps!AA214:AA333)+'iBoxx Extrapolation'!$L333,2)</f>
        <v>2.83</v>
      </c>
      <c r="AB333" s="13">
        <f>ROUND(AVERAGE(Zinsswaps!AB214:AB333)+'iBoxx Extrapolation'!$L333,2)</f>
        <v>2.81</v>
      </c>
      <c r="AC333" s="13">
        <f>ROUND(AVERAGE(Zinsswaps!AC214:AC333)+'iBoxx Extrapolation'!$L333,2)</f>
        <v>2.8</v>
      </c>
      <c r="AD333" s="13">
        <f>ROUND(AVERAGE(Zinsswaps!AD214:AD333)+'iBoxx Extrapolation'!$L333,2)</f>
        <v>2.78</v>
      </c>
      <c r="AE333" s="13">
        <f>ROUND(AVERAGE(Zinsswaps!AE214:AE333)+'iBoxx Extrapolation'!$L333,2)</f>
        <v>2.77</v>
      </c>
      <c r="AF333" s="13">
        <f>ROUND(AVERAGE(Zinsswaps!AF214:AF333)+'iBoxx Extrapolation'!$L333,2)</f>
        <v>2.75</v>
      </c>
      <c r="AG333" s="13">
        <f>ROUND(AVERAGE(Zinsswaps!AG214:AG333)+'iBoxx Extrapolation'!$L333,2)</f>
        <v>2.74</v>
      </c>
      <c r="AH333" s="13">
        <f>ROUND(AVERAGE(Zinsswaps!AH214:AH333)+'iBoxx Extrapolation'!$L333,2)</f>
        <v>2.72</v>
      </c>
      <c r="AI333" s="13">
        <f>ROUND(AVERAGE(Zinsswaps!AI214:AI333)+'iBoxx Extrapolation'!$L333,2)</f>
        <v>2.71</v>
      </c>
      <c r="AJ333" s="13">
        <f>ROUND(AVERAGE(Zinsswaps!AJ214:AJ333)+'iBoxx Extrapolation'!$L333,2)</f>
        <v>2.69</v>
      </c>
      <c r="AK333" s="13">
        <f>ROUND(AVERAGE(Zinsswaps!AK214:AK333)+'iBoxx Extrapolation'!$L333,2)</f>
        <v>2.68</v>
      </c>
      <c r="AL333" s="13">
        <f>ROUND(AVERAGE(Zinsswaps!AL214:AL333)+'iBoxx Extrapolation'!$L333,2)</f>
        <v>2.67</v>
      </c>
      <c r="AM333" s="13">
        <f>ROUND(AVERAGE(Zinsswaps!AM214:AM333)+'iBoxx Extrapolation'!$L333,2)</f>
        <v>2.65</v>
      </c>
      <c r="AN333" s="13">
        <f>ROUND(AVERAGE(Zinsswaps!AN214:AN333)+'iBoxx Extrapolation'!$L333,2)</f>
        <v>2.64</v>
      </c>
      <c r="AO333" s="13">
        <f>ROUND(AVERAGE(Zinsswaps!AO214:AO333)+'iBoxx Extrapolation'!$L333,2)</f>
        <v>2.63</v>
      </c>
      <c r="AP333" s="13">
        <f>ROUND(AVERAGE(Zinsswaps!AP214:AP333)+'iBoxx Extrapolation'!$L333,2)</f>
        <v>2.61</v>
      </c>
      <c r="AQ333" s="13">
        <f>ROUND(AVERAGE(Zinsswaps!AQ214:AQ333)+'iBoxx Extrapolation'!$L333,2)</f>
        <v>2.6</v>
      </c>
      <c r="AR333" s="13">
        <f>ROUND(AVERAGE(Zinsswaps!AR214:AR333)+'iBoxx Extrapolation'!$L333,2)</f>
        <v>2.58</v>
      </c>
      <c r="AS333" s="13">
        <f>ROUND(AVERAGE(Zinsswaps!AS214:AS333)+'iBoxx Extrapolation'!$L333,2)</f>
        <v>2.57</v>
      </c>
      <c r="AT333" s="13">
        <f>ROUND(AVERAGE(Zinsswaps!AT214:AT333)+'iBoxx Extrapolation'!$L333,2)</f>
        <v>2.5499999999999998</v>
      </c>
      <c r="AU333" s="13">
        <f>ROUND(AVERAGE(Zinsswaps!AU214:AU333)+'iBoxx Extrapolation'!$L333,2)</f>
        <v>2.54</v>
      </c>
      <c r="AV333" s="13">
        <f>ROUND(AVERAGE(Zinsswaps!AV214:AV333)+'iBoxx Extrapolation'!$L333,2)</f>
        <v>2.52</v>
      </c>
      <c r="AW333" s="13">
        <f>ROUND(AVERAGE(Zinsswaps!AW214:AW333)+'iBoxx Extrapolation'!$L333,2)</f>
        <v>2.5099999999999998</v>
      </c>
      <c r="AX333" s="13">
        <f>ROUND(AVERAGE(Zinsswaps!AX214:AX333)+'iBoxx Extrapolation'!$L333,2)</f>
        <v>2.5</v>
      </c>
      <c r="AY333" s="13">
        <f>ROUND(AVERAGE(Zinsswaps!AY214:AY333)+'iBoxx Extrapolation'!$L333,2)</f>
        <v>2.48</v>
      </c>
    </row>
    <row r="334" spans="1:51" s="16" customFormat="1" x14ac:dyDescent="0.2">
      <c r="A334" s="12">
        <v>47391</v>
      </c>
      <c r="B334" s="13">
        <f>ROUND(AVERAGE(Zinsswaps!B215:B334)+'iBoxx Extrapolation'!$L334,2)</f>
        <v>2.4300000000000002</v>
      </c>
      <c r="C334" s="13">
        <f>ROUND(AVERAGE(Zinsswaps!C215:C334)+'iBoxx Extrapolation'!$L334,2)</f>
        <v>2.41</v>
      </c>
      <c r="D334" s="13">
        <f>ROUND(AVERAGE(Zinsswaps!D215:D334)+'iBoxx Extrapolation'!$L334,2)</f>
        <v>2.42</v>
      </c>
      <c r="E334" s="13">
        <f>ROUND(AVERAGE(Zinsswaps!E215:E334)+'iBoxx Extrapolation'!$L334,2)</f>
        <v>2.4500000000000002</v>
      </c>
      <c r="F334" s="13">
        <f>ROUND(AVERAGE(Zinsswaps!F215:F334)+'iBoxx Extrapolation'!$L334,2)</f>
        <v>2.48</v>
      </c>
      <c r="G334" s="13">
        <f>ROUND(AVERAGE(Zinsswaps!G215:G334)+'iBoxx Extrapolation'!$L334,2)</f>
        <v>2.5299999999999998</v>
      </c>
      <c r="H334" s="13">
        <f>ROUND(AVERAGE(Zinsswaps!H215:H334)+'iBoxx Extrapolation'!$L334,2)</f>
        <v>2.58</v>
      </c>
      <c r="I334" s="13">
        <f>ROUND(AVERAGE(Zinsswaps!I215:I334)+'iBoxx Extrapolation'!$L334,2)</f>
        <v>2.63</v>
      </c>
      <c r="J334" s="13">
        <f>ROUND(AVERAGE(Zinsswaps!J215:J334)+'iBoxx Extrapolation'!$L334,2)</f>
        <v>2.67</v>
      </c>
      <c r="K334" s="13">
        <f>ROUND(AVERAGE(Zinsswaps!K215:K334)+'iBoxx Extrapolation'!$L334,2)</f>
        <v>2.72</v>
      </c>
      <c r="L334" s="13">
        <f>ROUND(AVERAGE(Zinsswaps!L215:L334)+'iBoxx Extrapolation'!$L334,2)</f>
        <v>2.77</v>
      </c>
      <c r="M334" s="13">
        <f>ROUND(AVERAGE(Zinsswaps!M215:M334)+'iBoxx Extrapolation'!$L334,2)</f>
        <v>2.8</v>
      </c>
      <c r="N334" s="13">
        <f>ROUND(AVERAGE(Zinsswaps!N215:N334)+'iBoxx Extrapolation'!$L334,2)</f>
        <v>2.84</v>
      </c>
      <c r="O334" s="13">
        <f>ROUND(AVERAGE(Zinsswaps!O215:O334)+'iBoxx Extrapolation'!$L334,2)</f>
        <v>2.87</v>
      </c>
      <c r="P334" s="13">
        <f>ROUND(AVERAGE(Zinsswaps!P215:P334)+'iBoxx Extrapolation'!$L334,2)</f>
        <v>2.89</v>
      </c>
      <c r="Q334" s="13">
        <f>ROUND(AVERAGE(Zinsswaps!Q215:Q334)+'iBoxx Extrapolation'!$L334,2)</f>
        <v>2.9</v>
      </c>
      <c r="R334" s="13">
        <f>ROUND(AVERAGE(Zinsswaps!R215:R334)+'iBoxx Extrapolation'!$L334,2)</f>
        <v>2.91</v>
      </c>
      <c r="S334" s="13">
        <f>ROUND(AVERAGE(Zinsswaps!S215:S334)+'iBoxx Extrapolation'!$L334,2)</f>
        <v>2.91</v>
      </c>
      <c r="T334" s="13">
        <f>ROUND(AVERAGE(Zinsswaps!T215:T334)+'iBoxx Extrapolation'!$L334,2)</f>
        <v>2.92</v>
      </c>
      <c r="U334" s="13">
        <f>ROUND(AVERAGE(Zinsswaps!U215:U334)+'iBoxx Extrapolation'!$L334,2)</f>
        <v>2.92</v>
      </c>
      <c r="V334" s="13">
        <f>ROUND(AVERAGE(Zinsswaps!V215:V334)+'iBoxx Extrapolation'!$L334,2)</f>
        <v>2.91</v>
      </c>
      <c r="W334" s="13">
        <f>ROUND(AVERAGE(Zinsswaps!W215:W334)+'iBoxx Extrapolation'!$L334,2)</f>
        <v>2.9</v>
      </c>
      <c r="X334" s="13">
        <f>ROUND(AVERAGE(Zinsswaps!X215:X334)+'iBoxx Extrapolation'!$L334,2)</f>
        <v>2.89</v>
      </c>
      <c r="Y334" s="13">
        <f>ROUND(AVERAGE(Zinsswaps!Y215:Y334)+'iBoxx Extrapolation'!$L334,2)</f>
        <v>2.88</v>
      </c>
      <c r="Z334" s="13">
        <f>ROUND(AVERAGE(Zinsswaps!Z215:Z334)+'iBoxx Extrapolation'!$L334,2)</f>
        <v>2.87</v>
      </c>
      <c r="AA334" s="13">
        <f>ROUND(AVERAGE(Zinsswaps!AA215:AA334)+'iBoxx Extrapolation'!$L334,2)</f>
        <v>2.85</v>
      </c>
      <c r="AB334" s="13">
        <f>ROUND(AVERAGE(Zinsswaps!AB215:AB334)+'iBoxx Extrapolation'!$L334,2)</f>
        <v>2.84</v>
      </c>
      <c r="AC334" s="13">
        <f>ROUND(AVERAGE(Zinsswaps!AC215:AC334)+'iBoxx Extrapolation'!$L334,2)</f>
        <v>2.82</v>
      </c>
      <c r="AD334" s="13">
        <f>ROUND(AVERAGE(Zinsswaps!AD215:AD334)+'iBoxx Extrapolation'!$L334,2)</f>
        <v>2.81</v>
      </c>
      <c r="AE334" s="13">
        <f>ROUND(AVERAGE(Zinsswaps!AE215:AE334)+'iBoxx Extrapolation'!$L334,2)</f>
        <v>2.8</v>
      </c>
      <c r="AF334" s="13">
        <f>ROUND(AVERAGE(Zinsswaps!AF215:AF334)+'iBoxx Extrapolation'!$L334,2)</f>
        <v>2.78</v>
      </c>
      <c r="AG334" s="13">
        <f>ROUND(AVERAGE(Zinsswaps!AG215:AG334)+'iBoxx Extrapolation'!$L334,2)</f>
        <v>2.76</v>
      </c>
      <c r="AH334" s="13">
        <f>ROUND(AVERAGE(Zinsswaps!AH215:AH334)+'iBoxx Extrapolation'!$L334,2)</f>
        <v>2.75</v>
      </c>
      <c r="AI334" s="13">
        <f>ROUND(AVERAGE(Zinsswaps!AI215:AI334)+'iBoxx Extrapolation'!$L334,2)</f>
        <v>2.73</v>
      </c>
      <c r="AJ334" s="13">
        <f>ROUND(AVERAGE(Zinsswaps!AJ215:AJ334)+'iBoxx Extrapolation'!$L334,2)</f>
        <v>2.72</v>
      </c>
      <c r="AK334" s="13">
        <f>ROUND(AVERAGE(Zinsswaps!AK215:AK334)+'iBoxx Extrapolation'!$L334,2)</f>
        <v>2.7</v>
      </c>
      <c r="AL334" s="13">
        <f>ROUND(AVERAGE(Zinsswaps!AL215:AL334)+'iBoxx Extrapolation'!$L334,2)</f>
        <v>2.69</v>
      </c>
      <c r="AM334" s="13">
        <f>ROUND(AVERAGE(Zinsswaps!AM215:AM334)+'iBoxx Extrapolation'!$L334,2)</f>
        <v>2.68</v>
      </c>
      <c r="AN334" s="13">
        <f>ROUND(AVERAGE(Zinsswaps!AN215:AN334)+'iBoxx Extrapolation'!$L334,2)</f>
        <v>2.67</v>
      </c>
      <c r="AO334" s="13">
        <f>ROUND(AVERAGE(Zinsswaps!AO215:AO334)+'iBoxx Extrapolation'!$L334,2)</f>
        <v>2.66</v>
      </c>
      <c r="AP334" s="13">
        <f>ROUND(AVERAGE(Zinsswaps!AP215:AP334)+'iBoxx Extrapolation'!$L334,2)</f>
        <v>2.64</v>
      </c>
      <c r="AQ334" s="13">
        <f>ROUND(AVERAGE(Zinsswaps!AQ215:AQ334)+'iBoxx Extrapolation'!$L334,2)</f>
        <v>2.62</v>
      </c>
      <c r="AR334" s="13">
        <f>ROUND(AVERAGE(Zinsswaps!AR215:AR334)+'iBoxx Extrapolation'!$L334,2)</f>
        <v>2.61</v>
      </c>
      <c r="AS334" s="13">
        <f>ROUND(AVERAGE(Zinsswaps!AS215:AS334)+'iBoxx Extrapolation'!$L334,2)</f>
        <v>2.59</v>
      </c>
      <c r="AT334" s="13">
        <f>ROUND(AVERAGE(Zinsswaps!AT215:AT334)+'iBoxx Extrapolation'!$L334,2)</f>
        <v>2.57</v>
      </c>
      <c r="AU334" s="13">
        <f>ROUND(AVERAGE(Zinsswaps!AU215:AU334)+'iBoxx Extrapolation'!$L334,2)</f>
        <v>2.56</v>
      </c>
      <c r="AV334" s="13">
        <f>ROUND(AVERAGE(Zinsswaps!AV215:AV334)+'iBoxx Extrapolation'!$L334,2)</f>
        <v>2.5499999999999998</v>
      </c>
      <c r="AW334" s="13">
        <f>ROUND(AVERAGE(Zinsswaps!AW215:AW334)+'iBoxx Extrapolation'!$L334,2)</f>
        <v>2.5299999999999998</v>
      </c>
      <c r="AX334" s="13">
        <f>ROUND(AVERAGE(Zinsswaps!AX215:AX334)+'iBoxx Extrapolation'!$L334,2)</f>
        <v>2.52</v>
      </c>
      <c r="AY334" s="13">
        <f>ROUND(AVERAGE(Zinsswaps!AY215:AY334)+'iBoxx Extrapolation'!$L334,2)</f>
        <v>2.5099999999999998</v>
      </c>
    </row>
    <row r="335" spans="1:51" s="16" customFormat="1" x14ac:dyDescent="0.2">
      <c r="A335" s="12">
        <v>47422</v>
      </c>
      <c r="B335" s="13">
        <f>ROUND(AVERAGE(Zinsswaps!B216:B335)+'iBoxx Extrapolation'!$L335,2)</f>
        <v>2.4500000000000002</v>
      </c>
      <c r="C335" s="13">
        <f>ROUND(AVERAGE(Zinsswaps!C216:C335)+'iBoxx Extrapolation'!$L335,2)</f>
        <v>2.4300000000000002</v>
      </c>
      <c r="D335" s="13">
        <f>ROUND(AVERAGE(Zinsswaps!D216:D335)+'iBoxx Extrapolation'!$L335,2)</f>
        <v>2.44</v>
      </c>
      <c r="E335" s="13">
        <f>ROUND(AVERAGE(Zinsswaps!E216:E335)+'iBoxx Extrapolation'!$L335,2)</f>
        <v>2.4700000000000002</v>
      </c>
      <c r="F335" s="13">
        <f>ROUND(AVERAGE(Zinsswaps!F216:F335)+'iBoxx Extrapolation'!$L335,2)</f>
        <v>2.5099999999999998</v>
      </c>
      <c r="G335" s="13">
        <f>ROUND(AVERAGE(Zinsswaps!G216:G335)+'iBoxx Extrapolation'!$L335,2)</f>
        <v>2.5499999999999998</v>
      </c>
      <c r="H335" s="13">
        <f>ROUND(AVERAGE(Zinsswaps!H216:H335)+'iBoxx Extrapolation'!$L335,2)</f>
        <v>2.6</v>
      </c>
      <c r="I335" s="13">
        <f>ROUND(AVERAGE(Zinsswaps!I216:I335)+'iBoxx Extrapolation'!$L335,2)</f>
        <v>2.65</v>
      </c>
      <c r="J335" s="13">
        <f>ROUND(AVERAGE(Zinsswaps!J216:J335)+'iBoxx Extrapolation'!$L335,2)</f>
        <v>2.7</v>
      </c>
      <c r="K335" s="13">
        <f>ROUND(AVERAGE(Zinsswaps!K216:K335)+'iBoxx Extrapolation'!$L335,2)</f>
        <v>2.75</v>
      </c>
      <c r="L335" s="13">
        <f>ROUND(AVERAGE(Zinsswaps!L216:L335)+'iBoxx Extrapolation'!$L335,2)</f>
        <v>2.79</v>
      </c>
      <c r="M335" s="13">
        <f>ROUND(AVERAGE(Zinsswaps!M216:M335)+'iBoxx Extrapolation'!$L335,2)</f>
        <v>2.83</v>
      </c>
      <c r="N335" s="13">
        <f>ROUND(AVERAGE(Zinsswaps!N216:N335)+'iBoxx Extrapolation'!$L335,2)</f>
        <v>2.86</v>
      </c>
      <c r="O335" s="13">
        <f>ROUND(AVERAGE(Zinsswaps!O216:O335)+'iBoxx Extrapolation'!$L335,2)</f>
        <v>2.89</v>
      </c>
      <c r="P335" s="13">
        <f>ROUND(AVERAGE(Zinsswaps!P216:P335)+'iBoxx Extrapolation'!$L335,2)</f>
        <v>2.92</v>
      </c>
      <c r="Q335" s="13">
        <f>ROUND(AVERAGE(Zinsswaps!Q216:Q335)+'iBoxx Extrapolation'!$L335,2)</f>
        <v>2.93</v>
      </c>
      <c r="R335" s="13">
        <f>ROUND(AVERAGE(Zinsswaps!R216:R335)+'iBoxx Extrapolation'!$L335,2)</f>
        <v>2.93</v>
      </c>
      <c r="S335" s="13">
        <f>ROUND(AVERAGE(Zinsswaps!S216:S335)+'iBoxx Extrapolation'!$L335,2)</f>
        <v>2.94</v>
      </c>
      <c r="T335" s="13">
        <f>ROUND(AVERAGE(Zinsswaps!T216:T335)+'iBoxx Extrapolation'!$L335,2)</f>
        <v>2.94</v>
      </c>
      <c r="U335" s="13">
        <f>ROUND(AVERAGE(Zinsswaps!U216:U335)+'iBoxx Extrapolation'!$L335,2)</f>
        <v>2.95</v>
      </c>
      <c r="V335" s="13">
        <f>ROUND(AVERAGE(Zinsswaps!V216:V335)+'iBoxx Extrapolation'!$L335,2)</f>
        <v>2.93</v>
      </c>
      <c r="W335" s="13">
        <f>ROUND(AVERAGE(Zinsswaps!W216:W335)+'iBoxx Extrapolation'!$L335,2)</f>
        <v>2.92</v>
      </c>
      <c r="X335" s="13">
        <f>ROUND(AVERAGE(Zinsswaps!X216:X335)+'iBoxx Extrapolation'!$L335,2)</f>
        <v>2.91</v>
      </c>
      <c r="Y335" s="13">
        <f>ROUND(AVERAGE(Zinsswaps!Y216:Y335)+'iBoxx Extrapolation'!$L335,2)</f>
        <v>2.9</v>
      </c>
      <c r="Z335" s="13">
        <f>ROUND(AVERAGE(Zinsswaps!Z216:Z335)+'iBoxx Extrapolation'!$L335,2)</f>
        <v>2.89</v>
      </c>
      <c r="AA335" s="13">
        <f>ROUND(AVERAGE(Zinsswaps!AA216:AA335)+'iBoxx Extrapolation'!$L335,2)</f>
        <v>2.88</v>
      </c>
      <c r="AB335" s="13">
        <f>ROUND(AVERAGE(Zinsswaps!AB216:AB335)+'iBoxx Extrapolation'!$L335,2)</f>
        <v>2.86</v>
      </c>
      <c r="AC335" s="13">
        <f>ROUND(AVERAGE(Zinsswaps!AC216:AC335)+'iBoxx Extrapolation'!$L335,2)</f>
        <v>2.85</v>
      </c>
      <c r="AD335" s="13">
        <f>ROUND(AVERAGE(Zinsswaps!AD216:AD335)+'iBoxx Extrapolation'!$L335,2)</f>
        <v>2.83</v>
      </c>
      <c r="AE335" s="13">
        <f>ROUND(AVERAGE(Zinsswaps!AE216:AE335)+'iBoxx Extrapolation'!$L335,2)</f>
        <v>2.82</v>
      </c>
      <c r="AF335" s="13">
        <f>ROUND(AVERAGE(Zinsswaps!AF216:AF335)+'iBoxx Extrapolation'!$L335,2)</f>
        <v>2.8</v>
      </c>
      <c r="AG335" s="13">
        <f>ROUND(AVERAGE(Zinsswaps!AG216:AG335)+'iBoxx Extrapolation'!$L335,2)</f>
        <v>2.79</v>
      </c>
      <c r="AH335" s="13">
        <f>ROUND(AVERAGE(Zinsswaps!AH216:AH335)+'iBoxx Extrapolation'!$L335,2)</f>
        <v>2.77</v>
      </c>
      <c r="AI335" s="13">
        <f>ROUND(AVERAGE(Zinsswaps!AI216:AI335)+'iBoxx Extrapolation'!$L335,2)</f>
        <v>2.76</v>
      </c>
      <c r="AJ335" s="13">
        <f>ROUND(AVERAGE(Zinsswaps!AJ216:AJ335)+'iBoxx Extrapolation'!$L335,2)</f>
        <v>2.74</v>
      </c>
      <c r="AK335" s="13">
        <f>ROUND(AVERAGE(Zinsswaps!AK216:AK335)+'iBoxx Extrapolation'!$L335,2)</f>
        <v>2.73</v>
      </c>
      <c r="AL335" s="13">
        <f>ROUND(AVERAGE(Zinsswaps!AL216:AL335)+'iBoxx Extrapolation'!$L335,2)</f>
        <v>2.72</v>
      </c>
      <c r="AM335" s="13">
        <f>ROUND(AVERAGE(Zinsswaps!AM216:AM335)+'iBoxx Extrapolation'!$L335,2)</f>
        <v>2.7</v>
      </c>
      <c r="AN335" s="13">
        <f>ROUND(AVERAGE(Zinsswaps!AN216:AN335)+'iBoxx Extrapolation'!$L335,2)</f>
        <v>2.69</v>
      </c>
      <c r="AO335" s="13">
        <f>ROUND(AVERAGE(Zinsswaps!AO216:AO335)+'iBoxx Extrapolation'!$L335,2)</f>
        <v>2.68</v>
      </c>
      <c r="AP335" s="13">
        <f>ROUND(AVERAGE(Zinsswaps!AP216:AP335)+'iBoxx Extrapolation'!$L335,2)</f>
        <v>2.66</v>
      </c>
      <c r="AQ335" s="13">
        <f>ROUND(AVERAGE(Zinsswaps!AQ216:AQ335)+'iBoxx Extrapolation'!$L335,2)</f>
        <v>2.65</v>
      </c>
      <c r="AR335" s="13">
        <f>ROUND(AVERAGE(Zinsswaps!AR216:AR335)+'iBoxx Extrapolation'!$L335,2)</f>
        <v>2.63</v>
      </c>
      <c r="AS335" s="13">
        <f>ROUND(AVERAGE(Zinsswaps!AS216:AS335)+'iBoxx Extrapolation'!$L335,2)</f>
        <v>2.61</v>
      </c>
      <c r="AT335" s="13">
        <f>ROUND(AVERAGE(Zinsswaps!AT216:AT335)+'iBoxx Extrapolation'!$L335,2)</f>
        <v>2.6</v>
      </c>
      <c r="AU335" s="13">
        <f>ROUND(AVERAGE(Zinsswaps!AU216:AU335)+'iBoxx Extrapolation'!$L335,2)</f>
        <v>2.58</v>
      </c>
      <c r="AV335" s="13">
        <f>ROUND(AVERAGE(Zinsswaps!AV216:AV335)+'iBoxx Extrapolation'!$L335,2)</f>
        <v>2.57</v>
      </c>
      <c r="AW335" s="13">
        <f>ROUND(AVERAGE(Zinsswaps!AW216:AW335)+'iBoxx Extrapolation'!$L335,2)</f>
        <v>2.56</v>
      </c>
      <c r="AX335" s="13">
        <f>ROUND(AVERAGE(Zinsswaps!AX216:AX335)+'iBoxx Extrapolation'!$L335,2)</f>
        <v>2.54</v>
      </c>
      <c r="AY335" s="13">
        <f>ROUND(AVERAGE(Zinsswaps!AY216:AY335)+'iBoxx Extrapolation'!$L335,2)</f>
        <v>2.5299999999999998</v>
      </c>
    </row>
    <row r="336" spans="1:51" s="16" customFormat="1" x14ac:dyDescent="0.2">
      <c r="A336" s="12">
        <v>47452</v>
      </c>
      <c r="B336" s="13">
        <f>ROUND(AVERAGE(Zinsswaps!B217:B336)+'iBoxx Extrapolation'!$L336,2)</f>
        <v>2.48</v>
      </c>
      <c r="C336" s="13">
        <f>ROUND(AVERAGE(Zinsswaps!C217:C336)+'iBoxx Extrapolation'!$L336,2)</f>
        <v>2.46</v>
      </c>
      <c r="D336" s="13">
        <f>ROUND(AVERAGE(Zinsswaps!D217:D336)+'iBoxx Extrapolation'!$L336,2)</f>
        <v>2.46</v>
      </c>
      <c r="E336" s="13">
        <f>ROUND(AVERAGE(Zinsswaps!E217:E336)+'iBoxx Extrapolation'!$L336,2)</f>
        <v>2.4900000000000002</v>
      </c>
      <c r="F336" s="13">
        <f>ROUND(AVERAGE(Zinsswaps!F217:F336)+'iBoxx Extrapolation'!$L336,2)</f>
        <v>2.5299999999999998</v>
      </c>
      <c r="G336" s="13">
        <f>ROUND(AVERAGE(Zinsswaps!G217:G336)+'iBoxx Extrapolation'!$L336,2)</f>
        <v>2.58</v>
      </c>
      <c r="H336" s="13">
        <f>ROUND(AVERAGE(Zinsswaps!H217:H336)+'iBoxx Extrapolation'!$L336,2)</f>
        <v>2.63</v>
      </c>
      <c r="I336" s="13">
        <f>ROUND(AVERAGE(Zinsswaps!I217:I336)+'iBoxx Extrapolation'!$L336,2)</f>
        <v>2.68</v>
      </c>
      <c r="J336" s="13">
        <f>ROUND(AVERAGE(Zinsswaps!J217:J336)+'iBoxx Extrapolation'!$L336,2)</f>
        <v>2.72</v>
      </c>
      <c r="K336" s="13">
        <f>ROUND(AVERAGE(Zinsswaps!K217:K336)+'iBoxx Extrapolation'!$L336,2)</f>
        <v>2.77</v>
      </c>
      <c r="L336" s="13">
        <f>ROUND(AVERAGE(Zinsswaps!L217:L336)+'iBoxx Extrapolation'!$L336,2)</f>
        <v>2.82</v>
      </c>
      <c r="M336" s="13">
        <f>ROUND(AVERAGE(Zinsswaps!M217:M336)+'iBoxx Extrapolation'!$L336,2)</f>
        <v>2.86</v>
      </c>
      <c r="N336" s="13">
        <f>ROUND(AVERAGE(Zinsswaps!N217:N336)+'iBoxx Extrapolation'!$L336,2)</f>
        <v>2.89</v>
      </c>
      <c r="O336" s="13">
        <f>ROUND(AVERAGE(Zinsswaps!O217:O336)+'iBoxx Extrapolation'!$L336,2)</f>
        <v>2.92</v>
      </c>
      <c r="P336" s="13">
        <f>ROUND(AVERAGE(Zinsswaps!P217:P336)+'iBoxx Extrapolation'!$L336,2)</f>
        <v>2.94</v>
      </c>
      <c r="Q336" s="13">
        <f>ROUND(AVERAGE(Zinsswaps!Q217:Q336)+'iBoxx Extrapolation'!$L336,2)</f>
        <v>2.95</v>
      </c>
      <c r="R336" s="13">
        <f>ROUND(AVERAGE(Zinsswaps!R217:R336)+'iBoxx Extrapolation'!$L336,2)</f>
        <v>2.96</v>
      </c>
      <c r="S336" s="13">
        <f>ROUND(AVERAGE(Zinsswaps!S217:S336)+'iBoxx Extrapolation'!$L336,2)</f>
        <v>2.96</v>
      </c>
      <c r="T336" s="13">
        <f>ROUND(AVERAGE(Zinsswaps!T217:T336)+'iBoxx Extrapolation'!$L336,2)</f>
        <v>2.97</v>
      </c>
      <c r="U336" s="13">
        <f>ROUND(AVERAGE(Zinsswaps!U217:U336)+'iBoxx Extrapolation'!$L336,2)</f>
        <v>2.97</v>
      </c>
      <c r="V336" s="13">
        <f>ROUND(AVERAGE(Zinsswaps!V217:V336)+'iBoxx Extrapolation'!$L336,2)</f>
        <v>2.96</v>
      </c>
      <c r="W336" s="13">
        <f>ROUND(AVERAGE(Zinsswaps!W217:W336)+'iBoxx Extrapolation'!$L336,2)</f>
        <v>2.95</v>
      </c>
      <c r="X336" s="13">
        <f>ROUND(AVERAGE(Zinsswaps!X217:X336)+'iBoxx Extrapolation'!$L336,2)</f>
        <v>2.94</v>
      </c>
      <c r="Y336" s="13">
        <f>ROUND(AVERAGE(Zinsswaps!Y217:Y336)+'iBoxx Extrapolation'!$L336,2)</f>
        <v>2.93</v>
      </c>
      <c r="Z336" s="13">
        <f>ROUND(AVERAGE(Zinsswaps!Z217:Z336)+'iBoxx Extrapolation'!$L336,2)</f>
        <v>2.92</v>
      </c>
      <c r="AA336" s="13">
        <f>ROUND(AVERAGE(Zinsswaps!AA217:AA336)+'iBoxx Extrapolation'!$L336,2)</f>
        <v>2.9</v>
      </c>
      <c r="AB336" s="13">
        <f>ROUND(AVERAGE(Zinsswaps!AB217:AB336)+'iBoxx Extrapolation'!$L336,2)</f>
        <v>2.89</v>
      </c>
      <c r="AC336" s="13">
        <f>ROUND(AVERAGE(Zinsswaps!AC217:AC336)+'iBoxx Extrapolation'!$L336,2)</f>
        <v>2.87</v>
      </c>
      <c r="AD336" s="13">
        <f>ROUND(AVERAGE(Zinsswaps!AD217:AD336)+'iBoxx Extrapolation'!$L336,2)</f>
        <v>2.86</v>
      </c>
      <c r="AE336" s="13">
        <f>ROUND(AVERAGE(Zinsswaps!AE217:AE336)+'iBoxx Extrapolation'!$L336,2)</f>
        <v>2.85</v>
      </c>
      <c r="AF336" s="13">
        <f>ROUND(AVERAGE(Zinsswaps!AF217:AF336)+'iBoxx Extrapolation'!$L336,2)</f>
        <v>2.83</v>
      </c>
      <c r="AG336" s="13">
        <f>ROUND(AVERAGE(Zinsswaps!AG217:AG336)+'iBoxx Extrapolation'!$L336,2)</f>
        <v>2.81</v>
      </c>
      <c r="AH336" s="13">
        <f>ROUND(AVERAGE(Zinsswaps!AH217:AH336)+'iBoxx Extrapolation'!$L336,2)</f>
        <v>2.79</v>
      </c>
      <c r="AI336" s="13">
        <f>ROUND(AVERAGE(Zinsswaps!AI217:AI336)+'iBoxx Extrapolation'!$L336,2)</f>
        <v>2.78</v>
      </c>
      <c r="AJ336" s="13">
        <f>ROUND(AVERAGE(Zinsswaps!AJ217:AJ336)+'iBoxx Extrapolation'!$L336,2)</f>
        <v>2.77</v>
      </c>
      <c r="AK336" s="13">
        <f>ROUND(AVERAGE(Zinsswaps!AK217:AK336)+'iBoxx Extrapolation'!$L336,2)</f>
        <v>2.75</v>
      </c>
      <c r="AL336" s="13">
        <f>ROUND(AVERAGE(Zinsswaps!AL217:AL336)+'iBoxx Extrapolation'!$L336,2)</f>
        <v>2.74</v>
      </c>
      <c r="AM336" s="13">
        <f>ROUND(AVERAGE(Zinsswaps!AM217:AM336)+'iBoxx Extrapolation'!$L336,2)</f>
        <v>2.73</v>
      </c>
      <c r="AN336" s="13">
        <f>ROUND(AVERAGE(Zinsswaps!AN217:AN336)+'iBoxx Extrapolation'!$L336,2)</f>
        <v>2.72</v>
      </c>
      <c r="AO336" s="13">
        <f>ROUND(AVERAGE(Zinsswaps!AO217:AO336)+'iBoxx Extrapolation'!$L336,2)</f>
        <v>2.71</v>
      </c>
      <c r="AP336" s="13">
        <f>ROUND(AVERAGE(Zinsswaps!AP217:AP336)+'iBoxx Extrapolation'!$L336,2)</f>
        <v>2.69</v>
      </c>
      <c r="AQ336" s="13">
        <f>ROUND(AVERAGE(Zinsswaps!AQ217:AQ336)+'iBoxx Extrapolation'!$L336,2)</f>
        <v>2.67</v>
      </c>
      <c r="AR336" s="13">
        <f>ROUND(AVERAGE(Zinsswaps!AR217:AR336)+'iBoxx Extrapolation'!$L336,2)</f>
        <v>2.65</v>
      </c>
      <c r="AS336" s="13">
        <f>ROUND(AVERAGE(Zinsswaps!AS217:AS336)+'iBoxx Extrapolation'!$L336,2)</f>
        <v>2.64</v>
      </c>
      <c r="AT336" s="13">
        <f>ROUND(AVERAGE(Zinsswaps!AT217:AT336)+'iBoxx Extrapolation'!$L336,2)</f>
        <v>2.62</v>
      </c>
      <c r="AU336" s="13">
        <f>ROUND(AVERAGE(Zinsswaps!AU217:AU336)+'iBoxx Extrapolation'!$L336,2)</f>
        <v>2.61</v>
      </c>
      <c r="AV336" s="13">
        <f>ROUND(AVERAGE(Zinsswaps!AV217:AV336)+'iBoxx Extrapolation'!$L336,2)</f>
        <v>2.59</v>
      </c>
      <c r="AW336" s="13">
        <f>ROUND(AVERAGE(Zinsswaps!AW217:AW336)+'iBoxx Extrapolation'!$L336,2)</f>
        <v>2.58</v>
      </c>
      <c r="AX336" s="13">
        <f>ROUND(AVERAGE(Zinsswaps!AX217:AX336)+'iBoxx Extrapolation'!$L336,2)</f>
        <v>2.57</v>
      </c>
      <c r="AY336" s="13">
        <f>ROUND(AVERAGE(Zinsswaps!AY217:AY336)+'iBoxx Extrapolation'!$L336,2)</f>
        <v>2.5499999999999998</v>
      </c>
    </row>
    <row r="337" spans="1:51" s="16" customFormat="1" x14ac:dyDescent="0.2">
      <c r="A337" s="12">
        <v>47483</v>
      </c>
      <c r="B337" s="13">
        <f>ROUND(AVERAGE(Zinsswaps!B218:B337)+'iBoxx Extrapolation'!$L337,2)</f>
        <v>2.5</v>
      </c>
      <c r="C337" s="13">
        <f>ROUND(AVERAGE(Zinsswaps!C218:C337)+'iBoxx Extrapolation'!$L337,2)</f>
        <v>2.48</v>
      </c>
      <c r="D337" s="13">
        <f>ROUND(AVERAGE(Zinsswaps!D218:D337)+'iBoxx Extrapolation'!$L337,2)</f>
        <v>2.4900000000000002</v>
      </c>
      <c r="E337" s="13">
        <f>ROUND(AVERAGE(Zinsswaps!E218:E337)+'iBoxx Extrapolation'!$L337,2)</f>
        <v>2.52</v>
      </c>
      <c r="F337" s="13">
        <f>ROUND(AVERAGE(Zinsswaps!F218:F337)+'iBoxx Extrapolation'!$L337,2)</f>
        <v>2.56</v>
      </c>
      <c r="G337" s="13">
        <f>ROUND(AVERAGE(Zinsswaps!G218:G337)+'iBoxx Extrapolation'!$L337,2)</f>
        <v>2.6</v>
      </c>
      <c r="H337" s="13">
        <f>ROUND(AVERAGE(Zinsswaps!H218:H337)+'iBoxx Extrapolation'!$L337,2)</f>
        <v>2.65</v>
      </c>
      <c r="I337" s="13">
        <f>ROUND(AVERAGE(Zinsswaps!I218:I337)+'iBoxx Extrapolation'!$L337,2)</f>
        <v>2.7</v>
      </c>
      <c r="J337" s="13">
        <f>ROUND(AVERAGE(Zinsswaps!J218:J337)+'iBoxx Extrapolation'!$L337,2)</f>
        <v>2.75</v>
      </c>
      <c r="K337" s="13">
        <f>ROUND(AVERAGE(Zinsswaps!K218:K337)+'iBoxx Extrapolation'!$L337,2)</f>
        <v>2.79</v>
      </c>
      <c r="L337" s="13">
        <f>ROUND(AVERAGE(Zinsswaps!L218:L337)+'iBoxx Extrapolation'!$L337,2)</f>
        <v>2.84</v>
      </c>
      <c r="M337" s="13">
        <f>ROUND(AVERAGE(Zinsswaps!M218:M337)+'iBoxx Extrapolation'!$L337,2)</f>
        <v>2.88</v>
      </c>
      <c r="N337" s="13">
        <f>ROUND(AVERAGE(Zinsswaps!N218:N337)+'iBoxx Extrapolation'!$L337,2)</f>
        <v>2.91</v>
      </c>
      <c r="O337" s="13">
        <f>ROUND(AVERAGE(Zinsswaps!O218:O337)+'iBoxx Extrapolation'!$L337,2)</f>
        <v>2.94</v>
      </c>
      <c r="P337" s="13">
        <f>ROUND(AVERAGE(Zinsswaps!P218:P337)+'iBoxx Extrapolation'!$L337,2)</f>
        <v>2.97</v>
      </c>
      <c r="Q337" s="13">
        <f>ROUND(AVERAGE(Zinsswaps!Q218:Q337)+'iBoxx Extrapolation'!$L337,2)</f>
        <v>2.97</v>
      </c>
      <c r="R337" s="13">
        <f>ROUND(AVERAGE(Zinsswaps!R218:R337)+'iBoxx Extrapolation'!$L337,2)</f>
        <v>2.98</v>
      </c>
      <c r="S337" s="13">
        <f>ROUND(AVERAGE(Zinsswaps!S218:S337)+'iBoxx Extrapolation'!$L337,2)</f>
        <v>2.99</v>
      </c>
      <c r="T337" s="13">
        <f>ROUND(AVERAGE(Zinsswaps!T218:T337)+'iBoxx Extrapolation'!$L337,2)</f>
        <v>2.99</v>
      </c>
      <c r="U337" s="13">
        <f>ROUND(AVERAGE(Zinsswaps!U218:U337)+'iBoxx Extrapolation'!$L337,2)</f>
        <v>2.99</v>
      </c>
      <c r="V337" s="13">
        <f>ROUND(AVERAGE(Zinsswaps!V218:V337)+'iBoxx Extrapolation'!$L337,2)</f>
        <v>2.98</v>
      </c>
      <c r="W337" s="13">
        <f>ROUND(AVERAGE(Zinsswaps!W218:W337)+'iBoxx Extrapolation'!$L337,2)</f>
        <v>2.97</v>
      </c>
      <c r="X337" s="13">
        <f>ROUND(AVERAGE(Zinsswaps!X218:X337)+'iBoxx Extrapolation'!$L337,2)</f>
        <v>2.96</v>
      </c>
      <c r="Y337" s="13">
        <f>ROUND(AVERAGE(Zinsswaps!Y218:Y337)+'iBoxx Extrapolation'!$L337,2)</f>
        <v>2.95</v>
      </c>
      <c r="Z337" s="13">
        <f>ROUND(AVERAGE(Zinsswaps!Z218:Z337)+'iBoxx Extrapolation'!$L337,2)</f>
        <v>2.94</v>
      </c>
      <c r="AA337" s="13">
        <f>ROUND(AVERAGE(Zinsswaps!AA218:AA337)+'iBoxx Extrapolation'!$L337,2)</f>
        <v>2.93</v>
      </c>
      <c r="AB337" s="13">
        <f>ROUND(AVERAGE(Zinsswaps!AB218:AB337)+'iBoxx Extrapolation'!$L337,2)</f>
        <v>2.91</v>
      </c>
      <c r="AC337" s="13">
        <f>ROUND(AVERAGE(Zinsswaps!AC218:AC337)+'iBoxx Extrapolation'!$L337,2)</f>
        <v>2.89</v>
      </c>
      <c r="AD337" s="13">
        <f>ROUND(AVERAGE(Zinsswaps!AD218:AD337)+'iBoxx Extrapolation'!$L337,2)</f>
        <v>2.88</v>
      </c>
      <c r="AE337" s="13">
        <f>ROUND(AVERAGE(Zinsswaps!AE218:AE337)+'iBoxx Extrapolation'!$L337,2)</f>
        <v>2.87</v>
      </c>
      <c r="AF337" s="13">
        <f>ROUND(AVERAGE(Zinsswaps!AF218:AF337)+'iBoxx Extrapolation'!$L337,2)</f>
        <v>2.85</v>
      </c>
      <c r="AG337" s="13">
        <f>ROUND(AVERAGE(Zinsswaps!AG218:AG337)+'iBoxx Extrapolation'!$L337,2)</f>
        <v>2.83</v>
      </c>
      <c r="AH337" s="13">
        <f>ROUND(AVERAGE(Zinsswaps!AH218:AH337)+'iBoxx Extrapolation'!$L337,2)</f>
        <v>2.82</v>
      </c>
      <c r="AI337" s="13">
        <f>ROUND(AVERAGE(Zinsswaps!AI218:AI337)+'iBoxx Extrapolation'!$L337,2)</f>
        <v>2.8</v>
      </c>
      <c r="AJ337" s="13">
        <f>ROUND(AVERAGE(Zinsswaps!AJ218:AJ337)+'iBoxx Extrapolation'!$L337,2)</f>
        <v>2.79</v>
      </c>
      <c r="AK337" s="13">
        <f>ROUND(AVERAGE(Zinsswaps!AK218:AK337)+'iBoxx Extrapolation'!$L337,2)</f>
        <v>2.78</v>
      </c>
      <c r="AL337" s="13">
        <f>ROUND(AVERAGE(Zinsswaps!AL218:AL337)+'iBoxx Extrapolation'!$L337,2)</f>
        <v>2.76</v>
      </c>
      <c r="AM337" s="13">
        <f>ROUND(AVERAGE(Zinsswaps!AM218:AM337)+'iBoxx Extrapolation'!$L337,2)</f>
        <v>2.75</v>
      </c>
      <c r="AN337" s="13">
        <f>ROUND(AVERAGE(Zinsswaps!AN218:AN337)+'iBoxx Extrapolation'!$L337,2)</f>
        <v>2.74</v>
      </c>
      <c r="AO337" s="13">
        <f>ROUND(AVERAGE(Zinsswaps!AO218:AO337)+'iBoxx Extrapolation'!$L337,2)</f>
        <v>2.73</v>
      </c>
      <c r="AP337" s="13">
        <f>ROUND(AVERAGE(Zinsswaps!AP218:AP337)+'iBoxx Extrapolation'!$L337,2)</f>
        <v>2.71</v>
      </c>
      <c r="AQ337" s="13">
        <f>ROUND(AVERAGE(Zinsswaps!AQ218:AQ337)+'iBoxx Extrapolation'!$L337,2)</f>
        <v>2.69</v>
      </c>
      <c r="AR337" s="13">
        <f>ROUND(AVERAGE(Zinsswaps!AR218:AR337)+'iBoxx Extrapolation'!$L337,2)</f>
        <v>2.68</v>
      </c>
      <c r="AS337" s="13">
        <f>ROUND(AVERAGE(Zinsswaps!AS218:AS337)+'iBoxx Extrapolation'!$L337,2)</f>
        <v>2.66</v>
      </c>
      <c r="AT337" s="13">
        <f>ROUND(AVERAGE(Zinsswaps!AT218:AT337)+'iBoxx Extrapolation'!$L337,2)</f>
        <v>2.64</v>
      </c>
      <c r="AU337" s="13">
        <f>ROUND(AVERAGE(Zinsswaps!AU218:AU337)+'iBoxx Extrapolation'!$L337,2)</f>
        <v>2.63</v>
      </c>
      <c r="AV337" s="13">
        <f>ROUND(AVERAGE(Zinsswaps!AV218:AV337)+'iBoxx Extrapolation'!$L337,2)</f>
        <v>2.62</v>
      </c>
      <c r="AW337" s="13">
        <f>ROUND(AVERAGE(Zinsswaps!AW218:AW337)+'iBoxx Extrapolation'!$L337,2)</f>
        <v>2.6</v>
      </c>
      <c r="AX337" s="13">
        <f>ROUND(AVERAGE(Zinsswaps!AX218:AX337)+'iBoxx Extrapolation'!$L337,2)</f>
        <v>2.59</v>
      </c>
      <c r="AY337" s="13">
        <f>ROUND(AVERAGE(Zinsswaps!AY218:AY337)+'iBoxx Extrapolation'!$L337,2)</f>
        <v>2.58</v>
      </c>
    </row>
    <row r="338" spans="1:51" s="16" customFormat="1" x14ac:dyDescent="0.2">
      <c r="A338" s="12">
        <v>47514</v>
      </c>
      <c r="B338" s="13">
        <f>ROUND(AVERAGE(Zinsswaps!B219:B338)+'iBoxx Extrapolation'!$L338,2)</f>
        <v>2.5299999999999998</v>
      </c>
      <c r="C338" s="13">
        <f>ROUND(AVERAGE(Zinsswaps!C219:C338)+'iBoxx Extrapolation'!$L338,2)</f>
        <v>2.5099999999999998</v>
      </c>
      <c r="D338" s="13">
        <f>ROUND(AVERAGE(Zinsswaps!D219:D338)+'iBoxx Extrapolation'!$L338,2)</f>
        <v>2.5099999999999998</v>
      </c>
      <c r="E338" s="13">
        <f>ROUND(AVERAGE(Zinsswaps!E219:E338)+'iBoxx Extrapolation'!$L338,2)</f>
        <v>2.54</v>
      </c>
      <c r="F338" s="13">
        <f>ROUND(AVERAGE(Zinsswaps!F219:F338)+'iBoxx Extrapolation'!$L338,2)</f>
        <v>2.58</v>
      </c>
      <c r="G338" s="13">
        <f>ROUND(AVERAGE(Zinsswaps!G219:G338)+'iBoxx Extrapolation'!$L338,2)</f>
        <v>2.63</v>
      </c>
      <c r="H338" s="13">
        <f>ROUND(AVERAGE(Zinsswaps!H219:H338)+'iBoxx Extrapolation'!$L338,2)</f>
        <v>2.68</v>
      </c>
      <c r="I338" s="13">
        <f>ROUND(AVERAGE(Zinsswaps!I219:I338)+'iBoxx Extrapolation'!$L338,2)</f>
        <v>2.73</v>
      </c>
      <c r="J338" s="13">
        <f>ROUND(AVERAGE(Zinsswaps!J219:J338)+'iBoxx Extrapolation'!$L338,2)</f>
        <v>2.77</v>
      </c>
      <c r="K338" s="13">
        <f>ROUND(AVERAGE(Zinsswaps!K219:K338)+'iBoxx Extrapolation'!$L338,2)</f>
        <v>2.82</v>
      </c>
      <c r="L338" s="13">
        <f>ROUND(AVERAGE(Zinsswaps!L219:L338)+'iBoxx Extrapolation'!$L338,2)</f>
        <v>2.87</v>
      </c>
      <c r="M338" s="13">
        <f>ROUND(AVERAGE(Zinsswaps!M219:M338)+'iBoxx Extrapolation'!$L338,2)</f>
        <v>2.91</v>
      </c>
      <c r="N338" s="13">
        <f>ROUND(AVERAGE(Zinsswaps!N219:N338)+'iBoxx Extrapolation'!$L338,2)</f>
        <v>2.94</v>
      </c>
      <c r="O338" s="13">
        <f>ROUND(AVERAGE(Zinsswaps!O219:O338)+'iBoxx Extrapolation'!$L338,2)</f>
        <v>2.97</v>
      </c>
      <c r="P338" s="13">
        <f>ROUND(AVERAGE(Zinsswaps!P219:P338)+'iBoxx Extrapolation'!$L338,2)</f>
        <v>2.99</v>
      </c>
      <c r="Q338" s="13">
        <f>ROUND(AVERAGE(Zinsswaps!Q219:Q338)+'iBoxx Extrapolation'!$L338,2)</f>
        <v>3</v>
      </c>
      <c r="R338" s="13">
        <f>ROUND(AVERAGE(Zinsswaps!R219:R338)+'iBoxx Extrapolation'!$L338,2)</f>
        <v>3.01</v>
      </c>
      <c r="S338" s="13">
        <f>ROUND(AVERAGE(Zinsswaps!S219:S338)+'iBoxx Extrapolation'!$L338,2)</f>
        <v>3.01</v>
      </c>
      <c r="T338" s="13">
        <f>ROUND(AVERAGE(Zinsswaps!T219:T338)+'iBoxx Extrapolation'!$L338,2)</f>
        <v>3.02</v>
      </c>
      <c r="U338" s="13">
        <f>ROUND(AVERAGE(Zinsswaps!U219:U338)+'iBoxx Extrapolation'!$L338,2)</f>
        <v>3.02</v>
      </c>
      <c r="V338" s="13">
        <f>ROUND(AVERAGE(Zinsswaps!V219:V338)+'iBoxx Extrapolation'!$L338,2)</f>
        <v>3.01</v>
      </c>
      <c r="W338" s="13">
        <f>ROUND(AVERAGE(Zinsswaps!W219:W338)+'iBoxx Extrapolation'!$L338,2)</f>
        <v>3</v>
      </c>
      <c r="X338" s="13">
        <f>ROUND(AVERAGE(Zinsswaps!X219:X338)+'iBoxx Extrapolation'!$L338,2)</f>
        <v>2.99</v>
      </c>
      <c r="Y338" s="13">
        <f>ROUND(AVERAGE(Zinsswaps!Y219:Y338)+'iBoxx Extrapolation'!$L338,2)</f>
        <v>2.98</v>
      </c>
      <c r="Z338" s="13">
        <f>ROUND(AVERAGE(Zinsswaps!Z219:Z338)+'iBoxx Extrapolation'!$L338,2)</f>
        <v>2.97</v>
      </c>
      <c r="AA338" s="13">
        <f>ROUND(AVERAGE(Zinsswaps!AA219:AA338)+'iBoxx Extrapolation'!$L338,2)</f>
        <v>2.95</v>
      </c>
      <c r="AB338" s="13">
        <f>ROUND(AVERAGE(Zinsswaps!AB219:AB338)+'iBoxx Extrapolation'!$L338,2)</f>
        <v>2.94</v>
      </c>
      <c r="AC338" s="13">
        <f>ROUND(AVERAGE(Zinsswaps!AC219:AC338)+'iBoxx Extrapolation'!$L338,2)</f>
        <v>2.92</v>
      </c>
      <c r="AD338" s="13">
        <f>ROUND(AVERAGE(Zinsswaps!AD219:AD338)+'iBoxx Extrapolation'!$L338,2)</f>
        <v>2.91</v>
      </c>
      <c r="AE338" s="13">
        <f>ROUND(AVERAGE(Zinsswaps!AE219:AE338)+'iBoxx Extrapolation'!$L338,2)</f>
        <v>2.89</v>
      </c>
      <c r="AF338" s="13">
        <f>ROUND(AVERAGE(Zinsswaps!AF219:AF338)+'iBoxx Extrapolation'!$L338,2)</f>
        <v>2.88</v>
      </c>
      <c r="AG338" s="13">
        <f>ROUND(AVERAGE(Zinsswaps!AG219:AG338)+'iBoxx Extrapolation'!$L338,2)</f>
        <v>2.86</v>
      </c>
      <c r="AH338" s="13">
        <f>ROUND(AVERAGE(Zinsswaps!AH219:AH338)+'iBoxx Extrapolation'!$L338,2)</f>
        <v>2.84</v>
      </c>
      <c r="AI338" s="13">
        <f>ROUND(AVERAGE(Zinsswaps!AI219:AI338)+'iBoxx Extrapolation'!$L338,2)</f>
        <v>2.83</v>
      </c>
      <c r="AJ338" s="13">
        <f>ROUND(AVERAGE(Zinsswaps!AJ219:AJ338)+'iBoxx Extrapolation'!$L338,2)</f>
        <v>2.81</v>
      </c>
      <c r="AK338" s="13">
        <f>ROUND(AVERAGE(Zinsswaps!AK219:AK338)+'iBoxx Extrapolation'!$L338,2)</f>
        <v>2.8</v>
      </c>
      <c r="AL338" s="13">
        <f>ROUND(AVERAGE(Zinsswaps!AL219:AL338)+'iBoxx Extrapolation'!$L338,2)</f>
        <v>2.79</v>
      </c>
      <c r="AM338" s="13">
        <f>ROUND(AVERAGE(Zinsswaps!AM219:AM338)+'iBoxx Extrapolation'!$L338,2)</f>
        <v>2.78</v>
      </c>
      <c r="AN338" s="13">
        <f>ROUND(AVERAGE(Zinsswaps!AN219:AN338)+'iBoxx Extrapolation'!$L338,2)</f>
        <v>2.76</v>
      </c>
      <c r="AO338" s="13">
        <f>ROUND(AVERAGE(Zinsswaps!AO219:AO338)+'iBoxx Extrapolation'!$L338,2)</f>
        <v>2.75</v>
      </c>
      <c r="AP338" s="13">
        <f>ROUND(AVERAGE(Zinsswaps!AP219:AP338)+'iBoxx Extrapolation'!$L338,2)</f>
        <v>2.74</v>
      </c>
      <c r="AQ338" s="13">
        <f>ROUND(AVERAGE(Zinsswaps!AQ219:AQ338)+'iBoxx Extrapolation'!$L338,2)</f>
        <v>2.72</v>
      </c>
      <c r="AR338" s="13">
        <f>ROUND(AVERAGE(Zinsswaps!AR219:AR338)+'iBoxx Extrapolation'!$L338,2)</f>
        <v>2.7</v>
      </c>
      <c r="AS338" s="13">
        <f>ROUND(AVERAGE(Zinsswaps!AS219:AS338)+'iBoxx Extrapolation'!$L338,2)</f>
        <v>2.68</v>
      </c>
      <c r="AT338" s="13">
        <f>ROUND(AVERAGE(Zinsswaps!AT219:AT338)+'iBoxx Extrapolation'!$L338,2)</f>
        <v>2.67</v>
      </c>
      <c r="AU338" s="13">
        <f>ROUND(AVERAGE(Zinsswaps!AU219:AU338)+'iBoxx Extrapolation'!$L338,2)</f>
        <v>2.65</v>
      </c>
      <c r="AV338" s="13">
        <f>ROUND(AVERAGE(Zinsswaps!AV219:AV338)+'iBoxx Extrapolation'!$L338,2)</f>
        <v>2.64</v>
      </c>
      <c r="AW338" s="13">
        <f>ROUND(AVERAGE(Zinsswaps!AW219:AW338)+'iBoxx Extrapolation'!$L338,2)</f>
        <v>2.63</v>
      </c>
      <c r="AX338" s="13">
        <f>ROUND(AVERAGE(Zinsswaps!AX219:AX338)+'iBoxx Extrapolation'!$L338,2)</f>
        <v>2.61</v>
      </c>
      <c r="AY338" s="13">
        <f>ROUND(AVERAGE(Zinsswaps!AY219:AY338)+'iBoxx Extrapolation'!$L338,2)</f>
        <v>2.6</v>
      </c>
    </row>
    <row r="339" spans="1:51" s="16" customFormat="1" x14ac:dyDescent="0.2">
      <c r="A339" s="12">
        <v>47542</v>
      </c>
      <c r="B339" s="13">
        <f>ROUND(AVERAGE(Zinsswaps!B220:B339)+'iBoxx Extrapolation'!$L339,2)</f>
        <v>2.5499999999999998</v>
      </c>
      <c r="C339" s="13">
        <f>ROUND(AVERAGE(Zinsswaps!C220:C339)+'iBoxx Extrapolation'!$L339,2)</f>
        <v>2.5299999999999998</v>
      </c>
      <c r="D339" s="13">
        <f>ROUND(AVERAGE(Zinsswaps!D220:D339)+'iBoxx Extrapolation'!$L339,2)</f>
        <v>2.54</v>
      </c>
      <c r="E339" s="13">
        <f>ROUND(AVERAGE(Zinsswaps!E220:E339)+'iBoxx Extrapolation'!$L339,2)</f>
        <v>2.57</v>
      </c>
      <c r="F339" s="13">
        <f>ROUND(AVERAGE(Zinsswaps!F220:F339)+'iBoxx Extrapolation'!$L339,2)</f>
        <v>2.61</v>
      </c>
      <c r="G339" s="13">
        <f>ROUND(AVERAGE(Zinsswaps!G220:G339)+'iBoxx Extrapolation'!$L339,2)</f>
        <v>2.66</v>
      </c>
      <c r="H339" s="13">
        <f>ROUND(AVERAGE(Zinsswaps!H220:H339)+'iBoxx Extrapolation'!$L339,2)</f>
        <v>2.7</v>
      </c>
      <c r="I339" s="13">
        <f>ROUND(AVERAGE(Zinsswaps!I220:I339)+'iBoxx Extrapolation'!$L339,2)</f>
        <v>2.75</v>
      </c>
      <c r="J339" s="13">
        <f>ROUND(AVERAGE(Zinsswaps!J220:J339)+'iBoxx Extrapolation'!$L339,2)</f>
        <v>2.8</v>
      </c>
      <c r="K339" s="13">
        <f>ROUND(AVERAGE(Zinsswaps!K220:K339)+'iBoxx Extrapolation'!$L339,2)</f>
        <v>2.85</v>
      </c>
      <c r="L339" s="13">
        <f>ROUND(AVERAGE(Zinsswaps!L220:L339)+'iBoxx Extrapolation'!$L339,2)</f>
        <v>2.89</v>
      </c>
      <c r="M339" s="13">
        <f>ROUND(AVERAGE(Zinsswaps!M220:M339)+'iBoxx Extrapolation'!$L339,2)</f>
        <v>2.93</v>
      </c>
      <c r="N339" s="13">
        <f>ROUND(AVERAGE(Zinsswaps!N220:N339)+'iBoxx Extrapolation'!$L339,2)</f>
        <v>2.97</v>
      </c>
      <c r="O339" s="13">
        <f>ROUND(AVERAGE(Zinsswaps!O220:O339)+'iBoxx Extrapolation'!$L339,2)</f>
        <v>3</v>
      </c>
      <c r="P339" s="13">
        <f>ROUND(AVERAGE(Zinsswaps!P220:P339)+'iBoxx Extrapolation'!$L339,2)</f>
        <v>3.02</v>
      </c>
      <c r="Q339" s="13">
        <f>ROUND(AVERAGE(Zinsswaps!Q220:Q339)+'iBoxx Extrapolation'!$L339,2)</f>
        <v>3.03</v>
      </c>
      <c r="R339" s="13">
        <f>ROUND(AVERAGE(Zinsswaps!R220:R339)+'iBoxx Extrapolation'!$L339,2)</f>
        <v>3.03</v>
      </c>
      <c r="S339" s="13">
        <f>ROUND(AVERAGE(Zinsswaps!S220:S339)+'iBoxx Extrapolation'!$L339,2)</f>
        <v>3.04</v>
      </c>
      <c r="T339" s="13">
        <f>ROUND(AVERAGE(Zinsswaps!T220:T339)+'iBoxx Extrapolation'!$L339,2)</f>
        <v>3.04</v>
      </c>
      <c r="U339" s="13">
        <f>ROUND(AVERAGE(Zinsswaps!U220:U339)+'iBoxx Extrapolation'!$L339,2)</f>
        <v>3.05</v>
      </c>
      <c r="V339" s="13">
        <f>ROUND(AVERAGE(Zinsswaps!V220:V339)+'iBoxx Extrapolation'!$L339,2)</f>
        <v>3.04</v>
      </c>
      <c r="W339" s="13">
        <f>ROUND(AVERAGE(Zinsswaps!W220:W339)+'iBoxx Extrapolation'!$L339,2)</f>
        <v>3.02</v>
      </c>
      <c r="X339" s="13">
        <f>ROUND(AVERAGE(Zinsswaps!X220:X339)+'iBoxx Extrapolation'!$L339,2)</f>
        <v>3.01</v>
      </c>
      <c r="Y339" s="13">
        <f>ROUND(AVERAGE(Zinsswaps!Y220:Y339)+'iBoxx Extrapolation'!$L339,2)</f>
        <v>3</v>
      </c>
      <c r="Z339" s="13">
        <f>ROUND(AVERAGE(Zinsswaps!Z220:Z339)+'iBoxx Extrapolation'!$L339,2)</f>
        <v>3</v>
      </c>
      <c r="AA339" s="13">
        <f>ROUND(AVERAGE(Zinsswaps!AA220:AA339)+'iBoxx Extrapolation'!$L339,2)</f>
        <v>2.98</v>
      </c>
      <c r="AB339" s="13">
        <f>ROUND(AVERAGE(Zinsswaps!AB220:AB339)+'iBoxx Extrapolation'!$L339,2)</f>
        <v>2.96</v>
      </c>
      <c r="AC339" s="13">
        <f>ROUND(AVERAGE(Zinsswaps!AC220:AC339)+'iBoxx Extrapolation'!$L339,2)</f>
        <v>2.95</v>
      </c>
      <c r="AD339" s="13">
        <f>ROUND(AVERAGE(Zinsswaps!AD220:AD339)+'iBoxx Extrapolation'!$L339,2)</f>
        <v>2.93</v>
      </c>
      <c r="AE339" s="13">
        <f>ROUND(AVERAGE(Zinsswaps!AE220:AE339)+'iBoxx Extrapolation'!$L339,2)</f>
        <v>2.92</v>
      </c>
      <c r="AF339" s="13">
        <f>ROUND(AVERAGE(Zinsswaps!AF220:AF339)+'iBoxx Extrapolation'!$L339,2)</f>
        <v>2.9</v>
      </c>
      <c r="AG339" s="13">
        <f>ROUND(AVERAGE(Zinsswaps!AG220:AG339)+'iBoxx Extrapolation'!$L339,2)</f>
        <v>2.89</v>
      </c>
      <c r="AH339" s="13">
        <f>ROUND(AVERAGE(Zinsswaps!AH220:AH339)+'iBoxx Extrapolation'!$L339,2)</f>
        <v>2.87</v>
      </c>
      <c r="AI339" s="13">
        <f>ROUND(AVERAGE(Zinsswaps!AI220:AI339)+'iBoxx Extrapolation'!$L339,2)</f>
        <v>2.86</v>
      </c>
      <c r="AJ339" s="13">
        <f>ROUND(AVERAGE(Zinsswaps!AJ220:AJ339)+'iBoxx Extrapolation'!$L339,2)</f>
        <v>2.84</v>
      </c>
      <c r="AK339" s="13">
        <f>ROUND(AVERAGE(Zinsswaps!AK220:AK339)+'iBoxx Extrapolation'!$L339,2)</f>
        <v>2.83</v>
      </c>
      <c r="AL339" s="13">
        <f>ROUND(AVERAGE(Zinsswaps!AL220:AL339)+'iBoxx Extrapolation'!$L339,2)</f>
        <v>2.81</v>
      </c>
      <c r="AM339" s="13">
        <f>ROUND(AVERAGE(Zinsswaps!AM220:AM339)+'iBoxx Extrapolation'!$L339,2)</f>
        <v>2.8</v>
      </c>
      <c r="AN339" s="13">
        <f>ROUND(AVERAGE(Zinsswaps!AN220:AN339)+'iBoxx Extrapolation'!$L339,2)</f>
        <v>2.79</v>
      </c>
      <c r="AO339" s="13">
        <f>ROUND(AVERAGE(Zinsswaps!AO220:AO339)+'iBoxx Extrapolation'!$L339,2)</f>
        <v>2.78</v>
      </c>
      <c r="AP339" s="13">
        <f>ROUND(AVERAGE(Zinsswaps!AP220:AP339)+'iBoxx Extrapolation'!$L339,2)</f>
        <v>2.76</v>
      </c>
      <c r="AQ339" s="13">
        <f>ROUND(AVERAGE(Zinsswaps!AQ220:AQ339)+'iBoxx Extrapolation'!$L339,2)</f>
        <v>2.74</v>
      </c>
      <c r="AR339" s="13">
        <f>ROUND(AVERAGE(Zinsswaps!AR220:AR339)+'iBoxx Extrapolation'!$L339,2)</f>
        <v>2.73</v>
      </c>
      <c r="AS339" s="13">
        <f>ROUND(AVERAGE(Zinsswaps!AS220:AS339)+'iBoxx Extrapolation'!$L339,2)</f>
        <v>2.71</v>
      </c>
      <c r="AT339" s="13">
        <f>ROUND(AVERAGE(Zinsswaps!AT220:AT339)+'iBoxx Extrapolation'!$L339,2)</f>
        <v>2.69</v>
      </c>
      <c r="AU339" s="13">
        <f>ROUND(AVERAGE(Zinsswaps!AU220:AU339)+'iBoxx Extrapolation'!$L339,2)</f>
        <v>2.68</v>
      </c>
      <c r="AV339" s="13">
        <f>ROUND(AVERAGE(Zinsswaps!AV220:AV339)+'iBoxx Extrapolation'!$L339,2)</f>
        <v>2.67</v>
      </c>
      <c r="AW339" s="13">
        <f>ROUND(AVERAGE(Zinsswaps!AW220:AW339)+'iBoxx Extrapolation'!$L339,2)</f>
        <v>2.65</v>
      </c>
      <c r="AX339" s="13">
        <f>ROUND(AVERAGE(Zinsswaps!AX220:AX339)+'iBoxx Extrapolation'!$L339,2)</f>
        <v>2.64</v>
      </c>
      <c r="AY339" s="13">
        <f>ROUND(AVERAGE(Zinsswaps!AY220:AY339)+'iBoxx Extrapolation'!$L339,2)</f>
        <v>2.63</v>
      </c>
    </row>
    <row r="340" spans="1:51" s="16" customFormat="1" x14ac:dyDescent="0.2">
      <c r="A340" s="12">
        <v>47573</v>
      </c>
      <c r="B340" s="13">
        <f>ROUND(AVERAGE(Zinsswaps!B221:B340)+'iBoxx Extrapolation'!$L340,2)</f>
        <v>2.57</v>
      </c>
      <c r="C340" s="13">
        <f>ROUND(AVERAGE(Zinsswaps!C221:C340)+'iBoxx Extrapolation'!$L340,2)</f>
        <v>2.5499999999999998</v>
      </c>
      <c r="D340" s="13">
        <f>ROUND(AVERAGE(Zinsswaps!D221:D340)+'iBoxx Extrapolation'!$L340,2)</f>
        <v>2.5499999999999998</v>
      </c>
      <c r="E340" s="13">
        <f>ROUND(AVERAGE(Zinsswaps!E221:E340)+'iBoxx Extrapolation'!$L340,2)</f>
        <v>2.59</v>
      </c>
      <c r="F340" s="13">
        <f>ROUND(AVERAGE(Zinsswaps!F221:F340)+'iBoxx Extrapolation'!$L340,2)</f>
        <v>2.63</v>
      </c>
      <c r="G340" s="13">
        <f>ROUND(AVERAGE(Zinsswaps!G221:G340)+'iBoxx Extrapolation'!$L340,2)</f>
        <v>2.67</v>
      </c>
      <c r="H340" s="13">
        <f>ROUND(AVERAGE(Zinsswaps!H221:H340)+'iBoxx Extrapolation'!$L340,2)</f>
        <v>2.72</v>
      </c>
      <c r="I340" s="13">
        <f>ROUND(AVERAGE(Zinsswaps!I221:I340)+'iBoxx Extrapolation'!$L340,2)</f>
        <v>2.77</v>
      </c>
      <c r="J340" s="13">
        <f>ROUND(AVERAGE(Zinsswaps!J221:J340)+'iBoxx Extrapolation'!$L340,2)</f>
        <v>2.82</v>
      </c>
      <c r="K340" s="13">
        <f>ROUND(AVERAGE(Zinsswaps!K221:K340)+'iBoxx Extrapolation'!$L340,2)</f>
        <v>2.87</v>
      </c>
      <c r="L340" s="13">
        <f>ROUND(AVERAGE(Zinsswaps!L221:L340)+'iBoxx Extrapolation'!$L340,2)</f>
        <v>2.91</v>
      </c>
      <c r="M340" s="13">
        <f>ROUND(AVERAGE(Zinsswaps!M221:M340)+'iBoxx Extrapolation'!$L340,2)</f>
        <v>2.95</v>
      </c>
      <c r="N340" s="13">
        <f>ROUND(AVERAGE(Zinsswaps!N221:N340)+'iBoxx Extrapolation'!$L340,2)</f>
        <v>2.99</v>
      </c>
      <c r="O340" s="13">
        <f>ROUND(AVERAGE(Zinsswaps!O221:O340)+'iBoxx Extrapolation'!$L340,2)</f>
        <v>3.02</v>
      </c>
      <c r="P340" s="13">
        <f>ROUND(AVERAGE(Zinsswaps!P221:P340)+'iBoxx Extrapolation'!$L340,2)</f>
        <v>3.04</v>
      </c>
      <c r="Q340" s="13">
        <f>ROUND(AVERAGE(Zinsswaps!Q221:Q340)+'iBoxx Extrapolation'!$L340,2)</f>
        <v>3.05</v>
      </c>
      <c r="R340" s="13">
        <f>ROUND(AVERAGE(Zinsswaps!R221:R340)+'iBoxx Extrapolation'!$L340,2)</f>
        <v>3.05</v>
      </c>
      <c r="S340" s="13">
        <f>ROUND(AVERAGE(Zinsswaps!S221:S340)+'iBoxx Extrapolation'!$L340,2)</f>
        <v>3.06</v>
      </c>
      <c r="T340" s="13">
        <f>ROUND(AVERAGE(Zinsswaps!T221:T340)+'iBoxx Extrapolation'!$L340,2)</f>
        <v>3.06</v>
      </c>
      <c r="U340" s="13">
        <f>ROUND(AVERAGE(Zinsswaps!U221:U340)+'iBoxx Extrapolation'!$L340,2)</f>
        <v>3.07</v>
      </c>
      <c r="V340" s="13">
        <f>ROUND(AVERAGE(Zinsswaps!V221:V340)+'iBoxx Extrapolation'!$L340,2)</f>
        <v>3.05</v>
      </c>
      <c r="W340" s="13">
        <f>ROUND(AVERAGE(Zinsswaps!W221:W340)+'iBoxx Extrapolation'!$L340,2)</f>
        <v>3.04</v>
      </c>
      <c r="X340" s="13">
        <f>ROUND(AVERAGE(Zinsswaps!X221:X340)+'iBoxx Extrapolation'!$L340,2)</f>
        <v>3.03</v>
      </c>
      <c r="Y340" s="13">
        <f>ROUND(AVERAGE(Zinsswaps!Y221:Y340)+'iBoxx Extrapolation'!$L340,2)</f>
        <v>3.02</v>
      </c>
      <c r="Z340" s="13">
        <f>ROUND(AVERAGE(Zinsswaps!Z221:Z340)+'iBoxx Extrapolation'!$L340,2)</f>
        <v>3.01</v>
      </c>
      <c r="AA340" s="13">
        <f>ROUND(AVERAGE(Zinsswaps!AA221:AA340)+'iBoxx Extrapolation'!$L340,2)</f>
        <v>3</v>
      </c>
      <c r="AB340" s="13">
        <f>ROUND(AVERAGE(Zinsswaps!AB221:AB340)+'iBoxx Extrapolation'!$L340,2)</f>
        <v>2.98</v>
      </c>
      <c r="AC340" s="13">
        <f>ROUND(AVERAGE(Zinsswaps!AC221:AC340)+'iBoxx Extrapolation'!$L340,2)</f>
        <v>2.97</v>
      </c>
      <c r="AD340" s="13">
        <f>ROUND(AVERAGE(Zinsswaps!AD221:AD340)+'iBoxx Extrapolation'!$L340,2)</f>
        <v>2.95</v>
      </c>
      <c r="AE340" s="13">
        <f>ROUND(AVERAGE(Zinsswaps!AE221:AE340)+'iBoxx Extrapolation'!$L340,2)</f>
        <v>2.94</v>
      </c>
      <c r="AF340" s="13">
        <f>ROUND(AVERAGE(Zinsswaps!AF221:AF340)+'iBoxx Extrapolation'!$L340,2)</f>
        <v>2.92</v>
      </c>
      <c r="AG340" s="13">
        <f>ROUND(AVERAGE(Zinsswaps!AG221:AG340)+'iBoxx Extrapolation'!$L340,2)</f>
        <v>2.91</v>
      </c>
      <c r="AH340" s="13">
        <f>ROUND(AVERAGE(Zinsswaps!AH221:AH340)+'iBoxx Extrapolation'!$L340,2)</f>
        <v>2.89</v>
      </c>
      <c r="AI340" s="13">
        <f>ROUND(AVERAGE(Zinsswaps!AI221:AI340)+'iBoxx Extrapolation'!$L340,2)</f>
        <v>2.87</v>
      </c>
      <c r="AJ340" s="13">
        <f>ROUND(AVERAGE(Zinsswaps!AJ221:AJ340)+'iBoxx Extrapolation'!$L340,2)</f>
        <v>2.86</v>
      </c>
      <c r="AK340" s="13">
        <f>ROUND(AVERAGE(Zinsswaps!AK221:AK340)+'iBoxx Extrapolation'!$L340,2)</f>
        <v>2.85</v>
      </c>
      <c r="AL340" s="13">
        <f>ROUND(AVERAGE(Zinsswaps!AL221:AL340)+'iBoxx Extrapolation'!$L340,2)</f>
        <v>2.83</v>
      </c>
      <c r="AM340" s="13">
        <f>ROUND(AVERAGE(Zinsswaps!AM221:AM340)+'iBoxx Extrapolation'!$L340,2)</f>
        <v>2.82</v>
      </c>
      <c r="AN340" s="13">
        <f>ROUND(AVERAGE(Zinsswaps!AN221:AN340)+'iBoxx Extrapolation'!$L340,2)</f>
        <v>2.81</v>
      </c>
      <c r="AO340" s="13">
        <f>ROUND(AVERAGE(Zinsswaps!AO221:AO340)+'iBoxx Extrapolation'!$L340,2)</f>
        <v>2.8</v>
      </c>
      <c r="AP340" s="13">
        <f>ROUND(AVERAGE(Zinsswaps!AP221:AP340)+'iBoxx Extrapolation'!$L340,2)</f>
        <v>2.78</v>
      </c>
      <c r="AQ340" s="13">
        <f>ROUND(AVERAGE(Zinsswaps!AQ221:AQ340)+'iBoxx Extrapolation'!$L340,2)</f>
        <v>2.76</v>
      </c>
      <c r="AR340" s="13">
        <f>ROUND(AVERAGE(Zinsswaps!AR221:AR340)+'iBoxx Extrapolation'!$L340,2)</f>
        <v>2.74</v>
      </c>
      <c r="AS340" s="13">
        <f>ROUND(AVERAGE(Zinsswaps!AS221:AS340)+'iBoxx Extrapolation'!$L340,2)</f>
        <v>2.73</v>
      </c>
      <c r="AT340" s="13">
        <f>ROUND(AVERAGE(Zinsswaps!AT221:AT340)+'iBoxx Extrapolation'!$L340,2)</f>
        <v>2.71</v>
      </c>
      <c r="AU340" s="13">
        <f>ROUND(AVERAGE(Zinsswaps!AU221:AU340)+'iBoxx Extrapolation'!$L340,2)</f>
        <v>2.7</v>
      </c>
      <c r="AV340" s="13">
        <f>ROUND(AVERAGE(Zinsswaps!AV221:AV340)+'iBoxx Extrapolation'!$L340,2)</f>
        <v>2.68</v>
      </c>
      <c r="AW340" s="13">
        <f>ROUND(AVERAGE(Zinsswaps!AW221:AW340)+'iBoxx Extrapolation'!$L340,2)</f>
        <v>2.67</v>
      </c>
      <c r="AX340" s="13">
        <f>ROUND(AVERAGE(Zinsswaps!AX221:AX340)+'iBoxx Extrapolation'!$L340,2)</f>
        <v>2.66</v>
      </c>
      <c r="AY340" s="13">
        <f>ROUND(AVERAGE(Zinsswaps!AY221:AY340)+'iBoxx Extrapolation'!$L340,2)</f>
        <v>2.64</v>
      </c>
    </row>
    <row r="341" spans="1:51" s="16" customFormat="1" x14ac:dyDescent="0.2">
      <c r="A341" s="12">
        <v>47603</v>
      </c>
      <c r="B341" s="13">
        <f>ROUND(AVERAGE(Zinsswaps!B222:B341)+'iBoxx Extrapolation'!$L341,2)</f>
        <v>2.59</v>
      </c>
      <c r="C341" s="13">
        <f>ROUND(AVERAGE(Zinsswaps!C222:C341)+'iBoxx Extrapolation'!$L341,2)</f>
        <v>2.57</v>
      </c>
      <c r="D341" s="13">
        <f>ROUND(AVERAGE(Zinsswaps!D222:D341)+'iBoxx Extrapolation'!$L341,2)</f>
        <v>2.58</v>
      </c>
      <c r="E341" s="13">
        <f>ROUND(AVERAGE(Zinsswaps!E222:E341)+'iBoxx Extrapolation'!$L341,2)</f>
        <v>2.61</v>
      </c>
      <c r="F341" s="13">
        <f>ROUND(AVERAGE(Zinsswaps!F222:F341)+'iBoxx Extrapolation'!$L341,2)</f>
        <v>2.65</v>
      </c>
      <c r="G341" s="13">
        <f>ROUND(AVERAGE(Zinsswaps!G222:G341)+'iBoxx Extrapolation'!$L341,2)</f>
        <v>2.7</v>
      </c>
      <c r="H341" s="13">
        <f>ROUND(AVERAGE(Zinsswaps!H222:H341)+'iBoxx Extrapolation'!$L341,2)</f>
        <v>2.74</v>
      </c>
      <c r="I341" s="13">
        <f>ROUND(AVERAGE(Zinsswaps!I222:I341)+'iBoxx Extrapolation'!$L341,2)</f>
        <v>2.79</v>
      </c>
      <c r="J341" s="13">
        <f>ROUND(AVERAGE(Zinsswaps!J222:J341)+'iBoxx Extrapolation'!$L341,2)</f>
        <v>2.84</v>
      </c>
      <c r="K341" s="13">
        <f>ROUND(AVERAGE(Zinsswaps!K222:K341)+'iBoxx Extrapolation'!$L341,2)</f>
        <v>2.89</v>
      </c>
      <c r="L341" s="13">
        <f>ROUND(AVERAGE(Zinsswaps!L222:L341)+'iBoxx Extrapolation'!$L341,2)</f>
        <v>2.94</v>
      </c>
      <c r="M341" s="13">
        <f>ROUND(AVERAGE(Zinsswaps!M222:M341)+'iBoxx Extrapolation'!$L341,2)</f>
        <v>2.98</v>
      </c>
      <c r="N341" s="13">
        <f>ROUND(AVERAGE(Zinsswaps!N222:N341)+'iBoxx Extrapolation'!$L341,2)</f>
        <v>3.01</v>
      </c>
      <c r="O341" s="13">
        <f>ROUND(AVERAGE(Zinsswaps!O222:O341)+'iBoxx Extrapolation'!$L341,2)</f>
        <v>3.04</v>
      </c>
      <c r="P341" s="13">
        <f>ROUND(AVERAGE(Zinsswaps!P222:P341)+'iBoxx Extrapolation'!$L341,2)</f>
        <v>3.07</v>
      </c>
      <c r="Q341" s="13">
        <f>ROUND(AVERAGE(Zinsswaps!Q222:Q341)+'iBoxx Extrapolation'!$L341,2)</f>
        <v>3.07</v>
      </c>
      <c r="R341" s="13">
        <f>ROUND(AVERAGE(Zinsswaps!R222:R341)+'iBoxx Extrapolation'!$L341,2)</f>
        <v>3.08</v>
      </c>
      <c r="S341" s="13">
        <f>ROUND(AVERAGE(Zinsswaps!S222:S341)+'iBoxx Extrapolation'!$L341,2)</f>
        <v>3.08</v>
      </c>
      <c r="T341" s="13">
        <f>ROUND(AVERAGE(Zinsswaps!T222:T341)+'iBoxx Extrapolation'!$L341,2)</f>
        <v>3.09</v>
      </c>
      <c r="U341" s="13">
        <f>ROUND(AVERAGE(Zinsswaps!U222:U341)+'iBoxx Extrapolation'!$L341,2)</f>
        <v>3.09</v>
      </c>
      <c r="V341" s="13">
        <f>ROUND(AVERAGE(Zinsswaps!V222:V341)+'iBoxx Extrapolation'!$L341,2)</f>
        <v>3.08</v>
      </c>
      <c r="W341" s="13">
        <f>ROUND(AVERAGE(Zinsswaps!W222:W341)+'iBoxx Extrapolation'!$L341,2)</f>
        <v>3.07</v>
      </c>
      <c r="X341" s="13">
        <f>ROUND(AVERAGE(Zinsswaps!X222:X341)+'iBoxx Extrapolation'!$L341,2)</f>
        <v>3.06</v>
      </c>
      <c r="Y341" s="13">
        <f>ROUND(AVERAGE(Zinsswaps!Y222:Y341)+'iBoxx Extrapolation'!$L341,2)</f>
        <v>3.05</v>
      </c>
      <c r="Z341" s="13">
        <f>ROUND(AVERAGE(Zinsswaps!Z222:Z341)+'iBoxx Extrapolation'!$L341,2)</f>
        <v>3.04</v>
      </c>
      <c r="AA341" s="13">
        <f>ROUND(AVERAGE(Zinsswaps!AA222:AA341)+'iBoxx Extrapolation'!$L341,2)</f>
        <v>3.02</v>
      </c>
      <c r="AB341" s="13">
        <f>ROUND(AVERAGE(Zinsswaps!AB222:AB341)+'iBoxx Extrapolation'!$L341,2)</f>
        <v>3.01</v>
      </c>
      <c r="AC341" s="13">
        <f>ROUND(AVERAGE(Zinsswaps!AC222:AC341)+'iBoxx Extrapolation'!$L341,2)</f>
        <v>2.99</v>
      </c>
      <c r="AD341" s="13">
        <f>ROUND(AVERAGE(Zinsswaps!AD222:AD341)+'iBoxx Extrapolation'!$L341,2)</f>
        <v>2.98</v>
      </c>
      <c r="AE341" s="13">
        <f>ROUND(AVERAGE(Zinsswaps!AE222:AE341)+'iBoxx Extrapolation'!$L341,2)</f>
        <v>2.97</v>
      </c>
      <c r="AF341" s="13">
        <f>ROUND(AVERAGE(Zinsswaps!AF222:AF341)+'iBoxx Extrapolation'!$L341,2)</f>
        <v>2.95</v>
      </c>
      <c r="AG341" s="13">
        <f>ROUND(AVERAGE(Zinsswaps!AG222:AG341)+'iBoxx Extrapolation'!$L341,2)</f>
        <v>2.93</v>
      </c>
      <c r="AH341" s="13">
        <f>ROUND(AVERAGE(Zinsswaps!AH222:AH341)+'iBoxx Extrapolation'!$L341,2)</f>
        <v>2.92</v>
      </c>
      <c r="AI341" s="13">
        <f>ROUND(AVERAGE(Zinsswaps!AI222:AI341)+'iBoxx Extrapolation'!$L341,2)</f>
        <v>2.9</v>
      </c>
      <c r="AJ341" s="13">
        <f>ROUND(AVERAGE(Zinsswaps!AJ222:AJ341)+'iBoxx Extrapolation'!$L341,2)</f>
        <v>2.89</v>
      </c>
      <c r="AK341" s="13">
        <f>ROUND(AVERAGE(Zinsswaps!AK222:AK341)+'iBoxx Extrapolation'!$L341,2)</f>
        <v>2.87</v>
      </c>
      <c r="AL341" s="13">
        <f>ROUND(AVERAGE(Zinsswaps!AL222:AL341)+'iBoxx Extrapolation'!$L341,2)</f>
        <v>2.86</v>
      </c>
      <c r="AM341" s="13">
        <f>ROUND(AVERAGE(Zinsswaps!AM222:AM341)+'iBoxx Extrapolation'!$L341,2)</f>
        <v>2.85</v>
      </c>
      <c r="AN341" s="13">
        <f>ROUND(AVERAGE(Zinsswaps!AN222:AN341)+'iBoxx Extrapolation'!$L341,2)</f>
        <v>2.84</v>
      </c>
      <c r="AO341" s="13">
        <f>ROUND(AVERAGE(Zinsswaps!AO222:AO341)+'iBoxx Extrapolation'!$L341,2)</f>
        <v>2.82</v>
      </c>
      <c r="AP341" s="13">
        <f>ROUND(AVERAGE(Zinsswaps!AP222:AP341)+'iBoxx Extrapolation'!$L341,2)</f>
        <v>2.81</v>
      </c>
      <c r="AQ341" s="13">
        <f>ROUND(AVERAGE(Zinsswaps!AQ222:AQ341)+'iBoxx Extrapolation'!$L341,2)</f>
        <v>2.79</v>
      </c>
      <c r="AR341" s="13">
        <f>ROUND(AVERAGE(Zinsswaps!AR222:AR341)+'iBoxx Extrapolation'!$L341,2)</f>
        <v>2.77</v>
      </c>
      <c r="AS341" s="13">
        <f>ROUND(AVERAGE(Zinsswaps!AS222:AS341)+'iBoxx Extrapolation'!$L341,2)</f>
        <v>2.75</v>
      </c>
      <c r="AT341" s="13">
        <f>ROUND(AVERAGE(Zinsswaps!AT222:AT341)+'iBoxx Extrapolation'!$L341,2)</f>
        <v>2.74</v>
      </c>
      <c r="AU341" s="13">
        <f>ROUND(AVERAGE(Zinsswaps!AU222:AU341)+'iBoxx Extrapolation'!$L341,2)</f>
        <v>2.72</v>
      </c>
      <c r="AV341" s="13">
        <f>ROUND(AVERAGE(Zinsswaps!AV222:AV341)+'iBoxx Extrapolation'!$L341,2)</f>
        <v>2.71</v>
      </c>
      <c r="AW341" s="13">
        <f>ROUND(AVERAGE(Zinsswaps!AW222:AW341)+'iBoxx Extrapolation'!$L341,2)</f>
        <v>2.69</v>
      </c>
      <c r="AX341" s="13">
        <f>ROUND(AVERAGE(Zinsswaps!AX222:AX341)+'iBoxx Extrapolation'!$L341,2)</f>
        <v>2.68</v>
      </c>
      <c r="AY341" s="13">
        <f>ROUND(AVERAGE(Zinsswaps!AY222:AY341)+'iBoxx Extrapolation'!$L341,2)</f>
        <v>2.67</v>
      </c>
    </row>
    <row r="342" spans="1:51" s="16" customFormat="1" x14ac:dyDescent="0.2">
      <c r="A342" s="12">
        <v>47634</v>
      </c>
      <c r="B342" s="13">
        <f>ROUND(AVERAGE(Zinsswaps!B223:B342)+'iBoxx Extrapolation'!$L342,2)</f>
        <v>2.61</v>
      </c>
      <c r="C342" s="13">
        <f>ROUND(AVERAGE(Zinsswaps!C223:C342)+'iBoxx Extrapolation'!$L342,2)</f>
        <v>2.59</v>
      </c>
      <c r="D342" s="13">
        <f>ROUND(AVERAGE(Zinsswaps!D223:D342)+'iBoxx Extrapolation'!$L342,2)</f>
        <v>2.6</v>
      </c>
      <c r="E342" s="13">
        <f>ROUND(AVERAGE(Zinsswaps!E223:E342)+'iBoxx Extrapolation'!$L342,2)</f>
        <v>2.63</v>
      </c>
      <c r="F342" s="13">
        <f>ROUND(AVERAGE(Zinsswaps!F223:F342)+'iBoxx Extrapolation'!$L342,2)</f>
        <v>2.67</v>
      </c>
      <c r="G342" s="13">
        <f>ROUND(AVERAGE(Zinsswaps!G223:G342)+'iBoxx Extrapolation'!$L342,2)</f>
        <v>2.72</v>
      </c>
      <c r="H342" s="13">
        <f>ROUND(AVERAGE(Zinsswaps!H223:H342)+'iBoxx Extrapolation'!$L342,2)</f>
        <v>2.77</v>
      </c>
      <c r="I342" s="13">
        <f>ROUND(AVERAGE(Zinsswaps!I223:I342)+'iBoxx Extrapolation'!$L342,2)</f>
        <v>2.82</v>
      </c>
      <c r="J342" s="13">
        <f>ROUND(AVERAGE(Zinsswaps!J223:J342)+'iBoxx Extrapolation'!$L342,2)</f>
        <v>2.87</v>
      </c>
      <c r="K342" s="13">
        <f>ROUND(AVERAGE(Zinsswaps!K223:K342)+'iBoxx Extrapolation'!$L342,2)</f>
        <v>2.91</v>
      </c>
      <c r="L342" s="13">
        <f>ROUND(AVERAGE(Zinsswaps!L223:L342)+'iBoxx Extrapolation'!$L342,2)</f>
        <v>2.96</v>
      </c>
      <c r="M342" s="13">
        <f>ROUND(AVERAGE(Zinsswaps!M223:M342)+'iBoxx Extrapolation'!$L342,2)</f>
        <v>3</v>
      </c>
      <c r="N342" s="13">
        <f>ROUND(AVERAGE(Zinsswaps!N223:N342)+'iBoxx Extrapolation'!$L342,2)</f>
        <v>3.04</v>
      </c>
      <c r="O342" s="13">
        <f>ROUND(AVERAGE(Zinsswaps!O223:O342)+'iBoxx Extrapolation'!$L342,2)</f>
        <v>3.06</v>
      </c>
      <c r="P342" s="13">
        <f>ROUND(AVERAGE(Zinsswaps!P223:P342)+'iBoxx Extrapolation'!$L342,2)</f>
        <v>3.09</v>
      </c>
      <c r="Q342" s="13">
        <f>ROUND(AVERAGE(Zinsswaps!Q223:Q342)+'iBoxx Extrapolation'!$L342,2)</f>
        <v>3.1</v>
      </c>
      <c r="R342" s="13">
        <f>ROUND(AVERAGE(Zinsswaps!R223:R342)+'iBoxx Extrapolation'!$L342,2)</f>
        <v>3.1</v>
      </c>
      <c r="S342" s="13">
        <f>ROUND(AVERAGE(Zinsswaps!S223:S342)+'iBoxx Extrapolation'!$L342,2)</f>
        <v>3.11</v>
      </c>
      <c r="T342" s="13">
        <f>ROUND(AVERAGE(Zinsswaps!T223:T342)+'iBoxx Extrapolation'!$L342,2)</f>
        <v>3.11</v>
      </c>
      <c r="U342" s="13">
        <f>ROUND(AVERAGE(Zinsswaps!U223:U342)+'iBoxx Extrapolation'!$L342,2)</f>
        <v>3.12</v>
      </c>
      <c r="V342" s="13">
        <f>ROUND(AVERAGE(Zinsswaps!V223:V342)+'iBoxx Extrapolation'!$L342,2)</f>
        <v>3.1</v>
      </c>
      <c r="W342" s="13">
        <f>ROUND(AVERAGE(Zinsswaps!W223:W342)+'iBoxx Extrapolation'!$L342,2)</f>
        <v>3.09</v>
      </c>
      <c r="X342" s="13">
        <f>ROUND(AVERAGE(Zinsswaps!X223:X342)+'iBoxx Extrapolation'!$L342,2)</f>
        <v>3.08</v>
      </c>
      <c r="Y342" s="13">
        <f>ROUND(AVERAGE(Zinsswaps!Y223:Y342)+'iBoxx Extrapolation'!$L342,2)</f>
        <v>3.07</v>
      </c>
      <c r="Z342" s="13">
        <f>ROUND(AVERAGE(Zinsswaps!Z223:Z342)+'iBoxx Extrapolation'!$L342,2)</f>
        <v>3.07</v>
      </c>
      <c r="AA342" s="13">
        <f>ROUND(AVERAGE(Zinsswaps!AA223:AA342)+'iBoxx Extrapolation'!$L342,2)</f>
        <v>3.05</v>
      </c>
      <c r="AB342" s="13">
        <f>ROUND(AVERAGE(Zinsswaps!AB223:AB342)+'iBoxx Extrapolation'!$L342,2)</f>
        <v>3.03</v>
      </c>
      <c r="AC342" s="13">
        <f>ROUND(AVERAGE(Zinsswaps!AC223:AC342)+'iBoxx Extrapolation'!$L342,2)</f>
        <v>3.02</v>
      </c>
      <c r="AD342" s="13">
        <f>ROUND(AVERAGE(Zinsswaps!AD223:AD342)+'iBoxx Extrapolation'!$L342,2)</f>
        <v>3.01</v>
      </c>
      <c r="AE342" s="13">
        <f>ROUND(AVERAGE(Zinsswaps!AE223:AE342)+'iBoxx Extrapolation'!$L342,2)</f>
        <v>2.99</v>
      </c>
      <c r="AF342" s="13">
        <f>ROUND(AVERAGE(Zinsswaps!AF223:AF342)+'iBoxx Extrapolation'!$L342,2)</f>
        <v>2.97</v>
      </c>
      <c r="AG342" s="13">
        <f>ROUND(AVERAGE(Zinsswaps!AG223:AG342)+'iBoxx Extrapolation'!$L342,2)</f>
        <v>2.96</v>
      </c>
      <c r="AH342" s="13">
        <f>ROUND(AVERAGE(Zinsswaps!AH223:AH342)+'iBoxx Extrapolation'!$L342,2)</f>
        <v>2.94</v>
      </c>
      <c r="AI342" s="13">
        <f>ROUND(AVERAGE(Zinsswaps!AI223:AI342)+'iBoxx Extrapolation'!$L342,2)</f>
        <v>2.93</v>
      </c>
      <c r="AJ342" s="13">
        <f>ROUND(AVERAGE(Zinsswaps!AJ223:AJ342)+'iBoxx Extrapolation'!$L342,2)</f>
        <v>2.91</v>
      </c>
      <c r="AK342" s="13">
        <f>ROUND(AVERAGE(Zinsswaps!AK223:AK342)+'iBoxx Extrapolation'!$L342,2)</f>
        <v>2.9</v>
      </c>
      <c r="AL342" s="13">
        <f>ROUND(AVERAGE(Zinsswaps!AL223:AL342)+'iBoxx Extrapolation'!$L342,2)</f>
        <v>2.88</v>
      </c>
      <c r="AM342" s="13">
        <f>ROUND(AVERAGE(Zinsswaps!AM223:AM342)+'iBoxx Extrapolation'!$L342,2)</f>
        <v>2.87</v>
      </c>
      <c r="AN342" s="13">
        <f>ROUND(AVERAGE(Zinsswaps!AN223:AN342)+'iBoxx Extrapolation'!$L342,2)</f>
        <v>2.86</v>
      </c>
      <c r="AO342" s="13">
        <f>ROUND(AVERAGE(Zinsswaps!AO223:AO342)+'iBoxx Extrapolation'!$L342,2)</f>
        <v>2.85</v>
      </c>
      <c r="AP342" s="13">
        <f>ROUND(AVERAGE(Zinsswaps!AP223:AP342)+'iBoxx Extrapolation'!$L342,2)</f>
        <v>2.83</v>
      </c>
      <c r="AQ342" s="13">
        <f>ROUND(AVERAGE(Zinsswaps!AQ223:AQ342)+'iBoxx Extrapolation'!$L342,2)</f>
        <v>2.81</v>
      </c>
      <c r="AR342" s="13">
        <f>ROUND(AVERAGE(Zinsswaps!AR223:AR342)+'iBoxx Extrapolation'!$L342,2)</f>
        <v>2.8</v>
      </c>
      <c r="AS342" s="13">
        <f>ROUND(AVERAGE(Zinsswaps!AS223:AS342)+'iBoxx Extrapolation'!$L342,2)</f>
        <v>2.78</v>
      </c>
      <c r="AT342" s="13">
        <f>ROUND(AVERAGE(Zinsswaps!AT223:AT342)+'iBoxx Extrapolation'!$L342,2)</f>
        <v>2.76</v>
      </c>
      <c r="AU342" s="13">
        <f>ROUND(AVERAGE(Zinsswaps!AU223:AU342)+'iBoxx Extrapolation'!$L342,2)</f>
        <v>2.75</v>
      </c>
      <c r="AV342" s="13">
        <f>ROUND(AVERAGE(Zinsswaps!AV223:AV342)+'iBoxx Extrapolation'!$L342,2)</f>
        <v>2.73</v>
      </c>
      <c r="AW342" s="13">
        <f>ROUND(AVERAGE(Zinsswaps!AW223:AW342)+'iBoxx Extrapolation'!$L342,2)</f>
        <v>2.72</v>
      </c>
      <c r="AX342" s="13">
        <f>ROUND(AVERAGE(Zinsswaps!AX223:AX342)+'iBoxx Extrapolation'!$L342,2)</f>
        <v>2.71</v>
      </c>
      <c r="AY342" s="13">
        <f>ROUND(AVERAGE(Zinsswaps!AY223:AY342)+'iBoxx Extrapolation'!$L342,2)</f>
        <v>2.69</v>
      </c>
    </row>
    <row r="343" spans="1:51" s="16" customFormat="1" x14ac:dyDescent="0.2">
      <c r="A343" s="12">
        <v>47664</v>
      </c>
      <c r="B343" s="13">
        <f>ROUND(AVERAGE(Zinsswaps!B224:B343)+'iBoxx Extrapolation'!$L343,2)</f>
        <v>2.63</v>
      </c>
      <c r="C343" s="13">
        <f>ROUND(AVERAGE(Zinsswaps!C224:C343)+'iBoxx Extrapolation'!$L343,2)</f>
        <v>2.61</v>
      </c>
      <c r="D343" s="13">
        <f>ROUND(AVERAGE(Zinsswaps!D224:D343)+'iBoxx Extrapolation'!$L343,2)</f>
        <v>2.62</v>
      </c>
      <c r="E343" s="13">
        <f>ROUND(AVERAGE(Zinsswaps!E224:E343)+'iBoxx Extrapolation'!$L343,2)</f>
        <v>2.65</v>
      </c>
      <c r="F343" s="13">
        <f>ROUND(AVERAGE(Zinsswaps!F224:F343)+'iBoxx Extrapolation'!$L343,2)</f>
        <v>2.69</v>
      </c>
      <c r="G343" s="13">
        <f>ROUND(AVERAGE(Zinsswaps!G224:G343)+'iBoxx Extrapolation'!$L343,2)</f>
        <v>2.74</v>
      </c>
      <c r="H343" s="13">
        <f>ROUND(AVERAGE(Zinsswaps!H224:H343)+'iBoxx Extrapolation'!$L343,2)</f>
        <v>2.79</v>
      </c>
      <c r="I343" s="13">
        <f>ROUND(AVERAGE(Zinsswaps!I224:I343)+'iBoxx Extrapolation'!$L343,2)</f>
        <v>2.84</v>
      </c>
      <c r="J343" s="13">
        <f>ROUND(AVERAGE(Zinsswaps!J224:J343)+'iBoxx Extrapolation'!$L343,2)</f>
        <v>2.89</v>
      </c>
      <c r="K343" s="13">
        <f>ROUND(AVERAGE(Zinsswaps!K224:K343)+'iBoxx Extrapolation'!$L343,2)</f>
        <v>2.94</v>
      </c>
      <c r="L343" s="13">
        <f>ROUND(AVERAGE(Zinsswaps!L224:L343)+'iBoxx Extrapolation'!$L343,2)</f>
        <v>2.99</v>
      </c>
      <c r="M343" s="13">
        <f>ROUND(AVERAGE(Zinsswaps!M224:M343)+'iBoxx Extrapolation'!$L343,2)</f>
        <v>3.03</v>
      </c>
      <c r="N343" s="13">
        <f>ROUND(AVERAGE(Zinsswaps!N224:N343)+'iBoxx Extrapolation'!$L343,2)</f>
        <v>3.06</v>
      </c>
      <c r="O343" s="13">
        <f>ROUND(AVERAGE(Zinsswaps!O224:O343)+'iBoxx Extrapolation'!$L343,2)</f>
        <v>3.09</v>
      </c>
      <c r="P343" s="13">
        <f>ROUND(AVERAGE(Zinsswaps!P224:P343)+'iBoxx Extrapolation'!$L343,2)</f>
        <v>3.12</v>
      </c>
      <c r="Q343" s="13">
        <f>ROUND(AVERAGE(Zinsswaps!Q224:Q343)+'iBoxx Extrapolation'!$L343,2)</f>
        <v>3.12</v>
      </c>
      <c r="R343" s="13">
        <f>ROUND(AVERAGE(Zinsswaps!R224:R343)+'iBoxx Extrapolation'!$L343,2)</f>
        <v>3.13</v>
      </c>
      <c r="S343" s="13">
        <f>ROUND(AVERAGE(Zinsswaps!S224:S343)+'iBoxx Extrapolation'!$L343,2)</f>
        <v>3.13</v>
      </c>
      <c r="T343" s="13">
        <f>ROUND(AVERAGE(Zinsswaps!T224:T343)+'iBoxx Extrapolation'!$L343,2)</f>
        <v>3.14</v>
      </c>
      <c r="U343" s="13">
        <f>ROUND(AVERAGE(Zinsswaps!U224:U343)+'iBoxx Extrapolation'!$L343,2)</f>
        <v>3.14</v>
      </c>
      <c r="V343" s="13">
        <f>ROUND(AVERAGE(Zinsswaps!V224:V343)+'iBoxx Extrapolation'!$L343,2)</f>
        <v>3.13</v>
      </c>
      <c r="W343" s="13">
        <f>ROUND(AVERAGE(Zinsswaps!W224:W343)+'iBoxx Extrapolation'!$L343,2)</f>
        <v>3.12</v>
      </c>
      <c r="X343" s="13">
        <f>ROUND(AVERAGE(Zinsswaps!X224:X343)+'iBoxx Extrapolation'!$L343,2)</f>
        <v>3.11</v>
      </c>
      <c r="Y343" s="13">
        <f>ROUND(AVERAGE(Zinsswaps!Y224:Y343)+'iBoxx Extrapolation'!$L343,2)</f>
        <v>3.1</v>
      </c>
      <c r="Z343" s="13">
        <f>ROUND(AVERAGE(Zinsswaps!Z224:Z343)+'iBoxx Extrapolation'!$L343,2)</f>
        <v>3.09</v>
      </c>
      <c r="AA343" s="13">
        <f>ROUND(AVERAGE(Zinsswaps!AA224:AA343)+'iBoxx Extrapolation'!$L343,2)</f>
        <v>3.08</v>
      </c>
      <c r="AB343" s="13">
        <f>ROUND(AVERAGE(Zinsswaps!AB224:AB343)+'iBoxx Extrapolation'!$L343,2)</f>
        <v>3.06</v>
      </c>
      <c r="AC343" s="13">
        <f>ROUND(AVERAGE(Zinsswaps!AC224:AC343)+'iBoxx Extrapolation'!$L343,2)</f>
        <v>3.04</v>
      </c>
      <c r="AD343" s="13">
        <f>ROUND(AVERAGE(Zinsswaps!AD224:AD343)+'iBoxx Extrapolation'!$L343,2)</f>
        <v>3.03</v>
      </c>
      <c r="AE343" s="13">
        <f>ROUND(AVERAGE(Zinsswaps!AE224:AE343)+'iBoxx Extrapolation'!$L343,2)</f>
        <v>3.02</v>
      </c>
      <c r="AF343" s="13">
        <f>ROUND(AVERAGE(Zinsswaps!AF224:AF343)+'iBoxx Extrapolation'!$L343,2)</f>
        <v>3</v>
      </c>
      <c r="AG343" s="13">
        <f>ROUND(AVERAGE(Zinsswaps!AG224:AG343)+'iBoxx Extrapolation'!$L343,2)</f>
        <v>2.98</v>
      </c>
      <c r="AH343" s="13">
        <f>ROUND(AVERAGE(Zinsswaps!AH224:AH343)+'iBoxx Extrapolation'!$L343,2)</f>
        <v>2.97</v>
      </c>
      <c r="AI343" s="13">
        <f>ROUND(AVERAGE(Zinsswaps!AI224:AI343)+'iBoxx Extrapolation'!$L343,2)</f>
        <v>2.95</v>
      </c>
      <c r="AJ343" s="13">
        <f>ROUND(AVERAGE(Zinsswaps!AJ224:AJ343)+'iBoxx Extrapolation'!$L343,2)</f>
        <v>2.94</v>
      </c>
      <c r="AK343" s="13">
        <f>ROUND(AVERAGE(Zinsswaps!AK224:AK343)+'iBoxx Extrapolation'!$L343,2)</f>
        <v>2.92</v>
      </c>
      <c r="AL343" s="13">
        <f>ROUND(AVERAGE(Zinsswaps!AL224:AL343)+'iBoxx Extrapolation'!$L343,2)</f>
        <v>2.91</v>
      </c>
      <c r="AM343" s="13">
        <f>ROUND(AVERAGE(Zinsswaps!AM224:AM343)+'iBoxx Extrapolation'!$L343,2)</f>
        <v>2.9</v>
      </c>
      <c r="AN343" s="13">
        <f>ROUND(AVERAGE(Zinsswaps!AN224:AN343)+'iBoxx Extrapolation'!$L343,2)</f>
        <v>2.89</v>
      </c>
      <c r="AO343" s="13">
        <f>ROUND(AVERAGE(Zinsswaps!AO224:AO343)+'iBoxx Extrapolation'!$L343,2)</f>
        <v>2.88</v>
      </c>
      <c r="AP343" s="13">
        <f>ROUND(AVERAGE(Zinsswaps!AP224:AP343)+'iBoxx Extrapolation'!$L343,2)</f>
        <v>2.86</v>
      </c>
      <c r="AQ343" s="13">
        <f>ROUND(AVERAGE(Zinsswaps!AQ224:AQ343)+'iBoxx Extrapolation'!$L343,2)</f>
        <v>2.84</v>
      </c>
      <c r="AR343" s="13">
        <f>ROUND(AVERAGE(Zinsswaps!AR224:AR343)+'iBoxx Extrapolation'!$L343,2)</f>
        <v>2.82</v>
      </c>
      <c r="AS343" s="13">
        <f>ROUND(AVERAGE(Zinsswaps!AS224:AS343)+'iBoxx Extrapolation'!$L343,2)</f>
        <v>2.8</v>
      </c>
      <c r="AT343" s="13">
        <f>ROUND(AVERAGE(Zinsswaps!AT224:AT343)+'iBoxx Extrapolation'!$L343,2)</f>
        <v>2.79</v>
      </c>
      <c r="AU343" s="13">
        <f>ROUND(AVERAGE(Zinsswaps!AU224:AU343)+'iBoxx Extrapolation'!$L343,2)</f>
        <v>2.77</v>
      </c>
      <c r="AV343" s="13">
        <f>ROUND(AVERAGE(Zinsswaps!AV224:AV343)+'iBoxx Extrapolation'!$L343,2)</f>
        <v>2.76</v>
      </c>
      <c r="AW343" s="13">
        <f>ROUND(AVERAGE(Zinsswaps!AW224:AW343)+'iBoxx Extrapolation'!$L343,2)</f>
        <v>2.74</v>
      </c>
      <c r="AX343" s="13">
        <f>ROUND(AVERAGE(Zinsswaps!AX224:AX343)+'iBoxx Extrapolation'!$L343,2)</f>
        <v>2.73</v>
      </c>
      <c r="AY343" s="13">
        <f>ROUND(AVERAGE(Zinsswaps!AY224:AY343)+'iBoxx Extrapolation'!$L343,2)</f>
        <v>2.72</v>
      </c>
    </row>
    <row r="344" spans="1:51" s="16" customFormat="1" x14ac:dyDescent="0.2">
      <c r="A344" s="12">
        <v>47695</v>
      </c>
      <c r="B344" s="13">
        <f>ROUND(AVERAGE(Zinsswaps!B225:B344)+'iBoxx Extrapolation'!$L344,2)</f>
        <v>2.66</v>
      </c>
      <c r="C344" s="13">
        <f>ROUND(AVERAGE(Zinsswaps!C225:C344)+'iBoxx Extrapolation'!$L344,2)</f>
        <v>2.64</v>
      </c>
      <c r="D344" s="13">
        <f>ROUND(AVERAGE(Zinsswaps!D225:D344)+'iBoxx Extrapolation'!$L344,2)</f>
        <v>2.64</v>
      </c>
      <c r="E344" s="13">
        <f>ROUND(AVERAGE(Zinsswaps!E225:E344)+'iBoxx Extrapolation'!$L344,2)</f>
        <v>2.68</v>
      </c>
      <c r="F344" s="13">
        <f>ROUND(AVERAGE(Zinsswaps!F225:F344)+'iBoxx Extrapolation'!$L344,2)</f>
        <v>2.72</v>
      </c>
      <c r="G344" s="13">
        <f>ROUND(AVERAGE(Zinsswaps!G225:G344)+'iBoxx Extrapolation'!$L344,2)</f>
        <v>2.77</v>
      </c>
      <c r="H344" s="13">
        <f>ROUND(AVERAGE(Zinsswaps!H225:H344)+'iBoxx Extrapolation'!$L344,2)</f>
        <v>2.82</v>
      </c>
      <c r="I344" s="13">
        <f>ROUND(AVERAGE(Zinsswaps!I225:I344)+'iBoxx Extrapolation'!$L344,2)</f>
        <v>2.87</v>
      </c>
      <c r="J344" s="13">
        <f>ROUND(AVERAGE(Zinsswaps!J225:J344)+'iBoxx Extrapolation'!$L344,2)</f>
        <v>2.92</v>
      </c>
      <c r="K344" s="13">
        <f>ROUND(AVERAGE(Zinsswaps!K225:K344)+'iBoxx Extrapolation'!$L344,2)</f>
        <v>2.97</v>
      </c>
      <c r="L344" s="13">
        <f>ROUND(AVERAGE(Zinsswaps!L225:L344)+'iBoxx Extrapolation'!$L344,2)</f>
        <v>3.01</v>
      </c>
      <c r="M344" s="13">
        <f>ROUND(AVERAGE(Zinsswaps!M225:M344)+'iBoxx Extrapolation'!$L344,2)</f>
        <v>3.05</v>
      </c>
      <c r="N344" s="13">
        <f>ROUND(AVERAGE(Zinsswaps!N225:N344)+'iBoxx Extrapolation'!$L344,2)</f>
        <v>3.09</v>
      </c>
      <c r="O344" s="13">
        <f>ROUND(AVERAGE(Zinsswaps!O225:O344)+'iBoxx Extrapolation'!$L344,2)</f>
        <v>3.12</v>
      </c>
      <c r="P344" s="13">
        <f>ROUND(AVERAGE(Zinsswaps!P225:P344)+'iBoxx Extrapolation'!$L344,2)</f>
        <v>3.14</v>
      </c>
      <c r="Q344" s="13">
        <f>ROUND(AVERAGE(Zinsswaps!Q225:Q344)+'iBoxx Extrapolation'!$L344,2)</f>
        <v>3.15</v>
      </c>
      <c r="R344" s="13">
        <f>ROUND(AVERAGE(Zinsswaps!R225:R344)+'iBoxx Extrapolation'!$L344,2)</f>
        <v>3.16</v>
      </c>
      <c r="S344" s="13">
        <f>ROUND(AVERAGE(Zinsswaps!S225:S344)+'iBoxx Extrapolation'!$L344,2)</f>
        <v>3.16</v>
      </c>
      <c r="T344" s="13">
        <f>ROUND(AVERAGE(Zinsswaps!T225:T344)+'iBoxx Extrapolation'!$L344,2)</f>
        <v>3.17</v>
      </c>
      <c r="U344" s="13">
        <f>ROUND(AVERAGE(Zinsswaps!U225:U344)+'iBoxx Extrapolation'!$L344,2)</f>
        <v>3.17</v>
      </c>
      <c r="V344" s="13">
        <f>ROUND(AVERAGE(Zinsswaps!V225:V344)+'iBoxx Extrapolation'!$L344,2)</f>
        <v>3.16</v>
      </c>
      <c r="W344" s="13">
        <f>ROUND(AVERAGE(Zinsswaps!W225:W344)+'iBoxx Extrapolation'!$L344,2)</f>
        <v>3.15</v>
      </c>
      <c r="X344" s="13">
        <f>ROUND(AVERAGE(Zinsswaps!X225:X344)+'iBoxx Extrapolation'!$L344,2)</f>
        <v>3.14</v>
      </c>
      <c r="Y344" s="13">
        <f>ROUND(AVERAGE(Zinsswaps!Y225:Y344)+'iBoxx Extrapolation'!$L344,2)</f>
        <v>3.13</v>
      </c>
      <c r="Z344" s="13">
        <f>ROUND(AVERAGE(Zinsswaps!Z225:Z344)+'iBoxx Extrapolation'!$L344,2)</f>
        <v>3.12</v>
      </c>
      <c r="AA344" s="13">
        <f>ROUND(AVERAGE(Zinsswaps!AA225:AA344)+'iBoxx Extrapolation'!$L344,2)</f>
        <v>3.1</v>
      </c>
      <c r="AB344" s="13">
        <f>ROUND(AVERAGE(Zinsswaps!AB225:AB344)+'iBoxx Extrapolation'!$L344,2)</f>
        <v>3.09</v>
      </c>
      <c r="AC344" s="13">
        <f>ROUND(AVERAGE(Zinsswaps!AC225:AC344)+'iBoxx Extrapolation'!$L344,2)</f>
        <v>3.07</v>
      </c>
      <c r="AD344" s="13">
        <f>ROUND(AVERAGE(Zinsswaps!AD225:AD344)+'iBoxx Extrapolation'!$L344,2)</f>
        <v>3.06</v>
      </c>
      <c r="AE344" s="13">
        <f>ROUND(AVERAGE(Zinsswaps!AE225:AE344)+'iBoxx Extrapolation'!$L344,2)</f>
        <v>3.05</v>
      </c>
      <c r="AF344" s="13">
        <f>ROUND(AVERAGE(Zinsswaps!AF225:AF344)+'iBoxx Extrapolation'!$L344,2)</f>
        <v>3.03</v>
      </c>
      <c r="AG344" s="13">
        <f>ROUND(AVERAGE(Zinsswaps!AG225:AG344)+'iBoxx Extrapolation'!$L344,2)</f>
        <v>3.01</v>
      </c>
      <c r="AH344" s="13">
        <f>ROUND(AVERAGE(Zinsswaps!AH225:AH344)+'iBoxx Extrapolation'!$L344,2)</f>
        <v>2.99</v>
      </c>
      <c r="AI344" s="13">
        <f>ROUND(AVERAGE(Zinsswaps!AI225:AI344)+'iBoxx Extrapolation'!$L344,2)</f>
        <v>2.98</v>
      </c>
      <c r="AJ344" s="13">
        <f>ROUND(AVERAGE(Zinsswaps!AJ225:AJ344)+'iBoxx Extrapolation'!$L344,2)</f>
        <v>2.96</v>
      </c>
      <c r="AK344" s="13">
        <f>ROUND(AVERAGE(Zinsswaps!AK225:AK344)+'iBoxx Extrapolation'!$L344,2)</f>
        <v>2.95</v>
      </c>
      <c r="AL344" s="13">
        <f>ROUND(AVERAGE(Zinsswaps!AL225:AL344)+'iBoxx Extrapolation'!$L344,2)</f>
        <v>2.94</v>
      </c>
      <c r="AM344" s="13">
        <f>ROUND(AVERAGE(Zinsswaps!AM225:AM344)+'iBoxx Extrapolation'!$L344,2)</f>
        <v>2.93</v>
      </c>
      <c r="AN344" s="13">
        <f>ROUND(AVERAGE(Zinsswaps!AN225:AN344)+'iBoxx Extrapolation'!$L344,2)</f>
        <v>2.91</v>
      </c>
      <c r="AO344" s="13">
        <f>ROUND(AVERAGE(Zinsswaps!AO225:AO344)+'iBoxx Extrapolation'!$L344,2)</f>
        <v>2.9</v>
      </c>
      <c r="AP344" s="13">
        <f>ROUND(AVERAGE(Zinsswaps!AP225:AP344)+'iBoxx Extrapolation'!$L344,2)</f>
        <v>2.88</v>
      </c>
      <c r="AQ344" s="13">
        <f>ROUND(AVERAGE(Zinsswaps!AQ225:AQ344)+'iBoxx Extrapolation'!$L344,2)</f>
        <v>2.87</v>
      </c>
      <c r="AR344" s="13">
        <f>ROUND(AVERAGE(Zinsswaps!AR225:AR344)+'iBoxx Extrapolation'!$L344,2)</f>
        <v>2.85</v>
      </c>
      <c r="AS344" s="13">
        <f>ROUND(AVERAGE(Zinsswaps!AS225:AS344)+'iBoxx Extrapolation'!$L344,2)</f>
        <v>2.83</v>
      </c>
      <c r="AT344" s="13">
        <f>ROUND(AVERAGE(Zinsswaps!AT225:AT344)+'iBoxx Extrapolation'!$L344,2)</f>
        <v>2.81</v>
      </c>
      <c r="AU344" s="13">
        <f>ROUND(AVERAGE(Zinsswaps!AU225:AU344)+'iBoxx Extrapolation'!$L344,2)</f>
        <v>2.8</v>
      </c>
      <c r="AV344" s="13">
        <f>ROUND(AVERAGE(Zinsswaps!AV225:AV344)+'iBoxx Extrapolation'!$L344,2)</f>
        <v>2.78</v>
      </c>
      <c r="AW344" s="13">
        <f>ROUND(AVERAGE(Zinsswaps!AW225:AW344)+'iBoxx Extrapolation'!$L344,2)</f>
        <v>2.77</v>
      </c>
      <c r="AX344" s="13">
        <f>ROUND(AVERAGE(Zinsswaps!AX225:AX344)+'iBoxx Extrapolation'!$L344,2)</f>
        <v>2.76</v>
      </c>
      <c r="AY344" s="13">
        <f>ROUND(AVERAGE(Zinsswaps!AY225:AY344)+'iBoxx Extrapolation'!$L344,2)</f>
        <v>2.74</v>
      </c>
    </row>
    <row r="345" spans="1:51" s="16" customFormat="1" x14ac:dyDescent="0.2">
      <c r="A345" s="12">
        <v>47726</v>
      </c>
      <c r="B345" s="13">
        <f>ROUND(AVERAGE(Zinsswaps!B226:B345)+'iBoxx Extrapolation'!$L345,2)</f>
        <v>2.68</v>
      </c>
      <c r="C345" s="13">
        <f>ROUND(AVERAGE(Zinsswaps!C226:C345)+'iBoxx Extrapolation'!$L345,2)</f>
        <v>2.66</v>
      </c>
      <c r="D345" s="13">
        <f>ROUND(AVERAGE(Zinsswaps!D226:D345)+'iBoxx Extrapolation'!$L345,2)</f>
        <v>2.67</v>
      </c>
      <c r="E345" s="13">
        <f>ROUND(AVERAGE(Zinsswaps!E226:E345)+'iBoxx Extrapolation'!$L345,2)</f>
        <v>2.7</v>
      </c>
      <c r="F345" s="13">
        <f>ROUND(AVERAGE(Zinsswaps!F226:F345)+'iBoxx Extrapolation'!$L345,2)</f>
        <v>2.74</v>
      </c>
      <c r="G345" s="13">
        <f>ROUND(AVERAGE(Zinsswaps!G226:G345)+'iBoxx Extrapolation'!$L345,2)</f>
        <v>2.79</v>
      </c>
      <c r="H345" s="13">
        <f>ROUND(AVERAGE(Zinsswaps!H226:H345)+'iBoxx Extrapolation'!$L345,2)</f>
        <v>2.84</v>
      </c>
      <c r="I345" s="13">
        <f>ROUND(AVERAGE(Zinsswaps!I226:I345)+'iBoxx Extrapolation'!$L345,2)</f>
        <v>2.89</v>
      </c>
      <c r="J345" s="13">
        <f>ROUND(AVERAGE(Zinsswaps!J226:J345)+'iBoxx Extrapolation'!$L345,2)</f>
        <v>2.94</v>
      </c>
      <c r="K345" s="13">
        <f>ROUND(AVERAGE(Zinsswaps!K226:K345)+'iBoxx Extrapolation'!$L345,2)</f>
        <v>2.99</v>
      </c>
      <c r="L345" s="13">
        <f>ROUND(AVERAGE(Zinsswaps!L226:L345)+'iBoxx Extrapolation'!$L345,2)</f>
        <v>3.04</v>
      </c>
      <c r="M345" s="13">
        <f>ROUND(AVERAGE(Zinsswaps!M226:M345)+'iBoxx Extrapolation'!$L345,2)</f>
        <v>3.08</v>
      </c>
      <c r="N345" s="13">
        <f>ROUND(AVERAGE(Zinsswaps!N226:N345)+'iBoxx Extrapolation'!$L345,2)</f>
        <v>3.11</v>
      </c>
      <c r="O345" s="13">
        <f>ROUND(AVERAGE(Zinsswaps!O226:O345)+'iBoxx Extrapolation'!$L345,2)</f>
        <v>3.14</v>
      </c>
      <c r="P345" s="13">
        <f>ROUND(AVERAGE(Zinsswaps!P226:P345)+'iBoxx Extrapolation'!$L345,2)</f>
        <v>3.17</v>
      </c>
      <c r="Q345" s="13">
        <f>ROUND(AVERAGE(Zinsswaps!Q226:Q345)+'iBoxx Extrapolation'!$L345,2)</f>
        <v>3.18</v>
      </c>
      <c r="R345" s="13">
        <f>ROUND(AVERAGE(Zinsswaps!R226:R345)+'iBoxx Extrapolation'!$L345,2)</f>
        <v>3.18</v>
      </c>
      <c r="S345" s="13">
        <f>ROUND(AVERAGE(Zinsswaps!S226:S345)+'iBoxx Extrapolation'!$L345,2)</f>
        <v>3.19</v>
      </c>
      <c r="T345" s="13">
        <f>ROUND(AVERAGE(Zinsswaps!T226:T345)+'iBoxx Extrapolation'!$L345,2)</f>
        <v>3.19</v>
      </c>
      <c r="U345" s="13">
        <f>ROUND(AVERAGE(Zinsswaps!U226:U345)+'iBoxx Extrapolation'!$L345,2)</f>
        <v>3.2</v>
      </c>
      <c r="V345" s="13">
        <f>ROUND(AVERAGE(Zinsswaps!V226:V345)+'iBoxx Extrapolation'!$L345,2)</f>
        <v>3.19</v>
      </c>
      <c r="W345" s="13">
        <f>ROUND(AVERAGE(Zinsswaps!W226:W345)+'iBoxx Extrapolation'!$L345,2)</f>
        <v>3.17</v>
      </c>
      <c r="X345" s="13">
        <f>ROUND(AVERAGE(Zinsswaps!X226:X345)+'iBoxx Extrapolation'!$L345,2)</f>
        <v>3.16</v>
      </c>
      <c r="Y345" s="13">
        <f>ROUND(AVERAGE(Zinsswaps!Y226:Y345)+'iBoxx Extrapolation'!$L345,2)</f>
        <v>3.15</v>
      </c>
      <c r="Z345" s="13">
        <f>ROUND(AVERAGE(Zinsswaps!Z226:Z345)+'iBoxx Extrapolation'!$L345,2)</f>
        <v>3.15</v>
      </c>
      <c r="AA345" s="13">
        <f>ROUND(AVERAGE(Zinsswaps!AA226:AA345)+'iBoxx Extrapolation'!$L345,2)</f>
        <v>3.13</v>
      </c>
      <c r="AB345" s="13">
        <f>ROUND(AVERAGE(Zinsswaps!AB226:AB345)+'iBoxx Extrapolation'!$L345,2)</f>
        <v>3.11</v>
      </c>
      <c r="AC345" s="13">
        <f>ROUND(AVERAGE(Zinsswaps!AC226:AC345)+'iBoxx Extrapolation'!$L345,2)</f>
        <v>3.1</v>
      </c>
      <c r="AD345" s="13">
        <f>ROUND(AVERAGE(Zinsswaps!AD226:AD345)+'iBoxx Extrapolation'!$L345,2)</f>
        <v>3.09</v>
      </c>
      <c r="AE345" s="13">
        <f>ROUND(AVERAGE(Zinsswaps!AE226:AE345)+'iBoxx Extrapolation'!$L345,2)</f>
        <v>3.07</v>
      </c>
      <c r="AF345" s="13">
        <f>ROUND(AVERAGE(Zinsswaps!AF226:AF345)+'iBoxx Extrapolation'!$L345,2)</f>
        <v>3.05</v>
      </c>
      <c r="AG345" s="13">
        <f>ROUND(AVERAGE(Zinsswaps!AG226:AG345)+'iBoxx Extrapolation'!$L345,2)</f>
        <v>3.04</v>
      </c>
      <c r="AH345" s="13">
        <f>ROUND(AVERAGE(Zinsswaps!AH226:AH345)+'iBoxx Extrapolation'!$L345,2)</f>
        <v>3.02</v>
      </c>
      <c r="AI345" s="13">
        <f>ROUND(AVERAGE(Zinsswaps!AI226:AI345)+'iBoxx Extrapolation'!$L345,2)</f>
        <v>3.01</v>
      </c>
      <c r="AJ345" s="13">
        <f>ROUND(AVERAGE(Zinsswaps!AJ226:AJ345)+'iBoxx Extrapolation'!$L345,2)</f>
        <v>2.99</v>
      </c>
      <c r="AK345" s="13">
        <f>ROUND(AVERAGE(Zinsswaps!AK226:AK345)+'iBoxx Extrapolation'!$L345,2)</f>
        <v>2.98</v>
      </c>
      <c r="AL345" s="13">
        <f>ROUND(AVERAGE(Zinsswaps!AL226:AL345)+'iBoxx Extrapolation'!$L345,2)</f>
        <v>2.96</v>
      </c>
      <c r="AM345" s="13">
        <f>ROUND(AVERAGE(Zinsswaps!AM226:AM345)+'iBoxx Extrapolation'!$L345,2)</f>
        <v>2.95</v>
      </c>
      <c r="AN345" s="13">
        <f>ROUND(AVERAGE(Zinsswaps!AN226:AN345)+'iBoxx Extrapolation'!$L345,2)</f>
        <v>2.94</v>
      </c>
      <c r="AO345" s="13">
        <f>ROUND(AVERAGE(Zinsswaps!AO226:AO345)+'iBoxx Extrapolation'!$L345,2)</f>
        <v>2.93</v>
      </c>
      <c r="AP345" s="13">
        <f>ROUND(AVERAGE(Zinsswaps!AP226:AP345)+'iBoxx Extrapolation'!$L345,2)</f>
        <v>2.91</v>
      </c>
      <c r="AQ345" s="13">
        <f>ROUND(AVERAGE(Zinsswaps!AQ226:AQ345)+'iBoxx Extrapolation'!$L345,2)</f>
        <v>2.89</v>
      </c>
      <c r="AR345" s="13">
        <f>ROUND(AVERAGE(Zinsswaps!AR226:AR345)+'iBoxx Extrapolation'!$L345,2)</f>
        <v>2.87</v>
      </c>
      <c r="AS345" s="13">
        <f>ROUND(AVERAGE(Zinsswaps!AS226:AS345)+'iBoxx Extrapolation'!$L345,2)</f>
        <v>2.86</v>
      </c>
      <c r="AT345" s="13">
        <f>ROUND(AVERAGE(Zinsswaps!AT226:AT345)+'iBoxx Extrapolation'!$L345,2)</f>
        <v>2.84</v>
      </c>
      <c r="AU345" s="13">
        <f>ROUND(AVERAGE(Zinsswaps!AU226:AU345)+'iBoxx Extrapolation'!$L345,2)</f>
        <v>2.82</v>
      </c>
      <c r="AV345" s="13">
        <f>ROUND(AVERAGE(Zinsswaps!AV226:AV345)+'iBoxx Extrapolation'!$L345,2)</f>
        <v>2.81</v>
      </c>
      <c r="AW345" s="13">
        <f>ROUND(AVERAGE(Zinsswaps!AW226:AW345)+'iBoxx Extrapolation'!$L345,2)</f>
        <v>2.8</v>
      </c>
      <c r="AX345" s="13">
        <f>ROUND(AVERAGE(Zinsswaps!AX226:AX345)+'iBoxx Extrapolation'!$L345,2)</f>
        <v>2.78</v>
      </c>
      <c r="AY345" s="13">
        <f>ROUND(AVERAGE(Zinsswaps!AY226:AY345)+'iBoxx Extrapolation'!$L345,2)</f>
        <v>2.77</v>
      </c>
    </row>
    <row r="346" spans="1:51" s="16" customFormat="1" x14ac:dyDescent="0.2">
      <c r="A346" s="12">
        <v>47756</v>
      </c>
      <c r="B346" s="13">
        <f>ROUND(AVERAGE(Zinsswaps!B227:B346)+'iBoxx Extrapolation'!$L346,2)</f>
        <v>2.7</v>
      </c>
      <c r="C346" s="13">
        <f>ROUND(AVERAGE(Zinsswaps!C227:C346)+'iBoxx Extrapolation'!$L346,2)</f>
        <v>2.68</v>
      </c>
      <c r="D346" s="13">
        <f>ROUND(AVERAGE(Zinsswaps!D227:D346)+'iBoxx Extrapolation'!$L346,2)</f>
        <v>2.69</v>
      </c>
      <c r="E346" s="13">
        <f>ROUND(AVERAGE(Zinsswaps!E227:E346)+'iBoxx Extrapolation'!$L346,2)</f>
        <v>2.73</v>
      </c>
      <c r="F346" s="13">
        <f>ROUND(AVERAGE(Zinsswaps!F227:F346)+'iBoxx Extrapolation'!$L346,2)</f>
        <v>2.77</v>
      </c>
      <c r="G346" s="13">
        <f>ROUND(AVERAGE(Zinsswaps!G227:G346)+'iBoxx Extrapolation'!$L346,2)</f>
        <v>2.82</v>
      </c>
      <c r="H346" s="13">
        <f>ROUND(AVERAGE(Zinsswaps!H227:H346)+'iBoxx Extrapolation'!$L346,2)</f>
        <v>2.87</v>
      </c>
      <c r="I346" s="13">
        <f>ROUND(AVERAGE(Zinsswaps!I227:I346)+'iBoxx Extrapolation'!$L346,2)</f>
        <v>2.92</v>
      </c>
      <c r="J346" s="13">
        <f>ROUND(AVERAGE(Zinsswaps!J227:J346)+'iBoxx Extrapolation'!$L346,2)</f>
        <v>2.97</v>
      </c>
      <c r="K346" s="13">
        <f>ROUND(AVERAGE(Zinsswaps!K227:K346)+'iBoxx Extrapolation'!$L346,2)</f>
        <v>3.02</v>
      </c>
      <c r="L346" s="13">
        <f>ROUND(AVERAGE(Zinsswaps!L227:L346)+'iBoxx Extrapolation'!$L346,2)</f>
        <v>3.07</v>
      </c>
      <c r="M346" s="13">
        <f>ROUND(AVERAGE(Zinsswaps!M227:M346)+'iBoxx Extrapolation'!$L346,2)</f>
        <v>3.11</v>
      </c>
      <c r="N346" s="13">
        <f>ROUND(AVERAGE(Zinsswaps!N227:N346)+'iBoxx Extrapolation'!$L346,2)</f>
        <v>3.14</v>
      </c>
      <c r="O346" s="13">
        <f>ROUND(AVERAGE(Zinsswaps!O227:O346)+'iBoxx Extrapolation'!$L346,2)</f>
        <v>3.17</v>
      </c>
      <c r="P346" s="13">
        <f>ROUND(AVERAGE(Zinsswaps!P227:P346)+'iBoxx Extrapolation'!$L346,2)</f>
        <v>3.2</v>
      </c>
      <c r="Q346" s="13">
        <f>ROUND(AVERAGE(Zinsswaps!Q227:Q346)+'iBoxx Extrapolation'!$L346,2)</f>
        <v>3.2</v>
      </c>
      <c r="R346" s="13">
        <f>ROUND(AVERAGE(Zinsswaps!R227:R346)+'iBoxx Extrapolation'!$L346,2)</f>
        <v>3.21</v>
      </c>
      <c r="S346" s="13">
        <f>ROUND(AVERAGE(Zinsswaps!S227:S346)+'iBoxx Extrapolation'!$L346,2)</f>
        <v>3.22</v>
      </c>
      <c r="T346" s="13">
        <f>ROUND(AVERAGE(Zinsswaps!T227:T346)+'iBoxx Extrapolation'!$L346,2)</f>
        <v>3.22</v>
      </c>
      <c r="U346" s="13">
        <f>ROUND(AVERAGE(Zinsswaps!U227:U346)+'iBoxx Extrapolation'!$L346,2)</f>
        <v>3.22</v>
      </c>
      <c r="V346" s="13">
        <f>ROUND(AVERAGE(Zinsswaps!V227:V346)+'iBoxx Extrapolation'!$L346,2)</f>
        <v>3.21</v>
      </c>
      <c r="W346" s="13">
        <f>ROUND(AVERAGE(Zinsswaps!W227:W346)+'iBoxx Extrapolation'!$L346,2)</f>
        <v>3.2</v>
      </c>
      <c r="X346" s="13">
        <f>ROUND(AVERAGE(Zinsswaps!X227:X346)+'iBoxx Extrapolation'!$L346,2)</f>
        <v>3.19</v>
      </c>
      <c r="Y346" s="13">
        <f>ROUND(AVERAGE(Zinsswaps!Y227:Y346)+'iBoxx Extrapolation'!$L346,2)</f>
        <v>3.18</v>
      </c>
      <c r="Z346" s="13">
        <f>ROUND(AVERAGE(Zinsswaps!Z227:Z346)+'iBoxx Extrapolation'!$L346,2)</f>
        <v>3.17</v>
      </c>
      <c r="AA346" s="13">
        <f>ROUND(AVERAGE(Zinsswaps!AA227:AA346)+'iBoxx Extrapolation'!$L346,2)</f>
        <v>3.16</v>
      </c>
      <c r="AB346" s="13">
        <f>ROUND(AVERAGE(Zinsswaps!AB227:AB346)+'iBoxx Extrapolation'!$L346,2)</f>
        <v>3.14</v>
      </c>
      <c r="AC346" s="13">
        <f>ROUND(AVERAGE(Zinsswaps!AC227:AC346)+'iBoxx Extrapolation'!$L346,2)</f>
        <v>3.13</v>
      </c>
      <c r="AD346" s="13">
        <f>ROUND(AVERAGE(Zinsswaps!AD227:AD346)+'iBoxx Extrapolation'!$L346,2)</f>
        <v>3.11</v>
      </c>
      <c r="AE346" s="13">
        <f>ROUND(AVERAGE(Zinsswaps!AE227:AE346)+'iBoxx Extrapolation'!$L346,2)</f>
        <v>3.1</v>
      </c>
      <c r="AF346" s="13">
        <f>ROUND(AVERAGE(Zinsswaps!AF227:AF346)+'iBoxx Extrapolation'!$L346,2)</f>
        <v>3.08</v>
      </c>
      <c r="AG346" s="13">
        <f>ROUND(AVERAGE(Zinsswaps!AG227:AG346)+'iBoxx Extrapolation'!$L346,2)</f>
        <v>3.06</v>
      </c>
      <c r="AH346" s="13">
        <f>ROUND(AVERAGE(Zinsswaps!AH227:AH346)+'iBoxx Extrapolation'!$L346,2)</f>
        <v>3.05</v>
      </c>
      <c r="AI346" s="13">
        <f>ROUND(AVERAGE(Zinsswaps!AI227:AI346)+'iBoxx Extrapolation'!$L346,2)</f>
        <v>3.03</v>
      </c>
      <c r="AJ346" s="13">
        <f>ROUND(AVERAGE(Zinsswaps!AJ227:AJ346)+'iBoxx Extrapolation'!$L346,2)</f>
        <v>3.02</v>
      </c>
      <c r="AK346" s="13">
        <f>ROUND(AVERAGE(Zinsswaps!AK227:AK346)+'iBoxx Extrapolation'!$L346,2)</f>
        <v>3</v>
      </c>
      <c r="AL346" s="13">
        <f>ROUND(AVERAGE(Zinsswaps!AL227:AL346)+'iBoxx Extrapolation'!$L346,2)</f>
        <v>2.99</v>
      </c>
      <c r="AM346" s="13">
        <f>ROUND(AVERAGE(Zinsswaps!AM227:AM346)+'iBoxx Extrapolation'!$L346,2)</f>
        <v>2.98</v>
      </c>
      <c r="AN346" s="13">
        <f>ROUND(AVERAGE(Zinsswaps!AN227:AN346)+'iBoxx Extrapolation'!$L346,2)</f>
        <v>2.97</v>
      </c>
      <c r="AO346" s="13">
        <f>ROUND(AVERAGE(Zinsswaps!AO227:AO346)+'iBoxx Extrapolation'!$L346,2)</f>
        <v>2.96</v>
      </c>
      <c r="AP346" s="13">
        <f>ROUND(AVERAGE(Zinsswaps!AP227:AP346)+'iBoxx Extrapolation'!$L346,2)</f>
        <v>2.94</v>
      </c>
      <c r="AQ346" s="13">
        <f>ROUND(AVERAGE(Zinsswaps!AQ227:AQ346)+'iBoxx Extrapolation'!$L346,2)</f>
        <v>2.92</v>
      </c>
      <c r="AR346" s="13">
        <f>ROUND(AVERAGE(Zinsswaps!AR227:AR346)+'iBoxx Extrapolation'!$L346,2)</f>
        <v>2.9</v>
      </c>
      <c r="AS346" s="13">
        <f>ROUND(AVERAGE(Zinsswaps!AS227:AS346)+'iBoxx Extrapolation'!$L346,2)</f>
        <v>2.88</v>
      </c>
      <c r="AT346" s="13">
        <f>ROUND(AVERAGE(Zinsswaps!AT227:AT346)+'iBoxx Extrapolation'!$L346,2)</f>
        <v>2.87</v>
      </c>
      <c r="AU346" s="13">
        <f>ROUND(AVERAGE(Zinsswaps!AU227:AU346)+'iBoxx Extrapolation'!$L346,2)</f>
        <v>2.85</v>
      </c>
      <c r="AV346" s="13">
        <f>ROUND(AVERAGE(Zinsswaps!AV227:AV346)+'iBoxx Extrapolation'!$L346,2)</f>
        <v>2.84</v>
      </c>
      <c r="AW346" s="13">
        <f>ROUND(AVERAGE(Zinsswaps!AW227:AW346)+'iBoxx Extrapolation'!$L346,2)</f>
        <v>2.82</v>
      </c>
      <c r="AX346" s="13">
        <f>ROUND(AVERAGE(Zinsswaps!AX227:AX346)+'iBoxx Extrapolation'!$L346,2)</f>
        <v>2.81</v>
      </c>
      <c r="AY346" s="13">
        <f>ROUND(AVERAGE(Zinsswaps!AY227:AY346)+'iBoxx Extrapolation'!$L346,2)</f>
        <v>2.79</v>
      </c>
    </row>
    <row r="347" spans="1:51" s="16" customFormat="1" x14ac:dyDescent="0.2">
      <c r="A347" s="12">
        <v>47787</v>
      </c>
      <c r="B347" s="13">
        <f>ROUND(AVERAGE(Zinsswaps!B228:B347)+'iBoxx Extrapolation'!$L347,2)</f>
        <v>2.73</v>
      </c>
      <c r="C347" s="13">
        <f>ROUND(AVERAGE(Zinsswaps!C228:C347)+'iBoxx Extrapolation'!$L347,2)</f>
        <v>2.71</v>
      </c>
      <c r="D347" s="13">
        <f>ROUND(AVERAGE(Zinsswaps!D228:D347)+'iBoxx Extrapolation'!$L347,2)</f>
        <v>2.72</v>
      </c>
      <c r="E347" s="13">
        <f>ROUND(AVERAGE(Zinsswaps!E228:E347)+'iBoxx Extrapolation'!$L347,2)</f>
        <v>2.75</v>
      </c>
      <c r="F347" s="13">
        <f>ROUND(AVERAGE(Zinsswaps!F228:F347)+'iBoxx Extrapolation'!$L347,2)</f>
        <v>2.8</v>
      </c>
      <c r="G347" s="13">
        <f>ROUND(AVERAGE(Zinsswaps!G228:G347)+'iBoxx Extrapolation'!$L347,2)</f>
        <v>2.85</v>
      </c>
      <c r="H347" s="13">
        <f>ROUND(AVERAGE(Zinsswaps!H228:H347)+'iBoxx Extrapolation'!$L347,2)</f>
        <v>2.9</v>
      </c>
      <c r="I347" s="13">
        <f>ROUND(AVERAGE(Zinsswaps!I228:I347)+'iBoxx Extrapolation'!$L347,2)</f>
        <v>2.95</v>
      </c>
      <c r="J347" s="13">
        <f>ROUND(AVERAGE(Zinsswaps!J228:J347)+'iBoxx Extrapolation'!$L347,2)</f>
        <v>3</v>
      </c>
      <c r="K347" s="13">
        <f>ROUND(AVERAGE(Zinsswaps!K228:K347)+'iBoxx Extrapolation'!$L347,2)</f>
        <v>3.05</v>
      </c>
      <c r="L347" s="13">
        <f>ROUND(AVERAGE(Zinsswaps!L228:L347)+'iBoxx Extrapolation'!$L347,2)</f>
        <v>3.09</v>
      </c>
      <c r="M347" s="13">
        <f>ROUND(AVERAGE(Zinsswaps!M228:M347)+'iBoxx Extrapolation'!$L347,2)</f>
        <v>3.13</v>
      </c>
      <c r="N347" s="13">
        <f>ROUND(AVERAGE(Zinsswaps!N228:N347)+'iBoxx Extrapolation'!$L347,2)</f>
        <v>3.17</v>
      </c>
      <c r="O347" s="13">
        <f>ROUND(AVERAGE(Zinsswaps!O228:O347)+'iBoxx Extrapolation'!$L347,2)</f>
        <v>3.2</v>
      </c>
      <c r="P347" s="13">
        <f>ROUND(AVERAGE(Zinsswaps!P228:P347)+'iBoxx Extrapolation'!$L347,2)</f>
        <v>3.22</v>
      </c>
      <c r="Q347" s="13">
        <f>ROUND(AVERAGE(Zinsswaps!Q228:Q347)+'iBoxx Extrapolation'!$L347,2)</f>
        <v>3.23</v>
      </c>
      <c r="R347" s="13">
        <f>ROUND(AVERAGE(Zinsswaps!R228:R347)+'iBoxx Extrapolation'!$L347,2)</f>
        <v>3.24</v>
      </c>
      <c r="S347" s="13">
        <f>ROUND(AVERAGE(Zinsswaps!S228:S347)+'iBoxx Extrapolation'!$L347,2)</f>
        <v>3.24</v>
      </c>
      <c r="T347" s="13">
        <f>ROUND(AVERAGE(Zinsswaps!T228:T347)+'iBoxx Extrapolation'!$L347,2)</f>
        <v>3.25</v>
      </c>
      <c r="U347" s="13">
        <f>ROUND(AVERAGE(Zinsswaps!U228:U347)+'iBoxx Extrapolation'!$L347,2)</f>
        <v>3.25</v>
      </c>
      <c r="V347" s="13">
        <f>ROUND(AVERAGE(Zinsswaps!V228:V347)+'iBoxx Extrapolation'!$L347,2)</f>
        <v>3.24</v>
      </c>
      <c r="W347" s="13">
        <f>ROUND(AVERAGE(Zinsswaps!W228:W347)+'iBoxx Extrapolation'!$L347,2)</f>
        <v>3.23</v>
      </c>
      <c r="X347" s="13">
        <f>ROUND(AVERAGE(Zinsswaps!X228:X347)+'iBoxx Extrapolation'!$L347,2)</f>
        <v>3.22</v>
      </c>
      <c r="Y347" s="13">
        <f>ROUND(AVERAGE(Zinsswaps!Y228:Y347)+'iBoxx Extrapolation'!$L347,2)</f>
        <v>3.21</v>
      </c>
      <c r="Z347" s="13">
        <f>ROUND(AVERAGE(Zinsswaps!Z228:Z347)+'iBoxx Extrapolation'!$L347,2)</f>
        <v>3.2</v>
      </c>
      <c r="AA347" s="13">
        <f>ROUND(AVERAGE(Zinsswaps!AA228:AA347)+'iBoxx Extrapolation'!$L347,2)</f>
        <v>3.19</v>
      </c>
      <c r="AB347" s="13">
        <f>ROUND(AVERAGE(Zinsswaps!AB228:AB347)+'iBoxx Extrapolation'!$L347,2)</f>
        <v>3.17</v>
      </c>
      <c r="AC347" s="13">
        <f>ROUND(AVERAGE(Zinsswaps!AC228:AC347)+'iBoxx Extrapolation'!$L347,2)</f>
        <v>3.15</v>
      </c>
      <c r="AD347" s="13">
        <f>ROUND(AVERAGE(Zinsswaps!AD228:AD347)+'iBoxx Extrapolation'!$L347,2)</f>
        <v>3.14</v>
      </c>
      <c r="AE347" s="13">
        <f>ROUND(AVERAGE(Zinsswaps!AE228:AE347)+'iBoxx Extrapolation'!$L347,2)</f>
        <v>3.13</v>
      </c>
      <c r="AF347" s="13">
        <f>ROUND(AVERAGE(Zinsswaps!AF228:AF347)+'iBoxx Extrapolation'!$L347,2)</f>
        <v>3.11</v>
      </c>
      <c r="AG347" s="13">
        <f>ROUND(AVERAGE(Zinsswaps!AG228:AG347)+'iBoxx Extrapolation'!$L347,2)</f>
        <v>3.09</v>
      </c>
      <c r="AH347" s="13">
        <f>ROUND(AVERAGE(Zinsswaps!AH228:AH347)+'iBoxx Extrapolation'!$L347,2)</f>
        <v>3.08</v>
      </c>
      <c r="AI347" s="13">
        <f>ROUND(AVERAGE(Zinsswaps!AI228:AI347)+'iBoxx Extrapolation'!$L347,2)</f>
        <v>3.06</v>
      </c>
      <c r="AJ347" s="13">
        <f>ROUND(AVERAGE(Zinsswaps!AJ228:AJ347)+'iBoxx Extrapolation'!$L347,2)</f>
        <v>3.05</v>
      </c>
      <c r="AK347" s="13">
        <f>ROUND(AVERAGE(Zinsswaps!AK228:AK347)+'iBoxx Extrapolation'!$L347,2)</f>
        <v>3.03</v>
      </c>
      <c r="AL347" s="13">
        <f>ROUND(AVERAGE(Zinsswaps!AL228:AL347)+'iBoxx Extrapolation'!$L347,2)</f>
        <v>3.02</v>
      </c>
      <c r="AM347" s="13">
        <f>ROUND(AVERAGE(Zinsswaps!AM228:AM347)+'iBoxx Extrapolation'!$L347,2)</f>
        <v>3.01</v>
      </c>
      <c r="AN347" s="13">
        <f>ROUND(AVERAGE(Zinsswaps!AN228:AN347)+'iBoxx Extrapolation'!$L347,2)</f>
        <v>2.99</v>
      </c>
      <c r="AO347" s="13">
        <f>ROUND(AVERAGE(Zinsswaps!AO228:AO347)+'iBoxx Extrapolation'!$L347,2)</f>
        <v>2.98</v>
      </c>
      <c r="AP347" s="13">
        <f>ROUND(AVERAGE(Zinsswaps!AP228:AP347)+'iBoxx Extrapolation'!$L347,2)</f>
        <v>2.96</v>
      </c>
      <c r="AQ347" s="13">
        <f>ROUND(AVERAGE(Zinsswaps!AQ228:AQ347)+'iBoxx Extrapolation'!$L347,2)</f>
        <v>2.94</v>
      </c>
      <c r="AR347" s="13">
        <f>ROUND(AVERAGE(Zinsswaps!AR228:AR347)+'iBoxx Extrapolation'!$L347,2)</f>
        <v>2.93</v>
      </c>
      <c r="AS347" s="13">
        <f>ROUND(AVERAGE(Zinsswaps!AS228:AS347)+'iBoxx Extrapolation'!$L347,2)</f>
        <v>2.91</v>
      </c>
      <c r="AT347" s="13">
        <f>ROUND(AVERAGE(Zinsswaps!AT228:AT347)+'iBoxx Extrapolation'!$L347,2)</f>
        <v>2.89</v>
      </c>
      <c r="AU347" s="13">
        <f>ROUND(AVERAGE(Zinsswaps!AU228:AU347)+'iBoxx Extrapolation'!$L347,2)</f>
        <v>2.88</v>
      </c>
      <c r="AV347" s="13">
        <f>ROUND(AVERAGE(Zinsswaps!AV228:AV347)+'iBoxx Extrapolation'!$L347,2)</f>
        <v>2.86</v>
      </c>
      <c r="AW347" s="13">
        <f>ROUND(AVERAGE(Zinsswaps!AW228:AW347)+'iBoxx Extrapolation'!$L347,2)</f>
        <v>2.85</v>
      </c>
      <c r="AX347" s="13">
        <f>ROUND(AVERAGE(Zinsswaps!AX228:AX347)+'iBoxx Extrapolation'!$L347,2)</f>
        <v>2.83</v>
      </c>
      <c r="AY347" s="13">
        <f>ROUND(AVERAGE(Zinsswaps!AY228:AY347)+'iBoxx Extrapolation'!$L347,2)</f>
        <v>2.82</v>
      </c>
    </row>
    <row r="348" spans="1:51" s="16" customFormat="1" x14ac:dyDescent="0.2">
      <c r="A348" s="12">
        <v>47817</v>
      </c>
      <c r="B348" s="13">
        <f>ROUND(AVERAGE(Zinsswaps!B229:B348)+'iBoxx Extrapolation'!$L348,2)</f>
        <v>2.75</v>
      </c>
      <c r="C348" s="13">
        <f>ROUND(AVERAGE(Zinsswaps!C229:C348)+'iBoxx Extrapolation'!$L348,2)</f>
        <v>2.73</v>
      </c>
      <c r="D348" s="13">
        <f>ROUND(AVERAGE(Zinsswaps!D229:D348)+'iBoxx Extrapolation'!$L348,2)</f>
        <v>2.74</v>
      </c>
      <c r="E348" s="13">
        <f>ROUND(AVERAGE(Zinsswaps!E229:E348)+'iBoxx Extrapolation'!$L348,2)</f>
        <v>2.78</v>
      </c>
      <c r="F348" s="13">
        <f>ROUND(AVERAGE(Zinsswaps!F229:F348)+'iBoxx Extrapolation'!$L348,2)</f>
        <v>2.82</v>
      </c>
      <c r="G348" s="13">
        <f>ROUND(AVERAGE(Zinsswaps!G229:G348)+'iBoxx Extrapolation'!$L348,2)</f>
        <v>2.87</v>
      </c>
      <c r="H348" s="13">
        <f>ROUND(AVERAGE(Zinsswaps!H229:H348)+'iBoxx Extrapolation'!$L348,2)</f>
        <v>2.92</v>
      </c>
      <c r="I348" s="13">
        <f>ROUND(AVERAGE(Zinsswaps!I229:I348)+'iBoxx Extrapolation'!$L348,2)</f>
        <v>2.98</v>
      </c>
      <c r="J348" s="13">
        <f>ROUND(AVERAGE(Zinsswaps!J229:J348)+'iBoxx Extrapolation'!$L348,2)</f>
        <v>3.03</v>
      </c>
      <c r="K348" s="13">
        <f>ROUND(AVERAGE(Zinsswaps!K229:K348)+'iBoxx Extrapolation'!$L348,2)</f>
        <v>3.07</v>
      </c>
      <c r="L348" s="13">
        <f>ROUND(AVERAGE(Zinsswaps!L229:L348)+'iBoxx Extrapolation'!$L348,2)</f>
        <v>3.12</v>
      </c>
      <c r="M348" s="13">
        <f>ROUND(AVERAGE(Zinsswaps!M229:M348)+'iBoxx Extrapolation'!$L348,2)</f>
        <v>3.16</v>
      </c>
      <c r="N348" s="13">
        <f>ROUND(AVERAGE(Zinsswaps!N229:N348)+'iBoxx Extrapolation'!$L348,2)</f>
        <v>3.2</v>
      </c>
      <c r="O348" s="13">
        <f>ROUND(AVERAGE(Zinsswaps!O229:O348)+'iBoxx Extrapolation'!$L348,2)</f>
        <v>3.23</v>
      </c>
      <c r="P348" s="13">
        <f>ROUND(AVERAGE(Zinsswaps!P229:P348)+'iBoxx Extrapolation'!$L348,2)</f>
        <v>3.25</v>
      </c>
      <c r="Q348" s="13">
        <f>ROUND(AVERAGE(Zinsswaps!Q229:Q348)+'iBoxx Extrapolation'!$L348,2)</f>
        <v>3.26</v>
      </c>
      <c r="R348" s="13">
        <f>ROUND(AVERAGE(Zinsswaps!R229:R348)+'iBoxx Extrapolation'!$L348,2)</f>
        <v>3.27</v>
      </c>
      <c r="S348" s="13">
        <f>ROUND(AVERAGE(Zinsswaps!S229:S348)+'iBoxx Extrapolation'!$L348,2)</f>
        <v>3.27</v>
      </c>
      <c r="T348" s="13">
        <f>ROUND(AVERAGE(Zinsswaps!T229:T348)+'iBoxx Extrapolation'!$L348,2)</f>
        <v>3.28</v>
      </c>
      <c r="U348" s="13">
        <f>ROUND(AVERAGE(Zinsswaps!U229:U348)+'iBoxx Extrapolation'!$L348,2)</f>
        <v>3.28</v>
      </c>
      <c r="V348" s="13">
        <f>ROUND(AVERAGE(Zinsswaps!V229:V348)+'iBoxx Extrapolation'!$L348,2)</f>
        <v>3.27</v>
      </c>
      <c r="W348" s="13">
        <f>ROUND(AVERAGE(Zinsswaps!W229:W348)+'iBoxx Extrapolation'!$L348,2)</f>
        <v>3.26</v>
      </c>
      <c r="X348" s="13">
        <f>ROUND(AVERAGE(Zinsswaps!X229:X348)+'iBoxx Extrapolation'!$L348,2)</f>
        <v>3.25</v>
      </c>
      <c r="Y348" s="13">
        <f>ROUND(AVERAGE(Zinsswaps!Y229:Y348)+'iBoxx Extrapolation'!$L348,2)</f>
        <v>3.24</v>
      </c>
      <c r="Z348" s="13">
        <f>ROUND(AVERAGE(Zinsswaps!Z229:Z348)+'iBoxx Extrapolation'!$L348,2)</f>
        <v>3.23</v>
      </c>
      <c r="AA348" s="13">
        <f>ROUND(AVERAGE(Zinsswaps!AA229:AA348)+'iBoxx Extrapolation'!$L348,2)</f>
        <v>3.21</v>
      </c>
      <c r="AB348" s="13">
        <f>ROUND(AVERAGE(Zinsswaps!AB229:AB348)+'iBoxx Extrapolation'!$L348,2)</f>
        <v>3.2</v>
      </c>
      <c r="AC348" s="13">
        <f>ROUND(AVERAGE(Zinsswaps!AC229:AC348)+'iBoxx Extrapolation'!$L348,2)</f>
        <v>3.18</v>
      </c>
      <c r="AD348" s="13">
        <f>ROUND(AVERAGE(Zinsswaps!AD229:AD348)+'iBoxx Extrapolation'!$L348,2)</f>
        <v>3.17</v>
      </c>
      <c r="AE348" s="13">
        <f>ROUND(AVERAGE(Zinsswaps!AE229:AE348)+'iBoxx Extrapolation'!$L348,2)</f>
        <v>3.16</v>
      </c>
      <c r="AF348" s="13">
        <f>ROUND(AVERAGE(Zinsswaps!AF229:AF348)+'iBoxx Extrapolation'!$L348,2)</f>
        <v>3.14</v>
      </c>
      <c r="AG348" s="13">
        <f>ROUND(AVERAGE(Zinsswaps!AG229:AG348)+'iBoxx Extrapolation'!$L348,2)</f>
        <v>3.12</v>
      </c>
      <c r="AH348" s="13">
        <f>ROUND(AVERAGE(Zinsswaps!AH229:AH348)+'iBoxx Extrapolation'!$L348,2)</f>
        <v>3.1</v>
      </c>
      <c r="AI348" s="13">
        <f>ROUND(AVERAGE(Zinsswaps!AI229:AI348)+'iBoxx Extrapolation'!$L348,2)</f>
        <v>3.09</v>
      </c>
      <c r="AJ348" s="13">
        <f>ROUND(AVERAGE(Zinsswaps!AJ229:AJ348)+'iBoxx Extrapolation'!$L348,2)</f>
        <v>3.07</v>
      </c>
      <c r="AK348" s="13">
        <f>ROUND(AVERAGE(Zinsswaps!AK229:AK348)+'iBoxx Extrapolation'!$L348,2)</f>
        <v>3.06</v>
      </c>
      <c r="AL348" s="13">
        <f>ROUND(AVERAGE(Zinsswaps!AL229:AL348)+'iBoxx Extrapolation'!$L348,2)</f>
        <v>3.05</v>
      </c>
      <c r="AM348" s="13">
        <f>ROUND(AVERAGE(Zinsswaps!AM229:AM348)+'iBoxx Extrapolation'!$L348,2)</f>
        <v>3.03</v>
      </c>
      <c r="AN348" s="13">
        <f>ROUND(AVERAGE(Zinsswaps!AN229:AN348)+'iBoxx Extrapolation'!$L348,2)</f>
        <v>3.02</v>
      </c>
      <c r="AO348" s="13">
        <f>ROUND(AVERAGE(Zinsswaps!AO229:AO348)+'iBoxx Extrapolation'!$L348,2)</f>
        <v>3.01</v>
      </c>
      <c r="AP348" s="13">
        <f>ROUND(AVERAGE(Zinsswaps!AP229:AP348)+'iBoxx Extrapolation'!$L348,2)</f>
        <v>2.99</v>
      </c>
      <c r="AQ348" s="13">
        <f>ROUND(AVERAGE(Zinsswaps!AQ229:AQ348)+'iBoxx Extrapolation'!$L348,2)</f>
        <v>2.97</v>
      </c>
      <c r="AR348" s="13">
        <f>ROUND(AVERAGE(Zinsswaps!AR229:AR348)+'iBoxx Extrapolation'!$L348,2)</f>
        <v>2.95</v>
      </c>
      <c r="AS348" s="13">
        <f>ROUND(AVERAGE(Zinsswaps!AS229:AS348)+'iBoxx Extrapolation'!$L348,2)</f>
        <v>2.94</v>
      </c>
      <c r="AT348" s="13">
        <f>ROUND(AVERAGE(Zinsswaps!AT229:AT348)+'iBoxx Extrapolation'!$L348,2)</f>
        <v>2.92</v>
      </c>
      <c r="AU348" s="13">
        <f>ROUND(AVERAGE(Zinsswaps!AU229:AU348)+'iBoxx Extrapolation'!$L348,2)</f>
        <v>2.9</v>
      </c>
      <c r="AV348" s="13">
        <f>ROUND(AVERAGE(Zinsswaps!AV229:AV348)+'iBoxx Extrapolation'!$L348,2)</f>
        <v>2.89</v>
      </c>
      <c r="AW348" s="13">
        <f>ROUND(AVERAGE(Zinsswaps!AW229:AW348)+'iBoxx Extrapolation'!$L348,2)</f>
        <v>2.87</v>
      </c>
      <c r="AX348" s="13">
        <f>ROUND(AVERAGE(Zinsswaps!AX229:AX348)+'iBoxx Extrapolation'!$L348,2)</f>
        <v>2.86</v>
      </c>
      <c r="AY348" s="13">
        <f>ROUND(AVERAGE(Zinsswaps!AY229:AY348)+'iBoxx Extrapolation'!$L348,2)</f>
        <v>2.85</v>
      </c>
    </row>
    <row r="349" spans="1:51" s="16" customFormat="1" x14ac:dyDescent="0.2">
      <c r="A349" s="12">
        <v>47848</v>
      </c>
      <c r="B349" s="13">
        <f>ROUND(AVERAGE(Zinsswaps!B230:B349)+'iBoxx Extrapolation'!$L349,2)</f>
        <v>2.78</v>
      </c>
      <c r="C349" s="13">
        <f>ROUND(AVERAGE(Zinsswaps!C230:C349)+'iBoxx Extrapolation'!$L349,2)</f>
        <v>2.76</v>
      </c>
      <c r="D349" s="13">
        <f>ROUND(AVERAGE(Zinsswaps!D230:D349)+'iBoxx Extrapolation'!$L349,2)</f>
        <v>2.77</v>
      </c>
      <c r="E349" s="13">
        <f>ROUND(AVERAGE(Zinsswaps!E230:E349)+'iBoxx Extrapolation'!$L349,2)</f>
        <v>2.81</v>
      </c>
      <c r="F349" s="13">
        <f>ROUND(AVERAGE(Zinsswaps!F230:F349)+'iBoxx Extrapolation'!$L349,2)</f>
        <v>2.85</v>
      </c>
      <c r="G349" s="13">
        <f>ROUND(AVERAGE(Zinsswaps!G230:G349)+'iBoxx Extrapolation'!$L349,2)</f>
        <v>2.9</v>
      </c>
      <c r="H349" s="13">
        <f>ROUND(AVERAGE(Zinsswaps!H230:H349)+'iBoxx Extrapolation'!$L349,2)</f>
        <v>2.95</v>
      </c>
      <c r="I349" s="13">
        <f>ROUND(AVERAGE(Zinsswaps!I230:I349)+'iBoxx Extrapolation'!$L349,2)</f>
        <v>3</v>
      </c>
      <c r="J349" s="13">
        <f>ROUND(AVERAGE(Zinsswaps!J230:J349)+'iBoxx Extrapolation'!$L349,2)</f>
        <v>3.05</v>
      </c>
      <c r="K349" s="13">
        <f>ROUND(AVERAGE(Zinsswaps!K230:K349)+'iBoxx Extrapolation'!$L349,2)</f>
        <v>3.1</v>
      </c>
      <c r="L349" s="13">
        <f>ROUND(AVERAGE(Zinsswaps!L230:L349)+'iBoxx Extrapolation'!$L349,2)</f>
        <v>3.15</v>
      </c>
      <c r="M349" s="13">
        <f>ROUND(AVERAGE(Zinsswaps!M230:M349)+'iBoxx Extrapolation'!$L349,2)</f>
        <v>3.19</v>
      </c>
      <c r="N349" s="13">
        <f>ROUND(AVERAGE(Zinsswaps!N230:N349)+'iBoxx Extrapolation'!$L349,2)</f>
        <v>3.23</v>
      </c>
      <c r="O349" s="13">
        <f>ROUND(AVERAGE(Zinsswaps!O230:O349)+'iBoxx Extrapolation'!$L349,2)</f>
        <v>3.26</v>
      </c>
      <c r="P349" s="13">
        <f>ROUND(AVERAGE(Zinsswaps!P230:P349)+'iBoxx Extrapolation'!$L349,2)</f>
        <v>3.28</v>
      </c>
      <c r="Q349" s="13">
        <f>ROUND(AVERAGE(Zinsswaps!Q230:Q349)+'iBoxx Extrapolation'!$L349,2)</f>
        <v>3.29</v>
      </c>
      <c r="R349" s="13">
        <f>ROUND(AVERAGE(Zinsswaps!R230:R349)+'iBoxx Extrapolation'!$L349,2)</f>
        <v>3.29</v>
      </c>
      <c r="S349" s="13">
        <f>ROUND(AVERAGE(Zinsswaps!S230:S349)+'iBoxx Extrapolation'!$L349,2)</f>
        <v>3.3</v>
      </c>
      <c r="T349" s="13">
        <f>ROUND(AVERAGE(Zinsswaps!T230:T349)+'iBoxx Extrapolation'!$L349,2)</f>
        <v>3.31</v>
      </c>
      <c r="U349" s="13">
        <f>ROUND(AVERAGE(Zinsswaps!U230:U349)+'iBoxx Extrapolation'!$L349,2)</f>
        <v>3.31</v>
      </c>
      <c r="V349" s="13">
        <f>ROUND(AVERAGE(Zinsswaps!V230:V349)+'iBoxx Extrapolation'!$L349,2)</f>
        <v>3.3</v>
      </c>
      <c r="W349" s="13">
        <f>ROUND(AVERAGE(Zinsswaps!W230:W349)+'iBoxx Extrapolation'!$L349,2)</f>
        <v>3.29</v>
      </c>
      <c r="X349" s="13">
        <f>ROUND(AVERAGE(Zinsswaps!X230:X349)+'iBoxx Extrapolation'!$L349,2)</f>
        <v>3.28</v>
      </c>
      <c r="Y349" s="13">
        <f>ROUND(AVERAGE(Zinsswaps!Y230:Y349)+'iBoxx Extrapolation'!$L349,2)</f>
        <v>3.27</v>
      </c>
      <c r="Z349" s="13">
        <f>ROUND(AVERAGE(Zinsswaps!Z230:Z349)+'iBoxx Extrapolation'!$L349,2)</f>
        <v>3.26</v>
      </c>
      <c r="AA349" s="13">
        <f>ROUND(AVERAGE(Zinsswaps!AA230:AA349)+'iBoxx Extrapolation'!$L349,2)</f>
        <v>3.24</v>
      </c>
      <c r="AB349" s="13">
        <f>ROUND(AVERAGE(Zinsswaps!AB230:AB349)+'iBoxx Extrapolation'!$L349,2)</f>
        <v>3.23</v>
      </c>
      <c r="AC349" s="13">
        <f>ROUND(AVERAGE(Zinsswaps!AC230:AC349)+'iBoxx Extrapolation'!$L349,2)</f>
        <v>3.21</v>
      </c>
      <c r="AD349" s="13">
        <f>ROUND(AVERAGE(Zinsswaps!AD230:AD349)+'iBoxx Extrapolation'!$L349,2)</f>
        <v>3.2</v>
      </c>
      <c r="AE349" s="13">
        <f>ROUND(AVERAGE(Zinsswaps!AE230:AE349)+'iBoxx Extrapolation'!$L349,2)</f>
        <v>3.19</v>
      </c>
      <c r="AF349" s="13">
        <f>ROUND(AVERAGE(Zinsswaps!AF230:AF349)+'iBoxx Extrapolation'!$L349,2)</f>
        <v>3.17</v>
      </c>
      <c r="AG349" s="13">
        <f>ROUND(AVERAGE(Zinsswaps!AG230:AG349)+'iBoxx Extrapolation'!$L349,2)</f>
        <v>3.15</v>
      </c>
      <c r="AH349" s="13">
        <f>ROUND(AVERAGE(Zinsswaps!AH230:AH349)+'iBoxx Extrapolation'!$L349,2)</f>
        <v>3.13</v>
      </c>
      <c r="AI349" s="13">
        <f>ROUND(AVERAGE(Zinsswaps!AI230:AI349)+'iBoxx Extrapolation'!$L349,2)</f>
        <v>3.12</v>
      </c>
      <c r="AJ349" s="13">
        <f>ROUND(AVERAGE(Zinsswaps!AJ230:AJ349)+'iBoxx Extrapolation'!$L349,2)</f>
        <v>3.1</v>
      </c>
      <c r="AK349" s="13">
        <f>ROUND(AVERAGE(Zinsswaps!AK230:AK349)+'iBoxx Extrapolation'!$L349,2)</f>
        <v>3.09</v>
      </c>
      <c r="AL349" s="13">
        <f>ROUND(AVERAGE(Zinsswaps!AL230:AL349)+'iBoxx Extrapolation'!$L349,2)</f>
        <v>3.07</v>
      </c>
      <c r="AM349" s="13">
        <f>ROUND(AVERAGE(Zinsswaps!AM230:AM349)+'iBoxx Extrapolation'!$L349,2)</f>
        <v>3.06</v>
      </c>
      <c r="AN349" s="13">
        <f>ROUND(AVERAGE(Zinsswaps!AN230:AN349)+'iBoxx Extrapolation'!$L349,2)</f>
        <v>3.05</v>
      </c>
      <c r="AO349" s="13">
        <f>ROUND(AVERAGE(Zinsswaps!AO230:AO349)+'iBoxx Extrapolation'!$L349,2)</f>
        <v>3.04</v>
      </c>
      <c r="AP349" s="13">
        <f>ROUND(AVERAGE(Zinsswaps!AP230:AP349)+'iBoxx Extrapolation'!$L349,2)</f>
        <v>3.02</v>
      </c>
      <c r="AQ349" s="13">
        <f>ROUND(AVERAGE(Zinsswaps!AQ230:AQ349)+'iBoxx Extrapolation'!$L349,2)</f>
        <v>3</v>
      </c>
      <c r="AR349" s="13">
        <f>ROUND(AVERAGE(Zinsswaps!AR230:AR349)+'iBoxx Extrapolation'!$L349,2)</f>
        <v>2.98</v>
      </c>
      <c r="AS349" s="13">
        <f>ROUND(AVERAGE(Zinsswaps!AS230:AS349)+'iBoxx Extrapolation'!$L349,2)</f>
        <v>2.96</v>
      </c>
      <c r="AT349" s="13">
        <f>ROUND(AVERAGE(Zinsswaps!AT230:AT349)+'iBoxx Extrapolation'!$L349,2)</f>
        <v>2.95</v>
      </c>
      <c r="AU349" s="13">
        <f>ROUND(AVERAGE(Zinsswaps!AU230:AU349)+'iBoxx Extrapolation'!$L349,2)</f>
        <v>2.93</v>
      </c>
      <c r="AV349" s="13">
        <f>ROUND(AVERAGE(Zinsswaps!AV230:AV349)+'iBoxx Extrapolation'!$L349,2)</f>
        <v>2.92</v>
      </c>
      <c r="AW349" s="13">
        <f>ROUND(AVERAGE(Zinsswaps!AW230:AW349)+'iBoxx Extrapolation'!$L349,2)</f>
        <v>2.9</v>
      </c>
      <c r="AX349" s="13">
        <f>ROUND(AVERAGE(Zinsswaps!AX230:AX349)+'iBoxx Extrapolation'!$L349,2)</f>
        <v>2.89</v>
      </c>
      <c r="AY349" s="13">
        <f>ROUND(AVERAGE(Zinsswaps!AY230:AY349)+'iBoxx Extrapolation'!$L349,2)</f>
        <v>2.87</v>
      </c>
    </row>
    <row r="350" spans="1:51" s="16" customFormat="1" x14ac:dyDescent="0.2">
      <c r="A350" s="12">
        <v>47879</v>
      </c>
      <c r="B350" s="13">
        <f>ROUND(AVERAGE(Zinsswaps!B231:B350)+'iBoxx Extrapolation'!$L350,2)</f>
        <v>2.8</v>
      </c>
      <c r="C350" s="13">
        <f>ROUND(AVERAGE(Zinsswaps!C231:C350)+'iBoxx Extrapolation'!$L350,2)</f>
        <v>2.78</v>
      </c>
      <c r="D350" s="13">
        <f>ROUND(AVERAGE(Zinsswaps!D231:D350)+'iBoxx Extrapolation'!$L350,2)</f>
        <v>2.8</v>
      </c>
      <c r="E350" s="13">
        <f>ROUND(AVERAGE(Zinsswaps!E231:E350)+'iBoxx Extrapolation'!$L350,2)</f>
        <v>2.83</v>
      </c>
      <c r="F350" s="13">
        <f>ROUND(AVERAGE(Zinsswaps!F231:F350)+'iBoxx Extrapolation'!$L350,2)</f>
        <v>2.88</v>
      </c>
      <c r="G350" s="13">
        <f>ROUND(AVERAGE(Zinsswaps!G231:G350)+'iBoxx Extrapolation'!$L350,2)</f>
        <v>2.93</v>
      </c>
      <c r="H350" s="13">
        <f>ROUND(AVERAGE(Zinsswaps!H231:H350)+'iBoxx Extrapolation'!$L350,2)</f>
        <v>2.98</v>
      </c>
      <c r="I350" s="13">
        <f>ROUND(AVERAGE(Zinsswaps!I231:I350)+'iBoxx Extrapolation'!$L350,2)</f>
        <v>3.03</v>
      </c>
      <c r="J350" s="13">
        <f>ROUND(AVERAGE(Zinsswaps!J231:J350)+'iBoxx Extrapolation'!$L350,2)</f>
        <v>3.08</v>
      </c>
      <c r="K350" s="13">
        <f>ROUND(AVERAGE(Zinsswaps!K231:K350)+'iBoxx Extrapolation'!$L350,2)</f>
        <v>3.13</v>
      </c>
      <c r="L350" s="13">
        <f>ROUND(AVERAGE(Zinsswaps!L231:L350)+'iBoxx Extrapolation'!$L350,2)</f>
        <v>3.18</v>
      </c>
      <c r="M350" s="13">
        <f>ROUND(AVERAGE(Zinsswaps!M231:M350)+'iBoxx Extrapolation'!$L350,2)</f>
        <v>3.22</v>
      </c>
      <c r="N350" s="13">
        <f>ROUND(AVERAGE(Zinsswaps!N231:N350)+'iBoxx Extrapolation'!$L350,2)</f>
        <v>3.25</v>
      </c>
      <c r="O350" s="13">
        <f>ROUND(AVERAGE(Zinsswaps!O231:O350)+'iBoxx Extrapolation'!$L350,2)</f>
        <v>3.28</v>
      </c>
      <c r="P350" s="13">
        <f>ROUND(AVERAGE(Zinsswaps!P231:P350)+'iBoxx Extrapolation'!$L350,2)</f>
        <v>3.31</v>
      </c>
      <c r="Q350" s="13">
        <f>ROUND(AVERAGE(Zinsswaps!Q231:Q350)+'iBoxx Extrapolation'!$L350,2)</f>
        <v>3.32</v>
      </c>
      <c r="R350" s="13">
        <f>ROUND(AVERAGE(Zinsswaps!R231:R350)+'iBoxx Extrapolation'!$L350,2)</f>
        <v>3.32</v>
      </c>
      <c r="S350" s="13">
        <f>ROUND(AVERAGE(Zinsswaps!S231:S350)+'iBoxx Extrapolation'!$L350,2)</f>
        <v>3.33</v>
      </c>
      <c r="T350" s="13">
        <f>ROUND(AVERAGE(Zinsswaps!T231:T350)+'iBoxx Extrapolation'!$L350,2)</f>
        <v>3.33</v>
      </c>
      <c r="U350" s="13">
        <f>ROUND(AVERAGE(Zinsswaps!U231:U350)+'iBoxx Extrapolation'!$L350,2)</f>
        <v>3.34</v>
      </c>
      <c r="V350" s="13">
        <f>ROUND(AVERAGE(Zinsswaps!V231:V350)+'iBoxx Extrapolation'!$L350,2)</f>
        <v>3.32</v>
      </c>
      <c r="W350" s="13">
        <f>ROUND(AVERAGE(Zinsswaps!W231:W350)+'iBoxx Extrapolation'!$L350,2)</f>
        <v>3.31</v>
      </c>
      <c r="X350" s="13">
        <f>ROUND(AVERAGE(Zinsswaps!X231:X350)+'iBoxx Extrapolation'!$L350,2)</f>
        <v>3.3</v>
      </c>
      <c r="Y350" s="13">
        <f>ROUND(AVERAGE(Zinsswaps!Y231:Y350)+'iBoxx Extrapolation'!$L350,2)</f>
        <v>3.29</v>
      </c>
      <c r="Z350" s="13">
        <f>ROUND(AVERAGE(Zinsswaps!Z231:Z350)+'iBoxx Extrapolation'!$L350,2)</f>
        <v>3.29</v>
      </c>
      <c r="AA350" s="13">
        <f>ROUND(AVERAGE(Zinsswaps!AA231:AA350)+'iBoxx Extrapolation'!$L350,2)</f>
        <v>3.27</v>
      </c>
      <c r="AB350" s="13">
        <f>ROUND(AVERAGE(Zinsswaps!AB231:AB350)+'iBoxx Extrapolation'!$L350,2)</f>
        <v>3.25</v>
      </c>
      <c r="AC350" s="13">
        <f>ROUND(AVERAGE(Zinsswaps!AC231:AC350)+'iBoxx Extrapolation'!$L350,2)</f>
        <v>3.24</v>
      </c>
      <c r="AD350" s="13">
        <f>ROUND(AVERAGE(Zinsswaps!AD231:AD350)+'iBoxx Extrapolation'!$L350,2)</f>
        <v>3.22</v>
      </c>
      <c r="AE350" s="13">
        <f>ROUND(AVERAGE(Zinsswaps!AE231:AE350)+'iBoxx Extrapolation'!$L350,2)</f>
        <v>3.21</v>
      </c>
      <c r="AF350" s="13">
        <f>ROUND(AVERAGE(Zinsswaps!AF231:AF350)+'iBoxx Extrapolation'!$L350,2)</f>
        <v>3.19</v>
      </c>
      <c r="AG350" s="13">
        <f>ROUND(AVERAGE(Zinsswaps!AG231:AG350)+'iBoxx Extrapolation'!$L350,2)</f>
        <v>3.18</v>
      </c>
      <c r="AH350" s="13">
        <f>ROUND(AVERAGE(Zinsswaps!AH231:AH350)+'iBoxx Extrapolation'!$L350,2)</f>
        <v>3.16</v>
      </c>
      <c r="AI350" s="13">
        <f>ROUND(AVERAGE(Zinsswaps!AI231:AI350)+'iBoxx Extrapolation'!$L350,2)</f>
        <v>3.14</v>
      </c>
      <c r="AJ350" s="13">
        <f>ROUND(AVERAGE(Zinsswaps!AJ231:AJ350)+'iBoxx Extrapolation'!$L350,2)</f>
        <v>3.13</v>
      </c>
      <c r="AK350" s="13">
        <f>ROUND(AVERAGE(Zinsswaps!AK231:AK350)+'iBoxx Extrapolation'!$L350,2)</f>
        <v>3.11</v>
      </c>
      <c r="AL350" s="13">
        <f>ROUND(AVERAGE(Zinsswaps!AL231:AL350)+'iBoxx Extrapolation'!$L350,2)</f>
        <v>3.1</v>
      </c>
      <c r="AM350" s="13">
        <f>ROUND(AVERAGE(Zinsswaps!AM231:AM350)+'iBoxx Extrapolation'!$L350,2)</f>
        <v>3.09</v>
      </c>
      <c r="AN350" s="13">
        <f>ROUND(AVERAGE(Zinsswaps!AN231:AN350)+'iBoxx Extrapolation'!$L350,2)</f>
        <v>3.08</v>
      </c>
      <c r="AO350" s="13">
        <f>ROUND(AVERAGE(Zinsswaps!AO231:AO350)+'iBoxx Extrapolation'!$L350,2)</f>
        <v>3.07</v>
      </c>
      <c r="AP350" s="13">
        <f>ROUND(AVERAGE(Zinsswaps!AP231:AP350)+'iBoxx Extrapolation'!$L350,2)</f>
        <v>3.05</v>
      </c>
      <c r="AQ350" s="13">
        <f>ROUND(AVERAGE(Zinsswaps!AQ231:AQ350)+'iBoxx Extrapolation'!$L350,2)</f>
        <v>3.03</v>
      </c>
      <c r="AR350" s="13">
        <f>ROUND(AVERAGE(Zinsswaps!AR231:AR350)+'iBoxx Extrapolation'!$L350,2)</f>
        <v>3.01</v>
      </c>
      <c r="AS350" s="13">
        <f>ROUND(AVERAGE(Zinsswaps!AS231:AS350)+'iBoxx Extrapolation'!$L350,2)</f>
        <v>2.99</v>
      </c>
      <c r="AT350" s="13">
        <f>ROUND(AVERAGE(Zinsswaps!AT231:AT350)+'iBoxx Extrapolation'!$L350,2)</f>
        <v>2.97</v>
      </c>
      <c r="AU350" s="13">
        <f>ROUND(AVERAGE(Zinsswaps!AU231:AU350)+'iBoxx Extrapolation'!$L350,2)</f>
        <v>2.96</v>
      </c>
      <c r="AV350" s="13">
        <f>ROUND(AVERAGE(Zinsswaps!AV231:AV350)+'iBoxx Extrapolation'!$L350,2)</f>
        <v>2.94</v>
      </c>
      <c r="AW350" s="13">
        <f>ROUND(AVERAGE(Zinsswaps!AW231:AW350)+'iBoxx Extrapolation'!$L350,2)</f>
        <v>2.93</v>
      </c>
      <c r="AX350" s="13">
        <f>ROUND(AVERAGE(Zinsswaps!AX231:AX350)+'iBoxx Extrapolation'!$L350,2)</f>
        <v>2.91</v>
      </c>
      <c r="AY350" s="13">
        <f>ROUND(AVERAGE(Zinsswaps!AY231:AY350)+'iBoxx Extrapolation'!$L350,2)</f>
        <v>2.9</v>
      </c>
    </row>
    <row r="351" spans="1:51" s="16" customFormat="1" x14ac:dyDescent="0.2">
      <c r="A351" s="12">
        <v>47907</v>
      </c>
      <c r="B351" s="13">
        <f>ROUND(AVERAGE(Zinsswaps!B232:B351)+'iBoxx Extrapolation'!$L351,2)</f>
        <v>2.83</v>
      </c>
      <c r="C351" s="13">
        <f>ROUND(AVERAGE(Zinsswaps!C232:C351)+'iBoxx Extrapolation'!$L351,2)</f>
        <v>2.81</v>
      </c>
      <c r="D351" s="13">
        <f>ROUND(AVERAGE(Zinsswaps!D232:D351)+'iBoxx Extrapolation'!$L351,2)</f>
        <v>2.82</v>
      </c>
      <c r="E351" s="13">
        <f>ROUND(AVERAGE(Zinsswaps!E232:E351)+'iBoxx Extrapolation'!$L351,2)</f>
        <v>2.86</v>
      </c>
      <c r="F351" s="13">
        <f>ROUND(AVERAGE(Zinsswaps!F232:F351)+'iBoxx Extrapolation'!$L351,2)</f>
        <v>2.9</v>
      </c>
      <c r="G351" s="13">
        <f>ROUND(AVERAGE(Zinsswaps!G232:G351)+'iBoxx Extrapolation'!$L351,2)</f>
        <v>2.95</v>
      </c>
      <c r="H351" s="13">
        <f>ROUND(AVERAGE(Zinsswaps!H232:H351)+'iBoxx Extrapolation'!$L351,2)</f>
        <v>3</v>
      </c>
      <c r="I351" s="13">
        <f>ROUND(AVERAGE(Zinsswaps!I232:I351)+'iBoxx Extrapolation'!$L351,2)</f>
        <v>3.05</v>
      </c>
      <c r="J351" s="13">
        <f>ROUND(AVERAGE(Zinsswaps!J232:J351)+'iBoxx Extrapolation'!$L351,2)</f>
        <v>3.11</v>
      </c>
      <c r="K351" s="13">
        <f>ROUND(AVERAGE(Zinsswaps!K232:K351)+'iBoxx Extrapolation'!$L351,2)</f>
        <v>3.15</v>
      </c>
      <c r="L351" s="13">
        <f>ROUND(AVERAGE(Zinsswaps!L232:L351)+'iBoxx Extrapolation'!$L351,2)</f>
        <v>3.2</v>
      </c>
      <c r="M351" s="13">
        <f>ROUND(AVERAGE(Zinsswaps!M232:M351)+'iBoxx Extrapolation'!$L351,2)</f>
        <v>3.24</v>
      </c>
      <c r="N351" s="13">
        <f>ROUND(AVERAGE(Zinsswaps!N232:N351)+'iBoxx Extrapolation'!$L351,2)</f>
        <v>3.28</v>
      </c>
      <c r="O351" s="13">
        <f>ROUND(AVERAGE(Zinsswaps!O232:O351)+'iBoxx Extrapolation'!$L351,2)</f>
        <v>3.31</v>
      </c>
      <c r="P351" s="13">
        <f>ROUND(AVERAGE(Zinsswaps!P232:P351)+'iBoxx Extrapolation'!$L351,2)</f>
        <v>3.33</v>
      </c>
      <c r="Q351" s="13">
        <f>ROUND(AVERAGE(Zinsswaps!Q232:Q351)+'iBoxx Extrapolation'!$L351,2)</f>
        <v>3.34</v>
      </c>
      <c r="R351" s="13">
        <f>ROUND(AVERAGE(Zinsswaps!R232:R351)+'iBoxx Extrapolation'!$L351,2)</f>
        <v>3.35</v>
      </c>
      <c r="S351" s="13">
        <f>ROUND(AVERAGE(Zinsswaps!S232:S351)+'iBoxx Extrapolation'!$L351,2)</f>
        <v>3.35</v>
      </c>
      <c r="T351" s="13">
        <f>ROUND(AVERAGE(Zinsswaps!T232:T351)+'iBoxx Extrapolation'!$L351,2)</f>
        <v>3.36</v>
      </c>
      <c r="U351" s="13">
        <f>ROUND(AVERAGE(Zinsswaps!U232:U351)+'iBoxx Extrapolation'!$L351,2)</f>
        <v>3.36</v>
      </c>
      <c r="V351" s="13">
        <f>ROUND(AVERAGE(Zinsswaps!V232:V351)+'iBoxx Extrapolation'!$L351,2)</f>
        <v>3.35</v>
      </c>
      <c r="W351" s="13">
        <f>ROUND(AVERAGE(Zinsswaps!W232:W351)+'iBoxx Extrapolation'!$L351,2)</f>
        <v>3.34</v>
      </c>
      <c r="X351" s="13">
        <f>ROUND(AVERAGE(Zinsswaps!X232:X351)+'iBoxx Extrapolation'!$L351,2)</f>
        <v>3.33</v>
      </c>
      <c r="Y351" s="13">
        <f>ROUND(AVERAGE(Zinsswaps!Y232:Y351)+'iBoxx Extrapolation'!$L351,2)</f>
        <v>3.32</v>
      </c>
      <c r="Z351" s="13">
        <f>ROUND(AVERAGE(Zinsswaps!Z232:Z351)+'iBoxx Extrapolation'!$L351,2)</f>
        <v>3.31</v>
      </c>
      <c r="AA351" s="13">
        <f>ROUND(AVERAGE(Zinsswaps!AA232:AA351)+'iBoxx Extrapolation'!$L351,2)</f>
        <v>3.29</v>
      </c>
      <c r="AB351" s="13">
        <f>ROUND(AVERAGE(Zinsswaps!AB232:AB351)+'iBoxx Extrapolation'!$L351,2)</f>
        <v>3.28</v>
      </c>
      <c r="AC351" s="13">
        <f>ROUND(AVERAGE(Zinsswaps!AC232:AC351)+'iBoxx Extrapolation'!$L351,2)</f>
        <v>3.26</v>
      </c>
      <c r="AD351" s="13">
        <f>ROUND(AVERAGE(Zinsswaps!AD232:AD351)+'iBoxx Extrapolation'!$L351,2)</f>
        <v>3.25</v>
      </c>
      <c r="AE351" s="13">
        <f>ROUND(AVERAGE(Zinsswaps!AE232:AE351)+'iBoxx Extrapolation'!$L351,2)</f>
        <v>3.24</v>
      </c>
      <c r="AF351" s="13">
        <f>ROUND(AVERAGE(Zinsswaps!AF232:AF351)+'iBoxx Extrapolation'!$L351,2)</f>
        <v>3.22</v>
      </c>
      <c r="AG351" s="13">
        <f>ROUND(AVERAGE(Zinsswaps!AG232:AG351)+'iBoxx Extrapolation'!$L351,2)</f>
        <v>3.2</v>
      </c>
      <c r="AH351" s="13">
        <f>ROUND(AVERAGE(Zinsswaps!AH232:AH351)+'iBoxx Extrapolation'!$L351,2)</f>
        <v>3.18</v>
      </c>
      <c r="AI351" s="13">
        <f>ROUND(AVERAGE(Zinsswaps!AI232:AI351)+'iBoxx Extrapolation'!$L351,2)</f>
        <v>3.17</v>
      </c>
      <c r="AJ351" s="13">
        <f>ROUND(AVERAGE(Zinsswaps!AJ232:AJ351)+'iBoxx Extrapolation'!$L351,2)</f>
        <v>3.15</v>
      </c>
      <c r="AK351" s="13">
        <f>ROUND(AVERAGE(Zinsswaps!AK232:AK351)+'iBoxx Extrapolation'!$L351,2)</f>
        <v>3.14</v>
      </c>
      <c r="AL351" s="13">
        <f>ROUND(AVERAGE(Zinsswaps!AL232:AL351)+'iBoxx Extrapolation'!$L351,2)</f>
        <v>3.13</v>
      </c>
      <c r="AM351" s="13">
        <f>ROUND(AVERAGE(Zinsswaps!AM232:AM351)+'iBoxx Extrapolation'!$L351,2)</f>
        <v>3.11</v>
      </c>
      <c r="AN351" s="13">
        <f>ROUND(AVERAGE(Zinsswaps!AN232:AN351)+'iBoxx Extrapolation'!$L351,2)</f>
        <v>3.1</v>
      </c>
      <c r="AO351" s="13">
        <f>ROUND(AVERAGE(Zinsswaps!AO232:AO351)+'iBoxx Extrapolation'!$L351,2)</f>
        <v>3.09</v>
      </c>
      <c r="AP351" s="13">
        <f>ROUND(AVERAGE(Zinsswaps!AP232:AP351)+'iBoxx Extrapolation'!$L351,2)</f>
        <v>3.07</v>
      </c>
      <c r="AQ351" s="13">
        <f>ROUND(AVERAGE(Zinsswaps!AQ232:AQ351)+'iBoxx Extrapolation'!$L351,2)</f>
        <v>3.05</v>
      </c>
      <c r="AR351" s="13">
        <f>ROUND(AVERAGE(Zinsswaps!AR232:AR351)+'iBoxx Extrapolation'!$L351,2)</f>
        <v>3.03</v>
      </c>
      <c r="AS351" s="13">
        <f>ROUND(AVERAGE(Zinsswaps!AS232:AS351)+'iBoxx Extrapolation'!$L351,2)</f>
        <v>3.01</v>
      </c>
      <c r="AT351" s="13">
        <f>ROUND(AVERAGE(Zinsswaps!AT232:AT351)+'iBoxx Extrapolation'!$L351,2)</f>
        <v>3</v>
      </c>
      <c r="AU351" s="13">
        <f>ROUND(AVERAGE(Zinsswaps!AU232:AU351)+'iBoxx Extrapolation'!$L351,2)</f>
        <v>2.98</v>
      </c>
      <c r="AV351" s="13">
        <f>ROUND(AVERAGE(Zinsswaps!AV232:AV351)+'iBoxx Extrapolation'!$L351,2)</f>
        <v>2.96</v>
      </c>
      <c r="AW351" s="13">
        <f>ROUND(AVERAGE(Zinsswaps!AW232:AW351)+'iBoxx Extrapolation'!$L351,2)</f>
        <v>2.95</v>
      </c>
      <c r="AX351" s="13">
        <f>ROUND(AVERAGE(Zinsswaps!AX232:AX351)+'iBoxx Extrapolation'!$L351,2)</f>
        <v>2.94</v>
      </c>
      <c r="AY351" s="13">
        <f>ROUND(AVERAGE(Zinsswaps!AY232:AY351)+'iBoxx Extrapolation'!$L351,2)</f>
        <v>2.92</v>
      </c>
    </row>
    <row r="352" spans="1:51" s="16" customFormat="1" x14ac:dyDescent="0.2">
      <c r="A352" s="12">
        <v>47938</v>
      </c>
      <c r="B352" s="13">
        <f>ROUND(AVERAGE(Zinsswaps!B233:B352)+'iBoxx Extrapolation'!$L352,2)</f>
        <v>2.85</v>
      </c>
      <c r="C352" s="13">
        <f>ROUND(AVERAGE(Zinsswaps!C233:C352)+'iBoxx Extrapolation'!$L352,2)</f>
        <v>2.83</v>
      </c>
      <c r="D352" s="13">
        <f>ROUND(AVERAGE(Zinsswaps!D233:D352)+'iBoxx Extrapolation'!$L352,2)</f>
        <v>2.84</v>
      </c>
      <c r="E352" s="13">
        <f>ROUND(AVERAGE(Zinsswaps!E233:E352)+'iBoxx Extrapolation'!$L352,2)</f>
        <v>2.88</v>
      </c>
      <c r="F352" s="13">
        <f>ROUND(AVERAGE(Zinsswaps!F233:F352)+'iBoxx Extrapolation'!$L352,2)</f>
        <v>2.92</v>
      </c>
      <c r="G352" s="13">
        <f>ROUND(AVERAGE(Zinsswaps!G233:G352)+'iBoxx Extrapolation'!$L352,2)</f>
        <v>2.98</v>
      </c>
      <c r="H352" s="13">
        <f>ROUND(AVERAGE(Zinsswaps!H233:H352)+'iBoxx Extrapolation'!$L352,2)</f>
        <v>3.03</v>
      </c>
      <c r="I352" s="13">
        <f>ROUND(AVERAGE(Zinsswaps!I233:I352)+'iBoxx Extrapolation'!$L352,2)</f>
        <v>3.08</v>
      </c>
      <c r="J352" s="13">
        <f>ROUND(AVERAGE(Zinsswaps!J233:J352)+'iBoxx Extrapolation'!$L352,2)</f>
        <v>3.13</v>
      </c>
      <c r="K352" s="13">
        <f>ROUND(AVERAGE(Zinsswaps!K233:K352)+'iBoxx Extrapolation'!$L352,2)</f>
        <v>3.18</v>
      </c>
      <c r="L352" s="13">
        <f>ROUND(AVERAGE(Zinsswaps!L233:L352)+'iBoxx Extrapolation'!$L352,2)</f>
        <v>3.23</v>
      </c>
      <c r="M352" s="13">
        <f>ROUND(AVERAGE(Zinsswaps!M233:M352)+'iBoxx Extrapolation'!$L352,2)</f>
        <v>3.27</v>
      </c>
      <c r="N352" s="13">
        <f>ROUND(AVERAGE(Zinsswaps!N233:N352)+'iBoxx Extrapolation'!$L352,2)</f>
        <v>3.3</v>
      </c>
      <c r="O352" s="13">
        <f>ROUND(AVERAGE(Zinsswaps!O233:O352)+'iBoxx Extrapolation'!$L352,2)</f>
        <v>3.33</v>
      </c>
      <c r="P352" s="13">
        <f>ROUND(AVERAGE(Zinsswaps!P233:P352)+'iBoxx Extrapolation'!$L352,2)</f>
        <v>3.36</v>
      </c>
      <c r="Q352" s="13">
        <f>ROUND(AVERAGE(Zinsswaps!Q233:Q352)+'iBoxx Extrapolation'!$L352,2)</f>
        <v>3.36</v>
      </c>
      <c r="R352" s="13">
        <f>ROUND(AVERAGE(Zinsswaps!R233:R352)+'iBoxx Extrapolation'!$L352,2)</f>
        <v>3.37</v>
      </c>
      <c r="S352" s="13">
        <f>ROUND(AVERAGE(Zinsswaps!S233:S352)+'iBoxx Extrapolation'!$L352,2)</f>
        <v>3.38</v>
      </c>
      <c r="T352" s="13">
        <f>ROUND(AVERAGE(Zinsswaps!T233:T352)+'iBoxx Extrapolation'!$L352,2)</f>
        <v>3.38</v>
      </c>
      <c r="U352" s="13">
        <f>ROUND(AVERAGE(Zinsswaps!U233:U352)+'iBoxx Extrapolation'!$L352,2)</f>
        <v>3.39</v>
      </c>
      <c r="V352" s="13">
        <f>ROUND(AVERAGE(Zinsswaps!V233:V352)+'iBoxx Extrapolation'!$L352,2)</f>
        <v>3.37</v>
      </c>
      <c r="W352" s="13">
        <f>ROUND(AVERAGE(Zinsswaps!W233:W352)+'iBoxx Extrapolation'!$L352,2)</f>
        <v>3.36</v>
      </c>
      <c r="X352" s="13">
        <f>ROUND(AVERAGE(Zinsswaps!X233:X352)+'iBoxx Extrapolation'!$L352,2)</f>
        <v>3.35</v>
      </c>
      <c r="Y352" s="13">
        <f>ROUND(AVERAGE(Zinsswaps!Y233:Y352)+'iBoxx Extrapolation'!$L352,2)</f>
        <v>3.34</v>
      </c>
      <c r="Z352" s="13">
        <f>ROUND(AVERAGE(Zinsswaps!Z233:Z352)+'iBoxx Extrapolation'!$L352,2)</f>
        <v>3.33</v>
      </c>
      <c r="AA352" s="13">
        <f>ROUND(AVERAGE(Zinsswaps!AA233:AA352)+'iBoxx Extrapolation'!$L352,2)</f>
        <v>3.32</v>
      </c>
      <c r="AB352" s="13">
        <f>ROUND(AVERAGE(Zinsswaps!AB233:AB352)+'iBoxx Extrapolation'!$L352,2)</f>
        <v>3.3</v>
      </c>
      <c r="AC352" s="13">
        <f>ROUND(AVERAGE(Zinsswaps!AC233:AC352)+'iBoxx Extrapolation'!$L352,2)</f>
        <v>3.29</v>
      </c>
      <c r="AD352" s="13">
        <f>ROUND(AVERAGE(Zinsswaps!AD233:AD352)+'iBoxx Extrapolation'!$L352,2)</f>
        <v>3.27</v>
      </c>
      <c r="AE352" s="13">
        <f>ROUND(AVERAGE(Zinsswaps!AE233:AE352)+'iBoxx Extrapolation'!$L352,2)</f>
        <v>3.26</v>
      </c>
      <c r="AF352" s="13">
        <f>ROUND(AVERAGE(Zinsswaps!AF233:AF352)+'iBoxx Extrapolation'!$L352,2)</f>
        <v>3.24</v>
      </c>
      <c r="AG352" s="13">
        <f>ROUND(AVERAGE(Zinsswaps!AG233:AG352)+'iBoxx Extrapolation'!$L352,2)</f>
        <v>3.22</v>
      </c>
      <c r="AH352" s="13">
        <f>ROUND(AVERAGE(Zinsswaps!AH233:AH352)+'iBoxx Extrapolation'!$L352,2)</f>
        <v>3.21</v>
      </c>
      <c r="AI352" s="13">
        <f>ROUND(AVERAGE(Zinsswaps!AI233:AI352)+'iBoxx Extrapolation'!$L352,2)</f>
        <v>3.19</v>
      </c>
      <c r="AJ352" s="13">
        <f>ROUND(AVERAGE(Zinsswaps!AJ233:AJ352)+'iBoxx Extrapolation'!$L352,2)</f>
        <v>3.18</v>
      </c>
      <c r="AK352" s="13">
        <f>ROUND(AVERAGE(Zinsswaps!AK233:AK352)+'iBoxx Extrapolation'!$L352,2)</f>
        <v>3.16</v>
      </c>
      <c r="AL352" s="13">
        <f>ROUND(AVERAGE(Zinsswaps!AL233:AL352)+'iBoxx Extrapolation'!$L352,2)</f>
        <v>3.15</v>
      </c>
      <c r="AM352" s="13">
        <f>ROUND(AVERAGE(Zinsswaps!AM233:AM352)+'iBoxx Extrapolation'!$L352,2)</f>
        <v>3.14</v>
      </c>
      <c r="AN352" s="13">
        <f>ROUND(AVERAGE(Zinsswaps!AN233:AN352)+'iBoxx Extrapolation'!$L352,2)</f>
        <v>3.12</v>
      </c>
      <c r="AO352" s="13">
        <f>ROUND(AVERAGE(Zinsswaps!AO233:AO352)+'iBoxx Extrapolation'!$L352,2)</f>
        <v>3.11</v>
      </c>
      <c r="AP352" s="13">
        <f>ROUND(AVERAGE(Zinsswaps!AP233:AP352)+'iBoxx Extrapolation'!$L352,2)</f>
        <v>3.09</v>
      </c>
      <c r="AQ352" s="13">
        <f>ROUND(AVERAGE(Zinsswaps!AQ233:AQ352)+'iBoxx Extrapolation'!$L352,2)</f>
        <v>3.07</v>
      </c>
      <c r="AR352" s="13">
        <f>ROUND(AVERAGE(Zinsswaps!AR233:AR352)+'iBoxx Extrapolation'!$L352,2)</f>
        <v>3.05</v>
      </c>
      <c r="AS352" s="13">
        <f>ROUND(AVERAGE(Zinsswaps!AS233:AS352)+'iBoxx Extrapolation'!$L352,2)</f>
        <v>3.04</v>
      </c>
      <c r="AT352" s="13">
        <f>ROUND(AVERAGE(Zinsswaps!AT233:AT352)+'iBoxx Extrapolation'!$L352,2)</f>
        <v>3.02</v>
      </c>
      <c r="AU352" s="13">
        <f>ROUND(AVERAGE(Zinsswaps!AU233:AU352)+'iBoxx Extrapolation'!$L352,2)</f>
        <v>3</v>
      </c>
      <c r="AV352" s="13">
        <f>ROUND(AVERAGE(Zinsswaps!AV233:AV352)+'iBoxx Extrapolation'!$L352,2)</f>
        <v>2.99</v>
      </c>
      <c r="AW352" s="13">
        <f>ROUND(AVERAGE(Zinsswaps!AW233:AW352)+'iBoxx Extrapolation'!$L352,2)</f>
        <v>2.97</v>
      </c>
      <c r="AX352" s="13">
        <f>ROUND(AVERAGE(Zinsswaps!AX233:AX352)+'iBoxx Extrapolation'!$L352,2)</f>
        <v>2.96</v>
      </c>
      <c r="AY352" s="13">
        <f>ROUND(AVERAGE(Zinsswaps!AY233:AY352)+'iBoxx Extrapolation'!$L352,2)</f>
        <v>2.94</v>
      </c>
    </row>
    <row r="353" spans="1:51" s="16" customFormat="1" x14ac:dyDescent="0.2">
      <c r="A353" s="12">
        <v>47968</v>
      </c>
      <c r="B353" s="13">
        <f>ROUND(AVERAGE(Zinsswaps!B234:B353)+'iBoxx Extrapolation'!$L353,2)</f>
        <v>2.88</v>
      </c>
      <c r="C353" s="13">
        <f>ROUND(AVERAGE(Zinsswaps!C234:C353)+'iBoxx Extrapolation'!$L353,2)</f>
        <v>2.86</v>
      </c>
      <c r="D353" s="13">
        <f>ROUND(AVERAGE(Zinsswaps!D234:D353)+'iBoxx Extrapolation'!$L353,2)</f>
        <v>2.87</v>
      </c>
      <c r="E353" s="13">
        <f>ROUND(AVERAGE(Zinsswaps!E234:E353)+'iBoxx Extrapolation'!$L353,2)</f>
        <v>2.91</v>
      </c>
      <c r="F353" s="13">
        <f>ROUND(AVERAGE(Zinsswaps!F234:F353)+'iBoxx Extrapolation'!$L353,2)</f>
        <v>2.95</v>
      </c>
      <c r="G353" s="13">
        <f>ROUND(AVERAGE(Zinsswaps!G234:G353)+'iBoxx Extrapolation'!$L353,2)</f>
        <v>3</v>
      </c>
      <c r="H353" s="13">
        <f>ROUND(AVERAGE(Zinsswaps!H234:H353)+'iBoxx Extrapolation'!$L353,2)</f>
        <v>3.05</v>
      </c>
      <c r="I353" s="13">
        <f>ROUND(AVERAGE(Zinsswaps!I234:I353)+'iBoxx Extrapolation'!$L353,2)</f>
        <v>3.1</v>
      </c>
      <c r="J353" s="13">
        <f>ROUND(AVERAGE(Zinsswaps!J234:J353)+'iBoxx Extrapolation'!$L353,2)</f>
        <v>3.15</v>
      </c>
      <c r="K353" s="13">
        <f>ROUND(AVERAGE(Zinsswaps!K234:K353)+'iBoxx Extrapolation'!$L353,2)</f>
        <v>3.2</v>
      </c>
      <c r="L353" s="13">
        <f>ROUND(AVERAGE(Zinsswaps!L234:L353)+'iBoxx Extrapolation'!$L353,2)</f>
        <v>3.25</v>
      </c>
      <c r="M353" s="13">
        <f>ROUND(AVERAGE(Zinsswaps!M234:M353)+'iBoxx Extrapolation'!$L353,2)</f>
        <v>3.29</v>
      </c>
      <c r="N353" s="13">
        <f>ROUND(AVERAGE(Zinsswaps!N234:N353)+'iBoxx Extrapolation'!$L353,2)</f>
        <v>3.33</v>
      </c>
      <c r="O353" s="13">
        <f>ROUND(AVERAGE(Zinsswaps!O234:O353)+'iBoxx Extrapolation'!$L353,2)</f>
        <v>3.36</v>
      </c>
      <c r="P353" s="13">
        <f>ROUND(AVERAGE(Zinsswaps!P234:P353)+'iBoxx Extrapolation'!$L353,2)</f>
        <v>3.38</v>
      </c>
      <c r="Q353" s="13">
        <f>ROUND(AVERAGE(Zinsswaps!Q234:Q353)+'iBoxx Extrapolation'!$L353,2)</f>
        <v>3.39</v>
      </c>
      <c r="R353" s="13">
        <f>ROUND(AVERAGE(Zinsswaps!R234:R353)+'iBoxx Extrapolation'!$L353,2)</f>
        <v>3.39</v>
      </c>
      <c r="S353" s="13">
        <f>ROUND(AVERAGE(Zinsswaps!S234:S353)+'iBoxx Extrapolation'!$L353,2)</f>
        <v>3.4</v>
      </c>
      <c r="T353" s="13">
        <f>ROUND(AVERAGE(Zinsswaps!T234:T353)+'iBoxx Extrapolation'!$L353,2)</f>
        <v>3.4</v>
      </c>
      <c r="U353" s="13">
        <f>ROUND(AVERAGE(Zinsswaps!U234:U353)+'iBoxx Extrapolation'!$L353,2)</f>
        <v>3.41</v>
      </c>
      <c r="V353" s="13">
        <f>ROUND(AVERAGE(Zinsswaps!V234:V353)+'iBoxx Extrapolation'!$L353,2)</f>
        <v>3.4</v>
      </c>
      <c r="W353" s="13">
        <f>ROUND(AVERAGE(Zinsswaps!W234:W353)+'iBoxx Extrapolation'!$L353,2)</f>
        <v>3.39</v>
      </c>
      <c r="X353" s="13">
        <f>ROUND(AVERAGE(Zinsswaps!X234:X353)+'iBoxx Extrapolation'!$L353,2)</f>
        <v>3.38</v>
      </c>
      <c r="Y353" s="13">
        <f>ROUND(AVERAGE(Zinsswaps!Y234:Y353)+'iBoxx Extrapolation'!$L353,2)</f>
        <v>3.37</v>
      </c>
      <c r="Z353" s="13">
        <f>ROUND(AVERAGE(Zinsswaps!Z234:Z353)+'iBoxx Extrapolation'!$L353,2)</f>
        <v>3.36</v>
      </c>
      <c r="AA353" s="13">
        <f>ROUND(AVERAGE(Zinsswaps!AA234:AA353)+'iBoxx Extrapolation'!$L353,2)</f>
        <v>3.34</v>
      </c>
      <c r="AB353" s="13">
        <f>ROUND(AVERAGE(Zinsswaps!AB234:AB353)+'iBoxx Extrapolation'!$L353,2)</f>
        <v>3.33</v>
      </c>
      <c r="AC353" s="13">
        <f>ROUND(AVERAGE(Zinsswaps!AC234:AC353)+'iBoxx Extrapolation'!$L353,2)</f>
        <v>3.31</v>
      </c>
      <c r="AD353" s="13">
        <f>ROUND(AVERAGE(Zinsswaps!AD234:AD353)+'iBoxx Extrapolation'!$L353,2)</f>
        <v>3.3</v>
      </c>
      <c r="AE353" s="13">
        <f>ROUND(AVERAGE(Zinsswaps!AE234:AE353)+'iBoxx Extrapolation'!$L353,2)</f>
        <v>3.28</v>
      </c>
      <c r="AF353" s="13">
        <f>ROUND(AVERAGE(Zinsswaps!AF234:AF353)+'iBoxx Extrapolation'!$L353,2)</f>
        <v>3.26</v>
      </c>
      <c r="AG353" s="13">
        <f>ROUND(AVERAGE(Zinsswaps!AG234:AG353)+'iBoxx Extrapolation'!$L353,2)</f>
        <v>3.25</v>
      </c>
      <c r="AH353" s="13">
        <f>ROUND(AVERAGE(Zinsswaps!AH234:AH353)+'iBoxx Extrapolation'!$L353,2)</f>
        <v>3.23</v>
      </c>
      <c r="AI353" s="13">
        <f>ROUND(AVERAGE(Zinsswaps!AI234:AI353)+'iBoxx Extrapolation'!$L353,2)</f>
        <v>3.21</v>
      </c>
      <c r="AJ353" s="13">
        <f>ROUND(AVERAGE(Zinsswaps!AJ234:AJ353)+'iBoxx Extrapolation'!$L353,2)</f>
        <v>3.2</v>
      </c>
      <c r="AK353" s="13">
        <f>ROUND(AVERAGE(Zinsswaps!AK234:AK353)+'iBoxx Extrapolation'!$L353,2)</f>
        <v>3.18</v>
      </c>
      <c r="AL353" s="13">
        <f>ROUND(AVERAGE(Zinsswaps!AL234:AL353)+'iBoxx Extrapolation'!$L353,2)</f>
        <v>3.17</v>
      </c>
      <c r="AM353" s="13">
        <f>ROUND(AVERAGE(Zinsswaps!AM234:AM353)+'iBoxx Extrapolation'!$L353,2)</f>
        <v>3.16</v>
      </c>
      <c r="AN353" s="13">
        <f>ROUND(AVERAGE(Zinsswaps!AN234:AN353)+'iBoxx Extrapolation'!$L353,2)</f>
        <v>3.15</v>
      </c>
      <c r="AO353" s="13">
        <f>ROUND(AVERAGE(Zinsswaps!AO234:AO353)+'iBoxx Extrapolation'!$L353,2)</f>
        <v>3.13</v>
      </c>
      <c r="AP353" s="13">
        <f>ROUND(AVERAGE(Zinsswaps!AP234:AP353)+'iBoxx Extrapolation'!$L353,2)</f>
        <v>3.11</v>
      </c>
      <c r="AQ353" s="13">
        <f>ROUND(AVERAGE(Zinsswaps!AQ234:AQ353)+'iBoxx Extrapolation'!$L353,2)</f>
        <v>3.09</v>
      </c>
      <c r="AR353" s="13">
        <f>ROUND(AVERAGE(Zinsswaps!AR234:AR353)+'iBoxx Extrapolation'!$L353,2)</f>
        <v>3.08</v>
      </c>
      <c r="AS353" s="13">
        <f>ROUND(AVERAGE(Zinsswaps!AS234:AS353)+'iBoxx Extrapolation'!$L353,2)</f>
        <v>3.06</v>
      </c>
      <c r="AT353" s="13">
        <f>ROUND(AVERAGE(Zinsswaps!AT234:AT353)+'iBoxx Extrapolation'!$L353,2)</f>
        <v>3.04</v>
      </c>
      <c r="AU353" s="13">
        <f>ROUND(AVERAGE(Zinsswaps!AU234:AU353)+'iBoxx Extrapolation'!$L353,2)</f>
        <v>3.02</v>
      </c>
      <c r="AV353" s="13">
        <f>ROUND(AVERAGE(Zinsswaps!AV234:AV353)+'iBoxx Extrapolation'!$L353,2)</f>
        <v>3.01</v>
      </c>
      <c r="AW353" s="13">
        <f>ROUND(AVERAGE(Zinsswaps!AW234:AW353)+'iBoxx Extrapolation'!$L353,2)</f>
        <v>2.99</v>
      </c>
      <c r="AX353" s="13">
        <f>ROUND(AVERAGE(Zinsswaps!AX234:AX353)+'iBoxx Extrapolation'!$L353,2)</f>
        <v>2.98</v>
      </c>
      <c r="AY353" s="13">
        <f>ROUND(AVERAGE(Zinsswaps!AY234:AY353)+'iBoxx Extrapolation'!$L353,2)</f>
        <v>2.97</v>
      </c>
    </row>
    <row r="354" spans="1:51" s="16" customFormat="1" x14ac:dyDescent="0.2">
      <c r="A354" s="12">
        <v>47999</v>
      </c>
      <c r="B354" s="13">
        <f>ROUND(AVERAGE(Zinsswaps!B235:B354)+'iBoxx Extrapolation'!$L354,2)</f>
        <v>2.9</v>
      </c>
      <c r="C354" s="13">
        <f>ROUND(AVERAGE(Zinsswaps!C235:C354)+'iBoxx Extrapolation'!$L354,2)</f>
        <v>2.88</v>
      </c>
      <c r="D354" s="13">
        <f>ROUND(AVERAGE(Zinsswaps!D235:D354)+'iBoxx Extrapolation'!$L354,2)</f>
        <v>2.89</v>
      </c>
      <c r="E354" s="13">
        <f>ROUND(AVERAGE(Zinsswaps!E235:E354)+'iBoxx Extrapolation'!$L354,2)</f>
        <v>2.93</v>
      </c>
      <c r="F354" s="13">
        <f>ROUND(AVERAGE(Zinsswaps!F235:F354)+'iBoxx Extrapolation'!$L354,2)</f>
        <v>2.97</v>
      </c>
      <c r="G354" s="13">
        <f>ROUND(AVERAGE(Zinsswaps!G235:G354)+'iBoxx Extrapolation'!$L354,2)</f>
        <v>3.02</v>
      </c>
      <c r="H354" s="13">
        <f>ROUND(AVERAGE(Zinsswaps!H235:H354)+'iBoxx Extrapolation'!$L354,2)</f>
        <v>3.07</v>
      </c>
      <c r="I354" s="13">
        <f>ROUND(AVERAGE(Zinsswaps!I235:I354)+'iBoxx Extrapolation'!$L354,2)</f>
        <v>3.13</v>
      </c>
      <c r="J354" s="13">
        <f>ROUND(AVERAGE(Zinsswaps!J235:J354)+'iBoxx Extrapolation'!$L354,2)</f>
        <v>3.18</v>
      </c>
      <c r="K354" s="13">
        <f>ROUND(AVERAGE(Zinsswaps!K235:K354)+'iBoxx Extrapolation'!$L354,2)</f>
        <v>3.23</v>
      </c>
      <c r="L354" s="13">
        <f>ROUND(AVERAGE(Zinsswaps!L235:L354)+'iBoxx Extrapolation'!$L354,2)</f>
        <v>3.27</v>
      </c>
      <c r="M354" s="13">
        <f>ROUND(AVERAGE(Zinsswaps!M235:M354)+'iBoxx Extrapolation'!$L354,2)</f>
        <v>3.31</v>
      </c>
      <c r="N354" s="13">
        <f>ROUND(AVERAGE(Zinsswaps!N235:N354)+'iBoxx Extrapolation'!$L354,2)</f>
        <v>3.35</v>
      </c>
      <c r="O354" s="13">
        <f>ROUND(AVERAGE(Zinsswaps!O235:O354)+'iBoxx Extrapolation'!$L354,2)</f>
        <v>3.38</v>
      </c>
      <c r="P354" s="13">
        <f>ROUND(AVERAGE(Zinsswaps!P235:P354)+'iBoxx Extrapolation'!$L354,2)</f>
        <v>3.4</v>
      </c>
      <c r="Q354" s="13">
        <f>ROUND(AVERAGE(Zinsswaps!Q235:Q354)+'iBoxx Extrapolation'!$L354,2)</f>
        <v>3.41</v>
      </c>
      <c r="R354" s="13">
        <f>ROUND(AVERAGE(Zinsswaps!R235:R354)+'iBoxx Extrapolation'!$L354,2)</f>
        <v>3.42</v>
      </c>
      <c r="S354" s="13">
        <f>ROUND(AVERAGE(Zinsswaps!S235:S354)+'iBoxx Extrapolation'!$L354,2)</f>
        <v>3.42</v>
      </c>
      <c r="T354" s="13">
        <f>ROUND(AVERAGE(Zinsswaps!T235:T354)+'iBoxx Extrapolation'!$L354,2)</f>
        <v>3.43</v>
      </c>
      <c r="U354" s="13">
        <f>ROUND(AVERAGE(Zinsswaps!U235:U354)+'iBoxx Extrapolation'!$L354,2)</f>
        <v>3.43</v>
      </c>
      <c r="V354" s="13">
        <f>ROUND(AVERAGE(Zinsswaps!V235:V354)+'iBoxx Extrapolation'!$L354,2)</f>
        <v>3.42</v>
      </c>
      <c r="W354" s="13">
        <f>ROUND(AVERAGE(Zinsswaps!W235:W354)+'iBoxx Extrapolation'!$L354,2)</f>
        <v>3.41</v>
      </c>
      <c r="X354" s="13">
        <f>ROUND(AVERAGE(Zinsswaps!X235:X354)+'iBoxx Extrapolation'!$L354,2)</f>
        <v>3.4</v>
      </c>
      <c r="Y354" s="13">
        <f>ROUND(AVERAGE(Zinsswaps!Y235:Y354)+'iBoxx Extrapolation'!$L354,2)</f>
        <v>3.39</v>
      </c>
      <c r="Z354" s="13">
        <f>ROUND(AVERAGE(Zinsswaps!Z235:Z354)+'iBoxx Extrapolation'!$L354,2)</f>
        <v>3.38</v>
      </c>
      <c r="AA354" s="13">
        <f>ROUND(AVERAGE(Zinsswaps!AA235:AA354)+'iBoxx Extrapolation'!$L354,2)</f>
        <v>3.36</v>
      </c>
      <c r="AB354" s="13">
        <f>ROUND(AVERAGE(Zinsswaps!AB235:AB354)+'iBoxx Extrapolation'!$L354,2)</f>
        <v>3.35</v>
      </c>
      <c r="AC354" s="13">
        <f>ROUND(AVERAGE(Zinsswaps!AC235:AC354)+'iBoxx Extrapolation'!$L354,2)</f>
        <v>3.33</v>
      </c>
      <c r="AD354" s="13">
        <f>ROUND(AVERAGE(Zinsswaps!AD235:AD354)+'iBoxx Extrapolation'!$L354,2)</f>
        <v>3.32</v>
      </c>
      <c r="AE354" s="13">
        <f>ROUND(AVERAGE(Zinsswaps!AE235:AE354)+'iBoxx Extrapolation'!$L354,2)</f>
        <v>3.31</v>
      </c>
      <c r="AF354" s="13">
        <f>ROUND(AVERAGE(Zinsswaps!AF235:AF354)+'iBoxx Extrapolation'!$L354,2)</f>
        <v>3.29</v>
      </c>
      <c r="AG354" s="13">
        <f>ROUND(AVERAGE(Zinsswaps!AG235:AG354)+'iBoxx Extrapolation'!$L354,2)</f>
        <v>3.27</v>
      </c>
      <c r="AH354" s="13">
        <f>ROUND(AVERAGE(Zinsswaps!AH235:AH354)+'iBoxx Extrapolation'!$L354,2)</f>
        <v>3.25</v>
      </c>
      <c r="AI354" s="13">
        <f>ROUND(AVERAGE(Zinsswaps!AI235:AI354)+'iBoxx Extrapolation'!$L354,2)</f>
        <v>3.24</v>
      </c>
      <c r="AJ354" s="13">
        <f>ROUND(AVERAGE(Zinsswaps!AJ235:AJ354)+'iBoxx Extrapolation'!$L354,2)</f>
        <v>3.22</v>
      </c>
      <c r="AK354" s="13">
        <f>ROUND(AVERAGE(Zinsswaps!AK235:AK354)+'iBoxx Extrapolation'!$L354,2)</f>
        <v>3.21</v>
      </c>
      <c r="AL354" s="13">
        <f>ROUND(AVERAGE(Zinsswaps!AL235:AL354)+'iBoxx Extrapolation'!$L354,2)</f>
        <v>3.19</v>
      </c>
      <c r="AM354" s="13">
        <f>ROUND(AVERAGE(Zinsswaps!AM235:AM354)+'iBoxx Extrapolation'!$L354,2)</f>
        <v>3.18</v>
      </c>
      <c r="AN354" s="13">
        <f>ROUND(AVERAGE(Zinsswaps!AN235:AN354)+'iBoxx Extrapolation'!$L354,2)</f>
        <v>3.17</v>
      </c>
      <c r="AO354" s="13">
        <f>ROUND(AVERAGE(Zinsswaps!AO235:AO354)+'iBoxx Extrapolation'!$L354,2)</f>
        <v>3.16</v>
      </c>
      <c r="AP354" s="13">
        <f>ROUND(AVERAGE(Zinsswaps!AP235:AP354)+'iBoxx Extrapolation'!$L354,2)</f>
        <v>3.14</v>
      </c>
      <c r="AQ354" s="13">
        <f>ROUND(AVERAGE(Zinsswaps!AQ235:AQ354)+'iBoxx Extrapolation'!$L354,2)</f>
        <v>3.12</v>
      </c>
      <c r="AR354" s="13">
        <f>ROUND(AVERAGE(Zinsswaps!AR235:AR354)+'iBoxx Extrapolation'!$L354,2)</f>
        <v>3.1</v>
      </c>
      <c r="AS354" s="13">
        <f>ROUND(AVERAGE(Zinsswaps!AS235:AS354)+'iBoxx Extrapolation'!$L354,2)</f>
        <v>3.08</v>
      </c>
      <c r="AT354" s="13">
        <f>ROUND(AVERAGE(Zinsswaps!AT235:AT354)+'iBoxx Extrapolation'!$L354,2)</f>
        <v>3.06</v>
      </c>
      <c r="AU354" s="13">
        <f>ROUND(AVERAGE(Zinsswaps!AU235:AU354)+'iBoxx Extrapolation'!$L354,2)</f>
        <v>3.05</v>
      </c>
      <c r="AV354" s="13">
        <f>ROUND(AVERAGE(Zinsswaps!AV235:AV354)+'iBoxx Extrapolation'!$L354,2)</f>
        <v>3.03</v>
      </c>
      <c r="AW354" s="13">
        <f>ROUND(AVERAGE(Zinsswaps!AW235:AW354)+'iBoxx Extrapolation'!$L354,2)</f>
        <v>3.02</v>
      </c>
      <c r="AX354" s="13">
        <f>ROUND(AVERAGE(Zinsswaps!AX235:AX354)+'iBoxx Extrapolation'!$L354,2)</f>
        <v>3</v>
      </c>
      <c r="AY354" s="13">
        <f>ROUND(AVERAGE(Zinsswaps!AY235:AY354)+'iBoxx Extrapolation'!$L354,2)</f>
        <v>2.99</v>
      </c>
    </row>
    <row r="355" spans="1:51" s="16" customFormat="1" x14ac:dyDescent="0.2">
      <c r="A355" s="12">
        <v>48029</v>
      </c>
      <c r="B355" s="13">
        <f>ROUND(AVERAGE(Zinsswaps!B236:B355)+'iBoxx Extrapolation'!$L355,2)</f>
        <v>2.93</v>
      </c>
      <c r="C355" s="13">
        <f>ROUND(AVERAGE(Zinsswaps!C236:C355)+'iBoxx Extrapolation'!$L355,2)</f>
        <v>2.91</v>
      </c>
      <c r="D355" s="13">
        <f>ROUND(AVERAGE(Zinsswaps!D236:D355)+'iBoxx Extrapolation'!$L355,2)</f>
        <v>2.92</v>
      </c>
      <c r="E355" s="13">
        <f>ROUND(AVERAGE(Zinsswaps!E236:E355)+'iBoxx Extrapolation'!$L355,2)</f>
        <v>2.95</v>
      </c>
      <c r="F355" s="13">
        <f>ROUND(AVERAGE(Zinsswaps!F236:F355)+'iBoxx Extrapolation'!$L355,2)</f>
        <v>3</v>
      </c>
      <c r="G355" s="13">
        <f>ROUND(AVERAGE(Zinsswaps!G236:G355)+'iBoxx Extrapolation'!$L355,2)</f>
        <v>3.05</v>
      </c>
      <c r="H355" s="13">
        <f>ROUND(AVERAGE(Zinsswaps!H236:H355)+'iBoxx Extrapolation'!$L355,2)</f>
        <v>3.1</v>
      </c>
      <c r="I355" s="13">
        <f>ROUND(AVERAGE(Zinsswaps!I236:I355)+'iBoxx Extrapolation'!$L355,2)</f>
        <v>3.15</v>
      </c>
      <c r="J355" s="13">
        <f>ROUND(AVERAGE(Zinsswaps!J236:J355)+'iBoxx Extrapolation'!$L355,2)</f>
        <v>3.2</v>
      </c>
      <c r="K355" s="13">
        <f>ROUND(AVERAGE(Zinsswaps!K236:K355)+'iBoxx Extrapolation'!$L355,2)</f>
        <v>3.25</v>
      </c>
      <c r="L355" s="13">
        <f>ROUND(AVERAGE(Zinsswaps!L236:L355)+'iBoxx Extrapolation'!$L355,2)</f>
        <v>3.3</v>
      </c>
      <c r="M355" s="13">
        <f>ROUND(AVERAGE(Zinsswaps!M236:M355)+'iBoxx Extrapolation'!$L355,2)</f>
        <v>3.34</v>
      </c>
      <c r="N355" s="13">
        <f>ROUND(AVERAGE(Zinsswaps!N236:N355)+'iBoxx Extrapolation'!$L355,2)</f>
        <v>3.37</v>
      </c>
      <c r="O355" s="13">
        <f>ROUND(AVERAGE(Zinsswaps!O236:O355)+'iBoxx Extrapolation'!$L355,2)</f>
        <v>3.4</v>
      </c>
      <c r="P355" s="13">
        <f>ROUND(AVERAGE(Zinsswaps!P236:P355)+'iBoxx Extrapolation'!$L355,2)</f>
        <v>3.43</v>
      </c>
      <c r="Q355" s="13">
        <f>ROUND(AVERAGE(Zinsswaps!Q236:Q355)+'iBoxx Extrapolation'!$L355,2)</f>
        <v>3.44</v>
      </c>
      <c r="R355" s="13">
        <f>ROUND(AVERAGE(Zinsswaps!R236:R355)+'iBoxx Extrapolation'!$L355,2)</f>
        <v>3.44</v>
      </c>
      <c r="S355" s="13">
        <f>ROUND(AVERAGE(Zinsswaps!S236:S355)+'iBoxx Extrapolation'!$L355,2)</f>
        <v>3.45</v>
      </c>
      <c r="T355" s="13">
        <f>ROUND(AVERAGE(Zinsswaps!T236:T355)+'iBoxx Extrapolation'!$L355,2)</f>
        <v>3.45</v>
      </c>
      <c r="U355" s="13">
        <f>ROUND(AVERAGE(Zinsswaps!U236:U355)+'iBoxx Extrapolation'!$L355,2)</f>
        <v>3.46</v>
      </c>
      <c r="V355" s="13">
        <f>ROUND(AVERAGE(Zinsswaps!V236:V355)+'iBoxx Extrapolation'!$L355,2)</f>
        <v>3.44</v>
      </c>
      <c r="W355" s="13">
        <f>ROUND(AVERAGE(Zinsswaps!W236:W355)+'iBoxx Extrapolation'!$L355,2)</f>
        <v>3.43</v>
      </c>
      <c r="X355" s="13">
        <f>ROUND(AVERAGE(Zinsswaps!X236:X355)+'iBoxx Extrapolation'!$L355,2)</f>
        <v>3.42</v>
      </c>
      <c r="Y355" s="13">
        <f>ROUND(AVERAGE(Zinsswaps!Y236:Y355)+'iBoxx Extrapolation'!$L355,2)</f>
        <v>3.41</v>
      </c>
      <c r="Z355" s="13">
        <f>ROUND(AVERAGE(Zinsswaps!Z236:Z355)+'iBoxx Extrapolation'!$L355,2)</f>
        <v>3.41</v>
      </c>
      <c r="AA355" s="13">
        <f>ROUND(AVERAGE(Zinsswaps!AA236:AA355)+'iBoxx Extrapolation'!$L355,2)</f>
        <v>3.39</v>
      </c>
      <c r="AB355" s="13">
        <f>ROUND(AVERAGE(Zinsswaps!AB236:AB355)+'iBoxx Extrapolation'!$L355,2)</f>
        <v>3.37</v>
      </c>
      <c r="AC355" s="13">
        <f>ROUND(AVERAGE(Zinsswaps!AC236:AC355)+'iBoxx Extrapolation'!$L355,2)</f>
        <v>3.36</v>
      </c>
      <c r="AD355" s="13">
        <f>ROUND(AVERAGE(Zinsswaps!AD236:AD355)+'iBoxx Extrapolation'!$L355,2)</f>
        <v>3.34</v>
      </c>
      <c r="AE355" s="13">
        <f>ROUND(AVERAGE(Zinsswaps!AE236:AE355)+'iBoxx Extrapolation'!$L355,2)</f>
        <v>3.33</v>
      </c>
      <c r="AF355" s="13">
        <f>ROUND(AVERAGE(Zinsswaps!AF236:AF355)+'iBoxx Extrapolation'!$L355,2)</f>
        <v>3.31</v>
      </c>
      <c r="AG355" s="13">
        <f>ROUND(AVERAGE(Zinsswaps!AG236:AG355)+'iBoxx Extrapolation'!$L355,2)</f>
        <v>3.29</v>
      </c>
      <c r="AH355" s="13">
        <f>ROUND(AVERAGE(Zinsswaps!AH236:AH355)+'iBoxx Extrapolation'!$L355,2)</f>
        <v>3.28</v>
      </c>
      <c r="AI355" s="13">
        <f>ROUND(AVERAGE(Zinsswaps!AI236:AI355)+'iBoxx Extrapolation'!$L355,2)</f>
        <v>3.26</v>
      </c>
      <c r="AJ355" s="13">
        <f>ROUND(AVERAGE(Zinsswaps!AJ236:AJ355)+'iBoxx Extrapolation'!$L355,2)</f>
        <v>3.25</v>
      </c>
      <c r="AK355" s="13">
        <f>ROUND(AVERAGE(Zinsswaps!AK236:AK355)+'iBoxx Extrapolation'!$L355,2)</f>
        <v>3.23</v>
      </c>
      <c r="AL355" s="13">
        <f>ROUND(AVERAGE(Zinsswaps!AL236:AL355)+'iBoxx Extrapolation'!$L355,2)</f>
        <v>3.22</v>
      </c>
      <c r="AM355" s="13">
        <f>ROUND(AVERAGE(Zinsswaps!AM236:AM355)+'iBoxx Extrapolation'!$L355,2)</f>
        <v>3.2</v>
      </c>
      <c r="AN355" s="13">
        <f>ROUND(AVERAGE(Zinsswaps!AN236:AN355)+'iBoxx Extrapolation'!$L355,2)</f>
        <v>3.19</v>
      </c>
      <c r="AO355" s="13">
        <f>ROUND(AVERAGE(Zinsswaps!AO236:AO355)+'iBoxx Extrapolation'!$L355,2)</f>
        <v>3.18</v>
      </c>
      <c r="AP355" s="13">
        <f>ROUND(AVERAGE(Zinsswaps!AP236:AP355)+'iBoxx Extrapolation'!$L355,2)</f>
        <v>3.16</v>
      </c>
      <c r="AQ355" s="13">
        <f>ROUND(AVERAGE(Zinsswaps!AQ236:AQ355)+'iBoxx Extrapolation'!$L355,2)</f>
        <v>3.14</v>
      </c>
      <c r="AR355" s="13">
        <f>ROUND(AVERAGE(Zinsswaps!AR236:AR355)+'iBoxx Extrapolation'!$L355,2)</f>
        <v>3.12</v>
      </c>
      <c r="AS355" s="13">
        <f>ROUND(AVERAGE(Zinsswaps!AS236:AS355)+'iBoxx Extrapolation'!$L355,2)</f>
        <v>3.1</v>
      </c>
      <c r="AT355" s="13">
        <f>ROUND(AVERAGE(Zinsswaps!AT236:AT355)+'iBoxx Extrapolation'!$L355,2)</f>
        <v>3.09</v>
      </c>
      <c r="AU355" s="13">
        <f>ROUND(AVERAGE(Zinsswaps!AU236:AU355)+'iBoxx Extrapolation'!$L355,2)</f>
        <v>3.07</v>
      </c>
      <c r="AV355" s="13">
        <f>ROUND(AVERAGE(Zinsswaps!AV236:AV355)+'iBoxx Extrapolation'!$L355,2)</f>
        <v>3.05</v>
      </c>
      <c r="AW355" s="13">
        <f>ROUND(AVERAGE(Zinsswaps!AW236:AW355)+'iBoxx Extrapolation'!$L355,2)</f>
        <v>3.04</v>
      </c>
      <c r="AX355" s="13">
        <f>ROUND(AVERAGE(Zinsswaps!AX236:AX355)+'iBoxx Extrapolation'!$L355,2)</f>
        <v>3.02</v>
      </c>
      <c r="AY355" s="13">
        <f>ROUND(AVERAGE(Zinsswaps!AY236:AY355)+'iBoxx Extrapolation'!$L355,2)</f>
        <v>3.01</v>
      </c>
    </row>
    <row r="356" spans="1:51" s="16" customFormat="1" x14ac:dyDescent="0.2">
      <c r="A356" s="12">
        <v>48060</v>
      </c>
      <c r="B356" s="13">
        <f>ROUND(AVERAGE(Zinsswaps!B237:B356)+'iBoxx Extrapolation'!$L356,2)</f>
        <v>2.95</v>
      </c>
      <c r="C356" s="13">
        <f>ROUND(AVERAGE(Zinsswaps!C237:C356)+'iBoxx Extrapolation'!$L356,2)</f>
        <v>2.93</v>
      </c>
      <c r="D356" s="13">
        <f>ROUND(AVERAGE(Zinsswaps!D237:D356)+'iBoxx Extrapolation'!$L356,2)</f>
        <v>2.94</v>
      </c>
      <c r="E356" s="13">
        <f>ROUND(AVERAGE(Zinsswaps!E237:E356)+'iBoxx Extrapolation'!$L356,2)</f>
        <v>2.98</v>
      </c>
      <c r="F356" s="13">
        <f>ROUND(AVERAGE(Zinsswaps!F237:F356)+'iBoxx Extrapolation'!$L356,2)</f>
        <v>3.02</v>
      </c>
      <c r="G356" s="13">
        <f>ROUND(AVERAGE(Zinsswaps!G237:G356)+'iBoxx Extrapolation'!$L356,2)</f>
        <v>3.07</v>
      </c>
      <c r="H356" s="13">
        <f>ROUND(AVERAGE(Zinsswaps!H237:H356)+'iBoxx Extrapolation'!$L356,2)</f>
        <v>3.12</v>
      </c>
      <c r="I356" s="13">
        <f>ROUND(AVERAGE(Zinsswaps!I237:I356)+'iBoxx Extrapolation'!$L356,2)</f>
        <v>3.18</v>
      </c>
      <c r="J356" s="13">
        <f>ROUND(AVERAGE(Zinsswaps!J237:J356)+'iBoxx Extrapolation'!$L356,2)</f>
        <v>3.23</v>
      </c>
      <c r="K356" s="13">
        <f>ROUND(AVERAGE(Zinsswaps!K237:K356)+'iBoxx Extrapolation'!$L356,2)</f>
        <v>3.28</v>
      </c>
      <c r="L356" s="13">
        <f>ROUND(AVERAGE(Zinsswaps!L237:L356)+'iBoxx Extrapolation'!$L356,2)</f>
        <v>3.32</v>
      </c>
      <c r="M356" s="13">
        <f>ROUND(AVERAGE(Zinsswaps!M237:M356)+'iBoxx Extrapolation'!$L356,2)</f>
        <v>3.36</v>
      </c>
      <c r="N356" s="13">
        <f>ROUND(AVERAGE(Zinsswaps!N237:N356)+'iBoxx Extrapolation'!$L356,2)</f>
        <v>3.4</v>
      </c>
      <c r="O356" s="13">
        <f>ROUND(AVERAGE(Zinsswaps!O237:O356)+'iBoxx Extrapolation'!$L356,2)</f>
        <v>3.43</v>
      </c>
      <c r="P356" s="13">
        <f>ROUND(AVERAGE(Zinsswaps!P237:P356)+'iBoxx Extrapolation'!$L356,2)</f>
        <v>3.46</v>
      </c>
      <c r="Q356" s="13">
        <f>ROUND(AVERAGE(Zinsswaps!Q237:Q356)+'iBoxx Extrapolation'!$L356,2)</f>
        <v>3.46</v>
      </c>
      <c r="R356" s="13">
        <f>ROUND(AVERAGE(Zinsswaps!R237:R356)+'iBoxx Extrapolation'!$L356,2)</f>
        <v>3.47</v>
      </c>
      <c r="S356" s="13">
        <f>ROUND(AVERAGE(Zinsswaps!S237:S356)+'iBoxx Extrapolation'!$L356,2)</f>
        <v>3.47</v>
      </c>
      <c r="T356" s="13">
        <f>ROUND(AVERAGE(Zinsswaps!T237:T356)+'iBoxx Extrapolation'!$L356,2)</f>
        <v>3.48</v>
      </c>
      <c r="U356" s="13">
        <f>ROUND(AVERAGE(Zinsswaps!U237:U356)+'iBoxx Extrapolation'!$L356,2)</f>
        <v>3.48</v>
      </c>
      <c r="V356" s="13">
        <f>ROUND(AVERAGE(Zinsswaps!V237:V356)+'iBoxx Extrapolation'!$L356,2)</f>
        <v>3.47</v>
      </c>
      <c r="W356" s="13">
        <f>ROUND(AVERAGE(Zinsswaps!W237:W356)+'iBoxx Extrapolation'!$L356,2)</f>
        <v>3.46</v>
      </c>
      <c r="X356" s="13">
        <f>ROUND(AVERAGE(Zinsswaps!X237:X356)+'iBoxx Extrapolation'!$L356,2)</f>
        <v>3.45</v>
      </c>
      <c r="Y356" s="13">
        <f>ROUND(AVERAGE(Zinsswaps!Y237:Y356)+'iBoxx Extrapolation'!$L356,2)</f>
        <v>3.44</v>
      </c>
      <c r="Z356" s="13">
        <f>ROUND(AVERAGE(Zinsswaps!Z237:Z356)+'iBoxx Extrapolation'!$L356,2)</f>
        <v>3.43</v>
      </c>
      <c r="AA356" s="13">
        <f>ROUND(AVERAGE(Zinsswaps!AA237:AA356)+'iBoxx Extrapolation'!$L356,2)</f>
        <v>3.41</v>
      </c>
      <c r="AB356" s="13">
        <f>ROUND(AVERAGE(Zinsswaps!AB237:AB356)+'iBoxx Extrapolation'!$L356,2)</f>
        <v>3.4</v>
      </c>
      <c r="AC356" s="13">
        <f>ROUND(AVERAGE(Zinsswaps!AC237:AC356)+'iBoxx Extrapolation'!$L356,2)</f>
        <v>3.38</v>
      </c>
      <c r="AD356" s="13">
        <f>ROUND(AVERAGE(Zinsswaps!AD237:AD356)+'iBoxx Extrapolation'!$L356,2)</f>
        <v>3.37</v>
      </c>
      <c r="AE356" s="13">
        <f>ROUND(AVERAGE(Zinsswaps!AE237:AE356)+'iBoxx Extrapolation'!$L356,2)</f>
        <v>3.36</v>
      </c>
      <c r="AF356" s="13">
        <f>ROUND(AVERAGE(Zinsswaps!AF237:AF356)+'iBoxx Extrapolation'!$L356,2)</f>
        <v>3.34</v>
      </c>
      <c r="AG356" s="13">
        <f>ROUND(AVERAGE(Zinsswaps!AG237:AG356)+'iBoxx Extrapolation'!$L356,2)</f>
        <v>3.32</v>
      </c>
      <c r="AH356" s="13">
        <f>ROUND(AVERAGE(Zinsswaps!AH237:AH356)+'iBoxx Extrapolation'!$L356,2)</f>
        <v>3.3</v>
      </c>
      <c r="AI356" s="13">
        <f>ROUND(AVERAGE(Zinsswaps!AI237:AI356)+'iBoxx Extrapolation'!$L356,2)</f>
        <v>3.29</v>
      </c>
      <c r="AJ356" s="13">
        <f>ROUND(AVERAGE(Zinsswaps!AJ237:AJ356)+'iBoxx Extrapolation'!$L356,2)</f>
        <v>3.27</v>
      </c>
      <c r="AK356" s="13">
        <f>ROUND(AVERAGE(Zinsswaps!AK237:AK356)+'iBoxx Extrapolation'!$L356,2)</f>
        <v>3.26</v>
      </c>
      <c r="AL356" s="13">
        <f>ROUND(AVERAGE(Zinsswaps!AL237:AL356)+'iBoxx Extrapolation'!$L356,2)</f>
        <v>3.24</v>
      </c>
      <c r="AM356" s="13">
        <f>ROUND(AVERAGE(Zinsswaps!AM237:AM356)+'iBoxx Extrapolation'!$L356,2)</f>
        <v>3.23</v>
      </c>
      <c r="AN356" s="13">
        <f>ROUND(AVERAGE(Zinsswaps!AN237:AN356)+'iBoxx Extrapolation'!$L356,2)</f>
        <v>3.22</v>
      </c>
      <c r="AO356" s="13">
        <f>ROUND(AVERAGE(Zinsswaps!AO237:AO356)+'iBoxx Extrapolation'!$L356,2)</f>
        <v>3.21</v>
      </c>
      <c r="AP356" s="13">
        <f>ROUND(AVERAGE(Zinsswaps!AP237:AP356)+'iBoxx Extrapolation'!$L356,2)</f>
        <v>3.19</v>
      </c>
      <c r="AQ356" s="13">
        <f>ROUND(AVERAGE(Zinsswaps!AQ237:AQ356)+'iBoxx Extrapolation'!$L356,2)</f>
        <v>3.17</v>
      </c>
      <c r="AR356" s="13">
        <f>ROUND(AVERAGE(Zinsswaps!AR237:AR356)+'iBoxx Extrapolation'!$L356,2)</f>
        <v>3.15</v>
      </c>
      <c r="AS356" s="13">
        <f>ROUND(AVERAGE(Zinsswaps!AS237:AS356)+'iBoxx Extrapolation'!$L356,2)</f>
        <v>3.13</v>
      </c>
      <c r="AT356" s="13">
        <f>ROUND(AVERAGE(Zinsswaps!AT237:AT356)+'iBoxx Extrapolation'!$L356,2)</f>
        <v>3.11</v>
      </c>
      <c r="AU356" s="13">
        <f>ROUND(AVERAGE(Zinsswaps!AU237:AU356)+'iBoxx Extrapolation'!$L356,2)</f>
        <v>3.09</v>
      </c>
      <c r="AV356" s="13">
        <f>ROUND(AVERAGE(Zinsswaps!AV237:AV356)+'iBoxx Extrapolation'!$L356,2)</f>
        <v>3.08</v>
      </c>
      <c r="AW356" s="13">
        <f>ROUND(AVERAGE(Zinsswaps!AW237:AW356)+'iBoxx Extrapolation'!$L356,2)</f>
        <v>3.06</v>
      </c>
      <c r="AX356" s="13">
        <f>ROUND(AVERAGE(Zinsswaps!AX237:AX356)+'iBoxx Extrapolation'!$L356,2)</f>
        <v>3.05</v>
      </c>
      <c r="AY356" s="13">
        <f>ROUND(AVERAGE(Zinsswaps!AY237:AY356)+'iBoxx Extrapolation'!$L356,2)</f>
        <v>3.03</v>
      </c>
    </row>
    <row r="357" spans="1:51" s="16" customFormat="1" x14ac:dyDescent="0.2">
      <c r="A357" s="12">
        <v>48091</v>
      </c>
      <c r="B357" s="13">
        <f>ROUND(AVERAGE(Zinsswaps!B238:B357)+'iBoxx Extrapolation'!$L357,2)</f>
        <v>2.98</v>
      </c>
      <c r="C357" s="13">
        <f>ROUND(AVERAGE(Zinsswaps!C238:C357)+'iBoxx Extrapolation'!$L357,2)</f>
        <v>2.96</v>
      </c>
      <c r="D357" s="13">
        <f>ROUND(AVERAGE(Zinsswaps!D238:D357)+'iBoxx Extrapolation'!$L357,2)</f>
        <v>2.97</v>
      </c>
      <c r="E357" s="13">
        <f>ROUND(AVERAGE(Zinsswaps!E238:E357)+'iBoxx Extrapolation'!$L357,2)</f>
        <v>3.01</v>
      </c>
      <c r="F357" s="13">
        <f>ROUND(AVERAGE(Zinsswaps!F238:F357)+'iBoxx Extrapolation'!$L357,2)</f>
        <v>3.05</v>
      </c>
      <c r="G357" s="13">
        <f>ROUND(AVERAGE(Zinsswaps!G238:G357)+'iBoxx Extrapolation'!$L357,2)</f>
        <v>3.1</v>
      </c>
      <c r="H357" s="13">
        <f>ROUND(AVERAGE(Zinsswaps!H238:H357)+'iBoxx Extrapolation'!$L357,2)</f>
        <v>3.15</v>
      </c>
      <c r="I357" s="13">
        <f>ROUND(AVERAGE(Zinsswaps!I238:I357)+'iBoxx Extrapolation'!$L357,2)</f>
        <v>3.2</v>
      </c>
      <c r="J357" s="13">
        <f>ROUND(AVERAGE(Zinsswaps!J238:J357)+'iBoxx Extrapolation'!$L357,2)</f>
        <v>3.25</v>
      </c>
      <c r="K357" s="13">
        <f>ROUND(AVERAGE(Zinsswaps!K238:K357)+'iBoxx Extrapolation'!$L357,2)</f>
        <v>3.3</v>
      </c>
      <c r="L357" s="13">
        <f>ROUND(AVERAGE(Zinsswaps!L238:L357)+'iBoxx Extrapolation'!$L357,2)</f>
        <v>3.35</v>
      </c>
      <c r="M357" s="13">
        <f>ROUND(AVERAGE(Zinsswaps!M238:M357)+'iBoxx Extrapolation'!$L357,2)</f>
        <v>3.39</v>
      </c>
      <c r="N357" s="13">
        <f>ROUND(AVERAGE(Zinsswaps!N238:N357)+'iBoxx Extrapolation'!$L357,2)</f>
        <v>3.43</v>
      </c>
      <c r="O357" s="13">
        <f>ROUND(AVERAGE(Zinsswaps!O238:O357)+'iBoxx Extrapolation'!$L357,2)</f>
        <v>3.46</v>
      </c>
      <c r="P357" s="13">
        <f>ROUND(AVERAGE(Zinsswaps!P238:P357)+'iBoxx Extrapolation'!$L357,2)</f>
        <v>3.48</v>
      </c>
      <c r="Q357" s="13">
        <f>ROUND(AVERAGE(Zinsswaps!Q238:Q357)+'iBoxx Extrapolation'!$L357,2)</f>
        <v>3.49</v>
      </c>
      <c r="R357" s="13">
        <f>ROUND(AVERAGE(Zinsswaps!R238:R357)+'iBoxx Extrapolation'!$L357,2)</f>
        <v>3.49</v>
      </c>
      <c r="S357" s="13">
        <f>ROUND(AVERAGE(Zinsswaps!S238:S357)+'iBoxx Extrapolation'!$L357,2)</f>
        <v>3.5</v>
      </c>
      <c r="T357" s="13">
        <f>ROUND(AVERAGE(Zinsswaps!T238:T357)+'iBoxx Extrapolation'!$L357,2)</f>
        <v>3.5</v>
      </c>
      <c r="U357" s="13">
        <f>ROUND(AVERAGE(Zinsswaps!U238:U357)+'iBoxx Extrapolation'!$L357,2)</f>
        <v>3.51</v>
      </c>
      <c r="V357" s="13">
        <f>ROUND(AVERAGE(Zinsswaps!V238:V357)+'iBoxx Extrapolation'!$L357,2)</f>
        <v>3.5</v>
      </c>
      <c r="W357" s="13">
        <f>ROUND(AVERAGE(Zinsswaps!W238:W357)+'iBoxx Extrapolation'!$L357,2)</f>
        <v>3.49</v>
      </c>
      <c r="X357" s="13">
        <f>ROUND(AVERAGE(Zinsswaps!X238:X357)+'iBoxx Extrapolation'!$L357,2)</f>
        <v>3.48</v>
      </c>
      <c r="Y357" s="13">
        <f>ROUND(AVERAGE(Zinsswaps!Y238:Y357)+'iBoxx Extrapolation'!$L357,2)</f>
        <v>3.47</v>
      </c>
      <c r="Z357" s="13">
        <f>ROUND(AVERAGE(Zinsswaps!Z238:Z357)+'iBoxx Extrapolation'!$L357,2)</f>
        <v>3.46</v>
      </c>
      <c r="AA357" s="13">
        <f>ROUND(AVERAGE(Zinsswaps!AA238:AA357)+'iBoxx Extrapolation'!$L357,2)</f>
        <v>3.44</v>
      </c>
      <c r="AB357" s="13">
        <f>ROUND(AVERAGE(Zinsswaps!AB238:AB357)+'iBoxx Extrapolation'!$L357,2)</f>
        <v>3.42</v>
      </c>
      <c r="AC357" s="13">
        <f>ROUND(AVERAGE(Zinsswaps!AC238:AC357)+'iBoxx Extrapolation'!$L357,2)</f>
        <v>3.41</v>
      </c>
      <c r="AD357" s="13">
        <f>ROUND(AVERAGE(Zinsswaps!AD238:AD357)+'iBoxx Extrapolation'!$L357,2)</f>
        <v>3.4</v>
      </c>
      <c r="AE357" s="13">
        <f>ROUND(AVERAGE(Zinsswaps!AE238:AE357)+'iBoxx Extrapolation'!$L357,2)</f>
        <v>3.38</v>
      </c>
      <c r="AF357" s="13">
        <f>ROUND(AVERAGE(Zinsswaps!AF238:AF357)+'iBoxx Extrapolation'!$L357,2)</f>
        <v>3.36</v>
      </c>
      <c r="AG357" s="13">
        <f>ROUND(AVERAGE(Zinsswaps!AG238:AG357)+'iBoxx Extrapolation'!$L357,2)</f>
        <v>3.34</v>
      </c>
      <c r="AH357" s="13">
        <f>ROUND(AVERAGE(Zinsswaps!AH238:AH357)+'iBoxx Extrapolation'!$L357,2)</f>
        <v>3.33</v>
      </c>
      <c r="AI357" s="13">
        <f>ROUND(AVERAGE(Zinsswaps!AI238:AI357)+'iBoxx Extrapolation'!$L357,2)</f>
        <v>3.31</v>
      </c>
      <c r="AJ357" s="13">
        <f>ROUND(AVERAGE(Zinsswaps!AJ238:AJ357)+'iBoxx Extrapolation'!$L357,2)</f>
        <v>3.3</v>
      </c>
      <c r="AK357" s="13">
        <f>ROUND(AVERAGE(Zinsswaps!AK238:AK357)+'iBoxx Extrapolation'!$L357,2)</f>
        <v>3.28</v>
      </c>
      <c r="AL357" s="13">
        <f>ROUND(AVERAGE(Zinsswaps!AL238:AL357)+'iBoxx Extrapolation'!$L357,2)</f>
        <v>3.27</v>
      </c>
      <c r="AM357" s="13">
        <f>ROUND(AVERAGE(Zinsswaps!AM238:AM357)+'iBoxx Extrapolation'!$L357,2)</f>
        <v>3.26</v>
      </c>
      <c r="AN357" s="13">
        <f>ROUND(AVERAGE(Zinsswaps!AN238:AN357)+'iBoxx Extrapolation'!$L357,2)</f>
        <v>3.24</v>
      </c>
      <c r="AO357" s="13">
        <f>ROUND(AVERAGE(Zinsswaps!AO238:AO357)+'iBoxx Extrapolation'!$L357,2)</f>
        <v>3.23</v>
      </c>
      <c r="AP357" s="13">
        <f>ROUND(AVERAGE(Zinsswaps!AP238:AP357)+'iBoxx Extrapolation'!$L357,2)</f>
        <v>3.21</v>
      </c>
      <c r="AQ357" s="13">
        <f>ROUND(AVERAGE(Zinsswaps!AQ238:AQ357)+'iBoxx Extrapolation'!$L357,2)</f>
        <v>3.19</v>
      </c>
      <c r="AR357" s="13">
        <f>ROUND(AVERAGE(Zinsswaps!AR238:AR357)+'iBoxx Extrapolation'!$L357,2)</f>
        <v>3.17</v>
      </c>
      <c r="AS357" s="13">
        <f>ROUND(AVERAGE(Zinsswaps!AS238:AS357)+'iBoxx Extrapolation'!$L357,2)</f>
        <v>3.15</v>
      </c>
      <c r="AT357" s="13">
        <f>ROUND(AVERAGE(Zinsswaps!AT238:AT357)+'iBoxx Extrapolation'!$L357,2)</f>
        <v>3.13</v>
      </c>
      <c r="AU357" s="13">
        <f>ROUND(AVERAGE(Zinsswaps!AU238:AU357)+'iBoxx Extrapolation'!$L357,2)</f>
        <v>3.12</v>
      </c>
      <c r="AV357" s="13">
        <f>ROUND(AVERAGE(Zinsswaps!AV238:AV357)+'iBoxx Extrapolation'!$L357,2)</f>
        <v>3.1</v>
      </c>
      <c r="AW357" s="13">
        <f>ROUND(AVERAGE(Zinsswaps!AW238:AW357)+'iBoxx Extrapolation'!$L357,2)</f>
        <v>3.09</v>
      </c>
      <c r="AX357" s="13">
        <f>ROUND(AVERAGE(Zinsswaps!AX238:AX357)+'iBoxx Extrapolation'!$L357,2)</f>
        <v>3.07</v>
      </c>
      <c r="AY357" s="13">
        <f>ROUND(AVERAGE(Zinsswaps!AY238:AY357)+'iBoxx Extrapolation'!$L357,2)</f>
        <v>3.06</v>
      </c>
    </row>
    <row r="358" spans="1:51" s="16" customFormat="1" x14ac:dyDescent="0.2">
      <c r="A358" s="12">
        <v>48121</v>
      </c>
      <c r="B358" s="13">
        <f>ROUND(AVERAGE(Zinsswaps!B239:B358)+'iBoxx Extrapolation'!$L358,2)</f>
        <v>3</v>
      </c>
      <c r="C358" s="13">
        <f>ROUND(AVERAGE(Zinsswaps!C239:C358)+'iBoxx Extrapolation'!$L358,2)</f>
        <v>2.98</v>
      </c>
      <c r="D358" s="13">
        <f>ROUND(AVERAGE(Zinsswaps!D239:D358)+'iBoxx Extrapolation'!$L358,2)</f>
        <v>2.99</v>
      </c>
      <c r="E358" s="13">
        <f>ROUND(AVERAGE(Zinsswaps!E239:E358)+'iBoxx Extrapolation'!$L358,2)</f>
        <v>3.03</v>
      </c>
      <c r="F358" s="13">
        <f>ROUND(AVERAGE(Zinsswaps!F239:F358)+'iBoxx Extrapolation'!$L358,2)</f>
        <v>3.07</v>
      </c>
      <c r="G358" s="13">
        <f>ROUND(AVERAGE(Zinsswaps!G239:G358)+'iBoxx Extrapolation'!$L358,2)</f>
        <v>3.12</v>
      </c>
      <c r="H358" s="13">
        <f>ROUND(AVERAGE(Zinsswaps!H239:H358)+'iBoxx Extrapolation'!$L358,2)</f>
        <v>3.17</v>
      </c>
      <c r="I358" s="13">
        <f>ROUND(AVERAGE(Zinsswaps!I239:I358)+'iBoxx Extrapolation'!$L358,2)</f>
        <v>3.23</v>
      </c>
      <c r="J358" s="13">
        <f>ROUND(AVERAGE(Zinsswaps!J239:J358)+'iBoxx Extrapolation'!$L358,2)</f>
        <v>3.28</v>
      </c>
      <c r="K358" s="13">
        <f>ROUND(AVERAGE(Zinsswaps!K239:K358)+'iBoxx Extrapolation'!$L358,2)</f>
        <v>3.33</v>
      </c>
      <c r="L358" s="13">
        <f>ROUND(AVERAGE(Zinsswaps!L239:L358)+'iBoxx Extrapolation'!$L358,2)</f>
        <v>3.37</v>
      </c>
      <c r="M358" s="13">
        <f>ROUND(AVERAGE(Zinsswaps!M239:M358)+'iBoxx Extrapolation'!$L358,2)</f>
        <v>3.41</v>
      </c>
      <c r="N358" s="13">
        <f>ROUND(AVERAGE(Zinsswaps!N239:N358)+'iBoxx Extrapolation'!$L358,2)</f>
        <v>3.45</v>
      </c>
      <c r="O358" s="13">
        <f>ROUND(AVERAGE(Zinsswaps!O239:O358)+'iBoxx Extrapolation'!$L358,2)</f>
        <v>3.48</v>
      </c>
      <c r="P358" s="13">
        <f>ROUND(AVERAGE(Zinsswaps!P239:P358)+'iBoxx Extrapolation'!$L358,2)</f>
        <v>3.5</v>
      </c>
      <c r="Q358" s="13">
        <f>ROUND(AVERAGE(Zinsswaps!Q239:Q358)+'iBoxx Extrapolation'!$L358,2)</f>
        <v>3.51</v>
      </c>
      <c r="R358" s="13">
        <f>ROUND(AVERAGE(Zinsswaps!R239:R358)+'iBoxx Extrapolation'!$L358,2)</f>
        <v>3.52</v>
      </c>
      <c r="S358" s="13">
        <f>ROUND(AVERAGE(Zinsswaps!S239:S358)+'iBoxx Extrapolation'!$L358,2)</f>
        <v>3.52</v>
      </c>
      <c r="T358" s="13">
        <f>ROUND(AVERAGE(Zinsswaps!T239:T358)+'iBoxx Extrapolation'!$L358,2)</f>
        <v>3.53</v>
      </c>
      <c r="U358" s="13">
        <f>ROUND(AVERAGE(Zinsswaps!U239:U358)+'iBoxx Extrapolation'!$L358,2)</f>
        <v>3.53</v>
      </c>
      <c r="V358" s="13">
        <f>ROUND(AVERAGE(Zinsswaps!V239:V358)+'iBoxx Extrapolation'!$L358,2)</f>
        <v>3.52</v>
      </c>
      <c r="W358" s="13">
        <f>ROUND(AVERAGE(Zinsswaps!W239:W358)+'iBoxx Extrapolation'!$L358,2)</f>
        <v>3.51</v>
      </c>
      <c r="X358" s="13">
        <f>ROUND(AVERAGE(Zinsswaps!X239:X358)+'iBoxx Extrapolation'!$L358,2)</f>
        <v>3.5</v>
      </c>
      <c r="Y358" s="13">
        <f>ROUND(AVERAGE(Zinsswaps!Y239:Y358)+'iBoxx Extrapolation'!$L358,2)</f>
        <v>3.49</v>
      </c>
      <c r="Z358" s="13">
        <f>ROUND(AVERAGE(Zinsswaps!Z239:Z358)+'iBoxx Extrapolation'!$L358,2)</f>
        <v>3.48</v>
      </c>
      <c r="AA358" s="13">
        <f>ROUND(AVERAGE(Zinsswaps!AA239:AA358)+'iBoxx Extrapolation'!$L358,2)</f>
        <v>3.46</v>
      </c>
      <c r="AB358" s="13">
        <f>ROUND(AVERAGE(Zinsswaps!AB239:AB358)+'iBoxx Extrapolation'!$L358,2)</f>
        <v>3.45</v>
      </c>
      <c r="AC358" s="13">
        <f>ROUND(AVERAGE(Zinsswaps!AC239:AC358)+'iBoxx Extrapolation'!$L358,2)</f>
        <v>3.43</v>
      </c>
      <c r="AD358" s="13">
        <f>ROUND(AVERAGE(Zinsswaps!AD239:AD358)+'iBoxx Extrapolation'!$L358,2)</f>
        <v>3.42</v>
      </c>
      <c r="AE358" s="13">
        <f>ROUND(AVERAGE(Zinsswaps!AE239:AE358)+'iBoxx Extrapolation'!$L358,2)</f>
        <v>3.41</v>
      </c>
      <c r="AF358" s="13">
        <f>ROUND(AVERAGE(Zinsswaps!AF239:AF358)+'iBoxx Extrapolation'!$L358,2)</f>
        <v>3.39</v>
      </c>
      <c r="AG358" s="13">
        <f>ROUND(AVERAGE(Zinsswaps!AG239:AG358)+'iBoxx Extrapolation'!$L358,2)</f>
        <v>3.37</v>
      </c>
      <c r="AH358" s="13">
        <f>ROUND(AVERAGE(Zinsswaps!AH239:AH358)+'iBoxx Extrapolation'!$L358,2)</f>
        <v>3.35</v>
      </c>
      <c r="AI358" s="13">
        <f>ROUND(AVERAGE(Zinsswaps!AI239:AI358)+'iBoxx Extrapolation'!$L358,2)</f>
        <v>3.34</v>
      </c>
      <c r="AJ358" s="13">
        <f>ROUND(AVERAGE(Zinsswaps!AJ239:AJ358)+'iBoxx Extrapolation'!$L358,2)</f>
        <v>3.32</v>
      </c>
      <c r="AK358" s="13">
        <f>ROUND(AVERAGE(Zinsswaps!AK239:AK358)+'iBoxx Extrapolation'!$L358,2)</f>
        <v>3.31</v>
      </c>
      <c r="AL358" s="13">
        <f>ROUND(AVERAGE(Zinsswaps!AL239:AL358)+'iBoxx Extrapolation'!$L358,2)</f>
        <v>3.29</v>
      </c>
      <c r="AM358" s="13">
        <f>ROUND(AVERAGE(Zinsswaps!AM239:AM358)+'iBoxx Extrapolation'!$L358,2)</f>
        <v>3.28</v>
      </c>
      <c r="AN358" s="13">
        <f>ROUND(AVERAGE(Zinsswaps!AN239:AN358)+'iBoxx Extrapolation'!$L358,2)</f>
        <v>3.27</v>
      </c>
      <c r="AO358" s="13">
        <f>ROUND(AVERAGE(Zinsswaps!AO239:AO358)+'iBoxx Extrapolation'!$L358,2)</f>
        <v>3.25</v>
      </c>
      <c r="AP358" s="13">
        <f>ROUND(AVERAGE(Zinsswaps!AP239:AP358)+'iBoxx Extrapolation'!$L358,2)</f>
        <v>3.23</v>
      </c>
      <c r="AQ358" s="13">
        <f>ROUND(AVERAGE(Zinsswaps!AQ239:AQ358)+'iBoxx Extrapolation'!$L358,2)</f>
        <v>3.21</v>
      </c>
      <c r="AR358" s="13">
        <f>ROUND(AVERAGE(Zinsswaps!AR239:AR358)+'iBoxx Extrapolation'!$L358,2)</f>
        <v>3.19</v>
      </c>
      <c r="AS358" s="13">
        <f>ROUND(AVERAGE(Zinsswaps!AS239:AS358)+'iBoxx Extrapolation'!$L358,2)</f>
        <v>3.18</v>
      </c>
      <c r="AT358" s="13">
        <f>ROUND(AVERAGE(Zinsswaps!AT239:AT358)+'iBoxx Extrapolation'!$L358,2)</f>
        <v>3.16</v>
      </c>
      <c r="AU358" s="13">
        <f>ROUND(AVERAGE(Zinsswaps!AU239:AU358)+'iBoxx Extrapolation'!$L358,2)</f>
        <v>3.14</v>
      </c>
      <c r="AV358" s="13">
        <f>ROUND(AVERAGE(Zinsswaps!AV239:AV358)+'iBoxx Extrapolation'!$L358,2)</f>
        <v>3.13</v>
      </c>
      <c r="AW358" s="13">
        <f>ROUND(AVERAGE(Zinsswaps!AW239:AW358)+'iBoxx Extrapolation'!$L358,2)</f>
        <v>3.11</v>
      </c>
      <c r="AX358" s="13">
        <f>ROUND(AVERAGE(Zinsswaps!AX239:AX358)+'iBoxx Extrapolation'!$L358,2)</f>
        <v>3.09</v>
      </c>
      <c r="AY358" s="13">
        <f>ROUND(AVERAGE(Zinsswaps!AY239:AY358)+'iBoxx Extrapolation'!$L358,2)</f>
        <v>3.08</v>
      </c>
    </row>
    <row r="359" spans="1:51" s="16" customFormat="1" x14ac:dyDescent="0.2">
      <c r="A359" s="12">
        <v>48152</v>
      </c>
      <c r="B359" s="13">
        <f>ROUND(AVERAGE(Zinsswaps!B240:B359)+'iBoxx Extrapolation'!$L359,2)</f>
        <v>3.03</v>
      </c>
      <c r="C359" s="13">
        <f>ROUND(AVERAGE(Zinsswaps!C240:C359)+'iBoxx Extrapolation'!$L359,2)</f>
        <v>3.01</v>
      </c>
      <c r="D359" s="13">
        <f>ROUND(AVERAGE(Zinsswaps!D240:D359)+'iBoxx Extrapolation'!$L359,2)</f>
        <v>3.02</v>
      </c>
      <c r="E359" s="13">
        <f>ROUND(AVERAGE(Zinsswaps!E240:E359)+'iBoxx Extrapolation'!$L359,2)</f>
        <v>3.05</v>
      </c>
      <c r="F359" s="13">
        <f>ROUND(AVERAGE(Zinsswaps!F240:F359)+'iBoxx Extrapolation'!$L359,2)</f>
        <v>3.1</v>
      </c>
      <c r="G359" s="13">
        <f>ROUND(AVERAGE(Zinsswaps!G240:G359)+'iBoxx Extrapolation'!$L359,2)</f>
        <v>3.15</v>
      </c>
      <c r="H359" s="13">
        <f>ROUND(AVERAGE(Zinsswaps!H240:H359)+'iBoxx Extrapolation'!$L359,2)</f>
        <v>3.2</v>
      </c>
      <c r="I359" s="13">
        <f>ROUND(AVERAGE(Zinsswaps!I240:I359)+'iBoxx Extrapolation'!$L359,2)</f>
        <v>3.25</v>
      </c>
      <c r="J359" s="13">
        <f>ROUND(AVERAGE(Zinsswaps!J240:J359)+'iBoxx Extrapolation'!$L359,2)</f>
        <v>3.3</v>
      </c>
      <c r="K359" s="13">
        <f>ROUND(AVERAGE(Zinsswaps!K240:K359)+'iBoxx Extrapolation'!$L359,2)</f>
        <v>3.35</v>
      </c>
      <c r="L359" s="13">
        <f>ROUND(AVERAGE(Zinsswaps!L240:L359)+'iBoxx Extrapolation'!$L359,2)</f>
        <v>3.4</v>
      </c>
      <c r="M359" s="13">
        <f>ROUND(AVERAGE(Zinsswaps!M240:M359)+'iBoxx Extrapolation'!$L359,2)</f>
        <v>3.44</v>
      </c>
      <c r="N359" s="13">
        <f>ROUND(AVERAGE(Zinsswaps!N240:N359)+'iBoxx Extrapolation'!$L359,2)</f>
        <v>3.47</v>
      </c>
      <c r="O359" s="13">
        <f>ROUND(AVERAGE(Zinsswaps!O240:O359)+'iBoxx Extrapolation'!$L359,2)</f>
        <v>3.5</v>
      </c>
      <c r="P359" s="13">
        <f>ROUND(AVERAGE(Zinsswaps!P240:P359)+'iBoxx Extrapolation'!$L359,2)</f>
        <v>3.53</v>
      </c>
      <c r="Q359" s="13">
        <f>ROUND(AVERAGE(Zinsswaps!Q240:Q359)+'iBoxx Extrapolation'!$L359,2)</f>
        <v>3.54</v>
      </c>
      <c r="R359" s="13">
        <f>ROUND(AVERAGE(Zinsswaps!R240:R359)+'iBoxx Extrapolation'!$L359,2)</f>
        <v>3.54</v>
      </c>
      <c r="S359" s="13">
        <f>ROUND(AVERAGE(Zinsswaps!S240:S359)+'iBoxx Extrapolation'!$L359,2)</f>
        <v>3.55</v>
      </c>
      <c r="T359" s="13">
        <f>ROUND(AVERAGE(Zinsswaps!T240:T359)+'iBoxx Extrapolation'!$L359,2)</f>
        <v>3.55</v>
      </c>
      <c r="U359" s="13">
        <f>ROUND(AVERAGE(Zinsswaps!U240:U359)+'iBoxx Extrapolation'!$L359,2)</f>
        <v>3.56</v>
      </c>
      <c r="V359" s="13">
        <f>ROUND(AVERAGE(Zinsswaps!V240:V359)+'iBoxx Extrapolation'!$L359,2)</f>
        <v>3.55</v>
      </c>
      <c r="W359" s="13">
        <f>ROUND(AVERAGE(Zinsswaps!W240:W359)+'iBoxx Extrapolation'!$L359,2)</f>
        <v>3.54</v>
      </c>
      <c r="X359" s="13">
        <f>ROUND(AVERAGE(Zinsswaps!X240:X359)+'iBoxx Extrapolation'!$L359,2)</f>
        <v>3.53</v>
      </c>
      <c r="Y359" s="13">
        <f>ROUND(AVERAGE(Zinsswaps!Y240:Y359)+'iBoxx Extrapolation'!$L359,2)</f>
        <v>3.52</v>
      </c>
      <c r="Z359" s="13">
        <f>ROUND(AVERAGE(Zinsswaps!Z240:Z359)+'iBoxx Extrapolation'!$L359,2)</f>
        <v>3.51</v>
      </c>
      <c r="AA359" s="13">
        <f>ROUND(AVERAGE(Zinsswaps!AA240:AA359)+'iBoxx Extrapolation'!$L359,2)</f>
        <v>3.49</v>
      </c>
      <c r="AB359" s="13">
        <f>ROUND(AVERAGE(Zinsswaps!AB240:AB359)+'iBoxx Extrapolation'!$L359,2)</f>
        <v>3.47</v>
      </c>
      <c r="AC359" s="13">
        <f>ROUND(AVERAGE(Zinsswaps!AC240:AC359)+'iBoxx Extrapolation'!$L359,2)</f>
        <v>3.46</v>
      </c>
      <c r="AD359" s="13">
        <f>ROUND(AVERAGE(Zinsswaps!AD240:AD359)+'iBoxx Extrapolation'!$L359,2)</f>
        <v>3.45</v>
      </c>
      <c r="AE359" s="13">
        <f>ROUND(AVERAGE(Zinsswaps!AE240:AE359)+'iBoxx Extrapolation'!$L359,2)</f>
        <v>3.43</v>
      </c>
      <c r="AF359" s="13">
        <f>ROUND(AVERAGE(Zinsswaps!AF240:AF359)+'iBoxx Extrapolation'!$L359,2)</f>
        <v>3.41</v>
      </c>
      <c r="AG359" s="13">
        <f>ROUND(AVERAGE(Zinsswaps!AG240:AG359)+'iBoxx Extrapolation'!$L359,2)</f>
        <v>3.4</v>
      </c>
      <c r="AH359" s="13">
        <f>ROUND(AVERAGE(Zinsswaps!AH240:AH359)+'iBoxx Extrapolation'!$L359,2)</f>
        <v>3.38</v>
      </c>
      <c r="AI359" s="13">
        <f>ROUND(AVERAGE(Zinsswaps!AI240:AI359)+'iBoxx Extrapolation'!$L359,2)</f>
        <v>3.36</v>
      </c>
      <c r="AJ359" s="13">
        <f>ROUND(AVERAGE(Zinsswaps!AJ240:AJ359)+'iBoxx Extrapolation'!$L359,2)</f>
        <v>3.35</v>
      </c>
      <c r="AK359" s="13">
        <f>ROUND(AVERAGE(Zinsswaps!AK240:AK359)+'iBoxx Extrapolation'!$L359,2)</f>
        <v>3.33</v>
      </c>
      <c r="AL359" s="13">
        <f>ROUND(AVERAGE(Zinsswaps!AL240:AL359)+'iBoxx Extrapolation'!$L359,2)</f>
        <v>3.32</v>
      </c>
      <c r="AM359" s="13">
        <f>ROUND(AVERAGE(Zinsswaps!AM240:AM359)+'iBoxx Extrapolation'!$L359,2)</f>
        <v>3.31</v>
      </c>
      <c r="AN359" s="13">
        <f>ROUND(AVERAGE(Zinsswaps!AN240:AN359)+'iBoxx Extrapolation'!$L359,2)</f>
        <v>3.29</v>
      </c>
      <c r="AO359" s="13">
        <f>ROUND(AVERAGE(Zinsswaps!AO240:AO359)+'iBoxx Extrapolation'!$L359,2)</f>
        <v>3.28</v>
      </c>
      <c r="AP359" s="13">
        <f>ROUND(AVERAGE(Zinsswaps!AP240:AP359)+'iBoxx Extrapolation'!$L359,2)</f>
        <v>3.26</v>
      </c>
      <c r="AQ359" s="13">
        <f>ROUND(AVERAGE(Zinsswaps!AQ240:AQ359)+'iBoxx Extrapolation'!$L359,2)</f>
        <v>3.24</v>
      </c>
      <c r="AR359" s="13">
        <f>ROUND(AVERAGE(Zinsswaps!AR240:AR359)+'iBoxx Extrapolation'!$L359,2)</f>
        <v>3.22</v>
      </c>
      <c r="AS359" s="13">
        <f>ROUND(AVERAGE(Zinsswaps!AS240:AS359)+'iBoxx Extrapolation'!$L359,2)</f>
        <v>3.2</v>
      </c>
      <c r="AT359" s="13">
        <f>ROUND(AVERAGE(Zinsswaps!AT240:AT359)+'iBoxx Extrapolation'!$L359,2)</f>
        <v>3.18</v>
      </c>
      <c r="AU359" s="13">
        <f>ROUND(AVERAGE(Zinsswaps!AU240:AU359)+'iBoxx Extrapolation'!$L359,2)</f>
        <v>3.17</v>
      </c>
      <c r="AV359" s="13">
        <f>ROUND(AVERAGE(Zinsswaps!AV240:AV359)+'iBoxx Extrapolation'!$L359,2)</f>
        <v>3.15</v>
      </c>
      <c r="AW359" s="13">
        <f>ROUND(AVERAGE(Zinsswaps!AW240:AW359)+'iBoxx Extrapolation'!$L359,2)</f>
        <v>3.14</v>
      </c>
      <c r="AX359" s="13">
        <f>ROUND(AVERAGE(Zinsswaps!AX240:AX359)+'iBoxx Extrapolation'!$L359,2)</f>
        <v>3.12</v>
      </c>
      <c r="AY359" s="13">
        <f>ROUND(AVERAGE(Zinsswaps!AY240:AY359)+'iBoxx Extrapolation'!$L359,2)</f>
        <v>3.11</v>
      </c>
    </row>
    <row r="360" spans="1:51" s="16" customFormat="1" x14ac:dyDescent="0.2">
      <c r="A360" s="12">
        <v>48182</v>
      </c>
      <c r="B360" s="13">
        <f>ROUND(AVERAGE(Zinsswaps!B241:B360)+'iBoxx Extrapolation'!$L360,2)</f>
        <v>3.05</v>
      </c>
      <c r="C360" s="13">
        <f>ROUND(AVERAGE(Zinsswaps!C241:C360)+'iBoxx Extrapolation'!$L360,2)</f>
        <v>3.03</v>
      </c>
      <c r="D360" s="13">
        <f>ROUND(AVERAGE(Zinsswaps!D241:D360)+'iBoxx Extrapolation'!$L360,2)</f>
        <v>3.04</v>
      </c>
      <c r="E360" s="13">
        <f>ROUND(AVERAGE(Zinsswaps!E241:E360)+'iBoxx Extrapolation'!$L360,2)</f>
        <v>3.08</v>
      </c>
      <c r="F360" s="13">
        <f>ROUND(AVERAGE(Zinsswaps!F241:F360)+'iBoxx Extrapolation'!$L360,2)</f>
        <v>3.12</v>
      </c>
      <c r="G360" s="13">
        <f>ROUND(AVERAGE(Zinsswaps!G241:G360)+'iBoxx Extrapolation'!$L360,2)</f>
        <v>3.17</v>
      </c>
      <c r="H360" s="13">
        <f>ROUND(AVERAGE(Zinsswaps!H241:H360)+'iBoxx Extrapolation'!$L360,2)</f>
        <v>3.22</v>
      </c>
      <c r="I360" s="13">
        <f>ROUND(AVERAGE(Zinsswaps!I241:I360)+'iBoxx Extrapolation'!$L360,2)</f>
        <v>3.27</v>
      </c>
      <c r="J360" s="13">
        <f>ROUND(AVERAGE(Zinsswaps!J241:J360)+'iBoxx Extrapolation'!$L360,2)</f>
        <v>3.33</v>
      </c>
      <c r="K360" s="13">
        <f>ROUND(AVERAGE(Zinsswaps!K241:K360)+'iBoxx Extrapolation'!$L360,2)</f>
        <v>3.37</v>
      </c>
      <c r="L360" s="13">
        <f>ROUND(AVERAGE(Zinsswaps!L241:L360)+'iBoxx Extrapolation'!$L360,2)</f>
        <v>3.42</v>
      </c>
      <c r="M360" s="13">
        <f>ROUND(AVERAGE(Zinsswaps!M241:M360)+'iBoxx Extrapolation'!$L360,2)</f>
        <v>3.46</v>
      </c>
      <c r="N360" s="13">
        <f>ROUND(AVERAGE(Zinsswaps!N241:N360)+'iBoxx Extrapolation'!$L360,2)</f>
        <v>3.5</v>
      </c>
      <c r="O360" s="13">
        <f>ROUND(AVERAGE(Zinsswaps!O241:O360)+'iBoxx Extrapolation'!$L360,2)</f>
        <v>3.53</v>
      </c>
      <c r="P360" s="13">
        <f>ROUND(AVERAGE(Zinsswaps!P241:P360)+'iBoxx Extrapolation'!$L360,2)</f>
        <v>3.55</v>
      </c>
      <c r="Q360" s="13">
        <f>ROUND(AVERAGE(Zinsswaps!Q241:Q360)+'iBoxx Extrapolation'!$L360,2)</f>
        <v>3.56</v>
      </c>
      <c r="R360" s="13">
        <f>ROUND(AVERAGE(Zinsswaps!R241:R360)+'iBoxx Extrapolation'!$L360,2)</f>
        <v>3.57</v>
      </c>
      <c r="S360" s="13">
        <f>ROUND(AVERAGE(Zinsswaps!S241:S360)+'iBoxx Extrapolation'!$L360,2)</f>
        <v>3.57</v>
      </c>
      <c r="T360" s="13">
        <f>ROUND(AVERAGE(Zinsswaps!T241:T360)+'iBoxx Extrapolation'!$L360,2)</f>
        <v>3.58</v>
      </c>
      <c r="U360" s="13">
        <f>ROUND(AVERAGE(Zinsswaps!U241:U360)+'iBoxx Extrapolation'!$L360,2)</f>
        <v>3.58</v>
      </c>
      <c r="V360" s="13">
        <f>ROUND(AVERAGE(Zinsswaps!V241:V360)+'iBoxx Extrapolation'!$L360,2)</f>
        <v>3.57</v>
      </c>
      <c r="W360" s="13">
        <f>ROUND(AVERAGE(Zinsswaps!W241:W360)+'iBoxx Extrapolation'!$L360,2)</f>
        <v>3.56</v>
      </c>
      <c r="X360" s="13">
        <f>ROUND(AVERAGE(Zinsswaps!X241:X360)+'iBoxx Extrapolation'!$L360,2)</f>
        <v>3.55</v>
      </c>
      <c r="Y360" s="13">
        <f>ROUND(AVERAGE(Zinsswaps!Y241:Y360)+'iBoxx Extrapolation'!$L360,2)</f>
        <v>3.54</v>
      </c>
      <c r="Z360" s="13">
        <f>ROUND(AVERAGE(Zinsswaps!Z241:Z360)+'iBoxx Extrapolation'!$L360,2)</f>
        <v>3.53</v>
      </c>
      <c r="AA360" s="13">
        <f>ROUND(AVERAGE(Zinsswaps!AA241:AA360)+'iBoxx Extrapolation'!$L360,2)</f>
        <v>3.52</v>
      </c>
      <c r="AB360" s="13">
        <f>ROUND(AVERAGE(Zinsswaps!AB241:AB360)+'iBoxx Extrapolation'!$L360,2)</f>
        <v>3.5</v>
      </c>
      <c r="AC360" s="13">
        <f>ROUND(AVERAGE(Zinsswaps!AC241:AC360)+'iBoxx Extrapolation'!$L360,2)</f>
        <v>3.49</v>
      </c>
      <c r="AD360" s="13">
        <f>ROUND(AVERAGE(Zinsswaps!AD241:AD360)+'iBoxx Extrapolation'!$L360,2)</f>
        <v>3.47</v>
      </c>
      <c r="AE360" s="13">
        <f>ROUND(AVERAGE(Zinsswaps!AE241:AE360)+'iBoxx Extrapolation'!$L360,2)</f>
        <v>3.46</v>
      </c>
      <c r="AF360" s="13">
        <f>ROUND(AVERAGE(Zinsswaps!AF241:AF360)+'iBoxx Extrapolation'!$L360,2)</f>
        <v>3.44</v>
      </c>
      <c r="AG360" s="13">
        <f>ROUND(AVERAGE(Zinsswaps!AG241:AG360)+'iBoxx Extrapolation'!$L360,2)</f>
        <v>3.42</v>
      </c>
      <c r="AH360" s="13">
        <f>ROUND(AVERAGE(Zinsswaps!AH241:AH360)+'iBoxx Extrapolation'!$L360,2)</f>
        <v>3.4</v>
      </c>
      <c r="AI360" s="13">
        <f>ROUND(AVERAGE(Zinsswaps!AI241:AI360)+'iBoxx Extrapolation'!$L360,2)</f>
        <v>3.39</v>
      </c>
      <c r="AJ360" s="13">
        <f>ROUND(AVERAGE(Zinsswaps!AJ241:AJ360)+'iBoxx Extrapolation'!$L360,2)</f>
        <v>3.37</v>
      </c>
      <c r="AK360" s="13">
        <f>ROUND(AVERAGE(Zinsswaps!AK241:AK360)+'iBoxx Extrapolation'!$L360,2)</f>
        <v>3.36</v>
      </c>
      <c r="AL360" s="13">
        <f>ROUND(AVERAGE(Zinsswaps!AL241:AL360)+'iBoxx Extrapolation'!$L360,2)</f>
        <v>3.34</v>
      </c>
      <c r="AM360" s="13">
        <f>ROUND(AVERAGE(Zinsswaps!AM241:AM360)+'iBoxx Extrapolation'!$L360,2)</f>
        <v>3.33</v>
      </c>
      <c r="AN360" s="13">
        <f>ROUND(AVERAGE(Zinsswaps!AN241:AN360)+'iBoxx Extrapolation'!$L360,2)</f>
        <v>3.32</v>
      </c>
      <c r="AO360" s="13">
        <f>ROUND(AVERAGE(Zinsswaps!AO241:AO360)+'iBoxx Extrapolation'!$L360,2)</f>
        <v>3.31</v>
      </c>
      <c r="AP360" s="13">
        <f>ROUND(AVERAGE(Zinsswaps!AP241:AP360)+'iBoxx Extrapolation'!$L360,2)</f>
        <v>3.29</v>
      </c>
      <c r="AQ360" s="13">
        <f>ROUND(AVERAGE(Zinsswaps!AQ241:AQ360)+'iBoxx Extrapolation'!$L360,2)</f>
        <v>3.27</v>
      </c>
      <c r="AR360" s="13">
        <f>ROUND(AVERAGE(Zinsswaps!AR241:AR360)+'iBoxx Extrapolation'!$L360,2)</f>
        <v>3.25</v>
      </c>
      <c r="AS360" s="13">
        <f>ROUND(AVERAGE(Zinsswaps!AS241:AS360)+'iBoxx Extrapolation'!$L360,2)</f>
        <v>3.23</v>
      </c>
      <c r="AT360" s="13">
        <f>ROUND(AVERAGE(Zinsswaps!AT241:AT360)+'iBoxx Extrapolation'!$L360,2)</f>
        <v>3.21</v>
      </c>
      <c r="AU360" s="13">
        <f>ROUND(AVERAGE(Zinsswaps!AU241:AU360)+'iBoxx Extrapolation'!$L360,2)</f>
        <v>3.19</v>
      </c>
      <c r="AV360" s="13">
        <f>ROUND(AVERAGE(Zinsswaps!AV241:AV360)+'iBoxx Extrapolation'!$L360,2)</f>
        <v>3.18</v>
      </c>
      <c r="AW360" s="13">
        <f>ROUND(AVERAGE(Zinsswaps!AW241:AW360)+'iBoxx Extrapolation'!$L360,2)</f>
        <v>3.16</v>
      </c>
      <c r="AX360" s="13">
        <f>ROUND(AVERAGE(Zinsswaps!AX241:AX360)+'iBoxx Extrapolation'!$L360,2)</f>
        <v>3.15</v>
      </c>
      <c r="AY360" s="13">
        <f>ROUND(AVERAGE(Zinsswaps!AY241:AY360)+'iBoxx Extrapolation'!$L360,2)</f>
        <v>3.13</v>
      </c>
    </row>
    <row r="361" spans="1:51" s="16" customFormat="1" x14ac:dyDescent="0.2">
      <c r="A361" s="12">
        <v>48213</v>
      </c>
      <c r="B361" s="13">
        <f>ROUND(AVERAGE(Zinsswaps!B242:B361)+'iBoxx Extrapolation'!$L361,2)</f>
        <v>3.08</v>
      </c>
      <c r="C361" s="13">
        <f>ROUND(AVERAGE(Zinsswaps!C242:C361)+'iBoxx Extrapolation'!$L361,2)</f>
        <v>3.05</v>
      </c>
      <c r="D361" s="13">
        <f>ROUND(AVERAGE(Zinsswaps!D242:D361)+'iBoxx Extrapolation'!$L361,2)</f>
        <v>3.06</v>
      </c>
      <c r="E361" s="13">
        <f>ROUND(AVERAGE(Zinsswaps!E242:E361)+'iBoxx Extrapolation'!$L361,2)</f>
        <v>3.1</v>
      </c>
      <c r="F361" s="13">
        <f>ROUND(AVERAGE(Zinsswaps!F242:F361)+'iBoxx Extrapolation'!$L361,2)</f>
        <v>3.14</v>
      </c>
      <c r="G361" s="13">
        <f>ROUND(AVERAGE(Zinsswaps!G242:G361)+'iBoxx Extrapolation'!$L361,2)</f>
        <v>3.19</v>
      </c>
      <c r="H361" s="13">
        <f>ROUND(AVERAGE(Zinsswaps!H242:H361)+'iBoxx Extrapolation'!$L361,2)</f>
        <v>3.24</v>
      </c>
      <c r="I361" s="13">
        <f>ROUND(AVERAGE(Zinsswaps!I242:I361)+'iBoxx Extrapolation'!$L361,2)</f>
        <v>3.3</v>
      </c>
      <c r="J361" s="13">
        <f>ROUND(AVERAGE(Zinsswaps!J242:J361)+'iBoxx Extrapolation'!$L361,2)</f>
        <v>3.35</v>
      </c>
      <c r="K361" s="13">
        <f>ROUND(AVERAGE(Zinsswaps!K242:K361)+'iBoxx Extrapolation'!$L361,2)</f>
        <v>3.4</v>
      </c>
      <c r="L361" s="13">
        <f>ROUND(AVERAGE(Zinsswaps!L242:L361)+'iBoxx Extrapolation'!$L361,2)</f>
        <v>3.45</v>
      </c>
      <c r="M361" s="13">
        <f>ROUND(AVERAGE(Zinsswaps!M242:M361)+'iBoxx Extrapolation'!$L361,2)</f>
        <v>3.49</v>
      </c>
      <c r="N361" s="13">
        <f>ROUND(AVERAGE(Zinsswaps!N242:N361)+'iBoxx Extrapolation'!$L361,2)</f>
        <v>3.52</v>
      </c>
      <c r="O361" s="13">
        <f>ROUND(AVERAGE(Zinsswaps!O242:O361)+'iBoxx Extrapolation'!$L361,2)</f>
        <v>3.55</v>
      </c>
      <c r="P361" s="13">
        <f>ROUND(AVERAGE(Zinsswaps!P242:P361)+'iBoxx Extrapolation'!$L361,2)</f>
        <v>3.58</v>
      </c>
      <c r="Q361" s="13">
        <f>ROUND(AVERAGE(Zinsswaps!Q242:Q361)+'iBoxx Extrapolation'!$L361,2)</f>
        <v>3.59</v>
      </c>
      <c r="R361" s="13">
        <f>ROUND(AVERAGE(Zinsswaps!R242:R361)+'iBoxx Extrapolation'!$L361,2)</f>
        <v>3.59</v>
      </c>
      <c r="S361" s="13">
        <f>ROUND(AVERAGE(Zinsswaps!S242:S361)+'iBoxx Extrapolation'!$L361,2)</f>
        <v>3.6</v>
      </c>
      <c r="T361" s="13">
        <f>ROUND(AVERAGE(Zinsswaps!T242:T361)+'iBoxx Extrapolation'!$L361,2)</f>
        <v>3.6</v>
      </c>
      <c r="U361" s="13">
        <f>ROUND(AVERAGE(Zinsswaps!U242:U361)+'iBoxx Extrapolation'!$L361,2)</f>
        <v>3.61</v>
      </c>
      <c r="V361" s="13">
        <f>ROUND(AVERAGE(Zinsswaps!V242:V361)+'iBoxx Extrapolation'!$L361,2)</f>
        <v>3.6</v>
      </c>
      <c r="W361" s="13">
        <f>ROUND(AVERAGE(Zinsswaps!W242:W361)+'iBoxx Extrapolation'!$L361,2)</f>
        <v>3.59</v>
      </c>
      <c r="X361" s="13">
        <f>ROUND(AVERAGE(Zinsswaps!X242:X361)+'iBoxx Extrapolation'!$L361,2)</f>
        <v>3.58</v>
      </c>
      <c r="Y361" s="13">
        <f>ROUND(AVERAGE(Zinsswaps!Y242:Y361)+'iBoxx Extrapolation'!$L361,2)</f>
        <v>3.57</v>
      </c>
      <c r="Z361" s="13">
        <f>ROUND(AVERAGE(Zinsswaps!Z242:Z361)+'iBoxx Extrapolation'!$L361,2)</f>
        <v>3.56</v>
      </c>
      <c r="AA361" s="13">
        <f>ROUND(AVERAGE(Zinsswaps!AA242:AA361)+'iBoxx Extrapolation'!$L361,2)</f>
        <v>3.54</v>
      </c>
      <c r="AB361" s="13">
        <f>ROUND(AVERAGE(Zinsswaps!AB242:AB361)+'iBoxx Extrapolation'!$L361,2)</f>
        <v>3.53</v>
      </c>
      <c r="AC361" s="13">
        <f>ROUND(AVERAGE(Zinsswaps!AC242:AC361)+'iBoxx Extrapolation'!$L361,2)</f>
        <v>3.51</v>
      </c>
      <c r="AD361" s="13">
        <f>ROUND(AVERAGE(Zinsswaps!AD242:AD361)+'iBoxx Extrapolation'!$L361,2)</f>
        <v>3.5</v>
      </c>
      <c r="AE361" s="13">
        <f>ROUND(AVERAGE(Zinsswaps!AE242:AE361)+'iBoxx Extrapolation'!$L361,2)</f>
        <v>3.48</v>
      </c>
      <c r="AF361" s="13">
        <f>ROUND(AVERAGE(Zinsswaps!AF242:AF361)+'iBoxx Extrapolation'!$L361,2)</f>
        <v>3.46</v>
      </c>
      <c r="AG361" s="13">
        <f>ROUND(AVERAGE(Zinsswaps!AG242:AG361)+'iBoxx Extrapolation'!$L361,2)</f>
        <v>3.45</v>
      </c>
      <c r="AH361" s="13">
        <f>ROUND(AVERAGE(Zinsswaps!AH242:AH361)+'iBoxx Extrapolation'!$L361,2)</f>
        <v>3.43</v>
      </c>
      <c r="AI361" s="13">
        <f>ROUND(AVERAGE(Zinsswaps!AI242:AI361)+'iBoxx Extrapolation'!$L361,2)</f>
        <v>3.41</v>
      </c>
      <c r="AJ361" s="13">
        <f>ROUND(AVERAGE(Zinsswaps!AJ242:AJ361)+'iBoxx Extrapolation'!$L361,2)</f>
        <v>3.4</v>
      </c>
      <c r="AK361" s="13">
        <f>ROUND(AVERAGE(Zinsswaps!AK242:AK361)+'iBoxx Extrapolation'!$L361,2)</f>
        <v>3.38</v>
      </c>
      <c r="AL361" s="13">
        <f>ROUND(AVERAGE(Zinsswaps!AL242:AL361)+'iBoxx Extrapolation'!$L361,2)</f>
        <v>3.37</v>
      </c>
      <c r="AM361" s="13">
        <f>ROUND(AVERAGE(Zinsswaps!AM242:AM361)+'iBoxx Extrapolation'!$L361,2)</f>
        <v>3.36</v>
      </c>
      <c r="AN361" s="13">
        <f>ROUND(AVERAGE(Zinsswaps!AN242:AN361)+'iBoxx Extrapolation'!$L361,2)</f>
        <v>3.34</v>
      </c>
      <c r="AO361" s="13">
        <f>ROUND(AVERAGE(Zinsswaps!AO242:AO361)+'iBoxx Extrapolation'!$L361,2)</f>
        <v>3.33</v>
      </c>
      <c r="AP361" s="13">
        <f>ROUND(AVERAGE(Zinsswaps!AP242:AP361)+'iBoxx Extrapolation'!$L361,2)</f>
        <v>3.31</v>
      </c>
      <c r="AQ361" s="13">
        <f>ROUND(AVERAGE(Zinsswaps!AQ242:AQ361)+'iBoxx Extrapolation'!$L361,2)</f>
        <v>3.29</v>
      </c>
      <c r="AR361" s="13">
        <f>ROUND(AVERAGE(Zinsswaps!AR242:AR361)+'iBoxx Extrapolation'!$L361,2)</f>
        <v>3.27</v>
      </c>
      <c r="AS361" s="13">
        <f>ROUND(AVERAGE(Zinsswaps!AS242:AS361)+'iBoxx Extrapolation'!$L361,2)</f>
        <v>3.25</v>
      </c>
      <c r="AT361" s="13">
        <f>ROUND(AVERAGE(Zinsswaps!AT242:AT361)+'iBoxx Extrapolation'!$L361,2)</f>
        <v>3.23</v>
      </c>
      <c r="AU361" s="13">
        <f>ROUND(AVERAGE(Zinsswaps!AU242:AU361)+'iBoxx Extrapolation'!$L361,2)</f>
        <v>3.22</v>
      </c>
      <c r="AV361" s="13">
        <f>ROUND(AVERAGE(Zinsswaps!AV242:AV361)+'iBoxx Extrapolation'!$L361,2)</f>
        <v>3.2</v>
      </c>
      <c r="AW361" s="13">
        <f>ROUND(AVERAGE(Zinsswaps!AW242:AW361)+'iBoxx Extrapolation'!$L361,2)</f>
        <v>3.18</v>
      </c>
      <c r="AX361" s="13">
        <f>ROUND(AVERAGE(Zinsswaps!AX242:AX361)+'iBoxx Extrapolation'!$L361,2)</f>
        <v>3.17</v>
      </c>
      <c r="AY361" s="13">
        <f>ROUND(AVERAGE(Zinsswaps!AY242:AY361)+'iBoxx Extrapolation'!$L361,2)</f>
        <v>3.15</v>
      </c>
    </row>
    <row r="362" spans="1:51" s="16" customFormat="1" x14ac:dyDescent="0.2">
      <c r="A362" s="12">
        <v>48244</v>
      </c>
      <c r="B362" s="13">
        <f>ROUND(AVERAGE(Zinsswaps!B243:B362)+'iBoxx Extrapolation'!$L362,2)</f>
        <v>3.1</v>
      </c>
      <c r="C362" s="13">
        <f>ROUND(AVERAGE(Zinsswaps!C243:C362)+'iBoxx Extrapolation'!$L362,2)</f>
        <v>3.08</v>
      </c>
      <c r="D362" s="13">
        <f>ROUND(AVERAGE(Zinsswaps!D243:D362)+'iBoxx Extrapolation'!$L362,2)</f>
        <v>3.08</v>
      </c>
      <c r="E362" s="13">
        <f>ROUND(AVERAGE(Zinsswaps!E243:E362)+'iBoxx Extrapolation'!$L362,2)</f>
        <v>3.12</v>
      </c>
      <c r="F362" s="13">
        <f>ROUND(AVERAGE(Zinsswaps!F243:F362)+'iBoxx Extrapolation'!$L362,2)</f>
        <v>3.16</v>
      </c>
      <c r="G362" s="13">
        <f>ROUND(AVERAGE(Zinsswaps!G243:G362)+'iBoxx Extrapolation'!$L362,2)</f>
        <v>3.22</v>
      </c>
      <c r="H362" s="13">
        <f>ROUND(AVERAGE(Zinsswaps!H243:H362)+'iBoxx Extrapolation'!$L362,2)</f>
        <v>3.27</v>
      </c>
      <c r="I362" s="13">
        <f>ROUND(AVERAGE(Zinsswaps!I243:I362)+'iBoxx Extrapolation'!$L362,2)</f>
        <v>3.32</v>
      </c>
      <c r="J362" s="13">
        <f>ROUND(AVERAGE(Zinsswaps!J243:J362)+'iBoxx Extrapolation'!$L362,2)</f>
        <v>3.37</v>
      </c>
      <c r="K362" s="13">
        <f>ROUND(AVERAGE(Zinsswaps!K243:K362)+'iBoxx Extrapolation'!$L362,2)</f>
        <v>3.42</v>
      </c>
      <c r="L362" s="13">
        <f>ROUND(AVERAGE(Zinsswaps!L243:L362)+'iBoxx Extrapolation'!$L362,2)</f>
        <v>3.47</v>
      </c>
      <c r="M362" s="13">
        <f>ROUND(AVERAGE(Zinsswaps!M243:M362)+'iBoxx Extrapolation'!$L362,2)</f>
        <v>3.51</v>
      </c>
      <c r="N362" s="13">
        <f>ROUND(AVERAGE(Zinsswaps!N243:N362)+'iBoxx Extrapolation'!$L362,2)</f>
        <v>3.54</v>
      </c>
      <c r="O362" s="13">
        <f>ROUND(AVERAGE(Zinsswaps!O243:O362)+'iBoxx Extrapolation'!$L362,2)</f>
        <v>3.58</v>
      </c>
      <c r="P362" s="13">
        <f>ROUND(AVERAGE(Zinsswaps!P243:P362)+'iBoxx Extrapolation'!$L362,2)</f>
        <v>3.6</v>
      </c>
      <c r="Q362" s="13">
        <f>ROUND(AVERAGE(Zinsswaps!Q243:Q362)+'iBoxx Extrapolation'!$L362,2)</f>
        <v>3.61</v>
      </c>
      <c r="R362" s="13">
        <f>ROUND(AVERAGE(Zinsswaps!R243:R362)+'iBoxx Extrapolation'!$L362,2)</f>
        <v>3.62</v>
      </c>
      <c r="S362" s="13">
        <f>ROUND(AVERAGE(Zinsswaps!S243:S362)+'iBoxx Extrapolation'!$L362,2)</f>
        <v>3.62</v>
      </c>
      <c r="T362" s="13">
        <f>ROUND(AVERAGE(Zinsswaps!T243:T362)+'iBoxx Extrapolation'!$L362,2)</f>
        <v>3.63</v>
      </c>
      <c r="U362" s="13">
        <f>ROUND(AVERAGE(Zinsswaps!U243:U362)+'iBoxx Extrapolation'!$L362,2)</f>
        <v>3.63</v>
      </c>
      <c r="V362" s="13">
        <f>ROUND(AVERAGE(Zinsswaps!V243:V362)+'iBoxx Extrapolation'!$L362,2)</f>
        <v>3.62</v>
      </c>
      <c r="W362" s="13">
        <f>ROUND(AVERAGE(Zinsswaps!W243:W362)+'iBoxx Extrapolation'!$L362,2)</f>
        <v>3.61</v>
      </c>
      <c r="X362" s="13">
        <f>ROUND(AVERAGE(Zinsswaps!X243:X362)+'iBoxx Extrapolation'!$L362,2)</f>
        <v>3.6</v>
      </c>
      <c r="Y362" s="13">
        <f>ROUND(AVERAGE(Zinsswaps!Y243:Y362)+'iBoxx Extrapolation'!$L362,2)</f>
        <v>3.59</v>
      </c>
      <c r="Z362" s="13">
        <f>ROUND(AVERAGE(Zinsswaps!Z243:Z362)+'iBoxx Extrapolation'!$L362,2)</f>
        <v>3.58</v>
      </c>
      <c r="AA362" s="13">
        <f>ROUND(AVERAGE(Zinsswaps!AA243:AA362)+'iBoxx Extrapolation'!$L362,2)</f>
        <v>3.57</v>
      </c>
      <c r="AB362" s="13">
        <f>ROUND(AVERAGE(Zinsswaps!AB243:AB362)+'iBoxx Extrapolation'!$L362,2)</f>
        <v>3.55</v>
      </c>
      <c r="AC362" s="13">
        <f>ROUND(AVERAGE(Zinsswaps!AC243:AC362)+'iBoxx Extrapolation'!$L362,2)</f>
        <v>3.53</v>
      </c>
      <c r="AD362" s="13">
        <f>ROUND(AVERAGE(Zinsswaps!AD243:AD362)+'iBoxx Extrapolation'!$L362,2)</f>
        <v>3.52</v>
      </c>
      <c r="AE362" s="13">
        <f>ROUND(AVERAGE(Zinsswaps!AE243:AE362)+'iBoxx Extrapolation'!$L362,2)</f>
        <v>3.51</v>
      </c>
      <c r="AF362" s="13">
        <f>ROUND(AVERAGE(Zinsswaps!AF243:AF362)+'iBoxx Extrapolation'!$L362,2)</f>
        <v>3.49</v>
      </c>
      <c r="AG362" s="13">
        <f>ROUND(AVERAGE(Zinsswaps!AG243:AG362)+'iBoxx Extrapolation'!$L362,2)</f>
        <v>3.47</v>
      </c>
      <c r="AH362" s="13">
        <f>ROUND(AVERAGE(Zinsswaps!AH243:AH362)+'iBoxx Extrapolation'!$L362,2)</f>
        <v>3.45</v>
      </c>
      <c r="AI362" s="13">
        <f>ROUND(AVERAGE(Zinsswaps!AI243:AI362)+'iBoxx Extrapolation'!$L362,2)</f>
        <v>3.44</v>
      </c>
      <c r="AJ362" s="13">
        <f>ROUND(AVERAGE(Zinsswaps!AJ243:AJ362)+'iBoxx Extrapolation'!$L362,2)</f>
        <v>3.42</v>
      </c>
      <c r="AK362" s="13">
        <f>ROUND(AVERAGE(Zinsswaps!AK243:AK362)+'iBoxx Extrapolation'!$L362,2)</f>
        <v>3.41</v>
      </c>
      <c r="AL362" s="13">
        <f>ROUND(AVERAGE(Zinsswaps!AL243:AL362)+'iBoxx Extrapolation'!$L362,2)</f>
        <v>3.39</v>
      </c>
      <c r="AM362" s="13">
        <f>ROUND(AVERAGE(Zinsswaps!AM243:AM362)+'iBoxx Extrapolation'!$L362,2)</f>
        <v>3.38</v>
      </c>
      <c r="AN362" s="13">
        <f>ROUND(AVERAGE(Zinsswaps!AN243:AN362)+'iBoxx Extrapolation'!$L362,2)</f>
        <v>3.37</v>
      </c>
      <c r="AO362" s="13">
        <f>ROUND(AVERAGE(Zinsswaps!AO243:AO362)+'iBoxx Extrapolation'!$L362,2)</f>
        <v>3.36</v>
      </c>
      <c r="AP362" s="13">
        <f>ROUND(AVERAGE(Zinsswaps!AP243:AP362)+'iBoxx Extrapolation'!$L362,2)</f>
        <v>3.33</v>
      </c>
      <c r="AQ362" s="13">
        <f>ROUND(AVERAGE(Zinsswaps!AQ243:AQ362)+'iBoxx Extrapolation'!$L362,2)</f>
        <v>3.31</v>
      </c>
      <c r="AR362" s="13">
        <f>ROUND(AVERAGE(Zinsswaps!AR243:AR362)+'iBoxx Extrapolation'!$L362,2)</f>
        <v>3.29</v>
      </c>
      <c r="AS362" s="13">
        <f>ROUND(AVERAGE(Zinsswaps!AS243:AS362)+'iBoxx Extrapolation'!$L362,2)</f>
        <v>3.27</v>
      </c>
      <c r="AT362" s="13">
        <f>ROUND(AVERAGE(Zinsswaps!AT243:AT362)+'iBoxx Extrapolation'!$L362,2)</f>
        <v>3.26</v>
      </c>
      <c r="AU362" s="13">
        <f>ROUND(AVERAGE(Zinsswaps!AU243:AU362)+'iBoxx Extrapolation'!$L362,2)</f>
        <v>3.24</v>
      </c>
      <c r="AV362" s="13">
        <f>ROUND(AVERAGE(Zinsswaps!AV243:AV362)+'iBoxx Extrapolation'!$L362,2)</f>
        <v>3.22</v>
      </c>
      <c r="AW362" s="13">
        <f>ROUND(AVERAGE(Zinsswaps!AW243:AW362)+'iBoxx Extrapolation'!$L362,2)</f>
        <v>3.21</v>
      </c>
      <c r="AX362" s="13">
        <f>ROUND(AVERAGE(Zinsswaps!AX243:AX362)+'iBoxx Extrapolation'!$L362,2)</f>
        <v>3.19</v>
      </c>
      <c r="AY362" s="13">
        <f>ROUND(AVERAGE(Zinsswaps!AY243:AY362)+'iBoxx Extrapolation'!$L362,2)</f>
        <v>3.18</v>
      </c>
    </row>
    <row r="363" spans="1:51" s="16" customFormat="1" x14ac:dyDescent="0.2">
      <c r="A363" s="12">
        <v>48273</v>
      </c>
      <c r="B363" s="13">
        <f>ROUND(AVERAGE(Zinsswaps!B244:B363)+'iBoxx Extrapolation'!$L363,2)</f>
        <v>3.13</v>
      </c>
      <c r="C363" s="13">
        <f>ROUND(AVERAGE(Zinsswaps!C244:C363)+'iBoxx Extrapolation'!$L363,2)</f>
        <v>3.1</v>
      </c>
      <c r="D363" s="13">
        <f>ROUND(AVERAGE(Zinsswaps!D244:D363)+'iBoxx Extrapolation'!$L363,2)</f>
        <v>3.1</v>
      </c>
      <c r="E363" s="13">
        <f>ROUND(AVERAGE(Zinsswaps!E244:E363)+'iBoxx Extrapolation'!$L363,2)</f>
        <v>3.14</v>
      </c>
      <c r="F363" s="13">
        <f>ROUND(AVERAGE(Zinsswaps!F244:F363)+'iBoxx Extrapolation'!$L363,2)</f>
        <v>3.18</v>
      </c>
      <c r="G363" s="13">
        <f>ROUND(AVERAGE(Zinsswaps!G244:G363)+'iBoxx Extrapolation'!$L363,2)</f>
        <v>3.23</v>
      </c>
      <c r="H363" s="13">
        <f>ROUND(AVERAGE(Zinsswaps!H244:H363)+'iBoxx Extrapolation'!$L363,2)</f>
        <v>3.28</v>
      </c>
      <c r="I363" s="13">
        <f>ROUND(AVERAGE(Zinsswaps!I244:I363)+'iBoxx Extrapolation'!$L363,2)</f>
        <v>3.34</v>
      </c>
      <c r="J363" s="13">
        <f>ROUND(AVERAGE(Zinsswaps!J244:J363)+'iBoxx Extrapolation'!$L363,2)</f>
        <v>3.39</v>
      </c>
      <c r="K363" s="13">
        <f>ROUND(AVERAGE(Zinsswaps!K244:K363)+'iBoxx Extrapolation'!$L363,2)</f>
        <v>3.44</v>
      </c>
      <c r="L363" s="13">
        <f>ROUND(AVERAGE(Zinsswaps!L244:L363)+'iBoxx Extrapolation'!$L363,2)</f>
        <v>3.49</v>
      </c>
      <c r="M363" s="13">
        <f>ROUND(AVERAGE(Zinsswaps!M244:M363)+'iBoxx Extrapolation'!$L363,2)</f>
        <v>3.53</v>
      </c>
      <c r="N363" s="13">
        <f>ROUND(AVERAGE(Zinsswaps!N244:N363)+'iBoxx Extrapolation'!$L363,2)</f>
        <v>3.56</v>
      </c>
      <c r="O363" s="13">
        <f>ROUND(AVERAGE(Zinsswaps!O244:O363)+'iBoxx Extrapolation'!$L363,2)</f>
        <v>3.59</v>
      </c>
      <c r="P363" s="13">
        <f>ROUND(AVERAGE(Zinsswaps!P244:P363)+'iBoxx Extrapolation'!$L363,2)</f>
        <v>3.62</v>
      </c>
      <c r="Q363" s="13">
        <f>ROUND(AVERAGE(Zinsswaps!Q244:Q363)+'iBoxx Extrapolation'!$L363,2)</f>
        <v>3.63</v>
      </c>
      <c r="R363" s="13">
        <f>ROUND(AVERAGE(Zinsswaps!R244:R363)+'iBoxx Extrapolation'!$L363,2)</f>
        <v>3.63</v>
      </c>
      <c r="S363" s="13">
        <f>ROUND(AVERAGE(Zinsswaps!S244:S363)+'iBoxx Extrapolation'!$L363,2)</f>
        <v>3.64</v>
      </c>
      <c r="T363" s="13">
        <f>ROUND(AVERAGE(Zinsswaps!T244:T363)+'iBoxx Extrapolation'!$L363,2)</f>
        <v>3.65</v>
      </c>
      <c r="U363" s="13">
        <f>ROUND(AVERAGE(Zinsswaps!U244:U363)+'iBoxx Extrapolation'!$L363,2)</f>
        <v>3.65</v>
      </c>
      <c r="V363" s="13">
        <f>ROUND(AVERAGE(Zinsswaps!V244:V363)+'iBoxx Extrapolation'!$L363,2)</f>
        <v>3.64</v>
      </c>
      <c r="W363" s="13">
        <f>ROUND(AVERAGE(Zinsswaps!W244:W363)+'iBoxx Extrapolation'!$L363,2)</f>
        <v>3.63</v>
      </c>
      <c r="X363" s="13">
        <f>ROUND(AVERAGE(Zinsswaps!X244:X363)+'iBoxx Extrapolation'!$L363,2)</f>
        <v>3.62</v>
      </c>
      <c r="Y363" s="13">
        <f>ROUND(AVERAGE(Zinsswaps!Y244:Y363)+'iBoxx Extrapolation'!$L363,2)</f>
        <v>3.61</v>
      </c>
      <c r="Z363" s="13">
        <f>ROUND(AVERAGE(Zinsswaps!Z244:Z363)+'iBoxx Extrapolation'!$L363,2)</f>
        <v>3.6</v>
      </c>
      <c r="AA363" s="13">
        <f>ROUND(AVERAGE(Zinsswaps!AA244:AA363)+'iBoxx Extrapolation'!$L363,2)</f>
        <v>3.59</v>
      </c>
      <c r="AB363" s="13">
        <f>ROUND(AVERAGE(Zinsswaps!AB244:AB363)+'iBoxx Extrapolation'!$L363,2)</f>
        <v>3.57</v>
      </c>
      <c r="AC363" s="13">
        <f>ROUND(AVERAGE(Zinsswaps!AC244:AC363)+'iBoxx Extrapolation'!$L363,2)</f>
        <v>3.55</v>
      </c>
      <c r="AD363" s="13">
        <f>ROUND(AVERAGE(Zinsswaps!AD244:AD363)+'iBoxx Extrapolation'!$L363,2)</f>
        <v>3.54</v>
      </c>
      <c r="AE363" s="13">
        <f>ROUND(AVERAGE(Zinsswaps!AE244:AE363)+'iBoxx Extrapolation'!$L363,2)</f>
        <v>3.53</v>
      </c>
      <c r="AF363" s="13">
        <f>ROUND(AVERAGE(Zinsswaps!AF244:AF363)+'iBoxx Extrapolation'!$L363,2)</f>
        <v>3.51</v>
      </c>
      <c r="AG363" s="13">
        <f>ROUND(AVERAGE(Zinsswaps!AG244:AG363)+'iBoxx Extrapolation'!$L363,2)</f>
        <v>3.49</v>
      </c>
      <c r="AH363" s="13">
        <f>ROUND(AVERAGE(Zinsswaps!AH244:AH363)+'iBoxx Extrapolation'!$L363,2)</f>
        <v>3.47</v>
      </c>
      <c r="AI363" s="13">
        <f>ROUND(AVERAGE(Zinsswaps!AI244:AI363)+'iBoxx Extrapolation'!$L363,2)</f>
        <v>3.46</v>
      </c>
      <c r="AJ363" s="13">
        <f>ROUND(AVERAGE(Zinsswaps!AJ244:AJ363)+'iBoxx Extrapolation'!$L363,2)</f>
        <v>3.44</v>
      </c>
      <c r="AK363" s="13">
        <f>ROUND(AVERAGE(Zinsswaps!AK244:AK363)+'iBoxx Extrapolation'!$L363,2)</f>
        <v>3.43</v>
      </c>
      <c r="AL363" s="13">
        <f>ROUND(AVERAGE(Zinsswaps!AL244:AL363)+'iBoxx Extrapolation'!$L363,2)</f>
        <v>3.41</v>
      </c>
      <c r="AM363" s="13">
        <f>ROUND(AVERAGE(Zinsswaps!AM244:AM363)+'iBoxx Extrapolation'!$L363,2)</f>
        <v>3.4</v>
      </c>
      <c r="AN363" s="13">
        <f>ROUND(AVERAGE(Zinsswaps!AN244:AN363)+'iBoxx Extrapolation'!$L363,2)</f>
        <v>3.39</v>
      </c>
      <c r="AO363" s="13">
        <f>ROUND(AVERAGE(Zinsswaps!AO244:AO363)+'iBoxx Extrapolation'!$L363,2)</f>
        <v>3.38</v>
      </c>
      <c r="AP363" s="13">
        <f>ROUND(AVERAGE(Zinsswaps!AP244:AP363)+'iBoxx Extrapolation'!$L363,2)</f>
        <v>3.35</v>
      </c>
      <c r="AQ363" s="13">
        <f>ROUND(AVERAGE(Zinsswaps!AQ244:AQ363)+'iBoxx Extrapolation'!$L363,2)</f>
        <v>3.33</v>
      </c>
      <c r="AR363" s="13">
        <f>ROUND(AVERAGE(Zinsswaps!AR244:AR363)+'iBoxx Extrapolation'!$L363,2)</f>
        <v>3.31</v>
      </c>
      <c r="AS363" s="13">
        <f>ROUND(AVERAGE(Zinsswaps!AS244:AS363)+'iBoxx Extrapolation'!$L363,2)</f>
        <v>3.3</v>
      </c>
      <c r="AT363" s="13">
        <f>ROUND(AVERAGE(Zinsswaps!AT244:AT363)+'iBoxx Extrapolation'!$L363,2)</f>
        <v>3.28</v>
      </c>
      <c r="AU363" s="13">
        <f>ROUND(AVERAGE(Zinsswaps!AU244:AU363)+'iBoxx Extrapolation'!$L363,2)</f>
        <v>3.26</v>
      </c>
      <c r="AV363" s="13">
        <f>ROUND(AVERAGE(Zinsswaps!AV244:AV363)+'iBoxx Extrapolation'!$L363,2)</f>
        <v>3.24</v>
      </c>
      <c r="AW363" s="13">
        <f>ROUND(AVERAGE(Zinsswaps!AW244:AW363)+'iBoxx Extrapolation'!$L363,2)</f>
        <v>3.23</v>
      </c>
      <c r="AX363" s="13">
        <f>ROUND(AVERAGE(Zinsswaps!AX244:AX363)+'iBoxx Extrapolation'!$L363,2)</f>
        <v>3.21</v>
      </c>
      <c r="AY363" s="13">
        <f>ROUND(AVERAGE(Zinsswaps!AY244:AY363)+'iBoxx Extrapolation'!$L363,2)</f>
        <v>3.2</v>
      </c>
    </row>
    <row r="364" spans="1:51" s="16" customFormat="1" x14ac:dyDescent="0.2">
      <c r="A364" s="12">
        <v>48304</v>
      </c>
      <c r="B364" s="13">
        <f>ROUND(AVERAGE(Zinsswaps!B245:B364)+'iBoxx Extrapolation'!$L364,2)</f>
        <v>3.15</v>
      </c>
      <c r="C364" s="13">
        <f>ROUND(AVERAGE(Zinsswaps!C245:C364)+'iBoxx Extrapolation'!$L364,2)</f>
        <v>3.11</v>
      </c>
      <c r="D364" s="13">
        <f>ROUND(AVERAGE(Zinsswaps!D245:D364)+'iBoxx Extrapolation'!$L364,2)</f>
        <v>3.12</v>
      </c>
      <c r="E364" s="13">
        <f>ROUND(AVERAGE(Zinsswaps!E245:E364)+'iBoxx Extrapolation'!$L364,2)</f>
        <v>3.15</v>
      </c>
      <c r="F364" s="13">
        <f>ROUND(AVERAGE(Zinsswaps!F245:F364)+'iBoxx Extrapolation'!$L364,2)</f>
        <v>3.2</v>
      </c>
      <c r="G364" s="13">
        <f>ROUND(AVERAGE(Zinsswaps!G245:G364)+'iBoxx Extrapolation'!$L364,2)</f>
        <v>3.25</v>
      </c>
      <c r="H364" s="13">
        <f>ROUND(AVERAGE(Zinsswaps!H245:H364)+'iBoxx Extrapolation'!$L364,2)</f>
        <v>3.3</v>
      </c>
      <c r="I364" s="13">
        <f>ROUND(AVERAGE(Zinsswaps!I245:I364)+'iBoxx Extrapolation'!$L364,2)</f>
        <v>3.35</v>
      </c>
      <c r="J364" s="13">
        <f>ROUND(AVERAGE(Zinsswaps!J245:J364)+'iBoxx Extrapolation'!$L364,2)</f>
        <v>3.41</v>
      </c>
      <c r="K364" s="13">
        <f>ROUND(AVERAGE(Zinsswaps!K245:K364)+'iBoxx Extrapolation'!$L364,2)</f>
        <v>3.45</v>
      </c>
      <c r="L364" s="13">
        <f>ROUND(AVERAGE(Zinsswaps!L245:L364)+'iBoxx Extrapolation'!$L364,2)</f>
        <v>3.5</v>
      </c>
      <c r="M364" s="13">
        <f>ROUND(AVERAGE(Zinsswaps!M245:M364)+'iBoxx Extrapolation'!$L364,2)</f>
        <v>3.54</v>
      </c>
      <c r="N364" s="13">
        <f>ROUND(AVERAGE(Zinsswaps!N245:N364)+'iBoxx Extrapolation'!$L364,2)</f>
        <v>3.58</v>
      </c>
      <c r="O364" s="13">
        <f>ROUND(AVERAGE(Zinsswaps!O245:O364)+'iBoxx Extrapolation'!$L364,2)</f>
        <v>3.61</v>
      </c>
      <c r="P364" s="13">
        <f>ROUND(AVERAGE(Zinsswaps!P245:P364)+'iBoxx Extrapolation'!$L364,2)</f>
        <v>3.64</v>
      </c>
      <c r="Q364" s="13">
        <f>ROUND(AVERAGE(Zinsswaps!Q245:Q364)+'iBoxx Extrapolation'!$L364,2)</f>
        <v>3.65</v>
      </c>
      <c r="R364" s="13">
        <f>ROUND(AVERAGE(Zinsswaps!R245:R364)+'iBoxx Extrapolation'!$L364,2)</f>
        <v>3.65</v>
      </c>
      <c r="S364" s="13">
        <f>ROUND(AVERAGE(Zinsswaps!S245:S364)+'iBoxx Extrapolation'!$L364,2)</f>
        <v>3.66</v>
      </c>
      <c r="T364" s="13">
        <f>ROUND(AVERAGE(Zinsswaps!T245:T364)+'iBoxx Extrapolation'!$L364,2)</f>
        <v>3.67</v>
      </c>
      <c r="U364" s="13">
        <f>ROUND(AVERAGE(Zinsswaps!U245:U364)+'iBoxx Extrapolation'!$L364,2)</f>
        <v>3.67</v>
      </c>
      <c r="V364" s="13">
        <f>ROUND(AVERAGE(Zinsswaps!V245:V364)+'iBoxx Extrapolation'!$L364,2)</f>
        <v>3.66</v>
      </c>
      <c r="W364" s="13">
        <f>ROUND(AVERAGE(Zinsswaps!W245:W364)+'iBoxx Extrapolation'!$L364,2)</f>
        <v>3.65</v>
      </c>
      <c r="X364" s="13">
        <f>ROUND(AVERAGE(Zinsswaps!X245:X364)+'iBoxx Extrapolation'!$L364,2)</f>
        <v>3.64</v>
      </c>
      <c r="Y364" s="13">
        <f>ROUND(AVERAGE(Zinsswaps!Y245:Y364)+'iBoxx Extrapolation'!$L364,2)</f>
        <v>3.63</v>
      </c>
      <c r="Z364" s="13">
        <f>ROUND(AVERAGE(Zinsswaps!Z245:Z364)+'iBoxx Extrapolation'!$L364,2)</f>
        <v>3.62</v>
      </c>
      <c r="AA364" s="13">
        <f>ROUND(AVERAGE(Zinsswaps!AA245:AA364)+'iBoxx Extrapolation'!$L364,2)</f>
        <v>3.61</v>
      </c>
      <c r="AB364" s="13">
        <f>ROUND(AVERAGE(Zinsswaps!AB245:AB364)+'iBoxx Extrapolation'!$L364,2)</f>
        <v>3.59</v>
      </c>
      <c r="AC364" s="13">
        <f>ROUND(AVERAGE(Zinsswaps!AC245:AC364)+'iBoxx Extrapolation'!$L364,2)</f>
        <v>3.58</v>
      </c>
      <c r="AD364" s="13">
        <f>ROUND(AVERAGE(Zinsswaps!AD245:AD364)+'iBoxx Extrapolation'!$L364,2)</f>
        <v>3.56</v>
      </c>
      <c r="AE364" s="13">
        <f>ROUND(AVERAGE(Zinsswaps!AE245:AE364)+'iBoxx Extrapolation'!$L364,2)</f>
        <v>3.55</v>
      </c>
      <c r="AF364" s="13">
        <f>ROUND(AVERAGE(Zinsswaps!AF245:AF364)+'iBoxx Extrapolation'!$L364,2)</f>
        <v>3.53</v>
      </c>
      <c r="AG364" s="13">
        <f>ROUND(AVERAGE(Zinsswaps!AG245:AG364)+'iBoxx Extrapolation'!$L364,2)</f>
        <v>3.51</v>
      </c>
      <c r="AH364" s="13">
        <f>ROUND(AVERAGE(Zinsswaps!AH245:AH364)+'iBoxx Extrapolation'!$L364,2)</f>
        <v>3.5</v>
      </c>
      <c r="AI364" s="13">
        <f>ROUND(AVERAGE(Zinsswaps!AI245:AI364)+'iBoxx Extrapolation'!$L364,2)</f>
        <v>3.48</v>
      </c>
      <c r="AJ364" s="13">
        <f>ROUND(AVERAGE(Zinsswaps!AJ245:AJ364)+'iBoxx Extrapolation'!$L364,2)</f>
        <v>3.46</v>
      </c>
      <c r="AK364" s="13">
        <f>ROUND(AVERAGE(Zinsswaps!AK245:AK364)+'iBoxx Extrapolation'!$L364,2)</f>
        <v>3.45</v>
      </c>
      <c r="AL364" s="13">
        <f>ROUND(AVERAGE(Zinsswaps!AL245:AL364)+'iBoxx Extrapolation'!$L364,2)</f>
        <v>3.44</v>
      </c>
      <c r="AM364" s="13">
        <f>ROUND(AVERAGE(Zinsswaps!AM245:AM364)+'iBoxx Extrapolation'!$L364,2)</f>
        <v>3.42</v>
      </c>
      <c r="AN364" s="13">
        <f>ROUND(AVERAGE(Zinsswaps!AN245:AN364)+'iBoxx Extrapolation'!$L364,2)</f>
        <v>3.41</v>
      </c>
      <c r="AO364" s="13">
        <f>ROUND(AVERAGE(Zinsswaps!AO245:AO364)+'iBoxx Extrapolation'!$L364,2)</f>
        <v>3.4</v>
      </c>
      <c r="AP364" s="13">
        <f>ROUND(AVERAGE(Zinsswaps!AP245:AP364)+'iBoxx Extrapolation'!$L364,2)</f>
        <v>3.38</v>
      </c>
      <c r="AQ364" s="13">
        <f>ROUND(AVERAGE(Zinsswaps!AQ245:AQ364)+'iBoxx Extrapolation'!$L364,2)</f>
        <v>3.36</v>
      </c>
      <c r="AR364" s="13">
        <f>ROUND(AVERAGE(Zinsswaps!AR245:AR364)+'iBoxx Extrapolation'!$L364,2)</f>
        <v>3.34</v>
      </c>
      <c r="AS364" s="13">
        <f>ROUND(AVERAGE(Zinsswaps!AS245:AS364)+'iBoxx Extrapolation'!$L364,2)</f>
        <v>3.32</v>
      </c>
      <c r="AT364" s="13">
        <f>ROUND(AVERAGE(Zinsswaps!AT245:AT364)+'iBoxx Extrapolation'!$L364,2)</f>
        <v>3.3</v>
      </c>
      <c r="AU364" s="13">
        <f>ROUND(AVERAGE(Zinsswaps!AU245:AU364)+'iBoxx Extrapolation'!$L364,2)</f>
        <v>3.28</v>
      </c>
      <c r="AV364" s="13">
        <f>ROUND(AVERAGE(Zinsswaps!AV245:AV364)+'iBoxx Extrapolation'!$L364,2)</f>
        <v>3.26</v>
      </c>
      <c r="AW364" s="13">
        <f>ROUND(AVERAGE(Zinsswaps!AW245:AW364)+'iBoxx Extrapolation'!$L364,2)</f>
        <v>3.25</v>
      </c>
      <c r="AX364" s="13">
        <f>ROUND(AVERAGE(Zinsswaps!AX245:AX364)+'iBoxx Extrapolation'!$L364,2)</f>
        <v>3.23</v>
      </c>
      <c r="AY364" s="13">
        <f>ROUND(AVERAGE(Zinsswaps!AY245:AY364)+'iBoxx Extrapolation'!$L364,2)</f>
        <v>3.22</v>
      </c>
    </row>
    <row r="365" spans="1:51" s="16" customFormat="1" x14ac:dyDescent="0.2">
      <c r="A365" s="12">
        <v>48334</v>
      </c>
      <c r="B365" s="13">
        <f>ROUND(AVERAGE(Zinsswaps!B246:B365)+'iBoxx Extrapolation'!$L365,2)</f>
        <v>3.17</v>
      </c>
      <c r="C365" s="13">
        <f>ROUND(AVERAGE(Zinsswaps!C246:C365)+'iBoxx Extrapolation'!$L365,2)</f>
        <v>3.13</v>
      </c>
      <c r="D365" s="13">
        <f>ROUND(AVERAGE(Zinsswaps!D246:D365)+'iBoxx Extrapolation'!$L365,2)</f>
        <v>3.13</v>
      </c>
      <c r="E365" s="13">
        <f>ROUND(AVERAGE(Zinsswaps!E246:E365)+'iBoxx Extrapolation'!$L365,2)</f>
        <v>3.16</v>
      </c>
      <c r="F365" s="13">
        <f>ROUND(AVERAGE(Zinsswaps!F246:F365)+'iBoxx Extrapolation'!$L365,2)</f>
        <v>3.21</v>
      </c>
      <c r="G365" s="13">
        <f>ROUND(AVERAGE(Zinsswaps!G246:G365)+'iBoxx Extrapolation'!$L365,2)</f>
        <v>3.26</v>
      </c>
      <c r="H365" s="13">
        <f>ROUND(AVERAGE(Zinsswaps!H246:H365)+'iBoxx Extrapolation'!$L365,2)</f>
        <v>3.31</v>
      </c>
      <c r="I365" s="13">
        <f>ROUND(AVERAGE(Zinsswaps!I246:I365)+'iBoxx Extrapolation'!$L365,2)</f>
        <v>3.37</v>
      </c>
      <c r="J365" s="13">
        <f>ROUND(AVERAGE(Zinsswaps!J246:J365)+'iBoxx Extrapolation'!$L365,2)</f>
        <v>3.42</v>
      </c>
      <c r="K365" s="13">
        <f>ROUND(AVERAGE(Zinsswaps!K246:K365)+'iBoxx Extrapolation'!$L365,2)</f>
        <v>3.47</v>
      </c>
      <c r="L365" s="13">
        <f>ROUND(AVERAGE(Zinsswaps!L246:L365)+'iBoxx Extrapolation'!$L365,2)</f>
        <v>3.52</v>
      </c>
      <c r="M365" s="13">
        <f>ROUND(AVERAGE(Zinsswaps!M246:M365)+'iBoxx Extrapolation'!$L365,2)</f>
        <v>3.56</v>
      </c>
      <c r="N365" s="13">
        <f>ROUND(AVERAGE(Zinsswaps!N246:N365)+'iBoxx Extrapolation'!$L365,2)</f>
        <v>3.59</v>
      </c>
      <c r="O365" s="13">
        <f>ROUND(AVERAGE(Zinsswaps!O246:O365)+'iBoxx Extrapolation'!$L365,2)</f>
        <v>3.62</v>
      </c>
      <c r="P365" s="13">
        <f>ROUND(AVERAGE(Zinsswaps!P246:P365)+'iBoxx Extrapolation'!$L365,2)</f>
        <v>3.65</v>
      </c>
      <c r="Q365" s="13">
        <f>ROUND(AVERAGE(Zinsswaps!Q246:Q365)+'iBoxx Extrapolation'!$L365,2)</f>
        <v>3.66</v>
      </c>
      <c r="R365" s="13">
        <f>ROUND(AVERAGE(Zinsswaps!R246:R365)+'iBoxx Extrapolation'!$L365,2)</f>
        <v>3.67</v>
      </c>
      <c r="S365" s="13">
        <f>ROUND(AVERAGE(Zinsswaps!S246:S365)+'iBoxx Extrapolation'!$L365,2)</f>
        <v>3.67</v>
      </c>
      <c r="T365" s="13">
        <f>ROUND(AVERAGE(Zinsswaps!T246:T365)+'iBoxx Extrapolation'!$L365,2)</f>
        <v>3.68</v>
      </c>
      <c r="U365" s="13">
        <f>ROUND(AVERAGE(Zinsswaps!U246:U365)+'iBoxx Extrapolation'!$L365,2)</f>
        <v>3.69</v>
      </c>
      <c r="V365" s="13">
        <f>ROUND(AVERAGE(Zinsswaps!V246:V365)+'iBoxx Extrapolation'!$L365,2)</f>
        <v>3.67</v>
      </c>
      <c r="W365" s="13">
        <f>ROUND(AVERAGE(Zinsswaps!W246:W365)+'iBoxx Extrapolation'!$L365,2)</f>
        <v>3.66</v>
      </c>
      <c r="X365" s="13">
        <f>ROUND(AVERAGE(Zinsswaps!X246:X365)+'iBoxx Extrapolation'!$L365,2)</f>
        <v>3.66</v>
      </c>
      <c r="Y365" s="13">
        <f>ROUND(AVERAGE(Zinsswaps!Y246:Y365)+'iBoxx Extrapolation'!$L365,2)</f>
        <v>3.65</v>
      </c>
      <c r="Z365" s="13">
        <f>ROUND(AVERAGE(Zinsswaps!Z246:Z365)+'iBoxx Extrapolation'!$L365,2)</f>
        <v>3.64</v>
      </c>
      <c r="AA365" s="13">
        <f>ROUND(AVERAGE(Zinsswaps!AA246:AA365)+'iBoxx Extrapolation'!$L365,2)</f>
        <v>3.62</v>
      </c>
      <c r="AB365" s="13">
        <f>ROUND(AVERAGE(Zinsswaps!AB246:AB365)+'iBoxx Extrapolation'!$L365,2)</f>
        <v>3.61</v>
      </c>
      <c r="AC365" s="13">
        <f>ROUND(AVERAGE(Zinsswaps!AC246:AC365)+'iBoxx Extrapolation'!$L365,2)</f>
        <v>3.59</v>
      </c>
      <c r="AD365" s="13">
        <f>ROUND(AVERAGE(Zinsswaps!AD246:AD365)+'iBoxx Extrapolation'!$L365,2)</f>
        <v>3.58</v>
      </c>
      <c r="AE365" s="13">
        <f>ROUND(AVERAGE(Zinsswaps!AE246:AE365)+'iBoxx Extrapolation'!$L365,2)</f>
        <v>3.57</v>
      </c>
      <c r="AF365" s="13">
        <f>ROUND(AVERAGE(Zinsswaps!AF246:AF365)+'iBoxx Extrapolation'!$L365,2)</f>
        <v>3.55</v>
      </c>
      <c r="AG365" s="13">
        <f>ROUND(AVERAGE(Zinsswaps!AG246:AG365)+'iBoxx Extrapolation'!$L365,2)</f>
        <v>3.53</v>
      </c>
      <c r="AH365" s="13">
        <f>ROUND(AVERAGE(Zinsswaps!AH246:AH365)+'iBoxx Extrapolation'!$L365,2)</f>
        <v>3.51</v>
      </c>
      <c r="AI365" s="13">
        <f>ROUND(AVERAGE(Zinsswaps!AI246:AI365)+'iBoxx Extrapolation'!$L365,2)</f>
        <v>3.5</v>
      </c>
      <c r="AJ365" s="13">
        <f>ROUND(AVERAGE(Zinsswaps!AJ246:AJ365)+'iBoxx Extrapolation'!$L365,2)</f>
        <v>3.48</v>
      </c>
      <c r="AK365" s="13">
        <f>ROUND(AVERAGE(Zinsswaps!AK246:AK365)+'iBoxx Extrapolation'!$L365,2)</f>
        <v>3.47</v>
      </c>
      <c r="AL365" s="13">
        <f>ROUND(AVERAGE(Zinsswaps!AL246:AL365)+'iBoxx Extrapolation'!$L365,2)</f>
        <v>3.45</v>
      </c>
      <c r="AM365" s="13">
        <f>ROUND(AVERAGE(Zinsswaps!AM246:AM365)+'iBoxx Extrapolation'!$L365,2)</f>
        <v>3.44</v>
      </c>
      <c r="AN365" s="13">
        <f>ROUND(AVERAGE(Zinsswaps!AN246:AN365)+'iBoxx Extrapolation'!$L365,2)</f>
        <v>3.43</v>
      </c>
      <c r="AO365" s="13">
        <f>ROUND(AVERAGE(Zinsswaps!AO246:AO365)+'iBoxx Extrapolation'!$L365,2)</f>
        <v>3.42</v>
      </c>
      <c r="AP365" s="13">
        <f>ROUND(AVERAGE(Zinsswaps!AP246:AP365)+'iBoxx Extrapolation'!$L365,2)</f>
        <v>3.39</v>
      </c>
      <c r="AQ365" s="13">
        <f>ROUND(AVERAGE(Zinsswaps!AQ246:AQ365)+'iBoxx Extrapolation'!$L365,2)</f>
        <v>3.37</v>
      </c>
      <c r="AR365" s="13">
        <f>ROUND(AVERAGE(Zinsswaps!AR246:AR365)+'iBoxx Extrapolation'!$L365,2)</f>
        <v>3.35</v>
      </c>
      <c r="AS365" s="13">
        <f>ROUND(AVERAGE(Zinsswaps!AS246:AS365)+'iBoxx Extrapolation'!$L365,2)</f>
        <v>3.33</v>
      </c>
      <c r="AT365" s="13">
        <f>ROUND(AVERAGE(Zinsswaps!AT246:AT365)+'iBoxx Extrapolation'!$L365,2)</f>
        <v>3.32</v>
      </c>
      <c r="AU365" s="13">
        <f>ROUND(AVERAGE(Zinsswaps!AU246:AU365)+'iBoxx Extrapolation'!$L365,2)</f>
        <v>3.3</v>
      </c>
      <c r="AV365" s="13">
        <f>ROUND(AVERAGE(Zinsswaps!AV246:AV365)+'iBoxx Extrapolation'!$L365,2)</f>
        <v>3.28</v>
      </c>
      <c r="AW365" s="13">
        <f>ROUND(AVERAGE(Zinsswaps!AW246:AW365)+'iBoxx Extrapolation'!$L365,2)</f>
        <v>3.27</v>
      </c>
      <c r="AX365" s="13">
        <f>ROUND(AVERAGE(Zinsswaps!AX246:AX365)+'iBoxx Extrapolation'!$L365,2)</f>
        <v>3.25</v>
      </c>
      <c r="AY365" s="13">
        <f>ROUND(AVERAGE(Zinsswaps!AY246:AY365)+'iBoxx Extrapolation'!$L365,2)</f>
        <v>3.24</v>
      </c>
    </row>
    <row r="366" spans="1:51" s="16" customFormat="1" x14ac:dyDescent="0.2">
      <c r="A366" s="12">
        <v>48365</v>
      </c>
      <c r="B366" s="13">
        <f>ROUND(AVERAGE(Zinsswaps!B247:B366)+'iBoxx Extrapolation'!$L366,2)</f>
        <v>3.19</v>
      </c>
      <c r="C366" s="13">
        <f>ROUND(AVERAGE(Zinsswaps!C247:C366)+'iBoxx Extrapolation'!$L366,2)</f>
        <v>3.14</v>
      </c>
      <c r="D366" s="13">
        <f>ROUND(AVERAGE(Zinsswaps!D247:D366)+'iBoxx Extrapolation'!$L366,2)</f>
        <v>3.14</v>
      </c>
      <c r="E366" s="13">
        <f>ROUND(AVERAGE(Zinsswaps!E247:E366)+'iBoxx Extrapolation'!$L366,2)</f>
        <v>3.17</v>
      </c>
      <c r="F366" s="13">
        <f>ROUND(AVERAGE(Zinsswaps!F247:F366)+'iBoxx Extrapolation'!$L366,2)</f>
        <v>3.22</v>
      </c>
      <c r="G366" s="13">
        <f>ROUND(AVERAGE(Zinsswaps!G247:G366)+'iBoxx Extrapolation'!$L366,2)</f>
        <v>3.27</v>
      </c>
      <c r="H366" s="13">
        <f>ROUND(AVERAGE(Zinsswaps!H247:H366)+'iBoxx Extrapolation'!$L366,2)</f>
        <v>3.32</v>
      </c>
      <c r="I366" s="13">
        <f>ROUND(AVERAGE(Zinsswaps!I247:I366)+'iBoxx Extrapolation'!$L366,2)</f>
        <v>3.38</v>
      </c>
      <c r="J366" s="13">
        <f>ROUND(AVERAGE(Zinsswaps!J247:J366)+'iBoxx Extrapolation'!$L366,2)</f>
        <v>3.43</v>
      </c>
      <c r="K366" s="13">
        <f>ROUND(AVERAGE(Zinsswaps!K247:K366)+'iBoxx Extrapolation'!$L366,2)</f>
        <v>3.48</v>
      </c>
      <c r="L366" s="13">
        <f>ROUND(AVERAGE(Zinsswaps!L247:L366)+'iBoxx Extrapolation'!$L366,2)</f>
        <v>3.52</v>
      </c>
      <c r="M366" s="13">
        <f>ROUND(AVERAGE(Zinsswaps!M247:M366)+'iBoxx Extrapolation'!$L366,2)</f>
        <v>3.57</v>
      </c>
      <c r="N366" s="13">
        <f>ROUND(AVERAGE(Zinsswaps!N247:N366)+'iBoxx Extrapolation'!$L366,2)</f>
        <v>3.6</v>
      </c>
      <c r="O366" s="13">
        <f>ROUND(AVERAGE(Zinsswaps!O247:O366)+'iBoxx Extrapolation'!$L366,2)</f>
        <v>3.63</v>
      </c>
      <c r="P366" s="13">
        <f>ROUND(AVERAGE(Zinsswaps!P247:P366)+'iBoxx Extrapolation'!$L366,2)</f>
        <v>3.66</v>
      </c>
      <c r="Q366" s="13">
        <f>ROUND(AVERAGE(Zinsswaps!Q247:Q366)+'iBoxx Extrapolation'!$L366,2)</f>
        <v>3.67</v>
      </c>
      <c r="R366" s="13">
        <f>ROUND(AVERAGE(Zinsswaps!R247:R366)+'iBoxx Extrapolation'!$L366,2)</f>
        <v>3.68</v>
      </c>
      <c r="S366" s="13">
        <f>ROUND(AVERAGE(Zinsswaps!S247:S366)+'iBoxx Extrapolation'!$L366,2)</f>
        <v>3.69</v>
      </c>
      <c r="T366" s="13">
        <f>ROUND(AVERAGE(Zinsswaps!T247:T366)+'iBoxx Extrapolation'!$L366,2)</f>
        <v>3.69</v>
      </c>
      <c r="U366" s="13">
        <f>ROUND(AVERAGE(Zinsswaps!U247:U366)+'iBoxx Extrapolation'!$L366,2)</f>
        <v>3.7</v>
      </c>
      <c r="V366" s="13">
        <f>ROUND(AVERAGE(Zinsswaps!V247:V366)+'iBoxx Extrapolation'!$L366,2)</f>
        <v>3.69</v>
      </c>
      <c r="W366" s="13">
        <f>ROUND(AVERAGE(Zinsswaps!W247:W366)+'iBoxx Extrapolation'!$L366,2)</f>
        <v>3.68</v>
      </c>
      <c r="X366" s="13">
        <f>ROUND(AVERAGE(Zinsswaps!X247:X366)+'iBoxx Extrapolation'!$L366,2)</f>
        <v>3.67</v>
      </c>
      <c r="Y366" s="13">
        <f>ROUND(AVERAGE(Zinsswaps!Y247:Y366)+'iBoxx Extrapolation'!$L366,2)</f>
        <v>3.66</v>
      </c>
      <c r="Z366" s="13">
        <f>ROUND(AVERAGE(Zinsswaps!Z247:Z366)+'iBoxx Extrapolation'!$L366,2)</f>
        <v>3.65</v>
      </c>
      <c r="AA366" s="13">
        <f>ROUND(AVERAGE(Zinsswaps!AA247:AA366)+'iBoxx Extrapolation'!$L366,2)</f>
        <v>3.64</v>
      </c>
      <c r="AB366" s="13">
        <f>ROUND(AVERAGE(Zinsswaps!AB247:AB366)+'iBoxx Extrapolation'!$L366,2)</f>
        <v>3.62</v>
      </c>
      <c r="AC366" s="13">
        <f>ROUND(AVERAGE(Zinsswaps!AC247:AC366)+'iBoxx Extrapolation'!$L366,2)</f>
        <v>3.61</v>
      </c>
      <c r="AD366" s="13">
        <f>ROUND(AVERAGE(Zinsswaps!AD247:AD366)+'iBoxx Extrapolation'!$L366,2)</f>
        <v>3.59</v>
      </c>
      <c r="AE366" s="13">
        <f>ROUND(AVERAGE(Zinsswaps!AE247:AE366)+'iBoxx Extrapolation'!$L366,2)</f>
        <v>3.58</v>
      </c>
      <c r="AF366" s="13">
        <f>ROUND(AVERAGE(Zinsswaps!AF247:AF366)+'iBoxx Extrapolation'!$L366,2)</f>
        <v>3.56</v>
      </c>
      <c r="AG366" s="13">
        <f>ROUND(AVERAGE(Zinsswaps!AG247:AG366)+'iBoxx Extrapolation'!$L366,2)</f>
        <v>3.54</v>
      </c>
      <c r="AH366" s="13">
        <f>ROUND(AVERAGE(Zinsswaps!AH247:AH366)+'iBoxx Extrapolation'!$L366,2)</f>
        <v>3.53</v>
      </c>
      <c r="AI366" s="13">
        <f>ROUND(AVERAGE(Zinsswaps!AI247:AI366)+'iBoxx Extrapolation'!$L366,2)</f>
        <v>3.51</v>
      </c>
      <c r="AJ366" s="13">
        <f>ROUND(AVERAGE(Zinsswaps!AJ247:AJ366)+'iBoxx Extrapolation'!$L366,2)</f>
        <v>3.49</v>
      </c>
      <c r="AK366" s="13">
        <f>ROUND(AVERAGE(Zinsswaps!AK247:AK366)+'iBoxx Extrapolation'!$L366,2)</f>
        <v>3.48</v>
      </c>
      <c r="AL366" s="13">
        <f>ROUND(AVERAGE(Zinsswaps!AL247:AL366)+'iBoxx Extrapolation'!$L366,2)</f>
        <v>3.47</v>
      </c>
      <c r="AM366" s="13">
        <f>ROUND(AVERAGE(Zinsswaps!AM247:AM366)+'iBoxx Extrapolation'!$L366,2)</f>
        <v>3.45</v>
      </c>
      <c r="AN366" s="13">
        <f>ROUND(AVERAGE(Zinsswaps!AN247:AN366)+'iBoxx Extrapolation'!$L366,2)</f>
        <v>3.44</v>
      </c>
      <c r="AO366" s="13">
        <f>ROUND(AVERAGE(Zinsswaps!AO247:AO366)+'iBoxx Extrapolation'!$L366,2)</f>
        <v>3.43</v>
      </c>
      <c r="AP366" s="13">
        <f>ROUND(AVERAGE(Zinsswaps!AP247:AP366)+'iBoxx Extrapolation'!$L366,2)</f>
        <v>3.41</v>
      </c>
      <c r="AQ366" s="13">
        <f>ROUND(AVERAGE(Zinsswaps!AQ247:AQ366)+'iBoxx Extrapolation'!$L366,2)</f>
        <v>3.39</v>
      </c>
      <c r="AR366" s="13">
        <f>ROUND(AVERAGE(Zinsswaps!AR247:AR366)+'iBoxx Extrapolation'!$L366,2)</f>
        <v>3.37</v>
      </c>
      <c r="AS366" s="13">
        <f>ROUND(AVERAGE(Zinsswaps!AS247:AS366)+'iBoxx Extrapolation'!$L366,2)</f>
        <v>3.35</v>
      </c>
      <c r="AT366" s="13">
        <f>ROUND(AVERAGE(Zinsswaps!AT247:AT366)+'iBoxx Extrapolation'!$L366,2)</f>
        <v>3.33</v>
      </c>
      <c r="AU366" s="13">
        <f>ROUND(AVERAGE(Zinsswaps!AU247:AU366)+'iBoxx Extrapolation'!$L366,2)</f>
        <v>3.31</v>
      </c>
      <c r="AV366" s="13">
        <f>ROUND(AVERAGE(Zinsswaps!AV247:AV366)+'iBoxx Extrapolation'!$L366,2)</f>
        <v>3.3</v>
      </c>
      <c r="AW366" s="13">
        <f>ROUND(AVERAGE(Zinsswaps!AW247:AW366)+'iBoxx Extrapolation'!$L366,2)</f>
        <v>3.28</v>
      </c>
      <c r="AX366" s="13">
        <f>ROUND(AVERAGE(Zinsswaps!AX247:AX366)+'iBoxx Extrapolation'!$L366,2)</f>
        <v>3.26</v>
      </c>
      <c r="AY366" s="13">
        <f>ROUND(AVERAGE(Zinsswaps!AY247:AY366)+'iBoxx Extrapolation'!$L366,2)</f>
        <v>3.25</v>
      </c>
    </row>
    <row r="367" spans="1:51" s="16" customFormat="1" x14ac:dyDescent="0.2">
      <c r="A367" s="12">
        <v>48395</v>
      </c>
      <c r="B367" s="13">
        <f>ROUND(AVERAGE(Zinsswaps!B248:B367)+'iBoxx Extrapolation'!$L367,2)</f>
        <v>3.2</v>
      </c>
      <c r="C367" s="13">
        <f>ROUND(AVERAGE(Zinsswaps!C248:C367)+'iBoxx Extrapolation'!$L367,2)</f>
        <v>3.15</v>
      </c>
      <c r="D367" s="13">
        <f>ROUND(AVERAGE(Zinsswaps!D248:D367)+'iBoxx Extrapolation'!$L367,2)</f>
        <v>3.14</v>
      </c>
      <c r="E367" s="13">
        <f>ROUND(AVERAGE(Zinsswaps!E248:E367)+'iBoxx Extrapolation'!$L367,2)</f>
        <v>3.18</v>
      </c>
      <c r="F367" s="13">
        <f>ROUND(AVERAGE(Zinsswaps!F248:F367)+'iBoxx Extrapolation'!$L367,2)</f>
        <v>3.22</v>
      </c>
      <c r="G367" s="13">
        <f>ROUND(AVERAGE(Zinsswaps!G248:G367)+'iBoxx Extrapolation'!$L367,2)</f>
        <v>3.27</v>
      </c>
      <c r="H367" s="13">
        <f>ROUND(AVERAGE(Zinsswaps!H248:H367)+'iBoxx Extrapolation'!$L367,2)</f>
        <v>3.33</v>
      </c>
      <c r="I367" s="13">
        <f>ROUND(AVERAGE(Zinsswaps!I248:I367)+'iBoxx Extrapolation'!$L367,2)</f>
        <v>3.38</v>
      </c>
      <c r="J367" s="13">
        <f>ROUND(AVERAGE(Zinsswaps!J248:J367)+'iBoxx Extrapolation'!$L367,2)</f>
        <v>3.43</v>
      </c>
      <c r="K367" s="13">
        <f>ROUND(AVERAGE(Zinsswaps!K248:K367)+'iBoxx Extrapolation'!$L367,2)</f>
        <v>3.48</v>
      </c>
      <c r="L367" s="13">
        <f>ROUND(AVERAGE(Zinsswaps!L248:L367)+'iBoxx Extrapolation'!$L367,2)</f>
        <v>3.53</v>
      </c>
      <c r="M367" s="13">
        <f>ROUND(AVERAGE(Zinsswaps!M248:M367)+'iBoxx Extrapolation'!$L367,2)</f>
        <v>3.57</v>
      </c>
      <c r="N367" s="13">
        <f>ROUND(AVERAGE(Zinsswaps!N248:N367)+'iBoxx Extrapolation'!$L367,2)</f>
        <v>3.61</v>
      </c>
      <c r="O367" s="13">
        <f>ROUND(AVERAGE(Zinsswaps!O248:O367)+'iBoxx Extrapolation'!$L367,2)</f>
        <v>3.64</v>
      </c>
      <c r="P367" s="13">
        <f>ROUND(AVERAGE(Zinsswaps!P248:P367)+'iBoxx Extrapolation'!$L367,2)</f>
        <v>3.67</v>
      </c>
      <c r="Q367" s="13">
        <f>ROUND(AVERAGE(Zinsswaps!Q248:Q367)+'iBoxx Extrapolation'!$L367,2)</f>
        <v>3.67</v>
      </c>
      <c r="R367" s="13">
        <f>ROUND(AVERAGE(Zinsswaps!R248:R367)+'iBoxx Extrapolation'!$L367,2)</f>
        <v>3.68</v>
      </c>
      <c r="S367" s="13">
        <f>ROUND(AVERAGE(Zinsswaps!S248:S367)+'iBoxx Extrapolation'!$L367,2)</f>
        <v>3.69</v>
      </c>
      <c r="T367" s="13">
        <f>ROUND(AVERAGE(Zinsswaps!T248:T367)+'iBoxx Extrapolation'!$L367,2)</f>
        <v>3.7</v>
      </c>
      <c r="U367" s="13">
        <f>ROUND(AVERAGE(Zinsswaps!U248:U367)+'iBoxx Extrapolation'!$L367,2)</f>
        <v>3.7</v>
      </c>
      <c r="V367" s="13">
        <f>ROUND(AVERAGE(Zinsswaps!V248:V367)+'iBoxx Extrapolation'!$L367,2)</f>
        <v>3.69</v>
      </c>
      <c r="W367" s="13">
        <f>ROUND(AVERAGE(Zinsswaps!W248:W367)+'iBoxx Extrapolation'!$L367,2)</f>
        <v>3.68</v>
      </c>
      <c r="X367" s="13">
        <f>ROUND(AVERAGE(Zinsswaps!X248:X367)+'iBoxx Extrapolation'!$L367,2)</f>
        <v>3.67</v>
      </c>
      <c r="Y367" s="13">
        <f>ROUND(AVERAGE(Zinsswaps!Y248:Y367)+'iBoxx Extrapolation'!$L367,2)</f>
        <v>3.67</v>
      </c>
      <c r="Z367" s="13">
        <f>ROUND(AVERAGE(Zinsswaps!Z248:Z367)+'iBoxx Extrapolation'!$L367,2)</f>
        <v>3.66</v>
      </c>
      <c r="AA367" s="13">
        <f>ROUND(AVERAGE(Zinsswaps!AA248:AA367)+'iBoxx Extrapolation'!$L367,2)</f>
        <v>3.64</v>
      </c>
      <c r="AB367" s="13">
        <f>ROUND(AVERAGE(Zinsswaps!AB248:AB367)+'iBoxx Extrapolation'!$L367,2)</f>
        <v>3.63</v>
      </c>
      <c r="AC367" s="13">
        <f>ROUND(AVERAGE(Zinsswaps!AC248:AC367)+'iBoxx Extrapolation'!$L367,2)</f>
        <v>3.61</v>
      </c>
      <c r="AD367" s="13">
        <f>ROUND(AVERAGE(Zinsswaps!AD248:AD367)+'iBoxx Extrapolation'!$L367,2)</f>
        <v>3.6</v>
      </c>
      <c r="AE367" s="13">
        <f>ROUND(AVERAGE(Zinsswaps!AE248:AE367)+'iBoxx Extrapolation'!$L367,2)</f>
        <v>3.59</v>
      </c>
      <c r="AF367" s="13">
        <f>ROUND(AVERAGE(Zinsswaps!AF248:AF367)+'iBoxx Extrapolation'!$L367,2)</f>
        <v>3.57</v>
      </c>
      <c r="AG367" s="13">
        <f>ROUND(AVERAGE(Zinsswaps!AG248:AG367)+'iBoxx Extrapolation'!$L367,2)</f>
        <v>3.55</v>
      </c>
      <c r="AH367" s="13">
        <f>ROUND(AVERAGE(Zinsswaps!AH248:AH367)+'iBoxx Extrapolation'!$L367,2)</f>
        <v>3.54</v>
      </c>
      <c r="AI367" s="13">
        <f>ROUND(AVERAGE(Zinsswaps!AI248:AI367)+'iBoxx Extrapolation'!$L367,2)</f>
        <v>3.52</v>
      </c>
      <c r="AJ367" s="13">
        <f>ROUND(AVERAGE(Zinsswaps!AJ248:AJ367)+'iBoxx Extrapolation'!$L367,2)</f>
        <v>3.5</v>
      </c>
      <c r="AK367" s="13">
        <f>ROUND(AVERAGE(Zinsswaps!AK248:AK367)+'iBoxx Extrapolation'!$L367,2)</f>
        <v>3.49</v>
      </c>
      <c r="AL367" s="13">
        <f>ROUND(AVERAGE(Zinsswaps!AL248:AL367)+'iBoxx Extrapolation'!$L367,2)</f>
        <v>3.48</v>
      </c>
      <c r="AM367" s="13">
        <f>ROUND(AVERAGE(Zinsswaps!AM248:AM367)+'iBoxx Extrapolation'!$L367,2)</f>
        <v>3.46</v>
      </c>
      <c r="AN367" s="13">
        <f>ROUND(AVERAGE(Zinsswaps!AN248:AN367)+'iBoxx Extrapolation'!$L367,2)</f>
        <v>3.45</v>
      </c>
      <c r="AO367" s="13">
        <f>ROUND(AVERAGE(Zinsswaps!AO248:AO367)+'iBoxx Extrapolation'!$L367,2)</f>
        <v>3.44</v>
      </c>
      <c r="AP367" s="13">
        <f>ROUND(AVERAGE(Zinsswaps!AP248:AP367)+'iBoxx Extrapolation'!$L367,2)</f>
        <v>3.42</v>
      </c>
      <c r="AQ367" s="13">
        <f>ROUND(AVERAGE(Zinsswaps!AQ248:AQ367)+'iBoxx Extrapolation'!$L367,2)</f>
        <v>3.4</v>
      </c>
      <c r="AR367" s="13">
        <f>ROUND(AVERAGE(Zinsswaps!AR248:AR367)+'iBoxx Extrapolation'!$L367,2)</f>
        <v>3.38</v>
      </c>
      <c r="AS367" s="13">
        <f>ROUND(AVERAGE(Zinsswaps!AS248:AS367)+'iBoxx Extrapolation'!$L367,2)</f>
        <v>3.36</v>
      </c>
      <c r="AT367" s="13">
        <f>ROUND(AVERAGE(Zinsswaps!AT248:AT367)+'iBoxx Extrapolation'!$L367,2)</f>
        <v>3.34</v>
      </c>
      <c r="AU367" s="13">
        <f>ROUND(AVERAGE(Zinsswaps!AU248:AU367)+'iBoxx Extrapolation'!$L367,2)</f>
        <v>3.32</v>
      </c>
      <c r="AV367" s="13">
        <f>ROUND(AVERAGE(Zinsswaps!AV248:AV367)+'iBoxx Extrapolation'!$L367,2)</f>
        <v>3.31</v>
      </c>
      <c r="AW367" s="13">
        <f>ROUND(AVERAGE(Zinsswaps!AW248:AW367)+'iBoxx Extrapolation'!$L367,2)</f>
        <v>3.29</v>
      </c>
      <c r="AX367" s="13">
        <f>ROUND(AVERAGE(Zinsswaps!AX248:AX367)+'iBoxx Extrapolation'!$L367,2)</f>
        <v>3.27</v>
      </c>
      <c r="AY367" s="13">
        <f>ROUND(AVERAGE(Zinsswaps!AY248:AY367)+'iBoxx Extrapolation'!$L367,2)</f>
        <v>3.26</v>
      </c>
    </row>
    <row r="368" spans="1:51" s="16" customFormat="1" x14ac:dyDescent="0.2">
      <c r="A368" s="12">
        <v>48426</v>
      </c>
      <c r="B368" s="13">
        <f>ROUND(AVERAGE(Zinsswaps!B249:B368)+'iBoxx Extrapolation'!$L368,2)</f>
        <v>3.21</v>
      </c>
      <c r="C368" s="13">
        <f>ROUND(AVERAGE(Zinsswaps!C249:C368)+'iBoxx Extrapolation'!$L368,2)</f>
        <v>3.16</v>
      </c>
      <c r="D368" s="13">
        <f>ROUND(AVERAGE(Zinsswaps!D249:D368)+'iBoxx Extrapolation'!$L368,2)</f>
        <v>3.16</v>
      </c>
      <c r="E368" s="13">
        <f>ROUND(AVERAGE(Zinsswaps!E249:E368)+'iBoxx Extrapolation'!$L368,2)</f>
        <v>3.19</v>
      </c>
      <c r="F368" s="13">
        <f>ROUND(AVERAGE(Zinsswaps!F249:F368)+'iBoxx Extrapolation'!$L368,2)</f>
        <v>3.23</v>
      </c>
      <c r="G368" s="13">
        <f>ROUND(AVERAGE(Zinsswaps!G249:G368)+'iBoxx Extrapolation'!$L368,2)</f>
        <v>3.28</v>
      </c>
      <c r="H368" s="13">
        <f>ROUND(AVERAGE(Zinsswaps!H249:H368)+'iBoxx Extrapolation'!$L368,2)</f>
        <v>3.34</v>
      </c>
      <c r="I368" s="13">
        <f>ROUND(AVERAGE(Zinsswaps!I249:I368)+'iBoxx Extrapolation'!$L368,2)</f>
        <v>3.39</v>
      </c>
      <c r="J368" s="13">
        <f>ROUND(AVERAGE(Zinsswaps!J249:J368)+'iBoxx Extrapolation'!$L368,2)</f>
        <v>3.44</v>
      </c>
      <c r="K368" s="13">
        <f>ROUND(AVERAGE(Zinsswaps!K249:K368)+'iBoxx Extrapolation'!$L368,2)</f>
        <v>3.49</v>
      </c>
      <c r="L368" s="13">
        <f>ROUND(AVERAGE(Zinsswaps!L249:L368)+'iBoxx Extrapolation'!$L368,2)</f>
        <v>3.54</v>
      </c>
      <c r="M368" s="13">
        <f>ROUND(AVERAGE(Zinsswaps!M249:M368)+'iBoxx Extrapolation'!$L368,2)</f>
        <v>3.58</v>
      </c>
      <c r="N368" s="13">
        <f>ROUND(AVERAGE(Zinsswaps!N249:N368)+'iBoxx Extrapolation'!$L368,2)</f>
        <v>3.62</v>
      </c>
      <c r="O368" s="13">
        <f>ROUND(AVERAGE(Zinsswaps!O249:O368)+'iBoxx Extrapolation'!$L368,2)</f>
        <v>3.65</v>
      </c>
      <c r="P368" s="13">
        <f>ROUND(AVERAGE(Zinsswaps!P249:P368)+'iBoxx Extrapolation'!$L368,2)</f>
        <v>3.68</v>
      </c>
      <c r="Q368" s="13">
        <f>ROUND(AVERAGE(Zinsswaps!Q249:Q368)+'iBoxx Extrapolation'!$L368,2)</f>
        <v>3.69</v>
      </c>
      <c r="R368" s="13">
        <f>ROUND(AVERAGE(Zinsswaps!R249:R368)+'iBoxx Extrapolation'!$L368,2)</f>
        <v>3.7</v>
      </c>
      <c r="S368" s="13">
        <f>ROUND(AVERAGE(Zinsswaps!S249:S368)+'iBoxx Extrapolation'!$L368,2)</f>
        <v>3.7</v>
      </c>
      <c r="T368" s="13">
        <f>ROUND(AVERAGE(Zinsswaps!T249:T368)+'iBoxx Extrapolation'!$L368,2)</f>
        <v>3.71</v>
      </c>
      <c r="U368" s="13">
        <f>ROUND(AVERAGE(Zinsswaps!U249:U368)+'iBoxx Extrapolation'!$L368,2)</f>
        <v>3.72</v>
      </c>
      <c r="V368" s="13">
        <f>ROUND(AVERAGE(Zinsswaps!V249:V368)+'iBoxx Extrapolation'!$L368,2)</f>
        <v>3.71</v>
      </c>
      <c r="W368" s="13">
        <f>ROUND(AVERAGE(Zinsswaps!W249:W368)+'iBoxx Extrapolation'!$L368,2)</f>
        <v>3.7</v>
      </c>
      <c r="X368" s="13">
        <f>ROUND(AVERAGE(Zinsswaps!X249:X368)+'iBoxx Extrapolation'!$L368,2)</f>
        <v>3.69</v>
      </c>
      <c r="Y368" s="13">
        <f>ROUND(AVERAGE(Zinsswaps!Y249:Y368)+'iBoxx Extrapolation'!$L368,2)</f>
        <v>3.68</v>
      </c>
      <c r="Z368" s="13">
        <f>ROUND(AVERAGE(Zinsswaps!Z249:Z368)+'iBoxx Extrapolation'!$L368,2)</f>
        <v>3.67</v>
      </c>
      <c r="AA368" s="13">
        <f>ROUND(AVERAGE(Zinsswaps!AA249:AA368)+'iBoxx Extrapolation'!$L368,2)</f>
        <v>3.66</v>
      </c>
      <c r="AB368" s="13">
        <f>ROUND(AVERAGE(Zinsswaps!AB249:AB368)+'iBoxx Extrapolation'!$L368,2)</f>
        <v>3.64</v>
      </c>
      <c r="AC368" s="13">
        <f>ROUND(AVERAGE(Zinsswaps!AC249:AC368)+'iBoxx Extrapolation'!$L368,2)</f>
        <v>3.63</v>
      </c>
      <c r="AD368" s="13">
        <f>ROUND(AVERAGE(Zinsswaps!AD249:AD368)+'iBoxx Extrapolation'!$L368,2)</f>
        <v>3.62</v>
      </c>
      <c r="AE368" s="13">
        <f>ROUND(AVERAGE(Zinsswaps!AE249:AE368)+'iBoxx Extrapolation'!$L368,2)</f>
        <v>3.61</v>
      </c>
      <c r="AF368" s="13">
        <f>ROUND(AVERAGE(Zinsswaps!AF249:AF368)+'iBoxx Extrapolation'!$L368,2)</f>
        <v>3.59</v>
      </c>
      <c r="AG368" s="13">
        <f>ROUND(AVERAGE(Zinsswaps!AG249:AG368)+'iBoxx Extrapolation'!$L368,2)</f>
        <v>3.57</v>
      </c>
      <c r="AH368" s="13">
        <f>ROUND(AVERAGE(Zinsswaps!AH249:AH368)+'iBoxx Extrapolation'!$L368,2)</f>
        <v>3.55</v>
      </c>
      <c r="AI368" s="13">
        <f>ROUND(AVERAGE(Zinsswaps!AI249:AI368)+'iBoxx Extrapolation'!$L368,2)</f>
        <v>3.54</v>
      </c>
      <c r="AJ368" s="13">
        <f>ROUND(AVERAGE(Zinsswaps!AJ249:AJ368)+'iBoxx Extrapolation'!$L368,2)</f>
        <v>3.52</v>
      </c>
      <c r="AK368" s="13">
        <f>ROUND(AVERAGE(Zinsswaps!AK249:AK368)+'iBoxx Extrapolation'!$L368,2)</f>
        <v>3.51</v>
      </c>
      <c r="AL368" s="13">
        <f>ROUND(AVERAGE(Zinsswaps!AL249:AL368)+'iBoxx Extrapolation'!$L368,2)</f>
        <v>3.49</v>
      </c>
      <c r="AM368" s="13">
        <f>ROUND(AVERAGE(Zinsswaps!AM249:AM368)+'iBoxx Extrapolation'!$L368,2)</f>
        <v>3.48</v>
      </c>
      <c r="AN368" s="13">
        <f>ROUND(AVERAGE(Zinsswaps!AN249:AN368)+'iBoxx Extrapolation'!$L368,2)</f>
        <v>3.47</v>
      </c>
      <c r="AO368" s="13">
        <f>ROUND(AVERAGE(Zinsswaps!AO249:AO368)+'iBoxx Extrapolation'!$L368,2)</f>
        <v>3.46</v>
      </c>
      <c r="AP368" s="13">
        <f>ROUND(AVERAGE(Zinsswaps!AP249:AP368)+'iBoxx Extrapolation'!$L368,2)</f>
        <v>3.43</v>
      </c>
      <c r="AQ368" s="13">
        <f>ROUND(AVERAGE(Zinsswaps!AQ249:AQ368)+'iBoxx Extrapolation'!$L368,2)</f>
        <v>3.41</v>
      </c>
      <c r="AR368" s="13">
        <f>ROUND(AVERAGE(Zinsswaps!AR249:AR368)+'iBoxx Extrapolation'!$L368,2)</f>
        <v>3.39</v>
      </c>
      <c r="AS368" s="13">
        <f>ROUND(AVERAGE(Zinsswaps!AS249:AS368)+'iBoxx Extrapolation'!$L368,2)</f>
        <v>3.37</v>
      </c>
      <c r="AT368" s="13">
        <f>ROUND(AVERAGE(Zinsswaps!AT249:AT368)+'iBoxx Extrapolation'!$L368,2)</f>
        <v>3.36</v>
      </c>
      <c r="AU368" s="13">
        <f>ROUND(AVERAGE(Zinsswaps!AU249:AU368)+'iBoxx Extrapolation'!$L368,2)</f>
        <v>3.34</v>
      </c>
      <c r="AV368" s="13">
        <f>ROUND(AVERAGE(Zinsswaps!AV249:AV368)+'iBoxx Extrapolation'!$L368,2)</f>
        <v>3.32</v>
      </c>
      <c r="AW368" s="13">
        <f>ROUND(AVERAGE(Zinsswaps!AW249:AW368)+'iBoxx Extrapolation'!$L368,2)</f>
        <v>3.31</v>
      </c>
      <c r="AX368" s="13">
        <f>ROUND(AVERAGE(Zinsswaps!AX249:AX368)+'iBoxx Extrapolation'!$L368,2)</f>
        <v>3.29</v>
      </c>
      <c r="AY368" s="13">
        <f>ROUND(AVERAGE(Zinsswaps!AY249:AY368)+'iBoxx Extrapolation'!$L368,2)</f>
        <v>3.28</v>
      </c>
    </row>
    <row r="369" spans="1:51" s="16" customFormat="1" x14ac:dyDescent="0.2">
      <c r="A369" s="12">
        <v>48457</v>
      </c>
      <c r="B369" s="13">
        <f>ROUND(AVERAGE(Zinsswaps!B250:B369)+'iBoxx Extrapolation'!$L369,2)</f>
        <v>3.22</v>
      </c>
      <c r="C369" s="13">
        <f>ROUND(AVERAGE(Zinsswaps!C250:C369)+'iBoxx Extrapolation'!$L369,2)</f>
        <v>3.16</v>
      </c>
      <c r="D369" s="13">
        <f>ROUND(AVERAGE(Zinsswaps!D250:D369)+'iBoxx Extrapolation'!$L369,2)</f>
        <v>3.16</v>
      </c>
      <c r="E369" s="13">
        <f>ROUND(AVERAGE(Zinsswaps!E250:E369)+'iBoxx Extrapolation'!$L369,2)</f>
        <v>3.19</v>
      </c>
      <c r="F369" s="13">
        <f>ROUND(AVERAGE(Zinsswaps!F250:F369)+'iBoxx Extrapolation'!$L369,2)</f>
        <v>3.24</v>
      </c>
      <c r="G369" s="13">
        <f>ROUND(AVERAGE(Zinsswaps!G250:G369)+'iBoxx Extrapolation'!$L369,2)</f>
        <v>3.29</v>
      </c>
      <c r="H369" s="13">
        <f>ROUND(AVERAGE(Zinsswaps!H250:H369)+'iBoxx Extrapolation'!$L369,2)</f>
        <v>3.34</v>
      </c>
      <c r="I369" s="13">
        <f>ROUND(AVERAGE(Zinsswaps!I250:I369)+'iBoxx Extrapolation'!$L369,2)</f>
        <v>3.4</v>
      </c>
      <c r="J369" s="13">
        <f>ROUND(AVERAGE(Zinsswaps!J250:J369)+'iBoxx Extrapolation'!$L369,2)</f>
        <v>3.45</v>
      </c>
      <c r="K369" s="13">
        <f>ROUND(AVERAGE(Zinsswaps!K250:K369)+'iBoxx Extrapolation'!$L369,2)</f>
        <v>3.5</v>
      </c>
      <c r="L369" s="13">
        <f>ROUND(AVERAGE(Zinsswaps!L250:L369)+'iBoxx Extrapolation'!$L369,2)</f>
        <v>3.55</v>
      </c>
      <c r="M369" s="13">
        <f>ROUND(AVERAGE(Zinsswaps!M250:M369)+'iBoxx Extrapolation'!$L369,2)</f>
        <v>3.59</v>
      </c>
      <c r="N369" s="13">
        <f>ROUND(AVERAGE(Zinsswaps!N250:N369)+'iBoxx Extrapolation'!$L369,2)</f>
        <v>3.62</v>
      </c>
      <c r="O369" s="13">
        <f>ROUND(AVERAGE(Zinsswaps!O250:O369)+'iBoxx Extrapolation'!$L369,2)</f>
        <v>3.66</v>
      </c>
      <c r="P369" s="13">
        <f>ROUND(AVERAGE(Zinsswaps!P250:P369)+'iBoxx Extrapolation'!$L369,2)</f>
        <v>3.68</v>
      </c>
      <c r="Q369" s="13">
        <f>ROUND(AVERAGE(Zinsswaps!Q250:Q369)+'iBoxx Extrapolation'!$L369,2)</f>
        <v>3.69</v>
      </c>
      <c r="R369" s="13">
        <f>ROUND(AVERAGE(Zinsswaps!R250:R369)+'iBoxx Extrapolation'!$L369,2)</f>
        <v>3.7</v>
      </c>
      <c r="S369" s="13">
        <f>ROUND(AVERAGE(Zinsswaps!S250:S369)+'iBoxx Extrapolation'!$L369,2)</f>
        <v>3.71</v>
      </c>
      <c r="T369" s="13">
        <f>ROUND(AVERAGE(Zinsswaps!T250:T369)+'iBoxx Extrapolation'!$L369,2)</f>
        <v>3.72</v>
      </c>
      <c r="U369" s="13">
        <f>ROUND(AVERAGE(Zinsswaps!U250:U369)+'iBoxx Extrapolation'!$L369,2)</f>
        <v>3.73</v>
      </c>
      <c r="V369" s="13">
        <f>ROUND(AVERAGE(Zinsswaps!V250:V369)+'iBoxx Extrapolation'!$L369,2)</f>
        <v>3.72</v>
      </c>
      <c r="W369" s="13">
        <f>ROUND(AVERAGE(Zinsswaps!W250:W369)+'iBoxx Extrapolation'!$L369,2)</f>
        <v>3.71</v>
      </c>
      <c r="X369" s="13">
        <f>ROUND(AVERAGE(Zinsswaps!X250:X369)+'iBoxx Extrapolation'!$L369,2)</f>
        <v>3.7</v>
      </c>
      <c r="Y369" s="13">
        <f>ROUND(AVERAGE(Zinsswaps!Y250:Y369)+'iBoxx Extrapolation'!$L369,2)</f>
        <v>3.69</v>
      </c>
      <c r="Z369" s="13">
        <f>ROUND(AVERAGE(Zinsswaps!Z250:Z369)+'iBoxx Extrapolation'!$L369,2)</f>
        <v>3.69</v>
      </c>
      <c r="AA369" s="13">
        <f>ROUND(AVERAGE(Zinsswaps!AA250:AA369)+'iBoxx Extrapolation'!$L369,2)</f>
        <v>3.67</v>
      </c>
      <c r="AB369" s="13">
        <f>ROUND(AVERAGE(Zinsswaps!AB250:AB369)+'iBoxx Extrapolation'!$L369,2)</f>
        <v>3.66</v>
      </c>
      <c r="AC369" s="13">
        <f>ROUND(AVERAGE(Zinsswaps!AC250:AC369)+'iBoxx Extrapolation'!$L369,2)</f>
        <v>3.64</v>
      </c>
      <c r="AD369" s="13">
        <f>ROUND(AVERAGE(Zinsswaps!AD250:AD369)+'iBoxx Extrapolation'!$L369,2)</f>
        <v>3.63</v>
      </c>
      <c r="AE369" s="13">
        <f>ROUND(AVERAGE(Zinsswaps!AE250:AE369)+'iBoxx Extrapolation'!$L369,2)</f>
        <v>3.62</v>
      </c>
      <c r="AF369" s="13">
        <f>ROUND(AVERAGE(Zinsswaps!AF250:AF369)+'iBoxx Extrapolation'!$L369,2)</f>
        <v>3.6</v>
      </c>
      <c r="AG369" s="13">
        <f>ROUND(AVERAGE(Zinsswaps!AG250:AG369)+'iBoxx Extrapolation'!$L369,2)</f>
        <v>3.58</v>
      </c>
      <c r="AH369" s="13">
        <f>ROUND(AVERAGE(Zinsswaps!AH250:AH369)+'iBoxx Extrapolation'!$L369,2)</f>
        <v>3.56</v>
      </c>
      <c r="AI369" s="13">
        <f>ROUND(AVERAGE(Zinsswaps!AI250:AI369)+'iBoxx Extrapolation'!$L369,2)</f>
        <v>3.55</v>
      </c>
      <c r="AJ369" s="13">
        <f>ROUND(AVERAGE(Zinsswaps!AJ250:AJ369)+'iBoxx Extrapolation'!$L369,2)</f>
        <v>3.53</v>
      </c>
      <c r="AK369" s="13">
        <f>ROUND(AVERAGE(Zinsswaps!AK250:AK369)+'iBoxx Extrapolation'!$L369,2)</f>
        <v>3.52</v>
      </c>
      <c r="AL369" s="13">
        <f>ROUND(AVERAGE(Zinsswaps!AL250:AL369)+'iBoxx Extrapolation'!$L369,2)</f>
        <v>3.5</v>
      </c>
      <c r="AM369" s="13">
        <f>ROUND(AVERAGE(Zinsswaps!AM250:AM369)+'iBoxx Extrapolation'!$L369,2)</f>
        <v>3.49</v>
      </c>
      <c r="AN369" s="13">
        <f>ROUND(AVERAGE(Zinsswaps!AN250:AN369)+'iBoxx Extrapolation'!$L369,2)</f>
        <v>3.48</v>
      </c>
      <c r="AO369" s="13">
        <f>ROUND(AVERAGE(Zinsswaps!AO250:AO369)+'iBoxx Extrapolation'!$L369,2)</f>
        <v>3.47</v>
      </c>
      <c r="AP369" s="13">
        <f>ROUND(AVERAGE(Zinsswaps!AP250:AP369)+'iBoxx Extrapolation'!$L369,2)</f>
        <v>3.45</v>
      </c>
      <c r="AQ369" s="13">
        <f>ROUND(AVERAGE(Zinsswaps!AQ250:AQ369)+'iBoxx Extrapolation'!$L369,2)</f>
        <v>3.43</v>
      </c>
      <c r="AR369" s="13">
        <f>ROUND(AVERAGE(Zinsswaps!AR250:AR369)+'iBoxx Extrapolation'!$L369,2)</f>
        <v>3.41</v>
      </c>
      <c r="AS369" s="13">
        <f>ROUND(AVERAGE(Zinsswaps!AS250:AS369)+'iBoxx Extrapolation'!$L369,2)</f>
        <v>3.39</v>
      </c>
      <c r="AT369" s="13">
        <f>ROUND(AVERAGE(Zinsswaps!AT250:AT369)+'iBoxx Extrapolation'!$L369,2)</f>
        <v>3.37</v>
      </c>
      <c r="AU369" s="13">
        <f>ROUND(AVERAGE(Zinsswaps!AU250:AU369)+'iBoxx Extrapolation'!$L369,2)</f>
        <v>3.35</v>
      </c>
      <c r="AV369" s="13">
        <f>ROUND(AVERAGE(Zinsswaps!AV250:AV369)+'iBoxx Extrapolation'!$L369,2)</f>
        <v>3.33</v>
      </c>
      <c r="AW369" s="13">
        <f>ROUND(AVERAGE(Zinsswaps!AW250:AW369)+'iBoxx Extrapolation'!$L369,2)</f>
        <v>3.32</v>
      </c>
      <c r="AX369" s="13">
        <f>ROUND(AVERAGE(Zinsswaps!AX250:AX369)+'iBoxx Extrapolation'!$L369,2)</f>
        <v>3.3</v>
      </c>
      <c r="AY369" s="13">
        <f>ROUND(AVERAGE(Zinsswaps!AY250:AY369)+'iBoxx Extrapolation'!$L369,2)</f>
        <v>3.29</v>
      </c>
    </row>
    <row r="370" spans="1:51" s="16" customFormat="1" x14ac:dyDescent="0.2">
      <c r="A370" s="12">
        <v>48487</v>
      </c>
      <c r="B370" s="13">
        <f>ROUND(AVERAGE(Zinsswaps!B251:B370)+'iBoxx Extrapolation'!$L370,2)</f>
        <v>3.22</v>
      </c>
      <c r="C370" s="13">
        <f>ROUND(AVERAGE(Zinsswaps!C251:C370)+'iBoxx Extrapolation'!$L370,2)</f>
        <v>3.16</v>
      </c>
      <c r="D370" s="13">
        <f>ROUND(AVERAGE(Zinsswaps!D251:D370)+'iBoxx Extrapolation'!$L370,2)</f>
        <v>3.16</v>
      </c>
      <c r="E370" s="13">
        <f>ROUND(AVERAGE(Zinsswaps!E251:E370)+'iBoxx Extrapolation'!$L370,2)</f>
        <v>3.19</v>
      </c>
      <c r="F370" s="13">
        <f>ROUND(AVERAGE(Zinsswaps!F251:F370)+'iBoxx Extrapolation'!$L370,2)</f>
        <v>3.23</v>
      </c>
      <c r="G370" s="13">
        <f>ROUND(AVERAGE(Zinsswaps!G251:G370)+'iBoxx Extrapolation'!$L370,2)</f>
        <v>3.29</v>
      </c>
      <c r="H370" s="13">
        <f>ROUND(AVERAGE(Zinsswaps!H251:H370)+'iBoxx Extrapolation'!$L370,2)</f>
        <v>3.34</v>
      </c>
      <c r="I370" s="13">
        <f>ROUND(AVERAGE(Zinsswaps!I251:I370)+'iBoxx Extrapolation'!$L370,2)</f>
        <v>3.4</v>
      </c>
      <c r="J370" s="13">
        <f>ROUND(AVERAGE(Zinsswaps!J251:J370)+'iBoxx Extrapolation'!$L370,2)</f>
        <v>3.45</v>
      </c>
      <c r="K370" s="13">
        <f>ROUND(AVERAGE(Zinsswaps!K251:K370)+'iBoxx Extrapolation'!$L370,2)</f>
        <v>3.5</v>
      </c>
      <c r="L370" s="13">
        <f>ROUND(AVERAGE(Zinsswaps!L251:L370)+'iBoxx Extrapolation'!$L370,2)</f>
        <v>3.55</v>
      </c>
      <c r="M370" s="13">
        <f>ROUND(AVERAGE(Zinsswaps!M251:M370)+'iBoxx Extrapolation'!$L370,2)</f>
        <v>3.59</v>
      </c>
      <c r="N370" s="13">
        <f>ROUND(AVERAGE(Zinsswaps!N251:N370)+'iBoxx Extrapolation'!$L370,2)</f>
        <v>3.63</v>
      </c>
      <c r="O370" s="13">
        <f>ROUND(AVERAGE(Zinsswaps!O251:O370)+'iBoxx Extrapolation'!$L370,2)</f>
        <v>3.66</v>
      </c>
      <c r="P370" s="13">
        <f>ROUND(AVERAGE(Zinsswaps!P251:P370)+'iBoxx Extrapolation'!$L370,2)</f>
        <v>3.69</v>
      </c>
      <c r="Q370" s="13">
        <f>ROUND(AVERAGE(Zinsswaps!Q251:Q370)+'iBoxx Extrapolation'!$L370,2)</f>
        <v>3.7</v>
      </c>
      <c r="R370" s="13">
        <f>ROUND(AVERAGE(Zinsswaps!R251:R370)+'iBoxx Extrapolation'!$L370,2)</f>
        <v>3.71</v>
      </c>
      <c r="S370" s="13">
        <f>ROUND(AVERAGE(Zinsswaps!S251:S370)+'iBoxx Extrapolation'!$L370,2)</f>
        <v>3.72</v>
      </c>
      <c r="T370" s="13">
        <f>ROUND(AVERAGE(Zinsswaps!T251:T370)+'iBoxx Extrapolation'!$L370,2)</f>
        <v>3.72</v>
      </c>
      <c r="U370" s="13">
        <f>ROUND(AVERAGE(Zinsswaps!U251:U370)+'iBoxx Extrapolation'!$L370,2)</f>
        <v>3.73</v>
      </c>
      <c r="V370" s="13">
        <f>ROUND(AVERAGE(Zinsswaps!V251:V370)+'iBoxx Extrapolation'!$L370,2)</f>
        <v>3.72</v>
      </c>
      <c r="W370" s="13">
        <f>ROUND(AVERAGE(Zinsswaps!W251:W370)+'iBoxx Extrapolation'!$L370,2)</f>
        <v>3.71</v>
      </c>
      <c r="X370" s="13">
        <f>ROUND(AVERAGE(Zinsswaps!X251:X370)+'iBoxx Extrapolation'!$L370,2)</f>
        <v>3.71</v>
      </c>
      <c r="Y370" s="13">
        <f>ROUND(AVERAGE(Zinsswaps!Y251:Y370)+'iBoxx Extrapolation'!$L370,2)</f>
        <v>3.7</v>
      </c>
      <c r="Z370" s="13">
        <f>ROUND(AVERAGE(Zinsswaps!Z251:Z370)+'iBoxx Extrapolation'!$L370,2)</f>
        <v>3.69</v>
      </c>
      <c r="AA370" s="13">
        <f>ROUND(AVERAGE(Zinsswaps!AA251:AA370)+'iBoxx Extrapolation'!$L370,2)</f>
        <v>3.68</v>
      </c>
      <c r="AB370" s="13">
        <f>ROUND(AVERAGE(Zinsswaps!AB251:AB370)+'iBoxx Extrapolation'!$L370,2)</f>
        <v>3.66</v>
      </c>
      <c r="AC370" s="13">
        <f>ROUND(AVERAGE(Zinsswaps!AC251:AC370)+'iBoxx Extrapolation'!$L370,2)</f>
        <v>3.65</v>
      </c>
      <c r="AD370" s="13">
        <f>ROUND(AVERAGE(Zinsswaps!AD251:AD370)+'iBoxx Extrapolation'!$L370,2)</f>
        <v>3.64</v>
      </c>
      <c r="AE370" s="13">
        <f>ROUND(AVERAGE(Zinsswaps!AE251:AE370)+'iBoxx Extrapolation'!$L370,2)</f>
        <v>3.63</v>
      </c>
      <c r="AF370" s="13">
        <f>ROUND(AVERAGE(Zinsswaps!AF251:AF370)+'iBoxx Extrapolation'!$L370,2)</f>
        <v>3.61</v>
      </c>
      <c r="AG370" s="13">
        <f>ROUND(AVERAGE(Zinsswaps!AG251:AG370)+'iBoxx Extrapolation'!$L370,2)</f>
        <v>3.59</v>
      </c>
      <c r="AH370" s="13">
        <f>ROUND(AVERAGE(Zinsswaps!AH251:AH370)+'iBoxx Extrapolation'!$L370,2)</f>
        <v>3.57</v>
      </c>
      <c r="AI370" s="13">
        <f>ROUND(AVERAGE(Zinsswaps!AI251:AI370)+'iBoxx Extrapolation'!$L370,2)</f>
        <v>3.56</v>
      </c>
      <c r="AJ370" s="13">
        <f>ROUND(AVERAGE(Zinsswaps!AJ251:AJ370)+'iBoxx Extrapolation'!$L370,2)</f>
        <v>3.54</v>
      </c>
      <c r="AK370" s="13">
        <f>ROUND(AVERAGE(Zinsswaps!AK251:AK370)+'iBoxx Extrapolation'!$L370,2)</f>
        <v>3.53</v>
      </c>
      <c r="AL370" s="13">
        <f>ROUND(AVERAGE(Zinsswaps!AL251:AL370)+'iBoxx Extrapolation'!$L370,2)</f>
        <v>3.51</v>
      </c>
      <c r="AM370" s="13">
        <f>ROUND(AVERAGE(Zinsswaps!AM251:AM370)+'iBoxx Extrapolation'!$L370,2)</f>
        <v>3.5</v>
      </c>
      <c r="AN370" s="13">
        <f>ROUND(AVERAGE(Zinsswaps!AN251:AN370)+'iBoxx Extrapolation'!$L370,2)</f>
        <v>3.49</v>
      </c>
      <c r="AO370" s="13">
        <f>ROUND(AVERAGE(Zinsswaps!AO251:AO370)+'iBoxx Extrapolation'!$L370,2)</f>
        <v>3.48</v>
      </c>
      <c r="AP370" s="13">
        <f>ROUND(AVERAGE(Zinsswaps!AP251:AP370)+'iBoxx Extrapolation'!$L370,2)</f>
        <v>3.46</v>
      </c>
      <c r="AQ370" s="13">
        <f>ROUND(AVERAGE(Zinsswaps!AQ251:AQ370)+'iBoxx Extrapolation'!$L370,2)</f>
        <v>3.44</v>
      </c>
      <c r="AR370" s="13">
        <f>ROUND(AVERAGE(Zinsswaps!AR251:AR370)+'iBoxx Extrapolation'!$L370,2)</f>
        <v>3.42</v>
      </c>
      <c r="AS370" s="13">
        <f>ROUND(AVERAGE(Zinsswaps!AS251:AS370)+'iBoxx Extrapolation'!$L370,2)</f>
        <v>3.4</v>
      </c>
      <c r="AT370" s="13">
        <f>ROUND(AVERAGE(Zinsswaps!AT251:AT370)+'iBoxx Extrapolation'!$L370,2)</f>
        <v>3.38</v>
      </c>
      <c r="AU370" s="13">
        <f>ROUND(AVERAGE(Zinsswaps!AU251:AU370)+'iBoxx Extrapolation'!$L370,2)</f>
        <v>3.36</v>
      </c>
      <c r="AV370" s="13">
        <f>ROUND(AVERAGE(Zinsswaps!AV251:AV370)+'iBoxx Extrapolation'!$L370,2)</f>
        <v>3.35</v>
      </c>
      <c r="AW370" s="13">
        <f>ROUND(AVERAGE(Zinsswaps!AW251:AW370)+'iBoxx Extrapolation'!$L370,2)</f>
        <v>3.33</v>
      </c>
      <c r="AX370" s="13">
        <f>ROUND(AVERAGE(Zinsswaps!AX251:AX370)+'iBoxx Extrapolation'!$L370,2)</f>
        <v>3.31</v>
      </c>
      <c r="AY370" s="13">
        <f>ROUND(AVERAGE(Zinsswaps!AY251:AY370)+'iBoxx Extrapolation'!$L370,2)</f>
        <v>3.3</v>
      </c>
    </row>
    <row r="371" spans="1:51" s="16" customFormat="1" x14ac:dyDescent="0.2">
      <c r="A371" s="12">
        <v>48518</v>
      </c>
      <c r="B371" s="13">
        <f>ROUND(AVERAGE(Zinsswaps!B252:B371)+'iBoxx Extrapolation'!$L371,2)</f>
        <v>3.21</v>
      </c>
      <c r="C371" s="13">
        <f>ROUND(AVERAGE(Zinsswaps!C252:C371)+'iBoxx Extrapolation'!$L371,2)</f>
        <v>3.15</v>
      </c>
      <c r="D371" s="13">
        <f>ROUND(AVERAGE(Zinsswaps!D252:D371)+'iBoxx Extrapolation'!$L371,2)</f>
        <v>3.15</v>
      </c>
      <c r="E371" s="13">
        <f>ROUND(AVERAGE(Zinsswaps!E252:E371)+'iBoxx Extrapolation'!$L371,2)</f>
        <v>3.19</v>
      </c>
      <c r="F371" s="13">
        <f>ROUND(AVERAGE(Zinsswaps!F252:F371)+'iBoxx Extrapolation'!$L371,2)</f>
        <v>3.23</v>
      </c>
      <c r="G371" s="13">
        <f>ROUND(AVERAGE(Zinsswaps!G252:G371)+'iBoxx Extrapolation'!$L371,2)</f>
        <v>3.29</v>
      </c>
      <c r="H371" s="13">
        <f>ROUND(AVERAGE(Zinsswaps!H252:H371)+'iBoxx Extrapolation'!$L371,2)</f>
        <v>3.34</v>
      </c>
      <c r="I371" s="13">
        <f>ROUND(AVERAGE(Zinsswaps!I252:I371)+'iBoxx Extrapolation'!$L371,2)</f>
        <v>3.39</v>
      </c>
      <c r="J371" s="13">
        <f>ROUND(AVERAGE(Zinsswaps!J252:J371)+'iBoxx Extrapolation'!$L371,2)</f>
        <v>3.45</v>
      </c>
      <c r="K371" s="13">
        <f>ROUND(AVERAGE(Zinsswaps!K252:K371)+'iBoxx Extrapolation'!$L371,2)</f>
        <v>3.5</v>
      </c>
      <c r="L371" s="13">
        <f>ROUND(AVERAGE(Zinsswaps!L252:L371)+'iBoxx Extrapolation'!$L371,2)</f>
        <v>3.55</v>
      </c>
      <c r="M371" s="13">
        <f>ROUND(AVERAGE(Zinsswaps!M252:M371)+'iBoxx Extrapolation'!$L371,2)</f>
        <v>3.59</v>
      </c>
      <c r="N371" s="13">
        <f>ROUND(AVERAGE(Zinsswaps!N252:N371)+'iBoxx Extrapolation'!$L371,2)</f>
        <v>3.63</v>
      </c>
      <c r="O371" s="13">
        <f>ROUND(AVERAGE(Zinsswaps!O252:O371)+'iBoxx Extrapolation'!$L371,2)</f>
        <v>3.66</v>
      </c>
      <c r="P371" s="13">
        <f>ROUND(AVERAGE(Zinsswaps!P252:P371)+'iBoxx Extrapolation'!$L371,2)</f>
        <v>3.69</v>
      </c>
      <c r="Q371" s="13">
        <f>ROUND(AVERAGE(Zinsswaps!Q252:Q371)+'iBoxx Extrapolation'!$L371,2)</f>
        <v>3.7</v>
      </c>
      <c r="R371" s="13">
        <f>ROUND(AVERAGE(Zinsswaps!R252:R371)+'iBoxx Extrapolation'!$L371,2)</f>
        <v>3.71</v>
      </c>
      <c r="S371" s="13">
        <f>ROUND(AVERAGE(Zinsswaps!S252:S371)+'iBoxx Extrapolation'!$L371,2)</f>
        <v>3.72</v>
      </c>
      <c r="T371" s="13">
        <f>ROUND(AVERAGE(Zinsswaps!T252:T371)+'iBoxx Extrapolation'!$L371,2)</f>
        <v>3.73</v>
      </c>
      <c r="U371" s="13">
        <f>ROUND(AVERAGE(Zinsswaps!U252:U371)+'iBoxx Extrapolation'!$L371,2)</f>
        <v>3.74</v>
      </c>
      <c r="V371" s="13">
        <f>ROUND(AVERAGE(Zinsswaps!V252:V371)+'iBoxx Extrapolation'!$L371,2)</f>
        <v>3.73</v>
      </c>
      <c r="W371" s="13">
        <f>ROUND(AVERAGE(Zinsswaps!W252:W371)+'iBoxx Extrapolation'!$L371,2)</f>
        <v>3.72</v>
      </c>
      <c r="X371" s="13">
        <f>ROUND(AVERAGE(Zinsswaps!X252:X371)+'iBoxx Extrapolation'!$L371,2)</f>
        <v>3.71</v>
      </c>
      <c r="Y371" s="13">
        <f>ROUND(AVERAGE(Zinsswaps!Y252:Y371)+'iBoxx Extrapolation'!$L371,2)</f>
        <v>3.71</v>
      </c>
      <c r="Z371" s="13">
        <f>ROUND(AVERAGE(Zinsswaps!Z252:Z371)+'iBoxx Extrapolation'!$L371,2)</f>
        <v>3.7</v>
      </c>
      <c r="AA371" s="13">
        <f>ROUND(AVERAGE(Zinsswaps!AA252:AA371)+'iBoxx Extrapolation'!$L371,2)</f>
        <v>3.68</v>
      </c>
      <c r="AB371" s="13">
        <f>ROUND(AVERAGE(Zinsswaps!AB252:AB371)+'iBoxx Extrapolation'!$L371,2)</f>
        <v>3.67</v>
      </c>
      <c r="AC371" s="13">
        <f>ROUND(AVERAGE(Zinsswaps!AC252:AC371)+'iBoxx Extrapolation'!$L371,2)</f>
        <v>3.66</v>
      </c>
      <c r="AD371" s="13">
        <f>ROUND(AVERAGE(Zinsswaps!AD252:AD371)+'iBoxx Extrapolation'!$L371,2)</f>
        <v>3.65</v>
      </c>
      <c r="AE371" s="13">
        <f>ROUND(AVERAGE(Zinsswaps!AE252:AE371)+'iBoxx Extrapolation'!$L371,2)</f>
        <v>3.64</v>
      </c>
      <c r="AF371" s="13">
        <f>ROUND(AVERAGE(Zinsswaps!AF252:AF371)+'iBoxx Extrapolation'!$L371,2)</f>
        <v>3.62</v>
      </c>
      <c r="AG371" s="13">
        <f>ROUND(AVERAGE(Zinsswaps!AG252:AG371)+'iBoxx Extrapolation'!$L371,2)</f>
        <v>3.6</v>
      </c>
      <c r="AH371" s="13">
        <f>ROUND(AVERAGE(Zinsswaps!AH252:AH371)+'iBoxx Extrapolation'!$L371,2)</f>
        <v>3.58</v>
      </c>
      <c r="AI371" s="13">
        <f>ROUND(AVERAGE(Zinsswaps!AI252:AI371)+'iBoxx Extrapolation'!$L371,2)</f>
        <v>3.57</v>
      </c>
      <c r="AJ371" s="13">
        <f>ROUND(AVERAGE(Zinsswaps!AJ252:AJ371)+'iBoxx Extrapolation'!$L371,2)</f>
        <v>3.55</v>
      </c>
      <c r="AK371" s="13">
        <f>ROUND(AVERAGE(Zinsswaps!AK252:AK371)+'iBoxx Extrapolation'!$L371,2)</f>
        <v>3.54</v>
      </c>
      <c r="AL371" s="13">
        <f>ROUND(AVERAGE(Zinsswaps!AL252:AL371)+'iBoxx Extrapolation'!$L371,2)</f>
        <v>3.52</v>
      </c>
      <c r="AM371" s="13">
        <f>ROUND(AVERAGE(Zinsswaps!AM252:AM371)+'iBoxx Extrapolation'!$L371,2)</f>
        <v>3.51</v>
      </c>
      <c r="AN371" s="13">
        <f>ROUND(AVERAGE(Zinsswaps!AN252:AN371)+'iBoxx Extrapolation'!$L371,2)</f>
        <v>3.5</v>
      </c>
      <c r="AO371" s="13">
        <f>ROUND(AVERAGE(Zinsswaps!AO252:AO371)+'iBoxx Extrapolation'!$L371,2)</f>
        <v>3.49</v>
      </c>
      <c r="AP371" s="13">
        <f>ROUND(AVERAGE(Zinsswaps!AP252:AP371)+'iBoxx Extrapolation'!$L371,2)</f>
        <v>3.47</v>
      </c>
      <c r="AQ371" s="13">
        <f>ROUND(AVERAGE(Zinsswaps!AQ252:AQ371)+'iBoxx Extrapolation'!$L371,2)</f>
        <v>3.45</v>
      </c>
      <c r="AR371" s="13">
        <f>ROUND(AVERAGE(Zinsswaps!AR252:AR371)+'iBoxx Extrapolation'!$L371,2)</f>
        <v>3.43</v>
      </c>
      <c r="AS371" s="13">
        <f>ROUND(AVERAGE(Zinsswaps!AS252:AS371)+'iBoxx Extrapolation'!$L371,2)</f>
        <v>3.41</v>
      </c>
      <c r="AT371" s="13">
        <f>ROUND(AVERAGE(Zinsswaps!AT252:AT371)+'iBoxx Extrapolation'!$L371,2)</f>
        <v>3.39</v>
      </c>
      <c r="AU371" s="13">
        <f>ROUND(AVERAGE(Zinsswaps!AU252:AU371)+'iBoxx Extrapolation'!$L371,2)</f>
        <v>3.37</v>
      </c>
      <c r="AV371" s="13">
        <f>ROUND(AVERAGE(Zinsswaps!AV252:AV371)+'iBoxx Extrapolation'!$L371,2)</f>
        <v>3.36</v>
      </c>
      <c r="AW371" s="13">
        <f>ROUND(AVERAGE(Zinsswaps!AW252:AW371)+'iBoxx Extrapolation'!$L371,2)</f>
        <v>3.34</v>
      </c>
      <c r="AX371" s="13">
        <f>ROUND(AVERAGE(Zinsswaps!AX252:AX371)+'iBoxx Extrapolation'!$L371,2)</f>
        <v>3.32</v>
      </c>
      <c r="AY371" s="13">
        <f>ROUND(AVERAGE(Zinsswaps!AY252:AY371)+'iBoxx Extrapolation'!$L371,2)</f>
        <v>3.31</v>
      </c>
    </row>
    <row r="372" spans="1:51" s="16" customFormat="1" x14ac:dyDescent="0.2">
      <c r="A372" s="12">
        <v>48548</v>
      </c>
      <c r="B372" s="13">
        <f>ROUND(AVERAGE(Zinsswaps!B253:B372)+'iBoxx Extrapolation'!$L372,2)</f>
        <v>3.21</v>
      </c>
      <c r="C372" s="13">
        <f>ROUND(AVERAGE(Zinsswaps!C253:C372)+'iBoxx Extrapolation'!$L372,2)</f>
        <v>3.15</v>
      </c>
      <c r="D372" s="13">
        <f>ROUND(AVERAGE(Zinsswaps!D253:D372)+'iBoxx Extrapolation'!$L372,2)</f>
        <v>3.15</v>
      </c>
      <c r="E372" s="13">
        <f>ROUND(AVERAGE(Zinsswaps!E253:E372)+'iBoxx Extrapolation'!$L372,2)</f>
        <v>3.19</v>
      </c>
      <c r="F372" s="13">
        <f>ROUND(AVERAGE(Zinsswaps!F253:F372)+'iBoxx Extrapolation'!$L372,2)</f>
        <v>3.23</v>
      </c>
      <c r="G372" s="13">
        <f>ROUND(AVERAGE(Zinsswaps!G253:G372)+'iBoxx Extrapolation'!$L372,2)</f>
        <v>3.29</v>
      </c>
      <c r="H372" s="13">
        <f>ROUND(AVERAGE(Zinsswaps!H253:H372)+'iBoxx Extrapolation'!$L372,2)</f>
        <v>3.34</v>
      </c>
      <c r="I372" s="13">
        <f>ROUND(AVERAGE(Zinsswaps!I253:I372)+'iBoxx Extrapolation'!$L372,2)</f>
        <v>3.4</v>
      </c>
      <c r="J372" s="13">
        <f>ROUND(AVERAGE(Zinsswaps!J253:J372)+'iBoxx Extrapolation'!$L372,2)</f>
        <v>3.45</v>
      </c>
      <c r="K372" s="13">
        <f>ROUND(AVERAGE(Zinsswaps!K253:K372)+'iBoxx Extrapolation'!$L372,2)</f>
        <v>3.5</v>
      </c>
      <c r="L372" s="13">
        <f>ROUND(AVERAGE(Zinsswaps!L253:L372)+'iBoxx Extrapolation'!$L372,2)</f>
        <v>3.55</v>
      </c>
      <c r="M372" s="13">
        <f>ROUND(AVERAGE(Zinsswaps!M253:M372)+'iBoxx Extrapolation'!$L372,2)</f>
        <v>3.59</v>
      </c>
      <c r="N372" s="13">
        <f>ROUND(AVERAGE(Zinsswaps!N253:N372)+'iBoxx Extrapolation'!$L372,2)</f>
        <v>3.63</v>
      </c>
      <c r="O372" s="13">
        <f>ROUND(AVERAGE(Zinsswaps!O253:O372)+'iBoxx Extrapolation'!$L372,2)</f>
        <v>3.67</v>
      </c>
      <c r="P372" s="13">
        <f>ROUND(AVERAGE(Zinsswaps!P253:P372)+'iBoxx Extrapolation'!$L372,2)</f>
        <v>3.69</v>
      </c>
      <c r="Q372" s="13">
        <f>ROUND(AVERAGE(Zinsswaps!Q253:Q372)+'iBoxx Extrapolation'!$L372,2)</f>
        <v>3.71</v>
      </c>
      <c r="R372" s="13">
        <f>ROUND(AVERAGE(Zinsswaps!R253:R372)+'iBoxx Extrapolation'!$L372,2)</f>
        <v>3.72</v>
      </c>
      <c r="S372" s="13">
        <f>ROUND(AVERAGE(Zinsswaps!S253:S372)+'iBoxx Extrapolation'!$L372,2)</f>
        <v>3.73</v>
      </c>
      <c r="T372" s="13">
        <f>ROUND(AVERAGE(Zinsswaps!T253:T372)+'iBoxx Extrapolation'!$L372,2)</f>
        <v>3.74</v>
      </c>
      <c r="U372" s="13">
        <f>ROUND(AVERAGE(Zinsswaps!U253:U372)+'iBoxx Extrapolation'!$L372,2)</f>
        <v>3.74</v>
      </c>
      <c r="V372" s="13">
        <f>ROUND(AVERAGE(Zinsswaps!V253:V372)+'iBoxx Extrapolation'!$L372,2)</f>
        <v>3.74</v>
      </c>
      <c r="W372" s="13">
        <f>ROUND(AVERAGE(Zinsswaps!W253:W372)+'iBoxx Extrapolation'!$L372,2)</f>
        <v>3.73</v>
      </c>
      <c r="X372" s="13">
        <f>ROUND(AVERAGE(Zinsswaps!X253:X372)+'iBoxx Extrapolation'!$L372,2)</f>
        <v>3.72</v>
      </c>
      <c r="Y372" s="13">
        <f>ROUND(AVERAGE(Zinsswaps!Y253:Y372)+'iBoxx Extrapolation'!$L372,2)</f>
        <v>3.72</v>
      </c>
      <c r="Z372" s="13">
        <f>ROUND(AVERAGE(Zinsswaps!Z253:Z372)+'iBoxx Extrapolation'!$L372,2)</f>
        <v>3.71</v>
      </c>
      <c r="AA372" s="13">
        <f>ROUND(AVERAGE(Zinsswaps!AA253:AA372)+'iBoxx Extrapolation'!$L372,2)</f>
        <v>3.7</v>
      </c>
      <c r="AB372" s="13">
        <f>ROUND(AVERAGE(Zinsswaps!AB253:AB372)+'iBoxx Extrapolation'!$L372,2)</f>
        <v>3.68</v>
      </c>
      <c r="AC372" s="13">
        <f>ROUND(AVERAGE(Zinsswaps!AC253:AC372)+'iBoxx Extrapolation'!$L372,2)</f>
        <v>3.67</v>
      </c>
      <c r="AD372" s="13">
        <f>ROUND(AVERAGE(Zinsswaps!AD253:AD372)+'iBoxx Extrapolation'!$L372,2)</f>
        <v>3.66</v>
      </c>
      <c r="AE372" s="13">
        <f>ROUND(AVERAGE(Zinsswaps!AE253:AE372)+'iBoxx Extrapolation'!$L372,2)</f>
        <v>3.65</v>
      </c>
      <c r="AF372" s="13">
        <f>ROUND(AVERAGE(Zinsswaps!AF253:AF372)+'iBoxx Extrapolation'!$L372,2)</f>
        <v>3.63</v>
      </c>
      <c r="AG372" s="13">
        <f>ROUND(AVERAGE(Zinsswaps!AG253:AG372)+'iBoxx Extrapolation'!$L372,2)</f>
        <v>3.61</v>
      </c>
      <c r="AH372" s="13">
        <f>ROUND(AVERAGE(Zinsswaps!AH253:AH372)+'iBoxx Extrapolation'!$L372,2)</f>
        <v>3.59</v>
      </c>
      <c r="AI372" s="13">
        <f>ROUND(AVERAGE(Zinsswaps!AI253:AI372)+'iBoxx Extrapolation'!$L372,2)</f>
        <v>3.58</v>
      </c>
      <c r="AJ372" s="13">
        <f>ROUND(AVERAGE(Zinsswaps!AJ253:AJ372)+'iBoxx Extrapolation'!$L372,2)</f>
        <v>3.56</v>
      </c>
      <c r="AK372" s="13">
        <f>ROUND(AVERAGE(Zinsswaps!AK253:AK372)+'iBoxx Extrapolation'!$L372,2)</f>
        <v>3.55</v>
      </c>
      <c r="AL372" s="13">
        <f>ROUND(AVERAGE(Zinsswaps!AL253:AL372)+'iBoxx Extrapolation'!$L372,2)</f>
        <v>3.54</v>
      </c>
      <c r="AM372" s="13">
        <f>ROUND(AVERAGE(Zinsswaps!AM253:AM372)+'iBoxx Extrapolation'!$L372,2)</f>
        <v>3.53</v>
      </c>
      <c r="AN372" s="13">
        <f>ROUND(AVERAGE(Zinsswaps!AN253:AN372)+'iBoxx Extrapolation'!$L372,2)</f>
        <v>3.51</v>
      </c>
      <c r="AO372" s="13">
        <f>ROUND(AVERAGE(Zinsswaps!AO253:AO372)+'iBoxx Extrapolation'!$L372,2)</f>
        <v>3.5</v>
      </c>
      <c r="AP372" s="13">
        <f>ROUND(AVERAGE(Zinsswaps!AP253:AP372)+'iBoxx Extrapolation'!$L372,2)</f>
        <v>3.48</v>
      </c>
      <c r="AQ372" s="13">
        <f>ROUND(AVERAGE(Zinsswaps!AQ253:AQ372)+'iBoxx Extrapolation'!$L372,2)</f>
        <v>3.46</v>
      </c>
      <c r="AR372" s="13">
        <f>ROUND(AVERAGE(Zinsswaps!AR253:AR372)+'iBoxx Extrapolation'!$L372,2)</f>
        <v>3.44</v>
      </c>
      <c r="AS372" s="13">
        <f>ROUND(AVERAGE(Zinsswaps!AS253:AS372)+'iBoxx Extrapolation'!$L372,2)</f>
        <v>3.42</v>
      </c>
      <c r="AT372" s="13">
        <f>ROUND(AVERAGE(Zinsswaps!AT253:AT372)+'iBoxx Extrapolation'!$L372,2)</f>
        <v>3.4</v>
      </c>
      <c r="AU372" s="13">
        <f>ROUND(AVERAGE(Zinsswaps!AU253:AU372)+'iBoxx Extrapolation'!$L372,2)</f>
        <v>3.39</v>
      </c>
      <c r="AV372" s="13">
        <f>ROUND(AVERAGE(Zinsswaps!AV253:AV372)+'iBoxx Extrapolation'!$L372,2)</f>
        <v>3.37</v>
      </c>
      <c r="AW372" s="13">
        <f>ROUND(AVERAGE(Zinsswaps!AW253:AW372)+'iBoxx Extrapolation'!$L372,2)</f>
        <v>3.35</v>
      </c>
      <c r="AX372" s="13">
        <f>ROUND(AVERAGE(Zinsswaps!AX253:AX372)+'iBoxx Extrapolation'!$L372,2)</f>
        <v>3.34</v>
      </c>
      <c r="AY372" s="13">
        <f>ROUND(AVERAGE(Zinsswaps!AY253:AY372)+'iBoxx Extrapolation'!$L372,2)</f>
        <v>3.32</v>
      </c>
    </row>
    <row r="373" spans="1:51" s="16" customFormat="1" x14ac:dyDescent="0.2">
      <c r="A373" s="12">
        <v>48579</v>
      </c>
      <c r="B373" s="13">
        <f>ROUND(AVERAGE(Zinsswaps!B254:B373)+'iBoxx Extrapolation'!$L373,2)</f>
        <v>3.21</v>
      </c>
      <c r="C373" s="13">
        <f>ROUND(AVERAGE(Zinsswaps!C254:C373)+'iBoxx Extrapolation'!$L373,2)</f>
        <v>3.15</v>
      </c>
      <c r="D373" s="13">
        <f>ROUND(AVERAGE(Zinsswaps!D254:D373)+'iBoxx Extrapolation'!$L373,2)</f>
        <v>3.15</v>
      </c>
      <c r="E373" s="13">
        <f>ROUND(AVERAGE(Zinsswaps!E254:E373)+'iBoxx Extrapolation'!$L373,2)</f>
        <v>3.19</v>
      </c>
      <c r="F373" s="13">
        <f>ROUND(AVERAGE(Zinsswaps!F254:F373)+'iBoxx Extrapolation'!$L373,2)</f>
        <v>3.23</v>
      </c>
      <c r="G373" s="13">
        <f>ROUND(AVERAGE(Zinsswaps!G254:G373)+'iBoxx Extrapolation'!$L373,2)</f>
        <v>3.28</v>
      </c>
      <c r="H373" s="13">
        <f>ROUND(AVERAGE(Zinsswaps!H254:H373)+'iBoxx Extrapolation'!$L373,2)</f>
        <v>3.34</v>
      </c>
      <c r="I373" s="13">
        <f>ROUND(AVERAGE(Zinsswaps!I254:I373)+'iBoxx Extrapolation'!$L373,2)</f>
        <v>3.4</v>
      </c>
      <c r="J373" s="13">
        <f>ROUND(AVERAGE(Zinsswaps!J254:J373)+'iBoxx Extrapolation'!$L373,2)</f>
        <v>3.45</v>
      </c>
      <c r="K373" s="13">
        <f>ROUND(AVERAGE(Zinsswaps!K254:K373)+'iBoxx Extrapolation'!$L373,2)</f>
        <v>3.5</v>
      </c>
      <c r="L373" s="13">
        <f>ROUND(AVERAGE(Zinsswaps!L254:L373)+'iBoxx Extrapolation'!$L373,2)</f>
        <v>3.55</v>
      </c>
      <c r="M373" s="13">
        <f>ROUND(AVERAGE(Zinsswaps!M254:M373)+'iBoxx Extrapolation'!$L373,2)</f>
        <v>3.59</v>
      </c>
      <c r="N373" s="13">
        <f>ROUND(AVERAGE(Zinsswaps!N254:N373)+'iBoxx Extrapolation'!$L373,2)</f>
        <v>3.63</v>
      </c>
      <c r="O373" s="13">
        <f>ROUND(AVERAGE(Zinsswaps!O254:O373)+'iBoxx Extrapolation'!$L373,2)</f>
        <v>3.67</v>
      </c>
      <c r="P373" s="13">
        <f>ROUND(AVERAGE(Zinsswaps!P254:P373)+'iBoxx Extrapolation'!$L373,2)</f>
        <v>3.7</v>
      </c>
      <c r="Q373" s="13">
        <f>ROUND(AVERAGE(Zinsswaps!Q254:Q373)+'iBoxx Extrapolation'!$L373,2)</f>
        <v>3.71</v>
      </c>
      <c r="R373" s="13">
        <f>ROUND(AVERAGE(Zinsswaps!R254:R373)+'iBoxx Extrapolation'!$L373,2)</f>
        <v>3.72</v>
      </c>
      <c r="S373" s="13">
        <f>ROUND(AVERAGE(Zinsswaps!S254:S373)+'iBoxx Extrapolation'!$L373,2)</f>
        <v>3.73</v>
      </c>
      <c r="T373" s="13">
        <f>ROUND(AVERAGE(Zinsswaps!T254:T373)+'iBoxx Extrapolation'!$L373,2)</f>
        <v>3.74</v>
      </c>
      <c r="U373" s="13">
        <f>ROUND(AVERAGE(Zinsswaps!U254:U373)+'iBoxx Extrapolation'!$L373,2)</f>
        <v>3.75</v>
      </c>
      <c r="V373" s="13">
        <f>ROUND(AVERAGE(Zinsswaps!V254:V373)+'iBoxx Extrapolation'!$L373,2)</f>
        <v>3.74</v>
      </c>
      <c r="W373" s="13">
        <f>ROUND(AVERAGE(Zinsswaps!W254:W373)+'iBoxx Extrapolation'!$L373,2)</f>
        <v>3.74</v>
      </c>
      <c r="X373" s="13">
        <f>ROUND(AVERAGE(Zinsswaps!X254:X373)+'iBoxx Extrapolation'!$L373,2)</f>
        <v>3.73</v>
      </c>
      <c r="Y373" s="13">
        <f>ROUND(AVERAGE(Zinsswaps!Y254:Y373)+'iBoxx Extrapolation'!$L373,2)</f>
        <v>3.72</v>
      </c>
      <c r="Z373" s="13">
        <f>ROUND(AVERAGE(Zinsswaps!Z254:Z373)+'iBoxx Extrapolation'!$L373,2)</f>
        <v>3.72</v>
      </c>
      <c r="AA373" s="13">
        <f>ROUND(AVERAGE(Zinsswaps!AA254:AA373)+'iBoxx Extrapolation'!$L373,2)</f>
        <v>3.7</v>
      </c>
      <c r="AB373" s="13">
        <f>ROUND(AVERAGE(Zinsswaps!AB254:AB373)+'iBoxx Extrapolation'!$L373,2)</f>
        <v>3.69</v>
      </c>
      <c r="AC373" s="13">
        <f>ROUND(AVERAGE(Zinsswaps!AC254:AC373)+'iBoxx Extrapolation'!$L373,2)</f>
        <v>3.68</v>
      </c>
      <c r="AD373" s="13">
        <f>ROUND(AVERAGE(Zinsswaps!AD254:AD373)+'iBoxx Extrapolation'!$L373,2)</f>
        <v>3.67</v>
      </c>
      <c r="AE373" s="13">
        <f>ROUND(AVERAGE(Zinsswaps!AE254:AE373)+'iBoxx Extrapolation'!$L373,2)</f>
        <v>3.66</v>
      </c>
      <c r="AF373" s="13">
        <f>ROUND(AVERAGE(Zinsswaps!AF254:AF373)+'iBoxx Extrapolation'!$L373,2)</f>
        <v>3.64</v>
      </c>
      <c r="AG373" s="13">
        <f>ROUND(AVERAGE(Zinsswaps!AG254:AG373)+'iBoxx Extrapolation'!$L373,2)</f>
        <v>3.62</v>
      </c>
      <c r="AH373" s="13">
        <f>ROUND(AVERAGE(Zinsswaps!AH254:AH373)+'iBoxx Extrapolation'!$L373,2)</f>
        <v>3.6</v>
      </c>
      <c r="AI373" s="13">
        <f>ROUND(AVERAGE(Zinsswaps!AI254:AI373)+'iBoxx Extrapolation'!$L373,2)</f>
        <v>3.59</v>
      </c>
      <c r="AJ373" s="13">
        <f>ROUND(AVERAGE(Zinsswaps!AJ254:AJ373)+'iBoxx Extrapolation'!$L373,2)</f>
        <v>3.57</v>
      </c>
      <c r="AK373" s="13">
        <f>ROUND(AVERAGE(Zinsswaps!AK254:AK373)+'iBoxx Extrapolation'!$L373,2)</f>
        <v>3.56</v>
      </c>
      <c r="AL373" s="13">
        <f>ROUND(AVERAGE(Zinsswaps!AL254:AL373)+'iBoxx Extrapolation'!$L373,2)</f>
        <v>3.55</v>
      </c>
      <c r="AM373" s="13">
        <f>ROUND(AVERAGE(Zinsswaps!AM254:AM373)+'iBoxx Extrapolation'!$L373,2)</f>
        <v>3.54</v>
      </c>
      <c r="AN373" s="13">
        <f>ROUND(AVERAGE(Zinsswaps!AN254:AN373)+'iBoxx Extrapolation'!$L373,2)</f>
        <v>3.52</v>
      </c>
      <c r="AO373" s="13">
        <f>ROUND(AVERAGE(Zinsswaps!AO254:AO373)+'iBoxx Extrapolation'!$L373,2)</f>
        <v>3.51</v>
      </c>
      <c r="AP373" s="13">
        <f>ROUND(AVERAGE(Zinsswaps!AP254:AP373)+'iBoxx Extrapolation'!$L373,2)</f>
        <v>3.49</v>
      </c>
      <c r="AQ373" s="13">
        <f>ROUND(AVERAGE(Zinsswaps!AQ254:AQ373)+'iBoxx Extrapolation'!$L373,2)</f>
        <v>3.47</v>
      </c>
      <c r="AR373" s="13">
        <f>ROUND(AVERAGE(Zinsswaps!AR254:AR373)+'iBoxx Extrapolation'!$L373,2)</f>
        <v>3.45</v>
      </c>
      <c r="AS373" s="13">
        <f>ROUND(AVERAGE(Zinsswaps!AS254:AS373)+'iBoxx Extrapolation'!$L373,2)</f>
        <v>3.43</v>
      </c>
      <c r="AT373" s="13">
        <f>ROUND(AVERAGE(Zinsswaps!AT254:AT373)+'iBoxx Extrapolation'!$L373,2)</f>
        <v>3.41</v>
      </c>
      <c r="AU373" s="13">
        <f>ROUND(AVERAGE(Zinsswaps!AU254:AU373)+'iBoxx Extrapolation'!$L373,2)</f>
        <v>3.4</v>
      </c>
      <c r="AV373" s="13">
        <f>ROUND(AVERAGE(Zinsswaps!AV254:AV373)+'iBoxx Extrapolation'!$L373,2)</f>
        <v>3.38</v>
      </c>
      <c r="AW373" s="13">
        <f>ROUND(AVERAGE(Zinsswaps!AW254:AW373)+'iBoxx Extrapolation'!$L373,2)</f>
        <v>3.36</v>
      </c>
      <c r="AX373" s="13">
        <f>ROUND(AVERAGE(Zinsswaps!AX254:AX373)+'iBoxx Extrapolation'!$L373,2)</f>
        <v>3.35</v>
      </c>
      <c r="AY373" s="13">
        <f>ROUND(AVERAGE(Zinsswaps!AY254:AY373)+'iBoxx Extrapolation'!$L373,2)</f>
        <v>3.33</v>
      </c>
    </row>
    <row r="374" spans="1:51" s="16" customFormat="1" x14ac:dyDescent="0.2">
      <c r="A374" s="12">
        <v>48610</v>
      </c>
      <c r="B374" s="13">
        <f>ROUND(AVERAGE(Zinsswaps!B255:B374)+'iBoxx Extrapolation'!$L374,2)</f>
        <v>3.2</v>
      </c>
      <c r="C374" s="13">
        <f>ROUND(AVERAGE(Zinsswaps!C255:C374)+'iBoxx Extrapolation'!$L374,2)</f>
        <v>3.14</v>
      </c>
      <c r="D374" s="13">
        <f>ROUND(AVERAGE(Zinsswaps!D255:D374)+'iBoxx Extrapolation'!$L374,2)</f>
        <v>3.14</v>
      </c>
      <c r="E374" s="13">
        <f>ROUND(AVERAGE(Zinsswaps!E255:E374)+'iBoxx Extrapolation'!$L374,2)</f>
        <v>3.18</v>
      </c>
      <c r="F374" s="13">
        <f>ROUND(AVERAGE(Zinsswaps!F255:F374)+'iBoxx Extrapolation'!$L374,2)</f>
        <v>3.23</v>
      </c>
      <c r="G374" s="13">
        <f>ROUND(AVERAGE(Zinsswaps!G255:G374)+'iBoxx Extrapolation'!$L374,2)</f>
        <v>3.28</v>
      </c>
      <c r="H374" s="13">
        <f>ROUND(AVERAGE(Zinsswaps!H255:H374)+'iBoxx Extrapolation'!$L374,2)</f>
        <v>3.34</v>
      </c>
      <c r="I374" s="13">
        <f>ROUND(AVERAGE(Zinsswaps!I255:I374)+'iBoxx Extrapolation'!$L374,2)</f>
        <v>3.4</v>
      </c>
      <c r="J374" s="13">
        <f>ROUND(AVERAGE(Zinsswaps!J255:J374)+'iBoxx Extrapolation'!$L374,2)</f>
        <v>3.45</v>
      </c>
      <c r="K374" s="13">
        <f>ROUND(AVERAGE(Zinsswaps!K255:K374)+'iBoxx Extrapolation'!$L374,2)</f>
        <v>3.5</v>
      </c>
      <c r="L374" s="13">
        <f>ROUND(AVERAGE(Zinsswaps!L255:L374)+'iBoxx Extrapolation'!$L374,2)</f>
        <v>3.55</v>
      </c>
      <c r="M374" s="13">
        <f>ROUND(AVERAGE(Zinsswaps!M255:M374)+'iBoxx Extrapolation'!$L374,2)</f>
        <v>3.6</v>
      </c>
      <c r="N374" s="13">
        <f>ROUND(AVERAGE(Zinsswaps!N255:N374)+'iBoxx Extrapolation'!$L374,2)</f>
        <v>3.64</v>
      </c>
      <c r="O374" s="13">
        <f>ROUND(AVERAGE(Zinsswaps!O255:O374)+'iBoxx Extrapolation'!$L374,2)</f>
        <v>3.67</v>
      </c>
      <c r="P374" s="13">
        <f>ROUND(AVERAGE(Zinsswaps!P255:P374)+'iBoxx Extrapolation'!$L374,2)</f>
        <v>3.7</v>
      </c>
      <c r="Q374" s="13">
        <f>ROUND(AVERAGE(Zinsswaps!Q255:Q374)+'iBoxx Extrapolation'!$L374,2)</f>
        <v>3.71</v>
      </c>
      <c r="R374" s="13">
        <f>ROUND(AVERAGE(Zinsswaps!R255:R374)+'iBoxx Extrapolation'!$L374,2)</f>
        <v>3.73</v>
      </c>
      <c r="S374" s="13">
        <f>ROUND(AVERAGE(Zinsswaps!S255:S374)+'iBoxx Extrapolation'!$L374,2)</f>
        <v>3.74</v>
      </c>
      <c r="T374" s="13">
        <f>ROUND(AVERAGE(Zinsswaps!T255:T374)+'iBoxx Extrapolation'!$L374,2)</f>
        <v>3.75</v>
      </c>
      <c r="U374" s="13">
        <f>ROUND(AVERAGE(Zinsswaps!U255:U374)+'iBoxx Extrapolation'!$L374,2)</f>
        <v>3.76</v>
      </c>
      <c r="V374" s="13">
        <f>ROUND(AVERAGE(Zinsswaps!V255:V374)+'iBoxx Extrapolation'!$L374,2)</f>
        <v>3.75</v>
      </c>
      <c r="W374" s="13">
        <f>ROUND(AVERAGE(Zinsswaps!W255:W374)+'iBoxx Extrapolation'!$L374,2)</f>
        <v>3.74</v>
      </c>
      <c r="X374" s="13">
        <f>ROUND(AVERAGE(Zinsswaps!X255:X374)+'iBoxx Extrapolation'!$L374,2)</f>
        <v>3.74</v>
      </c>
      <c r="Y374" s="13">
        <f>ROUND(AVERAGE(Zinsswaps!Y255:Y374)+'iBoxx Extrapolation'!$L374,2)</f>
        <v>3.73</v>
      </c>
      <c r="Z374" s="13">
        <f>ROUND(AVERAGE(Zinsswaps!Z255:Z374)+'iBoxx Extrapolation'!$L374,2)</f>
        <v>3.73</v>
      </c>
      <c r="AA374" s="13">
        <f>ROUND(AVERAGE(Zinsswaps!AA255:AA374)+'iBoxx Extrapolation'!$L374,2)</f>
        <v>3.71</v>
      </c>
      <c r="AB374" s="13">
        <f>ROUND(AVERAGE(Zinsswaps!AB255:AB374)+'iBoxx Extrapolation'!$L374,2)</f>
        <v>3.7</v>
      </c>
      <c r="AC374" s="13">
        <f>ROUND(AVERAGE(Zinsswaps!AC255:AC374)+'iBoxx Extrapolation'!$L374,2)</f>
        <v>3.69</v>
      </c>
      <c r="AD374" s="13">
        <f>ROUND(AVERAGE(Zinsswaps!AD255:AD374)+'iBoxx Extrapolation'!$L374,2)</f>
        <v>3.68</v>
      </c>
      <c r="AE374" s="13">
        <f>ROUND(AVERAGE(Zinsswaps!AE255:AE374)+'iBoxx Extrapolation'!$L374,2)</f>
        <v>3.67</v>
      </c>
      <c r="AF374" s="13">
        <f>ROUND(AVERAGE(Zinsswaps!AF255:AF374)+'iBoxx Extrapolation'!$L374,2)</f>
        <v>3.65</v>
      </c>
      <c r="AG374" s="13">
        <f>ROUND(AVERAGE(Zinsswaps!AG255:AG374)+'iBoxx Extrapolation'!$L374,2)</f>
        <v>3.63</v>
      </c>
      <c r="AH374" s="13">
        <f>ROUND(AVERAGE(Zinsswaps!AH255:AH374)+'iBoxx Extrapolation'!$L374,2)</f>
        <v>3.62</v>
      </c>
      <c r="AI374" s="13">
        <f>ROUND(AVERAGE(Zinsswaps!AI255:AI374)+'iBoxx Extrapolation'!$L374,2)</f>
        <v>3.6</v>
      </c>
      <c r="AJ374" s="13">
        <f>ROUND(AVERAGE(Zinsswaps!AJ255:AJ374)+'iBoxx Extrapolation'!$L374,2)</f>
        <v>3.59</v>
      </c>
      <c r="AK374" s="13">
        <f>ROUND(AVERAGE(Zinsswaps!AK255:AK374)+'iBoxx Extrapolation'!$L374,2)</f>
        <v>3.57</v>
      </c>
      <c r="AL374" s="13">
        <f>ROUND(AVERAGE(Zinsswaps!AL255:AL374)+'iBoxx Extrapolation'!$L374,2)</f>
        <v>3.56</v>
      </c>
      <c r="AM374" s="13">
        <f>ROUND(AVERAGE(Zinsswaps!AM255:AM374)+'iBoxx Extrapolation'!$L374,2)</f>
        <v>3.55</v>
      </c>
      <c r="AN374" s="13">
        <f>ROUND(AVERAGE(Zinsswaps!AN255:AN374)+'iBoxx Extrapolation'!$L374,2)</f>
        <v>3.54</v>
      </c>
      <c r="AO374" s="13">
        <f>ROUND(AVERAGE(Zinsswaps!AO255:AO374)+'iBoxx Extrapolation'!$L374,2)</f>
        <v>3.52</v>
      </c>
      <c r="AP374" s="13">
        <f>ROUND(AVERAGE(Zinsswaps!AP255:AP374)+'iBoxx Extrapolation'!$L374,2)</f>
        <v>3.5</v>
      </c>
      <c r="AQ374" s="13">
        <f>ROUND(AVERAGE(Zinsswaps!AQ255:AQ374)+'iBoxx Extrapolation'!$L374,2)</f>
        <v>3.48</v>
      </c>
      <c r="AR374" s="13">
        <f>ROUND(AVERAGE(Zinsswaps!AR255:AR374)+'iBoxx Extrapolation'!$L374,2)</f>
        <v>3.46</v>
      </c>
      <c r="AS374" s="13">
        <f>ROUND(AVERAGE(Zinsswaps!AS255:AS374)+'iBoxx Extrapolation'!$L374,2)</f>
        <v>3.44</v>
      </c>
      <c r="AT374" s="13">
        <f>ROUND(AVERAGE(Zinsswaps!AT255:AT374)+'iBoxx Extrapolation'!$L374,2)</f>
        <v>3.42</v>
      </c>
      <c r="AU374" s="13">
        <f>ROUND(AVERAGE(Zinsswaps!AU255:AU374)+'iBoxx Extrapolation'!$L374,2)</f>
        <v>3.41</v>
      </c>
      <c r="AV374" s="13">
        <f>ROUND(AVERAGE(Zinsswaps!AV255:AV374)+'iBoxx Extrapolation'!$L374,2)</f>
        <v>3.39</v>
      </c>
      <c r="AW374" s="13">
        <f>ROUND(AVERAGE(Zinsswaps!AW255:AW374)+'iBoxx Extrapolation'!$L374,2)</f>
        <v>3.38</v>
      </c>
      <c r="AX374" s="13">
        <f>ROUND(AVERAGE(Zinsswaps!AX255:AX374)+'iBoxx Extrapolation'!$L374,2)</f>
        <v>3.36</v>
      </c>
      <c r="AY374" s="13">
        <f>ROUND(AVERAGE(Zinsswaps!AY255:AY374)+'iBoxx Extrapolation'!$L374,2)</f>
        <v>3.35</v>
      </c>
    </row>
    <row r="375" spans="1:51" s="16" customFormat="1" x14ac:dyDescent="0.2">
      <c r="A375" s="12">
        <v>48638</v>
      </c>
      <c r="B375" s="13">
        <f>ROUND(AVERAGE(Zinsswaps!B256:B375)+'iBoxx Extrapolation'!$L375,2)</f>
        <v>3.19</v>
      </c>
      <c r="C375" s="13">
        <f>ROUND(AVERAGE(Zinsswaps!C256:C375)+'iBoxx Extrapolation'!$L375,2)</f>
        <v>3.13</v>
      </c>
      <c r="D375" s="13">
        <f>ROUND(AVERAGE(Zinsswaps!D256:D375)+'iBoxx Extrapolation'!$L375,2)</f>
        <v>3.14</v>
      </c>
      <c r="E375" s="13">
        <f>ROUND(AVERAGE(Zinsswaps!E256:E375)+'iBoxx Extrapolation'!$L375,2)</f>
        <v>3.18</v>
      </c>
      <c r="F375" s="13">
        <f>ROUND(AVERAGE(Zinsswaps!F256:F375)+'iBoxx Extrapolation'!$L375,2)</f>
        <v>3.22</v>
      </c>
      <c r="G375" s="13">
        <f>ROUND(AVERAGE(Zinsswaps!G256:G375)+'iBoxx Extrapolation'!$L375,2)</f>
        <v>3.28</v>
      </c>
      <c r="H375" s="13">
        <f>ROUND(AVERAGE(Zinsswaps!H256:H375)+'iBoxx Extrapolation'!$L375,2)</f>
        <v>3.34</v>
      </c>
      <c r="I375" s="13">
        <f>ROUND(AVERAGE(Zinsswaps!I256:I375)+'iBoxx Extrapolation'!$L375,2)</f>
        <v>3.39</v>
      </c>
      <c r="J375" s="13">
        <f>ROUND(AVERAGE(Zinsswaps!J256:J375)+'iBoxx Extrapolation'!$L375,2)</f>
        <v>3.45</v>
      </c>
      <c r="K375" s="13">
        <f>ROUND(AVERAGE(Zinsswaps!K256:K375)+'iBoxx Extrapolation'!$L375,2)</f>
        <v>3.5</v>
      </c>
      <c r="L375" s="13">
        <f>ROUND(AVERAGE(Zinsswaps!L256:L375)+'iBoxx Extrapolation'!$L375,2)</f>
        <v>3.55</v>
      </c>
      <c r="M375" s="13">
        <f>ROUND(AVERAGE(Zinsswaps!M256:M375)+'iBoxx Extrapolation'!$L375,2)</f>
        <v>3.6</v>
      </c>
      <c r="N375" s="13">
        <f>ROUND(AVERAGE(Zinsswaps!N256:N375)+'iBoxx Extrapolation'!$L375,2)</f>
        <v>3.64</v>
      </c>
      <c r="O375" s="13">
        <f>ROUND(AVERAGE(Zinsswaps!O256:O375)+'iBoxx Extrapolation'!$L375,2)</f>
        <v>3.67</v>
      </c>
      <c r="P375" s="13">
        <f>ROUND(AVERAGE(Zinsswaps!P256:P375)+'iBoxx Extrapolation'!$L375,2)</f>
        <v>3.7</v>
      </c>
      <c r="Q375" s="13">
        <f>ROUND(AVERAGE(Zinsswaps!Q256:Q375)+'iBoxx Extrapolation'!$L375,2)</f>
        <v>3.72</v>
      </c>
      <c r="R375" s="13">
        <f>ROUND(AVERAGE(Zinsswaps!R256:R375)+'iBoxx Extrapolation'!$L375,2)</f>
        <v>3.73</v>
      </c>
      <c r="S375" s="13">
        <f>ROUND(AVERAGE(Zinsswaps!S256:S375)+'iBoxx Extrapolation'!$L375,2)</f>
        <v>3.74</v>
      </c>
      <c r="T375" s="13">
        <f>ROUND(AVERAGE(Zinsswaps!T256:T375)+'iBoxx Extrapolation'!$L375,2)</f>
        <v>3.75</v>
      </c>
      <c r="U375" s="13">
        <f>ROUND(AVERAGE(Zinsswaps!U256:U375)+'iBoxx Extrapolation'!$L375,2)</f>
        <v>3.76</v>
      </c>
      <c r="V375" s="13">
        <f>ROUND(AVERAGE(Zinsswaps!V256:V375)+'iBoxx Extrapolation'!$L375,2)</f>
        <v>3.75</v>
      </c>
      <c r="W375" s="13">
        <f>ROUND(AVERAGE(Zinsswaps!W256:W375)+'iBoxx Extrapolation'!$L375,2)</f>
        <v>3.75</v>
      </c>
      <c r="X375" s="13">
        <f>ROUND(AVERAGE(Zinsswaps!X256:X375)+'iBoxx Extrapolation'!$L375,2)</f>
        <v>3.74</v>
      </c>
      <c r="Y375" s="13">
        <f>ROUND(AVERAGE(Zinsswaps!Y256:Y375)+'iBoxx Extrapolation'!$L375,2)</f>
        <v>3.74</v>
      </c>
      <c r="Z375" s="13">
        <f>ROUND(AVERAGE(Zinsswaps!Z256:Z375)+'iBoxx Extrapolation'!$L375,2)</f>
        <v>3.73</v>
      </c>
      <c r="AA375" s="13">
        <f>ROUND(AVERAGE(Zinsswaps!AA256:AA375)+'iBoxx Extrapolation'!$L375,2)</f>
        <v>3.72</v>
      </c>
      <c r="AB375" s="13">
        <f>ROUND(AVERAGE(Zinsswaps!AB256:AB375)+'iBoxx Extrapolation'!$L375,2)</f>
        <v>3.71</v>
      </c>
      <c r="AC375" s="13">
        <f>ROUND(AVERAGE(Zinsswaps!AC256:AC375)+'iBoxx Extrapolation'!$L375,2)</f>
        <v>3.7</v>
      </c>
      <c r="AD375" s="13">
        <f>ROUND(AVERAGE(Zinsswaps!AD256:AD375)+'iBoxx Extrapolation'!$L375,2)</f>
        <v>3.68</v>
      </c>
      <c r="AE375" s="13">
        <f>ROUND(AVERAGE(Zinsswaps!AE256:AE375)+'iBoxx Extrapolation'!$L375,2)</f>
        <v>3.67</v>
      </c>
      <c r="AF375" s="13">
        <f>ROUND(AVERAGE(Zinsswaps!AF256:AF375)+'iBoxx Extrapolation'!$L375,2)</f>
        <v>3.66</v>
      </c>
      <c r="AG375" s="13">
        <f>ROUND(AVERAGE(Zinsswaps!AG256:AG375)+'iBoxx Extrapolation'!$L375,2)</f>
        <v>3.64</v>
      </c>
      <c r="AH375" s="13">
        <f>ROUND(AVERAGE(Zinsswaps!AH256:AH375)+'iBoxx Extrapolation'!$L375,2)</f>
        <v>3.62</v>
      </c>
      <c r="AI375" s="13">
        <f>ROUND(AVERAGE(Zinsswaps!AI256:AI375)+'iBoxx Extrapolation'!$L375,2)</f>
        <v>3.61</v>
      </c>
      <c r="AJ375" s="13">
        <f>ROUND(AVERAGE(Zinsswaps!AJ256:AJ375)+'iBoxx Extrapolation'!$L375,2)</f>
        <v>3.59</v>
      </c>
      <c r="AK375" s="13">
        <f>ROUND(AVERAGE(Zinsswaps!AK256:AK375)+'iBoxx Extrapolation'!$L375,2)</f>
        <v>3.58</v>
      </c>
      <c r="AL375" s="13">
        <f>ROUND(AVERAGE(Zinsswaps!AL256:AL375)+'iBoxx Extrapolation'!$L375,2)</f>
        <v>3.57</v>
      </c>
      <c r="AM375" s="13">
        <f>ROUND(AVERAGE(Zinsswaps!AM256:AM375)+'iBoxx Extrapolation'!$L375,2)</f>
        <v>3.56</v>
      </c>
      <c r="AN375" s="13">
        <f>ROUND(AVERAGE(Zinsswaps!AN256:AN375)+'iBoxx Extrapolation'!$L375,2)</f>
        <v>3.54</v>
      </c>
      <c r="AO375" s="13">
        <f>ROUND(AVERAGE(Zinsswaps!AO256:AO375)+'iBoxx Extrapolation'!$L375,2)</f>
        <v>3.53</v>
      </c>
      <c r="AP375" s="13">
        <f>ROUND(AVERAGE(Zinsswaps!AP256:AP375)+'iBoxx Extrapolation'!$L375,2)</f>
        <v>3.51</v>
      </c>
      <c r="AQ375" s="13">
        <f>ROUND(AVERAGE(Zinsswaps!AQ256:AQ375)+'iBoxx Extrapolation'!$L375,2)</f>
        <v>3.49</v>
      </c>
      <c r="AR375" s="13">
        <f>ROUND(AVERAGE(Zinsswaps!AR256:AR375)+'iBoxx Extrapolation'!$L375,2)</f>
        <v>3.47</v>
      </c>
      <c r="AS375" s="13">
        <f>ROUND(AVERAGE(Zinsswaps!AS256:AS375)+'iBoxx Extrapolation'!$L375,2)</f>
        <v>3.45</v>
      </c>
      <c r="AT375" s="13">
        <f>ROUND(AVERAGE(Zinsswaps!AT256:AT375)+'iBoxx Extrapolation'!$L375,2)</f>
        <v>3.43</v>
      </c>
      <c r="AU375" s="13">
        <f>ROUND(AVERAGE(Zinsswaps!AU256:AU375)+'iBoxx Extrapolation'!$L375,2)</f>
        <v>3.42</v>
      </c>
      <c r="AV375" s="13">
        <f>ROUND(AVERAGE(Zinsswaps!AV256:AV375)+'iBoxx Extrapolation'!$L375,2)</f>
        <v>3.4</v>
      </c>
      <c r="AW375" s="13">
        <f>ROUND(AVERAGE(Zinsswaps!AW256:AW375)+'iBoxx Extrapolation'!$L375,2)</f>
        <v>3.38</v>
      </c>
      <c r="AX375" s="13">
        <f>ROUND(AVERAGE(Zinsswaps!AX256:AX375)+'iBoxx Extrapolation'!$L375,2)</f>
        <v>3.37</v>
      </c>
      <c r="AY375" s="13">
        <f>ROUND(AVERAGE(Zinsswaps!AY256:AY375)+'iBoxx Extrapolation'!$L375,2)</f>
        <v>3.35</v>
      </c>
    </row>
    <row r="376" spans="1:51" s="16" customFormat="1" x14ac:dyDescent="0.2">
      <c r="A376" s="12">
        <v>48669</v>
      </c>
      <c r="B376" s="13">
        <f>ROUND(AVERAGE(Zinsswaps!B257:B376)+'iBoxx Extrapolation'!$L376,2)</f>
        <v>3.18</v>
      </c>
      <c r="C376" s="13">
        <f>ROUND(AVERAGE(Zinsswaps!C257:C376)+'iBoxx Extrapolation'!$L376,2)</f>
        <v>3.12</v>
      </c>
      <c r="D376" s="13">
        <f>ROUND(AVERAGE(Zinsswaps!D257:D376)+'iBoxx Extrapolation'!$L376,2)</f>
        <v>3.13</v>
      </c>
      <c r="E376" s="13">
        <f>ROUND(AVERAGE(Zinsswaps!E257:E376)+'iBoxx Extrapolation'!$L376,2)</f>
        <v>3.17</v>
      </c>
      <c r="F376" s="13">
        <f>ROUND(AVERAGE(Zinsswaps!F257:F376)+'iBoxx Extrapolation'!$L376,2)</f>
        <v>3.22</v>
      </c>
      <c r="G376" s="13">
        <f>ROUND(AVERAGE(Zinsswaps!G257:G376)+'iBoxx Extrapolation'!$L376,2)</f>
        <v>3.28</v>
      </c>
      <c r="H376" s="13">
        <f>ROUND(AVERAGE(Zinsswaps!H257:H376)+'iBoxx Extrapolation'!$L376,2)</f>
        <v>3.34</v>
      </c>
      <c r="I376" s="13">
        <f>ROUND(AVERAGE(Zinsswaps!I257:I376)+'iBoxx Extrapolation'!$L376,2)</f>
        <v>3.39</v>
      </c>
      <c r="J376" s="13">
        <f>ROUND(AVERAGE(Zinsswaps!J257:J376)+'iBoxx Extrapolation'!$L376,2)</f>
        <v>3.45</v>
      </c>
      <c r="K376" s="13">
        <f>ROUND(AVERAGE(Zinsswaps!K257:K376)+'iBoxx Extrapolation'!$L376,2)</f>
        <v>3.5</v>
      </c>
      <c r="L376" s="13">
        <f>ROUND(AVERAGE(Zinsswaps!L257:L376)+'iBoxx Extrapolation'!$L376,2)</f>
        <v>3.55</v>
      </c>
      <c r="M376" s="13">
        <f>ROUND(AVERAGE(Zinsswaps!M257:M376)+'iBoxx Extrapolation'!$L376,2)</f>
        <v>3.6</v>
      </c>
      <c r="N376" s="13">
        <f>ROUND(AVERAGE(Zinsswaps!N257:N376)+'iBoxx Extrapolation'!$L376,2)</f>
        <v>3.64</v>
      </c>
      <c r="O376" s="13">
        <f>ROUND(AVERAGE(Zinsswaps!O257:O376)+'iBoxx Extrapolation'!$L376,2)</f>
        <v>3.67</v>
      </c>
      <c r="P376" s="13">
        <f>ROUND(AVERAGE(Zinsswaps!P257:P376)+'iBoxx Extrapolation'!$L376,2)</f>
        <v>3.7</v>
      </c>
      <c r="Q376" s="13">
        <f>ROUND(AVERAGE(Zinsswaps!Q257:Q376)+'iBoxx Extrapolation'!$L376,2)</f>
        <v>3.72</v>
      </c>
      <c r="R376" s="13">
        <f>ROUND(AVERAGE(Zinsswaps!R257:R376)+'iBoxx Extrapolation'!$L376,2)</f>
        <v>3.73</v>
      </c>
      <c r="S376" s="13">
        <f>ROUND(AVERAGE(Zinsswaps!S257:S376)+'iBoxx Extrapolation'!$L376,2)</f>
        <v>3.75</v>
      </c>
      <c r="T376" s="13">
        <f>ROUND(AVERAGE(Zinsswaps!T257:T376)+'iBoxx Extrapolation'!$L376,2)</f>
        <v>3.76</v>
      </c>
      <c r="U376" s="13">
        <f>ROUND(AVERAGE(Zinsswaps!U257:U376)+'iBoxx Extrapolation'!$L376,2)</f>
        <v>3.77</v>
      </c>
      <c r="V376" s="13">
        <f>ROUND(AVERAGE(Zinsswaps!V257:V376)+'iBoxx Extrapolation'!$L376,2)</f>
        <v>3.76</v>
      </c>
      <c r="W376" s="13">
        <f>ROUND(AVERAGE(Zinsswaps!W257:W376)+'iBoxx Extrapolation'!$L376,2)</f>
        <v>3.75</v>
      </c>
      <c r="X376" s="13">
        <f>ROUND(AVERAGE(Zinsswaps!X257:X376)+'iBoxx Extrapolation'!$L376,2)</f>
        <v>3.75</v>
      </c>
      <c r="Y376" s="13">
        <f>ROUND(AVERAGE(Zinsswaps!Y257:Y376)+'iBoxx Extrapolation'!$L376,2)</f>
        <v>3.74</v>
      </c>
      <c r="Z376" s="13">
        <f>ROUND(AVERAGE(Zinsswaps!Z257:Z376)+'iBoxx Extrapolation'!$L376,2)</f>
        <v>3.74</v>
      </c>
      <c r="AA376" s="13">
        <f>ROUND(AVERAGE(Zinsswaps!AA257:AA376)+'iBoxx Extrapolation'!$L376,2)</f>
        <v>3.73</v>
      </c>
      <c r="AB376" s="13">
        <f>ROUND(AVERAGE(Zinsswaps!AB257:AB376)+'iBoxx Extrapolation'!$L376,2)</f>
        <v>3.71</v>
      </c>
      <c r="AC376" s="13">
        <f>ROUND(AVERAGE(Zinsswaps!AC257:AC376)+'iBoxx Extrapolation'!$L376,2)</f>
        <v>3.7</v>
      </c>
      <c r="AD376" s="13">
        <f>ROUND(AVERAGE(Zinsswaps!AD257:AD376)+'iBoxx Extrapolation'!$L376,2)</f>
        <v>3.69</v>
      </c>
      <c r="AE376" s="13">
        <f>ROUND(AVERAGE(Zinsswaps!AE257:AE376)+'iBoxx Extrapolation'!$L376,2)</f>
        <v>3.68</v>
      </c>
      <c r="AF376" s="13">
        <f>ROUND(AVERAGE(Zinsswaps!AF257:AF376)+'iBoxx Extrapolation'!$L376,2)</f>
        <v>3.66</v>
      </c>
      <c r="AG376" s="13">
        <f>ROUND(AVERAGE(Zinsswaps!AG257:AG376)+'iBoxx Extrapolation'!$L376,2)</f>
        <v>3.65</v>
      </c>
      <c r="AH376" s="13">
        <f>ROUND(AVERAGE(Zinsswaps!AH257:AH376)+'iBoxx Extrapolation'!$L376,2)</f>
        <v>3.63</v>
      </c>
      <c r="AI376" s="13">
        <f>ROUND(AVERAGE(Zinsswaps!AI257:AI376)+'iBoxx Extrapolation'!$L376,2)</f>
        <v>3.62</v>
      </c>
      <c r="AJ376" s="13">
        <f>ROUND(AVERAGE(Zinsswaps!AJ257:AJ376)+'iBoxx Extrapolation'!$L376,2)</f>
        <v>3.6</v>
      </c>
      <c r="AK376" s="13">
        <f>ROUND(AVERAGE(Zinsswaps!AK257:AK376)+'iBoxx Extrapolation'!$L376,2)</f>
        <v>3.59</v>
      </c>
      <c r="AL376" s="13">
        <f>ROUND(AVERAGE(Zinsswaps!AL257:AL376)+'iBoxx Extrapolation'!$L376,2)</f>
        <v>3.58</v>
      </c>
      <c r="AM376" s="13">
        <f>ROUND(AVERAGE(Zinsswaps!AM257:AM376)+'iBoxx Extrapolation'!$L376,2)</f>
        <v>3.56</v>
      </c>
      <c r="AN376" s="13">
        <f>ROUND(AVERAGE(Zinsswaps!AN257:AN376)+'iBoxx Extrapolation'!$L376,2)</f>
        <v>3.55</v>
      </c>
      <c r="AO376" s="13">
        <f>ROUND(AVERAGE(Zinsswaps!AO257:AO376)+'iBoxx Extrapolation'!$L376,2)</f>
        <v>3.54</v>
      </c>
      <c r="AP376" s="13">
        <f>ROUND(AVERAGE(Zinsswaps!AP257:AP376)+'iBoxx Extrapolation'!$L376,2)</f>
        <v>3.52</v>
      </c>
      <c r="AQ376" s="13">
        <f>ROUND(AVERAGE(Zinsswaps!AQ257:AQ376)+'iBoxx Extrapolation'!$L376,2)</f>
        <v>3.5</v>
      </c>
      <c r="AR376" s="13">
        <f>ROUND(AVERAGE(Zinsswaps!AR257:AR376)+'iBoxx Extrapolation'!$L376,2)</f>
        <v>3.48</v>
      </c>
      <c r="AS376" s="13">
        <f>ROUND(AVERAGE(Zinsswaps!AS257:AS376)+'iBoxx Extrapolation'!$L376,2)</f>
        <v>3.46</v>
      </c>
      <c r="AT376" s="13">
        <f>ROUND(AVERAGE(Zinsswaps!AT257:AT376)+'iBoxx Extrapolation'!$L376,2)</f>
        <v>3.44</v>
      </c>
      <c r="AU376" s="13">
        <f>ROUND(AVERAGE(Zinsswaps!AU257:AU376)+'iBoxx Extrapolation'!$L376,2)</f>
        <v>3.43</v>
      </c>
      <c r="AV376" s="13">
        <f>ROUND(AVERAGE(Zinsswaps!AV257:AV376)+'iBoxx Extrapolation'!$L376,2)</f>
        <v>3.41</v>
      </c>
      <c r="AW376" s="13">
        <f>ROUND(AVERAGE(Zinsswaps!AW257:AW376)+'iBoxx Extrapolation'!$L376,2)</f>
        <v>3.39</v>
      </c>
      <c r="AX376" s="13">
        <f>ROUND(AVERAGE(Zinsswaps!AX257:AX376)+'iBoxx Extrapolation'!$L376,2)</f>
        <v>3.38</v>
      </c>
      <c r="AY376" s="13">
        <f>ROUND(AVERAGE(Zinsswaps!AY257:AY376)+'iBoxx Extrapolation'!$L376,2)</f>
        <v>3.36</v>
      </c>
    </row>
    <row r="377" spans="1:51" s="16" customFormat="1" x14ac:dyDescent="0.2">
      <c r="A377" s="12">
        <v>48699</v>
      </c>
      <c r="B377" s="13">
        <f>ROUND(AVERAGE(Zinsswaps!B258:B377)+'iBoxx Extrapolation'!$L377,2)</f>
        <v>3.17</v>
      </c>
      <c r="C377" s="13">
        <f>ROUND(AVERAGE(Zinsswaps!C258:C377)+'iBoxx Extrapolation'!$L377,2)</f>
        <v>3.11</v>
      </c>
      <c r="D377" s="13">
        <f>ROUND(AVERAGE(Zinsswaps!D258:D377)+'iBoxx Extrapolation'!$L377,2)</f>
        <v>3.12</v>
      </c>
      <c r="E377" s="13">
        <f>ROUND(AVERAGE(Zinsswaps!E258:E377)+'iBoxx Extrapolation'!$L377,2)</f>
        <v>3.17</v>
      </c>
      <c r="F377" s="13">
        <f>ROUND(AVERAGE(Zinsswaps!F258:F377)+'iBoxx Extrapolation'!$L377,2)</f>
        <v>3.22</v>
      </c>
      <c r="G377" s="13">
        <f>ROUND(AVERAGE(Zinsswaps!G258:G377)+'iBoxx Extrapolation'!$L377,2)</f>
        <v>3.28</v>
      </c>
      <c r="H377" s="13">
        <f>ROUND(AVERAGE(Zinsswaps!H258:H377)+'iBoxx Extrapolation'!$L377,2)</f>
        <v>3.34</v>
      </c>
      <c r="I377" s="13">
        <f>ROUND(AVERAGE(Zinsswaps!I258:I377)+'iBoxx Extrapolation'!$L377,2)</f>
        <v>3.39</v>
      </c>
      <c r="J377" s="13">
        <f>ROUND(AVERAGE(Zinsswaps!J258:J377)+'iBoxx Extrapolation'!$L377,2)</f>
        <v>3.45</v>
      </c>
      <c r="K377" s="13">
        <f>ROUND(AVERAGE(Zinsswaps!K258:K377)+'iBoxx Extrapolation'!$L377,2)</f>
        <v>3.5</v>
      </c>
      <c r="L377" s="13">
        <f>ROUND(AVERAGE(Zinsswaps!L258:L377)+'iBoxx Extrapolation'!$L377,2)</f>
        <v>3.56</v>
      </c>
      <c r="M377" s="13">
        <f>ROUND(AVERAGE(Zinsswaps!M258:M377)+'iBoxx Extrapolation'!$L377,2)</f>
        <v>3.6</v>
      </c>
      <c r="N377" s="13">
        <f>ROUND(AVERAGE(Zinsswaps!N258:N377)+'iBoxx Extrapolation'!$L377,2)</f>
        <v>3.64</v>
      </c>
      <c r="O377" s="13">
        <f>ROUND(AVERAGE(Zinsswaps!O258:O377)+'iBoxx Extrapolation'!$L377,2)</f>
        <v>3.68</v>
      </c>
      <c r="P377" s="13">
        <f>ROUND(AVERAGE(Zinsswaps!P258:P377)+'iBoxx Extrapolation'!$L377,2)</f>
        <v>3.71</v>
      </c>
      <c r="Q377" s="13">
        <f>ROUND(AVERAGE(Zinsswaps!Q258:Q377)+'iBoxx Extrapolation'!$L377,2)</f>
        <v>3.72</v>
      </c>
      <c r="R377" s="13">
        <f>ROUND(AVERAGE(Zinsswaps!R258:R377)+'iBoxx Extrapolation'!$L377,2)</f>
        <v>3.74</v>
      </c>
      <c r="S377" s="13">
        <f>ROUND(AVERAGE(Zinsswaps!S258:S377)+'iBoxx Extrapolation'!$L377,2)</f>
        <v>3.75</v>
      </c>
      <c r="T377" s="13">
        <f>ROUND(AVERAGE(Zinsswaps!T258:T377)+'iBoxx Extrapolation'!$L377,2)</f>
        <v>3.76</v>
      </c>
      <c r="U377" s="13">
        <f>ROUND(AVERAGE(Zinsswaps!U258:U377)+'iBoxx Extrapolation'!$L377,2)</f>
        <v>3.77</v>
      </c>
      <c r="V377" s="13">
        <f>ROUND(AVERAGE(Zinsswaps!V258:V377)+'iBoxx Extrapolation'!$L377,2)</f>
        <v>3.77</v>
      </c>
      <c r="W377" s="13">
        <f>ROUND(AVERAGE(Zinsswaps!W258:W377)+'iBoxx Extrapolation'!$L377,2)</f>
        <v>3.76</v>
      </c>
      <c r="X377" s="13">
        <f>ROUND(AVERAGE(Zinsswaps!X258:X377)+'iBoxx Extrapolation'!$L377,2)</f>
        <v>3.75</v>
      </c>
      <c r="Y377" s="13">
        <f>ROUND(AVERAGE(Zinsswaps!Y258:Y377)+'iBoxx Extrapolation'!$L377,2)</f>
        <v>3.75</v>
      </c>
      <c r="Z377" s="13">
        <f>ROUND(AVERAGE(Zinsswaps!Z258:Z377)+'iBoxx Extrapolation'!$L377,2)</f>
        <v>3.75</v>
      </c>
      <c r="AA377" s="13">
        <f>ROUND(AVERAGE(Zinsswaps!AA258:AA377)+'iBoxx Extrapolation'!$L377,2)</f>
        <v>3.73</v>
      </c>
      <c r="AB377" s="13">
        <f>ROUND(AVERAGE(Zinsswaps!AB258:AB377)+'iBoxx Extrapolation'!$L377,2)</f>
        <v>3.72</v>
      </c>
      <c r="AC377" s="13">
        <f>ROUND(AVERAGE(Zinsswaps!AC258:AC377)+'iBoxx Extrapolation'!$L377,2)</f>
        <v>3.71</v>
      </c>
      <c r="AD377" s="13">
        <f>ROUND(AVERAGE(Zinsswaps!AD258:AD377)+'iBoxx Extrapolation'!$L377,2)</f>
        <v>3.7</v>
      </c>
      <c r="AE377" s="13">
        <f>ROUND(AVERAGE(Zinsswaps!AE258:AE377)+'iBoxx Extrapolation'!$L377,2)</f>
        <v>3.69</v>
      </c>
      <c r="AF377" s="13">
        <f>ROUND(AVERAGE(Zinsswaps!AF258:AF377)+'iBoxx Extrapolation'!$L377,2)</f>
        <v>3.67</v>
      </c>
      <c r="AG377" s="13">
        <f>ROUND(AVERAGE(Zinsswaps!AG258:AG377)+'iBoxx Extrapolation'!$L377,2)</f>
        <v>3.65</v>
      </c>
      <c r="AH377" s="13">
        <f>ROUND(AVERAGE(Zinsswaps!AH258:AH377)+'iBoxx Extrapolation'!$L377,2)</f>
        <v>3.64</v>
      </c>
      <c r="AI377" s="13">
        <f>ROUND(AVERAGE(Zinsswaps!AI258:AI377)+'iBoxx Extrapolation'!$L377,2)</f>
        <v>3.62</v>
      </c>
      <c r="AJ377" s="13">
        <f>ROUND(AVERAGE(Zinsswaps!AJ258:AJ377)+'iBoxx Extrapolation'!$L377,2)</f>
        <v>3.61</v>
      </c>
      <c r="AK377" s="13">
        <f>ROUND(AVERAGE(Zinsswaps!AK258:AK377)+'iBoxx Extrapolation'!$L377,2)</f>
        <v>3.6</v>
      </c>
      <c r="AL377" s="13">
        <f>ROUND(AVERAGE(Zinsswaps!AL258:AL377)+'iBoxx Extrapolation'!$L377,2)</f>
        <v>3.58</v>
      </c>
      <c r="AM377" s="13">
        <f>ROUND(AVERAGE(Zinsswaps!AM258:AM377)+'iBoxx Extrapolation'!$L377,2)</f>
        <v>3.57</v>
      </c>
      <c r="AN377" s="13">
        <f>ROUND(AVERAGE(Zinsswaps!AN258:AN377)+'iBoxx Extrapolation'!$L377,2)</f>
        <v>3.56</v>
      </c>
      <c r="AO377" s="13">
        <f>ROUND(AVERAGE(Zinsswaps!AO258:AO377)+'iBoxx Extrapolation'!$L377,2)</f>
        <v>3.55</v>
      </c>
      <c r="AP377" s="13">
        <f>ROUND(AVERAGE(Zinsswaps!AP258:AP377)+'iBoxx Extrapolation'!$L377,2)</f>
        <v>3.53</v>
      </c>
      <c r="AQ377" s="13">
        <f>ROUND(AVERAGE(Zinsswaps!AQ258:AQ377)+'iBoxx Extrapolation'!$L377,2)</f>
        <v>3.51</v>
      </c>
      <c r="AR377" s="13">
        <f>ROUND(AVERAGE(Zinsswaps!AR258:AR377)+'iBoxx Extrapolation'!$L377,2)</f>
        <v>3.49</v>
      </c>
      <c r="AS377" s="13">
        <f>ROUND(AVERAGE(Zinsswaps!AS258:AS377)+'iBoxx Extrapolation'!$L377,2)</f>
        <v>3.47</v>
      </c>
      <c r="AT377" s="13">
        <f>ROUND(AVERAGE(Zinsswaps!AT258:AT377)+'iBoxx Extrapolation'!$L377,2)</f>
        <v>3.45</v>
      </c>
      <c r="AU377" s="13">
        <f>ROUND(AVERAGE(Zinsswaps!AU258:AU377)+'iBoxx Extrapolation'!$L377,2)</f>
        <v>3.44</v>
      </c>
      <c r="AV377" s="13">
        <f>ROUND(AVERAGE(Zinsswaps!AV258:AV377)+'iBoxx Extrapolation'!$L377,2)</f>
        <v>3.42</v>
      </c>
      <c r="AW377" s="13">
        <f>ROUND(AVERAGE(Zinsswaps!AW258:AW377)+'iBoxx Extrapolation'!$L377,2)</f>
        <v>3.4</v>
      </c>
      <c r="AX377" s="13">
        <f>ROUND(AVERAGE(Zinsswaps!AX258:AX377)+'iBoxx Extrapolation'!$L377,2)</f>
        <v>3.39</v>
      </c>
      <c r="AY377" s="13">
        <f>ROUND(AVERAGE(Zinsswaps!AY258:AY377)+'iBoxx Extrapolation'!$L377,2)</f>
        <v>3.37</v>
      </c>
    </row>
    <row r="378" spans="1:51" s="16" customFormat="1" x14ac:dyDescent="0.2">
      <c r="A378" s="12">
        <v>48730</v>
      </c>
      <c r="B378" s="13">
        <f>ROUND(AVERAGE(Zinsswaps!B259:B378)+'iBoxx Extrapolation'!$L378,2)</f>
        <v>3.16</v>
      </c>
      <c r="C378" s="13">
        <f>ROUND(AVERAGE(Zinsswaps!C259:C378)+'iBoxx Extrapolation'!$L378,2)</f>
        <v>3.11</v>
      </c>
      <c r="D378" s="13">
        <f>ROUND(AVERAGE(Zinsswaps!D259:D378)+'iBoxx Extrapolation'!$L378,2)</f>
        <v>3.12</v>
      </c>
      <c r="E378" s="13">
        <f>ROUND(AVERAGE(Zinsswaps!E259:E378)+'iBoxx Extrapolation'!$L378,2)</f>
        <v>3.16</v>
      </c>
      <c r="F378" s="13">
        <f>ROUND(AVERAGE(Zinsswaps!F259:F378)+'iBoxx Extrapolation'!$L378,2)</f>
        <v>3.22</v>
      </c>
      <c r="G378" s="13">
        <f>ROUND(AVERAGE(Zinsswaps!G259:G378)+'iBoxx Extrapolation'!$L378,2)</f>
        <v>3.28</v>
      </c>
      <c r="H378" s="13">
        <f>ROUND(AVERAGE(Zinsswaps!H259:H378)+'iBoxx Extrapolation'!$L378,2)</f>
        <v>3.33</v>
      </c>
      <c r="I378" s="13">
        <f>ROUND(AVERAGE(Zinsswaps!I259:I378)+'iBoxx Extrapolation'!$L378,2)</f>
        <v>3.39</v>
      </c>
      <c r="J378" s="13">
        <f>ROUND(AVERAGE(Zinsswaps!J259:J378)+'iBoxx Extrapolation'!$L378,2)</f>
        <v>3.45</v>
      </c>
      <c r="K378" s="13">
        <f>ROUND(AVERAGE(Zinsswaps!K259:K378)+'iBoxx Extrapolation'!$L378,2)</f>
        <v>3.5</v>
      </c>
      <c r="L378" s="13">
        <f>ROUND(AVERAGE(Zinsswaps!L259:L378)+'iBoxx Extrapolation'!$L378,2)</f>
        <v>3.56</v>
      </c>
      <c r="M378" s="13">
        <f>ROUND(AVERAGE(Zinsswaps!M259:M378)+'iBoxx Extrapolation'!$L378,2)</f>
        <v>3.6</v>
      </c>
      <c r="N378" s="13">
        <f>ROUND(AVERAGE(Zinsswaps!N259:N378)+'iBoxx Extrapolation'!$L378,2)</f>
        <v>3.64</v>
      </c>
      <c r="O378" s="13">
        <f>ROUND(AVERAGE(Zinsswaps!O259:O378)+'iBoxx Extrapolation'!$L378,2)</f>
        <v>3.68</v>
      </c>
      <c r="P378" s="13">
        <f>ROUND(AVERAGE(Zinsswaps!P259:P378)+'iBoxx Extrapolation'!$L378,2)</f>
        <v>3.71</v>
      </c>
      <c r="Q378" s="13">
        <f>ROUND(AVERAGE(Zinsswaps!Q259:Q378)+'iBoxx Extrapolation'!$L378,2)</f>
        <v>3.73</v>
      </c>
      <c r="R378" s="13">
        <f>ROUND(AVERAGE(Zinsswaps!R259:R378)+'iBoxx Extrapolation'!$L378,2)</f>
        <v>3.74</v>
      </c>
      <c r="S378" s="13">
        <f>ROUND(AVERAGE(Zinsswaps!S259:S378)+'iBoxx Extrapolation'!$L378,2)</f>
        <v>3.75</v>
      </c>
      <c r="T378" s="13">
        <f>ROUND(AVERAGE(Zinsswaps!T259:T378)+'iBoxx Extrapolation'!$L378,2)</f>
        <v>3.77</v>
      </c>
      <c r="U378" s="13">
        <f>ROUND(AVERAGE(Zinsswaps!U259:U378)+'iBoxx Extrapolation'!$L378,2)</f>
        <v>3.78</v>
      </c>
      <c r="V378" s="13">
        <f>ROUND(AVERAGE(Zinsswaps!V259:V378)+'iBoxx Extrapolation'!$L378,2)</f>
        <v>3.77</v>
      </c>
      <c r="W378" s="13">
        <f>ROUND(AVERAGE(Zinsswaps!W259:W378)+'iBoxx Extrapolation'!$L378,2)</f>
        <v>3.77</v>
      </c>
      <c r="X378" s="13">
        <f>ROUND(AVERAGE(Zinsswaps!X259:X378)+'iBoxx Extrapolation'!$L378,2)</f>
        <v>3.76</v>
      </c>
      <c r="Y378" s="13">
        <f>ROUND(AVERAGE(Zinsswaps!Y259:Y378)+'iBoxx Extrapolation'!$L378,2)</f>
        <v>3.76</v>
      </c>
      <c r="Z378" s="13">
        <f>ROUND(AVERAGE(Zinsswaps!Z259:Z378)+'iBoxx Extrapolation'!$L378,2)</f>
        <v>3.75</v>
      </c>
      <c r="AA378" s="13">
        <f>ROUND(AVERAGE(Zinsswaps!AA259:AA378)+'iBoxx Extrapolation'!$L378,2)</f>
        <v>3.74</v>
      </c>
      <c r="AB378" s="13">
        <f>ROUND(AVERAGE(Zinsswaps!AB259:AB378)+'iBoxx Extrapolation'!$L378,2)</f>
        <v>3.73</v>
      </c>
      <c r="AC378" s="13">
        <f>ROUND(AVERAGE(Zinsswaps!AC259:AC378)+'iBoxx Extrapolation'!$L378,2)</f>
        <v>3.72</v>
      </c>
      <c r="AD378" s="13">
        <f>ROUND(AVERAGE(Zinsswaps!AD259:AD378)+'iBoxx Extrapolation'!$L378,2)</f>
        <v>3.71</v>
      </c>
      <c r="AE378" s="13">
        <f>ROUND(AVERAGE(Zinsswaps!AE259:AE378)+'iBoxx Extrapolation'!$L378,2)</f>
        <v>3.7</v>
      </c>
      <c r="AF378" s="13">
        <f>ROUND(AVERAGE(Zinsswaps!AF259:AF378)+'iBoxx Extrapolation'!$L378,2)</f>
        <v>3.68</v>
      </c>
      <c r="AG378" s="13">
        <f>ROUND(AVERAGE(Zinsswaps!AG259:AG378)+'iBoxx Extrapolation'!$L378,2)</f>
        <v>3.66</v>
      </c>
      <c r="AH378" s="13">
        <f>ROUND(AVERAGE(Zinsswaps!AH259:AH378)+'iBoxx Extrapolation'!$L378,2)</f>
        <v>3.65</v>
      </c>
      <c r="AI378" s="13">
        <f>ROUND(AVERAGE(Zinsswaps!AI259:AI378)+'iBoxx Extrapolation'!$L378,2)</f>
        <v>3.63</v>
      </c>
      <c r="AJ378" s="13">
        <f>ROUND(AVERAGE(Zinsswaps!AJ259:AJ378)+'iBoxx Extrapolation'!$L378,2)</f>
        <v>3.62</v>
      </c>
      <c r="AK378" s="13">
        <f>ROUND(AVERAGE(Zinsswaps!AK259:AK378)+'iBoxx Extrapolation'!$L378,2)</f>
        <v>3.6</v>
      </c>
      <c r="AL378" s="13">
        <f>ROUND(AVERAGE(Zinsswaps!AL259:AL378)+'iBoxx Extrapolation'!$L378,2)</f>
        <v>3.59</v>
      </c>
      <c r="AM378" s="13">
        <f>ROUND(AVERAGE(Zinsswaps!AM259:AM378)+'iBoxx Extrapolation'!$L378,2)</f>
        <v>3.58</v>
      </c>
      <c r="AN378" s="13">
        <f>ROUND(AVERAGE(Zinsswaps!AN259:AN378)+'iBoxx Extrapolation'!$L378,2)</f>
        <v>3.57</v>
      </c>
      <c r="AO378" s="13">
        <f>ROUND(AVERAGE(Zinsswaps!AO259:AO378)+'iBoxx Extrapolation'!$L378,2)</f>
        <v>3.56</v>
      </c>
      <c r="AP378" s="13">
        <f>ROUND(AVERAGE(Zinsswaps!AP259:AP378)+'iBoxx Extrapolation'!$L378,2)</f>
        <v>3.54</v>
      </c>
      <c r="AQ378" s="13">
        <f>ROUND(AVERAGE(Zinsswaps!AQ259:AQ378)+'iBoxx Extrapolation'!$L378,2)</f>
        <v>3.52</v>
      </c>
      <c r="AR378" s="13">
        <f>ROUND(AVERAGE(Zinsswaps!AR259:AR378)+'iBoxx Extrapolation'!$L378,2)</f>
        <v>3.5</v>
      </c>
      <c r="AS378" s="13">
        <f>ROUND(AVERAGE(Zinsswaps!AS259:AS378)+'iBoxx Extrapolation'!$L378,2)</f>
        <v>3.48</v>
      </c>
      <c r="AT378" s="13">
        <f>ROUND(AVERAGE(Zinsswaps!AT259:AT378)+'iBoxx Extrapolation'!$L378,2)</f>
        <v>3.46</v>
      </c>
      <c r="AU378" s="13">
        <f>ROUND(AVERAGE(Zinsswaps!AU259:AU378)+'iBoxx Extrapolation'!$L378,2)</f>
        <v>3.44</v>
      </c>
      <c r="AV378" s="13">
        <f>ROUND(AVERAGE(Zinsswaps!AV259:AV378)+'iBoxx Extrapolation'!$L378,2)</f>
        <v>3.43</v>
      </c>
      <c r="AW378" s="13">
        <f>ROUND(AVERAGE(Zinsswaps!AW259:AW378)+'iBoxx Extrapolation'!$L378,2)</f>
        <v>3.41</v>
      </c>
      <c r="AX378" s="13">
        <f>ROUND(AVERAGE(Zinsswaps!AX259:AX378)+'iBoxx Extrapolation'!$L378,2)</f>
        <v>3.4</v>
      </c>
      <c r="AY378" s="13">
        <f>ROUND(AVERAGE(Zinsswaps!AY259:AY378)+'iBoxx Extrapolation'!$L378,2)</f>
        <v>3.38</v>
      </c>
    </row>
    <row r="379" spans="1:51" s="16" customFormat="1" x14ac:dyDescent="0.2">
      <c r="A379" s="12">
        <v>48760</v>
      </c>
      <c r="B379" s="13">
        <f>ROUND(AVERAGE(Zinsswaps!B260:B379)+'iBoxx Extrapolation'!$L379,2)</f>
        <v>3.15</v>
      </c>
      <c r="C379" s="13">
        <f>ROUND(AVERAGE(Zinsswaps!C260:C379)+'iBoxx Extrapolation'!$L379,2)</f>
        <v>3.1</v>
      </c>
      <c r="D379" s="13">
        <f>ROUND(AVERAGE(Zinsswaps!D260:D379)+'iBoxx Extrapolation'!$L379,2)</f>
        <v>3.11</v>
      </c>
      <c r="E379" s="13">
        <f>ROUND(AVERAGE(Zinsswaps!E260:E379)+'iBoxx Extrapolation'!$L379,2)</f>
        <v>3.16</v>
      </c>
      <c r="F379" s="13">
        <f>ROUND(AVERAGE(Zinsswaps!F260:F379)+'iBoxx Extrapolation'!$L379,2)</f>
        <v>3.21</v>
      </c>
      <c r="G379" s="13">
        <f>ROUND(AVERAGE(Zinsswaps!G260:G379)+'iBoxx Extrapolation'!$L379,2)</f>
        <v>3.27</v>
      </c>
      <c r="H379" s="13">
        <f>ROUND(AVERAGE(Zinsswaps!H260:H379)+'iBoxx Extrapolation'!$L379,2)</f>
        <v>3.33</v>
      </c>
      <c r="I379" s="13">
        <f>ROUND(AVERAGE(Zinsswaps!I260:I379)+'iBoxx Extrapolation'!$L379,2)</f>
        <v>3.39</v>
      </c>
      <c r="J379" s="13">
        <f>ROUND(AVERAGE(Zinsswaps!J260:J379)+'iBoxx Extrapolation'!$L379,2)</f>
        <v>3.45</v>
      </c>
      <c r="K379" s="13">
        <f>ROUND(AVERAGE(Zinsswaps!K260:K379)+'iBoxx Extrapolation'!$L379,2)</f>
        <v>3.5</v>
      </c>
      <c r="L379" s="13">
        <f>ROUND(AVERAGE(Zinsswaps!L260:L379)+'iBoxx Extrapolation'!$L379,2)</f>
        <v>3.56</v>
      </c>
      <c r="M379" s="13">
        <f>ROUND(AVERAGE(Zinsswaps!M260:M379)+'iBoxx Extrapolation'!$L379,2)</f>
        <v>3.6</v>
      </c>
      <c r="N379" s="13">
        <f>ROUND(AVERAGE(Zinsswaps!N260:N379)+'iBoxx Extrapolation'!$L379,2)</f>
        <v>3.65</v>
      </c>
      <c r="O379" s="13">
        <f>ROUND(AVERAGE(Zinsswaps!O260:O379)+'iBoxx Extrapolation'!$L379,2)</f>
        <v>3.68</v>
      </c>
      <c r="P379" s="13">
        <f>ROUND(AVERAGE(Zinsswaps!P260:P379)+'iBoxx Extrapolation'!$L379,2)</f>
        <v>3.71</v>
      </c>
      <c r="Q379" s="13">
        <f>ROUND(AVERAGE(Zinsswaps!Q260:Q379)+'iBoxx Extrapolation'!$L379,2)</f>
        <v>3.73</v>
      </c>
      <c r="R379" s="13">
        <f>ROUND(AVERAGE(Zinsswaps!R260:R379)+'iBoxx Extrapolation'!$L379,2)</f>
        <v>3.74</v>
      </c>
      <c r="S379" s="13">
        <f>ROUND(AVERAGE(Zinsswaps!S260:S379)+'iBoxx Extrapolation'!$L379,2)</f>
        <v>3.76</v>
      </c>
      <c r="T379" s="13">
        <f>ROUND(AVERAGE(Zinsswaps!T260:T379)+'iBoxx Extrapolation'!$L379,2)</f>
        <v>3.77</v>
      </c>
      <c r="U379" s="13">
        <f>ROUND(AVERAGE(Zinsswaps!U260:U379)+'iBoxx Extrapolation'!$L379,2)</f>
        <v>3.78</v>
      </c>
      <c r="V379" s="13">
        <f>ROUND(AVERAGE(Zinsswaps!V260:V379)+'iBoxx Extrapolation'!$L379,2)</f>
        <v>3.78</v>
      </c>
      <c r="W379" s="13">
        <f>ROUND(AVERAGE(Zinsswaps!W260:W379)+'iBoxx Extrapolation'!$L379,2)</f>
        <v>3.77</v>
      </c>
      <c r="X379" s="13">
        <f>ROUND(AVERAGE(Zinsswaps!X260:X379)+'iBoxx Extrapolation'!$L379,2)</f>
        <v>3.77</v>
      </c>
      <c r="Y379" s="13">
        <f>ROUND(AVERAGE(Zinsswaps!Y260:Y379)+'iBoxx Extrapolation'!$L379,2)</f>
        <v>3.76</v>
      </c>
      <c r="Z379" s="13">
        <f>ROUND(AVERAGE(Zinsswaps!Z260:Z379)+'iBoxx Extrapolation'!$L379,2)</f>
        <v>3.76</v>
      </c>
      <c r="AA379" s="13">
        <f>ROUND(AVERAGE(Zinsswaps!AA260:AA379)+'iBoxx Extrapolation'!$L379,2)</f>
        <v>3.75</v>
      </c>
      <c r="AB379" s="13">
        <f>ROUND(AVERAGE(Zinsswaps!AB260:AB379)+'iBoxx Extrapolation'!$L379,2)</f>
        <v>3.74</v>
      </c>
      <c r="AC379" s="13">
        <f>ROUND(AVERAGE(Zinsswaps!AC260:AC379)+'iBoxx Extrapolation'!$L379,2)</f>
        <v>3.72</v>
      </c>
      <c r="AD379" s="13">
        <f>ROUND(AVERAGE(Zinsswaps!AD260:AD379)+'iBoxx Extrapolation'!$L379,2)</f>
        <v>3.71</v>
      </c>
      <c r="AE379" s="13">
        <f>ROUND(AVERAGE(Zinsswaps!AE260:AE379)+'iBoxx Extrapolation'!$L379,2)</f>
        <v>3.7</v>
      </c>
      <c r="AF379" s="13">
        <f>ROUND(AVERAGE(Zinsswaps!AF260:AF379)+'iBoxx Extrapolation'!$L379,2)</f>
        <v>3.69</v>
      </c>
      <c r="AG379" s="13">
        <f>ROUND(AVERAGE(Zinsswaps!AG260:AG379)+'iBoxx Extrapolation'!$L379,2)</f>
        <v>3.67</v>
      </c>
      <c r="AH379" s="13">
        <f>ROUND(AVERAGE(Zinsswaps!AH260:AH379)+'iBoxx Extrapolation'!$L379,2)</f>
        <v>3.66</v>
      </c>
      <c r="AI379" s="13">
        <f>ROUND(AVERAGE(Zinsswaps!AI260:AI379)+'iBoxx Extrapolation'!$L379,2)</f>
        <v>3.64</v>
      </c>
      <c r="AJ379" s="13">
        <f>ROUND(AVERAGE(Zinsswaps!AJ260:AJ379)+'iBoxx Extrapolation'!$L379,2)</f>
        <v>3.63</v>
      </c>
      <c r="AK379" s="13">
        <f>ROUND(AVERAGE(Zinsswaps!AK260:AK379)+'iBoxx Extrapolation'!$L379,2)</f>
        <v>3.61</v>
      </c>
      <c r="AL379" s="13">
        <f>ROUND(AVERAGE(Zinsswaps!AL260:AL379)+'iBoxx Extrapolation'!$L379,2)</f>
        <v>3.6</v>
      </c>
      <c r="AM379" s="13">
        <f>ROUND(AVERAGE(Zinsswaps!AM260:AM379)+'iBoxx Extrapolation'!$L379,2)</f>
        <v>3.59</v>
      </c>
      <c r="AN379" s="13">
        <f>ROUND(AVERAGE(Zinsswaps!AN260:AN379)+'iBoxx Extrapolation'!$L379,2)</f>
        <v>3.58</v>
      </c>
      <c r="AO379" s="13">
        <f>ROUND(AVERAGE(Zinsswaps!AO260:AO379)+'iBoxx Extrapolation'!$L379,2)</f>
        <v>3.57</v>
      </c>
      <c r="AP379" s="13">
        <f>ROUND(AVERAGE(Zinsswaps!AP260:AP379)+'iBoxx Extrapolation'!$L379,2)</f>
        <v>3.55</v>
      </c>
      <c r="AQ379" s="13">
        <f>ROUND(AVERAGE(Zinsswaps!AQ260:AQ379)+'iBoxx Extrapolation'!$L379,2)</f>
        <v>3.53</v>
      </c>
      <c r="AR379" s="13">
        <f>ROUND(AVERAGE(Zinsswaps!AR260:AR379)+'iBoxx Extrapolation'!$L379,2)</f>
        <v>3.51</v>
      </c>
      <c r="AS379" s="13">
        <f>ROUND(AVERAGE(Zinsswaps!AS260:AS379)+'iBoxx Extrapolation'!$L379,2)</f>
        <v>3.49</v>
      </c>
      <c r="AT379" s="13">
        <f>ROUND(AVERAGE(Zinsswaps!AT260:AT379)+'iBoxx Extrapolation'!$L379,2)</f>
        <v>3.47</v>
      </c>
      <c r="AU379" s="13">
        <f>ROUND(AVERAGE(Zinsswaps!AU260:AU379)+'iBoxx Extrapolation'!$L379,2)</f>
        <v>3.45</v>
      </c>
      <c r="AV379" s="13">
        <f>ROUND(AVERAGE(Zinsswaps!AV260:AV379)+'iBoxx Extrapolation'!$L379,2)</f>
        <v>3.44</v>
      </c>
      <c r="AW379" s="13">
        <f>ROUND(AVERAGE(Zinsswaps!AW260:AW379)+'iBoxx Extrapolation'!$L379,2)</f>
        <v>3.42</v>
      </c>
      <c r="AX379" s="13">
        <f>ROUND(AVERAGE(Zinsswaps!AX260:AX379)+'iBoxx Extrapolation'!$L379,2)</f>
        <v>3.4</v>
      </c>
      <c r="AY379" s="13">
        <f>ROUND(AVERAGE(Zinsswaps!AY260:AY379)+'iBoxx Extrapolation'!$L379,2)</f>
        <v>3.39</v>
      </c>
    </row>
    <row r="380" spans="1:51" s="16" customFormat="1" x14ac:dyDescent="0.2">
      <c r="A380" s="12">
        <v>48791</v>
      </c>
      <c r="B380" s="13">
        <f>ROUND(AVERAGE(Zinsswaps!B261:B380)+'iBoxx Extrapolation'!$L380,2)</f>
        <v>3.13</v>
      </c>
      <c r="C380" s="13">
        <f>ROUND(AVERAGE(Zinsswaps!C261:C380)+'iBoxx Extrapolation'!$L380,2)</f>
        <v>3.09</v>
      </c>
      <c r="D380" s="13">
        <f>ROUND(AVERAGE(Zinsswaps!D261:D380)+'iBoxx Extrapolation'!$L380,2)</f>
        <v>3.1</v>
      </c>
      <c r="E380" s="13">
        <f>ROUND(AVERAGE(Zinsswaps!E261:E380)+'iBoxx Extrapolation'!$L380,2)</f>
        <v>3.15</v>
      </c>
      <c r="F380" s="13">
        <f>ROUND(AVERAGE(Zinsswaps!F261:F380)+'iBoxx Extrapolation'!$L380,2)</f>
        <v>3.21</v>
      </c>
      <c r="G380" s="13">
        <f>ROUND(AVERAGE(Zinsswaps!G261:G380)+'iBoxx Extrapolation'!$L380,2)</f>
        <v>3.27</v>
      </c>
      <c r="H380" s="13">
        <f>ROUND(AVERAGE(Zinsswaps!H261:H380)+'iBoxx Extrapolation'!$L380,2)</f>
        <v>3.33</v>
      </c>
      <c r="I380" s="13">
        <f>ROUND(AVERAGE(Zinsswaps!I261:I380)+'iBoxx Extrapolation'!$L380,2)</f>
        <v>3.39</v>
      </c>
      <c r="J380" s="13">
        <f>ROUND(AVERAGE(Zinsswaps!J261:J380)+'iBoxx Extrapolation'!$L380,2)</f>
        <v>3.45</v>
      </c>
      <c r="K380" s="13">
        <f>ROUND(AVERAGE(Zinsswaps!K261:K380)+'iBoxx Extrapolation'!$L380,2)</f>
        <v>3.5</v>
      </c>
      <c r="L380" s="13">
        <f>ROUND(AVERAGE(Zinsswaps!L261:L380)+'iBoxx Extrapolation'!$L380,2)</f>
        <v>3.56</v>
      </c>
      <c r="M380" s="13">
        <f>ROUND(AVERAGE(Zinsswaps!M261:M380)+'iBoxx Extrapolation'!$L380,2)</f>
        <v>3.6</v>
      </c>
      <c r="N380" s="13">
        <f>ROUND(AVERAGE(Zinsswaps!N261:N380)+'iBoxx Extrapolation'!$L380,2)</f>
        <v>3.65</v>
      </c>
      <c r="O380" s="13">
        <f>ROUND(AVERAGE(Zinsswaps!O261:O380)+'iBoxx Extrapolation'!$L380,2)</f>
        <v>3.68</v>
      </c>
      <c r="P380" s="13">
        <f>ROUND(AVERAGE(Zinsswaps!P261:P380)+'iBoxx Extrapolation'!$L380,2)</f>
        <v>3.72</v>
      </c>
      <c r="Q380" s="13">
        <f>ROUND(AVERAGE(Zinsswaps!Q261:Q380)+'iBoxx Extrapolation'!$L380,2)</f>
        <v>3.73</v>
      </c>
      <c r="R380" s="13">
        <f>ROUND(AVERAGE(Zinsswaps!R261:R380)+'iBoxx Extrapolation'!$L380,2)</f>
        <v>3.75</v>
      </c>
      <c r="S380" s="13">
        <f>ROUND(AVERAGE(Zinsswaps!S261:S380)+'iBoxx Extrapolation'!$L380,2)</f>
        <v>3.76</v>
      </c>
      <c r="T380" s="13">
        <f>ROUND(AVERAGE(Zinsswaps!T261:T380)+'iBoxx Extrapolation'!$L380,2)</f>
        <v>3.77</v>
      </c>
      <c r="U380" s="13">
        <f>ROUND(AVERAGE(Zinsswaps!U261:U380)+'iBoxx Extrapolation'!$L380,2)</f>
        <v>3.79</v>
      </c>
      <c r="V380" s="13">
        <f>ROUND(AVERAGE(Zinsswaps!V261:V380)+'iBoxx Extrapolation'!$L380,2)</f>
        <v>3.78</v>
      </c>
      <c r="W380" s="13">
        <f>ROUND(AVERAGE(Zinsswaps!W261:W380)+'iBoxx Extrapolation'!$L380,2)</f>
        <v>3.78</v>
      </c>
      <c r="X380" s="13">
        <f>ROUND(AVERAGE(Zinsswaps!X261:X380)+'iBoxx Extrapolation'!$L380,2)</f>
        <v>3.77</v>
      </c>
      <c r="Y380" s="13">
        <f>ROUND(AVERAGE(Zinsswaps!Y261:Y380)+'iBoxx Extrapolation'!$L380,2)</f>
        <v>3.77</v>
      </c>
      <c r="Z380" s="13">
        <f>ROUND(AVERAGE(Zinsswaps!Z261:Z380)+'iBoxx Extrapolation'!$L380,2)</f>
        <v>3.77</v>
      </c>
      <c r="AA380" s="13">
        <f>ROUND(AVERAGE(Zinsswaps!AA261:AA380)+'iBoxx Extrapolation'!$L380,2)</f>
        <v>3.75</v>
      </c>
      <c r="AB380" s="13">
        <f>ROUND(AVERAGE(Zinsswaps!AB261:AB380)+'iBoxx Extrapolation'!$L380,2)</f>
        <v>3.74</v>
      </c>
      <c r="AC380" s="13">
        <f>ROUND(AVERAGE(Zinsswaps!AC261:AC380)+'iBoxx Extrapolation'!$L380,2)</f>
        <v>3.73</v>
      </c>
      <c r="AD380" s="13">
        <f>ROUND(AVERAGE(Zinsswaps!AD261:AD380)+'iBoxx Extrapolation'!$L380,2)</f>
        <v>3.72</v>
      </c>
      <c r="AE380" s="13">
        <f>ROUND(AVERAGE(Zinsswaps!AE261:AE380)+'iBoxx Extrapolation'!$L380,2)</f>
        <v>3.71</v>
      </c>
      <c r="AF380" s="13">
        <f>ROUND(AVERAGE(Zinsswaps!AF261:AF380)+'iBoxx Extrapolation'!$L380,2)</f>
        <v>3.69</v>
      </c>
      <c r="AG380" s="13">
        <f>ROUND(AVERAGE(Zinsswaps!AG261:AG380)+'iBoxx Extrapolation'!$L380,2)</f>
        <v>3.68</v>
      </c>
      <c r="AH380" s="13">
        <f>ROUND(AVERAGE(Zinsswaps!AH261:AH380)+'iBoxx Extrapolation'!$L380,2)</f>
        <v>3.66</v>
      </c>
      <c r="AI380" s="13">
        <f>ROUND(AVERAGE(Zinsswaps!AI261:AI380)+'iBoxx Extrapolation'!$L380,2)</f>
        <v>3.65</v>
      </c>
      <c r="AJ380" s="13">
        <f>ROUND(AVERAGE(Zinsswaps!AJ261:AJ380)+'iBoxx Extrapolation'!$L380,2)</f>
        <v>3.63</v>
      </c>
      <c r="AK380" s="13">
        <f>ROUND(AVERAGE(Zinsswaps!AK261:AK380)+'iBoxx Extrapolation'!$L380,2)</f>
        <v>3.62</v>
      </c>
      <c r="AL380" s="13">
        <f>ROUND(AVERAGE(Zinsswaps!AL261:AL380)+'iBoxx Extrapolation'!$L380,2)</f>
        <v>3.61</v>
      </c>
      <c r="AM380" s="13">
        <f>ROUND(AVERAGE(Zinsswaps!AM261:AM380)+'iBoxx Extrapolation'!$L380,2)</f>
        <v>3.6</v>
      </c>
      <c r="AN380" s="13">
        <f>ROUND(AVERAGE(Zinsswaps!AN261:AN380)+'iBoxx Extrapolation'!$L380,2)</f>
        <v>3.59</v>
      </c>
      <c r="AO380" s="13">
        <f>ROUND(AVERAGE(Zinsswaps!AO261:AO380)+'iBoxx Extrapolation'!$L380,2)</f>
        <v>3.58</v>
      </c>
      <c r="AP380" s="13">
        <f>ROUND(AVERAGE(Zinsswaps!AP261:AP380)+'iBoxx Extrapolation'!$L380,2)</f>
        <v>3.55</v>
      </c>
      <c r="AQ380" s="13">
        <f>ROUND(AVERAGE(Zinsswaps!AQ261:AQ380)+'iBoxx Extrapolation'!$L380,2)</f>
        <v>3.53</v>
      </c>
      <c r="AR380" s="13">
        <f>ROUND(AVERAGE(Zinsswaps!AR261:AR380)+'iBoxx Extrapolation'!$L380,2)</f>
        <v>3.51</v>
      </c>
      <c r="AS380" s="13">
        <f>ROUND(AVERAGE(Zinsswaps!AS261:AS380)+'iBoxx Extrapolation'!$L380,2)</f>
        <v>3.49</v>
      </c>
      <c r="AT380" s="13">
        <f>ROUND(AVERAGE(Zinsswaps!AT261:AT380)+'iBoxx Extrapolation'!$L380,2)</f>
        <v>3.48</v>
      </c>
      <c r="AU380" s="13">
        <f>ROUND(AVERAGE(Zinsswaps!AU261:AU380)+'iBoxx Extrapolation'!$L380,2)</f>
        <v>3.46</v>
      </c>
      <c r="AV380" s="13">
        <f>ROUND(AVERAGE(Zinsswaps!AV261:AV380)+'iBoxx Extrapolation'!$L380,2)</f>
        <v>3.44</v>
      </c>
      <c r="AW380" s="13">
        <f>ROUND(AVERAGE(Zinsswaps!AW261:AW380)+'iBoxx Extrapolation'!$L380,2)</f>
        <v>3.43</v>
      </c>
      <c r="AX380" s="13">
        <f>ROUND(AVERAGE(Zinsswaps!AX261:AX380)+'iBoxx Extrapolation'!$L380,2)</f>
        <v>3.41</v>
      </c>
      <c r="AY380" s="13">
        <f>ROUND(AVERAGE(Zinsswaps!AY261:AY380)+'iBoxx Extrapolation'!$L380,2)</f>
        <v>3.4</v>
      </c>
    </row>
    <row r="381" spans="1:51" s="16" customFormat="1" x14ac:dyDescent="0.2">
      <c r="A381" s="12">
        <v>48822</v>
      </c>
      <c r="B381" s="13">
        <f>ROUND(AVERAGE(Zinsswaps!B262:B381)+'iBoxx Extrapolation'!$L381,2)</f>
        <v>3.12</v>
      </c>
      <c r="C381" s="13">
        <f>ROUND(AVERAGE(Zinsswaps!C262:C381)+'iBoxx Extrapolation'!$L381,2)</f>
        <v>3.08</v>
      </c>
      <c r="D381" s="13">
        <f>ROUND(AVERAGE(Zinsswaps!D262:D381)+'iBoxx Extrapolation'!$L381,2)</f>
        <v>3.09</v>
      </c>
      <c r="E381" s="13">
        <f>ROUND(AVERAGE(Zinsswaps!E262:E381)+'iBoxx Extrapolation'!$L381,2)</f>
        <v>3.15</v>
      </c>
      <c r="F381" s="13">
        <f>ROUND(AVERAGE(Zinsswaps!F262:F381)+'iBoxx Extrapolation'!$L381,2)</f>
        <v>3.2</v>
      </c>
      <c r="G381" s="13">
        <f>ROUND(AVERAGE(Zinsswaps!G262:G381)+'iBoxx Extrapolation'!$L381,2)</f>
        <v>3.27</v>
      </c>
      <c r="H381" s="13">
        <f>ROUND(AVERAGE(Zinsswaps!H262:H381)+'iBoxx Extrapolation'!$L381,2)</f>
        <v>3.33</v>
      </c>
      <c r="I381" s="13">
        <f>ROUND(AVERAGE(Zinsswaps!I262:I381)+'iBoxx Extrapolation'!$L381,2)</f>
        <v>3.39</v>
      </c>
      <c r="J381" s="13">
        <f>ROUND(AVERAGE(Zinsswaps!J262:J381)+'iBoxx Extrapolation'!$L381,2)</f>
        <v>3.45</v>
      </c>
      <c r="K381" s="13">
        <f>ROUND(AVERAGE(Zinsswaps!K262:K381)+'iBoxx Extrapolation'!$L381,2)</f>
        <v>3.5</v>
      </c>
      <c r="L381" s="13">
        <f>ROUND(AVERAGE(Zinsswaps!L262:L381)+'iBoxx Extrapolation'!$L381,2)</f>
        <v>3.56</v>
      </c>
      <c r="M381" s="13">
        <f>ROUND(AVERAGE(Zinsswaps!M262:M381)+'iBoxx Extrapolation'!$L381,2)</f>
        <v>3.6</v>
      </c>
      <c r="N381" s="13">
        <f>ROUND(AVERAGE(Zinsswaps!N262:N381)+'iBoxx Extrapolation'!$L381,2)</f>
        <v>3.65</v>
      </c>
      <c r="O381" s="13">
        <f>ROUND(AVERAGE(Zinsswaps!O262:O381)+'iBoxx Extrapolation'!$L381,2)</f>
        <v>3.68</v>
      </c>
      <c r="P381" s="13">
        <f>ROUND(AVERAGE(Zinsswaps!P262:P381)+'iBoxx Extrapolation'!$L381,2)</f>
        <v>3.72</v>
      </c>
      <c r="Q381" s="13">
        <f>ROUND(AVERAGE(Zinsswaps!Q262:Q381)+'iBoxx Extrapolation'!$L381,2)</f>
        <v>3.73</v>
      </c>
      <c r="R381" s="13">
        <f>ROUND(AVERAGE(Zinsswaps!R262:R381)+'iBoxx Extrapolation'!$L381,2)</f>
        <v>3.75</v>
      </c>
      <c r="S381" s="13">
        <f>ROUND(AVERAGE(Zinsswaps!S262:S381)+'iBoxx Extrapolation'!$L381,2)</f>
        <v>3.76</v>
      </c>
      <c r="T381" s="13">
        <f>ROUND(AVERAGE(Zinsswaps!T262:T381)+'iBoxx Extrapolation'!$L381,2)</f>
        <v>3.78</v>
      </c>
      <c r="U381" s="13">
        <f>ROUND(AVERAGE(Zinsswaps!U262:U381)+'iBoxx Extrapolation'!$L381,2)</f>
        <v>3.79</v>
      </c>
      <c r="V381" s="13">
        <f>ROUND(AVERAGE(Zinsswaps!V262:V381)+'iBoxx Extrapolation'!$L381,2)</f>
        <v>3.78</v>
      </c>
      <c r="W381" s="13">
        <f>ROUND(AVERAGE(Zinsswaps!W262:W381)+'iBoxx Extrapolation'!$L381,2)</f>
        <v>3.78</v>
      </c>
      <c r="X381" s="13">
        <f>ROUND(AVERAGE(Zinsswaps!X262:X381)+'iBoxx Extrapolation'!$L381,2)</f>
        <v>3.78</v>
      </c>
      <c r="Y381" s="13">
        <f>ROUND(AVERAGE(Zinsswaps!Y262:Y381)+'iBoxx Extrapolation'!$L381,2)</f>
        <v>3.77</v>
      </c>
      <c r="Z381" s="13">
        <f>ROUND(AVERAGE(Zinsswaps!Z262:Z381)+'iBoxx Extrapolation'!$L381,2)</f>
        <v>3.77</v>
      </c>
      <c r="AA381" s="13">
        <f>ROUND(AVERAGE(Zinsswaps!AA262:AA381)+'iBoxx Extrapolation'!$L381,2)</f>
        <v>3.76</v>
      </c>
      <c r="AB381" s="13">
        <f>ROUND(AVERAGE(Zinsswaps!AB262:AB381)+'iBoxx Extrapolation'!$L381,2)</f>
        <v>3.75</v>
      </c>
      <c r="AC381" s="13">
        <f>ROUND(AVERAGE(Zinsswaps!AC262:AC381)+'iBoxx Extrapolation'!$L381,2)</f>
        <v>3.74</v>
      </c>
      <c r="AD381" s="13">
        <f>ROUND(AVERAGE(Zinsswaps!AD262:AD381)+'iBoxx Extrapolation'!$L381,2)</f>
        <v>3.73</v>
      </c>
      <c r="AE381" s="13">
        <f>ROUND(AVERAGE(Zinsswaps!AE262:AE381)+'iBoxx Extrapolation'!$L381,2)</f>
        <v>3.72</v>
      </c>
      <c r="AF381" s="13">
        <f>ROUND(AVERAGE(Zinsswaps!AF262:AF381)+'iBoxx Extrapolation'!$L381,2)</f>
        <v>3.7</v>
      </c>
      <c r="AG381" s="13">
        <f>ROUND(AVERAGE(Zinsswaps!AG262:AG381)+'iBoxx Extrapolation'!$L381,2)</f>
        <v>3.68</v>
      </c>
      <c r="AH381" s="13">
        <f>ROUND(AVERAGE(Zinsswaps!AH262:AH381)+'iBoxx Extrapolation'!$L381,2)</f>
        <v>3.67</v>
      </c>
      <c r="AI381" s="13">
        <f>ROUND(AVERAGE(Zinsswaps!AI262:AI381)+'iBoxx Extrapolation'!$L381,2)</f>
        <v>3.65</v>
      </c>
      <c r="AJ381" s="13">
        <f>ROUND(AVERAGE(Zinsswaps!AJ262:AJ381)+'iBoxx Extrapolation'!$L381,2)</f>
        <v>3.64</v>
      </c>
      <c r="AK381" s="13">
        <f>ROUND(AVERAGE(Zinsswaps!AK262:AK381)+'iBoxx Extrapolation'!$L381,2)</f>
        <v>3.63</v>
      </c>
      <c r="AL381" s="13">
        <f>ROUND(AVERAGE(Zinsswaps!AL262:AL381)+'iBoxx Extrapolation'!$L381,2)</f>
        <v>3.62</v>
      </c>
      <c r="AM381" s="13">
        <f>ROUND(AVERAGE(Zinsswaps!AM262:AM381)+'iBoxx Extrapolation'!$L381,2)</f>
        <v>3.6</v>
      </c>
      <c r="AN381" s="13">
        <f>ROUND(AVERAGE(Zinsswaps!AN262:AN381)+'iBoxx Extrapolation'!$L381,2)</f>
        <v>3.59</v>
      </c>
      <c r="AO381" s="13">
        <f>ROUND(AVERAGE(Zinsswaps!AO262:AO381)+'iBoxx Extrapolation'!$L381,2)</f>
        <v>3.58</v>
      </c>
      <c r="AP381" s="13">
        <f>ROUND(AVERAGE(Zinsswaps!AP262:AP381)+'iBoxx Extrapolation'!$L381,2)</f>
        <v>3.56</v>
      </c>
      <c r="AQ381" s="13">
        <f>ROUND(AVERAGE(Zinsswaps!AQ262:AQ381)+'iBoxx Extrapolation'!$L381,2)</f>
        <v>3.54</v>
      </c>
      <c r="AR381" s="13">
        <f>ROUND(AVERAGE(Zinsswaps!AR262:AR381)+'iBoxx Extrapolation'!$L381,2)</f>
        <v>3.52</v>
      </c>
      <c r="AS381" s="13">
        <f>ROUND(AVERAGE(Zinsswaps!AS262:AS381)+'iBoxx Extrapolation'!$L381,2)</f>
        <v>3.5</v>
      </c>
      <c r="AT381" s="13">
        <f>ROUND(AVERAGE(Zinsswaps!AT262:AT381)+'iBoxx Extrapolation'!$L381,2)</f>
        <v>3.48</v>
      </c>
      <c r="AU381" s="13">
        <f>ROUND(AVERAGE(Zinsswaps!AU262:AU381)+'iBoxx Extrapolation'!$L381,2)</f>
        <v>3.47</v>
      </c>
      <c r="AV381" s="13">
        <f>ROUND(AVERAGE(Zinsswaps!AV262:AV381)+'iBoxx Extrapolation'!$L381,2)</f>
        <v>3.45</v>
      </c>
      <c r="AW381" s="13">
        <f>ROUND(AVERAGE(Zinsswaps!AW262:AW381)+'iBoxx Extrapolation'!$L381,2)</f>
        <v>3.43</v>
      </c>
      <c r="AX381" s="13">
        <f>ROUND(AVERAGE(Zinsswaps!AX262:AX381)+'iBoxx Extrapolation'!$L381,2)</f>
        <v>3.42</v>
      </c>
      <c r="AY381" s="13">
        <f>ROUND(AVERAGE(Zinsswaps!AY262:AY381)+'iBoxx Extrapolation'!$L381,2)</f>
        <v>3.4</v>
      </c>
    </row>
    <row r="382" spans="1:51" s="16" customFormat="1" x14ac:dyDescent="0.2">
      <c r="A382" s="12">
        <v>48852</v>
      </c>
      <c r="B382" s="13">
        <f>ROUND(AVERAGE(Zinsswaps!B263:B382)+'iBoxx Extrapolation'!$L382,2)</f>
        <v>3.11</v>
      </c>
      <c r="C382" s="13">
        <f>ROUND(AVERAGE(Zinsswaps!C263:C382)+'iBoxx Extrapolation'!$L382,2)</f>
        <v>3.06</v>
      </c>
      <c r="D382" s="13">
        <f>ROUND(AVERAGE(Zinsswaps!D263:D382)+'iBoxx Extrapolation'!$L382,2)</f>
        <v>3.09</v>
      </c>
      <c r="E382" s="13">
        <f>ROUND(AVERAGE(Zinsswaps!E263:E382)+'iBoxx Extrapolation'!$L382,2)</f>
        <v>3.14</v>
      </c>
      <c r="F382" s="13">
        <f>ROUND(AVERAGE(Zinsswaps!F263:F382)+'iBoxx Extrapolation'!$L382,2)</f>
        <v>3.2</v>
      </c>
      <c r="G382" s="13">
        <f>ROUND(AVERAGE(Zinsswaps!G263:G382)+'iBoxx Extrapolation'!$L382,2)</f>
        <v>3.26</v>
      </c>
      <c r="H382" s="13">
        <f>ROUND(AVERAGE(Zinsswaps!H263:H382)+'iBoxx Extrapolation'!$L382,2)</f>
        <v>3.32</v>
      </c>
      <c r="I382" s="13">
        <f>ROUND(AVERAGE(Zinsswaps!I263:I382)+'iBoxx Extrapolation'!$L382,2)</f>
        <v>3.39</v>
      </c>
      <c r="J382" s="13">
        <f>ROUND(AVERAGE(Zinsswaps!J263:J382)+'iBoxx Extrapolation'!$L382,2)</f>
        <v>3.45</v>
      </c>
      <c r="K382" s="13">
        <f>ROUND(AVERAGE(Zinsswaps!K263:K382)+'iBoxx Extrapolation'!$L382,2)</f>
        <v>3.5</v>
      </c>
      <c r="L382" s="13">
        <f>ROUND(AVERAGE(Zinsswaps!L263:L382)+'iBoxx Extrapolation'!$L382,2)</f>
        <v>3.56</v>
      </c>
      <c r="M382" s="13">
        <f>ROUND(AVERAGE(Zinsswaps!M263:M382)+'iBoxx Extrapolation'!$L382,2)</f>
        <v>3.6</v>
      </c>
      <c r="N382" s="13">
        <f>ROUND(AVERAGE(Zinsswaps!N263:N382)+'iBoxx Extrapolation'!$L382,2)</f>
        <v>3.65</v>
      </c>
      <c r="O382" s="13">
        <f>ROUND(AVERAGE(Zinsswaps!O263:O382)+'iBoxx Extrapolation'!$L382,2)</f>
        <v>3.68</v>
      </c>
      <c r="P382" s="13">
        <f>ROUND(AVERAGE(Zinsswaps!P263:P382)+'iBoxx Extrapolation'!$L382,2)</f>
        <v>3.71</v>
      </c>
      <c r="Q382" s="13">
        <f>ROUND(AVERAGE(Zinsswaps!Q263:Q382)+'iBoxx Extrapolation'!$L382,2)</f>
        <v>3.73</v>
      </c>
      <c r="R382" s="13">
        <f>ROUND(AVERAGE(Zinsswaps!R263:R382)+'iBoxx Extrapolation'!$L382,2)</f>
        <v>3.75</v>
      </c>
      <c r="S382" s="13">
        <f>ROUND(AVERAGE(Zinsswaps!S263:S382)+'iBoxx Extrapolation'!$L382,2)</f>
        <v>3.76</v>
      </c>
      <c r="T382" s="13">
        <f>ROUND(AVERAGE(Zinsswaps!T263:T382)+'iBoxx Extrapolation'!$L382,2)</f>
        <v>3.78</v>
      </c>
      <c r="U382" s="13">
        <f>ROUND(AVERAGE(Zinsswaps!U263:U382)+'iBoxx Extrapolation'!$L382,2)</f>
        <v>3.79</v>
      </c>
      <c r="V382" s="13">
        <f>ROUND(AVERAGE(Zinsswaps!V263:V382)+'iBoxx Extrapolation'!$L382,2)</f>
        <v>3.78</v>
      </c>
      <c r="W382" s="13">
        <f>ROUND(AVERAGE(Zinsswaps!W263:W382)+'iBoxx Extrapolation'!$L382,2)</f>
        <v>3.78</v>
      </c>
      <c r="X382" s="13">
        <f>ROUND(AVERAGE(Zinsswaps!X263:X382)+'iBoxx Extrapolation'!$L382,2)</f>
        <v>3.78</v>
      </c>
      <c r="Y382" s="13">
        <f>ROUND(AVERAGE(Zinsswaps!Y263:Y382)+'iBoxx Extrapolation'!$L382,2)</f>
        <v>3.77</v>
      </c>
      <c r="Z382" s="13">
        <f>ROUND(AVERAGE(Zinsswaps!Z263:Z382)+'iBoxx Extrapolation'!$L382,2)</f>
        <v>3.77</v>
      </c>
      <c r="AA382" s="13">
        <f>ROUND(AVERAGE(Zinsswaps!AA263:AA382)+'iBoxx Extrapolation'!$L382,2)</f>
        <v>3.76</v>
      </c>
      <c r="AB382" s="13">
        <f>ROUND(AVERAGE(Zinsswaps!AB263:AB382)+'iBoxx Extrapolation'!$L382,2)</f>
        <v>3.75</v>
      </c>
      <c r="AC382" s="13">
        <f>ROUND(AVERAGE(Zinsswaps!AC263:AC382)+'iBoxx Extrapolation'!$L382,2)</f>
        <v>3.74</v>
      </c>
      <c r="AD382" s="13">
        <f>ROUND(AVERAGE(Zinsswaps!AD263:AD382)+'iBoxx Extrapolation'!$L382,2)</f>
        <v>3.73</v>
      </c>
      <c r="AE382" s="13">
        <f>ROUND(AVERAGE(Zinsswaps!AE263:AE382)+'iBoxx Extrapolation'!$L382,2)</f>
        <v>3.72</v>
      </c>
      <c r="AF382" s="13">
        <f>ROUND(AVERAGE(Zinsswaps!AF263:AF382)+'iBoxx Extrapolation'!$L382,2)</f>
        <v>3.7</v>
      </c>
      <c r="AG382" s="13">
        <f>ROUND(AVERAGE(Zinsswaps!AG263:AG382)+'iBoxx Extrapolation'!$L382,2)</f>
        <v>3.69</v>
      </c>
      <c r="AH382" s="13">
        <f>ROUND(AVERAGE(Zinsswaps!AH263:AH382)+'iBoxx Extrapolation'!$L382,2)</f>
        <v>3.67</v>
      </c>
      <c r="AI382" s="13">
        <f>ROUND(AVERAGE(Zinsswaps!AI263:AI382)+'iBoxx Extrapolation'!$L382,2)</f>
        <v>3.66</v>
      </c>
      <c r="AJ382" s="13">
        <f>ROUND(AVERAGE(Zinsswaps!AJ263:AJ382)+'iBoxx Extrapolation'!$L382,2)</f>
        <v>3.64</v>
      </c>
      <c r="AK382" s="13">
        <f>ROUND(AVERAGE(Zinsswaps!AK263:AK382)+'iBoxx Extrapolation'!$L382,2)</f>
        <v>3.63</v>
      </c>
      <c r="AL382" s="13">
        <f>ROUND(AVERAGE(Zinsswaps!AL263:AL382)+'iBoxx Extrapolation'!$L382,2)</f>
        <v>3.62</v>
      </c>
      <c r="AM382" s="13">
        <f>ROUND(AVERAGE(Zinsswaps!AM263:AM382)+'iBoxx Extrapolation'!$L382,2)</f>
        <v>3.61</v>
      </c>
      <c r="AN382" s="13">
        <f>ROUND(AVERAGE(Zinsswaps!AN263:AN382)+'iBoxx Extrapolation'!$L382,2)</f>
        <v>3.6</v>
      </c>
      <c r="AO382" s="13">
        <f>ROUND(AVERAGE(Zinsswaps!AO263:AO382)+'iBoxx Extrapolation'!$L382,2)</f>
        <v>3.59</v>
      </c>
      <c r="AP382" s="13">
        <f>ROUND(AVERAGE(Zinsswaps!AP263:AP382)+'iBoxx Extrapolation'!$L382,2)</f>
        <v>3.56</v>
      </c>
      <c r="AQ382" s="13">
        <f>ROUND(AVERAGE(Zinsswaps!AQ263:AQ382)+'iBoxx Extrapolation'!$L382,2)</f>
        <v>3.54</v>
      </c>
      <c r="AR382" s="13">
        <f>ROUND(AVERAGE(Zinsswaps!AR263:AR382)+'iBoxx Extrapolation'!$L382,2)</f>
        <v>3.52</v>
      </c>
      <c r="AS382" s="13">
        <f>ROUND(AVERAGE(Zinsswaps!AS263:AS382)+'iBoxx Extrapolation'!$L382,2)</f>
        <v>3.5</v>
      </c>
      <c r="AT382" s="13">
        <f>ROUND(AVERAGE(Zinsswaps!AT263:AT382)+'iBoxx Extrapolation'!$L382,2)</f>
        <v>3.49</v>
      </c>
      <c r="AU382" s="13">
        <f>ROUND(AVERAGE(Zinsswaps!AU263:AU382)+'iBoxx Extrapolation'!$L382,2)</f>
        <v>3.47</v>
      </c>
      <c r="AV382" s="13">
        <f>ROUND(AVERAGE(Zinsswaps!AV263:AV382)+'iBoxx Extrapolation'!$L382,2)</f>
        <v>3.45</v>
      </c>
      <c r="AW382" s="13">
        <f>ROUND(AVERAGE(Zinsswaps!AW263:AW382)+'iBoxx Extrapolation'!$L382,2)</f>
        <v>3.44</v>
      </c>
      <c r="AX382" s="13">
        <f>ROUND(AVERAGE(Zinsswaps!AX263:AX382)+'iBoxx Extrapolation'!$L382,2)</f>
        <v>3.42</v>
      </c>
      <c r="AY382" s="13">
        <f>ROUND(AVERAGE(Zinsswaps!AY263:AY382)+'iBoxx Extrapolation'!$L382,2)</f>
        <v>3.41</v>
      </c>
    </row>
    <row r="383" spans="1:51" s="16" customFormat="1" x14ac:dyDescent="0.2">
      <c r="A383" s="12">
        <v>48883</v>
      </c>
      <c r="B383" s="13">
        <f>ROUND(AVERAGE(Zinsswaps!B264:B383)+'iBoxx Extrapolation'!$L383,2)</f>
        <v>3.09</v>
      </c>
      <c r="C383" s="13">
        <f>ROUND(AVERAGE(Zinsswaps!C264:C383)+'iBoxx Extrapolation'!$L383,2)</f>
        <v>3.05</v>
      </c>
      <c r="D383" s="13">
        <f>ROUND(AVERAGE(Zinsswaps!D264:D383)+'iBoxx Extrapolation'!$L383,2)</f>
        <v>3.08</v>
      </c>
      <c r="E383" s="13">
        <f>ROUND(AVERAGE(Zinsswaps!E264:E383)+'iBoxx Extrapolation'!$L383,2)</f>
        <v>3.13</v>
      </c>
      <c r="F383" s="13">
        <f>ROUND(AVERAGE(Zinsswaps!F264:F383)+'iBoxx Extrapolation'!$L383,2)</f>
        <v>3.19</v>
      </c>
      <c r="G383" s="13">
        <f>ROUND(AVERAGE(Zinsswaps!G264:G383)+'iBoxx Extrapolation'!$L383,2)</f>
        <v>3.26</v>
      </c>
      <c r="H383" s="13">
        <f>ROUND(AVERAGE(Zinsswaps!H264:H383)+'iBoxx Extrapolation'!$L383,2)</f>
        <v>3.32</v>
      </c>
      <c r="I383" s="13">
        <f>ROUND(AVERAGE(Zinsswaps!I264:I383)+'iBoxx Extrapolation'!$L383,2)</f>
        <v>3.38</v>
      </c>
      <c r="J383" s="13">
        <f>ROUND(AVERAGE(Zinsswaps!J264:J383)+'iBoxx Extrapolation'!$L383,2)</f>
        <v>3.44</v>
      </c>
      <c r="K383" s="13">
        <f>ROUND(AVERAGE(Zinsswaps!K264:K383)+'iBoxx Extrapolation'!$L383,2)</f>
        <v>3.5</v>
      </c>
      <c r="L383" s="13">
        <f>ROUND(AVERAGE(Zinsswaps!L264:L383)+'iBoxx Extrapolation'!$L383,2)</f>
        <v>3.55</v>
      </c>
      <c r="M383" s="13">
        <f>ROUND(AVERAGE(Zinsswaps!M264:M383)+'iBoxx Extrapolation'!$L383,2)</f>
        <v>3.6</v>
      </c>
      <c r="N383" s="13">
        <f>ROUND(AVERAGE(Zinsswaps!N264:N383)+'iBoxx Extrapolation'!$L383,2)</f>
        <v>3.64</v>
      </c>
      <c r="O383" s="13">
        <f>ROUND(AVERAGE(Zinsswaps!O264:O383)+'iBoxx Extrapolation'!$L383,2)</f>
        <v>3.68</v>
      </c>
      <c r="P383" s="13">
        <f>ROUND(AVERAGE(Zinsswaps!P264:P383)+'iBoxx Extrapolation'!$L383,2)</f>
        <v>3.71</v>
      </c>
      <c r="Q383" s="13">
        <f>ROUND(AVERAGE(Zinsswaps!Q264:Q383)+'iBoxx Extrapolation'!$L383,2)</f>
        <v>3.73</v>
      </c>
      <c r="R383" s="13">
        <f>ROUND(AVERAGE(Zinsswaps!R264:R383)+'iBoxx Extrapolation'!$L383,2)</f>
        <v>3.75</v>
      </c>
      <c r="S383" s="13">
        <f>ROUND(AVERAGE(Zinsswaps!S264:S383)+'iBoxx Extrapolation'!$L383,2)</f>
        <v>3.76</v>
      </c>
      <c r="T383" s="13">
        <f>ROUND(AVERAGE(Zinsswaps!T264:T383)+'iBoxx Extrapolation'!$L383,2)</f>
        <v>3.78</v>
      </c>
      <c r="U383" s="13">
        <f>ROUND(AVERAGE(Zinsswaps!U264:U383)+'iBoxx Extrapolation'!$L383,2)</f>
        <v>3.79</v>
      </c>
      <c r="V383" s="13">
        <f>ROUND(AVERAGE(Zinsswaps!V264:V383)+'iBoxx Extrapolation'!$L383,2)</f>
        <v>3.78</v>
      </c>
      <c r="W383" s="13">
        <f>ROUND(AVERAGE(Zinsswaps!W264:W383)+'iBoxx Extrapolation'!$L383,2)</f>
        <v>3.78</v>
      </c>
      <c r="X383" s="13">
        <f>ROUND(AVERAGE(Zinsswaps!X264:X383)+'iBoxx Extrapolation'!$L383,2)</f>
        <v>3.78</v>
      </c>
      <c r="Y383" s="13">
        <f>ROUND(AVERAGE(Zinsswaps!Y264:Y383)+'iBoxx Extrapolation'!$L383,2)</f>
        <v>3.77</v>
      </c>
      <c r="Z383" s="13">
        <f>ROUND(AVERAGE(Zinsswaps!Z264:Z383)+'iBoxx Extrapolation'!$L383,2)</f>
        <v>3.77</v>
      </c>
      <c r="AA383" s="13">
        <f>ROUND(AVERAGE(Zinsswaps!AA264:AA383)+'iBoxx Extrapolation'!$L383,2)</f>
        <v>3.76</v>
      </c>
      <c r="AB383" s="13">
        <f>ROUND(AVERAGE(Zinsswaps!AB264:AB383)+'iBoxx Extrapolation'!$L383,2)</f>
        <v>3.75</v>
      </c>
      <c r="AC383" s="13">
        <f>ROUND(AVERAGE(Zinsswaps!AC264:AC383)+'iBoxx Extrapolation'!$L383,2)</f>
        <v>3.74</v>
      </c>
      <c r="AD383" s="13">
        <f>ROUND(AVERAGE(Zinsswaps!AD264:AD383)+'iBoxx Extrapolation'!$L383,2)</f>
        <v>3.73</v>
      </c>
      <c r="AE383" s="13">
        <f>ROUND(AVERAGE(Zinsswaps!AE264:AE383)+'iBoxx Extrapolation'!$L383,2)</f>
        <v>3.72</v>
      </c>
      <c r="AF383" s="13">
        <f>ROUND(AVERAGE(Zinsswaps!AF264:AF383)+'iBoxx Extrapolation'!$L383,2)</f>
        <v>3.7</v>
      </c>
      <c r="AG383" s="13">
        <f>ROUND(AVERAGE(Zinsswaps!AG264:AG383)+'iBoxx Extrapolation'!$L383,2)</f>
        <v>3.69</v>
      </c>
      <c r="AH383" s="13">
        <f>ROUND(AVERAGE(Zinsswaps!AH264:AH383)+'iBoxx Extrapolation'!$L383,2)</f>
        <v>3.67</v>
      </c>
      <c r="AI383" s="13">
        <f>ROUND(AVERAGE(Zinsswaps!AI264:AI383)+'iBoxx Extrapolation'!$L383,2)</f>
        <v>3.66</v>
      </c>
      <c r="AJ383" s="13">
        <f>ROUND(AVERAGE(Zinsswaps!AJ264:AJ383)+'iBoxx Extrapolation'!$L383,2)</f>
        <v>3.64</v>
      </c>
      <c r="AK383" s="13">
        <f>ROUND(AVERAGE(Zinsswaps!AK264:AK383)+'iBoxx Extrapolation'!$L383,2)</f>
        <v>3.63</v>
      </c>
      <c r="AL383" s="13">
        <f>ROUND(AVERAGE(Zinsswaps!AL264:AL383)+'iBoxx Extrapolation'!$L383,2)</f>
        <v>3.62</v>
      </c>
      <c r="AM383" s="13">
        <f>ROUND(AVERAGE(Zinsswaps!AM264:AM383)+'iBoxx Extrapolation'!$L383,2)</f>
        <v>3.61</v>
      </c>
      <c r="AN383" s="13">
        <f>ROUND(AVERAGE(Zinsswaps!AN264:AN383)+'iBoxx Extrapolation'!$L383,2)</f>
        <v>3.6</v>
      </c>
      <c r="AO383" s="13">
        <f>ROUND(AVERAGE(Zinsswaps!AO264:AO383)+'iBoxx Extrapolation'!$L383,2)</f>
        <v>3.59</v>
      </c>
      <c r="AP383" s="13">
        <f>ROUND(AVERAGE(Zinsswaps!AP264:AP383)+'iBoxx Extrapolation'!$L383,2)</f>
        <v>3.57</v>
      </c>
      <c r="AQ383" s="13">
        <f>ROUND(AVERAGE(Zinsswaps!AQ264:AQ383)+'iBoxx Extrapolation'!$L383,2)</f>
        <v>3.55</v>
      </c>
      <c r="AR383" s="13">
        <f>ROUND(AVERAGE(Zinsswaps!AR264:AR383)+'iBoxx Extrapolation'!$L383,2)</f>
        <v>3.53</v>
      </c>
      <c r="AS383" s="13">
        <f>ROUND(AVERAGE(Zinsswaps!AS264:AS383)+'iBoxx Extrapolation'!$L383,2)</f>
        <v>3.51</v>
      </c>
      <c r="AT383" s="13">
        <f>ROUND(AVERAGE(Zinsswaps!AT264:AT383)+'iBoxx Extrapolation'!$L383,2)</f>
        <v>3.49</v>
      </c>
      <c r="AU383" s="13">
        <f>ROUND(AVERAGE(Zinsswaps!AU264:AU383)+'iBoxx Extrapolation'!$L383,2)</f>
        <v>3.47</v>
      </c>
      <c r="AV383" s="13">
        <f>ROUND(AVERAGE(Zinsswaps!AV264:AV383)+'iBoxx Extrapolation'!$L383,2)</f>
        <v>3.46</v>
      </c>
      <c r="AW383" s="13">
        <f>ROUND(AVERAGE(Zinsswaps!AW264:AW383)+'iBoxx Extrapolation'!$L383,2)</f>
        <v>3.44</v>
      </c>
      <c r="AX383" s="13">
        <f>ROUND(AVERAGE(Zinsswaps!AX264:AX383)+'iBoxx Extrapolation'!$L383,2)</f>
        <v>3.42</v>
      </c>
      <c r="AY383" s="13">
        <f>ROUND(AVERAGE(Zinsswaps!AY264:AY383)+'iBoxx Extrapolation'!$L383,2)</f>
        <v>3.41</v>
      </c>
    </row>
    <row r="384" spans="1:51" s="16" customFormat="1" x14ac:dyDescent="0.2">
      <c r="A384" s="12">
        <v>48913</v>
      </c>
      <c r="B384" s="13">
        <f>ROUND(AVERAGE(Zinsswaps!B265:B384)+'iBoxx Extrapolation'!$L384,2)</f>
        <v>3.08</v>
      </c>
      <c r="C384" s="13">
        <f>ROUND(AVERAGE(Zinsswaps!C265:C384)+'iBoxx Extrapolation'!$L384,2)</f>
        <v>3.04</v>
      </c>
      <c r="D384" s="13">
        <f>ROUND(AVERAGE(Zinsswaps!D265:D384)+'iBoxx Extrapolation'!$L384,2)</f>
        <v>3.07</v>
      </c>
      <c r="E384" s="13">
        <f>ROUND(AVERAGE(Zinsswaps!E265:E384)+'iBoxx Extrapolation'!$L384,2)</f>
        <v>3.13</v>
      </c>
      <c r="F384" s="13">
        <f>ROUND(AVERAGE(Zinsswaps!F265:F384)+'iBoxx Extrapolation'!$L384,2)</f>
        <v>3.19</v>
      </c>
      <c r="G384" s="13">
        <f>ROUND(AVERAGE(Zinsswaps!G265:G384)+'iBoxx Extrapolation'!$L384,2)</f>
        <v>3.25</v>
      </c>
      <c r="H384" s="13">
        <f>ROUND(AVERAGE(Zinsswaps!H265:H384)+'iBoxx Extrapolation'!$L384,2)</f>
        <v>3.32</v>
      </c>
      <c r="I384" s="13">
        <f>ROUND(AVERAGE(Zinsswaps!I265:I384)+'iBoxx Extrapolation'!$L384,2)</f>
        <v>3.38</v>
      </c>
      <c r="J384" s="13">
        <f>ROUND(AVERAGE(Zinsswaps!J265:J384)+'iBoxx Extrapolation'!$L384,2)</f>
        <v>3.44</v>
      </c>
      <c r="K384" s="13">
        <f>ROUND(AVERAGE(Zinsswaps!K265:K384)+'iBoxx Extrapolation'!$L384,2)</f>
        <v>3.49</v>
      </c>
      <c r="L384" s="13">
        <f>ROUND(AVERAGE(Zinsswaps!L265:L384)+'iBoxx Extrapolation'!$L384,2)</f>
        <v>3.55</v>
      </c>
      <c r="M384" s="13">
        <f>ROUND(AVERAGE(Zinsswaps!M265:M384)+'iBoxx Extrapolation'!$L384,2)</f>
        <v>3.6</v>
      </c>
      <c r="N384" s="13">
        <f>ROUND(AVERAGE(Zinsswaps!N265:N384)+'iBoxx Extrapolation'!$L384,2)</f>
        <v>3.64</v>
      </c>
      <c r="O384" s="13">
        <f>ROUND(AVERAGE(Zinsswaps!O265:O384)+'iBoxx Extrapolation'!$L384,2)</f>
        <v>3.68</v>
      </c>
      <c r="P384" s="13">
        <f>ROUND(AVERAGE(Zinsswaps!P265:P384)+'iBoxx Extrapolation'!$L384,2)</f>
        <v>3.71</v>
      </c>
      <c r="Q384" s="13">
        <f>ROUND(AVERAGE(Zinsswaps!Q265:Q384)+'iBoxx Extrapolation'!$L384,2)</f>
        <v>3.73</v>
      </c>
      <c r="R384" s="13">
        <f>ROUND(AVERAGE(Zinsswaps!R265:R384)+'iBoxx Extrapolation'!$L384,2)</f>
        <v>3.75</v>
      </c>
      <c r="S384" s="13">
        <f>ROUND(AVERAGE(Zinsswaps!S265:S384)+'iBoxx Extrapolation'!$L384,2)</f>
        <v>3.76</v>
      </c>
      <c r="T384" s="13">
        <f>ROUND(AVERAGE(Zinsswaps!T265:T384)+'iBoxx Extrapolation'!$L384,2)</f>
        <v>3.78</v>
      </c>
      <c r="U384" s="13">
        <f>ROUND(AVERAGE(Zinsswaps!U265:U384)+'iBoxx Extrapolation'!$L384,2)</f>
        <v>3.79</v>
      </c>
      <c r="V384" s="13">
        <f>ROUND(AVERAGE(Zinsswaps!V265:V384)+'iBoxx Extrapolation'!$L384,2)</f>
        <v>3.79</v>
      </c>
      <c r="W384" s="13">
        <f>ROUND(AVERAGE(Zinsswaps!W265:W384)+'iBoxx Extrapolation'!$L384,2)</f>
        <v>3.78</v>
      </c>
      <c r="X384" s="13">
        <f>ROUND(AVERAGE(Zinsswaps!X265:X384)+'iBoxx Extrapolation'!$L384,2)</f>
        <v>3.78</v>
      </c>
      <c r="Y384" s="13">
        <f>ROUND(AVERAGE(Zinsswaps!Y265:Y384)+'iBoxx Extrapolation'!$L384,2)</f>
        <v>3.78</v>
      </c>
      <c r="Z384" s="13">
        <f>ROUND(AVERAGE(Zinsswaps!Z265:Z384)+'iBoxx Extrapolation'!$L384,2)</f>
        <v>3.77</v>
      </c>
      <c r="AA384" s="13">
        <f>ROUND(AVERAGE(Zinsswaps!AA265:AA384)+'iBoxx Extrapolation'!$L384,2)</f>
        <v>3.76</v>
      </c>
      <c r="AB384" s="13">
        <f>ROUND(AVERAGE(Zinsswaps!AB265:AB384)+'iBoxx Extrapolation'!$L384,2)</f>
        <v>3.75</v>
      </c>
      <c r="AC384" s="13">
        <f>ROUND(AVERAGE(Zinsswaps!AC265:AC384)+'iBoxx Extrapolation'!$L384,2)</f>
        <v>3.74</v>
      </c>
      <c r="AD384" s="13">
        <f>ROUND(AVERAGE(Zinsswaps!AD265:AD384)+'iBoxx Extrapolation'!$L384,2)</f>
        <v>3.73</v>
      </c>
      <c r="AE384" s="13">
        <f>ROUND(AVERAGE(Zinsswaps!AE265:AE384)+'iBoxx Extrapolation'!$L384,2)</f>
        <v>3.73</v>
      </c>
      <c r="AF384" s="13">
        <f>ROUND(AVERAGE(Zinsswaps!AF265:AF384)+'iBoxx Extrapolation'!$L384,2)</f>
        <v>3.71</v>
      </c>
      <c r="AG384" s="13">
        <f>ROUND(AVERAGE(Zinsswaps!AG265:AG384)+'iBoxx Extrapolation'!$L384,2)</f>
        <v>3.69</v>
      </c>
      <c r="AH384" s="13">
        <f>ROUND(AVERAGE(Zinsswaps!AH265:AH384)+'iBoxx Extrapolation'!$L384,2)</f>
        <v>3.68</v>
      </c>
      <c r="AI384" s="13">
        <f>ROUND(AVERAGE(Zinsswaps!AI265:AI384)+'iBoxx Extrapolation'!$L384,2)</f>
        <v>3.66</v>
      </c>
      <c r="AJ384" s="13">
        <f>ROUND(AVERAGE(Zinsswaps!AJ265:AJ384)+'iBoxx Extrapolation'!$L384,2)</f>
        <v>3.65</v>
      </c>
      <c r="AK384" s="13">
        <f>ROUND(AVERAGE(Zinsswaps!AK265:AK384)+'iBoxx Extrapolation'!$L384,2)</f>
        <v>3.64</v>
      </c>
      <c r="AL384" s="13">
        <f>ROUND(AVERAGE(Zinsswaps!AL265:AL384)+'iBoxx Extrapolation'!$L384,2)</f>
        <v>3.62</v>
      </c>
      <c r="AM384" s="13">
        <f>ROUND(AVERAGE(Zinsswaps!AM265:AM384)+'iBoxx Extrapolation'!$L384,2)</f>
        <v>3.61</v>
      </c>
      <c r="AN384" s="13">
        <f>ROUND(AVERAGE(Zinsswaps!AN265:AN384)+'iBoxx Extrapolation'!$L384,2)</f>
        <v>3.6</v>
      </c>
      <c r="AO384" s="13">
        <f>ROUND(AVERAGE(Zinsswaps!AO265:AO384)+'iBoxx Extrapolation'!$L384,2)</f>
        <v>3.59</v>
      </c>
      <c r="AP384" s="13">
        <f>ROUND(AVERAGE(Zinsswaps!AP265:AP384)+'iBoxx Extrapolation'!$L384,2)</f>
        <v>3.57</v>
      </c>
      <c r="AQ384" s="13">
        <f>ROUND(AVERAGE(Zinsswaps!AQ265:AQ384)+'iBoxx Extrapolation'!$L384,2)</f>
        <v>3.55</v>
      </c>
      <c r="AR384" s="13">
        <f>ROUND(AVERAGE(Zinsswaps!AR265:AR384)+'iBoxx Extrapolation'!$L384,2)</f>
        <v>3.53</v>
      </c>
      <c r="AS384" s="13">
        <f>ROUND(AVERAGE(Zinsswaps!AS265:AS384)+'iBoxx Extrapolation'!$L384,2)</f>
        <v>3.51</v>
      </c>
      <c r="AT384" s="13">
        <f>ROUND(AVERAGE(Zinsswaps!AT265:AT384)+'iBoxx Extrapolation'!$L384,2)</f>
        <v>3.49</v>
      </c>
      <c r="AU384" s="13">
        <f>ROUND(AVERAGE(Zinsswaps!AU265:AU384)+'iBoxx Extrapolation'!$L384,2)</f>
        <v>3.48</v>
      </c>
      <c r="AV384" s="13">
        <f>ROUND(AVERAGE(Zinsswaps!AV265:AV384)+'iBoxx Extrapolation'!$L384,2)</f>
        <v>3.46</v>
      </c>
      <c r="AW384" s="13">
        <f>ROUND(AVERAGE(Zinsswaps!AW265:AW384)+'iBoxx Extrapolation'!$L384,2)</f>
        <v>3.45</v>
      </c>
      <c r="AX384" s="13">
        <f>ROUND(AVERAGE(Zinsswaps!AX265:AX384)+'iBoxx Extrapolation'!$L384,2)</f>
        <v>3.43</v>
      </c>
      <c r="AY384" s="13">
        <f>ROUND(AVERAGE(Zinsswaps!AY265:AY384)+'iBoxx Extrapolation'!$L384,2)</f>
        <v>3.42</v>
      </c>
    </row>
    <row r="385" spans="1:51" s="16" customFormat="1" x14ac:dyDescent="0.2">
      <c r="A385" s="12">
        <v>48944</v>
      </c>
      <c r="B385" s="13">
        <f>ROUND(AVERAGE(Zinsswaps!B266:B385)+'iBoxx Extrapolation'!$L385,2)</f>
        <v>3.07</v>
      </c>
      <c r="C385" s="13">
        <f>ROUND(AVERAGE(Zinsswaps!C266:C385)+'iBoxx Extrapolation'!$L385,2)</f>
        <v>3.04</v>
      </c>
      <c r="D385" s="13">
        <f>ROUND(AVERAGE(Zinsswaps!D266:D385)+'iBoxx Extrapolation'!$L385,2)</f>
        <v>3.07</v>
      </c>
      <c r="E385" s="13">
        <f>ROUND(AVERAGE(Zinsswaps!E266:E385)+'iBoxx Extrapolation'!$L385,2)</f>
        <v>3.13</v>
      </c>
      <c r="F385" s="13">
        <f>ROUND(AVERAGE(Zinsswaps!F266:F385)+'iBoxx Extrapolation'!$L385,2)</f>
        <v>3.19</v>
      </c>
      <c r="G385" s="13">
        <f>ROUND(AVERAGE(Zinsswaps!G266:G385)+'iBoxx Extrapolation'!$L385,2)</f>
        <v>3.25</v>
      </c>
      <c r="H385" s="13">
        <f>ROUND(AVERAGE(Zinsswaps!H266:H385)+'iBoxx Extrapolation'!$L385,2)</f>
        <v>3.32</v>
      </c>
      <c r="I385" s="13">
        <f>ROUND(AVERAGE(Zinsswaps!I266:I385)+'iBoxx Extrapolation'!$L385,2)</f>
        <v>3.38</v>
      </c>
      <c r="J385" s="13">
        <f>ROUND(AVERAGE(Zinsswaps!J266:J385)+'iBoxx Extrapolation'!$L385,2)</f>
        <v>3.44</v>
      </c>
      <c r="K385" s="13">
        <f>ROUND(AVERAGE(Zinsswaps!K266:K385)+'iBoxx Extrapolation'!$L385,2)</f>
        <v>3.5</v>
      </c>
      <c r="L385" s="13">
        <f>ROUND(AVERAGE(Zinsswaps!L266:L385)+'iBoxx Extrapolation'!$L385,2)</f>
        <v>3.55</v>
      </c>
      <c r="M385" s="13">
        <f>ROUND(AVERAGE(Zinsswaps!M266:M385)+'iBoxx Extrapolation'!$L385,2)</f>
        <v>3.6</v>
      </c>
      <c r="N385" s="13">
        <f>ROUND(AVERAGE(Zinsswaps!N266:N385)+'iBoxx Extrapolation'!$L385,2)</f>
        <v>3.65</v>
      </c>
      <c r="O385" s="13">
        <f>ROUND(AVERAGE(Zinsswaps!O266:O385)+'iBoxx Extrapolation'!$L385,2)</f>
        <v>3.68</v>
      </c>
      <c r="P385" s="13">
        <f>ROUND(AVERAGE(Zinsswaps!P266:P385)+'iBoxx Extrapolation'!$L385,2)</f>
        <v>3.72</v>
      </c>
      <c r="Q385" s="13">
        <f>ROUND(AVERAGE(Zinsswaps!Q266:Q385)+'iBoxx Extrapolation'!$L385,2)</f>
        <v>3.74</v>
      </c>
      <c r="R385" s="13">
        <f>ROUND(AVERAGE(Zinsswaps!R266:R385)+'iBoxx Extrapolation'!$L385,2)</f>
        <v>3.75</v>
      </c>
      <c r="S385" s="13">
        <f>ROUND(AVERAGE(Zinsswaps!S266:S385)+'iBoxx Extrapolation'!$L385,2)</f>
        <v>3.77</v>
      </c>
      <c r="T385" s="13">
        <f>ROUND(AVERAGE(Zinsswaps!T266:T385)+'iBoxx Extrapolation'!$L385,2)</f>
        <v>3.78</v>
      </c>
      <c r="U385" s="13">
        <f>ROUND(AVERAGE(Zinsswaps!U266:U385)+'iBoxx Extrapolation'!$L385,2)</f>
        <v>3.8</v>
      </c>
      <c r="V385" s="13">
        <f>ROUND(AVERAGE(Zinsswaps!V266:V385)+'iBoxx Extrapolation'!$L385,2)</f>
        <v>3.79</v>
      </c>
      <c r="W385" s="13">
        <f>ROUND(AVERAGE(Zinsswaps!W266:W385)+'iBoxx Extrapolation'!$L385,2)</f>
        <v>3.79</v>
      </c>
      <c r="X385" s="13">
        <f>ROUND(AVERAGE(Zinsswaps!X266:X385)+'iBoxx Extrapolation'!$L385,2)</f>
        <v>3.79</v>
      </c>
      <c r="Y385" s="13">
        <f>ROUND(AVERAGE(Zinsswaps!Y266:Y385)+'iBoxx Extrapolation'!$L385,2)</f>
        <v>3.78</v>
      </c>
      <c r="Z385" s="13">
        <f>ROUND(AVERAGE(Zinsswaps!Z266:Z385)+'iBoxx Extrapolation'!$L385,2)</f>
        <v>3.78</v>
      </c>
      <c r="AA385" s="13">
        <f>ROUND(AVERAGE(Zinsswaps!AA266:AA385)+'iBoxx Extrapolation'!$L385,2)</f>
        <v>3.77</v>
      </c>
      <c r="AB385" s="13">
        <f>ROUND(AVERAGE(Zinsswaps!AB266:AB385)+'iBoxx Extrapolation'!$L385,2)</f>
        <v>3.76</v>
      </c>
      <c r="AC385" s="13">
        <f>ROUND(AVERAGE(Zinsswaps!AC266:AC385)+'iBoxx Extrapolation'!$L385,2)</f>
        <v>3.75</v>
      </c>
      <c r="AD385" s="13">
        <f>ROUND(AVERAGE(Zinsswaps!AD266:AD385)+'iBoxx Extrapolation'!$L385,2)</f>
        <v>3.74</v>
      </c>
      <c r="AE385" s="13">
        <f>ROUND(AVERAGE(Zinsswaps!AE266:AE385)+'iBoxx Extrapolation'!$L385,2)</f>
        <v>3.73</v>
      </c>
      <c r="AF385" s="13">
        <f>ROUND(AVERAGE(Zinsswaps!AF266:AF385)+'iBoxx Extrapolation'!$L385,2)</f>
        <v>3.72</v>
      </c>
      <c r="AG385" s="13">
        <f>ROUND(AVERAGE(Zinsswaps!AG266:AG385)+'iBoxx Extrapolation'!$L385,2)</f>
        <v>3.7</v>
      </c>
      <c r="AH385" s="13">
        <f>ROUND(AVERAGE(Zinsswaps!AH266:AH385)+'iBoxx Extrapolation'!$L385,2)</f>
        <v>3.68</v>
      </c>
      <c r="AI385" s="13">
        <f>ROUND(AVERAGE(Zinsswaps!AI266:AI385)+'iBoxx Extrapolation'!$L385,2)</f>
        <v>3.67</v>
      </c>
      <c r="AJ385" s="13">
        <f>ROUND(AVERAGE(Zinsswaps!AJ266:AJ385)+'iBoxx Extrapolation'!$L385,2)</f>
        <v>3.66</v>
      </c>
      <c r="AK385" s="13">
        <f>ROUND(AVERAGE(Zinsswaps!AK266:AK385)+'iBoxx Extrapolation'!$L385,2)</f>
        <v>3.64</v>
      </c>
      <c r="AL385" s="13">
        <f>ROUND(AVERAGE(Zinsswaps!AL266:AL385)+'iBoxx Extrapolation'!$L385,2)</f>
        <v>3.63</v>
      </c>
      <c r="AM385" s="13">
        <f>ROUND(AVERAGE(Zinsswaps!AM266:AM385)+'iBoxx Extrapolation'!$L385,2)</f>
        <v>3.62</v>
      </c>
      <c r="AN385" s="13">
        <f>ROUND(AVERAGE(Zinsswaps!AN266:AN385)+'iBoxx Extrapolation'!$L385,2)</f>
        <v>3.61</v>
      </c>
      <c r="AO385" s="13">
        <f>ROUND(AVERAGE(Zinsswaps!AO266:AO385)+'iBoxx Extrapolation'!$L385,2)</f>
        <v>3.6</v>
      </c>
      <c r="AP385" s="13">
        <f>ROUND(AVERAGE(Zinsswaps!AP266:AP385)+'iBoxx Extrapolation'!$L385,2)</f>
        <v>3.58</v>
      </c>
      <c r="AQ385" s="13">
        <f>ROUND(AVERAGE(Zinsswaps!AQ266:AQ385)+'iBoxx Extrapolation'!$L385,2)</f>
        <v>3.56</v>
      </c>
      <c r="AR385" s="13">
        <f>ROUND(AVERAGE(Zinsswaps!AR266:AR385)+'iBoxx Extrapolation'!$L385,2)</f>
        <v>3.54</v>
      </c>
      <c r="AS385" s="13">
        <f>ROUND(AVERAGE(Zinsswaps!AS266:AS385)+'iBoxx Extrapolation'!$L385,2)</f>
        <v>3.52</v>
      </c>
      <c r="AT385" s="13">
        <f>ROUND(AVERAGE(Zinsswaps!AT266:AT385)+'iBoxx Extrapolation'!$L385,2)</f>
        <v>3.5</v>
      </c>
      <c r="AU385" s="13">
        <f>ROUND(AVERAGE(Zinsswaps!AU266:AU385)+'iBoxx Extrapolation'!$L385,2)</f>
        <v>3.48</v>
      </c>
      <c r="AV385" s="13">
        <f>ROUND(AVERAGE(Zinsswaps!AV266:AV385)+'iBoxx Extrapolation'!$L385,2)</f>
        <v>3.47</v>
      </c>
      <c r="AW385" s="13">
        <f>ROUND(AVERAGE(Zinsswaps!AW266:AW385)+'iBoxx Extrapolation'!$L385,2)</f>
        <v>3.45</v>
      </c>
      <c r="AX385" s="13">
        <f>ROUND(AVERAGE(Zinsswaps!AX266:AX385)+'iBoxx Extrapolation'!$L385,2)</f>
        <v>3.44</v>
      </c>
      <c r="AY385" s="13">
        <f>ROUND(AVERAGE(Zinsswaps!AY266:AY385)+'iBoxx Extrapolation'!$L385,2)</f>
        <v>3.42</v>
      </c>
    </row>
    <row r="386" spans="1:51" s="16" customFormat="1" x14ac:dyDescent="0.2">
      <c r="A386" s="12">
        <v>48975</v>
      </c>
      <c r="B386" s="13">
        <f>ROUND(AVERAGE(Zinsswaps!B267:B386)+'iBoxx Extrapolation'!$L386,2)</f>
        <v>3.06</v>
      </c>
      <c r="C386" s="13">
        <f>ROUND(AVERAGE(Zinsswaps!C267:C386)+'iBoxx Extrapolation'!$L386,2)</f>
        <v>3.04</v>
      </c>
      <c r="D386" s="13">
        <f>ROUND(AVERAGE(Zinsswaps!D267:D386)+'iBoxx Extrapolation'!$L386,2)</f>
        <v>3.07</v>
      </c>
      <c r="E386" s="13">
        <f>ROUND(AVERAGE(Zinsswaps!E267:E386)+'iBoxx Extrapolation'!$L386,2)</f>
        <v>3.13</v>
      </c>
      <c r="F386" s="13">
        <f>ROUND(AVERAGE(Zinsswaps!F267:F386)+'iBoxx Extrapolation'!$L386,2)</f>
        <v>3.19</v>
      </c>
      <c r="G386" s="13">
        <f>ROUND(AVERAGE(Zinsswaps!G267:G386)+'iBoxx Extrapolation'!$L386,2)</f>
        <v>3.25</v>
      </c>
      <c r="H386" s="13">
        <f>ROUND(AVERAGE(Zinsswaps!H267:H386)+'iBoxx Extrapolation'!$L386,2)</f>
        <v>3.32</v>
      </c>
      <c r="I386" s="13">
        <f>ROUND(AVERAGE(Zinsswaps!I267:I386)+'iBoxx Extrapolation'!$L386,2)</f>
        <v>3.38</v>
      </c>
      <c r="J386" s="13">
        <f>ROUND(AVERAGE(Zinsswaps!J267:J386)+'iBoxx Extrapolation'!$L386,2)</f>
        <v>3.44</v>
      </c>
      <c r="K386" s="13">
        <f>ROUND(AVERAGE(Zinsswaps!K267:K386)+'iBoxx Extrapolation'!$L386,2)</f>
        <v>3.5</v>
      </c>
      <c r="L386" s="13">
        <f>ROUND(AVERAGE(Zinsswaps!L267:L386)+'iBoxx Extrapolation'!$L386,2)</f>
        <v>3.56</v>
      </c>
      <c r="M386" s="13">
        <f>ROUND(AVERAGE(Zinsswaps!M267:M386)+'iBoxx Extrapolation'!$L386,2)</f>
        <v>3.6</v>
      </c>
      <c r="N386" s="13">
        <f>ROUND(AVERAGE(Zinsswaps!N267:N386)+'iBoxx Extrapolation'!$L386,2)</f>
        <v>3.65</v>
      </c>
      <c r="O386" s="13">
        <f>ROUND(AVERAGE(Zinsswaps!O267:O386)+'iBoxx Extrapolation'!$L386,2)</f>
        <v>3.69</v>
      </c>
      <c r="P386" s="13">
        <f>ROUND(AVERAGE(Zinsswaps!P267:P386)+'iBoxx Extrapolation'!$L386,2)</f>
        <v>3.72</v>
      </c>
      <c r="Q386" s="13">
        <f>ROUND(AVERAGE(Zinsswaps!Q267:Q386)+'iBoxx Extrapolation'!$L386,2)</f>
        <v>3.74</v>
      </c>
      <c r="R386" s="13">
        <f>ROUND(AVERAGE(Zinsswaps!R267:R386)+'iBoxx Extrapolation'!$L386,2)</f>
        <v>3.76</v>
      </c>
      <c r="S386" s="13">
        <f>ROUND(AVERAGE(Zinsswaps!S267:S386)+'iBoxx Extrapolation'!$L386,2)</f>
        <v>3.77</v>
      </c>
      <c r="T386" s="13">
        <f>ROUND(AVERAGE(Zinsswaps!T267:T386)+'iBoxx Extrapolation'!$L386,2)</f>
        <v>3.79</v>
      </c>
      <c r="U386" s="13">
        <f>ROUND(AVERAGE(Zinsswaps!U267:U386)+'iBoxx Extrapolation'!$L386,2)</f>
        <v>3.8</v>
      </c>
      <c r="V386" s="13">
        <f>ROUND(AVERAGE(Zinsswaps!V267:V386)+'iBoxx Extrapolation'!$L386,2)</f>
        <v>3.8</v>
      </c>
      <c r="W386" s="13">
        <f>ROUND(AVERAGE(Zinsswaps!W267:W386)+'iBoxx Extrapolation'!$L386,2)</f>
        <v>3.79</v>
      </c>
      <c r="X386" s="13">
        <f>ROUND(AVERAGE(Zinsswaps!X267:X386)+'iBoxx Extrapolation'!$L386,2)</f>
        <v>3.79</v>
      </c>
      <c r="Y386" s="13">
        <f>ROUND(AVERAGE(Zinsswaps!Y267:Y386)+'iBoxx Extrapolation'!$L386,2)</f>
        <v>3.79</v>
      </c>
      <c r="Z386" s="13">
        <f>ROUND(AVERAGE(Zinsswaps!Z267:Z386)+'iBoxx Extrapolation'!$L386,2)</f>
        <v>3.79</v>
      </c>
      <c r="AA386" s="13">
        <f>ROUND(AVERAGE(Zinsswaps!AA267:AA386)+'iBoxx Extrapolation'!$L386,2)</f>
        <v>3.78</v>
      </c>
      <c r="AB386" s="13">
        <f>ROUND(AVERAGE(Zinsswaps!AB267:AB386)+'iBoxx Extrapolation'!$L386,2)</f>
        <v>3.77</v>
      </c>
      <c r="AC386" s="13">
        <f>ROUND(AVERAGE(Zinsswaps!AC267:AC386)+'iBoxx Extrapolation'!$L386,2)</f>
        <v>3.76</v>
      </c>
      <c r="AD386" s="13">
        <f>ROUND(AVERAGE(Zinsswaps!AD267:AD386)+'iBoxx Extrapolation'!$L386,2)</f>
        <v>3.75</v>
      </c>
      <c r="AE386" s="13">
        <f>ROUND(AVERAGE(Zinsswaps!AE267:AE386)+'iBoxx Extrapolation'!$L386,2)</f>
        <v>3.74</v>
      </c>
      <c r="AF386" s="13">
        <f>ROUND(AVERAGE(Zinsswaps!AF267:AF386)+'iBoxx Extrapolation'!$L386,2)</f>
        <v>3.72</v>
      </c>
      <c r="AG386" s="13">
        <f>ROUND(AVERAGE(Zinsswaps!AG267:AG386)+'iBoxx Extrapolation'!$L386,2)</f>
        <v>3.71</v>
      </c>
      <c r="AH386" s="13">
        <f>ROUND(AVERAGE(Zinsswaps!AH267:AH386)+'iBoxx Extrapolation'!$L386,2)</f>
        <v>3.69</v>
      </c>
      <c r="AI386" s="13">
        <f>ROUND(AVERAGE(Zinsswaps!AI267:AI386)+'iBoxx Extrapolation'!$L386,2)</f>
        <v>3.68</v>
      </c>
      <c r="AJ386" s="13">
        <f>ROUND(AVERAGE(Zinsswaps!AJ267:AJ386)+'iBoxx Extrapolation'!$L386,2)</f>
        <v>3.66</v>
      </c>
      <c r="AK386" s="13">
        <f>ROUND(AVERAGE(Zinsswaps!AK267:AK386)+'iBoxx Extrapolation'!$L386,2)</f>
        <v>3.65</v>
      </c>
      <c r="AL386" s="13">
        <f>ROUND(AVERAGE(Zinsswaps!AL267:AL386)+'iBoxx Extrapolation'!$L386,2)</f>
        <v>3.64</v>
      </c>
      <c r="AM386" s="13">
        <f>ROUND(AVERAGE(Zinsswaps!AM267:AM386)+'iBoxx Extrapolation'!$L386,2)</f>
        <v>3.63</v>
      </c>
      <c r="AN386" s="13">
        <f>ROUND(AVERAGE(Zinsswaps!AN267:AN386)+'iBoxx Extrapolation'!$L386,2)</f>
        <v>3.62</v>
      </c>
      <c r="AO386" s="13">
        <f>ROUND(AVERAGE(Zinsswaps!AO267:AO386)+'iBoxx Extrapolation'!$L386,2)</f>
        <v>3.61</v>
      </c>
      <c r="AP386" s="13">
        <f>ROUND(AVERAGE(Zinsswaps!AP267:AP386)+'iBoxx Extrapolation'!$L386,2)</f>
        <v>3.59</v>
      </c>
      <c r="AQ386" s="13">
        <f>ROUND(AVERAGE(Zinsswaps!AQ267:AQ386)+'iBoxx Extrapolation'!$L386,2)</f>
        <v>3.57</v>
      </c>
      <c r="AR386" s="13">
        <f>ROUND(AVERAGE(Zinsswaps!AR267:AR386)+'iBoxx Extrapolation'!$L386,2)</f>
        <v>3.55</v>
      </c>
      <c r="AS386" s="13">
        <f>ROUND(AVERAGE(Zinsswaps!AS267:AS386)+'iBoxx Extrapolation'!$L386,2)</f>
        <v>3.53</v>
      </c>
      <c r="AT386" s="13">
        <f>ROUND(AVERAGE(Zinsswaps!AT267:AT386)+'iBoxx Extrapolation'!$L386,2)</f>
        <v>3.51</v>
      </c>
      <c r="AU386" s="13">
        <f>ROUND(AVERAGE(Zinsswaps!AU267:AU386)+'iBoxx Extrapolation'!$L386,2)</f>
        <v>3.49</v>
      </c>
      <c r="AV386" s="13">
        <f>ROUND(AVERAGE(Zinsswaps!AV267:AV386)+'iBoxx Extrapolation'!$L386,2)</f>
        <v>3.48</v>
      </c>
      <c r="AW386" s="13">
        <f>ROUND(AVERAGE(Zinsswaps!AW267:AW386)+'iBoxx Extrapolation'!$L386,2)</f>
        <v>3.46</v>
      </c>
      <c r="AX386" s="13">
        <f>ROUND(AVERAGE(Zinsswaps!AX267:AX386)+'iBoxx Extrapolation'!$L386,2)</f>
        <v>3.44</v>
      </c>
      <c r="AY386" s="13">
        <f>ROUND(AVERAGE(Zinsswaps!AY267:AY386)+'iBoxx Extrapolation'!$L386,2)</f>
        <v>3.43</v>
      </c>
    </row>
    <row r="387" spans="1:51" s="16" customFormat="1" x14ac:dyDescent="0.2">
      <c r="A387" s="12">
        <v>49003</v>
      </c>
      <c r="B387" s="13">
        <f>ROUND(AVERAGE(Zinsswaps!B268:B387)+'iBoxx Extrapolation'!$L387,2)</f>
        <v>3.05</v>
      </c>
      <c r="C387" s="13">
        <f>ROUND(AVERAGE(Zinsswaps!C268:C387)+'iBoxx Extrapolation'!$L387,2)</f>
        <v>3.03</v>
      </c>
      <c r="D387" s="13">
        <f>ROUND(AVERAGE(Zinsswaps!D268:D387)+'iBoxx Extrapolation'!$L387,2)</f>
        <v>3.06</v>
      </c>
      <c r="E387" s="13">
        <f>ROUND(AVERAGE(Zinsswaps!E268:E387)+'iBoxx Extrapolation'!$L387,2)</f>
        <v>3.12</v>
      </c>
      <c r="F387" s="13">
        <f>ROUND(AVERAGE(Zinsswaps!F268:F387)+'iBoxx Extrapolation'!$L387,2)</f>
        <v>3.19</v>
      </c>
      <c r="G387" s="13">
        <f>ROUND(AVERAGE(Zinsswaps!G268:G387)+'iBoxx Extrapolation'!$L387,2)</f>
        <v>3.25</v>
      </c>
      <c r="H387" s="13">
        <f>ROUND(AVERAGE(Zinsswaps!H268:H387)+'iBoxx Extrapolation'!$L387,2)</f>
        <v>3.32</v>
      </c>
      <c r="I387" s="13">
        <f>ROUND(AVERAGE(Zinsswaps!I268:I387)+'iBoxx Extrapolation'!$L387,2)</f>
        <v>3.38</v>
      </c>
      <c r="J387" s="13">
        <f>ROUND(AVERAGE(Zinsswaps!J268:J387)+'iBoxx Extrapolation'!$L387,2)</f>
        <v>3.45</v>
      </c>
      <c r="K387" s="13">
        <f>ROUND(AVERAGE(Zinsswaps!K268:K387)+'iBoxx Extrapolation'!$L387,2)</f>
        <v>3.5</v>
      </c>
      <c r="L387" s="13">
        <f>ROUND(AVERAGE(Zinsswaps!L268:L387)+'iBoxx Extrapolation'!$L387,2)</f>
        <v>3.56</v>
      </c>
      <c r="M387" s="13">
        <f>ROUND(AVERAGE(Zinsswaps!M268:M387)+'iBoxx Extrapolation'!$L387,2)</f>
        <v>3.61</v>
      </c>
      <c r="N387" s="13">
        <f>ROUND(AVERAGE(Zinsswaps!N268:N387)+'iBoxx Extrapolation'!$L387,2)</f>
        <v>3.65</v>
      </c>
      <c r="O387" s="13">
        <f>ROUND(AVERAGE(Zinsswaps!O268:O387)+'iBoxx Extrapolation'!$L387,2)</f>
        <v>3.69</v>
      </c>
      <c r="P387" s="13">
        <f>ROUND(AVERAGE(Zinsswaps!P268:P387)+'iBoxx Extrapolation'!$L387,2)</f>
        <v>3.72</v>
      </c>
      <c r="Q387" s="13">
        <f>ROUND(AVERAGE(Zinsswaps!Q268:Q387)+'iBoxx Extrapolation'!$L387,2)</f>
        <v>3.74</v>
      </c>
      <c r="R387" s="13">
        <f>ROUND(AVERAGE(Zinsswaps!R268:R387)+'iBoxx Extrapolation'!$L387,2)</f>
        <v>3.76</v>
      </c>
      <c r="S387" s="13">
        <f>ROUND(AVERAGE(Zinsswaps!S268:S387)+'iBoxx Extrapolation'!$L387,2)</f>
        <v>3.78</v>
      </c>
      <c r="T387" s="13">
        <f>ROUND(AVERAGE(Zinsswaps!T268:T387)+'iBoxx Extrapolation'!$L387,2)</f>
        <v>3.79</v>
      </c>
      <c r="U387" s="13">
        <f>ROUND(AVERAGE(Zinsswaps!U268:U387)+'iBoxx Extrapolation'!$L387,2)</f>
        <v>3.81</v>
      </c>
      <c r="V387" s="13">
        <f>ROUND(AVERAGE(Zinsswaps!V268:V387)+'iBoxx Extrapolation'!$L387,2)</f>
        <v>3.8</v>
      </c>
      <c r="W387" s="13">
        <f>ROUND(AVERAGE(Zinsswaps!W268:W387)+'iBoxx Extrapolation'!$L387,2)</f>
        <v>3.8</v>
      </c>
      <c r="X387" s="13">
        <f>ROUND(AVERAGE(Zinsswaps!X268:X387)+'iBoxx Extrapolation'!$L387,2)</f>
        <v>3.8</v>
      </c>
      <c r="Y387" s="13">
        <f>ROUND(AVERAGE(Zinsswaps!Y268:Y387)+'iBoxx Extrapolation'!$L387,2)</f>
        <v>3.8</v>
      </c>
      <c r="Z387" s="13">
        <f>ROUND(AVERAGE(Zinsswaps!Z268:Z387)+'iBoxx Extrapolation'!$L387,2)</f>
        <v>3.79</v>
      </c>
      <c r="AA387" s="13">
        <f>ROUND(AVERAGE(Zinsswaps!AA268:AA387)+'iBoxx Extrapolation'!$L387,2)</f>
        <v>3.78</v>
      </c>
      <c r="AB387" s="13">
        <f>ROUND(AVERAGE(Zinsswaps!AB268:AB387)+'iBoxx Extrapolation'!$L387,2)</f>
        <v>3.77</v>
      </c>
      <c r="AC387" s="13">
        <f>ROUND(AVERAGE(Zinsswaps!AC268:AC387)+'iBoxx Extrapolation'!$L387,2)</f>
        <v>3.76</v>
      </c>
      <c r="AD387" s="13">
        <f>ROUND(AVERAGE(Zinsswaps!AD268:AD387)+'iBoxx Extrapolation'!$L387,2)</f>
        <v>3.75</v>
      </c>
      <c r="AE387" s="13">
        <f>ROUND(AVERAGE(Zinsswaps!AE268:AE387)+'iBoxx Extrapolation'!$L387,2)</f>
        <v>3.75</v>
      </c>
      <c r="AF387" s="13">
        <f>ROUND(AVERAGE(Zinsswaps!AF268:AF387)+'iBoxx Extrapolation'!$L387,2)</f>
        <v>3.73</v>
      </c>
      <c r="AG387" s="13">
        <f>ROUND(AVERAGE(Zinsswaps!AG268:AG387)+'iBoxx Extrapolation'!$L387,2)</f>
        <v>3.71</v>
      </c>
      <c r="AH387" s="13">
        <f>ROUND(AVERAGE(Zinsswaps!AH268:AH387)+'iBoxx Extrapolation'!$L387,2)</f>
        <v>3.7</v>
      </c>
      <c r="AI387" s="13">
        <f>ROUND(AVERAGE(Zinsswaps!AI268:AI387)+'iBoxx Extrapolation'!$L387,2)</f>
        <v>3.68</v>
      </c>
      <c r="AJ387" s="13">
        <f>ROUND(AVERAGE(Zinsswaps!AJ268:AJ387)+'iBoxx Extrapolation'!$L387,2)</f>
        <v>3.67</v>
      </c>
      <c r="AK387" s="13">
        <f>ROUND(AVERAGE(Zinsswaps!AK268:AK387)+'iBoxx Extrapolation'!$L387,2)</f>
        <v>3.66</v>
      </c>
      <c r="AL387" s="13">
        <f>ROUND(AVERAGE(Zinsswaps!AL268:AL387)+'iBoxx Extrapolation'!$L387,2)</f>
        <v>3.65</v>
      </c>
      <c r="AM387" s="13">
        <f>ROUND(AVERAGE(Zinsswaps!AM268:AM387)+'iBoxx Extrapolation'!$L387,2)</f>
        <v>3.64</v>
      </c>
      <c r="AN387" s="13">
        <f>ROUND(AVERAGE(Zinsswaps!AN268:AN387)+'iBoxx Extrapolation'!$L387,2)</f>
        <v>3.63</v>
      </c>
      <c r="AO387" s="13">
        <f>ROUND(AVERAGE(Zinsswaps!AO268:AO387)+'iBoxx Extrapolation'!$L387,2)</f>
        <v>3.62</v>
      </c>
      <c r="AP387" s="13">
        <f>ROUND(AVERAGE(Zinsswaps!AP268:AP387)+'iBoxx Extrapolation'!$L387,2)</f>
        <v>3.59</v>
      </c>
      <c r="AQ387" s="13">
        <f>ROUND(AVERAGE(Zinsswaps!AQ268:AQ387)+'iBoxx Extrapolation'!$L387,2)</f>
        <v>3.57</v>
      </c>
      <c r="AR387" s="13">
        <f>ROUND(AVERAGE(Zinsswaps!AR268:AR387)+'iBoxx Extrapolation'!$L387,2)</f>
        <v>3.55</v>
      </c>
      <c r="AS387" s="13">
        <f>ROUND(AVERAGE(Zinsswaps!AS268:AS387)+'iBoxx Extrapolation'!$L387,2)</f>
        <v>3.53</v>
      </c>
      <c r="AT387" s="13">
        <f>ROUND(AVERAGE(Zinsswaps!AT268:AT387)+'iBoxx Extrapolation'!$L387,2)</f>
        <v>3.52</v>
      </c>
      <c r="AU387" s="13">
        <f>ROUND(AVERAGE(Zinsswaps!AU268:AU387)+'iBoxx Extrapolation'!$L387,2)</f>
        <v>3.5</v>
      </c>
      <c r="AV387" s="13">
        <f>ROUND(AVERAGE(Zinsswaps!AV268:AV387)+'iBoxx Extrapolation'!$L387,2)</f>
        <v>3.48</v>
      </c>
      <c r="AW387" s="13">
        <f>ROUND(AVERAGE(Zinsswaps!AW268:AW387)+'iBoxx Extrapolation'!$L387,2)</f>
        <v>3.47</v>
      </c>
      <c r="AX387" s="13">
        <f>ROUND(AVERAGE(Zinsswaps!AX268:AX387)+'iBoxx Extrapolation'!$L387,2)</f>
        <v>3.45</v>
      </c>
      <c r="AY387" s="13">
        <f>ROUND(AVERAGE(Zinsswaps!AY268:AY387)+'iBoxx Extrapolation'!$L387,2)</f>
        <v>3.44</v>
      </c>
    </row>
    <row r="388" spans="1:51" s="16" customFormat="1" x14ac:dyDescent="0.2">
      <c r="A388" s="12">
        <v>49034</v>
      </c>
      <c r="B388" s="13">
        <f>ROUND(AVERAGE(Zinsswaps!B269:B388)+'iBoxx Extrapolation'!$L388,2)</f>
        <v>3.04</v>
      </c>
      <c r="C388" s="13">
        <f>ROUND(AVERAGE(Zinsswaps!C269:C388)+'iBoxx Extrapolation'!$L388,2)</f>
        <v>3.02</v>
      </c>
      <c r="D388" s="13">
        <f>ROUND(AVERAGE(Zinsswaps!D269:D388)+'iBoxx Extrapolation'!$L388,2)</f>
        <v>3.06</v>
      </c>
      <c r="E388" s="13">
        <f>ROUND(AVERAGE(Zinsswaps!E269:E388)+'iBoxx Extrapolation'!$L388,2)</f>
        <v>3.12</v>
      </c>
      <c r="F388" s="13">
        <f>ROUND(AVERAGE(Zinsswaps!F269:F388)+'iBoxx Extrapolation'!$L388,2)</f>
        <v>3.18</v>
      </c>
      <c r="G388" s="13">
        <f>ROUND(AVERAGE(Zinsswaps!G269:G388)+'iBoxx Extrapolation'!$L388,2)</f>
        <v>3.25</v>
      </c>
      <c r="H388" s="13">
        <f>ROUND(AVERAGE(Zinsswaps!H269:H388)+'iBoxx Extrapolation'!$L388,2)</f>
        <v>3.32</v>
      </c>
      <c r="I388" s="13">
        <f>ROUND(AVERAGE(Zinsswaps!I269:I388)+'iBoxx Extrapolation'!$L388,2)</f>
        <v>3.39</v>
      </c>
      <c r="J388" s="13">
        <f>ROUND(AVERAGE(Zinsswaps!J269:J388)+'iBoxx Extrapolation'!$L388,2)</f>
        <v>3.45</v>
      </c>
      <c r="K388" s="13">
        <f>ROUND(AVERAGE(Zinsswaps!K269:K388)+'iBoxx Extrapolation'!$L388,2)</f>
        <v>3.5</v>
      </c>
      <c r="L388" s="13">
        <f>ROUND(AVERAGE(Zinsswaps!L269:L388)+'iBoxx Extrapolation'!$L388,2)</f>
        <v>3.56</v>
      </c>
      <c r="M388" s="13">
        <f>ROUND(AVERAGE(Zinsswaps!M269:M388)+'iBoxx Extrapolation'!$L388,2)</f>
        <v>3.61</v>
      </c>
      <c r="N388" s="13">
        <f>ROUND(AVERAGE(Zinsswaps!N269:N388)+'iBoxx Extrapolation'!$L388,2)</f>
        <v>3.66</v>
      </c>
      <c r="O388" s="13">
        <f>ROUND(AVERAGE(Zinsswaps!O269:O388)+'iBoxx Extrapolation'!$L388,2)</f>
        <v>3.69</v>
      </c>
      <c r="P388" s="13">
        <f>ROUND(AVERAGE(Zinsswaps!P269:P388)+'iBoxx Extrapolation'!$L388,2)</f>
        <v>3.73</v>
      </c>
      <c r="Q388" s="13">
        <f>ROUND(AVERAGE(Zinsswaps!Q269:Q388)+'iBoxx Extrapolation'!$L388,2)</f>
        <v>3.75</v>
      </c>
      <c r="R388" s="13">
        <f>ROUND(AVERAGE(Zinsswaps!R269:R388)+'iBoxx Extrapolation'!$L388,2)</f>
        <v>3.77</v>
      </c>
      <c r="S388" s="13">
        <f>ROUND(AVERAGE(Zinsswaps!S269:S388)+'iBoxx Extrapolation'!$L388,2)</f>
        <v>3.78</v>
      </c>
      <c r="T388" s="13">
        <f>ROUND(AVERAGE(Zinsswaps!T269:T388)+'iBoxx Extrapolation'!$L388,2)</f>
        <v>3.8</v>
      </c>
      <c r="U388" s="13">
        <f>ROUND(AVERAGE(Zinsswaps!U269:U388)+'iBoxx Extrapolation'!$L388,2)</f>
        <v>3.81</v>
      </c>
      <c r="V388" s="13">
        <f>ROUND(AVERAGE(Zinsswaps!V269:V388)+'iBoxx Extrapolation'!$L388,2)</f>
        <v>3.81</v>
      </c>
      <c r="W388" s="13">
        <f>ROUND(AVERAGE(Zinsswaps!W269:W388)+'iBoxx Extrapolation'!$L388,2)</f>
        <v>3.81</v>
      </c>
      <c r="X388" s="13">
        <f>ROUND(AVERAGE(Zinsswaps!X269:X388)+'iBoxx Extrapolation'!$L388,2)</f>
        <v>3.8</v>
      </c>
      <c r="Y388" s="13">
        <f>ROUND(AVERAGE(Zinsswaps!Y269:Y388)+'iBoxx Extrapolation'!$L388,2)</f>
        <v>3.8</v>
      </c>
      <c r="Z388" s="13">
        <f>ROUND(AVERAGE(Zinsswaps!Z269:Z388)+'iBoxx Extrapolation'!$L388,2)</f>
        <v>3.8</v>
      </c>
      <c r="AA388" s="13">
        <f>ROUND(AVERAGE(Zinsswaps!AA269:AA388)+'iBoxx Extrapolation'!$L388,2)</f>
        <v>3.79</v>
      </c>
      <c r="AB388" s="13">
        <f>ROUND(AVERAGE(Zinsswaps!AB269:AB388)+'iBoxx Extrapolation'!$L388,2)</f>
        <v>3.78</v>
      </c>
      <c r="AC388" s="13">
        <f>ROUND(AVERAGE(Zinsswaps!AC269:AC388)+'iBoxx Extrapolation'!$L388,2)</f>
        <v>3.77</v>
      </c>
      <c r="AD388" s="13">
        <f>ROUND(AVERAGE(Zinsswaps!AD269:AD388)+'iBoxx Extrapolation'!$L388,2)</f>
        <v>3.76</v>
      </c>
      <c r="AE388" s="13">
        <f>ROUND(AVERAGE(Zinsswaps!AE269:AE388)+'iBoxx Extrapolation'!$L388,2)</f>
        <v>3.75</v>
      </c>
      <c r="AF388" s="13">
        <f>ROUND(AVERAGE(Zinsswaps!AF269:AF388)+'iBoxx Extrapolation'!$L388,2)</f>
        <v>3.74</v>
      </c>
      <c r="AG388" s="13">
        <f>ROUND(AVERAGE(Zinsswaps!AG269:AG388)+'iBoxx Extrapolation'!$L388,2)</f>
        <v>3.72</v>
      </c>
      <c r="AH388" s="13">
        <f>ROUND(AVERAGE(Zinsswaps!AH269:AH388)+'iBoxx Extrapolation'!$L388,2)</f>
        <v>3.71</v>
      </c>
      <c r="AI388" s="13">
        <f>ROUND(AVERAGE(Zinsswaps!AI269:AI388)+'iBoxx Extrapolation'!$L388,2)</f>
        <v>3.69</v>
      </c>
      <c r="AJ388" s="13">
        <f>ROUND(AVERAGE(Zinsswaps!AJ269:AJ388)+'iBoxx Extrapolation'!$L388,2)</f>
        <v>3.68</v>
      </c>
      <c r="AK388" s="13">
        <f>ROUND(AVERAGE(Zinsswaps!AK269:AK388)+'iBoxx Extrapolation'!$L388,2)</f>
        <v>3.67</v>
      </c>
      <c r="AL388" s="13">
        <f>ROUND(AVERAGE(Zinsswaps!AL269:AL388)+'iBoxx Extrapolation'!$L388,2)</f>
        <v>3.66</v>
      </c>
      <c r="AM388" s="13">
        <f>ROUND(AVERAGE(Zinsswaps!AM269:AM388)+'iBoxx Extrapolation'!$L388,2)</f>
        <v>3.65</v>
      </c>
      <c r="AN388" s="13">
        <f>ROUND(AVERAGE(Zinsswaps!AN269:AN388)+'iBoxx Extrapolation'!$L388,2)</f>
        <v>3.63</v>
      </c>
      <c r="AO388" s="13">
        <f>ROUND(AVERAGE(Zinsswaps!AO269:AO388)+'iBoxx Extrapolation'!$L388,2)</f>
        <v>3.62</v>
      </c>
      <c r="AP388" s="13">
        <f>ROUND(AVERAGE(Zinsswaps!AP269:AP388)+'iBoxx Extrapolation'!$L388,2)</f>
        <v>3.6</v>
      </c>
      <c r="AQ388" s="13">
        <f>ROUND(AVERAGE(Zinsswaps!AQ269:AQ388)+'iBoxx Extrapolation'!$L388,2)</f>
        <v>3.58</v>
      </c>
      <c r="AR388" s="13">
        <f>ROUND(AVERAGE(Zinsswaps!AR269:AR388)+'iBoxx Extrapolation'!$L388,2)</f>
        <v>3.56</v>
      </c>
      <c r="AS388" s="13">
        <f>ROUND(AVERAGE(Zinsswaps!AS269:AS388)+'iBoxx Extrapolation'!$L388,2)</f>
        <v>3.54</v>
      </c>
      <c r="AT388" s="13">
        <f>ROUND(AVERAGE(Zinsswaps!AT269:AT388)+'iBoxx Extrapolation'!$L388,2)</f>
        <v>3.53</v>
      </c>
      <c r="AU388" s="13">
        <f>ROUND(AVERAGE(Zinsswaps!AU269:AU388)+'iBoxx Extrapolation'!$L388,2)</f>
        <v>3.51</v>
      </c>
      <c r="AV388" s="13">
        <f>ROUND(AVERAGE(Zinsswaps!AV269:AV388)+'iBoxx Extrapolation'!$L388,2)</f>
        <v>3.49</v>
      </c>
      <c r="AW388" s="13">
        <f>ROUND(AVERAGE(Zinsswaps!AW269:AW388)+'iBoxx Extrapolation'!$L388,2)</f>
        <v>3.48</v>
      </c>
      <c r="AX388" s="13">
        <f>ROUND(AVERAGE(Zinsswaps!AX269:AX388)+'iBoxx Extrapolation'!$L388,2)</f>
        <v>3.46</v>
      </c>
      <c r="AY388" s="13">
        <f>ROUND(AVERAGE(Zinsswaps!AY269:AY388)+'iBoxx Extrapolation'!$L388,2)</f>
        <v>3.45</v>
      </c>
    </row>
    <row r="389" spans="1:51" s="16" customFormat="1" x14ac:dyDescent="0.2">
      <c r="A389" s="12">
        <v>49064</v>
      </c>
      <c r="B389" s="13">
        <f>ROUND(AVERAGE(Zinsswaps!B270:B389)+'iBoxx Extrapolation'!$L389,2)</f>
        <v>3.03</v>
      </c>
      <c r="C389" s="13">
        <f>ROUND(AVERAGE(Zinsswaps!C270:C389)+'iBoxx Extrapolation'!$L389,2)</f>
        <v>3.02</v>
      </c>
      <c r="D389" s="13">
        <f>ROUND(AVERAGE(Zinsswaps!D270:D389)+'iBoxx Extrapolation'!$L389,2)</f>
        <v>3.05</v>
      </c>
      <c r="E389" s="13">
        <f>ROUND(AVERAGE(Zinsswaps!E270:E389)+'iBoxx Extrapolation'!$L389,2)</f>
        <v>3.12</v>
      </c>
      <c r="F389" s="13">
        <f>ROUND(AVERAGE(Zinsswaps!F270:F389)+'iBoxx Extrapolation'!$L389,2)</f>
        <v>3.18</v>
      </c>
      <c r="G389" s="13">
        <f>ROUND(AVERAGE(Zinsswaps!G270:G389)+'iBoxx Extrapolation'!$L389,2)</f>
        <v>3.25</v>
      </c>
      <c r="H389" s="13">
        <f>ROUND(AVERAGE(Zinsswaps!H270:H389)+'iBoxx Extrapolation'!$L389,2)</f>
        <v>3.32</v>
      </c>
      <c r="I389" s="13">
        <f>ROUND(AVERAGE(Zinsswaps!I270:I389)+'iBoxx Extrapolation'!$L389,2)</f>
        <v>3.39</v>
      </c>
      <c r="J389" s="13">
        <f>ROUND(AVERAGE(Zinsswaps!J270:J389)+'iBoxx Extrapolation'!$L389,2)</f>
        <v>3.45</v>
      </c>
      <c r="K389" s="13">
        <f>ROUND(AVERAGE(Zinsswaps!K270:K389)+'iBoxx Extrapolation'!$L389,2)</f>
        <v>3.51</v>
      </c>
      <c r="L389" s="13">
        <f>ROUND(AVERAGE(Zinsswaps!L270:L389)+'iBoxx Extrapolation'!$L389,2)</f>
        <v>3.56</v>
      </c>
      <c r="M389" s="13">
        <f>ROUND(AVERAGE(Zinsswaps!M270:M389)+'iBoxx Extrapolation'!$L389,2)</f>
        <v>3.61</v>
      </c>
      <c r="N389" s="13">
        <f>ROUND(AVERAGE(Zinsswaps!N270:N389)+'iBoxx Extrapolation'!$L389,2)</f>
        <v>3.66</v>
      </c>
      <c r="O389" s="13">
        <f>ROUND(AVERAGE(Zinsswaps!O270:O389)+'iBoxx Extrapolation'!$L389,2)</f>
        <v>3.7</v>
      </c>
      <c r="P389" s="13">
        <f>ROUND(AVERAGE(Zinsswaps!P270:P389)+'iBoxx Extrapolation'!$L389,2)</f>
        <v>3.73</v>
      </c>
      <c r="Q389" s="13">
        <f>ROUND(AVERAGE(Zinsswaps!Q270:Q389)+'iBoxx Extrapolation'!$L389,2)</f>
        <v>3.75</v>
      </c>
      <c r="R389" s="13">
        <f>ROUND(AVERAGE(Zinsswaps!R270:R389)+'iBoxx Extrapolation'!$L389,2)</f>
        <v>3.77</v>
      </c>
      <c r="S389" s="13">
        <f>ROUND(AVERAGE(Zinsswaps!S270:S389)+'iBoxx Extrapolation'!$L389,2)</f>
        <v>3.79</v>
      </c>
      <c r="T389" s="13">
        <f>ROUND(AVERAGE(Zinsswaps!T270:T389)+'iBoxx Extrapolation'!$L389,2)</f>
        <v>3.8</v>
      </c>
      <c r="U389" s="13">
        <f>ROUND(AVERAGE(Zinsswaps!U270:U389)+'iBoxx Extrapolation'!$L389,2)</f>
        <v>3.82</v>
      </c>
      <c r="V389" s="13">
        <f>ROUND(AVERAGE(Zinsswaps!V270:V389)+'iBoxx Extrapolation'!$L389,2)</f>
        <v>3.81</v>
      </c>
      <c r="W389" s="13">
        <f>ROUND(AVERAGE(Zinsswaps!W270:W389)+'iBoxx Extrapolation'!$L389,2)</f>
        <v>3.81</v>
      </c>
      <c r="X389" s="13">
        <f>ROUND(AVERAGE(Zinsswaps!X270:X389)+'iBoxx Extrapolation'!$L389,2)</f>
        <v>3.81</v>
      </c>
      <c r="Y389" s="13">
        <f>ROUND(AVERAGE(Zinsswaps!Y270:Y389)+'iBoxx Extrapolation'!$L389,2)</f>
        <v>3.81</v>
      </c>
      <c r="Z389" s="13">
        <f>ROUND(AVERAGE(Zinsswaps!Z270:Z389)+'iBoxx Extrapolation'!$L389,2)</f>
        <v>3.81</v>
      </c>
      <c r="AA389" s="13">
        <f>ROUND(AVERAGE(Zinsswaps!AA270:AA389)+'iBoxx Extrapolation'!$L389,2)</f>
        <v>3.8</v>
      </c>
      <c r="AB389" s="13">
        <f>ROUND(AVERAGE(Zinsswaps!AB270:AB389)+'iBoxx Extrapolation'!$L389,2)</f>
        <v>3.79</v>
      </c>
      <c r="AC389" s="13">
        <f>ROUND(AVERAGE(Zinsswaps!AC270:AC389)+'iBoxx Extrapolation'!$L389,2)</f>
        <v>3.78</v>
      </c>
      <c r="AD389" s="13">
        <f>ROUND(AVERAGE(Zinsswaps!AD270:AD389)+'iBoxx Extrapolation'!$L389,2)</f>
        <v>3.77</v>
      </c>
      <c r="AE389" s="13">
        <f>ROUND(AVERAGE(Zinsswaps!AE270:AE389)+'iBoxx Extrapolation'!$L389,2)</f>
        <v>3.76</v>
      </c>
      <c r="AF389" s="13">
        <f>ROUND(AVERAGE(Zinsswaps!AF270:AF389)+'iBoxx Extrapolation'!$L389,2)</f>
        <v>3.74</v>
      </c>
      <c r="AG389" s="13">
        <f>ROUND(AVERAGE(Zinsswaps!AG270:AG389)+'iBoxx Extrapolation'!$L389,2)</f>
        <v>3.73</v>
      </c>
      <c r="AH389" s="13">
        <f>ROUND(AVERAGE(Zinsswaps!AH270:AH389)+'iBoxx Extrapolation'!$L389,2)</f>
        <v>3.71</v>
      </c>
      <c r="AI389" s="13">
        <f>ROUND(AVERAGE(Zinsswaps!AI270:AI389)+'iBoxx Extrapolation'!$L389,2)</f>
        <v>3.7</v>
      </c>
      <c r="AJ389" s="13">
        <f>ROUND(AVERAGE(Zinsswaps!AJ270:AJ389)+'iBoxx Extrapolation'!$L389,2)</f>
        <v>3.69</v>
      </c>
      <c r="AK389" s="13">
        <f>ROUND(AVERAGE(Zinsswaps!AK270:AK389)+'iBoxx Extrapolation'!$L389,2)</f>
        <v>3.67</v>
      </c>
      <c r="AL389" s="13">
        <f>ROUND(AVERAGE(Zinsswaps!AL270:AL389)+'iBoxx Extrapolation'!$L389,2)</f>
        <v>3.66</v>
      </c>
      <c r="AM389" s="13">
        <f>ROUND(AVERAGE(Zinsswaps!AM270:AM389)+'iBoxx Extrapolation'!$L389,2)</f>
        <v>3.65</v>
      </c>
      <c r="AN389" s="13">
        <f>ROUND(AVERAGE(Zinsswaps!AN270:AN389)+'iBoxx Extrapolation'!$L389,2)</f>
        <v>3.64</v>
      </c>
      <c r="AO389" s="13">
        <f>ROUND(AVERAGE(Zinsswaps!AO270:AO389)+'iBoxx Extrapolation'!$L389,2)</f>
        <v>3.63</v>
      </c>
      <c r="AP389" s="13">
        <f>ROUND(AVERAGE(Zinsswaps!AP270:AP389)+'iBoxx Extrapolation'!$L389,2)</f>
        <v>3.61</v>
      </c>
      <c r="AQ389" s="13">
        <f>ROUND(AVERAGE(Zinsswaps!AQ270:AQ389)+'iBoxx Extrapolation'!$L389,2)</f>
        <v>3.59</v>
      </c>
      <c r="AR389" s="13">
        <f>ROUND(AVERAGE(Zinsswaps!AR270:AR389)+'iBoxx Extrapolation'!$L389,2)</f>
        <v>3.57</v>
      </c>
      <c r="AS389" s="13">
        <f>ROUND(AVERAGE(Zinsswaps!AS270:AS389)+'iBoxx Extrapolation'!$L389,2)</f>
        <v>3.55</v>
      </c>
      <c r="AT389" s="13">
        <f>ROUND(AVERAGE(Zinsswaps!AT270:AT389)+'iBoxx Extrapolation'!$L389,2)</f>
        <v>3.53</v>
      </c>
      <c r="AU389" s="13">
        <f>ROUND(AVERAGE(Zinsswaps!AU270:AU389)+'iBoxx Extrapolation'!$L389,2)</f>
        <v>3.52</v>
      </c>
      <c r="AV389" s="13">
        <f>ROUND(AVERAGE(Zinsswaps!AV270:AV389)+'iBoxx Extrapolation'!$L389,2)</f>
        <v>3.5</v>
      </c>
      <c r="AW389" s="13">
        <f>ROUND(AVERAGE(Zinsswaps!AW270:AW389)+'iBoxx Extrapolation'!$L389,2)</f>
        <v>3.48</v>
      </c>
      <c r="AX389" s="13">
        <f>ROUND(AVERAGE(Zinsswaps!AX270:AX389)+'iBoxx Extrapolation'!$L389,2)</f>
        <v>3.47</v>
      </c>
      <c r="AY389" s="13">
        <f>ROUND(AVERAGE(Zinsswaps!AY270:AY389)+'iBoxx Extrapolation'!$L389,2)</f>
        <v>3.46</v>
      </c>
    </row>
    <row r="390" spans="1:51" s="16" customFormat="1" x14ac:dyDescent="0.2">
      <c r="A390" s="12">
        <v>49095</v>
      </c>
      <c r="B390" s="13">
        <f>ROUND(AVERAGE(Zinsswaps!B271:B390)+'iBoxx Extrapolation'!$L390,2)</f>
        <v>3.02</v>
      </c>
      <c r="C390" s="13">
        <f>ROUND(AVERAGE(Zinsswaps!C271:C390)+'iBoxx Extrapolation'!$L390,2)</f>
        <v>3.01</v>
      </c>
      <c r="D390" s="13">
        <f>ROUND(AVERAGE(Zinsswaps!D271:D390)+'iBoxx Extrapolation'!$L390,2)</f>
        <v>3.05</v>
      </c>
      <c r="E390" s="13">
        <f>ROUND(AVERAGE(Zinsswaps!E271:E390)+'iBoxx Extrapolation'!$L390,2)</f>
        <v>3.11</v>
      </c>
      <c r="F390" s="13">
        <f>ROUND(AVERAGE(Zinsswaps!F271:F390)+'iBoxx Extrapolation'!$L390,2)</f>
        <v>3.18</v>
      </c>
      <c r="G390" s="13">
        <f>ROUND(AVERAGE(Zinsswaps!G271:G390)+'iBoxx Extrapolation'!$L390,2)</f>
        <v>3.25</v>
      </c>
      <c r="H390" s="13">
        <f>ROUND(AVERAGE(Zinsswaps!H271:H390)+'iBoxx Extrapolation'!$L390,2)</f>
        <v>3.32</v>
      </c>
      <c r="I390" s="13">
        <f>ROUND(AVERAGE(Zinsswaps!I271:I390)+'iBoxx Extrapolation'!$L390,2)</f>
        <v>3.39</v>
      </c>
      <c r="J390" s="13">
        <f>ROUND(AVERAGE(Zinsswaps!J271:J390)+'iBoxx Extrapolation'!$L390,2)</f>
        <v>3.45</v>
      </c>
      <c r="K390" s="13">
        <f>ROUND(AVERAGE(Zinsswaps!K271:K390)+'iBoxx Extrapolation'!$L390,2)</f>
        <v>3.51</v>
      </c>
      <c r="L390" s="13">
        <f>ROUND(AVERAGE(Zinsswaps!L271:L390)+'iBoxx Extrapolation'!$L390,2)</f>
        <v>3.56</v>
      </c>
      <c r="M390" s="13">
        <f>ROUND(AVERAGE(Zinsswaps!M271:M390)+'iBoxx Extrapolation'!$L390,2)</f>
        <v>3.61</v>
      </c>
      <c r="N390" s="13">
        <f>ROUND(AVERAGE(Zinsswaps!N271:N390)+'iBoxx Extrapolation'!$L390,2)</f>
        <v>3.66</v>
      </c>
      <c r="O390" s="13">
        <f>ROUND(AVERAGE(Zinsswaps!O271:O390)+'iBoxx Extrapolation'!$L390,2)</f>
        <v>3.7</v>
      </c>
      <c r="P390" s="13">
        <f>ROUND(AVERAGE(Zinsswaps!P271:P390)+'iBoxx Extrapolation'!$L390,2)</f>
        <v>3.73</v>
      </c>
      <c r="Q390" s="13">
        <f>ROUND(AVERAGE(Zinsswaps!Q271:Q390)+'iBoxx Extrapolation'!$L390,2)</f>
        <v>3.76</v>
      </c>
      <c r="R390" s="13">
        <f>ROUND(AVERAGE(Zinsswaps!R271:R390)+'iBoxx Extrapolation'!$L390,2)</f>
        <v>3.77</v>
      </c>
      <c r="S390" s="13">
        <f>ROUND(AVERAGE(Zinsswaps!S271:S390)+'iBoxx Extrapolation'!$L390,2)</f>
        <v>3.79</v>
      </c>
      <c r="T390" s="13">
        <f>ROUND(AVERAGE(Zinsswaps!T271:T390)+'iBoxx Extrapolation'!$L390,2)</f>
        <v>3.81</v>
      </c>
      <c r="U390" s="13">
        <f>ROUND(AVERAGE(Zinsswaps!U271:U390)+'iBoxx Extrapolation'!$L390,2)</f>
        <v>3.82</v>
      </c>
      <c r="V390" s="13">
        <f>ROUND(AVERAGE(Zinsswaps!V271:V390)+'iBoxx Extrapolation'!$L390,2)</f>
        <v>3.82</v>
      </c>
      <c r="W390" s="13">
        <f>ROUND(AVERAGE(Zinsswaps!W271:W390)+'iBoxx Extrapolation'!$L390,2)</f>
        <v>3.82</v>
      </c>
      <c r="X390" s="13">
        <f>ROUND(AVERAGE(Zinsswaps!X271:X390)+'iBoxx Extrapolation'!$L390,2)</f>
        <v>3.82</v>
      </c>
      <c r="Y390" s="13">
        <f>ROUND(AVERAGE(Zinsswaps!Y271:Y390)+'iBoxx Extrapolation'!$L390,2)</f>
        <v>3.81</v>
      </c>
      <c r="Z390" s="13">
        <f>ROUND(AVERAGE(Zinsswaps!Z271:Z390)+'iBoxx Extrapolation'!$L390,2)</f>
        <v>3.81</v>
      </c>
      <c r="AA390" s="13">
        <f>ROUND(AVERAGE(Zinsswaps!AA271:AA390)+'iBoxx Extrapolation'!$L390,2)</f>
        <v>3.8</v>
      </c>
      <c r="AB390" s="13">
        <f>ROUND(AVERAGE(Zinsswaps!AB271:AB390)+'iBoxx Extrapolation'!$L390,2)</f>
        <v>3.79</v>
      </c>
      <c r="AC390" s="13">
        <f>ROUND(AVERAGE(Zinsswaps!AC271:AC390)+'iBoxx Extrapolation'!$L390,2)</f>
        <v>3.78</v>
      </c>
      <c r="AD390" s="13">
        <f>ROUND(AVERAGE(Zinsswaps!AD271:AD390)+'iBoxx Extrapolation'!$L390,2)</f>
        <v>3.78</v>
      </c>
      <c r="AE390" s="13">
        <f>ROUND(AVERAGE(Zinsswaps!AE271:AE390)+'iBoxx Extrapolation'!$L390,2)</f>
        <v>3.77</v>
      </c>
      <c r="AF390" s="13">
        <f>ROUND(AVERAGE(Zinsswaps!AF271:AF390)+'iBoxx Extrapolation'!$L390,2)</f>
        <v>3.75</v>
      </c>
      <c r="AG390" s="13">
        <f>ROUND(AVERAGE(Zinsswaps!AG271:AG390)+'iBoxx Extrapolation'!$L390,2)</f>
        <v>3.74</v>
      </c>
      <c r="AH390" s="13">
        <f>ROUND(AVERAGE(Zinsswaps!AH271:AH390)+'iBoxx Extrapolation'!$L390,2)</f>
        <v>3.72</v>
      </c>
      <c r="AI390" s="13">
        <f>ROUND(AVERAGE(Zinsswaps!AI271:AI390)+'iBoxx Extrapolation'!$L390,2)</f>
        <v>3.71</v>
      </c>
      <c r="AJ390" s="13">
        <f>ROUND(AVERAGE(Zinsswaps!AJ271:AJ390)+'iBoxx Extrapolation'!$L390,2)</f>
        <v>3.69</v>
      </c>
      <c r="AK390" s="13">
        <f>ROUND(AVERAGE(Zinsswaps!AK271:AK390)+'iBoxx Extrapolation'!$L390,2)</f>
        <v>3.68</v>
      </c>
      <c r="AL390" s="13">
        <f>ROUND(AVERAGE(Zinsswaps!AL271:AL390)+'iBoxx Extrapolation'!$L390,2)</f>
        <v>3.67</v>
      </c>
      <c r="AM390" s="13">
        <f>ROUND(AVERAGE(Zinsswaps!AM271:AM390)+'iBoxx Extrapolation'!$L390,2)</f>
        <v>3.66</v>
      </c>
      <c r="AN390" s="13">
        <f>ROUND(AVERAGE(Zinsswaps!AN271:AN390)+'iBoxx Extrapolation'!$L390,2)</f>
        <v>3.65</v>
      </c>
      <c r="AO390" s="13">
        <f>ROUND(AVERAGE(Zinsswaps!AO271:AO390)+'iBoxx Extrapolation'!$L390,2)</f>
        <v>3.64</v>
      </c>
      <c r="AP390" s="13">
        <f>ROUND(AVERAGE(Zinsswaps!AP271:AP390)+'iBoxx Extrapolation'!$L390,2)</f>
        <v>3.62</v>
      </c>
      <c r="AQ390" s="13">
        <f>ROUND(AVERAGE(Zinsswaps!AQ271:AQ390)+'iBoxx Extrapolation'!$L390,2)</f>
        <v>3.6</v>
      </c>
      <c r="AR390" s="13">
        <f>ROUND(AVERAGE(Zinsswaps!AR271:AR390)+'iBoxx Extrapolation'!$L390,2)</f>
        <v>3.58</v>
      </c>
      <c r="AS390" s="13">
        <f>ROUND(AVERAGE(Zinsswaps!AS271:AS390)+'iBoxx Extrapolation'!$L390,2)</f>
        <v>3.56</v>
      </c>
      <c r="AT390" s="13">
        <f>ROUND(AVERAGE(Zinsswaps!AT271:AT390)+'iBoxx Extrapolation'!$L390,2)</f>
        <v>3.54</v>
      </c>
      <c r="AU390" s="13">
        <f>ROUND(AVERAGE(Zinsswaps!AU271:AU390)+'iBoxx Extrapolation'!$L390,2)</f>
        <v>3.52</v>
      </c>
      <c r="AV390" s="13">
        <f>ROUND(AVERAGE(Zinsswaps!AV271:AV390)+'iBoxx Extrapolation'!$L390,2)</f>
        <v>3.51</v>
      </c>
      <c r="AW390" s="13">
        <f>ROUND(AVERAGE(Zinsswaps!AW271:AW390)+'iBoxx Extrapolation'!$L390,2)</f>
        <v>3.49</v>
      </c>
      <c r="AX390" s="13">
        <f>ROUND(AVERAGE(Zinsswaps!AX271:AX390)+'iBoxx Extrapolation'!$L390,2)</f>
        <v>3.48</v>
      </c>
      <c r="AY390" s="13">
        <f>ROUND(AVERAGE(Zinsswaps!AY271:AY390)+'iBoxx Extrapolation'!$L390,2)</f>
        <v>3.46</v>
      </c>
    </row>
    <row r="391" spans="1:51" s="16" customFormat="1" x14ac:dyDescent="0.2">
      <c r="A391" s="12">
        <v>49125</v>
      </c>
      <c r="B391" s="13">
        <f>ROUND(AVERAGE(Zinsswaps!B272:B391)+'iBoxx Extrapolation'!$L391,2)</f>
        <v>3.01</v>
      </c>
      <c r="C391" s="13">
        <f>ROUND(AVERAGE(Zinsswaps!C272:C391)+'iBoxx Extrapolation'!$L391,2)</f>
        <v>3</v>
      </c>
      <c r="D391" s="13">
        <f>ROUND(AVERAGE(Zinsswaps!D272:D391)+'iBoxx Extrapolation'!$L391,2)</f>
        <v>3.04</v>
      </c>
      <c r="E391" s="13">
        <f>ROUND(AVERAGE(Zinsswaps!E272:E391)+'iBoxx Extrapolation'!$L391,2)</f>
        <v>3.11</v>
      </c>
      <c r="F391" s="13">
        <f>ROUND(AVERAGE(Zinsswaps!F272:F391)+'iBoxx Extrapolation'!$L391,2)</f>
        <v>3.18</v>
      </c>
      <c r="G391" s="13">
        <f>ROUND(AVERAGE(Zinsswaps!G272:G391)+'iBoxx Extrapolation'!$L391,2)</f>
        <v>3.25</v>
      </c>
      <c r="H391" s="13">
        <f>ROUND(AVERAGE(Zinsswaps!H272:H391)+'iBoxx Extrapolation'!$L391,2)</f>
        <v>3.32</v>
      </c>
      <c r="I391" s="13">
        <f>ROUND(AVERAGE(Zinsswaps!I272:I391)+'iBoxx Extrapolation'!$L391,2)</f>
        <v>3.39</v>
      </c>
      <c r="J391" s="13">
        <f>ROUND(AVERAGE(Zinsswaps!J272:J391)+'iBoxx Extrapolation'!$L391,2)</f>
        <v>3.45</v>
      </c>
      <c r="K391" s="13">
        <f>ROUND(AVERAGE(Zinsswaps!K272:K391)+'iBoxx Extrapolation'!$L391,2)</f>
        <v>3.51</v>
      </c>
      <c r="L391" s="13">
        <f>ROUND(AVERAGE(Zinsswaps!L272:L391)+'iBoxx Extrapolation'!$L391,2)</f>
        <v>3.57</v>
      </c>
      <c r="M391" s="13">
        <f>ROUND(AVERAGE(Zinsswaps!M272:M391)+'iBoxx Extrapolation'!$L391,2)</f>
        <v>3.61</v>
      </c>
      <c r="N391" s="13">
        <f>ROUND(AVERAGE(Zinsswaps!N272:N391)+'iBoxx Extrapolation'!$L391,2)</f>
        <v>3.66</v>
      </c>
      <c r="O391" s="13">
        <f>ROUND(AVERAGE(Zinsswaps!O272:O391)+'iBoxx Extrapolation'!$L391,2)</f>
        <v>3.7</v>
      </c>
      <c r="P391" s="13">
        <f>ROUND(AVERAGE(Zinsswaps!P272:P391)+'iBoxx Extrapolation'!$L391,2)</f>
        <v>3.74</v>
      </c>
      <c r="Q391" s="13">
        <f>ROUND(AVERAGE(Zinsswaps!Q272:Q391)+'iBoxx Extrapolation'!$L391,2)</f>
        <v>3.76</v>
      </c>
      <c r="R391" s="13">
        <f>ROUND(AVERAGE(Zinsswaps!R272:R391)+'iBoxx Extrapolation'!$L391,2)</f>
        <v>3.78</v>
      </c>
      <c r="S391" s="13">
        <f>ROUND(AVERAGE(Zinsswaps!S272:S391)+'iBoxx Extrapolation'!$L391,2)</f>
        <v>3.8</v>
      </c>
      <c r="T391" s="13">
        <f>ROUND(AVERAGE(Zinsswaps!T272:T391)+'iBoxx Extrapolation'!$L391,2)</f>
        <v>3.81</v>
      </c>
      <c r="U391" s="13">
        <f>ROUND(AVERAGE(Zinsswaps!U272:U391)+'iBoxx Extrapolation'!$L391,2)</f>
        <v>3.83</v>
      </c>
      <c r="V391" s="13">
        <f>ROUND(AVERAGE(Zinsswaps!V272:V391)+'iBoxx Extrapolation'!$L391,2)</f>
        <v>3.82</v>
      </c>
      <c r="W391" s="13">
        <f>ROUND(AVERAGE(Zinsswaps!W272:W391)+'iBoxx Extrapolation'!$L391,2)</f>
        <v>3.82</v>
      </c>
      <c r="X391" s="13">
        <f>ROUND(AVERAGE(Zinsswaps!X272:X391)+'iBoxx Extrapolation'!$L391,2)</f>
        <v>3.82</v>
      </c>
      <c r="Y391" s="13">
        <f>ROUND(AVERAGE(Zinsswaps!Y272:Y391)+'iBoxx Extrapolation'!$L391,2)</f>
        <v>3.82</v>
      </c>
      <c r="Z391" s="13">
        <f>ROUND(AVERAGE(Zinsswaps!Z272:Z391)+'iBoxx Extrapolation'!$L391,2)</f>
        <v>3.82</v>
      </c>
      <c r="AA391" s="13">
        <f>ROUND(AVERAGE(Zinsswaps!AA272:AA391)+'iBoxx Extrapolation'!$L391,2)</f>
        <v>3.81</v>
      </c>
      <c r="AB391" s="13">
        <f>ROUND(AVERAGE(Zinsswaps!AB272:AB391)+'iBoxx Extrapolation'!$L391,2)</f>
        <v>3.8</v>
      </c>
      <c r="AC391" s="13">
        <f>ROUND(AVERAGE(Zinsswaps!AC272:AC391)+'iBoxx Extrapolation'!$L391,2)</f>
        <v>3.79</v>
      </c>
      <c r="AD391" s="13">
        <f>ROUND(AVERAGE(Zinsswaps!AD272:AD391)+'iBoxx Extrapolation'!$L391,2)</f>
        <v>3.78</v>
      </c>
      <c r="AE391" s="13">
        <f>ROUND(AVERAGE(Zinsswaps!AE272:AE391)+'iBoxx Extrapolation'!$L391,2)</f>
        <v>3.77</v>
      </c>
      <c r="AF391" s="13">
        <f>ROUND(AVERAGE(Zinsswaps!AF272:AF391)+'iBoxx Extrapolation'!$L391,2)</f>
        <v>3.76</v>
      </c>
      <c r="AG391" s="13">
        <f>ROUND(AVERAGE(Zinsswaps!AG272:AG391)+'iBoxx Extrapolation'!$L391,2)</f>
        <v>3.74</v>
      </c>
      <c r="AH391" s="13">
        <f>ROUND(AVERAGE(Zinsswaps!AH272:AH391)+'iBoxx Extrapolation'!$L391,2)</f>
        <v>3.73</v>
      </c>
      <c r="AI391" s="13">
        <f>ROUND(AVERAGE(Zinsswaps!AI272:AI391)+'iBoxx Extrapolation'!$L391,2)</f>
        <v>3.71</v>
      </c>
      <c r="AJ391" s="13">
        <f>ROUND(AVERAGE(Zinsswaps!AJ272:AJ391)+'iBoxx Extrapolation'!$L391,2)</f>
        <v>3.7</v>
      </c>
      <c r="AK391" s="13">
        <f>ROUND(AVERAGE(Zinsswaps!AK272:AK391)+'iBoxx Extrapolation'!$L391,2)</f>
        <v>3.69</v>
      </c>
      <c r="AL391" s="13">
        <f>ROUND(AVERAGE(Zinsswaps!AL272:AL391)+'iBoxx Extrapolation'!$L391,2)</f>
        <v>3.68</v>
      </c>
      <c r="AM391" s="13">
        <f>ROUND(AVERAGE(Zinsswaps!AM272:AM391)+'iBoxx Extrapolation'!$L391,2)</f>
        <v>3.67</v>
      </c>
      <c r="AN391" s="13">
        <f>ROUND(AVERAGE(Zinsswaps!AN272:AN391)+'iBoxx Extrapolation'!$L391,2)</f>
        <v>3.66</v>
      </c>
      <c r="AO391" s="13">
        <f>ROUND(AVERAGE(Zinsswaps!AO272:AO391)+'iBoxx Extrapolation'!$L391,2)</f>
        <v>3.65</v>
      </c>
      <c r="AP391" s="13">
        <f>ROUND(AVERAGE(Zinsswaps!AP272:AP391)+'iBoxx Extrapolation'!$L391,2)</f>
        <v>3.63</v>
      </c>
      <c r="AQ391" s="13">
        <f>ROUND(AVERAGE(Zinsswaps!AQ272:AQ391)+'iBoxx Extrapolation'!$L391,2)</f>
        <v>3.6</v>
      </c>
      <c r="AR391" s="13">
        <f>ROUND(AVERAGE(Zinsswaps!AR272:AR391)+'iBoxx Extrapolation'!$L391,2)</f>
        <v>3.58</v>
      </c>
      <c r="AS391" s="13">
        <f>ROUND(AVERAGE(Zinsswaps!AS272:AS391)+'iBoxx Extrapolation'!$L391,2)</f>
        <v>3.57</v>
      </c>
      <c r="AT391" s="13">
        <f>ROUND(AVERAGE(Zinsswaps!AT272:AT391)+'iBoxx Extrapolation'!$L391,2)</f>
        <v>3.55</v>
      </c>
      <c r="AU391" s="13">
        <f>ROUND(AVERAGE(Zinsswaps!AU272:AU391)+'iBoxx Extrapolation'!$L391,2)</f>
        <v>3.53</v>
      </c>
      <c r="AV391" s="13">
        <f>ROUND(AVERAGE(Zinsswaps!AV272:AV391)+'iBoxx Extrapolation'!$L391,2)</f>
        <v>3.52</v>
      </c>
      <c r="AW391" s="13">
        <f>ROUND(AVERAGE(Zinsswaps!AW272:AW391)+'iBoxx Extrapolation'!$L391,2)</f>
        <v>3.5</v>
      </c>
      <c r="AX391" s="13">
        <f>ROUND(AVERAGE(Zinsswaps!AX272:AX391)+'iBoxx Extrapolation'!$L391,2)</f>
        <v>3.48</v>
      </c>
      <c r="AY391" s="13">
        <f>ROUND(AVERAGE(Zinsswaps!AY272:AY391)+'iBoxx Extrapolation'!$L391,2)</f>
        <v>3.47</v>
      </c>
    </row>
    <row r="392" spans="1:51" s="16" customFormat="1" x14ac:dyDescent="0.2">
      <c r="A392" s="12">
        <v>49156</v>
      </c>
      <c r="B392" s="13">
        <f>ROUND(AVERAGE(Zinsswaps!B273:B392)+'iBoxx Extrapolation'!$L392,2)</f>
        <v>3</v>
      </c>
      <c r="C392" s="13">
        <f>ROUND(AVERAGE(Zinsswaps!C273:C392)+'iBoxx Extrapolation'!$L392,2)</f>
        <v>3</v>
      </c>
      <c r="D392" s="13">
        <f>ROUND(AVERAGE(Zinsswaps!D273:D392)+'iBoxx Extrapolation'!$L392,2)</f>
        <v>3.04</v>
      </c>
      <c r="E392" s="13">
        <f>ROUND(AVERAGE(Zinsswaps!E273:E392)+'iBoxx Extrapolation'!$L392,2)</f>
        <v>3.11</v>
      </c>
      <c r="F392" s="13">
        <f>ROUND(AVERAGE(Zinsswaps!F273:F392)+'iBoxx Extrapolation'!$L392,2)</f>
        <v>3.18</v>
      </c>
      <c r="G392" s="13">
        <f>ROUND(AVERAGE(Zinsswaps!G273:G392)+'iBoxx Extrapolation'!$L392,2)</f>
        <v>3.25</v>
      </c>
      <c r="H392" s="13">
        <f>ROUND(AVERAGE(Zinsswaps!H273:H392)+'iBoxx Extrapolation'!$L392,2)</f>
        <v>3.32</v>
      </c>
      <c r="I392" s="13">
        <f>ROUND(AVERAGE(Zinsswaps!I273:I392)+'iBoxx Extrapolation'!$L392,2)</f>
        <v>3.39</v>
      </c>
      <c r="J392" s="13">
        <f>ROUND(AVERAGE(Zinsswaps!J273:J392)+'iBoxx Extrapolation'!$L392,2)</f>
        <v>3.45</v>
      </c>
      <c r="K392" s="13">
        <f>ROUND(AVERAGE(Zinsswaps!K273:K392)+'iBoxx Extrapolation'!$L392,2)</f>
        <v>3.51</v>
      </c>
      <c r="L392" s="13">
        <f>ROUND(AVERAGE(Zinsswaps!L273:L392)+'iBoxx Extrapolation'!$L392,2)</f>
        <v>3.57</v>
      </c>
      <c r="M392" s="13">
        <f>ROUND(AVERAGE(Zinsswaps!M273:M392)+'iBoxx Extrapolation'!$L392,2)</f>
        <v>3.62</v>
      </c>
      <c r="N392" s="13">
        <f>ROUND(AVERAGE(Zinsswaps!N273:N392)+'iBoxx Extrapolation'!$L392,2)</f>
        <v>3.67</v>
      </c>
      <c r="O392" s="13">
        <f>ROUND(AVERAGE(Zinsswaps!O273:O392)+'iBoxx Extrapolation'!$L392,2)</f>
        <v>3.71</v>
      </c>
      <c r="P392" s="13">
        <f>ROUND(AVERAGE(Zinsswaps!P273:P392)+'iBoxx Extrapolation'!$L392,2)</f>
        <v>3.74</v>
      </c>
      <c r="Q392" s="13">
        <f>ROUND(AVERAGE(Zinsswaps!Q273:Q392)+'iBoxx Extrapolation'!$L392,2)</f>
        <v>3.76</v>
      </c>
      <c r="R392" s="13">
        <f>ROUND(AVERAGE(Zinsswaps!R273:R392)+'iBoxx Extrapolation'!$L392,2)</f>
        <v>3.78</v>
      </c>
      <c r="S392" s="13">
        <f>ROUND(AVERAGE(Zinsswaps!S273:S392)+'iBoxx Extrapolation'!$L392,2)</f>
        <v>3.8</v>
      </c>
      <c r="T392" s="13">
        <f>ROUND(AVERAGE(Zinsswaps!T273:T392)+'iBoxx Extrapolation'!$L392,2)</f>
        <v>3.82</v>
      </c>
      <c r="U392" s="13">
        <f>ROUND(AVERAGE(Zinsswaps!U273:U392)+'iBoxx Extrapolation'!$L392,2)</f>
        <v>3.83</v>
      </c>
      <c r="V392" s="13">
        <f>ROUND(AVERAGE(Zinsswaps!V273:V392)+'iBoxx Extrapolation'!$L392,2)</f>
        <v>3.83</v>
      </c>
      <c r="W392" s="13">
        <f>ROUND(AVERAGE(Zinsswaps!W273:W392)+'iBoxx Extrapolation'!$L392,2)</f>
        <v>3.83</v>
      </c>
      <c r="X392" s="13">
        <f>ROUND(AVERAGE(Zinsswaps!X273:X392)+'iBoxx Extrapolation'!$L392,2)</f>
        <v>3.83</v>
      </c>
      <c r="Y392" s="13">
        <f>ROUND(AVERAGE(Zinsswaps!Y273:Y392)+'iBoxx Extrapolation'!$L392,2)</f>
        <v>3.83</v>
      </c>
      <c r="Z392" s="13">
        <f>ROUND(AVERAGE(Zinsswaps!Z273:Z392)+'iBoxx Extrapolation'!$L392,2)</f>
        <v>3.83</v>
      </c>
      <c r="AA392" s="13">
        <f>ROUND(AVERAGE(Zinsswaps!AA273:AA392)+'iBoxx Extrapolation'!$L392,2)</f>
        <v>3.82</v>
      </c>
      <c r="AB392" s="13">
        <f>ROUND(AVERAGE(Zinsswaps!AB273:AB392)+'iBoxx Extrapolation'!$L392,2)</f>
        <v>3.81</v>
      </c>
      <c r="AC392" s="13">
        <f>ROUND(AVERAGE(Zinsswaps!AC273:AC392)+'iBoxx Extrapolation'!$L392,2)</f>
        <v>3.8</v>
      </c>
      <c r="AD392" s="13">
        <f>ROUND(AVERAGE(Zinsswaps!AD273:AD392)+'iBoxx Extrapolation'!$L392,2)</f>
        <v>3.79</v>
      </c>
      <c r="AE392" s="13">
        <f>ROUND(AVERAGE(Zinsswaps!AE273:AE392)+'iBoxx Extrapolation'!$L392,2)</f>
        <v>3.78</v>
      </c>
      <c r="AF392" s="13">
        <f>ROUND(AVERAGE(Zinsswaps!AF273:AF392)+'iBoxx Extrapolation'!$L392,2)</f>
        <v>3.77</v>
      </c>
      <c r="AG392" s="13">
        <f>ROUND(AVERAGE(Zinsswaps!AG273:AG392)+'iBoxx Extrapolation'!$L392,2)</f>
        <v>3.75</v>
      </c>
      <c r="AH392" s="13">
        <f>ROUND(AVERAGE(Zinsswaps!AH273:AH392)+'iBoxx Extrapolation'!$L392,2)</f>
        <v>3.74</v>
      </c>
      <c r="AI392" s="13">
        <f>ROUND(AVERAGE(Zinsswaps!AI273:AI392)+'iBoxx Extrapolation'!$L392,2)</f>
        <v>3.72</v>
      </c>
      <c r="AJ392" s="13">
        <f>ROUND(AVERAGE(Zinsswaps!AJ273:AJ392)+'iBoxx Extrapolation'!$L392,2)</f>
        <v>3.71</v>
      </c>
      <c r="AK392" s="13">
        <f>ROUND(AVERAGE(Zinsswaps!AK273:AK392)+'iBoxx Extrapolation'!$L392,2)</f>
        <v>3.7</v>
      </c>
      <c r="AL392" s="13">
        <f>ROUND(AVERAGE(Zinsswaps!AL273:AL392)+'iBoxx Extrapolation'!$L392,2)</f>
        <v>3.69</v>
      </c>
      <c r="AM392" s="13">
        <f>ROUND(AVERAGE(Zinsswaps!AM273:AM392)+'iBoxx Extrapolation'!$L392,2)</f>
        <v>3.68</v>
      </c>
      <c r="AN392" s="13">
        <f>ROUND(AVERAGE(Zinsswaps!AN273:AN392)+'iBoxx Extrapolation'!$L392,2)</f>
        <v>3.66</v>
      </c>
      <c r="AO392" s="13">
        <f>ROUND(AVERAGE(Zinsswaps!AO273:AO392)+'iBoxx Extrapolation'!$L392,2)</f>
        <v>3.65</v>
      </c>
      <c r="AP392" s="13">
        <f>ROUND(AVERAGE(Zinsswaps!AP273:AP392)+'iBoxx Extrapolation'!$L392,2)</f>
        <v>3.63</v>
      </c>
      <c r="AQ392" s="13">
        <f>ROUND(AVERAGE(Zinsswaps!AQ273:AQ392)+'iBoxx Extrapolation'!$L392,2)</f>
        <v>3.61</v>
      </c>
      <c r="AR392" s="13">
        <f>ROUND(AVERAGE(Zinsswaps!AR273:AR392)+'iBoxx Extrapolation'!$L392,2)</f>
        <v>3.59</v>
      </c>
      <c r="AS392" s="13">
        <f>ROUND(AVERAGE(Zinsswaps!AS273:AS392)+'iBoxx Extrapolation'!$L392,2)</f>
        <v>3.57</v>
      </c>
      <c r="AT392" s="13">
        <f>ROUND(AVERAGE(Zinsswaps!AT273:AT392)+'iBoxx Extrapolation'!$L392,2)</f>
        <v>3.56</v>
      </c>
      <c r="AU392" s="13">
        <f>ROUND(AVERAGE(Zinsswaps!AU273:AU392)+'iBoxx Extrapolation'!$L392,2)</f>
        <v>3.54</v>
      </c>
      <c r="AV392" s="13">
        <f>ROUND(AVERAGE(Zinsswaps!AV273:AV392)+'iBoxx Extrapolation'!$L392,2)</f>
        <v>3.52</v>
      </c>
      <c r="AW392" s="13">
        <f>ROUND(AVERAGE(Zinsswaps!AW273:AW392)+'iBoxx Extrapolation'!$L392,2)</f>
        <v>3.51</v>
      </c>
      <c r="AX392" s="13">
        <f>ROUND(AVERAGE(Zinsswaps!AX273:AX392)+'iBoxx Extrapolation'!$L392,2)</f>
        <v>3.49</v>
      </c>
      <c r="AY392" s="13">
        <f>ROUND(AVERAGE(Zinsswaps!AY273:AY392)+'iBoxx Extrapolation'!$L392,2)</f>
        <v>3.48</v>
      </c>
    </row>
    <row r="393" spans="1:51" s="16" customFormat="1" x14ac:dyDescent="0.2">
      <c r="A393" s="12">
        <v>49187</v>
      </c>
      <c r="B393" s="13">
        <f>ROUND(AVERAGE(Zinsswaps!B274:B393)+'iBoxx Extrapolation'!$L393,2)</f>
        <v>2.99</v>
      </c>
      <c r="C393" s="13">
        <f>ROUND(AVERAGE(Zinsswaps!C274:C393)+'iBoxx Extrapolation'!$L393,2)</f>
        <v>2.99</v>
      </c>
      <c r="D393" s="13">
        <f>ROUND(AVERAGE(Zinsswaps!D274:D393)+'iBoxx Extrapolation'!$L393,2)</f>
        <v>3.04</v>
      </c>
      <c r="E393" s="13">
        <f>ROUND(AVERAGE(Zinsswaps!E274:E393)+'iBoxx Extrapolation'!$L393,2)</f>
        <v>3.11</v>
      </c>
      <c r="F393" s="13">
        <f>ROUND(AVERAGE(Zinsswaps!F274:F393)+'iBoxx Extrapolation'!$L393,2)</f>
        <v>3.18</v>
      </c>
      <c r="G393" s="13">
        <f>ROUND(AVERAGE(Zinsswaps!G274:G393)+'iBoxx Extrapolation'!$L393,2)</f>
        <v>3.25</v>
      </c>
      <c r="H393" s="13">
        <f>ROUND(AVERAGE(Zinsswaps!H274:H393)+'iBoxx Extrapolation'!$L393,2)</f>
        <v>3.32</v>
      </c>
      <c r="I393" s="13">
        <f>ROUND(AVERAGE(Zinsswaps!I274:I393)+'iBoxx Extrapolation'!$L393,2)</f>
        <v>3.39</v>
      </c>
      <c r="J393" s="13">
        <f>ROUND(AVERAGE(Zinsswaps!J274:J393)+'iBoxx Extrapolation'!$L393,2)</f>
        <v>3.45</v>
      </c>
      <c r="K393" s="13">
        <f>ROUND(AVERAGE(Zinsswaps!K274:K393)+'iBoxx Extrapolation'!$L393,2)</f>
        <v>3.51</v>
      </c>
      <c r="L393" s="13">
        <f>ROUND(AVERAGE(Zinsswaps!L274:L393)+'iBoxx Extrapolation'!$L393,2)</f>
        <v>3.57</v>
      </c>
      <c r="M393" s="13">
        <f>ROUND(AVERAGE(Zinsswaps!M274:M393)+'iBoxx Extrapolation'!$L393,2)</f>
        <v>3.62</v>
      </c>
      <c r="N393" s="13">
        <f>ROUND(AVERAGE(Zinsswaps!N274:N393)+'iBoxx Extrapolation'!$L393,2)</f>
        <v>3.67</v>
      </c>
      <c r="O393" s="13">
        <f>ROUND(AVERAGE(Zinsswaps!O274:O393)+'iBoxx Extrapolation'!$L393,2)</f>
        <v>3.71</v>
      </c>
      <c r="P393" s="13">
        <f>ROUND(AVERAGE(Zinsswaps!P274:P393)+'iBoxx Extrapolation'!$L393,2)</f>
        <v>3.74</v>
      </c>
      <c r="Q393" s="13">
        <f>ROUND(AVERAGE(Zinsswaps!Q274:Q393)+'iBoxx Extrapolation'!$L393,2)</f>
        <v>3.77</v>
      </c>
      <c r="R393" s="13">
        <f>ROUND(AVERAGE(Zinsswaps!R274:R393)+'iBoxx Extrapolation'!$L393,2)</f>
        <v>3.79</v>
      </c>
      <c r="S393" s="13">
        <f>ROUND(AVERAGE(Zinsswaps!S274:S393)+'iBoxx Extrapolation'!$L393,2)</f>
        <v>3.81</v>
      </c>
      <c r="T393" s="13">
        <f>ROUND(AVERAGE(Zinsswaps!T274:T393)+'iBoxx Extrapolation'!$L393,2)</f>
        <v>3.82</v>
      </c>
      <c r="U393" s="13">
        <f>ROUND(AVERAGE(Zinsswaps!U274:U393)+'iBoxx Extrapolation'!$L393,2)</f>
        <v>3.84</v>
      </c>
      <c r="V393" s="13">
        <f>ROUND(AVERAGE(Zinsswaps!V274:V393)+'iBoxx Extrapolation'!$L393,2)</f>
        <v>3.83</v>
      </c>
      <c r="W393" s="13">
        <f>ROUND(AVERAGE(Zinsswaps!W274:W393)+'iBoxx Extrapolation'!$L393,2)</f>
        <v>3.83</v>
      </c>
      <c r="X393" s="13">
        <f>ROUND(AVERAGE(Zinsswaps!X274:X393)+'iBoxx Extrapolation'!$L393,2)</f>
        <v>3.83</v>
      </c>
      <c r="Y393" s="13">
        <f>ROUND(AVERAGE(Zinsswaps!Y274:Y393)+'iBoxx Extrapolation'!$L393,2)</f>
        <v>3.83</v>
      </c>
      <c r="Z393" s="13">
        <f>ROUND(AVERAGE(Zinsswaps!Z274:Z393)+'iBoxx Extrapolation'!$L393,2)</f>
        <v>3.83</v>
      </c>
      <c r="AA393" s="13">
        <f>ROUND(AVERAGE(Zinsswaps!AA274:AA393)+'iBoxx Extrapolation'!$L393,2)</f>
        <v>3.82</v>
      </c>
      <c r="AB393" s="13">
        <f>ROUND(AVERAGE(Zinsswaps!AB274:AB393)+'iBoxx Extrapolation'!$L393,2)</f>
        <v>3.81</v>
      </c>
      <c r="AC393" s="13">
        <f>ROUND(AVERAGE(Zinsswaps!AC274:AC393)+'iBoxx Extrapolation'!$L393,2)</f>
        <v>3.8</v>
      </c>
      <c r="AD393" s="13">
        <f>ROUND(AVERAGE(Zinsswaps!AD274:AD393)+'iBoxx Extrapolation'!$L393,2)</f>
        <v>3.8</v>
      </c>
      <c r="AE393" s="13">
        <f>ROUND(AVERAGE(Zinsswaps!AE274:AE393)+'iBoxx Extrapolation'!$L393,2)</f>
        <v>3.79</v>
      </c>
      <c r="AF393" s="13">
        <f>ROUND(AVERAGE(Zinsswaps!AF274:AF393)+'iBoxx Extrapolation'!$L393,2)</f>
        <v>3.77</v>
      </c>
      <c r="AG393" s="13">
        <f>ROUND(AVERAGE(Zinsswaps!AG274:AG393)+'iBoxx Extrapolation'!$L393,2)</f>
        <v>3.76</v>
      </c>
      <c r="AH393" s="13">
        <f>ROUND(AVERAGE(Zinsswaps!AH274:AH393)+'iBoxx Extrapolation'!$L393,2)</f>
        <v>3.74</v>
      </c>
      <c r="AI393" s="13">
        <f>ROUND(AVERAGE(Zinsswaps!AI274:AI393)+'iBoxx Extrapolation'!$L393,2)</f>
        <v>3.73</v>
      </c>
      <c r="AJ393" s="13">
        <f>ROUND(AVERAGE(Zinsswaps!AJ274:AJ393)+'iBoxx Extrapolation'!$L393,2)</f>
        <v>3.72</v>
      </c>
      <c r="AK393" s="13">
        <f>ROUND(AVERAGE(Zinsswaps!AK274:AK393)+'iBoxx Extrapolation'!$L393,2)</f>
        <v>3.7</v>
      </c>
      <c r="AL393" s="13">
        <f>ROUND(AVERAGE(Zinsswaps!AL274:AL393)+'iBoxx Extrapolation'!$L393,2)</f>
        <v>3.69</v>
      </c>
      <c r="AM393" s="13">
        <f>ROUND(AVERAGE(Zinsswaps!AM274:AM393)+'iBoxx Extrapolation'!$L393,2)</f>
        <v>3.68</v>
      </c>
      <c r="AN393" s="13">
        <f>ROUND(AVERAGE(Zinsswaps!AN274:AN393)+'iBoxx Extrapolation'!$L393,2)</f>
        <v>3.67</v>
      </c>
      <c r="AO393" s="13">
        <f>ROUND(AVERAGE(Zinsswaps!AO274:AO393)+'iBoxx Extrapolation'!$L393,2)</f>
        <v>3.66</v>
      </c>
      <c r="AP393" s="13">
        <f>ROUND(AVERAGE(Zinsswaps!AP274:AP393)+'iBoxx Extrapolation'!$L393,2)</f>
        <v>3.64</v>
      </c>
      <c r="AQ393" s="13">
        <f>ROUND(AVERAGE(Zinsswaps!AQ274:AQ393)+'iBoxx Extrapolation'!$L393,2)</f>
        <v>3.62</v>
      </c>
      <c r="AR393" s="13">
        <f>ROUND(AVERAGE(Zinsswaps!AR274:AR393)+'iBoxx Extrapolation'!$L393,2)</f>
        <v>3.6</v>
      </c>
      <c r="AS393" s="13">
        <f>ROUND(AVERAGE(Zinsswaps!AS274:AS393)+'iBoxx Extrapolation'!$L393,2)</f>
        <v>3.58</v>
      </c>
      <c r="AT393" s="13">
        <f>ROUND(AVERAGE(Zinsswaps!AT274:AT393)+'iBoxx Extrapolation'!$L393,2)</f>
        <v>3.56</v>
      </c>
      <c r="AU393" s="13">
        <f>ROUND(AVERAGE(Zinsswaps!AU274:AU393)+'iBoxx Extrapolation'!$L393,2)</f>
        <v>3.55</v>
      </c>
      <c r="AV393" s="13">
        <f>ROUND(AVERAGE(Zinsswaps!AV274:AV393)+'iBoxx Extrapolation'!$L393,2)</f>
        <v>3.53</v>
      </c>
      <c r="AW393" s="13">
        <f>ROUND(AVERAGE(Zinsswaps!AW274:AW393)+'iBoxx Extrapolation'!$L393,2)</f>
        <v>3.52</v>
      </c>
      <c r="AX393" s="13">
        <f>ROUND(AVERAGE(Zinsswaps!AX274:AX393)+'iBoxx Extrapolation'!$L393,2)</f>
        <v>3.5</v>
      </c>
      <c r="AY393" s="13">
        <f>ROUND(AVERAGE(Zinsswaps!AY274:AY393)+'iBoxx Extrapolation'!$L393,2)</f>
        <v>3.49</v>
      </c>
    </row>
    <row r="394" spans="1:51" s="16" customFormat="1" x14ac:dyDescent="0.2">
      <c r="A394" s="12">
        <v>49217</v>
      </c>
      <c r="B394" s="13">
        <f>ROUND(AVERAGE(Zinsswaps!B275:B394)+'iBoxx Extrapolation'!$L394,2)</f>
        <v>2.99</v>
      </c>
      <c r="C394" s="13">
        <f>ROUND(AVERAGE(Zinsswaps!C275:C394)+'iBoxx Extrapolation'!$L394,2)</f>
        <v>2.99</v>
      </c>
      <c r="D394" s="13">
        <f>ROUND(AVERAGE(Zinsswaps!D275:D394)+'iBoxx Extrapolation'!$L394,2)</f>
        <v>3.04</v>
      </c>
      <c r="E394" s="13">
        <f>ROUND(AVERAGE(Zinsswaps!E275:E394)+'iBoxx Extrapolation'!$L394,2)</f>
        <v>3.11</v>
      </c>
      <c r="F394" s="13">
        <f>ROUND(AVERAGE(Zinsswaps!F275:F394)+'iBoxx Extrapolation'!$L394,2)</f>
        <v>3.18</v>
      </c>
      <c r="G394" s="13">
        <f>ROUND(AVERAGE(Zinsswaps!G275:G394)+'iBoxx Extrapolation'!$L394,2)</f>
        <v>3.25</v>
      </c>
      <c r="H394" s="13">
        <f>ROUND(AVERAGE(Zinsswaps!H275:H394)+'iBoxx Extrapolation'!$L394,2)</f>
        <v>3.32</v>
      </c>
      <c r="I394" s="13">
        <f>ROUND(AVERAGE(Zinsswaps!I275:I394)+'iBoxx Extrapolation'!$L394,2)</f>
        <v>3.39</v>
      </c>
      <c r="J394" s="13">
        <f>ROUND(AVERAGE(Zinsswaps!J275:J394)+'iBoxx Extrapolation'!$L394,2)</f>
        <v>3.46</v>
      </c>
      <c r="K394" s="13">
        <f>ROUND(AVERAGE(Zinsswaps!K275:K394)+'iBoxx Extrapolation'!$L394,2)</f>
        <v>3.52</v>
      </c>
      <c r="L394" s="13">
        <f>ROUND(AVERAGE(Zinsswaps!L275:L394)+'iBoxx Extrapolation'!$L394,2)</f>
        <v>3.58</v>
      </c>
      <c r="M394" s="13">
        <f>ROUND(AVERAGE(Zinsswaps!M275:M394)+'iBoxx Extrapolation'!$L394,2)</f>
        <v>3.62</v>
      </c>
      <c r="N394" s="13">
        <f>ROUND(AVERAGE(Zinsswaps!N275:N394)+'iBoxx Extrapolation'!$L394,2)</f>
        <v>3.67</v>
      </c>
      <c r="O394" s="13">
        <f>ROUND(AVERAGE(Zinsswaps!O275:O394)+'iBoxx Extrapolation'!$L394,2)</f>
        <v>3.71</v>
      </c>
      <c r="P394" s="13">
        <f>ROUND(AVERAGE(Zinsswaps!P275:P394)+'iBoxx Extrapolation'!$L394,2)</f>
        <v>3.75</v>
      </c>
      <c r="Q394" s="13">
        <f>ROUND(AVERAGE(Zinsswaps!Q275:Q394)+'iBoxx Extrapolation'!$L394,2)</f>
        <v>3.77</v>
      </c>
      <c r="R394" s="13">
        <f>ROUND(AVERAGE(Zinsswaps!R275:R394)+'iBoxx Extrapolation'!$L394,2)</f>
        <v>3.79</v>
      </c>
      <c r="S394" s="13">
        <f>ROUND(AVERAGE(Zinsswaps!S275:S394)+'iBoxx Extrapolation'!$L394,2)</f>
        <v>3.81</v>
      </c>
      <c r="T394" s="13">
        <f>ROUND(AVERAGE(Zinsswaps!T275:T394)+'iBoxx Extrapolation'!$L394,2)</f>
        <v>3.83</v>
      </c>
      <c r="U394" s="13">
        <f>ROUND(AVERAGE(Zinsswaps!U275:U394)+'iBoxx Extrapolation'!$L394,2)</f>
        <v>3.84</v>
      </c>
      <c r="V394" s="13">
        <f>ROUND(AVERAGE(Zinsswaps!V275:V394)+'iBoxx Extrapolation'!$L394,2)</f>
        <v>3.84</v>
      </c>
      <c r="W394" s="13">
        <f>ROUND(AVERAGE(Zinsswaps!W275:W394)+'iBoxx Extrapolation'!$L394,2)</f>
        <v>3.84</v>
      </c>
      <c r="X394" s="13">
        <f>ROUND(AVERAGE(Zinsswaps!X275:X394)+'iBoxx Extrapolation'!$L394,2)</f>
        <v>3.84</v>
      </c>
      <c r="Y394" s="13">
        <f>ROUND(AVERAGE(Zinsswaps!Y275:Y394)+'iBoxx Extrapolation'!$L394,2)</f>
        <v>3.84</v>
      </c>
      <c r="Z394" s="13">
        <f>ROUND(AVERAGE(Zinsswaps!Z275:Z394)+'iBoxx Extrapolation'!$L394,2)</f>
        <v>3.84</v>
      </c>
      <c r="AA394" s="13">
        <f>ROUND(AVERAGE(Zinsswaps!AA275:AA394)+'iBoxx Extrapolation'!$L394,2)</f>
        <v>3.83</v>
      </c>
      <c r="AB394" s="13">
        <f>ROUND(AVERAGE(Zinsswaps!AB275:AB394)+'iBoxx Extrapolation'!$L394,2)</f>
        <v>3.82</v>
      </c>
      <c r="AC394" s="13">
        <f>ROUND(AVERAGE(Zinsswaps!AC275:AC394)+'iBoxx Extrapolation'!$L394,2)</f>
        <v>3.81</v>
      </c>
      <c r="AD394" s="13">
        <f>ROUND(AVERAGE(Zinsswaps!AD275:AD394)+'iBoxx Extrapolation'!$L394,2)</f>
        <v>3.8</v>
      </c>
      <c r="AE394" s="13">
        <f>ROUND(AVERAGE(Zinsswaps!AE275:AE394)+'iBoxx Extrapolation'!$L394,2)</f>
        <v>3.8</v>
      </c>
      <c r="AF394" s="13">
        <f>ROUND(AVERAGE(Zinsswaps!AF275:AF394)+'iBoxx Extrapolation'!$L394,2)</f>
        <v>3.78</v>
      </c>
      <c r="AG394" s="13">
        <f>ROUND(AVERAGE(Zinsswaps!AG275:AG394)+'iBoxx Extrapolation'!$L394,2)</f>
        <v>3.76</v>
      </c>
      <c r="AH394" s="13">
        <f>ROUND(AVERAGE(Zinsswaps!AH275:AH394)+'iBoxx Extrapolation'!$L394,2)</f>
        <v>3.75</v>
      </c>
      <c r="AI394" s="13">
        <f>ROUND(AVERAGE(Zinsswaps!AI275:AI394)+'iBoxx Extrapolation'!$L394,2)</f>
        <v>3.74</v>
      </c>
      <c r="AJ394" s="13">
        <f>ROUND(AVERAGE(Zinsswaps!AJ275:AJ394)+'iBoxx Extrapolation'!$L394,2)</f>
        <v>3.72</v>
      </c>
      <c r="AK394" s="13">
        <f>ROUND(AVERAGE(Zinsswaps!AK275:AK394)+'iBoxx Extrapolation'!$L394,2)</f>
        <v>3.71</v>
      </c>
      <c r="AL394" s="13">
        <f>ROUND(AVERAGE(Zinsswaps!AL275:AL394)+'iBoxx Extrapolation'!$L394,2)</f>
        <v>3.7</v>
      </c>
      <c r="AM394" s="13">
        <f>ROUND(AVERAGE(Zinsswaps!AM275:AM394)+'iBoxx Extrapolation'!$L394,2)</f>
        <v>3.69</v>
      </c>
      <c r="AN394" s="13">
        <f>ROUND(AVERAGE(Zinsswaps!AN275:AN394)+'iBoxx Extrapolation'!$L394,2)</f>
        <v>3.68</v>
      </c>
      <c r="AO394" s="13">
        <f>ROUND(AVERAGE(Zinsswaps!AO275:AO394)+'iBoxx Extrapolation'!$L394,2)</f>
        <v>3.67</v>
      </c>
      <c r="AP394" s="13">
        <f>ROUND(AVERAGE(Zinsswaps!AP275:AP394)+'iBoxx Extrapolation'!$L394,2)</f>
        <v>3.65</v>
      </c>
      <c r="AQ394" s="13">
        <f>ROUND(AVERAGE(Zinsswaps!AQ275:AQ394)+'iBoxx Extrapolation'!$L394,2)</f>
        <v>3.63</v>
      </c>
      <c r="AR394" s="13">
        <f>ROUND(AVERAGE(Zinsswaps!AR275:AR394)+'iBoxx Extrapolation'!$L394,2)</f>
        <v>3.61</v>
      </c>
      <c r="AS394" s="13">
        <f>ROUND(AVERAGE(Zinsswaps!AS275:AS394)+'iBoxx Extrapolation'!$L394,2)</f>
        <v>3.59</v>
      </c>
      <c r="AT394" s="13">
        <f>ROUND(AVERAGE(Zinsswaps!AT275:AT394)+'iBoxx Extrapolation'!$L394,2)</f>
        <v>3.57</v>
      </c>
      <c r="AU394" s="13">
        <f>ROUND(AVERAGE(Zinsswaps!AU275:AU394)+'iBoxx Extrapolation'!$L394,2)</f>
        <v>3.56</v>
      </c>
      <c r="AV394" s="13">
        <f>ROUND(AVERAGE(Zinsswaps!AV275:AV394)+'iBoxx Extrapolation'!$L394,2)</f>
        <v>3.54</v>
      </c>
      <c r="AW394" s="13">
        <f>ROUND(AVERAGE(Zinsswaps!AW275:AW394)+'iBoxx Extrapolation'!$L394,2)</f>
        <v>3.52</v>
      </c>
      <c r="AX394" s="13">
        <f>ROUND(AVERAGE(Zinsswaps!AX275:AX394)+'iBoxx Extrapolation'!$L394,2)</f>
        <v>3.51</v>
      </c>
      <c r="AY394" s="13">
        <f>ROUND(AVERAGE(Zinsswaps!AY275:AY394)+'iBoxx Extrapolation'!$L394,2)</f>
        <v>3.49</v>
      </c>
    </row>
    <row r="395" spans="1:51" s="16" customFormat="1" x14ac:dyDescent="0.2">
      <c r="A395" s="12">
        <v>49248</v>
      </c>
      <c r="B395" s="13">
        <f>ROUND(AVERAGE(Zinsswaps!B276:B395)+'iBoxx Extrapolation'!$L395,2)</f>
        <v>2.99</v>
      </c>
      <c r="C395" s="13">
        <f>ROUND(AVERAGE(Zinsswaps!C276:C395)+'iBoxx Extrapolation'!$L395,2)</f>
        <v>2.99</v>
      </c>
      <c r="D395" s="13">
        <f>ROUND(AVERAGE(Zinsswaps!D276:D395)+'iBoxx Extrapolation'!$L395,2)</f>
        <v>3.04</v>
      </c>
      <c r="E395" s="13">
        <f>ROUND(AVERAGE(Zinsswaps!E276:E395)+'iBoxx Extrapolation'!$L395,2)</f>
        <v>3.11</v>
      </c>
      <c r="F395" s="13">
        <f>ROUND(AVERAGE(Zinsswaps!F276:F395)+'iBoxx Extrapolation'!$L395,2)</f>
        <v>3.18</v>
      </c>
      <c r="G395" s="13">
        <f>ROUND(AVERAGE(Zinsswaps!G276:G395)+'iBoxx Extrapolation'!$L395,2)</f>
        <v>3.25</v>
      </c>
      <c r="H395" s="13">
        <f>ROUND(AVERAGE(Zinsswaps!H276:H395)+'iBoxx Extrapolation'!$L395,2)</f>
        <v>3.32</v>
      </c>
      <c r="I395" s="13">
        <f>ROUND(AVERAGE(Zinsswaps!I276:I395)+'iBoxx Extrapolation'!$L395,2)</f>
        <v>3.39</v>
      </c>
      <c r="J395" s="13">
        <f>ROUND(AVERAGE(Zinsswaps!J276:J395)+'iBoxx Extrapolation'!$L395,2)</f>
        <v>3.46</v>
      </c>
      <c r="K395" s="13">
        <f>ROUND(AVERAGE(Zinsswaps!K276:K395)+'iBoxx Extrapolation'!$L395,2)</f>
        <v>3.52</v>
      </c>
      <c r="L395" s="13">
        <f>ROUND(AVERAGE(Zinsswaps!L276:L395)+'iBoxx Extrapolation'!$L395,2)</f>
        <v>3.58</v>
      </c>
      <c r="M395" s="13">
        <f>ROUND(AVERAGE(Zinsswaps!M276:M395)+'iBoxx Extrapolation'!$L395,2)</f>
        <v>3.63</v>
      </c>
      <c r="N395" s="13">
        <f>ROUND(AVERAGE(Zinsswaps!N276:N395)+'iBoxx Extrapolation'!$L395,2)</f>
        <v>3.68</v>
      </c>
      <c r="O395" s="13">
        <f>ROUND(AVERAGE(Zinsswaps!O276:O395)+'iBoxx Extrapolation'!$L395,2)</f>
        <v>3.72</v>
      </c>
      <c r="P395" s="13">
        <f>ROUND(AVERAGE(Zinsswaps!P276:P395)+'iBoxx Extrapolation'!$L395,2)</f>
        <v>3.75</v>
      </c>
      <c r="Q395" s="13">
        <f>ROUND(AVERAGE(Zinsswaps!Q276:Q395)+'iBoxx Extrapolation'!$L395,2)</f>
        <v>3.78</v>
      </c>
      <c r="R395" s="13">
        <f>ROUND(AVERAGE(Zinsswaps!R276:R395)+'iBoxx Extrapolation'!$L395,2)</f>
        <v>3.8</v>
      </c>
      <c r="S395" s="13">
        <f>ROUND(AVERAGE(Zinsswaps!S276:S395)+'iBoxx Extrapolation'!$L395,2)</f>
        <v>3.82</v>
      </c>
      <c r="T395" s="13">
        <f>ROUND(AVERAGE(Zinsswaps!T276:T395)+'iBoxx Extrapolation'!$L395,2)</f>
        <v>3.83</v>
      </c>
      <c r="U395" s="13">
        <f>ROUND(AVERAGE(Zinsswaps!U276:U395)+'iBoxx Extrapolation'!$L395,2)</f>
        <v>3.85</v>
      </c>
      <c r="V395" s="13">
        <f>ROUND(AVERAGE(Zinsswaps!V276:V395)+'iBoxx Extrapolation'!$L395,2)</f>
        <v>3.85</v>
      </c>
      <c r="W395" s="13">
        <f>ROUND(AVERAGE(Zinsswaps!W276:W395)+'iBoxx Extrapolation'!$L395,2)</f>
        <v>3.85</v>
      </c>
      <c r="X395" s="13">
        <f>ROUND(AVERAGE(Zinsswaps!X276:X395)+'iBoxx Extrapolation'!$L395,2)</f>
        <v>3.85</v>
      </c>
      <c r="Y395" s="13">
        <f>ROUND(AVERAGE(Zinsswaps!Y276:Y395)+'iBoxx Extrapolation'!$L395,2)</f>
        <v>3.85</v>
      </c>
      <c r="Z395" s="13">
        <f>ROUND(AVERAGE(Zinsswaps!Z276:Z395)+'iBoxx Extrapolation'!$L395,2)</f>
        <v>3.84</v>
      </c>
      <c r="AA395" s="13">
        <f>ROUND(AVERAGE(Zinsswaps!AA276:AA395)+'iBoxx Extrapolation'!$L395,2)</f>
        <v>3.84</v>
      </c>
      <c r="AB395" s="13">
        <f>ROUND(AVERAGE(Zinsswaps!AB276:AB395)+'iBoxx Extrapolation'!$L395,2)</f>
        <v>3.83</v>
      </c>
      <c r="AC395" s="13">
        <f>ROUND(AVERAGE(Zinsswaps!AC276:AC395)+'iBoxx Extrapolation'!$L395,2)</f>
        <v>3.82</v>
      </c>
      <c r="AD395" s="13">
        <f>ROUND(AVERAGE(Zinsswaps!AD276:AD395)+'iBoxx Extrapolation'!$L395,2)</f>
        <v>3.81</v>
      </c>
      <c r="AE395" s="13">
        <f>ROUND(AVERAGE(Zinsswaps!AE276:AE395)+'iBoxx Extrapolation'!$L395,2)</f>
        <v>3.8</v>
      </c>
      <c r="AF395" s="13">
        <f>ROUND(AVERAGE(Zinsswaps!AF276:AF395)+'iBoxx Extrapolation'!$L395,2)</f>
        <v>3.79</v>
      </c>
      <c r="AG395" s="13">
        <f>ROUND(AVERAGE(Zinsswaps!AG276:AG395)+'iBoxx Extrapolation'!$L395,2)</f>
        <v>3.77</v>
      </c>
      <c r="AH395" s="13">
        <f>ROUND(AVERAGE(Zinsswaps!AH276:AH395)+'iBoxx Extrapolation'!$L395,2)</f>
        <v>3.76</v>
      </c>
      <c r="AI395" s="13">
        <f>ROUND(AVERAGE(Zinsswaps!AI276:AI395)+'iBoxx Extrapolation'!$L395,2)</f>
        <v>3.75</v>
      </c>
      <c r="AJ395" s="13">
        <f>ROUND(AVERAGE(Zinsswaps!AJ276:AJ395)+'iBoxx Extrapolation'!$L395,2)</f>
        <v>3.73</v>
      </c>
      <c r="AK395" s="13">
        <f>ROUND(AVERAGE(Zinsswaps!AK276:AK395)+'iBoxx Extrapolation'!$L395,2)</f>
        <v>3.72</v>
      </c>
      <c r="AL395" s="13">
        <f>ROUND(AVERAGE(Zinsswaps!AL276:AL395)+'iBoxx Extrapolation'!$L395,2)</f>
        <v>3.71</v>
      </c>
      <c r="AM395" s="13">
        <f>ROUND(AVERAGE(Zinsswaps!AM276:AM395)+'iBoxx Extrapolation'!$L395,2)</f>
        <v>3.7</v>
      </c>
      <c r="AN395" s="13">
        <f>ROUND(AVERAGE(Zinsswaps!AN276:AN395)+'iBoxx Extrapolation'!$L395,2)</f>
        <v>3.69</v>
      </c>
      <c r="AO395" s="13">
        <f>ROUND(AVERAGE(Zinsswaps!AO276:AO395)+'iBoxx Extrapolation'!$L395,2)</f>
        <v>3.68</v>
      </c>
      <c r="AP395" s="13">
        <f>ROUND(AVERAGE(Zinsswaps!AP276:AP395)+'iBoxx Extrapolation'!$L395,2)</f>
        <v>3.66</v>
      </c>
      <c r="AQ395" s="13">
        <f>ROUND(AVERAGE(Zinsswaps!AQ276:AQ395)+'iBoxx Extrapolation'!$L395,2)</f>
        <v>3.64</v>
      </c>
      <c r="AR395" s="13">
        <f>ROUND(AVERAGE(Zinsswaps!AR276:AR395)+'iBoxx Extrapolation'!$L395,2)</f>
        <v>3.62</v>
      </c>
      <c r="AS395" s="13">
        <f>ROUND(AVERAGE(Zinsswaps!AS276:AS395)+'iBoxx Extrapolation'!$L395,2)</f>
        <v>3.6</v>
      </c>
      <c r="AT395" s="13">
        <f>ROUND(AVERAGE(Zinsswaps!AT276:AT395)+'iBoxx Extrapolation'!$L395,2)</f>
        <v>3.58</v>
      </c>
      <c r="AU395" s="13">
        <f>ROUND(AVERAGE(Zinsswaps!AU276:AU395)+'iBoxx Extrapolation'!$L395,2)</f>
        <v>3.56</v>
      </c>
      <c r="AV395" s="13">
        <f>ROUND(AVERAGE(Zinsswaps!AV276:AV395)+'iBoxx Extrapolation'!$L395,2)</f>
        <v>3.55</v>
      </c>
      <c r="AW395" s="13">
        <f>ROUND(AVERAGE(Zinsswaps!AW276:AW395)+'iBoxx Extrapolation'!$L395,2)</f>
        <v>3.53</v>
      </c>
      <c r="AX395" s="13">
        <f>ROUND(AVERAGE(Zinsswaps!AX276:AX395)+'iBoxx Extrapolation'!$L395,2)</f>
        <v>3.52</v>
      </c>
      <c r="AY395" s="13">
        <f>ROUND(AVERAGE(Zinsswaps!AY276:AY395)+'iBoxx Extrapolation'!$L395,2)</f>
        <v>3.5</v>
      </c>
    </row>
    <row r="396" spans="1:51" s="16" customFormat="1" x14ac:dyDescent="0.2">
      <c r="A396" s="12">
        <v>49278</v>
      </c>
      <c r="B396" s="13">
        <f>ROUND(AVERAGE(Zinsswaps!B277:B396)+'iBoxx Extrapolation'!$L396,2)</f>
        <v>2.99</v>
      </c>
      <c r="C396" s="13">
        <f>ROUND(AVERAGE(Zinsswaps!C277:C396)+'iBoxx Extrapolation'!$L396,2)</f>
        <v>2.99</v>
      </c>
      <c r="D396" s="13">
        <f>ROUND(AVERAGE(Zinsswaps!D277:D396)+'iBoxx Extrapolation'!$L396,2)</f>
        <v>3.04</v>
      </c>
      <c r="E396" s="13">
        <f>ROUND(AVERAGE(Zinsswaps!E277:E396)+'iBoxx Extrapolation'!$L396,2)</f>
        <v>3.11</v>
      </c>
      <c r="F396" s="13">
        <f>ROUND(AVERAGE(Zinsswaps!F277:F396)+'iBoxx Extrapolation'!$L396,2)</f>
        <v>3.18</v>
      </c>
      <c r="G396" s="13">
        <f>ROUND(AVERAGE(Zinsswaps!G277:G396)+'iBoxx Extrapolation'!$L396,2)</f>
        <v>3.26</v>
      </c>
      <c r="H396" s="13">
        <f>ROUND(AVERAGE(Zinsswaps!H277:H396)+'iBoxx Extrapolation'!$L396,2)</f>
        <v>3.33</v>
      </c>
      <c r="I396" s="13">
        <f>ROUND(AVERAGE(Zinsswaps!I277:I396)+'iBoxx Extrapolation'!$L396,2)</f>
        <v>3.4</v>
      </c>
      <c r="J396" s="13">
        <f>ROUND(AVERAGE(Zinsswaps!J277:J396)+'iBoxx Extrapolation'!$L396,2)</f>
        <v>3.46</v>
      </c>
      <c r="K396" s="13">
        <f>ROUND(AVERAGE(Zinsswaps!K277:K396)+'iBoxx Extrapolation'!$L396,2)</f>
        <v>3.52</v>
      </c>
      <c r="L396" s="13">
        <f>ROUND(AVERAGE(Zinsswaps!L277:L396)+'iBoxx Extrapolation'!$L396,2)</f>
        <v>3.58</v>
      </c>
      <c r="M396" s="13">
        <f>ROUND(AVERAGE(Zinsswaps!M277:M396)+'iBoxx Extrapolation'!$L396,2)</f>
        <v>3.63</v>
      </c>
      <c r="N396" s="13">
        <f>ROUND(AVERAGE(Zinsswaps!N277:N396)+'iBoxx Extrapolation'!$L396,2)</f>
        <v>3.68</v>
      </c>
      <c r="O396" s="13">
        <f>ROUND(AVERAGE(Zinsswaps!O277:O396)+'iBoxx Extrapolation'!$L396,2)</f>
        <v>3.72</v>
      </c>
      <c r="P396" s="13">
        <f>ROUND(AVERAGE(Zinsswaps!P277:P396)+'iBoxx Extrapolation'!$L396,2)</f>
        <v>3.76</v>
      </c>
      <c r="Q396" s="13">
        <f>ROUND(AVERAGE(Zinsswaps!Q277:Q396)+'iBoxx Extrapolation'!$L396,2)</f>
        <v>3.78</v>
      </c>
      <c r="R396" s="13">
        <f>ROUND(AVERAGE(Zinsswaps!R277:R396)+'iBoxx Extrapolation'!$L396,2)</f>
        <v>3.8</v>
      </c>
      <c r="S396" s="13">
        <f>ROUND(AVERAGE(Zinsswaps!S277:S396)+'iBoxx Extrapolation'!$L396,2)</f>
        <v>3.82</v>
      </c>
      <c r="T396" s="13">
        <f>ROUND(AVERAGE(Zinsswaps!T277:T396)+'iBoxx Extrapolation'!$L396,2)</f>
        <v>3.84</v>
      </c>
      <c r="U396" s="13">
        <f>ROUND(AVERAGE(Zinsswaps!U277:U396)+'iBoxx Extrapolation'!$L396,2)</f>
        <v>3.85</v>
      </c>
      <c r="V396" s="13">
        <f>ROUND(AVERAGE(Zinsswaps!V277:V396)+'iBoxx Extrapolation'!$L396,2)</f>
        <v>3.85</v>
      </c>
      <c r="W396" s="13">
        <f>ROUND(AVERAGE(Zinsswaps!W277:W396)+'iBoxx Extrapolation'!$L396,2)</f>
        <v>3.85</v>
      </c>
      <c r="X396" s="13">
        <f>ROUND(AVERAGE(Zinsswaps!X277:X396)+'iBoxx Extrapolation'!$L396,2)</f>
        <v>3.85</v>
      </c>
      <c r="Y396" s="13">
        <f>ROUND(AVERAGE(Zinsswaps!Y277:Y396)+'iBoxx Extrapolation'!$L396,2)</f>
        <v>3.85</v>
      </c>
      <c r="Z396" s="13">
        <f>ROUND(AVERAGE(Zinsswaps!Z277:Z396)+'iBoxx Extrapolation'!$L396,2)</f>
        <v>3.85</v>
      </c>
      <c r="AA396" s="13">
        <f>ROUND(AVERAGE(Zinsswaps!AA277:AA396)+'iBoxx Extrapolation'!$L396,2)</f>
        <v>3.84</v>
      </c>
      <c r="AB396" s="13">
        <f>ROUND(AVERAGE(Zinsswaps!AB277:AB396)+'iBoxx Extrapolation'!$L396,2)</f>
        <v>3.84</v>
      </c>
      <c r="AC396" s="13">
        <f>ROUND(AVERAGE(Zinsswaps!AC277:AC396)+'iBoxx Extrapolation'!$L396,2)</f>
        <v>3.83</v>
      </c>
      <c r="AD396" s="13">
        <f>ROUND(AVERAGE(Zinsswaps!AD277:AD396)+'iBoxx Extrapolation'!$L396,2)</f>
        <v>3.82</v>
      </c>
      <c r="AE396" s="13">
        <f>ROUND(AVERAGE(Zinsswaps!AE277:AE396)+'iBoxx Extrapolation'!$L396,2)</f>
        <v>3.81</v>
      </c>
      <c r="AF396" s="13">
        <f>ROUND(AVERAGE(Zinsswaps!AF277:AF396)+'iBoxx Extrapolation'!$L396,2)</f>
        <v>3.8</v>
      </c>
      <c r="AG396" s="13">
        <f>ROUND(AVERAGE(Zinsswaps!AG277:AG396)+'iBoxx Extrapolation'!$L396,2)</f>
        <v>3.78</v>
      </c>
      <c r="AH396" s="13">
        <f>ROUND(AVERAGE(Zinsswaps!AH277:AH396)+'iBoxx Extrapolation'!$L396,2)</f>
        <v>3.77</v>
      </c>
      <c r="AI396" s="13">
        <f>ROUND(AVERAGE(Zinsswaps!AI277:AI396)+'iBoxx Extrapolation'!$L396,2)</f>
        <v>3.75</v>
      </c>
      <c r="AJ396" s="13">
        <f>ROUND(AVERAGE(Zinsswaps!AJ277:AJ396)+'iBoxx Extrapolation'!$L396,2)</f>
        <v>3.74</v>
      </c>
      <c r="AK396" s="13">
        <f>ROUND(AVERAGE(Zinsswaps!AK277:AK396)+'iBoxx Extrapolation'!$L396,2)</f>
        <v>3.73</v>
      </c>
      <c r="AL396" s="13">
        <f>ROUND(AVERAGE(Zinsswaps!AL277:AL396)+'iBoxx Extrapolation'!$L396,2)</f>
        <v>3.72</v>
      </c>
      <c r="AM396" s="13">
        <f>ROUND(AVERAGE(Zinsswaps!AM277:AM396)+'iBoxx Extrapolation'!$L396,2)</f>
        <v>3.71</v>
      </c>
      <c r="AN396" s="13">
        <f>ROUND(AVERAGE(Zinsswaps!AN277:AN396)+'iBoxx Extrapolation'!$L396,2)</f>
        <v>3.7</v>
      </c>
      <c r="AO396" s="13">
        <f>ROUND(AVERAGE(Zinsswaps!AO277:AO396)+'iBoxx Extrapolation'!$L396,2)</f>
        <v>3.69</v>
      </c>
      <c r="AP396" s="13">
        <f>ROUND(AVERAGE(Zinsswaps!AP277:AP396)+'iBoxx Extrapolation'!$L396,2)</f>
        <v>3.67</v>
      </c>
      <c r="AQ396" s="13">
        <f>ROUND(AVERAGE(Zinsswaps!AQ277:AQ396)+'iBoxx Extrapolation'!$L396,2)</f>
        <v>3.65</v>
      </c>
      <c r="AR396" s="13">
        <f>ROUND(AVERAGE(Zinsswaps!AR277:AR396)+'iBoxx Extrapolation'!$L396,2)</f>
        <v>3.63</v>
      </c>
      <c r="AS396" s="13">
        <f>ROUND(AVERAGE(Zinsswaps!AS277:AS396)+'iBoxx Extrapolation'!$L396,2)</f>
        <v>3.61</v>
      </c>
      <c r="AT396" s="13">
        <f>ROUND(AVERAGE(Zinsswaps!AT277:AT396)+'iBoxx Extrapolation'!$L396,2)</f>
        <v>3.59</v>
      </c>
      <c r="AU396" s="13">
        <f>ROUND(AVERAGE(Zinsswaps!AU277:AU396)+'iBoxx Extrapolation'!$L396,2)</f>
        <v>3.57</v>
      </c>
      <c r="AV396" s="13">
        <f>ROUND(AVERAGE(Zinsswaps!AV277:AV396)+'iBoxx Extrapolation'!$L396,2)</f>
        <v>3.56</v>
      </c>
      <c r="AW396" s="13">
        <f>ROUND(AVERAGE(Zinsswaps!AW277:AW396)+'iBoxx Extrapolation'!$L396,2)</f>
        <v>3.54</v>
      </c>
      <c r="AX396" s="13">
        <f>ROUND(AVERAGE(Zinsswaps!AX277:AX396)+'iBoxx Extrapolation'!$L396,2)</f>
        <v>3.53</v>
      </c>
      <c r="AY396" s="13">
        <f>ROUND(AVERAGE(Zinsswaps!AY277:AY396)+'iBoxx Extrapolation'!$L396,2)</f>
        <v>3.51</v>
      </c>
    </row>
    <row r="397" spans="1:51" s="16" customFormat="1" x14ac:dyDescent="0.2">
      <c r="A397" s="12">
        <v>49309</v>
      </c>
      <c r="B397" s="13">
        <f>ROUND(AVERAGE(Zinsswaps!B278:B397)+'iBoxx Extrapolation'!$L397,2)</f>
        <v>2.99</v>
      </c>
      <c r="C397" s="13">
        <f>ROUND(AVERAGE(Zinsswaps!C278:C397)+'iBoxx Extrapolation'!$L397,2)</f>
        <v>2.99</v>
      </c>
      <c r="D397" s="13">
        <f>ROUND(AVERAGE(Zinsswaps!D278:D397)+'iBoxx Extrapolation'!$L397,2)</f>
        <v>3.04</v>
      </c>
      <c r="E397" s="13">
        <f>ROUND(AVERAGE(Zinsswaps!E278:E397)+'iBoxx Extrapolation'!$L397,2)</f>
        <v>3.11</v>
      </c>
      <c r="F397" s="13">
        <f>ROUND(AVERAGE(Zinsswaps!F278:F397)+'iBoxx Extrapolation'!$L397,2)</f>
        <v>3.18</v>
      </c>
      <c r="G397" s="13">
        <f>ROUND(AVERAGE(Zinsswaps!G278:G397)+'iBoxx Extrapolation'!$L397,2)</f>
        <v>3.26</v>
      </c>
      <c r="H397" s="13">
        <f>ROUND(AVERAGE(Zinsswaps!H278:H397)+'iBoxx Extrapolation'!$L397,2)</f>
        <v>3.33</v>
      </c>
      <c r="I397" s="13">
        <f>ROUND(AVERAGE(Zinsswaps!I278:I397)+'iBoxx Extrapolation'!$L397,2)</f>
        <v>3.4</v>
      </c>
      <c r="J397" s="13">
        <f>ROUND(AVERAGE(Zinsswaps!J278:J397)+'iBoxx Extrapolation'!$L397,2)</f>
        <v>3.47</v>
      </c>
      <c r="K397" s="13">
        <f>ROUND(AVERAGE(Zinsswaps!K278:K397)+'iBoxx Extrapolation'!$L397,2)</f>
        <v>3.53</v>
      </c>
      <c r="L397" s="13">
        <f>ROUND(AVERAGE(Zinsswaps!L278:L397)+'iBoxx Extrapolation'!$L397,2)</f>
        <v>3.59</v>
      </c>
      <c r="M397" s="13">
        <f>ROUND(AVERAGE(Zinsswaps!M278:M397)+'iBoxx Extrapolation'!$L397,2)</f>
        <v>3.64</v>
      </c>
      <c r="N397" s="13">
        <f>ROUND(AVERAGE(Zinsswaps!N278:N397)+'iBoxx Extrapolation'!$L397,2)</f>
        <v>3.69</v>
      </c>
      <c r="O397" s="13">
        <f>ROUND(AVERAGE(Zinsswaps!O278:O397)+'iBoxx Extrapolation'!$L397,2)</f>
        <v>3.73</v>
      </c>
      <c r="P397" s="13">
        <f>ROUND(AVERAGE(Zinsswaps!P278:P397)+'iBoxx Extrapolation'!$L397,2)</f>
        <v>3.76</v>
      </c>
      <c r="Q397" s="13">
        <f>ROUND(AVERAGE(Zinsswaps!Q278:Q397)+'iBoxx Extrapolation'!$L397,2)</f>
        <v>3.79</v>
      </c>
      <c r="R397" s="13">
        <f>ROUND(AVERAGE(Zinsswaps!R278:R397)+'iBoxx Extrapolation'!$L397,2)</f>
        <v>3.81</v>
      </c>
      <c r="S397" s="13">
        <f>ROUND(AVERAGE(Zinsswaps!S278:S397)+'iBoxx Extrapolation'!$L397,2)</f>
        <v>3.83</v>
      </c>
      <c r="T397" s="13">
        <f>ROUND(AVERAGE(Zinsswaps!T278:T397)+'iBoxx Extrapolation'!$L397,2)</f>
        <v>3.84</v>
      </c>
      <c r="U397" s="13">
        <f>ROUND(AVERAGE(Zinsswaps!U278:U397)+'iBoxx Extrapolation'!$L397,2)</f>
        <v>3.86</v>
      </c>
      <c r="V397" s="13">
        <f>ROUND(AVERAGE(Zinsswaps!V278:V397)+'iBoxx Extrapolation'!$L397,2)</f>
        <v>3.86</v>
      </c>
      <c r="W397" s="13">
        <f>ROUND(AVERAGE(Zinsswaps!W278:W397)+'iBoxx Extrapolation'!$L397,2)</f>
        <v>3.86</v>
      </c>
      <c r="X397" s="13">
        <f>ROUND(AVERAGE(Zinsswaps!X278:X397)+'iBoxx Extrapolation'!$L397,2)</f>
        <v>3.86</v>
      </c>
      <c r="Y397" s="13">
        <f>ROUND(AVERAGE(Zinsswaps!Y278:Y397)+'iBoxx Extrapolation'!$L397,2)</f>
        <v>3.86</v>
      </c>
      <c r="Z397" s="13">
        <f>ROUND(AVERAGE(Zinsswaps!Z278:Z397)+'iBoxx Extrapolation'!$L397,2)</f>
        <v>3.86</v>
      </c>
      <c r="AA397" s="13">
        <f>ROUND(AVERAGE(Zinsswaps!AA278:AA397)+'iBoxx Extrapolation'!$L397,2)</f>
        <v>3.85</v>
      </c>
      <c r="AB397" s="13">
        <f>ROUND(AVERAGE(Zinsswaps!AB278:AB397)+'iBoxx Extrapolation'!$L397,2)</f>
        <v>3.84</v>
      </c>
      <c r="AC397" s="13">
        <f>ROUND(AVERAGE(Zinsswaps!AC278:AC397)+'iBoxx Extrapolation'!$L397,2)</f>
        <v>3.84</v>
      </c>
      <c r="AD397" s="13">
        <f>ROUND(AVERAGE(Zinsswaps!AD278:AD397)+'iBoxx Extrapolation'!$L397,2)</f>
        <v>3.83</v>
      </c>
      <c r="AE397" s="13">
        <f>ROUND(AVERAGE(Zinsswaps!AE278:AE397)+'iBoxx Extrapolation'!$L397,2)</f>
        <v>3.82</v>
      </c>
      <c r="AF397" s="13">
        <f>ROUND(AVERAGE(Zinsswaps!AF278:AF397)+'iBoxx Extrapolation'!$L397,2)</f>
        <v>3.81</v>
      </c>
      <c r="AG397" s="13">
        <f>ROUND(AVERAGE(Zinsswaps!AG278:AG397)+'iBoxx Extrapolation'!$L397,2)</f>
        <v>3.79</v>
      </c>
      <c r="AH397" s="13">
        <f>ROUND(AVERAGE(Zinsswaps!AH278:AH397)+'iBoxx Extrapolation'!$L397,2)</f>
        <v>3.78</v>
      </c>
      <c r="AI397" s="13">
        <f>ROUND(AVERAGE(Zinsswaps!AI278:AI397)+'iBoxx Extrapolation'!$L397,2)</f>
        <v>3.76</v>
      </c>
      <c r="AJ397" s="13">
        <f>ROUND(AVERAGE(Zinsswaps!AJ278:AJ397)+'iBoxx Extrapolation'!$L397,2)</f>
        <v>3.75</v>
      </c>
      <c r="AK397" s="13">
        <f>ROUND(AVERAGE(Zinsswaps!AK278:AK397)+'iBoxx Extrapolation'!$L397,2)</f>
        <v>3.74</v>
      </c>
      <c r="AL397" s="13">
        <f>ROUND(AVERAGE(Zinsswaps!AL278:AL397)+'iBoxx Extrapolation'!$L397,2)</f>
        <v>3.73</v>
      </c>
      <c r="AM397" s="13">
        <f>ROUND(AVERAGE(Zinsswaps!AM278:AM397)+'iBoxx Extrapolation'!$L397,2)</f>
        <v>3.72</v>
      </c>
      <c r="AN397" s="13">
        <f>ROUND(AVERAGE(Zinsswaps!AN278:AN397)+'iBoxx Extrapolation'!$L397,2)</f>
        <v>3.71</v>
      </c>
      <c r="AO397" s="13">
        <f>ROUND(AVERAGE(Zinsswaps!AO278:AO397)+'iBoxx Extrapolation'!$L397,2)</f>
        <v>3.7</v>
      </c>
      <c r="AP397" s="13">
        <f>ROUND(AVERAGE(Zinsswaps!AP278:AP397)+'iBoxx Extrapolation'!$L397,2)</f>
        <v>3.68</v>
      </c>
      <c r="AQ397" s="13">
        <f>ROUND(AVERAGE(Zinsswaps!AQ278:AQ397)+'iBoxx Extrapolation'!$L397,2)</f>
        <v>3.66</v>
      </c>
      <c r="AR397" s="13">
        <f>ROUND(AVERAGE(Zinsswaps!AR278:AR397)+'iBoxx Extrapolation'!$L397,2)</f>
        <v>3.63</v>
      </c>
      <c r="AS397" s="13">
        <f>ROUND(AVERAGE(Zinsswaps!AS278:AS397)+'iBoxx Extrapolation'!$L397,2)</f>
        <v>3.62</v>
      </c>
      <c r="AT397" s="13">
        <f>ROUND(AVERAGE(Zinsswaps!AT278:AT397)+'iBoxx Extrapolation'!$L397,2)</f>
        <v>3.6</v>
      </c>
      <c r="AU397" s="13">
        <f>ROUND(AVERAGE(Zinsswaps!AU278:AU397)+'iBoxx Extrapolation'!$L397,2)</f>
        <v>3.58</v>
      </c>
      <c r="AV397" s="13">
        <f>ROUND(AVERAGE(Zinsswaps!AV278:AV397)+'iBoxx Extrapolation'!$L397,2)</f>
        <v>3.57</v>
      </c>
      <c r="AW397" s="13">
        <f>ROUND(AVERAGE(Zinsswaps!AW278:AW397)+'iBoxx Extrapolation'!$L397,2)</f>
        <v>3.55</v>
      </c>
      <c r="AX397" s="13">
        <f>ROUND(AVERAGE(Zinsswaps!AX278:AX397)+'iBoxx Extrapolation'!$L397,2)</f>
        <v>3.54</v>
      </c>
      <c r="AY397" s="13">
        <f>ROUND(AVERAGE(Zinsswaps!AY278:AY397)+'iBoxx Extrapolation'!$L397,2)</f>
        <v>3.52</v>
      </c>
    </row>
    <row r="398" spans="1:51" s="16" customFormat="1" x14ac:dyDescent="0.2">
      <c r="A398" s="12">
        <v>49340</v>
      </c>
      <c r="B398" s="13">
        <f>ROUND(AVERAGE(Zinsswaps!B279:B398)+'iBoxx Extrapolation'!$L398,2)</f>
        <v>2.98</v>
      </c>
      <c r="C398" s="13">
        <f>ROUND(AVERAGE(Zinsswaps!C279:C398)+'iBoxx Extrapolation'!$L398,2)</f>
        <v>2.99</v>
      </c>
      <c r="D398" s="13">
        <f>ROUND(AVERAGE(Zinsswaps!D279:D398)+'iBoxx Extrapolation'!$L398,2)</f>
        <v>3.04</v>
      </c>
      <c r="E398" s="13">
        <f>ROUND(AVERAGE(Zinsswaps!E279:E398)+'iBoxx Extrapolation'!$L398,2)</f>
        <v>3.11</v>
      </c>
      <c r="F398" s="13">
        <f>ROUND(AVERAGE(Zinsswaps!F279:F398)+'iBoxx Extrapolation'!$L398,2)</f>
        <v>3.18</v>
      </c>
      <c r="G398" s="13">
        <f>ROUND(AVERAGE(Zinsswaps!G279:G398)+'iBoxx Extrapolation'!$L398,2)</f>
        <v>3.26</v>
      </c>
      <c r="H398" s="13">
        <f>ROUND(AVERAGE(Zinsswaps!H279:H398)+'iBoxx Extrapolation'!$L398,2)</f>
        <v>3.33</v>
      </c>
      <c r="I398" s="13">
        <f>ROUND(AVERAGE(Zinsswaps!I279:I398)+'iBoxx Extrapolation'!$L398,2)</f>
        <v>3.4</v>
      </c>
      <c r="J398" s="13">
        <f>ROUND(AVERAGE(Zinsswaps!J279:J398)+'iBoxx Extrapolation'!$L398,2)</f>
        <v>3.47</v>
      </c>
      <c r="K398" s="13">
        <f>ROUND(AVERAGE(Zinsswaps!K279:K398)+'iBoxx Extrapolation'!$L398,2)</f>
        <v>3.53</v>
      </c>
      <c r="L398" s="13">
        <f>ROUND(AVERAGE(Zinsswaps!L279:L398)+'iBoxx Extrapolation'!$L398,2)</f>
        <v>3.59</v>
      </c>
      <c r="M398" s="13">
        <f>ROUND(AVERAGE(Zinsswaps!M279:M398)+'iBoxx Extrapolation'!$L398,2)</f>
        <v>3.64</v>
      </c>
      <c r="N398" s="13">
        <f>ROUND(AVERAGE(Zinsswaps!N279:N398)+'iBoxx Extrapolation'!$L398,2)</f>
        <v>3.69</v>
      </c>
      <c r="O398" s="13">
        <f>ROUND(AVERAGE(Zinsswaps!O279:O398)+'iBoxx Extrapolation'!$L398,2)</f>
        <v>3.73</v>
      </c>
      <c r="P398" s="13">
        <f>ROUND(AVERAGE(Zinsswaps!P279:P398)+'iBoxx Extrapolation'!$L398,2)</f>
        <v>3.77</v>
      </c>
      <c r="Q398" s="13">
        <f>ROUND(AVERAGE(Zinsswaps!Q279:Q398)+'iBoxx Extrapolation'!$L398,2)</f>
        <v>3.79</v>
      </c>
      <c r="R398" s="13">
        <f>ROUND(AVERAGE(Zinsswaps!R279:R398)+'iBoxx Extrapolation'!$L398,2)</f>
        <v>3.81</v>
      </c>
      <c r="S398" s="13">
        <f>ROUND(AVERAGE(Zinsswaps!S279:S398)+'iBoxx Extrapolation'!$L398,2)</f>
        <v>3.83</v>
      </c>
      <c r="T398" s="13">
        <f>ROUND(AVERAGE(Zinsswaps!T279:T398)+'iBoxx Extrapolation'!$L398,2)</f>
        <v>3.85</v>
      </c>
      <c r="U398" s="13">
        <f>ROUND(AVERAGE(Zinsswaps!U279:U398)+'iBoxx Extrapolation'!$L398,2)</f>
        <v>3.87</v>
      </c>
      <c r="V398" s="13">
        <f>ROUND(AVERAGE(Zinsswaps!V279:V398)+'iBoxx Extrapolation'!$L398,2)</f>
        <v>3.87</v>
      </c>
      <c r="W398" s="13">
        <f>ROUND(AVERAGE(Zinsswaps!W279:W398)+'iBoxx Extrapolation'!$L398,2)</f>
        <v>3.87</v>
      </c>
      <c r="X398" s="13">
        <f>ROUND(AVERAGE(Zinsswaps!X279:X398)+'iBoxx Extrapolation'!$L398,2)</f>
        <v>3.87</v>
      </c>
      <c r="Y398" s="13">
        <f>ROUND(AVERAGE(Zinsswaps!Y279:Y398)+'iBoxx Extrapolation'!$L398,2)</f>
        <v>3.87</v>
      </c>
      <c r="Z398" s="13">
        <f>ROUND(AVERAGE(Zinsswaps!Z279:Z398)+'iBoxx Extrapolation'!$L398,2)</f>
        <v>3.87</v>
      </c>
      <c r="AA398" s="13">
        <f>ROUND(AVERAGE(Zinsswaps!AA279:AA398)+'iBoxx Extrapolation'!$L398,2)</f>
        <v>3.86</v>
      </c>
      <c r="AB398" s="13">
        <f>ROUND(AVERAGE(Zinsswaps!AB279:AB398)+'iBoxx Extrapolation'!$L398,2)</f>
        <v>3.85</v>
      </c>
      <c r="AC398" s="13">
        <f>ROUND(AVERAGE(Zinsswaps!AC279:AC398)+'iBoxx Extrapolation'!$L398,2)</f>
        <v>3.84</v>
      </c>
      <c r="AD398" s="13">
        <f>ROUND(AVERAGE(Zinsswaps!AD279:AD398)+'iBoxx Extrapolation'!$L398,2)</f>
        <v>3.84</v>
      </c>
      <c r="AE398" s="13">
        <f>ROUND(AVERAGE(Zinsswaps!AE279:AE398)+'iBoxx Extrapolation'!$L398,2)</f>
        <v>3.83</v>
      </c>
      <c r="AF398" s="13">
        <f>ROUND(AVERAGE(Zinsswaps!AF279:AF398)+'iBoxx Extrapolation'!$L398,2)</f>
        <v>3.81</v>
      </c>
      <c r="AG398" s="13">
        <f>ROUND(AVERAGE(Zinsswaps!AG279:AG398)+'iBoxx Extrapolation'!$L398,2)</f>
        <v>3.8</v>
      </c>
      <c r="AH398" s="13">
        <f>ROUND(AVERAGE(Zinsswaps!AH279:AH398)+'iBoxx Extrapolation'!$L398,2)</f>
        <v>3.78</v>
      </c>
      <c r="AI398" s="13">
        <f>ROUND(AVERAGE(Zinsswaps!AI279:AI398)+'iBoxx Extrapolation'!$L398,2)</f>
        <v>3.77</v>
      </c>
      <c r="AJ398" s="13">
        <f>ROUND(AVERAGE(Zinsswaps!AJ279:AJ398)+'iBoxx Extrapolation'!$L398,2)</f>
        <v>3.76</v>
      </c>
      <c r="AK398" s="13">
        <f>ROUND(AVERAGE(Zinsswaps!AK279:AK398)+'iBoxx Extrapolation'!$L398,2)</f>
        <v>3.75</v>
      </c>
      <c r="AL398" s="13">
        <f>ROUND(AVERAGE(Zinsswaps!AL279:AL398)+'iBoxx Extrapolation'!$L398,2)</f>
        <v>3.74</v>
      </c>
      <c r="AM398" s="13">
        <f>ROUND(AVERAGE(Zinsswaps!AM279:AM398)+'iBoxx Extrapolation'!$L398,2)</f>
        <v>3.73</v>
      </c>
      <c r="AN398" s="13">
        <f>ROUND(AVERAGE(Zinsswaps!AN279:AN398)+'iBoxx Extrapolation'!$L398,2)</f>
        <v>3.71</v>
      </c>
      <c r="AO398" s="13">
        <f>ROUND(AVERAGE(Zinsswaps!AO279:AO398)+'iBoxx Extrapolation'!$L398,2)</f>
        <v>3.7</v>
      </c>
      <c r="AP398" s="13">
        <f>ROUND(AVERAGE(Zinsswaps!AP279:AP398)+'iBoxx Extrapolation'!$L398,2)</f>
        <v>3.68</v>
      </c>
      <c r="AQ398" s="13">
        <f>ROUND(AVERAGE(Zinsswaps!AQ279:AQ398)+'iBoxx Extrapolation'!$L398,2)</f>
        <v>3.66</v>
      </c>
      <c r="AR398" s="13">
        <f>ROUND(AVERAGE(Zinsswaps!AR279:AR398)+'iBoxx Extrapolation'!$L398,2)</f>
        <v>3.64</v>
      </c>
      <c r="AS398" s="13">
        <f>ROUND(AVERAGE(Zinsswaps!AS279:AS398)+'iBoxx Extrapolation'!$L398,2)</f>
        <v>3.63</v>
      </c>
      <c r="AT398" s="13">
        <f>ROUND(AVERAGE(Zinsswaps!AT279:AT398)+'iBoxx Extrapolation'!$L398,2)</f>
        <v>3.61</v>
      </c>
      <c r="AU398" s="13">
        <f>ROUND(AVERAGE(Zinsswaps!AU279:AU398)+'iBoxx Extrapolation'!$L398,2)</f>
        <v>3.59</v>
      </c>
      <c r="AV398" s="13">
        <f>ROUND(AVERAGE(Zinsswaps!AV279:AV398)+'iBoxx Extrapolation'!$L398,2)</f>
        <v>3.57</v>
      </c>
      <c r="AW398" s="13">
        <f>ROUND(AVERAGE(Zinsswaps!AW279:AW398)+'iBoxx Extrapolation'!$L398,2)</f>
        <v>3.56</v>
      </c>
      <c r="AX398" s="13">
        <f>ROUND(AVERAGE(Zinsswaps!AX279:AX398)+'iBoxx Extrapolation'!$L398,2)</f>
        <v>3.54</v>
      </c>
      <c r="AY398" s="13">
        <f>ROUND(AVERAGE(Zinsswaps!AY279:AY398)+'iBoxx Extrapolation'!$L398,2)</f>
        <v>3.53</v>
      </c>
    </row>
    <row r="399" spans="1:51" s="16" customFormat="1" x14ac:dyDescent="0.2">
      <c r="A399" s="12">
        <v>49368</v>
      </c>
      <c r="B399" s="13">
        <f>ROUND(AVERAGE(Zinsswaps!B280:B399)+'iBoxx Extrapolation'!$L399,2)</f>
        <v>2.98</v>
      </c>
      <c r="C399" s="13">
        <f>ROUND(AVERAGE(Zinsswaps!C280:C399)+'iBoxx Extrapolation'!$L399,2)</f>
        <v>2.99</v>
      </c>
      <c r="D399" s="13">
        <f>ROUND(AVERAGE(Zinsswaps!D280:D399)+'iBoxx Extrapolation'!$L399,2)</f>
        <v>3.04</v>
      </c>
      <c r="E399" s="13">
        <f>ROUND(AVERAGE(Zinsswaps!E280:E399)+'iBoxx Extrapolation'!$L399,2)</f>
        <v>3.11</v>
      </c>
      <c r="F399" s="13">
        <f>ROUND(AVERAGE(Zinsswaps!F280:F399)+'iBoxx Extrapolation'!$L399,2)</f>
        <v>3.19</v>
      </c>
      <c r="G399" s="13">
        <f>ROUND(AVERAGE(Zinsswaps!G280:G399)+'iBoxx Extrapolation'!$L399,2)</f>
        <v>3.26</v>
      </c>
      <c r="H399" s="13">
        <f>ROUND(AVERAGE(Zinsswaps!H280:H399)+'iBoxx Extrapolation'!$L399,2)</f>
        <v>3.33</v>
      </c>
      <c r="I399" s="13">
        <f>ROUND(AVERAGE(Zinsswaps!I280:I399)+'iBoxx Extrapolation'!$L399,2)</f>
        <v>3.41</v>
      </c>
      <c r="J399" s="13">
        <f>ROUND(AVERAGE(Zinsswaps!J280:J399)+'iBoxx Extrapolation'!$L399,2)</f>
        <v>3.47</v>
      </c>
      <c r="K399" s="13">
        <f>ROUND(AVERAGE(Zinsswaps!K280:K399)+'iBoxx Extrapolation'!$L399,2)</f>
        <v>3.53</v>
      </c>
      <c r="L399" s="13">
        <f>ROUND(AVERAGE(Zinsswaps!L280:L399)+'iBoxx Extrapolation'!$L399,2)</f>
        <v>3.59</v>
      </c>
      <c r="M399" s="13">
        <f>ROUND(AVERAGE(Zinsswaps!M280:M399)+'iBoxx Extrapolation'!$L399,2)</f>
        <v>3.65</v>
      </c>
      <c r="N399" s="13">
        <f>ROUND(AVERAGE(Zinsswaps!N280:N399)+'iBoxx Extrapolation'!$L399,2)</f>
        <v>3.7</v>
      </c>
      <c r="O399" s="13">
        <f>ROUND(AVERAGE(Zinsswaps!O280:O399)+'iBoxx Extrapolation'!$L399,2)</f>
        <v>3.74</v>
      </c>
      <c r="P399" s="13">
        <f>ROUND(AVERAGE(Zinsswaps!P280:P399)+'iBoxx Extrapolation'!$L399,2)</f>
        <v>3.77</v>
      </c>
      <c r="Q399" s="13">
        <f>ROUND(AVERAGE(Zinsswaps!Q280:Q399)+'iBoxx Extrapolation'!$L399,2)</f>
        <v>3.8</v>
      </c>
      <c r="R399" s="13">
        <f>ROUND(AVERAGE(Zinsswaps!R280:R399)+'iBoxx Extrapolation'!$L399,2)</f>
        <v>3.82</v>
      </c>
      <c r="S399" s="13">
        <f>ROUND(AVERAGE(Zinsswaps!S280:S399)+'iBoxx Extrapolation'!$L399,2)</f>
        <v>3.84</v>
      </c>
      <c r="T399" s="13">
        <f>ROUND(AVERAGE(Zinsswaps!T280:T399)+'iBoxx Extrapolation'!$L399,2)</f>
        <v>3.86</v>
      </c>
      <c r="U399" s="13">
        <f>ROUND(AVERAGE(Zinsswaps!U280:U399)+'iBoxx Extrapolation'!$L399,2)</f>
        <v>3.87</v>
      </c>
      <c r="V399" s="13">
        <f>ROUND(AVERAGE(Zinsswaps!V280:V399)+'iBoxx Extrapolation'!$L399,2)</f>
        <v>3.87</v>
      </c>
      <c r="W399" s="13">
        <f>ROUND(AVERAGE(Zinsswaps!W280:W399)+'iBoxx Extrapolation'!$L399,2)</f>
        <v>3.87</v>
      </c>
      <c r="X399" s="13">
        <f>ROUND(AVERAGE(Zinsswaps!X280:X399)+'iBoxx Extrapolation'!$L399,2)</f>
        <v>3.87</v>
      </c>
      <c r="Y399" s="13">
        <f>ROUND(AVERAGE(Zinsswaps!Y280:Y399)+'iBoxx Extrapolation'!$L399,2)</f>
        <v>3.87</v>
      </c>
      <c r="Z399" s="13">
        <f>ROUND(AVERAGE(Zinsswaps!Z280:Z399)+'iBoxx Extrapolation'!$L399,2)</f>
        <v>3.87</v>
      </c>
      <c r="AA399" s="13">
        <f>ROUND(AVERAGE(Zinsswaps!AA280:AA399)+'iBoxx Extrapolation'!$L399,2)</f>
        <v>3.87</v>
      </c>
      <c r="AB399" s="13">
        <f>ROUND(AVERAGE(Zinsswaps!AB280:AB399)+'iBoxx Extrapolation'!$L399,2)</f>
        <v>3.86</v>
      </c>
      <c r="AC399" s="13">
        <f>ROUND(AVERAGE(Zinsswaps!AC280:AC399)+'iBoxx Extrapolation'!$L399,2)</f>
        <v>3.85</v>
      </c>
      <c r="AD399" s="13">
        <f>ROUND(AVERAGE(Zinsswaps!AD280:AD399)+'iBoxx Extrapolation'!$L399,2)</f>
        <v>3.84</v>
      </c>
      <c r="AE399" s="13">
        <f>ROUND(AVERAGE(Zinsswaps!AE280:AE399)+'iBoxx Extrapolation'!$L399,2)</f>
        <v>3.84</v>
      </c>
      <c r="AF399" s="13">
        <f>ROUND(AVERAGE(Zinsswaps!AF280:AF399)+'iBoxx Extrapolation'!$L399,2)</f>
        <v>3.82</v>
      </c>
      <c r="AG399" s="13">
        <f>ROUND(AVERAGE(Zinsswaps!AG280:AG399)+'iBoxx Extrapolation'!$L399,2)</f>
        <v>3.81</v>
      </c>
      <c r="AH399" s="13">
        <f>ROUND(AVERAGE(Zinsswaps!AH280:AH399)+'iBoxx Extrapolation'!$L399,2)</f>
        <v>3.79</v>
      </c>
      <c r="AI399" s="13">
        <f>ROUND(AVERAGE(Zinsswaps!AI280:AI399)+'iBoxx Extrapolation'!$L399,2)</f>
        <v>3.78</v>
      </c>
      <c r="AJ399" s="13">
        <f>ROUND(AVERAGE(Zinsswaps!AJ280:AJ399)+'iBoxx Extrapolation'!$L399,2)</f>
        <v>3.77</v>
      </c>
      <c r="AK399" s="13">
        <f>ROUND(AVERAGE(Zinsswaps!AK280:AK399)+'iBoxx Extrapolation'!$L399,2)</f>
        <v>3.75</v>
      </c>
      <c r="AL399" s="13">
        <f>ROUND(AVERAGE(Zinsswaps!AL280:AL399)+'iBoxx Extrapolation'!$L399,2)</f>
        <v>3.74</v>
      </c>
      <c r="AM399" s="13">
        <f>ROUND(AVERAGE(Zinsswaps!AM280:AM399)+'iBoxx Extrapolation'!$L399,2)</f>
        <v>3.73</v>
      </c>
      <c r="AN399" s="13">
        <f>ROUND(AVERAGE(Zinsswaps!AN280:AN399)+'iBoxx Extrapolation'!$L399,2)</f>
        <v>3.72</v>
      </c>
      <c r="AO399" s="13">
        <f>ROUND(AVERAGE(Zinsswaps!AO280:AO399)+'iBoxx Extrapolation'!$L399,2)</f>
        <v>3.71</v>
      </c>
      <c r="AP399" s="13">
        <f>ROUND(AVERAGE(Zinsswaps!AP280:AP399)+'iBoxx Extrapolation'!$L399,2)</f>
        <v>3.69</v>
      </c>
      <c r="AQ399" s="13">
        <f>ROUND(AVERAGE(Zinsswaps!AQ280:AQ399)+'iBoxx Extrapolation'!$L399,2)</f>
        <v>3.67</v>
      </c>
      <c r="AR399" s="13">
        <f>ROUND(AVERAGE(Zinsswaps!AR280:AR399)+'iBoxx Extrapolation'!$L399,2)</f>
        <v>3.65</v>
      </c>
      <c r="AS399" s="13">
        <f>ROUND(AVERAGE(Zinsswaps!AS280:AS399)+'iBoxx Extrapolation'!$L399,2)</f>
        <v>3.63</v>
      </c>
      <c r="AT399" s="13">
        <f>ROUND(AVERAGE(Zinsswaps!AT280:AT399)+'iBoxx Extrapolation'!$L399,2)</f>
        <v>3.61</v>
      </c>
      <c r="AU399" s="13">
        <f>ROUND(AVERAGE(Zinsswaps!AU280:AU399)+'iBoxx Extrapolation'!$L399,2)</f>
        <v>3.6</v>
      </c>
      <c r="AV399" s="13">
        <f>ROUND(AVERAGE(Zinsswaps!AV280:AV399)+'iBoxx Extrapolation'!$L399,2)</f>
        <v>3.58</v>
      </c>
      <c r="AW399" s="13">
        <f>ROUND(AVERAGE(Zinsswaps!AW280:AW399)+'iBoxx Extrapolation'!$L399,2)</f>
        <v>3.57</v>
      </c>
      <c r="AX399" s="13">
        <f>ROUND(AVERAGE(Zinsswaps!AX280:AX399)+'iBoxx Extrapolation'!$L399,2)</f>
        <v>3.55</v>
      </c>
      <c r="AY399" s="13">
        <f>ROUND(AVERAGE(Zinsswaps!AY280:AY399)+'iBoxx Extrapolation'!$L399,2)</f>
        <v>3.54</v>
      </c>
    </row>
    <row r="400" spans="1:51" s="16" customFormat="1" x14ac:dyDescent="0.2">
      <c r="A400" s="12">
        <v>49399</v>
      </c>
      <c r="B400" s="13">
        <f>ROUND(AVERAGE(Zinsswaps!B281:B400)+'iBoxx Extrapolation'!$L400,2)</f>
        <v>2.98</v>
      </c>
      <c r="C400" s="13">
        <f>ROUND(AVERAGE(Zinsswaps!C281:C400)+'iBoxx Extrapolation'!$L400,2)</f>
        <v>2.99</v>
      </c>
      <c r="D400" s="13">
        <f>ROUND(AVERAGE(Zinsswaps!D281:D400)+'iBoxx Extrapolation'!$L400,2)</f>
        <v>3.04</v>
      </c>
      <c r="E400" s="13">
        <f>ROUND(AVERAGE(Zinsswaps!E281:E400)+'iBoxx Extrapolation'!$L400,2)</f>
        <v>3.11</v>
      </c>
      <c r="F400" s="13">
        <f>ROUND(AVERAGE(Zinsswaps!F281:F400)+'iBoxx Extrapolation'!$L400,2)</f>
        <v>3.18</v>
      </c>
      <c r="G400" s="13">
        <f>ROUND(AVERAGE(Zinsswaps!G281:G400)+'iBoxx Extrapolation'!$L400,2)</f>
        <v>3.26</v>
      </c>
      <c r="H400" s="13">
        <f>ROUND(AVERAGE(Zinsswaps!H281:H400)+'iBoxx Extrapolation'!$L400,2)</f>
        <v>3.33</v>
      </c>
      <c r="I400" s="13">
        <f>ROUND(AVERAGE(Zinsswaps!I281:I400)+'iBoxx Extrapolation'!$L400,2)</f>
        <v>3.41</v>
      </c>
      <c r="J400" s="13">
        <f>ROUND(AVERAGE(Zinsswaps!J281:J400)+'iBoxx Extrapolation'!$L400,2)</f>
        <v>3.47</v>
      </c>
      <c r="K400" s="13">
        <f>ROUND(AVERAGE(Zinsswaps!K281:K400)+'iBoxx Extrapolation'!$L400,2)</f>
        <v>3.53</v>
      </c>
      <c r="L400" s="13">
        <f>ROUND(AVERAGE(Zinsswaps!L281:L400)+'iBoxx Extrapolation'!$L400,2)</f>
        <v>3.6</v>
      </c>
      <c r="M400" s="13">
        <f>ROUND(AVERAGE(Zinsswaps!M281:M400)+'iBoxx Extrapolation'!$L400,2)</f>
        <v>3.65</v>
      </c>
      <c r="N400" s="13">
        <f>ROUND(AVERAGE(Zinsswaps!N281:N400)+'iBoxx Extrapolation'!$L400,2)</f>
        <v>3.7</v>
      </c>
      <c r="O400" s="13">
        <f>ROUND(AVERAGE(Zinsswaps!O281:O400)+'iBoxx Extrapolation'!$L400,2)</f>
        <v>3.74</v>
      </c>
      <c r="P400" s="13">
        <f>ROUND(AVERAGE(Zinsswaps!P281:P400)+'iBoxx Extrapolation'!$L400,2)</f>
        <v>3.77</v>
      </c>
      <c r="Q400" s="13">
        <f>ROUND(AVERAGE(Zinsswaps!Q281:Q400)+'iBoxx Extrapolation'!$L400,2)</f>
        <v>3.8</v>
      </c>
      <c r="R400" s="13">
        <f>ROUND(AVERAGE(Zinsswaps!R281:R400)+'iBoxx Extrapolation'!$L400,2)</f>
        <v>3.82</v>
      </c>
      <c r="S400" s="13">
        <f>ROUND(AVERAGE(Zinsswaps!S281:S400)+'iBoxx Extrapolation'!$L400,2)</f>
        <v>3.84</v>
      </c>
      <c r="T400" s="13">
        <f>ROUND(AVERAGE(Zinsswaps!T281:T400)+'iBoxx Extrapolation'!$L400,2)</f>
        <v>3.86</v>
      </c>
      <c r="U400" s="13">
        <f>ROUND(AVERAGE(Zinsswaps!U281:U400)+'iBoxx Extrapolation'!$L400,2)</f>
        <v>3.88</v>
      </c>
      <c r="V400" s="13">
        <f>ROUND(AVERAGE(Zinsswaps!V281:V400)+'iBoxx Extrapolation'!$L400,2)</f>
        <v>3.88</v>
      </c>
      <c r="W400" s="13">
        <f>ROUND(AVERAGE(Zinsswaps!W281:W400)+'iBoxx Extrapolation'!$L400,2)</f>
        <v>3.88</v>
      </c>
      <c r="X400" s="13">
        <f>ROUND(AVERAGE(Zinsswaps!X281:X400)+'iBoxx Extrapolation'!$L400,2)</f>
        <v>3.88</v>
      </c>
      <c r="Y400" s="13">
        <f>ROUND(AVERAGE(Zinsswaps!Y281:Y400)+'iBoxx Extrapolation'!$L400,2)</f>
        <v>3.88</v>
      </c>
      <c r="Z400" s="13">
        <f>ROUND(AVERAGE(Zinsswaps!Z281:Z400)+'iBoxx Extrapolation'!$L400,2)</f>
        <v>3.88</v>
      </c>
      <c r="AA400" s="13">
        <f>ROUND(AVERAGE(Zinsswaps!AA281:AA400)+'iBoxx Extrapolation'!$L400,2)</f>
        <v>3.87</v>
      </c>
      <c r="AB400" s="13">
        <f>ROUND(AVERAGE(Zinsswaps!AB281:AB400)+'iBoxx Extrapolation'!$L400,2)</f>
        <v>3.86</v>
      </c>
      <c r="AC400" s="13">
        <f>ROUND(AVERAGE(Zinsswaps!AC281:AC400)+'iBoxx Extrapolation'!$L400,2)</f>
        <v>3.85</v>
      </c>
      <c r="AD400" s="13">
        <f>ROUND(AVERAGE(Zinsswaps!AD281:AD400)+'iBoxx Extrapolation'!$L400,2)</f>
        <v>3.85</v>
      </c>
      <c r="AE400" s="13">
        <f>ROUND(AVERAGE(Zinsswaps!AE281:AE400)+'iBoxx Extrapolation'!$L400,2)</f>
        <v>3.84</v>
      </c>
      <c r="AF400" s="13">
        <f>ROUND(AVERAGE(Zinsswaps!AF281:AF400)+'iBoxx Extrapolation'!$L400,2)</f>
        <v>3.82</v>
      </c>
      <c r="AG400" s="13">
        <f>ROUND(AVERAGE(Zinsswaps!AG281:AG400)+'iBoxx Extrapolation'!$L400,2)</f>
        <v>3.81</v>
      </c>
      <c r="AH400" s="13">
        <f>ROUND(AVERAGE(Zinsswaps!AH281:AH400)+'iBoxx Extrapolation'!$L400,2)</f>
        <v>3.8</v>
      </c>
      <c r="AI400" s="13">
        <f>ROUND(AVERAGE(Zinsswaps!AI281:AI400)+'iBoxx Extrapolation'!$L400,2)</f>
        <v>3.78</v>
      </c>
      <c r="AJ400" s="13">
        <f>ROUND(AVERAGE(Zinsswaps!AJ281:AJ400)+'iBoxx Extrapolation'!$L400,2)</f>
        <v>3.77</v>
      </c>
      <c r="AK400" s="13">
        <f>ROUND(AVERAGE(Zinsswaps!AK281:AK400)+'iBoxx Extrapolation'!$L400,2)</f>
        <v>3.76</v>
      </c>
      <c r="AL400" s="13">
        <f>ROUND(AVERAGE(Zinsswaps!AL281:AL400)+'iBoxx Extrapolation'!$L400,2)</f>
        <v>3.75</v>
      </c>
      <c r="AM400" s="13">
        <f>ROUND(AVERAGE(Zinsswaps!AM281:AM400)+'iBoxx Extrapolation'!$L400,2)</f>
        <v>3.74</v>
      </c>
      <c r="AN400" s="13">
        <f>ROUND(AVERAGE(Zinsswaps!AN281:AN400)+'iBoxx Extrapolation'!$L400,2)</f>
        <v>3.73</v>
      </c>
      <c r="AO400" s="13">
        <f>ROUND(AVERAGE(Zinsswaps!AO281:AO400)+'iBoxx Extrapolation'!$L400,2)</f>
        <v>3.72</v>
      </c>
      <c r="AP400" s="13">
        <f>ROUND(AVERAGE(Zinsswaps!AP281:AP400)+'iBoxx Extrapolation'!$L400,2)</f>
        <v>3.69</v>
      </c>
      <c r="AQ400" s="13">
        <f>ROUND(AVERAGE(Zinsswaps!AQ281:AQ400)+'iBoxx Extrapolation'!$L400,2)</f>
        <v>3.67</v>
      </c>
      <c r="AR400" s="13">
        <f>ROUND(AVERAGE(Zinsswaps!AR281:AR400)+'iBoxx Extrapolation'!$L400,2)</f>
        <v>3.65</v>
      </c>
      <c r="AS400" s="13">
        <f>ROUND(AVERAGE(Zinsswaps!AS281:AS400)+'iBoxx Extrapolation'!$L400,2)</f>
        <v>3.64</v>
      </c>
      <c r="AT400" s="13">
        <f>ROUND(AVERAGE(Zinsswaps!AT281:AT400)+'iBoxx Extrapolation'!$L400,2)</f>
        <v>3.62</v>
      </c>
      <c r="AU400" s="13">
        <f>ROUND(AVERAGE(Zinsswaps!AU281:AU400)+'iBoxx Extrapolation'!$L400,2)</f>
        <v>3.6</v>
      </c>
      <c r="AV400" s="13">
        <f>ROUND(AVERAGE(Zinsswaps!AV281:AV400)+'iBoxx Extrapolation'!$L400,2)</f>
        <v>3.59</v>
      </c>
      <c r="AW400" s="13">
        <f>ROUND(AVERAGE(Zinsswaps!AW281:AW400)+'iBoxx Extrapolation'!$L400,2)</f>
        <v>3.57</v>
      </c>
      <c r="AX400" s="13">
        <f>ROUND(AVERAGE(Zinsswaps!AX281:AX400)+'iBoxx Extrapolation'!$L400,2)</f>
        <v>3.55</v>
      </c>
      <c r="AY400" s="13">
        <f>ROUND(AVERAGE(Zinsswaps!AY281:AY400)+'iBoxx Extrapolation'!$L400,2)</f>
        <v>3.54</v>
      </c>
    </row>
    <row r="401" spans="1:51" s="16" customFormat="1" x14ac:dyDescent="0.2">
      <c r="A401" s="12">
        <v>49429</v>
      </c>
      <c r="B401" s="13">
        <f>ROUND(AVERAGE(Zinsswaps!B282:B401)+'iBoxx Extrapolation'!$L401,2)</f>
        <v>2.98</v>
      </c>
      <c r="C401" s="13">
        <f>ROUND(AVERAGE(Zinsswaps!C282:C401)+'iBoxx Extrapolation'!$L401,2)</f>
        <v>2.99</v>
      </c>
      <c r="D401" s="13">
        <f>ROUND(AVERAGE(Zinsswaps!D282:D401)+'iBoxx Extrapolation'!$L401,2)</f>
        <v>3.04</v>
      </c>
      <c r="E401" s="13">
        <f>ROUND(AVERAGE(Zinsswaps!E282:E401)+'iBoxx Extrapolation'!$L401,2)</f>
        <v>3.12</v>
      </c>
      <c r="F401" s="13">
        <f>ROUND(AVERAGE(Zinsswaps!F282:F401)+'iBoxx Extrapolation'!$L401,2)</f>
        <v>3.19</v>
      </c>
      <c r="G401" s="13">
        <f>ROUND(AVERAGE(Zinsswaps!G282:G401)+'iBoxx Extrapolation'!$L401,2)</f>
        <v>3.26</v>
      </c>
      <c r="H401" s="13">
        <f>ROUND(AVERAGE(Zinsswaps!H282:H401)+'iBoxx Extrapolation'!$L401,2)</f>
        <v>3.34</v>
      </c>
      <c r="I401" s="13">
        <f>ROUND(AVERAGE(Zinsswaps!I282:I401)+'iBoxx Extrapolation'!$L401,2)</f>
        <v>3.41</v>
      </c>
      <c r="J401" s="13">
        <f>ROUND(AVERAGE(Zinsswaps!J282:J401)+'iBoxx Extrapolation'!$L401,2)</f>
        <v>3.47</v>
      </c>
      <c r="K401" s="13">
        <f>ROUND(AVERAGE(Zinsswaps!K282:K401)+'iBoxx Extrapolation'!$L401,2)</f>
        <v>3.54</v>
      </c>
      <c r="L401" s="13">
        <f>ROUND(AVERAGE(Zinsswaps!L282:L401)+'iBoxx Extrapolation'!$L401,2)</f>
        <v>3.6</v>
      </c>
      <c r="M401" s="13">
        <f>ROUND(AVERAGE(Zinsswaps!M282:M401)+'iBoxx Extrapolation'!$L401,2)</f>
        <v>3.65</v>
      </c>
      <c r="N401" s="13">
        <f>ROUND(AVERAGE(Zinsswaps!N282:N401)+'iBoxx Extrapolation'!$L401,2)</f>
        <v>3.7</v>
      </c>
      <c r="O401" s="13">
        <f>ROUND(AVERAGE(Zinsswaps!O282:O401)+'iBoxx Extrapolation'!$L401,2)</f>
        <v>3.74</v>
      </c>
      <c r="P401" s="13">
        <f>ROUND(AVERAGE(Zinsswaps!P282:P401)+'iBoxx Extrapolation'!$L401,2)</f>
        <v>3.78</v>
      </c>
      <c r="Q401" s="13">
        <f>ROUND(AVERAGE(Zinsswaps!Q282:Q401)+'iBoxx Extrapolation'!$L401,2)</f>
        <v>3.8</v>
      </c>
      <c r="R401" s="13">
        <f>ROUND(AVERAGE(Zinsswaps!R282:R401)+'iBoxx Extrapolation'!$L401,2)</f>
        <v>3.82</v>
      </c>
      <c r="S401" s="13">
        <f>ROUND(AVERAGE(Zinsswaps!S282:S401)+'iBoxx Extrapolation'!$L401,2)</f>
        <v>3.85</v>
      </c>
      <c r="T401" s="13">
        <f>ROUND(AVERAGE(Zinsswaps!T282:T401)+'iBoxx Extrapolation'!$L401,2)</f>
        <v>3.86</v>
      </c>
      <c r="U401" s="13">
        <f>ROUND(AVERAGE(Zinsswaps!U282:U401)+'iBoxx Extrapolation'!$L401,2)</f>
        <v>3.88</v>
      </c>
      <c r="V401" s="13">
        <f>ROUND(AVERAGE(Zinsswaps!V282:V401)+'iBoxx Extrapolation'!$L401,2)</f>
        <v>3.88</v>
      </c>
      <c r="W401" s="13">
        <f>ROUND(AVERAGE(Zinsswaps!W282:W401)+'iBoxx Extrapolation'!$L401,2)</f>
        <v>3.88</v>
      </c>
      <c r="X401" s="13">
        <f>ROUND(AVERAGE(Zinsswaps!X282:X401)+'iBoxx Extrapolation'!$L401,2)</f>
        <v>3.88</v>
      </c>
      <c r="Y401" s="13">
        <f>ROUND(AVERAGE(Zinsswaps!Y282:Y401)+'iBoxx Extrapolation'!$L401,2)</f>
        <v>3.88</v>
      </c>
      <c r="Z401" s="13">
        <f>ROUND(AVERAGE(Zinsswaps!Z282:Z401)+'iBoxx Extrapolation'!$L401,2)</f>
        <v>3.88</v>
      </c>
      <c r="AA401" s="13">
        <f>ROUND(AVERAGE(Zinsswaps!AA282:AA401)+'iBoxx Extrapolation'!$L401,2)</f>
        <v>3.87</v>
      </c>
      <c r="AB401" s="13">
        <f>ROUND(AVERAGE(Zinsswaps!AB282:AB401)+'iBoxx Extrapolation'!$L401,2)</f>
        <v>3.87</v>
      </c>
      <c r="AC401" s="13">
        <f>ROUND(AVERAGE(Zinsswaps!AC282:AC401)+'iBoxx Extrapolation'!$L401,2)</f>
        <v>3.86</v>
      </c>
      <c r="AD401" s="13">
        <f>ROUND(AVERAGE(Zinsswaps!AD282:AD401)+'iBoxx Extrapolation'!$L401,2)</f>
        <v>3.85</v>
      </c>
      <c r="AE401" s="13">
        <f>ROUND(AVERAGE(Zinsswaps!AE282:AE401)+'iBoxx Extrapolation'!$L401,2)</f>
        <v>3.85</v>
      </c>
      <c r="AF401" s="13">
        <f>ROUND(AVERAGE(Zinsswaps!AF282:AF401)+'iBoxx Extrapolation'!$L401,2)</f>
        <v>3.83</v>
      </c>
      <c r="AG401" s="13">
        <f>ROUND(AVERAGE(Zinsswaps!AG282:AG401)+'iBoxx Extrapolation'!$L401,2)</f>
        <v>3.81</v>
      </c>
      <c r="AH401" s="13">
        <f>ROUND(AVERAGE(Zinsswaps!AH282:AH401)+'iBoxx Extrapolation'!$L401,2)</f>
        <v>3.8</v>
      </c>
      <c r="AI401" s="13">
        <f>ROUND(AVERAGE(Zinsswaps!AI282:AI401)+'iBoxx Extrapolation'!$L401,2)</f>
        <v>3.79</v>
      </c>
      <c r="AJ401" s="13">
        <f>ROUND(AVERAGE(Zinsswaps!AJ282:AJ401)+'iBoxx Extrapolation'!$L401,2)</f>
        <v>3.77</v>
      </c>
      <c r="AK401" s="13">
        <f>ROUND(AVERAGE(Zinsswaps!AK282:AK401)+'iBoxx Extrapolation'!$L401,2)</f>
        <v>3.76</v>
      </c>
      <c r="AL401" s="13">
        <f>ROUND(AVERAGE(Zinsswaps!AL282:AL401)+'iBoxx Extrapolation'!$L401,2)</f>
        <v>3.75</v>
      </c>
      <c r="AM401" s="13">
        <f>ROUND(AVERAGE(Zinsswaps!AM282:AM401)+'iBoxx Extrapolation'!$L401,2)</f>
        <v>3.74</v>
      </c>
      <c r="AN401" s="13">
        <f>ROUND(AVERAGE(Zinsswaps!AN282:AN401)+'iBoxx Extrapolation'!$L401,2)</f>
        <v>3.73</v>
      </c>
      <c r="AO401" s="13">
        <f>ROUND(AVERAGE(Zinsswaps!AO282:AO401)+'iBoxx Extrapolation'!$L401,2)</f>
        <v>3.72</v>
      </c>
      <c r="AP401" s="13">
        <f>ROUND(AVERAGE(Zinsswaps!AP282:AP401)+'iBoxx Extrapolation'!$L401,2)</f>
        <v>3.7</v>
      </c>
      <c r="AQ401" s="13">
        <f>ROUND(AVERAGE(Zinsswaps!AQ282:AQ401)+'iBoxx Extrapolation'!$L401,2)</f>
        <v>3.68</v>
      </c>
      <c r="AR401" s="13">
        <f>ROUND(AVERAGE(Zinsswaps!AR282:AR401)+'iBoxx Extrapolation'!$L401,2)</f>
        <v>3.66</v>
      </c>
      <c r="AS401" s="13">
        <f>ROUND(AVERAGE(Zinsswaps!AS282:AS401)+'iBoxx Extrapolation'!$L401,2)</f>
        <v>3.64</v>
      </c>
      <c r="AT401" s="13">
        <f>ROUND(AVERAGE(Zinsswaps!AT282:AT401)+'iBoxx Extrapolation'!$L401,2)</f>
        <v>3.62</v>
      </c>
      <c r="AU401" s="13">
        <f>ROUND(AVERAGE(Zinsswaps!AU282:AU401)+'iBoxx Extrapolation'!$L401,2)</f>
        <v>3.61</v>
      </c>
      <c r="AV401" s="13">
        <f>ROUND(AVERAGE(Zinsswaps!AV282:AV401)+'iBoxx Extrapolation'!$L401,2)</f>
        <v>3.59</v>
      </c>
      <c r="AW401" s="13">
        <f>ROUND(AVERAGE(Zinsswaps!AW282:AW401)+'iBoxx Extrapolation'!$L401,2)</f>
        <v>3.57</v>
      </c>
      <c r="AX401" s="13">
        <f>ROUND(AVERAGE(Zinsswaps!AX282:AX401)+'iBoxx Extrapolation'!$L401,2)</f>
        <v>3.56</v>
      </c>
      <c r="AY401" s="13">
        <f>ROUND(AVERAGE(Zinsswaps!AY282:AY401)+'iBoxx Extrapolation'!$L401,2)</f>
        <v>3.54</v>
      </c>
    </row>
    <row r="402" spans="1:51" s="16" customFormat="1" x14ac:dyDescent="0.2">
      <c r="A402" s="12">
        <v>49460</v>
      </c>
      <c r="B402" s="13">
        <f>ROUND(AVERAGE(Zinsswaps!B283:B402)+'iBoxx Extrapolation'!$L402,2)</f>
        <v>2.99</v>
      </c>
      <c r="C402" s="13">
        <f>ROUND(AVERAGE(Zinsswaps!C283:C402)+'iBoxx Extrapolation'!$L402,2)</f>
        <v>3</v>
      </c>
      <c r="D402" s="13">
        <f>ROUND(AVERAGE(Zinsswaps!D283:D402)+'iBoxx Extrapolation'!$L402,2)</f>
        <v>3.04</v>
      </c>
      <c r="E402" s="13">
        <f>ROUND(AVERAGE(Zinsswaps!E283:E402)+'iBoxx Extrapolation'!$L402,2)</f>
        <v>3.12</v>
      </c>
      <c r="F402" s="13">
        <f>ROUND(AVERAGE(Zinsswaps!F283:F402)+'iBoxx Extrapolation'!$L402,2)</f>
        <v>3.19</v>
      </c>
      <c r="G402" s="13">
        <f>ROUND(AVERAGE(Zinsswaps!G283:G402)+'iBoxx Extrapolation'!$L402,2)</f>
        <v>3.26</v>
      </c>
      <c r="H402" s="13">
        <f>ROUND(AVERAGE(Zinsswaps!H283:H402)+'iBoxx Extrapolation'!$L402,2)</f>
        <v>3.34</v>
      </c>
      <c r="I402" s="13">
        <f>ROUND(AVERAGE(Zinsswaps!I283:I402)+'iBoxx Extrapolation'!$L402,2)</f>
        <v>3.41</v>
      </c>
      <c r="J402" s="13">
        <f>ROUND(AVERAGE(Zinsswaps!J283:J402)+'iBoxx Extrapolation'!$L402,2)</f>
        <v>3.47</v>
      </c>
      <c r="K402" s="13">
        <f>ROUND(AVERAGE(Zinsswaps!K283:K402)+'iBoxx Extrapolation'!$L402,2)</f>
        <v>3.54</v>
      </c>
      <c r="L402" s="13">
        <f>ROUND(AVERAGE(Zinsswaps!L283:L402)+'iBoxx Extrapolation'!$L402,2)</f>
        <v>3.6</v>
      </c>
      <c r="M402" s="13">
        <f>ROUND(AVERAGE(Zinsswaps!M283:M402)+'iBoxx Extrapolation'!$L402,2)</f>
        <v>3.65</v>
      </c>
      <c r="N402" s="13">
        <f>ROUND(AVERAGE(Zinsswaps!N283:N402)+'iBoxx Extrapolation'!$L402,2)</f>
        <v>3.7</v>
      </c>
      <c r="O402" s="13">
        <f>ROUND(AVERAGE(Zinsswaps!O283:O402)+'iBoxx Extrapolation'!$L402,2)</f>
        <v>3.74</v>
      </c>
      <c r="P402" s="13">
        <f>ROUND(AVERAGE(Zinsswaps!P283:P402)+'iBoxx Extrapolation'!$L402,2)</f>
        <v>3.78</v>
      </c>
      <c r="Q402" s="13">
        <f>ROUND(AVERAGE(Zinsswaps!Q283:Q402)+'iBoxx Extrapolation'!$L402,2)</f>
        <v>3.8</v>
      </c>
      <c r="R402" s="13">
        <f>ROUND(AVERAGE(Zinsswaps!R283:R402)+'iBoxx Extrapolation'!$L402,2)</f>
        <v>3.83</v>
      </c>
      <c r="S402" s="13">
        <f>ROUND(AVERAGE(Zinsswaps!S283:S402)+'iBoxx Extrapolation'!$L402,2)</f>
        <v>3.85</v>
      </c>
      <c r="T402" s="13">
        <f>ROUND(AVERAGE(Zinsswaps!T283:T402)+'iBoxx Extrapolation'!$L402,2)</f>
        <v>3.87</v>
      </c>
      <c r="U402" s="13">
        <f>ROUND(AVERAGE(Zinsswaps!U283:U402)+'iBoxx Extrapolation'!$L402,2)</f>
        <v>3.88</v>
      </c>
      <c r="V402" s="13">
        <f>ROUND(AVERAGE(Zinsswaps!V283:V402)+'iBoxx Extrapolation'!$L402,2)</f>
        <v>3.88</v>
      </c>
      <c r="W402" s="13">
        <f>ROUND(AVERAGE(Zinsswaps!W283:W402)+'iBoxx Extrapolation'!$L402,2)</f>
        <v>3.88</v>
      </c>
      <c r="X402" s="13">
        <f>ROUND(AVERAGE(Zinsswaps!X283:X402)+'iBoxx Extrapolation'!$L402,2)</f>
        <v>3.88</v>
      </c>
      <c r="Y402" s="13">
        <f>ROUND(AVERAGE(Zinsswaps!Y283:Y402)+'iBoxx Extrapolation'!$L402,2)</f>
        <v>3.89</v>
      </c>
      <c r="Z402" s="13">
        <f>ROUND(AVERAGE(Zinsswaps!Z283:Z402)+'iBoxx Extrapolation'!$L402,2)</f>
        <v>3.89</v>
      </c>
      <c r="AA402" s="13">
        <f>ROUND(AVERAGE(Zinsswaps!AA283:AA402)+'iBoxx Extrapolation'!$L402,2)</f>
        <v>3.88</v>
      </c>
      <c r="AB402" s="13">
        <f>ROUND(AVERAGE(Zinsswaps!AB283:AB402)+'iBoxx Extrapolation'!$L402,2)</f>
        <v>3.87</v>
      </c>
      <c r="AC402" s="13">
        <f>ROUND(AVERAGE(Zinsswaps!AC283:AC402)+'iBoxx Extrapolation'!$L402,2)</f>
        <v>3.86</v>
      </c>
      <c r="AD402" s="13">
        <f>ROUND(AVERAGE(Zinsswaps!AD283:AD402)+'iBoxx Extrapolation'!$L402,2)</f>
        <v>3.86</v>
      </c>
      <c r="AE402" s="13">
        <f>ROUND(AVERAGE(Zinsswaps!AE283:AE402)+'iBoxx Extrapolation'!$L402,2)</f>
        <v>3.85</v>
      </c>
      <c r="AF402" s="13">
        <f>ROUND(AVERAGE(Zinsswaps!AF283:AF402)+'iBoxx Extrapolation'!$L402,2)</f>
        <v>3.83</v>
      </c>
      <c r="AG402" s="13">
        <f>ROUND(AVERAGE(Zinsswaps!AG283:AG402)+'iBoxx Extrapolation'!$L402,2)</f>
        <v>3.82</v>
      </c>
      <c r="AH402" s="13">
        <f>ROUND(AVERAGE(Zinsswaps!AH283:AH402)+'iBoxx Extrapolation'!$L402,2)</f>
        <v>3.8</v>
      </c>
      <c r="AI402" s="13">
        <f>ROUND(AVERAGE(Zinsswaps!AI283:AI402)+'iBoxx Extrapolation'!$L402,2)</f>
        <v>3.79</v>
      </c>
      <c r="AJ402" s="13">
        <f>ROUND(AVERAGE(Zinsswaps!AJ283:AJ402)+'iBoxx Extrapolation'!$L402,2)</f>
        <v>3.78</v>
      </c>
      <c r="AK402" s="13">
        <f>ROUND(AVERAGE(Zinsswaps!AK283:AK402)+'iBoxx Extrapolation'!$L402,2)</f>
        <v>3.77</v>
      </c>
      <c r="AL402" s="13">
        <f>ROUND(AVERAGE(Zinsswaps!AL283:AL402)+'iBoxx Extrapolation'!$L402,2)</f>
        <v>3.75</v>
      </c>
      <c r="AM402" s="13">
        <f>ROUND(AVERAGE(Zinsswaps!AM283:AM402)+'iBoxx Extrapolation'!$L402,2)</f>
        <v>3.74</v>
      </c>
      <c r="AN402" s="13">
        <f>ROUND(AVERAGE(Zinsswaps!AN283:AN402)+'iBoxx Extrapolation'!$L402,2)</f>
        <v>3.73</v>
      </c>
      <c r="AO402" s="13">
        <f>ROUND(AVERAGE(Zinsswaps!AO283:AO402)+'iBoxx Extrapolation'!$L402,2)</f>
        <v>3.72</v>
      </c>
      <c r="AP402" s="13">
        <f>ROUND(AVERAGE(Zinsswaps!AP283:AP402)+'iBoxx Extrapolation'!$L402,2)</f>
        <v>3.7</v>
      </c>
      <c r="AQ402" s="13">
        <f>ROUND(AVERAGE(Zinsswaps!AQ283:AQ402)+'iBoxx Extrapolation'!$L402,2)</f>
        <v>3.68</v>
      </c>
      <c r="AR402" s="13">
        <f>ROUND(AVERAGE(Zinsswaps!AR283:AR402)+'iBoxx Extrapolation'!$L402,2)</f>
        <v>3.66</v>
      </c>
      <c r="AS402" s="13">
        <f>ROUND(AVERAGE(Zinsswaps!AS283:AS402)+'iBoxx Extrapolation'!$L402,2)</f>
        <v>3.64</v>
      </c>
      <c r="AT402" s="13">
        <f>ROUND(AVERAGE(Zinsswaps!AT283:AT402)+'iBoxx Extrapolation'!$L402,2)</f>
        <v>3.62</v>
      </c>
      <c r="AU402" s="13">
        <f>ROUND(AVERAGE(Zinsswaps!AU283:AU402)+'iBoxx Extrapolation'!$L402,2)</f>
        <v>3.61</v>
      </c>
      <c r="AV402" s="13">
        <f>ROUND(AVERAGE(Zinsswaps!AV283:AV402)+'iBoxx Extrapolation'!$L402,2)</f>
        <v>3.59</v>
      </c>
      <c r="AW402" s="13">
        <f>ROUND(AVERAGE(Zinsswaps!AW283:AW402)+'iBoxx Extrapolation'!$L402,2)</f>
        <v>3.58</v>
      </c>
      <c r="AX402" s="13">
        <f>ROUND(AVERAGE(Zinsswaps!AX283:AX402)+'iBoxx Extrapolation'!$L402,2)</f>
        <v>3.56</v>
      </c>
      <c r="AY402" s="13">
        <f>ROUND(AVERAGE(Zinsswaps!AY283:AY402)+'iBoxx Extrapolation'!$L402,2)</f>
        <v>3.55</v>
      </c>
    </row>
    <row r="403" spans="1:51" s="16" customFormat="1" x14ac:dyDescent="0.2">
      <c r="A403" s="12">
        <v>49490</v>
      </c>
      <c r="B403" s="13">
        <f>ROUND(AVERAGE(Zinsswaps!B284:B403)+'iBoxx Extrapolation'!$L403,2)</f>
        <v>2.99</v>
      </c>
      <c r="C403" s="13">
        <f>ROUND(AVERAGE(Zinsswaps!C284:C403)+'iBoxx Extrapolation'!$L403,2)</f>
        <v>3</v>
      </c>
      <c r="D403" s="13">
        <f>ROUND(AVERAGE(Zinsswaps!D284:D403)+'iBoxx Extrapolation'!$L403,2)</f>
        <v>3.05</v>
      </c>
      <c r="E403" s="13">
        <f>ROUND(AVERAGE(Zinsswaps!E284:E403)+'iBoxx Extrapolation'!$L403,2)</f>
        <v>3.12</v>
      </c>
      <c r="F403" s="13">
        <f>ROUND(AVERAGE(Zinsswaps!F284:F403)+'iBoxx Extrapolation'!$L403,2)</f>
        <v>3.19</v>
      </c>
      <c r="G403" s="13">
        <f>ROUND(AVERAGE(Zinsswaps!G284:G403)+'iBoxx Extrapolation'!$L403,2)</f>
        <v>3.26</v>
      </c>
      <c r="H403" s="13">
        <f>ROUND(AVERAGE(Zinsswaps!H284:H403)+'iBoxx Extrapolation'!$L403,2)</f>
        <v>3.34</v>
      </c>
      <c r="I403" s="13">
        <f>ROUND(AVERAGE(Zinsswaps!I284:I403)+'iBoxx Extrapolation'!$L403,2)</f>
        <v>3.41</v>
      </c>
      <c r="J403" s="13">
        <f>ROUND(AVERAGE(Zinsswaps!J284:J403)+'iBoxx Extrapolation'!$L403,2)</f>
        <v>3.48</v>
      </c>
      <c r="K403" s="13">
        <f>ROUND(AVERAGE(Zinsswaps!K284:K403)+'iBoxx Extrapolation'!$L403,2)</f>
        <v>3.54</v>
      </c>
      <c r="L403" s="13">
        <f>ROUND(AVERAGE(Zinsswaps!L284:L403)+'iBoxx Extrapolation'!$L403,2)</f>
        <v>3.6</v>
      </c>
      <c r="M403" s="13">
        <f>ROUND(AVERAGE(Zinsswaps!M284:M403)+'iBoxx Extrapolation'!$L403,2)</f>
        <v>3.65</v>
      </c>
      <c r="N403" s="13">
        <f>ROUND(AVERAGE(Zinsswaps!N284:N403)+'iBoxx Extrapolation'!$L403,2)</f>
        <v>3.7</v>
      </c>
      <c r="O403" s="13">
        <f>ROUND(AVERAGE(Zinsswaps!O284:O403)+'iBoxx Extrapolation'!$L403,2)</f>
        <v>3.74</v>
      </c>
      <c r="P403" s="13">
        <f>ROUND(AVERAGE(Zinsswaps!P284:P403)+'iBoxx Extrapolation'!$L403,2)</f>
        <v>3.78</v>
      </c>
      <c r="Q403" s="13">
        <f>ROUND(AVERAGE(Zinsswaps!Q284:Q403)+'iBoxx Extrapolation'!$L403,2)</f>
        <v>3.81</v>
      </c>
      <c r="R403" s="13">
        <f>ROUND(AVERAGE(Zinsswaps!R284:R403)+'iBoxx Extrapolation'!$L403,2)</f>
        <v>3.83</v>
      </c>
      <c r="S403" s="13">
        <f>ROUND(AVERAGE(Zinsswaps!S284:S403)+'iBoxx Extrapolation'!$L403,2)</f>
        <v>3.85</v>
      </c>
      <c r="T403" s="13">
        <f>ROUND(AVERAGE(Zinsswaps!T284:T403)+'iBoxx Extrapolation'!$L403,2)</f>
        <v>3.87</v>
      </c>
      <c r="U403" s="13">
        <f>ROUND(AVERAGE(Zinsswaps!U284:U403)+'iBoxx Extrapolation'!$L403,2)</f>
        <v>3.88</v>
      </c>
      <c r="V403" s="13">
        <f>ROUND(AVERAGE(Zinsswaps!V284:V403)+'iBoxx Extrapolation'!$L403,2)</f>
        <v>3.88</v>
      </c>
      <c r="W403" s="13">
        <f>ROUND(AVERAGE(Zinsswaps!W284:W403)+'iBoxx Extrapolation'!$L403,2)</f>
        <v>3.89</v>
      </c>
      <c r="X403" s="13">
        <f>ROUND(AVERAGE(Zinsswaps!X284:X403)+'iBoxx Extrapolation'!$L403,2)</f>
        <v>3.89</v>
      </c>
      <c r="Y403" s="13">
        <f>ROUND(AVERAGE(Zinsswaps!Y284:Y403)+'iBoxx Extrapolation'!$L403,2)</f>
        <v>3.89</v>
      </c>
      <c r="Z403" s="13">
        <f>ROUND(AVERAGE(Zinsswaps!Z284:Z403)+'iBoxx Extrapolation'!$L403,2)</f>
        <v>3.89</v>
      </c>
      <c r="AA403" s="13">
        <f>ROUND(AVERAGE(Zinsswaps!AA284:AA403)+'iBoxx Extrapolation'!$L403,2)</f>
        <v>3.88</v>
      </c>
      <c r="AB403" s="13">
        <f>ROUND(AVERAGE(Zinsswaps!AB284:AB403)+'iBoxx Extrapolation'!$L403,2)</f>
        <v>3.87</v>
      </c>
      <c r="AC403" s="13">
        <f>ROUND(AVERAGE(Zinsswaps!AC284:AC403)+'iBoxx Extrapolation'!$L403,2)</f>
        <v>3.86</v>
      </c>
      <c r="AD403" s="13">
        <f>ROUND(AVERAGE(Zinsswaps!AD284:AD403)+'iBoxx Extrapolation'!$L403,2)</f>
        <v>3.86</v>
      </c>
      <c r="AE403" s="13">
        <f>ROUND(AVERAGE(Zinsswaps!AE284:AE403)+'iBoxx Extrapolation'!$L403,2)</f>
        <v>3.85</v>
      </c>
      <c r="AF403" s="13">
        <f>ROUND(AVERAGE(Zinsswaps!AF284:AF403)+'iBoxx Extrapolation'!$L403,2)</f>
        <v>3.84</v>
      </c>
      <c r="AG403" s="13">
        <f>ROUND(AVERAGE(Zinsswaps!AG284:AG403)+'iBoxx Extrapolation'!$L403,2)</f>
        <v>3.82</v>
      </c>
      <c r="AH403" s="13">
        <f>ROUND(AVERAGE(Zinsswaps!AH284:AH403)+'iBoxx Extrapolation'!$L403,2)</f>
        <v>3.81</v>
      </c>
      <c r="AI403" s="13">
        <f>ROUND(AVERAGE(Zinsswaps!AI284:AI403)+'iBoxx Extrapolation'!$L403,2)</f>
        <v>3.79</v>
      </c>
      <c r="AJ403" s="13">
        <f>ROUND(AVERAGE(Zinsswaps!AJ284:AJ403)+'iBoxx Extrapolation'!$L403,2)</f>
        <v>3.78</v>
      </c>
      <c r="AK403" s="13">
        <f>ROUND(AVERAGE(Zinsswaps!AK284:AK403)+'iBoxx Extrapolation'!$L403,2)</f>
        <v>3.77</v>
      </c>
      <c r="AL403" s="13">
        <f>ROUND(AVERAGE(Zinsswaps!AL284:AL403)+'iBoxx Extrapolation'!$L403,2)</f>
        <v>3.76</v>
      </c>
      <c r="AM403" s="13">
        <f>ROUND(AVERAGE(Zinsswaps!AM284:AM403)+'iBoxx Extrapolation'!$L403,2)</f>
        <v>3.75</v>
      </c>
      <c r="AN403" s="13">
        <f>ROUND(AVERAGE(Zinsswaps!AN284:AN403)+'iBoxx Extrapolation'!$L403,2)</f>
        <v>3.73</v>
      </c>
      <c r="AO403" s="13">
        <f>ROUND(AVERAGE(Zinsswaps!AO284:AO403)+'iBoxx Extrapolation'!$L403,2)</f>
        <v>3.72</v>
      </c>
      <c r="AP403" s="13">
        <f>ROUND(AVERAGE(Zinsswaps!AP284:AP403)+'iBoxx Extrapolation'!$L403,2)</f>
        <v>3.7</v>
      </c>
      <c r="AQ403" s="13">
        <f>ROUND(AVERAGE(Zinsswaps!AQ284:AQ403)+'iBoxx Extrapolation'!$L403,2)</f>
        <v>3.68</v>
      </c>
      <c r="AR403" s="13">
        <f>ROUND(AVERAGE(Zinsswaps!AR284:AR403)+'iBoxx Extrapolation'!$L403,2)</f>
        <v>3.66</v>
      </c>
      <c r="AS403" s="13">
        <f>ROUND(AVERAGE(Zinsswaps!AS284:AS403)+'iBoxx Extrapolation'!$L403,2)</f>
        <v>3.64</v>
      </c>
      <c r="AT403" s="13">
        <f>ROUND(AVERAGE(Zinsswaps!AT284:AT403)+'iBoxx Extrapolation'!$L403,2)</f>
        <v>3.63</v>
      </c>
      <c r="AU403" s="13">
        <f>ROUND(AVERAGE(Zinsswaps!AU284:AU403)+'iBoxx Extrapolation'!$L403,2)</f>
        <v>3.61</v>
      </c>
      <c r="AV403" s="13">
        <f>ROUND(AVERAGE(Zinsswaps!AV284:AV403)+'iBoxx Extrapolation'!$L403,2)</f>
        <v>3.59</v>
      </c>
      <c r="AW403" s="13">
        <f>ROUND(AVERAGE(Zinsswaps!AW284:AW403)+'iBoxx Extrapolation'!$L403,2)</f>
        <v>3.58</v>
      </c>
      <c r="AX403" s="13">
        <f>ROUND(AVERAGE(Zinsswaps!AX284:AX403)+'iBoxx Extrapolation'!$L403,2)</f>
        <v>3.56</v>
      </c>
      <c r="AY403" s="13">
        <f>ROUND(AVERAGE(Zinsswaps!AY284:AY403)+'iBoxx Extrapolation'!$L403,2)</f>
        <v>3.55</v>
      </c>
    </row>
    <row r="404" spans="1:51" s="16" customFormat="1" x14ac:dyDescent="0.2">
      <c r="A404" s="12">
        <v>49521</v>
      </c>
      <c r="B404" s="13">
        <f>ROUND(AVERAGE(Zinsswaps!B285:B404)+'iBoxx Extrapolation'!$L404,2)</f>
        <v>2.99</v>
      </c>
      <c r="C404" s="13">
        <f>ROUND(AVERAGE(Zinsswaps!C285:C404)+'iBoxx Extrapolation'!$L404,2)</f>
        <v>3</v>
      </c>
      <c r="D404" s="13">
        <f>ROUND(AVERAGE(Zinsswaps!D285:D404)+'iBoxx Extrapolation'!$L404,2)</f>
        <v>3.05</v>
      </c>
      <c r="E404" s="13">
        <f>ROUND(AVERAGE(Zinsswaps!E285:E404)+'iBoxx Extrapolation'!$L404,2)</f>
        <v>3.12</v>
      </c>
      <c r="F404" s="13">
        <f>ROUND(AVERAGE(Zinsswaps!F285:F404)+'iBoxx Extrapolation'!$L404,2)</f>
        <v>3.19</v>
      </c>
      <c r="G404" s="13">
        <f>ROUND(AVERAGE(Zinsswaps!G285:G404)+'iBoxx Extrapolation'!$L404,2)</f>
        <v>3.27</v>
      </c>
      <c r="H404" s="13">
        <f>ROUND(AVERAGE(Zinsswaps!H285:H404)+'iBoxx Extrapolation'!$L404,2)</f>
        <v>3.34</v>
      </c>
      <c r="I404" s="13">
        <f>ROUND(AVERAGE(Zinsswaps!I285:I404)+'iBoxx Extrapolation'!$L404,2)</f>
        <v>3.41</v>
      </c>
      <c r="J404" s="13">
        <f>ROUND(AVERAGE(Zinsswaps!J285:J404)+'iBoxx Extrapolation'!$L404,2)</f>
        <v>3.48</v>
      </c>
      <c r="K404" s="13">
        <f>ROUND(AVERAGE(Zinsswaps!K285:K404)+'iBoxx Extrapolation'!$L404,2)</f>
        <v>3.54</v>
      </c>
      <c r="L404" s="13">
        <f>ROUND(AVERAGE(Zinsswaps!L285:L404)+'iBoxx Extrapolation'!$L404,2)</f>
        <v>3.6</v>
      </c>
      <c r="M404" s="13">
        <f>ROUND(AVERAGE(Zinsswaps!M285:M404)+'iBoxx Extrapolation'!$L404,2)</f>
        <v>3.65</v>
      </c>
      <c r="N404" s="13">
        <f>ROUND(AVERAGE(Zinsswaps!N285:N404)+'iBoxx Extrapolation'!$L404,2)</f>
        <v>3.7</v>
      </c>
      <c r="O404" s="13">
        <f>ROUND(AVERAGE(Zinsswaps!O285:O404)+'iBoxx Extrapolation'!$L404,2)</f>
        <v>3.75</v>
      </c>
      <c r="P404" s="13">
        <f>ROUND(AVERAGE(Zinsswaps!P285:P404)+'iBoxx Extrapolation'!$L404,2)</f>
        <v>3.78</v>
      </c>
      <c r="Q404" s="13">
        <f>ROUND(AVERAGE(Zinsswaps!Q285:Q404)+'iBoxx Extrapolation'!$L404,2)</f>
        <v>3.81</v>
      </c>
      <c r="R404" s="13">
        <f>ROUND(AVERAGE(Zinsswaps!R285:R404)+'iBoxx Extrapolation'!$L404,2)</f>
        <v>3.83</v>
      </c>
      <c r="S404" s="13">
        <f>ROUND(AVERAGE(Zinsswaps!S285:S404)+'iBoxx Extrapolation'!$L404,2)</f>
        <v>3.85</v>
      </c>
      <c r="T404" s="13">
        <f>ROUND(AVERAGE(Zinsswaps!T285:T404)+'iBoxx Extrapolation'!$L404,2)</f>
        <v>3.87</v>
      </c>
      <c r="U404" s="13">
        <f>ROUND(AVERAGE(Zinsswaps!U285:U404)+'iBoxx Extrapolation'!$L404,2)</f>
        <v>3.89</v>
      </c>
      <c r="V404" s="13">
        <f>ROUND(AVERAGE(Zinsswaps!V285:V404)+'iBoxx Extrapolation'!$L404,2)</f>
        <v>3.89</v>
      </c>
      <c r="W404" s="13">
        <f>ROUND(AVERAGE(Zinsswaps!W285:W404)+'iBoxx Extrapolation'!$L404,2)</f>
        <v>3.89</v>
      </c>
      <c r="X404" s="13">
        <f>ROUND(AVERAGE(Zinsswaps!X285:X404)+'iBoxx Extrapolation'!$L404,2)</f>
        <v>3.89</v>
      </c>
      <c r="Y404" s="13">
        <f>ROUND(AVERAGE(Zinsswaps!Y285:Y404)+'iBoxx Extrapolation'!$L404,2)</f>
        <v>3.89</v>
      </c>
      <c r="Z404" s="13">
        <f>ROUND(AVERAGE(Zinsswaps!Z285:Z404)+'iBoxx Extrapolation'!$L404,2)</f>
        <v>3.89</v>
      </c>
      <c r="AA404" s="13">
        <f>ROUND(AVERAGE(Zinsswaps!AA285:AA404)+'iBoxx Extrapolation'!$L404,2)</f>
        <v>3.88</v>
      </c>
      <c r="AB404" s="13">
        <f>ROUND(AVERAGE(Zinsswaps!AB285:AB404)+'iBoxx Extrapolation'!$L404,2)</f>
        <v>3.87</v>
      </c>
      <c r="AC404" s="13">
        <f>ROUND(AVERAGE(Zinsswaps!AC285:AC404)+'iBoxx Extrapolation'!$L404,2)</f>
        <v>3.87</v>
      </c>
      <c r="AD404" s="13">
        <f>ROUND(AVERAGE(Zinsswaps!AD285:AD404)+'iBoxx Extrapolation'!$L404,2)</f>
        <v>3.86</v>
      </c>
      <c r="AE404" s="13">
        <f>ROUND(AVERAGE(Zinsswaps!AE285:AE404)+'iBoxx Extrapolation'!$L404,2)</f>
        <v>3.85</v>
      </c>
      <c r="AF404" s="13">
        <f>ROUND(AVERAGE(Zinsswaps!AF285:AF404)+'iBoxx Extrapolation'!$L404,2)</f>
        <v>3.84</v>
      </c>
      <c r="AG404" s="13">
        <f>ROUND(AVERAGE(Zinsswaps!AG285:AG404)+'iBoxx Extrapolation'!$L404,2)</f>
        <v>3.82</v>
      </c>
      <c r="AH404" s="13">
        <f>ROUND(AVERAGE(Zinsswaps!AH285:AH404)+'iBoxx Extrapolation'!$L404,2)</f>
        <v>3.81</v>
      </c>
      <c r="AI404" s="13">
        <f>ROUND(AVERAGE(Zinsswaps!AI285:AI404)+'iBoxx Extrapolation'!$L404,2)</f>
        <v>3.79</v>
      </c>
      <c r="AJ404" s="13">
        <f>ROUND(AVERAGE(Zinsswaps!AJ285:AJ404)+'iBoxx Extrapolation'!$L404,2)</f>
        <v>3.78</v>
      </c>
      <c r="AK404" s="13">
        <f>ROUND(AVERAGE(Zinsswaps!AK285:AK404)+'iBoxx Extrapolation'!$L404,2)</f>
        <v>3.77</v>
      </c>
      <c r="AL404" s="13">
        <f>ROUND(AVERAGE(Zinsswaps!AL285:AL404)+'iBoxx Extrapolation'!$L404,2)</f>
        <v>3.76</v>
      </c>
      <c r="AM404" s="13">
        <f>ROUND(AVERAGE(Zinsswaps!AM285:AM404)+'iBoxx Extrapolation'!$L404,2)</f>
        <v>3.75</v>
      </c>
      <c r="AN404" s="13">
        <f>ROUND(AVERAGE(Zinsswaps!AN285:AN404)+'iBoxx Extrapolation'!$L404,2)</f>
        <v>3.74</v>
      </c>
      <c r="AO404" s="13">
        <f>ROUND(AVERAGE(Zinsswaps!AO285:AO404)+'iBoxx Extrapolation'!$L404,2)</f>
        <v>3.73</v>
      </c>
      <c r="AP404" s="13">
        <f>ROUND(AVERAGE(Zinsswaps!AP285:AP404)+'iBoxx Extrapolation'!$L404,2)</f>
        <v>3.71</v>
      </c>
      <c r="AQ404" s="13">
        <f>ROUND(AVERAGE(Zinsswaps!AQ285:AQ404)+'iBoxx Extrapolation'!$L404,2)</f>
        <v>3.68</v>
      </c>
      <c r="AR404" s="13">
        <f>ROUND(AVERAGE(Zinsswaps!AR285:AR404)+'iBoxx Extrapolation'!$L404,2)</f>
        <v>3.66</v>
      </c>
      <c r="AS404" s="13">
        <f>ROUND(AVERAGE(Zinsswaps!AS285:AS404)+'iBoxx Extrapolation'!$L404,2)</f>
        <v>3.65</v>
      </c>
      <c r="AT404" s="13">
        <f>ROUND(AVERAGE(Zinsswaps!AT285:AT404)+'iBoxx Extrapolation'!$L404,2)</f>
        <v>3.63</v>
      </c>
      <c r="AU404" s="13">
        <f>ROUND(AVERAGE(Zinsswaps!AU285:AU404)+'iBoxx Extrapolation'!$L404,2)</f>
        <v>3.61</v>
      </c>
      <c r="AV404" s="13">
        <f>ROUND(AVERAGE(Zinsswaps!AV285:AV404)+'iBoxx Extrapolation'!$L404,2)</f>
        <v>3.59</v>
      </c>
      <c r="AW404" s="13">
        <f>ROUND(AVERAGE(Zinsswaps!AW285:AW404)+'iBoxx Extrapolation'!$L404,2)</f>
        <v>3.58</v>
      </c>
      <c r="AX404" s="13">
        <f>ROUND(AVERAGE(Zinsswaps!AX285:AX404)+'iBoxx Extrapolation'!$L404,2)</f>
        <v>3.56</v>
      </c>
      <c r="AY404" s="13">
        <f>ROUND(AVERAGE(Zinsswaps!AY285:AY404)+'iBoxx Extrapolation'!$L404,2)</f>
        <v>3.55</v>
      </c>
    </row>
    <row r="405" spans="1:51" s="16" customFormat="1" x14ac:dyDescent="0.2">
      <c r="A405" s="12">
        <v>49552</v>
      </c>
      <c r="B405" s="13">
        <f>ROUND(AVERAGE(Zinsswaps!B286:B405)+'iBoxx Extrapolation'!$L405,2)</f>
        <v>2.99</v>
      </c>
      <c r="C405" s="13">
        <f>ROUND(AVERAGE(Zinsswaps!C286:C405)+'iBoxx Extrapolation'!$L405,2)</f>
        <v>3</v>
      </c>
      <c r="D405" s="13">
        <f>ROUND(AVERAGE(Zinsswaps!D286:D405)+'iBoxx Extrapolation'!$L405,2)</f>
        <v>3.05</v>
      </c>
      <c r="E405" s="13">
        <f>ROUND(AVERAGE(Zinsswaps!E286:E405)+'iBoxx Extrapolation'!$L405,2)</f>
        <v>3.12</v>
      </c>
      <c r="F405" s="13">
        <f>ROUND(AVERAGE(Zinsswaps!F286:F405)+'iBoxx Extrapolation'!$L405,2)</f>
        <v>3.19</v>
      </c>
      <c r="G405" s="13">
        <f>ROUND(AVERAGE(Zinsswaps!G286:G405)+'iBoxx Extrapolation'!$L405,2)</f>
        <v>3.27</v>
      </c>
      <c r="H405" s="13">
        <f>ROUND(AVERAGE(Zinsswaps!H286:H405)+'iBoxx Extrapolation'!$L405,2)</f>
        <v>3.34</v>
      </c>
      <c r="I405" s="13">
        <f>ROUND(AVERAGE(Zinsswaps!I286:I405)+'iBoxx Extrapolation'!$L405,2)</f>
        <v>3.41</v>
      </c>
      <c r="J405" s="13">
        <f>ROUND(AVERAGE(Zinsswaps!J286:J405)+'iBoxx Extrapolation'!$L405,2)</f>
        <v>3.48</v>
      </c>
      <c r="K405" s="13">
        <f>ROUND(AVERAGE(Zinsswaps!K286:K405)+'iBoxx Extrapolation'!$L405,2)</f>
        <v>3.54</v>
      </c>
      <c r="L405" s="13">
        <f>ROUND(AVERAGE(Zinsswaps!L286:L405)+'iBoxx Extrapolation'!$L405,2)</f>
        <v>3.6</v>
      </c>
      <c r="M405" s="13">
        <f>ROUND(AVERAGE(Zinsswaps!M286:M405)+'iBoxx Extrapolation'!$L405,2)</f>
        <v>3.65</v>
      </c>
      <c r="N405" s="13">
        <f>ROUND(AVERAGE(Zinsswaps!N286:N405)+'iBoxx Extrapolation'!$L405,2)</f>
        <v>3.7</v>
      </c>
      <c r="O405" s="13">
        <f>ROUND(AVERAGE(Zinsswaps!O286:O405)+'iBoxx Extrapolation'!$L405,2)</f>
        <v>3.75</v>
      </c>
      <c r="P405" s="13">
        <f>ROUND(AVERAGE(Zinsswaps!P286:P405)+'iBoxx Extrapolation'!$L405,2)</f>
        <v>3.78</v>
      </c>
      <c r="Q405" s="13">
        <f>ROUND(AVERAGE(Zinsswaps!Q286:Q405)+'iBoxx Extrapolation'!$L405,2)</f>
        <v>3.81</v>
      </c>
      <c r="R405" s="13">
        <f>ROUND(AVERAGE(Zinsswaps!R286:R405)+'iBoxx Extrapolation'!$L405,2)</f>
        <v>3.83</v>
      </c>
      <c r="S405" s="13">
        <f>ROUND(AVERAGE(Zinsswaps!S286:S405)+'iBoxx Extrapolation'!$L405,2)</f>
        <v>3.85</v>
      </c>
      <c r="T405" s="13">
        <f>ROUND(AVERAGE(Zinsswaps!T286:T405)+'iBoxx Extrapolation'!$L405,2)</f>
        <v>3.87</v>
      </c>
      <c r="U405" s="13">
        <f>ROUND(AVERAGE(Zinsswaps!U286:U405)+'iBoxx Extrapolation'!$L405,2)</f>
        <v>3.89</v>
      </c>
      <c r="V405" s="13">
        <f>ROUND(AVERAGE(Zinsswaps!V286:V405)+'iBoxx Extrapolation'!$L405,2)</f>
        <v>3.89</v>
      </c>
      <c r="W405" s="13">
        <f>ROUND(AVERAGE(Zinsswaps!W286:W405)+'iBoxx Extrapolation'!$L405,2)</f>
        <v>3.89</v>
      </c>
      <c r="X405" s="13">
        <f>ROUND(AVERAGE(Zinsswaps!X286:X405)+'iBoxx Extrapolation'!$L405,2)</f>
        <v>3.89</v>
      </c>
      <c r="Y405" s="13">
        <f>ROUND(AVERAGE(Zinsswaps!Y286:Y405)+'iBoxx Extrapolation'!$L405,2)</f>
        <v>3.89</v>
      </c>
      <c r="Z405" s="13">
        <f>ROUND(AVERAGE(Zinsswaps!Z286:Z405)+'iBoxx Extrapolation'!$L405,2)</f>
        <v>3.89</v>
      </c>
      <c r="AA405" s="13">
        <f>ROUND(AVERAGE(Zinsswaps!AA286:AA405)+'iBoxx Extrapolation'!$L405,2)</f>
        <v>3.88</v>
      </c>
      <c r="AB405" s="13">
        <f>ROUND(AVERAGE(Zinsswaps!AB286:AB405)+'iBoxx Extrapolation'!$L405,2)</f>
        <v>3.88</v>
      </c>
      <c r="AC405" s="13">
        <f>ROUND(AVERAGE(Zinsswaps!AC286:AC405)+'iBoxx Extrapolation'!$L405,2)</f>
        <v>3.87</v>
      </c>
      <c r="AD405" s="13">
        <f>ROUND(AVERAGE(Zinsswaps!AD286:AD405)+'iBoxx Extrapolation'!$L405,2)</f>
        <v>3.86</v>
      </c>
      <c r="AE405" s="13">
        <f>ROUND(AVERAGE(Zinsswaps!AE286:AE405)+'iBoxx Extrapolation'!$L405,2)</f>
        <v>3.85</v>
      </c>
      <c r="AF405" s="13">
        <f>ROUND(AVERAGE(Zinsswaps!AF286:AF405)+'iBoxx Extrapolation'!$L405,2)</f>
        <v>3.84</v>
      </c>
      <c r="AG405" s="13">
        <f>ROUND(AVERAGE(Zinsswaps!AG286:AG405)+'iBoxx Extrapolation'!$L405,2)</f>
        <v>3.82</v>
      </c>
      <c r="AH405" s="13">
        <f>ROUND(AVERAGE(Zinsswaps!AH286:AH405)+'iBoxx Extrapolation'!$L405,2)</f>
        <v>3.81</v>
      </c>
      <c r="AI405" s="13">
        <f>ROUND(AVERAGE(Zinsswaps!AI286:AI405)+'iBoxx Extrapolation'!$L405,2)</f>
        <v>3.79</v>
      </c>
      <c r="AJ405" s="13">
        <f>ROUND(AVERAGE(Zinsswaps!AJ286:AJ405)+'iBoxx Extrapolation'!$L405,2)</f>
        <v>3.78</v>
      </c>
      <c r="AK405" s="13">
        <f>ROUND(AVERAGE(Zinsswaps!AK286:AK405)+'iBoxx Extrapolation'!$L405,2)</f>
        <v>3.77</v>
      </c>
      <c r="AL405" s="13">
        <f>ROUND(AVERAGE(Zinsswaps!AL286:AL405)+'iBoxx Extrapolation'!$L405,2)</f>
        <v>3.76</v>
      </c>
      <c r="AM405" s="13">
        <f>ROUND(AVERAGE(Zinsswaps!AM286:AM405)+'iBoxx Extrapolation'!$L405,2)</f>
        <v>3.75</v>
      </c>
      <c r="AN405" s="13">
        <f>ROUND(AVERAGE(Zinsswaps!AN286:AN405)+'iBoxx Extrapolation'!$L405,2)</f>
        <v>3.74</v>
      </c>
      <c r="AO405" s="13">
        <f>ROUND(AVERAGE(Zinsswaps!AO286:AO405)+'iBoxx Extrapolation'!$L405,2)</f>
        <v>3.73</v>
      </c>
      <c r="AP405" s="13">
        <f>ROUND(AVERAGE(Zinsswaps!AP286:AP405)+'iBoxx Extrapolation'!$L405,2)</f>
        <v>3.71</v>
      </c>
      <c r="AQ405" s="13">
        <f>ROUND(AVERAGE(Zinsswaps!AQ286:AQ405)+'iBoxx Extrapolation'!$L405,2)</f>
        <v>3.68</v>
      </c>
      <c r="AR405" s="13">
        <f>ROUND(AVERAGE(Zinsswaps!AR286:AR405)+'iBoxx Extrapolation'!$L405,2)</f>
        <v>3.66</v>
      </c>
      <c r="AS405" s="13">
        <f>ROUND(AVERAGE(Zinsswaps!AS286:AS405)+'iBoxx Extrapolation'!$L405,2)</f>
        <v>3.64</v>
      </c>
      <c r="AT405" s="13">
        <f>ROUND(AVERAGE(Zinsswaps!AT286:AT405)+'iBoxx Extrapolation'!$L405,2)</f>
        <v>3.63</v>
      </c>
      <c r="AU405" s="13">
        <f>ROUND(AVERAGE(Zinsswaps!AU286:AU405)+'iBoxx Extrapolation'!$L405,2)</f>
        <v>3.61</v>
      </c>
      <c r="AV405" s="13">
        <f>ROUND(AVERAGE(Zinsswaps!AV286:AV405)+'iBoxx Extrapolation'!$L405,2)</f>
        <v>3.59</v>
      </c>
      <c r="AW405" s="13">
        <f>ROUND(AVERAGE(Zinsswaps!AW286:AW405)+'iBoxx Extrapolation'!$L405,2)</f>
        <v>3.58</v>
      </c>
      <c r="AX405" s="13">
        <f>ROUND(AVERAGE(Zinsswaps!AX286:AX405)+'iBoxx Extrapolation'!$L405,2)</f>
        <v>3.56</v>
      </c>
      <c r="AY405" s="13">
        <f>ROUND(AVERAGE(Zinsswaps!AY286:AY405)+'iBoxx Extrapolation'!$L405,2)</f>
        <v>3.55</v>
      </c>
    </row>
    <row r="406" spans="1:51" s="16" customFormat="1" x14ac:dyDescent="0.2">
      <c r="A406" s="12">
        <v>49582</v>
      </c>
      <c r="B406" s="13">
        <f>ROUND(AVERAGE(Zinsswaps!B287:B406)+'iBoxx Extrapolation'!$L406,2)</f>
        <v>2.99</v>
      </c>
      <c r="C406" s="13">
        <f>ROUND(AVERAGE(Zinsswaps!C287:C406)+'iBoxx Extrapolation'!$L406,2)</f>
        <v>3</v>
      </c>
      <c r="D406" s="13">
        <f>ROUND(AVERAGE(Zinsswaps!D287:D406)+'iBoxx Extrapolation'!$L406,2)</f>
        <v>3.05</v>
      </c>
      <c r="E406" s="13">
        <f>ROUND(AVERAGE(Zinsswaps!E287:E406)+'iBoxx Extrapolation'!$L406,2)</f>
        <v>3.12</v>
      </c>
      <c r="F406" s="13">
        <f>ROUND(AVERAGE(Zinsswaps!F287:F406)+'iBoxx Extrapolation'!$L406,2)</f>
        <v>3.19</v>
      </c>
      <c r="G406" s="13">
        <f>ROUND(AVERAGE(Zinsswaps!G287:G406)+'iBoxx Extrapolation'!$L406,2)</f>
        <v>3.27</v>
      </c>
      <c r="H406" s="13">
        <f>ROUND(AVERAGE(Zinsswaps!H287:H406)+'iBoxx Extrapolation'!$L406,2)</f>
        <v>3.34</v>
      </c>
      <c r="I406" s="13">
        <f>ROUND(AVERAGE(Zinsswaps!I287:I406)+'iBoxx Extrapolation'!$L406,2)</f>
        <v>3.41</v>
      </c>
      <c r="J406" s="13">
        <f>ROUND(AVERAGE(Zinsswaps!J287:J406)+'iBoxx Extrapolation'!$L406,2)</f>
        <v>3.48</v>
      </c>
      <c r="K406" s="13">
        <f>ROUND(AVERAGE(Zinsswaps!K287:K406)+'iBoxx Extrapolation'!$L406,2)</f>
        <v>3.54</v>
      </c>
      <c r="L406" s="13">
        <f>ROUND(AVERAGE(Zinsswaps!L287:L406)+'iBoxx Extrapolation'!$L406,2)</f>
        <v>3.6</v>
      </c>
      <c r="M406" s="13">
        <f>ROUND(AVERAGE(Zinsswaps!M287:M406)+'iBoxx Extrapolation'!$L406,2)</f>
        <v>3.65</v>
      </c>
      <c r="N406" s="13">
        <f>ROUND(AVERAGE(Zinsswaps!N287:N406)+'iBoxx Extrapolation'!$L406,2)</f>
        <v>3.7</v>
      </c>
      <c r="O406" s="13">
        <f>ROUND(AVERAGE(Zinsswaps!O287:O406)+'iBoxx Extrapolation'!$L406,2)</f>
        <v>3.75</v>
      </c>
      <c r="P406" s="13">
        <f>ROUND(AVERAGE(Zinsswaps!P287:P406)+'iBoxx Extrapolation'!$L406,2)</f>
        <v>3.78</v>
      </c>
      <c r="Q406" s="13">
        <f>ROUND(AVERAGE(Zinsswaps!Q287:Q406)+'iBoxx Extrapolation'!$L406,2)</f>
        <v>3.81</v>
      </c>
      <c r="R406" s="13">
        <f>ROUND(AVERAGE(Zinsswaps!R287:R406)+'iBoxx Extrapolation'!$L406,2)</f>
        <v>3.83</v>
      </c>
      <c r="S406" s="13">
        <f>ROUND(AVERAGE(Zinsswaps!S287:S406)+'iBoxx Extrapolation'!$L406,2)</f>
        <v>3.85</v>
      </c>
      <c r="T406" s="13">
        <f>ROUND(AVERAGE(Zinsswaps!T287:T406)+'iBoxx Extrapolation'!$L406,2)</f>
        <v>3.87</v>
      </c>
      <c r="U406" s="13">
        <f>ROUND(AVERAGE(Zinsswaps!U287:U406)+'iBoxx Extrapolation'!$L406,2)</f>
        <v>3.89</v>
      </c>
      <c r="V406" s="13">
        <f>ROUND(AVERAGE(Zinsswaps!V287:V406)+'iBoxx Extrapolation'!$L406,2)</f>
        <v>3.89</v>
      </c>
      <c r="W406" s="13">
        <f>ROUND(AVERAGE(Zinsswaps!W287:W406)+'iBoxx Extrapolation'!$L406,2)</f>
        <v>3.89</v>
      </c>
      <c r="X406" s="13">
        <f>ROUND(AVERAGE(Zinsswaps!X287:X406)+'iBoxx Extrapolation'!$L406,2)</f>
        <v>3.89</v>
      </c>
      <c r="Y406" s="13">
        <f>ROUND(AVERAGE(Zinsswaps!Y287:Y406)+'iBoxx Extrapolation'!$L406,2)</f>
        <v>3.89</v>
      </c>
      <c r="Z406" s="13">
        <f>ROUND(AVERAGE(Zinsswaps!Z287:Z406)+'iBoxx Extrapolation'!$L406,2)</f>
        <v>3.89</v>
      </c>
      <c r="AA406" s="13">
        <f>ROUND(AVERAGE(Zinsswaps!AA287:AA406)+'iBoxx Extrapolation'!$L406,2)</f>
        <v>3.89</v>
      </c>
      <c r="AB406" s="13">
        <f>ROUND(AVERAGE(Zinsswaps!AB287:AB406)+'iBoxx Extrapolation'!$L406,2)</f>
        <v>3.88</v>
      </c>
      <c r="AC406" s="13">
        <f>ROUND(AVERAGE(Zinsswaps!AC287:AC406)+'iBoxx Extrapolation'!$L406,2)</f>
        <v>3.87</v>
      </c>
      <c r="AD406" s="13">
        <f>ROUND(AVERAGE(Zinsswaps!AD287:AD406)+'iBoxx Extrapolation'!$L406,2)</f>
        <v>3.86</v>
      </c>
      <c r="AE406" s="13">
        <f>ROUND(AVERAGE(Zinsswaps!AE287:AE406)+'iBoxx Extrapolation'!$L406,2)</f>
        <v>3.86</v>
      </c>
      <c r="AF406" s="13">
        <f>ROUND(AVERAGE(Zinsswaps!AF287:AF406)+'iBoxx Extrapolation'!$L406,2)</f>
        <v>3.84</v>
      </c>
      <c r="AG406" s="13">
        <f>ROUND(AVERAGE(Zinsswaps!AG287:AG406)+'iBoxx Extrapolation'!$L406,2)</f>
        <v>3.82</v>
      </c>
      <c r="AH406" s="13">
        <f>ROUND(AVERAGE(Zinsswaps!AH287:AH406)+'iBoxx Extrapolation'!$L406,2)</f>
        <v>3.81</v>
      </c>
      <c r="AI406" s="13">
        <f>ROUND(AVERAGE(Zinsswaps!AI287:AI406)+'iBoxx Extrapolation'!$L406,2)</f>
        <v>3.8</v>
      </c>
      <c r="AJ406" s="13">
        <f>ROUND(AVERAGE(Zinsswaps!AJ287:AJ406)+'iBoxx Extrapolation'!$L406,2)</f>
        <v>3.78</v>
      </c>
      <c r="AK406" s="13">
        <f>ROUND(AVERAGE(Zinsswaps!AK287:AK406)+'iBoxx Extrapolation'!$L406,2)</f>
        <v>3.77</v>
      </c>
      <c r="AL406" s="13">
        <f>ROUND(AVERAGE(Zinsswaps!AL287:AL406)+'iBoxx Extrapolation'!$L406,2)</f>
        <v>3.76</v>
      </c>
      <c r="AM406" s="13">
        <f>ROUND(AVERAGE(Zinsswaps!AM287:AM406)+'iBoxx Extrapolation'!$L406,2)</f>
        <v>3.75</v>
      </c>
      <c r="AN406" s="13">
        <f>ROUND(AVERAGE(Zinsswaps!AN287:AN406)+'iBoxx Extrapolation'!$L406,2)</f>
        <v>3.74</v>
      </c>
      <c r="AO406" s="13">
        <f>ROUND(AVERAGE(Zinsswaps!AO287:AO406)+'iBoxx Extrapolation'!$L406,2)</f>
        <v>3.73</v>
      </c>
      <c r="AP406" s="13">
        <f>ROUND(AVERAGE(Zinsswaps!AP287:AP406)+'iBoxx Extrapolation'!$L406,2)</f>
        <v>3.71</v>
      </c>
      <c r="AQ406" s="13">
        <f>ROUND(AVERAGE(Zinsswaps!AQ287:AQ406)+'iBoxx Extrapolation'!$L406,2)</f>
        <v>3.69</v>
      </c>
      <c r="AR406" s="13">
        <f>ROUND(AVERAGE(Zinsswaps!AR287:AR406)+'iBoxx Extrapolation'!$L406,2)</f>
        <v>3.66</v>
      </c>
      <c r="AS406" s="13">
        <f>ROUND(AVERAGE(Zinsswaps!AS287:AS406)+'iBoxx Extrapolation'!$L406,2)</f>
        <v>3.65</v>
      </c>
      <c r="AT406" s="13">
        <f>ROUND(AVERAGE(Zinsswaps!AT287:AT406)+'iBoxx Extrapolation'!$L406,2)</f>
        <v>3.63</v>
      </c>
      <c r="AU406" s="13">
        <f>ROUND(AVERAGE(Zinsswaps!AU287:AU406)+'iBoxx Extrapolation'!$L406,2)</f>
        <v>3.61</v>
      </c>
      <c r="AV406" s="13">
        <f>ROUND(AVERAGE(Zinsswaps!AV287:AV406)+'iBoxx Extrapolation'!$L406,2)</f>
        <v>3.59</v>
      </c>
      <c r="AW406" s="13">
        <f>ROUND(AVERAGE(Zinsswaps!AW287:AW406)+'iBoxx Extrapolation'!$L406,2)</f>
        <v>3.58</v>
      </c>
      <c r="AX406" s="13">
        <f>ROUND(AVERAGE(Zinsswaps!AX287:AX406)+'iBoxx Extrapolation'!$L406,2)</f>
        <v>3.56</v>
      </c>
      <c r="AY406" s="13">
        <f>ROUND(AVERAGE(Zinsswaps!AY287:AY406)+'iBoxx Extrapolation'!$L406,2)</f>
        <v>3.55</v>
      </c>
    </row>
    <row r="407" spans="1:51" s="16" customFormat="1" x14ac:dyDescent="0.2">
      <c r="A407" s="12">
        <v>49613</v>
      </c>
      <c r="B407" s="13">
        <f>ROUND(AVERAGE(Zinsswaps!B288:B407)+'iBoxx Extrapolation'!$L407,2)</f>
        <v>2.99</v>
      </c>
      <c r="C407" s="13">
        <f>ROUND(AVERAGE(Zinsswaps!C288:C407)+'iBoxx Extrapolation'!$L407,2)</f>
        <v>3</v>
      </c>
      <c r="D407" s="13">
        <f>ROUND(AVERAGE(Zinsswaps!D288:D407)+'iBoxx Extrapolation'!$L407,2)</f>
        <v>3.05</v>
      </c>
      <c r="E407" s="13">
        <f>ROUND(AVERAGE(Zinsswaps!E288:E407)+'iBoxx Extrapolation'!$L407,2)</f>
        <v>3.12</v>
      </c>
      <c r="F407" s="13">
        <f>ROUND(AVERAGE(Zinsswaps!F288:F407)+'iBoxx Extrapolation'!$L407,2)</f>
        <v>3.19</v>
      </c>
      <c r="G407" s="13">
        <f>ROUND(AVERAGE(Zinsswaps!G288:G407)+'iBoxx Extrapolation'!$L407,2)</f>
        <v>3.27</v>
      </c>
      <c r="H407" s="13">
        <f>ROUND(AVERAGE(Zinsswaps!H288:H407)+'iBoxx Extrapolation'!$L407,2)</f>
        <v>3.34</v>
      </c>
      <c r="I407" s="13">
        <f>ROUND(AVERAGE(Zinsswaps!I288:I407)+'iBoxx Extrapolation'!$L407,2)</f>
        <v>3.41</v>
      </c>
      <c r="J407" s="13">
        <f>ROUND(AVERAGE(Zinsswaps!J288:J407)+'iBoxx Extrapolation'!$L407,2)</f>
        <v>3.48</v>
      </c>
      <c r="K407" s="13">
        <f>ROUND(AVERAGE(Zinsswaps!K288:K407)+'iBoxx Extrapolation'!$L407,2)</f>
        <v>3.54</v>
      </c>
      <c r="L407" s="13">
        <f>ROUND(AVERAGE(Zinsswaps!L288:L407)+'iBoxx Extrapolation'!$L407,2)</f>
        <v>3.6</v>
      </c>
      <c r="M407" s="13">
        <f>ROUND(AVERAGE(Zinsswaps!M288:M407)+'iBoxx Extrapolation'!$L407,2)</f>
        <v>3.65</v>
      </c>
      <c r="N407" s="13">
        <f>ROUND(AVERAGE(Zinsswaps!N288:N407)+'iBoxx Extrapolation'!$L407,2)</f>
        <v>3.7</v>
      </c>
      <c r="O407" s="13">
        <f>ROUND(AVERAGE(Zinsswaps!O288:O407)+'iBoxx Extrapolation'!$L407,2)</f>
        <v>3.75</v>
      </c>
      <c r="P407" s="13">
        <f>ROUND(AVERAGE(Zinsswaps!P288:P407)+'iBoxx Extrapolation'!$L407,2)</f>
        <v>3.78</v>
      </c>
      <c r="Q407" s="13">
        <f>ROUND(AVERAGE(Zinsswaps!Q288:Q407)+'iBoxx Extrapolation'!$L407,2)</f>
        <v>3.81</v>
      </c>
      <c r="R407" s="13">
        <f>ROUND(AVERAGE(Zinsswaps!R288:R407)+'iBoxx Extrapolation'!$L407,2)</f>
        <v>3.83</v>
      </c>
      <c r="S407" s="13">
        <f>ROUND(AVERAGE(Zinsswaps!S288:S407)+'iBoxx Extrapolation'!$L407,2)</f>
        <v>3.85</v>
      </c>
      <c r="T407" s="13">
        <f>ROUND(AVERAGE(Zinsswaps!T288:T407)+'iBoxx Extrapolation'!$L407,2)</f>
        <v>3.87</v>
      </c>
      <c r="U407" s="13">
        <f>ROUND(AVERAGE(Zinsswaps!U288:U407)+'iBoxx Extrapolation'!$L407,2)</f>
        <v>3.89</v>
      </c>
      <c r="V407" s="13">
        <f>ROUND(AVERAGE(Zinsswaps!V288:V407)+'iBoxx Extrapolation'!$L407,2)</f>
        <v>3.89</v>
      </c>
      <c r="W407" s="13">
        <f>ROUND(AVERAGE(Zinsswaps!W288:W407)+'iBoxx Extrapolation'!$L407,2)</f>
        <v>3.89</v>
      </c>
      <c r="X407" s="13">
        <f>ROUND(AVERAGE(Zinsswaps!X288:X407)+'iBoxx Extrapolation'!$L407,2)</f>
        <v>3.89</v>
      </c>
      <c r="Y407" s="13">
        <f>ROUND(AVERAGE(Zinsswaps!Y288:Y407)+'iBoxx Extrapolation'!$L407,2)</f>
        <v>3.89</v>
      </c>
      <c r="Z407" s="13">
        <f>ROUND(AVERAGE(Zinsswaps!Z288:Z407)+'iBoxx Extrapolation'!$L407,2)</f>
        <v>3.89</v>
      </c>
      <c r="AA407" s="13">
        <f>ROUND(AVERAGE(Zinsswaps!AA288:AA407)+'iBoxx Extrapolation'!$L407,2)</f>
        <v>3.89</v>
      </c>
      <c r="AB407" s="13">
        <f>ROUND(AVERAGE(Zinsswaps!AB288:AB407)+'iBoxx Extrapolation'!$L407,2)</f>
        <v>3.88</v>
      </c>
      <c r="AC407" s="13">
        <f>ROUND(AVERAGE(Zinsswaps!AC288:AC407)+'iBoxx Extrapolation'!$L407,2)</f>
        <v>3.87</v>
      </c>
      <c r="AD407" s="13">
        <f>ROUND(AVERAGE(Zinsswaps!AD288:AD407)+'iBoxx Extrapolation'!$L407,2)</f>
        <v>3.86</v>
      </c>
      <c r="AE407" s="13">
        <f>ROUND(AVERAGE(Zinsswaps!AE288:AE407)+'iBoxx Extrapolation'!$L407,2)</f>
        <v>3.86</v>
      </c>
      <c r="AF407" s="13">
        <f>ROUND(AVERAGE(Zinsswaps!AF288:AF407)+'iBoxx Extrapolation'!$L407,2)</f>
        <v>3.84</v>
      </c>
      <c r="AG407" s="13">
        <f>ROUND(AVERAGE(Zinsswaps!AG288:AG407)+'iBoxx Extrapolation'!$L407,2)</f>
        <v>3.83</v>
      </c>
      <c r="AH407" s="13">
        <f>ROUND(AVERAGE(Zinsswaps!AH288:AH407)+'iBoxx Extrapolation'!$L407,2)</f>
        <v>3.81</v>
      </c>
      <c r="AI407" s="13">
        <f>ROUND(AVERAGE(Zinsswaps!AI288:AI407)+'iBoxx Extrapolation'!$L407,2)</f>
        <v>3.8</v>
      </c>
      <c r="AJ407" s="13">
        <f>ROUND(AVERAGE(Zinsswaps!AJ288:AJ407)+'iBoxx Extrapolation'!$L407,2)</f>
        <v>3.78</v>
      </c>
      <c r="AK407" s="13">
        <f>ROUND(AVERAGE(Zinsswaps!AK288:AK407)+'iBoxx Extrapolation'!$L407,2)</f>
        <v>3.77</v>
      </c>
      <c r="AL407" s="13">
        <f>ROUND(AVERAGE(Zinsswaps!AL288:AL407)+'iBoxx Extrapolation'!$L407,2)</f>
        <v>3.76</v>
      </c>
      <c r="AM407" s="13">
        <f>ROUND(AVERAGE(Zinsswaps!AM288:AM407)+'iBoxx Extrapolation'!$L407,2)</f>
        <v>3.75</v>
      </c>
      <c r="AN407" s="13">
        <f>ROUND(AVERAGE(Zinsswaps!AN288:AN407)+'iBoxx Extrapolation'!$L407,2)</f>
        <v>3.74</v>
      </c>
      <c r="AO407" s="13">
        <f>ROUND(AVERAGE(Zinsswaps!AO288:AO407)+'iBoxx Extrapolation'!$L407,2)</f>
        <v>3.73</v>
      </c>
      <c r="AP407" s="13">
        <f>ROUND(AVERAGE(Zinsswaps!AP288:AP407)+'iBoxx Extrapolation'!$L407,2)</f>
        <v>3.71</v>
      </c>
      <c r="AQ407" s="13">
        <f>ROUND(AVERAGE(Zinsswaps!AQ288:AQ407)+'iBoxx Extrapolation'!$L407,2)</f>
        <v>3.69</v>
      </c>
      <c r="AR407" s="13">
        <f>ROUND(AVERAGE(Zinsswaps!AR288:AR407)+'iBoxx Extrapolation'!$L407,2)</f>
        <v>3.67</v>
      </c>
      <c r="AS407" s="13">
        <f>ROUND(AVERAGE(Zinsswaps!AS288:AS407)+'iBoxx Extrapolation'!$L407,2)</f>
        <v>3.65</v>
      </c>
      <c r="AT407" s="13">
        <f>ROUND(AVERAGE(Zinsswaps!AT288:AT407)+'iBoxx Extrapolation'!$L407,2)</f>
        <v>3.63</v>
      </c>
      <c r="AU407" s="13">
        <f>ROUND(AVERAGE(Zinsswaps!AU288:AU407)+'iBoxx Extrapolation'!$L407,2)</f>
        <v>3.61</v>
      </c>
      <c r="AV407" s="13">
        <f>ROUND(AVERAGE(Zinsswaps!AV288:AV407)+'iBoxx Extrapolation'!$L407,2)</f>
        <v>3.59</v>
      </c>
      <c r="AW407" s="13">
        <f>ROUND(AVERAGE(Zinsswaps!AW288:AW407)+'iBoxx Extrapolation'!$L407,2)</f>
        <v>3.58</v>
      </c>
      <c r="AX407" s="13">
        <f>ROUND(AVERAGE(Zinsswaps!AX288:AX407)+'iBoxx Extrapolation'!$L407,2)</f>
        <v>3.56</v>
      </c>
      <c r="AY407" s="13">
        <f>ROUND(AVERAGE(Zinsswaps!AY288:AY407)+'iBoxx Extrapolation'!$L407,2)</f>
        <v>3.55</v>
      </c>
    </row>
    <row r="408" spans="1:51" s="16" customFormat="1" x14ac:dyDescent="0.2">
      <c r="A408" s="12">
        <v>49643</v>
      </c>
      <c r="B408" s="13">
        <f>ROUND(AVERAGE(Zinsswaps!B289:B408)+'iBoxx Extrapolation'!$L408,2)</f>
        <v>2.99</v>
      </c>
      <c r="C408" s="13">
        <f>ROUND(AVERAGE(Zinsswaps!C289:C408)+'iBoxx Extrapolation'!$L408,2)</f>
        <v>3</v>
      </c>
      <c r="D408" s="13">
        <f>ROUND(AVERAGE(Zinsswaps!D289:D408)+'iBoxx Extrapolation'!$L408,2)</f>
        <v>3.05</v>
      </c>
      <c r="E408" s="13">
        <f>ROUND(AVERAGE(Zinsswaps!E289:E408)+'iBoxx Extrapolation'!$L408,2)</f>
        <v>3.12</v>
      </c>
      <c r="F408" s="13">
        <f>ROUND(AVERAGE(Zinsswaps!F289:F408)+'iBoxx Extrapolation'!$L408,2)</f>
        <v>3.19</v>
      </c>
      <c r="G408" s="13">
        <f>ROUND(AVERAGE(Zinsswaps!G289:G408)+'iBoxx Extrapolation'!$L408,2)</f>
        <v>3.27</v>
      </c>
      <c r="H408" s="13">
        <f>ROUND(AVERAGE(Zinsswaps!H289:H408)+'iBoxx Extrapolation'!$L408,2)</f>
        <v>3.34</v>
      </c>
      <c r="I408" s="13">
        <f>ROUND(AVERAGE(Zinsswaps!I289:I408)+'iBoxx Extrapolation'!$L408,2)</f>
        <v>3.41</v>
      </c>
      <c r="J408" s="13">
        <f>ROUND(AVERAGE(Zinsswaps!J289:J408)+'iBoxx Extrapolation'!$L408,2)</f>
        <v>3.48</v>
      </c>
      <c r="K408" s="13">
        <f>ROUND(AVERAGE(Zinsswaps!K289:K408)+'iBoxx Extrapolation'!$L408,2)</f>
        <v>3.54</v>
      </c>
      <c r="L408" s="13">
        <f>ROUND(AVERAGE(Zinsswaps!L289:L408)+'iBoxx Extrapolation'!$L408,2)</f>
        <v>3.6</v>
      </c>
      <c r="M408" s="13">
        <f>ROUND(AVERAGE(Zinsswaps!M289:M408)+'iBoxx Extrapolation'!$L408,2)</f>
        <v>3.65</v>
      </c>
      <c r="N408" s="13">
        <f>ROUND(AVERAGE(Zinsswaps!N289:N408)+'iBoxx Extrapolation'!$L408,2)</f>
        <v>3.7</v>
      </c>
      <c r="O408" s="13">
        <f>ROUND(AVERAGE(Zinsswaps!O289:O408)+'iBoxx Extrapolation'!$L408,2)</f>
        <v>3.75</v>
      </c>
      <c r="P408" s="13">
        <f>ROUND(AVERAGE(Zinsswaps!P289:P408)+'iBoxx Extrapolation'!$L408,2)</f>
        <v>3.78</v>
      </c>
      <c r="Q408" s="13">
        <f>ROUND(AVERAGE(Zinsswaps!Q289:Q408)+'iBoxx Extrapolation'!$L408,2)</f>
        <v>3.81</v>
      </c>
      <c r="R408" s="13">
        <f>ROUND(AVERAGE(Zinsswaps!R289:R408)+'iBoxx Extrapolation'!$L408,2)</f>
        <v>3.83</v>
      </c>
      <c r="S408" s="13">
        <f>ROUND(AVERAGE(Zinsswaps!S289:S408)+'iBoxx Extrapolation'!$L408,2)</f>
        <v>3.85</v>
      </c>
      <c r="T408" s="13">
        <f>ROUND(AVERAGE(Zinsswaps!T289:T408)+'iBoxx Extrapolation'!$L408,2)</f>
        <v>3.87</v>
      </c>
      <c r="U408" s="13">
        <f>ROUND(AVERAGE(Zinsswaps!U289:U408)+'iBoxx Extrapolation'!$L408,2)</f>
        <v>3.89</v>
      </c>
      <c r="V408" s="13">
        <f>ROUND(AVERAGE(Zinsswaps!V289:V408)+'iBoxx Extrapolation'!$L408,2)</f>
        <v>3.89</v>
      </c>
      <c r="W408" s="13">
        <f>ROUND(AVERAGE(Zinsswaps!W289:W408)+'iBoxx Extrapolation'!$L408,2)</f>
        <v>3.89</v>
      </c>
      <c r="X408" s="13">
        <f>ROUND(AVERAGE(Zinsswaps!X289:X408)+'iBoxx Extrapolation'!$L408,2)</f>
        <v>3.89</v>
      </c>
      <c r="Y408" s="13">
        <f>ROUND(AVERAGE(Zinsswaps!Y289:Y408)+'iBoxx Extrapolation'!$L408,2)</f>
        <v>3.89</v>
      </c>
      <c r="Z408" s="13">
        <f>ROUND(AVERAGE(Zinsswaps!Z289:Z408)+'iBoxx Extrapolation'!$L408,2)</f>
        <v>3.89</v>
      </c>
      <c r="AA408" s="13">
        <f>ROUND(AVERAGE(Zinsswaps!AA289:AA408)+'iBoxx Extrapolation'!$L408,2)</f>
        <v>3.89</v>
      </c>
      <c r="AB408" s="13">
        <f>ROUND(AVERAGE(Zinsswaps!AB289:AB408)+'iBoxx Extrapolation'!$L408,2)</f>
        <v>3.88</v>
      </c>
      <c r="AC408" s="13">
        <f>ROUND(AVERAGE(Zinsswaps!AC289:AC408)+'iBoxx Extrapolation'!$L408,2)</f>
        <v>3.87</v>
      </c>
      <c r="AD408" s="13">
        <f>ROUND(AVERAGE(Zinsswaps!AD289:AD408)+'iBoxx Extrapolation'!$L408,2)</f>
        <v>3.86</v>
      </c>
      <c r="AE408" s="13">
        <f>ROUND(AVERAGE(Zinsswaps!AE289:AE408)+'iBoxx Extrapolation'!$L408,2)</f>
        <v>3.86</v>
      </c>
      <c r="AF408" s="13">
        <f>ROUND(AVERAGE(Zinsswaps!AF289:AF408)+'iBoxx Extrapolation'!$L408,2)</f>
        <v>3.84</v>
      </c>
      <c r="AG408" s="13">
        <f>ROUND(AVERAGE(Zinsswaps!AG289:AG408)+'iBoxx Extrapolation'!$L408,2)</f>
        <v>3.82</v>
      </c>
      <c r="AH408" s="13">
        <f>ROUND(AVERAGE(Zinsswaps!AH289:AH408)+'iBoxx Extrapolation'!$L408,2)</f>
        <v>3.81</v>
      </c>
      <c r="AI408" s="13">
        <f>ROUND(AVERAGE(Zinsswaps!AI289:AI408)+'iBoxx Extrapolation'!$L408,2)</f>
        <v>3.8</v>
      </c>
      <c r="AJ408" s="13">
        <f>ROUND(AVERAGE(Zinsswaps!AJ289:AJ408)+'iBoxx Extrapolation'!$L408,2)</f>
        <v>3.78</v>
      </c>
      <c r="AK408" s="13">
        <f>ROUND(AVERAGE(Zinsswaps!AK289:AK408)+'iBoxx Extrapolation'!$L408,2)</f>
        <v>3.77</v>
      </c>
      <c r="AL408" s="13">
        <f>ROUND(AVERAGE(Zinsswaps!AL289:AL408)+'iBoxx Extrapolation'!$L408,2)</f>
        <v>3.76</v>
      </c>
      <c r="AM408" s="13">
        <f>ROUND(AVERAGE(Zinsswaps!AM289:AM408)+'iBoxx Extrapolation'!$L408,2)</f>
        <v>3.75</v>
      </c>
      <c r="AN408" s="13">
        <f>ROUND(AVERAGE(Zinsswaps!AN289:AN408)+'iBoxx Extrapolation'!$L408,2)</f>
        <v>3.74</v>
      </c>
      <c r="AO408" s="13">
        <f>ROUND(AVERAGE(Zinsswaps!AO289:AO408)+'iBoxx Extrapolation'!$L408,2)</f>
        <v>3.73</v>
      </c>
      <c r="AP408" s="13">
        <f>ROUND(AVERAGE(Zinsswaps!AP289:AP408)+'iBoxx Extrapolation'!$L408,2)</f>
        <v>3.71</v>
      </c>
      <c r="AQ408" s="13">
        <f>ROUND(AVERAGE(Zinsswaps!AQ289:AQ408)+'iBoxx Extrapolation'!$L408,2)</f>
        <v>3.69</v>
      </c>
      <c r="AR408" s="13">
        <f>ROUND(AVERAGE(Zinsswaps!AR289:AR408)+'iBoxx Extrapolation'!$L408,2)</f>
        <v>3.66</v>
      </c>
      <c r="AS408" s="13">
        <f>ROUND(AVERAGE(Zinsswaps!AS289:AS408)+'iBoxx Extrapolation'!$L408,2)</f>
        <v>3.65</v>
      </c>
      <c r="AT408" s="13">
        <f>ROUND(AVERAGE(Zinsswaps!AT289:AT408)+'iBoxx Extrapolation'!$L408,2)</f>
        <v>3.63</v>
      </c>
      <c r="AU408" s="13">
        <f>ROUND(AVERAGE(Zinsswaps!AU289:AU408)+'iBoxx Extrapolation'!$L408,2)</f>
        <v>3.61</v>
      </c>
      <c r="AV408" s="13">
        <f>ROUND(AVERAGE(Zinsswaps!AV289:AV408)+'iBoxx Extrapolation'!$L408,2)</f>
        <v>3.59</v>
      </c>
      <c r="AW408" s="13">
        <f>ROUND(AVERAGE(Zinsswaps!AW289:AW408)+'iBoxx Extrapolation'!$L408,2)</f>
        <v>3.58</v>
      </c>
      <c r="AX408" s="13">
        <f>ROUND(AVERAGE(Zinsswaps!AX289:AX408)+'iBoxx Extrapolation'!$L408,2)</f>
        <v>3.56</v>
      </c>
      <c r="AY408" s="13">
        <f>ROUND(AVERAGE(Zinsswaps!AY289:AY408)+'iBoxx Extrapolation'!$L408,2)</f>
        <v>3.55</v>
      </c>
    </row>
    <row r="409" spans="1:51" s="16" customFormat="1" x14ac:dyDescent="0.2">
      <c r="A409" s="12">
        <v>49674</v>
      </c>
      <c r="B409" s="13">
        <f>ROUND(AVERAGE(Zinsswaps!B290:B409)+'iBoxx Extrapolation'!$L409,2)</f>
        <v>2.99</v>
      </c>
      <c r="C409" s="13">
        <f>ROUND(AVERAGE(Zinsswaps!C290:C409)+'iBoxx Extrapolation'!$L409,2)</f>
        <v>3</v>
      </c>
      <c r="D409" s="13">
        <f>ROUND(AVERAGE(Zinsswaps!D290:D409)+'iBoxx Extrapolation'!$L409,2)</f>
        <v>3.05</v>
      </c>
      <c r="E409" s="13">
        <f>ROUND(AVERAGE(Zinsswaps!E290:E409)+'iBoxx Extrapolation'!$L409,2)</f>
        <v>3.12</v>
      </c>
      <c r="F409" s="13">
        <f>ROUND(AVERAGE(Zinsswaps!F290:F409)+'iBoxx Extrapolation'!$L409,2)</f>
        <v>3.19</v>
      </c>
      <c r="G409" s="13">
        <f>ROUND(AVERAGE(Zinsswaps!G290:G409)+'iBoxx Extrapolation'!$L409,2)</f>
        <v>3.27</v>
      </c>
      <c r="H409" s="13">
        <f>ROUND(AVERAGE(Zinsswaps!H290:H409)+'iBoxx Extrapolation'!$L409,2)</f>
        <v>3.34</v>
      </c>
      <c r="I409" s="13">
        <f>ROUND(AVERAGE(Zinsswaps!I290:I409)+'iBoxx Extrapolation'!$L409,2)</f>
        <v>3.41</v>
      </c>
      <c r="J409" s="13">
        <f>ROUND(AVERAGE(Zinsswaps!J290:J409)+'iBoxx Extrapolation'!$L409,2)</f>
        <v>3.48</v>
      </c>
      <c r="K409" s="13">
        <f>ROUND(AVERAGE(Zinsswaps!K290:K409)+'iBoxx Extrapolation'!$L409,2)</f>
        <v>3.54</v>
      </c>
      <c r="L409" s="13">
        <f>ROUND(AVERAGE(Zinsswaps!L290:L409)+'iBoxx Extrapolation'!$L409,2)</f>
        <v>3.6</v>
      </c>
      <c r="M409" s="13">
        <f>ROUND(AVERAGE(Zinsswaps!M290:M409)+'iBoxx Extrapolation'!$L409,2)</f>
        <v>3.65</v>
      </c>
      <c r="N409" s="13">
        <f>ROUND(AVERAGE(Zinsswaps!N290:N409)+'iBoxx Extrapolation'!$L409,2)</f>
        <v>3.7</v>
      </c>
      <c r="O409" s="13">
        <f>ROUND(AVERAGE(Zinsswaps!O290:O409)+'iBoxx Extrapolation'!$L409,2)</f>
        <v>3.75</v>
      </c>
      <c r="P409" s="13">
        <f>ROUND(AVERAGE(Zinsswaps!P290:P409)+'iBoxx Extrapolation'!$L409,2)</f>
        <v>3.78</v>
      </c>
      <c r="Q409" s="13">
        <f>ROUND(AVERAGE(Zinsswaps!Q290:Q409)+'iBoxx Extrapolation'!$L409,2)</f>
        <v>3.81</v>
      </c>
      <c r="R409" s="13">
        <f>ROUND(AVERAGE(Zinsswaps!R290:R409)+'iBoxx Extrapolation'!$L409,2)</f>
        <v>3.83</v>
      </c>
      <c r="S409" s="13">
        <f>ROUND(AVERAGE(Zinsswaps!S290:S409)+'iBoxx Extrapolation'!$L409,2)</f>
        <v>3.85</v>
      </c>
      <c r="T409" s="13">
        <f>ROUND(AVERAGE(Zinsswaps!T290:T409)+'iBoxx Extrapolation'!$L409,2)</f>
        <v>3.87</v>
      </c>
      <c r="U409" s="13">
        <f>ROUND(AVERAGE(Zinsswaps!U290:U409)+'iBoxx Extrapolation'!$L409,2)</f>
        <v>3.89</v>
      </c>
      <c r="V409" s="13">
        <f>ROUND(AVERAGE(Zinsswaps!V290:V409)+'iBoxx Extrapolation'!$L409,2)</f>
        <v>3.89</v>
      </c>
      <c r="W409" s="13">
        <f>ROUND(AVERAGE(Zinsswaps!W290:W409)+'iBoxx Extrapolation'!$L409,2)</f>
        <v>3.89</v>
      </c>
      <c r="X409" s="13">
        <f>ROUND(AVERAGE(Zinsswaps!X290:X409)+'iBoxx Extrapolation'!$L409,2)</f>
        <v>3.89</v>
      </c>
      <c r="Y409" s="13">
        <f>ROUND(AVERAGE(Zinsswaps!Y290:Y409)+'iBoxx Extrapolation'!$L409,2)</f>
        <v>3.89</v>
      </c>
      <c r="Z409" s="13">
        <f>ROUND(AVERAGE(Zinsswaps!Z290:Z409)+'iBoxx Extrapolation'!$L409,2)</f>
        <v>3.89</v>
      </c>
      <c r="AA409" s="13">
        <f>ROUND(AVERAGE(Zinsswaps!AA290:AA409)+'iBoxx Extrapolation'!$L409,2)</f>
        <v>3.89</v>
      </c>
      <c r="AB409" s="13">
        <f>ROUND(AVERAGE(Zinsswaps!AB290:AB409)+'iBoxx Extrapolation'!$L409,2)</f>
        <v>3.88</v>
      </c>
      <c r="AC409" s="13">
        <f>ROUND(AVERAGE(Zinsswaps!AC290:AC409)+'iBoxx Extrapolation'!$L409,2)</f>
        <v>3.87</v>
      </c>
      <c r="AD409" s="13">
        <f>ROUND(AVERAGE(Zinsswaps!AD290:AD409)+'iBoxx Extrapolation'!$L409,2)</f>
        <v>3.86</v>
      </c>
      <c r="AE409" s="13">
        <f>ROUND(AVERAGE(Zinsswaps!AE290:AE409)+'iBoxx Extrapolation'!$L409,2)</f>
        <v>3.86</v>
      </c>
      <c r="AF409" s="13">
        <f>ROUND(AVERAGE(Zinsswaps!AF290:AF409)+'iBoxx Extrapolation'!$L409,2)</f>
        <v>3.84</v>
      </c>
      <c r="AG409" s="13">
        <f>ROUND(AVERAGE(Zinsswaps!AG290:AG409)+'iBoxx Extrapolation'!$L409,2)</f>
        <v>3.82</v>
      </c>
      <c r="AH409" s="13">
        <f>ROUND(AVERAGE(Zinsswaps!AH290:AH409)+'iBoxx Extrapolation'!$L409,2)</f>
        <v>3.81</v>
      </c>
      <c r="AI409" s="13">
        <f>ROUND(AVERAGE(Zinsswaps!AI290:AI409)+'iBoxx Extrapolation'!$L409,2)</f>
        <v>3.8</v>
      </c>
      <c r="AJ409" s="13">
        <f>ROUND(AVERAGE(Zinsswaps!AJ290:AJ409)+'iBoxx Extrapolation'!$L409,2)</f>
        <v>3.78</v>
      </c>
      <c r="AK409" s="13">
        <f>ROUND(AVERAGE(Zinsswaps!AK290:AK409)+'iBoxx Extrapolation'!$L409,2)</f>
        <v>3.77</v>
      </c>
      <c r="AL409" s="13">
        <f>ROUND(AVERAGE(Zinsswaps!AL290:AL409)+'iBoxx Extrapolation'!$L409,2)</f>
        <v>3.76</v>
      </c>
      <c r="AM409" s="13">
        <f>ROUND(AVERAGE(Zinsswaps!AM290:AM409)+'iBoxx Extrapolation'!$L409,2)</f>
        <v>3.75</v>
      </c>
      <c r="AN409" s="13">
        <f>ROUND(AVERAGE(Zinsswaps!AN290:AN409)+'iBoxx Extrapolation'!$L409,2)</f>
        <v>3.74</v>
      </c>
      <c r="AO409" s="13">
        <f>ROUND(AVERAGE(Zinsswaps!AO290:AO409)+'iBoxx Extrapolation'!$L409,2)</f>
        <v>3.73</v>
      </c>
      <c r="AP409" s="13">
        <f>ROUND(AVERAGE(Zinsswaps!AP290:AP409)+'iBoxx Extrapolation'!$L409,2)</f>
        <v>3.7</v>
      </c>
      <c r="AQ409" s="13">
        <f>ROUND(AVERAGE(Zinsswaps!AQ290:AQ409)+'iBoxx Extrapolation'!$L409,2)</f>
        <v>3.68</v>
      </c>
      <c r="AR409" s="13">
        <f>ROUND(AVERAGE(Zinsswaps!AR290:AR409)+'iBoxx Extrapolation'!$L409,2)</f>
        <v>3.66</v>
      </c>
      <c r="AS409" s="13">
        <f>ROUND(AVERAGE(Zinsswaps!AS290:AS409)+'iBoxx Extrapolation'!$L409,2)</f>
        <v>3.64</v>
      </c>
      <c r="AT409" s="13">
        <f>ROUND(AVERAGE(Zinsswaps!AT290:AT409)+'iBoxx Extrapolation'!$L409,2)</f>
        <v>3.62</v>
      </c>
      <c r="AU409" s="13">
        <f>ROUND(AVERAGE(Zinsswaps!AU290:AU409)+'iBoxx Extrapolation'!$L409,2)</f>
        <v>3.61</v>
      </c>
      <c r="AV409" s="13">
        <f>ROUND(AVERAGE(Zinsswaps!AV290:AV409)+'iBoxx Extrapolation'!$L409,2)</f>
        <v>3.59</v>
      </c>
      <c r="AW409" s="13">
        <f>ROUND(AVERAGE(Zinsswaps!AW290:AW409)+'iBoxx Extrapolation'!$L409,2)</f>
        <v>3.57</v>
      </c>
      <c r="AX409" s="13">
        <f>ROUND(AVERAGE(Zinsswaps!AX290:AX409)+'iBoxx Extrapolation'!$L409,2)</f>
        <v>3.56</v>
      </c>
      <c r="AY409" s="13">
        <f>ROUND(AVERAGE(Zinsswaps!AY290:AY409)+'iBoxx Extrapolation'!$L409,2)</f>
        <v>3.54</v>
      </c>
    </row>
    <row r="410" spans="1:51" s="16" customFormat="1" x14ac:dyDescent="0.2">
      <c r="A410" s="12">
        <v>49705</v>
      </c>
      <c r="B410" s="13">
        <f>ROUND(AVERAGE(Zinsswaps!B291:B410)+'iBoxx Extrapolation'!$L410,2)</f>
        <v>2.99</v>
      </c>
      <c r="C410" s="13">
        <f>ROUND(AVERAGE(Zinsswaps!C291:C410)+'iBoxx Extrapolation'!$L410,2)</f>
        <v>3</v>
      </c>
      <c r="D410" s="13">
        <f>ROUND(AVERAGE(Zinsswaps!D291:D410)+'iBoxx Extrapolation'!$L410,2)</f>
        <v>3.05</v>
      </c>
      <c r="E410" s="13">
        <f>ROUND(AVERAGE(Zinsswaps!E291:E410)+'iBoxx Extrapolation'!$L410,2)</f>
        <v>3.12</v>
      </c>
      <c r="F410" s="13">
        <f>ROUND(AVERAGE(Zinsswaps!F291:F410)+'iBoxx Extrapolation'!$L410,2)</f>
        <v>3.19</v>
      </c>
      <c r="G410" s="13">
        <f>ROUND(AVERAGE(Zinsswaps!G291:G410)+'iBoxx Extrapolation'!$L410,2)</f>
        <v>3.27</v>
      </c>
      <c r="H410" s="13">
        <f>ROUND(AVERAGE(Zinsswaps!H291:H410)+'iBoxx Extrapolation'!$L410,2)</f>
        <v>3.34</v>
      </c>
      <c r="I410" s="13">
        <f>ROUND(AVERAGE(Zinsswaps!I291:I410)+'iBoxx Extrapolation'!$L410,2)</f>
        <v>3.41</v>
      </c>
      <c r="J410" s="13">
        <f>ROUND(AVERAGE(Zinsswaps!J291:J410)+'iBoxx Extrapolation'!$L410,2)</f>
        <v>3.48</v>
      </c>
      <c r="K410" s="13">
        <f>ROUND(AVERAGE(Zinsswaps!K291:K410)+'iBoxx Extrapolation'!$L410,2)</f>
        <v>3.54</v>
      </c>
      <c r="L410" s="13">
        <f>ROUND(AVERAGE(Zinsswaps!L291:L410)+'iBoxx Extrapolation'!$L410,2)</f>
        <v>3.6</v>
      </c>
      <c r="M410" s="13">
        <f>ROUND(AVERAGE(Zinsswaps!M291:M410)+'iBoxx Extrapolation'!$L410,2)</f>
        <v>3.65</v>
      </c>
      <c r="N410" s="13">
        <f>ROUND(AVERAGE(Zinsswaps!N291:N410)+'iBoxx Extrapolation'!$L410,2)</f>
        <v>3.7</v>
      </c>
      <c r="O410" s="13">
        <f>ROUND(AVERAGE(Zinsswaps!O291:O410)+'iBoxx Extrapolation'!$L410,2)</f>
        <v>3.75</v>
      </c>
      <c r="P410" s="13">
        <f>ROUND(AVERAGE(Zinsswaps!P291:P410)+'iBoxx Extrapolation'!$L410,2)</f>
        <v>3.78</v>
      </c>
      <c r="Q410" s="13">
        <f>ROUND(AVERAGE(Zinsswaps!Q291:Q410)+'iBoxx Extrapolation'!$L410,2)</f>
        <v>3.81</v>
      </c>
      <c r="R410" s="13">
        <f>ROUND(AVERAGE(Zinsswaps!R291:R410)+'iBoxx Extrapolation'!$L410,2)</f>
        <v>3.83</v>
      </c>
      <c r="S410" s="13">
        <f>ROUND(AVERAGE(Zinsswaps!S291:S410)+'iBoxx Extrapolation'!$L410,2)</f>
        <v>3.85</v>
      </c>
      <c r="T410" s="13">
        <f>ROUND(AVERAGE(Zinsswaps!T291:T410)+'iBoxx Extrapolation'!$L410,2)</f>
        <v>3.87</v>
      </c>
      <c r="U410" s="13">
        <f>ROUND(AVERAGE(Zinsswaps!U291:U410)+'iBoxx Extrapolation'!$L410,2)</f>
        <v>3.89</v>
      </c>
      <c r="V410" s="13">
        <f>ROUND(AVERAGE(Zinsswaps!V291:V410)+'iBoxx Extrapolation'!$L410,2)</f>
        <v>3.89</v>
      </c>
      <c r="W410" s="13">
        <f>ROUND(AVERAGE(Zinsswaps!W291:W410)+'iBoxx Extrapolation'!$L410,2)</f>
        <v>3.89</v>
      </c>
      <c r="X410" s="13">
        <f>ROUND(AVERAGE(Zinsswaps!X291:X410)+'iBoxx Extrapolation'!$L410,2)</f>
        <v>3.89</v>
      </c>
      <c r="Y410" s="13">
        <f>ROUND(AVERAGE(Zinsswaps!Y291:Y410)+'iBoxx Extrapolation'!$L410,2)</f>
        <v>3.89</v>
      </c>
      <c r="Z410" s="13">
        <f>ROUND(AVERAGE(Zinsswaps!Z291:Z410)+'iBoxx Extrapolation'!$L410,2)</f>
        <v>3.89</v>
      </c>
      <c r="AA410" s="13">
        <f>ROUND(AVERAGE(Zinsswaps!AA291:AA410)+'iBoxx Extrapolation'!$L410,2)</f>
        <v>3.88</v>
      </c>
      <c r="AB410" s="13">
        <f>ROUND(AVERAGE(Zinsswaps!AB291:AB410)+'iBoxx Extrapolation'!$L410,2)</f>
        <v>3.88</v>
      </c>
      <c r="AC410" s="13">
        <f>ROUND(AVERAGE(Zinsswaps!AC291:AC410)+'iBoxx Extrapolation'!$L410,2)</f>
        <v>3.87</v>
      </c>
      <c r="AD410" s="13">
        <f>ROUND(AVERAGE(Zinsswaps!AD291:AD410)+'iBoxx Extrapolation'!$L410,2)</f>
        <v>3.86</v>
      </c>
      <c r="AE410" s="13">
        <f>ROUND(AVERAGE(Zinsswaps!AE291:AE410)+'iBoxx Extrapolation'!$L410,2)</f>
        <v>3.86</v>
      </c>
      <c r="AF410" s="13">
        <f>ROUND(AVERAGE(Zinsswaps!AF291:AF410)+'iBoxx Extrapolation'!$L410,2)</f>
        <v>3.84</v>
      </c>
      <c r="AG410" s="13">
        <f>ROUND(AVERAGE(Zinsswaps!AG291:AG410)+'iBoxx Extrapolation'!$L410,2)</f>
        <v>3.82</v>
      </c>
      <c r="AH410" s="13">
        <f>ROUND(AVERAGE(Zinsswaps!AH291:AH410)+'iBoxx Extrapolation'!$L410,2)</f>
        <v>3.81</v>
      </c>
      <c r="AI410" s="13">
        <f>ROUND(AVERAGE(Zinsswaps!AI291:AI410)+'iBoxx Extrapolation'!$L410,2)</f>
        <v>3.79</v>
      </c>
      <c r="AJ410" s="13">
        <f>ROUND(AVERAGE(Zinsswaps!AJ291:AJ410)+'iBoxx Extrapolation'!$L410,2)</f>
        <v>3.78</v>
      </c>
      <c r="AK410" s="13">
        <f>ROUND(AVERAGE(Zinsswaps!AK291:AK410)+'iBoxx Extrapolation'!$L410,2)</f>
        <v>3.77</v>
      </c>
      <c r="AL410" s="13">
        <f>ROUND(AVERAGE(Zinsswaps!AL291:AL410)+'iBoxx Extrapolation'!$L410,2)</f>
        <v>3.76</v>
      </c>
      <c r="AM410" s="13">
        <f>ROUND(AVERAGE(Zinsswaps!AM291:AM410)+'iBoxx Extrapolation'!$L410,2)</f>
        <v>3.75</v>
      </c>
      <c r="AN410" s="13">
        <f>ROUND(AVERAGE(Zinsswaps!AN291:AN410)+'iBoxx Extrapolation'!$L410,2)</f>
        <v>3.74</v>
      </c>
      <c r="AO410" s="13">
        <f>ROUND(AVERAGE(Zinsswaps!AO291:AO410)+'iBoxx Extrapolation'!$L410,2)</f>
        <v>3.73</v>
      </c>
      <c r="AP410" s="13">
        <f>ROUND(AVERAGE(Zinsswaps!AP291:AP410)+'iBoxx Extrapolation'!$L410,2)</f>
        <v>3.7</v>
      </c>
      <c r="AQ410" s="13">
        <f>ROUND(AVERAGE(Zinsswaps!AQ291:AQ410)+'iBoxx Extrapolation'!$L410,2)</f>
        <v>3.68</v>
      </c>
      <c r="AR410" s="13">
        <f>ROUND(AVERAGE(Zinsswaps!AR291:AR410)+'iBoxx Extrapolation'!$L410,2)</f>
        <v>3.66</v>
      </c>
      <c r="AS410" s="13">
        <f>ROUND(AVERAGE(Zinsswaps!AS291:AS410)+'iBoxx Extrapolation'!$L410,2)</f>
        <v>3.64</v>
      </c>
      <c r="AT410" s="13">
        <f>ROUND(AVERAGE(Zinsswaps!AT291:AT410)+'iBoxx Extrapolation'!$L410,2)</f>
        <v>3.62</v>
      </c>
      <c r="AU410" s="13">
        <f>ROUND(AVERAGE(Zinsswaps!AU291:AU410)+'iBoxx Extrapolation'!$L410,2)</f>
        <v>3.61</v>
      </c>
      <c r="AV410" s="13">
        <f>ROUND(AVERAGE(Zinsswaps!AV291:AV410)+'iBoxx Extrapolation'!$L410,2)</f>
        <v>3.59</v>
      </c>
      <c r="AW410" s="13">
        <f>ROUND(AVERAGE(Zinsswaps!AW291:AW410)+'iBoxx Extrapolation'!$L410,2)</f>
        <v>3.57</v>
      </c>
      <c r="AX410" s="13">
        <f>ROUND(AVERAGE(Zinsswaps!AX291:AX410)+'iBoxx Extrapolation'!$L410,2)</f>
        <v>3.56</v>
      </c>
      <c r="AY410" s="13">
        <f>ROUND(AVERAGE(Zinsswaps!AY291:AY410)+'iBoxx Extrapolation'!$L410,2)</f>
        <v>3.54</v>
      </c>
    </row>
    <row r="411" spans="1:51" s="16" customFormat="1" x14ac:dyDescent="0.2">
      <c r="A411" s="12">
        <v>49734</v>
      </c>
      <c r="B411" s="13">
        <f>ROUND(AVERAGE(Zinsswaps!B292:B411)+'iBoxx Extrapolation'!$L411,2)</f>
        <v>2.99</v>
      </c>
      <c r="C411" s="13">
        <f>ROUND(AVERAGE(Zinsswaps!C292:C411)+'iBoxx Extrapolation'!$L411,2)</f>
        <v>3</v>
      </c>
      <c r="D411" s="13">
        <f>ROUND(AVERAGE(Zinsswaps!D292:D411)+'iBoxx Extrapolation'!$L411,2)</f>
        <v>3.05</v>
      </c>
      <c r="E411" s="13">
        <f>ROUND(AVERAGE(Zinsswaps!E292:E411)+'iBoxx Extrapolation'!$L411,2)</f>
        <v>3.12</v>
      </c>
      <c r="F411" s="13">
        <f>ROUND(AVERAGE(Zinsswaps!F292:F411)+'iBoxx Extrapolation'!$L411,2)</f>
        <v>3.19</v>
      </c>
      <c r="G411" s="13">
        <f>ROUND(AVERAGE(Zinsswaps!G292:G411)+'iBoxx Extrapolation'!$L411,2)</f>
        <v>3.27</v>
      </c>
      <c r="H411" s="13">
        <f>ROUND(AVERAGE(Zinsswaps!H292:H411)+'iBoxx Extrapolation'!$L411,2)</f>
        <v>3.34</v>
      </c>
      <c r="I411" s="13">
        <f>ROUND(AVERAGE(Zinsswaps!I292:I411)+'iBoxx Extrapolation'!$L411,2)</f>
        <v>3.41</v>
      </c>
      <c r="J411" s="13">
        <f>ROUND(AVERAGE(Zinsswaps!J292:J411)+'iBoxx Extrapolation'!$L411,2)</f>
        <v>3.48</v>
      </c>
      <c r="K411" s="13">
        <f>ROUND(AVERAGE(Zinsswaps!K292:K411)+'iBoxx Extrapolation'!$L411,2)</f>
        <v>3.54</v>
      </c>
      <c r="L411" s="13">
        <f>ROUND(AVERAGE(Zinsswaps!L292:L411)+'iBoxx Extrapolation'!$L411,2)</f>
        <v>3.6</v>
      </c>
      <c r="M411" s="13">
        <f>ROUND(AVERAGE(Zinsswaps!M292:M411)+'iBoxx Extrapolation'!$L411,2)</f>
        <v>3.65</v>
      </c>
      <c r="N411" s="13">
        <f>ROUND(AVERAGE(Zinsswaps!N292:N411)+'iBoxx Extrapolation'!$L411,2)</f>
        <v>3.7</v>
      </c>
      <c r="O411" s="13">
        <f>ROUND(AVERAGE(Zinsswaps!O292:O411)+'iBoxx Extrapolation'!$L411,2)</f>
        <v>3.75</v>
      </c>
      <c r="P411" s="13">
        <f>ROUND(AVERAGE(Zinsswaps!P292:P411)+'iBoxx Extrapolation'!$L411,2)</f>
        <v>3.78</v>
      </c>
      <c r="Q411" s="13">
        <f>ROUND(AVERAGE(Zinsswaps!Q292:Q411)+'iBoxx Extrapolation'!$L411,2)</f>
        <v>3.81</v>
      </c>
      <c r="R411" s="13">
        <f>ROUND(AVERAGE(Zinsswaps!R292:R411)+'iBoxx Extrapolation'!$L411,2)</f>
        <v>3.83</v>
      </c>
      <c r="S411" s="13">
        <f>ROUND(AVERAGE(Zinsswaps!S292:S411)+'iBoxx Extrapolation'!$L411,2)</f>
        <v>3.85</v>
      </c>
      <c r="T411" s="13">
        <f>ROUND(AVERAGE(Zinsswaps!T292:T411)+'iBoxx Extrapolation'!$L411,2)</f>
        <v>3.87</v>
      </c>
      <c r="U411" s="13">
        <f>ROUND(AVERAGE(Zinsswaps!U292:U411)+'iBoxx Extrapolation'!$L411,2)</f>
        <v>3.89</v>
      </c>
      <c r="V411" s="13">
        <f>ROUND(AVERAGE(Zinsswaps!V292:V411)+'iBoxx Extrapolation'!$L411,2)</f>
        <v>3.89</v>
      </c>
      <c r="W411" s="13">
        <f>ROUND(AVERAGE(Zinsswaps!W292:W411)+'iBoxx Extrapolation'!$L411,2)</f>
        <v>3.89</v>
      </c>
      <c r="X411" s="13">
        <f>ROUND(AVERAGE(Zinsswaps!X292:X411)+'iBoxx Extrapolation'!$L411,2)</f>
        <v>3.89</v>
      </c>
      <c r="Y411" s="13">
        <f>ROUND(AVERAGE(Zinsswaps!Y292:Y411)+'iBoxx Extrapolation'!$L411,2)</f>
        <v>3.89</v>
      </c>
      <c r="Z411" s="13">
        <f>ROUND(AVERAGE(Zinsswaps!Z292:Z411)+'iBoxx Extrapolation'!$L411,2)</f>
        <v>3.89</v>
      </c>
      <c r="AA411" s="13">
        <f>ROUND(AVERAGE(Zinsswaps!AA292:AA411)+'iBoxx Extrapolation'!$L411,2)</f>
        <v>3.88</v>
      </c>
      <c r="AB411" s="13">
        <f>ROUND(AVERAGE(Zinsswaps!AB292:AB411)+'iBoxx Extrapolation'!$L411,2)</f>
        <v>3.88</v>
      </c>
      <c r="AC411" s="13">
        <f>ROUND(AVERAGE(Zinsswaps!AC292:AC411)+'iBoxx Extrapolation'!$L411,2)</f>
        <v>3.87</v>
      </c>
      <c r="AD411" s="13">
        <f>ROUND(AVERAGE(Zinsswaps!AD292:AD411)+'iBoxx Extrapolation'!$L411,2)</f>
        <v>3.86</v>
      </c>
      <c r="AE411" s="13">
        <f>ROUND(AVERAGE(Zinsswaps!AE292:AE411)+'iBoxx Extrapolation'!$L411,2)</f>
        <v>3.86</v>
      </c>
      <c r="AF411" s="13">
        <f>ROUND(AVERAGE(Zinsswaps!AF292:AF411)+'iBoxx Extrapolation'!$L411,2)</f>
        <v>3.84</v>
      </c>
      <c r="AG411" s="13">
        <f>ROUND(AVERAGE(Zinsswaps!AG292:AG411)+'iBoxx Extrapolation'!$L411,2)</f>
        <v>3.82</v>
      </c>
      <c r="AH411" s="13">
        <f>ROUND(AVERAGE(Zinsswaps!AH292:AH411)+'iBoxx Extrapolation'!$L411,2)</f>
        <v>3.81</v>
      </c>
      <c r="AI411" s="13">
        <f>ROUND(AVERAGE(Zinsswaps!AI292:AI411)+'iBoxx Extrapolation'!$L411,2)</f>
        <v>3.79</v>
      </c>
      <c r="AJ411" s="13">
        <f>ROUND(AVERAGE(Zinsswaps!AJ292:AJ411)+'iBoxx Extrapolation'!$L411,2)</f>
        <v>3.78</v>
      </c>
      <c r="AK411" s="13">
        <f>ROUND(AVERAGE(Zinsswaps!AK292:AK411)+'iBoxx Extrapolation'!$L411,2)</f>
        <v>3.77</v>
      </c>
      <c r="AL411" s="13">
        <f>ROUND(AVERAGE(Zinsswaps!AL292:AL411)+'iBoxx Extrapolation'!$L411,2)</f>
        <v>3.76</v>
      </c>
      <c r="AM411" s="13">
        <f>ROUND(AVERAGE(Zinsswaps!AM292:AM411)+'iBoxx Extrapolation'!$L411,2)</f>
        <v>3.75</v>
      </c>
      <c r="AN411" s="13">
        <f>ROUND(AVERAGE(Zinsswaps!AN292:AN411)+'iBoxx Extrapolation'!$L411,2)</f>
        <v>3.74</v>
      </c>
      <c r="AO411" s="13">
        <f>ROUND(AVERAGE(Zinsswaps!AO292:AO411)+'iBoxx Extrapolation'!$L411,2)</f>
        <v>3.73</v>
      </c>
      <c r="AP411" s="13">
        <f>ROUND(AVERAGE(Zinsswaps!AP292:AP411)+'iBoxx Extrapolation'!$L411,2)</f>
        <v>3.7</v>
      </c>
      <c r="AQ411" s="13">
        <f>ROUND(AVERAGE(Zinsswaps!AQ292:AQ411)+'iBoxx Extrapolation'!$L411,2)</f>
        <v>3.68</v>
      </c>
      <c r="AR411" s="13">
        <f>ROUND(AVERAGE(Zinsswaps!AR292:AR411)+'iBoxx Extrapolation'!$L411,2)</f>
        <v>3.66</v>
      </c>
      <c r="AS411" s="13">
        <f>ROUND(AVERAGE(Zinsswaps!AS292:AS411)+'iBoxx Extrapolation'!$L411,2)</f>
        <v>3.64</v>
      </c>
      <c r="AT411" s="13">
        <f>ROUND(AVERAGE(Zinsswaps!AT292:AT411)+'iBoxx Extrapolation'!$L411,2)</f>
        <v>3.62</v>
      </c>
      <c r="AU411" s="13">
        <f>ROUND(AVERAGE(Zinsswaps!AU292:AU411)+'iBoxx Extrapolation'!$L411,2)</f>
        <v>3.61</v>
      </c>
      <c r="AV411" s="13">
        <f>ROUND(AVERAGE(Zinsswaps!AV292:AV411)+'iBoxx Extrapolation'!$L411,2)</f>
        <v>3.59</v>
      </c>
      <c r="AW411" s="13">
        <f>ROUND(AVERAGE(Zinsswaps!AW292:AW411)+'iBoxx Extrapolation'!$L411,2)</f>
        <v>3.57</v>
      </c>
      <c r="AX411" s="13">
        <f>ROUND(AVERAGE(Zinsswaps!AX292:AX411)+'iBoxx Extrapolation'!$L411,2)</f>
        <v>3.56</v>
      </c>
      <c r="AY411" s="13">
        <f>ROUND(AVERAGE(Zinsswaps!AY292:AY411)+'iBoxx Extrapolation'!$L411,2)</f>
        <v>3.54</v>
      </c>
    </row>
    <row r="412" spans="1:51" s="16" customFormat="1" x14ac:dyDescent="0.2">
      <c r="A412" s="12">
        <v>49765</v>
      </c>
      <c r="B412" s="13">
        <f>ROUND(AVERAGE(Zinsswaps!B293:B412)+'iBoxx Extrapolation'!$L412,2)</f>
        <v>2.99</v>
      </c>
      <c r="C412" s="13">
        <f>ROUND(AVERAGE(Zinsswaps!C293:C412)+'iBoxx Extrapolation'!$L412,2)</f>
        <v>3</v>
      </c>
      <c r="D412" s="13">
        <f>ROUND(AVERAGE(Zinsswaps!D293:D412)+'iBoxx Extrapolation'!$L412,2)</f>
        <v>3.05</v>
      </c>
      <c r="E412" s="13">
        <f>ROUND(AVERAGE(Zinsswaps!E293:E412)+'iBoxx Extrapolation'!$L412,2)</f>
        <v>3.12</v>
      </c>
      <c r="F412" s="13">
        <f>ROUND(AVERAGE(Zinsswaps!F293:F412)+'iBoxx Extrapolation'!$L412,2)</f>
        <v>3.19</v>
      </c>
      <c r="G412" s="13">
        <f>ROUND(AVERAGE(Zinsswaps!G293:G412)+'iBoxx Extrapolation'!$L412,2)</f>
        <v>3.27</v>
      </c>
      <c r="H412" s="13">
        <f>ROUND(AVERAGE(Zinsswaps!H293:H412)+'iBoxx Extrapolation'!$L412,2)</f>
        <v>3.34</v>
      </c>
      <c r="I412" s="13">
        <f>ROUND(AVERAGE(Zinsswaps!I293:I412)+'iBoxx Extrapolation'!$L412,2)</f>
        <v>3.41</v>
      </c>
      <c r="J412" s="13">
        <f>ROUND(AVERAGE(Zinsswaps!J293:J412)+'iBoxx Extrapolation'!$L412,2)</f>
        <v>3.48</v>
      </c>
      <c r="K412" s="13">
        <f>ROUND(AVERAGE(Zinsswaps!K293:K412)+'iBoxx Extrapolation'!$L412,2)</f>
        <v>3.54</v>
      </c>
      <c r="L412" s="13">
        <f>ROUND(AVERAGE(Zinsswaps!L293:L412)+'iBoxx Extrapolation'!$L412,2)</f>
        <v>3.6</v>
      </c>
      <c r="M412" s="13">
        <f>ROUND(AVERAGE(Zinsswaps!M293:M412)+'iBoxx Extrapolation'!$L412,2)</f>
        <v>3.65</v>
      </c>
      <c r="N412" s="13">
        <f>ROUND(AVERAGE(Zinsswaps!N293:N412)+'iBoxx Extrapolation'!$L412,2)</f>
        <v>3.7</v>
      </c>
      <c r="O412" s="13">
        <f>ROUND(AVERAGE(Zinsswaps!O293:O412)+'iBoxx Extrapolation'!$L412,2)</f>
        <v>3.75</v>
      </c>
      <c r="P412" s="13">
        <f>ROUND(AVERAGE(Zinsswaps!P293:P412)+'iBoxx Extrapolation'!$L412,2)</f>
        <v>3.78</v>
      </c>
      <c r="Q412" s="13">
        <f>ROUND(AVERAGE(Zinsswaps!Q293:Q412)+'iBoxx Extrapolation'!$L412,2)</f>
        <v>3.81</v>
      </c>
      <c r="R412" s="13">
        <f>ROUND(AVERAGE(Zinsswaps!R293:R412)+'iBoxx Extrapolation'!$L412,2)</f>
        <v>3.83</v>
      </c>
      <c r="S412" s="13">
        <f>ROUND(AVERAGE(Zinsswaps!S293:S412)+'iBoxx Extrapolation'!$L412,2)</f>
        <v>3.85</v>
      </c>
      <c r="T412" s="13">
        <f>ROUND(AVERAGE(Zinsswaps!T293:T412)+'iBoxx Extrapolation'!$L412,2)</f>
        <v>3.87</v>
      </c>
      <c r="U412" s="13">
        <f>ROUND(AVERAGE(Zinsswaps!U293:U412)+'iBoxx Extrapolation'!$L412,2)</f>
        <v>3.89</v>
      </c>
      <c r="V412" s="13">
        <f>ROUND(AVERAGE(Zinsswaps!V293:V412)+'iBoxx Extrapolation'!$L412,2)</f>
        <v>3.89</v>
      </c>
      <c r="W412" s="13">
        <f>ROUND(AVERAGE(Zinsswaps!W293:W412)+'iBoxx Extrapolation'!$L412,2)</f>
        <v>3.89</v>
      </c>
      <c r="X412" s="13">
        <f>ROUND(AVERAGE(Zinsswaps!X293:X412)+'iBoxx Extrapolation'!$L412,2)</f>
        <v>3.89</v>
      </c>
      <c r="Y412" s="13">
        <f>ROUND(AVERAGE(Zinsswaps!Y293:Y412)+'iBoxx Extrapolation'!$L412,2)</f>
        <v>3.89</v>
      </c>
      <c r="Z412" s="13">
        <f>ROUND(AVERAGE(Zinsswaps!Z293:Z412)+'iBoxx Extrapolation'!$L412,2)</f>
        <v>3.89</v>
      </c>
      <c r="AA412" s="13">
        <f>ROUND(AVERAGE(Zinsswaps!AA293:AA412)+'iBoxx Extrapolation'!$L412,2)</f>
        <v>3.88</v>
      </c>
      <c r="AB412" s="13">
        <f>ROUND(AVERAGE(Zinsswaps!AB293:AB412)+'iBoxx Extrapolation'!$L412,2)</f>
        <v>3.88</v>
      </c>
      <c r="AC412" s="13">
        <f>ROUND(AVERAGE(Zinsswaps!AC293:AC412)+'iBoxx Extrapolation'!$L412,2)</f>
        <v>3.87</v>
      </c>
      <c r="AD412" s="13">
        <f>ROUND(AVERAGE(Zinsswaps!AD293:AD412)+'iBoxx Extrapolation'!$L412,2)</f>
        <v>3.86</v>
      </c>
      <c r="AE412" s="13">
        <f>ROUND(AVERAGE(Zinsswaps!AE293:AE412)+'iBoxx Extrapolation'!$L412,2)</f>
        <v>3.86</v>
      </c>
      <c r="AF412" s="13">
        <f>ROUND(AVERAGE(Zinsswaps!AF293:AF412)+'iBoxx Extrapolation'!$L412,2)</f>
        <v>3.84</v>
      </c>
      <c r="AG412" s="13">
        <f>ROUND(AVERAGE(Zinsswaps!AG293:AG412)+'iBoxx Extrapolation'!$L412,2)</f>
        <v>3.82</v>
      </c>
      <c r="AH412" s="13">
        <f>ROUND(AVERAGE(Zinsswaps!AH293:AH412)+'iBoxx Extrapolation'!$L412,2)</f>
        <v>3.81</v>
      </c>
      <c r="AI412" s="13">
        <f>ROUND(AVERAGE(Zinsswaps!AI293:AI412)+'iBoxx Extrapolation'!$L412,2)</f>
        <v>3.79</v>
      </c>
      <c r="AJ412" s="13">
        <f>ROUND(AVERAGE(Zinsswaps!AJ293:AJ412)+'iBoxx Extrapolation'!$L412,2)</f>
        <v>3.78</v>
      </c>
      <c r="AK412" s="13">
        <f>ROUND(AVERAGE(Zinsswaps!AK293:AK412)+'iBoxx Extrapolation'!$L412,2)</f>
        <v>3.77</v>
      </c>
      <c r="AL412" s="13">
        <f>ROUND(AVERAGE(Zinsswaps!AL293:AL412)+'iBoxx Extrapolation'!$L412,2)</f>
        <v>3.76</v>
      </c>
      <c r="AM412" s="13">
        <f>ROUND(AVERAGE(Zinsswaps!AM293:AM412)+'iBoxx Extrapolation'!$L412,2)</f>
        <v>3.75</v>
      </c>
      <c r="AN412" s="13">
        <f>ROUND(AVERAGE(Zinsswaps!AN293:AN412)+'iBoxx Extrapolation'!$L412,2)</f>
        <v>3.74</v>
      </c>
      <c r="AO412" s="13">
        <f>ROUND(AVERAGE(Zinsswaps!AO293:AO412)+'iBoxx Extrapolation'!$L412,2)</f>
        <v>3.73</v>
      </c>
      <c r="AP412" s="13">
        <f>ROUND(AVERAGE(Zinsswaps!AP293:AP412)+'iBoxx Extrapolation'!$L412,2)</f>
        <v>3.7</v>
      </c>
      <c r="AQ412" s="13">
        <f>ROUND(AVERAGE(Zinsswaps!AQ293:AQ412)+'iBoxx Extrapolation'!$L412,2)</f>
        <v>3.68</v>
      </c>
      <c r="AR412" s="13">
        <f>ROUND(AVERAGE(Zinsswaps!AR293:AR412)+'iBoxx Extrapolation'!$L412,2)</f>
        <v>3.66</v>
      </c>
      <c r="AS412" s="13">
        <f>ROUND(AVERAGE(Zinsswaps!AS293:AS412)+'iBoxx Extrapolation'!$L412,2)</f>
        <v>3.64</v>
      </c>
      <c r="AT412" s="13">
        <f>ROUND(AVERAGE(Zinsswaps!AT293:AT412)+'iBoxx Extrapolation'!$L412,2)</f>
        <v>3.62</v>
      </c>
      <c r="AU412" s="13">
        <f>ROUND(AVERAGE(Zinsswaps!AU293:AU412)+'iBoxx Extrapolation'!$L412,2)</f>
        <v>3.61</v>
      </c>
      <c r="AV412" s="13">
        <f>ROUND(AVERAGE(Zinsswaps!AV293:AV412)+'iBoxx Extrapolation'!$L412,2)</f>
        <v>3.59</v>
      </c>
      <c r="AW412" s="13">
        <f>ROUND(AVERAGE(Zinsswaps!AW293:AW412)+'iBoxx Extrapolation'!$L412,2)</f>
        <v>3.57</v>
      </c>
      <c r="AX412" s="13">
        <f>ROUND(AVERAGE(Zinsswaps!AX293:AX412)+'iBoxx Extrapolation'!$L412,2)</f>
        <v>3.56</v>
      </c>
      <c r="AY412" s="13">
        <f>ROUND(AVERAGE(Zinsswaps!AY293:AY412)+'iBoxx Extrapolation'!$L412,2)</f>
        <v>3.54</v>
      </c>
    </row>
    <row r="413" spans="1:51" s="16" customFormat="1" x14ac:dyDescent="0.2">
      <c r="A413" s="12">
        <v>49795</v>
      </c>
      <c r="B413" s="13">
        <f>ROUND(AVERAGE(Zinsswaps!B294:B413)+'iBoxx Extrapolation'!$L413,2)</f>
        <v>2.99</v>
      </c>
      <c r="C413" s="13">
        <f>ROUND(AVERAGE(Zinsswaps!C294:C413)+'iBoxx Extrapolation'!$L413,2)</f>
        <v>3</v>
      </c>
      <c r="D413" s="13">
        <f>ROUND(AVERAGE(Zinsswaps!D294:D413)+'iBoxx Extrapolation'!$L413,2)</f>
        <v>3.05</v>
      </c>
      <c r="E413" s="13">
        <f>ROUND(AVERAGE(Zinsswaps!E294:E413)+'iBoxx Extrapolation'!$L413,2)</f>
        <v>3.12</v>
      </c>
      <c r="F413" s="13">
        <f>ROUND(AVERAGE(Zinsswaps!F294:F413)+'iBoxx Extrapolation'!$L413,2)</f>
        <v>3.19</v>
      </c>
      <c r="G413" s="13">
        <f>ROUND(AVERAGE(Zinsswaps!G294:G413)+'iBoxx Extrapolation'!$L413,2)</f>
        <v>3.27</v>
      </c>
      <c r="H413" s="13">
        <f>ROUND(AVERAGE(Zinsswaps!H294:H413)+'iBoxx Extrapolation'!$L413,2)</f>
        <v>3.34</v>
      </c>
      <c r="I413" s="13">
        <f>ROUND(AVERAGE(Zinsswaps!I294:I413)+'iBoxx Extrapolation'!$L413,2)</f>
        <v>3.41</v>
      </c>
      <c r="J413" s="13">
        <f>ROUND(AVERAGE(Zinsswaps!J294:J413)+'iBoxx Extrapolation'!$L413,2)</f>
        <v>3.48</v>
      </c>
      <c r="K413" s="13">
        <f>ROUND(AVERAGE(Zinsswaps!K294:K413)+'iBoxx Extrapolation'!$L413,2)</f>
        <v>3.54</v>
      </c>
      <c r="L413" s="13">
        <f>ROUND(AVERAGE(Zinsswaps!L294:L413)+'iBoxx Extrapolation'!$L413,2)</f>
        <v>3.6</v>
      </c>
      <c r="M413" s="13">
        <f>ROUND(AVERAGE(Zinsswaps!M294:M413)+'iBoxx Extrapolation'!$L413,2)</f>
        <v>3.65</v>
      </c>
      <c r="N413" s="13">
        <f>ROUND(AVERAGE(Zinsswaps!N294:N413)+'iBoxx Extrapolation'!$L413,2)</f>
        <v>3.7</v>
      </c>
      <c r="O413" s="13">
        <f>ROUND(AVERAGE(Zinsswaps!O294:O413)+'iBoxx Extrapolation'!$L413,2)</f>
        <v>3.75</v>
      </c>
      <c r="P413" s="13">
        <f>ROUND(AVERAGE(Zinsswaps!P294:P413)+'iBoxx Extrapolation'!$L413,2)</f>
        <v>3.78</v>
      </c>
      <c r="Q413" s="13">
        <f>ROUND(AVERAGE(Zinsswaps!Q294:Q413)+'iBoxx Extrapolation'!$L413,2)</f>
        <v>3.81</v>
      </c>
      <c r="R413" s="13">
        <f>ROUND(AVERAGE(Zinsswaps!R294:R413)+'iBoxx Extrapolation'!$L413,2)</f>
        <v>3.83</v>
      </c>
      <c r="S413" s="13">
        <f>ROUND(AVERAGE(Zinsswaps!S294:S413)+'iBoxx Extrapolation'!$L413,2)</f>
        <v>3.85</v>
      </c>
      <c r="T413" s="13">
        <f>ROUND(AVERAGE(Zinsswaps!T294:T413)+'iBoxx Extrapolation'!$L413,2)</f>
        <v>3.87</v>
      </c>
      <c r="U413" s="13">
        <f>ROUND(AVERAGE(Zinsswaps!U294:U413)+'iBoxx Extrapolation'!$L413,2)</f>
        <v>3.89</v>
      </c>
      <c r="V413" s="13">
        <f>ROUND(AVERAGE(Zinsswaps!V294:V413)+'iBoxx Extrapolation'!$L413,2)</f>
        <v>3.89</v>
      </c>
      <c r="W413" s="13">
        <f>ROUND(AVERAGE(Zinsswaps!W294:W413)+'iBoxx Extrapolation'!$L413,2)</f>
        <v>3.89</v>
      </c>
      <c r="X413" s="13">
        <f>ROUND(AVERAGE(Zinsswaps!X294:X413)+'iBoxx Extrapolation'!$L413,2)</f>
        <v>3.89</v>
      </c>
      <c r="Y413" s="13">
        <f>ROUND(AVERAGE(Zinsswaps!Y294:Y413)+'iBoxx Extrapolation'!$L413,2)</f>
        <v>3.89</v>
      </c>
      <c r="Z413" s="13">
        <f>ROUND(AVERAGE(Zinsswaps!Z294:Z413)+'iBoxx Extrapolation'!$L413,2)</f>
        <v>3.89</v>
      </c>
      <c r="AA413" s="13">
        <f>ROUND(AVERAGE(Zinsswaps!AA294:AA413)+'iBoxx Extrapolation'!$L413,2)</f>
        <v>3.88</v>
      </c>
      <c r="AB413" s="13">
        <f>ROUND(AVERAGE(Zinsswaps!AB294:AB413)+'iBoxx Extrapolation'!$L413,2)</f>
        <v>3.88</v>
      </c>
      <c r="AC413" s="13">
        <f>ROUND(AVERAGE(Zinsswaps!AC294:AC413)+'iBoxx Extrapolation'!$L413,2)</f>
        <v>3.87</v>
      </c>
      <c r="AD413" s="13">
        <f>ROUND(AVERAGE(Zinsswaps!AD294:AD413)+'iBoxx Extrapolation'!$L413,2)</f>
        <v>3.86</v>
      </c>
      <c r="AE413" s="13">
        <f>ROUND(AVERAGE(Zinsswaps!AE294:AE413)+'iBoxx Extrapolation'!$L413,2)</f>
        <v>3.86</v>
      </c>
      <c r="AF413" s="13">
        <f>ROUND(AVERAGE(Zinsswaps!AF294:AF413)+'iBoxx Extrapolation'!$L413,2)</f>
        <v>3.84</v>
      </c>
      <c r="AG413" s="13">
        <f>ROUND(AVERAGE(Zinsswaps!AG294:AG413)+'iBoxx Extrapolation'!$L413,2)</f>
        <v>3.82</v>
      </c>
      <c r="AH413" s="13">
        <f>ROUND(AVERAGE(Zinsswaps!AH294:AH413)+'iBoxx Extrapolation'!$L413,2)</f>
        <v>3.81</v>
      </c>
      <c r="AI413" s="13">
        <f>ROUND(AVERAGE(Zinsswaps!AI294:AI413)+'iBoxx Extrapolation'!$L413,2)</f>
        <v>3.79</v>
      </c>
      <c r="AJ413" s="13">
        <f>ROUND(AVERAGE(Zinsswaps!AJ294:AJ413)+'iBoxx Extrapolation'!$L413,2)</f>
        <v>3.78</v>
      </c>
      <c r="AK413" s="13">
        <f>ROUND(AVERAGE(Zinsswaps!AK294:AK413)+'iBoxx Extrapolation'!$L413,2)</f>
        <v>3.77</v>
      </c>
      <c r="AL413" s="13">
        <f>ROUND(AVERAGE(Zinsswaps!AL294:AL413)+'iBoxx Extrapolation'!$L413,2)</f>
        <v>3.76</v>
      </c>
      <c r="AM413" s="13">
        <f>ROUND(AVERAGE(Zinsswaps!AM294:AM413)+'iBoxx Extrapolation'!$L413,2)</f>
        <v>3.75</v>
      </c>
      <c r="AN413" s="13">
        <f>ROUND(AVERAGE(Zinsswaps!AN294:AN413)+'iBoxx Extrapolation'!$L413,2)</f>
        <v>3.74</v>
      </c>
      <c r="AO413" s="13">
        <f>ROUND(AVERAGE(Zinsswaps!AO294:AO413)+'iBoxx Extrapolation'!$L413,2)</f>
        <v>3.73</v>
      </c>
      <c r="AP413" s="13">
        <f>ROUND(AVERAGE(Zinsswaps!AP294:AP413)+'iBoxx Extrapolation'!$L413,2)</f>
        <v>3.7</v>
      </c>
      <c r="AQ413" s="13">
        <f>ROUND(AVERAGE(Zinsswaps!AQ294:AQ413)+'iBoxx Extrapolation'!$L413,2)</f>
        <v>3.68</v>
      </c>
      <c r="AR413" s="13">
        <f>ROUND(AVERAGE(Zinsswaps!AR294:AR413)+'iBoxx Extrapolation'!$L413,2)</f>
        <v>3.66</v>
      </c>
      <c r="AS413" s="13">
        <f>ROUND(AVERAGE(Zinsswaps!AS294:AS413)+'iBoxx Extrapolation'!$L413,2)</f>
        <v>3.64</v>
      </c>
      <c r="AT413" s="13">
        <f>ROUND(AVERAGE(Zinsswaps!AT294:AT413)+'iBoxx Extrapolation'!$L413,2)</f>
        <v>3.62</v>
      </c>
      <c r="AU413" s="13">
        <f>ROUND(AVERAGE(Zinsswaps!AU294:AU413)+'iBoxx Extrapolation'!$L413,2)</f>
        <v>3.61</v>
      </c>
      <c r="AV413" s="13">
        <f>ROUND(AVERAGE(Zinsswaps!AV294:AV413)+'iBoxx Extrapolation'!$L413,2)</f>
        <v>3.59</v>
      </c>
      <c r="AW413" s="13">
        <f>ROUND(AVERAGE(Zinsswaps!AW294:AW413)+'iBoxx Extrapolation'!$L413,2)</f>
        <v>3.57</v>
      </c>
      <c r="AX413" s="13">
        <f>ROUND(AVERAGE(Zinsswaps!AX294:AX413)+'iBoxx Extrapolation'!$L413,2)</f>
        <v>3.56</v>
      </c>
      <c r="AY413" s="13">
        <f>ROUND(AVERAGE(Zinsswaps!AY294:AY413)+'iBoxx Extrapolation'!$L413,2)</f>
        <v>3.54</v>
      </c>
    </row>
    <row r="414" spans="1:51" s="16" customFormat="1" x14ac:dyDescent="0.2">
      <c r="A414" s="12">
        <v>49826</v>
      </c>
      <c r="B414" s="13">
        <f>ROUND(AVERAGE(Zinsswaps!B295:B414)+'iBoxx Extrapolation'!$L414,2)</f>
        <v>2.99</v>
      </c>
      <c r="C414" s="13">
        <f>ROUND(AVERAGE(Zinsswaps!C295:C414)+'iBoxx Extrapolation'!$L414,2)</f>
        <v>3</v>
      </c>
      <c r="D414" s="13">
        <f>ROUND(AVERAGE(Zinsswaps!D295:D414)+'iBoxx Extrapolation'!$L414,2)</f>
        <v>3.05</v>
      </c>
      <c r="E414" s="13">
        <f>ROUND(AVERAGE(Zinsswaps!E295:E414)+'iBoxx Extrapolation'!$L414,2)</f>
        <v>3.12</v>
      </c>
      <c r="F414" s="13">
        <f>ROUND(AVERAGE(Zinsswaps!F295:F414)+'iBoxx Extrapolation'!$L414,2)</f>
        <v>3.19</v>
      </c>
      <c r="G414" s="13">
        <f>ROUND(AVERAGE(Zinsswaps!G295:G414)+'iBoxx Extrapolation'!$L414,2)</f>
        <v>3.27</v>
      </c>
      <c r="H414" s="13">
        <f>ROUND(AVERAGE(Zinsswaps!H295:H414)+'iBoxx Extrapolation'!$L414,2)</f>
        <v>3.34</v>
      </c>
      <c r="I414" s="13">
        <f>ROUND(AVERAGE(Zinsswaps!I295:I414)+'iBoxx Extrapolation'!$L414,2)</f>
        <v>3.41</v>
      </c>
      <c r="J414" s="13">
        <f>ROUND(AVERAGE(Zinsswaps!J295:J414)+'iBoxx Extrapolation'!$L414,2)</f>
        <v>3.48</v>
      </c>
      <c r="K414" s="13">
        <f>ROUND(AVERAGE(Zinsswaps!K295:K414)+'iBoxx Extrapolation'!$L414,2)</f>
        <v>3.54</v>
      </c>
      <c r="L414" s="13">
        <f>ROUND(AVERAGE(Zinsswaps!L295:L414)+'iBoxx Extrapolation'!$L414,2)</f>
        <v>3.6</v>
      </c>
      <c r="M414" s="13">
        <f>ROUND(AVERAGE(Zinsswaps!M295:M414)+'iBoxx Extrapolation'!$L414,2)</f>
        <v>3.65</v>
      </c>
      <c r="N414" s="13">
        <f>ROUND(AVERAGE(Zinsswaps!N295:N414)+'iBoxx Extrapolation'!$L414,2)</f>
        <v>3.7</v>
      </c>
      <c r="O414" s="13">
        <f>ROUND(AVERAGE(Zinsswaps!O295:O414)+'iBoxx Extrapolation'!$L414,2)</f>
        <v>3.75</v>
      </c>
      <c r="P414" s="13">
        <f>ROUND(AVERAGE(Zinsswaps!P295:P414)+'iBoxx Extrapolation'!$L414,2)</f>
        <v>3.78</v>
      </c>
      <c r="Q414" s="13">
        <f>ROUND(AVERAGE(Zinsswaps!Q295:Q414)+'iBoxx Extrapolation'!$L414,2)</f>
        <v>3.81</v>
      </c>
      <c r="R414" s="13">
        <f>ROUND(AVERAGE(Zinsswaps!R295:R414)+'iBoxx Extrapolation'!$L414,2)</f>
        <v>3.83</v>
      </c>
      <c r="S414" s="13">
        <f>ROUND(AVERAGE(Zinsswaps!S295:S414)+'iBoxx Extrapolation'!$L414,2)</f>
        <v>3.85</v>
      </c>
      <c r="T414" s="13">
        <f>ROUND(AVERAGE(Zinsswaps!T295:T414)+'iBoxx Extrapolation'!$L414,2)</f>
        <v>3.87</v>
      </c>
      <c r="U414" s="13">
        <f>ROUND(AVERAGE(Zinsswaps!U295:U414)+'iBoxx Extrapolation'!$L414,2)</f>
        <v>3.89</v>
      </c>
      <c r="V414" s="13">
        <f>ROUND(AVERAGE(Zinsswaps!V295:V414)+'iBoxx Extrapolation'!$L414,2)</f>
        <v>3.89</v>
      </c>
      <c r="W414" s="13">
        <f>ROUND(AVERAGE(Zinsswaps!W295:W414)+'iBoxx Extrapolation'!$L414,2)</f>
        <v>3.89</v>
      </c>
      <c r="X414" s="13">
        <f>ROUND(AVERAGE(Zinsswaps!X295:X414)+'iBoxx Extrapolation'!$L414,2)</f>
        <v>3.89</v>
      </c>
      <c r="Y414" s="13">
        <f>ROUND(AVERAGE(Zinsswaps!Y295:Y414)+'iBoxx Extrapolation'!$L414,2)</f>
        <v>3.89</v>
      </c>
      <c r="Z414" s="13">
        <f>ROUND(AVERAGE(Zinsswaps!Z295:Z414)+'iBoxx Extrapolation'!$L414,2)</f>
        <v>3.89</v>
      </c>
      <c r="AA414" s="13">
        <f>ROUND(AVERAGE(Zinsswaps!AA295:AA414)+'iBoxx Extrapolation'!$L414,2)</f>
        <v>3.88</v>
      </c>
      <c r="AB414" s="13">
        <f>ROUND(AVERAGE(Zinsswaps!AB295:AB414)+'iBoxx Extrapolation'!$L414,2)</f>
        <v>3.88</v>
      </c>
      <c r="AC414" s="13">
        <f>ROUND(AVERAGE(Zinsswaps!AC295:AC414)+'iBoxx Extrapolation'!$L414,2)</f>
        <v>3.87</v>
      </c>
      <c r="AD414" s="13">
        <f>ROUND(AVERAGE(Zinsswaps!AD295:AD414)+'iBoxx Extrapolation'!$L414,2)</f>
        <v>3.86</v>
      </c>
      <c r="AE414" s="13">
        <f>ROUND(AVERAGE(Zinsswaps!AE295:AE414)+'iBoxx Extrapolation'!$L414,2)</f>
        <v>3.86</v>
      </c>
      <c r="AF414" s="13">
        <f>ROUND(AVERAGE(Zinsswaps!AF295:AF414)+'iBoxx Extrapolation'!$L414,2)</f>
        <v>3.84</v>
      </c>
      <c r="AG414" s="13">
        <f>ROUND(AVERAGE(Zinsswaps!AG295:AG414)+'iBoxx Extrapolation'!$L414,2)</f>
        <v>3.82</v>
      </c>
      <c r="AH414" s="13">
        <f>ROUND(AVERAGE(Zinsswaps!AH295:AH414)+'iBoxx Extrapolation'!$L414,2)</f>
        <v>3.81</v>
      </c>
      <c r="AI414" s="13">
        <f>ROUND(AVERAGE(Zinsswaps!AI295:AI414)+'iBoxx Extrapolation'!$L414,2)</f>
        <v>3.79</v>
      </c>
      <c r="AJ414" s="13">
        <f>ROUND(AVERAGE(Zinsswaps!AJ295:AJ414)+'iBoxx Extrapolation'!$L414,2)</f>
        <v>3.78</v>
      </c>
      <c r="AK414" s="13">
        <f>ROUND(AVERAGE(Zinsswaps!AK295:AK414)+'iBoxx Extrapolation'!$L414,2)</f>
        <v>3.77</v>
      </c>
      <c r="AL414" s="13">
        <f>ROUND(AVERAGE(Zinsswaps!AL295:AL414)+'iBoxx Extrapolation'!$L414,2)</f>
        <v>3.76</v>
      </c>
      <c r="AM414" s="13">
        <f>ROUND(AVERAGE(Zinsswaps!AM295:AM414)+'iBoxx Extrapolation'!$L414,2)</f>
        <v>3.75</v>
      </c>
      <c r="AN414" s="13">
        <f>ROUND(AVERAGE(Zinsswaps!AN295:AN414)+'iBoxx Extrapolation'!$L414,2)</f>
        <v>3.74</v>
      </c>
      <c r="AO414" s="13">
        <f>ROUND(AVERAGE(Zinsswaps!AO295:AO414)+'iBoxx Extrapolation'!$L414,2)</f>
        <v>3.73</v>
      </c>
      <c r="AP414" s="13">
        <f>ROUND(AVERAGE(Zinsswaps!AP295:AP414)+'iBoxx Extrapolation'!$L414,2)</f>
        <v>3.7</v>
      </c>
      <c r="AQ414" s="13">
        <f>ROUND(AVERAGE(Zinsswaps!AQ295:AQ414)+'iBoxx Extrapolation'!$L414,2)</f>
        <v>3.68</v>
      </c>
      <c r="AR414" s="13">
        <f>ROUND(AVERAGE(Zinsswaps!AR295:AR414)+'iBoxx Extrapolation'!$L414,2)</f>
        <v>3.66</v>
      </c>
      <c r="AS414" s="13">
        <f>ROUND(AVERAGE(Zinsswaps!AS295:AS414)+'iBoxx Extrapolation'!$L414,2)</f>
        <v>3.64</v>
      </c>
      <c r="AT414" s="13">
        <f>ROUND(AVERAGE(Zinsswaps!AT295:AT414)+'iBoxx Extrapolation'!$L414,2)</f>
        <v>3.62</v>
      </c>
      <c r="AU414" s="13">
        <f>ROUND(AVERAGE(Zinsswaps!AU295:AU414)+'iBoxx Extrapolation'!$L414,2)</f>
        <v>3.61</v>
      </c>
      <c r="AV414" s="13">
        <f>ROUND(AVERAGE(Zinsswaps!AV295:AV414)+'iBoxx Extrapolation'!$L414,2)</f>
        <v>3.59</v>
      </c>
      <c r="AW414" s="13">
        <f>ROUND(AVERAGE(Zinsswaps!AW295:AW414)+'iBoxx Extrapolation'!$L414,2)</f>
        <v>3.57</v>
      </c>
      <c r="AX414" s="13">
        <f>ROUND(AVERAGE(Zinsswaps!AX295:AX414)+'iBoxx Extrapolation'!$L414,2)</f>
        <v>3.56</v>
      </c>
      <c r="AY414" s="13">
        <f>ROUND(AVERAGE(Zinsswaps!AY295:AY414)+'iBoxx Extrapolation'!$L414,2)</f>
        <v>3.54</v>
      </c>
    </row>
    <row r="415" spans="1:51" s="16" customFormat="1" x14ac:dyDescent="0.2">
      <c r="A415" s="12">
        <v>49856</v>
      </c>
      <c r="B415" s="13">
        <f>ROUND(AVERAGE(Zinsswaps!B296:B415)+'iBoxx Extrapolation'!$L415,2)</f>
        <v>2.99</v>
      </c>
      <c r="C415" s="13">
        <f>ROUND(AVERAGE(Zinsswaps!C296:C415)+'iBoxx Extrapolation'!$L415,2)</f>
        <v>3</v>
      </c>
      <c r="D415" s="13">
        <f>ROUND(AVERAGE(Zinsswaps!D296:D415)+'iBoxx Extrapolation'!$L415,2)</f>
        <v>3.05</v>
      </c>
      <c r="E415" s="13">
        <f>ROUND(AVERAGE(Zinsswaps!E296:E415)+'iBoxx Extrapolation'!$L415,2)</f>
        <v>3.12</v>
      </c>
      <c r="F415" s="13">
        <f>ROUND(AVERAGE(Zinsswaps!F296:F415)+'iBoxx Extrapolation'!$L415,2)</f>
        <v>3.19</v>
      </c>
      <c r="G415" s="13">
        <f>ROUND(AVERAGE(Zinsswaps!G296:G415)+'iBoxx Extrapolation'!$L415,2)</f>
        <v>3.27</v>
      </c>
      <c r="H415" s="13">
        <f>ROUND(AVERAGE(Zinsswaps!H296:H415)+'iBoxx Extrapolation'!$L415,2)</f>
        <v>3.34</v>
      </c>
      <c r="I415" s="13">
        <f>ROUND(AVERAGE(Zinsswaps!I296:I415)+'iBoxx Extrapolation'!$L415,2)</f>
        <v>3.41</v>
      </c>
      <c r="J415" s="13">
        <f>ROUND(AVERAGE(Zinsswaps!J296:J415)+'iBoxx Extrapolation'!$L415,2)</f>
        <v>3.48</v>
      </c>
      <c r="K415" s="13">
        <f>ROUND(AVERAGE(Zinsswaps!K296:K415)+'iBoxx Extrapolation'!$L415,2)</f>
        <v>3.54</v>
      </c>
      <c r="L415" s="13">
        <f>ROUND(AVERAGE(Zinsswaps!L296:L415)+'iBoxx Extrapolation'!$L415,2)</f>
        <v>3.6</v>
      </c>
      <c r="M415" s="13">
        <f>ROUND(AVERAGE(Zinsswaps!M296:M415)+'iBoxx Extrapolation'!$L415,2)</f>
        <v>3.65</v>
      </c>
      <c r="N415" s="13">
        <f>ROUND(AVERAGE(Zinsswaps!N296:N415)+'iBoxx Extrapolation'!$L415,2)</f>
        <v>3.7</v>
      </c>
      <c r="O415" s="13">
        <f>ROUND(AVERAGE(Zinsswaps!O296:O415)+'iBoxx Extrapolation'!$L415,2)</f>
        <v>3.75</v>
      </c>
      <c r="P415" s="13">
        <f>ROUND(AVERAGE(Zinsswaps!P296:P415)+'iBoxx Extrapolation'!$L415,2)</f>
        <v>3.78</v>
      </c>
      <c r="Q415" s="13">
        <f>ROUND(AVERAGE(Zinsswaps!Q296:Q415)+'iBoxx Extrapolation'!$L415,2)</f>
        <v>3.81</v>
      </c>
      <c r="R415" s="13">
        <f>ROUND(AVERAGE(Zinsswaps!R296:R415)+'iBoxx Extrapolation'!$L415,2)</f>
        <v>3.83</v>
      </c>
      <c r="S415" s="13">
        <f>ROUND(AVERAGE(Zinsswaps!S296:S415)+'iBoxx Extrapolation'!$L415,2)</f>
        <v>3.85</v>
      </c>
      <c r="T415" s="13">
        <f>ROUND(AVERAGE(Zinsswaps!T296:T415)+'iBoxx Extrapolation'!$L415,2)</f>
        <v>3.87</v>
      </c>
      <c r="U415" s="13">
        <f>ROUND(AVERAGE(Zinsswaps!U296:U415)+'iBoxx Extrapolation'!$L415,2)</f>
        <v>3.89</v>
      </c>
      <c r="V415" s="13">
        <f>ROUND(AVERAGE(Zinsswaps!V296:V415)+'iBoxx Extrapolation'!$L415,2)</f>
        <v>3.89</v>
      </c>
      <c r="W415" s="13">
        <f>ROUND(AVERAGE(Zinsswaps!W296:W415)+'iBoxx Extrapolation'!$L415,2)</f>
        <v>3.89</v>
      </c>
      <c r="X415" s="13">
        <f>ROUND(AVERAGE(Zinsswaps!X296:X415)+'iBoxx Extrapolation'!$L415,2)</f>
        <v>3.89</v>
      </c>
      <c r="Y415" s="13">
        <f>ROUND(AVERAGE(Zinsswaps!Y296:Y415)+'iBoxx Extrapolation'!$L415,2)</f>
        <v>3.89</v>
      </c>
      <c r="Z415" s="13">
        <f>ROUND(AVERAGE(Zinsswaps!Z296:Z415)+'iBoxx Extrapolation'!$L415,2)</f>
        <v>3.89</v>
      </c>
      <c r="AA415" s="13">
        <f>ROUND(AVERAGE(Zinsswaps!AA296:AA415)+'iBoxx Extrapolation'!$L415,2)</f>
        <v>3.88</v>
      </c>
      <c r="AB415" s="13">
        <f>ROUND(AVERAGE(Zinsswaps!AB296:AB415)+'iBoxx Extrapolation'!$L415,2)</f>
        <v>3.88</v>
      </c>
      <c r="AC415" s="13">
        <f>ROUND(AVERAGE(Zinsswaps!AC296:AC415)+'iBoxx Extrapolation'!$L415,2)</f>
        <v>3.87</v>
      </c>
      <c r="AD415" s="13">
        <f>ROUND(AVERAGE(Zinsswaps!AD296:AD415)+'iBoxx Extrapolation'!$L415,2)</f>
        <v>3.86</v>
      </c>
      <c r="AE415" s="13">
        <f>ROUND(AVERAGE(Zinsswaps!AE296:AE415)+'iBoxx Extrapolation'!$L415,2)</f>
        <v>3.86</v>
      </c>
      <c r="AF415" s="13">
        <f>ROUND(AVERAGE(Zinsswaps!AF296:AF415)+'iBoxx Extrapolation'!$L415,2)</f>
        <v>3.84</v>
      </c>
      <c r="AG415" s="13">
        <f>ROUND(AVERAGE(Zinsswaps!AG296:AG415)+'iBoxx Extrapolation'!$L415,2)</f>
        <v>3.82</v>
      </c>
      <c r="AH415" s="13">
        <f>ROUND(AVERAGE(Zinsswaps!AH296:AH415)+'iBoxx Extrapolation'!$L415,2)</f>
        <v>3.81</v>
      </c>
      <c r="AI415" s="13">
        <f>ROUND(AVERAGE(Zinsswaps!AI296:AI415)+'iBoxx Extrapolation'!$L415,2)</f>
        <v>3.79</v>
      </c>
      <c r="AJ415" s="13">
        <f>ROUND(AVERAGE(Zinsswaps!AJ296:AJ415)+'iBoxx Extrapolation'!$L415,2)</f>
        <v>3.78</v>
      </c>
      <c r="AK415" s="13">
        <f>ROUND(AVERAGE(Zinsswaps!AK296:AK415)+'iBoxx Extrapolation'!$L415,2)</f>
        <v>3.77</v>
      </c>
      <c r="AL415" s="13">
        <f>ROUND(AVERAGE(Zinsswaps!AL296:AL415)+'iBoxx Extrapolation'!$L415,2)</f>
        <v>3.76</v>
      </c>
      <c r="AM415" s="13">
        <f>ROUND(AVERAGE(Zinsswaps!AM296:AM415)+'iBoxx Extrapolation'!$L415,2)</f>
        <v>3.75</v>
      </c>
      <c r="AN415" s="13">
        <f>ROUND(AVERAGE(Zinsswaps!AN296:AN415)+'iBoxx Extrapolation'!$L415,2)</f>
        <v>3.74</v>
      </c>
      <c r="AO415" s="13">
        <f>ROUND(AVERAGE(Zinsswaps!AO296:AO415)+'iBoxx Extrapolation'!$L415,2)</f>
        <v>3.73</v>
      </c>
      <c r="AP415" s="13">
        <f>ROUND(AVERAGE(Zinsswaps!AP296:AP415)+'iBoxx Extrapolation'!$L415,2)</f>
        <v>3.7</v>
      </c>
      <c r="AQ415" s="13">
        <f>ROUND(AVERAGE(Zinsswaps!AQ296:AQ415)+'iBoxx Extrapolation'!$L415,2)</f>
        <v>3.68</v>
      </c>
      <c r="AR415" s="13">
        <f>ROUND(AVERAGE(Zinsswaps!AR296:AR415)+'iBoxx Extrapolation'!$L415,2)</f>
        <v>3.66</v>
      </c>
      <c r="AS415" s="13">
        <f>ROUND(AVERAGE(Zinsswaps!AS296:AS415)+'iBoxx Extrapolation'!$L415,2)</f>
        <v>3.64</v>
      </c>
      <c r="AT415" s="13">
        <f>ROUND(AVERAGE(Zinsswaps!AT296:AT415)+'iBoxx Extrapolation'!$L415,2)</f>
        <v>3.62</v>
      </c>
      <c r="AU415" s="13">
        <f>ROUND(AVERAGE(Zinsswaps!AU296:AU415)+'iBoxx Extrapolation'!$L415,2)</f>
        <v>3.61</v>
      </c>
      <c r="AV415" s="13">
        <f>ROUND(AVERAGE(Zinsswaps!AV296:AV415)+'iBoxx Extrapolation'!$L415,2)</f>
        <v>3.59</v>
      </c>
      <c r="AW415" s="13">
        <f>ROUND(AVERAGE(Zinsswaps!AW296:AW415)+'iBoxx Extrapolation'!$L415,2)</f>
        <v>3.57</v>
      </c>
      <c r="AX415" s="13">
        <f>ROUND(AVERAGE(Zinsswaps!AX296:AX415)+'iBoxx Extrapolation'!$L415,2)</f>
        <v>3.56</v>
      </c>
      <c r="AY415" s="13">
        <f>ROUND(AVERAGE(Zinsswaps!AY296:AY415)+'iBoxx Extrapolation'!$L415,2)</f>
        <v>3.54</v>
      </c>
    </row>
    <row r="416" spans="1:51" s="16" customFormat="1" x14ac:dyDescent="0.2">
      <c r="A416" s="12">
        <v>49887</v>
      </c>
      <c r="B416" s="13">
        <f>ROUND(AVERAGE(Zinsswaps!B297:B416)+'iBoxx Extrapolation'!$L416,2)</f>
        <v>2.99</v>
      </c>
      <c r="C416" s="13">
        <f>ROUND(AVERAGE(Zinsswaps!C297:C416)+'iBoxx Extrapolation'!$L416,2)</f>
        <v>3</v>
      </c>
      <c r="D416" s="13">
        <f>ROUND(AVERAGE(Zinsswaps!D297:D416)+'iBoxx Extrapolation'!$L416,2)</f>
        <v>3.05</v>
      </c>
      <c r="E416" s="13">
        <f>ROUND(AVERAGE(Zinsswaps!E297:E416)+'iBoxx Extrapolation'!$L416,2)</f>
        <v>3.12</v>
      </c>
      <c r="F416" s="13">
        <f>ROUND(AVERAGE(Zinsswaps!F297:F416)+'iBoxx Extrapolation'!$L416,2)</f>
        <v>3.19</v>
      </c>
      <c r="G416" s="13">
        <f>ROUND(AVERAGE(Zinsswaps!G297:G416)+'iBoxx Extrapolation'!$L416,2)</f>
        <v>3.27</v>
      </c>
      <c r="H416" s="13">
        <f>ROUND(AVERAGE(Zinsswaps!H297:H416)+'iBoxx Extrapolation'!$L416,2)</f>
        <v>3.34</v>
      </c>
      <c r="I416" s="13">
        <f>ROUND(AVERAGE(Zinsswaps!I297:I416)+'iBoxx Extrapolation'!$L416,2)</f>
        <v>3.41</v>
      </c>
      <c r="J416" s="13">
        <f>ROUND(AVERAGE(Zinsswaps!J297:J416)+'iBoxx Extrapolation'!$L416,2)</f>
        <v>3.48</v>
      </c>
      <c r="K416" s="13">
        <f>ROUND(AVERAGE(Zinsswaps!K297:K416)+'iBoxx Extrapolation'!$L416,2)</f>
        <v>3.54</v>
      </c>
      <c r="L416" s="13">
        <f>ROUND(AVERAGE(Zinsswaps!L297:L416)+'iBoxx Extrapolation'!$L416,2)</f>
        <v>3.6</v>
      </c>
      <c r="M416" s="13">
        <f>ROUND(AVERAGE(Zinsswaps!M297:M416)+'iBoxx Extrapolation'!$L416,2)</f>
        <v>3.65</v>
      </c>
      <c r="N416" s="13">
        <f>ROUND(AVERAGE(Zinsswaps!N297:N416)+'iBoxx Extrapolation'!$L416,2)</f>
        <v>3.7</v>
      </c>
      <c r="O416" s="13">
        <f>ROUND(AVERAGE(Zinsswaps!O297:O416)+'iBoxx Extrapolation'!$L416,2)</f>
        <v>3.75</v>
      </c>
      <c r="P416" s="13">
        <f>ROUND(AVERAGE(Zinsswaps!P297:P416)+'iBoxx Extrapolation'!$L416,2)</f>
        <v>3.78</v>
      </c>
      <c r="Q416" s="13">
        <f>ROUND(AVERAGE(Zinsswaps!Q297:Q416)+'iBoxx Extrapolation'!$L416,2)</f>
        <v>3.81</v>
      </c>
      <c r="R416" s="13">
        <f>ROUND(AVERAGE(Zinsswaps!R297:R416)+'iBoxx Extrapolation'!$L416,2)</f>
        <v>3.83</v>
      </c>
      <c r="S416" s="13">
        <f>ROUND(AVERAGE(Zinsswaps!S297:S416)+'iBoxx Extrapolation'!$L416,2)</f>
        <v>3.85</v>
      </c>
      <c r="T416" s="13">
        <f>ROUND(AVERAGE(Zinsswaps!T297:T416)+'iBoxx Extrapolation'!$L416,2)</f>
        <v>3.87</v>
      </c>
      <c r="U416" s="13">
        <f>ROUND(AVERAGE(Zinsswaps!U297:U416)+'iBoxx Extrapolation'!$L416,2)</f>
        <v>3.89</v>
      </c>
      <c r="V416" s="13">
        <f>ROUND(AVERAGE(Zinsswaps!V297:V416)+'iBoxx Extrapolation'!$L416,2)</f>
        <v>3.89</v>
      </c>
      <c r="W416" s="13">
        <f>ROUND(AVERAGE(Zinsswaps!W297:W416)+'iBoxx Extrapolation'!$L416,2)</f>
        <v>3.89</v>
      </c>
      <c r="X416" s="13">
        <f>ROUND(AVERAGE(Zinsswaps!X297:X416)+'iBoxx Extrapolation'!$L416,2)</f>
        <v>3.89</v>
      </c>
      <c r="Y416" s="13">
        <f>ROUND(AVERAGE(Zinsswaps!Y297:Y416)+'iBoxx Extrapolation'!$L416,2)</f>
        <v>3.89</v>
      </c>
      <c r="Z416" s="13">
        <f>ROUND(AVERAGE(Zinsswaps!Z297:Z416)+'iBoxx Extrapolation'!$L416,2)</f>
        <v>3.89</v>
      </c>
      <c r="AA416" s="13">
        <f>ROUND(AVERAGE(Zinsswaps!AA297:AA416)+'iBoxx Extrapolation'!$L416,2)</f>
        <v>3.88</v>
      </c>
      <c r="AB416" s="13">
        <f>ROUND(AVERAGE(Zinsswaps!AB297:AB416)+'iBoxx Extrapolation'!$L416,2)</f>
        <v>3.88</v>
      </c>
      <c r="AC416" s="13">
        <f>ROUND(AVERAGE(Zinsswaps!AC297:AC416)+'iBoxx Extrapolation'!$L416,2)</f>
        <v>3.87</v>
      </c>
      <c r="AD416" s="13">
        <f>ROUND(AVERAGE(Zinsswaps!AD297:AD416)+'iBoxx Extrapolation'!$L416,2)</f>
        <v>3.86</v>
      </c>
      <c r="AE416" s="13">
        <f>ROUND(AVERAGE(Zinsswaps!AE297:AE416)+'iBoxx Extrapolation'!$L416,2)</f>
        <v>3.86</v>
      </c>
      <c r="AF416" s="13">
        <f>ROUND(AVERAGE(Zinsswaps!AF297:AF416)+'iBoxx Extrapolation'!$L416,2)</f>
        <v>3.84</v>
      </c>
      <c r="AG416" s="13">
        <f>ROUND(AVERAGE(Zinsswaps!AG297:AG416)+'iBoxx Extrapolation'!$L416,2)</f>
        <v>3.82</v>
      </c>
      <c r="AH416" s="13">
        <f>ROUND(AVERAGE(Zinsswaps!AH297:AH416)+'iBoxx Extrapolation'!$L416,2)</f>
        <v>3.81</v>
      </c>
      <c r="AI416" s="13">
        <f>ROUND(AVERAGE(Zinsswaps!AI297:AI416)+'iBoxx Extrapolation'!$L416,2)</f>
        <v>3.79</v>
      </c>
      <c r="AJ416" s="13">
        <f>ROUND(AVERAGE(Zinsswaps!AJ297:AJ416)+'iBoxx Extrapolation'!$L416,2)</f>
        <v>3.78</v>
      </c>
      <c r="AK416" s="13">
        <f>ROUND(AVERAGE(Zinsswaps!AK297:AK416)+'iBoxx Extrapolation'!$L416,2)</f>
        <v>3.77</v>
      </c>
      <c r="AL416" s="13">
        <f>ROUND(AVERAGE(Zinsswaps!AL297:AL416)+'iBoxx Extrapolation'!$L416,2)</f>
        <v>3.76</v>
      </c>
      <c r="AM416" s="13">
        <f>ROUND(AVERAGE(Zinsswaps!AM297:AM416)+'iBoxx Extrapolation'!$L416,2)</f>
        <v>3.75</v>
      </c>
      <c r="AN416" s="13">
        <f>ROUND(AVERAGE(Zinsswaps!AN297:AN416)+'iBoxx Extrapolation'!$L416,2)</f>
        <v>3.74</v>
      </c>
      <c r="AO416" s="13">
        <f>ROUND(AVERAGE(Zinsswaps!AO297:AO416)+'iBoxx Extrapolation'!$L416,2)</f>
        <v>3.73</v>
      </c>
      <c r="AP416" s="13">
        <f>ROUND(AVERAGE(Zinsswaps!AP297:AP416)+'iBoxx Extrapolation'!$L416,2)</f>
        <v>3.7</v>
      </c>
      <c r="AQ416" s="13">
        <f>ROUND(AVERAGE(Zinsswaps!AQ297:AQ416)+'iBoxx Extrapolation'!$L416,2)</f>
        <v>3.68</v>
      </c>
      <c r="AR416" s="13">
        <f>ROUND(AVERAGE(Zinsswaps!AR297:AR416)+'iBoxx Extrapolation'!$L416,2)</f>
        <v>3.66</v>
      </c>
      <c r="AS416" s="13">
        <f>ROUND(AVERAGE(Zinsswaps!AS297:AS416)+'iBoxx Extrapolation'!$L416,2)</f>
        <v>3.64</v>
      </c>
      <c r="AT416" s="13">
        <f>ROUND(AVERAGE(Zinsswaps!AT297:AT416)+'iBoxx Extrapolation'!$L416,2)</f>
        <v>3.62</v>
      </c>
      <c r="AU416" s="13">
        <f>ROUND(AVERAGE(Zinsswaps!AU297:AU416)+'iBoxx Extrapolation'!$L416,2)</f>
        <v>3.61</v>
      </c>
      <c r="AV416" s="13">
        <f>ROUND(AVERAGE(Zinsswaps!AV297:AV416)+'iBoxx Extrapolation'!$L416,2)</f>
        <v>3.59</v>
      </c>
      <c r="AW416" s="13">
        <f>ROUND(AVERAGE(Zinsswaps!AW297:AW416)+'iBoxx Extrapolation'!$L416,2)</f>
        <v>3.57</v>
      </c>
      <c r="AX416" s="13">
        <f>ROUND(AVERAGE(Zinsswaps!AX297:AX416)+'iBoxx Extrapolation'!$L416,2)</f>
        <v>3.56</v>
      </c>
      <c r="AY416" s="13">
        <f>ROUND(AVERAGE(Zinsswaps!AY297:AY416)+'iBoxx Extrapolation'!$L416,2)</f>
        <v>3.54</v>
      </c>
    </row>
    <row r="417" spans="1:51" s="16" customFormat="1" x14ac:dyDescent="0.2">
      <c r="A417" s="12">
        <v>49918</v>
      </c>
      <c r="B417" s="13">
        <f>ROUND(AVERAGE(Zinsswaps!B298:B417)+'iBoxx Extrapolation'!$L417,2)</f>
        <v>2.99</v>
      </c>
      <c r="C417" s="13">
        <f>ROUND(AVERAGE(Zinsswaps!C298:C417)+'iBoxx Extrapolation'!$L417,2)</f>
        <v>3</v>
      </c>
      <c r="D417" s="13">
        <f>ROUND(AVERAGE(Zinsswaps!D298:D417)+'iBoxx Extrapolation'!$L417,2)</f>
        <v>3.05</v>
      </c>
      <c r="E417" s="13">
        <f>ROUND(AVERAGE(Zinsswaps!E298:E417)+'iBoxx Extrapolation'!$L417,2)</f>
        <v>3.12</v>
      </c>
      <c r="F417" s="13">
        <f>ROUND(AVERAGE(Zinsswaps!F298:F417)+'iBoxx Extrapolation'!$L417,2)</f>
        <v>3.19</v>
      </c>
      <c r="G417" s="13">
        <f>ROUND(AVERAGE(Zinsswaps!G298:G417)+'iBoxx Extrapolation'!$L417,2)</f>
        <v>3.27</v>
      </c>
      <c r="H417" s="13">
        <f>ROUND(AVERAGE(Zinsswaps!H298:H417)+'iBoxx Extrapolation'!$L417,2)</f>
        <v>3.34</v>
      </c>
      <c r="I417" s="13">
        <f>ROUND(AVERAGE(Zinsswaps!I298:I417)+'iBoxx Extrapolation'!$L417,2)</f>
        <v>3.41</v>
      </c>
      <c r="J417" s="13">
        <f>ROUND(AVERAGE(Zinsswaps!J298:J417)+'iBoxx Extrapolation'!$L417,2)</f>
        <v>3.48</v>
      </c>
      <c r="K417" s="13">
        <f>ROUND(AVERAGE(Zinsswaps!K298:K417)+'iBoxx Extrapolation'!$L417,2)</f>
        <v>3.54</v>
      </c>
      <c r="L417" s="13">
        <f>ROUND(AVERAGE(Zinsswaps!L298:L417)+'iBoxx Extrapolation'!$L417,2)</f>
        <v>3.6</v>
      </c>
      <c r="M417" s="13">
        <f>ROUND(AVERAGE(Zinsswaps!M298:M417)+'iBoxx Extrapolation'!$L417,2)</f>
        <v>3.65</v>
      </c>
      <c r="N417" s="13">
        <f>ROUND(AVERAGE(Zinsswaps!N298:N417)+'iBoxx Extrapolation'!$L417,2)</f>
        <v>3.7</v>
      </c>
      <c r="O417" s="13">
        <f>ROUND(AVERAGE(Zinsswaps!O298:O417)+'iBoxx Extrapolation'!$L417,2)</f>
        <v>3.75</v>
      </c>
      <c r="P417" s="13">
        <f>ROUND(AVERAGE(Zinsswaps!P298:P417)+'iBoxx Extrapolation'!$L417,2)</f>
        <v>3.78</v>
      </c>
      <c r="Q417" s="13">
        <f>ROUND(AVERAGE(Zinsswaps!Q298:Q417)+'iBoxx Extrapolation'!$L417,2)</f>
        <v>3.81</v>
      </c>
      <c r="R417" s="13">
        <f>ROUND(AVERAGE(Zinsswaps!R298:R417)+'iBoxx Extrapolation'!$L417,2)</f>
        <v>3.83</v>
      </c>
      <c r="S417" s="13">
        <f>ROUND(AVERAGE(Zinsswaps!S298:S417)+'iBoxx Extrapolation'!$L417,2)</f>
        <v>3.85</v>
      </c>
      <c r="T417" s="13">
        <f>ROUND(AVERAGE(Zinsswaps!T298:T417)+'iBoxx Extrapolation'!$L417,2)</f>
        <v>3.87</v>
      </c>
      <c r="U417" s="13">
        <f>ROUND(AVERAGE(Zinsswaps!U298:U417)+'iBoxx Extrapolation'!$L417,2)</f>
        <v>3.89</v>
      </c>
      <c r="V417" s="13">
        <f>ROUND(AVERAGE(Zinsswaps!V298:V417)+'iBoxx Extrapolation'!$L417,2)</f>
        <v>3.89</v>
      </c>
      <c r="W417" s="13">
        <f>ROUND(AVERAGE(Zinsswaps!W298:W417)+'iBoxx Extrapolation'!$L417,2)</f>
        <v>3.89</v>
      </c>
      <c r="X417" s="13">
        <f>ROUND(AVERAGE(Zinsswaps!X298:X417)+'iBoxx Extrapolation'!$L417,2)</f>
        <v>3.89</v>
      </c>
      <c r="Y417" s="13">
        <f>ROUND(AVERAGE(Zinsswaps!Y298:Y417)+'iBoxx Extrapolation'!$L417,2)</f>
        <v>3.89</v>
      </c>
      <c r="Z417" s="13">
        <f>ROUND(AVERAGE(Zinsswaps!Z298:Z417)+'iBoxx Extrapolation'!$L417,2)</f>
        <v>3.89</v>
      </c>
      <c r="AA417" s="13">
        <f>ROUND(AVERAGE(Zinsswaps!AA298:AA417)+'iBoxx Extrapolation'!$L417,2)</f>
        <v>3.88</v>
      </c>
      <c r="AB417" s="13">
        <f>ROUND(AVERAGE(Zinsswaps!AB298:AB417)+'iBoxx Extrapolation'!$L417,2)</f>
        <v>3.88</v>
      </c>
      <c r="AC417" s="13">
        <f>ROUND(AVERAGE(Zinsswaps!AC298:AC417)+'iBoxx Extrapolation'!$L417,2)</f>
        <v>3.87</v>
      </c>
      <c r="AD417" s="13">
        <f>ROUND(AVERAGE(Zinsswaps!AD298:AD417)+'iBoxx Extrapolation'!$L417,2)</f>
        <v>3.86</v>
      </c>
      <c r="AE417" s="13">
        <f>ROUND(AVERAGE(Zinsswaps!AE298:AE417)+'iBoxx Extrapolation'!$L417,2)</f>
        <v>3.86</v>
      </c>
      <c r="AF417" s="13">
        <f>ROUND(AVERAGE(Zinsswaps!AF298:AF417)+'iBoxx Extrapolation'!$L417,2)</f>
        <v>3.84</v>
      </c>
      <c r="AG417" s="13">
        <f>ROUND(AVERAGE(Zinsswaps!AG298:AG417)+'iBoxx Extrapolation'!$L417,2)</f>
        <v>3.82</v>
      </c>
      <c r="AH417" s="13">
        <f>ROUND(AVERAGE(Zinsswaps!AH298:AH417)+'iBoxx Extrapolation'!$L417,2)</f>
        <v>3.81</v>
      </c>
      <c r="AI417" s="13">
        <f>ROUND(AVERAGE(Zinsswaps!AI298:AI417)+'iBoxx Extrapolation'!$L417,2)</f>
        <v>3.79</v>
      </c>
      <c r="AJ417" s="13">
        <f>ROUND(AVERAGE(Zinsswaps!AJ298:AJ417)+'iBoxx Extrapolation'!$L417,2)</f>
        <v>3.78</v>
      </c>
      <c r="AK417" s="13">
        <f>ROUND(AVERAGE(Zinsswaps!AK298:AK417)+'iBoxx Extrapolation'!$L417,2)</f>
        <v>3.77</v>
      </c>
      <c r="AL417" s="13">
        <f>ROUND(AVERAGE(Zinsswaps!AL298:AL417)+'iBoxx Extrapolation'!$L417,2)</f>
        <v>3.76</v>
      </c>
      <c r="AM417" s="13">
        <f>ROUND(AVERAGE(Zinsswaps!AM298:AM417)+'iBoxx Extrapolation'!$L417,2)</f>
        <v>3.75</v>
      </c>
      <c r="AN417" s="13">
        <f>ROUND(AVERAGE(Zinsswaps!AN298:AN417)+'iBoxx Extrapolation'!$L417,2)</f>
        <v>3.74</v>
      </c>
      <c r="AO417" s="13">
        <f>ROUND(AVERAGE(Zinsswaps!AO298:AO417)+'iBoxx Extrapolation'!$L417,2)</f>
        <v>3.73</v>
      </c>
      <c r="AP417" s="13">
        <f>ROUND(AVERAGE(Zinsswaps!AP298:AP417)+'iBoxx Extrapolation'!$L417,2)</f>
        <v>3.7</v>
      </c>
      <c r="AQ417" s="13">
        <f>ROUND(AVERAGE(Zinsswaps!AQ298:AQ417)+'iBoxx Extrapolation'!$L417,2)</f>
        <v>3.68</v>
      </c>
      <c r="AR417" s="13">
        <f>ROUND(AVERAGE(Zinsswaps!AR298:AR417)+'iBoxx Extrapolation'!$L417,2)</f>
        <v>3.66</v>
      </c>
      <c r="AS417" s="13">
        <f>ROUND(AVERAGE(Zinsswaps!AS298:AS417)+'iBoxx Extrapolation'!$L417,2)</f>
        <v>3.64</v>
      </c>
      <c r="AT417" s="13">
        <f>ROUND(AVERAGE(Zinsswaps!AT298:AT417)+'iBoxx Extrapolation'!$L417,2)</f>
        <v>3.62</v>
      </c>
      <c r="AU417" s="13">
        <f>ROUND(AVERAGE(Zinsswaps!AU298:AU417)+'iBoxx Extrapolation'!$L417,2)</f>
        <v>3.61</v>
      </c>
      <c r="AV417" s="13">
        <f>ROUND(AVERAGE(Zinsswaps!AV298:AV417)+'iBoxx Extrapolation'!$L417,2)</f>
        <v>3.59</v>
      </c>
      <c r="AW417" s="13">
        <f>ROUND(AVERAGE(Zinsswaps!AW298:AW417)+'iBoxx Extrapolation'!$L417,2)</f>
        <v>3.57</v>
      </c>
      <c r="AX417" s="13">
        <f>ROUND(AVERAGE(Zinsswaps!AX298:AX417)+'iBoxx Extrapolation'!$L417,2)</f>
        <v>3.56</v>
      </c>
      <c r="AY417" s="13">
        <f>ROUND(AVERAGE(Zinsswaps!AY298:AY417)+'iBoxx Extrapolation'!$L417,2)</f>
        <v>3.54</v>
      </c>
    </row>
    <row r="418" spans="1:51" s="16" customFormat="1" x14ac:dyDescent="0.2">
      <c r="A418" s="12">
        <v>49948</v>
      </c>
      <c r="B418" s="13">
        <f>ROUND(AVERAGE(Zinsswaps!B299:B418)+'iBoxx Extrapolation'!$L418,2)</f>
        <v>2.99</v>
      </c>
      <c r="C418" s="13">
        <f>ROUND(AVERAGE(Zinsswaps!C299:C418)+'iBoxx Extrapolation'!$L418,2)</f>
        <v>3</v>
      </c>
      <c r="D418" s="13">
        <f>ROUND(AVERAGE(Zinsswaps!D299:D418)+'iBoxx Extrapolation'!$L418,2)</f>
        <v>3.05</v>
      </c>
      <c r="E418" s="13">
        <f>ROUND(AVERAGE(Zinsswaps!E299:E418)+'iBoxx Extrapolation'!$L418,2)</f>
        <v>3.12</v>
      </c>
      <c r="F418" s="13">
        <f>ROUND(AVERAGE(Zinsswaps!F299:F418)+'iBoxx Extrapolation'!$L418,2)</f>
        <v>3.19</v>
      </c>
      <c r="G418" s="13">
        <f>ROUND(AVERAGE(Zinsswaps!G299:G418)+'iBoxx Extrapolation'!$L418,2)</f>
        <v>3.27</v>
      </c>
      <c r="H418" s="13">
        <f>ROUND(AVERAGE(Zinsswaps!H299:H418)+'iBoxx Extrapolation'!$L418,2)</f>
        <v>3.34</v>
      </c>
      <c r="I418" s="13">
        <f>ROUND(AVERAGE(Zinsswaps!I299:I418)+'iBoxx Extrapolation'!$L418,2)</f>
        <v>3.41</v>
      </c>
      <c r="J418" s="13">
        <f>ROUND(AVERAGE(Zinsswaps!J299:J418)+'iBoxx Extrapolation'!$L418,2)</f>
        <v>3.48</v>
      </c>
      <c r="K418" s="13">
        <f>ROUND(AVERAGE(Zinsswaps!K299:K418)+'iBoxx Extrapolation'!$L418,2)</f>
        <v>3.54</v>
      </c>
      <c r="L418" s="13">
        <f>ROUND(AVERAGE(Zinsswaps!L299:L418)+'iBoxx Extrapolation'!$L418,2)</f>
        <v>3.6</v>
      </c>
      <c r="M418" s="13">
        <f>ROUND(AVERAGE(Zinsswaps!M299:M418)+'iBoxx Extrapolation'!$L418,2)</f>
        <v>3.65</v>
      </c>
      <c r="N418" s="13">
        <f>ROUND(AVERAGE(Zinsswaps!N299:N418)+'iBoxx Extrapolation'!$L418,2)</f>
        <v>3.7</v>
      </c>
      <c r="O418" s="13">
        <f>ROUND(AVERAGE(Zinsswaps!O299:O418)+'iBoxx Extrapolation'!$L418,2)</f>
        <v>3.75</v>
      </c>
      <c r="P418" s="13">
        <f>ROUND(AVERAGE(Zinsswaps!P299:P418)+'iBoxx Extrapolation'!$L418,2)</f>
        <v>3.78</v>
      </c>
      <c r="Q418" s="13">
        <f>ROUND(AVERAGE(Zinsswaps!Q299:Q418)+'iBoxx Extrapolation'!$L418,2)</f>
        <v>3.81</v>
      </c>
      <c r="R418" s="13">
        <f>ROUND(AVERAGE(Zinsswaps!R299:R418)+'iBoxx Extrapolation'!$L418,2)</f>
        <v>3.83</v>
      </c>
      <c r="S418" s="13">
        <f>ROUND(AVERAGE(Zinsswaps!S299:S418)+'iBoxx Extrapolation'!$L418,2)</f>
        <v>3.85</v>
      </c>
      <c r="T418" s="13">
        <f>ROUND(AVERAGE(Zinsswaps!T299:T418)+'iBoxx Extrapolation'!$L418,2)</f>
        <v>3.87</v>
      </c>
      <c r="U418" s="13">
        <f>ROUND(AVERAGE(Zinsswaps!U299:U418)+'iBoxx Extrapolation'!$L418,2)</f>
        <v>3.89</v>
      </c>
      <c r="V418" s="13">
        <f>ROUND(AVERAGE(Zinsswaps!V299:V418)+'iBoxx Extrapolation'!$L418,2)</f>
        <v>3.89</v>
      </c>
      <c r="W418" s="13">
        <f>ROUND(AVERAGE(Zinsswaps!W299:W418)+'iBoxx Extrapolation'!$L418,2)</f>
        <v>3.89</v>
      </c>
      <c r="X418" s="13">
        <f>ROUND(AVERAGE(Zinsswaps!X299:X418)+'iBoxx Extrapolation'!$L418,2)</f>
        <v>3.89</v>
      </c>
      <c r="Y418" s="13">
        <f>ROUND(AVERAGE(Zinsswaps!Y299:Y418)+'iBoxx Extrapolation'!$L418,2)</f>
        <v>3.89</v>
      </c>
      <c r="Z418" s="13">
        <f>ROUND(AVERAGE(Zinsswaps!Z299:Z418)+'iBoxx Extrapolation'!$L418,2)</f>
        <v>3.89</v>
      </c>
      <c r="AA418" s="13">
        <f>ROUND(AVERAGE(Zinsswaps!AA299:AA418)+'iBoxx Extrapolation'!$L418,2)</f>
        <v>3.88</v>
      </c>
      <c r="AB418" s="13">
        <f>ROUND(AVERAGE(Zinsswaps!AB299:AB418)+'iBoxx Extrapolation'!$L418,2)</f>
        <v>3.88</v>
      </c>
      <c r="AC418" s="13">
        <f>ROUND(AVERAGE(Zinsswaps!AC299:AC418)+'iBoxx Extrapolation'!$L418,2)</f>
        <v>3.87</v>
      </c>
      <c r="AD418" s="13">
        <f>ROUND(AVERAGE(Zinsswaps!AD299:AD418)+'iBoxx Extrapolation'!$L418,2)</f>
        <v>3.86</v>
      </c>
      <c r="AE418" s="13">
        <f>ROUND(AVERAGE(Zinsswaps!AE299:AE418)+'iBoxx Extrapolation'!$L418,2)</f>
        <v>3.86</v>
      </c>
      <c r="AF418" s="13">
        <f>ROUND(AVERAGE(Zinsswaps!AF299:AF418)+'iBoxx Extrapolation'!$L418,2)</f>
        <v>3.84</v>
      </c>
      <c r="AG418" s="13">
        <f>ROUND(AVERAGE(Zinsswaps!AG299:AG418)+'iBoxx Extrapolation'!$L418,2)</f>
        <v>3.82</v>
      </c>
      <c r="AH418" s="13">
        <f>ROUND(AVERAGE(Zinsswaps!AH299:AH418)+'iBoxx Extrapolation'!$L418,2)</f>
        <v>3.81</v>
      </c>
      <c r="AI418" s="13">
        <f>ROUND(AVERAGE(Zinsswaps!AI299:AI418)+'iBoxx Extrapolation'!$L418,2)</f>
        <v>3.79</v>
      </c>
      <c r="AJ418" s="13">
        <f>ROUND(AVERAGE(Zinsswaps!AJ299:AJ418)+'iBoxx Extrapolation'!$L418,2)</f>
        <v>3.78</v>
      </c>
      <c r="AK418" s="13">
        <f>ROUND(AVERAGE(Zinsswaps!AK299:AK418)+'iBoxx Extrapolation'!$L418,2)</f>
        <v>3.77</v>
      </c>
      <c r="AL418" s="13">
        <f>ROUND(AVERAGE(Zinsswaps!AL299:AL418)+'iBoxx Extrapolation'!$L418,2)</f>
        <v>3.76</v>
      </c>
      <c r="AM418" s="13">
        <f>ROUND(AVERAGE(Zinsswaps!AM299:AM418)+'iBoxx Extrapolation'!$L418,2)</f>
        <v>3.75</v>
      </c>
      <c r="AN418" s="13">
        <f>ROUND(AVERAGE(Zinsswaps!AN299:AN418)+'iBoxx Extrapolation'!$L418,2)</f>
        <v>3.74</v>
      </c>
      <c r="AO418" s="13">
        <f>ROUND(AVERAGE(Zinsswaps!AO299:AO418)+'iBoxx Extrapolation'!$L418,2)</f>
        <v>3.73</v>
      </c>
      <c r="AP418" s="13">
        <f>ROUND(AVERAGE(Zinsswaps!AP299:AP418)+'iBoxx Extrapolation'!$L418,2)</f>
        <v>3.7</v>
      </c>
      <c r="AQ418" s="13">
        <f>ROUND(AVERAGE(Zinsswaps!AQ299:AQ418)+'iBoxx Extrapolation'!$L418,2)</f>
        <v>3.68</v>
      </c>
      <c r="AR418" s="13">
        <f>ROUND(AVERAGE(Zinsswaps!AR299:AR418)+'iBoxx Extrapolation'!$L418,2)</f>
        <v>3.66</v>
      </c>
      <c r="AS418" s="13">
        <f>ROUND(AVERAGE(Zinsswaps!AS299:AS418)+'iBoxx Extrapolation'!$L418,2)</f>
        <v>3.64</v>
      </c>
      <c r="AT418" s="13">
        <f>ROUND(AVERAGE(Zinsswaps!AT299:AT418)+'iBoxx Extrapolation'!$L418,2)</f>
        <v>3.62</v>
      </c>
      <c r="AU418" s="13">
        <f>ROUND(AVERAGE(Zinsswaps!AU299:AU418)+'iBoxx Extrapolation'!$L418,2)</f>
        <v>3.61</v>
      </c>
      <c r="AV418" s="13">
        <f>ROUND(AVERAGE(Zinsswaps!AV299:AV418)+'iBoxx Extrapolation'!$L418,2)</f>
        <v>3.59</v>
      </c>
      <c r="AW418" s="13">
        <f>ROUND(AVERAGE(Zinsswaps!AW299:AW418)+'iBoxx Extrapolation'!$L418,2)</f>
        <v>3.57</v>
      </c>
      <c r="AX418" s="13">
        <f>ROUND(AVERAGE(Zinsswaps!AX299:AX418)+'iBoxx Extrapolation'!$L418,2)</f>
        <v>3.56</v>
      </c>
      <c r="AY418" s="13">
        <f>ROUND(AVERAGE(Zinsswaps!AY299:AY418)+'iBoxx Extrapolation'!$L418,2)</f>
        <v>3.54</v>
      </c>
    </row>
    <row r="419" spans="1:51" s="16" customFormat="1" x14ac:dyDescent="0.2">
      <c r="A419" s="12">
        <v>49979</v>
      </c>
      <c r="B419" s="13">
        <f>ROUND(AVERAGE(Zinsswaps!B300:B419)+'iBoxx Extrapolation'!$L419,2)</f>
        <v>2.99</v>
      </c>
      <c r="C419" s="13">
        <f>ROUND(AVERAGE(Zinsswaps!C300:C419)+'iBoxx Extrapolation'!$L419,2)</f>
        <v>3</v>
      </c>
      <c r="D419" s="13">
        <f>ROUND(AVERAGE(Zinsswaps!D300:D419)+'iBoxx Extrapolation'!$L419,2)</f>
        <v>3.05</v>
      </c>
      <c r="E419" s="13">
        <f>ROUND(AVERAGE(Zinsswaps!E300:E419)+'iBoxx Extrapolation'!$L419,2)</f>
        <v>3.12</v>
      </c>
      <c r="F419" s="13">
        <f>ROUND(AVERAGE(Zinsswaps!F300:F419)+'iBoxx Extrapolation'!$L419,2)</f>
        <v>3.19</v>
      </c>
      <c r="G419" s="13">
        <f>ROUND(AVERAGE(Zinsswaps!G300:G419)+'iBoxx Extrapolation'!$L419,2)</f>
        <v>3.27</v>
      </c>
      <c r="H419" s="13">
        <f>ROUND(AVERAGE(Zinsswaps!H300:H419)+'iBoxx Extrapolation'!$L419,2)</f>
        <v>3.34</v>
      </c>
      <c r="I419" s="13">
        <f>ROUND(AVERAGE(Zinsswaps!I300:I419)+'iBoxx Extrapolation'!$L419,2)</f>
        <v>3.41</v>
      </c>
      <c r="J419" s="13">
        <f>ROUND(AVERAGE(Zinsswaps!J300:J419)+'iBoxx Extrapolation'!$L419,2)</f>
        <v>3.48</v>
      </c>
      <c r="K419" s="13">
        <f>ROUND(AVERAGE(Zinsswaps!K300:K419)+'iBoxx Extrapolation'!$L419,2)</f>
        <v>3.54</v>
      </c>
      <c r="L419" s="13">
        <f>ROUND(AVERAGE(Zinsswaps!L300:L419)+'iBoxx Extrapolation'!$L419,2)</f>
        <v>3.6</v>
      </c>
      <c r="M419" s="13">
        <f>ROUND(AVERAGE(Zinsswaps!M300:M419)+'iBoxx Extrapolation'!$L419,2)</f>
        <v>3.65</v>
      </c>
      <c r="N419" s="13">
        <f>ROUND(AVERAGE(Zinsswaps!N300:N419)+'iBoxx Extrapolation'!$L419,2)</f>
        <v>3.7</v>
      </c>
      <c r="O419" s="13">
        <f>ROUND(AVERAGE(Zinsswaps!O300:O419)+'iBoxx Extrapolation'!$L419,2)</f>
        <v>3.75</v>
      </c>
      <c r="P419" s="13">
        <f>ROUND(AVERAGE(Zinsswaps!P300:P419)+'iBoxx Extrapolation'!$L419,2)</f>
        <v>3.78</v>
      </c>
      <c r="Q419" s="13">
        <f>ROUND(AVERAGE(Zinsswaps!Q300:Q419)+'iBoxx Extrapolation'!$L419,2)</f>
        <v>3.81</v>
      </c>
      <c r="R419" s="13">
        <f>ROUND(AVERAGE(Zinsswaps!R300:R419)+'iBoxx Extrapolation'!$L419,2)</f>
        <v>3.83</v>
      </c>
      <c r="S419" s="13">
        <f>ROUND(AVERAGE(Zinsswaps!S300:S419)+'iBoxx Extrapolation'!$L419,2)</f>
        <v>3.85</v>
      </c>
      <c r="T419" s="13">
        <f>ROUND(AVERAGE(Zinsswaps!T300:T419)+'iBoxx Extrapolation'!$L419,2)</f>
        <v>3.87</v>
      </c>
      <c r="U419" s="13">
        <f>ROUND(AVERAGE(Zinsswaps!U300:U419)+'iBoxx Extrapolation'!$L419,2)</f>
        <v>3.89</v>
      </c>
      <c r="V419" s="13">
        <f>ROUND(AVERAGE(Zinsswaps!V300:V419)+'iBoxx Extrapolation'!$L419,2)</f>
        <v>3.89</v>
      </c>
      <c r="W419" s="13">
        <f>ROUND(AVERAGE(Zinsswaps!W300:W419)+'iBoxx Extrapolation'!$L419,2)</f>
        <v>3.89</v>
      </c>
      <c r="X419" s="13">
        <f>ROUND(AVERAGE(Zinsswaps!X300:X419)+'iBoxx Extrapolation'!$L419,2)</f>
        <v>3.89</v>
      </c>
      <c r="Y419" s="13">
        <f>ROUND(AVERAGE(Zinsswaps!Y300:Y419)+'iBoxx Extrapolation'!$L419,2)</f>
        <v>3.89</v>
      </c>
      <c r="Z419" s="13">
        <f>ROUND(AVERAGE(Zinsswaps!Z300:Z419)+'iBoxx Extrapolation'!$L419,2)</f>
        <v>3.89</v>
      </c>
      <c r="AA419" s="13">
        <f>ROUND(AVERAGE(Zinsswaps!AA300:AA419)+'iBoxx Extrapolation'!$L419,2)</f>
        <v>3.88</v>
      </c>
      <c r="AB419" s="13">
        <f>ROUND(AVERAGE(Zinsswaps!AB300:AB419)+'iBoxx Extrapolation'!$L419,2)</f>
        <v>3.88</v>
      </c>
      <c r="AC419" s="13">
        <f>ROUND(AVERAGE(Zinsswaps!AC300:AC419)+'iBoxx Extrapolation'!$L419,2)</f>
        <v>3.87</v>
      </c>
      <c r="AD419" s="13">
        <f>ROUND(AVERAGE(Zinsswaps!AD300:AD419)+'iBoxx Extrapolation'!$L419,2)</f>
        <v>3.86</v>
      </c>
      <c r="AE419" s="13">
        <f>ROUND(AVERAGE(Zinsswaps!AE300:AE419)+'iBoxx Extrapolation'!$L419,2)</f>
        <v>3.86</v>
      </c>
      <c r="AF419" s="13">
        <f>ROUND(AVERAGE(Zinsswaps!AF300:AF419)+'iBoxx Extrapolation'!$L419,2)</f>
        <v>3.84</v>
      </c>
      <c r="AG419" s="13">
        <f>ROUND(AVERAGE(Zinsswaps!AG300:AG419)+'iBoxx Extrapolation'!$L419,2)</f>
        <v>3.82</v>
      </c>
      <c r="AH419" s="13">
        <f>ROUND(AVERAGE(Zinsswaps!AH300:AH419)+'iBoxx Extrapolation'!$L419,2)</f>
        <v>3.81</v>
      </c>
      <c r="AI419" s="13">
        <f>ROUND(AVERAGE(Zinsswaps!AI300:AI419)+'iBoxx Extrapolation'!$L419,2)</f>
        <v>3.79</v>
      </c>
      <c r="AJ419" s="13">
        <f>ROUND(AVERAGE(Zinsswaps!AJ300:AJ419)+'iBoxx Extrapolation'!$L419,2)</f>
        <v>3.78</v>
      </c>
      <c r="AK419" s="13">
        <f>ROUND(AVERAGE(Zinsswaps!AK300:AK419)+'iBoxx Extrapolation'!$L419,2)</f>
        <v>3.77</v>
      </c>
      <c r="AL419" s="13">
        <f>ROUND(AVERAGE(Zinsswaps!AL300:AL419)+'iBoxx Extrapolation'!$L419,2)</f>
        <v>3.76</v>
      </c>
      <c r="AM419" s="13">
        <f>ROUND(AVERAGE(Zinsswaps!AM300:AM419)+'iBoxx Extrapolation'!$L419,2)</f>
        <v>3.75</v>
      </c>
      <c r="AN419" s="13">
        <f>ROUND(AVERAGE(Zinsswaps!AN300:AN419)+'iBoxx Extrapolation'!$L419,2)</f>
        <v>3.74</v>
      </c>
      <c r="AO419" s="13">
        <f>ROUND(AVERAGE(Zinsswaps!AO300:AO419)+'iBoxx Extrapolation'!$L419,2)</f>
        <v>3.73</v>
      </c>
      <c r="AP419" s="13">
        <f>ROUND(AVERAGE(Zinsswaps!AP300:AP419)+'iBoxx Extrapolation'!$L419,2)</f>
        <v>3.7</v>
      </c>
      <c r="AQ419" s="13">
        <f>ROUND(AVERAGE(Zinsswaps!AQ300:AQ419)+'iBoxx Extrapolation'!$L419,2)</f>
        <v>3.68</v>
      </c>
      <c r="AR419" s="13">
        <f>ROUND(AVERAGE(Zinsswaps!AR300:AR419)+'iBoxx Extrapolation'!$L419,2)</f>
        <v>3.66</v>
      </c>
      <c r="AS419" s="13">
        <f>ROUND(AVERAGE(Zinsswaps!AS300:AS419)+'iBoxx Extrapolation'!$L419,2)</f>
        <v>3.64</v>
      </c>
      <c r="AT419" s="13">
        <f>ROUND(AVERAGE(Zinsswaps!AT300:AT419)+'iBoxx Extrapolation'!$L419,2)</f>
        <v>3.62</v>
      </c>
      <c r="AU419" s="13">
        <f>ROUND(AVERAGE(Zinsswaps!AU300:AU419)+'iBoxx Extrapolation'!$L419,2)</f>
        <v>3.61</v>
      </c>
      <c r="AV419" s="13">
        <f>ROUND(AVERAGE(Zinsswaps!AV300:AV419)+'iBoxx Extrapolation'!$L419,2)</f>
        <v>3.59</v>
      </c>
      <c r="AW419" s="13">
        <f>ROUND(AVERAGE(Zinsswaps!AW300:AW419)+'iBoxx Extrapolation'!$L419,2)</f>
        <v>3.57</v>
      </c>
      <c r="AX419" s="13">
        <f>ROUND(AVERAGE(Zinsswaps!AX300:AX419)+'iBoxx Extrapolation'!$L419,2)</f>
        <v>3.56</v>
      </c>
      <c r="AY419" s="13">
        <f>ROUND(AVERAGE(Zinsswaps!AY300:AY419)+'iBoxx Extrapolation'!$L419,2)</f>
        <v>3.54</v>
      </c>
    </row>
    <row r="420" spans="1:51" s="16" customFormat="1" x14ac:dyDescent="0.2">
      <c r="A420" s="12">
        <v>50009</v>
      </c>
      <c r="B420" s="13">
        <f>ROUND(AVERAGE(Zinsswaps!B301:B420)+'iBoxx Extrapolation'!$L420,2)</f>
        <v>2.99</v>
      </c>
      <c r="C420" s="13">
        <f>ROUND(AVERAGE(Zinsswaps!C301:C420)+'iBoxx Extrapolation'!$L420,2)</f>
        <v>3</v>
      </c>
      <c r="D420" s="13">
        <f>ROUND(AVERAGE(Zinsswaps!D301:D420)+'iBoxx Extrapolation'!$L420,2)</f>
        <v>3.05</v>
      </c>
      <c r="E420" s="13">
        <f>ROUND(AVERAGE(Zinsswaps!E301:E420)+'iBoxx Extrapolation'!$L420,2)</f>
        <v>3.12</v>
      </c>
      <c r="F420" s="13">
        <f>ROUND(AVERAGE(Zinsswaps!F301:F420)+'iBoxx Extrapolation'!$L420,2)</f>
        <v>3.19</v>
      </c>
      <c r="G420" s="13">
        <f>ROUND(AVERAGE(Zinsswaps!G301:G420)+'iBoxx Extrapolation'!$L420,2)</f>
        <v>3.27</v>
      </c>
      <c r="H420" s="13">
        <f>ROUND(AVERAGE(Zinsswaps!H301:H420)+'iBoxx Extrapolation'!$L420,2)</f>
        <v>3.34</v>
      </c>
      <c r="I420" s="13">
        <f>ROUND(AVERAGE(Zinsswaps!I301:I420)+'iBoxx Extrapolation'!$L420,2)</f>
        <v>3.41</v>
      </c>
      <c r="J420" s="13">
        <f>ROUND(AVERAGE(Zinsswaps!J301:J420)+'iBoxx Extrapolation'!$L420,2)</f>
        <v>3.48</v>
      </c>
      <c r="K420" s="13">
        <f>ROUND(AVERAGE(Zinsswaps!K301:K420)+'iBoxx Extrapolation'!$L420,2)</f>
        <v>3.54</v>
      </c>
      <c r="L420" s="13">
        <f>ROUND(AVERAGE(Zinsswaps!L301:L420)+'iBoxx Extrapolation'!$L420,2)</f>
        <v>3.6</v>
      </c>
      <c r="M420" s="13">
        <f>ROUND(AVERAGE(Zinsswaps!M301:M420)+'iBoxx Extrapolation'!$L420,2)</f>
        <v>3.65</v>
      </c>
      <c r="N420" s="13">
        <f>ROUND(AVERAGE(Zinsswaps!N301:N420)+'iBoxx Extrapolation'!$L420,2)</f>
        <v>3.7</v>
      </c>
      <c r="O420" s="13">
        <f>ROUND(AVERAGE(Zinsswaps!O301:O420)+'iBoxx Extrapolation'!$L420,2)</f>
        <v>3.75</v>
      </c>
      <c r="P420" s="13">
        <f>ROUND(AVERAGE(Zinsswaps!P301:P420)+'iBoxx Extrapolation'!$L420,2)</f>
        <v>3.78</v>
      </c>
      <c r="Q420" s="13">
        <f>ROUND(AVERAGE(Zinsswaps!Q301:Q420)+'iBoxx Extrapolation'!$L420,2)</f>
        <v>3.81</v>
      </c>
      <c r="R420" s="13">
        <f>ROUND(AVERAGE(Zinsswaps!R301:R420)+'iBoxx Extrapolation'!$L420,2)</f>
        <v>3.83</v>
      </c>
      <c r="S420" s="13">
        <f>ROUND(AVERAGE(Zinsswaps!S301:S420)+'iBoxx Extrapolation'!$L420,2)</f>
        <v>3.85</v>
      </c>
      <c r="T420" s="13">
        <f>ROUND(AVERAGE(Zinsswaps!T301:T420)+'iBoxx Extrapolation'!$L420,2)</f>
        <v>3.87</v>
      </c>
      <c r="U420" s="13">
        <f>ROUND(AVERAGE(Zinsswaps!U301:U420)+'iBoxx Extrapolation'!$L420,2)</f>
        <v>3.89</v>
      </c>
      <c r="V420" s="13">
        <f>ROUND(AVERAGE(Zinsswaps!V301:V420)+'iBoxx Extrapolation'!$L420,2)</f>
        <v>3.89</v>
      </c>
      <c r="W420" s="13">
        <f>ROUND(AVERAGE(Zinsswaps!W301:W420)+'iBoxx Extrapolation'!$L420,2)</f>
        <v>3.89</v>
      </c>
      <c r="X420" s="13">
        <f>ROUND(AVERAGE(Zinsswaps!X301:X420)+'iBoxx Extrapolation'!$L420,2)</f>
        <v>3.89</v>
      </c>
      <c r="Y420" s="13">
        <f>ROUND(AVERAGE(Zinsswaps!Y301:Y420)+'iBoxx Extrapolation'!$L420,2)</f>
        <v>3.89</v>
      </c>
      <c r="Z420" s="13">
        <f>ROUND(AVERAGE(Zinsswaps!Z301:Z420)+'iBoxx Extrapolation'!$L420,2)</f>
        <v>3.89</v>
      </c>
      <c r="AA420" s="13">
        <f>ROUND(AVERAGE(Zinsswaps!AA301:AA420)+'iBoxx Extrapolation'!$L420,2)</f>
        <v>3.88</v>
      </c>
      <c r="AB420" s="13">
        <f>ROUND(AVERAGE(Zinsswaps!AB301:AB420)+'iBoxx Extrapolation'!$L420,2)</f>
        <v>3.88</v>
      </c>
      <c r="AC420" s="13">
        <f>ROUND(AVERAGE(Zinsswaps!AC301:AC420)+'iBoxx Extrapolation'!$L420,2)</f>
        <v>3.87</v>
      </c>
      <c r="AD420" s="13">
        <f>ROUND(AVERAGE(Zinsswaps!AD301:AD420)+'iBoxx Extrapolation'!$L420,2)</f>
        <v>3.86</v>
      </c>
      <c r="AE420" s="13">
        <f>ROUND(AVERAGE(Zinsswaps!AE301:AE420)+'iBoxx Extrapolation'!$L420,2)</f>
        <v>3.86</v>
      </c>
      <c r="AF420" s="13">
        <f>ROUND(AVERAGE(Zinsswaps!AF301:AF420)+'iBoxx Extrapolation'!$L420,2)</f>
        <v>3.84</v>
      </c>
      <c r="AG420" s="13">
        <f>ROUND(AVERAGE(Zinsswaps!AG301:AG420)+'iBoxx Extrapolation'!$L420,2)</f>
        <v>3.82</v>
      </c>
      <c r="AH420" s="13">
        <f>ROUND(AVERAGE(Zinsswaps!AH301:AH420)+'iBoxx Extrapolation'!$L420,2)</f>
        <v>3.81</v>
      </c>
      <c r="AI420" s="13">
        <f>ROUND(AVERAGE(Zinsswaps!AI301:AI420)+'iBoxx Extrapolation'!$L420,2)</f>
        <v>3.79</v>
      </c>
      <c r="AJ420" s="13">
        <f>ROUND(AVERAGE(Zinsswaps!AJ301:AJ420)+'iBoxx Extrapolation'!$L420,2)</f>
        <v>3.78</v>
      </c>
      <c r="AK420" s="13">
        <f>ROUND(AVERAGE(Zinsswaps!AK301:AK420)+'iBoxx Extrapolation'!$L420,2)</f>
        <v>3.77</v>
      </c>
      <c r="AL420" s="13">
        <f>ROUND(AVERAGE(Zinsswaps!AL301:AL420)+'iBoxx Extrapolation'!$L420,2)</f>
        <v>3.76</v>
      </c>
      <c r="AM420" s="13">
        <f>ROUND(AVERAGE(Zinsswaps!AM301:AM420)+'iBoxx Extrapolation'!$L420,2)</f>
        <v>3.75</v>
      </c>
      <c r="AN420" s="13">
        <f>ROUND(AVERAGE(Zinsswaps!AN301:AN420)+'iBoxx Extrapolation'!$L420,2)</f>
        <v>3.74</v>
      </c>
      <c r="AO420" s="13">
        <f>ROUND(AVERAGE(Zinsswaps!AO301:AO420)+'iBoxx Extrapolation'!$L420,2)</f>
        <v>3.73</v>
      </c>
      <c r="AP420" s="13">
        <f>ROUND(AVERAGE(Zinsswaps!AP301:AP420)+'iBoxx Extrapolation'!$L420,2)</f>
        <v>3.7</v>
      </c>
      <c r="AQ420" s="13">
        <f>ROUND(AVERAGE(Zinsswaps!AQ301:AQ420)+'iBoxx Extrapolation'!$L420,2)</f>
        <v>3.68</v>
      </c>
      <c r="AR420" s="13">
        <f>ROUND(AVERAGE(Zinsswaps!AR301:AR420)+'iBoxx Extrapolation'!$L420,2)</f>
        <v>3.66</v>
      </c>
      <c r="AS420" s="13">
        <f>ROUND(AVERAGE(Zinsswaps!AS301:AS420)+'iBoxx Extrapolation'!$L420,2)</f>
        <v>3.64</v>
      </c>
      <c r="AT420" s="13">
        <f>ROUND(AVERAGE(Zinsswaps!AT301:AT420)+'iBoxx Extrapolation'!$L420,2)</f>
        <v>3.62</v>
      </c>
      <c r="AU420" s="13">
        <f>ROUND(AVERAGE(Zinsswaps!AU301:AU420)+'iBoxx Extrapolation'!$L420,2)</f>
        <v>3.61</v>
      </c>
      <c r="AV420" s="13">
        <f>ROUND(AVERAGE(Zinsswaps!AV301:AV420)+'iBoxx Extrapolation'!$L420,2)</f>
        <v>3.59</v>
      </c>
      <c r="AW420" s="13">
        <f>ROUND(AVERAGE(Zinsswaps!AW301:AW420)+'iBoxx Extrapolation'!$L420,2)</f>
        <v>3.57</v>
      </c>
      <c r="AX420" s="13">
        <f>ROUND(AVERAGE(Zinsswaps!AX301:AX420)+'iBoxx Extrapolation'!$L420,2)</f>
        <v>3.56</v>
      </c>
      <c r="AY420" s="13">
        <f>ROUND(AVERAGE(Zinsswaps!AY301:AY420)+'iBoxx Extrapolation'!$L420,2)</f>
        <v>3.54</v>
      </c>
    </row>
    <row r="421" spans="1:51" s="16" customFormat="1" x14ac:dyDescent="0.2">
      <c r="A421" s="12">
        <v>50040</v>
      </c>
      <c r="B421" s="13">
        <f>ROUND(AVERAGE(Zinsswaps!B302:B421)+'iBoxx Extrapolation'!$L421,2)</f>
        <v>2.99</v>
      </c>
      <c r="C421" s="13">
        <f>ROUND(AVERAGE(Zinsswaps!C302:C421)+'iBoxx Extrapolation'!$L421,2)</f>
        <v>3</v>
      </c>
      <c r="D421" s="13">
        <f>ROUND(AVERAGE(Zinsswaps!D302:D421)+'iBoxx Extrapolation'!$L421,2)</f>
        <v>3.05</v>
      </c>
      <c r="E421" s="13">
        <f>ROUND(AVERAGE(Zinsswaps!E302:E421)+'iBoxx Extrapolation'!$L421,2)</f>
        <v>3.12</v>
      </c>
      <c r="F421" s="13">
        <f>ROUND(AVERAGE(Zinsswaps!F302:F421)+'iBoxx Extrapolation'!$L421,2)</f>
        <v>3.19</v>
      </c>
      <c r="G421" s="13">
        <f>ROUND(AVERAGE(Zinsswaps!G302:G421)+'iBoxx Extrapolation'!$L421,2)</f>
        <v>3.27</v>
      </c>
      <c r="H421" s="13">
        <f>ROUND(AVERAGE(Zinsswaps!H302:H421)+'iBoxx Extrapolation'!$L421,2)</f>
        <v>3.34</v>
      </c>
      <c r="I421" s="13">
        <f>ROUND(AVERAGE(Zinsswaps!I302:I421)+'iBoxx Extrapolation'!$L421,2)</f>
        <v>3.41</v>
      </c>
      <c r="J421" s="13">
        <f>ROUND(AVERAGE(Zinsswaps!J302:J421)+'iBoxx Extrapolation'!$L421,2)</f>
        <v>3.48</v>
      </c>
      <c r="K421" s="13">
        <f>ROUND(AVERAGE(Zinsswaps!K302:K421)+'iBoxx Extrapolation'!$L421,2)</f>
        <v>3.54</v>
      </c>
      <c r="L421" s="13">
        <f>ROUND(AVERAGE(Zinsswaps!L302:L421)+'iBoxx Extrapolation'!$L421,2)</f>
        <v>3.6</v>
      </c>
      <c r="M421" s="13">
        <f>ROUND(AVERAGE(Zinsswaps!M302:M421)+'iBoxx Extrapolation'!$L421,2)</f>
        <v>3.65</v>
      </c>
      <c r="N421" s="13">
        <f>ROUND(AVERAGE(Zinsswaps!N302:N421)+'iBoxx Extrapolation'!$L421,2)</f>
        <v>3.7</v>
      </c>
      <c r="O421" s="13">
        <f>ROUND(AVERAGE(Zinsswaps!O302:O421)+'iBoxx Extrapolation'!$L421,2)</f>
        <v>3.75</v>
      </c>
      <c r="P421" s="13">
        <f>ROUND(AVERAGE(Zinsswaps!P302:P421)+'iBoxx Extrapolation'!$L421,2)</f>
        <v>3.78</v>
      </c>
      <c r="Q421" s="13">
        <f>ROUND(AVERAGE(Zinsswaps!Q302:Q421)+'iBoxx Extrapolation'!$L421,2)</f>
        <v>3.81</v>
      </c>
      <c r="R421" s="13">
        <f>ROUND(AVERAGE(Zinsswaps!R302:R421)+'iBoxx Extrapolation'!$L421,2)</f>
        <v>3.83</v>
      </c>
      <c r="S421" s="13">
        <f>ROUND(AVERAGE(Zinsswaps!S302:S421)+'iBoxx Extrapolation'!$L421,2)</f>
        <v>3.85</v>
      </c>
      <c r="T421" s="13">
        <f>ROUND(AVERAGE(Zinsswaps!T302:T421)+'iBoxx Extrapolation'!$L421,2)</f>
        <v>3.87</v>
      </c>
      <c r="U421" s="13">
        <f>ROUND(AVERAGE(Zinsswaps!U302:U421)+'iBoxx Extrapolation'!$L421,2)</f>
        <v>3.89</v>
      </c>
      <c r="V421" s="13">
        <f>ROUND(AVERAGE(Zinsswaps!V302:V421)+'iBoxx Extrapolation'!$L421,2)</f>
        <v>3.89</v>
      </c>
      <c r="W421" s="13">
        <f>ROUND(AVERAGE(Zinsswaps!W302:W421)+'iBoxx Extrapolation'!$L421,2)</f>
        <v>3.89</v>
      </c>
      <c r="X421" s="13">
        <f>ROUND(AVERAGE(Zinsswaps!X302:X421)+'iBoxx Extrapolation'!$L421,2)</f>
        <v>3.89</v>
      </c>
      <c r="Y421" s="13">
        <f>ROUND(AVERAGE(Zinsswaps!Y302:Y421)+'iBoxx Extrapolation'!$L421,2)</f>
        <v>3.89</v>
      </c>
      <c r="Z421" s="13">
        <f>ROUND(AVERAGE(Zinsswaps!Z302:Z421)+'iBoxx Extrapolation'!$L421,2)</f>
        <v>3.89</v>
      </c>
      <c r="AA421" s="13">
        <f>ROUND(AVERAGE(Zinsswaps!AA302:AA421)+'iBoxx Extrapolation'!$L421,2)</f>
        <v>3.88</v>
      </c>
      <c r="AB421" s="13">
        <f>ROUND(AVERAGE(Zinsswaps!AB302:AB421)+'iBoxx Extrapolation'!$L421,2)</f>
        <v>3.88</v>
      </c>
      <c r="AC421" s="13">
        <f>ROUND(AVERAGE(Zinsswaps!AC302:AC421)+'iBoxx Extrapolation'!$L421,2)</f>
        <v>3.87</v>
      </c>
      <c r="AD421" s="13">
        <f>ROUND(AVERAGE(Zinsswaps!AD302:AD421)+'iBoxx Extrapolation'!$L421,2)</f>
        <v>3.86</v>
      </c>
      <c r="AE421" s="13">
        <f>ROUND(AVERAGE(Zinsswaps!AE302:AE421)+'iBoxx Extrapolation'!$L421,2)</f>
        <v>3.86</v>
      </c>
      <c r="AF421" s="13">
        <f>ROUND(AVERAGE(Zinsswaps!AF302:AF421)+'iBoxx Extrapolation'!$L421,2)</f>
        <v>3.84</v>
      </c>
      <c r="AG421" s="13">
        <f>ROUND(AVERAGE(Zinsswaps!AG302:AG421)+'iBoxx Extrapolation'!$L421,2)</f>
        <v>3.82</v>
      </c>
      <c r="AH421" s="13">
        <f>ROUND(AVERAGE(Zinsswaps!AH302:AH421)+'iBoxx Extrapolation'!$L421,2)</f>
        <v>3.81</v>
      </c>
      <c r="AI421" s="13">
        <f>ROUND(AVERAGE(Zinsswaps!AI302:AI421)+'iBoxx Extrapolation'!$L421,2)</f>
        <v>3.79</v>
      </c>
      <c r="AJ421" s="13">
        <f>ROUND(AVERAGE(Zinsswaps!AJ302:AJ421)+'iBoxx Extrapolation'!$L421,2)</f>
        <v>3.78</v>
      </c>
      <c r="AK421" s="13">
        <f>ROUND(AVERAGE(Zinsswaps!AK302:AK421)+'iBoxx Extrapolation'!$L421,2)</f>
        <v>3.77</v>
      </c>
      <c r="AL421" s="13">
        <f>ROUND(AVERAGE(Zinsswaps!AL302:AL421)+'iBoxx Extrapolation'!$L421,2)</f>
        <v>3.76</v>
      </c>
      <c r="AM421" s="13">
        <f>ROUND(AVERAGE(Zinsswaps!AM302:AM421)+'iBoxx Extrapolation'!$L421,2)</f>
        <v>3.75</v>
      </c>
      <c r="AN421" s="13">
        <f>ROUND(AVERAGE(Zinsswaps!AN302:AN421)+'iBoxx Extrapolation'!$L421,2)</f>
        <v>3.74</v>
      </c>
      <c r="AO421" s="13">
        <f>ROUND(AVERAGE(Zinsswaps!AO302:AO421)+'iBoxx Extrapolation'!$L421,2)</f>
        <v>3.73</v>
      </c>
      <c r="AP421" s="13">
        <f>ROUND(AVERAGE(Zinsswaps!AP302:AP421)+'iBoxx Extrapolation'!$L421,2)</f>
        <v>3.7</v>
      </c>
      <c r="AQ421" s="13">
        <f>ROUND(AVERAGE(Zinsswaps!AQ302:AQ421)+'iBoxx Extrapolation'!$L421,2)</f>
        <v>3.68</v>
      </c>
      <c r="AR421" s="13">
        <f>ROUND(AVERAGE(Zinsswaps!AR302:AR421)+'iBoxx Extrapolation'!$L421,2)</f>
        <v>3.66</v>
      </c>
      <c r="AS421" s="13">
        <f>ROUND(AVERAGE(Zinsswaps!AS302:AS421)+'iBoxx Extrapolation'!$L421,2)</f>
        <v>3.64</v>
      </c>
      <c r="AT421" s="13">
        <f>ROUND(AVERAGE(Zinsswaps!AT302:AT421)+'iBoxx Extrapolation'!$L421,2)</f>
        <v>3.62</v>
      </c>
      <c r="AU421" s="13">
        <f>ROUND(AVERAGE(Zinsswaps!AU302:AU421)+'iBoxx Extrapolation'!$L421,2)</f>
        <v>3.61</v>
      </c>
      <c r="AV421" s="13">
        <f>ROUND(AVERAGE(Zinsswaps!AV302:AV421)+'iBoxx Extrapolation'!$L421,2)</f>
        <v>3.59</v>
      </c>
      <c r="AW421" s="13">
        <f>ROUND(AVERAGE(Zinsswaps!AW302:AW421)+'iBoxx Extrapolation'!$L421,2)</f>
        <v>3.57</v>
      </c>
      <c r="AX421" s="13">
        <f>ROUND(AVERAGE(Zinsswaps!AX302:AX421)+'iBoxx Extrapolation'!$L421,2)</f>
        <v>3.56</v>
      </c>
      <c r="AY421" s="13">
        <f>ROUND(AVERAGE(Zinsswaps!AY302:AY421)+'iBoxx Extrapolation'!$L421,2)</f>
        <v>3.54</v>
      </c>
    </row>
    <row r="422" spans="1:51" s="16" customFormat="1" x14ac:dyDescent="0.2">
      <c r="A422" s="12">
        <v>50071</v>
      </c>
      <c r="B422" s="13">
        <f>ROUND(AVERAGE(Zinsswaps!B303:B422)+'iBoxx Extrapolation'!$L422,2)</f>
        <v>2.99</v>
      </c>
      <c r="C422" s="13">
        <f>ROUND(AVERAGE(Zinsswaps!C303:C422)+'iBoxx Extrapolation'!$L422,2)</f>
        <v>3</v>
      </c>
      <c r="D422" s="13">
        <f>ROUND(AVERAGE(Zinsswaps!D303:D422)+'iBoxx Extrapolation'!$L422,2)</f>
        <v>3.05</v>
      </c>
      <c r="E422" s="13">
        <f>ROUND(AVERAGE(Zinsswaps!E303:E422)+'iBoxx Extrapolation'!$L422,2)</f>
        <v>3.12</v>
      </c>
      <c r="F422" s="13">
        <f>ROUND(AVERAGE(Zinsswaps!F303:F422)+'iBoxx Extrapolation'!$L422,2)</f>
        <v>3.19</v>
      </c>
      <c r="G422" s="13">
        <f>ROUND(AVERAGE(Zinsswaps!G303:G422)+'iBoxx Extrapolation'!$L422,2)</f>
        <v>3.27</v>
      </c>
      <c r="H422" s="13">
        <f>ROUND(AVERAGE(Zinsswaps!H303:H422)+'iBoxx Extrapolation'!$L422,2)</f>
        <v>3.34</v>
      </c>
      <c r="I422" s="13">
        <f>ROUND(AVERAGE(Zinsswaps!I303:I422)+'iBoxx Extrapolation'!$L422,2)</f>
        <v>3.41</v>
      </c>
      <c r="J422" s="13">
        <f>ROUND(AVERAGE(Zinsswaps!J303:J422)+'iBoxx Extrapolation'!$L422,2)</f>
        <v>3.48</v>
      </c>
      <c r="K422" s="13">
        <f>ROUND(AVERAGE(Zinsswaps!K303:K422)+'iBoxx Extrapolation'!$L422,2)</f>
        <v>3.54</v>
      </c>
      <c r="L422" s="13">
        <f>ROUND(AVERAGE(Zinsswaps!L303:L422)+'iBoxx Extrapolation'!$L422,2)</f>
        <v>3.6</v>
      </c>
      <c r="M422" s="13">
        <f>ROUND(AVERAGE(Zinsswaps!M303:M422)+'iBoxx Extrapolation'!$L422,2)</f>
        <v>3.65</v>
      </c>
      <c r="N422" s="13">
        <f>ROUND(AVERAGE(Zinsswaps!N303:N422)+'iBoxx Extrapolation'!$L422,2)</f>
        <v>3.7</v>
      </c>
      <c r="O422" s="13">
        <f>ROUND(AVERAGE(Zinsswaps!O303:O422)+'iBoxx Extrapolation'!$L422,2)</f>
        <v>3.75</v>
      </c>
      <c r="P422" s="13">
        <f>ROUND(AVERAGE(Zinsswaps!P303:P422)+'iBoxx Extrapolation'!$L422,2)</f>
        <v>3.78</v>
      </c>
      <c r="Q422" s="13">
        <f>ROUND(AVERAGE(Zinsswaps!Q303:Q422)+'iBoxx Extrapolation'!$L422,2)</f>
        <v>3.81</v>
      </c>
      <c r="R422" s="13">
        <f>ROUND(AVERAGE(Zinsswaps!R303:R422)+'iBoxx Extrapolation'!$L422,2)</f>
        <v>3.83</v>
      </c>
      <c r="S422" s="13">
        <f>ROUND(AVERAGE(Zinsswaps!S303:S422)+'iBoxx Extrapolation'!$L422,2)</f>
        <v>3.85</v>
      </c>
      <c r="T422" s="13">
        <f>ROUND(AVERAGE(Zinsswaps!T303:T422)+'iBoxx Extrapolation'!$L422,2)</f>
        <v>3.87</v>
      </c>
      <c r="U422" s="13">
        <f>ROUND(AVERAGE(Zinsswaps!U303:U422)+'iBoxx Extrapolation'!$L422,2)</f>
        <v>3.89</v>
      </c>
      <c r="V422" s="13">
        <f>ROUND(AVERAGE(Zinsswaps!V303:V422)+'iBoxx Extrapolation'!$L422,2)</f>
        <v>3.89</v>
      </c>
      <c r="W422" s="13">
        <f>ROUND(AVERAGE(Zinsswaps!W303:W422)+'iBoxx Extrapolation'!$L422,2)</f>
        <v>3.89</v>
      </c>
      <c r="X422" s="13">
        <f>ROUND(AVERAGE(Zinsswaps!X303:X422)+'iBoxx Extrapolation'!$L422,2)</f>
        <v>3.89</v>
      </c>
      <c r="Y422" s="13">
        <f>ROUND(AVERAGE(Zinsswaps!Y303:Y422)+'iBoxx Extrapolation'!$L422,2)</f>
        <v>3.89</v>
      </c>
      <c r="Z422" s="13">
        <f>ROUND(AVERAGE(Zinsswaps!Z303:Z422)+'iBoxx Extrapolation'!$L422,2)</f>
        <v>3.89</v>
      </c>
      <c r="AA422" s="13">
        <f>ROUND(AVERAGE(Zinsswaps!AA303:AA422)+'iBoxx Extrapolation'!$L422,2)</f>
        <v>3.88</v>
      </c>
      <c r="AB422" s="13">
        <f>ROUND(AVERAGE(Zinsswaps!AB303:AB422)+'iBoxx Extrapolation'!$L422,2)</f>
        <v>3.88</v>
      </c>
      <c r="AC422" s="13">
        <f>ROUND(AVERAGE(Zinsswaps!AC303:AC422)+'iBoxx Extrapolation'!$L422,2)</f>
        <v>3.87</v>
      </c>
      <c r="AD422" s="13">
        <f>ROUND(AVERAGE(Zinsswaps!AD303:AD422)+'iBoxx Extrapolation'!$L422,2)</f>
        <v>3.86</v>
      </c>
      <c r="AE422" s="13">
        <f>ROUND(AVERAGE(Zinsswaps!AE303:AE422)+'iBoxx Extrapolation'!$L422,2)</f>
        <v>3.86</v>
      </c>
      <c r="AF422" s="13">
        <f>ROUND(AVERAGE(Zinsswaps!AF303:AF422)+'iBoxx Extrapolation'!$L422,2)</f>
        <v>3.84</v>
      </c>
      <c r="AG422" s="13">
        <f>ROUND(AVERAGE(Zinsswaps!AG303:AG422)+'iBoxx Extrapolation'!$L422,2)</f>
        <v>3.82</v>
      </c>
      <c r="AH422" s="13">
        <f>ROUND(AVERAGE(Zinsswaps!AH303:AH422)+'iBoxx Extrapolation'!$L422,2)</f>
        <v>3.81</v>
      </c>
      <c r="AI422" s="13">
        <f>ROUND(AVERAGE(Zinsswaps!AI303:AI422)+'iBoxx Extrapolation'!$L422,2)</f>
        <v>3.79</v>
      </c>
      <c r="AJ422" s="13">
        <f>ROUND(AVERAGE(Zinsswaps!AJ303:AJ422)+'iBoxx Extrapolation'!$L422,2)</f>
        <v>3.78</v>
      </c>
      <c r="AK422" s="13">
        <f>ROUND(AVERAGE(Zinsswaps!AK303:AK422)+'iBoxx Extrapolation'!$L422,2)</f>
        <v>3.77</v>
      </c>
      <c r="AL422" s="13">
        <f>ROUND(AVERAGE(Zinsswaps!AL303:AL422)+'iBoxx Extrapolation'!$L422,2)</f>
        <v>3.76</v>
      </c>
      <c r="AM422" s="13">
        <f>ROUND(AVERAGE(Zinsswaps!AM303:AM422)+'iBoxx Extrapolation'!$L422,2)</f>
        <v>3.75</v>
      </c>
      <c r="AN422" s="13">
        <f>ROUND(AVERAGE(Zinsswaps!AN303:AN422)+'iBoxx Extrapolation'!$L422,2)</f>
        <v>3.74</v>
      </c>
      <c r="AO422" s="13">
        <f>ROUND(AVERAGE(Zinsswaps!AO303:AO422)+'iBoxx Extrapolation'!$L422,2)</f>
        <v>3.73</v>
      </c>
      <c r="AP422" s="13">
        <f>ROUND(AVERAGE(Zinsswaps!AP303:AP422)+'iBoxx Extrapolation'!$L422,2)</f>
        <v>3.7</v>
      </c>
      <c r="AQ422" s="13">
        <f>ROUND(AVERAGE(Zinsswaps!AQ303:AQ422)+'iBoxx Extrapolation'!$L422,2)</f>
        <v>3.68</v>
      </c>
      <c r="AR422" s="13">
        <f>ROUND(AVERAGE(Zinsswaps!AR303:AR422)+'iBoxx Extrapolation'!$L422,2)</f>
        <v>3.66</v>
      </c>
      <c r="AS422" s="13">
        <f>ROUND(AVERAGE(Zinsswaps!AS303:AS422)+'iBoxx Extrapolation'!$L422,2)</f>
        <v>3.64</v>
      </c>
      <c r="AT422" s="13">
        <f>ROUND(AVERAGE(Zinsswaps!AT303:AT422)+'iBoxx Extrapolation'!$L422,2)</f>
        <v>3.62</v>
      </c>
      <c r="AU422" s="13">
        <f>ROUND(AVERAGE(Zinsswaps!AU303:AU422)+'iBoxx Extrapolation'!$L422,2)</f>
        <v>3.61</v>
      </c>
      <c r="AV422" s="13">
        <f>ROUND(AVERAGE(Zinsswaps!AV303:AV422)+'iBoxx Extrapolation'!$L422,2)</f>
        <v>3.59</v>
      </c>
      <c r="AW422" s="13">
        <f>ROUND(AVERAGE(Zinsswaps!AW303:AW422)+'iBoxx Extrapolation'!$L422,2)</f>
        <v>3.57</v>
      </c>
      <c r="AX422" s="13">
        <f>ROUND(AVERAGE(Zinsswaps!AX303:AX422)+'iBoxx Extrapolation'!$L422,2)</f>
        <v>3.56</v>
      </c>
      <c r="AY422" s="13">
        <f>ROUND(AVERAGE(Zinsswaps!AY303:AY422)+'iBoxx Extrapolation'!$L422,2)</f>
        <v>3.54</v>
      </c>
    </row>
    <row r="423" spans="1:51" s="16" customFormat="1" x14ac:dyDescent="0.2">
      <c r="A423" s="12">
        <v>50099</v>
      </c>
      <c r="B423" s="13">
        <f>ROUND(AVERAGE(Zinsswaps!B304:B423)+'iBoxx Extrapolation'!$L423,2)</f>
        <v>2.99</v>
      </c>
      <c r="C423" s="13">
        <f>ROUND(AVERAGE(Zinsswaps!C304:C423)+'iBoxx Extrapolation'!$L423,2)</f>
        <v>3</v>
      </c>
      <c r="D423" s="13">
        <f>ROUND(AVERAGE(Zinsswaps!D304:D423)+'iBoxx Extrapolation'!$L423,2)</f>
        <v>3.05</v>
      </c>
      <c r="E423" s="13">
        <f>ROUND(AVERAGE(Zinsswaps!E304:E423)+'iBoxx Extrapolation'!$L423,2)</f>
        <v>3.12</v>
      </c>
      <c r="F423" s="13">
        <f>ROUND(AVERAGE(Zinsswaps!F304:F423)+'iBoxx Extrapolation'!$L423,2)</f>
        <v>3.19</v>
      </c>
      <c r="G423" s="13">
        <f>ROUND(AVERAGE(Zinsswaps!G304:G423)+'iBoxx Extrapolation'!$L423,2)</f>
        <v>3.27</v>
      </c>
      <c r="H423" s="13">
        <f>ROUND(AVERAGE(Zinsswaps!H304:H423)+'iBoxx Extrapolation'!$L423,2)</f>
        <v>3.34</v>
      </c>
      <c r="I423" s="13">
        <f>ROUND(AVERAGE(Zinsswaps!I304:I423)+'iBoxx Extrapolation'!$L423,2)</f>
        <v>3.41</v>
      </c>
      <c r="J423" s="13">
        <f>ROUND(AVERAGE(Zinsswaps!J304:J423)+'iBoxx Extrapolation'!$L423,2)</f>
        <v>3.48</v>
      </c>
      <c r="K423" s="13">
        <f>ROUND(AVERAGE(Zinsswaps!K304:K423)+'iBoxx Extrapolation'!$L423,2)</f>
        <v>3.54</v>
      </c>
      <c r="L423" s="13">
        <f>ROUND(AVERAGE(Zinsswaps!L304:L423)+'iBoxx Extrapolation'!$L423,2)</f>
        <v>3.6</v>
      </c>
      <c r="M423" s="13">
        <f>ROUND(AVERAGE(Zinsswaps!M304:M423)+'iBoxx Extrapolation'!$L423,2)</f>
        <v>3.65</v>
      </c>
      <c r="N423" s="13">
        <f>ROUND(AVERAGE(Zinsswaps!N304:N423)+'iBoxx Extrapolation'!$L423,2)</f>
        <v>3.7</v>
      </c>
      <c r="O423" s="13">
        <f>ROUND(AVERAGE(Zinsswaps!O304:O423)+'iBoxx Extrapolation'!$L423,2)</f>
        <v>3.75</v>
      </c>
      <c r="P423" s="13">
        <f>ROUND(AVERAGE(Zinsswaps!P304:P423)+'iBoxx Extrapolation'!$L423,2)</f>
        <v>3.78</v>
      </c>
      <c r="Q423" s="13">
        <f>ROUND(AVERAGE(Zinsswaps!Q304:Q423)+'iBoxx Extrapolation'!$L423,2)</f>
        <v>3.81</v>
      </c>
      <c r="R423" s="13">
        <f>ROUND(AVERAGE(Zinsswaps!R304:R423)+'iBoxx Extrapolation'!$L423,2)</f>
        <v>3.83</v>
      </c>
      <c r="S423" s="13">
        <f>ROUND(AVERAGE(Zinsswaps!S304:S423)+'iBoxx Extrapolation'!$L423,2)</f>
        <v>3.85</v>
      </c>
      <c r="T423" s="13">
        <f>ROUND(AVERAGE(Zinsswaps!T304:T423)+'iBoxx Extrapolation'!$L423,2)</f>
        <v>3.87</v>
      </c>
      <c r="U423" s="13">
        <f>ROUND(AVERAGE(Zinsswaps!U304:U423)+'iBoxx Extrapolation'!$L423,2)</f>
        <v>3.89</v>
      </c>
      <c r="V423" s="13">
        <f>ROUND(AVERAGE(Zinsswaps!V304:V423)+'iBoxx Extrapolation'!$L423,2)</f>
        <v>3.89</v>
      </c>
      <c r="W423" s="13">
        <f>ROUND(AVERAGE(Zinsswaps!W304:W423)+'iBoxx Extrapolation'!$L423,2)</f>
        <v>3.89</v>
      </c>
      <c r="X423" s="13">
        <f>ROUND(AVERAGE(Zinsswaps!X304:X423)+'iBoxx Extrapolation'!$L423,2)</f>
        <v>3.89</v>
      </c>
      <c r="Y423" s="13">
        <f>ROUND(AVERAGE(Zinsswaps!Y304:Y423)+'iBoxx Extrapolation'!$L423,2)</f>
        <v>3.89</v>
      </c>
      <c r="Z423" s="13">
        <f>ROUND(AVERAGE(Zinsswaps!Z304:Z423)+'iBoxx Extrapolation'!$L423,2)</f>
        <v>3.89</v>
      </c>
      <c r="AA423" s="13">
        <f>ROUND(AVERAGE(Zinsswaps!AA304:AA423)+'iBoxx Extrapolation'!$L423,2)</f>
        <v>3.88</v>
      </c>
      <c r="AB423" s="13">
        <f>ROUND(AVERAGE(Zinsswaps!AB304:AB423)+'iBoxx Extrapolation'!$L423,2)</f>
        <v>3.88</v>
      </c>
      <c r="AC423" s="13">
        <f>ROUND(AVERAGE(Zinsswaps!AC304:AC423)+'iBoxx Extrapolation'!$L423,2)</f>
        <v>3.87</v>
      </c>
      <c r="AD423" s="13">
        <f>ROUND(AVERAGE(Zinsswaps!AD304:AD423)+'iBoxx Extrapolation'!$L423,2)</f>
        <v>3.86</v>
      </c>
      <c r="AE423" s="13">
        <f>ROUND(AVERAGE(Zinsswaps!AE304:AE423)+'iBoxx Extrapolation'!$L423,2)</f>
        <v>3.86</v>
      </c>
      <c r="AF423" s="13">
        <f>ROUND(AVERAGE(Zinsswaps!AF304:AF423)+'iBoxx Extrapolation'!$L423,2)</f>
        <v>3.84</v>
      </c>
      <c r="AG423" s="13">
        <f>ROUND(AVERAGE(Zinsswaps!AG304:AG423)+'iBoxx Extrapolation'!$L423,2)</f>
        <v>3.82</v>
      </c>
      <c r="AH423" s="13">
        <f>ROUND(AVERAGE(Zinsswaps!AH304:AH423)+'iBoxx Extrapolation'!$L423,2)</f>
        <v>3.81</v>
      </c>
      <c r="AI423" s="13">
        <f>ROUND(AVERAGE(Zinsswaps!AI304:AI423)+'iBoxx Extrapolation'!$L423,2)</f>
        <v>3.79</v>
      </c>
      <c r="AJ423" s="13">
        <f>ROUND(AVERAGE(Zinsswaps!AJ304:AJ423)+'iBoxx Extrapolation'!$L423,2)</f>
        <v>3.78</v>
      </c>
      <c r="AK423" s="13">
        <f>ROUND(AVERAGE(Zinsswaps!AK304:AK423)+'iBoxx Extrapolation'!$L423,2)</f>
        <v>3.77</v>
      </c>
      <c r="AL423" s="13">
        <f>ROUND(AVERAGE(Zinsswaps!AL304:AL423)+'iBoxx Extrapolation'!$L423,2)</f>
        <v>3.76</v>
      </c>
      <c r="AM423" s="13">
        <f>ROUND(AVERAGE(Zinsswaps!AM304:AM423)+'iBoxx Extrapolation'!$L423,2)</f>
        <v>3.75</v>
      </c>
      <c r="AN423" s="13">
        <f>ROUND(AVERAGE(Zinsswaps!AN304:AN423)+'iBoxx Extrapolation'!$L423,2)</f>
        <v>3.74</v>
      </c>
      <c r="AO423" s="13">
        <f>ROUND(AVERAGE(Zinsswaps!AO304:AO423)+'iBoxx Extrapolation'!$L423,2)</f>
        <v>3.73</v>
      </c>
      <c r="AP423" s="13">
        <f>ROUND(AVERAGE(Zinsswaps!AP304:AP423)+'iBoxx Extrapolation'!$L423,2)</f>
        <v>3.7</v>
      </c>
      <c r="AQ423" s="13">
        <f>ROUND(AVERAGE(Zinsswaps!AQ304:AQ423)+'iBoxx Extrapolation'!$L423,2)</f>
        <v>3.68</v>
      </c>
      <c r="AR423" s="13">
        <f>ROUND(AVERAGE(Zinsswaps!AR304:AR423)+'iBoxx Extrapolation'!$L423,2)</f>
        <v>3.66</v>
      </c>
      <c r="AS423" s="13">
        <f>ROUND(AVERAGE(Zinsswaps!AS304:AS423)+'iBoxx Extrapolation'!$L423,2)</f>
        <v>3.64</v>
      </c>
      <c r="AT423" s="13">
        <f>ROUND(AVERAGE(Zinsswaps!AT304:AT423)+'iBoxx Extrapolation'!$L423,2)</f>
        <v>3.62</v>
      </c>
      <c r="AU423" s="13">
        <f>ROUND(AVERAGE(Zinsswaps!AU304:AU423)+'iBoxx Extrapolation'!$L423,2)</f>
        <v>3.61</v>
      </c>
      <c r="AV423" s="13">
        <f>ROUND(AVERAGE(Zinsswaps!AV304:AV423)+'iBoxx Extrapolation'!$L423,2)</f>
        <v>3.59</v>
      </c>
      <c r="AW423" s="13">
        <f>ROUND(AVERAGE(Zinsswaps!AW304:AW423)+'iBoxx Extrapolation'!$L423,2)</f>
        <v>3.57</v>
      </c>
      <c r="AX423" s="13">
        <f>ROUND(AVERAGE(Zinsswaps!AX304:AX423)+'iBoxx Extrapolation'!$L423,2)</f>
        <v>3.56</v>
      </c>
      <c r="AY423" s="13">
        <f>ROUND(AVERAGE(Zinsswaps!AY304:AY423)+'iBoxx Extrapolation'!$L423,2)</f>
        <v>3.54</v>
      </c>
    </row>
    <row r="424" spans="1:51" s="16" customFormat="1" x14ac:dyDescent="0.2">
      <c r="A424" s="12">
        <v>50130</v>
      </c>
      <c r="B424" s="13">
        <f>ROUND(AVERAGE(Zinsswaps!B305:B424)+'iBoxx Extrapolation'!$L424,2)</f>
        <v>2.99</v>
      </c>
      <c r="C424" s="13">
        <f>ROUND(AVERAGE(Zinsswaps!C305:C424)+'iBoxx Extrapolation'!$L424,2)</f>
        <v>3</v>
      </c>
      <c r="D424" s="13">
        <f>ROUND(AVERAGE(Zinsswaps!D305:D424)+'iBoxx Extrapolation'!$L424,2)</f>
        <v>3.05</v>
      </c>
      <c r="E424" s="13">
        <f>ROUND(AVERAGE(Zinsswaps!E305:E424)+'iBoxx Extrapolation'!$L424,2)</f>
        <v>3.12</v>
      </c>
      <c r="F424" s="13">
        <f>ROUND(AVERAGE(Zinsswaps!F305:F424)+'iBoxx Extrapolation'!$L424,2)</f>
        <v>3.19</v>
      </c>
      <c r="G424" s="13">
        <f>ROUND(AVERAGE(Zinsswaps!G305:G424)+'iBoxx Extrapolation'!$L424,2)</f>
        <v>3.27</v>
      </c>
      <c r="H424" s="13">
        <f>ROUND(AVERAGE(Zinsswaps!H305:H424)+'iBoxx Extrapolation'!$L424,2)</f>
        <v>3.34</v>
      </c>
      <c r="I424" s="13">
        <f>ROUND(AVERAGE(Zinsswaps!I305:I424)+'iBoxx Extrapolation'!$L424,2)</f>
        <v>3.41</v>
      </c>
      <c r="J424" s="13">
        <f>ROUND(AVERAGE(Zinsswaps!J305:J424)+'iBoxx Extrapolation'!$L424,2)</f>
        <v>3.48</v>
      </c>
      <c r="K424" s="13">
        <f>ROUND(AVERAGE(Zinsswaps!K305:K424)+'iBoxx Extrapolation'!$L424,2)</f>
        <v>3.54</v>
      </c>
      <c r="L424" s="13">
        <f>ROUND(AVERAGE(Zinsswaps!L305:L424)+'iBoxx Extrapolation'!$L424,2)</f>
        <v>3.6</v>
      </c>
      <c r="M424" s="13">
        <f>ROUND(AVERAGE(Zinsswaps!M305:M424)+'iBoxx Extrapolation'!$L424,2)</f>
        <v>3.65</v>
      </c>
      <c r="N424" s="13">
        <f>ROUND(AVERAGE(Zinsswaps!N305:N424)+'iBoxx Extrapolation'!$L424,2)</f>
        <v>3.7</v>
      </c>
      <c r="O424" s="13">
        <f>ROUND(AVERAGE(Zinsswaps!O305:O424)+'iBoxx Extrapolation'!$L424,2)</f>
        <v>3.75</v>
      </c>
      <c r="P424" s="13">
        <f>ROUND(AVERAGE(Zinsswaps!P305:P424)+'iBoxx Extrapolation'!$L424,2)</f>
        <v>3.78</v>
      </c>
      <c r="Q424" s="13">
        <f>ROUND(AVERAGE(Zinsswaps!Q305:Q424)+'iBoxx Extrapolation'!$L424,2)</f>
        <v>3.81</v>
      </c>
      <c r="R424" s="13">
        <f>ROUND(AVERAGE(Zinsswaps!R305:R424)+'iBoxx Extrapolation'!$L424,2)</f>
        <v>3.83</v>
      </c>
      <c r="S424" s="13">
        <f>ROUND(AVERAGE(Zinsswaps!S305:S424)+'iBoxx Extrapolation'!$L424,2)</f>
        <v>3.85</v>
      </c>
      <c r="T424" s="13">
        <f>ROUND(AVERAGE(Zinsswaps!T305:T424)+'iBoxx Extrapolation'!$L424,2)</f>
        <v>3.87</v>
      </c>
      <c r="U424" s="13">
        <f>ROUND(AVERAGE(Zinsswaps!U305:U424)+'iBoxx Extrapolation'!$L424,2)</f>
        <v>3.89</v>
      </c>
      <c r="V424" s="13">
        <f>ROUND(AVERAGE(Zinsswaps!V305:V424)+'iBoxx Extrapolation'!$L424,2)</f>
        <v>3.89</v>
      </c>
      <c r="W424" s="13">
        <f>ROUND(AVERAGE(Zinsswaps!W305:W424)+'iBoxx Extrapolation'!$L424,2)</f>
        <v>3.89</v>
      </c>
      <c r="X424" s="13">
        <f>ROUND(AVERAGE(Zinsswaps!X305:X424)+'iBoxx Extrapolation'!$L424,2)</f>
        <v>3.89</v>
      </c>
      <c r="Y424" s="13">
        <f>ROUND(AVERAGE(Zinsswaps!Y305:Y424)+'iBoxx Extrapolation'!$L424,2)</f>
        <v>3.89</v>
      </c>
      <c r="Z424" s="13">
        <f>ROUND(AVERAGE(Zinsswaps!Z305:Z424)+'iBoxx Extrapolation'!$L424,2)</f>
        <v>3.89</v>
      </c>
      <c r="AA424" s="13">
        <f>ROUND(AVERAGE(Zinsswaps!AA305:AA424)+'iBoxx Extrapolation'!$L424,2)</f>
        <v>3.88</v>
      </c>
      <c r="AB424" s="13">
        <f>ROUND(AVERAGE(Zinsswaps!AB305:AB424)+'iBoxx Extrapolation'!$L424,2)</f>
        <v>3.88</v>
      </c>
      <c r="AC424" s="13">
        <f>ROUND(AVERAGE(Zinsswaps!AC305:AC424)+'iBoxx Extrapolation'!$L424,2)</f>
        <v>3.87</v>
      </c>
      <c r="AD424" s="13">
        <f>ROUND(AVERAGE(Zinsswaps!AD305:AD424)+'iBoxx Extrapolation'!$L424,2)</f>
        <v>3.86</v>
      </c>
      <c r="AE424" s="13">
        <f>ROUND(AVERAGE(Zinsswaps!AE305:AE424)+'iBoxx Extrapolation'!$L424,2)</f>
        <v>3.86</v>
      </c>
      <c r="AF424" s="13">
        <f>ROUND(AVERAGE(Zinsswaps!AF305:AF424)+'iBoxx Extrapolation'!$L424,2)</f>
        <v>3.84</v>
      </c>
      <c r="AG424" s="13">
        <f>ROUND(AVERAGE(Zinsswaps!AG305:AG424)+'iBoxx Extrapolation'!$L424,2)</f>
        <v>3.82</v>
      </c>
      <c r="AH424" s="13">
        <f>ROUND(AVERAGE(Zinsswaps!AH305:AH424)+'iBoxx Extrapolation'!$L424,2)</f>
        <v>3.81</v>
      </c>
      <c r="AI424" s="13">
        <f>ROUND(AVERAGE(Zinsswaps!AI305:AI424)+'iBoxx Extrapolation'!$L424,2)</f>
        <v>3.79</v>
      </c>
      <c r="AJ424" s="13">
        <f>ROUND(AVERAGE(Zinsswaps!AJ305:AJ424)+'iBoxx Extrapolation'!$L424,2)</f>
        <v>3.78</v>
      </c>
      <c r="AK424" s="13">
        <f>ROUND(AVERAGE(Zinsswaps!AK305:AK424)+'iBoxx Extrapolation'!$L424,2)</f>
        <v>3.77</v>
      </c>
      <c r="AL424" s="13">
        <f>ROUND(AVERAGE(Zinsswaps!AL305:AL424)+'iBoxx Extrapolation'!$L424,2)</f>
        <v>3.76</v>
      </c>
      <c r="AM424" s="13">
        <f>ROUND(AVERAGE(Zinsswaps!AM305:AM424)+'iBoxx Extrapolation'!$L424,2)</f>
        <v>3.75</v>
      </c>
      <c r="AN424" s="13">
        <f>ROUND(AVERAGE(Zinsswaps!AN305:AN424)+'iBoxx Extrapolation'!$L424,2)</f>
        <v>3.74</v>
      </c>
      <c r="AO424" s="13">
        <f>ROUND(AVERAGE(Zinsswaps!AO305:AO424)+'iBoxx Extrapolation'!$L424,2)</f>
        <v>3.73</v>
      </c>
      <c r="AP424" s="13">
        <f>ROUND(AVERAGE(Zinsswaps!AP305:AP424)+'iBoxx Extrapolation'!$L424,2)</f>
        <v>3.7</v>
      </c>
      <c r="AQ424" s="13">
        <f>ROUND(AVERAGE(Zinsswaps!AQ305:AQ424)+'iBoxx Extrapolation'!$L424,2)</f>
        <v>3.68</v>
      </c>
      <c r="AR424" s="13">
        <f>ROUND(AVERAGE(Zinsswaps!AR305:AR424)+'iBoxx Extrapolation'!$L424,2)</f>
        <v>3.66</v>
      </c>
      <c r="AS424" s="13">
        <f>ROUND(AVERAGE(Zinsswaps!AS305:AS424)+'iBoxx Extrapolation'!$L424,2)</f>
        <v>3.64</v>
      </c>
      <c r="AT424" s="13">
        <f>ROUND(AVERAGE(Zinsswaps!AT305:AT424)+'iBoxx Extrapolation'!$L424,2)</f>
        <v>3.62</v>
      </c>
      <c r="AU424" s="13">
        <f>ROUND(AVERAGE(Zinsswaps!AU305:AU424)+'iBoxx Extrapolation'!$L424,2)</f>
        <v>3.61</v>
      </c>
      <c r="AV424" s="13">
        <f>ROUND(AVERAGE(Zinsswaps!AV305:AV424)+'iBoxx Extrapolation'!$L424,2)</f>
        <v>3.59</v>
      </c>
      <c r="AW424" s="13">
        <f>ROUND(AVERAGE(Zinsswaps!AW305:AW424)+'iBoxx Extrapolation'!$L424,2)</f>
        <v>3.57</v>
      </c>
      <c r="AX424" s="13">
        <f>ROUND(AVERAGE(Zinsswaps!AX305:AX424)+'iBoxx Extrapolation'!$L424,2)</f>
        <v>3.56</v>
      </c>
      <c r="AY424" s="13">
        <f>ROUND(AVERAGE(Zinsswaps!AY305:AY424)+'iBoxx Extrapolation'!$L424,2)</f>
        <v>3.54</v>
      </c>
    </row>
    <row r="425" spans="1:51" s="16" customFormat="1" x14ac:dyDescent="0.2">
      <c r="A425" s="12">
        <v>50160</v>
      </c>
      <c r="B425" s="13">
        <f>ROUND(AVERAGE(Zinsswaps!B306:B425)+'iBoxx Extrapolation'!$L425,2)</f>
        <v>2.99</v>
      </c>
      <c r="C425" s="13">
        <f>ROUND(AVERAGE(Zinsswaps!C306:C425)+'iBoxx Extrapolation'!$L425,2)</f>
        <v>3</v>
      </c>
      <c r="D425" s="13">
        <f>ROUND(AVERAGE(Zinsswaps!D306:D425)+'iBoxx Extrapolation'!$L425,2)</f>
        <v>3.05</v>
      </c>
      <c r="E425" s="13">
        <f>ROUND(AVERAGE(Zinsswaps!E306:E425)+'iBoxx Extrapolation'!$L425,2)</f>
        <v>3.12</v>
      </c>
      <c r="F425" s="13">
        <f>ROUND(AVERAGE(Zinsswaps!F306:F425)+'iBoxx Extrapolation'!$L425,2)</f>
        <v>3.19</v>
      </c>
      <c r="G425" s="13">
        <f>ROUND(AVERAGE(Zinsswaps!G306:G425)+'iBoxx Extrapolation'!$L425,2)</f>
        <v>3.27</v>
      </c>
      <c r="H425" s="13">
        <f>ROUND(AVERAGE(Zinsswaps!H306:H425)+'iBoxx Extrapolation'!$L425,2)</f>
        <v>3.34</v>
      </c>
      <c r="I425" s="13">
        <f>ROUND(AVERAGE(Zinsswaps!I306:I425)+'iBoxx Extrapolation'!$L425,2)</f>
        <v>3.41</v>
      </c>
      <c r="J425" s="13">
        <f>ROUND(AVERAGE(Zinsswaps!J306:J425)+'iBoxx Extrapolation'!$L425,2)</f>
        <v>3.48</v>
      </c>
      <c r="K425" s="13">
        <f>ROUND(AVERAGE(Zinsswaps!K306:K425)+'iBoxx Extrapolation'!$L425,2)</f>
        <v>3.54</v>
      </c>
      <c r="L425" s="13">
        <f>ROUND(AVERAGE(Zinsswaps!L306:L425)+'iBoxx Extrapolation'!$L425,2)</f>
        <v>3.6</v>
      </c>
      <c r="M425" s="13">
        <f>ROUND(AVERAGE(Zinsswaps!M306:M425)+'iBoxx Extrapolation'!$L425,2)</f>
        <v>3.65</v>
      </c>
      <c r="N425" s="13">
        <f>ROUND(AVERAGE(Zinsswaps!N306:N425)+'iBoxx Extrapolation'!$L425,2)</f>
        <v>3.7</v>
      </c>
      <c r="O425" s="13">
        <f>ROUND(AVERAGE(Zinsswaps!O306:O425)+'iBoxx Extrapolation'!$L425,2)</f>
        <v>3.75</v>
      </c>
      <c r="P425" s="13">
        <f>ROUND(AVERAGE(Zinsswaps!P306:P425)+'iBoxx Extrapolation'!$L425,2)</f>
        <v>3.78</v>
      </c>
      <c r="Q425" s="13">
        <f>ROUND(AVERAGE(Zinsswaps!Q306:Q425)+'iBoxx Extrapolation'!$L425,2)</f>
        <v>3.81</v>
      </c>
      <c r="R425" s="13">
        <f>ROUND(AVERAGE(Zinsswaps!R306:R425)+'iBoxx Extrapolation'!$L425,2)</f>
        <v>3.83</v>
      </c>
      <c r="S425" s="13">
        <f>ROUND(AVERAGE(Zinsswaps!S306:S425)+'iBoxx Extrapolation'!$L425,2)</f>
        <v>3.85</v>
      </c>
      <c r="T425" s="13">
        <f>ROUND(AVERAGE(Zinsswaps!T306:T425)+'iBoxx Extrapolation'!$L425,2)</f>
        <v>3.87</v>
      </c>
      <c r="U425" s="13">
        <f>ROUND(AVERAGE(Zinsswaps!U306:U425)+'iBoxx Extrapolation'!$L425,2)</f>
        <v>3.89</v>
      </c>
      <c r="V425" s="13">
        <f>ROUND(AVERAGE(Zinsswaps!V306:V425)+'iBoxx Extrapolation'!$L425,2)</f>
        <v>3.89</v>
      </c>
      <c r="W425" s="13">
        <f>ROUND(AVERAGE(Zinsswaps!W306:W425)+'iBoxx Extrapolation'!$L425,2)</f>
        <v>3.89</v>
      </c>
      <c r="X425" s="13">
        <f>ROUND(AVERAGE(Zinsswaps!X306:X425)+'iBoxx Extrapolation'!$L425,2)</f>
        <v>3.89</v>
      </c>
      <c r="Y425" s="13">
        <f>ROUND(AVERAGE(Zinsswaps!Y306:Y425)+'iBoxx Extrapolation'!$L425,2)</f>
        <v>3.89</v>
      </c>
      <c r="Z425" s="13">
        <f>ROUND(AVERAGE(Zinsswaps!Z306:Z425)+'iBoxx Extrapolation'!$L425,2)</f>
        <v>3.89</v>
      </c>
      <c r="AA425" s="13">
        <f>ROUND(AVERAGE(Zinsswaps!AA306:AA425)+'iBoxx Extrapolation'!$L425,2)</f>
        <v>3.88</v>
      </c>
      <c r="AB425" s="13">
        <f>ROUND(AVERAGE(Zinsswaps!AB306:AB425)+'iBoxx Extrapolation'!$L425,2)</f>
        <v>3.88</v>
      </c>
      <c r="AC425" s="13">
        <f>ROUND(AVERAGE(Zinsswaps!AC306:AC425)+'iBoxx Extrapolation'!$L425,2)</f>
        <v>3.87</v>
      </c>
      <c r="AD425" s="13">
        <f>ROUND(AVERAGE(Zinsswaps!AD306:AD425)+'iBoxx Extrapolation'!$L425,2)</f>
        <v>3.86</v>
      </c>
      <c r="AE425" s="13">
        <f>ROUND(AVERAGE(Zinsswaps!AE306:AE425)+'iBoxx Extrapolation'!$L425,2)</f>
        <v>3.86</v>
      </c>
      <c r="AF425" s="13">
        <f>ROUND(AVERAGE(Zinsswaps!AF306:AF425)+'iBoxx Extrapolation'!$L425,2)</f>
        <v>3.84</v>
      </c>
      <c r="AG425" s="13">
        <f>ROUND(AVERAGE(Zinsswaps!AG306:AG425)+'iBoxx Extrapolation'!$L425,2)</f>
        <v>3.82</v>
      </c>
      <c r="AH425" s="13">
        <f>ROUND(AVERAGE(Zinsswaps!AH306:AH425)+'iBoxx Extrapolation'!$L425,2)</f>
        <v>3.81</v>
      </c>
      <c r="AI425" s="13">
        <f>ROUND(AVERAGE(Zinsswaps!AI306:AI425)+'iBoxx Extrapolation'!$L425,2)</f>
        <v>3.79</v>
      </c>
      <c r="AJ425" s="13">
        <f>ROUND(AVERAGE(Zinsswaps!AJ306:AJ425)+'iBoxx Extrapolation'!$L425,2)</f>
        <v>3.78</v>
      </c>
      <c r="AK425" s="13">
        <f>ROUND(AVERAGE(Zinsswaps!AK306:AK425)+'iBoxx Extrapolation'!$L425,2)</f>
        <v>3.77</v>
      </c>
      <c r="AL425" s="13">
        <f>ROUND(AVERAGE(Zinsswaps!AL306:AL425)+'iBoxx Extrapolation'!$L425,2)</f>
        <v>3.76</v>
      </c>
      <c r="AM425" s="13">
        <f>ROUND(AVERAGE(Zinsswaps!AM306:AM425)+'iBoxx Extrapolation'!$L425,2)</f>
        <v>3.75</v>
      </c>
      <c r="AN425" s="13">
        <f>ROUND(AVERAGE(Zinsswaps!AN306:AN425)+'iBoxx Extrapolation'!$L425,2)</f>
        <v>3.74</v>
      </c>
      <c r="AO425" s="13">
        <f>ROUND(AVERAGE(Zinsswaps!AO306:AO425)+'iBoxx Extrapolation'!$L425,2)</f>
        <v>3.73</v>
      </c>
      <c r="AP425" s="13">
        <f>ROUND(AVERAGE(Zinsswaps!AP306:AP425)+'iBoxx Extrapolation'!$L425,2)</f>
        <v>3.7</v>
      </c>
      <c r="AQ425" s="13">
        <f>ROUND(AVERAGE(Zinsswaps!AQ306:AQ425)+'iBoxx Extrapolation'!$L425,2)</f>
        <v>3.68</v>
      </c>
      <c r="AR425" s="13">
        <f>ROUND(AVERAGE(Zinsswaps!AR306:AR425)+'iBoxx Extrapolation'!$L425,2)</f>
        <v>3.66</v>
      </c>
      <c r="AS425" s="13">
        <f>ROUND(AVERAGE(Zinsswaps!AS306:AS425)+'iBoxx Extrapolation'!$L425,2)</f>
        <v>3.64</v>
      </c>
      <c r="AT425" s="13">
        <f>ROUND(AVERAGE(Zinsswaps!AT306:AT425)+'iBoxx Extrapolation'!$L425,2)</f>
        <v>3.62</v>
      </c>
      <c r="AU425" s="13">
        <f>ROUND(AVERAGE(Zinsswaps!AU306:AU425)+'iBoxx Extrapolation'!$L425,2)</f>
        <v>3.61</v>
      </c>
      <c r="AV425" s="13">
        <f>ROUND(AVERAGE(Zinsswaps!AV306:AV425)+'iBoxx Extrapolation'!$L425,2)</f>
        <v>3.59</v>
      </c>
      <c r="AW425" s="13">
        <f>ROUND(AVERAGE(Zinsswaps!AW306:AW425)+'iBoxx Extrapolation'!$L425,2)</f>
        <v>3.57</v>
      </c>
      <c r="AX425" s="13">
        <f>ROUND(AVERAGE(Zinsswaps!AX306:AX425)+'iBoxx Extrapolation'!$L425,2)</f>
        <v>3.56</v>
      </c>
      <c r="AY425" s="13">
        <f>ROUND(AVERAGE(Zinsswaps!AY306:AY425)+'iBoxx Extrapolation'!$L425,2)</f>
        <v>3.54</v>
      </c>
    </row>
    <row r="426" spans="1:51" s="16" customFormat="1" x14ac:dyDescent="0.2">
      <c r="A426" s="12">
        <v>50191</v>
      </c>
      <c r="B426" s="13">
        <f>ROUND(AVERAGE(Zinsswaps!B307:B426)+'iBoxx Extrapolation'!$L426,2)</f>
        <v>2.99</v>
      </c>
      <c r="C426" s="13">
        <f>ROUND(AVERAGE(Zinsswaps!C307:C426)+'iBoxx Extrapolation'!$L426,2)</f>
        <v>3</v>
      </c>
      <c r="D426" s="13">
        <f>ROUND(AVERAGE(Zinsswaps!D307:D426)+'iBoxx Extrapolation'!$L426,2)</f>
        <v>3.05</v>
      </c>
      <c r="E426" s="13">
        <f>ROUND(AVERAGE(Zinsswaps!E307:E426)+'iBoxx Extrapolation'!$L426,2)</f>
        <v>3.12</v>
      </c>
      <c r="F426" s="13">
        <f>ROUND(AVERAGE(Zinsswaps!F307:F426)+'iBoxx Extrapolation'!$L426,2)</f>
        <v>3.19</v>
      </c>
      <c r="G426" s="13">
        <f>ROUND(AVERAGE(Zinsswaps!G307:G426)+'iBoxx Extrapolation'!$L426,2)</f>
        <v>3.27</v>
      </c>
      <c r="H426" s="13">
        <f>ROUND(AVERAGE(Zinsswaps!H307:H426)+'iBoxx Extrapolation'!$L426,2)</f>
        <v>3.34</v>
      </c>
      <c r="I426" s="13">
        <f>ROUND(AVERAGE(Zinsswaps!I307:I426)+'iBoxx Extrapolation'!$L426,2)</f>
        <v>3.41</v>
      </c>
      <c r="J426" s="13">
        <f>ROUND(AVERAGE(Zinsswaps!J307:J426)+'iBoxx Extrapolation'!$L426,2)</f>
        <v>3.48</v>
      </c>
      <c r="K426" s="13">
        <f>ROUND(AVERAGE(Zinsswaps!K307:K426)+'iBoxx Extrapolation'!$L426,2)</f>
        <v>3.54</v>
      </c>
      <c r="L426" s="13">
        <f>ROUND(AVERAGE(Zinsswaps!L307:L426)+'iBoxx Extrapolation'!$L426,2)</f>
        <v>3.6</v>
      </c>
      <c r="M426" s="13">
        <f>ROUND(AVERAGE(Zinsswaps!M307:M426)+'iBoxx Extrapolation'!$L426,2)</f>
        <v>3.65</v>
      </c>
      <c r="N426" s="13">
        <f>ROUND(AVERAGE(Zinsswaps!N307:N426)+'iBoxx Extrapolation'!$L426,2)</f>
        <v>3.7</v>
      </c>
      <c r="O426" s="13">
        <f>ROUND(AVERAGE(Zinsswaps!O307:O426)+'iBoxx Extrapolation'!$L426,2)</f>
        <v>3.75</v>
      </c>
      <c r="P426" s="13">
        <f>ROUND(AVERAGE(Zinsswaps!P307:P426)+'iBoxx Extrapolation'!$L426,2)</f>
        <v>3.78</v>
      </c>
      <c r="Q426" s="13">
        <f>ROUND(AVERAGE(Zinsswaps!Q307:Q426)+'iBoxx Extrapolation'!$L426,2)</f>
        <v>3.81</v>
      </c>
      <c r="R426" s="13">
        <f>ROUND(AVERAGE(Zinsswaps!R307:R426)+'iBoxx Extrapolation'!$L426,2)</f>
        <v>3.83</v>
      </c>
      <c r="S426" s="13">
        <f>ROUND(AVERAGE(Zinsswaps!S307:S426)+'iBoxx Extrapolation'!$L426,2)</f>
        <v>3.85</v>
      </c>
      <c r="T426" s="13">
        <f>ROUND(AVERAGE(Zinsswaps!T307:T426)+'iBoxx Extrapolation'!$L426,2)</f>
        <v>3.87</v>
      </c>
      <c r="U426" s="13">
        <f>ROUND(AVERAGE(Zinsswaps!U307:U426)+'iBoxx Extrapolation'!$L426,2)</f>
        <v>3.89</v>
      </c>
      <c r="V426" s="13">
        <f>ROUND(AVERAGE(Zinsswaps!V307:V426)+'iBoxx Extrapolation'!$L426,2)</f>
        <v>3.89</v>
      </c>
      <c r="W426" s="13">
        <f>ROUND(AVERAGE(Zinsswaps!W307:W426)+'iBoxx Extrapolation'!$L426,2)</f>
        <v>3.89</v>
      </c>
      <c r="X426" s="13">
        <f>ROUND(AVERAGE(Zinsswaps!X307:X426)+'iBoxx Extrapolation'!$L426,2)</f>
        <v>3.89</v>
      </c>
      <c r="Y426" s="13">
        <f>ROUND(AVERAGE(Zinsswaps!Y307:Y426)+'iBoxx Extrapolation'!$L426,2)</f>
        <v>3.89</v>
      </c>
      <c r="Z426" s="13">
        <f>ROUND(AVERAGE(Zinsswaps!Z307:Z426)+'iBoxx Extrapolation'!$L426,2)</f>
        <v>3.89</v>
      </c>
      <c r="AA426" s="13">
        <f>ROUND(AVERAGE(Zinsswaps!AA307:AA426)+'iBoxx Extrapolation'!$L426,2)</f>
        <v>3.88</v>
      </c>
      <c r="AB426" s="13">
        <f>ROUND(AVERAGE(Zinsswaps!AB307:AB426)+'iBoxx Extrapolation'!$L426,2)</f>
        <v>3.88</v>
      </c>
      <c r="AC426" s="13">
        <f>ROUND(AVERAGE(Zinsswaps!AC307:AC426)+'iBoxx Extrapolation'!$L426,2)</f>
        <v>3.87</v>
      </c>
      <c r="AD426" s="13">
        <f>ROUND(AVERAGE(Zinsswaps!AD307:AD426)+'iBoxx Extrapolation'!$L426,2)</f>
        <v>3.86</v>
      </c>
      <c r="AE426" s="13">
        <f>ROUND(AVERAGE(Zinsswaps!AE307:AE426)+'iBoxx Extrapolation'!$L426,2)</f>
        <v>3.86</v>
      </c>
      <c r="AF426" s="13">
        <f>ROUND(AVERAGE(Zinsswaps!AF307:AF426)+'iBoxx Extrapolation'!$L426,2)</f>
        <v>3.84</v>
      </c>
      <c r="AG426" s="13">
        <f>ROUND(AVERAGE(Zinsswaps!AG307:AG426)+'iBoxx Extrapolation'!$L426,2)</f>
        <v>3.82</v>
      </c>
      <c r="AH426" s="13">
        <f>ROUND(AVERAGE(Zinsswaps!AH307:AH426)+'iBoxx Extrapolation'!$L426,2)</f>
        <v>3.81</v>
      </c>
      <c r="AI426" s="13">
        <f>ROUND(AVERAGE(Zinsswaps!AI307:AI426)+'iBoxx Extrapolation'!$L426,2)</f>
        <v>3.79</v>
      </c>
      <c r="AJ426" s="13">
        <f>ROUND(AVERAGE(Zinsswaps!AJ307:AJ426)+'iBoxx Extrapolation'!$L426,2)</f>
        <v>3.78</v>
      </c>
      <c r="AK426" s="13">
        <f>ROUND(AVERAGE(Zinsswaps!AK307:AK426)+'iBoxx Extrapolation'!$L426,2)</f>
        <v>3.77</v>
      </c>
      <c r="AL426" s="13">
        <f>ROUND(AVERAGE(Zinsswaps!AL307:AL426)+'iBoxx Extrapolation'!$L426,2)</f>
        <v>3.76</v>
      </c>
      <c r="AM426" s="13">
        <f>ROUND(AVERAGE(Zinsswaps!AM307:AM426)+'iBoxx Extrapolation'!$L426,2)</f>
        <v>3.75</v>
      </c>
      <c r="AN426" s="13">
        <f>ROUND(AVERAGE(Zinsswaps!AN307:AN426)+'iBoxx Extrapolation'!$L426,2)</f>
        <v>3.74</v>
      </c>
      <c r="AO426" s="13">
        <f>ROUND(AVERAGE(Zinsswaps!AO307:AO426)+'iBoxx Extrapolation'!$L426,2)</f>
        <v>3.73</v>
      </c>
      <c r="AP426" s="13">
        <f>ROUND(AVERAGE(Zinsswaps!AP307:AP426)+'iBoxx Extrapolation'!$L426,2)</f>
        <v>3.7</v>
      </c>
      <c r="AQ426" s="13">
        <f>ROUND(AVERAGE(Zinsswaps!AQ307:AQ426)+'iBoxx Extrapolation'!$L426,2)</f>
        <v>3.68</v>
      </c>
      <c r="AR426" s="13">
        <f>ROUND(AVERAGE(Zinsswaps!AR307:AR426)+'iBoxx Extrapolation'!$L426,2)</f>
        <v>3.66</v>
      </c>
      <c r="AS426" s="13">
        <f>ROUND(AVERAGE(Zinsswaps!AS307:AS426)+'iBoxx Extrapolation'!$L426,2)</f>
        <v>3.64</v>
      </c>
      <c r="AT426" s="13">
        <f>ROUND(AVERAGE(Zinsswaps!AT307:AT426)+'iBoxx Extrapolation'!$L426,2)</f>
        <v>3.62</v>
      </c>
      <c r="AU426" s="13">
        <f>ROUND(AVERAGE(Zinsswaps!AU307:AU426)+'iBoxx Extrapolation'!$L426,2)</f>
        <v>3.61</v>
      </c>
      <c r="AV426" s="13">
        <f>ROUND(AVERAGE(Zinsswaps!AV307:AV426)+'iBoxx Extrapolation'!$L426,2)</f>
        <v>3.59</v>
      </c>
      <c r="AW426" s="13">
        <f>ROUND(AVERAGE(Zinsswaps!AW307:AW426)+'iBoxx Extrapolation'!$L426,2)</f>
        <v>3.57</v>
      </c>
      <c r="AX426" s="13">
        <f>ROUND(AVERAGE(Zinsswaps!AX307:AX426)+'iBoxx Extrapolation'!$L426,2)</f>
        <v>3.56</v>
      </c>
      <c r="AY426" s="13">
        <f>ROUND(AVERAGE(Zinsswaps!AY307:AY426)+'iBoxx Extrapolation'!$L426,2)</f>
        <v>3.54</v>
      </c>
    </row>
    <row r="427" spans="1:51" s="16" customFormat="1" x14ac:dyDescent="0.2">
      <c r="A427" s="12">
        <v>50221</v>
      </c>
      <c r="B427" s="13">
        <f>ROUND(AVERAGE(Zinsswaps!B308:B427)+'iBoxx Extrapolation'!$L427,2)</f>
        <v>2.99</v>
      </c>
      <c r="C427" s="13">
        <f>ROUND(AVERAGE(Zinsswaps!C308:C427)+'iBoxx Extrapolation'!$L427,2)</f>
        <v>3</v>
      </c>
      <c r="D427" s="13">
        <f>ROUND(AVERAGE(Zinsswaps!D308:D427)+'iBoxx Extrapolation'!$L427,2)</f>
        <v>3.05</v>
      </c>
      <c r="E427" s="13">
        <f>ROUND(AVERAGE(Zinsswaps!E308:E427)+'iBoxx Extrapolation'!$L427,2)</f>
        <v>3.12</v>
      </c>
      <c r="F427" s="13">
        <f>ROUND(AVERAGE(Zinsswaps!F308:F427)+'iBoxx Extrapolation'!$L427,2)</f>
        <v>3.19</v>
      </c>
      <c r="G427" s="13">
        <f>ROUND(AVERAGE(Zinsswaps!G308:G427)+'iBoxx Extrapolation'!$L427,2)</f>
        <v>3.27</v>
      </c>
      <c r="H427" s="13">
        <f>ROUND(AVERAGE(Zinsswaps!H308:H427)+'iBoxx Extrapolation'!$L427,2)</f>
        <v>3.34</v>
      </c>
      <c r="I427" s="13">
        <f>ROUND(AVERAGE(Zinsswaps!I308:I427)+'iBoxx Extrapolation'!$L427,2)</f>
        <v>3.41</v>
      </c>
      <c r="J427" s="13">
        <f>ROUND(AVERAGE(Zinsswaps!J308:J427)+'iBoxx Extrapolation'!$L427,2)</f>
        <v>3.48</v>
      </c>
      <c r="K427" s="13">
        <f>ROUND(AVERAGE(Zinsswaps!K308:K427)+'iBoxx Extrapolation'!$L427,2)</f>
        <v>3.54</v>
      </c>
      <c r="L427" s="13">
        <f>ROUND(AVERAGE(Zinsswaps!L308:L427)+'iBoxx Extrapolation'!$L427,2)</f>
        <v>3.6</v>
      </c>
      <c r="M427" s="13">
        <f>ROUND(AVERAGE(Zinsswaps!M308:M427)+'iBoxx Extrapolation'!$L427,2)</f>
        <v>3.65</v>
      </c>
      <c r="N427" s="13">
        <f>ROUND(AVERAGE(Zinsswaps!N308:N427)+'iBoxx Extrapolation'!$L427,2)</f>
        <v>3.7</v>
      </c>
      <c r="O427" s="13">
        <f>ROUND(AVERAGE(Zinsswaps!O308:O427)+'iBoxx Extrapolation'!$L427,2)</f>
        <v>3.75</v>
      </c>
      <c r="P427" s="13">
        <f>ROUND(AVERAGE(Zinsswaps!P308:P427)+'iBoxx Extrapolation'!$L427,2)</f>
        <v>3.78</v>
      </c>
      <c r="Q427" s="13">
        <f>ROUND(AVERAGE(Zinsswaps!Q308:Q427)+'iBoxx Extrapolation'!$L427,2)</f>
        <v>3.81</v>
      </c>
      <c r="R427" s="13">
        <f>ROUND(AVERAGE(Zinsswaps!R308:R427)+'iBoxx Extrapolation'!$L427,2)</f>
        <v>3.83</v>
      </c>
      <c r="S427" s="13">
        <f>ROUND(AVERAGE(Zinsswaps!S308:S427)+'iBoxx Extrapolation'!$L427,2)</f>
        <v>3.85</v>
      </c>
      <c r="T427" s="13">
        <f>ROUND(AVERAGE(Zinsswaps!T308:T427)+'iBoxx Extrapolation'!$L427,2)</f>
        <v>3.87</v>
      </c>
      <c r="U427" s="13">
        <f>ROUND(AVERAGE(Zinsswaps!U308:U427)+'iBoxx Extrapolation'!$L427,2)</f>
        <v>3.89</v>
      </c>
      <c r="V427" s="13">
        <f>ROUND(AVERAGE(Zinsswaps!V308:V427)+'iBoxx Extrapolation'!$L427,2)</f>
        <v>3.89</v>
      </c>
      <c r="W427" s="13">
        <f>ROUND(AVERAGE(Zinsswaps!W308:W427)+'iBoxx Extrapolation'!$L427,2)</f>
        <v>3.89</v>
      </c>
      <c r="X427" s="13">
        <f>ROUND(AVERAGE(Zinsswaps!X308:X427)+'iBoxx Extrapolation'!$L427,2)</f>
        <v>3.89</v>
      </c>
      <c r="Y427" s="13">
        <f>ROUND(AVERAGE(Zinsswaps!Y308:Y427)+'iBoxx Extrapolation'!$L427,2)</f>
        <v>3.89</v>
      </c>
      <c r="Z427" s="13">
        <f>ROUND(AVERAGE(Zinsswaps!Z308:Z427)+'iBoxx Extrapolation'!$L427,2)</f>
        <v>3.89</v>
      </c>
      <c r="AA427" s="13">
        <f>ROUND(AVERAGE(Zinsswaps!AA308:AA427)+'iBoxx Extrapolation'!$L427,2)</f>
        <v>3.88</v>
      </c>
      <c r="AB427" s="13">
        <f>ROUND(AVERAGE(Zinsswaps!AB308:AB427)+'iBoxx Extrapolation'!$L427,2)</f>
        <v>3.88</v>
      </c>
      <c r="AC427" s="13">
        <f>ROUND(AVERAGE(Zinsswaps!AC308:AC427)+'iBoxx Extrapolation'!$L427,2)</f>
        <v>3.87</v>
      </c>
      <c r="AD427" s="13">
        <f>ROUND(AVERAGE(Zinsswaps!AD308:AD427)+'iBoxx Extrapolation'!$L427,2)</f>
        <v>3.86</v>
      </c>
      <c r="AE427" s="13">
        <f>ROUND(AVERAGE(Zinsswaps!AE308:AE427)+'iBoxx Extrapolation'!$L427,2)</f>
        <v>3.86</v>
      </c>
      <c r="AF427" s="13">
        <f>ROUND(AVERAGE(Zinsswaps!AF308:AF427)+'iBoxx Extrapolation'!$L427,2)</f>
        <v>3.84</v>
      </c>
      <c r="AG427" s="13">
        <f>ROUND(AVERAGE(Zinsswaps!AG308:AG427)+'iBoxx Extrapolation'!$L427,2)</f>
        <v>3.82</v>
      </c>
      <c r="AH427" s="13">
        <f>ROUND(AVERAGE(Zinsswaps!AH308:AH427)+'iBoxx Extrapolation'!$L427,2)</f>
        <v>3.81</v>
      </c>
      <c r="AI427" s="13">
        <f>ROUND(AVERAGE(Zinsswaps!AI308:AI427)+'iBoxx Extrapolation'!$L427,2)</f>
        <v>3.79</v>
      </c>
      <c r="AJ427" s="13">
        <f>ROUND(AVERAGE(Zinsswaps!AJ308:AJ427)+'iBoxx Extrapolation'!$L427,2)</f>
        <v>3.78</v>
      </c>
      <c r="AK427" s="13">
        <f>ROUND(AVERAGE(Zinsswaps!AK308:AK427)+'iBoxx Extrapolation'!$L427,2)</f>
        <v>3.77</v>
      </c>
      <c r="AL427" s="13">
        <f>ROUND(AVERAGE(Zinsswaps!AL308:AL427)+'iBoxx Extrapolation'!$L427,2)</f>
        <v>3.76</v>
      </c>
      <c r="AM427" s="13">
        <f>ROUND(AVERAGE(Zinsswaps!AM308:AM427)+'iBoxx Extrapolation'!$L427,2)</f>
        <v>3.75</v>
      </c>
      <c r="AN427" s="13">
        <f>ROUND(AVERAGE(Zinsswaps!AN308:AN427)+'iBoxx Extrapolation'!$L427,2)</f>
        <v>3.74</v>
      </c>
      <c r="AO427" s="13">
        <f>ROUND(AVERAGE(Zinsswaps!AO308:AO427)+'iBoxx Extrapolation'!$L427,2)</f>
        <v>3.73</v>
      </c>
      <c r="AP427" s="13">
        <f>ROUND(AVERAGE(Zinsswaps!AP308:AP427)+'iBoxx Extrapolation'!$L427,2)</f>
        <v>3.7</v>
      </c>
      <c r="AQ427" s="13">
        <f>ROUND(AVERAGE(Zinsswaps!AQ308:AQ427)+'iBoxx Extrapolation'!$L427,2)</f>
        <v>3.68</v>
      </c>
      <c r="AR427" s="13">
        <f>ROUND(AVERAGE(Zinsswaps!AR308:AR427)+'iBoxx Extrapolation'!$L427,2)</f>
        <v>3.66</v>
      </c>
      <c r="AS427" s="13">
        <f>ROUND(AVERAGE(Zinsswaps!AS308:AS427)+'iBoxx Extrapolation'!$L427,2)</f>
        <v>3.64</v>
      </c>
      <c r="AT427" s="13">
        <f>ROUND(AVERAGE(Zinsswaps!AT308:AT427)+'iBoxx Extrapolation'!$L427,2)</f>
        <v>3.62</v>
      </c>
      <c r="AU427" s="13">
        <f>ROUND(AVERAGE(Zinsswaps!AU308:AU427)+'iBoxx Extrapolation'!$L427,2)</f>
        <v>3.61</v>
      </c>
      <c r="AV427" s="13">
        <f>ROUND(AVERAGE(Zinsswaps!AV308:AV427)+'iBoxx Extrapolation'!$L427,2)</f>
        <v>3.59</v>
      </c>
      <c r="AW427" s="13">
        <f>ROUND(AVERAGE(Zinsswaps!AW308:AW427)+'iBoxx Extrapolation'!$L427,2)</f>
        <v>3.57</v>
      </c>
      <c r="AX427" s="13">
        <f>ROUND(AVERAGE(Zinsswaps!AX308:AX427)+'iBoxx Extrapolation'!$L427,2)</f>
        <v>3.56</v>
      </c>
      <c r="AY427" s="13">
        <f>ROUND(AVERAGE(Zinsswaps!AY308:AY427)+'iBoxx Extrapolation'!$L427,2)</f>
        <v>3.54</v>
      </c>
    </row>
    <row r="428" spans="1:51" s="16" customFormat="1" x14ac:dyDescent="0.2">
      <c r="A428" s="12">
        <v>50252</v>
      </c>
      <c r="B428" s="13">
        <f>ROUND(AVERAGE(Zinsswaps!B309:B428)+'iBoxx Extrapolation'!$L428,2)</f>
        <v>2.99</v>
      </c>
      <c r="C428" s="13">
        <f>ROUND(AVERAGE(Zinsswaps!C309:C428)+'iBoxx Extrapolation'!$L428,2)</f>
        <v>3</v>
      </c>
      <c r="D428" s="13">
        <f>ROUND(AVERAGE(Zinsswaps!D309:D428)+'iBoxx Extrapolation'!$L428,2)</f>
        <v>3.05</v>
      </c>
      <c r="E428" s="13">
        <f>ROUND(AVERAGE(Zinsswaps!E309:E428)+'iBoxx Extrapolation'!$L428,2)</f>
        <v>3.12</v>
      </c>
      <c r="F428" s="13">
        <f>ROUND(AVERAGE(Zinsswaps!F309:F428)+'iBoxx Extrapolation'!$L428,2)</f>
        <v>3.19</v>
      </c>
      <c r="G428" s="13">
        <f>ROUND(AVERAGE(Zinsswaps!G309:G428)+'iBoxx Extrapolation'!$L428,2)</f>
        <v>3.27</v>
      </c>
      <c r="H428" s="13">
        <f>ROUND(AVERAGE(Zinsswaps!H309:H428)+'iBoxx Extrapolation'!$L428,2)</f>
        <v>3.34</v>
      </c>
      <c r="I428" s="13">
        <f>ROUND(AVERAGE(Zinsswaps!I309:I428)+'iBoxx Extrapolation'!$L428,2)</f>
        <v>3.41</v>
      </c>
      <c r="J428" s="13">
        <f>ROUND(AVERAGE(Zinsswaps!J309:J428)+'iBoxx Extrapolation'!$L428,2)</f>
        <v>3.48</v>
      </c>
      <c r="K428" s="13">
        <f>ROUND(AVERAGE(Zinsswaps!K309:K428)+'iBoxx Extrapolation'!$L428,2)</f>
        <v>3.54</v>
      </c>
      <c r="L428" s="13">
        <f>ROUND(AVERAGE(Zinsswaps!L309:L428)+'iBoxx Extrapolation'!$L428,2)</f>
        <v>3.6</v>
      </c>
      <c r="M428" s="13">
        <f>ROUND(AVERAGE(Zinsswaps!M309:M428)+'iBoxx Extrapolation'!$L428,2)</f>
        <v>3.65</v>
      </c>
      <c r="N428" s="13">
        <f>ROUND(AVERAGE(Zinsswaps!N309:N428)+'iBoxx Extrapolation'!$L428,2)</f>
        <v>3.7</v>
      </c>
      <c r="O428" s="13">
        <f>ROUND(AVERAGE(Zinsswaps!O309:O428)+'iBoxx Extrapolation'!$L428,2)</f>
        <v>3.75</v>
      </c>
      <c r="P428" s="13">
        <f>ROUND(AVERAGE(Zinsswaps!P309:P428)+'iBoxx Extrapolation'!$L428,2)</f>
        <v>3.78</v>
      </c>
      <c r="Q428" s="13">
        <f>ROUND(AVERAGE(Zinsswaps!Q309:Q428)+'iBoxx Extrapolation'!$L428,2)</f>
        <v>3.81</v>
      </c>
      <c r="R428" s="13">
        <f>ROUND(AVERAGE(Zinsswaps!R309:R428)+'iBoxx Extrapolation'!$L428,2)</f>
        <v>3.83</v>
      </c>
      <c r="S428" s="13">
        <f>ROUND(AVERAGE(Zinsswaps!S309:S428)+'iBoxx Extrapolation'!$L428,2)</f>
        <v>3.85</v>
      </c>
      <c r="T428" s="13">
        <f>ROUND(AVERAGE(Zinsswaps!T309:T428)+'iBoxx Extrapolation'!$L428,2)</f>
        <v>3.87</v>
      </c>
      <c r="U428" s="13">
        <f>ROUND(AVERAGE(Zinsswaps!U309:U428)+'iBoxx Extrapolation'!$L428,2)</f>
        <v>3.89</v>
      </c>
      <c r="V428" s="13">
        <f>ROUND(AVERAGE(Zinsswaps!V309:V428)+'iBoxx Extrapolation'!$L428,2)</f>
        <v>3.89</v>
      </c>
      <c r="W428" s="13">
        <f>ROUND(AVERAGE(Zinsswaps!W309:W428)+'iBoxx Extrapolation'!$L428,2)</f>
        <v>3.89</v>
      </c>
      <c r="X428" s="13">
        <f>ROUND(AVERAGE(Zinsswaps!X309:X428)+'iBoxx Extrapolation'!$L428,2)</f>
        <v>3.89</v>
      </c>
      <c r="Y428" s="13">
        <f>ROUND(AVERAGE(Zinsswaps!Y309:Y428)+'iBoxx Extrapolation'!$L428,2)</f>
        <v>3.89</v>
      </c>
      <c r="Z428" s="13">
        <f>ROUND(AVERAGE(Zinsswaps!Z309:Z428)+'iBoxx Extrapolation'!$L428,2)</f>
        <v>3.89</v>
      </c>
      <c r="AA428" s="13">
        <f>ROUND(AVERAGE(Zinsswaps!AA309:AA428)+'iBoxx Extrapolation'!$L428,2)</f>
        <v>3.88</v>
      </c>
      <c r="AB428" s="13">
        <f>ROUND(AVERAGE(Zinsswaps!AB309:AB428)+'iBoxx Extrapolation'!$L428,2)</f>
        <v>3.88</v>
      </c>
      <c r="AC428" s="13">
        <f>ROUND(AVERAGE(Zinsswaps!AC309:AC428)+'iBoxx Extrapolation'!$L428,2)</f>
        <v>3.87</v>
      </c>
      <c r="AD428" s="13">
        <f>ROUND(AVERAGE(Zinsswaps!AD309:AD428)+'iBoxx Extrapolation'!$L428,2)</f>
        <v>3.86</v>
      </c>
      <c r="AE428" s="13">
        <f>ROUND(AVERAGE(Zinsswaps!AE309:AE428)+'iBoxx Extrapolation'!$L428,2)</f>
        <v>3.86</v>
      </c>
      <c r="AF428" s="13">
        <f>ROUND(AVERAGE(Zinsswaps!AF309:AF428)+'iBoxx Extrapolation'!$L428,2)</f>
        <v>3.84</v>
      </c>
      <c r="AG428" s="13">
        <f>ROUND(AVERAGE(Zinsswaps!AG309:AG428)+'iBoxx Extrapolation'!$L428,2)</f>
        <v>3.82</v>
      </c>
      <c r="AH428" s="13">
        <f>ROUND(AVERAGE(Zinsswaps!AH309:AH428)+'iBoxx Extrapolation'!$L428,2)</f>
        <v>3.81</v>
      </c>
      <c r="AI428" s="13">
        <f>ROUND(AVERAGE(Zinsswaps!AI309:AI428)+'iBoxx Extrapolation'!$L428,2)</f>
        <v>3.79</v>
      </c>
      <c r="AJ428" s="13">
        <f>ROUND(AVERAGE(Zinsswaps!AJ309:AJ428)+'iBoxx Extrapolation'!$L428,2)</f>
        <v>3.78</v>
      </c>
      <c r="AK428" s="13">
        <f>ROUND(AVERAGE(Zinsswaps!AK309:AK428)+'iBoxx Extrapolation'!$L428,2)</f>
        <v>3.77</v>
      </c>
      <c r="AL428" s="13">
        <f>ROUND(AVERAGE(Zinsswaps!AL309:AL428)+'iBoxx Extrapolation'!$L428,2)</f>
        <v>3.76</v>
      </c>
      <c r="AM428" s="13">
        <f>ROUND(AVERAGE(Zinsswaps!AM309:AM428)+'iBoxx Extrapolation'!$L428,2)</f>
        <v>3.75</v>
      </c>
      <c r="AN428" s="13">
        <f>ROUND(AVERAGE(Zinsswaps!AN309:AN428)+'iBoxx Extrapolation'!$L428,2)</f>
        <v>3.74</v>
      </c>
      <c r="AO428" s="13">
        <f>ROUND(AVERAGE(Zinsswaps!AO309:AO428)+'iBoxx Extrapolation'!$L428,2)</f>
        <v>3.73</v>
      </c>
      <c r="AP428" s="13">
        <f>ROUND(AVERAGE(Zinsswaps!AP309:AP428)+'iBoxx Extrapolation'!$L428,2)</f>
        <v>3.7</v>
      </c>
      <c r="AQ428" s="13">
        <f>ROUND(AVERAGE(Zinsswaps!AQ309:AQ428)+'iBoxx Extrapolation'!$L428,2)</f>
        <v>3.68</v>
      </c>
      <c r="AR428" s="13">
        <f>ROUND(AVERAGE(Zinsswaps!AR309:AR428)+'iBoxx Extrapolation'!$L428,2)</f>
        <v>3.66</v>
      </c>
      <c r="AS428" s="13">
        <f>ROUND(AVERAGE(Zinsswaps!AS309:AS428)+'iBoxx Extrapolation'!$L428,2)</f>
        <v>3.64</v>
      </c>
      <c r="AT428" s="13">
        <f>ROUND(AVERAGE(Zinsswaps!AT309:AT428)+'iBoxx Extrapolation'!$L428,2)</f>
        <v>3.62</v>
      </c>
      <c r="AU428" s="13">
        <f>ROUND(AVERAGE(Zinsswaps!AU309:AU428)+'iBoxx Extrapolation'!$L428,2)</f>
        <v>3.61</v>
      </c>
      <c r="AV428" s="13">
        <f>ROUND(AVERAGE(Zinsswaps!AV309:AV428)+'iBoxx Extrapolation'!$L428,2)</f>
        <v>3.59</v>
      </c>
      <c r="AW428" s="13">
        <f>ROUND(AVERAGE(Zinsswaps!AW309:AW428)+'iBoxx Extrapolation'!$L428,2)</f>
        <v>3.57</v>
      </c>
      <c r="AX428" s="13">
        <f>ROUND(AVERAGE(Zinsswaps!AX309:AX428)+'iBoxx Extrapolation'!$L428,2)</f>
        <v>3.56</v>
      </c>
      <c r="AY428" s="13">
        <f>ROUND(AVERAGE(Zinsswaps!AY309:AY428)+'iBoxx Extrapolation'!$L428,2)</f>
        <v>3.54</v>
      </c>
    </row>
    <row r="429" spans="1:51" s="16" customFormat="1" x14ac:dyDescent="0.2">
      <c r="A429" s="12">
        <v>50283</v>
      </c>
      <c r="B429" s="13">
        <f>ROUND(AVERAGE(Zinsswaps!B310:B429)+'iBoxx Extrapolation'!$L429,2)</f>
        <v>2.99</v>
      </c>
      <c r="C429" s="13">
        <f>ROUND(AVERAGE(Zinsswaps!C310:C429)+'iBoxx Extrapolation'!$L429,2)</f>
        <v>3</v>
      </c>
      <c r="D429" s="13">
        <f>ROUND(AVERAGE(Zinsswaps!D310:D429)+'iBoxx Extrapolation'!$L429,2)</f>
        <v>3.05</v>
      </c>
      <c r="E429" s="13">
        <f>ROUND(AVERAGE(Zinsswaps!E310:E429)+'iBoxx Extrapolation'!$L429,2)</f>
        <v>3.12</v>
      </c>
      <c r="F429" s="13">
        <f>ROUND(AVERAGE(Zinsswaps!F310:F429)+'iBoxx Extrapolation'!$L429,2)</f>
        <v>3.19</v>
      </c>
      <c r="G429" s="13">
        <f>ROUND(AVERAGE(Zinsswaps!G310:G429)+'iBoxx Extrapolation'!$L429,2)</f>
        <v>3.27</v>
      </c>
      <c r="H429" s="13">
        <f>ROUND(AVERAGE(Zinsswaps!H310:H429)+'iBoxx Extrapolation'!$L429,2)</f>
        <v>3.34</v>
      </c>
      <c r="I429" s="13">
        <f>ROUND(AVERAGE(Zinsswaps!I310:I429)+'iBoxx Extrapolation'!$L429,2)</f>
        <v>3.41</v>
      </c>
      <c r="J429" s="13">
        <f>ROUND(AVERAGE(Zinsswaps!J310:J429)+'iBoxx Extrapolation'!$L429,2)</f>
        <v>3.48</v>
      </c>
      <c r="K429" s="13">
        <f>ROUND(AVERAGE(Zinsswaps!K310:K429)+'iBoxx Extrapolation'!$L429,2)</f>
        <v>3.54</v>
      </c>
      <c r="L429" s="13">
        <f>ROUND(AVERAGE(Zinsswaps!L310:L429)+'iBoxx Extrapolation'!$L429,2)</f>
        <v>3.6</v>
      </c>
      <c r="M429" s="13">
        <f>ROUND(AVERAGE(Zinsswaps!M310:M429)+'iBoxx Extrapolation'!$L429,2)</f>
        <v>3.65</v>
      </c>
      <c r="N429" s="13">
        <f>ROUND(AVERAGE(Zinsswaps!N310:N429)+'iBoxx Extrapolation'!$L429,2)</f>
        <v>3.7</v>
      </c>
      <c r="O429" s="13">
        <f>ROUND(AVERAGE(Zinsswaps!O310:O429)+'iBoxx Extrapolation'!$L429,2)</f>
        <v>3.75</v>
      </c>
      <c r="P429" s="13">
        <f>ROUND(AVERAGE(Zinsswaps!P310:P429)+'iBoxx Extrapolation'!$L429,2)</f>
        <v>3.78</v>
      </c>
      <c r="Q429" s="13">
        <f>ROUND(AVERAGE(Zinsswaps!Q310:Q429)+'iBoxx Extrapolation'!$L429,2)</f>
        <v>3.81</v>
      </c>
      <c r="R429" s="13">
        <f>ROUND(AVERAGE(Zinsswaps!R310:R429)+'iBoxx Extrapolation'!$L429,2)</f>
        <v>3.83</v>
      </c>
      <c r="S429" s="13">
        <f>ROUND(AVERAGE(Zinsswaps!S310:S429)+'iBoxx Extrapolation'!$L429,2)</f>
        <v>3.85</v>
      </c>
      <c r="T429" s="13">
        <f>ROUND(AVERAGE(Zinsswaps!T310:T429)+'iBoxx Extrapolation'!$L429,2)</f>
        <v>3.87</v>
      </c>
      <c r="U429" s="13">
        <f>ROUND(AVERAGE(Zinsswaps!U310:U429)+'iBoxx Extrapolation'!$L429,2)</f>
        <v>3.89</v>
      </c>
      <c r="V429" s="13">
        <f>ROUND(AVERAGE(Zinsswaps!V310:V429)+'iBoxx Extrapolation'!$L429,2)</f>
        <v>3.89</v>
      </c>
      <c r="W429" s="13">
        <f>ROUND(AVERAGE(Zinsswaps!W310:W429)+'iBoxx Extrapolation'!$L429,2)</f>
        <v>3.89</v>
      </c>
      <c r="X429" s="13">
        <f>ROUND(AVERAGE(Zinsswaps!X310:X429)+'iBoxx Extrapolation'!$L429,2)</f>
        <v>3.89</v>
      </c>
      <c r="Y429" s="13">
        <f>ROUND(AVERAGE(Zinsswaps!Y310:Y429)+'iBoxx Extrapolation'!$L429,2)</f>
        <v>3.89</v>
      </c>
      <c r="Z429" s="13">
        <f>ROUND(AVERAGE(Zinsswaps!Z310:Z429)+'iBoxx Extrapolation'!$L429,2)</f>
        <v>3.89</v>
      </c>
      <c r="AA429" s="13">
        <f>ROUND(AVERAGE(Zinsswaps!AA310:AA429)+'iBoxx Extrapolation'!$L429,2)</f>
        <v>3.88</v>
      </c>
      <c r="AB429" s="13">
        <f>ROUND(AVERAGE(Zinsswaps!AB310:AB429)+'iBoxx Extrapolation'!$L429,2)</f>
        <v>3.88</v>
      </c>
      <c r="AC429" s="13">
        <f>ROUND(AVERAGE(Zinsswaps!AC310:AC429)+'iBoxx Extrapolation'!$L429,2)</f>
        <v>3.87</v>
      </c>
      <c r="AD429" s="13">
        <f>ROUND(AVERAGE(Zinsswaps!AD310:AD429)+'iBoxx Extrapolation'!$L429,2)</f>
        <v>3.86</v>
      </c>
      <c r="AE429" s="13">
        <f>ROUND(AVERAGE(Zinsswaps!AE310:AE429)+'iBoxx Extrapolation'!$L429,2)</f>
        <v>3.86</v>
      </c>
      <c r="AF429" s="13">
        <f>ROUND(AVERAGE(Zinsswaps!AF310:AF429)+'iBoxx Extrapolation'!$L429,2)</f>
        <v>3.84</v>
      </c>
      <c r="AG429" s="13">
        <f>ROUND(AVERAGE(Zinsswaps!AG310:AG429)+'iBoxx Extrapolation'!$L429,2)</f>
        <v>3.82</v>
      </c>
      <c r="AH429" s="13">
        <f>ROUND(AVERAGE(Zinsswaps!AH310:AH429)+'iBoxx Extrapolation'!$L429,2)</f>
        <v>3.81</v>
      </c>
      <c r="AI429" s="13">
        <f>ROUND(AVERAGE(Zinsswaps!AI310:AI429)+'iBoxx Extrapolation'!$L429,2)</f>
        <v>3.79</v>
      </c>
      <c r="AJ429" s="13">
        <f>ROUND(AVERAGE(Zinsswaps!AJ310:AJ429)+'iBoxx Extrapolation'!$L429,2)</f>
        <v>3.78</v>
      </c>
      <c r="AK429" s="13">
        <f>ROUND(AVERAGE(Zinsswaps!AK310:AK429)+'iBoxx Extrapolation'!$L429,2)</f>
        <v>3.77</v>
      </c>
      <c r="AL429" s="13">
        <f>ROUND(AVERAGE(Zinsswaps!AL310:AL429)+'iBoxx Extrapolation'!$L429,2)</f>
        <v>3.76</v>
      </c>
      <c r="AM429" s="13">
        <f>ROUND(AVERAGE(Zinsswaps!AM310:AM429)+'iBoxx Extrapolation'!$L429,2)</f>
        <v>3.75</v>
      </c>
      <c r="AN429" s="13">
        <f>ROUND(AVERAGE(Zinsswaps!AN310:AN429)+'iBoxx Extrapolation'!$L429,2)</f>
        <v>3.74</v>
      </c>
      <c r="AO429" s="13">
        <f>ROUND(AVERAGE(Zinsswaps!AO310:AO429)+'iBoxx Extrapolation'!$L429,2)</f>
        <v>3.73</v>
      </c>
      <c r="AP429" s="13">
        <f>ROUND(AVERAGE(Zinsswaps!AP310:AP429)+'iBoxx Extrapolation'!$L429,2)</f>
        <v>3.7</v>
      </c>
      <c r="AQ429" s="13">
        <f>ROUND(AVERAGE(Zinsswaps!AQ310:AQ429)+'iBoxx Extrapolation'!$L429,2)</f>
        <v>3.68</v>
      </c>
      <c r="AR429" s="13">
        <f>ROUND(AVERAGE(Zinsswaps!AR310:AR429)+'iBoxx Extrapolation'!$L429,2)</f>
        <v>3.66</v>
      </c>
      <c r="AS429" s="13">
        <f>ROUND(AVERAGE(Zinsswaps!AS310:AS429)+'iBoxx Extrapolation'!$L429,2)</f>
        <v>3.64</v>
      </c>
      <c r="AT429" s="13">
        <f>ROUND(AVERAGE(Zinsswaps!AT310:AT429)+'iBoxx Extrapolation'!$L429,2)</f>
        <v>3.62</v>
      </c>
      <c r="AU429" s="13">
        <f>ROUND(AVERAGE(Zinsswaps!AU310:AU429)+'iBoxx Extrapolation'!$L429,2)</f>
        <v>3.61</v>
      </c>
      <c r="AV429" s="13">
        <f>ROUND(AVERAGE(Zinsswaps!AV310:AV429)+'iBoxx Extrapolation'!$L429,2)</f>
        <v>3.59</v>
      </c>
      <c r="AW429" s="13">
        <f>ROUND(AVERAGE(Zinsswaps!AW310:AW429)+'iBoxx Extrapolation'!$L429,2)</f>
        <v>3.57</v>
      </c>
      <c r="AX429" s="13">
        <f>ROUND(AVERAGE(Zinsswaps!AX310:AX429)+'iBoxx Extrapolation'!$L429,2)</f>
        <v>3.56</v>
      </c>
      <c r="AY429" s="13">
        <f>ROUND(AVERAGE(Zinsswaps!AY310:AY429)+'iBoxx Extrapolation'!$L429,2)</f>
        <v>3.54</v>
      </c>
    </row>
    <row r="430" spans="1:51" s="16" customFormat="1" x14ac:dyDescent="0.2">
      <c r="A430" s="12">
        <v>50313</v>
      </c>
      <c r="B430" s="13">
        <f>ROUND(AVERAGE(Zinsswaps!B311:B430)+'iBoxx Extrapolation'!$L430,2)</f>
        <v>2.99</v>
      </c>
      <c r="C430" s="13">
        <f>ROUND(AVERAGE(Zinsswaps!C311:C430)+'iBoxx Extrapolation'!$L430,2)</f>
        <v>3</v>
      </c>
      <c r="D430" s="13">
        <f>ROUND(AVERAGE(Zinsswaps!D311:D430)+'iBoxx Extrapolation'!$L430,2)</f>
        <v>3.05</v>
      </c>
      <c r="E430" s="13">
        <f>ROUND(AVERAGE(Zinsswaps!E311:E430)+'iBoxx Extrapolation'!$L430,2)</f>
        <v>3.12</v>
      </c>
      <c r="F430" s="13">
        <f>ROUND(AVERAGE(Zinsswaps!F311:F430)+'iBoxx Extrapolation'!$L430,2)</f>
        <v>3.19</v>
      </c>
      <c r="G430" s="13">
        <f>ROUND(AVERAGE(Zinsswaps!G311:G430)+'iBoxx Extrapolation'!$L430,2)</f>
        <v>3.27</v>
      </c>
      <c r="H430" s="13">
        <f>ROUND(AVERAGE(Zinsswaps!H311:H430)+'iBoxx Extrapolation'!$L430,2)</f>
        <v>3.34</v>
      </c>
      <c r="I430" s="13">
        <f>ROUND(AVERAGE(Zinsswaps!I311:I430)+'iBoxx Extrapolation'!$L430,2)</f>
        <v>3.41</v>
      </c>
      <c r="J430" s="13">
        <f>ROUND(AVERAGE(Zinsswaps!J311:J430)+'iBoxx Extrapolation'!$L430,2)</f>
        <v>3.48</v>
      </c>
      <c r="K430" s="13">
        <f>ROUND(AVERAGE(Zinsswaps!K311:K430)+'iBoxx Extrapolation'!$L430,2)</f>
        <v>3.54</v>
      </c>
      <c r="L430" s="13">
        <f>ROUND(AVERAGE(Zinsswaps!L311:L430)+'iBoxx Extrapolation'!$L430,2)</f>
        <v>3.6</v>
      </c>
      <c r="M430" s="13">
        <f>ROUND(AVERAGE(Zinsswaps!M311:M430)+'iBoxx Extrapolation'!$L430,2)</f>
        <v>3.65</v>
      </c>
      <c r="N430" s="13">
        <f>ROUND(AVERAGE(Zinsswaps!N311:N430)+'iBoxx Extrapolation'!$L430,2)</f>
        <v>3.7</v>
      </c>
      <c r="O430" s="13">
        <f>ROUND(AVERAGE(Zinsswaps!O311:O430)+'iBoxx Extrapolation'!$L430,2)</f>
        <v>3.75</v>
      </c>
      <c r="P430" s="13">
        <f>ROUND(AVERAGE(Zinsswaps!P311:P430)+'iBoxx Extrapolation'!$L430,2)</f>
        <v>3.78</v>
      </c>
      <c r="Q430" s="13">
        <f>ROUND(AVERAGE(Zinsswaps!Q311:Q430)+'iBoxx Extrapolation'!$L430,2)</f>
        <v>3.81</v>
      </c>
      <c r="R430" s="13">
        <f>ROUND(AVERAGE(Zinsswaps!R311:R430)+'iBoxx Extrapolation'!$L430,2)</f>
        <v>3.83</v>
      </c>
      <c r="S430" s="13">
        <f>ROUND(AVERAGE(Zinsswaps!S311:S430)+'iBoxx Extrapolation'!$L430,2)</f>
        <v>3.85</v>
      </c>
      <c r="T430" s="13">
        <f>ROUND(AVERAGE(Zinsswaps!T311:T430)+'iBoxx Extrapolation'!$L430,2)</f>
        <v>3.87</v>
      </c>
      <c r="U430" s="13">
        <f>ROUND(AVERAGE(Zinsswaps!U311:U430)+'iBoxx Extrapolation'!$L430,2)</f>
        <v>3.89</v>
      </c>
      <c r="V430" s="13">
        <f>ROUND(AVERAGE(Zinsswaps!V311:V430)+'iBoxx Extrapolation'!$L430,2)</f>
        <v>3.89</v>
      </c>
      <c r="W430" s="13">
        <f>ROUND(AVERAGE(Zinsswaps!W311:W430)+'iBoxx Extrapolation'!$L430,2)</f>
        <v>3.89</v>
      </c>
      <c r="X430" s="13">
        <f>ROUND(AVERAGE(Zinsswaps!X311:X430)+'iBoxx Extrapolation'!$L430,2)</f>
        <v>3.89</v>
      </c>
      <c r="Y430" s="13">
        <f>ROUND(AVERAGE(Zinsswaps!Y311:Y430)+'iBoxx Extrapolation'!$L430,2)</f>
        <v>3.89</v>
      </c>
      <c r="Z430" s="13">
        <f>ROUND(AVERAGE(Zinsswaps!Z311:Z430)+'iBoxx Extrapolation'!$L430,2)</f>
        <v>3.89</v>
      </c>
      <c r="AA430" s="13">
        <f>ROUND(AVERAGE(Zinsswaps!AA311:AA430)+'iBoxx Extrapolation'!$L430,2)</f>
        <v>3.88</v>
      </c>
      <c r="AB430" s="13">
        <f>ROUND(AVERAGE(Zinsswaps!AB311:AB430)+'iBoxx Extrapolation'!$L430,2)</f>
        <v>3.88</v>
      </c>
      <c r="AC430" s="13">
        <f>ROUND(AVERAGE(Zinsswaps!AC311:AC430)+'iBoxx Extrapolation'!$L430,2)</f>
        <v>3.87</v>
      </c>
      <c r="AD430" s="13">
        <f>ROUND(AVERAGE(Zinsswaps!AD311:AD430)+'iBoxx Extrapolation'!$L430,2)</f>
        <v>3.86</v>
      </c>
      <c r="AE430" s="13">
        <f>ROUND(AVERAGE(Zinsswaps!AE311:AE430)+'iBoxx Extrapolation'!$L430,2)</f>
        <v>3.86</v>
      </c>
      <c r="AF430" s="13">
        <f>ROUND(AVERAGE(Zinsswaps!AF311:AF430)+'iBoxx Extrapolation'!$L430,2)</f>
        <v>3.84</v>
      </c>
      <c r="AG430" s="13">
        <f>ROUND(AVERAGE(Zinsswaps!AG311:AG430)+'iBoxx Extrapolation'!$L430,2)</f>
        <v>3.82</v>
      </c>
      <c r="AH430" s="13">
        <f>ROUND(AVERAGE(Zinsswaps!AH311:AH430)+'iBoxx Extrapolation'!$L430,2)</f>
        <v>3.81</v>
      </c>
      <c r="AI430" s="13">
        <f>ROUND(AVERAGE(Zinsswaps!AI311:AI430)+'iBoxx Extrapolation'!$L430,2)</f>
        <v>3.79</v>
      </c>
      <c r="AJ430" s="13">
        <f>ROUND(AVERAGE(Zinsswaps!AJ311:AJ430)+'iBoxx Extrapolation'!$L430,2)</f>
        <v>3.78</v>
      </c>
      <c r="AK430" s="13">
        <f>ROUND(AVERAGE(Zinsswaps!AK311:AK430)+'iBoxx Extrapolation'!$L430,2)</f>
        <v>3.77</v>
      </c>
      <c r="AL430" s="13">
        <f>ROUND(AVERAGE(Zinsswaps!AL311:AL430)+'iBoxx Extrapolation'!$L430,2)</f>
        <v>3.76</v>
      </c>
      <c r="AM430" s="13">
        <f>ROUND(AVERAGE(Zinsswaps!AM311:AM430)+'iBoxx Extrapolation'!$L430,2)</f>
        <v>3.75</v>
      </c>
      <c r="AN430" s="13">
        <f>ROUND(AVERAGE(Zinsswaps!AN311:AN430)+'iBoxx Extrapolation'!$L430,2)</f>
        <v>3.74</v>
      </c>
      <c r="AO430" s="13">
        <f>ROUND(AVERAGE(Zinsswaps!AO311:AO430)+'iBoxx Extrapolation'!$L430,2)</f>
        <v>3.73</v>
      </c>
      <c r="AP430" s="13">
        <f>ROUND(AVERAGE(Zinsswaps!AP311:AP430)+'iBoxx Extrapolation'!$L430,2)</f>
        <v>3.7</v>
      </c>
      <c r="AQ430" s="13">
        <f>ROUND(AVERAGE(Zinsswaps!AQ311:AQ430)+'iBoxx Extrapolation'!$L430,2)</f>
        <v>3.68</v>
      </c>
      <c r="AR430" s="13">
        <f>ROUND(AVERAGE(Zinsswaps!AR311:AR430)+'iBoxx Extrapolation'!$L430,2)</f>
        <v>3.66</v>
      </c>
      <c r="AS430" s="13">
        <f>ROUND(AVERAGE(Zinsswaps!AS311:AS430)+'iBoxx Extrapolation'!$L430,2)</f>
        <v>3.64</v>
      </c>
      <c r="AT430" s="13">
        <f>ROUND(AVERAGE(Zinsswaps!AT311:AT430)+'iBoxx Extrapolation'!$L430,2)</f>
        <v>3.62</v>
      </c>
      <c r="AU430" s="13">
        <f>ROUND(AVERAGE(Zinsswaps!AU311:AU430)+'iBoxx Extrapolation'!$L430,2)</f>
        <v>3.61</v>
      </c>
      <c r="AV430" s="13">
        <f>ROUND(AVERAGE(Zinsswaps!AV311:AV430)+'iBoxx Extrapolation'!$L430,2)</f>
        <v>3.59</v>
      </c>
      <c r="AW430" s="13">
        <f>ROUND(AVERAGE(Zinsswaps!AW311:AW430)+'iBoxx Extrapolation'!$L430,2)</f>
        <v>3.57</v>
      </c>
      <c r="AX430" s="13">
        <f>ROUND(AVERAGE(Zinsswaps!AX311:AX430)+'iBoxx Extrapolation'!$L430,2)</f>
        <v>3.56</v>
      </c>
      <c r="AY430" s="13">
        <f>ROUND(AVERAGE(Zinsswaps!AY311:AY430)+'iBoxx Extrapolation'!$L430,2)</f>
        <v>3.54</v>
      </c>
    </row>
    <row r="431" spans="1:51" s="16" customFormat="1" x14ac:dyDescent="0.2">
      <c r="A431" s="12">
        <v>50344</v>
      </c>
      <c r="B431" s="13">
        <f>ROUND(AVERAGE(Zinsswaps!B312:B431)+'iBoxx Extrapolation'!$L431,2)</f>
        <v>2.99</v>
      </c>
      <c r="C431" s="13">
        <f>ROUND(AVERAGE(Zinsswaps!C312:C431)+'iBoxx Extrapolation'!$L431,2)</f>
        <v>3</v>
      </c>
      <c r="D431" s="13">
        <f>ROUND(AVERAGE(Zinsswaps!D312:D431)+'iBoxx Extrapolation'!$L431,2)</f>
        <v>3.05</v>
      </c>
      <c r="E431" s="13">
        <f>ROUND(AVERAGE(Zinsswaps!E312:E431)+'iBoxx Extrapolation'!$L431,2)</f>
        <v>3.12</v>
      </c>
      <c r="F431" s="13">
        <f>ROUND(AVERAGE(Zinsswaps!F312:F431)+'iBoxx Extrapolation'!$L431,2)</f>
        <v>3.19</v>
      </c>
      <c r="G431" s="13">
        <f>ROUND(AVERAGE(Zinsswaps!G312:G431)+'iBoxx Extrapolation'!$L431,2)</f>
        <v>3.27</v>
      </c>
      <c r="H431" s="13">
        <f>ROUND(AVERAGE(Zinsswaps!H312:H431)+'iBoxx Extrapolation'!$L431,2)</f>
        <v>3.34</v>
      </c>
      <c r="I431" s="13">
        <f>ROUND(AVERAGE(Zinsswaps!I312:I431)+'iBoxx Extrapolation'!$L431,2)</f>
        <v>3.41</v>
      </c>
      <c r="J431" s="13">
        <f>ROUND(AVERAGE(Zinsswaps!J312:J431)+'iBoxx Extrapolation'!$L431,2)</f>
        <v>3.48</v>
      </c>
      <c r="K431" s="13">
        <f>ROUND(AVERAGE(Zinsswaps!K312:K431)+'iBoxx Extrapolation'!$L431,2)</f>
        <v>3.54</v>
      </c>
      <c r="L431" s="13">
        <f>ROUND(AVERAGE(Zinsswaps!L312:L431)+'iBoxx Extrapolation'!$L431,2)</f>
        <v>3.6</v>
      </c>
      <c r="M431" s="13">
        <f>ROUND(AVERAGE(Zinsswaps!M312:M431)+'iBoxx Extrapolation'!$L431,2)</f>
        <v>3.65</v>
      </c>
      <c r="N431" s="13">
        <f>ROUND(AVERAGE(Zinsswaps!N312:N431)+'iBoxx Extrapolation'!$L431,2)</f>
        <v>3.7</v>
      </c>
      <c r="O431" s="13">
        <f>ROUND(AVERAGE(Zinsswaps!O312:O431)+'iBoxx Extrapolation'!$L431,2)</f>
        <v>3.75</v>
      </c>
      <c r="P431" s="13">
        <f>ROUND(AVERAGE(Zinsswaps!P312:P431)+'iBoxx Extrapolation'!$L431,2)</f>
        <v>3.78</v>
      </c>
      <c r="Q431" s="13">
        <f>ROUND(AVERAGE(Zinsswaps!Q312:Q431)+'iBoxx Extrapolation'!$L431,2)</f>
        <v>3.81</v>
      </c>
      <c r="R431" s="13">
        <f>ROUND(AVERAGE(Zinsswaps!R312:R431)+'iBoxx Extrapolation'!$L431,2)</f>
        <v>3.83</v>
      </c>
      <c r="S431" s="13">
        <f>ROUND(AVERAGE(Zinsswaps!S312:S431)+'iBoxx Extrapolation'!$L431,2)</f>
        <v>3.85</v>
      </c>
      <c r="T431" s="13">
        <f>ROUND(AVERAGE(Zinsswaps!T312:T431)+'iBoxx Extrapolation'!$L431,2)</f>
        <v>3.87</v>
      </c>
      <c r="U431" s="13">
        <f>ROUND(AVERAGE(Zinsswaps!U312:U431)+'iBoxx Extrapolation'!$L431,2)</f>
        <v>3.89</v>
      </c>
      <c r="V431" s="13">
        <f>ROUND(AVERAGE(Zinsswaps!V312:V431)+'iBoxx Extrapolation'!$L431,2)</f>
        <v>3.89</v>
      </c>
      <c r="W431" s="13">
        <f>ROUND(AVERAGE(Zinsswaps!W312:W431)+'iBoxx Extrapolation'!$L431,2)</f>
        <v>3.89</v>
      </c>
      <c r="X431" s="13">
        <f>ROUND(AVERAGE(Zinsswaps!X312:X431)+'iBoxx Extrapolation'!$L431,2)</f>
        <v>3.89</v>
      </c>
      <c r="Y431" s="13">
        <f>ROUND(AVERAGE(Zinsswaps!Y312:Y431)+'iBoxx Extrapolation'!$L431,2)</f>
        <v>3.89</v>
      </c>
      <c r="Z431" s="13">
        <f>ROUND(AVERAGE(Zinsswaps!Z312:Z431)+'iBoxx Extrapolation'!$L431,2)</f>
        <v>3.89</v>
      </c>
      <c r="AA431" s="13">
        <f>ROUND(AVERAGE(Zinsswaps!AA312:AA431)+'iBoxx Extrapolation'!$L431,2)</f>
        <v>3.88</v>
      </c>
      <c r="AB431" s="13">
        <f>ROUND(AVERAGE(Zinsswaps!AB312:AB431)+'iBoxx Extrapolation'!$L431,2)</f>
        <v>3.88</v>
      </c>
      <c r="AC431" s="13">
        <f>ROUND(AVERAGE(Zinsswaps!AC312:AC431)+'iBoxx Extrapolation'!$L431,2)</f>
        <v>3.87</v>
      </c>
      <c r="AD431" s="13">
        <f>ROUND(AVERAGE(Zinsswaps!AD312:AD431)+'iBoxx Extrapolation'!$L431,2)</f>
        <v>3.86</v>
      </c>
      <c r="AE431" s="13">
        <f>ROUND(AVERAGE(Zinsswaps!AE312:AE431)+'iBoxx Extrapolation'!$L431,2)</f>
        <v>3.86</v>
      </c>
      <c r="AF431" s="13">
        <f>ROUND(AVERAGE(Zinsswaps!AF312:AF431)+'iBoxx Extrapolation'!$L431,2)</f>
        <v>3.84</v>
      </c>
      <c r="AG431" s="13">
        <f>ROUND(AVERAGE(Zinsswaps!AG312:AG431)+'iBoxx Extrapolation'!$L431,2)</f>
        <v>3.82</v>
      </c>
      <c r="AH431" s="13">
        <f>ROUND(AVERAGE(Zinsswaps!AH312:AH431)+'iBoxx Extrapolation'!$L431,2)</f>
        <v>3.81</v>
      </c>
      <c r="AI431" s="13">
        <f>ROUND(AVERAGE(Zinsswaps!AI312:AI431)+'iBoxx Extrapolation'!$L431,2)</f>
        <v>3.79</v>
      </c>
      <c r="AJ431" s="13">
        <f>ROUND(AVERAGE(Zinsswaps!AJ312:AJ431)+'iBoxx Extrapolation'!$L431,2)</f>
        <v>3.78</v>
      </c>
      <c r="AK431" s="13">
        <f>ROUND(AVERAGE(Zinsswaps!AK312:AK431)+'iBoxx Extrapolation'!$L431,2)</f>
        <v>3.77</v>
      </c>
      <c r="AL431" s="13">
        <f>ROUND(AVERAGE(Zinsswaps!AL312:AL431)+'iBoxx Extrapolation'!$L431,2)</f>
        <v>3.76</v>
      </c>
      <c r="AM431" s="13">
        <f>ROUND(AVERAGE(Zinsswaps!AM312:AM431)+'iBoxx Extrapolation'!$L431,2)</f>
        <v>3.75</v>
      </c>
      <c r="AN431" s="13">
        <f>ROUND(AVERAGE(Zinsswaps!AN312:AN431)+'iBoxx Extrapolation'!$L431,2)</f>
        <v>3.74</v>
      </c>
      <c r="AO431" s="13">
        <f>ROUND(AVERAGE(Zinsswaps!AO312:AO431)+'iBoxx Extrapolation'!$L431,2)</f>
        <v>3.73</v>
      </c>
      <c r="AP431" s="13">
        <f>ROUND(AVERAGE(Zinsswaps!AP312:AP431)+'iBoxx Extrapolation'!$L431,2)</f>
        <v>3.7</v>
      </c>
      <c r="AQ431" s="13">
        <f>ROUND(AVERAGE(Zinsswaps!AQ312:AQ431)+'iBoxx Extrapolation'!$L431,2)</f>
        <v>3.68</v>
      </c>
      <c r="AR431" s="13">
        <f>ROUND(AVERAGE(Zinsswaps!AR312:AR431)+'iBoxx Extrapolation'!$L431,2)</f>
        <v>3.66</v>
      </c>
      <c r="AS431" s="13">
        <f>ROUND(AVERAGE(Zinsswaps!AS312:AS431)+'iBoxx Extrapolation'!$L431,2)</f>
        <v>3.64</v>
      </c>
      <c r="AT431" s="13">
        <f>ROUND(AVERAGE(Zinsswaps!AT312:AT431)+'iBoxx Extrapolation'!$L431,2)</f>
        <v>3.62</v>
      </c>
      <c r="AU431" s="13">
        <f>ROUND(AVERAGE(Zinsswaps!AU312:AU431)+'iBoxx Extrapolation'!$L431,2)</f>
        <v>3.61</v>
      </c>
      <c r="AV431" s="13">
        <f>ROUND(AVERAGE(Zinsswaps!AV312:AV431)+'iBoxx Extrapolation'!$L431,2)</f>
        <v>3.59</v>
      </c>
      <c r="AW431" s="13">
        <f>ROUND(AVERAGE(Zinsswaps!AW312:AW431)+'iBoxx Extrapolation'!$L431,2)</f>
        <v>3.57</v>
      </c>
      <c r="AX431" s="13">
        <f>ROUND(AVERAGE(Zinsswaps!AX312:AX431)+'iBoxx Extrapolation'!$L431,2)</f>
        <v>3.56</v>
      </c>
      <c r="AY431" s="13">
        <f>ROUND(AVERAGE(Zinsswaps!AY312:AY431)+'iBoxx Extrapolation'!$L431,2)</f>
        <v>3.54</v>
      </c>
    </row>
    <row r="432" spans="1:51" s="16" customFormat="1" x14ac:dyDescent="0.2">
      <c r="A432" s="12">
        <v>50374</v>
      </c>
      <c r="B432" s="13">
        <f>ROUND(AVERAGE(Zinsswaps!B313:B432)+'iBoxx Extrapolation'!$L432,2)</f>
        <v>2.99</v>
      </c>
      <c r="C432" s="13">
        <f>ROUND(AVERAGE(Zinsswaps!C313:C432)+'iBoxx Extrapolation'!$L432,2)</f>
        <v>3</v>
      </c>
      <c r="D432" s="13">
        <f>ROUND(AVERAGE(Zinsswaps!D313:D432)+'iBoxx Extrapolation'!$L432,2)</f>
        <v>3.05</v>
      </c>
      <c r="E432" s="13">
        <f>ROUND(AVERAGE(Zinsswaps!E313:E432)+'iBoxx Extrapolation'!$L432,2)</f>
        <v>3.12</v>
      </c>
      <c r="F432" s="13">
        <f>ROUND(AVERAGE(Zinsswaps!F313:F432)+'iBoxx Extrapolation'!$L432,2)</f>
        <v>3.19</v>
      </c>
      <c r="G432" s="13">
        <f>ROUND(AVERAGE(Zinsswaps!G313:G432)+'iBoxx Extrapolation'!$L432,2)</f>
        <v>3.27</v>
      </c>
      <c r="H432" s="13">
        <f>ROUND(AVERAGE(Zinsswaps!H313:H432)+'iBoxx Extrapolation'!$L432,2)</f>
        <v>3.34</v>
      </c>
      <c r="I432" s="13">
        <f>ROUND(AVERAGE(Zinsswaps!I313:I432)+'iBoxx Extrapolation'!$L432,2)</f>
        <v>3.41</v>
      </c>
      <c r="J432" s="13">
        <f>ROUND(AVERAGE(Zinsswaps!J313:J432)+'iBoxx Extrapolation'!$L432,2)</f>
        <v>3.48</v>
      </c>
      <c r="K432" s="13">
        <f>ROUND(AVERAGE(Zinsswaps!K313:K432)+'iBoxx Extrapolation'!$L432,2)</f>
        <v>3.54</v>
      </c>
      <c r="L432" s="13">
        <f>ROUND(AVERAGE(Zinsswaps!L313:L432)+'iBoxx Extrapolation'!$L432,2)</f>
        <v>3.6</v>
      </c>
      <c r="M432" s="13">
        <f>ROUND(AVERAGE(Zinsswaps!M313:M432)+'iBoxx Extrapolation'!$L432,2)</f>
        <v>3.65</v>
      </c>
      <c r="N432" s="13">
        <f>ROUND(AVERAGE(Zinsswaps!N313:N432)+'iBoxx Extrapolation'!$L432,2)</f>
        <v>3.7</v>
      </c>
      <c r="O432" s="13">
        <f>ROUND(AVERAGE(Zinsswaps!O313:O432)+'iBoxx Extrapolation'!$L432,2)</f>
        <v>3.75</v>
      </c>
      <c r="P432" s="13">
        <f>ROUND(AVERAGE(Zinsswaps!P313:P432)+'iBoxx Extrapolation'!$L432,2)</f>
        <v>3.78</v>
      </c>
      <c r="Q432" s="13">
        <f>ROUND(AVERAGE(Zinsswaps!Q313:Q432)+'iBoxx Extrapolation'!$L432,2)</f>
        <v>3.81</v>
      </c>
      <c r="R432" s="13">
        <f>ROUND(AVERAGE(Zinsswaps!R313:R432)+'iBoxx Extrapolation'!$L432,2)</f>
        <v>3.83</v>
      </c>
      <c r="S432" s="13">
        <f>ROUND(AVERAGE(Zinsswaps!S313:S432)+'iBoxx Extrapolation'!$L432,2)</f>
        <v>3.85</v>
      </c>
      <c r="T432" s="13">
        <f>ROUND(AVERAGE(Zinsswaps!T313:T432)+'iBoxx Extrapolation'!$L432,2)</f>
        <v>3.87</v>
      </c>
      <c r="U432" s="13">
        <f>ROUND(AVERAGE(Zinsswaps!U313:U432)+'iBoxx Extrapolation'!$L432,2)</f>
        <v>3.89</v>
      </c>
      <c r="V432" s="13">
        <f>ROUND(AVERAGE(Zinsswaps!V313:V432)+'iBoxx Extrapolation'!$L432,2)</f>
        <v>3.89</v>
      </c>
      <c r="W432" s="13">
        <f>ROUND(AVERAGE(Zinsswaps!W313:W432)+'iBoxx Extrapolation'!$L432,2)</f>
        <v>3.89</v>
      </c>
      <c r="X432" s="13">
        <f>ROUND(AVERAGE(Zinsswaps!X313:X432)+'iBoxx Extrapolation'!$L432,2)</f>
        <v>3.89</v>
      </c>
      <c r="Y432" s="13">
        <f>ROUND(AVERAGE(Zinsswaps!Y313:Y432)+'iBoxx Extrapolation'!$L432,2)</f>
        <v>3.89</v>
      </c>
      <c r="Z432" s="13">
        <f>ROUND(AVERAGE(Zinsswaps!Z313:Z432)+'iBoxx Extrapolation'!$L432,2)</f>
        <v>3.89</v>
      </c>
      <c r="AA432" s="13">
        <f>ROUND(AVERAGE(Zinsswaps!AA313:AA432)+'iBoxx Extrapolation'!$L432,2)</f>
        <v>3.88</v>
      </c>
      <c r="AB432" s="13">
        <f>ROUND(AVERAGE(Zinsswaps!AB313:AB432)+'iBoxx Extrapolation'!$L432,2)</f>
        <v>3.88</v>
      </c>
      <c r="AC432" s="13">
        <f>ROUND(AVERAGE(Zinsswaps!AC313:AC432)+'iBoxx Extrapolation'!$L432,2)</f>
        <v>3.87</v>
      </c>
      <c r="AD432" s="13">
        <f>ROUND(AVERAGE(Zinsswaps!AD313:AD432)+'iBoxx Extrapolation'!$L432,2)</f>
        <v>3.86</v>
      </c>
      <c r="AE432" s="13">
        <f>ROUND(AVERAGE(Zinsswaps!AE313:AE432)+'iBoxx Extrapolation'!$L432,2)</f>
        <v>3.86</v>
      </c>
      <c r="AF432" s="13">
        <f>ROUND(AVERAGE(Zinsswaps!AF313:AF432)+'iBoxx Extrapolation'!$L432,2)</f>
        <v>3.84</v>
      </c>
      <c r="AG432" s="13">
        <f>ROUND(AVERAGE(Zinsswaps!AG313:AG432)+'iBoxx Extrapolation'!$L432,2)</f>
        <v>3.82</v>
      </c>
      <c r="AH432" s="13">
        <f>ROUND(AVERAGE(Zinsswaps!AH313:AH432)+'iBoxx Extrapolation'!$L432,2)</f>
        <v>3.81</v>
      </c>
      <c r="AI432" s="13">
        <f>ROUND(AVERAGE(Zinsswaps!AI313:AI432)+'iBoxx Extrapolation'!$L432,2)</f>
        <v>3.79</v>
      </c>
      <c r="AJ432" s="13">
        <f>ROUND(AVERAGE(Zinsswaps!AJ313:AJ432)+'iBoxx Extrapolation'!$L432,2)</f>
        <v>3.78</v>
      </c>
      <c r="AK432" s="13">
        <f>ROUND(AVERAGE(Zinsswaps!AK313:AK432)+'iBoxx Extrapolation'!$L432,2)</f>
        <v>3.77</v>
      </c>
      <c r="AL432" s="13">
        <f>ROUND(AVERAGE(Zinsswaps!AL313:AL432)+'iBoxx Extrapolation'!$L432,2)</f>
        <v>3.76</v>
      </c>
      <c r="AM432" s="13">
        <f>ROUND(AVERAGE(Zinsswaps!AM313:AM432)+'iBoxx Extrapolation'!$L432,2)</f>
        <v>3.75</v>
      </c>
      <c r="AN432" s="13">
        <f>ROUND(AVERAGE(Zinsswaps!AN313:AN432)+'iBoxx Extrapolation'!$L432,2)</f>
        <v>3.74</v>
      </c>
      <c r="AO432" s="13">
        <f>ROUND(AVERAGE(Zinsswaps!AO313:AO432)+'iBoxx Extrapolation'!$L432,2)</f>
        <v>3.73</v>
      </c>
      <c r="AP432" s="13">
        <f>ROUND(AVERAGE(Zinsswaps!AP313:AP432)+'iBoxx Extrapolation'!$L432,2)</f>
        <v>3.7</v>
      </c>
      <c r="AQ432" s="13">
        <f>ROUND(AVERAGE(Zinsswaps!AQ313:AQ432)+'iBoxx Extrapolation'!$L432,2)</f>
        <v>3.68</v>
      </c>
      <c r="AR432" s="13">
        <f>ROUND(AVERAGE(Zinsswaps!AR313:AR432)+'iBoxx Extrapolation'!$L432,2)</f>
        <v>3.66</v>
      </c>
      <c r="AS432" s="13">
        <f>ROUND(AVERAGE(Zinsswaps!AS313:AS432)+'iBoxx Extrapolation'!$L432,2)</f>
        <v>3.64</v>
      </c>
      <c r="AT432" s="13">
        <f>ROUND(AVERAGE(Zinsswaps!AT313:AT432)+'iBoxx Extrapolation'!$L432,2)</f>
        <v>3.62</v>
      </c>
      <c r="AU432" s="13">
        <f>ROUND(AVERAGE(Zinsswaps!AU313:AU432)+'iBoxx Extrapolation'!$L432,2)</f>
        <v>3.61</v>
      </c>
      <c r="AV432" s="13">
        <f>ROUND(AVERAGE(Zinsswaps!AV313:AV432)+'iBoxx Extrapolation'!$L432,2)</f>
        <v>3.59</v>
      </c>
      <c r="AW432" s="13">
        <f>ROUND(AVERAGE(Zinsswaps!AW313:AW432)+'iBoxx Extrapolation'!$L432,2)</f>
        <v>3.57</v>
      </c>
      <c r="AX432" s="13">
        <f>ROUND(AVERAGE(Zinsswaps!AX313:AX432)+'iBoxx Extrapolation'!$L432,2)</f>
        <v>3.56</v>
      </c>
      <c r="AY432" s="13">
        <f>ROUND(AVERAGE(Zinsswaps!AY313:AY432)+'iBoxx Extrapolation'!$L432,2)</f>
        <v>3.54</v>
      </c>
    </row>
    <row r="433" spans="1:51" s="16" customFormat="1" x14ac:dyDescent="0.2">
      <c r="A433" s="12">
        <v>50405</v>
      </c>
      <c r="B433" s="13">
        <f>ROUND(AVERAGE(Zinsswaps!B314:B433)+'iBoxx Extrapolation'!$L433,2)</f>
        <v>2.99</v>
      </c>
      <c r="C433" s="13">
        <f>ROUND(AVERAGE(Zinsswaps!C314:C433)+'iBoxx Extrapolation'!$L433,2)</f>
        <v>3</v>
      </c>
      <c r="D433" s="13">
        <f>ROUND(AVERAGE(Zinsswaps!D314:D433)+'iBoxx Extrapolation'!$L433,2)</f>
        <v>3.05</v>
      </c>
      <c r="E433" s="13">
        <f>ROUND(AVERAGE(Zinsswaps!E314:E433)+'iBoxx Extrapolation'!$L433,2)</f>
        <v>3.12</v>
      </c>
      <c r="F433" s="13">
        <f>ROUND(AVERAGE(Zinsswaps!F314:F433)+'iBoxx Extrapolation'!$L433,2)</f>
        <v>3.19</v>
      </c>
      <c r="G433" s="13">
        <f>ROUND(AVERAGE(Zinsswaps!G314:G433)+'iBoxx Extrapolation'!$L433,2)</f>
        <v>3.27</v>
      </c>
      <c r="H433" s="13">
        <f>ROUND(AVERAGE(Zinsswaps!H314:H433)+'iBoxx Extrapolation'!$L433,2)</f>
        <v>3.34</v>
      </c>
      <c r="I433" s="13">
        <f>ROUND(AVERAGE(Zinsswaps!I314:I433)+'iBoxx Extrapolation'!$L433,2)</f>
        <v>3.41</v>
      </c>
      <c r="J433" s="13">
        <f>ROUND(AVERAGE(Zinsswaps!J314:J433)+'iBoxx Extrapolation'!$L433,2)</f>
        <v>3.48</v>
      </c>
      <c r="K433" s="13">
        <f>ROUND(AVERAGE(Zinsswaps!K314:K433)+'iBoxx Extrapolation'!$L433,2)</f>
        <v>3.54</v>
      </c>
      <c r="L433" s="13">
        <f>ROUND(AVERAGE(Zinsswaps!L314:L433)+'iBoxx Extrapolation'!$L433,2)</f>
        <v>3.6</v>
      </c>
      <c r="M433" s="13">
        <f>ROUND(AVERAGE(Zinsswaps!M314:M433)+'iBoxx Extrapolation'!$L433,2)</f>
        <v>3.65</v>
      </c>
      <c r="N433" s="13">
        <f>ROUND(AVERAGE(Zinsswaps!N314:N433)+'iBoxx Extrapolation'!$L433,2)</f>
        <v>3.7</v>
      </c>
      <c r="O433" s="13">
        <f>ROUND(AVERAGE(Zinsswaps!O314:O433)+'iBoxx Extrapolation'!$L433,2)</f>
        <v>3.75</v>
      </c>
      <c r="P433" s="13">
        <f>ROUND(AVERAGE(Zinsswaps!P314:P433)+'iBoxx Extrapolation'!$L433,2)</f>
        <v>3.78</v>
      </c>
      <c r="Q433" s="13">
        <f>ROUND(AVERAGE(Zinsswaps!Q314:Q433)+'iBoxx Extrapolation'!$L433,2)</f>
        <v>3.81</v>
      </c>
      <c r="R433" s="13">
        <f>ROUND(AVERAGE(Zinsswaps!R314:R433)+'iBoxx Extrapolation'!$L433,2)</f>
        <v>3.83</v>
      </c>
      <c r="S433" s="13">
        <f>ROUND(AVERAGE(Zinsswaps!S314:S433)+'iBoxx Extrapolation'!$L433,2)</f>
        <v>3.85</v>
      </c>
      <c r="T433" s="13">
        <f>ROUND(AVERAGE(Zinsswaps!T314:T433)+'iBoxx Extrapolation'!$L433,2)</f>
        <v>3.87</v>
      </c>
      <c r="U433" s="13">
        <f>ROUND(AVERAGE(Zinsswaps!U314:U433)+'iBoxx Extrapolation'!$L433,2)</f>
        <v>3.89</v>
      </c>
      <c r="V433" s="13">
        <f>ROUND(AVERAGE(Zinsswaps!V314:V433)+'iBoxx Extrapolation'!$L433,2)</f>
        <v>3.89</v>
      </c>
      <c r="W433" s="13">
        <f>ROUND(AVERAGE(Zinsswaps!W314:W433)+'iBoxx Extrapolation'!$L433,2)</f>
        <v>3.89</v>
      </c>
      <c r="X433" s="13">
        <f>ROUND(AVERAGE(Zinsswaps!X314:X433)+'iBoxx Extrapolation'!$L433,2)</f>
        <v>3.89</v>
      </c>
      <c r="Y433" s="13">
        <f>ROUND(AVERAGE(Zinsswaps!Y314:Y433)+'iBoxx Extrapolation'!$L433,2)</f>
        <v>3.89</v>
      </c>
      <c r="Z433" s="13">
        <f>ROUND(AVERAGE(Zinsswaps!Z314:Z433)+'iBoxx Extrapolation'!$L433,2)</f>
        <v>3.89</v>
      </c>
      <c r="AA433" s="13">
        <f>ROUND(AVERAGE(Zinsswaps!AA314:AA433)+'iBoxx Extrapolation'!$L433,2)</f>
        <v>3.88</v>
      </c>
      <c r="AB433" s="13">
        <f>ROUND(AVERAGE(Zinsswaps!AB314:AB433)+'iBoxx Extrapolation'!$L433,2)</f>
        <v>3.88</v>
      </c>
      <c r="AC433" s="13">
        <f>ROUND(AVERAGE(Zinsswaps!AC314:AC433)+'iBoxx Extrapolation'!$L433,2)</f>
        <v>3.87</v>
      </c>
      <c r="AD433" s="13">
        <f>ROUND(AVERAGE(Zinsswaps!AD314:AD433)+'iBoxx Extrapolation'!$L433,2)</f>
        <v>3.86</v>
      </c>
      <c r="AE433" s="13">
        <f>ROUND(AVERAGE(Zinsswaps!AE314:AE433)+'iBoxx Extrapolation'!$L433,2)</f>
        <v>3.86</v>
      </c>
      <c r="AF433" s="13">
        <f>ROUND(AVERAGE(Zinsswaps!AF314:AF433)+'iBoxx Extrapolation'!$L433,2)</f>
        <v>3.84</v>
      </c>
      <c r="AG433" s="13">
        <f>ROUND(AVERAGE(Zinsswaps!AG314:AG433)+'iBoxx Extrapolation'!$L433,2)</f>
        <v>3.82</v>
      </c>
      <c r="AH433" s="13">
        <f>ROUND(AVERAGE(Zinsswaps!AH314:AH433)+'iBoxx Extrapolation'!$L433,2)</f>
        <v>3.81</v>
      </c>
      <c r="AI433" s="13">
        <f>ROUND(AVERAGE(Zinsswaps!AI314:AI433)+'iBoxx Extrapolation'!$L433,2)</f>
        <v>3.79</v>
      </c>
      <c r="AJ433" s="13">
        <f>ROUND(AVERAGE(Zinsswaps!AJ314:AJ433)+'iBoxx Extrapolation'!$L433,2)</f>
        <v>3.78</v>
      </c>
      <c r="AK433" s="13">
        <f>ROUND(AVERAGE(Zinsswaps!AK314:AK433)+'iBoxx Extrapolation'!$L433,2)</f>
        <v>3.77</v>
      </c>
      <c r="AL433" s="13">
        <f>ROUND(AVERAGE(Zinsswaps!AL314:AL433)+'iBoxx Extrapolation'!$L433,2)</f>
        <v>3.76</v>
      </c>
      <c r="AM433" s="13">
        <f>ROUND(AVERAGE(Zinsswaps!AM314:AM433)+'iBoxx Extrapolation'!$L433,2)</f>
        <v>3.75</v>
      </c>
      <c r="AN433" s="13">
        <f>ROUND(AVERAGE(Zinsswaps!AN314:AN433)+'iBoxx Extrapolation'!$L433,2)</f>
        <v>3.74</v>
      </c>
      <c r="AO433" s="13">
        <f>ROUND(AVERAGE(Zinsswaps!AO314:AO433)+'iBoxx Extrapolation'!$L433,2)</f>
        <v>3.73</v>
      </c>
      <c r="AP433" s="13">
        <f>ROUND(AVERAGE(Zinsswaps!AP314:AP433)+'iBoxx Extrapolation'!$L433,2)</f>
        <v>3.7</v>
      </c>
      <c r="AQ433" s="13">
        <f>ROUND(AVERAGE(Zinsswaps!AQ314:AQ433)+'iBoxx Extrapolation'!$L433,2)</f>
        <v>3.68</v>
      </c>
      <c r="AR433" s="13">
        <f>ROUND(AVERAGE(Zinsswaps!AR314:AR433)+'iBoxx Extrapolation'!$L433,2)</f>
        <v>3.66</v>
      </c>
      <c r="AS433" s="13">
        <f>ROUND(AVERAGE(Zinsswaps!AS314:AS433)+'iBoxx Extrapolation'!$L433,2)</f>
        <v>3.64</v>
      </c>
      <c r="AT433" s="13">
        <f>ROUND(AVERAGE(Zinsswaps!AT314:AT433)+'iBoxx Extrapolation'!$L433,2)</f>
        <v>3.62</v>
      </c>
      <c r="AU433" s="13">
        <f>ROUND(AVERAGE(Zinsswaps!AU314:AU433)+'iBoxx Extrapolation'!$L433,2)</f>
        <v>3.61</v>
      </c>
      <c r="AV433" s="13">
        <f>ROUND(AVERAGE(Zinsswaps!AV314:AV433)+'iBoxx Extrapolation'!$L433,2)</f>
        <v>3.59</v>
      </c>
      <c r="AW433" s="13">
        <f>ROUND(AVERAGE(Zinsswaps!AW314:AW433)+'iBoxx Extrapolation'!$L433,2)</f>
        <v>3.57</v>
      </c>
      <c r="AX433" s="13">
        <f>ROUND(AVERAGE(Zinsswaps!AX314:AX433)+'iBoxx Extrapolation'!$L433,2)</f>
        <v>3.56</v>
      </c>
      <c r="AY433" s="13">
        <f>ROUND(AVERAGE(Zinsswaps!AY314:AY433)+'iBoxx Extrapolation'!$L433,2)</f>
        <v>3.54</v>
      </c>
    </row>
    <row r="434" spans="1:51" s="16" customFormat="1" x14ac:dyDescent="0.2">
      <c r="A434" s="12">
        <v>50436</v>
      </c>
      <c r="B434" s="13">
        <f>ROUND(AVERAGE(Zinsswaps!B315:B434)+'iBoxx Extrapolation'!$L434,2)</f>
        <v>2.99</v>
      </c>
      <c r="C434" s="13">
        <f>ROUND(AVERAGE(Zinsswaps!C315:C434)+'iBoxx Extrapolation'!$L434,2)</f>
        <v>3</v>
      </c>
      <c r="D434" s="13">
        <f>ROUND(AVERAGE(Zinsswaps!D315:D434)+'iBoxx Extrapolation'!$L434,2)</f>
        <v>3.05</v>
      </c>
      <c r="E434" s="13">
        <f>ROUND(AVERAGE(Zinsswaps!E315:E434)+'iBoxx Extrapolation'!$L434,2)</f>
        <v>3.12</v>
      </c>
      <c r="F434" s="13">
        <f>ROUND(AVERAGE(Zinsswaps!F315:F434)+'iBoxx Extrapolation'!$L434,2)</f>
        <v>3.19</v>
      </c>
      <c r="G434" s="13">
        <f>ROUND(AVERAGE(Zinsswaps!G315:G434)+'iBoxx Extrapolation'!$L434,2)</f>
        <v>3.27</v>
      </c>
      <c r="H434" s="13">
        <f>ROUND(AVERAGE(Zinsswaps!H315:H434)+'iBoxx Extrapolation'!$L434,2)</f>
        <v>3.34</v>
      </c>
      <c r="I434" s="13">
        <f>ROUND(AVERAGE(Zinsswaps!I315:I434)+'iBoxx Extrapolation'!$L434,2)</f>
        <v>3.41</v>
      </c>
      <c r="J434" s="13">
        <f>ROUND(AVERAGE(Zinsswaps!J315:J434)+'iBoxx Extrapolation'!$L434,2)</f>
        <v>3.48</v>
      </c>
      <c r="K434" s="13">
        <f>ROUND(AVERAGE(Zinsswaps!K315:K434)+'iBoxx Extrapolation'!$L434,2)</f>
        <v>3.54</v>
      </c>
      <c r="L434" s="13">
        <f>ROUND(AVERAGE(Zinsswaps!L315:L434)+'iBoxx Extrapolation'!$L434,2)</f>
        <v>3.6</v>
      </c>
      <c r="M434" s="13">
        <f>ROUND(AVERAGE(Zinsswaps!M315:M434)+'iBoxx Extrapolation'!$L434,2)</f>
        <v>3.65</v>
      </c>
      <c r="N434" s="13">
        <f>ROUND(AVERAGE(Zinsswaps!N315:N434)+'iBoxx Extrapolation'!$L434,2)</f>
        <v>3.7</v>
      </c>
      <c r="O434" s="13">
        <f>ROUND(AVERAGE(Zinsswaps!O315:O434)+'iBoxx Extrapolation'!$L434,2)</f>
        <v>3.75</v>
      </c>
      <c r="P434" s="13">
        <f>ROUND(AVERAGE(Zinsswaps!P315:P434)+'iBoxx Extrapolation'!$L434,2)</f>
        <v>3.78</v>
      </c>
      <c r="Q434" s="13">
        <f>ROUND(AVERAGE(Zinsswaps!Q315:Q434)+'iBoxx Extrapolation'!$L434,2)</f>
        <v>3.81</v>
      </c>
      <c r="R434" s="13">
        <f>ROUND(AVERAGE(Zinsswaps!R315:R434)+'iBoxx Extrapolation'!$L434,2)</f>
        <v>3.83</v>
      </c>
      <c r="S434" s="13">
        <f>ROUND(AVERAGE(Zinsswaps!S315:S434)+'iBoxx Extrapolation'!$L434,2)</f>
        <v>3.85</v>
      </c>
      <c r="T434" s="13">
        <f>ROUND(AVERAGE(Zinsswaps!T315:T434)+'iBoxx Extrapolation'!$L434,2)</f>
        <v>3.87</v>
      </c>
      <c r="U434" s="13">
        <f>ROUND(AVERAGE(Zinsswaps!U315:U434)+'iBoxx Extrapolation'!$L434,2)</f>
        <v>3.89</v>
      </c>
      <c r="V434" s="13">
        <f>ROUND(AVERAGE(Zinsswaps!V315:V434)+'iBoxx Extrapolation'!$L434,2)</f>
        <v>3.89</v>
      </c>
      <c r="W434" s="13">
        <f>ROUND(AVERAGE(Zinsswaps!W315:W434)+'iBoxx Extrapolation'!$L434,2)</f>
        <v>3.89</v>
      </c>
      <c r="X434" s="13">
        <f>ROUND(AVERAGE(Zinsswaps!X315:X434)+'iBoxx Extrapolation'!$L434,2)</f>
        <v>3.89</v>
      </c>
      <c r="Y434" s="13">
        <f>ROUND(AVERAGE(Zinsswaps!Y315:Y434)+'iBoxx Extrapolation'!$L434,2)</f>
        <v>3.89</v>
      </c>
      <c r="Z434" s="13">
        <f>ROUND(AVERAGE(Zinsswaps!Z315:Z434)+'iBoxx Extrapolation'!$L434,2)</f>
        <v>3.89</v>
      </c>
      <c r="AA434" s="13">
        <f>ROUND(AVERAGE(Zinsswaps!AA315:AA434)+'iBoxx Extrapolation'!$L434,2)</f>
        <v>3.88</v>
      </c>
      <c r="AB434" s="13">
        <f>ROUND(AVERAGE(Zinsswaps!AB315:AB434)+'iBoxx Extrapolation'!$L434,2)</f>
        <v>3.88</v>
      </c>
      <c r="AC434" s="13">
        <f>ROUND(AVERAGE(Zinsswaps!AC315:AC434)+'iBoxx Extrapolation'!$L434,2)</f>
        <v>3.87</v>
      </c>
      <c r="AD434" s="13">
        <f>ROUND(AVERAGE(Zinsswaps!AD315:AD434)+'iBoxx Extrapolation'!$L434,2)</f>
        <v>3.86</v>
      </c>
      <c r="AE434" s="13">
        <f>ROUND(AVERAGE(Zinsswaps!AE315:AE434)+'iBoxx Extrapolation'!$L434,2)</f>
        <v>3.86</v>
      </c>
      <c r="AF434" s="13">
        <f>ROUND(AVERAGE(Zinsswaps!AF315:AF434)+'iBoxx Extrapolation'!$L434,2)</f>
        <v>3.84</v>
      </c>
      <c r="AG434" s="13">
        <f>ROUND(AVERAGE(Zinsswaps!AG315:AG434)+'iBoxx Extrapolation'!$L434,2)</f>
        <v>3.82</v>
      </c>
      <c r="AH434" s="13">
        <f>ROUND(AVERAGE(Zinsswaps!AH315:AH434)+'iBoxx Extrapolation'!$L434,2)</f>
        <v>3.81</v>
      </c>
      <c r="AI434" s="13">
        <f>ROUND(AVERAGE(Zinsswaps!AI315:AI434)+'iBoxx Extrapolation'!$L434,2)</f>
        <v>3.79</v>
      </c>
      <c r="AJ434" s="13">
        <f>ROUND(AVERAGE(Zinsswaps!AJ315:AJ434)+'iBoxx Extrapolation'!$L434,2)</f>
        <v>3.78</v>
      </c>
      <c r="AK434" s="13">
        <f>ROUND(AVERAGE(Zinsswaps!AK315:AK434)+'iBoxx Extrapolation'!$L434,2)</f>
        <v>3.77</v>
      </c>
      <c r="AL434" s="13">
        <f>ROUND(AVERAGE(Zinsswaps!AL315:AL434)+'iBoxx Extrapolation'!$L434,2)</f>
        <v>3.76</v>
      </c>
      <c r="AM434" s="13">
        <f>ROUND(AVERAGE(Zinsswaps!AM315:AM434)+'iBoxx Extrapolation'!$L434,2)</f>
        <v>3.75</v>
      </c>
      <c r="AN434" s="13">
        <f>ROUND(AVERAGE(Zinsswaps!AN315:AN434)+'iBoxx Extrapolation'!$L434,2)</f>
        <v>3.74</v>
      </c>
      <c r="AO434" s="13">
        <f>ROUND(AVERAGE(Zinsswaps!AO315:AO434)+'iBoxx Extrapolation'!$L434,2)</f>
        <v>3.73</v>
      </c>
      <c r="AP434" s="13">
        <f>ROUND(AVERAGE(Zinsswaps!AP315:AP434)+'iBoxx Extrapolation'!$L434,2)</f>
        <v>3.7</v>
      </c>
      <c r="AQ434" s="13">
        <f>ROUND(AVERAGE(Zinsswaps!AQ315:AQ434)+'iBoxx Extrapolation'!$L434,2)</f>
        <v>3.68</v>
      </c>
      <c r="AR434" s="13">
        <f>ROUND(AVERAGE(Zinsswaps!AR315:AR434)+'iBoxx Extrapolation'!$L434,2)</f>
        <v>3.66</v>
      </c>
      <c r="AS434" s="13">
        <f>ROUND(AVERAGE(Zinsswaps!AS315:AS434)+'iBoxx Extrapolation'!$L434,2)</f>
        <v>3.64</v>
      </c>
      <c r="AT434" s="13">
        <f>ROUND(AVERAGE(Zinsswaps!AT315:AT434)+'iBoxx Extrapolation'!$L434,2)</f>
        <v>3.62</v>
      </c>
      <c r="AU434" s="13">
        <f>ROUND(AVERAGE(Zinsswaps!AU315:AU434)+'iBoxx Extrapolation'!$L434,2)</f>
        <v>3.61</v>
      </c>
      <c r="AV434" s="13">
        <f>ROUND(AVERAGE(Zinsswaps!AV315:AV434)+'iBoxx Extrapolation'!$L434,2)</f>
        <v>3.59</v>
      </c>
      <c r="AW434" s="13">
        <f>ROUND(AVERAGE(Zinsswaps!AW315:AW434)+'iBoxx Extrapolation'!$L434,2)</f>
        <v>3.57</v>
      </c>
      <c r="AX434" s="13">
        <f>ROUND(AVERAGE(Zinsswaps!AX315:AX434)+'iBoxx Extrapolation'!$L434,2)</f>
        <v>3.56</v>
      </c>
      <c r="AY434" s="13">
        <f>ROUND(AVERAGE(Zinsswaps!AY315:AY434)+'iBoxx Extrapolation'!$L434,2)</f>
        <v>3.54</v>
      </c>
    </row>
    <row r="435" spans="1:51" s="16" customFormat="1" x14ac:dyDescent="0.2">
      <c r="A435" s="12">
        <v>50464</v>
      </c>
      <c r="B435" s="13">
        <f>ROUND(AVERAGE(Zinsswaps!B316:B435)+'iBoxx Extrapolation'!$L435,2)</f>
        <v>2.99</v>
      </c>
      <c r="C435" s="13">
        <f>ROUND(AVERAGE(Zinsswaps!C316:C435)+'iBoxx Extrapolation'!$L435,2)</f>
        <v>3</v>
      </c>
      <c r="D435" s="13">
        <f>ROUND(AVERAGE(Zinsswaps!D316:D435)+'iBoxx Extrapolation'!$L435,2)</f>
        <v>3.05</v>
      </c>
      <c r="E435" s="13">
        <f>ROUND(AVERAGE(Zinsswaps!E316:E435)+'iBoxx Extrapolation'!$L435,2)</f>
        <v>3.12</v>
      </c>
      <c r="F435" s="13">
        <f>ROUND(AVERAGE(Zinsswaps!F316:F435)+'iBoxx Extrapolation'!$L435,2)</f>
        <v>3.19</v>
      </c>
      <c r="G435" s="13">
        <f>ROUND(AVERAGE(Zinsswaps!G316:G435)+'iBoxx Extrapolation'!$L435,2)</f>
        <v>3.27</v>
      </c>
      <c r="H435" s="13">
        <f>ROUND(AVERAGE(Zinsswaps!H316:H435)+'iBoxx Extrapolation'!$L435,2)</f>
        <v>3.34</v>
      </c>
      <c r="I435" s="13">
        <f>ROUND(AVERAGE(Zinsswaps!I316:I435)+'iBoxx Extrapolation'!$L435,2)</f>
        <v>3.41</v>
      </c>
      <c r="J435" s="13">
        <f>ROUND(AVERAGE(Zinsswaps!J316:J435)+'iBoxx Extrapolation'!$L435,2)</f>
        <v>3.48</v>
      </c>
      <c r="K435" s="13">
        <f>ROUND(AVERAGE(Zinsswaps!K316:K435)+'iBoxx Extrapolation'!$L435,2)</f>
        <v>3.54</v>
      </c>
      <c r="L435" s="13">
        <f>ROUND(AVERAGE(Zinsswaps!L316:L435)+'iBoxx Extrapolation'!$L435,2)</f>
        <v>3.6</v>
      </c>
      <c r="M435" s="13">
        <f>ROUND(AVERAGE(Zinsswaps!M316:M435)+'iBoxx Extrapolation'!$L435,2)</f>
        <v>3.65</v>
      </c>
      <c r="N435" s="13">
        <f>ROUND(AVERAGE(Zinsswaps!N316:N435)+'iBoxx Extrapolation'!$L435,2)</f>
        <v>3.7</v>
      </c>
      <c r="O435" s="13">
        <f>ROUND(AVERAGE(Zinsswaps!O316:O435)+'iBoxx Extrapolation'!$L435,2)</f>
        <v>3.75</v>
      </c>
      <c r="P435" s="13">
        <f>ROUND(AVERAGE(Zinsswaps!P316:P435)+'iBoxx Extrapolation'!$L435,2)</f>
        <v>3.78</v>
      </c>
      <c r="Q435" s="13">
        <f>ROUND(AVERAGE(Zinsswaps!Q316:Q435)+'iBoxx Extrapolation'!$L435,2)</f>
        <v>3.81</v>
      </c>
      <c r="R435" s="13">
        <f>ROUND(AVERAGE(Zinsswaps!R316:R435)+'iBoxx Extrapolation'!$L435,2)</f>
        <v>3.83</v>
      </c>
      <c r="S435" s="13">
        <f>ROUND(AVERAGE(Zinsswaps!S316:S435)+'iBoxx Extrapolation'!$L435,2)</f>
        <v>3.85</v>
      </c>
      <c r="T435" s="13">
        <f>ROUND(AVERAGE(Zinsswaps!T316:T435)+'iBoxx Extrapolation'!$L435,2)</f>
        <v>3.87</v>
      </c>
      <c r="U435" s="13">
        <f>ROUND(AVERAGE(Zinsswaps!U316:U435)+'iBoxx Extrapolation'!$L435,2)</f>
        <v>3.89</v>
      </c>
      <c r="V435" s="13">
        <f>ROUND(AVERAGE(Zinsswaps!V316:V435)+'iBoxx Extrapolation'!$L435,2)</f>
        <v>3.89</v>
      </c>
      <c r="W435" s="13">
        <f>ROUND(AVERAGE(Zinsswaps!W316:W435)+'iBoxx Extrapolation'!$L435,2)</f>
        <v>3.89</v>
      </c>
      <c r="X435" s="13">
        <f>ROUND(AVERAGE(Zinsswaps!X316:X435)+'iBoxx Extrapolation'!$L435,2)</f>
        <v>3.89</v>
      </c>
      <c r="Y435" s="13">
        <f>ROUND(AVERAGE(Zinsswaps!Y316:Y435)+'iBoxx Extrapolation'!$L435,2)</f>
        <v>3.89</v>
      </c>
      <c r="Z435" s="13">
        <f>ROUND(AVERAGE(Zinsswaps!Z316:Z435)+'iBoxx Extrapolation'!$L435,2)</f>
        <v>3.89</v>
      </c>
      <c r="AA435" s="13">
        <f>ROUND(AVERAGE(Zinsswaps!AA316:AA435)+'iBoxx Extrapolation'!$L435,2)</f>
        <v>3.88</v>
      </c>
      <c r="AB435" s="13">
        <f>ROUND(AVERAGE(Zinsswaps!AB316:AB435)+'iBoxx Extrapolation'!$L435,2)</f>
        <v>3.88</v>
      </c>
      <c r="AC435" s="13">
        <f>ROUND(AVERAGE(Zinsswaps!AC316:AC435)+'iBoxx Extrapolation'!$L435,2)</f>
        <v>3.87</v>
      </c>
      <c r="AD435" s="13">
        <f>ROUND(AVERAGE(Zinsswaps!AD316:AD435)+'iBoxx Extrapolation'!$L435,2)</f>
        <v>3.86</v>
      </c>
      <c r="AE435" s="13">
        <f>ROUND(AVERAGE(Zinsswaps!AE316:AE435)+'iBoxx Extrapolation'!$L435,2)</f>
        <v>3.86</v>
      </c>
      <c r="AF435" s="13">
        <f>ROUND(AVERAGE(Zinsswaps!AF316:AF435)+'iBoxx Extrapolation'!$L435,2)</f>
        <v>3.84</v>
      </c>
      <c r="AG435" s="13">
        <f>ROUND(AVERAGE(Zinsswaps!AG316:AG435)+'iBoxx Extrapolation'!$L435,2)</f>
        <v>3.82</v>
      </c>
      <c r="AH435" s="13">
        <f>ROUND(AVERAGE(Zinsswaps!AH316:AH435)+'iBoxx Extrapolation'!$L435,2)</f>
        <v>3.81</v>
      </c>
      <c r="AI435" s="13">
        <f>ROUND(AVERAGE(Zinsswaps!AI316:AI435)+'iBoxx Extrapolation'!$L435,2)</f>
        <v>3.79</v>
      </c>
      <c r="AJ435" s="13">
        <f>ROUND(AVERAGE(Zinsswaps!AJ316:AJ435)+'iBoxx Extrapolation'!$L435,2)</f>
        <v>3.78</v>
      </c>
      <c r="AK435" s="13">
        <f>ROUND(AVERAGE(Zinsswaps!AK316:AK435)+'iBoxx Extrapolation'!$L435,2)</f>
        <v>3.77</v>
      </c>
      <c r="AL435" s="13">
        <f>ROUND(AVERAGE(Zinsswaps!AL316:AL435)+'iBoxx Extrapolation'!$L435,2)</f>
        <v>3.76</v>
      </c>
      <c r="AM435" s="13">
        <f>ROUND(AVERAGE(Zinsswaps!AM316:AM435)+'iBoxx Extrapolation'!$L435,2)</f>
        <v>3.75</v>
      </c>
      <c r="AN435" s="13">
        <f>ROUND(AVERAGE(Zinsswaps!AN316:AN435)+'iBoxx Extrapolation'!$L435,2)</f>
        <v>3.74</v>
      </c>
      <c r="AO435" s="13">
        <f>ROUND(AVERAGE(Zinsswaps!AO316:AO435)+'iBoxx Extrapolation'!$L435,2)</f>
        <v>3.73</v>
      </c>
      <c r="AP435" s="13">
        <f>ROUND(AVERAGE(Zinsswaps!AP316:AP435)+'iBoxx Extrapolation'!$L435,2)</f>
        <v>3.7</v>
      </c>
      <c r="AQ435" s="13">
        <f>ROUND(AVERAGE(Zinsswaps!AQ316:AQ435)+'iBoxx Extrapolation'!$L435,2)</f>
        <v>3.68</v>
      </c>
      <c r="AR435" s="13">
        <f>ROUND(AVERAGE(Zinsswaps!AR316:AR435)+'iBoxx Extrapolation'!$L435,2)</f>
        <v>3.66</v>
      </c>
      <c r="AS435" s="13">
        <f>ROUND(AVERAGE(Zinsswaps!AS316:AS435)+'iBoxx Extrapolation'!$L435,2)</f>
        <v>3.64</v>
      </c>
      <c r="AT435" s="13">
        <f>ROUND(AVERAGE(Zinsswaps!AT316:AT435)+'iBoxx Extrapolation'!$L435,2)</f>
        <v>3.62</v>
      </c>
      <c r="AU435" s="13">
        <f>ROUND(AVERAGE(Zinsswaps!AU316:AU435)+'iBoxx Extrapolation'!$L435,2)</f>
        <v>3.61</v>
      </c>
      <c r="AV435" s="13">
        <f>ROUND(AVERAGE(Zinsswaps!AV316:AV435)+'iBoxx Extrapolation'!$L435,2)</f>
        <v>3.59</v>
      </c>
      <c r="AW435" s="13">
        <f>ROUND(AVERAGE(Zinsswaps!AW316:AW435)+'iBoxx Extrapolation'!$L435,2)</f>
        <v>3.57</v>
      </c>
      <c r="AX435" s="13">
        <f>ROUND(AVERAGE(Zinsswaps!AX316:AX435)+'iBoxx Extrapolation'!$L435,2)</f>
        <v>3.56</v>
      </c>
      <c r="AY435" s="13">
        <f>ROUND(AVERAGE(Zinsswaps!AY316:AY435)+'iBoxx Extrapolation'!$L435,2)</f>
        <v>3.54</v>
      </c>
    </row>
    <row r="436" spans="1:51" s="16" customFormat="1" x14ac:dyDescent="0.2">
      <c r="A436" s="12">
        <v>50495</v>
      </c>
      <c r="B436" s="13">
        <f>ROUND(AVERAGE(Zinsswaps!B317:B436)+'iBoxx Extrapolation'!$L436,2)</f>
        <v>2.99</v>
      </c>
      <c r="C436" s="13">
        <f>ROUND(AVERAGE(Zinsswaps!C317:C436)+'iBoxx Extrapolation'!$L436,2)</f>
        <v>3</v>
      </c>
      <c r="D436" s="13">
        <f>ROUND(AVERAGE(Zinsswaps!D317:D436)+'iBoxx Extrapolation'!$L436,2)</f>
        <v>3.05</v>
      </c>
      <c r="E436" s="13">
        <f>ROUND(AVERAGE(Zinsswaps!E317:E436)+'iBoxx Extrapolation'!$L436,2)</f>
        <v>3.12</v>
      </c>
      <c r="F436" s="13">
        <f>ROUND(AVERAGE(Zinsswaps!F317:F436)+'iBoxx Extrapolation'!$L436,2)</f>
        <v>3.19</v>
      </c>
      <c r="G436" s="13">
        <f>ROUND(AVERAGE(Zinsswaps!G317:G436)+'iBoxx Extrapolation'!$L436,2)</f>
        <v>3.27</v>
      </c>
      <c r="H436" s="13">
        <f>ROUND(AVERAGE(Zinsswaps!H317:H436)+'iBoxx Extrapolation'!$L436,2)</f>
        <v>3.34</v>
      </c>
      <c r="I436" s="13">
        <f>ROUND(AVERAGE(Zinsswaps!I317:I436)+'iBoxx Extrapolation'!$L436,2)</f>
        <v>3.41</v>
      </c>
      <c r="J436" s="13">
        <f>ROUND(AVERAGE(Zinsswaps!J317:J436)+'iBoxx Extrapolation'!$L436,2)</f>
        <v>3.48</v>
      </c>
      <c r="K436" s="13">
        <f>ROUND(AVERAGE(Zinsswaps!K317:K436)+'iBoxx Extrapolation'!$L436,2)</f>
        <v>3.54</v>
      </c>
      <c r="L436" s="13">
        <f>ROUND(AVERAGE(Zinsswaps!L317:L436)+'iBoxx Extrapolation'!$L436,2)</f>
        <v>3.6</v>
      </c>
      <c r="M436" s="13">
        <f>ROUND(AVERAGE(Zinsswaps!M317:M436)+'iBoxx Extrapolation'!$L436,2)</f>
        <v>3.65</v>
      </c>
      <c r="N436" s="13">
        <f>ROUND(AVERAGE(Zinsswaps!N317:N436)+'iBoxx Extrapolation'!$L436,2)</f>
        <v>3.7</v>
      </c>
      <c r="O436" s="13">
        <f>ROUND(AVERAGE(Zinsswaps!O317:O436)+'iBoxx Extrapolation'!$L436,2)</f>
        <v>3.75</v>
      </c>
      <c r="P436" s="13">
        <f>ROUND(AVERAGE(Zinsswaps!P317:P436)+'iBoxx Extrapolation'!$L436,2)</f>
        <v>3.78</v>
      </c>
      <c r="Q436" s="13">
        <f>ROUND(AVERAGE(Zinsswaps!Q317:Q436)+'iBoxx Extrapolation'!$L436,2)</f>
        <v>3.81</v>
      </c>
      <c r="R436" s="13">
        <f>ROUND(AVERAGE(Zinsswaps!R317:R436)+'iBoxx Extrapolation'!$L436,2)</f>
        <v>3.83</v>
      </c>
      <c r="S436" s="13">
        <f>ROUND(AVERAGE(Zinsswaps!S317:S436)+'iBoxx Extrapolation'!$L436,2)</f>
        <v>3.85</v>
      </c>
      <c r="T436" s="13">
        <f>ROUND(AVERAGE(Zinsswaps!T317:T436)+'iBoxx Extrapolation'!$L436,2)</f>
        <v>3.87</v>
      </c>
      <c r="U436" s="13">
        <f>ROUND(AVERAGE(Zinsswaps!U317:U436)+'iBoxx Extrapolation'!$L436,2)</f>
        <v>3.89</v>
      </c>
      <c r="V436" s="13">
        <f>ROUND(AVERAGE(Zinsswaps!V317:V436)+'iBoxx Extrapolation'!$L436,2)</f>
        <v>3.89</v>
      </c>
      <c r="W436" s="13">
        <f>ROUND(AVERAGE(Zinsswaps!W317:W436)+'iBoxx Extrapolation'!$L436,2)</f>
        <v>3.89</v>
      </c>
      <c r="X436" s="13">
        <f>ROUND(AVERAGE(Zinsswaps!X317:X436)+'iBoxx Extrapolation'!$L436,2)</f>
        <v>3.89</v>
      </c>
      <c r="Y436" s="13">
        <f>ROUND(AVERAGE(Zinsswaps!Y317:Y436)+'iBoxx Extrapolation'!$L436,2)</f>
        <v>3.89</v>
      </c>
      <c r="Z436" s="13">
        <f>ROUND(AVERAGE(Zinsswaps!Z317:Z436)+'iBoxx Extrapolation'!$L436,2)</f>
        <v>3.89</v>
      </c>
      <c r="AA436" s="13">
        <f>ROUND(AVERAGE(Zinsswaps!AA317:AA436)+'iBoxx Extrapolation'!$L436,2)</f>
        <v>3.88</v>
      </c>
      <c r="AB436" s="13">
        <f>ROUND(AVERAGE(Zinsswaps!AB317:AB436)+'iBoxx Extrapolation'!$L436,2)</f>
        <v>3.88</v>
      </c>
      <c r="AC436" s="13">
        <f>ROUND(AVERAGE(Zinsswaps!AC317:AC436)+'iBoxx Extrapolation'!$L436,2)</f>
        <v>3.87</v>
      </c>
      <c r="AD436" s="13">
        <f>ROUND(AVERAGE(Zinsswaps!AD317:AD436)+'iBoxx Extrapolation'!$L436,2)</f>
        <v>3.86</v>
      </c>
      <c r="AE436" s="13">
        <f>ROUND(AVERAGE(Zinsswaps!AE317:AE436)+'iBoxx Extrapolation'!$L436,2)</f>
        <v>3.86</v>
      </c>
      <c r="AF436" s="13">
        <f>ROUND(AVERAGE(Zinsswaps!AF317:AF436)+'iBoxx Extrapolation'!$L436,2)</f>
        <v>3.84</v>
      </c>
      <c r="AG436" s="13">
        <f>ROUND(AVERAGE(Zinsswaps!AG317:AG436)+'iBoxx Extrapolation'!$L436,2)</f>
        <v>3.82</v>
      </c>
      <c r="AH436" s="13">
        <f>ROUND(AVERAGE(Zinsswaps!AH317:AH436)+'iBoxx Extrapolation'!$L436,2)</f>
        <v>3.81</v>
      </c>
      <c r="AI436" s="13">
        <f>ROUND(AVERAGE(Zinsswaps!AI317:AI436)+'iBoxx Extrapolation'!$L436,2)</f>
        <v>3.79</v>
      </c>
      <c r="AJ436" s="13">
        <f>ROUND(AVERAGE(Zinsswaps!AJ317:AJ436)+'iBoxx Extrapolation'!$L436,2)</f>
        <v>3.78</v>
      </c>
      <c r="AK436" s="13">
        <f>ROUND(AVERAGE(Zinsswaps!AK317:AK436)+'iBoxx Extrapolation'!$L436,2)</f>
        <v>3.77</v>
      </c>
      <c r="AL436" s="13">
        <f>ROUND(AVERAGE(Zinsswaps!AL317:AL436)+'iBoxx Extrapolation'!$L436,2)</f>
        <v>3.76</v>
      </c>
      <c r="AM436" s="13">
        <f>ROUND(AVERAGE(Zinsswaps!AM317:AM436)+'iBoxx Extrapolation'!$L436,2)</f>
        <v>3.75</v>
      </c>
      <c r="AN436" s="13">
        <f>ROUND(AVERAGE(Zinsswaps!AN317:AN436)+'iBoxx Extrapolation'!$L436,2)</f>
        <v>3.74</v>
      </c>
      <c r="AO436" s="13">
        <f>ROUND(AVERAGE(Zinsswaps!AO317:AO436)+'iBoxx Extrapolation'!$L436,2)</f>
        <v>3.73</v>
      </c>
      <c r="AP436" s="13">
        <f>ROUND(AVERAGE(Zinsswaps!AP317:AP436)+'iBoxx Extrapolation'!$L436,2)</f>
        <v>3.7</v>
      </c>
      <c r="AQ436" s="13">
        <f>ROUND(AVERAGE(Zinsswaps!AQ317:AQ436)+'iBoxx Extrapolation'!$L436,2)</f>
        <v>3.68</v>
      </c>
      <c r="AR436" s="13">
        <f>ROUND(AVERAGE(Zinsswaps!AR317:AR436)+'iBoxx Extrapolation'!$L436,2)</f>
        <v>3.66</v>
      </c>
      <c r="AS436" s="13">
        <f>ROUND(AVERAGE(Zinsswaps!AS317:AS436)+'iBoxx Extrapolation'!$L436,2)</f>
        <v>3.64</v>
      </c>
      <c r="AT436" s="13">
        <f>ROUND(AVERAGE(Zinsswaps!AT317:AT436)+'iBoxx Extrapolation'!$L436,2)</f>
        <v>3.62</v>
      </c>
      <c r="AU436" s="13">
        <f>ROUND(AVERAGE(Zinsswaps!AU317:AU436)+'iBoxx Extrapolation'!$L436,2)</f>
        <v>3.61</v>
      </c>
      <c r="AV436" s="13">
        <f>ROUND(AVERAGE(Zinsswaps!AV317:AV436)+'iBoxx Extrapolation'!$L436,2)</f>
        <v>3.59</v>
      </c>
      <c r="AW436" s="13">
        <f>ROUND(AVERAGE(Zinsswaps!AW317:AW436)+'iBoxx Extrapolation'!$L436,2)</f>
        <v>3.57</v>
      </c>
      <c r="AX436" s="13">
        <f>ROUND(AVERAGE(Zinsswaps!AX317:AX436)+'iBoxx Extrapolation'!$L436,2)</f>
        <v>3.56</v>
      </c>
      <c r="AY436" s="13">
        <f>ROUND(AVERAGE(Zinsswaps!AY317:AY436)+'iBoxx Extrapolation'!$L436,2)</f>
        <v>3.54</v>
      </c>
    </row>
    <row r="437" spans="1:51" s="16" customFormat="1" x14ac:dyDescent="0.2">
      <c r="A437" s="12">
        <v>50525</v>
      </c>
      <c r="B437" s="13">
        <f>ROUND(AVERAGE(Zinsswaps!B318:B437)+'iBoxx Extrapolation'!$L437,2)</f>
        <v>2.99</v>
      </c>
      <c r="C437" s="13">
        <f>ROUND(AVERAGE(Zinsswaps!C318:C437)+'iBoxx Extrapolation'!$L437,2)</f>
        <v>3</v>
      </c>
      <c r="D437" s="13">
        <f>ROUND(AVERAGE(Zinsswaps!D318:D437)+'iBoxx Extrapolation'!$L437,2)</f>
        <v>3.05</v>
      </c>
      <c r="E437" s="13">
        <f>ROUND(AVERAGE(Zinsswaps!E318:E437)+'iBoxx Extrapolation'!$L437,2)</f>
        <v>3.12</v>
      </c>
      <c r="F437" s="13">
        <f>ROUND(AVERAGE(Zinsswaps!F318:F437)+'iBoxx Extrapolation'!$L437,2)</f>
        <v>3.19</v>
      </c>
      <c r="G437" s="13">
        <f>ROUND(AVERAGE(Zinsswaps!G318:G437)+'iBoxx Extrapolation'!$L437,2)</f>
        <v>3.27</v>
      </c>
      <c r="H437" s="13">
        <f>ROUND(AVERAGE(Zinsswaps!H318:H437)+'iBoxx Extrapolation'!$L437,2)</f>
        <v>3.34</v>
      </c>
      <c r="I437" s="13">
        <f>ROUND(AVERAGE(Zinsswaps!I318:I437)+'iBoxx Extrapolation'!$L437,2)</f>
        <v>3.41</v>
      </c>
      <c r="J437" s="13">
        <f>ROUND(AVERAGE(Zinsswaps!J318:J437)+'iBoxx Extrapolation'!$L437,2)</f>
        <v>3.48</v>
      </c>
      <c r="K437" s="13">
        <f>ROUND(AVERAGE(Zinsswaps!K318:K437)+'iBoxx Extrapolation'!$L437,2)</f>
        <v>3.54</v>
      </c>
      <c r="L437" s="13">
        <f>ROUND(AVERAGE(Zinsswaps!L318:L437)+'iBoxx Extrapolation'!$L437,2)</f>
        <v>3.6</v>
      </c>
      <c r="M437" s="13">
        <f>ROUND(AVERAGE(Zinsswaps!M318:M437)+'iBoxx Extrapolation'!$L437,2)</f>
        <v>3.65</v>
      </c>
      <c r="N437" s="13">
        <f>ROUND(AVERAGE(Zinsswaps!N318:N437)+'iBoxx Extrapolation'!$L437,2)</f>
        <v>3.7</v>
      </c>
      <c r="O437" s="13">
        <f>ROUND(AVERAGE(Zinsswaps!O318:O437)+'iBoxx Extrapolation'!$L437,2)</f>
        <v>3.75</v>
      </c>
      <c r="P437" s="13">
        <f>ROUND(AVERAGE(Zinsswaps!P318:P437)+'iBoxx Extrapolation'!$L437,2)</f>
        <v>3.78</v>
      </c>
      <c r="Q437" s="13">
        <f>ROUND(AVERAGE(Zinsswaps!Q318:Q437)+'iBoxx Extrapolation'!$L437,2)</f>
        <v>3.81</v>
      </c>
      <c r="R437" s="13">
        <f>ROUND(AVERAGE(Zinsswaps!R318:R437)+'iBoxx Extrapolation'!$L437,2)</f>
        <v>3.83</v>
      </c>
      <c r="S437" s="13">
        <f>ROUND(AVERAGE(Zinsswaps!S318:S437)+'iBoxx Extrapolation'!$L437,2)</f>
        <v>3.85</v>
      </c>
      <c r="T437" s="13">
        <f>ROUND(AVERAGE(Zinsswaps!T318:T437)+'iBoxx Extrapolation'!$L437,2)</f>
        <v>3.87</v>
      </c>
      <c r="U437" s="13">
        <f>ROUND(AVERAGE(Zinsswaps!U318:U437)+'iBoxx Extrapolation'!$L437,2)</f>
        <v>3.89</v>
      </c>
      <c r="V437" s="13">
        <f>ROUND(AVERAGE(Zinsswaps!V318:V437)+'iBoxx Extrapolation'!$L437,2)</f>
        <v>3.89</v>
      </c>
      <c r="W437" s="13">
        <f>ROUND(AVERAGE(Zinsswaps!W318:W437)+'iBoxx Extrapolation'!$L437,2)</f>
        <v>3.89</v>
      </c>
      <c r="X437" s="13">
        <f>ROUND(AVERAGE(Zinsswaps!X318:X437)+'iBoxx Extrapolation'!$L437,2)</f>
        <v>3.89</v>
      </c>
      <c r="Y437" s="13">
        <f>ROUND(AVERAGE(Zinsswaps!Y318:Y437)+'iBoxx Extrapolation'!$L437,2)</f>
        <v>3.89</v>
      </c>
      <c r="Z437" s="13">
        <f>ROUND(AVERAGE(Zinsswaps!Z318:Z437)+'iBoxx Extrapolation'!$L437,2)</f>
        <v>3.89</v>
      </c>
      <c r="AA437" s="13">
        <f>ROUND(AVERAGE(Zinsswaps!AA318:AA437)+'iBoxx Extrapolation'!$L437,2)</f>
        <v>3.88</v>
      </c>
      <c r="AB437" s="13">
        <f>ROUND(AVERAGE(Zinsswaps!AB318:AB437)+'iBoxx Extrapolation'!$L437,2)</f>
        <v>3.88</v>
      </c>
      <c r="AC437" s="13">
        <f>ROUND(AVERAGE(Zinsswaps!AC318:AC437)+'iBoxx Extrapolation'!$L437,2)</f>
        <v>3.87</v>
      </c>
      <c r="AD437" s="13">
        <f>ROUND(AVERAGE(Zinsswaps!AD318:AD437)+'iBoxx Extrapolation'!$L437,2)</f>
        <v>3.86</v>
      </c>
      <c r="AE437" s="13">
        <f>ROUND(AVERAGE(Zinsswaps!AE318:AE437)+'iBoxx Extrapolation'!$L437,2)</f>
        <v>3.86</v>
      </c>
      <c r="AF437" s="13">
        <f>ROUND(AVERAGE(Zinsswaps!AF318:AF437)+'iBoxx Extrapolation'!$L437,2)</f>
        <v>3.84</v>
      </c>
      <c r="AG437" s="13">
        <f>ROUND(AVERAGE(Zinsswaps!AG318:AG437)+'iBoxx Extrapolation'!$L437,2)</f>
        <v>3.82</v>
      </c>
      <c r="AH437" s="13">
        <f>ROUND(AVERAGE(Zinsswaps!AH318:AH437)+'iBoxx Extrapolation'!$L437,2)</f>
        <v>3.81</v>
      </c>
      <c r="AI437" s="13">
        <f>ROUND(AVERAGE(Zinsswaps!AI318:AI437)+'iBoxx Extrapolation'!$L437,2)</f>
        <v>3.79</v>
      </c>
      <c r="AJ437" s="13">
        <f>ROUND(AVERAGE(Zinsswaps!AJ318:AJ437)+'iBoxx Extrapolation'!$L437,2)</f>
        <v>3.78</v>
      </c>
      <c r="AK437" s="13">
        <f>ROUND(AVERAGE(Zinsswaps!AK318:AK437)+'iBoxx Extrapolation'!$L437,2)</f>
        <v>3.77</v>
      </c>
      <c r="AL437" s="13">
        <f>ROUND(AVERAGE(Zinsswaps!AL318:AL437)+'iBoxx Extrapolation'!$L437,2)</f>
        <v>3.76</v>
      </c>
      <c r="AM437" s="13">
        <f>ROUND(AVERAGE(Zinsswaps!AM318:AM437)+'iBoxx Extrapolation'!$L437,2)</f>
        <v>3.75</v>
      </c>
      <c r="AN437" s="13">
        <f>ROUND(AVERAGE(Zinsswaps!AN318:AN437)+'iBoxx Extrapolation'!$L437,2)</f>
        <v>3.74</v>
      </c>
      <c r="AO437" s="13">
        <f>ROUND(AVERAGE(Zinsswaps!AO318:AO437)+'iBoxx Extrapolation'!$L437,2)</f>
        <v>3.73</v>
      </c>
      <c r="AP437" s="13">
        <f>ROUND(AVERAGE(Zinsswaps!AP318:AP437)+'iBoxx Extrapolation'!$L437,2)</f>
        <v>3.7</v>
      </c>
      <c r="AQ437" s="13">
        <f>ROUND(AVERAGE(Zinsswaps!AQ318:AQ437)+'iBoxx Extrapolation'!$L437,2)</f>
        <v>3.68</v>
      </c>
      <c r="AR437" s="13">
        <f>ROUND(AVERAGE(Zinsswaps!AR318:AR437)+'iBoxx Extrapolation'!$L437,2)</f>
        <v>3.66</v>
      </c>
      <c r="AS437" s="13">
        <f>ROUND(AVERAGE(Zinsswaps!AS318:AS437)+'iBoxx Extrapolation'!$L437,2)</f>
        <v>3.64</v>
      </c>
      <c r="AT437" s="13">
        <f>ROUND(AVERAGE(Zinsswaps!AT318:AT437)+'iBoxx Extrapolation'!$L437,2)</f>
        <v>3.62</v>
      </c>
      <c r="AU437" s="13">
        <f>ROUND(AVERAGE(Zinsswaps!AU318:AU437)+'iBoxx Extrapolation'!$L437,2)</f>
        <v>3.61</v>
      </c>
      <c r="AV437" s="13">
        <f>ROUND(AVERAGE(Zinsswaps!AV318:AV437)+'iBoxx Extrapolation'!$L437,2)</f>
        <v>3.59</v>
      </c>
      <c r="AW437" s="13">
        <f>ROUND(AVERAGE(Zinsswaps!AW318:AW437)+'iBoxx Extrapolation'!$L437,2)</f>
        <v>3.57</v>
      </c>
      <c r="AX437" s="13">
        <f>ROUND(AVERAGE(Zinsswaps!AX318:AX437)+'iBoxx Extrapolation'!$L437,2)</f>
        <v>3.56</v>
      </c>
      <c r="AY437" s="13">
        <f>ROUND(AVERAGE(Zinsswaps!AY318:AY437)+'iBoxx Extrapolation'!$L437,2)</f>
        <v>3.54</v>
      </c>
    </row>
    <row r="438" spans="1:51" s="16" customFormat="1" x14ac:dyDescent="0.2">
      <c r="A438" s="12">
        <v>50556</v>
      </c>
      <c r="B438" s="13">
        <f>ROUND(AVERAGE(Zinsswaps!B319:B438)+'iBoxx Extrapolation'!$L438,2)</f>
        <v>2.99</v>
      </c>
      <c r="C438" s="13">
        <f>ROUND(AVERAGE(Zinsswaps!C319:C438)+'iBoxx Extrapolation'!$L438,2)</f>
        <v>3</v>
      </c>
      <c r="D438" s="13">
        <f>ROUND(AVERAGE(Zinsswaps!D319:D438)+'iBoxx Extrapolation'!$L438,2)</f>
        <v>3.05</v>
      </c>
      <c r="E438" s="13">
        <f>ROUND(AVERAGE(Zinsswaps!E319:E438)+'iBoxx Extrapolation'!$L438,2)</f>
        <v>3.12</v>
      </c>
      <c r="F438" s="13">
        <f>ROUND(AVERAGE(Zinsswaps!F319:F438)+'iBoxx Extrapolation'!$L438,2)</f>
        <v>3.19</v>
      </c>
      <c r="G438" s="13">
        <f>ROUND(AVERAGE(Zinsswaps!G319:G438)+'iBoxx Extrapolation'!$L438,2)</f>
        <v>3.27</v>
      </c>
      <c r="H438" s="13">
        <f>ROUND(AVERAGE(Zinsswaps!H319:H438)+'iBoxx Extrapolation'!$L438,2)</f>
        <v>3.34</v>
      </c>
      <c r="I438" s="13">
        <f>ROUND(AVERAGE(Zinsswaps!I319:I438)+'iBoxx Extrapolation'!$L438,2)</f>
        <v>3.41</v>
      </c>
      <c r="J438" s="13">
        <f>ROUND(AVERAGE(Zinsswaps!J319:J438)+'iBoxx Extrapolation'!$L438,2)</f>
        <v>3.48</v>
      </c>
      <c r="K438" s="13">
        <f>ROUND(AVERAGE(Zinsswaps!K319:K438)+'iBoxx Extrapolation'!$L438,2)</f>
        <v>3.54</v>
      </c>
      <c r="L438" s="13">
        <f>ROUND(AVERAGE(Zinsswaps!L319:L438)+'iBoxx Extrapolation'!$L438,2)</f>
        <v>3.6</v>
      </c>
      <c r="M438" s="13">
        <f>ROUND(AVERAGE(Zinsswaps!M319:M438)+'iBoxx Extrapolation'!$L438,2)</f>
        <v>3.65</v>
      </c>
      <c r="N438" s="13">
        <f>ROUND(AVERAGE(Zinsswaps!N319:N438)+'iBoxx Extrapolation'!$L438,2)</f>
        <v>3.7</v>
      </c>
      <c r="O438" s="13">
        <f>ROUND(AVERAGE(Zinsswaps!O319:O438)+'iBoxx Extrapolation'!$L438,2)</f>
        <v>3.75</v>
      </c>
      <c r="P438" s="13">
        <f>ROUND(AVERAGE(Zinsswaps!P319:P438)+'iBoxx Extrapolation'!$L438,2)</f>
        <v>3.78</v>
      </c>
      <c r="Q438" s="13">
        <f>ROUND(AVERAGE(Zinsswaps!Q319:Q438)+'iBoxx Extrapolation'!$L438,2)</f>
        <v>3.81</v>
      </c>
      <c r="R438" s="13">
        <f>ROUND(AVERAGE(Zinsswaps!R319:R438)+'iBoxx Extrapolation'!$L438,2)</f>
        <v>3.83</v>
      </c>
      <c r="S438" s="13">
        <f>ROUND(AVERAGE(Zinsswaps!S319:S438)+'iBoxx Extrapolation'!$L438,2)</f>
        <v>3.85</v>
      </c>
      <c r="T438" s="13">
        <f>ROUND(AVERAGE(Zinsswaps!T319:T438)+'iBoxx Extrapolation'!$L438,2)</f>
        <v>3.87</v>
      </c>
      <c r="U438" s="13">
        <f>ROUND(AVERAGE(Zinsswaps!U319:U438)+'iBoxx Extrapolation'!$L438,2)</f>
        <v>3.89</v>
      </c>
      <c r="V438" s="13">
        <f>ROUND(AVERAGE(Zinsswaps!V319:V438)+'iBoxx Extrapolation'!$L438,2)</f>
        <v>3.89</v>
      </c>
      <c r="W438" s="13">
        <f>ROUND(AVERAGE(Zinsswaps!W319:W438)+'iBoxx Extrapolation'!$L438,2)</f>
        <v>3.89</v>
      </c>
      <c r="X438" s="13">
        <f>ROUND(AVERAGE(Zinsswaps!X319:X438)+'iBoxx Extrapolation'!$L438,2)</f>
        <v>3.89</v>
      </c>
      <c r="Y438" s="13">
        <f>ROUND(AVERAGE(Zinsswaps!Y319:Y438)+'iBoxx Extrapolation'!$L438,2)</f>
        <v>3.89</v>
      </c>
      <c r="Z438" s="13">
        <f>ROUND(AVERAGE(Zinsswaps!Z319:Z438)+'iBoxx Extrapolation'!$L438,2)</f>
        <v>3.89</v>
      </c>
      <c r="AA438" s="13">
        <f>ROUND(AVERAGE(Zinsswaps!AA319:AA438)+'iBoxx Extrapolation'!$L438,2)</f>
        <v>3.88</v>
      </c>
      <c r="AB438" s="13">
        <f>ROUND(AVERAGE(Zinsswaps!AB319:AB438)+'iBoxx Extrapolation'!$L438,2)</f>
        <v>3.88</v>
      </c>
      <c r="AC438" s="13">
        <f>ROUND(AVERAGE(Zinsswaps!AC319:AC438)+'iBoxx Extrapolation'!$L438,2)</f>
        <v>3.87</v>
      </c>
      <c r="AD438" s="13">
        <f>ROUND(AVERAGE(Zinsswaps!AD319:AD438)+'iBoxx Extrapolation'!$L438,2)</f>
        <v>3.86</v>
      </c>
      <c r="AE438" s="13">
        <f>ROUND(AVERAGE(Zinsswaps!AE319:AE438)+'iBoxx Extrapolation'!$L438,2)</f>
        <v>3.86</v>
      </c>
      <c r="AF438" s="13">
        <f>ROUND(AVERAGE(Zinsswaps!AF319:AF438)+'iBoxx Extrapolation'!$L438,2)</f>
        <v>3.84</v>
      </c>
      <c r="AG438" s="13">
        <f>ROUND(AVERAGE(Zinsswaps!AG319:AG438)+'iBoxx Extrapolation'!$L438,2)</f>
        <v>3.82</v>
      </c>
      <c r="AH438" s="13">
        <f>ROUND(AVERAGE(Zinsswaps!AH319:AH438)+'iBoxx Extrapolation'!$L438,2)</f>
        <v>3.81</v>
      </c>
      <c r="AI438" s="13">
        <f>ROUND(AVERAGE(Zinsswaps!AI319:AI438)+'iBoxx Extrapolation'!$L438,2)</f>
        <v>3.79</v>
      </c>
      <c r="AJ438" s="13">
        <f>ROUND(AVERAGE(Zinsswaps!AJ319:AJ438)+'iBoxx Extrapolation'!$L438,2)</f>
        <v>3.78</v>
      </c>
      <c r="AK438" s="13">
        <f>ROUND(AVERAGE(Zinsswaps!AK319:AK438)+'iBoxx Extrapolation'!$L438,2)</f>
        <v>3.77</v>
      </c>
      <c r="AL438" s="13">
        <f>ROUND(AVERAGE(Zinsswaps!AL319:AL438)+'iBoxx Extrapolation'!$L438,2)</f>
        <v>3.76</v>
      </c>
      <c r="AM438" s="13">
        <f>ROUND(AVERAGE(Zinsswaps!AM319:AM438)+'iBoxx Extrapolation'!$L438,2)</f>
        <v>3.75</v>
      </c>
      <c r="AN438" s="13">
        <f>ROUND(AVERAGE(Zinsswaps!AN319:AN438)+'iBoxx Extrapolation'!$L438,2)</f>
        <v>3.74</v>
      </c>
      <c r="AO438" s="13">
        <f>ROUND(AVERAGE(Zinsswaps!AO319:AO438)+'iBoxx Extrapolation'!$L438,2)</f>
        <v>3.73</v>
      </c>
      <c r="AP438" s="13">
        <f>ROUND(AVERAGE(Zinsswaps!AP319:AP438)+'iBoxx Extrapolation'!$L438,2)</f>
        <v>3.7</v>
      </c>
      <c r="AQ438" s="13">
        <f>ROUND(AVERAGE(Zinsswaps!AQ319:AQ438)+'iBoxx Extrapolation'!$L438,2)</f>
        <v>3.68</v>
      </c>
      <c r="AR438" s="13">
        <f>ROUND(AVERAGE(Zinsswaps!AR319:AR438)+'iBoxx Extrapolation'!$L438,2)</f>
        <v>3.66</v>
      </c>
      <c r="AS438" s="13">
        <f>ROUND(AVERAGE(Zinsswaps!AS319:AS438)+'iBoxx Extrapolation'!$L438,2)</f>
        <v>3.64</v>
      </c>
      <c r="AT438" s="13">
        <f>ROUND(AVERAGE(Zinsswaps!AT319:AT438)+'iBoxx Extrapolation'!$L438,2)</f>
        <v>3.62</v>
      </c>
      <c r="AU438" s="13">
        <f>ROUND(AVERAGE(Zinsswaps!AU319:AU438)+'iBoxx Extrapolation'!$L438,2)</f>
        <v>3.61</v>
      </c>
      <c r="AV438" s="13">
        <f>ROUND(AVERAGE(Zinsswaps!AV319:AV438)+'iBoxx Extrapolation'!$L438,2)</f>
        <v>3.59</v>
      </c>
      <c r="AW438" s="13">
        <f>ROUND(AVERAGE(Zinsswaps!AW319:AW438)+'iBoxx Extrapolation'!$L438,2)</f>
        <v>3.57</v>
      </c>
      <c r="AX438" s="13">
        <f>ROUND(AVERAGE(Zinsswaps!AX319:AX438)+'iBoxx Extrapolation'!$L438,2)</f>
        <v>3.56</v>
      </c>
      <c r="AY438" s="13">
        <f>ROUND(AVERAGE(Zinsswaps!AY319:AY438)+'iBoxx Extrapolation'!$L438,2)</f>
        <v>3.54</v>
      </c>
    </row>
    <row r="439" spans="1:51" s="16" customFormat="1" x14ac:dyDescent="0.2">
      <c r="A439" s="12">
        <v>50586</v>
      </c>
      <c r="B439" s="13">
        <f>ROUND(AVERAGE(Zinsswaps!B320:B439)+'iBoxx Extrapolation'!$L439,2)</f>
        <v>2.99</v>
      </c>
      <c r="C439" s="13">
        <f>ROUND(AVERAGE(Zinsswaps!C320:C439)+'iBoxx Extrapolation'!$L439,2)</f>
        <v>3</v>
      </c>
      <c r="D439" s="13">
        <f>ROUND(AVERAGE(Zinsswaps!D320:D439)+'iBoxx Extrapolation'!$L439,2)</f>
        <v>3.05</v>
      </c>
      <c r="E439" s="13">
        <f>ROUND(AVERAGE(Zinsswaps!E320:E439)+'iBoxx Extrapolation'!$L439,2)</f>
        <v>3.12</v>
      </c>
      <c r="F439" s="13">
        <f>ROUND(AVERAGE(Zinsswaps!F320:F439)+'iBoxx Extrapolation'!$L439,2)</f>
        <v>3.19</v>
      </c>
      <c r="G439" s="13">
        <f>ROUND(AVERAGE(Zinsswaps!G320:G439)+'iBoxx Extrapolation'!$L439,2)</f>
        <v>3.27</v>
      </c>
      <c r="H439" s="13">
        <f>ROUND(AVERAGE(Zinsswaps!H320:H439)+'iBoxx Extrapolation'!$L439,2)</f>
        <v>3.34</v>
      </c>
      <c r="I439" s="13">
        <f>ROUND(AVERAGE(Zinsswaps!I320:I439)+'iBoxx Extrapolation'!$L439,2)</f>
        <v>3.41</v>
      </c>
      <c r="J439" s="13">
        <f>ROUND(AVERAGE(Zinsswaps!J320:J439)+'iBoxx Extrapolation'!$L439,2)</f>
        <v>3.48</v>
      </c>
      <c r="K439" s="13">
        <f>ROUND(AVERAGE(Zinsswaps!K320:K439)+'iBoxx Extrapolation'!$L439,2)</f>
        <v>3.54</v>
      </c>
      <c r="L439" s="13">
        <f>ROUND(AVERAGE(Zinsswaps!L320:L439)+'iBoxx Extrapolation'!$L439,2)</f>
        <v>3.6</v>
      </c>
      <c r="M439" s="13">
        <f>ROUND(AVERAGE(Zinsswaps!M320:M439)+'iBoxx Extrapolation'!$L439,2)</f>
        <v>3.65</v>
      </c>
      <c r="N439" s="13">
        <f>ROUND(AVERAGE(Zinsswaps!N320:N439)+'iBoxx Extrapolation'!$L439,2)</f>
        <v>3.7</v>
      </c>
      <c r="O439" s="13">
        <f>ROUND(AVERAGE(Zinsswaps!O320:O439)+'iBoxx Extrapolation'!$L439,2)</f>
        <v>3.75</v>
      </c>
      <c r="P439" s="13">
        <f>ROUND(AVERAGE(Zinsswaps!P320:P439)+'iBoxx Extrapolation'!$L439,2)</f>
        <v>3.78</v>
      </c>
      <c r="Q439" s="13">
        <f>ROUND(AVERAGE(Zinsswaps!Q320:Q439)+'iBoxx Extrapolation'!$L439,2)</f>
        <v>3.81</v>
      </c>
      <c r="R439" s="13">
        <f>ROUND(AVERAGE(Zinsswaps!R320:R439)+'iBoxx Extrapolation'!$L439,2)</f>
        <v>3.83</v>
      </c>
      <c r="S439" s="13">
        <f>ROUND(AVERAGE(Zinsswaps!S320:S439)+'iBoxx Extrapolation'!$L439,2)</f>
        <v>3.85</v>
      </c>
      <c r="T439" s="13">
        <f>ROUND(AVERAGE(Zinsswaps!T320:T439)+'iBoxx Extrapolation'!$L439,2)</f>
        <v>3.87</v>
      </c>
      <c r="U439" s="13">
        <f>ROUND(AVERAGE(Zinsswaps!U320:U439)+'iBoxx Extrapolation'!$L439,2)</f>
        <v>3.89</v>
      </c>
      <c r="V439" s="13">
        <f>ROUND(AVERAGE(Zinsswaps!V320:V439)+'iBoxx Extrapolation'!$L439,2)</f>
        <v>3.89</v>
      </c>
      <c r="W439" s="13">
        <f>ROUND(AVERAGE(Zinsswaps!W320:W439)+'iBoxx Extrapolation'!$L439,2)</f>
        <v>3.89</v>
      </c>
      <c r="X439" s="13">
        <f>ROUND(AVERAGE(Zinsswaps!X320:X439)+'iBoxx Extrapolation'!$L439,2)</f>
        <v>3.89</v>
      </c>
      <c r="Y439" s="13">
        <f>ROUND(AVERAGE(Zinsswaps!Y320:Y439)+'iBoxx Extrapolation'!$L439,2)</f>
        <v>3.89</v>
      </c>
      <c r="Z439" s="13">
        <f>ROUND(AVERAGE(Zinsswaps!Z320:Z439)+'iBoxx Extrapolation'!$L439,2)</f>
        <v>3.89</v>
      </c>
      <c r="AA439" s="13">
        <f>ROUND(AVERAGE(Zinsswaps!AA320:AA439)+'iBoxx Extrapolation'!$L439,2)</f>
        <v>3.88</v>
      </c>
      <c r="AB439" s="13">
        <f>ROUND(AVERAGE(Zinsswaps!AB320:AB439)+'iBoxx Extrapolation'!$L439,2)</f>
        <v>3.88</v>
      </c>
      <c r="AC439" s="13">
        <f>ROUND(AVERAGE(Zinsswaps!AC320:AC439)+'iBoxx Extrapolation'!$L439,2)</f>
        <v>3.87</v>
      </c>
      <c r="AD439" s="13">
        <f>ROUND(AVERAGE(Zinsswaps!AD320:AD439)+'iBoxx Extrapolation'!$L439,2)</f>
        <v>3.86</v>
      </c>
      <c r="AE439" s="13">
        <f>ROUND(AVERAGE(Zinsswaps!AE320:AE439)+'iBoxx Extrapolation'!$L439,2)</f>
        <v>3.86</v>
      </c>
      <c r="AF439" s="13">
        <f>ROUND(AVERAGE(Zinsswaps!AF320:AF439)+'iBoxx Extrapolation'!$L439,2)</f>
        <v>3.84</v>
      </c>
      <c r="AG439" s="13">
        <f>ROUND(AVERAGE(Zinsswaps!AG320:AG439)+'iBoxx Extrapolation'!$L439,2)</f>
        <v>3.82</v>
      </c>
      <c r="AH439" s="13">
        <f>ROUND(AVERAGE(Zinsswaps!AH320:AH439)+'iBoxx Extrapolation'!$L439,2)</f>
        <v>3.81</v>
      </c>
      <c r="AI439" s="13">
        <f>ROUND(AVERAGE(Zinsswaps!AI320:AI439)+'iBoxx Extrapolation'!$L439,2)</f>
        <v>3.79</v>
      </c>
      <c r="AJ439" s="13">
        <f>ROUND(AVERAGE(Zinsswaps!AJ320:AJ439)+'iBoxx Extrapolation'!$L439,2)</f>
        <v>3.78</v>
      </c>
      <c r="AK439" s="13">
        <f>ROUND(AVERAGE(Zinsswaps!AK320:AK439)+'iBoxx Extrapolation'!$L439,2)</f>
        <v>3.77</v>
      </c>
      <c r="AL439" s="13">
        <f>ROUND(AVERAGE(Zinsswaps!AL320:AL439)+'iBoxx Extrapolation'!$L439,2)</f>
        <v>3.76</v>
      </c>
      <c r="AM439" s="13">
        <f>ROUND(AVERAGE(Zinsswaps!AM320:AM439)+'iBoxx Extrapolation'!$L439,2)</f>
        <v>3.75</v>
      </c>
      <c r="AN439" s="13">
        <f>ROUND(AVERAGE(Zinsswaps!AN320:AN439)+'iBoxx Extrapolation'!$L439,2)</f>
        <v>3.74</v>
      </c>
      <c r="AO439" s="13">
        <f>ROUND(AVERAGE(Zinsswaps!AO320:AO439)+'iBoxx Extrapolation'!$L439,2)</f>
        <v>3.73</v>
      </c>
      <c r="AP439" s="13">
        <f>ROUND(AVERAGE(Zinsswaps!AP320:AP439)+'iBoxx Extrapolation'!$L439,2)</f>
        <v>3.7</v>
      </c>
      <c r="AQ439" s="13">
        <f>ROUND(AVERAGE(Zinsswaps!AQ320:AQ439)+'iBoxx Extrapolation'!$L439,2)</f>
        <v>3.68</v>
      </c>
      <c r="AR439" s="13">
        <f>ROUND(AVERAGE(Zinsswaps!AR320:AR439)+'iBoxx Extrapolation'!$L439,2)</f>
        <v>3.66</v>
      </c>
      <c r="AS439" s="13">
        <f>ROUND(AVERAGE(Zinsswaps!AS320:AS439)+'iBoxx Extrapolation'!$L439,2)</f>
        <v>3.64</v>
      </c>
      <c r="AT439" s="13">
        <f>ROUND(AVERAGE(Zinsswaps!AT320:AT439)+'iBoxx Extrapolation'!$L439,2)</f>
        <v>3.62</v>
      </c>
      <c r="AU439" s="13">
        <f>ROUND(AVERAGE(Zinsswaps!AU320:AU439)+'iBoxx Extrapolation'!$L439,2)</f>
        <v>3.61</v>
      </c>
      <c r="AV439" s="13">
        <f>ROUND(AVERAGE(Zinsswaps!AV320:AV439)+'iBoxx Extrapolation'!$L439,2)</f>
        <v>3.59</v>
      </c>
      <c r="AW439" s="13">
        <f>ROUND(AVERAGE(Zinsswaps!AW320:AW439)+'iBoxx Extrapolation'!$L439,2)</f>
        <v>3.57</v>
      </c>
      <c r="AX439" s="13">
        <f>ROUND(AVERAGE(Zinsswaps!AX320:AX439)+'iBoxx Extrapolation'!$L439,2)</f>
        <v>3.56</v>
      </c>
      <c r="AY439" s="13">
        <f>ROUND(AVERAGE(Zinsswaps!AY320:AY439)+'iBoxx Extrapolation'!$L439,2)</f>
        <v>3.54</v>
      </c>
    </row>
    <row r="440" spans="1:51" s="16" customFormat="1" x14ac:dyDescent="0.2">
      <c r="A440" s="12">
        <v>50617</v>
      </c>
      <c r="B440" s="13">
        <f>ROUND(AVERAGE(Zinsswaps!B321:B440)+'iBoxx Extrapolation'!$L440,2)</f>
        <v>2.99</v>
      </c>
      <c r="C440" s="13">
        <f>ROUND(AVERAGE(Zinsswaps!C321:C440)+'iBoxx Extrapolation'!$L440,2)</f>
        <v>3</v>
      </c>
      <c r="D440" s="13">
        <f>ROUND(AVERAGE(Zinsswaps!D321:D440)+'iBoxx Extrapolation'!$L440,2)</f>
        <v>3.05</v>
      </c>
      <c r="E440" s="13">
        <f>ROUND(AVERAGE(Zinsswaps!E321:E440)+'iBoxx Extrapolation'!$L440,2)</f>
        <v>3.12</v>
      </c>
      <c r="F440" s="13">
        <f>ROUND(AVERAGE(Zinsswaps!F321:F440)+'iBoxx Extrapolation'!$L440,2)</f>
        <v>3.19</v>
      </c>
      <c r="G440" s="13">
        <f>ROUND(AVERAGE(Zinsswaps!G321:G440)+'iBoxx Extrapolation'!$L440,2)</f>
        <v>3.27</v>
      </c>
      <c r="H440" s="13">
        <f>ROUND(AVERAGE(Zinsswaps!H321:H440)+'iBoxx Extrapolation'!$L440,2)</f>
        <v>3.34</v>
      </c>
      <c r="I440" s="13">
        <f>ROUND(AVERAGE(Zinsswaps!I321:I440)+'iBoxx Extrapolation'!$L440,2)</f>
        <v>3.41</v>
      </c>
      <c r="J440" s="13">
        <f>ROUND(AVERAGE(Zinsswaps!J321:J440)+'iBoxx Extrapolation'!$L440,2)</f>
        <v>3.48</v>
      </c>
      <c r="K440" s="13">
        <f>ROUND(AVERAGE(Zinsswaps!K321:K440)+'iBoxx Extrapolation'!$L440,2)</f>
        <v>3.54</v>
      </c>
      <c r="L440" s="13">
        <f>ROUND(AVERAGE(Zinsswaps!L321:L440)+'iBoxx Extrapolation'!$L440,2)</f>
        <v>3.6</v>
      </c>
      <c r="M440" s="13">
        <f>ROUND(AVERAGE(Zinsswaps!M321:M440)+'iBoxx Extrapolation'!$L440,2)</f>
        <v>3.65</v>
      </c>
      <c r="N440" s="13">
        <f>ROUND(AVERAGE(Zinsswaps!N321:N440)+'iBoxx Extrapolation'!$L440,2)</f>
        <v>3.7</v>
      </c>
      <c r="O440" s="13">
        <f>ROUND(AVERAGE(Zinsswaps!O321:O440)+'iBoxx Extrapolation'!$L440,2)</f>
        <v>3.75</v>
      </c>
      <c r="P440" s="13">
        <f>ROUND(AVERAGE(Zinsswaps!P321:P440)+'iBoxx Extrapolation'!$L440,2)</f>
        <v>3.78</v>
      </c>
      <c r="Q440" s="13">
        <f>ROUND(AVERAGE(Zinsswaps!Q321:Q440)+'iBoxx Extrapolation'!$L440,2)</f>
        <v>3.81</v>
      </c>
      <c r="R440" s="13">
        <f>ROUND(AVERAGE(Zinsswaps!R321:R440)+'iBoxx Extrapolation'!$L440,2)</f>
        <v>3.83</v>
      </c>
      <c r="S440" s="13">
        <f>ROUND(AVERAGE(Zinsswaps!S321:S440)+'iBoxx Extrapolation'!$L440,2)</f>
        <v>3.85</v>
      </c>
      <c r="T440" s="13">
        <f>ROUND(AVERAGE(Zinsswaps!T321:T440)+'iBoxx Extrapolation'!$L440,2)</f>
        <v>3.87</v>
      </c>
      <c r="U440" s="13">
        <f>ROUND(AVERAGE(Zinsswaps!U321:U440)+'iBoxx Extrapolation'!$L440,2)</f>
        <v>3.89</v>
      </c>
      <c r="V440" s="13">
        <f>ROUND(AVERAGE(Zinsswaps!V321:V440)+'iBoxx Extrapolation'!$L440,2)</f>
        <v>3.89</v>
      </c>
      <c r="W440" s="13">
        <f>ROUND(AVERAGE(Zinsswaps!W321:W440)+'iBoxx Extrapolation'!$L440,2)</f>
        <v>3.89</v>
      </c>
      <c r="X440" s="13">
        <f>ROUND(AVERAGE(Zinsswaps!X321:X440)+'iBoxx Extrapolation'!$L440,2)</f>
        <v>3.89</v>
      </c>
      <c r="Y440" s="13">
        <f>ROUND(AVERAGE(Zinsswaps!Y321:Y440)+'iBoxx Extrapolation'!$L440,2)</f>
        <v>3.89</v>
      </c>
      <c r="Z440" s="13">
        <f>ROUND(AVERAGE(Zinsswaps!Z321:Z440)+'iBoxx Extrapolation'!$L440,2)</f>
        <v>3.89</v>
      </c>
      <c r="AA440" s="13">
        <f>ROUND(AVERAGE(Zinsswaps!AA321:AA440)+'iBoxx Extrapolation'!$L440,2)</f>
        <v>3.88</v>
      </c>
      <c r="AB440" s="13">
        <f>ROUND(AVERAGE(Zinsswaps!AB321:AB440)+'iBoxx Extrapolation'!$L440,2)</f>
        <v>3.88</v>
      </c>
      <c r="AC440" s="13">
        <f>ROUND(AVERAGE(Zinsswaps!AC321:AC440)+'iBoxx Extrapolation'!$L440,2)</f>
        <v>3.87</v>
      </c>
      <c r="AD440" s="13">
        <f>ROUND(AVERAGE(Zinsswaps!AD321:AD440)+'iBoxx Extrapolation'!$L440,2)</f>
        <v>3.86</v>
      </c>
      <c r="AE440" s="13">
        <f>ROUND(AVERAGE(Zinsswaps!AE321:AE440)+'iBoxx Extrapolation'!$L440,2)</f>
        <v>3.86</v>
      </c>
      <c r="AF440" s="13">
        <f>ROUND(AVERAGE(Zinsswaps!AF321:AF440)+'iBoxx Extrapolation'!$L440,2)</f>
        <v>3.84</v>
      </c>
      <c r="AG440" s="13">
        <f>ROUND(AVERAGE(Zinsswaps!AG321:AG440)+'iBoxx Extrapolation'!$L440,2)</f>
        <v>3.82</v>
      </c>
      <c r="AH440" s="13">
        <f>ROUND(AVERAGE(Zinsswaps!AH321:AH440)+'iBoxx Extrapolation'!$L440,2)</f>
        <v>3.81</v>
      </c>
      <c r="AI440" s="13">
        <f>ROUND(AVERAGE(Zinsswaps!AI321:AI440)+'iBoxx Extrapolation'!$L440,2)</f>
        <v>3.79</v>
      </c>
      <c r="AJ440" s="13">
        <f>ROUND(AVERAGE(Zinsswaps!AJ321:AJ440)+'iBoxx Extrapolation'!$L440,2)</f>
        <v>3.78</v>
      </c>
      <c r="AK440" s="13">
        <f>ROUND(AVERAGE(Zinsswaps!AK321:AK440)+'iBoxx Extrapolation'!$L440,2)</f>
        <v>3.77</v>
      </c>
      <c r="AL440" s="13">
        <f>ROUND(AVERAGE(Zinsswaps!AL321:AL440)+'iBoxx Extrapolation'!$L440,2)</f>
        <v>3.76</v>
      </c>
      <c r="AM440" s="13">
        <f>ROUND(AVERAGE(Zinsswaps!AM321:AM440)+'iBoxx Extrapolation'!$L440,2)</f>
        <v>3.75</v>
      </c>
      <c r="AN440" s="13">
        <f>ROUND(AVERAGE(Zinsswaps!AN321:AN440)+'iBoxx Extrapolation'!$L440,2)</f>
        <v>3.74</v>
      </c>
      <c r="AO440" s="13">
        <f>ROUND(AVERAGE(Zinsswaps!AO321:AO440)+'iBoxx Extrapolation'!$L440,2)</f>
        <v>3.73</v>
      </c>
      <c r="AP440" s="13">
        <f>ROUND(AVERAGE(Zinsswaps!AP321:AP440)+'iBoxx Extrapolation'!$L440,2)</f>
        <v>3.7</v>
      </c>
      <c r="AQ440" s="13">
        <f>ROUND(AVERAGE(Zinsswaps!AQ321:AQ440)+'iBoxx Extrapolation'!$L440,2)</f>
        <v>3.68</v>
      </c>
      <c r="AR440" s="13">
        <f>ROUND(AVERAGE(Zinsswaps!AR321:AR440)+'iBoxx Extrapolation'!$L440,2)</f>
        <v>3.66</v>
      </c>
      <c r="AS440" s="13">
        <f>ROUND(AVERAGE(Zinsswaps!AS321:AS440)+'iBoxx Extrapolation'!$L440,2)</f>
        <v>3.64</v>
      </c>
      <c r="AT440" s="13">
        <f>ROUND(AVERAGE(Zinsswaps!AT321:AT440)+'iBoxx Extrapolation'!$L440,2)</f>
        <v>3.62</v>
      </c>
      <c r="AU440" s="13">
        <f>ROUND(AVERAGE(Zinsswaps!AU321:AU440)+'iBoxx Extrapolation'!$L440,2)</f>
        <v>3.61</v>
      </c>
      <c r="AV440" s="13">
        <f>ROUND(AVERAGE(Zinsswaps!AV321:AV440)+'iBoxx Extrapolation'!$L440,2)</f>
        <v>3.59</v>
      </c>
      <c r="AW440" s="13">
        <f>ROUND(AVERAGE(Zinsswaps!AW321:AW440)+'iBoxx Extrapolation'!$L440,2)</f>
        <v>3.57</v>
      </c>
      <c r="AX440" s="13">
        <f>ROUND(AVERAGE(Zinsswaps!AX321:AX440)+'iBoxx Extrapolation'!$L440,2)</f>
        <v>3.56</v>
      </c>
      <c r="AY440" s="13">
        <f>ROUND(AVERAGE(Zinsswaps!AY321:AY440)+'iBoxx Extrapolation'!$L440,2)</f>
        <v>3.54</v>
      </c>
    </row>
    <row r="441" spans="1:51" s="16" customFormat="1" x14ac:dyDescent="0.2">
      <c r="A441" s="12">
        <v>50648</v>
      </c>
      <c r="B441" s="13">
        <f>ROUND(AVERAGE(Zinsswaps!B322:B441)+'iBoxx Extrapolation'!$L441,2)</f>
        <v>2.99</v>
      </c>
      <c r="C441" s="13">
        <f>ROUND(AVERAGE(Zinsswaps!C322:C441)+'iBoxx Extrapolation'!$L441,2)</f>
        <v>3</v>
      </c>
      <c r="D441" s="13">
        <f>ROUND(AVERAGE(Zinsswaps!D322:D441)+'iBoxx Extrapolation'!$L441,2)</f>
        <v>3.05</v>
      </c>
      <c r="E441" s="13">
        <f>ROUND(AVERAGE(Zinsswaps!E322:E441)+'iBoxx Extrapolation'!$L441,2)</f>
        <v>3.12</v>
      </c>
      <c r="F441" s="13">
        <f>ROUND(AVERAGE(Zinsswaps!F322:F441)+'iBoxx Extrapolation'!$L441,2)</f>
        <v>3.19</v>
      </c>
      <c r="G441" s="13">
        <f>ROUND(AVERAGE(Zinsswaps!G322:G441)+'iBoxx Extrapolation'!$L441,2)</f>
        <v>3.27</v>
      </c>
      <c r="H441" s="13">
        <f>ROUND(AVERAGE(Zinsswaps!H322:H441)+'iBoxx Extrapolation'!$L441,2)</f>
        <v>3.34</v>
      </c>
      <c r="I441" s="13">
        <f>ROUND(AVERAGE(Zinsswaps!I322:I441)+'iBoxx Extrapolation'!$L441,2)</f>
        <v>3.41</v>
      </c>
      <c r="J441" s="13">
        <f>ROUND(AVERAGE(Zinsswaps!J322:J441)+'iBoxx Extrapolation'!$L441,2)</f>
        <v>3.48</v>
      </c>
      <c r="K441" s="13">
        <f>ROUND(AVERAGE(Zinsswaps!K322:K441)+'iBoxx Extrapolation'!$L441,2)</f>
        <v>3.54</v>
      </c>
      <c r="L441" s="13">
        <f>ROUND(AVERAGE(Zinsswaps!L322:L441)+'iBoxx Extrapolation'!$L441,2)</f>
        <v>3.6</v>
      </c>
      <c r="M441" s="13">
        <f>ROUND(AVERAGE(Zinsswaps!M322:M441)+'iBoxx Extrapolation'!$L441,2)</f>
        <v>3.65</v>
      </c>
      <c r="N441" s="13">
        <f>ROUND(AVERAGE(Zinsswaps!N322:N441)+'iBoxx Extrapolation'!$L441,2)</f>
        <v>3.7</v>
      </c>
      <c r="O441" s="13">
        <f>ROUND(AVERAGE(Zinsswaps!O322:O441)+'iBoxx Extrapolation'!$L441,2)</f>
        <v>3.75</v>
      </c>
      <c r="P441" s="13">
        <f>ROUND(AVERAGE(Zinsswaps!P322:P441)+'iBoxx Extrapolation'!$L441,2)</f>
        <v>3.78</v>
      </c>
      <c r="Q441" s="13">
        <f>ROUND(AVERAGE(Zinsswaps!Q322:Q441)+'iBoxx Extrapolation'!$L441,2)</f>
        <v>3.81</v>
      </c>
      <c r="R441" s="13">
        <f>ROUND(AVERAGE(Zinsswaps!R322:R441)+'iBoxx Extrapolation'!$L441,2)</f>
        <v>3.83</v>
      </c>
      <c r="S441" s="13">
        <f>ROUND(AVERAGE(Zinsswaps!S322:S441)+'iBoxx Extrapolation'!$L441,2)</f>
        <v>3.85</v>
      </c>
      <c r="T441" s="13">
        <f>ROUND(AVERAGE(Zinsswaps!T322:T441)+'iBoxx Extrapolation'!$L441,2)</f>
        <v>3.87</v>
      </c>
      <c r="U441" s="13">
        <f>ROUND(AVERAGE(Zinsswaps!U322:U441)+'iBoxx Extrapolation'!$L441,2)</f>
        <v>3.89</v>
      </c>
      <c r="V441" s="13">
        <f>ROUND(AVERAGE(Zinsswaps!V322:V441)+'iBoxx Extrapolation'!$L441,2)</f>
        <v>3.89</v>
      </c>
      <c r="W441" s="13">
        <f>ROUND(AVERAGE(Zinsswaps!W322:W441)+'iBoxx Extrapolation'!$L441,2)</f>
        <v>3.89</v>
      </c>
      <c r="X441" s="13">
        <f>ROUND(AVERAGE(Zinsswaps!X322:X441)+'iBoxx Extrapolation'!$L441,2)</f>
        <v>3.89</v>
      </c>
      <c r="Y441" s="13">
        <f>ROUND(AVERAGE(Zinsswaps!Y322:Y441)+'iBoxx Extrapolation'!$L441,2)</f>
        <v>3.89</v>
      </c>
      <c r="Z441" s="13">
        <f>ROUND(AVERAGE(Zinsswaps!Z322:Z441)+'iBoxx Extrapolation'!$L441,2)</f>
        <v>3.89</v>
      </c>
      <c r="AA441" s="13">
        <f>ROUND(AVERAGE(Zinsswaps!AA322:AA441)+'iBoxx Extrapolation'!$L441,2)</f>
        <v>3.88</v>
      </c>
      <c r="AB441" s="13">
        <f>ROUND(AVERAGE(Zinsswaps!AB322:AB441)+'iBoxx Extrapolation'!$L441,2)</f>
        <v>3.88</v>
      </c>
      <c r="AC441" s="13">
        <f>ROUND(AVERAGE(Zinsswaps!AC322:AC441)+'iBoxx Extrapolation'!$L441,2)</f>
        <v>3.87</v>
      </c>
      <c r="AD441" s="13">
        <f>ROUND(AVERAGE(Zinsswaps!AD322:AD441)+'iBoxx Extrapolation'!$L441,2)</f>
        <v>3.86</v>
      </c>
      <c r="AE441" s="13">
        <f>ROUND(AVERAGE(Zinsswaps!AE322:AE441)+'iBoxx Extrapolation'!$L441,2)</f>
        <v>3.86</v>
      </c>
      <c r="AF441" s="13">
        <f>ROUND(AVERAGE(Zinsswaps!AF322:AF441)+'iBoxx Extrapolation'!$L441,2)</f>
        <v>3.84</v>
      </c>
      <c r="AG441" s="13">
        <f>ROUND(AVERAGE(Zinsswaps!AG322:AG441)+'iBoxx Extrapolation'!$L441,2)</f>
        <v>3.82</v>
      </c>
      <c r="AH441" s="13">
        <f>ROUND(AVERAGE(Zinsswaps!AH322:AH441)+'iBoxx Extrapolation'!$L441,2)</f>
        <v>3.81</v>
      </c>
      <c r="AI441" s="13">
        <f>ROUND(AVERAGE(Zinsswaps!AI322:AI441)+'iBoxx Extrapolation'!$L441,2)</f>
        <v>3.79</v>
      </c>
      <c r="AJ441" s="13">
        <f>ROUND(AVERAGE(Zinsswaps!AJ322:AJ441)+'iBoxx Extrapolation'!$L441,2)</f>
        <v>3.78</v>
      </c>
      <c r="AK441" s="13">
        <f>ROUND(AVERAGE(Zinsswaps!AK322:AK441)+'iBoxx Extrapolation'!$L441,2)</f>
        <v>3.77</v>
      </c>
      <c r="AL441" s="13">
        <f>ROUND(AVERAGE(Zinsswaps!AL322:AL441)+'iBoxx Extrapolation'!$L441,2)</f>
        <v>3.76</v>
      </c>
      <c r="AM441" s="13">
        <f>ROUND(AVERAGE(Zinsswaps!AM322:AM441)+'iBoxx Extrapolation'!$L441,2)</f>
        <v>3.75</v>
      </c>
      <c r="AN441" s="13">
        <f>ROUND(AVERAGE(Zinsswaps!AN322:AN441)+'iBoxx Extrapolation'!$L441,2)</f>
        <v>3.74</v>
      </c>
      <c r="AO441" s="13">
        <f>ROUND(AVERAGE(Zinsswaps!AO322:AO441)+'iBoxx Extrapolation'!$L441,2)</f>
        <v>3.73</v>
      </c>
      <c r="AP441" s="13">
        <f>ROUND(AVERAGE(Zinsswaps!AP322:AP441)+'iBoxx Extrapolation'!$L441,2)</f>
        <v>3.7</v>
      </c>
      <c r="AQ441" s="13">
        <f>ROUND(AVERAGE(Zinsswaps!AQ322:AQ441)+'iBoxx Extrapolation'!$L441,2)</f>
        <v>3.68</v>
      </c>
      <c r="AR441" s="13">
        <f>ROUND(AVERAGE(Zinsswaps!AR322:AR441)+'iBoxx Extrapolation'!$L441,2)</f>
        <v>3.66</v>
      </c>
      <c r="AS441" s="13">
        <f>ROUND(AVERAGE(Zinsswaps!AS322:AS441)+'iBoxx Extrapolation'!$L441,2)</f>
        <v>3.64</v>
      </c>
      <c r="AT441" s="13">
        <f>ROUND(AVERAGE(Zinsswaps!AT322:AT441)+'iBoxx Extrapolation'!$L441,2)</f>
        <v>3.62</v>
      </c>
      <c r="AU441" s="13">
        <f>ROUND(AVERAGE(Zinsswaps!AU322:AU441)+'iBoxx Extrapolation'!$L441,2)</f>
        <v>3.61</v>
      </c>
      <c r="AV441" s="13">
        <f>ROUND(AVERAGE(Zinsswaps!AV322:AV441)+'iBoxx Extrapolation'!$L441,2)</f>
        <v>3.59</v>
      </c>
      <c r="AW441" s="13">
        <f>ROUND(AVERAGE(Zinsswaps!AW322:AW441)+'iBoxx Extrapolation'!$L441,2)</f>
        <v>3.57</v>
      </c>
      <c r="AX441" s="13">
        <f>ROUND(AVERAGE(Zinsswaps!AX322:AX441)+'iBoxx Extrapolation'!$L441,2)</f>
        <v>3.56</v>
      </c>
      <c r="AY441" s="13">
        <f>ROUND(AVERAGE(Zinsswaps!AY322:AY441)+'iBoxx Extrapolation'!$L441,2)</f>
        <v>3.54</v>
      </c>
    </row>
    <row r="442" spans="1:51" s="16" customFormat="1" x14ac:dyDescent="0.2">
      <c r="A442" s="12">
        <v>50678</v>
      </c>
      <c r="B442" s="13">
        <f>ROUND(AVERAGE(Zinsswaps!B323:B442)+'iBoxx Extrapolation'!$L442,2)</f>
        <v>2.99</v>
      </c>
      <c r="C442" s="13">
        <f>ROUND(AVERAGE(Zinsswaps!C323:C442)+'iBoxx Extrapolation'!$L442,2)</f>
        <v>3</v>
      </c>
      <c r="D442" s="13">
        <f>ROUND(AVERAGE(Zinsswaps!D323:D442)+'iBoxx Extrapolation'!$L442,2)</f>
        <v>3.05</v>
      </c>
      <c r="E442" s="13">
        <f>ROUND(AVERAGE(Zinsswaps!E323:E442)+'iBoxx Extrapolation'!$L442,2)</f>
        <v>3.12</v>
      </c>
      <c r="F442" s="13">
        <f>ROUND(AVERAGE(Zinsswaps!F323:F442)+'iBoxx Extrapolation'!$L442,2)</f>
        <v>3.19</v>
      </c>
      <c r="G442" s="13">
        <f>ROUND(AVERAGE(Zinsswaps!G323:G442)+'iBoxx Extrapolation'!$L442,2)</f>
        <v>3.27</v>
      </c>
      <c r="H442" s="13">
        <f>ROUND(AVERAGE(Zinsswaps!H323:H442)+'iBoxx Extrapolation'!$L442,2)</f>
        <v>3.34</v>
      </c>
      <c r="I442" s="13">
        <f>ROUND(AVERAGE(Zinsswaps!I323:I442)+'iBoxx Extrapolation'!$L442,2)</f>
        <v>3.41</v>
      </c>
      <c r="J442" s="13">
        <f>ROUND(AVERAGE(Zinsswaps!J323:J442)+'iBoxx Extrapolation'!$L442,2)</f>
        <v>3.48</v>
      </c>
      <c r="K442" s="13">
        <f>ROUND(AVERAGE(Zinsswaps!K323:K442)+'iBoxx Extrapolation'!$L442,2)</f>
        <v>3.54</v>
      </c>
      <c r="L442" s="13">
        <f>ROUND(AVERAGE(Zinsswaps!L323:L442)+'iBoxx Extrapolation'!$L442,2)</f>
        <v>3.6</v>
      </c>
      <c r="M442" s="13">
        <f>ROUND(AVERAGE(Zinsswaps!M323:M442)+'iBoxx Extrapolation'!$L442,2)</f>
        <v>3.65</v>
      </c>
      <c r="N442" s="13">
        <f>ROUND(AVERAGE(Zinsswaps!N323:N442)+'iBoxx Extrapolation'!$L442,2)</f>
        <v>3.7</v>
      </c>
      <c r="O442" s="13">
        <f>ROUND(AVERAGE(Zinsswaps!O323:O442)+'iBoxx Extrapolation'!$L442,2)</f>
        <v>3.75</v>
      </c>
      <c r="P442" s="13">
        <f>ROUND(AVERAGE(Zinsswaps!P323:P442)+'iBoxx Extrapolation'!$L442,2)</f>
        <v>3.78</v>
      </c>
      <c r="Q442" s="13">
        <f>ROUND(AVERAGE(Zinsswaps!Q323:Q442)+'iBoxx Extrapolation'!$L442,2)</f>
        <v>3.81</v>
      </c>
      <c r="R442" s="13">
        <f>ROUND(AVERAGE(Zinsswaps!R323:R442)+'iBoxx Extrapolation'!$L442,2)</f>
        <v>3.83</v>
      </c>
      <c r="S442" s="13">
        <f>ROUND(AVERAGE(Zinsswaps!S323:S442)+'iBoxx Extrapolation'!$L442,2)</f>
        <v>3.85</v>
      </c>
      <c r="T442" s="13">
        <f>ROUND(AVERAGE(Zinsswaps!T323:T442)+'iBoxx Extrapolation'!$L442,2)</f>
        <v>3.87</v>
      </c>
      <c r="U442" s="13">
        <f>ROUND(AVERAGE(Zinsswaps!U323:U442)+'iBoxx Extrapolation'!$L442,2)</f>
        <v>3.89</v>
      </c>
      <c r="V442" s="13">
        <f>ROUND(AVERAGE(Zinsswaps!V323:V442)+'iBoxx Extrapolation'!$L442,2)</f>
        <v>3.89</v>
      </c>
      <c r="W442" s="13">
        <f>ROUND(AVERAGE(Zinsswaps!W323:W442)+'iBoxx Extrapolation'!$L442,2)</f>
        <v>3.89</v>
      </c>
      <c r="X442" s="13">
        <f>ROUND(AVERAGE(Zinsswaps!X323:X442)+'iBoxx Extrapolation'!$L442,2)</f>
        <v>3.89</v>
      </c>
      <c r="Y442" s="13">
        <f>ROUND(AVERAGE(Zinsswaps!Y323:Y442)+'iBoxx Extrapolation'!$L442,2)</f>
        <v>3.89</v>
      </c>
      <c r="Z442" s="13">
        <f>ROUND(AVERAGE(Zinsswaps!Z323:Z442)+'iBoxx Extrapolation'!$L442,2)</f>
        <v>3.89</v>
      </c>
      <c r="AA442" s="13">
        <f>ROUND(AVERAGE(Zinsswaps!AA323:AA442)+'iBoxx Extrapolation'!$L442,2)</f>
        <v>3.88</v>
      </c>
      <c r="AB442" s="13">
        <f>ROUND(AVERAGE(Zinsswaps!AB323:AB442)+'iBoxx Extrapolation'!$L442,2)</f>
        <v>3.88</v>
      </c>
      <c r="AC442" s="13">
        <f>ROUND(AVERAGE(Zinsswaps!AC323:AC442)+'iBoxx Extrapolation'!$L442,2)</f>
        <v>3.87</v>
      </c>
      <c r="AD442" s="13">
        <f>ROUND(AVERAGE(Zinsswaps!AD323:AD442)+'iBoxx Extrapolation'!$L442,2)</f>
        <v>3.86</v>
      </c>
      <c r="AE442" s="13">
        <f>ROUND(AVERAGE(Zinsswaps!AE323:AE442)+'iBoxx Extrapolation'!$L442,2)</f>
        <v>3.86</v>
      </c>
      <c r="AF442" s="13">
        <f>ROUND(AVERAGE(Zinsswaps!AF323:AF442)+'iBoxx Extrapolation'!$L442,2)</f>
        <v>3.84</v>
      </c>
      <c r="AG442" s="13">
        <f>ROUND(AVERAGE(Zinsswaps!AG323:AG442)+'iBoxx Extrapolation'!$L442,2)</f>
        <v>3.82</v>
      </c>
      <c r="AH442" s="13">
        <f>ROUND(AVERAGE(Zinsswaps!AH323:AH442)+'iBoxx Extrapolation'!$L442,2)</f>
        <v>3.81</v>
      </c>
      <c r="AI442" s="13">
        <f>ROUND(AVERAGE(Zinsswaps!AI323:AI442)+'iBoxx Extrapolation'!$L442,2)</f>
        <v>3.79</v>
      </c>
      <c r="AJ442" s="13">
        <f>ROUND(AVERAGE(Zinsswaps!AJ323:AJ442)+'iBoxx Extrapolation'!$L442,2)</f>
        <v>3.78</v>
      </c>
      <c r="AK442" s="13">
        <f>ROUND(AVERAGE(Zinsswaps!AK323:AK442)+'iBoxx Extrapolation'!$L442,2)</f>
        <v>3.77</v>
      </c>
      <c r="AL442" s="13">
        <f>ROUND(AVERAGE(Zinsswaps!AL323:AL442)+'iBoxx Extrapolation'!$L442,2)</f>
        <v>3.76</v>
      </c>
      <c r="AM442" s="13">
        <f>ROUND(AVERAGE(Zinsswaps!AM323:AM442)+'iBoxx Extrapolation'!$L442,2)</f>
        <v>3.75</v>
      </c>
      <c r="AN442" s="13">
        <f>ROUND(AVERAGE(Zinsswaps!AN323:AN442)+'iBoxx Extrapolation'!$L442,2)</f>
        <v>3.74</v>
      </c>
      <c r="AO442" s="13">
        <f>ROUND(AVERAGE(Zinsswaps!AO323:AO442)+'iBoxx Extrapolation'!$L442,2)</f>
        <v>3.73</v>
      </c>
      <c r="AP442" s="13">
        <f>ROUND(AVERAGE(Zinsswaps!AP323:AP442)+'iBoxx Extrapolation'!$L442,2)</f>
        <v>3.7</v>
      </c>
      <c r="AQ442" s="13">
        <f>ROUND(AVERAGE(Zinsswaps!AQ323:AQ442)+'iBoxx Extrapolation'!$L442,2)</f>
        <v>3.68</v>
      </c>
      <c r="AR442" s="13">
        <f>ROUND(AVERAGE(Zinsswaps!AR323:AR442)+'iBoxx Extrapolation'!$L442,2)</f>
        <v>3.66</v>
      </c>
      <c r="AS442" s="13">
        <f>ROUND(AVERAGE(Zinsswaps!AS323:AS442)+'iBoxx Extrapolation'!$L442,2)</f>
        <v>3.64</v>
      </c>
      <c r="AT442" s="13">
        <f>ROUND(AVERAGE(Zinsswaps!AT323:AT442)+'iBoxx Extrapolation'!$L442,2)</f>
        <v>3.62</v>
      </c>
      <c r="AU442" s="13">
        <f>ROUND(AVERAGE(Zinsswaps!AU323:AU442)+'iBoxx Extrapolation'!$L442,2)</f>
        <v>3.61</v>
      </c>
      <c r="AV442" s="13">
        <f>ROUND(AVERAGE(Zinsswaps!AV323:AV442)+'iBoxx Extrapolation'!$L442,2)</f>
        <v>3.59</v>
      </c>
      <c r="AW442" s="13">
        <f>ROUND(AVERAGE(Zinsswaps!AW323:AW442)+'iBoxx Extrapolation'!$L442,2)</f>
        <v>3.57</v>
      </c>
      <c r="AX442" s="13">
        <f>ROUND(AVERAGE(Zinsswaps!AX323:AX442)+'iBoxx Extrapolation'!$L442,2)</f>
        <v>3.56</v>
      </c>
      <c r="AY442" s="13">
        <f>ROUND(AVERAGE(Zinsswaps!AY323:AY442)+'iBoxx Extrapolation'!$L442,2)</f>
        <v>3.54</v>
      </c>
    </row>
    <row r="443" spans="1:51" s="16" customFormat="1" x14ac:dyDescent="0.2">
      <c r="A443" s="12">
        <v>50709</v>
      </c>
      <c r="B443" s="13">
        <f>ROUND(AVERAGE(Zinsswaps!B324:B443)+'iBoxx Extrapolation'!$L443,2)</f>
        <v>2.99</v>
      </c>
      <c r="C443" s="13">
        <f>ROUND(AVERAGE(Zinsswaps!C324:C443)+'iBoxx Extrapolation'!$L443,2)</f>
        <v>3</v>
      </c>
      <c r="D443" s="13">
        <f>ROUND(AVERAGE(Zinsswaps!D324:D443)+'iBoxx Extrapolation'!$L443,2)</f>
        <v>3.05</v>
      </c>
      <c r="E443" s="13">
        <f>ROUND(AVERAGE(Zinsswaps!E324:E443)+'iBoxx Extrapolation'!$L443,2)</f>
        <v>3.12</v>
      </c>
      <c r="F443" s="13">
        <f>ROUND(AVERAGE(Zinsswaps!F324:F443)+'iBoxx Extrapolation'!$L443,2)</f>
        <v>3.19</v>
      </c>
      <c r="G443" s="13">
        <f>ROUND(AVERAGE(Zinsswaps!G324:G443)+'iBoxx Extrapolation'!$L443,2)</f>
        <v>3.27</v>
      </c>
      <c r="H443" s="13">
        <f>ROUND(AVERAGE(Zinsswaps!H324:H443)+'iBoxx Extrapolation'!$L443,2)</f>
        <v>3.34</v>
      </c>
      <c r="I443" s="13">
        <f>ROUND(AVERAGE(Zinsswaps!I324:I443)+'iBoxx Extrapolation'!$L443,2)</f>
        <v>3.41</v>
      </c>
      <c r="J443" s="13">
        <f>ROUND(AVERAGE(Zinsswaps!J324:J443)+'iBoxx Extrapolation'!$L443,2)</f>
        <v>3.48</v>
      </c>
      <c r="K443" s="13">
        <f>ROUND(AVERAGE(Zinsswaps!K324:K443)+'iBoxx Extrapolation'!$L443,2)</f>
        <v>3.54</v>
      </c>
      <c r="L443" s="13">
        <f>ROUND(AVERAGE(Zinsswaps!L324:L443)+'iBoxx Extrapolation'!$L443,2)</f>
        <v>3.6</v>
      </c>
      <c r="M443" s="13">
        <f>ROUND(AVERAGE(Zinsswaps!M324:M443)+'iBoxx Extrapolation'!$L443,2)</f>
        <v>3.65</v>
      </c>
      <c r="N443" s="13">
        <f>ROUND(AVERAGE(Zinsswaps!N324:N443)+'iBoxx Extrapolation'!$L443,2)</f>
        <v>3.7</v>
      </c>
      <c r="O443" s="13">
        <f>ROUND(AVERAGE(Zinsswaps!O324:O443)+'iBoxx Extrapolation'!$L443,2)</f>
        <v>3.75</v>
      </c>
      <c r="P443" s="13">
        <f>ROUND(AVERAGE(Zinsswaps!P324:P443)+'iBoxx Extrapolation'!$L443,2)</f>
        <v>3.78</v>
      </c>
      <c r="Q443" s="13">
        <f>ROUND(AVERAGE(Zinsswaps!Q324:Q443)+'iBoxx Extrapolation'!$L443,2)</f>
        <v>3.81</v>
      </c>
      <c r="R443" s="13">
        <f>ROUND(AVERAGE(Zinsswaps!R324:R443)+'iBoxx Extrapolation'!$L443,2)</f>
        <v>3.83</v>
      </c>
      <c r="S443" s="13">
        <f>ROUND(AVERAGE(Zinsswaps!S324:S443)+'iBoxx Extrapolation'!$L443,2)</f>
        <v>3.85</v>
      </c>
      <c r="T443" s="13">
        <f>ROUND(AVERAGE(Zinsswaps!T324:T443)+'iBoxx Extrapolation'!$L443,2)</f>
        <v>3.87</v>
      </c>
      <c r="U443" s="13">
        <f>ROUND(AVERAGE(Zinsswaps!U324:U443)+'iBoxx Extrapolation'!$L443,2)</f>
        <v>3.89</v>
      </c>
      <c r="V443" s="13">
        <f>ROUND(AVERAGE(Zinsswaps!V324:V443)+'iBoxx Extrapolation'!$L443,2)</f>
        <v>3.89</v>
      </c>
      <c r="W443" s="13">
        <f>ROUND(AVERAGE(Zinsswaps!W324:W443)+'iBoxx Extrapolation'!$L443,2)</f>
        <v>3.89</v>
      </c>
      <c r="X443" s="13">
        <f>ROUND(AVERAGE(Zinsswaps!X324:X443)+'iBoxx Extrapolation'!$L443,2)</f>
        <v>3.89</v>
      </c>
      <c r="Y443" s="13">
        <f>ROUND(AVERAGE(Zinsswaps!Y324:Y443)+'iBoxx Extrapolation'!$L443,2)</f>
        <v>3.89</v>
      </c>
      <c r="Z443" s="13">
        <f>ROUND(AVERAGE(Zinsswaps!Z324:Z443)+'iBoxx Extrapolation'!$L443,2)</f>
        <v>3.89</v>
      </c>
      <c r="AA443" s="13">
        <f>ROUND(AVERAGE(Zinsswaps!AA324:AA443)+'iBoxx Extrapolation'!$L443,2)</f>
        <v>3.88</v>
      </c>
      <c r="AB443" s="13">
        <f>ROUND(AVERAGE(Zinsswaps!AB324:AB443)+'iBoxx Extrapolation'!$L443,2)</f>
        <v>3.88</v>
      </c>
      <c r="AC443" s="13">
        <f>ROUND(AVERAGE(Zinsswaps!AC324:AC443)+'iBoxx Extrapolation'!$L443,2)</f>
        <v>3.87</v>
      </c>
      <c r="AD443" s="13">
        <f>ROUND(AVERAGE(Zinsswaps!AD324:AD443)+'iBoxx Extrapolation'!$L443,2)</f>
        <v>3.86</v>
      </c>
      <c r="AE443" s="13">
        <f>ROUND(AVERAGE(Zinsswaps!AE324:AE443)+'iBoxx Extrapolation'!$L443,2)</f>
        <v>3.86</v>
      </c>
      <c r="AF443" s="13">
        <f>ROUND(AVERAGE(Zinsswaps!AF324:AF443)+'iBoxx Extrapolation'!$L443,2)</f>
        <v>3.84</v>
      </c>
      <c r="AG443" s="13">
        <f>ROUND(AVERAGE(Zinsswaps!AG324:AG443)+'iBoxx Extrapolation'!$L443,2)</f>
        <v>3.82</v>
      </c>
      <c r="AH443" s="13">
        <f>ROUND(AVERAGE(Zinsswaps!AH324:AH443)+'iBoxx Extrapolation'!$L443,2)</f>
        <v>3.81</v>
      </c>
      <c r="AI443" s="13">
        <f>ROUND(AVERAGE(Zinsswaps!AI324:AI443)+'iBoxx Extrapolation'!$L443,2)</f>
        <v>3.79</v>
      </c>
      <c r="AJ443" s="13">
        <f>ROUND(AVERAGE(Zinsswaps!AJ324:AJ443)+'iBoxx Extrapolation'!$L443,2)</f>
        <v>3.78</v>
      </c>
      <c r="AK443" s="13">
        <f>ROUND(AVERAGE(Zinsswaps!AK324:AK443)+'iBoxx Extrapolation'!$L443,2)</f>
        <v>3.77</v>
      </c>
      <c r="AL443" s="13">
        <f>ROUND(AVERAGE(Zinsswaps!AL324:AL443)+'iBoxx Extrapolation'!$L443,2)</f>
        <v>3.76</v>
      </c>
      <c r="AM443" s="13">
        <f>ROUND(AVERAGE(Zinsswaps!AM324:AM443)+'iBoxx Extrapolation'!$L443,2)</f>
        <v>3.75</v>
      </c>
      <c r="AN443" s="13">
        <f>ROUND(AVERAGE(Zinsswaps!AN324:AN443)+'iBoxx Extrapolation'!$L443,2)</f>
        <v>3.74</v>
      </c>
      <c r="AO443" s="13">
        <f>ROUND(AVERAGE(Zinsswaps!AO324:AO443)+'iBoxx Extrapolation'!$L443,2)</f>
        <v>3.73</v>
      </c>
      <c r="AP443" s="13">
        <f>ROUND(AVERAGE(Zinsswaps!AP324:AP443)+'iBoxx Extrapolation'!$L443,2)</f>
        <v>3.7</v>
      </c>
      <c r="AQ443" s="13">
        <f>ROUND(AVERAGE(Zinsswaps!AQ324:AQ443)+'iBoxx Extrapolation'!$L443,2)</f>
        <v>3.68</v>
      </c>
      <c r="AR443" s="13">
        <f>ROUND(AVERAGE(Zinsswaps!AR324:AR443)+'iBoxx Extrapolation'!$L443,2)</f>
        <v>3.66</v>
      </c>
      <c r="AS443" s="13">
        <f>ROUND(AVERAGE(Zinsswaps!AS324:AS443)+'iBoxx Extrapolation'!$L443,2)</f>
        <v>3.64</v>
      </c>
      <c r="AT443" s="13">
        <f>ROUND(AVERAGE(Zinsswaps!AT324:AT443)+'iBoxx Extrapolation'!$L443,2)</f>
        <v>3.62</v>
      </c>
      <c r="AU443" s="13">
        <f>ROUND(AVERAGE(Zinsswaps!AU324:AU443)+'iBoxx Extrapolation'!$L443,2)</f>
        <v>3.61</v>
      </c>
      <c r="AV443" s="13">
        <f>ROUND(AVERAGE(Zinsswaps!AV324:AV443)+'iBoxx Extrapolation'!$L443,2)</f>
        <v>3.59</v>
      </c>
      <c r="AW443" s="13">
        <f>ROUND(AVERAGE(Zinsswaps!AW324:AW443)+'iBoxx Extrapolation'!$L443,2)</f>
        <v>3.57</v>
      </c>
      <c r="AX443" s="13">
        <f>ROUND(AVERAGE(Zinsswaps!AX324:AX443)+'iBoxx Extrapolation'!$L443,2)</f>
        <v>3.56</v>
      </c>
      <c r="AY443" s="13">
        <f>ROUND(AVERAGE(Zinsswaps!AY324:AY443)+'iBoxx Extrapolation'!$L443,2)</f>
        <v>3.54</v>
      </c>
    </row>
    <row r="444" spans="1:51" s="16" customFormat="1" x14ac:dyDescent="0.2">
      <c r="A444" s="12">
        <v>50739</v>
      </c>
      <c r="B444" s="13">
        <f>ROUND(AVERAGE(Zinsswaps!B325:B444)+'iBoxx Extrapolation'!$L444,2)</f>
        <v>2.99</v>
      </c>
      <c r="C444" s="13">
        <f>ROUND(AVERAGE(Zinsswaps!C325:C444)+'iBoxx Extrapolation'!$L444,2)</f>
        <v>3</v>
      </c>
      <c r="D444" s="13">
        <f>ROUND(AVERAGE(Zinsswaps!D325:D444)+'iBoxx Extrapolation'!$L444,2)</f>
        <v>3.05</v>
      </c>
      <c r="E444" s="13">
        <f>ROUND(AVERAGE(Zinsswaps!E325:E444)+'iBoxx Extrapolation'!$L444,2)</f>
        <v>3.12</v>
      </c>
      <c r="F444" s="13">
        <f>ROUND(AVERAGE(Zinsswaps!F325:F444)+'iBoxx Extrapolation'!$L444,2)</f>
        <v>3.19</v>
      </c>
      <c r="G444" s="13">
        <f>ROUND(AVERAGE(Zinsswaps!G325:G444)+'iBoxx Extrapolation'!$L444,2)</f>
        <v>3.27</v>
      </c>
      <c r="H444" s="13">
        <f>ROUND(AVERAGE(Zinsswaps!H325:H444)+'iBoxx Extrapolation'!$L444,2)</f>
        <v>3.34</v>
      </c>
      <c r="I444" s="13">
        <f>ROUND(AVERAGE(Zinsswaps!I325:I444)+'iBoxx Extrapolation'!$L444,2)</f>
        <v>3.41</v>
      </c>
      <c r="J444" s="13">
        <f>ROUND(AVERAGE(Zinsswaps!J325:J444)+'iBoxx Extrapolation'!$L444,2)</f>
        <v>3.48</v>
      </c>
      <c r="K444" s="13">
        <f>ROUND(AVERAGE(Zinsswaps!K325:K444)+'iBoxx Extrapolation'!$L444,2)</f>
        <v>3.54</v>
      </c>
      <c r="L444" s="13">
        <f>ROUND(AVERAGE(Zinsswaps!L325:L444)+'iBoxx Extrapolation'!$L444,2)</f>
        <v>3.6</v>
      </c>
      <c r="M444" s="13">
        <f>ROUND(AVERAGE(Zinsswaps!M325:M444)+'iBoxx Extrapolation'!$L444,2)</f>
        <v>3.65</v>
      </c>
      <c r="N444" s="13">
        <f>ROUND(AVERAGE(Zinsswaps!N325:N444)+'iBoxx Extrapolation'!$L444,2)</f>
        <v>3.7</v>
      </c>
      <c r="O444" s="13">
        <f>ROUND(AVERAGE(Zinsswaps!O325:O444)+'iBoxx Extrapolation'!$L444,2)</f>
        <v>3.75</v>
      </c>
      <c r="P444" s="13">
        <f>ROUND(AVERAGE(Zinsswaps!P325:P444)+'iBoxx Extrapolation'!$L444,2)</f>
        <v>3.78</v>
      </c>
      <c r="Q444" s="13">
        <f>ROUND(AVERAGE(Zinsswaps!Q325:Q444)+'iBoxx Extrapolation'!$L444,2)</f>
        <v>3.81</v>
      </c>
      <c r="R444" s="13">
        <f>ROUND(AVERAGE(Zinsswaps!R325:R444)+'iBoxx Extrapolation'!$L444,2)</f>
        <v>3.83</v>
      </c>
      <c r="S444" s="13">
        <f>ROUND(AVERAGE(Zinsswaps!S325:S444)+'iBoxx Extrapolation'!$L444,2)</f>
        <v>3.85</v>
      </c>
      <c r="T444" s="13">
        <f>ROUND(AVERAGE(Zinsswaps!T325:T444)+'iBoxx Extrapolation'!$L444,2)</f>
        <v>3.87</v>
      </c>
      <c r="U444" s="13">
        <f>ROUND(AVERAGE(Zinsswaps!U325:U444)+'iBoxx Extrapolation'!$L444,2)</f>
        <v>3.89</v>
      </c>
      <c r="V444" s="13">
        <f>ROUND(AVERAGE(Zinsswaps!V325:V444)+'iBoxx Extrapolation'!$L444,2)</f>
        <v>3.89</v>
      </c>
      <c r="W444" s="13">
        <f>ROUND(AVERAGE(Zinsswaps!W325:W444)+'iBoxx Extrapolation'!$L444,2)</f>
        <v>3.89</v>
      </c>
      <c r="X444" s="13">
        <f>ROUND(AVERAGE(Zinsswaps!X325:X444)+'iBoxx Extrapolation'!$L444,2)</f>
        <v>3.89</v>
      </c>
      <c r="Y444" s="13">
        <f>ROUND(AVERAGE(Zinsswaps!Y325:Y444)+'iBoxx Extrapolation'!$L444,2)</f>
        <v>3.89</v>
      </c>
      <c r="Z444" s="13">
        <f>ROUND(AVERAGE(Zinsswaps!Z325:Z444)+'iBoxx Extrapolation'!$L444,2)</f>
        <v>3.89</v>
      </c>
      <c r="AA444" s="13">
        <f>ROUND(AVERAGE(Zinsswaps!AA325:AA444)+'iBoxx Extrapolation'!$L444,2)</f>
        <v>3.88</v>
      </c>
      <c r="AB444" s="13">
        <f>ROUND(AVERAGE(Zinsswaps!AB325:AB444)+'iBoxx Extrapolation'!$L444,2)</f>
        <v>3.88</v>
      </c>
      <c r="AC444" s="13">
        <f>ROUND(AVERAGE(Zinsswaps!AC325:AC444)+'iBoxx Extrapolation'!$L444,2)</f>
        <v>3.87</v>
      </c>
      <c r="AD444" s="13">
        <f>ROUND(AVERAGE(Zinsswaps!AD325:AD444)+'iBoxx Extrapolation'!$L444,2)</f>
        <v>3.86</v>
      </c>
      <c r="AE444" s="13">
        <f>ROUND(AVERAGE(Zinsswaps!AE325:AE444)+'iBoxx Extrapolation'!$L444,2)</f>
        <v>3.86</v>
      </c>
      <c r="AF444" s="13">
        <f>ROUND(AVERAGE(Zinsswaps!AF325:AF444)+'iBoxx Extrapolation'!$L444,2)</f>
        <v>3.84</v>
      </c>
      <c r="AG444" s="13">
        <f>ROUND(AVERAGE(Zinsswaps!AG325:AG444)+'iBoxx Extrapolation'!$L444,2)</f>
        <v>3.82</v>
      </c>
      <c r="AH444" s="13">
        <f>ROUND(AVERAGE(Zinsswaps!AH325:AH444)+'iBoxx Extrapolation'!$L444,2)</f>
        <v>3.81</v>
      </c>
      <c r="AI444" s="13">
        <f>ROUND(AVERAGE(Zinsswaps!AI325:AI444)+'iBoxx Extrapolation'!$L444,2)</f>
        <v>3.79</v>
      </c>
      <c r="AJ444" s="13">
        <f>ROUND(AVERAGE(Zinsswaps!AJ325:AJ444)+'iBoxx Extrapolation'!$L444,2)</f>
        <v>3.78</v>
      </c>
      <c r="AK444" s="13">
        <f>ROUND(AVERAGE(Zinsswaps!AK325:AK444)+'iBoxx Extrapolation'!$L444,2)</f>
        <v>3.77</v>
      </c>
      <c r="AL444" s="13">
        <f>ROUND(AVERAGE(Zinsswaps!AL325:AL444)+'iBoxx Extrapolation'!$L444,2)</f>
        <v>3.76</v>
      </c>
      <c r="AM444" s="13">
        <f>ROUND(AVERAGE(Zinsswaps!AM325:AM444)+'iBoxx Extrapolation'!$L444,2)</f>
        <v>3.75</v>
      </c>
      <c r="AN444" s="13">
        <f>ROUND(AVERAGE(Zinsswaps!AN325:AN444)+'iBoxx Extrapolation'!$L444,2)</f>
        <v>3.74</v>
      </c>
      <c r="AO444" s="13">
        <f>ROUND(AVERAGE(Zinsswaps!AO325:AO444)+'iBoxx Extrapolation'!$L444,2)</f>
        <v>3.73</v>
      </c>
      <c r="AP444" s="13">
        <f>ROUND(AVERAGE(Zinsswaps!AP325:AP444)+'iBoxx Extrapolation'!$L444,2)</f>
        <v>3.7</v>
      </c>
      <c r="AQ444" s="13">
        <f>ROUND(AVERAGE(Zinsswaps!AQ325:AQ444)+'iBoxx Extrapolation'!$L444,2)</f>
        <v>3.68</v>
      </c>
      <c r="AR444" s="13">
        <f>ROUND(AVERAGE(Zinsswaps!AR325:AR444)+'iBoxx Extrapolation'!$L444,2)</f>
        <v>3.66</v>
      </c>
      <c r="AS444" s="13">
        <f>ROUND(AVERAGE(Zinsswaps!AS325:AS444)+'iBoxx Extrapolation'!$L444,2)</f>
        <v>3.64</v>
      </c>
      <c r="AT444" s="13">
        <f>ROUND(AVERAGE(Zinsswaps!AT325:AT444)+'iBoxx Extrapolation'!$L444,2)</f>
        <v>3.62</v>
      </c>
      <c r="AU444" s="13">
        <f>ROUND(AVERAGE(Zinsswaps!AU325:AU444)+'iBoxx Extrapolation'!$L444,2)</f>
        <v>3.61</v>
      </c>
      <c r="AV444" s="13">
        <f>ROUND(AVERAGE(Zinsswaps!AV325:AV444)+'iBoxx Extrapolation'!$L444,2)</f>
        <v>3.59</v>
      </c>
      <c r="AW444" s="13">
        <f>ROUND(AVERAGE(Zinsswaps!AW325:AW444)+'iBoxx Extrapolation'!$L444,2)</f>
        <v>3.57</v>
      </c>
      <c r="AX444" s="13">
        <f>ROUND(AVERAGE(Zinsswaps!AX325:AX444)+'iBoxx Extrapolation'!$L444,2)</f>
        <v>3.56</v>
      </c>
      <c r="AY444" s="13">
        <f>ROUND(AVERAGE(Zinsswaps!AY325:AY444)+'iBoxx Extrapolation'!$L444,2)</f>
        <v>3.54</v>
      </c>
    </row>
    <row r="445" spans="1:51" s="16" customFormat="1" x14ac:dyDescent="0.2">
      <c r="A445" s="12">
        <v>50770</v>
      </c>
      <c r="B445" s="13">
        <f>ROUND(AVERAGE(Zinsswaps!B326:B445)+'iBoxx Extrapolation'!$L445,2)</f>
        <v>2.99</v>
      </c>
      <c r="C445" s="13">
        <f>ROUND(AVERAGE(Zinsswaps!C326:C445)+'iBoxx Extrapolation'!$L445,2)</f>
        <v>3</v>
      </c>
      <c r="D445" s="13">
        <f>ROUND(AVERAGE(Zinsswaps!D326:D445)+'iBoxx Extrapolation'!$L445,2)</f>
        <v>3.05</v>
      </c>
      <c r="E445" s="13">
        <f>ROUND(AVERAGE(Zinsswaps!E326:E445)+'iBoxx Extrapolation'!$L445,2)</f>
        <v>3.12</v>
      </c>
      <c r="F445" s="13">
        <f>ROUND(AVERAGE(Zinsswaps!F326:F445)+'iBoxx Extrapolation'!$L445,2)</f>
        <v>3.19</v>
      </c>
      <c r="G445" s="13">
        <f>ROUND(AVERAGE(Zinsswaps!G326:G445)+'iBoxx Extrapolation'!$L445,2)</f>
        <v>3.27</v>
      </c>
      <c r="H445" s="13">
        <f>ROUND(AVERAGE(Zinsswaps!H326:H445)+'iBoxx Extrapolation'!$L445,2)</f>
        <v>3.34</v>
      </c>
      <c r="I445" s="13">
        <f>ROUND(AVERAGE(Zinsswaps!I326:I445)+'iBoxx Extrapolation'!$L445,2)</f>
        <v>3.41</v>
      </c>
      <c r="J445" s="13">
        <f>ROUND(AVERAGE(Zinsswaps!J326:J445)+'iBoxx Extrapolation'!$L445,2)</f>
        <v>3.48</v>
      </c>
      <c r="K445" s="13">
        <f>ROUND(AVERAGE(Zinsswaps!K326:K445)+'iBoxx Extrapolation'!$L445,2)</f>
        <v>3.54</v>
      </c>
      <c r="L445" s="13">
        <f>ROUND(AVERAGE(Zinsswaps!L326:L445)+'iBoxx Extrapolation'!$L445,2)</f>
        <v>3.6</v>
      </c>
      <c r="M445" s="13">
        <f>ROUND(AVERAGE(Zinsswaps!M326:M445)+'iBoxx Extrapolation'!$L445,2)</f>
        <v>3.65</v>
      </c>
      <c r="N445" s="13">
        <f>ROUND(AVERAGE(Zinsswaps!N326:N445)+'iBoxx Extrapolation'!$L445,2)</f>
        <v>3.7</v>
      </c>
      <c r="O445" s="13">
        <f>ROUND(AVERAGE(Zinsswaps!O326:O445)+'iBoxx Extrapolation'!$L445,2)</f>
        <v>3.75</v>
      </c>
      <c r="P445" s="13">
        <f>ROUND(AVERAGE(Zinsswaps!P326:P445)+'iBoxx Extrapolation'!$L445,2)</f>
        <v>3.78</v>
      </c>
      <c r="Q445" s="13">
        <f>ROUND(AVERAGE(Zinsswaps!Q326:Q445)+'iBoxx Extrapolation'!$L445,2)</f>
        <v>3.81</v>
      </c>
      <c r="R445" s="13">
        <f>ROUND(AVERAGE(Zinsswaps!R326:R445)+'iBoxx Extrapolation'!$L445,2)</f>
        <v>3.83</v>
      </c>
      <c r="S445" s="13">
        <f>ROUND(AVERAGE(Zinsswaps!S326:S445)+'iBoxx Extrapolation'!$L445,2)</f>
        <v>3.85</v>
      </c>
      <c r="T445" s="13">
        <f>ROUND(AVERAGE(Zinsswaps!T326:T445)+'iBoxx Extrapolation'!$L445,2)</f>
        <v>3.87</v>
      </c>
      <c r="U445" s="13">
        <f>ROUND(AVERAGE(Zinsswaps!U326:U445)+'iBoxx Extrapolation'!$L445,2)</f>
        <v>3.89</v>
      </c>
      <c r="V445" s="13">
        <f>ROUND(AVERAGE(Zinsswaps!V326:V445)+'iBoxx Extrapolation'!$L445,2)</f>
        <v>3.89</v>
      </c>
      <c r="W445" s="13">
        <f>ROUND(AVERAGE(Zinsswaps!W326:W445)+'iBoxx Extrapolation'!$L445,2)</f>
        <v>3.89</v>
      </c>
      <c r="X445" s="13">
        <f>ROUND(AVERAGE(Zinsswaps!X326:X445)+'iBoxx Extrapolation'!$L445,2)</f>
        <v>3.89</v>
      </c>
      <c r="Y445" s="13">
        <f>ROUND(AVERAGE(Zinsswaps!Y326:Y445)+'iBoxx Extrapolation'!$L445,2)</f>
        <v>3.89</v>
      </c>
      <c r="Z445" s="13">
        <f>ROUND(AVERAGE(Zinsswaps!Z326:Z445)+'iBoxx Extrapolation'!$L445,2)</f>
        <v>3.89</v>
      </c>
      <c r="AA445" s="13">
        <f>ROUND(AVERAGE(Zinsswaps!AA326:AA445)+'iBoxx Extrapolation'!$L445,2)</f>
        <v>3.88</v>
      </c>
      <c r="AB445" s="13">
        <f>ROUND(AVERAGE(Zinsswaps!AB326:AB445)+'iBoxx Extrapolation'!$L445,2)</f>
        <v>3.88</v>
      </c>
      <c r="AC445" s="13">
        <f>ROUND(AVERAGE(Zinsswaps!AC326:AC445)+'iBoxx Extrapolation'!$L445,2)</f>
        <v>3.87</v>
      </c>
      <c r="AD445" s="13">
        <f>ROUND(AVERAGE(Zinsswaps!AD326:AD445)+'iBoxx Extrapolation'!$L445,2)</f>
        <v>3.86</v>
      </c>
      <c r="AE445" s="13">
        <f>ROUND(AVERAGE(Zinsswaps!AE326:AE445)+'iBoxx Extrapolation'!$L445,2)</f>
        <v>3.86</v>
      </c>
      <c r="AF445" s="13">
        <f>ROUND(AVERAGE(Zinsswaps!AF326:AF445)+'iBoxx Extrapolation'!$L445,2)</f>
        <v>3.84</v>
      </c>
      <c r="AG445" s="13">
        <f>ROUND(AVERAGE(Zinsswaps!AG326:AG445)+'iBoxx Extrapolation'!$L445,2)</f>
        <v>3.82</v>
      </c>
      <c r="AH445" s="13">
        <f>ROUND(AVERAGE(Zinsswaps!AH326:AH445)+'iBoxx Extrapolation'!$L445,2)</f>
        <v>3.81</v>
      </c>
      <c r="AI445" s="13">
        <f>ROUND(AVERAGE(Zinsswaps!AI326:AI445)+'iBoxx Extrapolation'!$L445,2)</f>
        <v>3.79</v>
      </c>
      <c r="AJ445" s="13">
        <f>ROUND(AVERAGE(Zinsswaps!AJ326:AJ445)+'iBoxx Extrapolation'!$L445,2)</f>
        <v>3.78</v>
      </c>
      <c r="AK445" s="13">
        <f>ROUND(AVERAGE(Zinsswaps!AK326:AK445)+'iBoxx Extrapolation'!$L445,2)</f>
        <v>3.77</v>
      </c>
      <c r="AL445" s="13">
        <f>ROUND(AVERAGE(Zinsswaps!AL326:AL445)+'iBoxx Extrapolation'!$L445,2)</f>
        <v>3.76</v>
      </c>
      <c r="AM445" s="13">
        <f>ROUND(AVERAGE(Zinsswaps!AM326:AM445)+'iBoxx Extrapolation'!$L445,2)</f>
        <v>3.75</v>
      </c>
      <c r="AN445" s="13">
        <f>ROUND(AVERAGE(Zinsswaps!AN326:AN445)+'iBoxx Extrapolation'!$L445,2)</f>
        <v>3.74</v>
      </c>
      <c r="AO445" s="13">
        <f>ROUND(AVERAGE(Zinsswaps!AO326:AO445)+'iBoxx Extrapolation'!$L445,2)</f>
        <v>3.73</v>
      </c>
      <c r="AP445" s="13">
        <f>ROUND(AVERAGE(Zinsswaps!AP326:AP445)+'iBoxx Extrapolation'!$L445,2)</f>
        <v>3.7</v>
      </c>
      <c r="AQ445" s="13">
        <f>ROUND(AVERAGE(Zinsswaps!AQ326:AQ445)+'iBoxx Extrapolation'!$L445,2)</f>
        <v>3.68</v>
      </c>
      <c r="AR445" s="13">
        <f>ROUND(AVERAGE(Zinsswaps!AR326:AR445)+'iBoxx Extrapolation'!$L445,2)</f>
        <v>3.66</v>
      </c>
      <c r="AS445" s="13">
        <f>ROUND(AVERAGE(Zinsswaps!AS326:AS445)+'iBoxx Extrapolation'!$L445,2)</f>
        <v>3.64</v>
      </c>
      <c r="AT445" s="13">
        <f>ROUND(AVERAGE(Zinsswaps!AT326:AT445)+'iBoxx Extrapolation'!$L445,2)</f>
        <v>3.62</v>
      </c>
      <c r="AU445" s="13">
        <f>ROUND(AVERAGE(Zinsswaps!AU326:AU445)+'iBoxx Extrapolation'!$L445,2)</f>
        <v>3.61</v>
      </c>
      <c r="AV445" s="13">
        <f>ROUND(AVERAGE(Zinsswaps!AV326:AV445)+'iBoxx Extrapolation'!$L445,2)</f>
        <v>3.59</v>
      </c>
      <c r="AW445" s="13">
        <f>ROUND(AVERAGE(Zinsswaps!AW326:AW445)+'iBoxx Extrapolation'!$L445,2)</f>
        <v>3.57</v>
      </c>
      <c r="AX445" s="13">
        <f>ROUND(AVERAGE(Zinsswaps!AX326:AX445)+'iBoxx Extrapolation'!$L445,2)</f>
        <v>3.56</v>
      </c>
      <c r="AY445" s="13">
        <f>ROUND(AVERAGE(Zinsswaps!AY326:AY445)+'iBoxx Extrapolation'!$L445,2)</f>
        <v>3.54</v>
      </c>
    </row>
    <row r="446" spans="1:51" s="16" customFormat="1" x14ac:dyDescent="0.2">
      <c r="A446" s="12">
        <v>50801</v>
      </c>
      <c r="B446" s="13">
        <f>ROUND(AVERAGE(Zinsswaps!B327:B446)+'iBoxx Extrapolation'!$L446,2)</f>
        <v>2.99</v>
      </c>
      <c r="C446" s="13">
        <f>ROUND(AVERAGE(Zinsswaps!C327:C446)+'iBoxx Extrapolation'!$L446,2)</f>
        <v>3</v>
      </c>
      <c r="D446" s="13">
        <f>ROUND(AVERAGE(Zinsswaps!D327:D446)+'iBoxx Extrapolation'!$L446,2)</f>
        <v>3.05</v>
      </c>
      <c r="E446" s="13">
        <f>ROUND(AVERAGE(Zinsswaps!E327:E446)+'iBoxx Extrapolation'!$L446,2)</f>
        <v>3.12</v>
      </c>
      <c r="F446" s="13">
        <f>ROUND(AVERAGE(Zinsswaps!F327:F446)+'iBoxx Extrapolation'!$L446,2)</f>
        <v>3.19</v>
      </c>
      <c r="G446" s="13">
        <f>ROUND(AVERAGE(Zinsswaps!G327:G446)+'iBoxx Extrapolation'!$L446,2)</f>
        <v>3.27</v>
      </c>
      <c r="H446" s="13">
        <f>ROUND(AVERAGE(Zinsswaps!H327:H446)+'iBoxx Extrapolation'!$L446,2)</f>
        <v>3.34</v>
      </c>
      <c r="I446" s="13">
        <f>ROUND(AVERAGE(Zinsswaps!I327:I446)+'iBoxx Extrapolation'!$L446,2)</f>
        <v>3.41</v>
      </c>
      <c r="J446" s="13">
        <f>ROUND(AVERAGE(Zinsswaps!J327:J446)+'iBoxx Extrapolation'!$L446,2)</f>
        <v>3.48</v>
      </c>
      <c r="K446" s="13">
        <f>ROUND(AVERAGE(Zinsswaps!K327:K446)+'iBoxx Extrapolation'!$L446,2)</f>
        <v>3.54</v>
      </c>
      <c r="L446" s="13">
        <f>ROUND(AVERAGE(Zinsswaps!L327:L446)+'iBoxx Extrapolation'!$L446,2)</f>
        <v>3.6</v>
      </c>
      <c r="M446" s="13">
        <f>ROUND(AVERAGE(Zinsswaps!M327:M446)+'iBoxx Extrapolation'!$L446,2)</f>
        <v>3.65</v>
      </c>
      <c r="N446" s="13">
        <f>ROUND(AVERAGE(Zinsswaps!N327:N446)+'iBoxx Extrapolation'!$L446,2)</f>
        <v>3.7</v>
      </c>
      <c r="O446" s="13">
        <f>ROUND(AVERAGE(Zinsswaps!O327:O446)+'iBoxx Extrapolation'!$L446,2)</f>
        <v>3.75</v>
      </c>
      <c r="P446" s="13">
        <f>ROUND(AVERAGE(Zinsswaps!P327:P446)+'iBoxx Extrapolation'!$L446,2)</f>
        <v>3.78</v>
      </c>
      <c r="Q446" s="13">
        <f>ROUND(AVERAGE(Zinsswaps!Q327:Q446)+'iBoxx Extrapolation'!$L446,2)</f>
        <v>3.81</v>
      </c>
      <c r="R446" s="13">
        <f>ROUND(AVERAGE(Zinsswaps!R327:R446)+'iBoxx Extrapolation'!$L446,2)</f>
        <v>3.83</v>
      </c>
      <c r="S446" s="13">
        <f>ROUND(AVERAGE(Zinsswaps!S327:S446)+'iBoxx Extrapolation'!$L446,2)</f>
        <v>3.85</v>
      </c>
      <c r="T446" s="13">
        <f>ROUND(AVERAGE(Zinsswaps!T327:T446)+'iBoxx Extrapolation'!$L446,2)</f>
        <v>3.87</v>
      </c>
      <c r="U446" s="13">
        <f>ROUND(AVERAGE(Zinsswaps!U327:U446)+'iBoxx Extrapolation'!$L446,2)</f>
        <v>3.89</v>
      </c>
      <c r="V446" s="13">
        <f>ROUND(AVERAGE(Zinsswaps!V327:V446)+'iBoxx Extrapolation'!$L446,2)</f>
        <v>3.89</v>
      </c>
      <c r="W446" s="13">
        <f>ROUND(AVERAGE(Zinsswaps!W327:W446)+'iBoxx Extrapolation'!$L446,2)</f>
        <v>3.89</v>
      </c>
      <c r="X446" s="13">
        <f>ROUND(AVERAGE(Zinsswaps!X327:X446)+'iBoxx Extrapolation'!$L446,2)</f>
        <v>3.89</v>
      </c>
      <c r="Y446" s="13">
        <f>ROUND(AVERAGE(Zinsswaps!Y327:Y446)+'iBoxx Extrapolation'!$L446,2)</f>
        <v>3.89</v>
      </c>
      <c r="Z446" s="13">
        <f>ROUND(AVERAGE(Zinsswaps!Z327:Z446)+'iBoxx Extrapolation'!$L446,2)</f>
        <v>3.89</v>
      </c>
      <c r="AA446" s="13">
        <f>ROUND(AVERAGE(Zinsswaps!AA327:AA446)+'iBoxx Extrapolation'!$L446,2)</f>
        <v>3.88</v>
      </c>
      <c r="AB446" s="13">
        <f>ROUND(AVERAGE(Zinsswaps!AB327:AB446)+'iBoxx Extrapolation'!$L446,2)</f>
        <v>3.88</v>
      </c>
      <c r="AC446" s="13">
        <f>ROUND(AVERAGE(Zinsswaps!AC327:AC446)+'iBoxx Extrapolation'!$L446,2)</f>
        <v>3.87</v>
      </c>
      <c r="AD446" s="13">
        <f>ROUND(AVERAGE(Zinsswaps!AD327:AD446)+'iBoxx Extrapolation'!$L446,2)</f>
        <v>3.86</v>
      </c>
      <c r="AE446" s="13">
        <f>ROUND(AVERAGE(Zinsswaps!AE327:AE446)+'iBoxx Extrapolation'!$L446,2)</f>
        <v>3.86</v>
      </c>
      <c r="AF446" s="13">
        <f>ROUND(AVERAGE(Zinsswaps!AF327:AF446)+'iBoxx Extrapolation'!$L446,2)</f>
        <v>3.84</v>
      </c>
      <c r="AG446" s="13">
        <f>ROUND(AVERAGE(Zinsswaps!AG327:AG446)+'iBoxx Extrapolation'!$L446,2)</f>
        <v>3.82</v>
      </c>
      <c r="AH446" s="13">
        <f>ROUND(AVERAGE(Zinsswaps!AH327:AH446)+'iBoxx Extrapolation'!$L446,2)</f>
        <v>3.81</v>
      </c>
      <c r="AI446" s="13">
        <f>ROUND(AVERAGE(Zinsswaps!AI327:AI446)+'iBoxx Extrapolation'!$L446,2)</f>
        <v>3.79</v>
      </c>
      <c r="AJ446" s="13">
        <f>ROUND(AVERAGE(Zinsswaps!AJ327:AJ446)+'iBoxx Extrapolation'!$L446,2)</f>
        <v>3.78</v>
      </c>
      <c r="AK446" s="13">
        <f>ROUND(AVERAGE(Zinsswaps!AK327:AK446)+'iBoxx Extrapolation'!$L446,2)</f>
        <v>3.77</v>
      </c>
      <c r="AL446" s="13">
        <f>ROUND(AVERAGE(Zinsswaps!AL327:AL446)+'iBoxx Extrapolation'!$L446,2)</f>
        <v>3.76</v>
      </c>
      <c r="AM446" s="13">
        <f>ROUND(AVERAGE(Zinsswaps!AM327:AM446)+'iBoxx Extrapolation'!$L446,2)</f>
        <v>3.75</v>
      </c>
      <c r="AN446" s="13">
        <f>ROUND(AVERAGE(Zinsswaps!AN327:AN446)+'iBoxx Extrapolation'!$L446,2)</f>
        <v>3.74</v>
      </c>
      <c r="AO446" s="13">
        <f>ROUND(AVERAGE(Zinsswaps!AO327:AO446)+'iBoxx Extrapolation'!$L446,2)</f>
        <v>3.73</v>
      </c>
      <c r="AP446" s="13">
        <f>ROUND(AVERAGE(Zinsswaps!AP327:AP446)+'iBoxx Extrapolation'!$L446,2)</f>
        <v>3.7</v>
      </c>
      <c r="AQ446" s="13">
        <f>ROUND(AVERAGE(Zinsswaps!AQ327:AQ446)+'iBoxx Extrapolation'!$L446,2)</f>
        <v>3.68</v>
      </c>
      <c r="AR446" s="13">
        <f>ROUND(AVERAGE(Zinsswaps!AR327:AR446)+'iBoxx Extrapolation'!$L446,2)</f>
        <v>3.66</v>
      </c>
      <c r="AS446" s="13">
        <f>ROUND(AVERAGE(Zinsswaps!AS327:AS446)+'iBoxx Extrapolation'!$L446,2)</f>
        <v>3.64</v>
      </c>
      <c r="AT446" s="13">
        <f>ROUND(AVERAGE(Zinsswaps!AT327:AT446)+'iBoxx Extrapolation'!$L446,2)</f>
        <v>3.62</v>
      </c>
      <c r="AU446" s="13">
        <f>ROUND(AVERAGE(Zinsswaps!AU327:AU446)+'iBoxx Extrapolation'!$L446,2)</f>
        <v>3.61</v>
      </c>
      <c r="AV446" s="13">
        <f>ROUND(AVERAGE(Zinsswaps!AV327:AV446)+'iBoxx Extrapolation'!$L446,2)</f>
        <v>3.59</v>
      </c>
      <c r="AW446" s="13">
        <f>ROUND(AVERAGE(Zinsswaps!AW327:AW446)+'iBoxx Extrapolation'!$L446,2)</f>
        <v>3.57</v>
      </c>
      <c r="AX446" s="13">
        <f>ROUND(AVERAGE(Zinsswaps!AX327:AX446)+'iBoxx Extrapolation'!$L446,2)</f>
        <v>3.56</v>
      </c>
      <c r="AY446" s="13">
        <f>ROUND(AVERAGE(Zinsswaps!AY327:AY446)+'iBoxx Extrapolation'!$L446,2)</f>
        <v>3.54</v>
      </c>
    </row>
    <row r="447" spans="1:51" s="16" customFormat="1" x14ac:dyDescent="0.2">
      <c r="A447" s="12">
        <v>50829</v>
      </c>
      <c r="B447" s="13">
        <f>ROUND(AVERAGE(Zinsswaps!B328:B447)+'iBoxx Extrapolation'!$L447,2)</f>
        <v>2.99</v>
      </c>
      <c r="C447" s="13">
        <f>ROUND(AVERAGE(Zinsswaps!C328:C447)+'iBoxx Extrapolation'!$L447,2)</f>
        <v>3</v>
      </c>
      <c r="D447" s="13">
        <f>ROUND(AVERAGE(Zinsswaps!D328:D447)+'iBoxx Extrapolation'!$L447,2)</f>
        <v>3.05</v>
      </c>
      <c r="E447" s="13">
        <f>ROUND(AVERAGE(Zinsswaps!E328:E447)+'iBoxx Extrapolation'!$L447,2)</f>
        <v>3.12</v>
      </c>
      <c r="F447" s="13">
        <f>ROUND(AVERAGE(Zinsswaps!F328:F447)+'iBoxx Extrapolation'!$L447,2)</f>
        <v>3.19</v>
      </c>
      <c r="G447" s="13">
        <f>ROUND(AVERAGE(Zinsswaps!G328:G447)+'iBoxx Extrapolation'!$L447,2)</f>
        <v>3.27</v>
      </c>
      <c r="H447" s="13">
        <f>ROUND(AVERAGE(Zinsswaps!H328:H447)+'iBoxx Extrapolation'!$L447,2)</f>
        <v>3.34</v>
      </c>
      <c r="I447" s="13">
        <f>ROUND(AVERAGE(Zinsswaps!I328:I447)+'iBoxx Extrapolation'!$L447,2)</f>
        <v>3.41</v>
      </c>
      <c r="J447" s="13">
        <f>ROUND(AVERAGE(Zinsswaps!J328:J447)+'iBoxx Extrapolation'!$L447,2)</f>
        <v>3.48</v>
      </c>
      <c r="K447" s="13">
        <f>ROUND(AVERAGE(Zinsswaps!K328:K447)+'iBoxx Extrapolation'!$L447,2)</f>
        <v>3.54</v>
      </c>
      <c r="L447" s="13">
        <f>ROUND(AVERAGE(Zinsswaps!L328:L447)+'iBoxx Extrapolation'!$L447,2)</f>
        <v>3.6</v>
      </c>
      <c r="M447" s="13">
        <f>ROUND(AVERAGE(Zinsswaps!M328:M447)+'iBoxx Extrapolation'!$L447,2)</f>
        <v>3.65</v>
      </c>
      <c r="N447" s="13">
        <f>ROUND(AVERAGE(Zinsswaps!N328:N447)+'iBoxx Extrapolation'!$L447,2)</f>
        <v>3.7</v>
      </c>
      <c r="O447" s="13">
        <f>ROUND(AVERAGE(Zinsswaps!O328:O447)+'iBoxx Extrapolation'!$L447,2)</f>
        <v>3.75</v>
      </c>
      <c r="P447" s="13">
        <f>ROUND(AVERAGE(Zinsswaps!P328:P447)+'iBoxx Extrapolation'!$L447,2)</f>
        <v>3.78</v>
      </c>
      <c r="Q447" s="13">
        <f>ROUND(AVERAGE(Zinsswaps!Q328:Q447)+'iBoxx Extrapolation'!$L447,2)</f>
        <v>3.81</v>
      </c>
      <c r="R447" s="13">
        <f>ROUND(AVERAGE(Zinsswaps!R328:R447)+'iBoxx Extrapolation'!$L447,2)</f>
        <v>3.83</v>
      </c>
      <c r="S447" s="13">
        <f>ROUND(AVERAGE(Zinsswaps!S328:S447)+'iBoxx Extrapolation'!$L447,2)</f>
        <v>3.85</v>
      </c>
      <c r="T447" s="13">
        <f>ROUND(AVERAGE(Zinsswaps!T328:T447)+'iBoxx Extrapolation'!$L447,2)</f>
        <v>3.87</v>
      </c>
      <c r="U447" s="13">
        <f>ROUND(AVERAGE(Zinsswaps!U328:U447)+'iBoxx Extrapolation'!$L447,2)</f>
        <v>3.89</v>
      </c>
      <c r="V447" s="13">
        <f>ROUND(AVERAGE(Zinsswaps!V328:V447)+'iBoxx Extrapolation'!$L447,2)</f>
        <v>3.89</v>
      </c>
      <c r="W447" s="13">
        <f>ROUND(AVERAGE(Zinsswaps!W328:W447)+'iBoxx Extrapolation'!$L447,2)</f>
        <v>3.89</v>
      </c>
      <c r="X447" s="13">
        <f>ROUND(AVERAGE(Zinsswaps!X328:X447)+'iBoxx Extrapolation'!$L447,2)</f>
        <v>3.89</v>
      </c>
      <c r="Y447" s="13">
        <f>ROUND(AVERAGE(Zinsswaps!Y328:Y447)+'iBoxx Extrapolation'!$L447,2)</f>
        <v>3.89</v>
      </c>
      <c r="Z447" s="13">
        <f>ROUND(AVERAGE(Zinsswaps!Z328:Z447)+'iBoxx Extrapolation'!$L447,2)</f>
        <v>3.89</v>
      </c>
      <c r="AA447" s="13">
        <f>ROUND(AVERAGE(Zinsswaps!AA328:AA447)+'iBoxx Extrapolation'!$L447,2)</f>
        <v>3.88</v>
      </c>
      <c r="AB447" s="13">
        <f>ROUND(AVERAGE(Zinsswaps!AB328:AB447)+'iBoxx Extrapolation'!$L447,2)</f>
        <v>3.88</v>
      </c>
      <c r="AC447" s="13">
        <f>ROUND(AVERAGE(Zinsswaps!AC328:AC447)+'iBoxx Extrapolation'!$L447,2)</f>
        <v>3.87</v>
      </c>
      <c r="AD447" s="13">
        <f>ROUND(AVERAGE(Zinsswaps!AD328:AD447)+'iBoxx Extrapolation'!$L447,2)</f>
        <v>3.86</v>
      </c>
      <c r="AE447" s="13">
        <f>ROUND(AVERAGE(Zinsswaps!AE328:AE447)+'iBoxx Extrapolation'!$L447,2)</f>
        <v>3.86</v>
      </c>
      <c r="AF447" s="13">
        <f>ROUND(AVERAGE(Zinsswaps!AF328:AF447)+'iBoxx Extrapolation'!$L447,2)</f>
        <v>3.84</v>
      </c>
      <c r="AG447" s="13">
        <f>ROUND(AVERAGE(Zinsswaps!AG328:AG447)+'iBoxx Extrapolation'!$L447,2)</f>
        <v>3.82</v>
      </c>
      <c r="AH447" s="13">
        <f>ROUND(AVERAGE(Zinsswaps!AH328:AH447)+'iBoxx Extrapolation'!$L447,2)</f>
        <v>3.81</v>
      </c>
      <c r="AI447" s="13">
        <f>ROUND(AVERAGE(Zinsswaps!AI328:AI447)+'iBoxx Extrapolation'!$L447,2)</f>
        <v>3.79</v>
      </c>
      <c r="AJ447" s="13">
        <f>ROUND(AVERAGE(Zinsswaps!AJ328:AJ447)+'iBoxx Extrapolation'!$L447,2)</f>
        <v>3.78</v>
      </c>
      <c r="AK447" s="13">
        <f>ROUND(AVERAGE(Zinsswaps!AK328:AK447)+'iBoxx Extrapolation'!$L447,2)</f>
        <v>3.77</v>
      </c>
      <c r="AL447" s="13">
        <f>ROUND(AVERAGE(Zinsswaps!AL328:AL447)+'iBoxx Extrapolation'!$L447,2)</f>
        <v>3.76</v>
      </c>
      <c r="AM447" s="13">
        <f>ROUND(AVERAGE(Zinsswaps!AM328:AM447)+'iBoxx Extrapolation'!$L447,2)</f>
        <v>3.75</v>
      </c>
      <c r="AN447" s="13">
        <f>ROUND(AVERAGE(Zinsswaps!AN328:AN447)+'iBoxx Extrapolation'!$L447,2)</f>
        <v>3.74</v>
      </c>
      <c r="AO447" s="13">
        <f>ROUND(AVERAGE(Zinsswaps!AO328:AO447)+'iBoxx Extrapolation'!$L447,2)</f>
        <v>3.73</v>
      </c>
      <c r="AP447" s="13">
        <f>ROUND(AVERAGE(Zinsswaps!AP328:AP447)+'iBoxx Extrapolation'!$L447,2)</f>
        <v>3.7</v>
      </c>
      <c r="AQ447" s="13">
        <f>ROUND(AVERAGE(Zinsswaps!AQ328:AQ447)+'iBoxx Extrapolation'!$L447,2)</f>
        <v>3.68</v>
      </c>
      <c r="AR447" s="13">
        <f>ROUND(AVERAGE(Zinsswaps!AR328:AR447)+'iBoxx Extrapolation'!$L447,2)</f>
        <v>3.66</v>
      </c>
      <c r="AS447" s="13">
        <f>ROUND(AVERAGE(Zinsswaps!AS328:AS447)+'iBoxx Extrapolation'!$L447,2)</f>
        <v>3.64</v>
      </c>
      <c r="AT447" s="13">
        <f>ROUND(AVERAGE(Zinsswaps!AT328:AT447)+'iBoxx Extrapolation'!$L447,2)</f>
        <v>3.62</v>
      </c>
      <c r="AU447" s="13">
        <f>ROUND(AVERAGE(Zinsswaps!AU328:AU447)+'iBoxx Extrapolation'!$L447,2)</f>
        <v>3.61</v>
      </c>
      <c r="AV447" s="13">
        <f>ROUND(AVERAGE(Zinsswaps!AV328:AV447)+'iBoxx Extrapolation'!$L447,2)</f>
        <v>3.59</v>
      </c>
      <c r="AW447" s="13">
        <f>ROUND(AVERAGE(Zinsswaps!AW328:AW447)+'iBoxx Extrapolation'!$L447,2)</f>
        <v>3.57</v>
      </c>
      <c r="AX447" s="13">
        <f>ROUND(AVERAGE(Zinsswaps!AX328:AX447)+'iBoxx Extrapolation'!$L447,2)</f>
        <v>3.56</v>
      </c>
      <c r="AY447" s="13">
        <f>ROUND(AVERAGE(Zinsswaps!AY328:AY447)+'iBoxx Extrapolation'!$L447,2)</f>
        <v>3.54</v>
      </c>
    </row>
    <row r="448" spans="1:51" s="16" customFormat="1" x14ac:dyDescent="0.2">
      <c r="A448" s="12">
        <v>50860</v>
      </c>
      <c r="B448" s="13">
        <f>ROUND(AVERAGE(Zinsswaps!B329:B448)+'iBoxx Extrapolation'!$L448,2)</f>
        <v>2.99</v>
      </c>
      <c r="C448" s="13">
        <f>ROUND(AVERAGE(Zinsswaps!C329:C448)+'iBoxx Extrapolation'!$L448,2)</f>
        <v>3</v>
      </c>
      <c r="D448" s="13">
        <f>ROUND(AVERAGE(Zinsswaps!D329:D448)+'iBoxx Extrapolation'!$L448,2)</f>
        <v>3.05</v>
      </c>
      <c r="E448" s="13">
        <f>ROUND(AVERAGE(Zinsswaps!E329:E448)+'iBoxx Extrapolation'!$L448,2)</f>
        <v>3.12</v>
      </c>
      <c r="F448" s="13">
        <f>ROUND(AVERAGE(Zinsswaps!F329:F448)+'iBoxx Extrapolation'!$L448,2)</f>
        <v>3.19</v>
      </c>
      <c r="G448" s="13">
        <f>ROUND(AVERAGE(Zinsswaps!G329:G448)+'iBoxx Extrapolation'!$L448,2)</f>
        <v>3.27</v>
      </c>
      <c r="H448" s="13">
        <f>ROUND(AVERAGE(Zinsswaps!H329:H448)+'iBoxx Extrapolation'!$L448,2)</f>
        <v>3.34</v>
      </c>
      <c r="I448" s="13">
        <f>ROUND(AVERAGE(Zinsswaps!I329:I448)+'iBoxx Extrapolation'!$L448,2)</f>
        <v>3.41</v>
      </c>
      <c r="J448" s="13">
        <f>ROUND(AVERAGE(Zinsswaps!J329:J448)+'iBoxx Extrapolation'!$L448,2)</f>
        <v>3.48</v>
      </c>
      <c r="K448" s="13">
        <f>ROUND(AVERAGE(Zinsswaps!K329:K448)+'iBoxx Extrapolation'!$L448,2)</f>
        <v>3.54</v>
      </c>
      <c r="L448" s="13">
        <f>ROUND(AVERAGE(Zinsswaps!L329:L448)+'iBoxx Extrapolation'!$L448,2)</f>
        <v>3.6</v>
      </c>
      <c r="M448" s="13">
        <f>ROUND(AVERAGE(Zinsswaps!M329:M448)+'iBoxx Extrapolation'!$L448,2)</f>
        <v>3.65</v>
      </c>
      <c r="N448" s="13">
        <f>ROUND(AVERAGE(Zinsswaps!N329:N448)+'iBoxx Extrapolation'!$L448,2)</f>
        <v>3.7</v>
      </c>
      <c r="O448" s="13">
        <f>ROUND(AVERAGE(Zinsswaps!O329:O448)+'iBoxx Extrapolation'!$L448,2)</f>
        <v>3.75</v>
      </c>
      <c r="P448" s="13">
        <f>ROUND(AVERAGE(Zinsswaps!P329:P448)+'iBoxx Extrapolation'!$L448,2)</f>
        <v>3.78</v>
      </c>
      <c r="Q448" s="13">
        <f>ROUND(AVERAGE(Zinsswaps!Q329:Q448)+'iBoxx Extrapolation'!$L448,2)</f>
        <v>3.81</v>
      </c>
      <c r="R448" s="13">
        <f>ROUND(AVERAGE(Zinsswaps!R329:R448)+'iBoxx Extrapolation'!$L448,2)</f>
        <v>3.83</v>
      </c>
      <c r="S448" s="13">
        <f>ROUND(AVERAGE(Zinsswaps!S329:S448)+'iBoxx Extrapolation'!$L448,2)</f>
        <v>3.85</v>
      </c>
      <c r="T448" s="13">
        <f>ROUND(AVERAGE(Zinsswaps!T329:T448)+'iBoxx Extrapolation'!$L448,2)</f>
        <v>3.87</v>
      </c>
      <c r="U448" s="13">
        <f>ROUND(AVERAGE(Zinsswaps!U329:U448)+'iBoxx Extrapolation'!$L448,2)</f>
        <v>3.89</v>
      </c>
      <c r="V448" s="13">
        <f>ROUND(AVERAGE(Zinsswaps!V329:V448)+'iBoxx Extrapolation'!$L448,2)</f>
        <v>3.89</v>
      </c>
      <c r="W448" s="13">
        <f>ROUND(AVERAGE(Zinsswaps!W329:W448)+'iBoxx Extrapolation'!$L448,2)</f>
        <v>3.89</v>
      </c>
      <c r="X448" s="13">
        <f>ROUND(AVERAGE(Zinsswaps!X329:X448)+'iBoxx Extrapolation'!$L448,2)</f>
        <v>3.89</v>
      </c>
      <c r="Y448" s="13">
        <f>ROUND(AVERAGE(Zinsswaps!Y329:Y448)+'iBoxx Extrapolation'!$L448,2)</f>
        <v>3.89</v>
      </c>
      <c r="Z448" s="13">
        <f>ROUND(AVERAGE(Zinsswaps!Z329:Z448)+'iBoxx Extrapolation'!$L448,2)</f>
        <v>3.89</v>
      </c>
      <c r="AA448" s="13">
        <f>ROUND(AVERAGE(Zinsswaps!AA329:AA448)+'iBoxx Extrapolation'!$L448,2)</f>
        <v>3.88</v>
      </c>
      <c r="AB448" s="13">
        <f>ROUND(AVERAGE(Zinsswaps!AB329:AB448)+'iBoxx Extrapolation'!$L448,2)</f>
        <v>3.88</v>
      </c>
      <c r="AC448" s="13">
        <f>ROUND(AVERAGE(Zinsswaps!AC329:AC448)+'iBoxx Extrapolation'!$L448,2)</f>
        <v>3.87</v>
      </c>
      <c r="AD448" s="13">
        <f>ROUND(AVERAGE(Zinsswaps!AD329:AD448)+'iBoxx Extrapolation'!$L448,2)</f>
        <v>3.86</v>
      </c>
      <c r="AE448" s="13">
        <f>ROUND(AVERAGE(Zinsswaps!AE329:AE448)+'iBoxx Extrapolation'!$L448,2)</f>
        <v>3.86</v>
      </c>
      <c r="AF448" s="13">
        <f>ROUND(AVERAGE(Zinsswaps!AF329:AF448)+'iBoxx Extrapolation'!$L448,2)</f>
        <v>3.84</v>
      </c>
      <c r="AG448" s="13">
        <f>ROUND(AVERAGE(Zinsswaps!AG329:AG448)+'iBoxx Extrapolation'!$L448,2)</f>
        <v>3.82</v>
      </c>
      <c r="AH448" s="13">
        <f>ROUND(AVERAGE(Zinsswaps!AH329:AH448)+'iBoxx Extrapolation'!$L448,2)</f>
        <v>3.81</v>
      </c>
      <c r="AI448" s="13">
        <f>ROUND(AVERAGE(Zinsswaps!AI329:AI448)+'iBoxx Extrapolation'!$L448,2)</f>
        <v>3.79</v>
      </c>
      <c r="AJ448" s="13">
        <f>ROUND(AVERAGE(Zinsswaps!AJ329:AJ448)+'iBoxx Extrapolation'!$L448,2)</f>
        <v>3.78</v>
      </c>
      <c r="AK448" s="13">
        <f>ROUND(AVERAGE(Zinsswaps!AK329:AK448)+'iBoxx Extrapolation'!$L448,2)</f>
        <v>3.77</v>
      </c>
      <c r="AL448" s="13">
        <f>ROUND(AVERAGE(Zinsswaps!AL329:AL448)+'iBoxx Extrapolation'!$L448,2)</f>
        <v>3.76</v>
      </c>
      <c r="AM448" s="13">
        <f>ROUND(AVERAGE(Zinsswaps!AM329:AM448)+'iBoxx Extrapolation'!$L448,2)</f>
        <v>3.75</v>
      </c>
      <c r="AN448" s="13">
        <f>ROUND(AVERAGE(Zinsswaps!AN329:AN448)+'iBoxx Extrapolation'!$L448,2)</f>
        <v>3.74</v>
      </c>
      <c r="AO448" s="13">
        <f>ROUND(AVERAGE(Zinsswaps!AO329:AO448)+'iBoxx Extrapolation'!$L448,2)</f>
        <v>3.73</v>
      </c>
      <c r="AP448" s="13">
        <f>ROUND(AVERAGE(Zinsswaps!AP329:AP448)+'iBoxx Extrapolation'!$L448,2)</f>
        <v>3.7</v>
      </c>
      <c r="AQ448" s="13">
        <f>ROUND(AVERAGE(Zinsswaps!AQ329:AQ448)+'iBoxx Extrapolation'!$L448,2)</f>
        <v>3.68</v>
      </c>
      <c r="AR448" s="13">
        <f>ROUND(AVERAGE(Zinsswaps!AR329:AR448)+'iBoxx Extrapolation'!$L448,2)</f>
        <v>3.66</v>
      </c>
      <c r="AS448" s="13">
        <f>ROUND(AVERAGE(Zinsswaps!AS329:AS448)+'iBoxx Extrapolation'!$L448,2)</f>
        <v>3.64</v>
      </c>
      <c r="AT448" s="13">
        <f>ROUND(AVERAGE(Zinsswaps!AT329:AT448)+'iBoxx Extrapolation'!$L448,2)</f>
        <v>3.62</v>
      </c>
      <c r="AU448" s="13">
        <f>ROUND(AVERAGE(Zinsswaps!AU329:AU448)+'iBoxx Extrapolation'!$L448,2)</f>
        <v>3.61</v>
      </c>
      <c r="AV448" s="13">
        <f>ROUND(AVERAGE(Zinsswaps!AV329:AV448)+'iBoxx Extrapolation'!$L448,2)</f>
        <v>3.59</v>
      </c>
      <c r="AW448" s="13">
        <f>ROUND(AVERAGE(Zinsswaps!AW329:AW448)+'iBoxx Extrapolation'!$L448,2)</f>
        <v>3.57</v>
      </c>
      <c r="AX448" s="13">
        <f>ROUND(AVERAGE(Zinsswaps!AX329:AX448)+'iBoxx Extrapolation'!$L448,2)</f>
        <v>3.56</v>
      </c>
      <c r="AY448" s="13">
        <f>ROUND(AVERAGE(Zinsswaps!AY329:AY448)+'iBoxx Extrapolation'!$L448,2)</f>
        <v>3.54</v>
      </c>
    </row>
    <row r="449" spans="1:51" s="16" customFormat="1" x14ac:dyDescent="0.2">
      <c r="A449" s="12">
        <v>50890</v>
      </c>
      <c r="B449" s="13">
        <f>ROUND(AVERAGE(Zinsswaps!B330:B449)+'iBoxx Extrapolation'!$L449,2)</f>
        <v>2.99</v>
      </c>
      <c r="C449" s="13">
        <f>ROUND(AVERAGE(Zinsswaps!C330:C449)+'iBoxx Extrapolation'!$L449,2)</f>
        <v>3</v>
      </c>
      <c r="D449" s="13">
        <f>ROUND(AVERAGE(Zinsswaps!D330:D449)+'iBoxx Extrapolation'!$L449,2)</f>
        <v>3.05</v>
      </c>
      <c r="E449" s="13">
        <f>ROUND(AVERAGE(Zinsswaps!E330:E449)+'iBoxx Extrapolation'!$L449,2)</f>
        <v>3.12</v>
      </c>
      <c r="F449" s="13">
        <f>ROUND(AVERAGE(Zinsswaps!F330:F449)+'iBoxx Extrapolation'!$L449,2)</f>
        <v>3.19</v>
      </c>
      <c r="G449" s="13">
        <f>ROUND(AVERAGE(Zinsswaps!G330:G449)+'iBoxx Extrapolation'!$L449,2)</f>
        <v>3.27</v>
      </c>
      <c r="H449" s="13">
        <f>ROUND(AVERAGE(Zinsswaps!H330:H449)+'iBoxx Extrapolation'!$L449,2)</f>
        <v>3.34</v>
      </c>
      <c r="I449" s="13">
        <f>ROUND(AVERAGE(Zinsswaps!I330:I449)+'iBoxx Extrapolation'!$L449,2)</f>
        <v>3.41</v>
      </c>
      <c r="J449" s="13">
        <f>ROUND(AVERAGE(Zinsswaps!J330:J449)+'iBoxx Extrapolation'!$L449,2)</f>
        <v>3.48</v>
      </c>
      <c r="K449" s="13">
        <f>ROUND(AVERAGE(Zinsswaps!K330:K449)+'iBoxx Extrapolation'!$L449,2)</f>
        <v>3.54</v>
      </c>
      <c r="L449" s="13">
        <f>ROUND(AVERAGE(Zinsswaps!L330:L449)+'iBoxx Extrapolation'!$L449,2)</f>
        <v>3.6</v>
      </c>
      <c r="M449" s="13">
        <f>ROUND(AVERAGE(Zinsswaps!M330:M449)+'iBoxx Extrapolation'!$L449,2)</f>
        <v>3.65</v>
      </c>
      <c r="N449" s="13">
        <f>ROUND(AVERAGE(Zinsswaps!N330:N449)+'iBoxx Extrapolation'!$L449,2)</f>
        <v>3.7</v>
      </c>
      <c r="O449" s="13">
        <f>ROUND(AVERAGE(Zinsswaps!O330:O449)+'iBoxx Extrapolation'!$L449,2)</f>
        <v>3.75</v>
      </c>
      <c r="P449" s="13">
        <f>ROUND(AVERAGE(Zinsswaps!P330:P449)+'iBoxx Extrapolation'!$L449,2)</f>
        <v>3.78</v>
      </c>
      <c r="Q449" s="13">
        <f>ROUND(AVERAGE(Zinsswaps!Q330:Q449)+'iBoxx Extrapolation'!$L449,2)</f>
        <v>3.81</v>
      </c>
      <c r="R449" s="13">
        <f>ROUND(AVERAGE(Zinsswaps!R330:R449)+'iBoxx Extrapolation'!$L449,2)</f>
        <v>3.83</v>
      </c>
      <c r="S449" s="13">
        <f>ROUND(AVERAGE(Zinsswaps!S330:S449)+'iBoxx Extrapolation'!$L449,2)</f>
        <v>3.85</v>
      </c>
      <c r="T449" s="13">
        <f>ROUND(AVERAGE(Zinsswaps!T330:T449)+'iBoxx Extrapolation'!$L449,2)</f>
        <v>3.87</v>
      </c>
      <c r="U449" s="13">
        <f>ROUND(AVERAGE(Zinsswaps!U330:U449)+'iBoxx Extrapolation'!$L449,2)</f>
        <v>3.89</v>
      </c>
      <c r="V449" s="13">
        <f>ROUND(AVERAGE(Zinsswaps!V330:V449)+'iBoxx Extrapolation'!$L449,2)</f>
        <v>3.89</v>
      </c>
      <c r="W449" s="13">
        <f>ROUND(AVERAGE(Zinsswaps!W330:W449)+'iBoxx Extrapolation'!$L449,2)</f>
        <v>3.89</v>
      </c>
      <c r="X449" s="13">
        <f>ROUND(AVERAGE(Zinsswaps!X330:X449)+'iBoxx Extrapolation'!$L449,2)</f>
        <v>3.89</v>
      </c>
      <c r="Y449" s="13">
        <f>ROUND(AVERAGE(Zinsswaps!Y330:Y449)+'iBoxx Extrapolation'!$L449,2)</f>
        <v>3.89</v>
      </c>
      <c r="Z449" s="13">
        <f>ROUND(AVERAGE(Zinsswaps!Z330:Z449)+'iBoxx Extrapolation'!$L449,2)</f>
        <v>3.89</v>
      </c>
      <c r="AA449" s="13">
        <f>ROUND(AVERAGE(Zinsswaps!AA330:AA449)+'iBoxx Extrapolation'!$L449,2)</f>
        <v>3.88</v>
      </c>
      <c r="AB449" s="13">
        <f>ROUND(AVERAGE(Zinsswaps!AB330:AB449)+'iBoxx Extrapolation'!$L449,2)</f>
        <v>3.88</v>
      </c>
      <c r="AC449" s="13">
        <f>ROUND(AVERAGE(Zinsswaps!AC330:AC449)+'iBoxx Extrapolation'!$L449,2)</f>
        <v>3.87</v>
      </c>
      <c r="AD449" s="13">
        <f>ROUND(AVERAGE(Zinsswaps!AD330:AD449)+'iBoxx Extrapolation'!$L449,2)</f>
        <v>3.86</v>
      </c>
      <c r="AE449" s="13">
        <f>ROUND(AVERAGE(Zinsswaps!AE330:AE449)+'iBoxx Extrapolation'!$L449,2)</f>
        <v>3.86</v>
      </c>
      <c r="AF449" s="13">
        <f>ROUND(AVERAGE(Zinsswaps!AF330:AF449)+'iBoxx Extrapolation'!$L449,2)</f>
        <v>3.84</v>
      </c>
      <c r="AG449" s="13">
        <f>ROUND(AVERAGE(Zinsswaps!AG330:AG449)+'iBoxx Extrapolation'!$L449,2)</f>
        <v>3.82</v>
      </c>
      <c r="AH449" s="13">
        <f>ROUND(AVERAGE(Zinsswaps!AH330:AH449)+'iBoxx Extrapolation'!$L449,2)</f>
        <v>3.81</v>
      </c>
      <c r="AI449" s="13">
        <f>ROUND(AVERAGE(Zinsswaps!AI330:AI449)+'iBoxx Extrapolation'!$L449,2)</f>
        <v>3.79</v>
      </c>
      <c r="AJ449" s="13">
        <f>ROUND(AVERAGE(Zinsswaps!AJ330:AJ449)+'iBoxx Extrapolation'!$L449,2)</f>
        <v>3.78</v>
      </c>
      <c r="AK449" s="13">
        <f>ROUND(AVERAGE(Zinsswaps!AK330:AK449)+'iBoxx Extrapolation'!$L449,2)</f>
        <v>3.77</v>
      </c>
      <c r="AL449" s="13">
        <f>ROUND(AVERAGE(Zinsswaps!AL330:AL449)+'iBoxx Extrapolation'!$L449,2)</f>
        <v>3.76</v>
      </c>
      <c r="AM449" s="13">
        <f>ROUND(AVERAGE(Zinsswaps!AM330:AM449)+'iBoxx Extrapolation'!$L449,2)</f>
        <v>3.75</v>
      </c>
      <c r="AN449" s="13">
        <f>ROUND(AVERAGE(Zinsswaps!AN330:AN449)+'iBoxx Extrapolation'!$L449,2)</f>
        <v>3.74</v>
      </c>
      <c r="AO449" s="13">
        <f>ROUND(AVERAGE(Zinsswaps!AO330:AO449)+'iBoxx Extrapolation'!$L449,2)</f>
        <v>3.73</v>
      </c>
      <c r="AP449" s="13">
        <f>ROUND(AVERAGE(Zinsswaps!AP330:AP449)+'iBoxx Extrapolation'!$L449,2)</f>
        <v>3.7</v>
      </c>
      <c r="AQ449" s="13">
        <f>ROUND(AVERAGE(Zinsswaps!AQ330:AQ449)+'iBoxx Extrapolation'!$L449,2)</f>
        <v>3.68</v>
      </c>
      <c r="AR449" s="13">
        <f>ROUND(AVERAGE(Zinsswaps!AR330:AR449)+'iBoxx Extrapolation'!$L449,2)</f>
        <v>3.66</v>
      </c>
      <c r="AS449" s="13">
        <f>ROUND(AVERAGE(Zinsswaps!AS330:AS449)+'iBoxx Extrapolation'!$L449,2)</f>
        <v>3.64</v>
      </c>
      <c r="AT449" s="13">
        <f>ROUND(AVERAGE(Zinsswaps!AT330:AT449)+'iBoxx Extrapolation'!$L449,2)</f>
        <v>3.62</v>
      </c>
      <c r="AU449" s="13">
        <f>ROUND(AVERAGE(Zinsswaps!AU330:AU449)+'iBoxx Extrapolation'!$L449,2)</f>
        <v>3.61</v>
      </c>
      <c r="AV449" s="13">
        <f>ROUND(AVERAGE(Zinsswaps!AV330:AV449)+'iBoxx Extrapolation'!$L449,2)</f>
        <v>3.59</v>
      </c>
      <c r="AW449" s="13">
        <f>ROUND(AVERAGE(Zinsswaps!AW330:AW449)+'iBoxx Extrapolation'!$L449,2)</f>
        <v>3.57</v>
      </c>
      <c r="AX449" s="13">
        <f>ROUND(AVERAGE(Zinsswaps!AX330:AX449)+'iBoxx Extrapolation'!$L449,2)</f>
        <v>3.56</v>
      </c>
      <c r="AY449" s="13">
        <f>ROUND(AVERAGE(Zinsswaps!AY330:AY449)+'iBoxx Extrapolation'!$L449,2)</f>
        <v>3.54</v>
      </c>
    </row>
    <row r="450" spans="1:51" s="16" customFormat="1" x14ac:dyDescent="0.2">
      <c r="A450" s="12">
        <v>50921</v>
      </c>
      <c r="B450" s="13">
        <f>ROUND(AVERAGE(Zinsswaps!B331:B450)+'iBoxx Extrapolation'!$L450,2)</f>
        <v>2.99</v>
      </c>
      <c r="C450" s="13">
        <f>ROUND(AVERAGE(Zinsswaps!C331:C450)+'iBoxx Extrapolation'!$L450,2)</f>
        <v>3</v>
      </c>
      <c r="D450" s="13">
        <f>ROUND(AVERAGE(Zinsswaps!D331:D450)+'iBoxx Extrapolation'!$L450,2)</f>
        <v>3.05</v>
      </c>
      <c r="E450" s="13">
        <f>ROUND(AVERAGE(Zinsswaps!E331:E450)+'iBoxx Extrapolation'!$L450,2)</f>
        <v>3.12</v>
      </c>
      <c r="F450" s="13">
        <f>ROUND(AVERAGE(Zinsswaps!F331:F450)+'iBoxx Extrapolation'!$L450,2)</f>
        <v>3.19</v>
      </c>
      <c r="G450" s="13">
        <f>ROUND(AVERAGE(Zinsswaps!G331:G450)+'iBoxx Extrapolation'!$L450,2)</f>
        <v>3.27</v>
      </c>
      <c r="H450" s="13">
        <f>ROUND(AVERAGE(Zinsswaps!H331:H450)+'iBoxx Extrapolation'!$L450,2)</f>
        <v>3.34</v>
      </c>
      <c r="I450" s="13">
        <f>ROUND(AVERAGE(Zinsswaps!I331:I450)+'iBoxx Extrapolation'!$L450,2)</f>
        <v>3.41</v>
      </c>
      <c r="J450" s="13">
        <f>ROUND(AVERAGE(Zinsswaps!J331:J450)+'iBoxx Extrapolation'!$L450,2)</f>
        <v>3.48</v>
      </c>
      <c r="K450" s="13">
        <f>ROUND(AVERAGE(Zinsswaps!K331:K450)+'iBoxx Extrapolation'!$L450,2)</f>
        <v>3.54</v>
      </c>
      <c r="L450" s="13">
        <f>ROUND(AVERAGE(Zinsswaps!L331:L450)+'iBoxx Extrapolation'!$L450,2)</f>
        <v>3.6</v>
      </c>
      <c r="M450" s="13">
        <f>ROUND(AVERAGE(Zinsswaps!M331:M450)+'iBoxx Extrapolation'!$L450,2)</f>
        <v>3.65</v>
      </c>
      <c r="N450" s="13">
        <f>ROUND(AVERAGE(Zinsswaps!N331:N450)+'iBoxx Extrapolation'!$L450,2)</f>
        <v>3.7</v>
      </c>
      <c r="O450" s="13">
        <f>ROUND(AVERAGE(Zinsswaps!O331:O450)+'iBoxx Extrapolation'!$L450,2)</f>
        <v>3.75</v>
      </c>
      <c r="P450" s="13">
        <f>ROUND(AVERAGE(Zinsswaps!P331:P450)+'iBoxx Extrapolation'!$L450,2)</f>
        <v>3.78</v>
      </c>
      <c r="Q450" s="13">
        <f>ROUND(AVERAGE(Zinsswaps!Q331:Q450)+'iBoxx Extrapolation'!$L450,2)</f>
        <v>3.81</v>
      </c>
      <c r="R450" s="13">
        <f>ROUND(AVERAGE(Zinsswaps!R331:R450)+'iBoxx Extrapolation'!$L450,2)</f>
        <v>3.83</v>
      </c>
      <c r="S450" s="13">
        <f>ROUND(AVERAGE(Zinsswaps!S331:S450)+'iBoxx Extrapolation'!$L450,2)</f>
        <v>3.85</v>
      </c>
      <c r="T450" s="13">
        <f>ROUND(AVERAGE(Zinsswaps!T331:T450)+'iBoxx Extrapolation'!$L450,2)</f>
        <v>3.87</v>
      </c>
      <c r="U450" s="13">
        <f>ROUND(AVERAGE(Zinsswaps!U331:U450)+'iBoxx Extrapolation'!$L450,2)</f>
        <v>3.89</v>
      </c>
      <c r="V450" s="13">
        <f>ROUND(AVERAGE(Zinsswaps!V331:V450)+'iBoxx Extrapolation'!$L450,2)</f>
        <v>3.89</v>
      </c>
      <c r="W450" s="13">
        <f>ROUND(AVERAGE(Zinsswaps!W331:W450)+'iBoxx Extrapolation'!$L450,2)</f>
        <v>3.89</v>
      </c>
      <c r="X450" s="13">
        <f>ROUND(AVERAGE(Zinsswaps!X331:X450)+'iBoxx Extrapolation'!$L450,2)</f>
        <v>3.89</v>
      </c>
      <c r="Y450" s="13">
        <f>ROUND(AVERAGE(Zinsswaps!Y331:Y450)+'iBoxx Extrapolation'!$L450,2)</f>
        <v>3.89</v>
      </c>
      <c r="Z450" s="13">
        <f>ROUND(AVERAGE(Zinsswaps!Z331:Z450)+'iBoxx Extrapolation'!$L450,2)</f>
        <v>3.89</v>
      </c>
      <c r="AA450" s="13">
        <f>ROUND(AVERAGE(Zinsswaps!AA331:AA450)+'iBoxx Extrapolation'!$L450,2)</f>
        <v>3.88</v>
      </c>
      <c r="AB450" s="13">
        <f>ROUND(AVERAGE(Zinsswaps!AB331:AB450)+'iBoxx Extrapolation'!$L450,2)</f>
        <v>3.88</v>
      </c>
      <c r="AC450" s="13">
        <f>ROUND(AVERAGE(Zinsswaps!AC331:AC450)+'iBoxx Extrapolation'!$L450,2)</f>
        <v>3.87</v>
      </c>
      <c r="AD450" s="13">
        <f>ROUND(AVERAGE(Zinsswaps!AD331:AD450)+'iBoxx Extrapolation'!$L450,2)</f>
        <v>3.86</v>
      </c>
      <c r="AE450" s="13">
        <f>ROUND(AVERAGE(Zinsswaps!AE331:AE450)+'iBoxx Extrapolation'!$L450,2)</f>
        <v>3.86</v>
      </c>
      <c r="AF450" s="13">
        <f>ROUND(AVERAGE(Zinsswaps!AF331:AF450)+'iBoxx Extrapolation'!$L450,2)</f>
        <v>3.84</v>
      </c>
      <c r="AG450" s="13">
        <f>ROUND(AVERAGE(Zinsswaps!AG331:AG450)+'iBoxx Extrapolation'!$L450,2)</f>
        <v>3.82</v>
      </c>
      <c r="AH450" s="13">
        <f>ROUND(AVERAGE(Zinsswaps!AH331:AH450)+'iBoxx Extrapolation'!$L450,2)</f>
        <v>3.81</v>
      </c>
      <c r="AI450" s="13">
        <f>ROUND(AVERAGE(Zinsswaps!AI331:AI450)+'iBoxx Extrapolation'!$L450,2)</f>
        <v>3.79</v>
      </c>
      <c r="AJ450" s="13">
        <f>ROUND(AVERAGE(Zinsswaps!AJ331:AJ450)+'iBoxx Extrapolation'!$L450,2)</f>
        <v>3.78</v>
      </c>
      <c r="AK450" s="13">
        <f>ROUND(AVERAGE(Zinsswaps!AK331:AK450)+'iBoxx Extrapolation'!$L450,2)</f>
        <v>3.77</v>
      </c>
      <c r="AL450" s="13">
        <f>ROUND(AVERAGE(Zinsswaps!AL331:AL450)+'iBoxx Extrapolation'!$L450,2)</f>
        <v>3.76</v>
      </c>
      <c r="AM450" s="13">
        <f>ROUND(AVERAGE(Zinsswaps!AM331:AM450)+'iBoxx Extrapolation'!$L450,2)</f>
        <v>3.75</v>
      </c>
      <c r="AN450" s="13">
        <f>ROUND(AVERAGE(Zinsswaps!AN331:AN450)+'iBoxx Extrapolation'!$L450,2)</f>
        <v>3.74</v>
      </c>
      <c r="AO450" s="13">
        <f>ROUND(AVERAGE(Zinsswaps!AO331:AO450)+'iBoxx Extrapolation'!$L450,2)</f>
        <v>3.73</v>
      </c>
      <c r="AP450" s="13">
        <f>ROUND(AVERAGE(Zinsswaps!AP331:AP450)+'iBoxx Extrapolation'!$L450,2)</f>
        <v>3.7</v>
      </c>
      <c r="AQ450" s="13">
        <f>ROUND(AVERAGE(Zinsswaps!AQ331:AQ450)+'iBoxx Extrapolation'!$L450,2)</f>
        <v>3.68</v>
      </c>
      <c r="AR450" s="13">
        <f>ROUND(AVERAGE(Zinsswaps!AR331:AR450)+'iBoxx Extrapolation'!$L450,2)</f>
        <v>3.66</v>
      </c>
      <c r="AS450" s="13">
        <f>ROUND(AVERAGE(Zinsswaps!AS331:AS450)+'iBoxx Extrapolation'!$L450,2)</f>
        <v>3.64</v>
      </c>
      <c r="AT450" s="13">
        <f>ROUND(AVERAGE(Zinsswaps!AT331:AT450)+'iBoxx Extrapolation'!$L450,2)</f>
        <v>3.62</v>
      </c>
      <c r="AU450" s="13">
        <f>ROUND(AVERAGE(Zinsswaps!AU331:AU450)+'iBoxx Extrapolation'!$L450,2)</f>
        <v>3.61</v>
      </c>
      <c r="AV450" s="13">
        <f>ROUND(AVERAGE(Zinsswaps!AV331:AV450)+'iBoxx Extrapolation'!$L450,2)</f>
        <v>3.59</v>
      </c>
      <c r="AW450" s="13">
        <f>ROUND(AVERAGE(Zinsswaps!AW331:AW450)+'iBoxx Extrapolation'!$L450,2)</f>
        <v>3.57</v>
      </c>
      <c r="AX450" s="13">
        <f>ROUND(AVERAGE(Zinsswaps!AX331:AX450)+'iBoxx Extrapolation'!$L450,2)</f>
        <v>3.56</v>
      </c>
      <c r="AY450" s="13">
        <f>ROUND(AVERAGE(Zinsswaps!AY331:AY450)+'iBoxx Extrapolation'!$L450,2)</f>
        <v>3.54</v>
      </c>
    </row>
    <row r="451" spans="1:51" s="16" customFormat="1" x14ac:dyDescent="0.2">
      <c r="A451" s="12">
        <v>50951</v>
      </c>
      <c r="B451" s="13">
        <f>ROUND(AVERAGE(Zinsswaps!B332:B451)+'iBoxx Extrapolation'!$L451,2)</f>
        <v>2.99</v>
      </c>
      <c r="C451" s="13">
        <f>ROUND(AVERAGE(Zinsswaps!C332:C451)+'iBoxx Extrapolation'!$L451,2)</f>
        <v>3</v>
      </c>
      <c r="D451" s="13">
        <f>ROUND(AVERAGE(Zinsswaps!D332:D451)+'iBoxx Extrapolation'!$L451,2)</f>
        <v>3.05</v>
      </c>
      <c r="E451" s="13">
        <f>ROUND(AVERAGE(Zinsswaps!E332:E451)+'iBoxx Extrapolation'!$L451,2)</f>
        <v>3.12</v>
      </c>
      <c r="F451" s="13">
        <f>ROUND(AVERAGE(Zinsswaps!F332:F451)+'iBoxx Extrapolation'!$L451,2)</f>
        <v>3.19</v>
      </c>
      <c r="G451" s="13">
        <f>ROUND(AVERAGE(Zinsswaps!G332:G451)+'iBoxx Extrapolation'!$L451,2)</f>
        <v>3.27</v>
      </c>
      <c r="H451" s="13">
        <f>ROUND(AVERAGE(Zinsswaps!H332:H451)+'iBoxx Extrapolation'!$L451,2)</f>
        <v>3.34</v>
      </c>
      <c r="I451" s="13">
        <f>ROUND(AVERAGE(Zinsswaps!I332:I451)+'iBoxx Extrapolation'!$L451,2)</f>
        <v>3.41</v>
      </c>
      <c r="J451" s="13">
        <f>ROUND(AVERAGE(Zinsswaps!J332:J451)+'iBoxx Extrapolation'!$L451,2)</f>
        <v>3.48</v>
      </c>
      <c r="K451" s="13">
        <f>ROUND(AVERAGE(Zinsswaps!K332:K451)+'iBoxx Extrapolation'!$L451,2)</f>
        <v>3.54</v>
      </c>
      <c r="L451" s="13">
        <f>ROUND(AVERAGE(Zinsswaps!L332:L451)+'iBoxx Extrapolation'!$L451,2)</f>
        <v>3.6</v>
      </c>
      <c r="M451" s="13">
        <f>ROUND(AVERAGE(Zinsswaps!M332:M451)+'iBoxx Extrapolation'!$L451,2)</f>
        <v>3.65</v>
      </c>
      <c r="N451" s="13">
        <f>ROUND(AVERAGE(Zinsswaps!N332:N451)+'iBoxx Extrapolation'!$L451,2)</f>
        <v>3.7</v>
      </c>
      <c r="O451" s="13">
        <f>ROUND(AVERAGE(Zinsswaps!O332:O451)+'iBoxx Extrapolation'!$L451,2)</f>
        <v>3.75</v>
      </c>
      <c r="P451" s="13">
        <f>ROUND(AVERAGE(Zinsswaps!P332:P451)+'iBoxx Extrapolation'!$L451,2)</f>
        <v>3.78</v>
      </c>
      <c r="Q451" s="13">
        <f>ROUND(AVERAGE(Zinsswaps!Q332:Q451)+'iBoxx Extrapolation'!$L451,2)</f>
        <v>3.81</v>
      </c>
      <c r="R451" s="13">
        <f>ROUND(AVERAGE(Zinsswaps!R332:R451)+'iBoxx Extrapolation'!$L451,2)</f>
        <v>3.83</v>
      </c>
      <c r="S451" s="13">
        <f>ROUND(AVERAGE(Zinsswaps!S332:S451)+'iBoxx Extrapolation'!$L451,2)</f>
        <v>3.85</v>
      </c>
      <c r="T451" s="13">
        <f>ROUND(AVERAGE(Zinsswaps!T332:T451)+'iBoxx Extrapolation'!$L451,2)</f>
        <v>3.87</v>
      </c>
      <c r="U451" s="13">
        <f>ROUND(AVERAGE(Zinsswaps!U332:U451)+'iBoxx Extrapolation'!$L451,2)</f>
        <v>3.89</v>
      </c>
      <c r="V451" s="13">
        <f>ROUND(AVERAGE(Zinsswaps!V332:V451)+'iBoxx Extrapolation'!$L451,2)</f>
        <v>3.89</v>
      </c>
      <c r="W451" s="13">
        <f>ROUND(AVERAGE(Zinsswaps!W332:W451)+'iBoxx Extrapolation'!$L451,2)</f>
        <v>3.89</v>
      </c>
      <c r="X451" s="13">
        <f>ROUND(AVERAGE(Zinsswaps!X332:X451)+'iBoxx Extrapolation'!$L451,2)</f>
        <v>3.89</v>
      </c>
      <c r="Y451" s="13">
        <f>ROUND(AVERAGE(Zinsswaps!Y332:Y451)+'iBoxx Extrapolation'!$L451,2)</f>
        <v>3.89</v>
      </c>
      <c r="Z451" s="13">
        <f>ROUND(AVERAGE(Zinsswaps!Z332:Z451)+'iBoxx Extrapolation'!$L451,2)</f>
        <v>3.89</v>
      </c>
      <c r="AA451" s="13">
        <f>ROUND(AVERAGE(Zinsswaps!AA332:AA451)+'iBoxx Extrapolation'!$L451,2)</f>
        <v>3.88</v>
      </c>
      <c r="AB451" s="13">
        <f>ROUND(AVERAGE(Zinsswaps!AB332:AB451)+'iBoxx Extrapolation'!$L451,2)</f>
        <v>3.88</v>
      </c>
      <c r="AC451" s="13">
        <f>ROUND(AVERAGE(Zinsswaps!AC332:AC451)+'iBoxx Extrapolation'!$L451,2)</f>
        <v>3.87</v>
      </c>
      <c r="AD451" s="13">
        <f>ROUND(AVERAGE(Zinsswaps!AD332:AD451)+'iBoxx Extrapolation'!$L451,2)</f>
        <v>3.86</v>
      </c>
      <c r="AE451" s="13">
        <f>ROUND(AVERAGE(Zinsswaps!AE332:AE451)+'iBoxx Extrapolation'!$L451,2)</f>
        <v>3.86</v>
      </c>
      <c r="AF451" s="13">
        <f>ROUND(AVERAGE(Zinsswaps!AF332:AF451)+'iBoxx Extrapolation'!$L451,2)</f>
        <v>3.84</v>
      </c>
      <c r="AG451" s="13">
        <f>ROUND(AVERAGE(Zinsswaps!AG332:AG451)+'iBoxx Extrapolation'!$L451,2)</f>
        <v>3.82</v>
      </c>
      <c r="AH451" s="13">
        <f>ROUND(AVERAGE(Zinsswaps!AH332:AH451)+'iBoxx Extrapolation'!$L451,2)</f>
        <v>3.81</v>
      </c>
      <c r="AI451" s="13">
        <f>ROUND(AVERAGE(Zinsswaps!AI332:AI451)+'iBoxx Extrapolation'!$L451,2)</f>
        <v>3.79</v>
      </c>
      <c r="AJ451" s="13">
        <f>ROUND(AVERAGE(Zinsswaps!AJ332:AJ451)+'iBoxx Extrapolation'!$L451,2)</f>
        <v>3.78</v>
      </c>
      <c r="AK451" s="13">
        <f>ROUND(AVERAGE(Zinsswaps!AK332:AK451)+'iBoxx Extrapolation'!$L451,2)</f>
        <v>3.77</v>
      </c>
      <c r="AL451" s="13">
        <f>ROUND(AVERAGE(Zinsswaps!AL332:AL451)+'iBoxx Extrapolation'!$L451,2)</f>
        <v>3.76</v>
      </c>
      <c r="AM451" s="13">
        <f>ROUND(AVERAGE(Zinsswaps!AM332:AM451)+'iBoxx Extrapolation'!$L451,2)</f>
        <v>3.75</v>
      </c>
      <c r="AN451" s="13">
        <f>ROUND(AVERAGE(Zinsswaps!AN332:AN451)+'iBoxx Extrapolation'!$L451,2)</f>
        <v>3.74</v>
      </c>
      <c r="AO451" s="13">
        <f>ROUND(AVERAGE(Zinsswaps!AO332:AO451)+'iBoxx Extrapolation'!$L451,2)</f>
        <v>3.73</v>
      </c>
      <c r="AP451" s="13">
        <f>ROUND(AVERAGE(Zinsswaps!AP332:AP451)+'iBoxx Extrapolation'!$L451,2)</f>
        <v>3.7</v>
      </c>
      <c r="AQ451" s="13">
        <f>ROUND(AVERAGE(Zinsswaps!AQ332:AQ451)+'iBoxx Extrapolation'!$L451,2)</f>
        <v>3.68</v>
      </c>
      <c r="AR451" s="13">
        <f>ROUND(AVERAGE(Zinsswaps!AR332:AR451)+'iBoxx Extrapolation'!$L451,2)</f>
        <v>3.66</v>
      </c>
      <c r="AS451" s="13">
        <f>ROUND(AVERAGE(Zinsswaps!AS332:AS451)+'iBoxx Extrapolation'!$L451,2)</f>
        <v>3.64</v>
      </c>
      <c r="AT451" s="13">
        <f>ROUND(AVERAGE(Zinsswaps!AT332:AT451)+'iBoxx Extrapolation'!$L451,2)</f>
        <v>3.62</v>
      </c>
      <c r="AU451" s="13">
        <f>ROUND(AVERAGE(Zinsswaps!AU332:AU451)+'iBoxx Extrapolation'!$L451,2)</f>
        <v>3.61</v>
      </c>
      <c r="AV451" s="13">
        <f>ROUND(AVERAGE(Zinsswaps!AV332:AV451)+'iBoxx Extrapolation'!$L451,2)</f>
        <v>3.59</v>
      </c>
      <c r="AW451" s="13">
        <f>ROUND(AVERAGE(Zinsswaps!AW332:AW451)+'iBoxx Extrapolation'!$L451,2)</f>
        <v>3.57</v>
      </c>
      <c r="AX451" s="13">
        <f>ROUND(AVERAGE(Zinsswaps!AX332:AX451)+'iBoxx Extrapolation'!$L451,2)</f>
        <v>3.56</v>
      </c>
      <c r="AY451" s="13">
        <f>ROUND(AVERAGE(Zinsswaps!AY332:AY451)+'iBoxx Extrapolation'!$L451,2)</f>
        <v>3.54</v>
      </c>
    </row>
    <row r="452" spans="1:51" s="16" customFormat="1" x14ac:dyDescent="0.2">
      <c r="A452" s="12">
        <v>50982</v>
      </c>
      <c r="B452" s="13">
        <f>ROUND(AVERAGE(Zinsswaps!B333:B452)+'iBoxx Extrapolation'!$L452,2)</f>
        <v>2.99</v>
      </c>
      <c r="C452" s="13">
        <f>ROUND(AVERAGE(Zinsswaps!C333:C452)+'iBoxx Extrapolation'!$L452,2)</f>
        <v>3</v>
      </c>
      <c r="D452" s="13">
        <f>ROUND(AVERAGE(Zinsswaps!D333:D452)+'iBoxx Extrapolation'!$L452,2)</f>
        <v>3.05</v>
      </c>
      <c r="E452" s="13">
        <f>ROUND(AVERAGE(Zinsswaps!E333:E452)+'iBoxx Extrapolation'!$L452,2)</f>
        <v>3.12</v>
      </c>
      <c r="F452" s="13">
        <f>ROUND(AVERAGE(Zinsswaps!F333:F452)+'iBoxx Extrapolation'!$L452,2)</f>
        <v>3.19</v>
      </c>
      <c r="G452" s="13">
        <f>ROUND(AVERAGE(Zinsswaps!G333:G452)+'iBoxx Extrapolation'!$L452,2)</f>
        <v>3.27</v>
      </c>
      <c r="H452" s="13">
        <f>ROUND(AVERAGE(Zinsswaps!H333:H452)+'iBoxx Extrapolation'!$L452,2)</f>
        <v>3.34</v>
      </c>
      <c r="I452" s="13">
        <f>ROUND(AVERAGE(Zinsswaps!I333:I452)+'iBoxx Extrapolation'!$L452,2)</f>
        <v>3.41</v>
      </c>
      <c r="J452" s="13">
        <f>ROUND(AVERAGE(Zinsswaps!J333:J452)+'iBoxx Extrapolation'!$L452,2)</f>
        <v>3.48</v>
      </c>
      <c r="K452" s="13">
        <f>ROUND(AVERAGE(Zinsswaps!K333:K452)+'iBoxx Extrapolation'!$L452,2)</f>
        <v>3.54</v>
      </c>
      <c r="L452" s="13">
        <f>ROUND(AVERAGE(Zinsswaps!L333:L452)+'iBoxx Extrapolation'!$L452,2)</f>
        <v>3.6</v>
      </c>
      <c r="M452" s="13">
        <f>ROUND(AVERAGE(Zinsswaps!M333:M452)+'iBoxx Extrapolation'!$L452,2)</f>
        <v>3.65</v>
      </c>
      <c r="N452" s="13">
        <f>ROUND(AVERAGE(Zinsswaps!N333:N452)+'iBoxx Extrapolation'!$L452,2)</f>
        <v>3.7</v>
      </c>
      <c r="O452" s="13">
        <f>ROUND(AVERAGE(Zinsswaps!O333:O452)+'iBoxx Extrapolation'!$L452,2)</f>
        <v>3.75</v>
      </c>
      <c r="P452" s="13">
        <f>ROUND(AVERAGE(Zinsswaps!P333:P452)+'iBoxx Extrapolation'!$L452,2)</f>
        <v>3.78</v>
      </c>
      <c r="Q452" s="13">
        <f>ROUND(AVERAGE(Zinsswaps!Q333:Q452)+'iBoxx Extrapolation'!$L452,2)</f>
        <v>3.81</v>
      </c>
      <c r="R452" s="13">
        <f>ROUND(AVERAGE(Zinsswaps!R333:R452)+'iBoxx Extrapolation'!$L452,2)</f>
        <v>3.83</v>
      </c>
      <c r="S452" s="13">
        <f>ROUND(AVERAGE(Zinsswaps!S333:S452)+'iBoxx Extrapolation'!$L452,2)</f>
        <v>3.85</v>
      </c>
      <c r="T452" s="13">
        <f>ROUND(AVERAGE(Zinsswaps!T333:T452)+'iBoxx Extrapolation'!$L452,2)</f>
        <v>3.87</v>
      </c>
      <c r="U452" s="13">
        <f>ROUND(AVERAGE(Zinsswaps!U333:U452)+'iBoxx Extrapolation'!$L452,2)</f>
        <v>3.89</v>
      </c>
      <c r="V452" s="13">
        <f>ROUND(AVERAGE(Zinsswaps!V333:V452)+'iBoxx Extrapolation'!$L452,2)</f>
        <v>3.89</v>
      </c>
      <c r="W452" s="13">
        <f>ROUND(AVERAGE(Zinsswaps!W333:W452)+'iBoxx Extrapolation'!$L452,2)</f>
        <v>3.89</v>
      </c>
      <c r="X452" s="13">
        <f>ROUND(AVERAGE(Zinsswaps!X333:X452)+'iBoxx Extrapolation'!$L452,2)</f>
        <v>3.89</v>
      </c>
      <c r="Y452" s="13">
        <f>ROUND(AVERAGE(Zinsswaps!Y333:Y452)+'iBoxx Extrapolation'!$L452,2)</f>
        <v>3.89</v>
      </c>
      <c r="Z452" s="13">
        <f>ROUND(AVERAGE(Zinsswaps!Z333:Z452)+'iBoxx Extrapolation'!$L452,2)</f>
        <v>3.89</v>
      </c>
      <c r="AA452" s="13">
        <f>ROUND(AVERAGE(Zinsswaps!AA333:AA452)+'iBoxx Extrapolation'!$L452,2)</f>
        <v>3.88</v>
      </c>
      <c r="AB452" s="13">
        <f>ROUND(AVERAGE(Zinsswaps!AB333:AB452)+'iBoxx Extrapolation'!$L452,2)</f>
        <v>3.88</v>
      </c>
      <c r="AC452" s="13">
        <f>ROUND(AVERAGE(Zinsswaps!AC333:AC452)+'iBoxx Extrapolation'!$L452,2)</f>
        <v>3.87</v>
      </c>
      <c r="AD452" s="13">
        <f>ROUND(AVERAGE(Zinsswaps!AD333:AD452)+'iBoxx Extrapolation'!$L452,2)</f>
        <v>3.86</v>
      </c>
      <c r="AE452" s="13">
        <f>ROUND(AVERAGE(Zinsswaps!AE333:AE452)+'iBoxx Extrapolation'!$L452,2)</f>
        <v>3.86</v>
      </c>
      <c r="AF452" s="13">
        <f>ROUND(AVERAGE(Zinsswaps!AF333:AF452)+'iBoxx Extrapolation'!$L452,2)</f>
        <v>3.84</v>
      </c>
      <c r="AG452" s="13">
        <f>ROUND(AVERAGE(Zinsswaps!AG333:AG452)+'iBoxx Extrapolation'!$L452,2)</f>
        <v>3.82</v>
      </c>
      <c r="AH452" s="13">
        <f>ROUND(AVERAGE(Zinsswaps!AH333:AH452)+'iBoxx Extrapolation'!$L452,2)</f>
        <v>3.81</v>
      </c>
      <c r="AI452" s="13">
        <f>ROUND(AVERAGE(Zinsswaps!AI333:AI452)+'iBoxx Extrapolation'!$L452,2)</f>
        <v>3.79</v>
      </c>
      <c r="AJ452" s="13">
        <f>ROUND(AVERAGE(Zinsswaps!AJ333:AJ452)+'iBoxx Extrapolation'!$L452,2)</f>
        <v>3.78</v>
      </c>
      <c r="AK452" s="13">
        <f>ROUND(AVERAGE(Zinsswaps!AK333:AK452)+'iBoxx Extrapolation'!$L452,2)</f>
        <v>3.77</v>
      </c>
      <c r="AL452" s="13">
        <f>ROUND(AVERAGE(Zinsswaps!AL333:AL452)+'iBoxx Extrapolation'!$L452,2)</f>
        <v>3.76</v>
      </c>
      <c r="AM452" s="13">
        <f>ROUND(AVERAGE(Zinsswaps!AM333:AM452)+'iBoxx Extrapolation'!$L452,2)</f>
        <v>3.75</v>
      </c>
      <c r="AN452" s="13">
        <f>ROUND(AVERAGE(Zinsswaps!AN333:AN452)+'iBoxx Extrapolation'!$L452,2)</f>
        <v>3.74</v>
      </c>
      <c r="AO452" s="13">
        <f>ROUND(AVERAGE(Zinsswaps!AO333:AO452)+'iBoxx Extrapolation'!$L452,2)</f>
        <v>3.73</v>
      </c>
      <c r="AP452" s="13">
        <f>ROUND(AVERAGE(Zinsswaps!AP333:AP452)+'iBoxx Extrapolation'!$L452,2)</f>
        <v>3.7</v>
      </c>
      <c r="AQ452" s="13">
        <f>ROUND(AVERAGE(Zinsswaps!AQ333:AQ452)+'iBoxx Extrapolation'!$L452,2)</f>
        <v>3.68</v>
      </c>
      <c r="AR452" s="13">
        <f>ROUND(AVERAGE(Zinsswaps!AR333:AR452)+'iBoxx Extrapolation'!$L452,2)</f>
        <v>3.66</v>
      </c>
      <c r="AS452" s="13">
        <f>ROUND(AVERAGE(Zinsswaps!AS333:AS452)+'iBoxx Extrapolation'!$L452,2)</f>
        <v>3.64</v>
      </c>
      <c r="AT452" s="13">
        <f>ROUND(AVERAGE(Zinsswaps!AT333:AT452)+'iBoxx Extrapolation'!$L452,2)</f>
        <v>3.62</v>
      </c>
      <c r="AU452" s="13">
        <f>ROUND(AVERAGE(Zinsswaps!AU333:AU452)+'iBoxx Extrapolation'!$L452,2)</f>
        <v>3.61</v>
      </c>
      <c r="AV452" s="13">
        <f>ROUND(AVERAGE(Zinsswaps!AV333:AV452)+'iBoxx Extrapolation'!$L452,2)</f>
        <v>3.59</v>
      </c>
      <c r="AW452" s="13">
        <f>ROUND(AVERAGE(Zinsswaps!AW333:AW452)+'iBoxx Extrapolation'!$L452,2)</f>
        <v>3.57</v>
      </c>
      <c r="AX452" s="13">
        <f>ROUND(AVERAGE(Zinsswaps!AX333:AX452)+'iBoxx Extrapolation'!$L452,2)</f>
        <v>3.56</v>
      </c>
      <c r="AY452" s="13">
        <f>ROUND(AVERAGE(Zinsswaps!AY333:AY452)+'iBoxx Extrapolation'!$L452,2)</f>
        <v>3.54</v>
      </c>
    </row>
    <row r="453" spans="1:51" s="16" customFormat="1" x14ac:dyDescent="0.2">
      <c r="A453" s="12">
        <v>51013</v>
      </c>
      <c r="B453" s="13">
        <f>ROUND(AVERAGE(Zinsswaps!B334:B453)+'iBoxx Extrapolation'!$L453,2)</f>
        <v>2.99</v>
      </c>
      <c r="C453" s="13">
        <f>ROUND(AVERAGE(Zinsswaps!C334:C453)+'iBoxx Extrapolation'!$L453,2)</f>
        <v>3</v>
      </c>
      <c r="D453" s="13">
        <f>ROUND(AVERAGE(Zinsswaps!D334:D453)+'iBoxx Extrapolation'!$L453,2)</f>
        <v>3.05</v>
      </c>
      <c r="E453" s="13">
        <f>ROUND(AVERAGE(Zinsswaps!E334:E453)+'iBoxx Extrapolation'!$L453,2)</f>
        <v>3.12</v>
      </c>
      <c r="F453" s="13">
        <f>ROUND(AVERAGE(Zinsswaps!F334:F453)+'iBoxx Extrapolation'!$L453,2)</f>
        <v>3.19</v>
      </c>
      <c r="G453" s="13">
        <f>ROUND(AVERAGE(Zinsswaps!G334:G453)+'iBoxx Extrapolation'!$L453,2)</f>
        <v>3.27</v>
      </c>
      <c r="H453" s="13">
        <f>ROUND(AVERAGE(Zinsswaps!H334:H453)+'iBoxx Extrapolation'!$L453,2)</f>
        <v>3.34</v>
      </c>
      <c r="I453" s="13">
        <f>ROUND(AVERAGE(Zinsswaps!I334:I453)+'iBoxx Extrapolation'!$L453,2)</f>
        <v>3.41</v>
      </c>
      <c r="J453" s="13">
        <f>ROUND(AVERAGE(Zinsswaps!J334:J453)+'iBoxx Extrapolation'!$L453,2)</f>
        <v>3.48</v>
      </c>
      <c r="K453" s="13">
        <f>ROUND(AVERAGE(Zinsswaps!K334:K453)+'iBoxx Extrapolation'!$L453,2)</f>
        <v>3.54</v>
      </c>
      <c r="L453" s="13">
        <f>ROUND(AVERAGE(Zinsswaps!L334:L453)+'iBoxx Extrapolation'!$L453,2)</f>
        <v>3.6</v>
      </c>
      <c r="M453" s="13">
        <f>ROUND(AVERAGE(Zinsswaps!M334:M453)+'iBoxx Extrapolation'!$L453,2)</f>
        <v>3.65</v>
      </c>
      <c r="N453" s="13">
        <f>ROUND(AVERAGE(Zinsswaps!N334:N453)+'iBoxx Extrapolation'!$L453,2)</f>
        <v>3.7</v>
      </c>
      <c r="O453" s="13">
        <f>ROUND(AVERAGE(Zinsswaps!O334:O453)+'iBoxx Extrapolation'!$L453,2)</f>
        <v>3.75</v>
      </c>
      <c r="P453" s="13">
        <f>ROUND(AVERAGE(Zinsswaps!P334:P453)+'iBoxx Extrapolation'!$L453,2)</f>
        <v>3.78</v>
      </c>
      <c r="Q453" s="13">
        <f>ROUND(AVERAGE(Zinsswaps!Q334:Q453)+'iBoxx Extrapolation'!$L453,2)</f>
        <v>3.81</v>
      </c>
      <c r="R453" s="13">
        <f>ROUND(AVERAGE(Zinsswaps!R334:R453)+'iBoxx Extrapolation'!$L453,2)</f>
        <v>3.83</v>
      </c>
      <c r="S453" s="13">
        <f>ROUND(AVERAGE(Zinsswaps!S334:S453)+'iBoxx Extrapolation'!$L453,2)</f>
        <v>3.85</v>
      </c>
      <c r="T453" s="13">
        <f>ROUND(AVERAGE(Zinsswaps!T334:T453)+'iBoxx Extrapolation'!$L453,2)</f>
        <v>3.87</v>
      </c>
      <c r="U453" s="13">
        <f>ROUND(AVERAGE(Zinsswaps!U334:U453)+'iBoxx Extrapolation'!$L453,2)</f>
        <v>3.89</v>
      </c>
      <c r="V453" s="13">
        <f>ROUND(AVERAGE(Zinsswaps!V334:V453)+'iBoxx Extrapolation'!$L453,2)</f>
        <v>3.89</v>
      </c>
      <c r="W453" s="13">
        <f>ROUND(AVERAGE(Zinsswaps!W334:W453)+'iBoxx Extrapolation'!$L453,2)</f>
        <v>3.89</v>
      </c>
      <c r="X453" s="13">
        <f>ROUND(AVERAGE(Zinsswaps!X334:X453)+'iBoxx Extrapolation'!$L453,2)</f>
        <v>3.89</v>
      </c>
      <c r="Y453" s="13">
        <f>ROUND(AVERAGE(Zinsswaps!Y334:Y453)+'iBoxx Extrapolation'!$L453,2)</f>
        <v>3.89</v>
      </c>
      <c r="Z453" s="13">
        <f>ROUND(AVERAGE(Zinsswaps!Z334:Z453)+'iBoxx Extrapolation'!$L453,2)</f>
        <v>3.89</v>
      </c>
      <c r="AA453" s="13">
        <f>ROUND(AVERAGE(Zinsswaps!AA334:AA453)+'iBoxx Extrapolation'!$L453,2)</f>
        <v>3.88</v>
      </c>
      <c r="AB453" s="13">
        <f>ROUND(AVERAGE(Zinsswaps!AB334:AB453)+'iBoxx Extrapolation'!$L453,2)</f>
        <v>3.88</v>
      </c>
      <c r="AC453" s="13">
        <f>ROUND(AVERAGE(Zinsswaps!AC334:AC453)+'iBoxx Extrapolation'!$L453,2)</f>
        <v>3.87</v>
      </c>
      <c r="AD453" s="13">
        <f>ROUND(AVERAGE(Zinsswaps!AD334:AD453)+'iBoxx Extrapolation'!$L453,2)</f>
        <v>3.86</v>
      </c>
      <c r="AE453" s="13">
        <f>ROUND(AVERAGE(Zinsswaps!AE334:AE453)+'iBoxx Extrapolation'!$L453,2)</f>
        <v>3.86</v>
      </c>
      <c r="AF453" s="13">
        <f>ROUND(AVERAGE(Zinsswaps!AF334:AF453)+'iBoxx Extrapolation'!$L453,2)</f>
        <v>3.84</v>
      </c>
      <c r="AG453" s="13">
        <f>ROUND(AVERAGE(Zinsswaps!AG334:AG453)+'iBoxx Extrapolation'!$L453,2)</f>
        <v>3.82</v>
      </c>
      <c r="AH453" s="13">
        <f>ROUND(AVERAGE(Zinsswaps!AH334:AH453)+'iBoxx Extrapolation'!$L453,2)</f>
        <v>3.81</v>
      </c>
      <c r="AI453" s="13">
        <f>ROUND(AVERAGE(Zinsswaps!AI334:AI453)+'iBoxx Extrapolation'!$L453,2)</f>
        <v>3.79</v>
      </c>
      <c r="AJ453" s="13">
        <f>ROUND(AVERAGE(Zinsswaps!AJ334:AJ453)+'iBoxx Extrapolation'!$L453,2)</f>
        <v>3.78</v>
      </c>
      <c r="AK453" s="13">
        <f>ROUND(AVERAGE(Zinsswaps!AK334:AK453)+'iBoxx Extrapolation'!$L453,2)</f>
        <v>3.77</v>
      </c>
      <c r="AL453" s="13">
        <f>ROUND(AVERAGE(Zinsswaps!AL334:AL453)+'iBoxx Extrapolation'!$L453,2)</f>
        <v>3.76</v>
      </c>
      <c r="AM453" s="13">
        <f>ROUND(AVERAGE(Zinsswaps!AM334:AM453)+'iBoxx Extrapolation'!$L453,2)</f>
        <v>3.75</v>
      </c>
      <c r="AN453" s="13">
        <f>ROUND(AVERAGE(Zinsswaps!AN334:AN453)+'iBoxx Extrapolation'!$L453,2)</f>
        <v>3.74</v>
      </c>
      <c r="AO453" s="13">
        <f>ROUND(AVERAGE(Zinsswaps!AO334:AO453)+'iBoxx Extrapolation'!$L453,2)</f>
        <v>3.73</v>
      </c>
      <c r="AP453" s="13">
        <f>ROUND(AVERAGE(Zinsswaps!AP334:AP453)+'iBoxx Extrapolation'!$L453,2)</f>
        <v>3.7</v>
      </c>
      <c r="AQ453" s="13">
        <f>ROUND(AVERAGE(Zinsswaps!AQ334:AQ453)+'iBoxx Extrapolation'!$L453,2)</f>
        <v>3.68</v>
      </c>
      <c r="AR453" s="13">
        <f>ROUND(AVERAGE(Zinsswaps!AR334:AR453)+'iBoxx Extrapolation'!$L453,2)</f>
        <v>3.66</v>
      </c>
      <c r="AS453" s="13">
        <f>ROUND(AVERAGE(Zinsswaps!AS334:AS453)+'iBoxx Extrapolation'!$L453,2)</f>
        <v>3.64</v>
      </c>
      <c r="AT453" s="13">
        <f>ROUND(AVERAGE(Zinsswaps!AT334:AT453)+'iBoxx Extrapolation'!$L453,2)</f>
        <v>3.62</v>
      </c>
      <c r="AU453" s="13">
        <f>ROUND(AVERAGE(Zinsswaps!AU334:AU453)+'iBoxx Extrapolation'!$L453,2)</f>
        <v>3.61</v>
      </c>
      <c r="AV453" s="13">
        <f>ROUND(AVERAGE(Zinsswaps!AV334:AV453)+'iBoxx Extrapolation'!$L453,2)</f>
        <v>3.59</v>
      </c>
      <c r="AW453" s="13">
        <f>ROUND(AVERAGE(Zinsswaps!AW334:AW453)+'iBoxx Extrapolation'!$L453,2)</f>
        <v>3.57</v>
      </c>
      <c r="AX453" s="13">
        <f>ROUND(AVERAGE(Zinsswaps!AX334:AX453)+'iBoxx Extrapolation'!$L453,2)</f>
        <v>3.56</v>
      </c>
      <c r="AY453" s="13">
        <f>ROUND(AVERAGE(Zinsswaps!AY334:AY453)+'iBoxx Extrapolation'!$L453,2)</f>
        <v>3.54</v>
      </c>
    </row>
    <row r="454" spans="1:51" s="16" customFormat="1" x14ac:dyDescent="0.2">
      <c r="A454" s="12">
        <v>51043</v>
      </c>
      <c r="B454" s="13">
        <f>ROUND(AVERAGE(Zinsswaps!B335:B454)+'iBoxx Extrapolation'!$L454,2)</f>
        <v>2.99</v>
      </c>
      <c r="C454" s="13">
        <f>ROUND(AVERAGE(Zinsswaps!C335:C454)+'iBoxx Extrapolation'!$L454,2)</f>
        <v>3</v>
      </c>
      <c r="D454" s="13">
        <f>ROUND(AVERAGE(Zinsswaps!D335:D454)+'iBoxx Extrapolation'!$L454,2)</f>
        <v>3.05</v>
      </c>
      <c r="E454" s="13">
        <f>ROUND(AVERAGE(Zinsswaps!E335:E454)+'iBoxx Extrapolation'!$L454,2)</f>
        <v>3.12</v>
      </c>
      <c r="F454" s="13">
        <f>ROUND(AVERAGE(Zinsswaps!F335:F454)+'iBoxx Extrapolation'!$L454,2)</f>
        <v>3.19</v>
      </c>
      <c r="G454" s="13">
        <f>ROUND(AVERAGE(Zinsswaps!G335:G454)+'iBoxx Extrapolation'!$L454,2)</f>
        <v>3.27</v>
      </c>
      <c r="H454" s="13">
        <f>ROUND(AVERAGE(Zinsswaps!H335:H454)+'iBoxx Extrapolation'!$L454,2)</f>
        <v>3.34</v>
      </c>
      <c r="I454" s="13">
        <f>ROUND(AVERAGE(Zinsswaps!I335:I454)+'iBoxx Extrapolation'!$L454,2)</f>
        <v>3.41</v>
      </c>
      <c r="J454" s="13">
        <f>ROUND(AVERAGE(Zinsswaps!J335:J454)+'iBoxx Extrapolation'!$L454,2)</f>
        <v>3.48</v>
      </c>
      <c r="K454" s="13">
        <f>ROUND(AVERAGE(Zinsswaps!K335:K454)+'iBoxx Extrapolation'!$L454,2)</f>
        <v>3.54</v>
      </c>
      <c r="L454" s="13">
        <f>ROUND(AVERAGE(Zinsswaps!L335:L454)+'iBoxx Extrapolation'!$L454,2)</f>
        <v>3.6</v>
      </c>
      <c r="M454" s="13">
        <f>ROUND(AVERAGE(Zinsswaps!M335:M454)+'iBoxx Extrapolation'!$L454,2)</f>
        <v>3.65</v>
      </c>
      <c r="N454" s="13">
        <f>ROUND(AVERAGE(Zinsswaps!N335:N454)+'iBoxx Extrapolation'!$L454,2)</f>
        <v>3.7</v>
      </c>
      <c r="O454" s="13">
        <f>ROUND(AVERAGE(Zinsswaps!O335:O454)+'iBoxx Extrapolation'!$L454,2)</f>
        <v>3.75</v>
      </c>
      <c r="P454" s="13">
        <f>ROUND(AVERAGE(Zinsswaps!P335:P454)+'iBoxx Extrapolation'!$L454,2)</f>
        <v>3.78</v>
      </c>
      <c r="Q454" s="13">
        <f>ROUND(AVERAGE(Zinsswaps!Q335:Q454)+'iBoxx Extrapolation'!$L454,2)</f>
        <v>3.81</v>
      </c>
      <c r="R454" s="13">
        <f>ROUND(AVERAGE(Zinsswaps!R335:R454)+'iBoxx Extrapolation'!$L454,2)</f>
        <v>3.83</v>
      </c>
      <c r="S454" s="13">
        <f>ROUND(AVERAGE(Zinsswaps!S335:S454)+'iBoxx Extrapolation'!$L454,2)</f>
        <v>3.85</v>
      </c>
      <c r="T454" s="13">
        <f>ROUND(AVERAGE(Zinsswaps!T335:T454)+'iBoxx Extrapolation'!$L454,2)</f>
        <v>3.87</v>
      </c>
      <c r="U454" s="13">
        <f>ROUND(AVERAGE(Zinsswaps!U335:U454)+'iBoxx Extrapolation'!$L454,2)</f>
        <v>3.89</v>
      </c>
      <c r="V454" s="13">
        <f>ROUND(AVERAGE(Zinsswaps!V335:V454)+'iBoxx Extrapolation'!$L454,2)</f>
        <v>3.89</v>
      </c>
      <c r="W454" s="13">
        <f>ROUND(AVERAGE(Zinsswaps!W335:W454)+'iBoxx Extrapolation'!$L454,2)</f>
        <v>3.89</v>
      </c>
      <c r="X454" s="13">
        <f>ROUND(AVERAGE(Zinsswaps!X335:X454)+'iBoxx Extrapolation'!$L454,2)</f>
        <v>3.89</v>
      </c>
      <c r="Y454" s="13">
        <f>ROUND(AVERAGE(Zinsswaps!Y335:Y454)+'iBoxx Extrapolation'!$L454,2)</f>
        <v>3.89</v>
      </c>
      <c r="Z454" s="13">
        <f>ROUND(AVERAGE(Zinsswaps!Z335:Z454)+'iBoxx Extrapolation'!$L454,2)</f>
        <v>3.89</v>
      </c>
      <c r="AA454" s="13">
        <f>ROUND(AVERAGE(Zinsswaps!AA335:AA454)+'iBoxx Extrapolation'!$L454,2)</f>
        <v>3.88</v>
      </c>
      <c r="AB454" s="13">
        <f>ROUND(AVERAGE(Zinsswaps!AB335:AB454)+'iBoxx Extrapolation'!$L454,2)</f>
        <v>3.88</v>
      </c>
      <c r="AC454" s="13">
        <f>ROUND(AVERAGE(Zinsswaps!AC335:AC454)+'iBoxx Extrapolation'!$L454,2)</f>
        <v>3.87</v>
      </c>
      <c r="AD454" s="13">
        <f>ROUND(AVERAGE(Zinsswaps!AD335:AD454)+'iBoxx Extrapolation'!$L454,2)</f>
        <v>3.86</v>
      </c>
      <c r="AE454" s="13">
        <f>ROUND(AVERAGE(Zinsswaps!AE335:AE454)+'iBoxx Extrapolation'!$L454,2)</f>
        <v>3.86</v>
      </c>
      <c r="AF454" s="13">
        <f>ROUND(AVERAGE(Zinsswaps!AF335:AF454)+'iBoxx Extrapolation'!$L454,2)</f>
        <v>3.84</v>
      </c>
      <c r="AG454" s="13">
        <f>ROUND(AVERAGE(Zinsswaps!AG335:AG454)+'iBoxx Extrapolation'!$L454,2)</f>
        <v>3.82</v>
      </c>
      <c r="AH454" s="13">
        <f>ROUND(AVERAGE(Zinsswaps!AH335:AH454)+'iBoxx Extrapolation'!$L454,2)</f>
        <v>3.81</v>
      </c>
      <c r="AI454" s="13">
        <f>ROUND(AVERAGE(Zinsswaps!AI335:AI454)+'iBoxx Extrapolation'!$L454,2)</f>
        <v>3.79</v>
      </c>
      <c r="AJ454" s="13">
        <f>ROUND(AVERAGE(Zinsswaps!AJ335:AJ454)+'iBoxx Extrapolation'!$L454,2)</f>
        <v>3.78</v>
      </c>
      <c r="AK454" s="13">
        <f>ROUND(AVERAGE(Zinsswaps!AK335:AK454)+'iBoxx Extrapolation'!$L454,2)</f>
        <v>3.77</v>
      </c>
      <c r="AL454" s="13">
        <f>ROUND(AVERAGE(Zinsswaps!AL335:AL454)+'iBoxx Extrapolation'!$L454,2)</f>
        <v>3.76</v>
      </c>
      <c r="AM454" s="13">
        <f>ROUND(AVERAGE(Zinsswaps!AM335:AM454)+'iBoxx Extrapolation'!$L454,2)</f>
        <v>3.75</v>
      </c>
      <c r="AN454" s="13">
        <f>ROUND(AVERAGE(Zinsswaps!AN335:AN454)+'iBoxx Extrapolation'!$L454,2)</f>
        <v>3.74</v>
      </c>
      <c r="AO454" s="13">
        <f>ROUND(AVERAGE(Zinsswaps!AO335:AO454)+'iBoxx Extrapolation'!$L454,2)</f>
        <v>3.73</v>
      </c>
      <c r="AP454" s="13">
        <f>ROUND(AVERAGE(Zinsswaps!AP335:AP454)+'iBoxx Extrapolation'!$L454,2)</f>
        <v>3.7</v>
      </c>
      <c r="AQ454" s="13">
        <f>ROUND(AVERAGE(Zinsswaps!AQ335:AQ454)+'iBoxx Extrapolation'!$L454,2)</f>
        <v>3.68</v>
      </c>
      <c r="AR454" s="13">
        <f>ROUND(AVERAGE(Zinsswaps!AR335:AR454)+'iBoxx Extrapolation'!$L454,2)</f>
        <v>3.66</v>
      </c>
      <c r="AS454" s="13">
        <f>ROUND(AVERAGE(Zinsswaps!AS335:AS454)+'iBoxx Extrapolation'!$L454,2)</f>
        <v>3.64</v>
      </c>
      <c r="AT454" s="13">
        <f>ROUND(AVERAGE(Zinsswaps!AT335:AT454)+'iBoxx Extrapolation'!$L454,2)</f>
        <v>3.62</v>
      </c>
      <c r="AU454" s="13">
        <f>ROUND(AVERAGE(Zinsswaps!AU335:AU454)+'iBoxx Extrapolation'!$L454,2)</f>
        <v>3.61</v>
      </c>
      <c r="AV454" s="13">
        <f>ROUND(AVERAGE(Zinsswaps!AV335:AV454)+'iBoxx Extrapolation'!$L454,2)</f>
        <v>3.59</v>
      </c>
      <c r="AW454" s="13">
        <f>ROUND(AVERAGE(Zinsswaps!AW335:AW454)+'iBoxx Extrapolation'!$L454,2)</f>
        <v>3.57</v>
      </c>
      <c r="AX454" s="13">
        <f>ROUND(AVERAGE(Zinsswaps!AX335:AX454)+'iBoxx Extrapolation'!$L454,2)</f>
        <v>3.56</v>
      </c>
      <c r="AY454" s="13">
        <f>ROUND(AVERAGE(Zinsswaps!AY335:AY454)+'iBoxx Extrapolation'!$L454,2)</f>
        <v>3.54</v>
      </c>
    </row>
    <row r="455" spans="1:51" s="16" customFormat="1" x14ac:dyDescent="0.2">
      <c r="A455" s="12">
        <v>51074</v>
      </c>
      <c r="B455" s="13">
        <f>ROUND(AVERAGE(Zinsswaps!B336:B455)+'iBoxx Extrapolation'!$L455,2)</f>
        <v>2.99</v>
      </c>
      <c r="C455" s="13">
        <f>ROUND(AVERAGE(Zinsswaps!C336:C455)+'iBoxx Extrapolation'!$L455,2)</f>
        <v>3</v>
      </c>
      <c r="D455" s="13">
        <f>ROUND(AVERAGE(Zinsswaps!D336:D455)+'iBoxx Extrapolation'!$L455,2)</f>
        <v>3.05</v>
      </c>
      <c r="E455" s="13">
        <f>ROUND(AVERAGE(Zinsswaps!E336:E455)+'iBoxx Extrapolation'!$L455,2)</f>
        <v>3.12</v>
      </c>
      <c r="F455" s="13">
        <f>ROUND(AVERAGE(Zinsswaps!F336:F455)+'iBoxx Extrapolation'!$L455,2)</f>
        <v>3.19</v>
      </c>
      <c r="G455" s="13">
        <f>ROUND(AVERAGE(Zinsswaps!G336:G455)+'iBoxx Extrapolation'!$L455,2)</f>
        <v>3.27</v>
      </c>
      <c r="H455" s="13">
        <f>ROUND(AVERAGE(Zinsswaps!H336:H455)+'iBoxx Extrapolation'!$L455,2)</f>
        <v>3.34</v>
      </c>
      <c r="I455" s="13">
        <f>ROUND(AVERAGE(Zinsswaps!I336:I455)+'iBoxx Extrapolation'!$L455,2)</f>
        <v>3.41</v>
      </c>
      <c r="J455" s="13">
        <f>ROUND(AVERAGE(Zinsswaps!J336:J455)+'iBoxx Extrapolation'!$L455,2)</f>
        <v>3.48</v>
      </c>
      <c r="K455" s="13">
        <f>ROUND(AVERAGE(Zinsswaps!K336:K455)+'iBoxx Extrapolation'!$L455,2)</f>
        <v>3.54</v>
      </c>
      <c r="L455" s="13">
        <f>ROUND(AVERAGE(Zinsswaps!L336:L455)+'iBoxx Extrapolation'!$L455,2)</f>
        <v>3.6</v>
      </c>
      <c r="M455" s="13">
        <f>ROUND(AVERAGE(Zinsswaps!M336:M455)+'iBoxx Extrapolation'!$L455,2)</f>
        <v>3.65</v>
      </c>
      <c r="N455" s="13">
        <f>ROUND(AVERAGE(Zinsswaps!N336:N455)+'iBoxx Extrapolation'!$L455,2)</f>
        <v>3.7</v>
      </c>
      <c r="O455" s="13">
        <f>ROUND(AVERAGE(Zinsswaps!O336:O455)+'iBoxx Extrapolation'!$L455,2)</f>
        <v>3.75</v>
      </c>
      <c r="P455" s="13">
        <f>ROUND(AVERAGE(Zinsswaps!P336:P455)+'iBoxx Extrapolation'!$L455,2)</f>
        <v>3.78</v>
      </c>
      <c r="Q455" s="13">
        <f>ROUND(AVERAGE(Zinsswaps!Q336:Q455)+'iBoxx Extrapolation'!$L455,2)</f>
        <v>3.81</v>
      </c>
      <c r="R455" s="13">
        <f>ROUND(AVERAGE(Zinsswaps!R336:R455)+'iBoxx Extrapolation'!$L455,2)</f>
        <v>3.83</v>
      </c>
      <c r="S455" s="13">
        <f>ROUND(AVERAGE(Zinsswaps!S336:S455)+'iBoxx Extrapolation'!$L455,2)</f>
        <v>3.85</v>
      </c>
      <c r="T455" s="13">
        <f>ROUND(AVERAGE(Zinsswaps!T336:T455)+'iBoxx Extrapolation'!$L455,2)</f>
        <v>3.87</v>
      </c>
      <c r="U455" s="13">
        <f>ROUND(AVERAGE(Zinsswaps!U336:U455)+'iBoxx Extrapolation'!$L455,2)</f>
        <v>3.89</v>
      </c>
      <c r="V455" s="13">
        <f>ROUND(AVERAGE(Zinsswaps!V336:V455)+'iBoxx Extrapolation'!$L455,2)</f>
        <v>3.89</v>
      </c>
      <c r="W455" s="13">
        <f>ROUND(AVERAGE(Zinsswaps!W336:W455)+'iBoxx Extrapolation'!$L455,2)</f>
        <v>3.89</v>
      </c>
      <c r="X455" s="13">
        <f>ROUND(AVERAGE(Zinsswaps!X336:X455)+'iBoxx Extrapolation'!$L455,2)</f>
        <v>3.89</v>
      </c>
      <c r="Y455" s="13">
        <f>ROUND(AVERAGE(Zinsswaps!Y336:Y455)+'iBoxx Extrapolation'!$L455,2)</f>
        <v>3.89</v>
      </c>
      <c r="Z455" s="13">
        <f>ROUND(AVERAGE(Zinsswaps!Z336:Z455)+'iBoxx Extrapolation'!$L455,2)</f>
        <v>3.89</v>
      </c>
      <c r="AA455" s="13">
        <f>ROUND(AVERAGE(Zinsswaps!AA336:AA455)+'iBoxx Extrapolation'!$L455,2)</f>
        <v>3.88</v>
      </c>
      <c r="AB455" s="13">
        <f>ROUND(AVERAGE(Zinsswaps!AB336:AB455)+'iBoxx Extrapolation'!$L455,2)</f>
        <v>3.88</v>
      </c>
      <c r="AC455" s="13">
        <f>ROUND(AVERAGE(Zinsswaps!AC336:AC455)+'iBoxx Extrapolation'!$L455,2)</f>
        <v>3.87</v>
      </c>
      <c r="AD455" s="13">
        <f>ROUND(AVERAGE(Zinsswaps!AD336:AD455)+'iBoxx Extrapolation'!$L455,2)</f>
        <v>3.86</v>
      </c>
      <c r="AE455" s="13">
        <f>ROUND(AVERAGE(Zinsswaps!AE336:AE455)+'iBoxx Extrapolation'!$L455,2)</f>
        <v>3.86</v>
      </c>
      <c r="AF455" s="13">
        <f>ROUND(AVERAGE(Zinsswaps!AF336:AF455)+'iBoxx Extrapolation'!$L455,2)</f>
        <v>3.84</v>
      </c>
      <c r="AG455" s="13">
        <f>ROUND(AVERAGE(Zinsswaps!AG336:AG455)+'iBoxx Extrapolation'!$L455,2)</f>
        <v>3.82</v>
      </c>
      <c r="AH455" s="13">
        <f>ROUND(AVERAGE(Zinsswaps!AH336:AH455)+'iBoxx Extrapolation'!$L455,2)</f>
        <v>3.81</v>
      </c>
      <c r="AI455" s="13">
        <f>ROUND(AVERAGE(Zinsswaps!AI336:AI455)+'iBoxx Extrapolation'!$L455,2)</f>
        <v>3.79</v>
      </c>
      <c r="AJ455" s="13">
        <f>ROUND(AVERAGE(Zinsswaps!AJ336:AJ455)+'iBoxx Extrapolation'!$L455,2)</f>
        <v>3.78</v>
      </c>
      <c r="AK455" s="13">
        <f>ROUND(AVERAGE(Zinsswaps!AK336:AK455)+'iBoxx Extrapolation'!$L455,2)</f>
        <v>3.77</v>
      </c>
      <c r="AL455" s="13">
        <f>ROUND(AVERAGE(Zinsswaps!AL336:AL455)+'iBoxx Extrapolation'!$L455,2)</f>
        <v>3.76</v>
      </c>
      <c r="AM455" s="13">
        <f>ROUND(AVERAGE(Zinsswaps!AM336:AM455)+'iBoxx Extrapolation'!$L455,2)</f>
        <v>3.75</v>
      </c>
      <c r="AN455" s="13">
        <f>ROUND(AVERAGE(Zinsswaps!AN336:AN455)+'iBoxx Extrapolation'!$L455,2)</f>
        <v>3.74</v>
      </c>
      <c r="AO455" s="13">
        <f>ROUND(AVERAGE(Zinsswaps!AO336:AO455)+'iBoxx Extrapolation'!$L455,2)</f>
        <v>3.73</v>
      </c>
      <c r="AP455" s="13">
        <f>ROUND(AVERAGE(Zinsswaps!AP336:AP455)+'iBoxx Extrapolation'!$L455,2)</f>
        <v>3.7</v>
      </c>
      <c r="AQ455" s="13">
        <f>ROUND(AVERAGE(Zinsswaps!AQ336:AQ455)+'iBoxx Extrapolation'!$L455,2)</f>
        <v>3.68</v>
      </c>
      <c r="AR455" s="13">
        <f>ROUND(AVERAGE(Zinsswaps!AR336:AR455)+'iBoxx Extrapolation'!$L455,2)</f>
        <v>3.66</v>
      </c>
      <c r="AS455" s="13">
        <f>ROUND(AVERAGE(Zinsswaps!AS336:AS455)+'iBoxx Extrapolation'!$L455,2)</f>
        <v>3.64</v>
      </c>
      <c r="AT455" s="13">
        <f>ROUND(AVERAGE(Zinsswaps!AT336:AT455)+'iBoxx Extrapolation'!$L455,2)</f>
        <v>3.62</v>
      </c>
      <c r="AU455" s="13">
        <f>ROUND(AVERAGE(Zinsswaps!AU336:AU455)+'iBoxx Extrapolation'!$L455,2)</f>
        <v>3.61</v>
      </c>
      <c r="AV455" s="13">
        <f>ROUND(AVERAGE(Zinsswaps!AV336:AV455)+'iBoxx Extrapolation'!$L455,2)</f>
        <v>3.59</v>
      </c>
      <c r="AW455" s="13">
        <f>ROUND(AVERAGE(Zinsswaps!AW336:AW455)+'iBoxx Extrapolation'!$L455,2)</f>
        <v>3.57</v>
      </c>
      <c r="AX455" s="13">
        <f>ROUND(AVERAGE(Zinsswaps!AX336:AX455)+'iBoxx Extrapolation'!$L455,2)</f>
        <v>3.56</v>
      </c>
      <c r="AY455" s="13">
        <f>ROUND(AVERAGE(Zinsswaps!AY336:AY455)+'iBoxx Extrapolation'!$L455,2)</f>
        <v>3.54</v>
      </c>
    </row>
    <row r="456" spans="1:51" s="16" customFormat="1" x14ac:dyDescent="0.2">
      <c r="A456" s="12">
        <v>51104</v>
      </c>
      <c r="B456" s="13">
        <f>ROUND(AVERAGE(Zinsswaps!B337:B456)+'iBoxx Extrapolation'!$L456,2)</f>
        <v>2.99</v>
      </c>
      <c r="C456" s="13">
        <f>ROUND(AVERAGE(Zinsswaps!C337:C456)+'iBoxx Extrapolation'!$L456,2)</f>
        <v>3</v>
      </c>
      <c r="D456" s="13">
        <f>ROUND(AVERAGE(Zinsswaps!D337:D456)+'iBoxx Extrapolation'!$L456,2)</f>
        <v>3.05</v>
      </c>
      <c r="E456" s="13">
        <f>ROUND(AVERAGE(Zinsswaps!E337:E456)+'iBoxx Extrapolation'!$L456,2)</f>
        <v>3.12</v>
      </c>
      <c r="F456" s="13">
        <f>ROUND(AVERAGE(Zinsswaps!F337:F456)+'iBoxx Extrapolation'!$L456,2)</f>
        <v>3.19</v>
      </c>
      <c r="G456" s="13">
        <f>ROUND(AVERAGE(Zinsswaps!G337:G456)+'iBoxx Extrapolation'!$L456,2)</f>
        <v>3.27</v>
      </c>
      <c r="H456" s="13">
        <f>ROUND(AVERAGE(Zinsswaps!H337:H456)+'iBoxx Extrapolation'!$L456,2)</f>
        <v>3.34</v>
      </c>
      <c r="I456" s="13">
        <f>ROUND(AVERAGE(Zinsswaps!I337:I456)+'iBoxx Extrapolation'!$L456,2)</f>
        <v>3.41</v>
      </c>
      <c r="J456" s="13">
        <f>ROUND(AVERAGE(Zinsswaps!J337:J456)+'iBoxx Extrapolation'!$L456,2)</f>
        <v>3.48</v>
      </c>
      <c r="K456" s="13">
        <f>ROUND(AVERAGE(Zinsswaps!K337:K456)+'iBoxx Extrapolation'!$L456,2)</f>
        <v>3.54</v>
      </c>
      <c r="L456" s="13">
        <f>ROUND(AVERAGE(Zinsswaps!L337:L456)+'iBoxx Extrapolation'!$L456,2)</f>
        <v>3.6</v>
      </c>
      <c r="M456" s="13">
        <f>ROUND(AVERAGE(Zinsswaps!M337:M456)+'iBoxx Extrapolation'!$L456,2)</f>
        <v>3.65</v>
      </c>
      <c r="N456" s="13">
        <f>ROUND(AVERAGE(Zinsswaps!N337:N456)+'iBoxx Extrapolation'!$L456,2)</f>
        <v>3.7</v>
      </c>
      <c r="O456" s="13">
        <f>ROUND(AVERAGE(Zinsswaps!O337:O456)+'iBoxx Extrapolation'!$L456,2)</f>
        <v>3.75</v>
      </c>
      <c r="P456" s="13">
        <f>ROUND(AVERAGE(Zinsswaps!P337:P456)+'iBoxx Extrapolation'!$L456,2)</f>
        <v>3.78</v>
      </c>
      <c r="Q456" s="13">
        <f>ROUND(AVERAGE(Zinsswaps!Q337:Q456)+'iBoxx Extrapolation'!$L456,2)</f>
        <v>3.81</v>
      </c>
      <c r="R456" s="13">
        <f>ROUND(AVERAGE(Zinsswaps!R337:R456)+'iBoxx Extrapolation'!$L456,2)</f>
        <v>3.83</v>
      </c>
      <c r="S456" s="13">
        <f>ROUND(AVERAGE(Zinsswaps!S337:S456)+'iBoxx Extrapolation'!$L456,2)</f>
        <v>3.85</v>
      </c>
      <c r="T456" s="13">
        <f>ROUND(AVERAGE(Zinsswaps!T337:T456)+'iBoxx Extrapolation'!$L456,2)</f>
        <v>3.87</v>
      </c>
      <c r="U456" s="13">
        <f>ROUND(AVERAGE(Zinsswaps!U337:U456)+'iBoxx Extrapolation'!$L456,2)</f>
        <v>3.89</v>
      </c>
      <c r="V456" s="13">
        <f>ROUND(AVERAGE(Zinsswaps!V337:V456)+'iBoxx Extrapolation'!$L456,2)</f>
        <v>3.89</v>
      </c>
      <c r="W456" s="13">
        <f>ROUND(AVERAGE(Zinsswaps!W337:W456)+'iBoxx Extrapolation'!$L456,2)</f>
        <v>3.89</v>
      </c>
      <c r="X456" s="13">
        <f>ROUND(AVERAGE(Zinsswaps!X337:X456)+'iBoxx Extrapolation'!$L456,2)</f>
        <v>3.89</v>
      </c>
      <c r="Y456" s="13">
        <f>ROUND(AVERAGE(Zinsswaps!Y337:Y456)+'iBoxx Extrapolation'!$L456,2)</f>
        <v>3.89</v>
      </c>
      <c r="Z456" s="13">
        <f>ROUND(AVERAGE(Zinsswaps!Z337:Z456)+'iBoxx Extrapolation'!$L456,2)</f>
        <v>3.89</v>
      </c>
      <c r="AA456" s="13">
        <f>ROUND(AVERAGE(Zinsswaps!AA337:AA456)+'iBoxx Extrapolation'!$L456,2)</f>
        <v>3.88</v>
      </c>
      <c r="AB456" s="13">
        <f>ROUND(AVERAGE(Zinsswaps!AB337:AB456)+'iBoxx Extrapolation'!$L456,2)</f>
        <v>3.88</v>
      </c>
      <c r="AC456" s="13">
        <f>ROUND(AVERAGE(Zinsswaps!AC337:AC456)+'iBoxx Extrapolation'!$L456,2)</f>
        <v>3.87</v>
      </c>
      <c r="AD456" s="13">
        <f>ROUND(AVERAGE(Zinsswaps!AD337:AD456)+'iBoxx Extrapolation'!$L456,2)</f>
        <v>3.86</v>
      </c>
      <c r="AE456" s="13">
        <f>ROUND(AVERAGE(Zinsswaps!AE337:AE456)+'iBoxx Extrapolation'!$L456,2)</f>
        <v>3.86</v>
      </c>
      <c r="AF456" s="13">
        <f>ROUND(AVERAGE(Zinsswaps!AF337:AF456)+'iBoxx Extrapolation'!$L456,2)</f>
        <v>3.84</v>
      </c>
      <c r="AG456" s="13">
        <f>ROUND(AVERAGE(Zinsswaps!AG337:AG456)+'iBoxx Extrapolation'!$L456,2)</f>
        <v>3.82</v>
      </c>
      <c r="AH456" s="13">
        <f>ROUND(AVERAGE(Zinsswaps!AH337:AH456)+'iBoxx Extrapolation'!$L456,2)</f>
        <v>3.81</v>
      </c>
      <c r="AI456" s="13">
        <f>ROUND(AVERAGE(Zinsswaps!AI337:AI456)+'iBoxx Extrapolation'!$L456,2)</f>
        <v>3.79</v>
      </c>
      <c r="AJ456" s="13">
        <f>ROUND(AVERAGE(Zinsswaps!AJ337:AJ456)+'iBoxx Extrapolation'!$L456,2)</f>
        <v>3.78</v>
      </c>
      <c r="AK456" s="13">
        <f>ROUND(AVERAGE(Zinsswaps!AK337:AK456)+'iBoxx Extrapolation'!$L456,2)</f>
        <v>3.77</v>
      </c>
      <c r="AL456" s="13">
        <f>ROUND(AVERAGE(Zinsswaps!AL337:AL456)+'iBoxx Extrapolation'!$L456,2)</f>
        <v>3.76</v>
      </c>
      <c r="AM456" s="13">
        <f>ROUND(AVERAGE(Zinsswaps!AM337:AM456)+'iBoxx Extrapolation'!$L456,2)</f>
        <v>3.75</v>
      </c>
      <c r="AN456" s="13">
        <f>ROUND(AVERAGE(Zinsswaps!AN337:AN456)+'iBoxx Extrapolation'!$L456,2)</f>
        <v>3.74</v>
      </c>
      <c r="AO456" s="13">
        <f>ROUND(AVERAGE(Zinsswaps!AO337:AO456)+'iBoxx Extrapolation'!$L456,2)</f>
        <v>3.73</v>
      </c>
      <c r="AP456" s="13">
        <f>ROUND(AVERAGE(Zinsswaps!AP337:AP456)+'iBoxx Extrapolation'!$L456,2)</f>
        <v>3.7</v>
      </c>
      <c r="AQ456" s="13">
        <f>ROUND(AVERAGE(Zinsswaps!AQ337:AQ456)+'iBoxx Extrapolation'!$L456,2)</f>
        <v>3.68</v>
      </c>
      <c r="AR456" s="13">
        <f>ROUND(AVERAGE(Zinsswaps!AR337:AR456)+'iBoxx Extrapolation'!$L456,2)</f>
        <v>3.66</v>
      </c>
      <c r="AS456" s="13">
        <f>ROUND(AVERAGE(Zinsswaps!AS337:AS456)+'iBoxx Extrapolation'!$L456,2)</f>
        <v>3.64</v>
      </c>
      <c r="AT456" s="13">
        <f>ROUND(AVERAGE(Zinsswaps!AT337:AT456)+'iBoxx Extrapolation'!$L456,2)</f>
        <v>3.62</v>
      </c>
      <c r="AU456" s="13">
        <f>ROUND(AVERAGE(Zinsswaps!AU337:AU456)+'iBoxx Extrapolation'!$L456,2)</f>
        <v>3.61</v>
      </c>
      <c r="AV456" s="13">
        <f>ROUND(AVERAGE(Zinsswaps!AV337:AV456)+'iBoxx Extrapolation'!$L456,2)</f>
        <v>3.59</v>
      </c>
      <c r="AW456" s="13">
        <f>ROUND(AVERAGE(Zinsswaps!AW337:AW456)+'iBoxx Extrapolation'!$L456,2)</f>
        <v>3.57</v>
      </c>
      <c r="AX456" s="13">
        <f>ROUND(AVERAGE(Zinsswaps!AX337:AX456)+'iBoxx Extrapolation'!$L456,2)</f>
        <v>3.56</v>
      </c>
      <c r="AY456" s="13">
        <f>ROUND(AVERAGE(Zinsswaps!AY337:AY456)+'iBoxx Extrapolation'!$L456,2)</f>
        <v>3.54</v>
      </c>
    </row>
    <row r="457" spans="1:51" s="16" customFormat="1" x14ac:dyDescent="0.2">
      <c r="A457" s="12">
        <v>51135</v>
      </c>
      <c r="B457" s="13">
        <f>ROUND(AVERAGE(Zinsswaps!B338:B457)+'iBoxx Extrapolation'!$L457,2)</f>
        <v>2.99</v>
      </c>
      <c r="C457" s="13">
        <f>ROUND(AVERAGE(Zinsswaps!C338:C457)+'iBoxx Extrapolation'!$L457,2)</f>
        <v>3</v>
      </c>
      <c r="D457" s="13">
        <f>ROUND(AVERAGE(Zinsswaps!D338:D457)+'iBoxx Extrapolation'!$L457,2)</f>
        <v>3.05</v>
      </c>
      <c r="E457" s="13">
        <f>ROUND(AVERAGE(Zinsswaps!E338:E457)+'iBoxx Extrapolation'!$L457,2)</f>
        <v>3.12</v>
      </c>
      <c r="F457" s="13">
        <f>ROUND(AVERAGE(Zinsswaps!F338:F457)+'iBoxx Extrapolation'!$L457,2)</f>
        <v>3.19</v>
      </c>
      <c r="G457" s="13">
        <f>ROUND(AVERAGE(Zinsswaps!G338:G457)+'iBoxx Extrapolation'!$L457,2)</f>
        <v>3.27</v>
      </c>
      <c r="H457" s="13">
        <f>ROUND(AVERAGE(Zinsswaps!H338:H457)+'iBoxx Extrapolation'!$L457,2)</f>
        <v>3.34</v>
      </c>
      <c r="I457" s="13">
        <f>ROUND(AVERAGE(Zinsswaps!I338:I457)+'iBoxx Extrapolation'!$L457,2)</f>
        <v>3.41</v>
      </c>
      <c r="J457" s="13">
        <f>ROUND(AVERAGE(Zinsswaps!J338:J457)+'iBoxx Extrapolation'!$L457,2)</f>
        <v>3.48</v>
      </c>
      <c r="K457" s="13">
        <f>ROUND(AVERAGE(Zinsswaps!K338:K457)+'iBoxx Extrapolation'!$L457,2)</f>
        <v>3.54</v>
      </c>
      <c r="L457" s="13">
        <f>ROUND(AVERAGE(Zinsswaps!L338:L457)+'iBoxx Extrapolation'!$L457,2)</f>
        <v>3.6</v>
      </c>
      <c r="M457" s="13">
        <f>ROUND(AVERAGE(Zinsswaps!M338:M457)+'iBoxx Extrapolation'!$L457,2)</f>
        <v>3.65</v>
      </c>
      <c r="N457" s="13">
        <f>ROUND(AVERAGE(Zinsswaps!N338:N457)+'iBoxx Extrapolation'!$L457,2)</f>
        <v>3.7</v>
      </c>
      <c r="O457" s="13">
        <f>ROUND(AVERAGE(Zinsswaps!O338:O457)+'iBoxx Extrapolation'!$L457,2)</f>
        <v>3.75</v>
      </c>
      <c r="P457" s="13">
        <f>ROUND(AVERAGE(Zinsswaps!P338:P457)+'iBoxx Extrapolation'!$L457,2)</f>
        <v>3.78</v>
      </c>
      <c r="Q457" s="13">
        <f>ROUND(AVERAGE(Zinsswaps!Q338:Q457)+'iBoxx Extrapolation'!$L457,2)</f>
        <v>3.81</v>
      </c>
      <c r="R457" s="13">
        <f>ROUND(AVERAGE(Zinsswaps!R338:R457)+'iBoxx Extrapolation'!$L457,2)</f>
        <v>3.83</v>
      </c>
      <c r="S457" s="13">
        <f>ROUND(AVERAGE(Zinsswaps!S338:S457)+'iBoxx Extrapolation'!$L457,2)</f>
        <v>3.85</v>
      </c>
      <c r="T457" s="13">
        <f>ROUND(AVERAGE(Zinsswaps!T338:T457)+'iBoxx Extrapolation'!$L457,2)</f>
        <v>3.87</v>
      </c>
      <c r="U457" s="13">
        <f>ROUND(AVERAGE(Zinsswaps!U338:U457)+'iBoxx Extrapolation'!$L457,2)</f>
        <v>3.89</v>
      </c>
      <c r="V457" s="13">
        <f>ROUND(AVERAGE(Zinsswaps!V338:V457)+'iBoxx Extrapolation'!$L457,2)</f>
        <v>3.89</v>
      </c>
      <c r="W457" s="13">
        <f>ROUND(AVERAGE(Zinsswaps!W338:W457)+'iBoxx Extrapolation'!$L457,2)</f>
        <v>3.89</v>
      </c>
      <c r="X457" s="13">
        <f>ROUND(AVERAGE(Zinsswaps!X338:X457)+'iBoxx Extrapolation'!$L457,2)</f>
        <v>3.89</v>
      </c>
      <c r="Y457" s="13">
        <f>ROUND(AVERAGE(Zinsswaps!Y338:Y457)+'iBoxx Extrapolation'!$L457,2)</f>
        <v>3.89</v>
      </c>
      <c r="Z457" s="13">
        <f>ROUND(AVERAGE(Zinsswaps!Z338:Z457)+'iBoxx Extrapolation'!$L457,2)</f>
        <v>3.89</v>
      </c>
      <c r="AA457" s="13">
        <f>ROUND(AVERAGE(Zinsswaps!AA338:AA457)+'iBoxx Extrapolation'!$L457,2)</f>
        <v>3.88</v>
      </c>
      <c r="AB457" s="13">
        <f>ROUND(AVERAGE(Zinsswaps!AB338:AB457)+'iBoxx Extrapolation'!$L457,2)</f>
        <v>3.88</v>
      </c>
      <c r="AC457" s="13">
        <f>ROUND(AVERAGE(Zinsswaps!AC338:AC457)+'iBoxx Extrapolation'!$L457,2)</f>
        <v>3.87</v>
      </c>
      <c r="AD457" s="13">
        <f>ROUND(AVERAGE(Zinsswaps!AD338:AD457)+'iBoxx Extrapolation'!$L457,2)</f>
        <v>3.86</v>
      </c>
      <c r="AE457" s="13">
        <f>ROUND(AVERAGE(Zinsswaps!AE338:AE457)+'iBoxx Extrapolation'!$L457,2)</f>
        <v>3.86</v>
      </c>
      <c r="AF457" s="13">
        <f>ROUND(AVERAGE(Zinsswaps!AF338:AF457)+'iBoxx Extrapolation'!$L457,2)</f>
        <v>3.84</v>
      </c>
      <c r="AG457" s="13">
        <f>ROUND(AVERAGE(Zinsswaps!AG338:AG457)+'iBoxx Extrapolation'!$L457,2)</f>
        <v>3.82</v>
      </c>
      <c r="AH457" s="13">
        <f>ROUND(AVERAGE(Zinsswaps!AH338:AH457)+'iBoxx Extrapolation'!$L457,2)</f>
        <v>3.81</v>
      </c>
      <c r="AI457" s="13">
        <f>ROUND(AVERAGE(Zinsswaps!AI338:AI457)+'iBoxx Extrapolation'!$L457,2)</f>
        <v>3.79</v>
      </c>
      <c r="AJ457" s="13">
        <f>ROUND(AVERAGE(Zinsswaps!AJ338:AJ457)+'iBoxx Extrapolation'!$L457,2)</f>
        <v>3.78</v>
      </c>
      <c r="AK457" s="13">
        <f>ROUND(AVERAGE(Zinsswaps!AK338:AK457)+'iBoxx Extrapolation'!$L457,2)</f>
        <v>3.77</v>
      </c>
      <c r="AL457" s="13">
        <f>ROUND(AVERAGE(Zinsswaps!AL338:AL457)+'iBoxx Extrapolation'!$L457,2)</f>
        <v>3.76</v>
      </c>
      <c r="AM457" s="13">
        <f>ROUND(AVERAGE(Zinsswaps!AM338:AM457)+'iBoxx Extrapolation'!$L457,2)</f>
        <v>3.75</v>
      </c>
      <c r="AN457" s="13">
        <f>ROUND(AVERAGE(Zinsswaps!AN338:AN457)+'iBoxx Extrapolation'!$L457,2)</f>
        <v>3.74</v>
      </c>
      <c r="AO457" s="13">
        <f>ROUND(AVERAGE(Zinsswaps!AO338:AO457)+'iBoxx Extrapolation'!$L457,2)</f>
        <v>3.73</v>
      </c>
      <c r="AP457" s="13">
        <f>ROUND(AVERAGE(Zinsswaps!AP338:AP457)+'iBoxx Extrapolation'!$L457,2)</f>
        <v>3.7</v>
      </c>
      <c r="AQ457" s="13">
        <f>ROUND(AVERAGE(Zinsswaps!AQ338:AQ457)+'iBoxx Extrapolation'!$L457,2)</f>
        <v>3.68</v>
      </c>
      <c r="AR457" s="13">
        <f>ROUND(AVERAGE(Zinsswaps!AR338:AR457)+'iBoxx Extrapolation'!$L457,2)</f>
        <v>3.66</v>
      </c>
      <c r="AS457" s="13">
        <f>ROUND(AVERAGE(Zinsswaps!AS338:AS457)+'iBoxx Extrapolation'!$L457,2)</f>
        <v>3.64</v>
      </c>
      <c r="AT457" s="13">
        <f>ROUND(AVERAGE(Zinsswaps!AT338:AT457)+'iBoxx Extrapolation'!$L457,2)</f>
        <v>3.62</v>
      </c>
      <c r="AU457" s="13">
        <f>ROUND(AVERAGE(Zinsswaps!AU338:AU457)+'iBoxx Extrapolation'!$L457,2)</f>
        <v>3.61</v>
      </c>
      <c r="AV457" s="13">
        <f>ROUND(AVERAGE(Zinsswaps!AV338:AV457)+'iBoxx Extrapolation'!$L457,2)</f>
        <v>3.59</v>
      </c>
      <c r="AW457" s="13">
        <f>ROUND(AVERAGE(Zinsswaps!AW338:AW457)+'iBoxx Extrapolation'!$L457,2)</f>
        <v>3.57</v>
      </c>
      <c r="AX457" s="13">
        <f>ROUND(AVERAGE(Zinsswaps!AX338:AX457)+'iBoxx Extrapolation'!$L457,2)</f>
        <v>3.56</v>
      </c>
      <c r="AY457" s="13">
        <f>ROUND(AVERAGE(Zinsswaps!AY338:AY457)+'iBoxx Extrapolation'!$L457,2)</f>
        <v>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Zinsbandbreite</vt:lpstr>
      <vt:lpstr>iBoxx Data</vt:lpstr>
      <vt:lpstr>iBoxx Extrapolation</vt:lpstr>
      <vt:lpstr>Zinsswaps</vt:lpstr>
      <vt:lpstr>Stichtag-UGB</vt:lpstr>
      <vt:lpstr>5J-Daten</vt:lpstr>
      <vt:lpstr>6J-Daten</vt:lpstr>
      <vt:lpstr>7J-Daten</vt:lpstr>
      <vt:lpstr>8J-Daten</vt:lpstr>
      <vt:lpstr>9J-Daten</vt:lpstr>
      <vt:lpstr>10J-Daten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Orestis Vasileiadis</dc:creator>
  <cp:lastModifiedBy>Andreas Orestis Vasileiadis</cp:lastModifiedBy>
  <dcterms:created xsi:type="dcterms:W3CDTF">2026-03-18T08:05:15Z</dcterms:created>
  <dcterms:modified xsi:type="dcterms:W3CDTF">2026-03-20T07:37:12Z</dcterms:modified>
</cp:coreProperties>
</file>